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world\Desktop\이한나\업무\OJC\"/>
    </mc:Choice>
  </mc:AlternateContent>
  <xr:revisionPtr revIDLastSave="0" documentId="13_ncr:1_{62B6B9E4-7BC9-427B-8594-8647A1C4FE21}" xr6:coauthVersionLast="36" xr6:coauthVersionMax="36" xr10:uidLastSave="{00000000-0000-0000-0000-000000000000}"/>
  <bookViews>
    <workbookView xWindow="0" yWindow="0" windowWidth="17265" windowHeight="2490" firstSheet="1" activeTab="1" xr2:uid="{8A81D576-FC97-4F5D-8A5C-409F55CE28BA}"/>
  </bookViews>
  <sheets>
    <sheet name="피그테일 참고사항" sheetId="13" r:id="rId1"/>
    <sheet name="발주검토" sheetId="8" r:id="rId2"/>
    <sheet name="RAW ▶" sheetId="4" r:id="rId3"/>
    <sheet name="판매현황-통합" sheetId="6" r:id="rId4"/>
    <sheet name="재고현황" sheetId="10" r:id="rId5"/>
    <sheet name="입고예정_260527" sheetId="19" r:id="rId6"/>
    <sheet name="판매현황 (OJC)" sheetId="18" r:id="rId7"/>
    <sheet name="판매현황" sheetId="17" r:id="rId8"/>
    <sheet name="판매현황_2026" sheetId="14" r:id="rId9"/>
    <sheet name="구매현황_2301-2603" sheetId="5" r:id="rId10"/>
    <sheet name="리드타임" sheetId="7" r:id="rId11"/>
    <sheet name="발주서현황" sheetId="9" r:id="rId12"/>
  </sheets>
  <definedNames>
    <definedName name="_xlnm._FilterDatabase" localSheetId="2" hidden="1">'RAW ▶'!$B$3:$G$3</definedName>
    <definedName name="_xlnm._FilterDatabase" localSheetId="9" hidden="1">'구매현황_2301-2603'!$C$1:$L$714</definedName>
    <definedName name="_xlnm._FilterDatabase" localSheetId="1" hidden="1">발주검토!$A$3:$W$350</definedName>
    <definedName name="_xlnm._FilterDatabase" localSheetId="11" hidden="1">발주서현황!$A$2:$K$2</definedName>
    <definedName name="_xlnm._FilterDatabase" localSheetId="5" hidden="1">입고예정_260527!$A$2:$K$26</definedName>
    <definedName name="_xlnm._FilterDatabase" localSheetId="4" hidden="1">재고현황!$A$2:$F$2</definedName>
    <definedName name="_xlnm._FilterDatabase" localSheetId="6" hidden="1">'판매현황 (OJC)'!$A$1:$I$6771</definedName>
    <definedName name="_xlnm._FilterDatabase" localSheetId="8" hidden="1">판매현황_2026!$A$2:$V$1692</definedName>
    <definedName name="_xlnm._FilterDatabase" localSheetId="3" hidden="1">'판매현황-통합'!$N$2:$S$1478</definedName>
    <definedName name="_xlnm._FilterDatabase" localSheetId="0" hidden="1">'피그테일 참고사항'!$B$4:$O$26</definedName>
  </definedNames>
  <calcPr calcId="191029"/>
  <pivotCaches>
    <pivotCache cacheId="1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30" i="6" l="1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H6842" i="6" s="1"/>
  <c r="G6843" i="6"/>
  <c r="G6844" i="6"/>
  <c r="G6845" i="6"/>
  <c r="G6846" i="6"/>
  <c r="H6846" i="6"/>
  <c r="G6847" i="6"/>
  <c r="G6848" i="6"/>
  <c r="H6848" i="6" s="1"/>
  <c r="G6849" i="6"/>
  <c r="H6849" i="6" s="1"/>
  <c r="G6850" i="6"/>
  <c r="H6850" i="6" s="1"/>
  <c r="G6851" i="6"/>
  <c r="G6852" i="6"/>
  <c r="G6853" i="6"/>
  <c r="G6854" i="6"/>
  <c r="G6855" i="6"/>
  <c r="G6856" i="6"/>
  <c r="G6857" i="6"/>
  <c r="G6858" i="6"/>
  <c r="H6858" i="6" s="1"/>
  <c r="G6859" i="6"/>
  <c r="G6860" i="6"/>
  <c r="H6860" i="6" s="1"/>
  <c r="G6861" i="6"/>
  <c r="H6861" i="6" s="1"/>
  <c r="P1516" i="6" s="1"/>
  <c r="G6862" i="6"/>
  <c r="H6862" i="6" s="1"/>
  <c r="G6863" i="6"/>
  <c r="G6864" i="6"/>
  <c r="G6865" i="6"/>
  <c r="H6865" i="6" s="1"/>
  <c r="G6866" i="6"/>
  <c r="H6866" i="6" s="1"/>
  <c r="G6867" i="6"/>
  <c r="G6868" i="6"/>
  <c r="G6869" i="6"/>
  <c r="G6870" i="6"/>
  <c r="G6871" i="6"/>
  <c r="G6872" i="6"/>
  <c r="G6873" i="6"/>
  <c r="G6874" i="6"/>
  <c r="G6875" i="6"/>
  <c r="H6875" i="6"/>
  <c r="G6876" i="6"/>
  <c r="G6877" i="6"/>
  <c r="H6877" i="6" s="1"/>
  <c r="G6878" i="6"/>
  <c r="H6878" i="6" s="1"/>
  <c r="G6879" i="6"/>
  <c r="H6879" i="6"/>
  <c r="G6880" i="6"/>
  <c r="G6881" i="6"/>
  <c r="G6882" i="6"/>
  <c r="H6882" i="6" s="1"/>
  <c r="G6883" i="6"/>
  <c r="G6884" i="6"/>
  <c r="G6885" i="6"/>
  <c r="G6886" i="6"/>
  <c r="G6887" i="6"/>
  <c r="G6888" i="6"/>
  <c r="H6888" i="6" s="1"/>
  <c r="G6889" i="6"/>
  <c r="G6890" i="6"/>
  <c r="G6891" i="6"/>
  <c r="G6892" i="6"/>
  <c r="G6893" i="6"/>
  <c r="G6894" i="6"/>
  <c r="G6895" i="6"/>
  <c r="G6896" i="6"/>
  <c r="H6896" i="6" s="1"/>
  <c r="G6897" i="6"/>
  <c r="G6898" i="6"/>
  <c r="G6899" i="6"/>
  <c r="G6900" i="6"/>
  <c r="G6901" i="6"/>
  <c r="G6902" i="6"/>
  <c r="G6903" i="6"/>
  <c r="G6904" i="6"/>
  <c r="G6905" i="6"/>
  <c r="G6906" i="6"/>
  <c r="H6906" i="6" s="1"/>
  <c r="G6907" i="6"/>
  <c r="G6908" i="6"/>
  <c r="G6909" i="6"/>
  <c r="G6910" i="6"/>
  <c r="G6911" i="6"/>
  <c r="H6911" i="6" s="1"/>
  <c r="G6912" i="6"/>
  <c r="G6913" i="6"/>
  <c r="G6914" i="6"/>
  <c r="G6915" i="6"/>
  <c r="G6916" i="6"/>
  <c r="G6917" i="6"/>
  <c r="G6918" i="6"/>
  <c r="G6919" i="6"/>
  <c r="G6920" i="6"/>
  <c r="H6920" i="6" s="1"/>
  <c r="G6921" i="6"/>
  <c r="G6922" i="6"/>
  <c r="G6923" i="6"/>
  <c r="G6924" i="6"/>
  <c r="G6925" i="6"/>
  <c r="G6926" i="6"/>
  <c r="G6927" i="6"/>
  <c r="G6928" i="6"/>
  <c r="G6929" i="6"/>
  <c r="G6930" i="6"/>
  <c r="H6930" i="6" s="1"/>
  <c r="G6931" i="6"/>
  <c r="H6931" i="6" s="1"/>
  <c r="G6932" i="6"/>
  <c r="G6933" i="6"/>
  <c r="G6934" i="6"/>
  <c r="H6934" i="6" s="1"/>
  <c r="G6935" i="6"/>
  <c r="G6936" i="6"/>
  <c r="H6936" i="6"/>
  <c r="G6937" i="6"/>
  <c r="G6938" i="6"/>
  <c r="G6939" i="6"/>
  <c r="G6940" i="6"/>
  <c r="H6940" i="6" s="1"/>
  <c r="G6941" i="6"/>
  <c r="G6942" i="6"/>
  <c r="H6942" i="6" s="1"/>
  <c r="G6943" i="6"/>
  <c r="G6944" i="6"/>
  <c r="G6945" i="6"/>
  <c r="G6946" i="6"/>
  <c r="G6947" i="6"/>
  <c r="H6947" i="6"/>
  <c r="G6948" i="6"/>
  <c r="G6949" i="6"/>
  <c r="G6950" i="6"/>
  <c r="G6951" i="6"/>
  <c r="G6952" i="6"/>
  <c r="G6953" i="6"/>
  <c r="G6954" i="6"/>
  <c r="H6954" i="6"/>
  <c r="G6955" i="6"/>
  <c r="G6956" i="6"/>
  <c r="H6956" i="6" s="1"/>
  <c r="G6957" i="6"/>
  <c r="G6958" i="6"/>
  <c r="H6958" i="6" s="1"/>
  <c r="G6959" i="6"/>
  <c r="H6959" i="6" s="1"/>
  <c r="G6960" i="6"/>
  <c r="G6961" i="6"/>
  <c r="H6961" i="6"/>
  <c r="G6962" i="6"/>
  <c r="H6962" i="6" s="1"/>
  <c r="G6963" i="6"/>
  <c r="O1527" i="6" s="1"/>
  <c r="H6963" i="6"/>
  <c r="G6964" i="6"/>
  <c r="G6965" i="6"/>
  <c r="G6966" i="6"/>
  <c r="H6966" i="6" s="1"/>
  <c r="G6967" i="6"/>
  <c r="G6968" i="6"/>
  <c r="H6968" i="6" s="1"/>
  <c r="G6969" i="6"/>
  <c r="H6969" i="6" s="1"/>
  <c r="G6970" i="6"/>
  <c r="G6971" i="6"/>
  <c r="G6972" i="6"/>
  <c r="G6973" i="6"/>
  <c r="H6973" i="6" s="1"/>
  <c r="G6974" i="6"/>
  <c r="G6975" i="6"/>
  <c r="G6976" i="6"/>
  <c r="G6977" i="6"/>
  <c r="G6978" i="6"/>
  <c r="G6979" i="6"/>
  <c r="G6980" i="6"/>
  <c r="G6981" i="6"/>
  <c r="G6982" i="6"/>
  <c r="G6983" i="6"/>
  <c r="H6983" i="6" s="1"/>
  <c r="G6984" i="6"/>
  <c r="G6985" i="6"/>
  <c r="G6986" i="6"/>
  <c r="G6987" i="6"/>
  <c r="G6988" i="6"/>
  <c r="H6988" i="6" s="1"/>
  <c r="G6989" i="6"/>
  <c r="G6990" i="6"/>
  <c r="H6990" i="6" s="1"/>
  <c r="G6991" i="6"/>
  <c r="H6991" i="6" s="1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H7010" i="6" s="1"/>
  <c r="G7011" i="6"/>
  <c r="H7011" i="6"/>
  <c r="G7012" i="6"/>
  <c r="H7012" i="6" s="1"/>
  <c r="G7013" i="6"/>
  <c r="G7014" i="6"/>
  <c r="H7014" i="6" s="1"/>
  <c r="G7015" i="6"/>
  <c r="G7016" i="6"/>
  <c r="G7017" i="6"/>
  <c r="G7018" i="6"/>
  <c r="G7019" i="6"/>
  <c r="H7019" i="6"/>
  <c r="G7020" i="6"/>
  <c r="G7021" i="6"/>
  <c r="H7021" i="6" s="1"/>
  <c r="G7022" i="6"/>
  <c r="H7022" i="6" s="1"/>
  <c r="G7023" i="6"/>
  <c r="H7023" i="6"/>
  <c r="G7024" i="6"/>
  <c r="H7024" i="6" s="1"/>
  <c r="G7025" i="6"/>
  <c r="H7025" i="6" s="1"/>
  <c r="G7026" i="6"/>
  <c r="H7026" i="6"/>
  <c r="G7027" i="6"/>
  <c r="H7027" i="6" s="1"/>
  <c r="G7028" i="6"/>
  <c r="H7028" i="6" s="1"/>
  <c r="G7029" i="6"/>
  <c r="H7029" i="6"/>
  <c r="G7030" i="6"/>
  <c r="H7030" i="6"/>
  <c r="G7031" i="6"/>
  <c r="H7031" i="6"/>
  <c r="G7032" i="6"/>
  <c r="H7032" i="6"/>
  <c r="G7033" i="6"/>
  <c r="H7033" i="6"/>
  <c r="G7034" i="6"/>
  <c r="H7034" i="6" s="1"/>
  <c r="G7035" i="6"/>
  <c r="H7035" i="6" s="1"/>
  <c r="G7036" i="6"/>
  <c r="H7036" i="6" s="1"/>
  <c r="G7037" i="6"/>
  <c r="H7037" i="6" s="1"/>
  <c r="G7038" i="6"/>
  <c r="H7038" i="6" s="1"/>
  <c r="G7039" i="6"/>
  <c r="O1533" i="6" s="1"/>
  <c r="H7039" i="6"/>
  <c r="G7040" i="6"/>
  <c r="H7040" i="6" s="1"/>
  <c r="G7041" i="6"/>
  <c r="H7041" i="6"/>
  <c r="G7042" i="6"/>
  <c r="H7042" i="6"/>
  <c r="G7043" i="6"/>
  <c r="H7043" i="6" s="1"/>
  <c r="G7044" i="6"/>
  <c r="G7045" i="6"/>
  <c r="G7046" i="6"/>
  <c r="G7047" i="6"/>
  <c r="G7048" i="6"/>
  <c r="G7049" i="6"/>
  <c r="H7049" i="6"/>
  <c r="G7050" i="6"/>
  <c r="G7051" i="6"/>
  <c r="G7052" i="6"/>
  <c r="G7053" i="6"/>
  <c r="G7054" i="6"/>
  <c r="G7055" i="6"/>
  <c r="G7056" i="6"/>
  <c r="H7056" i="6" s="1"/>
  <c r="G7057" i="6"/>
  <c r="G7058" i="6"/>
  <c r="G7059" i="6"/>
  <c r="H7059" i="6" s="1"/>
  <c r="G7060" i="6"/>
  <c r="H7060" i="6" s="1"/>
  <c r="G7061" i="6"/>
  <c r="H7061" i="6" s="1"/>
  <c r="G7062" i="6"/>
  <c r="G7063" i="6"/>
  <c r="G7064" i="6"/>
  <c r="H7064" i="6" s="1"/>
  <c r="G7065" i="6"/>
  <c r="G7066" i="6"/>
  <c r="G7067" i="6"/>
  <c r="H7067" i="6"/>
  <c r="G7068" i="6"/>
  <c r="G7069" i="6"/>
  <c r="G7070" i="6"/>
  <c r="G7071" i="6"/>
  <c r="G7072" i="6"/>
  <c r="H7072" i="6"/>
  <c r="G7073" i="6"/>
  <c r="H7073" i="6"/>
  <c r="G7074" i="6"/>
  <c r="G7075" i="6"/>
  <c r="G7076" i="6"/>
  <c r="G7077" i="6"/>
  <c r="G7078" i="6"/>
  <c r="H7078" i="6"/>
  <c r="G7079" i="6"/>
  <c r="H7079" i="6"/>
  <c r="G7080" i="6"/>
  <c r="H7080" i="6"/>
  <c r="G7081" i="6"/>
  <c r="G7082" i="6"/>
  <c r="H7082" i="6" s="1"/>
  <c r="G7083" i="6"/>
  <c r="H7083" i="6" s="1"/>
  <c r="G7084" i="6"/>
  <c r="H7084" i="6" s="1"/>
  <c r="G7085" i="6"/>
  <c r="H7085" i="6"/>
  <c r="G7086" i="6"/>
  <c r="H7086" i="6" s="1"/>
  <c r="G7087" i="6"/>
  <c r="H7087" i="6" s="1"/>
  <c r="G7088" i="6"/>
  <c r="H7088" i="6" s="1"/>
  <c r="G7089" i="6"/>
  <c r="H7089" i="6" s="1"/>
  <c r="G7090" i="6"/>
  <c r="H7090" i="6"/>
  <c r="G7091" i="6"/>
  <c r="G7092" i="6"/>
  <c r="G7093" i="6"/>
  <c r="G7094" i="6"/>
  <c r="H7094" i="6" s="1"/>
  <c r="G7095" i="6"/>
  <c r="G7096" i="6"/>
  <c r="G7097" i="6"/>
  <c r="H7097" i="6" s="1"/>
  <c r="G7098" i="6"/>
  <c r="G7099" i="6"/>
  <c r="G7100" i="6"/>
  <c r="H7100" i="6" s="1"/>
  <c r="G7101" i="6"/>
  <c r="H7101" i="6"/>
  <c r="G7102" i="6"/>
  <c r="H7102" i="6" s="1"/>
  <c r="G7103" i="6"/>
  <c r="H7103" i="6"/>
  <c r="G7104" i="6"/>
  <c r="G7105" i="6"/>
  <c r="H7105" i="6" s="1"/>
  <c r="G7106" i="6"/>
  <c r="G7107" i="6"/>
  <c r="H7107" i="6" s="1"/>
  <c r="G7108" i="6"/>
  <c r="H6873" i="6" s="1"/>
  <c r="G7109" i="6"/>
  <c r="G7110" i="6"/>
  <c r="H7110" i="6" s="1"/>
  <c r="G7111" i="6"/>
  <c r="H7111" i="6"/>
  <c r="G7112" i="6"/>
  <c r="G7113" i="6"/>
  <c r="H7113" i="6"/>
  <c r="G7114" i="6"/>
  <c r="H7114" i="6"/>
  <c r="G7115" i="6"/>
  <c r="G7116" i="6"/>
  <c r="G7117" i="6"/>
  <c r="G7118" i="6"/>
  <c r="G7119" i="6"/>
  <c r="G7120" i="6"/>
  <c r="H7120" i="6" s="1"/>
  <c r="G7121" i="6"/>
  <c r="H7121" i="6"/>
  <c r="G7122" i="6"/>
  <c r="G7123" i="6"/>
  <c r="G7124" i="6"/>
  <c r="G7125" i="6"/>
  <c r="H7125" i="6" s="1"/>
  <c r="G7126" i="6"/>
  <c r="G7127" i="6"/>
  <c r="G7128" i="6"/>
  <c r="H7128" i="6" s="1"/>
  <c r="G7129" i="6"/>
  <c r="H7129" i="6"/>
  <c r="G7130" i="6"/>
  <c r="G7131" i="6"/>
  <c r="O1539" i="6" s="1"/>
  <c r="H7131" i="6"/>
  <c r="G7132" i="6"/>
  <c r="G7133" i="6"/>
  <c r="G7134" i="6"/>
  <c r="G7135" i="6"/>
  <c r="H7135" i="6" s="1"/>
  <c r="G7136" i="6"/>
  <c r="G7137" i="6"/>
  <c r="G7138" i="6"/>
  <c r="H7138" i="6" s="1"/>
  <c r="G7139" i="6"/>
  <c r="H7139" i="6" s="1"/>
  <c r="G7140" i="6"/>
  <c r="G7141" i="6"/>
  <c r="G7142" i="6"/>
  <c r="G7143" i="6"/>
  <c r="G7144" i="6"/>
  <c r="G7145" i="6"/>
  <c r="G7146" i="6"/>
  <c r="G7147" i="6"/>
  <c r="H7147" i="6"/>
  <c r="G7148" i="6"/>
  <c r="G7149" i="6"/>
  <c r="G7150" i="6"/>
  <c r="G7151" i="6"/>
  <c r="G7152" i="6"/>
  <c r="H7152" i="6" s="1"/>
  <c r="G7153" i="6"/>
  <c r="G7154" i="6"/>
  <c r="G7155" i="6"/>
  <c r="G7156" i="6"/>
  <c r="G7157" i="6"/>
  <c r="H7157" i="6" s="1"/>
  <c r="G7158" i="6"/>
  <c r="H7158" i="6"/>
  <c r="G7159" i="6"/>
  <c r="H7159" i="6" s="1"/>
  <c r="G7160" i="6"/>
  <c r="G7161" i="6"/>
  <c r="H7161" i="6" s="1"/>
  <c r="G7162" i="6"/>
  <c r="H7162" i="6"/>
  <c r="G7163" i="6"/>
  <c r="G7164" i="6"/>
  <c r="G7165" i="6"/>
  <c r="G7166" i="6"/>
  <c r="G7167" i="6"/>
  <c r="G7168" i="6"/>
  <c r="G7169" i="6"/>
  <c r="G7170" i="6"/>
  <c r="H7170" i="6"/>
  <c r="G7171" i="6"/>
  <c r="H7171" i="6" s="1"/>
  <c r="G7172" i="6"/>
  <c r="H7172" i="6" s="1"/>
  <c r="G7173" i="6"/>
  <c r="G7174" i="6"/>
  <c r="G7175" i="6"/>
  <c r="G7176" i="6"/>
  <c r="G7177" i="6"/>
  <c r="G7178" i="6"/>
  <c r="G7179" i="6"/>
  <c r="H7179" i="6" s="1"/>
  <c r="G7180" i="6"/>
  <c r="H7180" i="6" s="1"/>
  <c r="G7181" i="6"/>
  <c r="H7181" i="6"/>
  <c r="G7182" i="6"/>
  <c r="G7183" i="6"/>
  <c r="G7184" i="6"/>
  <c r="G7185" i="6"/>
  <c r="H7185" i="6"/>
  <c r="G7186" i="6"/>
  <c r="H7186" i="6"/>
  <c r="G7187" i="6"/>
  <c r="H7187" i="6" s="1"/>
  <c r="G7188" i="6"/>
  <c r="G7189" i="6"/>
  <c r="G7190" i="6"/>
  <c r="G7191" i="6"/>
  <c r="H7191" i="6"/>
  <c r="G7192" i="6"/>
  <c r="G7193" i="6"/>
  <c r="G7194" i="6"/>
  <c r="H7194" i="6" s="1"/>
  <c r="G7195" i="6"/>
  <c r="H7195" i="6" s="1"/>
  <c r="G7196" i="6"/>
  <c r="H7196" i="6" s="1"/>
  <c r="G7197" i="6"/>
  <c r="O1545" i="6" s="1"/>
  <c r="H7197" i="6"/>
  <c r="G7198" i="6"/>
  <c r="G7199" i="6"/>
  <c r="G7200" i="6"/>
  <c r="G7201" i="6"/>
  <c r="H7201" i="6" s="1"/>
  <c r="G7202" i="6"/>
  <c r="G7203" i="6"/>
  <c r="H7203" i="6" s="1"/>
  <c r="G7204" i="6"/>
  <c r="H7204" i="6"/>
  <c r="G7205" i="6"/>
  <c r="H7205" i="6" s="1"/>
  <c r="G7206" i="6"/>
  <c r="H7206" i="6"/>
  <c r="G7207" i="6"/>
  <c r="G7208" i="6"/>
  <c r="H7208" i="6" s="1"/>
  <c r="G7209" i="6"/>
  <c r="H7209" i="6"/>
  <c r="G7210" i="6"/>
  <c r="H7210" i="6" s="1"/>
  <c r="G7211" i="6"/>
  <c r="H7211" i="6"/>
  <c r="G7212" i="6"/>
  <c r="G7213" i="6"/>
  <c r="H7213" i="6" s="1"/>
  <c r="G7214" i="6"/>
  <c r="G7215" i="6"/>
  <c r="G7216" i="6"/>
  <c r="H7216" i="6" s="1"/>
  <c r="G7217" i="6"/>
  <c r="H7217" i="6" s="1"/>
  <c r="G7218" i="6"/>
  <c r="H6987" i="6" s="1"/>
  <c r="G7219" i="6"/>
  <c r="G7220" i="6"/>
  <c r="G7221" i="6"/>
  <c r="G7222" i="6"/>
  <c r="G7223" i="6"/>
  <c r="G7224" i="6"/>
  <c r="H7224" i="6" s="1"/>
  <c r="G7225" i="6"/>
  <c r="H7225" i="6"/>
  <c r="G7226" i="6"/>
  <c r="G7227" i="6"/>
  <c r="G7228" i="6"/>
  <c r="G7229" i="6"/>
  <c r="G7230" i="6"/>
  <c r="G7231" i="6"/>
  <c r="G7232" i="6"/>
  <c r="H7232" i="6" s="1"/>
  <c r="G7233" i="6"/>
  <c r="G7234" i="6"/>
  <c r="H7234" i="6"/>
  <c r="G7235" i="6"/>
  <c r="G7236" i="6"/>
  <c r="G7237" i="6"/>
  <c r="H7237" i="6" s="1"/>
  <c r="G7238" i="6"/>
  <c r="G7239" i="6"/>
  <c r="H7008" i="6" s="1"/>
  <c r="G7240" i="6"/>
  <c r="H7240" i="6" s="1"/>
  <c r="G7241" i="6"/>
  <c r="H7241" i="6" s="1"/>
  <c r="G7242" i="6"/>
  <c r="O1551" i="6" s="1"/>
  <c r="G7243" i="6"/>
  <c r="H7243" i="6"/>
  <c r="G7244" i="6"/>
  <c r="H7244" i="6" s="1"/>
  <c r="G7245" i="6"/>
  <c r="G7246" i="6"/>
  <c r="H7246" i="6"/>
  <c r="G7247" i="6"/>
  <c r="H7017" i="6" s="1"/>
  <c r="G7248" i="6"/>
  <c r="G7249" i="6"/>
  <c r="G7250" i="6"/>
  <c r="H7250" i="6" s="1"/>
  <c r="G7251" i="6"/>
  <c r="H7251" i="6" s="1"/>
  <c r="G7252" i="6"/>
  <c r="H7252" i="6"/>
  <c r="G7253" i="6"/>
  <c r="H7253" i="6"/>
  <c r="G7254" i="6"/>
  <c r="H7254" i="6" s="1"/>
  <c r="G7255" i="6"/>
  <c r="H7255" i="6"/>
  <c r="G7256" i="6"/>
  <c r="G7257" i="6"/>
  <c r="H7044" i="6" s="1"/>
  <c r="G7258" i="6"/>
  <c r="H7258" i="6"/>
  <c r="G7259" i="6"/>
  <c r="H7045" i="6" s="1"/>
  <c r="G7260" i="6"/>
  <c r="H7260" i="6"/>
  <c r="G7261" i="6"/>
  <c r="H7261" i="6"/>
  <c r="G7262" i="6"/>
  <c r="G7263" i="6"/>
  <c r="G7264" i="6"/>
  <c r="G7265" i="6"/>
  <c r="G7266" i="6"/>
  <c r="G7267" i="6"/>
  <c r="H7267" i="6" s="1"/>
  <c r="G7268" i="6"/>
  <c r="G7269" i="6"/>
  <c r="G7270" i="6"/>
  <c r="G7271" i="6"/>
  <c r="G7272" i="6"/>
  <c r="H7272" i="6" s="1"/>
  <c r="G7273" i="6"/>
  <c r="G7274" i="6"/>
  <c r="H7274" i="6" s="1"/>
  <c r="G7275" i="6"/>
  <c r="H7275" i="6"/>
  <c r="G7276" i="6"/>
  <c r="G7277" i="6"/>
  <c r="H7277" i="6" s="1"/>
  <c r="G7278" i="6"/>
  <c r="G7279" i="6"/>
  <c r="G7280" i="6"/>
  <c r="G7281" i="6"/>
  <c r="G7282" i="6"/>
  <c r="G7283" i="6"/>
  <c r="H7283" i="6"/>
  <c r="G7284" i="6"/>
  <c r="G7285" i="6"/>
  <c r="G7286" i="6"/>
  <c r="G7287" i="6"/>
  <c r="H7287" i="6" s="1"/>
  <c r="G7288" i="6"/>
  <c r="G7289" i="6"/>
  <c r="H7065" i="6" s="1"/>
  <c r="G7290" i="6"/>
  <c r="H7290" i="6" s="1"/>
  <c r="G7291" i="6"/>
  <c r="G7292" i="6"/>
  <c r="H7069" i="6" s="1"/>
  <c r="G7293" i="6"/>
  <c r="G7294" i="6"/>
  <c r="G7295" i="6"/>
  <c r="G7296" i="6"/>
  <c r="H7075" i="6" s="1"/>
  <c r="H7296" i="6"/>
  <c r="G7297" i="6"/>
  <c r="G7298" i="6"/>
  <c r="H7077" i="6" s="1"/>
  <c r="G7299" i="6"/>
  <c r="G7300" i="6"/>
  <c r="G7301" i="6"/>
  <c r="H7301" i="6" s="1"/>
  <c r="G7302" i="6"/>
  <c r="H7302" i="6" s="1"/>
  <c r="G7303" i="6"/>
  <c r="H7303" i="6" s="1"/>
  <c r="G7304" i="6"/>
  <c r="H7304" i="6" s="1"/>
  <c r="G7305" i="6"/>
  <c r="O1557" i="6" s="1"/>
  <c r="H7305" i="6"/>
  <c r="G7306" i="6"/>
  <c r="H7306" i="6" s="1"/>
  <c r="G7307" i="6"/>
  <c r="H7307" i="6"/>
  <c r="G7308" i="6"/>
  <c r="H7308" i="6" s="1"/>
  <c r="G7309" i="6"/>
  <c r="H7309" i="6" s="1"/>
  <c r="G7310" i="6"/>
  <c r="H7310" i="6" s="1"/>
  <c r="G7311" i="6"/>
  <c r="H7311" i="6" s="1"/>
  <c r="G7312" i="6"/>
  <c r="H7312" i="6"/>
  <c r="G7313" i="6"/>
  <c r="H7313" i="6" s="1"/>
  <c r="G7314" i="6"/>
  <c r="H7314" i="6"/>
  <c r="G7315" i="6"/>
  <c r="H7315" i="6" s="1"/>
  <c r="G7316" i="6"/>
  <c r="G7317" i="6"/>
  <c r="H6857" i="6" s="1"/>
  <c r="H7317" i="6"/>
  <c r="G7318" i="6"/>
  <c r="H7318" i="6" s="1"/>
  <c r="G7319" i="6"/>
  <c r="H7319" i="6"/>
  <c r="G7320" i="6"/>
  <c r="H7320" i="6"/>
  <c r="G7321" i="6"/>
  <c r="H7321" i="6" s="1"/>
  <c r="G7322" i="6"/>
  <c r="H7322" i="6" s="1"/>
  <c r="G7323" i="6"/>
  <c r="G7324" i="6"/>
  <c r="H7324" i="6"/>
  <c r="G7325" i="6"/>
  <c r="G7326" i="6"/>
  <c r="G7327" i="6"/>
  <c r="H7327" i="6" s="1"/>
  <c r="G7328" i="6"/>
  <c r="H7328" i="6" s="1"/>
  <c r="G7329" i="6"/>
  <c r="H6871" i="6" s="1"/>
  <c r="G7330" i="6"/>
  <c r="H7330" i="6"/>
  <c r="G7331" i="6"/>
  <c r="G7332" i="6"/>
  <c r="H7332" i="6" s="1"/>
  <c r="G7333" i="6"/>
  <c r="H7333" i="6"/>
  <c r="G7334" i="6"/>
  <c r="H7334" i="6" s="1"/>
  <c r="G7335" i="6"/>
  <c r="G7336" i="6"/>
  <c r="G7337" i="6"/>
  <c r="H7117" i="6" s="1"/>
  <c r="H7337" i="6"/>
  <c r="G7338" i="6"/>
  <c r="G7339" i="6"/>
  <c r="G7340" i="6"/>
  <c r="G7341" i="6"/>
  <c r="H7341" i="6" s="1"/>
  <c r="G7342" i="6"/>
  <c r="H7342" i="6" s="1"/>
  <c r="G7343" i="6"/>
  <c r="G7344" i="6"/>
  <c r="G7345" i="6"/>
  <c r="G7346" i="6"/>
  <c r="G7347" i="6"/>
  <c r="G7348" i="6"/>
  <c r="G7349" i="6"/>
  <c r="H7349" i="6"/>
  <c r="G7350" i="6"/>
  <c r="H7350" i="6" s="1"/>
  <c r="G7351" i="6"/>
  <c r="H7351" i="6" s="1"/>
  <c r="G7352" i="6"/>
  <c r="G7353" i="6"/>
  <c r="H7353" i="6"/>
  <c r="G7354" i="6"/>
  <c r="G7355" i="6"/>
  <c r="G7356" i="6"/>
  <c r="H7134" i="6" s="1"/>
  <c r="G7357" i="6"/>
  <c r="G7358" i="6"/>
  <c r="H7358" i="6" s="1"/>
  <c r="G7359" i="6"/>
  <c r="H7359" i="6" s="1"/>
  <c r="G7360" i="6"/>
  <c r="G7361" i="6"/>
  <c r="H7140" i="6" s="1"/>
  <c r="G7362" i="6"/>
  <c r="G7363" i="6"/>
  <c r="G7364" i="6"/>
  <c r="H7144" i="6" s="1"/>
  <c r="G7365" i="6"/>
  <c r="G7366" i="6"/>
  <c r="G7367" i="6"/>
  <c r="H7367" i="6"/>
  <c r="G7368" i="6"/>
  <c r="H7368" i="6" s="1"/>
  <c r="G7369" i="6"/>
  <c r="G7370" i="6"/>
  <c r="H7370" i="6" s="1"/>
  <c r="G7371" i="6"/>
  <c r="H7371" i="6" s="1"/>
  <c r="G7372" i="6"/>
  <c r="G7373" i="6"/>
  <c r="H7373" i="6"/>
  <c r="G7374" i="6"/>
  <c r="G7375" i="6"/>
  <c r="G7376" i="6"/>
  <c r="G7377" i="6"/>
  <c r="H7377" i="6" s="1"/>
  <c r="G7378" i="6"/>
  <c r="G7379" i="6"/>
  <c r="G7380" i="6"/>
  <c r="G7381" i="6"/>
  <c r="H7165" i="6" s="1"/>
  <c r="G7382" i="6"/>
  <c r="G7383" i="6"/>
  <c r="H7167" i="6" s="1"/>
  <c r="G7384" i="6"/>
  <c r="G7385" i="6"/>
  <c r="H7385" i="6"/>
  <c r="G7386" i="6"/>
  <c r="H7386" i="6" s="1"/>
  <c r="G7387" i="6"/>
  <c r="G7388" i="6"/>
  <c r="H7388" i="6" s="1"/>
  <c r="G7389" i="6"/>
  <c r="H7389" i="6"/>
  <c r="G7390" i="6"/>
  <c r="G7391" i="6"/>
  <c r="G7392" i="6"/>
  <c r="H7175" i="6" s="1"/>
  <c r="G7393" i="6"/>
  <c r="G7394" i="6"/>
  <c r="G7395" i="6"/>
  <c r="H7395" i="6" s="1"/>
  <c r="G7396" i="6"/>
  <c r="H7396" i="6" s="1"/>
  <c r="G7397" i="6"/>
  <c r="H7397" i="6" s="1"/>
  <c r="G7398" i="6"/>
  <c r="H7188" i="6" s="1"/>
  <c r="H7398" i="6"/>
  <c r="G7399" i="6"/>
  <c r="G7400" i="6"/>
  <c r="H7400" i="6" s="1"/>
  <c r="G7401" i="6"/>
  <c r="G7402" i="6"/>
  <c r="H7402" i="6" s="1"/>
  <c r="G7403" i="6"/>
  <c r="G7404" i="6"/>
  <c r="H6957" i="6" s="1"/>
  <c r="G7405" i="6"/>
  <c r="G7406" i="6"/>
  <c r="H7406" i="6" s="1"/>
  <c r="G7407" i="6"/>
  <c r="H7407" i="6" s="1"/>
  <c r="G7408" i="6"/>
  <c r="G7409" i="6"/>
  <c r="H7409" i="6"/>
  <c r="G7410" i="6"/>
  <c r="H7410" i="6"/>
  <c r="G7411" i="6"/>
  <c r="H7411" i="6" s="1"/>
  <c r="G7412" i="6"/>
  <c r="H7412" i="6"/>
  <c r="G7413" i="6"/>
  <c r="H7413" i="6" s="1"/>
  <c r="G7414" i="6"/>
  <c r="G7415" i="6"/>
  <c r="H7415" i="6" s="1"/>
  <c r="G7416" i="6"/>
  <c r="H7416" i="6"/>
  <c r="G7417" i="6"/>
  <c r="G7418" i="6"/>
  <c r="G7419" i="6"/>
  <c r="H7419" i="6"/>
  <c r="G7420" i="6"/>
  <c r="H7420" i="6" s="1"/>
  <c r="G7421" i="6"/>
  <c r="H7421" i="6"/>
  <c r="G7422" i="6"/>
  <c r="H7422" i="6" s="1"/>
  <c r="G7423" i="6"/>
  <c r="G7424" i="6"/>
  <c r="H7424" i="6" s="1"/>
  <c r="G7425" i="6"/>
  <c r="H7425" i="6"/>
  <c r="G7426" i="6"/>
  <c r="G7427" i="6"/>
  <c r="G7428" i="6"/>
  <c r="H7428" i="6"/>
  <c r="G7429" i="6"/>
  <c r="H7429" i="6" s="1"/>
  <c r="G7430" i="6"/>
  <c r="H7430" i="6" s="1"/>
  <c r="G7431" i="6"/>
  <c r="H7431" i="6" s="1"/>
  <c r="G7432" i="6"/>
  <c r="H7432" i="6" s="1"/>
  <c r="G7433" i="6"/>
  <c r="G7434" i="6"/>
  <c r="G7435" i="6"/>
  <c r="G7436" i="6"/>
  <c r="H7436" i="6" s="1"/>
  <c r="G7437" i="6"/>
  <c r="G7438" i="6"/>
  <c r="H7438" i="6" s="1"/>
  <c r="G7439" i="6"/>
  <c r="H7439" i="6"/>
  <c r="G7440" i="6"/>
  <c r="G7441" i="6"/>
  <c r="G7442" i="6"/>
  <c r="H7442" i="6" s="1"/>
  <c r="G7443" i="6"/>
  <c r="H7443" i="6" s="1"/>
  <c r="G7444" i="6"/>
  <c r="G7445" i="6"/>
  <c r="G7446" i="6"/>
  <c r="G7447" i="6"/>
  <c r="G7448" i="6"/>
  <c r="G7449" i="6"/>
  <c r="H7449" i="6" s="1"/>
  <c r="G7450" i="6"/>
  <c r="H7450" i="6" s="1"/>
  <c r="G7451" i="6"/>
  <c r="G7452" i="6"/>
  <c r="G7453" i="6"/>
  <c r="H7453" i="6" s="1"/>
  <c r="G7454" i="6"/>
  <c r="H7227" i="6" s="1"/>
  <c r="H7454" i="6"/>
  <c r="G7455" i="6"/>
  <c r="H7229" i="6" s="1"/>
  <c r="H7455" i="6"/>
  <c r="G7456" i="6"/>
  <c r="G7457" i="6"/>
  <c r="G7458" i="6"/>
  <c r="G7459" i="6"/>
  <c r="H7235" i="6" s="1"/>
  <c r="G7460" i="6"/>
  <c r="H7460" i="6" s="1"/>
  <c r="G7461" i="6"/>
  <c r="H7461" i="6"/>
  <c r="G7462" i="6"/>
  <c r="G7463" i="6"/>
  <c r="H7463" i="6"/>
  <c r="G7464" i="6"/>
  <c r="G7465" i="6"/>
  <c r="H7465" i="6" s="1"/>
  <c r="G7466" i="6"/>
  <c r="H7466" i="6" s="1"/>
  <c r="G7467" i="6"/>
  <c r="H7467" i="6" s="1"/>
  <c r="G7468" i="6"/>
  <c r="H7468" i="6" s="1"/>
  <c r="G7469" i="6"/>
  <c r="H7469" i="6" s="1"/>
  <c r="G7470" i="6"/>
  <c r="H7470" i="6"/>
  <c r="P1564" i="6" s="1"/>
  <c r="G7471" i="6"/>
  <c r="H7471" i="6" s="1"/>
  <c r="G7472" i="6"/>
  <c r="H7472" i="6" s="1"/>
  <c r="G7473" i="6"/>
  <c r="H7473" i="6" s="1"/>
  <c r="G7474" i="6"/>
  <c r="H7474" i="6" s="1"/>
  <c r="G7475" i="6"/>
  <c r="H7475" i="6"/>
  <c r="G7476" i="6"/>
  <c r="G7477" i="6"/>
  <c r="H7477" i="6" s="1"/>
  <c r="G7478" i="6"/>
  <c r="H7478" i="6" s="1"/>
  <c r="G7479" i="6"/>
  <c r="H7479" i="6" s="1"/>
  <c r="G7480" i="6"/>
  <c r="H7480" i="6" s="1"/>
  <c r="G7481" i="6"/>
  <c r="H7481" i="6"/>
  <c r="G7482" i="6"/>
  <c r="H7482" i="6"/>
  <c r="G7483" i="6"/>
  <c r="H7483" i="6" s="1"/>
  <c r="G7484" i="6"/>
  <c r="H7484" i="6"/>
  <c r="G7485" i="6"/>
  <c r="H7485" i="6" s="1"/>
  <c r="G7486" i="6"/>
  <c r="H7486" i="6" s="1"/>
  <c r="G7487" i="6"/>
  <c r="H7487" i="6" s="1"/>
  <c r="G7488" i="6"/>
  <c r="H7488" i="6"/>
  <c r="G7489" i="6"/>
  <c r="H7489" i="6" s="1"/>
  <c r="G7490" i="6"/>
  <c r="H7490" i="6"/>
  <c r="G7491" i="6"/>
  <c r="H7491" i="6"/>
  <c r="G7492" i="6"/>
  <c r="H7492" i="6" s="1"/>
  <c r="G7493" i="6"/>
  <c r="H7493" i="6"/>
  <c r="G7494" i="6"/>
  <c r="H7494" i="6" s="1"/>
  <c r="G7495" i="6"/>
  <c r="H7495" i="6" s="1"/>
  <c r="G7496" i="6"/>
  <c r="H7496" i="6" s="1"/>
  <c r="G7497" i="6"/>
  <c r="H7257" i="6" s="1"/>
  <c r="H7497" i="6"/>
  <c r="G7498" i="6"/>
  <c r="H7498" i="6" s="1"/>
  <c r="G7499" i="6"/>
  <c r="H7499" i="6" s="1"/>
  <c r="G7500" i="6"/>
  <c r="H7500" i="6"/>
  <c r="G7501" i="6"/>
  <c r="H7501" i="6" s="1"/>
  <c r="G7502" i="6"/>
  <c r="H7502" i="6" s="1"/>
  <c r="G7503" i="6"/>
  <c r="H7503" i="6" s="1"/>
  <c r="G7504" i="6"/>
  <c r="H7504" i="6" s="1"/>
  <c r="G7505" i="6"/>
  <c r="H7505" i="6" s="1"/>
  <c r="G7506" i="6"/>
  <c r="H7266" i="6" s="1"/>
  <c r="H7506" i="6"/>
  <c r="G7507" i="6"/>
  <c r="H7507" i="6" s="1"/>
  <c r="G7508" i="6"/>
  <c r="H7508" i="6" s="1"/>
  <c r="G7509" i="6"/>
  <c r="H7509" i="6" s="1"/>
  <c r="G7510" i="6"/>
  <c r="G7511" i="6"/>
  <c r="H7511" i="6"/>
  <c r="G7512" i="6"/>
  <c r="G7513" i="6"/>
  <c r="G7514" i="6"/>
  <c r="G7515" i="6"/>
  <c r="H7515" i="6" s="1"/>
  <c r="G7516" i="6"/>
  <c r="H7516" i="6" s="1"/>
  <c r="G7517" i="6"/>
  <c r="H6831" i="6" s="1"/>
  <c r="H7517" i="6"/>
  <c r="G7518" i="6"/>
  <c r="H7518" i="6"/>
  <c r="G7519" i="6"/>
  <c r="G7520" i="6"/>
  <c r="H7520" i="6"/>
  <c r="G7521" i="6"/>
  <c r="H7521" i="6" s="1"/>
  <c r="G7522" i="6"/>
  <c r="H7522" i="6" s="1"/>
  <c r="G7523" i="6"/>
  <c r="H7523" i="6" s="1"/>
  <c r="G7524" i="6"/>
  <c r="H7285" i="6" s="1"/>
  <c r="H7524" i="6"/>
  <c r="G7525" i="6"/>
  <c r="H7525" i="6" s="1"/>
  <c r="G7526" i="6"/>
  <c r="H7526" i="6"/>
  <c r="G7527" i="6"/>
  <c r="H7289" i="6" s="1"/>
  <c r="H7527" i="6"/>
  <c r="G7528" i="6"/>
  <c r="G7529" i="6"/>
  <c r="H7068" i="6" s="1"/>
  <c r="H7529" i="6"/>
  <c r="G7530" i="6"/>
  <c r="H7530" i="6" s="1"/>
  <c r="G7531" i="6"/>
  <c r="H7531" i="6" s="1"/>
  <c r="G7532" i="6"/>
  <c r="H7532" i="6" s="1"/>
  <c r="G7533" i="6"/>
  <c r="H7294" i="6" s="1"/>
  <c r="G7534" i="6"/>
  <c r="H7534" i="6" s="1"/>
  <c r="G7535" i="6"/>
  <c r="H7535" i="6" s="1"/>
  <c r="G7536" i="6"/>
  <c r="H7536" i="6"/>
  <c r="G7537" i="6"/>
  <c r="H7537" i="6" s="1"/>
  <c r="G7538" i="6"/>
  <c r="H7538" i="6" s="1"/>
  <c r="G7539" i="6"/>
  <c r="G7540" i="6"/>
  <c r="H7540" i="6" s="1"/>
  <c r="G7541" i="6"/>
  <c r="G7542" i="6"/>
  <c r="H7542" i="6" s="1"/>
  <c r="G7543" i="6"/>
  <c r="H7543" i="6" s="1"/>
  <c r="G7544" i="6"/>
  <c r="H7095" i="6" s="1"/>
  <c r="G7545" i="6"/>
  <c r="H7545" i="6" s="1"/>
  <c r="G7546" i="6"/>
  <c r="H7546" i="6" s="1"/>
  <c r="G7547" i="6"/>
  <c r="H7547" i="6"/>
  <c r="G7548" i="6"/>
  <c r="G7549" i="6"/>
  <c r="H7549" i="6" s="1"/>
  <c r="G7550" i="6"/>
  <c r="H7550" i="6" s="1"/>
  <c r="G7551" i="6"/>
  <c r="H7551" i="6" s="1"/>
  <c r="G7552" i="6"/>
  <c r="H7552" i="6" s="1"/>
  <c r="G7553" i="6"/>
  <c r="H7553" i="6"/>
  <c r="G7554" i="6"/>
  <c r="H7331" i="6" s="1"/>
  <c r="H7554" i="6"/>
  <c r="G7555" i="6"/>
  <c r="G7556" i="6"/>
  <c r="H7556" i="6"/>
  <c r="G7557" i="6"/>
  <c r="H7557" i="6" s="1"/>
  <c r="G7558" i="6"/>
  <c r="H7558" i="6" s="1"/>
  <c r="G7559" i="6"/>
  <c r="H7559" i="6" s="1"/>
  <c r="G7560" i="6"/>
  <c r="H7338" i="6" s="1"/>
  <c r="H7560" i="6"/>
  <c r="G7561" i="6"/>
  <c r="H7561" i="6" s="1"/>
  <c r="G7562" i="6"/>
  <c r="H7340" i="6" s="1"/>
  <c r="G7563" i="6"/>
  <c r="H7563" i="6"/>
  <c r="G7564" i="6"/>
  <c r="G7565" i="6"/>
  <c r="H7565" i="6"/>
  <c r="G7566" i="6"/>
  <c r="H7566" i="6" s="1"/>
  <c r="G7567" i="6"/>
  <c r="H7567" i="6" s="1"/>
  <c r="G7568" i="6"/>
  <c r="H7568" i="6" s="1"/>
  <c r="G7569" i="6"/>
  <c r="H7569" i="6"/>
  <c r="G7570" i="6"/>
  <c r="H7570" i="6" s="1"/>
  <c r="G7571" i="6"/>
  <c r="H7571" i="6" s="1"/>
  <c r="G7572" i="6"/>
  <c r="H7346" i="6" s="1"/>
  <c r="H7572" i="6"/>
  <c r="G7573" i="6"/>
  <c r="G7574" i="6"/>
  <c r="H7574" i="6" s="1"/>
  <c r="G7575" i="6"/>
  <c r="H7575" i="6" s="1"/>
  <c r="G7576" i="6"/>
  <c r="H7576" i="6" s="1"/>
  <c r="G7577" i="6"/>
  <c r="H7577" i="6"/>
  <c r="G7578" i="6"/>
  <c r="H7578" i="6" s="1"/>
  <c r="G7579" i="6"/>
  <c r="G7580" i="6"/>
  <c r="G7581" i="6"/>
  <c r="H7581" i="6"/>
  <c r="G7582" i="6"/>
  <c r="H7356" i="6" s="1"/>
  <c r="H7582" i="6"/>
  <c r="G7583" i="6"/>
  <c r="H7583" i="6" s="1"/>
  <c r="G7584" i="6"/>
  <c r="H7584" i="6" s="1"/>
  <c r="G7585" i="6"/>
  <c r="H7585" i="6" s="1"/>
  <c r="G7586" i="6"/>
  <c r="H6903" i="6" s="1"/>
  <c r="G7587" i="6"/>
  <c r="H7587" i="6" s="1"/>
  <c r="G7588" i="6"/>
  <c r="G7589" i="6"/>
  <c r="H7589" i="6"/>
  <c r="G7590" i="6"/>
  <c r="H7590" i="6"/>
  <c r="G7591" i="6"/>
  <c r="H7591" i="6" s="1"/>
  <c r="G7592" i="6"/>
  <c r="H7592" i="6"/>
  <c r="G7593" i="6"/>
  <c r="H7593" i="6" s="1"/>
  <c r="G7594" i="6"/>
  <c r="H7594" i="6"/>
  <c r="G7595" i="6"/>
  <c r="H7595" i="6"/>
  <c r="G7596" i="6"/>
  <c r="H7596" i="6" s="1"/>
  <c r="G7597" i="6"/>
  <c r="G7598" i="6"/>
  <c r="H7598" i="6" s="1"/>
  <c r="G7599" i="6"/>
  <c r="H7376" i="6" s="1"/>
  <c r="H7599" i="6"/>
  <c r="G7600" i="6"/>
  <c r="H7600" i="6" s="1"/>
  <c r="G7601" i="6"/>
  <c r="H7601" i="6" s="1"/>
  <c r="G7602" i="6"/>
  <c r="H7380" i="6" s="1"/>
  <c r="H7602" i="6"/>
  <c r="G7603" i="6"/>
  <c r="H7603" i="6" s="1"/>
  <c r="G7604" i="6"/>
  <c r="H7382" i="6" s="1"/>
  <c r="G7605" i="6"/>
  <c r="H7383" i="6" s="1"/>
  <c r="H7605" i="6"/>
  <c r="G7606" i="6"/>
  <c r="H7606" i="6" s="1"/>
  <c r="G7607" i="6"/>
  <c r="H7607" i="6"/>
  <c r="G7608" i="6"/>
  <c r="H7608" i="6"/>
  <c r="G7609" i="6"/>
  <c r="H7609" i="6" s="1"/>
  <c r="G7610" i="6"/>
  <c r="H6933" i="6" s="1"/>
  <c r="H7610" i="6"/>
  <c r="G7611" i="6"/>
  <c r="H7611" i="6" s="1"/>
  <c r="G7612" i="6"/>
  <c r="H7391" i="6" s="1"/>
  <c r="H7612" i="6"/>
  <c r="G7613" i="6"/>
  <c r="H7613" i="6" s="1"/>
  <c r="G7614" i="6"/>
  <c r="G7615" i="6"/>
  <c r="G7616" i="6"/>
  <c r="H7616" i="6" s="1"/>
  <c r="G7617" i="6"/>
  <c r="H7617" i="6" s="1"/>
  <c r="G7618" i="6"/>
  <c r="H7618" i="6" s="1"/>
  <c r="G7619" i="6"/>
  <c r="H7619" i="6" s="1"/>
  <c r="G7620" i="6"/>
  <c r="H7620" i="6"/>
  <c r="G7621" i="6"/>
  <c r="H7621" i="6" s="1"/>
  <c r="G7622" i="6"/>
  <c r="H7622" i="6" s="1"/>
  <c r="G7623" i="6"/>
  <c r="H7623" i="6"/>
  <c r="G7624" i="6"/>
  <c r="H7624" i="6" s="1"/>
  <c r="G7625" i="6"/>
  <c r="H7403" i="6" s="1"/>
  <c r="G7626" i="6"/>
  <c r="H7626" i="6" s="1"/>
  <c r="G7627" i="6"/>
  <c r="H7627" i="6" s="1"/>
  <c r="G7628" i="6"/>
  <c r="H7628" i="6"/>
  <c r="G7629" i="6"/>
  <c r="H7629" i="6" s="1"/>
  <c r="G7630" i="6"/>
  <c r="H7630" i="6"/>
  <c r="G7631" i="6"/>
  <c r="H7631" i="6" s="1"/>
  <c r="G7632" i="6"/>
  <c r="H7632" i="6" s="1"/>
  <c r="G7633" i="6"/>
  <c r="G7634" i="6"/>
  <c r="H7634" i="6" s="1"/>
  <c r="G7635" i="6"/>
  <c r="H7635" i="6" s="1"/>
  <c r="G7636" i="6"/>
  <c r="H7636" i="6"/>
  <c r="G7637" i="6"/>
  <c r="H7637" i="6" s="1"/>
  <c r="G7638" i="6"/>
  <c r="H7638" i="6" s="1"/>
  <c r="G7639" i="6"/>
  <c r="H7639" i="6" s="1"/>
  <c r="G7640" i="6"/>
  <c r="H7640" i="6"/>
  <c r="G7641" i="6"/>
  <c r="H7641" i="6"/>
  <c r="G7642" i="6"/>
  <c r="H7642" i="6" s="1"/>
  <c r="G7643" i="6"/>
  <c r="H7643" i="6"/>
  <c r="G7644" i="6"/>
  <c r="H7644" i="6" s="1"/>
  <c r="P1572" i="6" s="1"/>
  <c r="G7645" i="6"/>
  <c r="H7645" i="6" s="1"/>
  <c r="G7646" i="6"/>
  <c r="H7646" i="6" s="1"/>
  <c r="G7647" i="6"/>
  <c r="H7647" i="6" s="1"/>
  <c r="G7648" i="6"/>
  <c r="H7418" i="6" s="1"/>
  <c r="H7648" i="6"/>
  <c r="G7649" i="6"/>
  <c r="H7199" i="6" s="1"/>
  <c r="H7649" i="6"/>
  <c r="G7650" i="6"/>
  <c r="H7650" i="6" s="1"/>
  <c r="G7651" i="6"/>
  <c r="H7651" i="6" s="1"/>
  <c r="G7652" i="6"/>
  <c r="H7652" i="6" s="1"/>
  <c r="G7653" i="6"/>
  <c r="H7653" i="6"/>
  <c r="G7654" i="6"/>
  <c r="H7654" i="6"/>
  <c r="G7655" i="6"/>
  <c r="H7655" i="6" s="1"/>
  <c r="G7656" i="6"/>
  <c r="H7656" i="6"/>
  <c r="G7657" i="6"/>
  <c r="H7657" i="6" s="1"/>
  <c r="G7658" i="6"/>
  <c r="H6979" i="6" s="1"/>
  <c r="H7658" i="6"/>
  <c r="G7659" i="6"/>
  <c r="H7659" i="6" s="1"/>
  <c r="G7660" i="6"/>
  <c r="H7660" i="6" s="1"/>
  <c r="G7661" i="6"/>
  <c r="H7661" i="6" s="1"/>
  <c r="G7662" i="6"/>
  <c r="H7662" i="6"/>
  <c r="G7663" i="6"/>
  <c r="H7663" i="6" s="1"/>
  <c r="G7664" i="6"/>
  <c r="H7664" i="6"/>
  <c r="G7665" i="6"/>
  <c r="H7665" i="6" s="1"/>
  <c r="G7666" i="6"/>
  <c r="H7666" i="6"/>
  <c r="G7667" i="6"/>
  <c r="H7667" i="6"/>
  <c r="G7668" i="6"/>
  <c r="H7668" i="6" s="1"/>
  <c r="G7669" i="6"/>
  <c r="G7670" i="6"/>
  <c r="H7446" i="6" s="1"/>
  <c r="H7670" i="6"/>
  <c r="G7671" i="6"/>
  <c r="H7671" i="6"/>
  <c r="G7672" i="6"/>
  <c r="G7673" i="6"/>
  <c r="H7673" i="6" s="1"/>
  <c r="G7674" i="6"/>
  <c r="H7452" i="6" s="1"/>
  <c r="H7674" i="6"/>
  <c r="G7675" i="6"/>
  <c r="H7675" i="6" s="1"/>
  <c r="G7676" i="6"/>
  <c r="H7676" i="6" s="1"/>
  <c r="G7677" i="6"/>
  <c r="H7457" i="6" s="1"/>
  <c r="G7678" i="6"/>
  <c r="H7678" i="6" s="1"/>
  <c r="G7679" i="6"/>
  <c r="H7679" i="6"/>
  <c r="G7680" i="6"/>
  <c r="H7680" i="6"/>
  <c r="G7681" i="6"/>
  <c r="H7681" i="6" s="1"/>
  <c r="G7682" i="6"/>
  <c r="H7682" i="6"/>
  <c r="G7683" i="6"/>
  <c r="H7464" i="6" s="1"/>
  <c r="G7684" i="6"/>
  <c r="H7684" i="6"/>
  <c r="G7685" i="6"/>
  <c r="H7685" i="6" s="1"/>
  <c r="O1572" i="6"/>
  <c r="P1571" i="6"/>
  <c r="O1571" i="6"/>
  <c r="P1570" i="6"/>
  <c r="O1570" i="6"/>
  <c r="P1568" i="6"/>
  <c r="O1568" i="6"/>
  <c r="P1567" i="6"/>
  <c r="O1567" i="6"/>
  <c r="P1566" i="6"/>
  <c r="O1566" i="6"/>
  <c r="P1565" i="6"/>
  <c r="O1565" i="6"/>
  <c r="O1564" i="6"/>
  <c r="P1562" i="6"/>
  <c r="O1562" i="6"/>
  <c r="O1561" i="6"/>
  <c r="P1560" i="6"/>
  <c r="O1560" i="6"/>
  <c r="P1559" i="6"/>
  <c r="O1559" i="6"/>
  <c r="P1558" i="6"/>
  <c r="O1558" i="6"/>
  <c r="P1557" i="6"/>
  <c r="P1556" i="6"/>
  <c r="O1556" i="6"/>
  <c r="P1555" i="6"/>
  <c r="O1555" i="6"/>
  <c r="P1554" i="6"/>
  <c r="O1554" i="6"/>
  <c r="P1553" i="6"/>
  <c r="O1553" i="6"/>
  <c r="P1552" i="6"/>
  <c r="O1552" i="6"/>
  <c r="P1550" i="6"/>
  <c r="O1550" i="6"/>
  <c r="P1549" i="6"/>
  <c r="O1549" i="6"/>
  <c r="P1548" i="6"/>
  <c r="O1548" i="6"/>
  <c r="P1547" i="6"/>
  <c r="O1547" i="6"/>
  <c r="P1546" i="6"/>
  <c r="O1546" i="6"/>
  <c r="P1545" i="6"/>
  <c r="P1544" i="6"/>
  <c r="O1544" i="6"/>
  <c r="P1543" i="6"/>
  <c r="O1543" i="6"/>
  <c r="P1542" i="6"/>
  <c r="O1542" i="6"/>
  <c r="P1541" i="6"/>
  <c r="O1541" i="6"/>
  <c r="P1540" i="6"/>
  <c r="O1540" i="6"/>
  <c r="P1539" i="6"/>
  <c r="O1538" i="6"/>
  <c r="P1537" i="6"/>
  <c r="O1537" i="6"/>
  <c r="P1536" i="6"/>
  <c r="O1536" i="6"/>
  <c r="P1535" i="6"/>
  <c r="O1535" i="6"/>
  <c r="P1534" i="6"/>
  <c r="O1534" i="6"/>
  <c r="P1533" i="6"/>
  <c r="P1532" i="6"/>
  <c r="O1532" i="6"/>
  <c r="O1531" i="6"/>
  <c r="P1530" i="6"/>
  <c r="O1530" i="6"/>
  <c r="P1529" i="6"/>
  <c r="O1529" i="6"/>
  <c r="P1528" i="6"/>
  <c r="O1528" i="6"/>
  <c r="P1527" i="6"/>
  <c r="P1526" i="6"/>
  <c r="O1526" i="6"/>
  <c r="O1525" i="6"/>
  <c r="P1524" i="6"/>
  <c r="O1524" i="6"/>
  <c r="P1523" i="6"/>
  <c r="O1523" i="6"/>
  <c r="O1522" i="6"/>
  <c r="P1521" i="6"/>
  <c r="O1521" i="6"/>
  <c r="O1520" i="6"/>
  <c r="P1519" i="6"/>
  <c r="O1519" i="6"/>
  <c r="P1518" i="6"/>
  <c r="O1518" i="6"/>
  <c r="P1517" i="6"/>
  <c r="O1517" i="6"/>
  <c r="O1516" i="6"/>
  <c r="O1515" i="6"/>
  <c r="O1514" i="6"/>
  <c r="O1513" i="6"/>
  <c r="O1512" i="6"/>
  <c r="O1511" i="6"/>
  <c r="O1510" i="6"/>
  <c r="O1509" i="6"/>
  <c r="O1508" i="6"/>
  <c r="O1507" i="6"/>
  <c r="O1506" i="6"/>
  <c r="O1505" i="6"/>
  <c r="O1504" i="6"/>
  <c r="O1503" i="6"/>
  <c r="O1502" i="6"/>
  <c r="O1501" i="6"/>
  <c r="O1500" i="6"/>
  <c r="O1499" i="6"/>
  <c r="O1498" i="6"/>
  <c r="O1497" i="6"/>
  <c r="O1496" i="6"/>
  <c r="O1495" i="6"/>
  <c r="O1494" i="6"/>
  <c r="O1493" i="6"/>
  <c r="O1492" i="6"/>
  <c r="O1491" i="6"/>
  <c r="O1490" i="6"/>
  <c r="O1489" i="6"/>
  <c r="O1488" i="6"/>
  <c r="O1487" i="6"/>
  <c r="O1486" i="6"/>
  <c r="O1485" i="6"/>
  <c r="O1484" i="6"/>
  <c r="O1483" i="6"/>
  <c r="O1482" i="6"/>
  <c r="O1481" i="6"/>
  <c r="O1480" i="6"/>
  <c r="O1479" i="6"/>
  <c r="O1478" i="6"/>
  <c r="O1477" i="6"/>
  <c r="O1476" i="6"/>
  <c r="O1475" i="6"/>
  <c r="O1474" i="6"/>
  <c r="O1473" i="6"/>
  <c r="O1472" i="6"/>
  <c r="O1471" i="6"/>
  <c r="O1470" i="6"/>
  <c r="O1469" i="6"/>
  <c r="O1468" i="6"/>
  <c r="P1467" i="6"/>
  <c r="O1467" i="6"/>
  <c r="O1466" i="6"/>
  <c r="O1465" i="6"/>
  <c r="O1464" i="6"/>
  <c r="O1463" i="6"/>
  <c r="O1462" i="6"/>
  <c r="O1461" i="6"/>
  <c r="O1460" i="6"/>
  <c r="O1459" i="6"/>
  <c r="O1458" i="6"/>
  <c r="O1457" i="6"/>
  <c r="O1456" i="6"/>
  <c r="O1455" i="6"/>
  <c r="O1454" i="6"/>
  <c r="O1453" i="6"/>
  <c r="O1452" i="6"/>
  <c r="O1451" i="6"/>
  <c r="O1450" i="6"/>
  <c r="O1449" i="6"/>
  <c r="P1448" i="6"/>
  <c r="O1448" i="6"/>
  <c r="P1447" i="6"/>
  <c r="O1447" i="6"/>
  <c r="O1446" i="6"/>
  <c r="P1445" i="6"/>
  <c r="O1445" i="6"/>
  <c r="P1444" i="6"/>
  <c r="O1444" i="6"/>
  <c r="O1443" i="6"/>
  <c r="P1442" i="6"/>
  <c r="O1442" i="6"/>
  <c r="O1441" i="6"/>
  <c r="O1440" i="6"/>
  <c r="O1439" i="6"/>
  <c r="O1438" i="6"/>
  <c r="P1437" i="6"/>
  <c r="O1437" i="6"/>
  <c r="O1436" i="6"/>
  <c r="P1435" i="6"/>
  <c r="O1435" i="6"/>
  <c r="O1434" i="6"/>
  <c r="O1433" i="6"/>
  <c r="O1432" i="6"/>
  <c r="O1431" i="6"/>
  <c r="O1430" i="6"/>
  <c r="O1429" i="6"/>
  <c r="O1428" i="6"/>
  <c r="O1427" i="6"/>
  <c r="O1426" i="6"/>
  <c r="O1425" i="6"/>
  <c r="O1424" i="6"/>
  <c r="O1423" i="6"/>
  <c r="O1422" i="6"/>
  <c r="O1421" i="6"/>
  <c r="O1420" i="6"/>
  <c r="O1419" i="6"/>
  <c r="O1418" i="6"/>
  <c r="O1417" i="6"/>
  <c r="O1416" i="6"/>
  <c r="O1415" i="6"/>
  <c r="O1414" i="6"/>
  <c r="O1413" i="6"/>
  <c r="O1412" i="6"/>
  <c r="O1411" i="6"/>
  <c r="O1410" i="6"/>
  <c r="O1409" i="6"/>
  <c r="O1408" i="6"/>
  <c r="O1407" i="6"/>
  <c r="O1406" i="6"/>
  <c r="O1405" i="6"/>
  <c r="O1404" i="6"/>
  <c r="O1403" i="6"/>
  <c r="O1402" i="6"/>
  <c r="O1401" i="6"/>
  <c r="O1400" i="6"/>
  <c r="O1399" i="6"/>
  <c r="O1398" i="6"/>
  <c r="O1397" i="6"/>
  <c r="O1396" i="6"/>
  <c r="O1395" i="6"/>
  <c r="O1394" i="6"/>
  <c r="O1393" i="6"/>
  <c r="O1392" i="6"/>
  <c r="O1391" i="6"/>
  <c r="O1390" i="6"/>
  <c r="O1389" i="6"/>
  <c r="O1388" i="6"/>
  <c r="O1387" i="6"/>
  <c r="O1386" i="6"/>
  <c r="O1385" i="6"/>
  <c r="O1384" i="6"/>
  <c r="O1383" i="6"/>
  <c r="O1382" i="6"/>
  <c r="O1381" i="6"/>
  <c r="O1380" i="6"/>
  <c r="O1379" i="6"/>
  <c r="O1378" i="6"/>
  <c r="O1377" i="6"/>
  <c r="O1376" i="6"/>
  <c r="O1375" i="6"/>
  <c r="O1374" i="6"/>
  <c r="O1373" i="6"/>
  <c r="O1372" i="6"/>
  <c r="O1371" i="6"/>
  <c r="O1370" i="6"/>
  <c r="O1369" i="6"/>
  <c r="O1368" i="6"/>
  <c r="O1367" i="6"/>
  <c r="O1366" i="6"/>
  <c r="O1365" i="6"/>
  <c r="O1364" i="6"/>
  <c r="O1363" i="6"/>
  <c r="O1362" i="6"/>
  <c r="O1361" i="6"/>
  <c r="O1360" i="6"/>
  <c r="O1359" i="6"/>
  <c r="O1358" i="6"/>
  <c r="O1357" i="6"/>
  <c r="O1356" i="6"/>
  <c r="O1355" i="6"/>
  <c r="O1354" i="6"/>
  <c r="O1353" i="6"/>
  <c r="O1352" i="6"/>
  <c r="O1351" i="6"/>
  <c r="O1350" i="6"/>
  <c r="O1349" i="6"/>
  <c r="O1348" i="6"/>
  <c r="O1347" i="6"/>
  <c r="O1346" i="6"/>
  <c r="O1345" i="6"/>
  <c r="O1344" i="6"/>
  <c r="O1343" i="6"/>
  <c r="O1342" i="6"/>
  <c r="O1341" i="6"/>
  <c r="O1340" i="6"/>
  <c r="O1339" i="6"/>
  <c r="O1338" i="6"/>
  <c r="O1337" i="6"/>
  <c r="O1336" i="6"/>
  <c r="O1335" i="6"/>
  <c r="O1334" i="6"/>
  <c r="O1333" i="6"/>
  <c r="O1332" i="6"/>
  <c r="O1331" i="6"/>
  <c r="O1330" i="6"/>
  <c r="O1329" i="6"/>
  <c r="O1328" i="6"/>
  <c r="O1327" i="6"/>
  <c r="O1326" i="6"/>
  <c r="O1325" i="6"/>
  <c r="O1324" i="6"/>
  <c r="O1323" i="6"/>
  <c r="O1322" i="6"/>
  <c r="O1321" i="6"/>
  <c r="O1320" i="6"/>
  <c r="O1319" i="6"/>
  <c r="O1318" i="6"/>
  <c r="O1317" i="6"/>
  <c r="O1316" i="6"/>
  <c r="O1315" i="6"/>
  <c r="O1314" i="6"/>
  <c r="O1313" i="6"/>
  <c r="O1312" i="6"/>
  <c r="O1311" i="6"/>
  <c r="O1310" i="6"/>
  <c r="O1309" i="6"/>
  <c r="O1308" i="6"/>
  <c r="O1307" i="6"/>
  <c r="O1306" i="6"/>
  <c r="O1305" i="6"/>
  <c r="O1304" i="6"/>
  <c r="O1303" i="6"/>
  <c r="O1302" i="6"/>
  <c r="O1301" i="6"/>
  <c r="O1300" i="6"/>
  <c r="O1299" i="6"/>
  <c r="O1298" i="6"/>
  <c r="O1297" i="6"/>
  <c r="O1296" i="6"/>
  <c r="O1295" i="6"/>
  <c r="O1294" i="6"/>
  <c r="O1293" i="6"/>
  <c r="O1292" i="6"/>
  <c r="O1291" i="6"/>
  <c r="O1290" i="6"/>
  <c r="O1289" i="6"/>
  <c r="O1288" i="6"/>
  <c r="O1287" i="6"/>
  <c r="O1286" i="6"/>
  <c r="O1285" i="6"/>
  <c r="O1284" i="6"/>
  <c r="O1283" i="6"/>
  <c r="O1282" i="6"/>
  <c r="O1281" i="6"/>
  <c r="O1280" i="6"/>
  <c r="O1279" i="6"/>
  <c r="O1278" i="6"/>
  <c r="O1277" i="6"/>
  <c r="O1276" i="6"/>
  <c r="O1275" i="6"/>
  <c r="O1274" i="6"/>
  <c r="O1273" i="6"/>
  <c r="O1272" i="6"/>
  <c r="O1271" i="6"/>
  <c r="O1270" i="6"/>
  <c r="O1269" i="6"/>
  <c r="O1268" i="6"/>
  <c r="O1267" i="6"/>
  <c r="O1266" i="6"/>
  <c r="O1265" i="6"/>
  <c r="O1264" i="6"/>
  <c r="O1263" i="6"/>
  <c r="O1262" i="6"/>
  <c r="O1261" i="6"/>
  <c r="O1260" i="6"/>
  <c r="O1259" i="6"/>
  <c r="O1258" i="6"/>
  <c r="O1257" i="6"/>
  <c r="O1256" i="6"/>
  <c r="O1255" i="6"/>
  <c r="O1254" i="6"/>
  <c r="O1253" i="6"/>
  <c r="O1252" i="6"/>
  <c r="O1251" i="6"/>
  <c r="O1250" i="6"/>
  <c r="O1249" i="6"/>
  <c r="O1248" i="6"/>
  <c r="O1247" i="6"/>
  <c r="O1246" i="6"/>
  <c r="O1245" i="6"/>
  <c r="O1244" i="6"/>
  <c r="O1243" i="6"/>
  <c r="O1242" i="6"/>
  <c r="O1241" i="6"/>
  <c r="O1240" i="6"/>
  <c r="O1239" i="6"/>
  <c r="O1238" i="6"/>
  <c r="O1237" i="6"/>
  <c r="O1236" i="6"/>
  <c r="O1235" i="6"/>
  <c r="O1234" i="6"/>
  <c r="O1233" i="6"/>
  <c r="O1232" i="6"/>
  <c r="O1231" i="6"/>
  <c r="O1230" i="6"/>
  <c r="O1229" i="6"/>
  <c r="O1228" i="6"/>
  <c r="O1227" i="6"/>
  <c r="O1226" i="6"/>
  <c r="O1225" i="6"/>
  <c r="O1224" i="6"/>
  <c r="O1223" i="6"/>
  <c r="O1222" i="6"/>
  <c r="O1221" i="6"/>
  <c r="O1220" i="6"/>
  <c r="O1219" i="6"/>
  <c r="O1218" i="6"/>
  <c r="O1217" i="6"/>
  <c r="O1216" i="6"/>
  <c r="O1215" i="6"/>
  <c r="O1214" i="6"/>
  <c r="O1213" i="6"/>
  <c r="O1212" i="6"/>
  <c r="O1211" i="6"/>
  <c r="O1210" i="6"/>
  <c r="O1209" i="6"/>
  <c r="O1208" i="6"/>
  <c r="O1207" i="6"/>
  <c r="O1206" i="6"/>
  <c r="O1205" i="6"/>
  <c r="O1204" i="6"/>
  <c r="O1203" i="6"/>
  <c r="O1202" i="6"/>
  <c r="O1201" i="6"/>
  <c r="O1200" i="6"/>
  <c r="O1199" i="6"/>
  <c r="O1198" i="6"/>
  <c r="O1197" i="6"/>
  <c r="O1196" i="6"/>
  <c r="O1195" i="6"/>
  <c r="O1194" i="6"/>
  <c r="O1193" i="6"/>
  <c r="O1192" i="6"/>
  <c r="O1191" i="6"/>
  <c r="O1190" i="6"/>
  <c r="O1189" i="6"/>
  <c r="O1188" i="6"/>
  <c r="O1187" i="6"/>
  <c r="O1186" i="6"/>
  <c r="O1185" i="6"/>
  <c r="O1184" i="6"/>
  <c r="O1183" i="6"/>
  <c r="O1182" i="6"/>
  <c r="O1181" i="6"/>
  <c r="O1180" i="6"/>
  <c r="O1179" i="6"/>
  <c r="O1178" i="6"/>
  <c r="O1177" i="6"/>
  <c r="O1176" i="6"/>
  <c r="O1175" i="6"/>
  <c r="O1174" i="6"/>
  <c r="O1173" i="6"/>
  <c r="O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O1159" i="6"/>
  <c r="O1158" i="6"/>
  <c r="O1157" i="6"/>
  <c r="O1156" i="6"/>
  <c r="O1155" i="6"/>
  <c r="O1154" i="6"/>
  <c r="O1153" i="6"/>
  <c r="O1152" i="6"/>
  <c r="O1151" i="6"/>
  <c r="O1150" i="6"/>
  <c r="O1149" i="6"/>
  <c r="O1148" i="6"/>
  <c r="O1147" i="6"/>
  <c r="O1146" i="6"/>
  <c r="O1145" i="6"/>
  <c r="O1144" i="6"/>
  <c r="O1143" i="6"/>
  <c r="O1142" i="6"/>
  <c r="O1141" i="6"/>
  <c r="O1140" i="6"/>
  <c r="O1139" i="6"/>
  <c r="O1138" i="6"/>
  <c r="O1137" i="6"/>
  <c r="O1136" i="6"/>
  <c r="O1135" i="6"/>
  <c r="O1134" i="6"/>
  <c r="O1133" i="6"/>
  <c r="O1132" i="6"/>
  <c r="O1131" i="6"/>
  <c r="O1130" i="6"/>
  <c r="O1129" i="6"/>
  <c r="O1128" i="6"/>
  <c r="O1127" i="6"/>
  <c r="O1126" i="6"/>
  <c r="O1125" i="6"/>
  <c r="O1124" i="6"/>
  <c r="O1123" i="6"/>
  <c r="O1122" i="6"/>
  <c r="O1121" i="6"/>
  <c r="O1120" i="6"/>
  <c r="O1119" i="6"/>
  <c r="O1118" i="6"/>
  <c r="O1117" i="6"/>
  <c r="O1116" i="6"/>
  <c r="O1115" i="6"/>
  <c r="O1114" i="6"/>
  <c r="O1113" i="6"/>
  <c r="O1112" i="6"/>
  <c r="O1111" i="6"/>
  <c r="O1110" i="6"/>
  <c r="O1109" i="6"/>
  <c r="O1108" i="6"/>
  <c r="O1107" i="6"/>
  <c r="O1106" i="6"/>
  <c r="O1105" i="6"/>
  <c r="O1104" i="6"/>
  <c r="O1103" i="6"/>
  <c r="O1102" i="6"/>
  <c r="O1101" i="6"/>
  <c r="O1100" i="6"/>
  <c r="O1099" i="6"/>
  <c r="O1098" i="6"/>
  <c r="O1097" i="6"/>
  <c r="O1096" i="6"/>
  <c r="O1095" i="6"/>
  <c r="O1094" i="6"/>
  <c r="O1093" i="6"/>
  <c r="O1092" i="6"/>
  <c r="O1091" i="6"/>
  <c r="O1090" i="6"/>
  <c r="O1089" i="6"/>
  <c r="O1088" i="6"/>
  <c r="O1087" i="6"/>
  <c r="O1086" i="6"/>
  <c r="O1085" i="6"/>
  <c r="O1084" i="6"/>
  <c r="O1083" i="6"/>
  <c r="O1082" i="6"/>
  <c r="O1081" i="6"/>
  <c r="O1080" i="6"/>
  <c r="O1079" i="6"/>
  <c r="O1078" i="6"/>
  <c r="O1077" i="6"/>
  <c r="O1076" i="6"/>
  <c r="O1075" i="6"/>
  <c r="O1074" i="6"/>
  <c r="O1073" i="6"/>
  <c r="O1072" i="6"/>
  <c r="O1071" i="6"/>
  <c r="O1070" i="6"/>
  <c r="O1069" i="6"/>
  <c r="O1068" i="6"/>
  <c r="O1067" i="6"/>
  <c r="O1066" i="6"/>
  <c r="O1065" i="6"/>
  <c r="O1064" i="6"/>
  <c r="O1063" i="6"/>
  <c r="O1062" i="6"/>
  <c r="O1061" i="6"/>
  <c r="O1060" i="6"/>
  <c r="O1059" i="6"/>
  <c r="O1058" i="6"/>
  <c r="O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O1042" i="6"/>
  <c r="O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O1027" i="6"/>
  <c r="O1026" i="6"/>
  <c r="O1025" i="6"/>
  <c r="O1024" i="6"/>
  <c r="O1023" i="6"/>
  <c r="O1022" i="6"/>
  <c r="O1021" i="6"/>
  <c r="O1020" i="6"/>
  <c r="O1019" i="6"/>
  <c r="O1018" i="6"/>
  <c r="O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P991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P963" i="6"/>
  <c r="O963" i="6"/>
  <c r="O962" i="6"/>
  <c r="O961" i="6"/>
  <c r="P960" i="6"/>
  <c r="O960" i="6"/>
  <c r="O959" i="6"/>
  <c r="O958" i="6"/>
  <c r="O957" i="6"/>
  <c r="O956" i="6"/>
  <c r="P955" i="6"/>
  <c r="O955" i="6"/>
  <c r="O954" i="6"/>
  <c r="P953" i="6"/>
  <c r="O953" i="6"/>
  <c r="O952" i="6"/>
  <c r="O951" i="6"/>
  <c r="P950" i="6"/>
  <c r="O950" i="6"/>
  <c r="O949" i="6"/>
  <c r="P948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P934" i="6"/>
  <c r="O934" i="6"/>
  <c r="O933" i="6"/>
  <c r="P932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P487" i="6"/>
  <c r="O487" i="6"/>
  <c r="O486" i="6"/>
  <c r="O485" i="6"/>
  <c r="O484" i="6"/>
  <c r="O483" i="6"/>
  <c r="P482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P340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P271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P242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P176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4" i="8"/>
  <c r="N1419" i="6"/>
  <c r="Q1419" i="6"/>
  <c r="R1419" i="6" s="1"/>
  <c r="N1420" i="6"/>
  <c r="S1420" i="6" s="1"/>
  <c r="Q1420" i="6"/>
  <c r="R1420" i="6" s="1"/>
  <c r="N1421" i="6"/>
  <c r="Q1421" i="6"/>
  <c r="R1421" i="6" s="1"/>
  <c r="N1422" i="6"/>
  <c r="Q1422" i="6"/>
  <c r="R1422" i="6" s="1"/>
  <c r="S1422" i="6" s="1"/>
  <c r="N1423" i="6"/>
  <c r="Q1423" i="6"/>
  <c r="R1423" i="6" s="1"/>
  <c r="N1424" i="6"/>
  <c r="Q1424" i="6"/>
  <c r="R1424" i="6" s="1"/>
  <c r="N1425" i="6"/>
  <c r="Q1425" i="6"/>
  <c r="R1425" i="6" s="1"/>
  <c r="N1426" i="6"/>
  <c r="Q1426" i="6"/>
  <c r="R1426" i="6" s="1"/>
  <c r="N1427" i="6"/>
  <c r="Q1427" i="6"/>
  <c r="R1427" i="6" s="1"/>
  <c r="N1428" i="6"/>
  <c r="Q1428" i="6"/>
  <c r="R1428" i="6" s="1"/>
  <c r="N1429" i="6"/>
  <c r="Q1429" i="6"/>
  <c r="R1429" i="6" s="1"/>
  <c r="N1430" i="6"/>
  <c r="Q1430" i="6"/>
  <c r="R1430" i="6"/>
  <c r="N1431" i="6"/>
  <c r="Q1431" i="6"/>
  <c r="R1431" i="6" s="1"/>
  <c r="N1432" i="6"/>
  <c r="S1432" i="6" s="1"/>
  <c r="Q1432" i="6"/>
  <c r="R1432" i="6" s="1"/>
  <c r="N1433" i="6"/>
  <c r="Q1433" i="6"/>
  <c r="R1433" i="6" s="1"/>
  <c r="N1434" i="6"/>
  <c r="Q1434" i="6"/>
  <c r="R1434" i="6" s="1"/>
  <c r="S1434" i="6" s="1"/>
  <c r="N1435" i="6"/>
  <c r="Q1435" i="6"/>
  <c r="R1435" i="6" s="1"/>
  <c r="N1436" i="6"/>
  <c r="Q1436" i="6"/>
  <c r="R1436" i="6"/>
  <c r="S1436" i="6" s="1"/>
  <c r="N1437" i="6"/>
  <c r="Q1437" i="6"/>
  <c r="R1437" i="6" s="1"/>
  <c r="N1438" i="6"/>
  <c r="S1438" i="6" s="1"/>
  <c r="Q1438" i="6"/>
  <c r="R1438" i="6"/>
  <c r="N1439" i="6"/>
  <c r="Q1439" i="6"/>
  <c r="R1439" i="6" s="1"/>
  <c r="N1440" i="6"/>
  <c r="Q1440" i="6"/>
  <c r="R1440" i="6" s="1"/>
  <c r="N1441" i="6"/>
  <c r="Q1441" i="6"/>
  <c r="R1441" i="6" s="1"/>
  <c r="S1441" i="6" s="1"/>
  <c r="N1442" i="6"/>
  <c r="Q1442" i="6"/>
  <c r="R1442" i="6" s="1"/>
  <c r="N1443" i="6"/>
  <c r="S1443" i="6" s="1"/>
  <c r="Q1443" i="6"/>
  <c r="R1443" i="6" s="1"/>
  <c r="N1444" i="6"/>
  <c r="Q1444" i="6"/>
  <c r="R1444" i="6" s="1"/>
  <c r="N1445" i="6"/>
  <c r="Q1445" i="6"/>
  <c r="R1445" i="6" s="1"/>
  <c r="S1445" i="6"/>
  <c r="N1446" i="6"/>
  <c r="Q1446" i="6"/>
  <c r="R1446" i="6" s="1"/>
  <c r="N1447" i="6"/>
  <c r="Q1447" i="6"/>
  <c r="R1447" i="6" s="1"/>
  <c r="S1447" i="6"/>
  <c r="N1448" i="6"/>
  <c r="Q1448" i="6"/>
  <c r="R1448" i="6" s="1"/>
  <c r="N1449" i="6"/>
  <c r="S1449" i="6" s="1"/>
  <c r="Q1449" i="6"/>
  <c r="R1449" i="6" s="1"/>
  <c r="N1450" i="6"/>
  <c r="Q1450" i="6"/>
  <c r="R1450" i="6"/>
  <c r="S1450" i="6" s="1"/>
  <c r="N1451" i="6"/>
  <c r="Q1451" i="6"/>
  <c r="R1451" i="6" s="1"/>
  <c r="N1452" i="6"/>
  <c r="S1452" i="6" s="1"/>
  <c r="Q1452" i="6"/>
  <c r="R1452" i="6"/>
  <c r="N1453" i="6"/>
  <c r="Q1453" i="6"/>
  <c r="R1453" i="6" s="1"/>
  <c r="S1453" i="6"/>
  <c r="N1454" i="6"/>
  <c r="Q1454" i="6"/>
  <c r="R1454" i="6"/>
  <c r="S1454" i="6"/>
  <c r="N1455" i="6"/>
  <c r="Q1455" i="6"/>
  <c r="R1455" i="6" s="1"/>
  <c r="N1456" i="6"/>
  <c r="Q1456" i="6"/>
  <c r="R1456" i="6"/>
  <c r="S1456" i="6" s="1"/>
  <c r="N1457" i="6"/>
  <c r="Q1457" i="6"/>
  <c r="R1457" i="6" s="1"/>
  <c r="S1457" i="6"/>
  <c r="N1458" i="6"/>
  <c r="S1458" i="6" s="1"/>
  <c r="Q1458" i="6"/>
  <c r="R1458" i="6"/>
  <c r="N1459" i="6"/>
  <c r="Q1459" i="6"/>
  <c r="R1459" i="6" s="1"/>
  <c r="N1460" i="6"/>
  <c r="Q1460" i="6"/>
  <c r="R1460" i="6" s="1"/>
  <c r="N1461" i="6"/>
  <c r="Q1461" i="6"/>
  <c r="R1461" i="6" s="1"/>
  <c r="S1461" i="6" s="1"/>
  <c r="N1462" i="6"/>
  <c r="Q1462" i="6"/>
  <c r="R1462" i="6"/>
  <c r="N1463" i="6"/>
  <c r="Q1463" i="6"/>
  <c r="R1463" i="6" s="1"/>
  <c r="N1464" i="6"/>
  <c r="Q1464" i="6"/>
  <c r="R1464" i="6"/>
  <c r="N1465" i="6"/>
  <c r="Q1465" i="6"/>
  <c r="R1465" i="6" s="1"/>
  <c r="N1466" i="6"/>
  <c r="Q1466" i="6"/>
  <c r="R1466" i="6" s="1"/>
  <c r="N1467" i="6"/>
  <c r="S1467" i="6" s="1"/>
  <c r="Q1467" i="6"/>
  <c r="R1467" i="6" s="1"/>
  <c r="N1468" i="6"/>
  <c r="Q1468" i="6"/>
  <c r="R1468" i="6" s="1"/>
  <c r="N1469" i="6"/>
  <c r="Q1469" i="6"/>
  <c r="R1469" i="6" s="1"/>
  <c r="S1469" i="6" s="1"/>
  <c r="N1470" i="6"/>
  <c r="Q1470" i="6"/>
  <c r="R1470" i="6" s="1"/>
  <c r="N1471" i="6"/>
  <c r="Q1471" i="6"/>
  <c r="R1471" i="6" s="1"/>
  <c r="S1471" i="6"/>
  <c r="N1472" i="6"/>
  <c r="Q1472" i="6"/>
  <c r="R1472" i="6" s="1"/>
  <c r="N1473" i="6"/>
  <c r="Q1473" i="6"/>
  <c r="R1473" i="6" s="1"/>
  <c r="N1474" i="6"/>
  <c r="Q1474" i="6"/>
  <c r="R1474" i="6"/>
  <c r="N1475" i="6"/>
  <c r="Q1475" i="6"/>
  <c r="R1475" i="6" s="1"/>
  <c r="S1475" i="6" s="1"/>
  <c r="N1476" i="6"/>
  <c r="Q1476" i="6"/>
  <c r="R1476" i="6" s="1"/>
  <c r="N1477" i="6"/>
  <c r="Q1477" i="6"/>
  <c r="R1477" i="6" s="1"/>
  <c r="N1478" i="6"/>
  <c r="Q1478" i="6"/>
  <c r="R1478" i="6" s="1"/>
  <c r="N1479" i="6"/>
  <c r="Q1479" i="6"/>
  <c r="R1479" i="6" s="1"/>
  <c r="N1480" i="6"/>
  <c r="Q1480" i="6"/>
  <c r="R1480" i="6"/>
  <c r="N1481" i="6"/>
  <c r="Q1481" i="6"/>
  <c r="R1481" i="6" s="1"/>
  <c r="N1482" i="6"/>
  <c r="Q1482" i="6"/>
  <c r="R1482" i="6" s="1"/>
  <c r="N1483" i="6"/>
  <c r="Q1483" i="6"/>
  <c r="R1483" i="6" s="1"/>
  <c r="N1484" i="6"/>
  <c r="Q1484" i="6"/>
  <c r="R1484" i="6"/>
  <c r="S1484" i="6" s="1"/>
  <c r="N1485" i="6"/>
  <c r="Q1485" i="6"/>
  <c r="R1485" i="6" s="1"/>
  <c r="N1486" i="6"/>
  <c r="Q1486" i="6"/>
  <c r="R1486" i="6" s="1"/>
  <c r="N1487" i="6"/>
  <c r="Q1487" i="6"/>
  <c r="R1487" i="6" s="1"/>
  <c r="N1488" i="6"/>
  <c r="S1488" i="6" s="1"/>
  <c r="Q1488" i="6"/>
  <c r="R1488" i="6" s="1"/>
  <c r="N1489" i="6"/>
  <c r="Q1489" i="6"/>
  <c r="R1489" i="6" s="1"/>
  <c r="S1489" i="6"/>
  <c r="N1490" i="6"/>
  <c r="Q1490" i="6"/>
  <c r="R1490" i="6" s="1"/>
  <c r="N1491" i="6"/>
  <c r="Q1491" i="6"/>
  <c r="R1491" i="6" s="1"/>
  <c r="N1492" i="6"/>
  <c r="Q1492" i="6"/>
  <c r="R1492" i="6"/>
  <c r="N1493" i="6"/>
  <c r="Q1493" i="6"/>
  <c r="R1493" i="6" s="1"/>
  <c r="N1494" i="6"/>
  <c r="Q1494" i="6"/>
  <c r="R1494" i="6" s="1"/>
  <c r="N1495" i="6"/>
  <c r="Q1495" i="6"/>
  <c r="R1495" i="6" s="1"/>
  <c r="S1495" i="6"/>
  <c r="N1496" i="6"/>
  <c r="Q1496" i="6"/>
  <c r="R1496" i="6" s="1"/>
  <c r="N1497" i="6"/>
  <c r="Q1497" i="6"/>
  <c r="R1497" i="6" s="1"/>
  <c r="S1497" i="6" s="1"/>
  <c r="N1498" i="6"/>
  <c r="Q1498" i="6"/>
  <c r="R1498" i="6" s="1"/>
  <c r="S1498" i="6" s="1"/>
  <c r="N1499" i="6"/>
  <c r="S1499" i="6" s="1"/>
  <c r="Q1499" i="6"/>
  <c r="R1499" i="6" s="1"/>
  <c r="N1500" i="6"/>
  <c r="Q1500" i="6"/>
  <c r="R1500" i="6"/>
  <c r="S1500" i="6"/>
  <c r="N1501" i="6"/>
  <c r="Q1501" i="6"/>
  <c r="R1501" i="6" s="1"/>
  <c r="N1502" i="6"/>
  <c r="Q1502" i="6"/>
  <c r="R1502" i="6" s="1"/>
  <c r="N1503" i="6"/>
  <c r="Q1503" i="6"/>
  <c r="R1503" i="6" s="1"/>
  <c r="N1504" i="6"/>
  <c r="S1504" i="6" s="1"/>
  <c r="Q1504" i="6"/>
  <c r="R1504" i="6" s="1"/>
  <c r="N1505" i="6"/>
  <c r="Q1505" i="6"/>
  <c r="R1505" i="6" s="1"/>
  <c r="S1505" i="6"/>
  <c r="N1506" i="6"/>
  <c r="Q1506" i="6"/>
  <c r="R1506" i="6" s="1"/>
  <c r="S1506" i="6"/>
  <c r="N1507" i="6"/>
  <c r="Q1507" i="6"/>
  <c r="R1507" i="6" s="1"/>
  <c r="N1508" i="6"/>
  <c r="Q1508" i="6"/>
  <c r="R1508" i="6" s="1"/>
  <c r="N1509" i="6"/>
  <c r="Q1509" i="6"/>
  <c r="R1509" i="6" s="1"/>
  <c r="S1509" i="6" s="1"/>
  <c r="N1510" i="6"/>
  <c r="S1510" i="6" s="1"/>
  <c r="Q1510" i="6"/>
  <c r="R1510" i="6"/>
  <c r="N1511" i="6"/>
  <c r="Q1511" i="6"/>
  <c r="R1511" i="6" s="1"/>
  <c r="S1511" i="6"/>
  <c r="N1512" i="6"/>
  <c r="Q1512" i="6"/>
  <c r="R1512" i="6"/>
  <c r="N1513" i="6"/>
  <c r="Q1513" i="6"/>
  <c r="R1513" i="6" s="1"/>
  <c r="N1514" i="6"/>
  <c r="Q1514" i="6"/>
  <c r="R1514" i="6" s="1"/>
  <c r="N1515" i="6"/>
  <c r="S1515" i="6" s="1"/>
  <c r="Q1515" i="6"/>
  <c r="R1515" i="6" s="1"/>
  <c r="N1516" i="6"/>
  <c r="Q1516" i="6"/>
  <c r="R1516" i="6" s="1"/>
  <c r="N1517" i="6"/>
  <c r="S1517" i="6" s="1"/>
  <c r="Q1517" i="6"/>
  <c r="R1517" i="6" s="1"/>
  <c r="N1518" i="6"/>
  <c r="S1518" i="6" s="1"/>
  <c r="Q1518" i="6"/>
  <c r="R1518" i="6" s="1"/>
  <c r="N1519" i="6"/>
  <c r="Q1519" i="6"/>
  <c r="R1519" i="6" s="1"/>
  <c r="S1519" i="6" s="1"/>
  <c r="N1520" i="6"/>
  <c r="S1520" i="6" s="1"/>
  <c r="Q1520" i="6"/>
  <c r="R1520" i="6" s="1"/>
  <c r="N1521" i="6"/>
  <c r="S1521" i="6" s="1"/>
  <c r="Q1521" i="6"/>
  <c r="R1521" i="6" s="1"/>
  <c r="N1522" i="6"/>
  <c r="Q1522" i="6"/>
  <c r="R1522" i="6"/>
  <c r="S1522" i="6" s="1"/>
  <c r="N1523" i="6"/>
  <c r="S1523" i="6" s="1"/>
  <c r="Q1523" i="6"/>
  <c r="R1523" i="6" s="1"/>
  <c r="N1524" i="6"/>
  <c r="Q1524" i="6"/>
  <c r="R1524" i="6"/>
  <c r="S1524" i="6"/>
  <c r="N1525" i="6"/>
  <c r="Q1525" i="6"/>
  <c r="R1525" i="6" s="1"/>
  <c r="N1526" i="6"/>
  <c r="Q1526" i="6"/>
  <c r="R1526" i="6" s="1"/>
  <c r="N1527" i="6"/>
  <c r="Q1527" i="6"/>
  <c r="R1527" i="6" s="1"/>
  <c r="S1527" i="6" s="1"/>
  <c r="N1528" i="6"/>
  <c r="S1528" i="6" s="1"/>
  <c r="Q1528" i="6"/>
  <c r="R1528" i="6"/>
  <c r="N1529" i="6"/>
  <c r="Q1529" i="6"/>
  <c r="R1529" i="6" s="1"/>
  <c r="S1529" i="6" s="1"/>
  <c r="N1530" i="6"/>
  <c r="Q1530" i="6"/>
  <c r="R1530" i="6"/>
  <c r="N1531" i="6"/>
  <c r="Q1531" i="6"/>
  <c r="R1531" i="6" s="1"/>
  <c r="N1532" i="6"/>
  <c r="Q1532" i="6"/>
  <c r="R1532" i="6" s="1"/>
  <c r="N1533" i="6"/>
  <c r="Q1533" i="6"/>
  <c r="R1533" i="6" s="1"/>
  <c r="N1534" i="6"/>
  <c r="S1534" i="6" s="1"/>
  <c r="Q1534" i="6"/>
  <c r="R1534" i="6"/>
  <c r="N1535" i="6"/>
  <c r="Q1535" i="6"/>
  <c r="R1535" i="6" s="1"/>
  <c r="N1536" i="6"/>
  <c r="Q1536" i="6"/>
  <c r="R1536" i="6"/>
  <c r="N1537" i="6"/>
  <c r="Q1537" i="6"/>
  <c r="R1537" i="6" s="1"/>
  <c r="S1537" i="6"/>
  <c r="N1538" i="6"/>
  <c r="Q1538" i="6"/>
  <c r="R1538" i="6" s="1"/>
  <c r="N1539" i="6"/>
  <c r="S1539" i="6" s="1"/>
  <c r="Q1539" i="6"/>
  <c r="R1539" i="6" s="1"/>
  <c r="N1540" i="6"/>
  <c r="Q1540" i="6"/>
  <c r="R1540" i="6" s="1"/>
  <c r="N1541" i="6"/>
  <c r="Q1541" i="6"/>
  <c r="R1541" i="6" s="1"/>
  <c r="N1542" i="6"/>
  <c r="Q1542" i="6"/>
  <c r="R1542" i="6" s="1"/>
  <c r="N1543" i="6"/>
  <c r="Q1543" i="6"/>
  <c r="R1543" i="6" s="1"/>
  <c r="S1543" i="6" s="1"/>
  <c r="N1544" i="6"/>
  <c r="Q1544" i="6"/>
  <c r="R1544" i="6" s="1"/>
  <c r="N1545" i="6"/>
  <c r="Q1545" i="6"/>
  <c r="R1545" i="6" s="1"/>
  <c r="S1545" i="6" s="1"/>
  <c r="N1546" i="6"/>
  <c r="Q1546" i="6"/>
  <c r="R1546" i="6"/>
  <c r="N1547" i="6"/>
  <c r="Q1547" i="6"/>
  <c r="R1547" i="6" s="1"/>
  <c r="N1548" i="6"/>
  <c r="Q1548" i="6"/>
  <c r="R1548" i="6" s="1"/>
  <c r="S1548" i="6" s="1"/>
  <c r="N1549" i="6"/>
  <c r="Q1549" i="6"/>
  <c r="R1549" i="6" s="1"/>
  <c r="S1549" i="6"/>
  <c r="N1550" i="6"/>
  <c r="Q1550" i="6"/>
  <c r="R1550" i="6"/>
  <c r="N1551" i="6"/>
  <c r="Q1551" i="6"/>
  <c r="R1551" i="6" s="1"/>
  <c r="S1551" i="6" s="1"/>
  <c r="N1552" i="6"/>
  <c r="Q1552" i="6"/>
  <c r="R1552" i="6" s="1"/>
  <c r="S1552" i="6" s="1"/>
  <c r="N1553" i="6"/>
  <c r="S1553" i="6" s="1"/>
  <c r="Q1553" i="6"/>
  <c r="R1553" i="6" s="1"/>
  <c r="N1554" i="6"/>
  <c r="Q1554" i="6"/>
  <c r="R1554" i="6" s="1"/>
  <c r="S1554" i="6"/>
  <c r="N1555" i="6"/>
  <c r="Q1555" i="6"/>
  <c r="R1555" i="6" s="1"/>
  <c r="N1556" i="6"/>
  <c r="Q1556" i="6"/>
  <c r="R1556" i="6"/>
  <c r="S1556" i="6"/>
  <c r="N1557" i="6"/>
  <c r="Q1557" i="6"/>
  <c r="R1557" i="6" s="1"/>
  <c r="S1557" i="6" s="1"/>
  <c r="N1558" i="6"/>
  <c r="Q1558" i="6"/>
  <c r="R1558" i="6" s="1"/>
  <c r="S1558" i="6" s="1"/>
  <c r="N1559" i="6"/>
  <c r="Q1559" i="6"/>
  <c r="R1559" i="6" s="1"/>
  <c r="S1559" i="6" s="1"/>
  <c r="N1560" i="6"/>
  <c r="S1560" i="6" s="1"/>
  <c r="Q1560" i="6"/>
  <c r="R1560" i="6"/>
  <c r="N1561" i="6"/>
  <c r="Q1561" i="6"/>
  <c r="R1561" i="6" s="1"/>
  <c r="S1561" i="6"/>
  <c r="N1562" i="6"/>
  <c r="Q1562" i="6"/>
  <c r="R1562" i="6" s="1"/>
  <c r="N1563" i="6"/>
  <c r="Q1563" i="6"/>
  <c r="R1563" i="6" s="1"/>
  <c r="S1563" i="6"/>
  <c r="N1564" i="6"/>
  <c r="Q1564" i="6"/>
  <c r="R1564" i="6" s="1"/>
  <c r="N1565" i="6"/>
  <c r="S1565" i="6" s="1"/>
  <c r="Q1565" i="6"/>
  <c r="R1565" i="6" s="1"/>
  <c r="N1566" i="6"/>
  <c r="Q1566" i="6"/>
  <c r="R1566" i="6" s="1"/>
  <c r="N1567" i="6"/>
  <c r="Q1567" i="6"/>
  <c r="R1567" i="6" s="1"/>
  <c r="N1568" i="6"/>
  <c r="Q1568" i="6"/>
  <c r="R1568" i="6" s="1"/>
  <c r="N1569" i="6"/>
  <c r="Q1569" i="6"/>
  <c r="R1569" i="6" s="1"/>
  <c r="S1569" i="6" s="1"/>
  <c r="N1570" i="6"/>
  <c r="Q1570" i="6"/>
  <c r="R1570" i="6" s="1"/>
  <c r="N1571" i="6"/>
  <c r="Q1571" i="6"/>
  <c r="R1571" i="6" s="1"/>
  <c r="N1572" i="6"/>
  <c r="Q1572" i="6"/>
  <c r="R1572" i="6"/>
  <c r="G6772" i="6"/>
  <c r="H6772" i="6"/>
  <c r="P1436" i="6" s="1"/>
  <c r="G6773" i="6"/>
  <c r="H6773" i="6"/>
  <c r="P1438" i="6" s="1"/>
  <c r="G6774" i="6"/>
  <c r="H6774" i="6"/>
  <c r="P1439" i="6" s="1"/>
  <c r="G6775" i="6"/>
  <c r="H6775" i="6" s="1"/>
  <c r="P1440" i="6" s="1"/>
  <c r="G6776" i="6"/>
  <c r="H6776" i="6" s="1"/>
  <c r="P1441" i="6" s="1"/>
  <c r="G6777" i="6"/>
  <c r="H6777" i="6" s="1"/>
  <c r="P1443" i="6" s="1"/>
  <c r="G6778" i="6"/>
  <c r="H6778" i="6"/>
  <c r="P1446" i="6" s="1"/>
  <c r="G6779" i="6"/>
  <c r="H6779" i="6"/>
  <c r="G6780" i="6"/>
  <c r="H6780" i="6"/>
  <c r="G6781" i="6"/>
  <c r="H6781" i="6" s="1"/>
  <c r="G6782" i="6"/>
  <c r="H6782" i="6" s="1"/>
  <c r="P1509" i="6" s="1"/>
  <c r="G6783" i="6"/>
  <c r="H6783" i="6" s="1"/>
  <c r="G6784" i="6"/>
  <c r="H6784" i="6"/>
  <c r="G6785" i="6"/>
  <c r="H6785" i="6"/>
  <c r="P1510" i="6" s="1"/>
  <c r="G6786" i="6"/>
  <c r="H6786" i="6"/>
  <c r="P1511" i="6" s="1"/>
  <c r="G6787" i="6"/>
  <c r="H6787" i="6" s="1"/>
  <c r="P1512" i="6" s="1"/>
  <c r="G6788" i="6"/>
  <c r="H6788" i="6" s="1"/>
  <c r="P1513" i="6" s="1"/>
  <c r="G6789" i="6"/>
  <c r="H6789" i="6" s="1"/>
  <c r="P1514" i="6" s="1"/>
  <c r="G6790" i="6"/>
  <c r="H6790" i="6"/>
  <c r="G6791" i="6"/>
  <c r="H6791" i="6"/>
  <c r="G6792" i="6"/>
  <c r="H6792" i="6"/>
  <c r="G6793" i="6"/>
  <c r="H6793" i="6" s="1"/>
  <c r="G6794" i="6"/>
  <c r="H6794" i="6" s="1"/>
  <c r="G6795" i="6"/>
  <c r="H6795" i="6" s="1"/>
  <c r="G6796" i="6"/>
  <c r="H6796" i="6"/>
  <c r="G6797" i="6"/>
  <c r="H6797" i="6"/>
  <c r="G6798" i="6"/>
  <c r="H6798" i="6"/>
  <c r="G6799" i="6"/>
  <c r="H6799" i="6" s="1"/>
  <c r="G6800" i="6"/>
  <c r="H6800" i="6" s="1"/>
  <c r="G6801" i="6"/>
  <c r="H6801" i="6" s="1"/>
  <c r="G6802" i="6"/>
  <c r="H6802" i="6"/>
  <c r="P1515" i="6" s="1"/>
  <c r="G6803" i="6"/>
  <c r="H6803" i="6"/>
  <c r="G6804" i="6"/>
  <c r="H6804" i="6"/>
  <c r="G6805" i="6"/>
  <c r="H6805" i="6" s="1"/>
  <c r="G6806" i="6"/>
  <c r="H6806" i="6" s="1"/>
  <c r="G6807" i="6"/>
  <c r="H6807" i="6" s="1"/>
  <c r="G6808" i="6"/>
  <c r="H6808" i="6"/>
  <c r="G6809" i="6"/>
  <c r="H6809" i="6"/>
  <c r="G6810" i="6"/>
  <c r="H6810" i="6"/>
  <c r="G6811" i="6"/>
  <c r="H6811" i="6" s="1"/>
  <c r="G6812" i="6"/>
  <c r="H6812" i="6" s="1"/>
  <c r="G6813" i="6"/>
  <c r="H6813" i="6" s="1"/>
  <c r="G6814" i="6"/>
  <c r="H6814" i="6"/>
  <c r="G6815" i="6"/>
  <c r="H6815" i="6"/>
  <c r="G6816" i="6"/>
  <c r="H6816" i="6"/>
  <c r="G6817" i="6"/>
  <c r="H6817" i="6" s="1"/>
  <c r="G6818" i="6"/>
  <c r="H6818" i="6" s="1"/>
  <c r="G6819" i="6"/>
  <c r="H6819" i="6" s="1"/>
  <c r="G6820" i="6"/>
  <c r="H6820" i="6"/>
  <c r="G6821" i="6"/>
  <c r="H6821" i="6"/>
  <c r="G6822" i="6"/>
  <c r="H6822" i="6"/>
  <c r="G6823" i="6"/>
  <c r="H6823" i="6" s="1"/>
  <c r="G6824" i="6"/>
  <c r="H6824" i="6" s="1"/>
  <c r="G6825" i="6"/>
  <c r="H6825" i="6" s="1"/>
  <c r="G6826" i="6"/>
  <c r="H6826" i="6"/>
  <c r="G6827" i="6"/>
  <c r="H6827" i="6"/>
  <c r="G6828" i="6"/>
  <c r="H6828" i="6"/>
  <c r="G6829" i="6"/>
  <c r="H6829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2" i="6"/>
  <c r="H11" i="6"/>
  <c r="P1468" i="6" s="1"/>
  <c r="H12" i="6"/>
  <c r="P100" i="6" s="1"/>
  <c r="H21" i="6"/>
  <c r="P182" i="6" s="1"/>
  <c r="H25" i="6"/>
  <c r="P224" i="6" s="1"/>
  <c r="H28" i="6"/>
  <c r="P238" i="6" s="1"/>
  <c r="H29" i="6"/>
  <c r="P259" i="6" s="1"/>
  <c r="H30" i="6"/>
  <c r="P269" i="6" s="1"/>
  <c r="H31" i="6"/>
  <c r="P280" i="6" s="1"/>
  <c r="H80" i="6"/>
  <c r="P507" i="6" s="1"/>
  <c r="H83" i="6"/>
  <c r="P650" i="6" s="1"/>
  <c r="H620" i="6"/>
  <c r="H92" i="6"/>
  <c r="P758" i="6" s="1"/>
  <c r="H93" i="6"/>
  <c r="P771" i="6" s="1"/>
  <c r="H94" i="6"/>
  <c r="P887" i="6" s="1"/>
  <c r="H95" i="6"/>
  <c r="P888" i="6" s="1"/>
  <c r="H96" i="6"/>
  <c r="P889" i="6" s="1"/>
  <c r="H97" i="6"/>
  <c r="P895" i="6" s="1"/>
  <c r="H113" i="6"/>
  <c r="P1209" i="6" s="1"/>
  <c r="H114" i="6"/>
  <c r="P1214" i="6" s="1"/>
  <c r="H116" i="6"/>
  <c r="P1237" i="6" s="1"/>
  <c r="H196" i="6"/>
  <c r="P1188" i="6" s="1"/>
  <c r="H200" i="6"/>
  <c r="P1257" i="6" s="1"/>
  <c r="H210" i="6"/>
  <c r="P1414" i="6" s="1"/>
  <c r="H211" i="6"/>
  <c r="P1415" i="6" s="1"/>
  <c r="H264" i="6"/>
  <c r="P101" i="6" s="1"/>
  <c r="H272" i="6"/>
  <c r="P229" i="6" s="1"/>
  <c r="H276" i="6"/>
  <c r="P240" i="6" s="1"/>
  <c r="H277" i="6"/>
  <c r="P258" i="6" s="1"/>
  <c r="H342" i="6"/>
  <c r="P624" i="6" s="1"/>
  <c r="H346" i="6"/>
  <c r="P675" i="6" s="1"/>
  <c r="H347" i="6"/>
  <c r="P681" i="6" s="1"/>
  <c r="H350" i="6"/>
  <c r="P761" i="6" s="1"/>
  <c r="H351" i="6"/>
  <c r="P772" i="6" s="1"/>
  <c r="H352" i="6"/>
  <c r="P773" i="6" s="1"/>
  <c r="H364" i="6"/>
  <c r="P945" i="6" s="1"/>
  <c r="H370" i="6"/>
  <c r="H371" i="6"/>
  <c r="P998" i="6" s="1"/>
  <c r="H442" i="6"/>
  <c r="P1180" i="6" s="1"/>
  <c r="H444" i="6"/>
  <c r="P1185" i="6" s="1"/>
  <c r="H447" i="6"/>
  <c r="H448" i="6"/>
  <c r="P1256" i="6" s="1"/>
  <c r="H449" i="6"/>
  <c r="H488" i="6"/>
  <c r="P1470" i="6" s="1"/>
  <c r="H495" i="6"/>
  <c r="P1471" i="6" s="1"/>
  <c r="H496" i="6"/>
  <c r="P1472" i="6" s="1"/>
  <c r="H512" i="6"/>
  <c r="P97" i="6" s="1"/>
  <c r="H513" i="6"/>
  <c r="P98" i="6" s="1"/>
  <c r="H517" i="6"/>
  <c r="P147" i="6" s="1"/>
  <c r="H522" i="6"/>
  <c r="P161" i="6" s="1"/>
  <c r="H528" i="6"/>
  <c r="P222" i="6" s="1"/>
  <c r="H529" i="6"/>
  <c r="P223" i="6" s="1"/>
  <c r="H530" i="6"/>
  <c r="P226" i="6" s="1"/>
  <c r="H531" i="6"/>
  <c r="H533" i="6"/>
  <c r="H534" i="6"/>
  <c r="P233" i="6" s="1"/>
  <c r="H540" i="6"/>
  <c r="P276" i="6" s="1"/>
  <c r="H541" i="6"/>
  <c r="P278" i="6" s="1"/>
  <c r="H542" i="6"/>
  <c r="P281" i="6" s="1"/>
  <c r="H543" i="6"/>
  <c r="P282" i="6" s="1"/>
  <c r="H544" i="6"/>
  <c r="P295" i="6" s="1"/>
  <c r="H555" i="6"/>
  <c r="P317" i="6" s="1"/>
  <c r="H567" i="6"/>
  <c r="P369" i="6" s="1"/>
  <c r="H568" i="6"/>
  <c r="P370" i="6" s="1"/>
  <c r="H626" i="6"/>
  <c r="P685" i="6" s="1"/>
  <c r="H644" i="6"/>
  <c r="P1204" i="6" s="1"/>
  <c r="H645" i="6"/>
  <c r="P1223" i="6" s="1"/>
  <c r="H646" i="6"/>
  <c r="P1226" i="6" s="1"/>
  <c r="H665" i="6"/>
  <c r="P1038" i="6" s="1"/>
  <c r="H734" i="6"/>
  <c r="P1190" i="6" s="1"/>
  <c r="H784" i="6"/>
  <c r="P1475" i="6" s="1"/>
  <c r="H785" i="6"/>
  <c r="P1476" i="6" s="1"/>
  <c r="H786" i="6"/>
  <c r="P1477" i="6" s="1"/>
  <c r="H790" i="6"/>
  <c r="P1479" i="6" s="1"/>
  <c r="H792" i="6"/>
  <c r="P1481" i="6" s="1"/>
  <c r="H797" i="6"/>
  <c r="P42" i="6" s="1"/>
  <c r="H800" i="6"/>
  <c r="P56" i="6" s="1"/>
  <c r="H803" i="6"/>
  <c r="P165" i="6" s="1"/>
  <c r="H807" i="6"/>
  <c r="H813" i="6"/>
  <c r="P230" i="6" s="1"/>
  <c r="H839" i="6"/>
  <c r="P365" i="6" s="1"/>
  <c r="H840" i="6"/>
  <c r="P366" i="6" s="1"/>
  <c r="H854" i="6"/>
  <c r="P427" i="6" s="1"/>
  <c r="H855" i="6"/>
  <c r="P429" i="6" s="1"/>
  <c r="H862" i="6"/>
  <c r="P461" i="6" s="1"/>
  <c r="H866" i="6"/>
  <c r="P477" i="6" s="1"/>
  <c r="H880" i="6"/>
  <c r="P660" i="6" s="1"/>
  <c r="H881" i="6"/>
  <c r="P689" i="6" s="1"/>
  <c r="H883" i="6"/>
  <c r="P704" i="6" s="1"/>
  <c r="H884" i="6"/>
  <c r="P760" i="6" s="1"/>
  <c r="H885" i="6"/>
  <c r="P775" i="6" s="1"/>
  <c r="H892" i="6"/>
  <c r="P922" i="6" s="1"/>
  <c r="H894" i="6"/>
  <c r="P946" i="6" s="1"/>
  <c r="H897" i="6"/>
  <c r="H901" i="6"/>
  <c r="P1229" i="6" s="1"/>
  <c r="H907" i="6"/>
  <c r="P1013" i="6" s="1"/>
  <c r="H908" i="6"/>
  <c r="P1015" i="6" s="1"/>
  <c r="H980" i="6"/>
  <c r="P1191" i="6" s="1"/>
  <c r="H981" i="6"/>
  <c r="P1194" i="6" s="1"/>
  <c r="H982" i="6"/>
  <c r="P1195" i="6" s="1"/>
  <c r="H198" i="6"/>
  <c r="P1197" i="6" s="1"/>
  <c r="H993" i="6"/>
  <c r="H995" i="6"/>
  <c r="P1426" i="6" s="1"/>
  <c r="H1017" i="6"/>
  <c r="H1034" i="6"/>
  <c r="P1482" i="6" s="1"/>
  <c r="H1054" i="6"/>
  <c r="H1060" i="6"/>
  <c r="P64" i="6" s="1"/>
  <c r="H1063" i="6"/>
  <c r="P103" i="6" s="1"/>
  <c r="H1064" i="6"/>
  <c r="P104" i="6" s="1"/>
  <c r="H1065" i="6"/>
  <c r="P105" i="6" s="1"/>
  <c r="H1069" i="6"/>
  <c r="P273" i="6" s="1"/>
  <c r="H1070" i="6"/>
  <c r="P274" i="6" s="1"/>
  <c r="H1079" i="6"/>
  <c r="P319" i="6" s="1"/>
  <c r="H1082" i="6"/>
  <c r="P331" i="6" s="1"/>
  <c r="H1083" i="6"/>
  <c r="P332" i="6" s="1"/>
  <c r="H1103" i="6"/>
  <c r="P386" i="6" s="1"/>
  <c r="H1104" i="6"/>
  <c r="P387" i="6" s="1"/>
  <c r="H1108" i="6"/>
  <c r="P394" i="6" s="1"/>
  <c r="H1110" i="6"/>
  <c r="P398" i="6" s="1"/>
  <c r="H1140" i="6"/>
  <c r="P497" i="6" s="1"/>
  <c r="H1154" i="6"/>
  <c r="P608" i="6" s="1"/>
  <c r="H1162" i="6"/>
  <c r="P642" i="6" s="1"/>
  <c r="H1165" i="6"/>
  <c r="P667" i="6" s="1"/>
  <c r="H1167" i="6"/>
  <c r="P669" i="6" s="1"/>
  <c r="H1170" i="6"/>
  <c r="P710" i="6" s="1"/>
  <c r="H1172" i="6"/>
  <c r="P716" i="6" s="1"/>
  <c r="H1173" i="6"/>
  <c r="P727" i="6" s="1"/>
  <c r="H1174" i="6"/>
  <c r="P752" i="6" s="1"/>
  <c r="H1175" i="6"/>
  <c r="P757" i="6" s="1"/>
  <c r="H1177" i="6"/>
  <c r="P768" i="6" s="1"/>
  <c r="H1178" i="6"/>
  <c r="P776" i="6" s="1"/>
  <c r="H1186" i="6"/>
  <c r="P939" i="6" s="1"/>
  <c r="H1187" i="6"/>
  <c r="P940" i="6" s="1"/>
  <c r="H1188" i="6"/>
  <c r="P941" i="6" s="1"/>
  <c r="H1189" i="6"/>
  <c r="P942" i="6" s="1"/>
  <c r="H1190" i="6"/>
  <c r="P943" i="6" s="1"/>
  <c r="H1191" i="6"/>
  <c r="P944" i="6" s="1"/>
  <c r="H1199" i="6"/>
  <c r="P967" i="6" s="1"/>
  <c r="H1200" i="6"/>
  <c r="P968" i="6" s="1"/>
  <c r="H1201" i="6"/>
  <c r="P970" i="6" s="1"/>
  <c r="H1202" i="6"/>
  <c r="P971" i="6" s="1"/>
  <c r="H1204" i="6"/>
  <c r="P973" i="6" s="1"/>
  <c r="H1219" i="6"/>
  <c r="P1042" i="6" s="1"/>
  <c r="H1283" i="6"/>
  <c r="P1172" i="6" s="1"/>
  <c r="H1284" i="6"/>
  <c r="P1173" i="6" s="1"/>
  <c r="H1286" i="6"/>
  <c r="P1184" i="6" s="1"/>
  <c r="H1290" i="6"/>
  <c r="P1196" i="6" s="1"/>
  <c r="H1299" i="6"/>
  <c r="P1424" i="6" s="1"/>
  <c r="H1300" i="6"/>
  <c r="H1315" i="6"/>
  <c r="P1311" i="6" s="1"/>
  <c r="H1372" i="6"/>
  <c r="P37" i="6" s="1"/>
  <c r="H1373" i="6"/>
  <c r="H1381" i="6"/>
  <c r="P106" i="6" s="1"/>
  <c r="H1382" i="6"/>
  <c r="P107" i="6" s="1"/>
  <c r="H1386" i="6"/>
  <c r="P160" i="6" s="1"/>
  <c r="H1395" i="6"/>
  <c r="P194" i="6" s="1"/>
  <c r="H1396" i="6"/>
  <c r="P227" i="6" s="1"/>
  <c r="H1400" i="6"/>
  <c r="P298" i="6" s="1"/>
  <c r="H1401" i="6"/>
  <c r="P310" i="6" s="1"/>
  <c r="H1409" i="6"/>
  <c r="P333" i="6" s="1"/>
  <c r="H1426" i="6"/>
  <c r="P391" i="6" s="1"/>
  <c r="H1468" i="6"/>
  <c r="P535" i="6" s="1"/>
  <c r="H1469" i="6"/>
  <c r="P567" i="6" s="1"/>
  <c r="H1476" i="6"/>
  <c r="P593" i="6" s="1"/>
  <c r="H1478" i="6"/>
  <c r="P649" i="6" s="1"/>
  <c r="H624" i="6"/>
  <c r="P674" i="6" s="1"/>
  <c r="H1480" i="6"/>
  <c r="H1481" i="6"/>
  <c r="H1488" i="6"/>
  <c r="P699" i="6" s="1"/>
  <c r="H1491" i="6"/>
  <c r="P777" i="6" s="1"/>
  <c r="H1492" i="6"/>
  <c r="P778" i="6" s="1"/>
  <c r="H1493" i="6"/>
  <c r="P779" i="6" s="1"/>
  <c r="H1494" i="6"/>
  <c r="P780" i="6" s="1"/>
  <c r="H1495" i="6"/>
  <c r="P781" i="6" s="1"/>
  <c r="H1496" i="6"/>
  <c r="P782" i="6" s="1"/>
  <c r="H1497" i="6"/>
  <c r="P783" i="6" s="1"/>
  <c r="H1498" i="6"/>
  <c r="P784" i="6" s="1"/>
  <c r="H1499" i="6"/>
  <c r="P785" i="6" s="1"/>
  <c r="H1500" i="6"/>
  <c r="P786" i="6" s="1"/>
  <c r="H1501" i="6"/>
  <c r="P787" i="6" s="1"/>
  <c r="H1502" i="6"/>
  <c r="P788" i="6" s="1"/>
  <c r="H1504" i="6"/>
  <c r="P886" i="6" s="1"/>
  <c r="H1510" i="6"/>
  <c r="P907" i="6" s="1"/>
  <c r="H1562" i="6"/>
  <c r="P1100" i="6" s="1"/>
  <c r="H1593" i="6"/>
  <c r="H1611" i="6"/>
  <c r="H1622" i="6"/>
  <c r="H1650" i="6"/>
  <c r="P1487" i="6" s="1"/>
  <c r="H1656" i="6"/>
  <c r="H1657" i="6"/>
  <c r="H1659" i="6"/>
  <c r="P1488" i="6" s="1"/>
  <c r="H1660" i="6"/>
  <c r="P1489" i="6" s="1"/>
  <c r="H1661" i="6"/>
  <c r="P1490" i="6" s="1"/>
  <c r="H1663" i="6"/>
  <c r="P1492" i="6" s="1"/>
  <c r="H1664" i="6"/>
  <c r="P1493" i="6" s="1"/>
  <c r="H1683" i="6"/>
  <c r="P1495" i="6" s="1"/>
  <c r="H1684" i="6"/>
  <c r="P1496" i="6" s="1"/>
  <c r="H1688" i="6"/>
  <c r="P12" i="6" s="1"/>
  <c r="H1691" i="6"/>
  <c r="P19" i="6" s="1"/>
  <c r="H1693" i="6"/>
  <c r="P32" i="6" s="1"/>
  <c r="H1699" i="6"/>
  <c r="P58" i="6" s="1"/>
  <c r="H1701" i="6"/>
  <c r="P77" i="6" s="1"/>
  <c r="H1705" i="6"/>
  <c r="P90" i="6" s="1"/>
  <c r="H1708" i="6"/>
  <c r="P110" i="6" s="1"/>
  <c r="H1713" i="6"/>
  <c r="P166" i="6" s="1"/>
  <c r="H1714" i="6"/>
  <c r="P167" i="6" s="1"/>
  <c r="H1722" i="6"/>
  <c r="P197" i="6" s="1"/>
  <c r="H1723" i="6"/>
  <c r="P199" i="6" s="1"/>
  <c r="H1725" i="6"/>
  <c r="P201" i="6" s="1"/>
  <c r="H27" i="6"/>
  <c r="P237" i="6" s="1"/>
  <c r="H1733" i="6"/>
  <c r="P260" i="6" s="1"/>
  <c r="H1734" i="6"/>
  <c r="P261" i="6" s="1"/>
  <c r="H1735" i="6"/>
  <c r="P272" i="6" s="1"/>
  <c r="H1736" i="6"/>
  <c r="P275" i="6" s="1"/>
  <c r="H1737" i="6"/>
  <c r="P279" i="6" s="1"/>
  <c r="H1738" i="6"/>
  <c r="P283" i="6" s="1"/>
  <c r="H1739" i="6"/>
  <c r="P284" i="6" s="1"/>
  <c r="H1780" i="6"/>
  <c r="P430" i="6" s="1"/>
  <c r="H1804" i="6"/>
  <c r="P523" i="6" s="1"/>
  <c r="H1806" i="6"/>
  <c r="P529" i="6" s="1"/>
  <c r="H1817" i="6"/>
  <c r="P612" i="6" s="1"/>
  <c r="H1818" i="6"/>
  <c r="P622" i="6" s="1"/>
  <c r="H2731" i="6"/>
  <c r="H1834" i="6"/>
  <c r="P717" i="6" s="1"/>
  <c r="H1838" i="6"/>
  <c r="P764" i="6" s="1"/>
  <c r="H1839" i="6"/>
  <c r="P765" i="6" s="1"/>
  <c r="H1840" i="6"/>
  <c r="P790" i="6" s="1"/>
  <c r="H1841" i="6"/>
  <c r="P791" i="6" s="1"/>
  <c r="H1842" i="6"/>
  <c r="P792" i="6" s="1"/>
  <c r="H1843" i="6"/>
  <c r="P793" i="6" s="1"/>
  <c r="H1844" i="6"/>
  <c r="P794" i="6" s="1"/>
  <c r="H1845" i="6"/>
  <c r="P795" i="6" s="1"/>
  <c r="H1847" i="6"/>
  <c r="P797" i="6" s="1"/>
  <c r="H1860" i="6"/>
  <c r="P951" i="6" s="1"/>
  <c r="H1870" i="6"/>
  <c r="P979" i="6" s="1"/>
  <c r="H1879" i="6"/>
  <c r="P1246" i="6" s="1"/>
  <c r="H1885" i="6"/>
  <c r="P1012" i="6" s="1"/>
  <c r="H1893" i="6"/>
  <c r="P1028" i="6" s="1"/>
  <c r="H1956" i="6"/>
  <c r="P1168" i="6" s="1"/>
  <c r="H1982" i="6"/>
  <c r="P1312" i="6" s="1"/>
  <c r="H1662" i="6"/>
  <c r="P1491" i="6" s="1"/>
  <c r="H2020" i="6"/>
  <c r="H2041" i="6"/>
  <c r="P16" i="6" s="1"/>
  <c r="H2043" i="6"/>
  <c r="H2044" i="6"/>
  <c r="P23" i="6" s="1"/>
  <c r="H2045" i="6"/>
  <c r="H505" i="6"/>
  <c r="P26" i="6" s="1"/>
  <c r="H2047" i="6"/>
  <c r="H2049" i="6"/>
  <c r="P62" i="6" s="1"/>
  <c r="H1383" i="6"/>
  <c r="P108" i="6" s="1"/>
  <c r="H2051" i="6"/>
  <c r="H2053" i="6"/>
  <c r="P113" i="6" s="1"/>
  <c r="H1066" i="6"/>
  <c r="P146" i="6" s="1"/>
  <c r="H2058" i="6"/>
  <c r="P157" i="6" s="1"/>
  <c r="H2059" i="6"/>
  <c r="P158" i="6" s="1"/>
  <c r="H2060" i="6"/>
  <c r="P163" i="6" s="1"/>
  <c r="H2061" i="6"/>
  <c r="P171" i="6" s="1"/>
  <c r="H2063" i="6"/>
  <c r="P196" i="6" s="1"/>
  <c r="H2124" i="6"/>
  <c r="P467" i="6" s="1"/>
  <c r="H2141" i="6"/>
  <c r="P520" i="6" s="1"/>
  <c r="H2143" i="6"/>
  <c r="P526" i="6" s="1"/>
  <c r="H2145" i="6"/>
  <c r="H2150" i="6"/>
  <c r="P640" i="6" s="1"/>
  <c r="H2151" i="6"/>
  <c r="P644" i="6" s="1"/>
  <c r="H2152" i="6"/>
  <c r="P645" i="6" s="1"/>
  <c r="H2159" i="6"/>
  <c r="H2160" i="6"/>
  <c r="P709" i="6" s="1"/>
  <c r="H2161" i="6"/>
  <c r="P798" i="6" s="1"/>
  <c r="H2162" i="6"/>
  <c r="P892" i="6" s="1"/>
  <c r="H2163" i="6"/>
  <c r="P893" i="6" s="1"/>
  <c r="H2177" i="6"/>
  <c r="P978" i="6" s="1"/>
  <c r="H2192" i="6"/>
  <c r="H2247" i="6"/>
  <c r="P1166" i="6" s="1"/>
  <c r="H1591" i="6"/>
  <c r="P1179" i="6" s="1"/>
  <c r="H2251" i="6"/>
  <c r="P1198" i="6" s="1"/>
  <c r="H2256" i="6"/>
  <c r="P1266" i="6" s="1"/>
  <c r="H2261" i="6"/>
  <c r="P1279" i="6" s="1"/>
  <c r="H2270" i="6"/>
  <c r="P1317" i="6" s="1"/>
  <c r="H2287" i="6"/>
  <c r="P1497" i="6" s="1"/>
  <c r="H2295" i="6"/>
  <c r="P1498" i="6" s="1"/>
  <c r="H2296" i="6"/>
  <c r="P1499" i="6" s="1"/>
  <c r="H2298" i="6"/>
  <c r="P1501" i="6" s="1"/>
  <c r="H2318" i="6"/>
  <c r="P53" i="6" s="1"/>
  <c r="H2321" i="6"/>
  <c r="H2323" i="6"/>
  <c r="P89" i="6" s="1"/>
  <c r="H2325" i="6"/>
  <c r="H538" i="6"/>
  <c r="P267" i="6" s="1"/>
  <c r="H2333" i="6"/>
  <c r="P285" i="6" s="1"/>
  <c r="H2334" i="6"/>
  <c r="P286" i="6" s="1"/>
  <c r="H2335" i="6"/>
  <c r="P287" i="6" s="1"/>
  <c r="H2336" i="6"/>
  <c r="P288" i="6" s="1"/>
  <c r="H2337" i="6"/>
  <c r="P294" i="6" s="1"/>
  <c r="H2338" i="6"/>
  <c r="P297" i="6" s="1"/>
  <c r="H2352" i="6"/>
  <c r="H2403" i="6"/>
  <c r="P499" i="6" s="1"/>
  <c r="H2407" i="6"/>
  <c r="P506" i="6" s="1"/>
  <c r="H2410" i="6"/>
  <c r="H2417" i="6"/>
  <c r="P588" i="6" s="1"/>
  <c r="H2428" i="6"/>
  <c r="P705" i="6" s="1"/>
  <c r="H1171" i="6"/>
  <c r="P712" i="6" s="1"/>
  <c r="H2429" i="6"/>
  <c r="H2430" i="6"/>
  <c r="P720" i="6" s="1"/>
  <c r="H2431" i="6"/>
  <c r="P759" i="6" s="1"/>
  <c r="H2432" i="6"/>
  <c r="P763" i="6" s="1"/>
  <c r="H2441" i="6"/>
  <c r="P918" i="6" s="1"/>
  <c r="H2442" i="6"/>
  <c r="P920" i="6" s="1"/>
  <c r="H2464" i="6"/>
  <c r="P1040" i="6" s="1"/>
  <c r="H2525" i="6"/>
  <c r="P1403" i="6" s="1"/>
  <c r="H2526" i="6"/>
  <c r="P1411" i="6" s="1"/>
  <c r="H2553" i="6"/>
  <c r="P1340" i="6" s="1"/>
  <c r="H2571" i="6"/>
  <c r="P1502" i="6" s="1"/>
  <c r="H2572" i="6"/>
  <c r="P1503" i="6" s="1"/>
  <c r="H2573" i="6"/>
  <c r="P1504" i="6" s="1"/>
  <c r="H2574" i="6"/>
  <c r="P1505" i="6" s="1"/>
  <c r="H2604" i="6"/>
  <c r="P88" i="6" s="1"/>
  <c r="H2605" i="6"/>
  <c r="H2606" i="6"/>
  <c r="P115" i="6" s="1"/>
  <c r="H2607" i="6"/>
  <c r="P116" i="6" s="1"/>
  <c r="H2608" i="6"/>
  <c r="P117" i="6" s="1"/>
  <c r="H2610" i="6"/>
  <c r="H2618" i="6"/>
  <c r="P220" i="6" s="1"/>
  <c r="H2619" i="6"/>
  <c r="P255" i="6" s="1"/>
  <c r="H2620" i="6"/>
  <c r="P256" i="6" s="1"/>
  <c r="H2621" i="6"/>
  <c r="P257" i="6" s="1"/>
  <c r="H2622" i="6"/>
  <c r="P289" i="6" s="1"/>
  <c r="H2650" i="6"/>
  <c r="P388" i="6" s="1"/>
  <c r="H2671" i="6"/>
  <c r="H2146" i="6"/>
  <c r="P549" i="6" s="1"/>
  <c r="H2710" i="6"/>
  <c r="P565" i="6" s="1"/>
  <c r="H2714" i="6"/>
  <c r="P599" i="6" s="1"/>
  <c r="H2716" i="6"/>
  <c r="H2721" i="6"/>
  <c r="H2722" i="6"/>
  <c r="H2723" i="6"/>
  <c r="P676" i="6" s="1"/>
  <c r="H2727" i="6"/>
  <c r="P692" i="6" s="1"/>
  <c r="H2728" i="6"/>
  <c r="P694" i="6" s="1"/>
  <c r="H2729" i="6"/>
  <c r="H3022" i="6"/>
  <c r="H2734" i="6"/>
  <c r="P891" i="6" s="1"/>
  <c r="H2752" i="6"/>
  <c r="P999" i="6" s="1"/>
  <c r="H2754" i="6"/>
  <c r="P1200" i="6" s="1"/>
  <c r="H2755" i="6"/>
  <c r="P1236" i="6" s="1"/>
  <c r="H2818" i="6"/>
  <c r="P1110" i="6" s="1"/>
  <c r="H2913" i="6"/>
  <c r="P30" i="6" s="1"/>
  <c r="H2596" i="6"/>
  <c r="H2914" i="6"/>
  <c r="H2920" i="6"/>
  <c r="H2921" i="6"/>
  <c r="P70" i="6" s="1"/>
  <c r="H2922" i="6"/>
  <c r="P71" i="6" s="1"/>
  <c r="H2923" i="6"/>
  <c r="P72" i="6" s="1"/>
  <c r="H2930" i="6"/>
  <c r="H521" i="6"/>
  <c r="P156" i="6" s="1"/>
  <c r="H2936" i="6"/>
  <c r="P215" i="6" s="1"/>
  <c r="H2981" i="6"/>
  <c r="H3003" i="6"/>
  <c r="P522" i="6" s="1"/>
  <c r="H3004" i="6"/>
  <c r="P524" i="6" s="1"/>
  <c r="H3008" i="6"/>
  <c r="H3017" i="6"/>
  <c r="P643" i="6" s="1"/>
  <c r="H3020" i="6"/>
  <c r="P665" i="6" s="1"/>
  <c r="H3023" i="6"/>
  <c r="P718" i="6" s="1"/>
  <c r="H3027" i="6"/>
  <c r="P799" i="6" s="1"/>
  <c r="H3028" i="6"/>
  <c r="P800" i="6" s="1"/>
  <c r="H3029" i="6"/>
  <c r="P801" i="6" s="1"/>
  <c r="H3040" i="6"/>
  <c r="P915" i="6" s="1"/>
  <c r="H2753" i="6"/>
  <c r="H3052" i="6"/>
  <c r="P1199" i="6" s="1"/>
  <c r="H3086" i="6"/>
  <c r="H3130" i="6"/>
  <c r="P1258" i="6" s="1"/>
  <c r="H3131" i="6"/>
  <c r="P1259" i="6" s="1"/>
  <c r="H3174" i="6"/>
  <c r="P1506" i="6" s="1"/>
  <c r="H3191" i="6"/>
  <c r="P1507" i="6" s="1"/>
  <c r="H1367" i="6"/>
  <c r="H3193" i="6"/>
  <c r="H3195" i="6"/>
  <c r="H3197" i="6"/>
  <c r="H3198" i="6"/>
  <c r="P48" i="6" s="1"/>
  <c r="H2598" i="6"/>
  <c r="P50" i="6" s="1"/>
  <c r="H260" i="6"/>
  <c r="P66" i="6" s="1"/>
  <c r="H3202" i="6"/>
  <c r="H3203" i="6"/>
  <c r="H3206" i="6"/>
  <c r="P75" i="6" s="1"/>
  <c r="H3208" i="6"/>
  <c r="P120" i="6" s="1"/>
  <c r="H3213" i="6"/>
  <c r="P168" i="6" s="1"/>
  <c r="H3214" i="6"/>
  <c r="P180" i="6" s="1"/>
  <c r="H3215" i="6"/>
  <c r="P189" i="6" s="1"/>
  <c r="H3219" i="6"/>
  <c r="H3220" i="6"/>
  <c r="P202" i="6" s="1"/>
  <c r="H3221" i="6"/>
  <c r="H3222" i="6"/>
  <c r="P213" i="6" s="1"/>
  <c r="H3224" i="6"/>
  <c r="P217" i="6" s="1"/>
  <c r="H3226" i="6"/>
  <c r="P234" i="6" s="1"/>
  <c r="H3230" i="6"/>
  <c r="H3234" i="6"/>
  <c r="H3235" i="6"/>
  <c r="P265" i="6" s="1"/>
  <c r="H3237" i="6"/>
  <c r="P268" i="6" s="1"/>
  <c r="H3238" i="6"/>
  <c r="P290" i="6" s="1"/>
  <c r="H3239" i="6"/>
  <c r="P291" i="6" s="1"/>
  <c r="H3240" i="6"/>
  <c r="P292" i="6" s="1"/>
  <c r="H3255" i="6"/>
  <c r="H3303" i="6"/>
  <c r="P559" i="6" s="1"/>
  <c r="H3307" i="6"/>
  <c r="P566" i="6" s="1"/>
  <c r="H3311" i="6"/>
  <c r="H3312" i="6"/>
  <c r="P585" i="6" s="1"/>
  <c r="H3319" i="6"/>
  <c r="P657" i="6" s="1"/>
  <c r="H3322" i="6"/>
  <c r="P680" i="6" s="1"/>
  <c r="H348" i="6"/>
  <c r="P701" i="6" s="1"/>
  <c r="H3327" i="6"/>
  <c r="P707" i="6" s="1"/>
  <c r="H1833" i="6"/>
  <c r="P715" i="6" s="1"/>
  <c r="H3329" i="6"/>
  <c r="P719" i="6" s="1"/>
  <c r="H3330" i="6"/>
  <c r="P769" i="6" s="1"/>
  <c r="H3331" i="6"/>
  <c r="P770" i="6" s="1"/>
  <c r="H3332" i="6"/>
  <c r="P802" i="6" s="1"/>
  <c r="H3333" i="6"/>
  <c r="P803" i="6" s="1"/>
  <c r="H3334" i="6"/>
  <c r="P804" i="6" s="1"/>
  <c r="H3335" i="6"/>
  <c r="P805" i="6" s="1"/>
  <c r="H3336" i="6"/>
  <c r="P806" i="6" s="1"/>
  <c r="H3350" i="6"/>
  <c r="P929" i="6" s="1"/>
  <c r="H3355" i="6"/>
  <c r="P974" i="6" s="1"/>
  <c r="H3356" i="6"/>
  <c r="P976" i="6" s="1"/>
  <c r="H3357" i="6"/>
  <c r="P981" i="6" s="1"/>
  <c r="H3358" i="6"/>
  <c r="P982" i="6" s="1"/>
  <c r="H3359" i="6"/>
  <c r="P983" i="6" s="1"/>
  <c r="H3360" i="6"/>
  <c r="P985" i="6" s="1"/>
  <c r="H3365" i="6"/>
  <c r="H3366" i="6"/>
  <c r="P1205" i="6" s="1"/>
  <c r="H3371" i="6"/>
  <c r="P1238" i="6" s="1"/>
  <c r="H3372" i="6"/>
  <c r="P1241" i="6" s="1"/>
  <c r="H3441" i="6"/>
  <c r="P1174" i="6" s="1"/>
  <c r="H3450" i="6"/>
  <c r="P1427" i="6" s="1"/>
  <c r="H2533" i="6"/>
  <c r="P1297" i="6" s="1"/>
  <c r="H3466" i="6"/>
  <c r="P1321" i="6" s="1"/>
  <c r="H3509" i="6"/>
  <c r="P54" i="6" s="1"/>
  <c r="H3517" i="6"/>
  <c r="P121" i="6" s="1"/>
  <c r="H3518" i="6"/>
  <c r="H3519" i="6"/>
  <c r="P170" i="6" s="1"/>
  <c r="H3520" i="6"/>
  <c r="P207" i="6" s="1"/>
  <c r="H3521" i="6"/>
  <c r="P210" i="6" s="1"/>
  <c r="H3552" i="6"/>
  <c r="P545" i="6" s="1"/>
  <c r="H3553" i="6"/>
  <c r="H3556" i="6"/>
  <c r="P637" i="6" s="1"/>
  <c r="H3557" i="6"/>
  <c r="H3558" i="6"/>
  <c r="P728" i="6" s="1"/>
  <c r="H3569" i="6"/>
  <c r="H213" i="6"/>
  <c r="P1423" i="6" s="1"/>
  <c r="H3684" i="6"/>
  <c r="P38" i="6" s="1"/>
  <c r="H3685" i="6"/>
  <c r="P39" i="6" s="1"/>
  <c r="H3686" i="6"/>
  <c r="P63" i="6" s="1"/>
  <c r="H2062" i="6"/>
  <c r="H3694" i="6"/>
  <c r="P204" i="6" s="1"/>
  <c r="H3716" i="6"/>
  <c r="H570" i="6"/>
  <c r="P375" i="6" s="1"/>
  <c r="H3730" i="6"/>
  <c r="P432" i="6" s="1"/>
  <c r="H3747" i="6"/>
  <c r="H3748" i="6"/>
  <c r="P516" i="6" s="1"/>
  <c r="H3754" i="6"/>
  <c r="P555" i="6" s="1"/>
  <c r="H3757" i="6"/>
  <c r="H3760" i="6"/>
  <c r="P621" i="6" s="1"/>
  <c r="H3762" i="6"/>
  <c r="P647" i="6" s="1"/>
  <c r="H3764" i="6"/>
  <c r="P754" i="6" s="1"/>
  <c r="H3765" i="6"/>
  <c r="P807" i="6" s="1"/>
  <c r="H3766" i="6"/>
  <c r="P810" i="6" s="1"/>
  <c r="H3767" i="6"/>
  <c r="P811" i="6" s="1"/>
  <c r="H3775" i="6"/>
  <c r="P909" i="6" s="1"/>
  <c r="H3779" i="6"/>
  <c r="P924" i="6" s="1"/>
  <c r="H3783" i="6"/>
  <c r="P975" i="6" s="1"/>
  <c r="H3786" i="6"/>
  <c r="P997" i="6" s="1"/>
  <c r="H115" i="6"/>
  <c r="P1215" i="6" s="1"/>
  <c r="H3788" i="6"/>
  <c r="H3872" i="6"/>
  <c r="H3884" i="6"/>
  <c r="H3885" i="6"/>
  <c r="P1405" i="6" s="1"/>
  <c r="H3886" i="6"/>
  <c r="P1406" i="6" s="1"/>
  <c r="H3925" i="6"/>
  <c r="P1380" i="6" s="1"/>
  <c r="H3935" i="6"/>
  <c r="H3939" i="6"/>
  <c r="P192" i="6" s="1"/>
  <c r="H3941" i="6"/>
  <c r="H3942" i="6"/>
  <c r="P211" i="6" s="1"/>
  <c r="H3943" i="6"/>
  <c r="H3944" i="6"/>
  <c r="P252" i="6" s="1"/>
  <c r="H3963" i="6"/>
  <c r="P360" i="6" s="1"/>
  <c r="H3965" i="6"/>
  <c r="H4013" i="6"/>
  <c r="H4015" i="6"/>
  <c r="H4019" i="6"/>
  <c r="P646" i="6" s="1"/>
  <c r="H4020" i="6"/>
  <c r="P651" i="6" s="1"/>
  <c r="H4030" i="6"/>
  <c r="H4031" i="6"/>
  <c r="H4032" i="6"/>
  <c r="P808" i="6" s="1"/>
  <c r="H4033" i="6"/>
  <c r="P812" i="6" s="1"/>
  <c r="H4034" i="6"/>
  <c r="P813" i="6" s="1"/>
  <c r="H4035" i="6"/>
  <c r="P814" i="6" s="1"/>
  <c r="H4036" i="6"/>
  <c r="P815" i="6" s="1"/>
  <c r="H4037" i="6"/>
  <c r="P816" i="6" s="1"/>
  <c r="H4045" i="6"/>
  <c r="H4047" i="6"/>
  <c r="H2176" i="6"/>
  <c r="H4051" i="6"/>
  <c r="H4052" i="6"/>
  <c r="H4054" i="6"/>
  <c r="P1201" i="6" s="1"/>
  <c r="H4056" i="6"/>
  <c r="H4153" i="6"/>
  <c r="P1407" i="6" s="1"/>
  <c r="H4154" i="6"/>
  <c r="P1420" i="6" s="1"/>
  <c r="H4155" i="6"/>
  <c r="P1421" i="6" s="1"/>
  <c r="H1971" i="6"/>
  <c r="H4158" i="6"/>
  <c r="P1282" i="6" s="1"/>
  <c r="H4183" i="6"/>
  <c r="H4208" i="6"/>
  <c r="P76" i="6" s="1"/>
  <c r="H4210" i="6"/>
  <c r="P122" i="6" s="1"/>
  <c r="H4218" i="6"/>
  <c r="H269" i="6"/>
  <c r="P178" i="6" s="1"/>
  <c r="H4222" i="6"/>
  <c r="H2940" i="6"/>
  <c r="H4244" i="6"/>
  <c r="P372" i="6" s="1"/>
  <c r="H4262" i="6"/>
  <c r="P428" i="6" s="1"/>
  <c r="H4263" i="6"/>
  <c r="P434" i="6" s="1"/>
  <c r="H4277" i="6"/>
  <c r="P488" i="6" s="1"/>
  <c r="H4285" i="6"/>
  <c r="H4287" i="6"/>
  <c r="H4288" i="6"/>
  <c r="H4291" i="6"/>
  <c r="H3555" i="6"/>
  <c r="H4293" i="6"/>
  <c r="P626" i="6" s="1"/>
  <c r="H4294" i="6"/>
  <c r="P817" i="6" s="1"/>
  <c r="H4295" i="6"/>
  <c r="P818" i="6" s="1"/>
  <c r="H4296" i="6"/>
  <c r="H3768" i="6"/>
  <c r="H4305" i="6"/>
  <c r="P938" i="6" s="1"/>
  <c r="H4314" i="6"/>
  <c r="H4320" i="6"/>
  <c r="H660" i="6"/>
  <c r="P1029" i="6" s="1"/>
  <c r="H4394" i="6"/>
  <c r="P1270" i="6" s="1"/>
  <c r="H4401" i="6"/>
  <c r="P1416" i="6" s="1"/>
  <c r="H4465" i="6"/>
  <c r="P22" i="6" s="1"/>
  <c r="H4466" i="6"/>
  <c r="H4475" i="6"/>
  <c r="P123" i="6" s="1"/>
  <c r="H4478" i="6"/>
  <c r="P169" i="6" s="1"/>
  <c r="H4481" i="6"/>
  <c r="P299" i="6" s="1"/>
  <c r="H1745" i="6"/>
  <c r="H4491" i="6"/>
  <c r="P326" i="6" s="1"/>
  <c r="H4494" i="6"/>
  <c r="H4495" i="6"/>
  <c r="P330" i="6" s="1"/>
  <c r="H4510" i="6"/>
  <c r="H4513" i="6"/>
  <c r="P381" i="6" s="1"/>
  <c r="H4521" i="6"/>
  <c r="P397" i="6" s="1"/>
  <c r="H4541" i="6"/>
  <c r="P459" i="6" s="1"/>
  <c r="H4547" i="6"/>
  <c r="P472" i="6" s="1"/>
  <c r="H4558" i="6"/>
  <c r="P554" i="6" s="1"/>
  <c r="H4559" i="6"/>
  <c r="H4562" i="6"/>
  <c r="H4563" i="6"/>
  <c r="P576" i="6" s="1"/>
  <c r="H4564" i="6"/>
  <c r="P577" i="6" s="1"/>
  <c r="H336" i="6"/>
  <c r="P601" i="6" s="1"/>
  <c r="H4567" i="6"/>
  <c r="H338" i="6"/>
  <c r="P603" i="6" s="1"/>
  <c r="H4569" i="6"/>
  <c r="P604" i="6" s="1"/>
  <c r="H4570" i="6"/>
  <c r="H1158" i="6"/>
  <c r="P617" i="6" s="1"/>
  <c r="H4573" i="6"/>
  <c r="P618" i="6" s="1"/>
  <c r="H4574" i="6"/>
  <c r="P619" i="6" s="1"/>
  <c r="H4576" i="6"/>
  <c r="H4577" i="6"/>
  <c r="H4579" i="6"/>
  <c r="H4580" i="6"/>
  <c r="P706" i="6" s="1"/>
  <c r="H4583" i="6"/>
  <c r="P819" i="6" s="1"/>
  <c r="H4584" i="6"/>
  <c r="P820" i="6" s="1"/>
  <c r="H4585" i="6"/>
  <c r="P821" i="6" s="1"/>
  <c r="H4586" i="6"/>
  <c r="P894" i="6" s="1"/>
  <c r="H4303" i="6"/>
  <c r="P930" i="6" s="1"/>
  <c r="H4597" i="6"/>
  <c r="P935" i="6" s="1"/>
  <c r="H4048" i="6"/>
  <c r="H4600" i="6"/>
  <c r="H2452" i="6"/>
  <c r="P1234" i="6" s="1"/>
  <c r="H4606" i="6"/>
  <c r="P1239" i="6" s="1"/>
  <c r="H4607" i="6"/>
  <c r="P1240" i="6" s="1"/>
  <c r="H4371" i="6"/>
  <c r="P1126" i="6" s="1"/>
  <c r="H4725" i="6"/>
  <c r="P1386" i="6" s="1"/>
  <c r="H4738" i="6"/>
  <c r="P28" i="6" s="1"/>
  <c r="H4739" i="6"/>
  <c r="P29" i="6" s="1"/>
  <c r="H4740" i="6"/>
  <c r="P124" i="6" s="1"/>
  <c r="H4741" i="6"/>
  <c r="P125" i="6" s="1"/>
  <c r="H4749" i="6"/>
  <c r="H4750" i="6"/>
  <c r="H4752" i="6"/>
  <c r="P301" i="6" s="1"/>
  <c r="H4805" i="6"/>
  <c r="H4807" i="6"/>
  <c r="P663" i="6" s="1"/>
  <c r="H4812" i="6"/>
  <c r="P725" i="6" s="1"/>
  <c r="H4813" i="6"/>
  <c r="P732" i="6" s="1"/>
  <c r="H4814" i="6"/>
  <c r="P734" i="6" s="1"/>
  <c r="H4815" i="6"/>
  <c r="P735" i="6" s="1"/>
  <c r="H4816" i="6"/>
  <c r="P736" i="6" s="1"/>
  <c r="H4817" i="6"/>
  <c r="P737" i="6" s="1"/>
  <c r="H4818" i="6"/>
  <c r="P738" i="6" s="1"/>
  <c r="H4819" i="6"/>
  <c r="P740" i="6" s="1"/>
  <c r="H4820" i="6"/>
  <c r="P742" i="6" s="1"/>
  <c r="H4821" i="6"/>
  <c r="P743" i="6" s="1"/>
  <c r="H4822" i="6"/>
  <c r="P822" i="6" s="1"/>
  <c r="H4823" i="6"/>
  <c r="P823" i="6" s="1"/>
  <c r="H4832" i="6"/>
  <c r="P928" i="6" s="1"/>
  <c r="H4833" i="6"/>
  <c r="H4839" i="6"/>
  <c r="H4915" i="6"/>
  <c r="P1175" i="6" s="1"/>
  <c r="H4916" i="6"/>
  <c r="P1176" i="6" s="1"/>
  <c r="H4917" i="6"/>
  <c r="P1177" i="6" s="1"/>
  <c r="H4918" i="6"/>
  <c r="P1178" i="6" s="1"/>
  <c r="H4929" i="6"/>
  <c r="P1281" i="6" s="1"/>
  <c r="H5553" i="6"/>
  <c r="H2320" i="6"/>
  <c r="H4996" i="6"/>
  <c r="H4999" i="6"/>
  <c r="P96" i="6" s="1"/>
  <c r="H5004" i="6"/>
  <c r="H5005" i="6"/>
  <c r="P249" i="6" s="1"/>
  <c r="H5007" i="6"/>
  <c r="P293" i="6" s="1"/>
  <c r="H5010" i="6"/>
  <c r="P312" i="6" s="1"/>
  <c r="H5040" i="6"/>
  <c r="H5046" i="6"/>
  <c r="H2681" i="6"/>
  <c r="H5061" i="6"/>
  <c r="H5069" i="6"/>
  <c r="H5078" i="6"/>
  <c r="P595" i="6" s="1"/>
  <c r="H3759" i="6"/>
  <c r="P616" i="6" s="1"/>
  <c r="H5080" i="6"/>
  <c r="H5082" i="6"/>
  <c r="P741" i="6" s="1"/>
  <c r="H5086" i="6"/>
  <c r="H5099" i="6"/>
  <c r="P1221" i="6" s="1"/>
  <c r="H5138" i="6"/>
  <c r="H5144" i="6"/>
  <c r="H5154" i="6"/>
  <c r="H4125" i="6"/>
  <c r="H5168" i="6"/>
  <c r="H5180" i="6"/>
  <c r="H4681" i="6"/>
  <c r="H5182" i="6"/>
  <c r="H5183" i="6"/>
  <c r="H5184" i="6"/>
  <c r="P1169" i="6" s="1"/>
  <c r="H978" i="6"/>
  <c r="H5191" i="6"/>
  <c r="H5194" i="6"/>
  <c r="H5195" i="6"/>
  <c r="P1419" i="6" s="1"/>
  <c r="H5197" i="6"/>
  <c r="P1284" i="6" s="1"/>
  <c r="H5211" i="6"/>
  <c r="H5214" i="6"/>
  <c r="H5232" i="6"/>
  <c r="H5234" i="6"/>
  <c r="H5235" i="6"/>
  <c r="H5237" i="6"/>
  <c r="H5240" i="6"/>
  <c r="H5242" i="6"/>
  <c r="P1387" i="6" s="1"/>
  <c r="H5244" i="6"/>
  <c r="P1390" i="6" s="1"/>
  <c r="H5245" i="6"/>
  <c r="P1392" i="6" s="1"/>
  <c r="H5258" i="6"/>
  <c r="P49" i="6" s="1"/>
  <c r="H5259" i="6"/>
  <c r="H4994" i="6"/>
  <c r="H5261" i="6"/>
  <c r="H5262" i="6"/>
  <c r="P93" i="6" s="1"/>
  <c r="H5264" i="6"/>
  <c r="P95" i="6" s="1"/>
  <c r="H5265" i="6"/>
  <c r="H5266" i="6"/>
  <c r="H5267" i="6"/>
  <c r="P126" i="6" s="1"/>
  <c r="H5275" i="6"/>
  <c r="H5276" i="6"/>
  <c r="H5279" i="6"/>
  <c r="H5281" i="6"/>
  <c r="P302" i="6" s="1"/>
  <c r="H5292" i="6"/>
  <c r="H5311" i="6"/>
  <c r="P368" i="6" s="1"/>
  <c r="H5331" i="6"/>
  <c r="H5351" i="6"/>
  <c r="H5352" i="6"/>
  <c r="H5359" i="6"/>
  <c r="H5361" i="6"/>
  <c r="P543" i="6" s="1"/>
  <c r="H5365" i="6"/>
  <c r="P568" i="6" s="1"/>
  <c r="H5366" i="6"/>
  <c r="H4014" i="6"/>
  <c r="H5371" i="6"/>
  <c r="H5372" i="6"/>
  <c r="H5375" i="6"/>
  <c r="P713" i="6" s="1"/>
  <c r="H5376" i="6"/>
  <c r="P726" i="6" s="1"/>
  <c r="H5378" i="6"/>
  <c r="P753" i="6" s="1"/>
  <c r="H5379" i="6"/>
  <c r="P762" i="6" s="1"/>
  <c r="H5380" i="6"/>
  <c r="P766" i="6" s="1"/>
  <c r="H5381" i="6"/>
  <c r="P824" i="6" s="1"/>
  <c r="H5382" i="6"/>
  <c r="P825" i="6" s="1"/>
  <c r="H5383" i="6"/>
  <c r="P826" i="6" s="1"/>
  <c r="H5384" i="6"/>
  <c r="P827" i="6" s="1"/>
  <c r="H5385" i="6"/>
  <c r="P828" i="6" s="1"/>
  <c r="H5386" i="6"/>
  <c r="P829" i="6" s="1"/>
  <c r="H5387" i="6"/>
  <c r="P830" i="6" s="1"/>
  <c r="H5388" i="6"/>
  <c r="P831" i="6" s="1"/>
  <c r="H5389" i="6"/>
  <c r="P832" i="6" s="1"/>
  <c r="H5390" i="6"/>
  <c r="P833" i="6" s="1"/>
  <c r="H5391" i="6"/>
  <c r="P834" i="6" s="1"/>
  <c r="H5393" i="6"/>
  <c r="P836" i="6" s="1"/>
  <c r="H5394" i="6"/>
  <c r="P837" i="6" s="1"/>
  <c r="H5395" i="6"/>
  <c r="P838" i="6" s="1"/>
  <c r="H5396" i="6"/>
  <c r="P839" i="6" s="1"/>
  <c r="H5397" i="6"/>
  <c r="P840" i="6" s="1"/>
  <c r="H3045" i="6"/>
  <c r="H5406" i="6"/>
  <c r="H4838" i="6"/>
  <c r="P986" i="6" s="1"/>
  <c r="H5410" i="6"/>
  <c r="P987" i="6" s="1"/>
  <c r="H5713" i="6"/>
  <c r="H3367" i="6"/>
  <c r="P1206" i="6" s="1"/>
  <c r="H5420" i="6"/>
  <c r="H5799" i="6"/>
  <c r="H5505" i="6"/>
  <c r="H5509" i="6"/>
  <c r="H5513" i="6"/>
  <c r="P1410" i="6" s="1"/>
  <c r="H4692" i="6"/>
  <c r="H5555" i="6"/>
  <c r="P1378" i="6" s="1"/>
  <c r="H5557" i="6"/>
  <c r="H5558" i="6"/>
  <c r="P1391" i="6" s="1"/>
  <c r="H5565" i="6"/>
  <c r="H5566" i="6"/>
  <c r="P11" i="6" s="1"/>
  <c r="H5568" i="6"/>
  <c r="H5569" i="6"/>
  <c r="P18" i="6" s="1"/>
  <c r="H5571" i="6"/>
  <c r="P35" i="6" s="1"/>
  <c r="H5572" i="6"/>
  <c r="P36" i="6" s="1"/>
  <c r="H5574" i="6"/>
  <c r="H5575" i="6"/>
  <c r="H5576" i="6"/>
  <c r="H5577" i="6"/>
  <c r="P155" i="6" s="1"/>
  <c r="H5580" i="6"/>
  <c r="H2933" i="6"/>
  <c r="H5584" i="6"/>
  <c r="H5585" i="6"/>
  <c r="H5588" i="6"/>
  <c r="P218" i="6" s="1"/>
  <c r="H3228" i="6"/>
  <c r="H5637" i="6"/>
  <c r="H5643" i="6"/>
  <c r="H5663" i="6"/>
  <c r="P515" i="6" s="1"/>
  <c r="H5664" i="6"/>
  <c r="P517" i="6" s="1"/>
  <c r="H5671" i="6"/>
  <c r="H4282" i="6"/>
  <c r="H5678" i="6"/>
  <c r="P661" i="6" s="1"/>
  <c r="H5684" i="6"/>
  <c r="P721" i="6" s="1"/>
  <c r="H5686" i="6"/>
  <c r="H5687" i="6"/>
  <c r="P731" i="6" s="1"/>
  <c r="H5688" i="6"/>
  <c r="H5689" i="6"/>
  <c r="P746" i="6" s="1"/>
  <c r="H5690" i="6"/>
  <c r="P747" i="6" s="1"/>
  <c r="H5691" i="6"/>
  <c r="P748" i="6" s="1"/>
  <c r="H5692" i="6"/>
  <c r="P750" i="6" s="1"/>
  <c r="H5694" i="6"/>
  <c r="H5703" i="6"/>
  <c r="H5704" i="6"/>
  <c r="P917" i="6" s="1"/>
  <c r="H5706" i="6"/>
  <c r="H5708" i="6"/>
  <c r="H5710" i="6"/>
  <c r="P988" i="6" s="1"/>
  <c r="H5711" i="6"/>
  <c r="P989" i="6" s="1"/>
  <c r="H5716" i="6"/>
  <c r="P1232" i="6" s="1"/>
  <c r="H5717" i="6"/>
  <c r="P1233" i="6" s="1"/>
  <c r="H5718" i="6"/>
  <c r="H5737" i="6"/>
  <c r="H137" i="6"/>
  <c r="P1050" i="6" s="1"/>
  <c r="H5738" i="6"/>
  <c r="H5786" i="6"/>
  <c r="H5797" i="6"/>
  <c r="H5808" i="6"/>
  <c r="H5181" i="6"/>
  <c r="H5809" i="6"/>
  <c r="H5810" i="6"/>
  <c r="P1193" i="6" s="1"/>
  <c r="H5814" i="6"/>
  <c r="H4434" i="6"/>
  <c r="H5851" i="6"/>
  <c r="H787" i="6"/>
  <c r="P1383" i="6" s="1"/>
  <c r="H5852" i="6"/>
  <c r="H4447" i="6"/>
  <c r="H5855" i="6"/>
  <c r="H5879" i="6"/>
  <c r="H5881" i="6"/>
  <c r="H5883" i="6"/>
  <c r="H4748" i="6"/>
  <c r="H5884" i="6"/>
  <c r="H5893" i="6"/>
  <c r="H5897" i="6"/>
  <c r="H5899" i="6"/>
  <c r="H5909" i="6"/>
  <c r="P376" i="6" s="1"/>
  <c r="H5912" i="6"/>
  <c r="H5913" i="6"/>
  <c r="P383" i="6" s="1"/>
  <c r="H5931" i="6"/>
  <c r="P431" i="6" s="1"/>
  <c r="H3989" i="6"/>
  <c r="P447" i="6" s="1"/>
  <c r="H3739" i="6"/>
  <c r="H5941" i="6"/>
  <c r="P468" i="6" s="1"/>
  <c r="H5942" i="6"/>
  <c r="H5950" i="6"/>
  <c r="H5951" i="6"/>
  <c r="P540" i="6" s="1"/>
  <c r="H5954" i="6"/>
  <c r="P547" i="6" s="1"/>
  <c r="H5955" i="6"/>
  <c r="H5956" i="6"/>
  <c r="P570" i="6" s="1"/>
  <c r="H5957" i="6"/>
  <c r="P578" i="6" s="1"/>
  <c r="H5958" i="6"/>
  <c r="H5959" i="6"/>
  <c r="P638" i="6" s="1"/>
  <c r="H5960" i="6"/>
  <c r="H5961" i="6"/>
  <c r="H5967" i="6"/>
  <c r="P700" i="6" s="1"/>
  <c r="H5968" i="6"/>
  <c r="H5970" i="6"/>
  <c r="P730" i="6" s="1"/>
  <c r="H5971" i="6"/>
  <c r="P744" i="6" s="1"/>
  <c r="H5972" i="6"/>
  <c r="P841" i="6" s="1"/>
  <c r="H5973" i="6"/>
  <c r="P842" i="6" s="1"/>
  <c r="H5974" i="6"/>
  <c r="P843" i="6" s="1"/>
  <c r="H5975" i="6"/>
  <c r="P884" i="6" s="1"/>
  <c r="H3047" i="6"/>
  <c r="H5986" i="6"/>
  <c r="H5712" i="6"/>
  <c r="H5988" i="6"/>
  <c r="H5991" i="6"/>
  <c r="H6007" i="6"/>
  <c r="H6033" i="6"/>
  <c r="P1101" i="6" s="1"/>
  <c r="H6044" i="6"/>
  <c r="H5503" i="6"/>
  <c r="H6058" i="6"/>
  <c r="H6059" i="6"/>
  <c r="P1252" i="6" s="1"/>
  <c r="H6060" i="6"/>
  <c r="H6102" i="6"/>
  <c r="P1379" i="6" s="1"/>
  <c r="H6122" i="6"/>
  <c r="H6123" i="6"/>
  <c r="H6124" i="6"/>
  <c r="H6126" i="6"/>
  <c r="P84" i="6" s="1"/>
  <c r="H6127" i="6"/>
  <c r="H6128" i="6"/>
  <c r="H6130" i="6"/>
  <c r="H6132" i="6"/>
  <c r="H6133" i="6"/>
  <c r="P140" i="6" s="1"/>
  <c r="H6134" i="6"/>
  <c r="P142" i="6" s="1"/>
  <c r="H6141" i="6"/>
  <c r="H6142" i="6"/>
  <c r="P239" i="6" s="1"/>
  <c r="H6144" i="6"/>
  <c r="P243" i="6" s="1"/>
  <c r="H6145" i="6"/>
  <c r="H6146" i="6"/>
  <c r="H6149" i="6"/>
  <c r="H6160" i="6"/>
  <c r="H6162" i="6"/>
  <c r="H6164" i="6"/>
  <c r="H6169" i="6"/>
  <c r="H5026" i="6"/>
  <c r="H6171" i="6"/>
  <c r="H6178" i="6"/>
  <c r="P373" i="6" s="1"/>
  <c r="H6193" i="6"/>
  <c r="P404" i="6" s="1"/>
  <c r="H2380" i="6"/>
  <c r="P416" i="6" s="1"/>
  <c r="H6202" i="6"/>
  <c r="P422" i="6" s="1"/>
  <c r="H6203" i="6"/>
  <c r="P425" i="6" s="1"/>
  <c r="H6204" i="6"/>
  <c r="P426" i="6" s="1"/>
  <c r="H6205" i="6"/>
  <c r="H6207" i="6"/>
  <c r="H6218" i="6"/>
  <c r="P471" i="6" s="1"/>
  <c r="H6219" i="6"/>
  <c r="P473" i="6" s="1"/>
  <c r="H6229" i="6"/>
  <c r="H6233" i="6"/>
  <c r="H6234" i="6"/>
  <c r="P556" i="6" s="1"/>
  <c r="H6235" i="6"/>
  <c r="H6236" i="6"/>
  <c r="H6237" i="6"/>
  <c r="H6238" i="6"/>
  <c r="H6239" i="6"/>
  <c r="P589" i="6" s="1"/>
  <c r="H6240" i="6"/>
  <c r="P596" i="6" s="1"/>
  <c r="H6241" i="6"/>
  <c r="P632" i="6" s="1"/>
  <c r="H6244" i="6"/>
  <c r="P677" i="6" s="1"/>
  <c r="H6245" i="6"/>
  <c r="P678" i="6" s="1"/>
  <c r="H6246" i="6"/>
  <c r="P679" i="6" s="1"/>
  <c r="H6247" i="6"/>
  <c r="P698" i="6" s="1"/>
  <c r="H6248" i="6"/>
  <c r="P711" i="6" s="1"/>
  <c r="H6250" i="6"/>
  <c r="P751" i="6" s="1"/>
  <c r="H6251" i="6"/>
  <c r="P809" i="6" s="1"/>
  <c r="H6252" i="6"/>
  <c r="P844" i="6" s="1"/>
  <c r="H6253" i="6"/>
  <c r="P845" i="6" s="1"/>
  <c r="H6254" i="6"/>
  <c r="P846" i="6" s="1"/>
  <c r="H6255" i="6"/>
  <c r="P847" i="6" s="1"/>
  <c r="H6256" i="6"/>
  <c r="P848" i="6" s="1"/>
  <c r="H6257" i="6"/>
  <c r="P849" i="6" s="1"/>
  <c r="H6258" i="6"/>
  <c r="P850" i="6" s="1"/>
  <c r="H6259" i="6"/>
  <c r="P851" i="6" s="1"/>
  <c r="H6260" i="6"/>
  <c r="P852" i="6" s="1"/>
  <c r="H6261" i="6"/>
  <c r="P853" i="6" s="1"/>
  <c r="H6262" i="6"/>
  <c r="P854" i="6" s="1"/>
  <c r="H6263" i="6"/>
  <c r="P855" i="6" s="1"/>
  <c r="H6264" i="6"/>
  <c r="P856" i="6" s="1"/>
  <c r="H6265" i="6"/>
  <c r="P857" i="6" s="1"/>
  <c r="H6266" i="6"/>
  <c r="P858" i="6" s="1"/>
  <c r="H6267" i="6"/>
  <c r="P859" i="6" s="1"/>
  <c r="H6268" i="6"/>
  <c r="P860" i="6" s="1"/>
  <c r="H6269" i="6"/>
  <c r="P861" i="6" s="1"/>
  <c r="H6270" i="6"/>
  <c r="P862" i="6" s="1"/>
  <c r="H4825" i="6"/>
  <c r="H6275" i="6"/>
  <c r="H6278" i="6"/>
  <c r="H6279" i="6"/>
  <c r="H6280" i="6"/>
  <c r="H6281" i="6"/>
  <c r="H6289" i="6"/>
  <c r="H6293" i="6"/>
  <c r="H6303" i="6"/>
  <c r="H6318" i="6"/>
  <c r="H5784" i="6"/>
  <c r="H6350" i="6"/>
  <c r="H2836" i="6"/>
  <c r="H6365" i="6"/>
  <c r="P1153" i="6" s="1"/>
  <c r="H6366" i="6"/>
  <c r="P1154" i="6" s="1"/>
  <c r="H6367" i="6"/>
  <c r="P1155" i="6" s="1"/>
  <c r="H6368" i="6"/>
  <c r="P1156" i="6" s="1"/>
  <c r="H6369" i="6"/>
  <c r="P1157" i="6" s="1"/>
  <c r="H6375" i="6"/>
  <c r="H6376" i="6"/>
  <c r="H6378" i="6"/>
  <c r="H4735" i="6"/>
  <c r="H6121" i="6"/>
  <c r="H6433" i="6"/>
  <c r="H6434" i="6"/>
  <c r="H6435" i="6"/>
  <c r="H6436" i="6"/>
  <c r="H5002" i="6"/>
  <c r="H6440" i="6"/>
  <c r="P127" i="6" s="1"/>
  <c r="H6441" i="6"/>
  <c r="P128" i="6" s="1"/>
  <c r="H6442" i="6"/>
  <c r="P129" i="6" s="1"/>
  <c r="H6444" i="6"/>
  <c r="P131" i="6" s="1"/>
  <c r="H6445" i="6"/>
  <c r="P132" i="6" s="1"/>
  <c r="H6446" i="6"/>
  <c r="H6447" i="6"/>
  <c r="H6451" i="6"/>
  <c r="H6452" i="6"/>
  <c r="H6453" i="6"/>
  <c r="H6458" i="6"/>
  <c r="P315" i="6" s="1"/>
  <c r="H5290" i="6"/>
  <c r="H5894" i="6"/>
  <c r="H557" i="6"/>
  <c r="P325" i="6" s="1"/>
  <c r="H6463" i="6"/>
  <c r="H6475" i="6"/>
  <c r="H6479" i="6"/>
  <c r="H6480" i="6"/>
  <c r="H6481" i="6"/>
  <c r="H6195" i="6"/>
  <c r="H6496" i="6"/>
  <c r="H6501" i="6"/>
  <c r="H590" i="6"/>
  <c r="P433" i="6" s="1"/>
  <c r="H6506" i="6"/>
  <c r="H6509" i="6"/>
  <c r="P442" i="6" s="1"/>
  <c r="H5338" i="6"/>
  <c r="P443" i="6" s="1"/>
  <c r="H6510" i="6"/>
  <c r="H6511" i="6"/>
  <c r="H6514" i="6"/>
  <c r="P451" i="6" s="1"/>
  <c r="H6515" i="6"/>
  <c r="P452" i="6" s="1"/>
  <c r="H4540" i="6"/>
  <c r="P453" i="6" s="1"/>
  <c r="H6517" i="6"/>
  <c r="P454" i="6" s="1"/>
  <c r="H6522" i="6"/>
  <c r="H6523" i="6"/>
  <c r="P466" i="6" s="1"/>
  <c r="H6528" i="6"/>
  <c r="H6533" i="6"/>
  <c r="H6535" i="6"/>
  <c r="P496" i="6" s="1"/>
  <c r="H6539" i="6"/>
  <c r="P512" i="6" s="1"/>
  <c r="H3547" i="6"/>
  <c r="H6542" i="6"/>
  <c r="P519" i="6" s="1"/>
  <c r="H6544" i="6"/>
  <c r="H2703" i="6"/>
  <c r="H6547" i="6"/>
  <c r="H6548" i="6"/>
  <c r="H3750" i="6"/>
  <c r="H6552" i="6"/>
  <c r="H6553" i="6"/>
  <c r="H6554" i="6"/>
  <c r="H6555" i="6"/>
  <c r="P541" i="6" s="1"/>
  <c r="H6558" i="6"/>
  <c r="H6559" i="6"/>
  <c r="H3755" i="6"/>
  <c r="P558" i="6" s="1"/>
  <c r="H6561" i="6"/>
  <c r="P587" i="6" s="1"/>
  <c r="H6563" i="6"/>
  <c r="H6564" i="6"/>
  <c r="P615" i="6" s="1"/>
  <c r="H5676" i="6"/>
  <c r="H6566" i="6"/>
  <c r="P627" i="6" s="1"/>
  <c r="H6242" i="6"/>
  <c r="H6568" i="6"/>
  <c r="H6569" i="6"/>
  <c r="H6243" i="6"/>
  <c r="H6570" i="6"/>
  <c r="H3320" i="6"/>
  <c r="H5964" i="6"/>
  <c r="H6575" i="6"/>
  <c r="P708" i="6" s="1"/>
  <c r="H6576" i="6"/>
  <c r="H6577" i="6"/>
  <c r="H6578" i="6"/>
  <c r="H3025" i="6"/>
  <c r="P755" i="6" s="1"/>
  <c r="H6580" i="6"/>
  <c r="H6581" i="6"/>
  <c r="P864" i="6" s="1"/>
  <c r="H6582" i="6"/>
  <c r="P865" i="6" s="1"/>
  <c r="H6583" i="6"/>
  <c r="P866" i="6" s="1"/>
  <c r="H6584" i="6"/>
  <c r="P867" i="6" s="1"/>
  <c r="H6585" i="6"/>
  <c r="P868" i="6" s="1"/>
  <c r="H6586" i="6"/>
  <c r="P869" i="6" s="1"/>
  <c r="H6587" i="6"/>
  <c r="P870" i="6" s="1"/>
  <c r="H6588" i="6"/>
  <c r="P871" i="6" s="1"/>
  <c r="H6589" i="6"/>
  <c r="P872" i="6" s="1"/>
  <c r="H6590" i="6"/>
  <c r="P873" i="6" s="1"/>
  <c r="H6591" i="6"/>
  <c r="P874" i="6" s="1"/>
  <c r="H6592" i="6"/>
  <c r="P875" i="6" s="1"/>
  <c r="H6593" i="6"/>
  <c r="P876" i="6" s="1"/>
  <c r="H6594" i="6"/>
  <c r="P877" i="6" s="1"/>
  <c r="H6595" i="6"/>
  <c r="P878" i="6" s="1"/>
  <c r="H6596" i="6"/>
  <c r="P879" i="6" s="1"/>
  <c r="H6597" i="6"/>
  <c r="P880" i="6" s="1"/>
  <c r="H6598" i="6"/>
  <c r="P881" i="6" s="1"/>
  <c r="H6599" i="6"/>
  <c r="P882" i="6" s="1"/>
  <c r="H6600" i="6"/>
  <c r="P883" i="6" s="1"/>
  <c r="H6611" i="6"/>
  <c r="H1866" i="6"/>
  <c r="P961" i="6" s="1"/>
  <c r="H5408" i="6"/>
  <c r="H6614" i="6"/>
  <c r="H6615" i="6"/>
  <c r="P992" i="6" s="1"/>
  <c r="H6616" i="6"/>
  <c r="P863" i="6" s="1"/>
  <c r="H6620" i="6"/>
  <c r="P1217" i="6" s="1"/>
  <c r="H2181" i="6"/>
  <c r="P1224" i="6" s="1"/>
  <c r="H6623" i="6"/>
  <c r="H6627" i="6"/>
  <c r="H6292" i="6"/>
  <c r="H6629" i="6"/>
  <c r="H6638" i="6"/>
  <c r="H6639" i="6"/>
  <c r="H6671" i="6"/>
  <c r="H6700" i="6"/>
  <c r="P1255" i="6" s="1"/>
  <c r="H3882" i="6"/>
  <c r="H6707" i="6"/>
  <c r="H6708" i="6"/>
  <c r="P1404" i="6" s="1"/>
  <c r="H5516" i="6"/>
  <c r="P1434" i="6" s="1"/>
  <c r="H6710" i="6"/>
  <c r="H6712" i="6"/>
  <c r="H6715" i="6"/>
  <c r="H6400" i="6"/>
  <c r="P1337" i="6" s="1"/>
  <c r="H6732" i="6"/>
  <c r="P1338" i="6" s="1"/>
  <c r="H6752" i="6"/>
  <c r="P1381" i="6" s="1"/>
  <c r="H6753" i="6"/>
  <c r="H6754" i="6"/>
  <c r="H6755" i="6"/>
  <c r="P1395" i="6" s="1"/>
  <c r="H6421" i="6"/>
  <c r="H6424" i="6"/>
  <c r="H6766" i="6"/>
  <c r="H5871" i="6"/>
  <c r="H1710" i="6"/>
  <c r="P133" i="6" s="1"/>
  <c r="H5880" i="6"/>
  <c r="H270" i="6"/>
  <c r="P225" i="6" s="1"/>
  <c r="H6148" i="6"/>
  <c r="H6457" i="6"/>
  <c r="H6469" i="6"/>
  <c r="H4548" i="6"/>
  <c r="H6609" i="6"/>
  <c r="P936" i="6" s="1"/>
  <c r="H6625" i="6"/>
  <c r="H6364" i="6"/>
  <c r="H5504" i="6"/>
  <c r="H6085" i="6"/>
  <c r="H6432" i="6"/>
  <c r="H1698" i="6"/>
  <c r="P55" i="6" s="1"/>
  <c r="H15" i="6"/>
  <c r="P143" i="6" s="1"/>
  <c r="H6140" i="6"/>
  <c r="H2121" i="6"/>
  <c r="H603" i="6"/>
  <c r="P478" i="6" s="1"/>
  <c r="H3298" i="6"/>
  <c r="P508" i="6" s="1"/>
  <c r="H5983" i="6"/>
  <c r="H6027" i="6"/>
  <c r="H6338" i="6"/>
  <c r="H3899" i="6"/>
  <c r="H4959" i="6"/>
  <c r="H3954" i="6"/>
  <c r="P339" i="6" s="1"/>
  <c r="H4537" i="6"/>
  <c r="H4290" i="6"/>
  <c r="P592" i="6" s="1"/>
  <c r="H6562" i="6"/>
  <c r="P594" i="6" s="1"/>
  <c r="H4017" i="6"/>
  <c r="H5965" i="6"/>
  <c r="H6349" i="6"/>
  <c r="H1288" i="6"/>
  <c r="P1189" i="6" s="1"/>
  <c r="H4933" i="6"/>
  <c r="H5822" i="6"/>
  <c r="H5824" i="6"/>
  <c r="H6737" i="6"/>
  <c r="H5238" i="6"/>
  <c r="H2311" i="6"/>
  <c r="P1466" i="6" s="1"/>
  <c r="H532" i="6"/>
  <c r="P231" i="6" s="1"/>
  <c r="H6456" i="6"/>
  <c r="H6472" i="6"/>
  <c r="H4532" i="6"/>
  <c r="H6524" i="6"/>
  <c r="H5418" i="6"/>
  <c r="H6640" i="6"/>
  <c r="H6062" i="6"/>
  <c r="H6711" i="6"/>
  <c r="H5517" i="6"/>
  <c r="H5833" i="6"/>
  <c r="H7579" i="6" l="1"/>
  <c r="H7132" i="6"/>
  <c r="H7562" i="6"/>
  <c r="H7519" i="6"/>
  <c r="H7282" i="6"/>
  <c r="H7510" i="6"/>
  <c r="H7054" i="6"/>
  <c r="H7271" i="6"/>
  <c r="H7434" i="6"/>
  <c r="H6965" i="6"/>
  <c r="H7365" i="6"/>
  <c r="H7343" i="6"/>
  <c r="H7099" i="6"/>
  <c r="H7295" i="6"/>
  <c r="H7223" i="6"/>
  <c r="H7625" i="6"/>
  <c r="H7586" i="6"/>
  <c r="H7544" i="6"/>
  <c r="H7001" i="6"/>
  <c r="H7433" i="6"/>
  <c r="H7352" i="6"/>
  <c r="H7293" i="6"/>
  <c r="H7062" i="6"/>
  <c r="H7221" i="6"/>
  <c r="H7677" i="6"/>
  <c r="H7200" i="6"/>
  <c r="H7394" i="6"/>
  <c r="H7141" i="6"/>
  <c r="H7683" i="6"/>
  <c r="H7669" i="6"/>
  <c r="H7445" i="6"/>
  <c r="H7533" i="6"/>
  <c r="H7153" i="6"/>
  <c r="H7066" i="6"/>
  <c r="H7269" i="6"/>
  <c r="H7230" i="6"/>
  <c r="H7219" i="6"/>
  <c r="H7115" i="6"/>
  <c r="H6918" i="6"/>
  <c r="H7440" i="6"/>
  <c r="H7193" i="6"/>
  <c r="H6927" i="6"/>
  <c r="H7279" i="6"/>
  <c r="H6972" i="6"/>
  <c r="H6855" i="6"/>
  <c r="H7615" i="6"/>
  <c r="H7177" i="6"/>
  <c r="H7541" i="6"/>
  <c r="H7092" i="6"/>
  <c r="H7451" i="6"/>
  <c r="H7174" i="6"/>
  <c r="H6839" i="6"/>
  <c r="H7614" i="6"/>
  <c r="H7176" i="6"/>
  <c r="H7514" i="6"/>
  <c r="H7278" i="6"/>
  <c r="H7401" i="6"/>
  <c r="H7150" i="6"/>
  <c r="H7081" i="6"/>
  <c r="H7288" i="6"/>
  <c r="H6939" i="6"/>
  <c r="H7145" i="6"/>
  <c r="H7093" i="6"/>
  <c r="H7573" i="6"/>
  <c r="H7347" i="6"/>
  <c r="H7548" i="6"/>
  <c r="H7098" i="6"/>
  <c r="H7539" i="6"/>
  <c r="H7299" i="6"/>
  <c r="H7513" i="6"/>
  <c r="H7276" i="6"/>
  <c r="H7458" i="6"/>
  <c r="H7379" i="6"/>
  <c r="H7116" i="6"/>
  <c r="H7057" i="6"/>
  <c r="H7265" i="6"/>
  <c r="H6997" i="6"/>
  <c r="H7155" i="6"/>
  <c r="H7597" i="6"/>
  <c r="H7374" i="6"/>
  <c r="H7564" i="6"/>
  <c r="H7119" i="6"/>
  <c r="H7273" i="6"/>
  <c r="H7512" i="6"/>
  <c r="H7476" i="6"/>
  <c r="H7248" i="6"/>
  <c r="H7437" i="6"/>
  <c r="H7427" i="6"/>
  <c r="H7335" i="6"/>
  <c r="H7325" i="6"/>
  <c r="H6925" i="6"/>
  <c r="H6889" i="6"/>
  <c r="H7555" i="6"/>
  <c r="P1569" i="6" s="1"/>
  <c r="O1569" i="6"/>
  <c r="H7447" i="6"/>
  <c r="H7207" i="6"/>
  <c r="H7263" i="6"/>
  <c r="H7672" i="6"/>
  <c r="H7448" i="6"/>
  <c r="H7604" i="6"/>
  <c r="H7588" i="6"/>
  <c r="H7362" i="6"/>
  <c r="H7580" i="6"/>
  <c r="H7355" i="6"/>
  <c r="H7528" i="6"/>
  <c r="H7291" i="6"/>
  <c r="H7456" i="6"/>
  <c r="H7393" i="6"/>
  <c r="H7364" i="6"/>
  <c r="H7357" i="6"/>
  <c r="H6900" i="6"/>
  <c r="H7300" i="6"/>
  <c r="H7236" i="6"/>
  <c r="H7222" i="6"/>
  <c r="H7215" i="6"/>
  <c r="H7151" i="6"/>
  <c r="H7137" i="6"/>
  <c r="H7122" i="6"/>
  <c r="H7063" i="6"/>
  <c r="H7055" i="6"/>
  <c r="H7047" i="6"/>
  <c r="H7015" i="6"/>
  <c r="H6978" i="6"/>
  <c r="H6960" i="6"/>
  <c r="H6890" i="6"/>
  <c r="H6870" i="6"/>
  <c r="O1563" i="6"/>
  <c r="H7414" i="6"/>
  <c r="P1563" i="6" s="1"/>
  <c r="H7392" i="6"/>
  <c r="H7378" i="6"/>
  <c r="H6835" i="6"/>
  <c r="H7264" i="6"/>
  <c r="H7249" i="6"/>
  <c r="H7214" i="6"/>
  <c r="H6981" i="6"/>
  <c r="H7106" i="6"/>
  <c r="H7046" i="6"/>
  <c r="H7005" i="6"/>
  <c r="H6977" i="6"/>
  <c r="H6949" i="6"/>
  <c r="H6919" i="6"/>
  <c r="H6899" i="6"/>
  <c r="P1522" i="6" s="1"/>
  <c r="H6869" i="6"/>
  <c r="P1520" i="6" s="1"/>
  <c r="H6859" i="6"/>
  <c r="H7435" i="6"/>
  <c r="H7399" i="6"/>
  <c r="H7363" i="6"/>
  <c r="H7292" i="6"/>
  <c r="H7284" i="6"/>
  <c r="H7242" i="6"/>
  <c r="P1551" i="6" s="1"/>
  <c r="H7228" i="6"/>
  <c r="H7178" i="6"/>
  <c r="H7164" i="6"/>
  <c r="H7143" i="6"/>
  <c r="H6907" i="6"/>
  <c r="H7136" i="6"/>
  <c r="H7091" i="6"/>
  <c r="H6996" i="6"/>
  <c r="H6976" i="6"/>
  <c r="H6967" i="6"/>
  <c r="H6948" i="6"/>
  <c r="H6868" i="6"/>
  <c r="H7384" i="6"/>
  <c r="H7348" i="6"/>
  <c r="H7298" i="6"/>
  <c r="H7270" i="6"/>
  <c r="H7256" i="6"/>
  <c r="H7192" i="6"/>
  <c r="H7076" i="6"/>
  <c r="H7013" i="6"/>
  <c r="P1531" i="6" s="1"/>
  <c r="H7004" i="6"/>
  <c r="H6995" i="6"/>
  <c r="H6985" i="6"/>
  <c r="H6975" i="6"/>
  <c r="H6937" i="6"/>
  <c r="H6908" i="6"/>
  <c r="H6897" i="6"/>
  <c r="H6867" i="6"/>
  <c r="P1002" i="6" s="1"/>
  <c r="H6847" i="6"/>
  <c r="H6837" i="6"/>
  <c r="H7441" i="6"/>
  <c r="H7405" i="6"/>
  <c r="P1561" i="6" s="1"/>
  <c r="H7369" i="6"/>
  <c r="H7326" i="6"/>
  <c r="H7297" i="6"/>
  <c r="H7262" i="6"/>
  <c r="H7220" i="6"/>
  <c r="H6993" i="6"/>
  <c r="H7212" i="6"/>
  <c r="H7163" i="6"/>
  <c r="H7156" i="6"/>
  <c r="H7149" i="6"/>
  <c r="H7127" i="6"/>
  <c r="H7104" i="6"/>
  <c r="H6864" i="6"/>
  <c r="H7053" i="6"/>
  <c r="H7003" i="6"/>
  <c r="H6994" i="6"/>
  <c r="H6984" i="6"/>
  <c r="H6917" i="6"/>
  <c r="H6887" i="6"/>
  <c r="H7462" i="6"/>
  <c r="H7426" i="6"/>
  <c r="H7404" i="6"/>
  <c r="H7390" i="6"/>
  <c r="H7361" i="6"/>
  <c r="H7354" i="6"/>
  <c r="H6893" i="6"/>
  <c r="H7247" i="6"/>
  <c r="H7226" i="6"/>
  <c r="H7198" i="6"/>
  <c r="H7184" i="6"/>
  <c r="H6945" i="6"/>
  <c r="H7112" i="6"/>
  <c r="H6843" i="6"/>
  <c r="H7020" i="6"/>
  <c r="H7002" i="6"/>
  <c r="H6955" i="6"/>
  <c r="H6926" i="6"/>
  <c r="H6876" i="6"/>
  <c r="H7375" i="6"/>
  <c r="H7339" i="6"/>
  <c r="H7233" i="6"/>
  <c r="H7190" i="6"/>
  <c r="H7183" i="6"/>
  <c r="H7169" i="6"/>
  <c r="H7148" i="6"/>
  <c r="H7133" i="6"/>
  <c r="H7126" i="6"/>
  <c r="H7118" i="6"/>
  <c r="H6885" i="6"/>
  <c r="H7096" i="6"/>
  <c r="H7074" i="6"/>
  <c r="H7052" i="6"/>
  <c r="H6992" i="6"/>
  <c r="H6935" i="6"/>
  <c r="H6915" i="6"/>
  <c r="H6905" i="6"/>
  <c r="H6895" i="6"/>
  <c r="H6845" i="6"/>
  <c r="H6834" i="6"/>
  <c r="H7360" i="6"/>
  <c r="H7268" i="6"/>
  <c r="H7239" i="6"/>
  <c r="H7218" i="6"/>
  <c r="H7189" i="6"/>
  <c r="H6943" i="6"/>
  <c r="H7168" i="6"/>
  <c r="H7154" i="6"/>
  <c r="H7051" i="6"/>
  <c r="H6944" i="6"/>
  <c r="H6904" i="6"/>
  <c r="H6894" i="6"/>
  <c r="H6884" i="6"/>
  <c r="H6854" i="6"/>
  <c r="H6833" i="6"/>
  <c r="H7417" i="6"/>
  <c r="H7381" i="6"/>
  <c r="H7345" i="6"/>
  <c r="H7281" i="6"/>
  <c r="H7182" i="6"/>
  <c r="H6929" i="6"/>
  <c r="H7050" i="6"/>
  <c r="H7009" i="6"/>
  <c r="H6953" i="6"/>
  <c r="H6924" i="6"/>
  <c r="H6883" i="6"/>
  <c r="H6863" i="6"/>
  <c r="H6853" i="6"/>
  <c r="H6832" i="6"/>
  <c r="H7366" i="6"/>
  <c r="H7344" i="6"/>
  <c r="H7323" i="6"/>
  <c r="H7316" i="6"/>
  <c r="H7259" i="6"/>
  <c r="H7245" i="6"/>
  <c r="H7231" i="6"/>
  <c r="H7146" i="6"/>
  <c r="H7109" i="6"/>
  <c r="H6999" i="6"/>
  <c r="H6980" i="6"/>
  <c r="H6971" i="6"/>
  <c r="H6923" i="6"/>
  <c r="H6913" i="6"/>
  <c r="H7633" i="6"/>
  <c r="H7459" i="6"/>
  <c r="H7423" i="6"/>
  <c r="H7387" i="6"/>
  <c r="H7280" i="6"/>
  <c r="H7160" i="6"/>
  <c r="H6921" i="6"/>
  <c r="H7124" i="6"/>
  <c r="H7108" i="6"/>
  <c r="H6989" i="6"/>
  <c r="H6951" i="6"/>
  <c r="H6941" i="6"/>
  <c r="P1525" i="6" s="1"/>
  <c r="H6932" i="6"/>
  <c r="H6912" i="6"/>
  <c r="H6891" i="6"/>
  <c r="H6852" i="6"/>
  <c r="H6841" i="6"/>
  <c r="H7444" i="6"/>
  <c r="H7408" i="6"/>
  <c r="H7372" i="6"/>
  <c r="H7336" i="6"/>
  <c r="H7329" i="6"/>
  <c r="H7286" i="6"/>
  <c r="H7173" i="6"/>
  <c r="H6909" i="6"/>
  <c r="H7123" i="6"/>
  <c r="H7071" i="6"/>
  <c r="H7048" i="6"/>
  <c r="H7016" i="6"/>
  <c r="H7007" i="6"/>
  <c r="H6998" i="6"/>
  <c r="H6901" i="6"/>
  <c r="H6881" i="6"/>
  <c r="H6851" i="6"/>
  <c r="H6840" i="6"/>
  <c r="H7142" i="6"/>
  <c r="H7070" i="6"/>
  <c r="H6952" i="6"/>
  <c r="H6916" i="6"/>
  <c r="H6880" i="6"/>
  <c r="H6844" i="6"/>
  <c r="H6872" i="6"/>
  <c r="H6836" i="6"/>
  <c r="H6922" i="6"/>
  <c r="H6886" i="6"/>
  <c r="H6986" i="6"/>
  <c r="H6950" i="6"/>
  <c r="H6914" i="6"/>
  <c r="H7238" i="6"/>
  <c r="H7166" i="6"/>
  <c r="H7000" i="6"/>
  <c r="H6964" i="6"/>
  <c r="H6928" i="6"/>
  <c r="H6892" i="6"/>
  <c r="H6856" i="6"/>
  <c r="H7006" i="6"/>
  <c r="H6970" i="6"/>
  <c r="H6898" i="6"/>
  <c r="H7202" i="6"/>
  <c r="H7130" i="6"/>
  <c r="P1538" i="6" s="1"/>
  <c r="H7058" i="6"/>
  <c r="H7018" i="6"/>
  <c r="H6982" i="6"/>
  <c r="H6946" i="6"/>
  <c r="H6910" i="6"/>
  <c r="H6874" i="6"/>
  <c r="H6838" i="6"/>
  <c r="H6974" i="6"/>
  <c r="H6938" i="6"/>
  <c r="H6902" i="6"/>
  <c r="H6830" i="6"/>
  <c r="S1570" i="6"/>
  <c r="S1562" i="6"/>
  <c r="S1541" i="6"/>
  <c r="S1525" i="6"/>
  <c r="S1496" i="6"/>
  <c r="S1493" i="6"/>
  <c r="S1460" i="6"/>
  <c r="S1567" i="6"/>
  <c r="S1501" i="6"/>
  <c r="S1466" i="6"/>
  <c r="S1463" i="6"/>
  <c r="S1448" i="6"/>
  <c r="S1451" i="6"/>
  <c r="S1572" i="6"/>
  <c r="S1535" i="6"/>
  <c r="S1483" i="6"/>
  <c r="S1571" i="6"/>
  <c r="S1477" i="6"/>
  <c r="S1465" i="6"/>
  <c r="S1421" i="6"/>
  <c r="S1530" i="6"/>
  <c r="S1487" i="6"/>
  <c r="S1513" i="6"/>
  <c r="S1508" i="6"/>
  <c r="S1480" i="6"/>
  <c r="S1462" i="6"/>
  <c r="S1531" i="6"/>
  <c r="S1507" i="6"/>
  <c r="S1502" i="6"/>
  <c r="S1479" i="6"/>
  <c r="S1547" i="6"/>
  <c r="S1435" i="6"/>
  <c r="S1526" i="6"/>
  <c r="S1494" i="6"/>
  <c r="S1424" i="6"/>
  <c r="S1482" i="6"/>
  <c r="S1540" i="6"/>
  <c r="S1476" i="6"/>
  <c r="S1473" i="6"/>
  <c r="S1550" i="6"/>
  <c r="S1429" i="6"/>
  <c r="S1566" i="6"/>
  <c r="S1437" i="6"/>
  <c r="S1440" i="6"/>
  <c r="S1426" i="6"/>
  <c r="S1474" i="6"/>
  <c r="S1512" i="6"/>
  <c r="S1478" i="6"/>
  <c r="S1442" i="6"/>
  <c r="S1439" i="6"/>
  <c r="S1428" i="6"/>
  <c r="S1542" i="6"/>
  <c r="S1532" i="6"/>
  <c r="S1481" i="6"/>
  <c r="S1568" i="6"/>
  <c r="S1546" i="6"/>
  <c r="S1486" i="6"/>
  <c r="S1464" i="6"/>
  <c r="S1427" i="6"/>
  <c r="S1491" i="6"/>
  <c r="S1485" i="6"/>
  <c r="S1555" i="6"/>
  <c r="S1536" i="6"/>
  <c r="S1533" i="6"/>
  <c r="S1503" i="6"/>
  <c r="S1444" i="6"/>
  <c r="S1431" i="6"/>
  <c r="S1425" i="6"/>
  <c r="S1433" i="6"/>
  <c r="S1430" i="6"/>
  <c r="S1419" i="6"/>
  <c r="S1514" i="6"/>
  <c r="S1492" i="6"/>
  <c r="S1468" i="6"/>
  <c r="S1459" i="6"/>
  <c r="S1564" i="6"/>
  <c r="S1516" i="6"/>
  <c r="S1455" i="6"/>
  <c r="S1423" i="6"/>
  <c r="S1446" i="6"/>
  <c r="S1544" i="6"/>
  <c r="S1470" i="6"/>
  <c r="S1490" i="6"/>
  <c r="S1538" i="6"/>
  <c r="S1472" i="6"/>
  <c r="H6571" i="6"/>
  <c r="H5658" i="6"/>
  <c r="H6460" i="6"/>
  <c r="H3251" i="6"/>
  <c r="H5602" i="6"/>
  <c r="H6374" i="6"/>
  <c r="H5589" i="6"/>
  <c r="H3325" i="6"/>
  <c r="H5682" i="6"/>
  <c r="H6579" i="6"/>
  <c r="H6560" i="6"/>
  <c r="H3751" i="6"/>
  <c r="P534" i="6" s="1"/>
  <c r="H6230" i="6"/>
  <c r="H5362" i="6"/>
  <c r="H5952" i="6"/>
  <c r="H1393" i="6"/>
  <c r="H5586" i="6"/>
  <c r="H6613" i="6"/>
  <c r="H6550" i="6"/>
  <c r="H6477" i="6"/>
  <c r="H1875" i="6"/>
  <c r="P1225" i="6" s="1"/>
  <c r="H5421" i="6"/>
  <c r="H5409" i="6"/>
  <c r="H5506" i="6"/>
  <c r="H6172" i="6"/>
  <c r="H6476" i="6"/>
  <c r="H5360" i="6"/>
  <c r="H6540" i="6"/>
  <c r="H6565" i="6"/>
  <c r="H6516" i="6"/>
  <c r="H6462" i="6"/>
  <c r="H5661" i="6"/>
  <c r="H4751" i="6"/>
  <c r="H3640" i="6"/>
  <c r="H3199" i="6"/>
  <c r="H3051" i="6"/>
  <c r="H2331" i="6"/>
  <c r="H1055" i="6"/>
  <c r="P40" i="6" s="1"/>
  <c r="H4945" i="6"/>
  <c r="H5079" i="6"/>
  <c r="H4990" i="6"/>
  <c r="H4480" i="6"/>
  <c r="H4225" i="6"/>
  <c r="H2937" i="6"/>
  <c r="P219" i="6" s="1"/>
  <c r="H2056" i="6"/>
  <c r="H4603" i="6"/>
  <c r="H4326" i="6"/>
  <c r="H4156" i="6"/>
  <c r="H3326" i="6"/>
  <c r="H2707" i="6"/>
  <c r="H2046" i="6"/>
  <c r="H1728" i="6"/>
  <c r="H4224" i="6"/>
  <c r="H5333" i="6"/>
  <c r="H4804" i="6"/>
  <c r="H4601" i="6"/>
  <c r="H2383" i="6"/>
  <c r="H271" i="6"/>
  <c r="P228" i="6" s="1"/>
  <c r="H5685" i="6"/>
  <c r="P722" i="6" s="1"/>
  <c r="H5413" i="6"/>
  <c r="H3927" i="6"/>
  <c r="H3696" i="6"/>
  <c r="H3212" i="6"/>
  <c r="H999" i="6"/>
  <c r="P1287" i="6" s="1"/>
  <c r="H5051" i="6"/>
  <c r="H3043" i="6"/>
  <c r="H2730" i="6"/>
  <c r="H2154" i="6"/>
  <c r="P672" i="6" s="1"/>
  <c r="H84" i="6"/>
  <c r="P653" i="6" s="1"/>
  <c r="H5668" i="6"/>
  <c r="H6156" i="6"/>
  <c r="H5722" i="6"/>
  <c r="H5673" i="6"/>
  <c r="H3966" i="6"/>
  <c r="H4297" i="6"/>
  <c r="H3313" i="6"/>
  <c r="H4004" i="6"/>
  <c r="H3201" i="6"/>
  <c r="H1390" i="6"/>
  <c r="H273" i="6"/>
  <c r="P232" i="6" s="1"/>
  <c r="H2448" i="6"/>
  <c r="P1003" i="6" s="1"/>
  <c r="H5832" i="6"/>
  <c r="H5740" i="6"/>
  <c r="P1055" i="6" s="1"/>
  <c r="H5370" i="6"/>
  <c r="H4476" i="6"/>
  <c r="H4157" i="6"/>
  <c r="H1711" i="6"/>
  <c r="P139" i="6" s="1"/>
  <c r="H5515" i="6"/>
  <c r="P1428" i="6" s="1"/>
  <c r="H5514" i="6"/>
  <c r="H6494" i="6"/>
  <c r="H5239" i="6"/>
  <c r="H497" i="6"/>
  <c r="P1451" i="6" s="1"/>
  <c r="H4181" i="6"/>
  <c r="H6573" i="6"/>
  <c r="H6022" i="6"/>
  <c r="H6626" i="6"/>
  <c r="H6450" i="6"/>
  <c r="H6760" i="6"/>
  <c r="H6748" i="6"/>
  <c r="H6632" i="6"/>
  <c r="H6741" i="6"/>
  <c r="H6669" i="6"/>
  <c r="H6757" i="6"/>
  <c r="H6725" i="6"/>
  <c r="H6665" i="6"/>
  <c r="H6610" i="6"/>
  <c r="H6519" i="6"/>
  <c r="H6747" i="6"/>
  <c r="H6735" i="6"/>
  <c r="H6689" i="6"/>
  <c r="H6641" i="6"/>
  <c r="H6393" i="6"/>
  <c r="H6682" i="6"/>
  <c r="H6673" i="6"/>
  <c r="H5762" i="6"/>
  <c r="H6657" i="6"/>
  <c r="H6758" i="6"/>
  <c r="H6746" i="6"/>
  <c r="H6722" i="6"/>
  <c r="H6676" i="6"/>
  <c r="H6619" i="6"/>
  <c r="H6740" i="6"/>
  <c r="H6686" i="6"/>
  <c r="H6537" i="6"/>
  <c r="H6724" i="6"/>
  <c r="H6664" i="6"/>
  <c r="H6635" i="6"/>
  <c r="H6487" i="6"/>
  <c r="H6745" i="6"/>
  <c r="H6733" i="6"/>
  <c r="H6687" i="6"/>
  <c r="H6663" i="6"/>
  <c r="H6471" i="6"/>
  <c r="H4645" i="6"/>
  <c r="H6749" i="6"/>
  <c r="H6699" i="6"/>
  <c r="H6685" i="6"/>
  <c r="H6656" i="6"/>
  <c r="H6300" i="6"/>
  <c r="H6674" i="6"/>
  <c r="H6650" i="6"/>
  <c r="H6617" i="6"/>
  <c r="H6608" i="6"/>
  <c r="H6767" i="6"/>
  <c r="H6742" i="6"/>
  <c r="H6716" i="6"/>
  <c r="H6698" i="6"/>
  <c r="H6507" i="6"/>
  <c r="H6484" i="6"/>
  <c r="H6743" i="6"/>
  <c r="H6719" i="6"/>
  <c r="H6661" i="6"/>
  <c r="H6607" i="6"/>
  <c r="H6220" i="6"/>
  <c r="H6723" i="6"/>
  <c r="H6703" i="6"/>
  <c r="H6644" i="6"/>
  <c r="H6534" i="6"/>
  <c r="H6483" i="6"/>
  <c r="H6730" i="6"/>
  <c r="H6718" i="6"/>
  <c r="H6206" i="6"/>
  <c r="H6474" i="6"/>
  <c r="H6697" i="6"/>
  <c r="H3853" i="6"/>
  <c r="P1120" i="6" s="1"/>
  <c r="H6670" i="6"/>
  <c r="H6655" i="6"/>
  <c r="H6532" i="6"/>
  <c r="H6765" i="6"/>
  <c r="H6717" i="6"/>
  <c r="H6659" i="6"/>
  <c r="H6647" i="6"/>
  <c r="H6637" i="6"/>
  <c r="H6068" i="6"/>
  <c r="H6601" i="6"/>
  <c r="P885" i="6" s="1"/>
  <c r="H6489" i="6"/>
  <c r="H6073" i="6"/>
  <c r="H6652" i="6"/>
  <c r="H6770" i="6"/>
  <c r="H6727" i="6"/>
  <c r="H6668" i="6"/>
  <c r="H6643" i="6"/>
  <c r="H5990" i="6"/>
  <c r="H6764" i="6"/>
  <c r="H6706" i="6"/>
  <c r="H6658" i="6"/>
  <c r="H6646" i="6"/>
  <c r="H6604" i="6"/>
  <c r="H6051" i="6"/>
  <c r="H6769" i="6"/>
  <c r="H6736" i="6"/>
  <c r="H6695" i="6"/>
  <c r="H6683" i="6"/>
  <c r="H6677" i="6"/>
  <c r="H6529" i="6"/>
  <c r="H6763" i="6"/>
  <c r="H6751" i="6"/>
  <c r="H6739" i="6"/>
  <c r="H6693" i="6"/>
  <c r="H6645" i="6"/>
  <c r="H6603" i="6"/>
  <c r="H2539" i="6"/>
  <c r="P1310" i="6" s="1"/>
  <c r="H6380" i="6"/>
  <c r="H6704" i="6"/>
  <c r="H6692" i="6"/>
  <c r="H6680" i="6"/>
  <c r="H6634" i="6"/>
  <c r="H6602" i="6"/>
  <c r="H6567" i="6"/>
  <c r="H6728" i="6"/>
  <c r="H6520" i="6"/>
  <c r="H6084" i="6"/>
  <c r="H994" i="6"/>
  <c r="H3871" i="6"/>
  <c r="H5793" i="6"/>
  <c r="H6651" i="6"/>
  <c r="H6605" i="6"/>
  <c r="H6761" i="6"/>
  <c r="H6713" i="6"/>
  <c r="H6691" i="6"/>
  <c r="H6679" i="6"/>
  <c r="H6667" i="6"/>
  <c r="H6633" i="6"/>
  <c r="H5442" i="6"/>
  <c r="H6493" i="6"/>
  <c r="H6403" i="6"/>
  <c r="H6388" i="6"/>
  <c r="H6714" i="6"/>
  <c r="H6382" i="6"/>
  <c r="H6061" i="6"/>
  <c r="H6694" i="6"/>
  <c r="H5490" i="6"/>
  <c r="H6681" i="6"/>
  <c r="H6339" i="6"/>
  <c r="H6330" i="6"/>
  <c r="H6004" i="6"/>
  <c r="H6314" i="6"/>
  <c r="H6642" i="6"/>
  <c r="H6622" i="6"/>
  <c r="H6225" i="6"/>
  <c r="H6488" i="6"/>
  <c r="H6470" i="6"/>
  <c r="H6098" i="6"/>
  <c r="H6402" i="6"/>
  <c r="H5821" i="6"/>
  <c r="H3071" i="6"/>
  <c r="H2443" i="6"/>
  <c r="P933" i="6" s="1"/>
  <c r="H6448" i="6"/>
  <c r="H6759" i="6"/>
  <c r="H5210" i="6"/>
  <c r="H6720" i="6"/>
  <c r="H5780" i="6"/>
  <c r="H6648" i="6"/>
  <c r="H6313" i="6"/>
  <c r="H6301" i="6"/>
  <c r="H6628" i="6"/>
  <c r="H6531" i="6"/>
  <c r="H6186" i="6"/>
  <c r="H5398" i="6"/>
  <c r="H6372" i="6"/>
  <c r="H5269" i="6"/>
  <c r="H6726" i="6"/>
  <c r="H6654" i="6"/>
  <c r="H6621" i="6"/>
  <c r="H5976" i="6"/>
  <c r="H5667" i="6"/>
  <c r="H6546" i="6"/>
  <c r="H6228" i="6"/>
  <c r="H6530" i="6"/>
  <c r="H6184" i="6"/>
  <c r="H6478" i="6"/>
  <c r="H6159" i="6"/>
  <c r="H6468" i="6"/>
  <c r="H6302" i="6"/>
  <c r="H6288" i="6"/>
  <c r="H5932" i="6"/>
  <c r="H6208" i="6"/>
  <c r="H520" i="6"/>
  <c r="P154" i="6" s="1"/>
  <c r="H6771" i="6"/>
  <c r="H6112" i="6"/>
  <c r="H5223" i="6"/>
  <c r="H5540" i="6"/>
  <c r="H6387" i="6"/>
  <c r="H6334" i="6"/>
  <c r="H6016" i="6"/>
  <c r="H6660" i="6"/>
  <c r="H6327" i="6"/>
  <c r="H6653" i="6"/>
  <c r="H5444" i="6"/>
  <c r="H5702" i="6"/>
  <c r="H5966" i="6"/>
  <c r="H6574" i="6"/>
  <c r="H6521" i="6"/>
  <c r="H6216" i="6"/>
  <c r="H6513" i="6"/>
  <c r="H6505" i="6"/>
  <c r="H6183" i="6"/>
  <c r="H6467" i="6"/>
  <c r="H6158" i="6"/>
  <c r="H6423" i="6"/>
  <c r="H6343" i="6"/>
  <c r="H6284" i="6"/>
  <c r="H6096" i="6"/>
  <c r="H6412" i="6"/>
  <c r="H6738" i="6"/>
  <c r="H6731" i="6"/>
  <c r="H6705" i="6"/>
  <c r="H6354" i="6"/>
  <c r="H5469" i="6"/>
  <c r="H6666" i="6"/>
  <c r="H3799" i="6"/>
  <c r="H6512" i="6"/>
  <c r="H6504" i="6"/>
  <c r="H6194" i="6"/>
  <c r="H6495" i="6"/>
  <c r="H6157" i="6"/>
  <c r="H6422" i="6"/>
  <c r="H6088" i="6"/>
  <c r="P1335" i="6" s="1"/>
  <c r="H4229" i="6"/>
  <c r="H4217" i="6"/>
  <c r="P152" i="6" s="1"/>
  <c r="H6111" i="6"/>
  <c r="H6417" i="6"/>
  <c r="H6744" i="6"/>
  <c r="H6411" i="6"/>
  <c r="H6386" i="6"/>
  <c r="H6672" i="6"/>
  <c r="H6336" i="6"/>
  <c r="H6326" i="6"/>
  <c r="H6312" i="6"/>
  <c r="H5701" i="6"/>
  <c r="H4025" i="6"/>
  <c r="H6536" i="6"/>
  <c r="H6449" i="6"/>
  <c r="P221" i="6" s="1"/>
  <c r="H6409" i="6"/>
  <c r="H6397" i="6"/>
  <c r="H6385" i="6"/>
  <c r="H6076" i="6"/>
  <c r="H6428" i="6"/>
  <c r="H6750" i="6"/>
  <c r="H3451" i="6"/>
  <c r="H6678" i="6"/>
  <c r="H6290" i="6"/>
  <c r="H5980" i="6"/>
  <c r="H6277" i="6"/>
  <c r="H6606" i="6"/>
  <c r="H6572" i="6"/>
  <c r="H6551" i="6"/>
  <c r="H6231" i="6"/>
  <c r="H5665" i="6"/>
  <c r="H6543" i="6"/>
  <c r="H6192" i="6"/>
  <c r="H6464" i="6"/>
  <c r="H6135" i="6"/>
  <c r="H5858" i="6"/>
  <c r="H6420" i="6"/>
  <c r="H6086" i="6"/>
  <c r="H6328" i="6"/>
  <c r="H6304" i="6"/>
  <c r="H6756" i="6"/>
  <c r="H6410" i="6"/>
  <c r="H6399" i="6"/>
  <c r="P1336" i="6" s="1"/>
  <c r="H6384" i="6"/>
  <c r="H6064" i="6"/>
  <c r="H6373" i="6"/>
  <c r="H5798" i="6"/>
  <c r="H6684" i="6"/>
  <c r="H6352" i="6"/>
  <c r="H6325" i="6"/>
  <c r="H6297" i="6"/>
  <c r="H5419" i="6"/>
  <c r="P1210" i="6" s="1"/>
  <c r="H6612" i="6"/>
  <c r="H6527" i="6"/>
  <c r="H6153" i="6"/>
  <c r="H6430" i="6"/>
  <c r="H6363" i="6"/>
  <c r="H6291" i="6"/>
  <c r="H6212" i="6"/>
  <c r="H5749" i="6"/>
  <c r="H5989" i="6"/>
  <c r="H6762" i="6"/>
  <c r="H6109" i="6"/>
  <c r="H6729" i="6"/>
  <c r="H6390" i="6"/>
  <c r="H6362" i="6"/>
  <c r="H6356" i="6"/>
  <c r="H6690" i="6"/>
  <c r="H6316" i="6"/>
  <c r="H6631" i="6"/>
  <c r="H6618" i="6"/>
  <c r="H6276" i="6"/>
  <c r="H6557" i="6"/>
  <c r="H5944" i="6"/>
  <c r="H6526" i="6"/>
  <c r="H6518" i="6"/>
  <c r="H6492" i="6"/>
  <c r="H6168" i="6"/>
  <c r="H6406" i="6"/>
  <c r="H6486" i="6"/>
  <c r="H6768" i="6"/>
  <c r="H6398" i="6"/>
  <c r="H6709" i="6"/>
  <c r="H6696" i="6"/>
  <c r="H6052" i="6"/>
  <c r="H6351" i="6"/>
  <c r="H6039" i="6"/>
  <c r="H6028" i="6"/>
  <c r="H6324" i="6"/>
  <c r="H6310" i="6"/>
  <c r="H6624" i="6"/>
  <c r="H6556" i="6"/>
  <c r="H6232" i="6"/>
  <c r="H6549" i="6"/>
  <c r="H6541" i="6"/>
  <c r="H6525" i="6"/>
  <c r="H6500" i="6"/>
  <c r="H6482" i="6"/>
  <c r="H6147" i="6"/>
  <c r="H6454" i="6"/>
  <c r="H6405" i="6"/>
  <c r="H6072" i="6"/>
  <c r="H6337" i="6"/>
  <c r="H6196" i="6"/>
  <c r="H6108" i="6"/>
  <c r="H6404" i="6"/>
  <c r="H6702" i="6"/>
  <c r="H6340" i="6"/>
  <c r="H6315" i="6"/>
  <c r="H6630" i="6"/>
  <c r="H5978" i="6"/>
  <c r="H6508" i="6"/>
  <c r="H6499" i="6"/>
  <c r="H6490" i="6"/>
  <c r="H6166" i="6"/>
  <c r="H6416" i="6"/>
  <c r="H6063" i="6"/>
  <c r="H6055" i="6"/>
  <c r="H4026" i="6"/>
  <c r="H6181" i="6"/>
  <c r="H6136" i="6"/>
  <c r="H6114" i="6"/>
  <c r="H6408" i="6"/>
  <c r="H6734" i="6"/>
  <c r="H6721" i="6"/>
  <c r="H6701" i="6"/>
  <c r="H6360" i="6"/>
  <c r="H6050" i="6"/>
  <c r="H6688" i="6"/>
  <c r="H6675" i="6"/>
  <c r="H5767" i="6"/>
  <c r="H6662" i="6"/>
  <c r="H6649" i="6"/>
  <c r="H6636" i="6"/>
  <c r="H5422" i="6"/>
  <c r="H6498" i="6"/>
  <c r="H6426" i="6"/>
  <c r="H6415" i="6"/>
  <c r="H6391" i="6"/>
  <c r="H6370" i="6"/>
  <c r="H5929" i="6"/>
  <c r="H6461" i="6"/>
  <c r="H5895" i="6"/>
  <c r="H6427" i="6"/>
  <c r="H3639" i="6"/>
  <c r="H6377" i="6"/>
  <c r="H6355" i="6"/>
  <c r="H6348" i="6"/>
  <c r="H6332" i="6"/>
  <c r="H6014" i="6"/>
  <c r="H6000" i="6"/>
  <c r="H6308" i="6"/>
  <c r="H6211" i="6"/>
  <c r="P445" i="6" s="1"/>
  <c r="H5911" i="6"/>
  <c r="H6170" i="6"/>
  <c r="H6154" i="6"/>
  <c r="H5896" i="6"/>
  <c r="H5878" i="6"/>
  <c r="H5839" i="6"/>
  <c r="H6092" i="6"/>
  <c r="H6083" i="6"/>
  <c r="H6043" i="6"/>
  <c r="H5774" i="6"/>
  <c r="H6020" i="6"/>
  <c r="H6008" i="6"/>
  <c r="H5726" i="6"/>
  <c r="H5680" i="6"/>
  <c r="H5656" i="6"/>
  <c r="H5936" i="6"/>
  <c r="H5925" i="6"/>
  <c r="H5901" i="6"/>
  <c r="H5890" i="6"/>
  <c r="H5791" i="6"/>
  <c r="H5779" i="6"/>
  <c r="H5755" i="6"/>
  <c r="H5743" i="6"/>
  <c r="H5733" i="6"/>
  <c r="H6331" i="6"/>
  <c r="H6307" i="6"/>
  <c r="H5092" i="6"/>
  <c r="H6283" i="6"/>
  <c r="H5979" i="6"/>
  <c r="H6227" i="6"/>
  <c r="H6210" i="6"/>
  <c r="H5918" i="6"/>
  <c r="H6179" i="6"/>
  <c r="H5611" i="6"/>
  <c r="H5563" i="6"/>
  <c r="H6091" i="6"/>
  <c r="H5826" i="6"/>
  <c r="H6082" i="6"/>
  <c r="H5773" i="6"/>
  <c r="H6019" i="6"/>
  <c r="H5995" i="6"/>
  <c r="H5985" i="6"/>
  <c r="P990" i="6" s="1"/>
  <c r="H5679" i="6"/>
  <c r="H5654" i="6"/>
  <c r="H5630" i="6"/>
  <c r="H5900" i="6"/>
  <c r="H5889" i="6"/>
  <c r="H5526" i="6"/>
  <c r="H5493" i="6"/>
  <c r="H5790" i="6"/>
  <c r="H5778" i="6"/>
  <c r="H5766" i="6"/>
  <c r="H5457" i="6"/>
  <c r="H5742" i="6"/>
  <c r="H5732" i="6"/>
  <c r="H5720" i="6"/>
  <c r="H5660" i="6"/>
  <c r="H5648" i="6"/>
  <c r="H6419" i="6"/>
  <c r="H6042" i="6"/>
  <c r="H6347" i="6"/>
  <c r="H6013" i="6"/>
  <c r="H4328" i="6"/>
  <c r="H6306" i="6"/>
  <c r="H6299" i="6"/>
  <c r="H6282" i="6"/>
  <c r="H5677" i="6"/>
  <c r="H6226" i="6"/>
  <c r="H5924" i="6"/>
  <c r="H5917" i="6"/>
  <c r="H6119" i="6"/>
  <c r="H5872" i="6"/>
  <c r="H6099" i="6"/>
  <c r="H6090" i="6"/>
  <c r="H6030" i="6"/>
  <c r="H6018" i="6"/>
  <c r="H6006" i="6"/>
  <c r="H5724" i="6"/>
  <c r="H5652" i="6"/>
  <c r="H5642" i="6"/>
  <c r="H5923" i="6"/>
  <c r="H5617" i="6"/>
  <c r="H5888" i="6"/>
  <c r="H5456" i="6"/>
  <c r="H5445" i="6"/>
  <c r="H5731" i="6"/>
  <c r="H5719" i="6"/>
  <c r="H5709" i="6"/>
  <c r="H5670" i="6"/>
  <c r="P539" i="6" s="1"/>
  <c r="H5659" i="6"/>
  <c r="H5647" i="6"/>
  <c r="H6473" i="6"/>
  <c r="H5906" i="6"/>
  <c r="H6466" i="6"/>
  <c r="H6459" i="6"/>
  <c r="H6439" i="6"/>
  <c r="H6418" i="6"/>
  <c r="H6383" i="6"/>
  <c r="H6361" i="6"/>
  <c r="H6038" i="6"/>
  <c r="H6346" i="6"/>
  <c r="H6323" i="6"/>
  <c r="H6012" i="6"/>
  <c r="H5727" i="6"/>
  <c r="H6298" i="6"/>
  <c r="H3771" i="6"/>
  <c r="P902" i="6" s="1"/>
  <c r="H6274" i="6"/>
  <c r="H6217" i="6"/>
  <c r="H5636" i="6"/>
  <c r="H6201" i="6"/>
  <c r="H6177" i="6"/>
  <c r="H6152" i="6"/>
  <c r="H3192" i="6"/>
  <c r="H6118" i="6"/>
  <c r="H5836" i="6"/>
  <c r="H6080" i="6"/>
  <c r="H5823" i="6"/>
  <c r="H5811" i="6"/>
  <c r="H5788" i="6"/>
  <c r="H5962" i="6"/>
  <c r="H5347" i="6"/>
  <c r="H5922" i="6"/>
  <c r="H5910" i="6"/>
  <c r="H5600" i="6"/>
  <c r="H5887" i="6"/>
  <c r="H5866" i="6"/>
  <c r="H5455" i="6"/>
  <c r="H5730" i="6"/>
  <c r="H5698" i="6"/>
  <c r="H5646" i="6"/>
  <c r="H5570" i="6"/>
  <c r="H5928" i="6"/>
  <c r="H6087" i="6"/>
  <c r="H6389" i="6"/>
  <c r="H6345" i="6"/>
  <c r="H6322" i="6"/>
  <c r="H6273" i="6"/>
  <c r="H6249" i="6"/>
  <c r="H5953" i="6"/>
  <c r="P546" i="6" s="1"/>
  <c r="H5930" i="6"/>
  <c r="H6200" i="6"/>
  <c r="H5916" i="6"/>
  <c r="H5310" i="6"/>
  <c r="H6176" i="6"/>
  <c r="H6151" i="6"/>
  <c r="H6117" i="6"/>
  <c r="H6079" i="6"/>
  <c r="H5754" i="6"/>
  <c r="H5715" i="6"/>
  <c r="P1227" i="6" s="1"/>
  <c r="H5982" i="6"/>
  <c r="H5626" i="6"/>
  <c r="H5886" i="6"/>
  <c r="H5877" i="6"/>
  <c r="H5853" i="6"/>
  <c r="H5830" i="6"/>
  <c r="H5818" i="6"/>
  <c r="H5482" i="6"/>
  <c r="H5454" i="6"/>
  <c r="H5443" i="6"/>
  <c r="H5432" i="6"/>
  <c r="H5697" i="6"/>
  <c r="H5373" i="6"/>
  <c r="H5610" i="6"/>
  <c r="H6545" i="6"/>
  <c r="H5666" i="6"/>
  <c r="H6538" i="6"/>
  <c r="H5937" i="6"/>
  <c r="H6465" i="6"/>
  <c r="H5000" i="6"/>
  <c r="H6438" i="6"/>
  <c r="H6431" i="6"/>
  <c r="H6120" i="6"/>
  <c r="H6094" i="6"/>
  <c r="H6396" i="6"/>
  <c r="H6074" i="6"/>
  <c r="H6040" i="6"/>
  <c r="H6344" i="6"/>
  <c r="H6037" i="6"/>
  <c r="H6009" i="6"/>
  <c r="H6321" i="6"/>
  <c r="H6003" i="6"/>
  <c r="H5996" i="6"/>
  <c r="H5977" i="6"/>
  <c r="H6272" i="6"/>
  <c r="H6224" i="6"/>
  <c r="H6199" i="6"/>
  <c r="H5614" i="6"/>
  <c r="H6175" i="6"/>
  <c r="H5907" i="6"/>
  <c r="H6150" i="6"/>
  <c r="H6143" i="6"/>
  <c r="H6116" i="6"/>
  <c r="H5869" i="6"/>
  <c r="H5848" i="6"/>
  <c r="H6078" i="6"/>
  <c r="H1602" i="6"/>
  <c r="P1418" i="6" s="1"/>
  <c r="H6070" i="6"/>
  <c r="H5787" i="6"/>
  <c r="H5625" i="6"/>
  <c r="H5613" i="6"/>
  <c r="H5599" i="6"/>
  <c r="H5876" i="6"/>
  <c r="H5864" i="6"/>
  <c r="H5841" i="6"/>
  <c r="H5829" i="6"/>
  <c r="H5817" i="6"/>
  <c r="H5481" i="6"/>
  <c r="H5431" i="6"/>
  <c r="H5400" i="6"/>
  <c r="H6485" i="6"/>
  <c r="H6437" i="6"/>
  <c r="H4992" i="6"/>
  <c r="H6081" i="6"/>
  <c r="H6381" i="6"/>
  <c r="H6320" i="6"/>
  <c r="H6296" i="6"/>
  <c r="H6271" i="6"/>
  <c r="H6223" i="6"/>
  <c r="H5940" i="6"/>
  <c r="H6174" i="6"/>
  <c r="H5908" i="6"/>
  <c r="H6167" i="6"/>
  <c r="H5905" i="6"/>
  <c r="H6115" i="6"/>
  <c r="H5868" i="6"/>
  <c r="H5860" i="6"/>
  <c r="H5847" i="6"/>
  <c r="H6069" i="6"/>
  <c r="H5752" i="6"/>
  <c r="H5700" i="6"/>
  <c r="H5624" i="6"/>
  <c r="H5598" i="6"/>
  <c r="H5875" i="6"/>
  <c r="H5863" i="6"/>
  <c r="H5539" i="6"/>
  <c r="H5530" i="6"/>
  <c r="H5816" i="6"/>
  <c r="H5480" i="6"/>
  <c r="H5430" i="6"/>
  <c r="H5655" i="6"/>
  <c r="H5632" i="6"/>
  <c r="H5439" i="6"/>
  <c r="H6110" i="6"/>
  <c r="H6100" i="6"/>
  <c r="H5835" i="6"/>
  <c r="H6395" i="6"/>
  <c r="H6359" i="6"/>
  <c r="H6049" i="6"/>
  <c r="H6036" i="6"/>
  <c r="H4630" i="6"/>
  <c r="P1063" i="6" s="1"/>
  <c r="H6319" i="6"/>
  <c r="H5739" i="6"/>
  <c r="H5434" i="6"/>
  <c r="H6295" i="6"/>
  <c r="H6222" i="6"/>
  <c r="H6215" i="6"/>
  <c r="H6198" i="6"/>
  <c r="H6191" i="6"/>
  <c r="H6182" i="6"/>
  <c r="H6173" i="6"/>
  <c r="H5308" i="6"/>
  <c r="H6106" i="6"/>
  <c r="H5859" i="6"/>
  <c r="H5812" i="6"/>
  <c r="H5751" i="6"/>
  <c r="H5734" i="6"/>
  <c r="H5635" i="6"/>
  <c r="H5623" i="6"/>
  <c r="H5874" i="6"/>
  <c r="H5862" i="6"/>
  <c r="H5529" i="6"/>
  <c r="H5815" i="6"/>
  <c r="H5491" i="6"/>
  <c r="H5470" i="6"/>
  <c r="H5498" i="6"/>
  <c r="H5426" i="6"/>
  <c r="H5649" i="6"/>
  <c r="H6491" i="6"/>
  <c r="H5892" i="6"/>
  <c r="H6443" i="6"/>
  <c r="P130" i="6" s="1"/>
  <c r="H6429" i="6"/>
  <c r="H5834" i="6"/>
  <c r="H6394" i="6"/>
  <c r="H5820" i="6"/>
  <c r="H6048" i="6"/>
  <c r="H6358" i="6"/>
  <c r="H6342" i="6"/>
  <c r="H6335" i="6"/>
  <c r="H6026" i="6"/>
  <c r="H6311" i="6"/>
  <c r="H5736" i="6"/>
  <c r="H1884" i="6"/>
  <c r="P1011" i="6" s="1"/>
  <c r="H6294" i="6"/>
  <c r="H6287" i="6"/>
  <c r="H5653" i="6"/>
  <c r="H6214" i="6"/>
  <c r="H5638" i="6"/>
  <c r="H5323" i="6"/>
  <c r="H6190" i="6"/>
  <c r="H5904" i="6"/>
  <c r="H6105" i="6"/>
  <c r="H5857" i="6"/>
  <c r="H5846" i="6"/>
  <c r="H6067" i="6"/>
  <c r="H6057" i="6"/>
  <c r="H5764" i="6"/>
  <c r="H5750" i="6"/>
  <c r="H5634" i="6"/>
  <c r="H5622" i="6"/>
  <c r="H5552" i="6"/>
  <c r="H5838" i="6"/>
  <c r="H5528" i="6"/>
  <c r="H5805" i="6"/>
  <c r="H5468" i="6"/>
  <c r="H5641" i="6"/>
  <c r="H5485" i="6"/>
  <c r="H5367" i="6"/>
  <c r="H5542" i="6"/>
  <c r="H6379" i="6"/>
  <c r="P1400" i="6" s="1"/>
  <c r="H6357" i="6"/>
  <c r="H6341" i="6"/>
  <c r="H6317" i="6"/>
  <c r="H6286" i="6"/>
  <c r="H5992" i="6"/>
  <c r="H6213" i="6"/>
  <c r="H6189" i="6"/>
  <c r="H5612" i="6"/>
  <c r="P358" i="6" s="1"/>
  <c r="H6165" i="6"/>
  <c r="H5277" i="6"/>
  <c r="H6139" i="6"/>
  <c r="H4212" i="6"/>
  <c r="P135" i="6" s="1"/>
  <c r="H6131" i="6"/>
  <c r="H6104" i="6"/>
  <c r="H6095" i="6"/>
  <c r="H5845" i="6"/>
  <c r="H6075" i="6"/>
  <c r="H4923" i="6"/>
  <c r="H6066" i="6"/>
  <c r="H5796" i="6"/>
  <c r="H6046" i="6"/>
  <c r="H5776" i="6"/>
  <c r="H5763" i="6"/>
  <c r="H5949" i="6"/>
  <c r="H5527" i="6"/>
  <c r="H5804" i="6"/>
  <c r="H5794" i="6"/>
  <c r="H5478" i="6"/>
  <c r="H5770" i="6"/>
  <c r="H5758" i="6"/>
  <c r="H5746" i="6"/>
  <c r="H5349" i="6"/>
  <c r="H5336" i="6"/>
  <c r="H5472" i="6"/>
  <c r="H6503" i="6"/>
  <c r="H6414" i="6"/>
  <c r="H6407" i="6"/>
  <c r="H4948" i="6"/>
  <c r="H6025" i="6"/>
  <c r="H6015" i="6"/>
  <c r="H6002" i="6"/>
  <c r="H5714" i="6"/>
  <c r="H6285" i="6"/>
  <c r="H5662" i="6"/>
  <c r="H5943" i="6"/>
  <c r="H6188" i="6"/>
  <c r="H5920" i="6"/>
  <c r="H5882" i="6"/>
  <c r="H6138" i="6"/>
  <c r="H5865" i="6"/>
  <c r="H2297" i="6"/>
  <c r="P1500" i="6" s="1"/>
  <c r="H6103" i="6"/>
  <c r="H5844" i="6"/>
  <c r="H5502" i="6"/>
  <c r="H6045" i="6"/>
  <c r="H6034" i="6"/>
  <c r="H5761" i="6"/>
  <c r="H6010" i="6"/>
  <c r="H5998" i="6"/>
  <c r="H5695" i="6"/>
  <c r="H5948" i="6"/>
  <c r="H5587" i="6"/>
  <c r="H5803" i="6"/>
  <c r="H5781" i="6"/>
  <c r="H5769" i="6"/>
  <c r="H5757" i="6"/>
  <c r="H5745" i="6"/>
  <c r="H5354" i="6"/>
  <c r="H6502" i="6"/>
  <c r="H6455" i="6"/>
  <c r="H6413" i="6"/>
  <c r="H6097" i="6"/>
  <c r="H6392" i="6"/>
  <c r="H6371" i="6"/>
  <c r="H5785" i="6"/>
  <c r="H6024" i="6"/>
  <c r="H6333" i="6"/>
  <c r="H6309" i="6"/>
  <c r="H6001" i="6"/>
  <c r="H5721" i="6"/>
  <c r="H6187" i="6"/>
  <c r="H5919" i="6"/>
  <c r="H6180" i="6"/>
  <c r="H6163" i="6"/>
  <c r="H6155" i="6"/>
  <c r="H5898" i="6"/>
  <c r="H1709" i="6"/>
  <c r="P111" i="6" s="1"/>
  <c r="H6129" i="6"/>
  <c r="H6093" i="6"/>
  <c r="H6054" i="6"/>
  <c r="H6021" i="6"/>
  <c r="H5728" i="6"/>
  <c r="H5947" i="6"/>
  <c r="H5328" i="6"/>
  <c r="H5914" i="6"/>
  <c r="H5902" i="6"/>
  <c r="H5562" i="6"/>
  <c r="H5802" i="6"/>
  <c r="H5792" i="6"/>
  <c r="P1125" i="6" s="1"/>
  <c r="H5768" i="6"/>
  <c r="H5756" i="6"/>
  <c r="H5744" i="6"/>
  <c r="H5683" i="6"/>
  <c r="P714" i="6" s="1"/>
  <c r="H5650" i="6"/>
  <c r="H6047" i="6"/>
  <c r="H5903" i="6"/>
  <c r="H5870" i="6"/>
  <c r="H5831" i="6"/>
  <c r="H5772" i="6"/>
  <c r="H5759" i="6"/>
  <c r="H4874" i="6"/>
  <c r="H3349" i="6"/>
  <c r="H4284" i="6"/>
  <c r="H5619" i="6"/>
  <c r="H5287" i="6"/>
  <c r="H5256" i="6"/>
  <c r="H5227" i="6"/>
  <c r="H4430" i="6"/>
  <c r="H5536" i="6"/>
  <c r="H458" i="6"/>
  <c r="P1292" i="6" s="1"/>
  <c r="H5518" i="6"/>
  <c r="H5193" i="6"/>
  <c r="H5477" i="6"/>
  <c r="H5458" i="6"/>
  <c r="H5122" i="6"/>
  <c r="H5098" i="6"/>
  <c r="H5084" i="6"/>
  <c r="H5392" i="6"/>
  <c r="P835" i="6" s="1"/>
  <c r="H4578" i="6"/>
  <c r="H5374" i="6"/>
  <c r="H5316" i="6"/>
  <c r="H5305" i="6"/>
  <c r="H5293" i="6"/>
  <c r="H5270" i="6"/>
  <c r="H4731" i="6"/>
  <c r="H4960" i="6"/>
  <c r="H5174" i="6"/>
  <c r="H5163" i="6"/>
  <c r="H5152" i="6"/>
  <c r="H4875" i="6"/>
  <c r="H5106" i="6"/>
  <c r="H4971" i="6"/>
  <c r="H6197" i="6"/>
  <c r="H6125" i="6"/>
  <c r="H4209" i="6"/>
  <c r="H6053" i="6"/>
  <c r="H5994" i="6"/>
  <c r="H5981" i="6"/>
  <c r="H5935" i="6"/>
  <c r="H5850" i="6"/>
  <c r="H5837" i="6"/>
  <c r="H4671" i="6"/>
  <c r="H5765" i="6"/>
  <c r="H5693" i="6"/>
  <c r="H5074" i="6"/>
  <c r="H5640" i="6"/>
  <c r="H5618" i="6"/>
  <c r="H5314" i="6"/>
  <c r="H5286" i="6"/>
  <c r="H5595" i="6"/>
  <c r="H5561" i="6"/>
  <c r="H4977" i="6"/>
  <c r="H5535" i="6"/>
  <c r="H5510" i="6"/>
  <c r="H5179" i="6"/>
  <c r="H5170" i="6"/>
  <c r="H5484" i="6"/>
  <c r="H5476" i="6"/>
  <c r="H5142" i="6"/>
  <c r="H5120" i="6"/>
  <c r="H5451" i="6"/>
  <c r="H5109" i="6"/>
  <c r="H5433" i="6"/>
  <c r="H5425" i="6"/>
  <c r="H5417" i="6"/>
  <c r="H5097" i="6"/>
  <c r="H5356" i="6"/>
  <c r="H5315" i="6"/>
  <c r="H5304" i="6"/>
  <c r="H5280" i="6"/>
  <c r="P277" i="6" s="1"/>
  <c r="H4972" i="6"/>
  <c r="H4958" i="6"/>
  <c r="H4946" i="6"/>
  <c r="H5204" i="6"/>
  <c r="H5173" i="6"/>
  <c r="H5162" i="6"/>
  <c r="H5140" i="6"/>
  <c r="H4803" i="6"/>
  <c r="H5987" i="6"/>
  <c r="H5915" i="6"/>
  <c r="H5299" i="6"/>
  <c r="H4207" i="6"/>
  <c r="H5856" i="6"/>
  <c r="H5843" i="6"/>
  <c r="H5216" i="6"/>
  <c r="H5771" i="6"/>
  <c r="H5725" i="6"/>
  <c r="H5699" i="6"/>
  <c r="H5358" i="6"/>
  <c r="H5633" i="6"/>
  <c r="H5050" i="6"/>
  <c r="H5601" i="6"/>
  <c r="H5594" i="6"/>
  <c r="H5560" i="6"/>
  <c r="H4969" i="6"/>
  <c r="H5534" i="6"/>
  <c r="H5501" i="6"/>
  <c r="H5492" i="6"/>
  <c r="H5475" i="6"/>
  <c r="H5151" i="6"/>
  <c r="H5467" i="6"/>
  <c r="H5450" i="6"/>
  <c r="H4315" i="6"/>
  <c r="H5424" i="6"/>
  <c r="H5364" i="6"/>
  <c r="P553" i="6" s="1"/>
  <c r="H5355" i="6"/>
  <c r="H5346" i="6"/>
  <c r="H5032" i="6"/>
  <c r="H5022" i="6"/>
  <c r="H5013" i="6"/>
  <c r="H5268" i="6"/>
  <c r="H5248" i="6"/>
  <c r="H5172" i="6"/>
  <c r="H5161" i="6"/>
  <c r="H5150" i="6"/>
  <c r="H5139" i="6"/>
  <c r="H5128" i="6"/>
  <c r="H5116" i="6"/>
  <c r="H4846" i="6"/>
  <c r="H4836" i="6"/>
  <c r="H4802" i="6"/>
  <c r="H5047" i="6"/>
  <c r="H4776" i="6"/>
  <c r="H4899" i="6"/>
  <c r="H6497" i="6"/>
  <c r="H1050" i="6"/>
  <c r="P8" i="6" s="1"/>
  <c r="H6425" i="6"/>
  <c r="H6353" i="6"/>
  <c r="H6209" i="6"/>
  <c r="H6137" i="6"/>
  <c r="H5218" i="6"/>
  <c r="H6065" i="6"/>
  <c r="H5192" i="6"/>
  <c r="H6032" i="6"/>
  <c r="H4609" i="6"/>
  <c r="H5993" i="6"/>
  <c r="H5934" i="6"/>
  <c r="H5921" i="6"/>
  <c r="H5849" i="6"/>
  <c r="H5842" i="6"/>
  <c r="H5777" i="6"/>
  <c r="H5133" i="6"/>
  <c r="H5705" i="6"/>
  <c r="P919" i="6" s="1"/>
  <c r="H5672" i="6"/>
  <c r="H5350" i="6"/>
  <c r="H5639" i="6"/>
  <c r="H4264" i="6"/>
  <c r="H5313" i="6"/>
  <c r="H5593" i="6"/>
  <c r="H5282" i="6"/>
  <c r="H5559" i="6"/>
  <c r="P1394" i="6" s="1"/>
  <c r="H5551" i="6"/>
  <c r="H5533" i="6"/>
  <c r="H5508" i="6"/>
  <c r="H5190" i="6"/>
  <c r="H4912" i="6"/>
  <c r="H5500" i="6"/>
  <c r="H5474" i="6"/>
  <c r="H5449" i="6"/>
  <c r="H5441" i="6"/>
  <c r="H5108" i="6"/>
  <c r="H3364" i="6"/>
  <c r="P1202" i="6" s="1"/>
  <c r="H5415" i="6"/>
  <c r="H5094" i="6"/>
  <c r="H5407" i="6"/>
  <c r="H5302" i="6"/>
  <c r="H5247" i="6"/>
  <c r="H4936" i="6"/>
  <c r="H5160" i="6"/>
  <c r="H5149" i="6"/>
  <c r="H5127" i="6"/>
  <c r="H5115" i="6"/>
  <c r="H5103" i="6"/>
  <c r="H5091" i="6"/>
  <c r="H4764" i="6"/>
  <c r="H4722" i="6"/>
  <c r="H4932" i="6"/>
  <c r="H4886" i="6"/>
  <c r="H6071" i="6"/>
  <c r="H5999" i="6"/>
  <c r="H5927" i="6"/>
  <c r="H5298" i="6"/>
  <c r="H2865" i="6"/>
  <c r="H5783" i="6"/>
  <c r="H5156" i="6"/>
  <c r="H5070" i="6"/>
  <c r="H5616" i="6"/>
  <c r="H5592" i="6"/>
  <c r="H5550" i="6"/>
  <c r="H5541" i="6"/>
  <c r="H5532" i="6"/>
  <c r="H5499" i="6"/>
  <c r="H5169" i="6"/>
  <c r="H5157" i="6"/>
  <c r="H5473" i="6"/>
  <c r="H5466" i="6"/>
  <c r="H5448" i="6"/>
  <c r="H5440" i="6"/>
  <c r="H5414" i="6"/>
  <c r="P996" i="6" s="1"/>
  <c r="H5053" i="6"/>
  <c r="H5335" i="6"/>
  <c r="H5020" i="6"/>
  <c r="P349" i="6" s="1"/>
  <c r="H5012" i="6"/>
  <c r="H5246" i="6"/>
  <c r="H5224" i="6"/>
  <c r="H5148" i="6"/>
  <c r="H5126" i="6"/>
  <c r="H5114" i="6"/>
  <c r="H5102" i="6"/>
  <c r="H5090" i="6"/>
  <c r="H5068" i="6"/>
  <c r="H4774" i="6"/>
  <c r="H4873" i="6"/>
  <c r="H6221" i="6"/>
  <c r="H5295" i="6"/>
  <c r="H6077" i="6"/>
  <c r="H6031" i="6"/>
  <c r="H6005" i="6"/>
  <c r="H5946" i="6"/>
  <c r="H5933" i="6"/>
  <c r="H5926" i="6"/>
  <c r="H4489" i="6"/>
  <c r="H5254" i="6"/>
  <c r="H5861" i="6"/>
  <c r="H5854" i="6"/>
  <c r="H5828" i="6"/>
  <c r="H5789" i="6"/>
  <c r="H5782" i="6"/>
  <c r="H5645" i="6"/>
  <c r="H5631" i="6"/>
  <c r="H5312" i="6"/>
  <c r="H5609" i="6"/>
  <c r="H5583" i="6"/>
  <c r="H5531" i="6"/>
  <c r="H5524" i="6"/>
  <c r="H5465" i="6"/>
  <c r="H5118" i="6"/>
  <c r="H5353" i="6"/>
  <c r="H5066" i="6"/>
  <c r="H5344" i="6"/>
  <c r="H5011" i="6"/>
  <c r="H5257" i="6"/>
  <c r="H5212" i="6"/>
  <c r="H5200" i="6"/>
  <c r="H4921" i="6"/>
  <c r="H4900" i="6"/>
  <c r="H4888" i="6"/>
  <c r="H5137" i="6"/>
  <c r="H5113" i="6"/>
  <c r="H5101" i="6"/>
  <c r="H5089" i="6"/>
  <c r="H5067" i="6"/>
  <c r="H5056" i="6"/>
  <c r="H5034" i="6"/>
  <c r="H4860" i="6"/>
  <c r="H6011" i="6"/>
  <c r="H5939" i="6"/>
  <c r="H3522" i="6"/>
  <c r="P250" i="6" s="1"/>
  <c r="H5867" i="6"/>
  <c r="H5253" i="6"/>
  <c r="H5795" i="6"/>
  <c r="H5775" i="6"/>
  <c r="H5723" i="6"/>
  <c r="H5644" i="6"/>
  <c r="H5608" i="6"/>
  <c r="H3229" i="6"/>
  <c r="P248" i="6" s="1"/>
  <c r="H5590" i="6"/>
  <c r="H5549" i="6"/>
  <c r="H5167" i="6"/>
  <c r="H5134" i="6"/>
  <c r="H5464" i="6"/>
  <c r="H5446" i="6"/>
  <c r="H5112" i="6"/>
  <c r="H5096" i="6"/>
  <c r="H5405" i="6"/>
  <c r="H5343" i="6"/>
  <c r="H5322" i="6"/>
  <c r="H4984" i="6"/>
  <c r="H5222" i="6"/>
  <c r="H5199" i="6"/>
  <c r="H4887" i="6"/>
  <c r="H5136" i="6"/>
  <c r="H5124" i="6"/>
  <c r="H5100" i="6"/>
  <c r="H5088" i="6"/>
  <c r="H5055" i="6"/>
  <c r="H5044" i="6"/>
  <c r="H4941" i="6"/>
  <c r="H6305" i="6"/>
  <c r="H6161" i="6"/>
  <c r="H6089" i="6"/>
  <c r="H5205" i="6"/>
  <c r="H6056" i="6"/>
  <c r="H6017" i="6"/>
  <c r="H5997" i="6"/>
  <c r="H5984" i="6"/>
  <c r="H5945" i="6"/>
  <c r="H5938" i="6"/>
  <c r="H5873" i="6"/>
  <c r="H5840" i="6"/>
  <c r="H5827" i="6"/>
  <c r="H5801" i="6"/>
  <c r="H5729" i="6"/>
  <c r="H5696" i="6"/>
  <c r="H2719" i="6"/>
  <c r="P636" i="6" s="1"/>
  <c r="H5657" i="6"/>
  <c r="H5326" i="6"/>
  <c r="H5607" i="6"/>
  <c r="H5301" i="6"/>
  <c r="H5274" i="6"/>
  <c r="H5582" i="6"/>
  <c r="H5241" i="6"/>
  <c r="H5556" i="6"/>
  <c r="H4964" i="6"/>
  <c r="H5548" i="6"/>
  <c r="H4947" i="6"/>
  <c r="H5206" i="6"/>
  <c r="H5523" i="6"/>
  <c r="H5497" i="6"/>
  <c r="H5489" i="6"/>
  <c r="H5166" i="6"/>
  <c r="H5463" i="6"/>
  <c r="H5125" i="6"/>
  <c r="H5438" i="6"/>
  <c r="H5107" i="6"/>
  <c r="H5412" i="6"/>
  <c r="H5404" i="6"/>
  <c r="H5342" i="6"/>
  <c r="H5332" i="6"/>
  <c r="H5029" i="6"/>
  <c r="H5233" i="6"/>
  <c r="H4954" i="6"/>
  <c r="H5198" i="6"/>
  <c r="H5188" i="6"/>
  <c r="H5145" i="6"/>
  <c r="H4828" i="6"/>
  <c r="H5077" i="6"/>
  <c r="H5065" i="6"/>
  <c r="H5054" i="6"/>
  <c r="H5043" i="6"/>
  <c r="H4928" i="6"/>
  <c r="H6023" i="6"/>
  <c r="H5252" i="6"/>
  <c r="H5807" i="6"/>
  <c r="H5800" i="6"/>
  <c r="H5748" i="6"/>
  <c r="H5735" i="6"/>
  <c r="H5629" i="6"/>
  <c r="H5606" i="6"/>
  <c r="H5300" i="6"/>
  <c r="H5581" i="6"/>
  <c r="H5573" i="6"/>
  <c r="H5564" i="6"/>
  <c r="H5547" i="6"/>
  <c r="H5229" i="6"/>
  <c r="H5522" i="6"/>
  <c r="H5203" i="6"/>
  <c r="H5496" i="6"/>
  <c r="H5488" i="6"/>
  <c r="H4897" i="6"/>
  <c r="H5462" i="6"/>
  <c r="H5131" i="6"/>
  <c r="H5437" i="6"/>
  <c r="H5110" i="6"/>
  <c r="H5429" i="6"/>
  <c r="H5403" i="6"/>
  <c r="H5369" i="6"/>
  <c r="H5341" i="6"/>
  <c r="H4777" i="6"/>
  <c r="H4982" i="6"/>
  <c r="H5220" i="6"/>
  <c r="H5209" i="6"/>
  <c r="H5187" i="6"/>
  <c r="H5178" i="6"/>
  <c r="H4905" i="6"/>
  <c r="H4864" i="6"/>
  <c r="H5076" i="6"/>
  <c r="P532" i="6" s="1"/>
  <c r="H5064" i="6"/>
  <c r="H5042" i="6"/>
  <c r="H5031" i="6"/>
  <c r="H4761" i="6"/>
  <c r="H4987" i="6"/>
  <c r="H6101" i="6"/>
  <c r="H4920" i="6"/>
  <c r="H6029" i="6"/>
  <c r="H5885" i="6"/>
  <c r="P241" i="6" s="1"/>
  <c r="H5813" i="6"/>
  <c r="H5806" i="6"/>
  <c r="H5741" i="6"/>
  <c r="H5669" i="6"/>
  <c r="P536" i="6" s="1"/>
  <c r="H5325" i="6"/>
  <c r="H5605" i="6"/>
  <c r="H5017" i="6"/>
  <c r="H4753" i="6"/>
  <c r="H5554" i="6"/>
  <c r="H5546" i="6"/>
  <c r="H5215" i="6"/>
  <c r="H5521" i="6"/>
  <c r="H5202" i="6"/>
  <c r="H5487" i="6"/>
  <c r="H5164" i="6"/>
  <c r="H2507" i="6"/>
  <c r="H5479" i="6"/>
  <c r="H5461" i="6"/>
  <c r="H5130" i="6"/>
  <c r="H5436" i="6"/>
  <c r="H5428" i="6"/>
  <c r="H5402" i="6"/>
  <c r="H5377" i="6"/>
  <c r="H5059" i="6"/>
  <c r="H5048" i="6"/>
  <c r="H5037" i="6"/>
  <c r="H4766" i="6"/>
  <c r="H5296" i="6"/>
  <c r="H5284" i="6"/>
  <c r="H4981" i="6"/>
  <c r="H5208" i="6"/>
  <c r="H5186" i="6"/>
  <c r="H4790" i="6"/>
  <c r="H5052" i="6"/>
  <c r="H5041" i="6"/>
  <c r="H5030" i="6"/>
  <c r="H5018" i="6"/>
  <c r="H5278" i="6"/>
  <c r="H6107" i="6"/>
  <c r="H6035" i="6"/>
  <c r="H4862" i="6"/>
  <c r="H5095" i="6"/>
  <c r="P980" i="6" s="1"/>
  <c r="H5963" i="6"/>
  <c r="H5891" i="6"/>
  <c r="H5288" i="6"/>
  <c r="H5251" i="6"/>
  <c r="H5819" i="6"/>
  <c r="H5760" i="6"/>
  <c r="H5747" i="6"/>
  <c r="H5121" i="6"/>
  <c r="H5675" i="6"/>
  <c r="H4286" i="6"/>
  <c r="H5072" i="6"/>
  <c r="H5337" i="6"/>
  <c r="H5324" i="6"/>
  <c r="H5628" i="6"/>
  <c r="H5621" i="6"/>
  <c r="H5604" i="6"/>
  <c r="H5597" i="6"/>
  <c r="H5236" i="6"/>
  <c r="H5545" i="6"/>
  <c r="H5538" i="6"/>
  <c r="H5520" i="6"/>
  <c r="H5512" i="6"/>
  <c r="H5494" i="6"/>
  <c r="H5486" i="6"/>
  <c r="H5460" i="6"/>
  <c r="H5427" i="6"/>
  <c r="H5401" i="6"/>
  <c r="H5058" i="6"/>
  <c r="H5329" i="6"/>
  <c r="H5036" i="6"/>
  <c r="H5307" i="6"/>
  <c r="H5283" i="6"/>
  <c r="H5272" i="6"/>
  <c r="H5263" i="6"/>
  <c r="H4980" i="6"/>
  <c r="H5230" i="6"/>
  <c r="H5196" i="6"/>
  <c r="H5176" i="6"/>
  <c r="H5132" i="6"/>
  <c r="H4861" i="6"/>
  <c r="H4789" i="6"/>
  <c r="H4718" i="6"/>
  <c r="H6401" i="6"/>
  <c r="H6329" i="6"/>
  <c r="H6185" i="6"/>
  <c r="H6113" i="6"/>
  <c r="H6041" i="6"/>
  <c r="H1210" i="6"/>
  <c r="P1218" i="6" s="1"/>
  <c r="H5969" i="6"/>
  <c r="H4951" i="6"/>
  <c r="H5825" i="6"/>
  <c r="H5753" i="6"/>
  <c r="H642" i="6"/>
  <c r="H5707" i="6"/>
  <c r="H5681" i="6"/>
  <c r="H5674" i="6"/>
  <c r="H5334" i="6"/>
  <c r="H5620" i="6"/>
  <c r="H5603" i="6"/>
  <c r="H5596" i="6"/>
  <c r="H5578" i="6"/>
  <c r="H5544" i="6"/>
  <c r="H5537" i="6"/>
  <c r="H5511" i="6"/>
  <c r="H5155" i="6"/>
  <c r="H5143" i="6"/>
  <c r="H5459" i="6"/>
  <c r="H5452" i="6"/>
  <c r="H5071" i="6"/>
  <c r="H5348" i="6"/>
  <c r="H5035" i="6"/>
  <c r="H5306" i="6"/>
  <c r="H5294" i="6"/>
  <c r="H5008" i="6"/>
  <c r="H5271" i="6"/>
  <c r="H5217" i="6"/>
  <c r="H4938" i="6"/>
  <c r="H5175" i="6"/>
  <c r="H4884" i="6"/>
  <c r="H5119" i="6"/>
  <c r="H4849" i="6"/>
  <c r="H5073" i="6"/>
  <c r="H5028" i="6"/>
  <c r="H5016" i="6"/>
  <c r="H5006" i="6"/>
  <c r="H4902" i="6"/>
  <c r="H5525" i="6"/>
  <c r="H5453" i="6"/>
  <c r="H5309" i="6"/>
  <c r="H5289" i="6"/>
  <c r="H5250" i="6"/>
  <c r="H4374" i="6"/>
  <c r="H5165" i="6"/>
  <c r="H5158" i="6"/>
  <c r="H5093" i="6"/>
  <c r="H5060" i="6"/>
  <c r="H5021" i="6"/>
  <c r="H5014" i="6"/>
  <c r="H5001" i="6"/>
  <c r="P118" i="6" s="1"/>
  <c r="H4993" i="6"/>
  <c r="H4953" i="6"/>
  <c r="H4911" i="6"/>
  <c r="H4894" i="6"/>
  <c r="H4867" i="6"/>
  <c r="H4840" i="6"/>
  <c r="H4831" i="6"/>
  <c r="H4784" i="6"/>
  <c r="H4765" i="6"/>
  <c r="H4755" i="6"/>
  <c r="H4419" i="6"/>
  <c r="H4680" i="6"/>
  <c r="H4656" i="6"/>
  <c r="H4644" i="6"/>
  <c r="H4334" i="6"/>
  <c r="H4575" i="6"/>
  <c r="H4555" i="6"/>
  <c r="H4543" i="6"/>
  <c r="H4531" i="6"/>
  <c r="H4252" i="6"/>
  <c r="H4243" i="6"/>
  <c r="H4484" i="6"/>
  <c r="H4462" i="6"/>
  <c r="H4450" i="6"/>
  <c r="H4438" i="6"/>
  <c r="H4186" i="6"/>
  <c r="H4175" i="6"/>
  <c r="H4402" i="6"/>
  <c r="H4127" i="6"/>
  <c r="H5243" i="6"/>
  <c r="P1389" i="6" s="1"/>
  <c r="H4704" i="6"/>
  <c r="H5171" i="6"/>
  <c r="H4646" i="6"/>
  <c r="H4612" i="6"/>
  <c r="H5027" i="6"/>
  <c r="H4452" i="6"/>
  <c r="H4717" i="6"/>
  <c r="H4707" i="6"/>
  <c r="H4952" i="6"/>
  <c r="H4919" i="6"/>
  <c r="H4388" i="6"/>
  <c r="H4910" i="6"/>
  <c r="H3856" i="6"/>
  <c r="H4893" i="6"/>
  <c r="H4885" i="6"/>
  <c r="H4866" i="6"/>
  <c r="H4830" i="6"/>
  <c r="H4792" i="6"/>
  <c r="H4783" i="6"/>
  <c r="H4754" i="6"/>
  <c r="H4744" i="6"/>
  <c r="H4460" i="6"/>
  <c r="H4724" i="6"/>
  <c r="H4714" i="6"/>
  <c r="H4357" i="6"/>
  <c r="H4554" i="6"/>
  <c r="H4269" i="6"/>
  <c r="H4530" i="6"/>
  <c r="H4518" i="6"/>
  <c r="H4227" i="6"/>
  <c r="H4472" i="6"/>
  <c r="P86" i="6" s="1"/>
  <c r="H4204" i="6"/>
  <c r="H4449" i="6"/>
  <c r="H4193" i="6"/>
  <c r="H4425" i="6"/>
  <c r="H4413" i="6"/>
  <c r="H4390" i="6"/>
  <c r="H4378" i="6"/>
  <c r="H4366" i="6"/>
  <c r="H4330" i="6"/>
  <c r="H4276" i="6"/>
  <c r="H4228" i="6"/>
  <c r="H5321" i="6"/>
  <c r="H4756" i="6"/>
  <c r="H5249" i="6"/>
  <c r="H5177" i="6"/>
  <c r="H4659" i="6"/>
  <c r="H5105" i="6"/>
  <c r="H5085" i="6"/>
  <c r="H4261" i="6"/>
  <c r="H5033" i="6"/>
  <c r="H4976" i="6"/>
  <c r="H4968" i="6"/>
  <c r="H4944" i="6"/>
  <c r="H4935" i="6"/>
  <c r="H4927" i="6"/>
  <c r="P1412" i="6" s="1"/>
  <c r="H4383" i="6"/>
  <c r="H4892" i="6"/>
  <c r="H4347" i="6"/>
  <c r="H4858" i="6"/>
  <c r="H4848" i="6"/>
  <c r="H4782" i="6"/>
  <c r="H4502" i="6"/>
  <c r="H4734" i="6"/>
  <c r="H4723" i="6"/>
  <c r="H4713" i="6"/>
  <c r="H4417" i="6"/>
  <c r="H4690" i="6"/>
  <c r="H4678" i="6"/>
  <c r="H4654" i="6"/>
  <c r="H4642" i="6"/>
  <c r="H4618" i="6"/>
  <c r="H4482" i="6"/>
  <c r="P300" i="6" s="1"/>
  <c r="H4471" i="6"/>
  <c r="P85" i="6" s="1"/>
  <c r="H4448" i="6"/>
  <c r="H4436" i="6"/>
  <c r="H4424" i="6"/>
  <c r="H4412" i="6"/>
  <c r="H4389" i="6"/>
  <c r="H4377" i="6"/>
  <c r="H4365" i="6"/>
  <c r="H4353" i="6"/>
  <c r="H4318" i="6"/>
  <c r="H5615" i="6"/>
  <c r="H5543" i="6"/>
  <c r="H5471" i="6"/>
  <c r="H5399" i="6"/>
  <c r="H4273" i="6"/>
  <c r="H5340" i="6"/>
  <c r="H5327" i="6"/>
  <c r="H5320" i="6"/>
  <c r="H5255" i="6"/>
  <c r="H4097" i="6"/>
  <c r="H5111" i="6"/>
  <c r="H5104" i="6"/>
  <c r="H4055" i="6"/>
  <c r="H5039" i="6"/>
  <c r="H5019" i="6"/>
  <c r="H4488" i="6"/>
  <c r="H4983" i="6"/>
  <c r="H4975" i="6"/>
  <c r="H4943" i="6"/>
  <c r="H4934" i="6"/>
  <c r="H4926" i="6"/>
  <c r="P1409" i="6" s="1"/>
  <c r="H4909" i="6"/>
  <c r="H4857" i="6"/>
  <c r="H349" i="6"/>
  <c r="P723" i="6" s="1"/>
  <c r="H4810" i="6"/>
  <c r="H2136" i="6"/>
  <c r="P494" i="6" s="1"/>
  <c r="H4801" i="6"/>
  <c r="H4791" i="6"/>
  <c r="H2659" i="6"/>
  <c r="H4781" i="6"/>
  <c r="H4773" i="6"/>
  <c r="H4763" i="6"/>
  <c r="H4501" i="6"/>
  <c r="H4712" i="6"/>
  <c r="H4701" i="6"/>
  <c r="H4406" i="6"/>
  <c r="H4677" i="6"/>
  <c r="H4370" i="6"/>
  <c r="H4354" i="6"/>
  <c r="H4641" i="6"/>
  <c r="H4629" i="6"/>
  <c r="H4594" i="6"/>
  <c r="H4552" i="6"/>
  <c r="H4516" i="6"/>
  <c r="H4241" i="6"/>
  <c r="H4492" i="6"/>
  <c r="H4470" i="6"/>
  <c r="H4459" i="6"/>
  <c r="H4435" i="6"/>
  <c r="H4182" i="6"/>
  <c r="H4411" i="6"/>
  <c r="H4400" i="6"/>
  <c r="H4376" i="6"/>
  <c r="H4364" i="6"/>
  <c r="H4340" i="6"/>
  <c r="H4317" i="6"/>
  <c r="H5228" i="6"/>
  <c r="H4694" i="6"/>
  <c r="H5189" i="6"/>
  <c r="H4676" i="6"/>
  <c r="H5117" i="6"/>
  <c r="H5045" i="6"/>
  <c r="H4258" i="6"/>
  <c r="H5038" i="6"/>
  <c r="H5025" i="6"/>
  <c r="H2332" i="6"/>
  <c r="H4991" i="6"/>
  <c r="H4206" i="6"/>
  <c r="H4974" i="6"/>
  <c r="H4967" i="6"/>
  <c r="H4950" i="6"/>
  <c r="H4942" i="6"/>
  <c r="H4925" i="6"/>
  <c r="P1408" i="6" s="1"/>
  <c r="H4908" i="6"/>
  <c r="H4891" i="6"/>
  <c r="H4856" i="6"/>
  <c r="H4837" i="6"/>
  <c r="H4809" i="6"/>
  <c r="H4800" i="6"/>
  <c r="H4780" i="6"/>
  <c r="H4772" i="6"/>
  <c r="H4762" i="6"/>
  <c r="H3691" i="6"/>
  <c r="H4742" i="6"/>
  <c r="H4429" i="6"/>
  <c r="H4700" i="6"/>
  <c r="H4688" i="6"/>
  <c r="H4384" i="6"/>
  <c r="H4369" i="6"/>
  <c r="H4652" i="6"/>
  <c r="H4345" i="6"/>
  <c r="H4628" i="6"/>
  <c r="H4616" i="6"/>
  <c r="H4302" i="6"/>
  <c r="H4582" i="6"/>
  <c r="H4551" i="6"/>
  <c r="H4539" i="6"/>
  <c r="H4248" i="6"/>
  <c r="H4240" i="6"/>
  <c r="H4458" i="6"/>
  <c r="H4446" i="6"/>
  <c r="H4422" i="6"/>
  <c r="H4170" i="6"/>
  <c r="H4399" i="6"/>
  <c r="H4387" i="6"/>
  <c r="H4363" i="6"/>
  <c r="H4351" i="6"/>
  <c r="H4327" i="6"/>
  <c r="H4304" i="6"/>
  <c r="P931" i="6" s="1"/>
  <c r="H4249" i="6"/>
  <c r="H4237" i="6"/>
  <c r="H4215" i="6"/>
  <c r="P149" i="6" s="1"/>
  <c r="H5627" i="6"/>
  <c r="H3250" i="6"/>
  <c r="H5483" i="6"/>
  <c r="H5411" i="6"/>
  <c r="P613" i="6" s="1"/>
  <c r="H3337" i="6"/>
  <c r="H5339" i="6"/>
  <c r="P444" i="6" s="1"/>
  <c r="H5319" i="6"/>
  <c r="H806" i="6"/>
  <c r="H5260" i="6"/>
  <c r="H1655" i="6"/>
  <c r="H5221" i="6"/>
  <c r="H4689" i="6"/>
  <c r="H5123" i="6"/>
  <c r="H4998" i="6"/>
  <c r="H4966" i="6"/>
  <c r="H4924" i="6"/>
  <c r="H4382" i="6"/>
  <c r="H4890" i="6"/>
  <c r="H4882" i="6"/>
  <c r="H4617" i="6"/>
  <c r="H4855" i="6"/>
  <c r="H4827" i="6"/>
  <c r="H4808" i="6"/>
  <c r="H2694" i="6"/>
  <c r="H4799" i="6"/>
  <c r="H4779" i="6"/>
  <c r="H4514" i="6"/>
  <c r="H4771" i="6"/>
  <c r="H4443" i="6"/>
  <c r="H4710" i="6"/>
  <c r="H4414" i="6"/>
  <c r="H4687" i="6"/>
  <c r="H4675" i="6"/>
  <c r="H4651" i="6"/>
  <c r="H4344" i="6"/>
  <c r="H4627" i="6"/>
  <c r="H4615" i="6"/>
  <c r="H4592" i="6"/>
  <c r="H4581" i="6"/>
  <c r="H4274" i="6"/>
  <c r="H4538" i="6"/>
  <c r="H4526" i="6"/>
  <c r="H4247" i="6"/>
  <c r="H4239" i="6"/>
  <c r="H4479" i="6"/>
  <c r="H4398" i="6"/>
  <c r="H4386" i="6"/>
  <c r="H4350" i="6"/>
  <c r="H4338" i="6"/>
  <c r="H5345" i="6"/>
  <c r="H4545" i="6"/>
  <c r="H5273" i="6"/>
  <c r="H5201" i="6"/>
  <c r="H3858" i="6"/>
  <c r="H5129" i="6"/>
  <c r="H3060" i="6"/>
  <c r="H5083" i="6"/>
  <c r="H5057" i="6"/>
  <c r="H5024" i="6"/>
  <c r="H4997" i="6"/>
  <c r="H4473" i="6"/>
  <c r="H4720" i="6"/>
  <c r="H4965" i="6"/>
  <c r="H4957" i="6"/>
  <c r="H4907" i="6"/>
  <c r="H4672" i="6"/>
  <c r="H4663" i="6"/>
  <c r="H4650" i="6"/>
  <c r="H4881" i="6"/>
  <c r="H4863" i="6"/>
  <c r="H4854" i="6"/>
  <c r="H4826" i="6"/>
  <c r="H4798" i="6"/>
  <c r="H4770" i="6"/>
  <c r="H4456" i="6"/>
  <c r="H4442" i="6"/>
  <c r="H4709" i="6"/>
  <c r="H4698" i="6"/>
  <c r="H4686" i="6"/>
  <c r="H4674" i="6"/>
  <c r="H4662" i="6"/>
  <c r="H4638" i="6"/>
  <c r="H4336" i="6"/>
  <c r="H4324" i="6"/>
  <c r="H4602" i="6"/>
  <c r="H4300" i="6"/>
  <c r="H4525" i="6"/>
  <c r="H4467" i="6"/>
  <c r="H4444" i="6"/>
  <c r="H4420" i="6"/>
  <c r="H4408" i="6"/>
  <c r="H4201" i="6"/>
  <c r="H5567" i="6"/>
  <c r="H5495" i="6"/>
  <c r="H5423" i="6"/>
  <c r="H5416" i="6"/>
  <c r="H5318" i="6"/>
  <c r="H5207" i="6"/>
  <c r="H5135" i="6"/>
  <c r="H5063" i="6"/>
  <c r="H4486" i="6"/>
  <c r="H4989" i="6"/>
  <c r="H4468" i="6"/>
  <c r="H4956" i="6"/>
  <c r="H4702" i="6"/>
  <c r="H4940" i="6"/>
  <c r="H4396" i="6"/>
  <c r="H4906" i="6"/>
  <c r="H4898" i="6"/>
  <c r="H4101" i="6"/>
  <c r="H4880" i="6"/>
  <c r="H4872" i="6"/>
  <c r="H4853" i="6"/>
  <c r="H4845" i="6"/>
  <c r="H4316" i="6"/>
  <c r="H4835" i="6"/>
  <c r="H4306" i="6"/>
  <c r="H4797" i="6"/>
  <c r="H4778" i="6"/>
  <c r="H4760" i="6"/>
  <c r="H4455" i="6"/>
  <c r="H4719" i="6"/>
  <c r="H4708" i="6"/>
  <c r="H4590" i="6"/>
  <c r="H4536" i="6"/>
  <c r="H4512" i="6"/>
  <c r="H4500" i="6"/>
  <c r="H4431" i="6"/>
  <c r="H4407" i="6"/>
  <c r="H4348" i="6"/>
  <c r="H4234" i="6"/>
  <c r="H3763" i="6"/>
  <c r="H323" i="6"/>
  <c r="P495" i="6" s="1"/>
  <c r="H5357" i="6"/>
  <c r="H5285" i="6"/>
  <c r="H4230" i="6"/>
  <c r="H5226" i="6"/>
  <c r="H5213" i="6"/>
  <c r="H4120" i="6"/>
  <c r="H2217" i="6"/>
  <c r="P1093" i="6" s="1"/>
  <c r="H5141" i="6"/>
  <c r="H3809" i="6"/>
  <c r="P1054" i="6" s="1"/>
  <c r="H4060" i="6"/>
  <c r="H5062" i="6"/>
  <c r="H5049" i="6"/>
  <c r="H5023" i="6"/>
  <c r="H4995" i="6"/>
  <c r="H3508" i="6"/>
  <c r="H4988" i="6"/>
  <c r="H4939" i="6"/>
  <c r="H4404" i="6"/>
  <c r="H4922" i="6"/>
  <c r="H4914" i="6"/>
  <c r="H4879" i="6"/>
  <c r="H4871" i="6"/>
  <c r="H4632" i="6"/>
  <c r="H4852" i="6"/>
  <c r="H4844" i="6"/>
  <c r="H4596" i="6"/>
  <c r="H4806" i="6"/>
  <c r="H4796" i="6"/>
  <c r="H4788" i="6"/>
  <c r="H4768" i="6"/>
  <c r="H4759" i="6"/>
  <c r="H4729" i="6"/>
  <c r="H4696" i="6"/>
  <c r="H4393" i="6"/>
  <c r="H4380" i="6"/>
  <c r="H4660" i="6"/>
  <c r="H4341" i="6"/>
  <c r="H4624" i="6"/>
  <c r="H4299" i="6"/>
  <c r="H4255" i="6"/>
  <c r="H4245" i="6"/>
  <c r="H4236" i="6"/>
  <c r="H4477" i="6"/>
  <c r="H4454" i="6"/>
  <c r="H4359" i="6"/>
  <c r="H4335" i="6"/>
  <c r="H4281" i="6"/>
  <c r="H4211" i="6"/>
  <c r="H4164" i="6"/>
  <c r="H4002" i="6"/>
  <c r="H5651" i="6"/>
  <c r="H3984" i="6"/>
  <c r="H5579" i="6"/>
  <c r="H5507" i="6"/>
  <c r="H5435" i="6"/>
  <c r="H4059" i="6"/>
  <c r="H878" i="6"/>
  <c r="H2147" i="6"/>
  <c r="P550" i="6" s="1"/>
  <c r="H5363" i="6"/>
  <c r="H4550" i="6"/>
  <c r="H5330" i="6"/>
  <c r="H5317" i="6"/>
  <c r="H5291" i="6"/>
  <c r="H5219" i="6"/>
  <c r="H4668" i="6"/>
  <c r="H5147" i="6"/>
  <c r="H5075" i="6"/>
  <c r="H4528" i="6"/>
  <c r="P413" i="6" s="1"/>
  <c r="H4963" i="6"/>
  <c r="H4955" i="6"/>
  <c r="H4870" i="6"/>
  <c r="H4851" i="6"/>
  <c r="H4843" i="6"/>
  <c r="H4824" i="6"/>
  <c r="H4795" i="6"/>
  <c r="H4253" i="6"/>
  <c r="H4767" i="6"/>
  <c r="H3955" i="6"/>
  <c r="H4758" i="6"/>
  <c r="H4728" i="6"/>
  <c r="H4706" i="6"/>
  <c r="H4695" i="6"/>
  <c r="H4683" i="6"/>
  <c r="H4362" i="6"/>
  <c r="H4647" i="6"/>
  <c r="H4623" i="6"/>
  <c r="H4321" i="6"/>
  <c r="H4588" i="6"/>
  <c r="H4546" i="6"/>
  <c r="H4534" i="6"/>
  <c r="H4522" i="6"/>
  <c r="H4235" i="6"/>
  <c r="H4441" i="6"/>
  <c r="H4405" i="6"/>
  <c r="H4346" i="6"/>
  <c r="H4268" i="6"/>
  <c r="H4198" i="6"/>
  <c r="H5297" i="6"/>
  <c r="H3699" i="6"/>
  <c r="H4743" i="6"/>
  <c r="P162" i="6" s="1"/>
  <c r="H5225" i="6"/>
  <c r="H5153" i="6"/>
  <c r="H5146" i="6"/>
  <c r="H2807" i="6"/>
  <c r="H4622" i="6"/>
  <c r="H5081" i="6"/>
  <c r="P733" i="6" s="1"/>
  <c r="H4524" i="6"/>
  <c r="H5009" i="6"/>
  <c r="H4979" i="6"/>
  <c r="H4962" i="6"/>
  <c r="H4167" i="6"/>
  <c r="H4930" i="6"/>
  <c r="H4684" i="6"/>
  <c r="H4904" i="6"/>
  <c r="H4375" i="6"/>
  <c r="H4896" i="6"/>
  <c r="H4648" i="6"/>
  <c r="H4878" i="6"/>
  <c r="H4869" i="6"/>
  <c r="H4604" i="6"/>
  <c r="H4842" i="6"/>
  <c r="H4794" i="6"/>
  <c r="H4786" i="6"/>
  <c r="H2617" i="6"/>
  <c r="P205" i="6" s="1"/>
  <c r="H4747" i="6"/>
  <c r="H4737" i="6"/>
  <c r="H4727" i="6"/>
  <c r="H4705" i="6"/>
  <c r="H4682" i="6"/>
  <c r="H4670" i="6"/>
  <c r="H4360" i="6"/>
  <c r="H4634" i="6"/>
  <c r="H4610" i="6"/>
  <c r="H4557" i="6"/>
  <c r="H4533" i="6"/>
  <c r="H4509" i="6"/>
  <c r="H4497" i="6"/>
  <c r="H4464" i="6"/>
  <c r="H4440" i="6"/>
  <c r="H4428" i="6"/>
  <c r="H4177" i="6"/>
  <c r="H4381" i="6"/>
  <c r="H4333" i="6"/>
  <c r="H4322" i="6"/>
  <c r="H4279" i="6"/>
  <c r="H4221" i="6"/>
  <c r="H5591" i="6"/>
  <c r="H5519" i="6"/>
  <c r="H5447" i="6"/>
  <c r="H3379" i="6"/>
  <c r="H5368" i="6"/>
  <c r="H2706" i="6"/>
  <c r="H5303" i="6"/>
  <c r="H1651" i="6"/>
  <c r="H5231" i="6"/>
  <c r="H5185" i="6"/>
  <c r="H4140" i="6"/>
  <c r="H5159" i="6"/>
  <c r="H4599" i="6"/>
  <c r="H5087" i="6"/>
  <c r="H4591" i="6"/>
  <c r="H5015" i="6"/>
  <c r="H3513" i="6"/>
  <c r="H4986" i="6"/>
  <c r="H4978" i="6"/>
  <c r="H4730" i="6"/>
  <c r="H4970" i="6"/>
  <c r="H4961" i="6"/>
  <c r="H4903" i="6"/>
  <c r="P1128" i="6" s="1"/>
  <c r="H4895" i="6"/>
  <c r="H4868" i="6"/>
  <c r="H4850" i="6"/>
  <c r="H4275" i="6"/>
  <c r="H4785" i="6"/>
  <c r="H4519" i="6"/>
  <c r="H4506" i="6"/>
  <c r="H4746" i="6"/>
  <c r="H4736" i="6"/>
  <c r="H4726" i="6"/>
  <c r="H4716" i="6"/>
  <c r="H4693" i="6"/>
  <c r="H4669" i="6"/>
  <c r="H4657" i="6"/>
  <c r="H4621" i="6"/>
  <c r="H4598" i="6"/>
  <c r="H4556" i="6"/>
  <c r="H4544" i="6"/>
  <c r="P465" i="6" s="1"/>
  <c r="H4254" i="6"/>
  <c r="H4496" i="6"/>
  <c r="H4485" i="6"/>
  <c r="H4474" i="6"/>
  <c r="H4392" i="6"/>
  <c r="H4368" i="6"/>
  <c r="H4309" i="6"/>
  <c r="H4278" i="6"/>
  <c r="H4266" i="6"/>
  <c r="H4242" i="6"/>
  <c r="H4889" i="6"/>
  <c r="H1553" i="6"/>
  <c r="P1082" i="6" s="1"/>
  <c r="H1716" i="6"/>
  <c r="H4745" i="6"/>
  <c r="H3497" i="6"/>
  <c r="H4699" i="6"/>
  <c r="H4673" i="6"/>
  <c r="H4666" i="6"/>
  <c r="H4653" i="6"/>
  <c r="H4640" i="6"/>
  <c r="H4614" i="6"/>
  <c r="H4061" i="6"/>
  <c r="H4568" i="6"/>
  <c r="H3997" i="6"/>
  <c r="H4542" i="6"/>
  <c r="H4529" i="6"/>
  <c r="H4483" i="6"/>
  <c r="H3185" i="6"/>
  <c r="H4457" i="6"/>
  <c r="H4437" i="6"/>
  <c r="H4179" i="6"/>
  <c r="H4385" i="6"/>
  <c r="H4138" i="6"/>
  <c r="H3619" i="6"/>
  <c r="H4352" i="6"/>
  <c r="H4339" i="6"/>
  <c r="H4313" i="6"/>
  <c r="H3772" i="6"/>
  <c r="H4280" i="6"/>
  <c r="H2993" i="6"/>
  <c r="H4267" i="6"/>
  <c r="H2667" i="6"/>
  <c r="H4233" i="6"/>
  <c r="H3917" i="6"/>
  <c r="H4184" i="6"/>
  <c r="H4150" i="6"/>
  <c r="H4151" i="6"/>
  <c r="H1589" i="6"/>
  <c r="H4679" i="6"/>
  <c r="H4633" i="6"/>
  <c r="H4620" i="6"/>
  <c r="H4587" i="6"/>
  <c r="H4561" i="6"/>
  <c r="H4535" i="6"/>
  <c r="H4515" i="6"/>
  <c r="H2644" i="6"/>
  <c r="H4463" i="6"/>
  <c r="H3881" i="6"/>
  <c r="H4391" i="6"/>
  <c r="H4358" i="6"/>
  <c r="H4102" i="6"/>
  <c r="H4087" i="6"/>
  <c r="H4332" i="6"/>
  <c r="H4319" i="6"/>
  <c r="H4312" i="6"/>
  <c r="H4260" i="6"/>
  <c r="H3263" i="6"/>
  <c r="H4246" i="6"/>
  <c r="H4232" i="6"/>
  <c r="H3511" i="6"/>
  <c r="H3916" i="6"/>
  <c r="H4192" i="6"/>
  <c r="H3895" i="6"/>
  <c r="H4149" i="6"/>
  <c r="H4115" i="6"/>
  <c r="H3679" i="6"/>
  <c r="H4973" i="6"/>
  <c r="H4901" i="6"/>
  <c r="H3797" i="6"/>
  <c r="H4829" i="6"/>
  <c r="H3738" i="6"/>
  <c r="H4757" i="6"/>
  <c r="H1715" i="6"/>
  <c r="H4711" i="6"/>
  <c r="H1311" i="6"/>
  <c r="H4685" i="6"/>
  <c r="H4665" i="6"/>
  <c r="H4639" i="6"/>
  <c r="H4626" i="6"/>
  <c r="H4613" i="6"/>
  <c r="H4593" i="6"/>
  <c r="H4038" i="6"/>
  <c r="H333" i="6"/>
  <c r="P574" i="6" s="1"/>
  <c r="H4508" i="6"/>
  <c r="H3687" i="6"/>
  <c r="H4469" i="6"/>
  <c r="H3930" i="6"/>
  <c r="H4423" i="6"/>
  <c r="H4410" i="6"/>
  <c r="H4397" i="6"/>
  <c r="H4107" i="6"/>
  <c r="H4074" i="6"/>
  <c r="H3378" i="6"/>
  <c r="H4325" i="6"/>
  <c r="H4292" i="6"/>
  <c r="H3310" i="6"/>
  <c r="H3701" i="6"/>
  <c r="H4231" i="6"/>
  <c r="H4200" i="6"/>
  <c r="H3928" i="6"/>
  <c r="H4191" i="6"/>
  <c r="H4691" i="6"/>
  <c r="H2520" i="6"/>
  <c r="H4658" i="6"/>
  <c r="H4619" i="6"/>
  <c r="H4560" i="6"/>
  <c r="H3278" i="6"/>
  <c r="H4527" i="6"/>
  <c r="H3683" i="6"/>
  <c r="H4416" i="6"/>
  <c r="H4403" i="6"/>
  <c r="H4145" i="6"/>
  <c r="H4111" i="6"/>
  <c r="H4085" i="6"/>
  <c r="H4331" i="6"/>
  <c r="H4073" i="6"/>
  <c r="H2761" i="6"/>
  <c r="H4311" i="6"/>
  <c r="H4298" i="6"/>
  <c r="H4000" i="6"/>
  <c r="H4272" i="6"/>
  <c r="H3988" i="6"/>
  <c r="H4259" i="6"/>
  <c r="H3967" i="6"/>
  <c r="H1729" i="6"/>
  <c r="H4216" i="6"/>
  <c r="H3915" i="6"/>
  <c r="H4174" i="6"/>
  <c r="H3894" i="6"/>
  <c r="H4147" i="6"/>
  <c r="H4135" i="6"/>
  <c r="H4089" i="6"/>
  <c r="H3714" i="6"/>
  <c r="H3510" i="6"/>
  <c r="H4985" i="6"/>
  <c r="H3162" i="6"/>
  <c r="H4913" i="6"/>
  <c r="H4841" i="6"/>
  <c r="H4834" i="6"/>
  <c r="H3737" i="6"/>
  <c r="H4769" i="6"/>
  <c r="H2347" i="6"/>
  <c r="H4697" i="6"/>
  <c r="H4664" i="6"/>
  <c r="H4086" i="6"/>
  <c r="H4625" i="6"/>
  <c r="H4605" i="6"/>
  <c r="H4566" i="6"/>
  <c r="H4553" i="6"/>
  <c r="H3979" i="6"/>
  <c r="H4520" i="6"/>
  <c r="H4507" i="6"/>
  <c r="H4461" i="6"/>
  <c r="H3929" i="6"/>
  <c r="H4409" i="6"/>
  <c r="H4119" i="6"/>
  <c r="H4337" i="6"/>
  <c r="H4039" i="6"/>
  <c r="H4265" i="6"/>
  <c r="H3987" i="6"/>
  <c r="H4223" i="6"/>
  <c r="H3903" i="6"/>
  <c r="H4134" i="6"/>
  <c r="H4847" i="6"/>
  <c r="H4027" i="6"/>
  <c r="H4775" i="6"/>
  <c r="H4703" i="6"/>
  <c r="H4631" i="6"/>
  <c r="H4611" i="6"/>
  <c r="H4572" i="6"/>
  <c r="H2670" i="6"/>
  <c r="H4487" i="6"/>
  <c r="H4415" i="6"/>
  <c r="H4395" i="6"/>
  <c r="H3873" i="6"/>
  <c r="H4144" i="6"/>
  <c r="H4356" i="6"/>
  <c r="H4343" i="6"/>
  <c r="H4072" i="6"/>
  <c r="H4323" i="6"/>
  <c r="H4310" i="6"/>
  <c r="H4271" i="6"/>
  <c r="H2976" i="6"/>
  <c r="H4251" i="6"/>
  <c r="H3958" i="6"/>
  <c r="H3675" i="6"/>
  <c r="H4189" i="6"/>
  <c r="H4173" i="6"/>
  <c r="H4063" i="6"/>
  <c r="H4042" i="6"/>
  <c r="H4146" i="6"/>
  <c r="H4637" i="6"/>
  <c r="H3781" i="6"/>
  <c r="H335" i="6"/>
  <c r="P600" i="6" s="1"/>
  <c r="H4565" i="6"/>
  <c r="H4001" i="6"/>
  <c r="H3726" i="6"/>
  <c r="H4493" i="6"/>
  <c r="P328" i="6" s="1"/>
  <c r="H3657" i="6"/>
  <c r="H4421" i="6"/>
  <c r="H204" i="6"/>
  <c r="P1271" i="6" s="1"/>
  <c r="H4133" i="6"/>
  <c r="H4349" i="6"/>
  <c r="H4099" i="6"/>
  <c r="H4342" i="6"/>
  <c r="H4329" i="6"/>
  <c r="H4270" i="6"/>
  <c r="H4257" i="6"/>
  <c r="H4250" i="6"/>
  <c r="H3971" i="6"/>
  <c r="H4214" i="6"/>
  <c r="H4197" i="6"/>
  <c r="H3157" i="6"/>
  <c r="H4188" i="6"/>
  <c r="H1013" i="6"/>
  <c r="P1342" i="6" s="1"/>
  <c r="H5003" i="6"/>
  <c r="H4931" i="6"/>
  <c r="H4859" i="6"/>
  <c r="H4787" i="6"/>
  <c r="H4715" i="6"/>
  <c r="H4643" i="6"/>
  <c r="H4636" i="6"/>
  <c r="H4571" i="6"/>
  <c r="H4012" i="6"/>
  <c r="H4499" i="6"/>
  <c r="H3945" i="6"/>
  <c r="H4453" i="6"/>
  <c r="H2879" i="6"/>
  <c r="H4427" i="6"/>
  <c r="H4143" i="6"/>
  <c r="H4123" i="6"/>
  <c r="H4110" i="6"/>
  <c r="H4355" i="6"/>
  <c r="H3801" i="6"/>
  <c r="H4071" i="6"/>
  <c r="H4283" i="6"/>
  <c r="H266" i="6"/>
  <c r="H4213" i="6"/>
  <c r="H2599" i="6"/>
  <c r="H4205" i="6"/>
  <c r="H4196" i="6"/>
  <c r="H4187" i="6"/>
  <c r="H3150" i="6"/>
  <c r="H4171" i="6"/>
  <c r="H4162" i="6"/>
  <c r="H4132" i="6"/>
  <c r="H4121" i="6"/>
  <c r="H4937" i="6"/>
  <c r="H4865" i="6"/>
  <c r="H1455" i="6"/>
  <c r="H4793" i="6"/>
  <c r="H4721" i="6"/>
  <c r="H4649" i="6"/>
  <c r="H4505" i="6"/>
  <c r="H4498" i="6"/>
  <c r="H4433" i="6"/>
  <c r="H4426" i="6"/>
  <c r="H4165" i="6"/>
  <c r="H4361" i="6"/>
  <c r="H4109" i="6"/>
  <c r="H4098" i="6"/>
  <c r="H3784" i="6"/>
  <c r="H4289" i="6"/>
  <c r="P591" i="6" s="1"/>
  <c r="H3742" i="6"/>
  <c r="H3999" i="6"/>
  <c r="H4256" i="6"/>
  <c r="H3976" i="6"/>
  <c r="H4195" i="6"/>
  <c r="H4161" i="6"/>
  <c r="H4142" i="6"/>
  <c r="H4108" i="6"/>
  <c r="H4096" i="6"/>
  <c r="H4050" i="6"/>
  <c r="P969" i="6" s="1"/>
  <c r="H4114" i="6"/>
  <c r="H4655" i="6"/>
  <c r="H4635" i="6"/>
  <c r="H3814" i="6"/>
  <c r="H4084" i="6"/>
  <c r="H2704" i="6"/>
  <c r="P531" i="6" s="1"/>
  <c r="H2668" i="6"/>
  <c r="P420" i="6" s="1"/>
  <c r="H4511" i="6"/>
  <c r="H4504" i="6"/>
  <c r="H1033" i="6"/>
  <c r="H4439" i="6"/>
  <c r="H4432" i="6"/>
  <c r="H1969" i="6"/>
  <c r="P1413" i="6" s="1"/>
  <c r="H4122" i="6"/>
  <c r="H4367" i="6"/>
  <c r="H4069" i="6"/>
  <c r="H4308" i="6"/>
  <c r="P977" i="6" s="1"/>
  <c r="H4043" i="6"/>
  <c r="H3709" i="6"/>
  <c r="H3940" i="6"/>
  <c r="H4194" i="6"/>
  <c r="H4178" i="6"/>
  <c r="H3655" i="6"/>
  <c r="H4160" i="6"/>
  <c r="H4141" i="6"/>
  <c r="P1165" i="6" s="1"/>
  <c r="H4095" i="6"/>
  <c r="H4083" i="6"/>
  <c r="H4949" i="6"/>
  <c r="H3424" i="6"/>
  <c r="H4877" i="6"/>
  <c r="H4733" i="6"/>
  <c r="H4661" i="6"/>
  <c r="H4589" i="6"/>
  <c r="H3535" i="6"/>
  <c r="H4517" i="6"/>
  <c r="H4445" i="6"/>
  <c r="H3907" i="6"/>
  <c r="H4131" i="6"/>
  <c r="H4373" i="6"/>
  <c r="H3843" i="6"/>
  <c r="H4301" i="6"/>
  <c r="H1456" i="6"/>
  <c r="P484" i="6" s="1"/>
  <c r="H3975" i="6"/>
  <c r="H4219" i="6"/>
  <c r="H4203" i="6"/>
  <c r="P1508" i="6" s="1"/>
  <c r="H3912" i="6"/>
  <c r="H4169" i="6"/>
  <c r="H4159" i="6"/>
  <c r="H3840" i="6"/>
  <c r="H4883" i="6"/>
  <c r="H4876" i="6"/>
  <c r="H4811" i="6"/>
  <c r="P724" i="6" s="1"/>
  <c r="H1717" i="6"/>
  <c r="H4732" i="6"/>
  <c r="H4667" i="6"/>
  <c r="H4608" i="6"/>
  <c r="H4595" i="6"/>
  <c r="H4549" i="6"/>
  <c r="H4523" i="6"/>
  <c r="H4503" i="6"/>
  <c r="H4490" i="6"/>
  <c r="H3700" i="6"/>
  <c r="H4451" i="6"/>
  <c r="H4199" i="6"/>
  <c r="H4418" i="6"/>
  <c r="H3870" i="6"/>
  <c r="H4379" i="6"/>
  <c r="H4372" i="6"/>
  <c r="H4068" i="6"/>
  <c r="H4307" i="6"/>
  <c r="H3953" i="6"/>
  <c r="H4226" i="6"/>
  <c r="P251" i="6" s="1"/>
  <c r="H4185" i="6"/>
  <c r="H2855" i="6"/>
  <c r="H4168" i="6"/>
  <c r="H3869" i="6"/>
  <c r="H4128" i="6"/>
  <c r="H4081" i="6"/>
  <c r="H2535" i="6"/>
  <c r="H4166" i="6"/>
  <c r="H4152" i="6"/>
  <c r="H3868" i="6"/>
  <c r="H4137" i="6"/>
  <c r="H4130" i="6"/>
  <c r="H3822" i="6"/>
  <c r="H4092" i="6"/>
  <c r="H4075" i="6"/>
  <c r="H4009" i="6"/>
  <c r="H3990" i="6"/>
  <c r="H3982" i="6"/>
  <c r="H3973" i="6"/>
  <c r="H3713" i="6"/>
  <c r="H3919" i="6"/>
  <c r="H3911" i="6"/>
  <c r="H3901" i="6"/>
  <c r="H3892" i="6"/>
  <c r="H3861" i="6"/>
  <c r="H3425" i="6"/>
  <c r="H3829" i="6"/>
  <c r="H3817" i="6"/>
  <c r="H3581" i="6"/>
  <c r="H3793" i="6"/>
  <c r="H3689" i="6"/>
  <c r="H3677" i="6"/>
  <c r="H3439" i="6"/>
  <c r="H3618" i="6"/>
  <c r="H3412" i="6"/>
  <c r="H3559" i="6"/>
  <c r="P890" i="6" s="1"/>
  <c r="H3550" i="6"/>
  <c r="P527" i="6" s="1"/>
  <c r="H3538" i="6"/>
  <c r="H3515" i="6"/>
  <c r="H3504" i="6"/>
  <c r="P13" i="6" s="1"/>
  <c r="H3492" i="6"/>
  <c r="H3456" i="6"/>
  <c r="H3445" i="6"/>
  <c r="H3352" i="6"/>
  <c r="H3341" i="6"/>
  <c r="H3688" i="6"/>
  <c r="H4172" i="6"/>
  <c r="H3463" i="6"/>
  <c r="H3119" i="6"/>
  <c r="H4129" i="6"/>
  <c r="H3831" i="6"/>
  <c r="H4091" i="6"/>
  <c r="H4008" i="6"/>
  <c r="H3981" i="6"/>
  <c r="H3276" i="6"/>
  <c r="H3972" i="6"/>
  <c r="H3937" i="6"/>
  <c r="H3918" i="6"/>
  <c r="H3910" i="6"/>
  <c r="H3860" i="6"/>
  <c r="H3850" i="6"/>
  <c r="H3607" i="6"/>
  <c r="H3828" i="6"/>
  <c r="H3816" i="6"/>
  <c r="H3580" i="6"/>
  <c r="H3792" i="6"/>
  <c r="H3736" i="6"/>
  <c r="H3534" i="6"/>
  <c r="H3676" i="6"/>
  <c r="H3664" i="6"/>
  <c r="H3467" i="6"/>
  <c r="H3617" i="6"/>
  <c r="H3411" i="6"/>
  <c r="H3549" i="6"/>
  <c r="H3537" i="6"/>
  <c r="H3525" i="6"/>
  <c r="H3514" i="6"/>
  <c r="H3503" i="6"/>
  <c r="P10" i="6" s="1"/>
  <c r="H3491" i="6"/>
  <c r="H3479" i="6"/>
  <c r="H3444" i="6"/>
  <c r="H3433" i="6"/>
  <c r="H3409" i="6"/>
  <c r="H3397" i="6"/>
  <c r="H3385" i="6"/>
  <c r="H3373" i="6"/>
  <c r="H4238" i="6"/>
  <c r="H1966" i="6"/>
  <c r="P1277" i="6" s="1"/>
  <c r="H4090" i="6"/>
  <c r="H3798" i="6"/>
  <c r="H4067" i="6"/>
  <c r="H4007" i="6"/>
  <c r="H3936" i="6"/>
  <c r="H3909" i="6"/>
  <c r="H3890" i="6"/>
  <c r="H3859" i="6"/>
  <c r="H3423" i="6"/>
  <c r="H3413" i="6"/>
  <c r="H3598" i="6"/>
  <c r="H3815" i="6"/>
  <c r="H3803" i="6"/>
  <c r="H3791" i="6"/>
  <c r="H3769" i="6"/>
  <c r="H3735" i="6"/>
  <c r="H3723" i="6"/>
  <c r="H3663" i="6"/>
  <c r="H3651" i="6"/>
  <c r="H3438" i="6"/>
  <c r="H3604" i="6"/>
  <c r="H3592" i="6"/>
  <c r="H3300" i="6"/>
  <c r="H3502" i="6"/>
  <c r="H3490" i="6"/>
  <c r="H3478" i="6"/>
  <c r="H3443" i="6"/>
  <c r="H3432" i="6"/>
  <c r="H3420" i="6"/>
  <c r="H3396" i="6"/>
  <c r="H3384" i="6"/>
  <c r="H3308" i="6"/>
  <c r="H4113" i="6"/>
  <c r="H4106" i="6"/>
  <c r="H4066" i="6"/>
  <c r="H4058" i="6"/>
  <c r="H3773" i="6"/>
  <c r="H3324" i="6"/>
  <c r="H4006" i="6"/>
  <c r="H3962" i="6"/>
  <c r="H3493" i="6"/>
  <c r="H3889" i="6"/>
  <c r="H3880" i="6"/>
  <c r="H3606" i="6"/>
  <c r="H3826" i="6"/>
  <c r="H3802" i="6"/>
  <c r="H3790" i="6"/>
  <c r="H3780" i="6"/>
  <c r="H3523" i="6"/>
  <c r="H3437" i="6"/>
  <c r="H3426" i="6"/>
  <c r="H3408" i="6"/>
  <c r="H3591" i="6"/>
  <c r="H3382" i="6"/>
  <c r="H3299" i="6"/>
  <c r="H3274" i="6"/>
  <c r="H3501" i="6"/>
  <c r="H3489" i="6"/>
  <c r="H3477" i="6"/>
  <c r="H3465" i="6"/>
  <c r="H3453" i="6"/>
  <c r="H3442" i="6"/>
  <c r="H3431" i="6"/>
  <c r="H3419" i="6"/>
  <c r="H3407" i="6"/>
  <c r="H3361" i="6"/>
  <c r="H3338" i="6"/>
  <c r="H3295" i="6"/>
  <c r="H4105" i="6"/>
  <c r="H3819" i="6"/>
  <c r="H4082" i="6"/>
  <c r="H3796" i="6"/>
  <c r="H4065" i="6"/>
  <c r="H4057" i="6"/>
  <c r="H3369" i="6"/>
  <c r="H4049" i="6"/>
  <c r="H4041" i="6"/>
  <c r="H3323" i="6"/>
  <c r="H4024" i="6"/>
  <c r="H4005" i="6"/>
  <c r="H3970" i="6"/>
  <c r="H3961" i="6"/>
  <c r="H3934" i="6"/>
  <c r="H3898" i="6"/>
  <c r="H3888" i="6"/>
  <c r="H3879" i="6"/>
  <c r="H3847" i="6"/>
  <c r="H3837" i="6"/>
  <c r="H3825" i="6"/>
  <c r="H3813" i="6"/>
  <c r="H3789" i="6"/>
  <c r="H3745" i="6"/>
  <c r="H3733" i="6"/>
  <c r="H3721" i="6"/>
  <c r="H3697" i="6"/>
  <c r="P216" i="6" s="1"/>
  <c r="H3673" i="6"/>
  <c r="H3661" i="6"/>
  <c r="H3459" i="6"/>
  <c r="H3421" i="6"/>
  <c r="H3546" i="6"/>
  <c r="H3430" i="6"/>
  <c r="H3418" i="6"/>
  <c r="H3406" i="6"/>
  <c r="H3394" i="6"/>
  <c r="H3370" i="6"/>
  <c r="P1231" i="6" s="1"/>
  <c r="H1613" i="6"/>
  <c r="H4163" i="6"/>
  <c r="H4148" i="6"/>
  <c r="H3857" i="6"/>
  <c r="H3101" i="6"/>
  <c r="H4104" i="6"/>
  <c r="H4088" i="6"/>
  <c r="H4023" i="6"/>
  <c r="P673" i="6" s="1"/>
  <c r="H3543" i="6"/>
  <c r="H3727" i="6"/>
  <c r="H3978" i="6"/>
  <c r="H3265" i="6"/>
  <c r="H3969" i="6"/>
  <c r="H3960" i="6"/>
  <c r="H3712" i="6"/>
  <c r="H3952" i="6"/>
  <c r="H3667" i="6"/>
  <c r="H3472" i="6"/>
  <c r="H3897" i="6"/>
  <c r="H3887" i="6"/>
  <c r="H3846" i="6"/>
  <c r="H3595" i="6"/>
  <c r="H3585" i="6"/>
  <c r="H3778" i="6"/>
  <c r="H3744" i="6"/>
  <c r="H3732" i="6"/>
  <c r="H3720" i="6"/>
  <c r="H3708" i="6"/>
  <c r="H3672" i="6"/>
  <c r="H3660" i="6"/>
  <c r="H3648" i="6"/>
  <c r="H3613" i="6"/>
  <c r="H3601" i="6"/>
  <c r="H3589" i="6"/>
  <c r="H3577" i="6"/>
  <c r="H3294" i="6"/>
  <c r="H3533" i="6"/>
  <c r="H3499" i="6"/>
  <c r="H3487" i="6"/>
  <c r="H3429" i="6"/>
  <c r="H3417" i="6"/>
  <c r="H3405" i="6"/>
  <c r="H3393" i="6"/>
  <c r="H3381" i="6"/>
  <c r="H3348" i="6"/>
  <c r="H1727" i="6"/>
  <c r="H4190" i="6"/>
  <c r="H4176" i="6"/>
  <c r="H4126" i="6"/>
  <c r="H4103" i="6"/>
  <c r="H3811" i="6"/>
  <c r="H1168" i="6"/>
  <c r="P671" i="6" s="1"/>
  <c r="H4022" i="6"/>
  <c r="H4003" i="6"/>
  <c r="H3290" i="6"/>
  <c r="H3996" i="6"/>
  <c r="H3977" i="6"/>
  <c r="H3959" i="6"/>
  <c r="H3951" i="6"/>
  <c r="H3932" i="6"/>
  <c r="H3906" i="6"/>
  <c r="H3877" i="6"/>
  <c r="H3629" i="6"/>
  <c r="H3867" i="6"/>
  <c r="H3594" i="6"/>
  <c r="H3777" i="6"/>
  <c r="H3743" i="6"/>
  <c r="H3731" i="6"/>
  <c r="H3719" i="6"/>
  <c r="H3707" i="6"/>
  <c r="H3695" i="6"/>
  <c r="P212" i="6" s="1"/>
  <c r="H3671" i="6"/>
  <c r="H3659" i="6"/>
  <c r="H3647" i="6"/>
  <c r="H3636" i="6"/>
  <c r="H3612" i="6"/>
  <c r="H3600" i="6"/>
  <c r="H3588" i="6"/>
  <c r="H3377" i="6"/>
  <c r="H3532" i="6"/>
  <c r="H3486" i="6"/>
  <c r="H3474" i="6"/>
  <c r="H3314" i="6"/>
  <c r="P623" i="6" s="1"/>
  <c r="H3891" i="6"/>
  <c r="H3855" i="6"/>
  <c r="H3827" i="6"/>
  <c r="H3810" i="6"/>
  <c r="H4080" i="6"/>
  <c r="H4021" i="6"/>
  <c r="P664" i="6" s="1"/>
  <c r="H3995" i="6"/>
  <c r="H3986" i="6"/>
  <c r="H1408" i="6"/>
  <c r="P324" i="6" s="1"/>
  <c r="H3950" i="6"/>
  <c r="H3931" i="6"/>
  <c r="H3172" i="6"/>
  <c r="H3924" i="6"/>
  <c r="H3666" i="6"/>
  <c r="H3654" i="6"/>
  <c r="H3876" i="6"/>
  <c r="H3611" i="6"/>
  <c r="H3834" i="6"/>
  <c r="H3593" i="6"/>
  <c r="H3583" i="6"/>
  <c r="H3346" i="6"/>
  <c r="H3753" i="6"/>
  <c r="P538" i="6" s="1"/>
  <c r="H3544" i="6"/>
  <c r="H3718" i="6"/>
  <c r="H3706" i="6"/>
  <c r="H3682" i="6"/>
  <c r="H3484" i="6"/>
  <c r="H3658" i="6"/>
  <c r="H3646" i="6"/>
  <c r="H3635" i="6"/>
  <c r="H3623" i="6"/>
  <c r="H3599" i="6"/>
  <c r="H3587" i="6"/>
  <c r="H3575" i="6"/>
  <c r="H3564" i="6"/>
  <c r="H3262" i="6"/>
  <c r="H3473" i="6"/>
  <c r="H3461" i="6"/>
  <c r="H3427" i="6"/>
  <c r="H3415" i="6"/>
  <c r="H4202" i="6"/>
  <c r="H3904" i="6"/>
  <c r="H4118" i="6"/>
  <c r="H3845" i="6"/>
  <c r="H3835" i="6"/>
  <c r="H4079" i="6"/>
  <c r="H4062" i="6"/>
  <c r="H1207" i="6"/>
  <c r="P1208" i="6" s="1"/>
  <c r="H1835" i="6"/>
  <c r="P745" i="6" s="1"/>
  <c r="H4029" i="6"/>
  <c r="H3994" i="6"/>
  <c r="H3288" i="6"/>
  <c r="H3985" i="6"/>
  <c r="H3725" i="6"/>
  <c r="H3949" i="6"/>
  <c r="H3923" i="6"/>
  <c r="H3914" i="6"/>
  <c r="H3665" i="6"/>
  <c r="H3653" i="6"/>
  <c r="H3875" i="6"/>
  <c r="H3628" i="6"/>
  <c r="H3603" i="6"/>
  <c r="H3821" i="6"/>
  <c r="H3741" i="6"/>
  <c r="H3705" i="6"/>
  <c r="H3681" i="6"/>
  <c r="H3483" i="6"/>
  <c r="H3645" i="6"/>
  <c r="H3634" i="6"/>
  <c r="H3622" i="6"/>
  <c r="H3610" i="6"/>
  <c r="H3586" i="6"/>
  <c r="H3574" i="6"/>
  <c r="H3563" i="6"/>
  <c r="H3460" i="6"/>
  <c r="P1308" i="6" s="1"/>
  <c r="H3414" i="6"/>
  <c r="H3402" i="6"/>
  <c r="H3302" i="6"/>
  <c r="H3637" i="6"/>
  <c r="H4139" i="6"/>
  <c r="H4117" i="6"/>
  <c r="H1899" i="6"/>
  <c r="H4078" i="6"/>
  <c r="H4070" i="6"/>
  <c r="P1035" i="6" s="1"/>
  <c r="H1859" i="6"/>
  <c r="H4046" i="6"/>
  <c r="H3993" i="6"/>
  <c r="H3711" i="6"/>
  <c r="H3957" i="6"/>
  <c r="H3247" i="6"/>
  <c r="H3948" i="6"/>
  <c r="H3496" i="6"/>
  <c r="H3922" i="6"/>
  <c r="H3913" i="6"/>
  <c r="H3874" i="6"/>
  <c r="H3627" i="6"/>
  <c r="H3820" i="6"/>
  <c r="H3582" i="6"/>
  <c r="H3567" i="6"/>
  <c r="H3498" i="6"/>
  <c r="H3633" i="6"/>
  <c r="H3621" i="6"/>
  <c r="H3609" i="6"/>
  <c r="H3597" i="6"/>
  <c r="H3387" i="6"/>
  <c r="H3562" i="6"/>
  <c r="H3541" i="6"/>
  <c r="H3529" i="6"/>
  <c r="H3507" i="6"/>
  <c r="H3448" i="6"/>
  <c r="P1274" i="6" s="1"/>
  <c r="H3401" i="6"/>
  <c r="H3389" i="6"/>
  <c r="H3344" i="6"/>
  <c r="H3301" i="6"/>
  <c r="H4116" i="6"/>
  <c r="H3844" i="6"/>
  <c r="H4094" i="6"/>
  <c r="H2778" i="6"/>
  <c r="H4077" i="6"/>
  <c r="H4053" i="6"/>
  <c r="H3785" i="6"/>
  <c r="H2419" i="6"/>
  <c r="H4011" i="6"/>
  <c r="H3724" i="6"/>
  <c r="H2946" i="6"/>
  <c r="H3947" i="6"/>
  <c r="H3921" i="6"/>
  <c r="H3652" i="6"/>
  <c r="H3883" i="6"/>
  <c r="H3436" i="6"/>
  <c r="H3863" i="6"/>
  <c r="H3807" i="6"/>
  <c r="H3795" i="6"/>
  <c r="H3761" i="6"/>
  <c r="H3286" i="6"/>
  <c r="H3715" i="6"/>
  <c r="H3703" i="6"/>
  <c r="H3480" i="6"/>
  <c r="H3643" i="6"/>
  <c r="H3400" i="6"/>
  <c r="H3561" i="6"/>
  <c r="H3528" i="6"/>
  <c r="H3447" i="6"/>
  <c r="H3388" i="6"/>
  <c r="H3376" i="6"/>
  <c r="H3354" i="6"/>
  <c r="H4220" i="6"/>
  <c r="H3205" i="6"/>
  <c r="H4180" i="6"/>
  <c r="H3832" i="6"/>
  <c r="H3823" i="6"/>
  <c r="H4093" i="6"/>
  <c r="H4076" i="6"/>
  <c r="H4044" i="6"/>
  <c r="H3991" i="6"/>
  <c r="H3983" i="6"/>
  <c r="H3729" i="6"/>
  <c r="H3974" i="6"/>
  <c r="H3946" i="6"/>
  <c r="H3678" i="6"/>
  <c r="H3670" i="6"/>
  <c r="H3902" i="6"/>
  <c r="H3893" i="6"/>
  <c r="H3862" i="6"/>
  <c r="H3615" i="6"/>
  <c r="H3841" i="6"/>
  <c r="H3565" i="6"/>
  <c r="H3749" i="6"/>
  <c r="H3702" i="6"/>
  <c r="H3690" i="6"/>
  <c r="P99" i="6" s="1"/>
  <c r="H3495" i="6"/>
  <c r="H3631" i="6"/>
  <c r="H3399" i="6"/>
  <c r="H3571" i="6"/>
  <c r="H3551" i="6"/>
  <c r="H3527" i="6"/>
  <c r="H3516" i="6"/>
  <c r="H3505" i="6"/>
  <c r="H3469" i="6"/>
  <c r="H3457" i="6"/>
  <c r="H3435" i="6"/>
  <c r="H3375" i="6"/>
  <c r="H3353" i="6"/>
  <c r="H3016" i="6"/>
  <c r="P641" i="6" s="1"/>
  <c r="H3998" i="6"/>
  <c r="H1687" i="6"/>
  <c r="H3926" i="6"/>
  <c r="H1314" i="6"/>
  <c r="H3854" i="6"/>
  <c r="H3808" i="6"/>
  <c r="H3782" i="6"/>
  <c r="H1155" i="6"/>
  <c r="H3710" i="6"/>
  <c r="H3638" i="6"/>
  <c r="H2513" i="6"/>
  <c r="H3605" i="6"/>
  <c r="H3579" i="6"/>
  <c r="H3058" i="6"/>
  <c r="P1245" i="6" s="1"/>
  <c r="H3566" i="6"/>
  <c r="H3283" i="6"/>
  <c r="H3494" i="6"/>
  <c r="H3163" i="6"/>
  <c r="H3145" i="6"/>
  <c r="H1931" i="6"/>
  <c r="P1111" i="6" s="1"/>
  <c r="H3422" i="6"/>
  <c r="H3075" i="6"/>
  <c r="H3363" i="6"/>
  <c r="H3036" i="6"/>
  <c r="H345" i="6"/>
  <c r="P670" i="6" s="1"/>
  <c r="H3321" i="6"/>
  <c r="H3305" i="6"/>
  <c r="H3000" i="6"/>
  <c r="H3297" i="6"/>
  <c r="H3281" i="6"/>
  <c r="H3272" i="6"/>
  <c r="H3209" i="6"/>
  <c r="H3271" i="6"/>
  <c r="H3644" i="6"/>
  <c r="H3126" i="6"/>
  <c r="H3624" i="6"/>
  <c r="H2824" i="6"/>
  <c r="H3572" i="6"/>
  <c r="H2999" i="6"/>
  <c r="H3539" i="6"/>
  <c r="H3526" i="6"/>
  <c r="H2595" i="6"/>
  <c r="H3500" i="6"/>
  <c r="H3190" i="6"/>
  <c r="H3175" i="6"/>
  <c r="H3454" i="6"/>
  <c r="H3118" i="6"/>
  <c r="H3428" i="6"/>
  <c r="H3106" i="6"/>
  <c r="H3395" i="6"/>
  <c r="H3082" i="6"/>
  <c r="H2765" i="6"/>
  <c r="H3362" i="6"/>
  <c r="H3042" i="6"/>
  <c r="H3035" i="6"/>
  <c r="P904" i="6" s="1"/>
  <c r="H3342" i="6"/>
  <c r="H1147" i="6"/>
  <c r="P560" i="6" s="1"/>
  <c r="H3304" i="6"/>
  <c r="H2404" i="6"/>
  <c r="H3296" i="6"/>
  <c r="H2983" i="6"/>
  <c r="H3280" i="6"/>
  <c r="H3261" i="6"/>
  <c r="H3180" i="6"/>
  <c r="H3144" i="6"/>
  <c r="H2718" i="6"/>
  <c r="H1809" i="6"/>
  <c r="H4010" i="6"/>
  <c r="H3964" i="6"/>
  <c r="H3938" i="6"/>
  <c r="P191" i="6" s="1"/>
  <c r="H3905" i="6"/>
  <c r="H2253" i="6"/>
  <c r="H3866" i="6"/>
  <c r="H3833" i="6"/>
  <c r="H2763" i="6"/>
  <c r="P1017" i="6" s="1"/>
  <c r="H3794" i="6"/>
  <c r="H3787" i="6"/>
  <c r="H3774" i="6"/>
  <c r="H3722" i="6"/>
  <c r="H3254" i="6"/>
  <c r="H3650" i="6"/>
  <c r="H3630" i="6"/>
  <c r="H3578" i="6"/>
  <c r="H3545" i="6"/>
  <c r="H2944" i="6"/>
  <c r="H3506" i="6"/>
  <c r="H3137" i="6"/>
  <c r="H3117" i="6"/>
  <c r="H3434" i="6"/>
  <c r="H3111" i="6"/>
  <c r="H3088" i="6"/>
  <c r="H3055" i="6"/>
  <c r="H1829" i="6"/>
  <c r="H3270" i="6"/>
  <c r="H3260" i="6"/>
  <c r="H3248" i="6"/>
  <c r="H3179" i="6"/>
  <c r="H3121" i="6"/>
  <c r="H1822" i="6"/>
  <c r="H4016" i="6"/>
  <c r="H2950" i="6"/>
  <c r="H3865" i="6"/>
  <c r="H3852" i="6"/>
  <c r="H3839" i="6"/>
  <c r="H2779" i="6"/>
  <c r="H3800" i="6"/>
  <c r="P1037" i="6" s="1"/>
  <c r="H2664" i="6"/>
  <c r="H3728" i="6"/>
  <c r="H1099" i="6"/>
  <c r="P364" i="6" s="1"/>
  <c r="H3669" i="6"/>
  <c r="H3656" i="6"/>
  <c r="H3649" i="6"/>
  <c r="H3584" i="6"/>
  <c r="H3264" i="6"/>
  <c r="H3512" i="6"/>
  <c r="H3189" i="6"/>
  <c r="H2549" i="6"/>
  <c r="H3440" i="6"/>
  <c r="H3114" i="6"/>
  <c r="H2795" i="6"/>
  <c r="H3081" i="6"/>
  <c r="H3368" i="6"/>
  <c r="P1222" i="6" s="1"/>
  <c r="H3287" i="6"/>
  <c r="H2970" i="6"/>
  <c r="H3269" i="6"/>
  <c r="H3216" i="6"/>
  <c r="H3166" i="6"/>
  <c r="H3154" i="6"/>
  <c r="H3108" i="6"/>
  <c r="H3878" i="6"/>
  <c r="H3077" i="6"/>
  <c r="H3806" i="6"/>
  <c r="H2395" i="6"/>
  <c r="H3734" i="6"/>
  <c r="H2631" i="6"/>
  <c r="H3662" i="6"/>
  <c r="H3642" i="6"/>
  <c r="H3616" i="6"/>
  <c r="H3590" i="6"/>
  <c r="H3570" i="6"/>
  <c r="H3034" i="6"/>
  <c r="H3531" i="6"/>
  <c r="H3485" i="6"/>
  <c r="H2851" i="6"/>
  <c r="H3446" i="6"/>
  <c r="H3097" i="6"/>
  <c r="H3073" i="6"/>
  <c r="H3061" i="6"/>
  <c r="H3374" i="6"/>
  <c r="H3048" i="6"/>
  <c r="H3347" i="6"/>
  <c r="H3340" i="6"/>
  <c r="H3019" i="6"/>
  <c r="H3318" i="6"/>
  <c r="H3268" i="6"/>
  <c r="H3258" i="6"/>
  <c r="H3246" i="6"/>
  <c r="H3177" i="6"/>
  <c r="H3153" i="6"/>
  <c r="H3141" i="6"/>
  <c r="H3095" i="6"/>
  <c r="H3049" i="6"/>
  <c r="H4100" i="6"/>
  <c r="H1881" i="6"/>
  <c r="H4028" i="6"/>
  <c r="P691" i="6" s="1"/>
  <c r="H3956" i="6"/>
  <c r="H1612" i="6"/>
  <c r="P1293" i="6" s="1"/>
  <c r="H3864" i="6"/>
  <c r="H3851" i="6"/>
  <c r="H3838" i="6"/>
  <c r="H3812" i="6"/>
  <c r="H3805" i="6"/>
  <c r="H3740" i="6"/>
  <c r="H2625" i="6"/>
  <c r="H3204" i="6"/>
  <c r="H3668" i="6"/>
  <c r="H3136" i="6"/>
  <c r="H2837" i="6"/>
  <c r="H3123" i="6"/>
  <c r="H3596" i="6"/>
  <c r="H3576" i="6"/>
  <c r="H3524" i="6"/>
  <c r="H2926" i="6"/>
  <c r="H2867" i="6"/>
  <c r="H3452" i="6"/>
  <c r="H3124" i="6"/>
  <c r="H3113" i="6"/>
  <c r="H3093" i="6"/>
  <c r="H3380" i="6"/>
  <c r="H3072" i="6"/>
  <c r="H1515" i="6"/>
  <c r="P916" i="6" s="1"/>
  <c r="H3317" i="6"/>
  <c r="H2997" i="6"/>
  <c r="H3257" i="6"/>
  <c r="H3245" i="6"/>
  <c r="H3818" i="6"/>
  <c r="H3746" i="6"/>
  <c r="H3266" i="6"/>
  <c r="H3253" i="6"/>
  <c r="H3674" i="6"/>
  <c r="P1388" i="6" s="1"/>
  <c r="H3641" i="6"/>
  <c r="H3602" i="6"/>
  <c r="H3277" i="6"/>
  <c r="H3530" i="6"/>
  <c r="H3471" i="6"/>
  <c r="H3458" i="6"/>
  <c r="H3085" i="6"/>
  <c r="H3386" i="6"/>
  <c r="H3316" i="6"/>
  <c r="H3309" i="6"/>
  <c r="H3010" i="6"/>
  <c r="H3293" i="6"/>
  <c r="H2955" i="6"/>
  <c r="H3244" i="6"/>
  <c r="H3196" i="6"/>
  <c r="H3105" i="6"/>
  <c r="H3069" i="6"/>
  <c r="H4112" i="6"/>
  <c r="H4040" i="6"/>
  <c r="H3968" i="6"/>
  <c r="H3896" i="6"/>
  <c r="H3824" i="6"/>
  <c r="H3804" i="6"/>
  <c r="H3064" i="6"/>
  <c r="H3752" i="6"/>
  <c r="P537" i="6" s="1"/>
  <c r="H2943" i="6"/>
  <c r="H3693" i="6"/>
  <c r="H2919" i="6"/>
  <c r="H3680" i="6"/>
  <c r="H3608" i="6"/>
  <c r="H3536" i="6"/>
  <c r="H3169" i="6"/>
  <c r="H3464" i="6"/>
  <c r="H2820" i="6"/>
  <c r="H3103" i="6"/>
  <c r="H2476" i="6"/>
  <c r="H3392" i="6"/>
  <c r="H129" i="6"/>
  <c r="P1025" i="6" s="1"/>
  <c r="H890" i="6"/>
  <c r="H3315" i="6"/>
  <c r="H3292" i="6"/>
  <c r="H3275" i="6"/>
  <c r="H3830" i="6"/>
  <c r="H2451" i="6"/>
  <c r="H1157" i="6"/>
  <c r="H3758" i="6"/>
  <c r="H3156" i="6"/>
  <c r="H3614" i="6"/>
  <c r="H3568" i="6"/>
  <c r="H3542" i="6"/>
  <c r="H3178" i="6"/>
  <c r="H3470" i="6"/>
  <c r="H3147" i="6"/>
  <c r="H3139" i="6"/>
  <c r="H2845" i="6"/>
  <c r="H2801" i="6"/>
  <c r="H3091" i="6"/>
  <c r="H3398" i="6"/>
  <c r="H3391" i="6"/>
  <c r="H3078" i="6"/>
  <c r="H3345" i="6"/>
  <c r="H3009" i="6"/>
  <c r="H2986" i="6"/>
  <c r="H2977" i="6"/>
  <c r="H3233" i="6"/>
  <c r="P263" i="6" s="1"/>
  <c r="H3173" i="6"/>
  <c r="H4124" i="6"/>
  <c r="H2663" i="6"/>
  <c r="H3980" i="6"/>
  <c r="H3149" i="6"/>
  <c r="H3908" i="6"/>
  <c r="H3849" i="6"/>
  <c r="H3836" i="6"/>
  <c r="H2975" i="6"/>
  <c r="H3692" i="6"/>
  <c r="H3186" i="6"/>
  <c r="H2825" i="6"/>
  <c r="H3620" i="6"/>
  <c r="H3039" i="6"/>
  <c r="H3548" i="6"/>
  <c r="H3476" i="6"/>
  <c r="H225" i="6"/>
  <c r="P1315" i="6" s="1"/>
  <c r="H3100" i="6"/>
  <c r="H3404" i="6"/>
  <c r="H3084" i="6"/>
  <c r="H3065" i="6"/>
  <c r="H3351" i="6"/>
  <c r="H3241" i="6"/>
  <c r="P296" i="6" s="1"/>
  <c r="H3232" i="6"/>
  <c r="P262" i="6" s="1"/>
  <c r="H3160" i="6"/>
  <c r="H1961" i="6"/>
  <c r="H3842" i="6"/>
  <c r="H3770" i="6"/>
  <c r="H3698" i="6"/>
  <c r="H3626" i="6"/>
  <c r="H3554" i="6"/>
  <c r="P620" i="6" s="1"/>
  <c r="H3259" i="6"/>
  <c r="H1384" i="6"/>
  <c r="P109" i="6" s="1"/>
  <c r="H2592" i="6"/>
  <c r="H3165" i="6"/>
  <c r="H3482" i="6"/>
  <c r="H3475" i="6"/>
  <c r="H3462" i="6"/>
  <c r="H3449" i="6"/>
  <c r="H1938" i="6"/>
  <c r="H3410" i="6"/>
  <c r="H3403" i="6"/>
  <c r="H3090" i="6"/>
  <c r="H3390" i="6"/>
  <c r="H1848" i="6"/>
  <c r="H3282" i="6"/>
  <c r="H3252" i="6"/>
  <c r="H3231" i="6"/>
  <c r="H3211" i="6"/>
  <c r="H3183" i="6"/>
  <c r="H2523" i="6"/>
  <c r="H2838" i="6"/>
  <c r="H4136" i="6"/>
  <c r="H4064" i="6"/>
  <c r="H4018" i="6"/>
  <c r="H3992" i="6"/>
  <c r="H2963" i="6"/>
  <c r="H3217" i="6"/>
  <c r="H3933" i="6"/>
  <c r="H3920" i="6"/>
  <c r="H3900" i="6"/>
  <c r="H3132" i="6"/>
  <c r="H3848" i="6"/>
  <c r="H3776" i="6"/>
  <c r="H3756" i="6"/>
  <c r="H2705" i="6"/>
  <c r="H3717" i="6"/>
  <c r="H3704" i="6"/>
  <c r="H3159" i="6"/>
  <c r="H3127" i="6"/>
  <c r="H3632" i="6"/>
  <c r="H3625" i="6"/>
  <c r="H2231" i="6"/>
  <c r="H3573" i="6"/>
  <c r="H3560" i="6"/>
  <c r="H3540" i="6"/>
  <c r="H3488" i="6"/>
  <c r="H3481" i="6"/>
  <c r="H3468" i="6"/>
  <c r="H3143" i="6"/>
  <c r="H3455" i="6"/>
  <c r="H3133" i="6"/>
  <c r="H2515" i="6"/>
  <c r="H3416" i="6"/>
  <c r="H2799" i="6"/>
  <c r="H3383" i="6"/>
  <c r="H2766" i="6"/>
  <c r="H3343" i="6"/>
  <c r="H3328" i="6"/>
  <c r="H3306" i="6"/>
  <c r="H3289" i="6"/>
  <c r="H2677" i="6"/>
  <c r="H3227" i="6"/>
  <c r="H2893" i="6"/>
  <c r="H2565" i="6"/>
  <c r="H2878" i="6"/>
  <c r="H3151" i="6"/>
  <c r="H3142" i="6"/>
  <c r="H2848" i="6"/>
  <c r="H3115" i="6"/>
  <c r="H2823" i="6"/>
  <c r="H2811" i="6"/>
  <c r="H3096" i="6"/>
  <c r="H2777" i="6"/>
  <c r="H3076" i="6"/>
  <c r="H3067" i="6"/>
  <c r="H3006" i="6"/>
  <c r="H2692" i="6"/>
  <c r="H2984" i="6"/>
  <c r="H2676" i="6"/>
  <c r="H2949" i="6"/>
  <c r="H2925" i="6"/>
  <c r="H2917" i="6"/>
  <c r="H2907" i="6"/>
  <c r="H2847" i="6"/>
  <c r="H3339" i="6"/>
  <c r="H2988" i="6"/>
  <c r="H2974" i="6"/>
  <c r="H2968" i="6"/>
  <c r="H3267" i="6"/>
  <c r="H2909" i="6"/>
  <c r="H2877" i="6"/>
  <c r="H3066" i="6"/>
  <c r="H3046" i="6"/>
  <c r="H2739" i="6"/>
  <c r="H3005" i="6"/>
  <c r="H2995" i="6"/>
  <c r="H3273" i="6"/>
  <c r="H2973" i="6"/>
  <c r="H2962" i="6"/>
  <c r="H3218" i="6"/>
  <c r="P198" i="6" s="1"/>
  <c r="H2611" i="6"/>
  <c r="P141" i="6" s="1"/>
  <c r="H2899" i="6"/>
  <c r="H3054" i="6"/>
  <c r="P1219" i="6" s="1"/>
  <c r="H3024" i="6"/>
  <c r="H3015" i="6"/>
  <c r="P605" i="6" s="1"/>
  <c r="H2994" i="6"/>
  <c r="H2982" i="6"/>
  <c r="H2971" i="6"/>
  <c r="H3021" i="6"/>
  <c r="H3001" i="6"/>
  <c r="H1789" i="6"/>
  <c r="H3279" i="6"/>
  <c r="H2967" i="6"/>
  <c r="H2953" i="6"/>
  <c r="H3225" i="6"/>
  <c r="H515" i="6"/>
  <c r="H3210" i="6"/>
  <c r="H2892" i="6"/>
  <c r="H2884" i="6"/>
  <c r="H2874" i="6"/>
  <c r="H3140" i="6"/>
  <c r="H2821" i="6"/>
  <c r="H3094" i="6"/>
  <c r="H3053" i="6"/>
  <c r="P1213" i="6" s="1"/>
  <c r="H2958" i="6"/>
  <c r="H2934" i="6"/>
  <c r="P208" i="6" s="1"/>
  <c r="H2904" i="6"/>
  <c r="H2880" i="6"/>
  <c r="H2868" i="6"/>
  <c r="H2987" i="6"/>
  <c r="H3285" i="6"/>
  <c r="H2959" i="6"/>
  <c r="H2947" i="6"/>
  <c r="H3164" i="6"/>
  <c r="H2866" i="6"/>
  <c r="H3148" i="6"/>
  <c r="H3112" i="6"/>
  <c r="H3083" i="6"/>
  <c r="P1061" i="6" s="1"/>
  <c r="H3063" i="6"/>
  <c r="H3033" i="6"/>
  <c r="H3013" i="6"/>
  <c r="H2992" i="6"/>
  <c r="H2969" i="6"/>
  <c r="H2945" i="6"/>
  <c r="H3291" i="6"/>
  <c r="H3284" i="6"/>
  <c r="H2609" i="6"/>
  <c r="H3187" i="6"/>
  <c r="H2905" i="6"/>
  <c r="H2891" i="6"/>
  <c r="H3138" i="6"/>
  <c r="H2853" i="6"/>
  <c r="H3102" i="6"/>
  <c r="H3092" i="6"/>
  <c r="H3062" i="6"/>
  <c r="H2764" i="6"/>
  <c r="H2991" i="6"/>
  <c r="H2979" i="6"/>
  <c r="H2932" i="6"/>
  <c r="H2890" i="6"/>
  <c r="H2854" i="6"/>
  <c r="H2717" i="6"/>
  <c r="H2957" i="6"/>
  <c r="H550" i="6"/>
  <c r="P308" i="6" s="1"/>
  <c r="H3223" i="6"/>
  <c r="H2935" i="6"/>
  <c r="P214" i="6" s="1"/>
  <c r="H3171" i="6"/>
  <c r="H2883" i="6"/>
  <c r="H3155" i="6"/>
  <c r="H2863" i="6"/>
  <c r="H3129" i="6"/>
  <c r="P1253" i="6" s="1"/>
  <c r="H2833" i="6"/>
  <c r="H2736" i="6"/>
  <c r="H3011" i="6"/>
  <c r="H2901" i="6"/>
  <c r="H2841" i="6"/>
  <c r="H2769" i="6"/>
  <c r="H3012" i="6"/>
  <c r="H2980" i="6"/>
  <c r="H1086" i="6"/>
  <c r="P337" i="6" s="1"/>
  <c r="H3200" i="6"/>
  <c r="H2916" i="6"/>
  <c r="H3170" i="6"/>
  <c r="H3128" i="6"/>
  <c r="P1251" i="6" s="1"/>
  <c r="H2791" i="6"/>
  <c r="H3041" i="6"/>
  <c r="P925" i="6" s="1"/>
  <c r="H2735" i="6"/>
  <c r="H3030" i="6"/>
  <c r="H2956" i="6"/>
  <c r="H819" i="6"/>
  <c r="P266" i="6" s="1"/>
  <c r="H3236" i="6"/>
  <c r="H3207" i="6"/>
  <c r="H2896" i="6"/>
  <c r="H2881" i="6"/>
  <c r="H3161" i="6"/>
  <c r="H2871" i="6"/>
  <c r="H2850" i="6"/>
  <c r="H3109" i="6"/>
  <c r="H2808" i="6"/>
  <c r="H3089" i="6"/>
  <c r="H2790" i="6"/>
  <c r="H3070" i="6"/>
  <c r="H3059" i="6"/>
  <c r="H2965" i="6"/>
  <c r="H2929" i="6"/>
  <c r="P119" i="6" s="1"/>
  <c r="H2911" i="6"/>
  <c r="H2887" i="6"/>
  <c r="H2875" i="6"/>
  <c r="H2827" i="6"/>
  <c r="H2646" i="6"/>
  <c r="H3256" i="6"/>
  <c r="H1085" i="6"/>
  <c r="P336" i="6" s="1"/>
  <c r="H3243" i="6"/>
  <c r="H2038" i="6"/>
  <c r="H2903" i="6"/>
  <c r="H2849" i="6"/>
  <c r="H3135" i="6"/>
  <c r="H3099" i="6"/>
  <c r="H2782" i="6"/>
  <c r="H3079" i="6"/>
  <c r="H2742" i="6"/>
  <c r="H2998" i="6"/>
  <c r="H2645" i="6"/>
  <c r="H2952" i="6"/>
  <c r="H2910" i="6"/>
  <c r="H2862" i="6"/>
  <c r="H2814" i="6"/>
  <c r="H2802" i="6"/>
  <c r="H3249" i="6"/>
  <c r="H3242" i="6"/>
  <c r="H3184" i="6"/>
  <c r="H2895" i="6"/>
  <c r="H2886" i="6"/>
  <c r="H2860" i="6"/>
  <c r="H3134" i="6"/>
  <c r="H1600" i="6"/>
  <c r="P1397" i="6" s="1"/>
  <c r="H3057" i="6"/>
  <c r="P1243" i="6" s="1"/>
  <c r="H3018" i="6"/>
  <c r="H2658" i="6"/>
  <c r="H2951" i="6"/>
  <c r="H2927" i="6"/>
  <c r="H2897" i="6"/>
  <c r="H2873" i="6"/>
  <c r="H2861" i="6"/>
  <c r="H2789" i="6"/>
  <c r="H2743" i="6"/>
  <c r="H2989" i="6"/>
  <c r="H2964" i="6"/>
  <c r="H2939" i="6"/>
  <c r="H3176" i="6"/>
  <c r="H3167" i="6"/>
  <c r="H3125" i="6"/>
  <c r="H3107" i="6"/>
  <c r="H2803" i="6"/>
  <c r="H3087" i="6"/>
  <c r="H3056" i="6"/>
  <c r="P1235" i="6" s="1"/>
  <c r="H2749" i="6"/>
  <c r="H2740" i="6"/>
  <c r="H3007" i="6"/>
  <c r="H2679" i="6"/>
  <c r="H2938" i="6"/>
  <c r="H2908" i="6"/>
  <c r="H2776" i="6"/>
  <c r="H3104" i="6"/>
  <c r="H2781" i="6"/>
  <c r="H3032" i="6"/>
  <c r="H2689" i="6"/>
  <c r="H2651" i="6"/>
  <c r="H2912" i="6"/>
  <c r="H2898" i="6"/>
  <c r="H2563" i="6"/>
  <c r="H2870" i="6"/>
  <c r="H2545" i="6"/>
  <c r="H1979" i="6"/>
  <c r="H2840" i="6"/>
  <c r="H2230" i="6"/>
  <c r="H2815" i="6"/>
  <c r="H2756" i="6"/>
  <c r="H2134" i="6"/>
  <c r="H2393" i="6"/>
  <c r="H2673" i="6"/>
  <c r="P438" i="6" s="1"/>
  <c r="H2662" i="6"/>
  <c r="H2652" i="6"/>
  <c r="H2603" i="6"/>
  <c r="P82" i="6" s="1"/>
  <c r="H2274" i="6"/>
  <c r="H2257" i="6"/>
  <c r="H2512" i="6"/>
  <c r="H2213" i="6"/>
  <c r="H2203" i="6"/>
  <c r="H2453" i="6"/>
  <c r="H2423" i="6"/>
  <c r="H2412" i="6"/>
  <c r="P562" i="6" s="1"/>
  <c r="H2401" i="6"/>
  <c r="H2377" i="6"/>
  <c r="H2365" i="6"/>
  <c r="H2353" i="6"/>
  <c r="P347" i="6" s="1"/>
  <c r="H2341" i="6"/>
  <c r="H2322" i="6"/>
  <c r="H2266" i="6"/>
  <c r="H2220" i="6"/>
  <c r="H2208" i="6"/>
  <c r="H2082" i="6"/>
  <c r="P352" i="6" s="1"/>
  <c r="H3182" i="6"/>
  <c r="H3110" i="6"/>
  <c r="H1863" i="6"/>
  <c r="H3038" i="6"/>
  <c r="H3031" i="6"/>
  <c r="H1813" i="6"/>
  <c r="H2697" i="6"/>
  <c r="H2680" i="6"/>
  <c r="H2657" i="6"/>
  <c r="H2966" i="6"/>
  <c r="H2637" i="6"/>
  <c r="H1731" i="6"/>
  <c r="H2586" i="6"/>
  <c r="H1635" i="6"/>
  <c r="H2869" i="6"/>
  <c r="H1599" i="6"/>
  <c r="H2839" i="6"/>
  <c r="H1944" i="6"/>
  <c r="H2832" i="6"/>
  <c r="H2503" i="6"/>
  <c r="H2465" i="6"/>
  <c r="H2418" i="6"/>
  <c r="H2392" i="6"/>
  <c r="H2376" i="6"/>
  <c r="H2641" i="6"/>
  <c r="H2350" i="6"/>
  <c r="H2602" i="6"/>
  <c r="P78" i="6" s="1"/>
  <c r="H2590" i="6"/>
  <c r="H2569" i="6"/>
  <c r="H2557" i="6"/>
  <c r="H2232" i="6"/>
  <c r="H2499" i="6"/>
  <c r="H2202" i="6"/>
  <c r="H2411" i="6"/>
  <c r="P561" i="6" s="1"/>
  <c r="H2400" i="6"/>
  <c r="H2388" i="6"/>
  <c r="H2105" i="6"/>
  <c r="H2092" i="6"/>
  <c r="H2340" i="6"/>
  <c r="H2277" i="6"/>
  <c r="H2243" i="6"/>
  <c r="H2219" i="6"/>
  <c r="H1744" i="6"/>
  <c r="H3188" i="6"/>
  <c r="H3181" i="6"/>
  <c r="H3168" i="6"/>
  <c r="H2550" i="6"/>
  <c r="H3116" i="6"/>
  <c r="H3044" i="6"/>
  <c r="H2172" i="6"/>
  <c r="H3037" i="6"/>
  <c r="H1827" i="6"/>
  <c r="H2985" i="6"/>
  <c r="H2972" i="6"/>
  <c r="H2655" i="6"/>
  <c r="H2918" i="6"/>
  <c r="P57" i="6" s="1"/>
  <c r="H2579" i="6"/>
  <c r="H2562" i="6"/>
  <c r="H2536" i="6"/>
  <c r="H1943" i="6"/>
  <c r="P1139" i="6" s="1"/>
  <c r="H2831" i="6"/>
  <c r="H2806" i="6"/>
  <c r="H2798" i="6"/>
  <c r="H2463" i="6"/>
  <c r="H2773" i="6"/>
  <c r="H2747" i="6"/>
  <c r="H2738" i="6"/>
  <c r="H2416" i="6"/>
  <c r="H2712" i="6"/>
  <c r="H2640" i="6"/>
  <c r="H2629" i="6"/>
  <c r="H2601" i="6"/>
  <c r="H2310" i="6"/>
  <c r="H2577" i="6"/>
  <c r="H2568" i="6"/>
  <c r="H2556" i="6"/>
  <c r="H2248" i="6"/>
  <c r="H2212" i="6"/>
  <c r="H2421" i="6"/>
  <c r="P639" i="6" s="1"/>
  <c r="H2399" i="6"/>
  <c r="H2387" i="6"/>
  <c r="H2375" i="6"/>
  <c r="H2351" i="6"/>
  <c r="H2339" i="6"/>
  <c r="H2309" i="6"/>
  <c r="H2242" i="6"/>
  <c r="P1146" i="6" s="1"/>
  <c r="H2194" i="6"/>
  <c r="H3194" i="6"/>
  <c r="H3122" i="6"/>
  <c r="H3050" i="6"/>
  <c r="H1812" i="6"/>
  <c r="H2978" i="6"/>
  <c r="H2647" i="6"/>
  <c r="P382" i="6" s="1"/>
  <c r="H2344" i="6"/>
  <c r="H2931" i="6"/>
  <c r="H2924" i="6"/>
  <c r="H2585" i="6"/>
  <c r="H2882" i="6"/>
  <c r="H2010" i="6"/>
  <c r="H2524" i="6"/>
  <c r="H2514" i="6"/>
  <c r="H2830" i="6"/>
  <c r="H2822" i="6"/>
  <c r="H2502" i="6"/>
  <c r="H2805" i="6"/>
  <c r="H2491" i="6"/>
  <c r="H1912" i="6"/>
  <c r="H2797" i="6"/>
  <c r="H2772" i="6"/>
  <c r="H2746" i="6"/>
  <c r="H2737" i="6"/>
  <c r="H2711" i="6"/>
  <c r="H2639" i="6"/>
  <c r="H2346" i="6"/>
  <c r="H2567" i="6"/>
  <c r="H2555" i="6"/>
  <c r="H2273" i="6"/>
  <c r="H2532" i="6"/>
  <c r="H2521" i="6"/>
  <c r="H2509" i="6"/>
  <c r="P1118" i="6" s="1"/>
  <c r="H2497" i="6"/>
  <c r="H2485" i="6"/>
  <c r="H2473" i="6"/>
  <c r="H2440" i="6"/>
  <c r="H2131" i="6"/>
  <c r="H2386" i="6"/>
  <c r="H2374" i="6"/>
  <c r="H2362" i="6"/>
  <c r="H2241" i="6"/>
  <c r="H2229" i="6"/>
  <c r="H2115" i="6"/>
  <c r="H1697" i="6"/>
  <c r="P52" i="6" s="1"/>
  <c r="H2591" i="6"/>
  <c r="H2578" i="6"/>
  <c r="H2889" i="6"/>
  <c r="H2255" i="6"/>
  <c r="H2829" i="6"/>
  <c r="H2813" i="6"/>
  <c r="H2490" i="6"/>
  <c r="H2796" i="6"/>
  <c r="H2788" i="6"/>
  <c r="H2771" i="6"/>
  <c r="H2745" i="6"/>
  <c r="H2691" i="6"/>
  <c r="H2649" i="6"/>
  <c r="H2627" i="6"/>
  <c r="H2319" i="6"/>
  <c r="H2308" i="6"/>
  <c r="H2299" i="6"/>
  <c r="H2291" i="6"/>
  <c r="H2554" i="6"/>
  <c r="H2272" i="6"/>
  <c r="H2531" i="6"/>
  <c r="H2508" i="6"/>
  <c r="H2496" i="6"/>
  <c r="H2484" i="6"/>
  <c r="H2200" i="6"/>
  <c r="H2190" i="6"/>
  <c r="H2449" i="6"/>
  <c r="H2397" i="6"/>
  <c r="H2385" i="6"/>
  <c r="H2101" i="6"/>
  <c r="H2361" i="6"/>
  <c r="H2349" i="6"/>
  <c r="H2329" i="6"/>
  <c r="P193" i="6" s="1"/>
  <c r="H2415" i="6"/>
  <c r="H2693" i="6"/>
  <c r="H2990" i="6"/>
  <c r="H2635" i="6"/>
  <c r="H2888" i="6"/>
  <c r="H2561" i="6"/>
  <c r="H2548" i="6"/>
  <c r="H2852" i="6"/>
  <c r="H2828" i="6"/>
  <c r="P1135" i="6" s="1"/>
  <c r="H2812" i="6"/>
  <c r="H2478" i="6"/>
  <c r="H2770" i="6"/>
  <c r="H2435" i="6"/>
  <c r="H1467" i="6"/>
  <c r="H2701" i="6"/>
  <c r="H2669" i="6"/>
  <c r="H2358" i="6"/>
  <c r="H2626" i="6"/>
  <c r="H2069" i="6"/>
  <c r="H2307" i="6"/>
  <c r="H2271" i="6"/>
  <c r="H2530" i="6"/>
  <c r="H2519" i="6"/>
  <c r="H2495" i="6"/>
  <c r="H2483" i="6"/>
  <c r="H2471" i="6"/>
  <c r="H2460" i="6"/>
  <c r="H2169" i="6"/>
  <c r="H2149" i="6"/>
  <c r="H2328" i="6"/>
  <c r="P153" i="6" s="1"/>
  <c r="H2227" i="6"/>
  <c r="H3120" i="6"/>
  <c r="H2494" i="6"/>
  <c r="H3068" i="6"/>
  <c r="H2182" i="6"/>
  <c r="H2996" i="6"/>
  <c r="H2345" i="6"/>
  <c r="H1696" i="6"/>
  <c r="H2902" i="6"/>
  <c r="H2254" i="6"/>
  <c r="H2500" i="6"/>
  <c r="H2489" i="6"/>
  <c r="H2787" i="6"/>
  <c r="H2762" i="6"/>
  <c r="H2700" i="6"/>
  <c r="H2389" i="6"/>
  <c r="H2343" i="6"/>
  <c r="H2597" i="6"/>
  <c r="H2541" i="6"/>
  <c r="P1323" i="6" s="1"/>
  <c r="H2529" i="6"/>
  <c r="H2518" i="6"/>
  <c r="H2506" i="6"/>
  <c r="H2482" i="6"/>
  <c r="H2197" i="6"/>
  <c r="H2188" i="6"/>
  <c r="H2447" i="6"/>
  <c r="P993" i="6" s="1"/>
  <c r="H2437" i="6"/>
  <c r="H2327" i="6"/>
  <c r="H2305" i="6"/>
  <c r="H2260" i="6"/>
  <c r="H2226" i="6"/>
  <c r="H2167" i="6"/>
  <c r="H3146" i="6"/>
  <c r="H3074" i="6"/>
  <c r="H3002" i="6"/>
  <c r="H841" i="6"/>
  <c r="H2634" i="6"/>
  <c r="H2317" i="6"/>
  <c r="P43" i="6" s="1"/>
  <c r="H2915" i="6"/>
  <c r="H2894" i="6"/>
  <c r="H2566" i="6"/>
  <c r="H2560" i="6"/>
  <c r="H2547" i="6"/>
  <c r="H2859" i="6"/>
  <c r="H2844" i="6"/>
  <c r="H1230" i="6"/>
  <c r="H2786" i="6"/>
  <c r="H658" i="6"/>
  <c r="H2699" i="6"/>
  <c r="P505" i="6" s="1"/>
  <c r="H2678" i="6"/>
  <c r="H2382" i="6"/>
  <c r="H2356" i="6"/>
  <c r="H2616" i="6"/>
  <c r="P203" i="6" s="1"/>
  <c r="H2584" i="6"/>
  <c r="H2289" i="6"/>
  <c r="H2517" i="6"/>
  <c r="H2505" i="6"/>
  <c r="H2493" i="6"/>
  <c r="H2469" i="6"/>
  <c r="P1047" i="6" s="1"/>
  <c r="H2458" i="6"/>
  <c r="H2446" i="6"/>
  <c r="H2436" i="6"/>
  <c r="H2394" i="6"/>
  <c r="H2326" i="6"/>
  <c r="H2316" i="6"/>
  <c r="H2283" i="6"/>
  <c r="H2259" i="6"/>
  <c r="P1272" i="6" s="1"/>
  <c r="H2225" i="6"/>
  <c r="H2189" i="6"/>
  <c r="H3152" i="6"/>
  <c r="H3080" i="6"/>
  <c r="H2942" i="6"/>
  <c r="H1380" i="6"/>
  <c r="H2928" i="6"/>
  <c r="H2583" i="6"/>
  <c r="H2858" i="6"/>
  <c r="H1984" i="6"/>
  <c r="H2843" i="6"/>
  <c r="H2835" i="6"/>
  <c r="H2826" i="6"/>
  <c r="H2819" i="6"/>
  <c r="H2488" i="6"/>
  <c r="H2793" i="6"/>
  <c r="H2475" i="6"/>
  <c r="H2785" i="6"/>
  <c r="H2455" i="6"/>
  <c r="H2760" i="6"/>
  <c r="H2751" i="6"/>
  <c r="H2733" i="6"/>
  <c r="H2725" i="6"/>
  <c r="H2698" i="6"/>
  <c r="H2406" i="6"/>
  <c r="H2688" i="6"/>
  <c r="H2118" i="6"/>
  <c r="H2666" i="6"/>
  <c r="H2656" i="6"/>
  <c r="P399" i="6" s="1"/>
  <c r="H2623" i="6"/>
  <c r="H2615" i="6"/>
  <c r="H2207" i="6"/>
  <c r="H2457" i="6"/>
  <c r="H2445" i="6"/>
  <c r="H2427" i="6"/>
  <c r="H2123" i="6"/>
  <c r="H2381" i="6"/>
  <c r="H2097" i="6"/>
  <c r="H2315" i="6"/>
  <c r="H2303" i="6"/>
  <c r="H2293" i="6"/>
  <c r="H2236" i="6"/>
  <c r="H1721" i="6"/>
  <c r="H3158" i="6"/>
  <c r="H2794" i="6"/>
  <c r="H2748" i="6"/>
  <c r="H356" i="6"/>
  <c r="P903" i="6" s="1"/>
  <c r="H1830" i="6"/>
  <c r="H3014" i="6"/>
  <c r="P590" i="6" s="1"/>
  <c r="H2409" i="6"/>
  <c r="H2683" i="6"/>
  <c r="H2633" i="6"/>
  <c r="H818" i="6"/>
  <c r="P254" i="6" s="1"/>
  <c r="H2941" i="6"/>
  <c r="H2900" i="6"/>
  <c r="H2575" i="6"/>
  <c r="H1027" i="6"/>
  <c r="H2872" i="6"/>
  <c r="H2857" i="6"/>
  <c r="H2537" i="6"/>
  <c r="H2527" i="6"/>
  <c r="H192" i="6"/>
  <c r="P1170" i="6" s="1"/>
  <c r="H2842" i="6"/>
  <c r="H2810" i="6"/>
  <c r="H2784" i="6"/>
  <c r="P1062" i="6" s="1"/>
  <c r="H2767" i="6"/>
  <c r="H2454" i="6"/>
  <c r="H2759" i="6"/>
  <c r="H2724" i="6"/>
  <c r="P683" i="6" s="1"/>
  <c r="H2405" i="6"/>
  <c r="H2687" i="6"/>
  <c r="H2665" i="6"/>
  <c r="H2379" i="6"/>
  <c r="H2371" i="6"/>
  <c r="H2363" i="6"/>
  <c r="H2614" i="6"/>
  <c r="H2286" i="6"/>
  <c r="H2538" i="6"/>
  <c r="H2238" i="6"/>
  <c r="H2479" i="6"/>
  <c r="H2195" i="6"/>
  <c r="H2185" i="6"/>
  <c r="H2434" i="6"/>
  <c r="P898" i="6" s="1"/>
  <c r="H2368" i="6"/>
  <c r="H2314" i="6"/>
  <c r="H2302" i="6"/>
  <c r="H2292" i="6"/>
  <c r="H2281" i="6"/>
  <c r="H2187" i="6"/>
  <c r="H2709" i="6"/>
  <c r="P552" i="6" s="1"/>
  <c r="H2367" i="6"/>
  <c r="H2961" i="6"/>
  <c r="H2954" i="6"/>
  <c r="H1707" i="6"/>
  <c r="P94" i="6" s="1"/>
  <c r="H2885" i="6"/>
  <c r="H2856" i="6"/>
  <c r="H2834" i="6"/>
  <c r="H2511" i="6"/>
  <c r="H2817" i="6"/>
  <c r="P1108" i="6" s="1"/>
  <c r="H2809" i="6"/>
  <c r="H2487" i="6"/>
  <c r="H1540" i="6"/>
  <c r="H2783" i="6"/>
  <c r="H2467" i="6"/>
  <c r="H2758" i="6"/>
  <c r="H2184" i="6"/>
  <c r="H2750" i="6"/>
  <c r="H2741" i="6"/>
  <c r="H1131" i="6"/>
  <c r="P474" i="6" s="1"/>
  <c r="H2686" i="6"/>
  <c r="H2675" i="6"/>
  <c r="H2110" i="6"/>
  <c r="P414" i="6" s="1"/>
  <c r="H2632" i="6"/>
  <c r="H2613" i="6"/>
  <c r="H2593" i="6"/>
  <c r="P15" i="6" s="1"/>
  <c r="H2581" i="6"/>
  <c r="H2285" i="6"/>
  <c r="H2205" i="6"/>
  <c r="H2466" i="6"/>
  <c r="H2164" i="6"/>
  <c r="H2425" i="6"/>
  <c r="H2095" i="6"/>
  <c r="H2355" i="6"/>
  <c r="H2313" i="6"/>
  <c r="H2301" i="6"/>
  <c r="H2280" i="6"/>
  <c r="H2268" i="6"/>
  <c r="H3098" i="6"/>
  <c r="H1917" i="6"/>
  <c r="P1088" i="6" s="1"/>
  <c r="H3026" i="6"/>
  <c r="H1846" i="6"/>
  <c r="P796" i="6" s="1"/>
  <c r="H2391" i="6"/>
  <c r="H2960" i="6"/>
  <c r="H2638" i="6"/>
  <c r="H1732" i="6"/>
  <c r="H2906" i="6"/>
  <c r="H2587" i="6"/>
  <c r="H2559" i="6"/>
  <c r="H2278" i="6"/>
  <c r="H2262" i="6"/>
  <c r="H2800" i="6"/>
  <c r="H2481" i="6"/>
  <c r="H2775" i="6"/>
  <c r="H2757" i="6"/>
  <c r="H2715" i="6"/>
  <c r="H2695" i="6"/>
  <c r="P498" i="6" s="1"/>
  <c r="H2685" i="6"/>
  <c r="H2674" i="6"/>
  <c r="H2369" i="6"/>
  <c r="H2643" i="6"/>
  <c r="P374" i="6" s="1"/>
  <c r="H2304" i="6"/>
  <c r="H2284" i="6"/>
  <c r="H2275" i="6"/>
  <c r="H2223" i="6"/>
  <c r="H2214" i="6"/>
  <c r="H2193" i="6"/>
  <c r="H2424" i="6"/>
  <c r="H2413" i="6"/>
  <c r="P563" i="6" s="1"/>
  <c r="H2290" i="6"/>
  <c r="H2279" i="6"/>
  <c r="H2267" i="6"/>
  <c r="H2245" i="6"/>
  <c r="H2780" i="6"/>
  <c r="P1053" i="6" s="1"/>
  <c r="H2708" i="6"/>
  <c r="P551" i="6" s="1"/>
  <c r="H1787" i="6"/>
  <c r="H2636" i="6"/>
  <c r="H2564" i="6"/>
  <c r="H234" i="6"/>
  <c r="P1334" i="6" s="1"/>
  <c r="H2544" i="6"/>
  <c r="H2492" i="6"/>
  <c r="H2472" i="6"/>
  <c r="H2459" i="6"/>
  <c r="H2433" i="6"/>
  <c r="H2420" i="6"/>
  <c r="H2348" i="6"/>
  <c r="H1014" i="6"/>
  <c r="H2276" i="6"/>
  <c r="H2269" i="6"/>
  <c r="H2235" i="6"/>
  <c r="H2221" i="6"/>
  <c r="H1557" i="6"/>
  <c r="H1901" i="6"/>
  <c r="H1888" i="6"/>
  <c r="H2178" i="6"/>
  <c r="P984" i="6" s="1"/>
  <c r="H1855" i="6"/>
  <c r="H2170" i="6"/>
  <c r="H1794" i="6"/>
  <c r="H2109" i="6"/>
  <c r="H1768" i="6"/>
  <c r="H2099" i="6"/>
  <c r="H2080" i="6"/>
  <c r="H1062" i="6"/>
  <c r="P91" i="6" s="1"/>
  <c r="H2050" i="6"/>
  <c r="H1995" i="6"/>
  <c r="P1332" i="6" s="1"/>
  <c r="H1983" i="6"/>
  <c r="H1959" i="6"/>
  <c r="H1936" i="6"/>
  <c r="H1924" i="6"/>
  <c r="H1551" i="6"/>
  <c r="H1900" i="6"/>
  <c r="H1527" i="6"/>
  <c r="H1878" i="6"/>
  <c r="P1242" i="6" s="1"/>
  <c r="H1854" i="6"/>
  <c r="H1811" i="6"/>
  <c r="H1788" i="6"/>
  <c r="H1764" i="6"/>
  <c r="H1752" i="6"/>
  <c r="H1590" i="6"/>
  <c r="H2642" i="6"/>
  <c r="H1098" i="6"/>
  <c r="H2570" i="6"/>
  <c r="P1375" i="6" s="1"/>
  <c r="H2498" i="6"/>
  <c r="H2439" i="6"/>
  <c r="H1482" i="6"/>
  <c r="H2426" i="6"/>
  <c r="H2354" i="6"/>
  <c r="H2025" i="6"/>
  <c r="H2282" i="6"/>
  <c r="H2003" i="6"/>
  <c r="H2228" i="6"/>
  <c r="H1935" i="6"/>
  <c r="H1907" i="6"/>
  <c r="H2153" i="6"/>
  <c r="H2135" i="6"/>
  <c r="H2127" i="6"/>
  <c r="H2108" i="6"/>
  <c r="P411" i="6" s="1"/>
  <c r="H1767" i="6"/>
  <c r="H2089" i="6"/>
  <c r="P362" i="6" s="1"/>
  <c r="H2079" i="6"/>
  <c r="H1674" i="6"/>
  <c r="H1947" i="6"/>
  <c r="H1923" i="6"/>
  <c r="H1911" i="6"/>
  <c r="H1887" i="6"/>
  <c r="H1877" i="6"/>
  <c r="H1865" i="6"/>
  <c r="H1821" i="6"/>
  <c r="H1810" i="6"/>
  <c r="H1775" i="6"/>
  <c r="H1751" i="6"/>
  <c r="H1577" i="6"/>
  <c r="H2864" i="6"/>
  <c r="H1276" i="6"/>
  <c r="H2792" i="6"/>
  <c r="H2720" i="6"/>
  <c r="H2713" i="6"/>
  <c r="H1446" i="6"/>
  <c r="P455" i="6" s="1"/>
  <c r="H2661" i="6"/>
  <c r="H2648" i="6"/>
  <c r="H2628" i="6"/>
  <c r="H2589" i="6"/>
  <c r="H2576" i="6"/>
  <c r="H2543" i="6"/>
  <c r="H2504" i="6"/>
  <c r="H1816" i="6"/>
  <c r="P598" i="6" s="1"/>
  <c r="H2373" i="6"/>
  <c r="H2360" i="6"/>
  <c r="H2075" i="6"/>
  <c r="H2288" i="6"/>
  <c r="H1957" i="6"/>
  <c r="H1266" i="6"/>
  <c r="H2234" i="6"/>
  <c r="H2206" i="6"/>
  <c r="H1783" i="6"/>
  <c r="H2117" i="6"/>
  <c r="H2107" i="6"/>
  <c r="H2088" i="6"/>
  <c r="H2068" i="6"/>
  <c r="H2040" i="6"/>
  <c r="H2017" i="6"/>
  <c r="H1993" i="6"/>
  <c r="H1981" i="6"/>
  <c r="H1864" i="6"/>
  <c r="P958" i="6" s="1"/>
  <c r="H1852" i="6"/>
  <c r="H1798" i="6"/>
  <c r="H1762" i="6"/>
  <c r="H1564" i="6"/>
  <c r="H2726" i="6"/>
  <c r="P687" i="6" s="1"/>
  <c r="H2654" i="6"/>
  <c r="H2582" i="6"/>
  <c r="H2029" i="6"/>
  <c r="H2510" i="6"/>
  <c r="H414" i="6"/>
  <c r="P1098" i="6" s="1"/>
  <c r="H2477" i="6"/>
  <c r="H2438" i="6"/>
  <c r="H2366" i="6"/>
  <c r="H2359" i="6"/>
  <c r="H2294" i="6"/>
  <c r="H2016" i="6"/>
  <c r="H2233" i="6"/>
  <c r="H2199" i="6"/>
  <c r="H662" i="6"/>
  <c r="H2191" i="6"/>
  <c r="H2168" i="6"/>
  <c r="H1853" i="6"/>
  <c r="H2125" i="6"/>
  <c r="H2116" i="6"/>
  <c r="H2106" i="6"/>
  <c r="H1758" i="6"/>
  <c r="H2057" i="6"/>
  <c r="P150" i="6" s="1"/>
  <c r="H2039" i="6"/>
  <c r="P9" i="6" s="1"/>
  <c r="H1672" i="6"/>
  <c r="H2004" i="6"/>
  <c r="H1980" i="6"/>
  <c r="H1968" i="6"/>
  <c r="H1945" i="6"/>
  <c r="P1141" i="6" s="1"/>
  <c r="H1921" i="6"/>
  <c r="H1909" i="6"/>
  <c r="H1851" i="6"/>
  <c r="H1831" i="6"/>
  <c r="H1819" i="6"/>
  <c r="P628" i="6" s="1"/>
  <c r="H1797" i="6"/>
  <c r="H1785" i="6"/>
  <c r="H2948" i="6"/>
  <c r="H2876" i="6"/>
  <c r="H2804" i="6"/>
  <c r="H2732" i="6"/>
  <c r="P739" i="6" s="1"/>
  <c r="H330" i="6"/>
  <c r="P544" i="6" s="1"/>
  <c r="H2660" i="6"/>
  <c r="P406" i="6" s="1"/>
  <c r="H2653" i="6"/>
  <c r="H2588" i="6"/>
  <c r="H2542" i="6"/>
  <c r="H2516" i="6"/>
  <c r="H2470" i="6"/>
  <c r="H2444" i="6"/>
  <c r="H2398" i="6"/>
  <c r="H2372" i="6"/>
  <c r="H2100" i="6"/>
  <c r="H2087" i="6"/>
  <c r="H1059" i="6"/>
  <c r="P61" i="6" s="1"/>
  <c r="H2300" i="6"/>
  <c r="H2023" i="6"/>
  <c r="H2240" i="6"/>
  <c r="H1948" i="6"/>
  <c r="H1265" i="6"/>
  <c r="H1915" i="6"/>
  <c r="H2142" i="6"/>
  <c r="H2133" i="6"/>
  <c r="H1757" i="6"/>
  <c r="H1750" i="6"/>
  <c r="H1073" i="6"/>
  <c r="H2066" i="6"/>
  <c r="H1671" i="6"/>
  <c r="H1991" i="6"/>
  <c r="H1967" i="6"/>
  <c r="P1250" i="6" s="1"/>
  <c r="H1932" i="6"/>
  <c r="H1908" i="6"/>
  <c r="H1896" i="6"/>
  <c r="H2594" i="6"/>
  <c r="H2028" i="6"/>
  <c r="H2522" i="6"/>
  <c r="H2450" i="6"/>
  <c r="P1207" i="6" s="1"/>
  <c r="H1781" i="6"/>
  <c r="H2378" i="6"/>
  <c r="H2064" i="6"/>
  <c r="H516" i="6"/>
  <c r="P144" i="6" s="1"/>
  <c r="H1685" i="6"/>
  <c r="H2306" i="6"/>
  <c r="H2033" i="6"/>
  <c r="H2002" i="6"/>
  <c r="H2246" i="6"/>
  <c r="H2239" i="6"/>
  <c r="H1933" i="6"/>
  <c r="H1905" i="6"/>
  <c r="H2183" i="6"/>
  <c r="H2175" i="6"/>
  <c r="H1799" i="6"/>
  <c r="H1439" i="6"/>
  <c r="H1419" i="6"/>
  <c r="H2086" i="6"/>
  <c r="H2076" i="6"/>
  <c r="P341" i="6" s="1"/>
  <c r="H1741" i="6"/>
  <c r="H2037" i="6"/>
  <c r="H2014" i="6"/>
  <c r="H1625" i="6"/>
  <c r="H1978" i="6"/>
  <c r="H1587" i="6"/>
  <c r="H1919" i="6"/>
  <c r="H1895" i="6"/>
  <c r="H1873" i="6"/>
  <c r="H1849" i="6"/>
  <c r="H1795" i="6"/>
  <c r="H1747" i="6"/>
  <c r="H1720" i="6"/>
  <c r="H1609" i="6"/>
  <c r="H2816" i="6"/>
  <c r="H2744" i="6"/>
  <c r="H1858" i="6"/>
  <c r="P937" i="6" s="1"/>
  <c r="H1807" i="6"/>
  <c r="P533" i="6" s="1"/>
  <c r="H2672" i="6"/>
  <c r="H2600" i="6"/>
  <c r="H2580" i="6"/>
  <c r="H747" i="6"/>
  <c r="H2528" i="6"/>
  <c r="H1894" i="6"/>
  <c r="H2456" i="6"/>
  <c r="H2384" i="6"/>
  <c r="H2364" i="6"/>
  <c r="H2074" i="6"/>
  <c r="P327" i="6" s="1"/>
  <c r="H1374" i="6"/>
  <c r="H2312" i="6"/>
  <c r="H1990" i="6"/>
  <c r="H1576" i="6"/>
  <c r="H2218" i="6"/>
  <c r="H2204" i="6"/>
  <c r="H1223" i="6"/>
  <c r="H2174" i="6"/>
  <c r="H2166" i="6"/>
  <c r="H1791" i="6"/>
  <c r="H1432" i="6"/>
  <c r="H2104" i="6"/>
  <c r="H2085" i="6"/>
  <c r="H1740" i="6"/>
  <c r="H2055" i="6"/>
  <c r="P138" i="6" s="1"/>
  <c r="H1681" i="6"/>
  <c r="H2013" i="6"/>
  <c r="H2001" i="6"/>
  <c r="H1615" i="6"/>
  <c r="H1965" i="6"/>
  <c r="H1954" i="6"/>
  <c r="H1942" i="6"/>
  <c r="H1906" i="6"/>
  <c r="H1883" i="6"/>
  <c r="P1010" i="6" s="1"/>
  <c r="H1828" i="6"/>
  <c r="H1782" i="6"/>
  <c r="H1596" i="6"/>
  <c r="H2534" i="6"/>
  <c r="H421" i="6"/>
  <c r="H2501" i="6"/>
  <c r="H2462" i="6"/>
  <c r="H2390" i="6"/>
  <c r="H2370" i="6"/>
  <c r="H2357" i="6"/>
  <c r="H2077" i="6"/>
  <c r="H2015" i="6"/>
  <c r="H1977" i="6"/>
  <c r="H2252" i="6"/>
  <c r="H1953" i="6"/>
  <c r="H1930" i="6"/>
  <c r="H1920" i="6"/>
  <c r="H2211" i="6"/>
  <c r="H2196" i="6"/>
  <c r="H1876" i="6"/>
  <c r="H2173" i="6"/>
  <c r="H2165" i="6"/>
  <c r="H2158" i="6"/>
  <c r="H2140" i="6"/>
  <c r="P511" i="6" s="1"/>
  <c r="H2122" i="6"/>
  <c r="H2103" i="6"/>
  <c r="H2094" i="6"/>
  <c r="H2035" i="6"/>
  <c r="H1668" i="6"/>
  <c r="H1941" i="6"/>
  <c r="H1929" i="6"/>
  <c r="P1107" i="6" s="1"/>
  <c r="H1882" i="6"/>
  <c r="H1793" i="6"/>
  <c r="H1769" i="6"/>
  <c r="H2684" i="6"/>
  <c r="H2612" i="6"/>
  <c r="H2540" i="6"/>
  <c r="H1987" i="6"/>
  <c r="H2468" i="6"/>
  <c r="H2461" i="6"/>
  <c r="H2422" i="6"/>
  <c r="H2396" i="6"/>
  <c r="H2324" i="6"/>
  <c r="H1989" i="6"/>
  <c r="H2265" i="6"/>
  <c r="H2258" i="6"/>
  <c r="P1269" i="6" s="1"/>
  <c r="H2244" i="6"/>
  <c r="H2224" i="6"/>
  <c r="H2210" i="6"/>
  <c r="H1861" i="6"/>
  <c r="H1485" i="6"/>
  <c r="P695" i="6" s="1"/>
  <c r="H2157" i="6"/>
  <c r="H2148" i="6"/>
  <c r="H2139" i="6"/>
  <c r="H2112" i="6"/>
  <c r="H2102" i="6"/>
  <c r="H1771" i="6"/>
  <c r="H2093" i="6"/>
  <c r="H2083" i="6"/>
  <c r="H1746" i="6"/>
  <c r="H2073" i="6"/>
  <c r="H1719" i="6"/>
  <c r="H2034" i="6"/>
  <c r="H2022" i="6"/>
  <c r="H2011" i="6"/>
  <c r="H1999" i="6"/>
  <c r="H1623" i="6"/>
  <c r="H1975" i="6"/>
  <c r="H1963" i="6"/>
  <c r="H1567" i="6"/>
  <c r="H1815" i="6"/>
  <c r="P597" i="6" s="1"/>
  <c r="H1792" i="6"/>
  <c r="H1756" i="6"/>
  <c r="H1726" i="6"/>
  <c r="H1695" i="6"/>
  <c r="H2690" i="6"/>
  <c r="H2546" i="6"/>
  <c r="H1992" i="6"/>
  <c r="H1570" i="6"/>
  <c r="H2474" i="6"/>
  <c r="H1902" i="6"/>
  <c r="H1825" i="6"/>
  <c r="H2402" i="6"/>
  <c r="H1749" i="6"/>
  <c r="H2330" i="6"/>
  <c r="P206" i="6" s="1"/>
  <c r="H1951" i="6"/>
  <c r="H2237" i="6"/>
  <c r="H2209" i="6"/>
  <c r="H1897" i="6"/>
  <c r="H2156" i="6"/>
  <c r="P690" i="6" s="1"/>
  <c r="H2138" i="6"/>
  <c r="H2130" i="6"/>
  <c r="H1776" i="6"/>
  <c r="H2052" i="6"/>
  <c r="P112" i="6" s="1"/>
  <c r="H2021" i="6"/>
  <c r="H1998" i="6"/>
  <c r="H1986" i="6"/>
  <c r="H1583" i="6"/>
  <c r="H1939" i="6"/>
  <c r="H1927" i="6"/>
  <c r="H1903" i="6"/>
  <c r="H1891" i="6"/>
  <c r="H1869" i="6"/>
  <c r="H1857" i="6"/>
  <c r="H1837" i="6"/>
  <c r="P756" i="6" s="1"/>
  <c r="H1779" i="6"/>
  <c r="H2768" i="6"/>
  <c r="H1216" i="6"/>
  <c r="H2696" i="6"/>
  <c r="H1800" i="6"/>
  <c r="H2624" i="6"/>
  <c r="H2552" i="6"/>
  <c r="H1997" i="6"/>
  <c r="H1269" i="6"/>
  <c r="H2480" i="6"/>
  <c r="H120" i="6"/>
  <c r="P1008" i="6" s="1"/>
  <c r="H1145" i="6"/>
  <c r="P509" i="6" s="1"/>
  <c r="H2408" i="6"/>
  <c r="H1134" i="6"/>
  <c r="P479" i="6" s="1"/>
  <c r="H2113" i="6"/>
  <c r="H2264" i="6"/>
  <c r="H2250" i="6"/>
  <c r="H2216" i="6"/>
  <c r="H1918" i="6"/>
  <c r="H2180" i="6"/>
  <c r="H1872" i="6"/>
  <c r="H2155" i="6"/>
  <c r="P688" i="6" s="1"/>
  <c r="H2137" i="6"/>
  <c r="H2129" i="6"/>
  <c r="H2120" i="6"/>
  <c r="H1770" i="6"/>
  <c r="H1761" i="6"/>
  <c r="H2071" i="6"/>
  <c r="H2032" i="6"/>
  <c r="H1639" i="6"/>
  <c r="H1985" i="6"/>
  <c r="H1973" i="6"/>
  <c r="H1950" i="6"/>
  <c r="H1926" i="6"/>
  <c r="H1554" i="6"/>
  <c r="H1890" i="6"/>
  <c r="H1836" i="6"/>
  <c r="H1824" i="6"/>
  <c r="P635" i="6" s="1"/>
  <c r="H2007" i="6"/>
  <c r="H2846" i="6"/>
  <c r="H2774" i="6"/>
  <c r="H2702" i="6"/>
  <c r="H2682" i="6"/>
  <c r="H2630" i="6"/>
  <c r="H1026" i="6"/>
  <c r="H2558" i="6"/>
  <c r="H2005" i="6"/>
  <c r="H2551" i="6"/>
  <c r="H2486" i="6"/>
  <c r="H2414" i="6"/>
  <c r="P564" i="6" s="1"/>
  <c r="H1773" i="6"/>
  <c r="H42" i="6"/>
  <c r="P378" i="6" s="1"/>
  <c r="H2342" i="6"/>
  <c r="H1692" i="6"/>
  <c r="H2263" i="6"/>
  <c r="H1974" i="6"/>
  <c r="H2249" i="6"/>
  <c r="H2222" i="6"/>
  <c r="H1925" i="6"/>
  <c r="H2215" i="6"/>
  <c r="H2201" i="6"/>
  <c r="H1889" i="6"/>
  <c r="H1871" i="6"/>
  <c r="H2179" i="6"/>
  <c r="H2171" i="6"/>
  <c r="H2128" i="6"/>
  <c r="H2119" i="6"/>
  <c r="H2091" i="6"/>
  <c r="H1753" i="6"/>
  <c r="H1743" i="6"/>
  <c r="H2031" i="6"/>
  <c r="H2008" i="6"/>
  <c r="H1996" i="6"/>
  <c r="H1972" i="6"/>
  <c r="P1431" i="6" s="1"/>
  <c r="H1960" i="6"/>
  <c r="H1937" i="6"/>
  <c r="H1913" i="6"/>
  <c r="H1867" i="6"/>
  <c r="H1823" i="6"/>
  <c r="P634" i="6" s="1"/>
  <c r="H1801" i="6"/>
  <c r="H1777" i="6"/>
  <c r="P417" i="6" s="1"/>
  <c r="H1765" i="6"/>
  <c r="H1603" i="6"/>
  <c r="H2132" i="6"/>
  <c r="H548" i="6"/>
  <c r="H2027" i="6"/>
  <c r="H1624" i="6"/>
  <c r="H1988" i="6"/>
  <c r="H988" i="6"/>
  <c r="H1955" i="6"/>
  <c r="H186" i="6"/>
  <c r="P1145" i="6" s="1"/>
  <c r="H1916" i="6"/>
  <c r="H329" i="6"/>
  <c r="P528" i="6" s="1"/>
  <c r="H1772" i="6"/>
  <c r="H1421" i="6"/>
  <c r="H285" i="6"/>
  <c r="H1690" i="6"/>
  <c r="H1682" i="6"/>
  <c r="H1673" i="6"/>
  <c r="H1648" i="6"/>
  <c r="H1630" i="6"/>
  <c r="H1558" i="6"/>
  <c r="H911" i="6"/>
  <c r="H1194" i="6"/>
  <c r="H1489" i="6"/>
  <c r="P703" i="6" s="1"/>
  <c r="H1164" i="6"/>
  <c r="H1457" i="6"/>
  <c r="H1125" i="6"/>
  <c r="H1389" i="6"/>
  <c r="H1378" i="6"/>
  <c r="H1355" i="6"/>
  <c r="H1343" i="6"/>
  <c r="H1331" i="6"/>
  <c r="H1319" i="6"/>
  <c r="H1001" i="6"/>
  <c r="H1297" i="6"/>
  <c r="P1402" i="6" s="1"/>
  <c r="H1285" i="6"/>
  <c r="H1273" i="6"/>
  <c r="H1261" i="6"/>
  <c r="H950" i="6"/>
  <c r="H935" i="6"/>
  <c r="H1225" i="6"/>
  <c r="H912" i="6"/>
  <c r="H1159" i="6"/>
  <c r="P630" i="6" s="1"/>
  <c r="H870" i="6"/>
  <c r="H1123" i="6"/>
  <c r="H1078" i="6"/>
  <c r="H1056" i="6"/>
  <c r="H1044" i="6"/>
  <c r="P1459" i="6" s="1"/>
  <c r="H1032" i="6"/>
  <c r="H1008" i="6"/>
  <c r="H996" i="6"/>
  <c r="P1283" i="6" s="1"/>
  <c r="H984" i="6"/>
  <c r="H973" i="6"/>
  <c r="H949" i="6"/>
  <c r="P1096" i="6" s="1"/>
  <c r="H925" i="6"/>
  <c r="H765" i="6"/>
  <c r="P1351" i="6" s="1"/>
  <c r="H1994" i="6"/>
  <c r="H209" i="6"/>
  <c r="P1399" i="6" s="1"/>
  <c r="H1578" i="6"/>
  <c r="H1922" i="6"/>
  <c r="H1850" i="6"/>
  <c r="H1435" i="6"/>
  <c r="H1778" i="6"/>
  <c r="H1689" i="6"/>
  <c r="H1347" i="6"/>
  <c r="H1638" i="6"/>
  <c r="H1629" i="6"/>
  <c r="H1621" i="6"/>
  <c r="P1314" i="6" s="1"/>
  <c r="H1291" i="6"/>
  <c r="H1586" i="6"/>
  <c r="H1279" i="6"/>
  <c r="H1255" i="6"/>
  <c r="H1549" i="6"/>
  <c r="H1227" i="6"/>
  <c r="H1516" i="6"/>
  <c r="P927" i="6" s="1"/>
  <c r="H1444" i="6"/>
  <c r="H1398" i="6"/>
  <c r="H1377" i="6"/>
  <c r="P83" i="6" s="1"/>
  <c r="H1366" i="6"/>
  <c r="H1342" i="6"/>
  <c r="H1330" i="6"/>
  <c r="P1345" i="6" s="1"/>
  <c r="H1318" i="6"/>
  <c r="P1320" i="6" s="1"/>
  <c r="H1307" i="6"/>
  <c r="H1296" i="6"/>
  <c r="H1272" i="6"/>
  <c r="H1260" i="6"/>
  <c r="H1248" i="6"/>
  <c r="H1224" i="6"/>
  <c r="P1049" i="6" s="1"/>
  <c r="H1213" i="6"/>
  <c r="H1179" i="6"/>
  <c r="H1169" i="6"/>
  <c r="P702" i="6" s="1"/>
  <c r="H1146" i="6"/>
  <c r="P510" i="6" s="1"/>
  <c r="H1087" i="6"/>
  <c r="H1077" i="6"/>
  <c r="H1043" i="6"/>
  <c r="P1458" i="6" s="1"/>
  <c r="H1031" i="6"/>
  <c r="H1019" i="6"/>
  <c r="H972" i="6"/>
  <c r="H960" i="6"/>
  <c r="H936" i="6"/>
  <c r="H678" i="6"/>
  <c r="H2144" i="6"/>
  <c r="H859" i="6"/>
  <c r="P446" i="6" s="1"/>
  <c r="H2111" i="6"/>
  <c r="H1434" i="6"/>
  <c r="H2098" i="6"/>
  <c r="H2072" i="6"/>
  <c r="H2065" i="6"/>
  <c r="H2026" i="6"/>
  <c r="H1637" i="6"/>
  <c r="H239" i="6"/>
  <c r="P1350" i="6" s="1"/>
  <c r="H2000" i="6"/>
  <c r="H987" i="6"/>
  <c r="H1928" i="6"/>
  <c r="H1243" i="6"/>
  <c r="H1528" i="6"/>
  <c r="H1524" i="6"/>
  <c r="P1228" i="6" s="1"/>
  <c r="H1856" i="6"/>
  <c r="H1443" i="6"/>
  <c r="P448" i="6" s="1"/>
  <c r="H1784" i="6"/>
  <c r="H1420" i="6"/>
  <c r="H1407" i="6"/>
  <c r="P322" i="6" s="1"/>
  <c r="H1399" i="6"/>
  <c r="H518" i="6"/>
  <c r="P148" i="6" s="1"/>
  <c r="H1712" i="6"/>
  <c r="H1354" i="6"/>
  <c r="H1647" i="6"/>
  <c r="H1338" i="6"/>
  <c r="H1325" i="6"/>
  <c r="H1620" i="6"/>
  <c r="H1289" i="6"/>
  <c r="H1594" i="6"/>
  <c r="H1585" i="6"/>
  <c r="P1152" i="6" s="1"/>
  <c r="H1566" i="6"/>
  <c r="H1548" i="6"/>
  <c r="H1538" i="6"/>
  <c r="H1487" i="6"/>
  <c r="P697" i="6" s="1"/>
  <c r="H1477" i="6"/>
  <c r="P648" i="6" s="1"/>
  <c r="H1431" i="6"/>
  <c r="H1365" i="6"/>
  <c r="P1486" i="6" s="1"/>
  <c r="H1353" i="6"/>
  <c r="H1024" i="6"/>
  <c r="H1329" i="6"/>
  <c r="H1317" i="6"/>
  <c r="H1306" i="6"/>
  <c r="H1271" i="6"/>
  <c r="H1259" i="6"/>
  <c r="H1247" i="6"/>
  <c r="H1235" i="6"/>
  <c r="H1212" i="6"/>
  <c r="H1133" i="6"/>
  <c r="H846" i="6"/>
  <c r="H1042" i="6"/>
  <c r="P1484" i="6" s="1"/>
  <c r="H1030" i="6"/>
  <c r="H1018" i="6"/>
  <c r="H1006" i="6"/>
  <c r="H971" i="6"/>
  <c r="H959" i="6"/>
  <c r="H947" i="6"/>
  <c r="H923" i="6"/>
  <c r="H2078" i="6"/>
  <c r="P345" i="6" s="1"/>
  <c r="H2019" i="6"/>
  <c r="H2006" i="6"/>
  <c r="H1934" i="6"/>
  <c r="H1914" i="6"/>
  <c r="H905" i="6"/>
  <c r="H1203" i="6"/>
  <c r="H1862" i="6"/>
  <c r="H1517" i="6"/>
  <c r="H1506" i="6"/>
  <c r="H1471" i="6"/>
  <c r="P580" i="6" s="1"/>
  <c r="H1803" i="6"/>
  <c r="H1459" i="6"/>
  <c r="H1790" i="6"/>
  <c r="H1718" i="6"/>
  <c r="H1363" i="6"/>
  <c r="P1464" i="6" s="1"/>
  <c r="H1654" i="6"/>
  <c r="P1384" i="6" s="1"/>
  <c r="H1646" i="6"/>
  <c r="H1337" i="6"/>
  <c r="P1359" i="6" s="1"/>
  <c r="H1619" i="6"/>
  <c r="H1312" i="6"/>
  <c r="H1584" i="6"/>
  <c r="H1278" i="6"/>
  <c r="H1263" i="6"/>
  <c r="H1547" i="6"/>
  <c r="H1236" i="6"/>
  <c r="H1514" i="6"/>
  <c r="P914" i="6" s="1"/>
  <c r="H1486" i="6"/>
  <c r="P696" i="6" s="1"/>
  <c r="H1096" i="6"/>
  <c r="P357" i="6" s="1"/>
  <c r="H1375" i="6"/>
  <c r="H1039" i="6"/>
  <c r="P1483" i="6" s="1"/>
  <c r="H1305" i="6"/>
  <c r="H990" i="6"/>
  <c r="P1273" i="6" s="1"/>
  <c r="H977" i="6"/>
  <c r="H1270" i="6"/>
  <c r="H1258" i="6"/>
  <c r="P1116" i="6" s="1"/>
  <c r="H1246" i="6"/>
  <c r="H1234" i="6"/>
  <c r="H1222" i="6"/>
  <c r="H1211" i="6"/>
  <c r="H1156" i="6"/>
  <c r="H1120" i="6"/>
  <c r="P423" i="6" s="1"/>
  <c r="H1097" i="6"/>
  <c r="H1041" i="6"/>
  <c r="P1457" i="6" s="1"/>
  <c r="H1029" i="6"/>
  <c r="H1005" i="6"/>
  <c r="H970" i="6"/>
  <c r="H958" i="6"/>
  <c r="H2084" i="6"/>
  <c r="H2012" i="6"/>
  <c r="H1940" i="6"/>
  <c r="H1539" i="6"/>
  <c r="H1868" i="6"/>
  <c r="H1511" i="6"/>
  <c r="H1796" i="6"/>
  <c r="H1458" i="6"/>
  <c r="H1763" i="6"/>
  <c r="H837" i="6"/>
  <c r="P359" i="6" s="1"/>
  <c r="H284" i="6"/>
  <c r="P320" i="6" s="1"/>
  <c r="H1724" i="6"/>
  <c r="P200" i="6" s="1"/>
  <c r="H1704" i="6"/>
  <c r="H1679" i="6"/>
  <c r="H1653" i="6"/>
  <c r="H1645" i="6"/>
  <c r="H1636" i="6"/>
  <c r="H1627" i="6"/>
  <c r="H1618" i="6"/>
  <c r="P1305" i="6" s="1"/>
  <c r="H1610" i="6"/>
  <c r="H1601" i="6"/>
  <c r="P1401" i="6" s="1"/>
  <c r="H1574" i="6"/>
  <c r="H1253" i="6"/>
  <c r="H1555" i="6"/>
  <c r="H1546" i="6"/>
  <c r="H921" i="6"/>
  <c r="P1046" i="6" s="1"/>
  <c r="H1525" i="6"/>
  <c r="P1014" i="6" s="1"/>
  <c r="H1513" i="6"/>
  <c r="H1503" i="6"/>
  <c r="P789" i="6" s="1"/>
  <c r="H1475" i="6"/>
  <c r="P586" i="6" s="1"/>
  <c r="H1144" i="6"/>
  <c r="H1453" i="6"/>
  <c r="H1441" i="6"/>
  <c r="H1429" i="6"/>
  <c r="H1339" i="6"/>
  <c r="H1293" i="6"/>
  <c r="H975" i="6"/>
  <c r="H1257" i="6"/>
  <c r="H1245" i="6"/>
  <c r="H1233" i="6"/>
  <c r="H1221" i="6"/>
  <c r="H1143" i="6"/>
  <c r="H1084" i="6"/>
  <c r="H1074" i="6"/>
  <c r="H969" i="6"/>
  <c r="P1148" i="6" s="1"/>
  <c r="H957" i="6"/>
  <c r="H933" i="6"/>
  <c r="H2090" i="6"/>
  <c r="H2070" i="6"/>
  <c r="H2018" i="6"/>
  <c r="H1946" i="6"/>
  <c r="H1531" i="6"/>
  <c r="H1874" i="6"/>
  <c r="P1220" i="6" s="1"/>
  <c r="H1193" i="6"/>
  <c r="H1505" i="6"/>
  <c r="P896" i="6" s="1"/>
  <c r="H81" i="6"/>
  <c r="P569" i="6" s="1"/>
  <c r="H1802" i="6"/>
  <c r="H1465" i="6"/>
  <c r="H1413" i="6"/>
  <c r="H1397" i="6"/>
  <c r="H1730" i="6"/>
  <c r="H1703" i="6"/>
  <c r="P80" i="6" s="1"/>
  <c r="H795" i="6"/>
  <c r="H1361" i="6"/>
  <c r="P1462" i="6" s="1"/>
  <c r="H1678" i="6"/>
  <c r="H1670" i="6"/>
  <c r="H1644" i="6"/>
  <c r="H1626" i="6"/>
  <c r="H1617" i="6"/>
  <c r="H1573" i="6"/>
  <c r="H1545" i="6"/>
  <c r="H1535" i="6"/>
  <c r="H1512" i="6"/>
  <c r="H1474" i="6"/>
  <c r="P583" i="6" s="1"/>
  <c r="H1464" i="6"/>
  <c r="H1132" i="6"/>
  <c r="H1440" i="6"/>
  <c r="H1428" i="6"/>
  <c r="H1417" i="6"/>
  <c r="H1385" i="6"/>
  <c r="P145" i="6" s="1"/>
  <c r="H1362" i="6"/>
  <c r="P1463" i="6" s="1"/>
  <c r="H1037" i="6"/>
  <c r="P1454" i="6" s="1"/>
  <c r="H1326" i="6"/>
  <c r="H1303" i="6"/>
  <c r="H1209" i="6"/>
  <c r="P1216" i="6" s="1"/>
  <c r="H1198" i="6"/>
  <c r="H1176" i="6"/>
  <c r="P767" i="6" s="1"/>
  <c r="H1107" i="6"/>
  <c r="H1051" i="6"/>
  <c r="H1015" i="6"/>
  <c r="H932" i="6"/>
  <c r="H2096" i="6"/>
  <c r="H2024" i="6"/>
  <c r="H1952" i="6"/>
  <c r="P1150" i="6" s="1"/>
  <c r="H1565" i="6"/>
  <c r="H1552" i="6"/>
  <c r="H1880" i="6"/>
  <c r="P1247" i="6" s="1"/>
  <c r="H1518" i="6"/>
  <c r="H1479" i="6"/>
  <c r="H1808" i="6"/>
  <c r="P557" i="6" s="1"/>
  <c r="H1111" i="6"/>
  <c r="H1095" i="6"/>
  <c r="H1702" i="6"/>
  <c r="H1677" i="6"/>
  <c r="H1360" i="6"/>
  <c r="P1485" i="6" s="1"/>
  <c r="H1669" i="6"/>
  <c r="H1351" i="6"/>
  <c r="H1643" i="6"/>
  <c r="H1616" i="6"/>
  <c r="H1302" i="6"/>
  <c r="H1582" i="6"/>
  <c r="H1572" i="6"/>
  <c r="H1252" i="6"/>
  <c r="H1534" i="6"/>
  <c r="H1523" i="6"/>
  <c r="H1483" i="6"/>
  <c r="H1473" i="6"/>
  <c r="P582" i="6" s="1"/>
  <c r="H1463" i="6"/>
  <c r="H1451" i="6"/>
  <c r="H1427" i="6"/>
  <c r="H1416" i="6"/>
  <c r="H1405" i="6"/>
  <c r="H1349" i="6"/>
  <c r="H1267" i="6"/>
  <c r="H955" i="6"/>
  <c r="H1231" i="6"/>
  <c r="H895" i="6"/>
  <c r="H1153" i="6"/>
  <c r="P607" i="6" s="1"/>
  <c r="H1141" i="6"/>
  <c r="H1129" i="6"/>
  <c r="H1117" i="6"/>
  <c r="H1061" i="6"/>
  <c r="P79" i="6" s="1"/>
  <c r="H1038" i="6"/>
  <c r="P1455" i="6" s="1"/>
  <c r="H1002" i="6"/>
  <c r="P1300" i="6" s="1"/>
  <c r="H931" i="6"/>
  <c r="H919" i="6"/>
  <c r="H2030" i="6"/>
  <c r="H991" i="6"/>
  <c r="H1958" i="6"/>
  <c r="H1886" i="6"/>
  <c r="H1814" i="6"/>
  <c r="P584" i="6" s="1"/>
  <c r="H1423" i="6"/>
  <c r="H1755" i="6"/>
  <c r="H1742" i="6"/>
  <c r="H1694" i="6"/>
  <c r="P45" i="6" s="1"/>
  <c r="H1642" i="6"/>
  <c r="H1335" i="6"/>
  <c r="H1608" i="6"/>
  <c r="H1581" i="6"/>
  <c r="H967" i="6"/>
  <c r="H1571" i="6"/>
  <c r="H1533" i="6"/>
  <c r="H1522" i="6"/>
  <c r="P1211" i="6" s="1"/>
  <c r="H1462" i="6"/>
  <c r="H1450" i="6"/>
  <c r="H1438" i="6"/>
  <c r="P436" i="6" s="1"/>
  <c r="H1415" i="6"/>
  <c r="H1404" i="6"/>
  <c r="H1336" i="6"/>
  <c r="H1011" i="6"/>
  <c r="H1313" i="6"/>
  <c r="H1254" i="6"/>
  <c r="H1185" i="6"/>
  <c r="H877" i="6"/>
  <c r="H1152" i="6"/>
  <c r="P606" i="6" s="1"/>
  <c r="H1128" i="6"/>
  <c r="H1116" i="6"/>
  <c r="H1093" i="6"/>
  <c r="H1071" i="6"/>
  <c r="H1025" i="6"/>
  <c r="H989" i="6"/>
  <c r="H942" i="6"/>
  <c r="H918" i="6"/>
  <c r="H851" i="6"/>
  <c r="H2036" i="6"/>
  <c r="H1327" i="6"/>
  <c r="P1339" i="6" s="1"/>
  <c r="H1964" i="6"/>
  <c r="H139" i="6"/>
  <c r="P1052" i="6" s="1"/>
  <c r="H914" i="6"/>
  <c r="H1892" i="6"/>
  <c r="H1820" i="6"/>
  <c r="P629" i="6" s="1"/>
  <c r="H1774" i="6"/>
  <c r="H1748" i="6"/>
  <c r="H1675" i="6"/>
  <c r="H1350" i="6"/>
  <c r="H1341" i="6"/>
  <c r="H1321" i="6"/>
  <c r="H1308" i="6"/>
  <c r="H1607" i="6"/>
  <c r="P1280" i="6" s="1"/>
  <c r="H1542" i="6"/>
  <c r="H1521" i="6"/>
  <c r="P1000" i="6" s="1"/>
  <c r="H1181" i="6"/>
  <c r="H1461" i="6"/>
  <c r="H1449" i="6"/>
  <c r="H1121" i="6"/>
  <c r="P435" i="6" s="1"/>
  <c r="H1414" i="6"/>
  <c r="H1403" i="6"/>
  <c r="H1053" i="6"/>
  <c r="H1359" i="6"/>
  <c r="H1323" i="6"/>
  <c r="P1329" i="6" s="1"/>
  <c r="H1277" i="6"/>
  <c r="H954" i="6"/>
  <c r="H1241" i="6"/>
  <c r="H1218" i="6"/>
  <c r="H1195" i="6"/>
  <c r="P956" i="6" s="1"/>
  <c r="H1163" i="6"/>
  <c r="P652" i="6" s="1"/>
  <c r="H1139" i="6"/>
  <c r="H1127" i="6"/>
  <c r="H1115" i="6"/>
  <c r="H1081" i="6"/>
  <c r="P329" i="6" s="1"/>
  <c r="H1048" i="6"/>
  <c r="P4" i="6" s="1"/>
  <c r="H1012" i="6"/>
  <c r="P1333" i="6" s="1"/>
  <c r="H929" i="6"/>
  <c r="H2186" i="6"/>
  <c r="H2114" i="6"/>
  <c r="P424" i="6" s="1"/>
  <c r="H2081" i="6"/>
  <c r="H2042" i="6"/>
  <c r="H2009" i="6"/>
  <c r="H1970" i="6"/>
  <c r="H1282" i="6"/>
  <c r="H1543" i="6"/>
  <c r="H1898" i="6"/>
  <c r="H343" i="6"/>
  <c r="P654" i="6" s="1"/>
  <c r="H1826" i="6"/>
  <c r="H1447" i="6"/>
  <c r="H1422" i="6"/>
  <c r="H1754" i="6"/>
  <c r="H1072" i="6"/>
  <c r="H1387" i="6"/>
  <c r="H1667" i="6"/>
  <c r="H1023" i="6"/>
  <c r="P1449" i="6" s="1"/>
  <c r="H1633" i="6"/>
  <c r="H1614" i="6"/>
  <c r="H1606" i="6"/>
  <c r="H1295" i="6"/>
  <c r="H1579" i="6"/>
  <c r="H1561" i="6"/>
  <c r="H1240" i="6"/>
  <c r="H1541" i="6"/>
  <c r="H1217" i="6"/>
  <c r="H1206" i="6"/>
  <c r="H1470" i="6"/>
  <c r="H1425" i="6"/>
  <c r="H1402" i="6"/>
  <c r="H1392" i="6"/>
  <c r="H1264" i="6"/>
  <c r="H953" i="6"/>
  <c r="H939" i="6"/>
  <c r="H1228" i="6"/>
  <c r="H1205" i="6"/>
  <c r="H1150" i="6"/>
  <c r="H1126" i="6"/>
  <c r="H1114" i="6"/>
  <c r="H833" i="6"/>
  <c r="H1080" i="6"/>
  <c r="P321" i="6" s="1"/>
  <c r="H1035" i="6"/>
  <c r="P1396" i="6" s="1"/>
  <c r="H976" i="6"/>
  <c r="P1167" i="6" s="1"/>
  <c r="H2048" i="6"/>
  <c r="H1976" i="6"/>
  <c r="H1563" i="6"/>
  <c r="H1239" i="6"/>
  <c r="H1904" i="6"/>
  <c r="H1530" i="6"/>
  <c r="H1832" i="6"/>
  <c r="H1452" i="6"/>
  <c r="H1786" i="6"/>
  <c r="H1760" i="6"/>
  <c r="H1410" i="6"/>
  <c r="H1371" i="6"/>
  <c r="H1666" i="6"/>
  <c r="H1658" i="6"/>
  <c r="H1348" i="6"/>
  <c r="P1452" i="6" s="1"/>
  <c r="H1649" i="6"/>
  <c r="H1632" i="6"/>
  <c r="H1605" i="6"/>
  <c r="H1597" i="6"/>
  <c r="H1588" i="6"/>
  <c r="H1569" i="6"/>
  <c r="H1560" i="6"/>
  <c r="H1249" i="6"/>
  <c r="H1229" i="6"/>
  <c r="H1507" i="6"/>
  <c r="H1105" i="6"/>
  <c r="H1391" i="6"/>
  <c r="H1369" i="6"/>
  <c r="P7" i="6" s="1"/>
  <c r="H1357" i="6"/>
  <c r="H1345" i="6"/>
  <c r="H1333" i="6"/>
  <c r="H1287" i="6"/>
  <c r="H1251" i="6"/>
  <c r="H937" i="6"/>
  <c r="H924" i="6"/>
  <c r="H1182" i="6"/>
  <c r="H1161" i="6"/>
  <c r="P633" i="6" s="1"/>
  <c r="H1149" i="6"/>
  <c r="P572" i="6" s="1"/>
  <c r="H1137" i="6"/>
  <c r="H1113" i="6"/>
  <c r="H1102" i="6"/>
  <c r="H1090" i="6"/>
  <c r="H1068" i="6"/>
  <c r="P264" i="6" s="1"/>
  <c r="H963" i="6"/>
  <c r="H951" i="6"/>
  <c r="H2198" i="6"/>
  <c r="H1537" i="6"/>
  <c r="H2126" i="6"/>
  <c r="H2067" i="6"/>
  <c r="H2054" i="6"/>
  <c r="P114" i="6" s="1"/>
  <c r="H1962" i="6"/>
  <c r="H1949" i="6"/>
  <c r="H1910" i="6"/>
  <c r="H1519" i="6"/>
  <c r="H1805" i="6"/>
  <c r="H1445" i="6"/>
  <c r="H1433" i="6"/>
  <c r="P407" i="6" s="1"/>
  <c r="H1766" i="6"/>
  <c r="H1759" i="6"/>
  <c r="H1665" i="6"/>
  <c r="P1494" i="6" s="1"/>
  <c r="H1631" i="6"/>
  <c r="H1559" i="6"/>
  <c r="H938" i="6"/>
  <c r="P1079" i="6" s="1"/>
  <c r="H1529" i="6"/>
  <c r="H1197" i="6"/>
  <c r="H1135" i="6"/>
  <c r="H1411" i="6"/>
  <c r="H1379" i="6"/>
  <c r="P92" i="6" s="1"/>
  <c r="H1368" i="6"/>
  <c r="H1356" i="6"/>
  <c r="H1344" i="6"/>
  <c r="H1332" i="6"/>
  <c r="H1320" i="6"/>
  <c r="H1309" i="6"/>
  <c r="H913" i="6"/>
  <c r="H1192" i="6"/>
  <c r="H1101" i="6"/>
  <c r="H1089" i="6"/>
  <c r="P346" i="6" s="1"/>
  <c r="H1067" i="6"/>
  <c r="P164" i="6" s="1"/>
  <c r="H1057" i="6"/>
  <c r="H1045" i="6"/>
  <c r="P1460" i="6" s="1"/>
  <c r="H1021" i="6"/>
  <c r="P1362" i="6" s="1"/>
  <c r="H1009" i="6"/>
  <c r="H997" i="6"/>
  <c r="P1285" i="6" s="1"/>
  <c r="H985" i="6"/>
  <c r="P1261" i="6" s="1"/>
  <c r="H926" i="6"/>
  <c r="H903" i="6"/>
  <c r="H1544" i="6"/>
  <c r="H1472" i="6"/>
  <c r="P581" i="6" s="1"/>
  <c r="H1328" i="6"/>
  <c r="P1341" i="6" s="1"/>
  <c r="H427" i="6"/>
  <c r="P1129" i="6" s="1"/>
  <c r="H1256" i="6"/>
  <c r="H362" i="6"/>
  <c r="P913" i="6" s="1"/>
  <c r="H1184" i="6"/>
  <c r="H1151" i="6"/>
  <c r="H1138" i="6"/>
  <c r="H849" i="6"/>
  <c r="H1112" i="6"/>
  <c r="H1092" i="6"/>
  <c r="P353" i="6" s="1"/>
  <c r="H823" i="6"/>
  <c r="H1040" i="6"/>
  <c r="P1456" i="6" s="1"/>
  <c r="H1020" i="6"/>
  <c r="H475" i="6"/>
  <c r="H235" i="6"/>
  <c r="P1343" i="6" s="1"/>
  <c r="H1007" i="6"/>
  <c r="H737" i="6"/>
  <c r="H719" i="6"/>
  <c r="H968" i="6"/>
  <c r="H961" i="6"/>
  <c r="H948" i="6"/>
  <c r="H941" i="6"/>
  <c r="H927" i="6"/>
  <c r="H888" i="6"/>
  <c r="H853" i="6"/>
  <c r="H843" i="6"/>
  <c r="H822" i="6"/>
  <c r="H526" i="6"/>
  <c r="H812" i="6"/>
  <c r="H791" i="6"/>
  <c r="P1480" i="6" s="1"/>
  <c r="H768" i="6"/>
  <c r="H756" i="6"/>
  <c r="H744" i="6"/>
  <c r="P1295" i="6" s="1"/>
  <c r="H1550" i="6"/>
  <c r="P1078" i="6" s="1"/>
  <c r="H1406" i="6"/>
  <c r="H811" i="6"/>
  <c r="P187" i="6" s="1"/>
  <c r="H514" i="6"/>
  <c r="P102" i="6" s="1"/>
  <c r="H240" i="6"/>
  <c r="P1355" i="6" s="1"/>
  <c r="H1334" i="6"/>
  <c r="H1301" i="6"/>
  <c r="H453" i="6"/>
  <c r="H1275" i="6"/>
  <c r="H1262" i="6"/>
  <c r="H1242" i="6"/>
  <c r="H671" i="6"/>
  <c r="H1183" i="6"/>
  <c r="H61" i="6"/>
  <c r="P419" i="6" s="1"/>
  <c r="H1118" i="6"/>
  <c r="H504" i="6"/>
  <c r="P25" i="6" s="1"/>
  <c r="H1046" i="6"/>
  <c r="P1461" i="6" s="1"/>
  <c r="H782" i="6"/>
  <c r="P1374" i="6" s="1"/>
  <c r="H754" i="6"/>
  <c r="H1000" i="6"/>
  <c r="H212" i="6"/>
  <c r="P1417" i="6" s="1"/>
  <c r="H974" i="6"/>
  <c r="H934" i="6"/>
  <c r="H920" i="6"/>
  <c r="H896" i="6"/>
  <c r="H887" i="6"/>
  <c r="H879" i="6"/>
  <c r="H606" i="6"/>
  <c r="H67" i="6"/>
  <c r="P458" i="6" s="1"/>
  <c r="H842" i="6"/>
  <c r="H821" i="6"/>
  <c r="H743" i="6"/>
  <c r="P1294" i="6" s="1"/>
  <c r="H672" i="6"/>
  <c r="P1056" i="6" s="1"/>
  <c r="H1700" i="6"/>
  <c r="H1680" i="6"/>
  <c r="H1641" i="6"/>
  <c r="H1628" i="6"/>
  <c r="H1595" i="6"/>
  <c r="H1556" i="6"/>
  <c r="H1536" i="6"/>
  <c r="H1484" i="6"/>
  <c r="H35" i="6"/>
  <c r="P342" i="6" s="1"/>
  <c r="H1412" i="6"/>
  <c r="H780" i="6"/>
  <c r="H1340" i="6"/>
  <c r="H467" i="6"/>
  <c r="P1309" i="6" s="1"/>
  <c r="H1294" i="6"/>
  <c r="H1281" i="6"/>
  <c r="H1268" i="6"/>
  <c r="H657" i="6"/>
  <c r="H639" i="6"/>
  <c r="H1196" i="6"/>
  <c r="H360" i="6"/>
  <c r="H1124" i="6"/>
  <c r="H1091" i="6"/>
  <c r="H1052" i="6"/>
  <c r="P21" i="6" s="1"/>
  <c r="H774" i="6"/>
  <c r="H736" i="6"/>
  <c r="P1263" i="6" s="1"/>
  <c r="H940" i="6"/>
  <c r="P1083" i="6" s="1"/>
  <c r="H869" i="6"/>
  <c r="P485" i="6" s="1"/>
  <c r="H860" i="6"/>
  <c r="H831" i="6"/>
  <c r="H820" i="6"/>
  <c r="H539" i="6"/>
  <c r="P270" i="6" s="1"/>
  <c r="H799" i="6"/>
  <c r="P46" i="6" s="1"/>
  <c r="H789" i="6"/>
  <c r="P1478" i="6" s="1"/>
  <c r="H731" i="6"/>
  <c r="P1182" i="6" s="1"/>
  <c r="H1706" i="6"/>
  <c r="H1686" i="6"/>
  <c r="H1634" i="6"/>
  <c r="H767" i="6"/>
  <c r="H1575" i="6"/>
  <c r="H1490" i="6"/>
  <c r="P729" i="6" s="1"/>
  <c r="H611" i="6"/>
  <c r="P502" i="6" s="1"/>
  <c r="H1418" i="6"/>
  <c r="H810" i="6"/>
  <c r="P186" i="6" s="1"/>
  <c r="H793" i="6"/>
  <c r="H1346" i="6"/>
  <c r="H764" i="6"/>
  <c r="H185" i="6"/>
  <c r="P1143" i="6" s="1"/>
  <c r="H1274" i="6"/>
  <c r="H670" i="6"/>
  <c r="H1215" i="6"/>
  <c r="H608" i="6"/>
  <c r="H1130" i="6"/>
  <c r="H556" i="6"/>
  <c r="P318" i="6" s="1"/>
  <c r="H1058" i="6"/>
  <c r="H769" i="6"/>
  <c r="H752" i="6"/>
  <c r="P1316" i="6" s="1"/>
  <c r="H986" i="6"/>
  <c r="P1262" i="6" s="1"/>
  <c r="H979" i="6"/>
  <c r="H966" i="6"/>
  <c r="H696" i="6"/>
  <c r="H684" i="6"/>
  <c r="H585" i="6"/>
  <c r="H561" i="6"/>
  <c r="H809" i="6"/>
  <c r="P185" i="6" s="1"/>
  <c r="H788" i="6"/>
  <c r="P1385" i="6" s="1"/>
  <c r="H741" i="6"/>
  <c r="H718" i="6"/>
  <c r="P1144" i="6" s="1"/>
  <c r="H659" i="6"/>
  <c r="P1026" i="6" s="1"/>
  <c r="H1640" i="6"/>
  <c r="H1568" i="6"/>
  <c r="H1509" i="6"/>
  <c r="H1437" i="6"/>
  <c r="H1424" i="6"/>
  <c r="H815" i="6"/>
  <c r="P246" i="6" s="1"/>
  <c r="H1352" i="6"/>
  <c r="H750" i="6"/>
  <c r="H1280" i="6"/>
  <c r="H711" i="6"/>
  <c r="H1208" i="6"/>
  <c r="H612" i="6"/>
  <c r="H1136" i="6"/>
  <c r="H593" i="6"/>
  <c r="H828" i="6"/>
  <c r="H501" i="6"/>
  <c r="H992" i="6"/>
  <c r="P1393" i="6" s="1"/>
  <c r="H732" i="6"/>
  <c r="H717" i="6"/>
  <c r="H701" i="6"/>
  <c r="H946" i="6"/>
  <c r="P1092" i="6" s="1"/>
  <c r="H117" i="6"/>
  <c r="P1248" i="6" s="1"/>
  <c r="H621" i="6"/>
  <c r="H830" i="6"/>
  <c r="H776" i="6"/>
  <c r="H1430" i="6"/>
  <c r="H1358" i="6"/>
  <c r="H1214" i="6"/>
  <c r="H1142" i="6"/>
  <c r="P501" i="6" s="1"/>
  <c r="H1122" i="6"/>
  <c r="H852" i="6"/>
  <c r="H1109" i="6"/>
  <c r="H554" i="6"/>
  <c r="P316" i="6" s="1"/>
  <c r="H798" i="6"/>
  <c r="P44" i="6" s="1"/>
  <c r="H779" i="6"/>
  <c r="H998" i="6"/>
  <c r="H965" i="6"/>
  <c r="H952" i="6"/>
  <c r="H945" i="6"/>
  <c r="H683" i="6"/>
  <c r="H675" i="6"/>
  <c r="H910" i="6"/>
  <c r="H375" i="6"/>
  <c r="P1244" i="6" s="1"/>
  <c r="H902" i="6"/>
  <c r="H876" i="6"/>
  <c r="P625" i="6" s="1"/>
  <c r="H867" i="6"/>
  <c r="H858" i="6"/>
  <c r="H829" i="6"/>
  <c r="H775" i="6"/>
  <c r="P1367" i="6" s="1"/>
  <c r="H728" i="6"/>
  <c r="P1164" i="6" s="1"/>
  <c r="H692" i="6"/>
  <c r="H805" i="6"/>
  <c r="H1652" i="6"/>
  <c r="P1450" i="6" s="1"/>
  <c r="H1580" i="6"/>
  <c r="H1508" i="6"/>
  <c r="H89" i="6"/>
  <c r="P684" i="6" s="1"/>
  <c r="H1436" i="6"/>
  <c r="H575" i="6"/>
  <c r="H1364" i="6"/>
  <c r="H474" i="6"/>
  <c r="H1292" i="6"/>
  <c r="P1264" i="6" s="1"/>
  <c r="H1220" i="6"/>
  <c r="H331" i="6"/>
  <c r="P571" i="6" s="1"/>
  <c r="H1148" i="6"/>
  <c r="H1076" i="6"/>
  <c r="H760" i="6"/>
  <c r="H1004" i="6"/>
  <c r="H730" i="6"/>
  <c r="H917" i="6"/>
  <c r="H909" i="6"/>
  <c r="H893" i="6"/>
  <c r="P923" i="6" s="1"/>
  <c r="H875" i="6"/>
  <c r="H857" i="6"/>
  <c r="H848" i="6"/>
  <c r="H838" i="6"/>
  <c r="H817" i="6"/>
  <c r="P253" i="6" s="1"/>
  <c r="H600" i="6"/>
  <c r="H599" i="6"/>
  <c r="H1442" i="6"/>
  <c r="H5" i="6"/>
  <c r="P17" i="6" s="1"/>
  <c r="H258" i="6"/>
  <c r="H1370" i="6"/>
  <c r="H1324" i="6"/>
  <c r="H742" i="6"/>
  <c r="H1298" i="6"/>
  <c r="H716" i="6"/>
  <c r="H1226" i="6"/>
  <c r="H1180" i="6"/>
  <c r="H586" i="6"/>
  <c r="H574" i="6"/>
  <c r="H1075" i="6"/>
  <c r="H259" i="6"/>
  <c r="P41" i="6" s="1"/>
  <c r="H1049" i="6"/>
  <c r="H1036" i="6"/>
  <c r="P1453" i="6" s="1"/>
  <c r="H759" i="6"/>
  <c r="H1010" i="6"/>
  <c r="H1003" i="6"/>
  <c r="H201" i="6"/>
  <c r="P1260" i="6" s="1"/>
  <c r="H964" i="6"/>
  <c r="H706" i="6"/>
  <c r="P1113" i="6" s="1"/>
  <c r="H944" i="6"/>
  <c r="H916" i="6"/>
  <c r="P1033" i="6" s="1"/>
  <c r="H652" i="6"/>
  <c r="H874" i="6"/>
  <c r="H847" i="6"/>
  <c r="H283" i="6"/>
  <c r="P313" i="6" s="1"/>
  <c r="H827" i="6"/>
  <c r="H816" i="6"/>
  <c r="P247" i="6" s="1"/>
  <c r="H773" i="6"/>
  <c r="H761" i="6"/>
  <c r="H749" i="6"/>
  <c r="H726" i="6"/>
  <c r="H633" i="6"/>
  <c r="H587" i="6"/>
  <c r="H1592" i="6"/>
  <c r="H1520" i="6"/>
  <c r="H1448" i="6"/>
  <c r="H1376" i="6"/>
  <c r="P81" i="6" s="1"/>
  <c r="H464" i="6"/>
  <c r="P1304" i="6" s="1"/>
  <c r="H1304" i="6"/>
  <c r="H429" i="6"/>
  <c r="P1131" i="6" s="1"/>
  <c r="H1232" i="6"/>
  <c r="H632" i="6"/>
  <c r="H1160" i="6"/>
  <c r="P631" i="6" s="1"/>
  <c r="H836" i="6"/>
  <c r="P356" i="6" s="1"/>
  <c r="H1088" i="6"/>
  <c r="H1016" i="6"/>
  <c r="H983" i="6"/>
  <c r="H729" i="6"/>
  <c r="H688" i="6"/>
  <c r="H930" i="6"/>
  <c r="H385" i="6"/>
  <c r="P1031" i="6" s="1"/>
  <c r="H915" i="6"/>
  <c r="H900" i="6"/>
  <c r="H873" i="6"/>
  <c r="H856" i="6"/>
  <c r="P437" i="6" s="1"/>
  <c r="H804" i="6"/>
  <c r="P172" i="6" s="1"/>
  <c r="H794" i="6"/>
  <c r="H713" i="6"/>
  <c r="H1598" i="6"/>
  <c r="H1526" i="6"/>
  <c r="H361" i="6"/>
  <c r="P912" i="6" s="1"/>
  <c r="H73" i="6"/>
  <c r="P481" i="6" s="1"/>
  <c r="H1454" i="6"/>
  <c r="H1310" i="6"/>
  <c r="H1238" i="6"/>
  <c r="H1166" i="6"/>
  <c r="P668" i="6" s="1"/>
  <c r="H1094" i="6"/>
  <c r="H777" i="6"/>
  <c r="H1022" i="6"/>
  <c r="H705" i="6"/>
  <c r="H943" i="6"/>
  <c r="H693" i="6"/>
  <c r="H882" i="6"/>
  <c r="P693" i="6" s="1"/>
  <c r="H872" i="6"/>
  <c r="H864" i="6"/>
  <c r="P470" i="6" s="1"/>
  <c r="H580" i="6"/>
  <c r="H835" i="6"/>
  <c r="H825" i="6"/>
  <c r="H783" i="6"/>
  <c r="P1376" i="6" s="1"/>
  <c r="H771" i="6"/>
  <c r="H724" i="6"/>
  <c r="P1160" i="6" s="1"/>
  <c r="H700" i="6"/>
  <c r="H536" i="6"/>
  <c r="H1676" i="6"/>
  <c r="H1604" i="6"/>
  <c r="H1532" i="6"/>
  <c r="H1460" i="6"/>
  <c r="H17" i="6"/>
  <c r="P173" i="6" s="1"/>
  <c r="H1388" i="6"/>
  <c r="H263" i="6"/>
  <c r="P73" i="6" s="1"/>
  <c r="H1316" i="6"/>
  <c r="H1244" i="6"/>
  <c r="H1237" i="6"/>
  <c r="H366" i="6"/>
  <c r="P949" i="6" s="1"/>
  <c r="H865" i="6"/>
  <c r="H1100" i="6"/>
  <c r="H824" i="6"/>
  <c r="H1028" i="6"/>
  <c r="H762" i="6"/>
  <c r="H203" i="6"/>
  <c r="P1267" i="6" s="1"/>
  <c r="H704" i="6"/>
  <c r="H956" i="6"/>
  <c r="H687" i="6"/>
  <c r="H680" i="6"/>
  <c r="H922" i="6"/>
  <c r="H111" i="6"/>
  <c r="P994" i="6" s="1"/>
  <c r="H899" i="6"/>
  <c r="H102" i="6"/>
  <c r="P910" i="6" s="1"/>
  <c r="H845" i="6"/>
  <c r="H834" i="6"/>
  <c r="H770" i="6"/>
  <c r="H758" i="6"/>
  <c r="H746" i="6"/>
  <c r="H1466" i="6"/>
  <c r="P513" i="6" s="1"/>
  <c r="H1394" i="6"/>
  <c r="H1322" i="6"/>
  <c r="H714" i="6"/>
  <c r="H1250" i="6"/>
  <c r="H374" i="6"/>
  <c r="P1230" i="6" s="1"/>
  <c r="H891" i="6"/>
  <c r="H1119" i="6"/>
  <c r="P421" i="6" s="1"/>
  <c r="H1106" i="6"/>
  <c r="H1047" i="6"/>
  <c r="P1465" i="6" s="1"/>
  <c r="H962" i="6"/>
  <c r="H928" i="6"/>
  <c r="P1068" i="6" s="1"/>
  <c r="H906" i="6"/>
  <c r="H898" i="6"/>
  <c r="H634" i="6"/>
  <c r="H889" i="6"/>
  <c r="H871" i="6"/>
  <c r="H598" i="6"/>
  <c r="P462" i="6" s="1"/>
  <c r="H863" i="6"/>
  <c r="H844" i="6"/>
  <c r="H801" i="6"/>
  <c r="P67" i="6" s="1"/>
  <c r="H781" i="6"/>
  <c r="H698" i="6"/>
  <c r="H886" i="6"/>
  <c r="H814" i="6"/>
  <c r="P245" i="6" s="1"/>
  <c r="H469" i="6"/>
  <c r="H463" i="6"/>
  <c r="H733" i="6"/>
  <c r="H702" i="6"/>
  <c r="P1105" i="6" s="1"/>
  <c r="H694" i="6"/>
  <c r="H686" i="6"/>
  <c r="H392" i="6"/>
  <c r="H677" i="6"/>
  <c r="H668" i="6"/>
  <c r="H649" i="6"/>
  <c r="H369" i="6"/>
  <c r="P1469" i="6" s="1"/>
  <c r="H344" i="6"/>
  <c r="H569" i="6"/>
  <c r="P371" i="6" s="1"/>
  <c r="H560" i="6"/>
  <c r="H281" i="6"/>
  <c r="P306" i="6" s="1"/>
  <c r="H537" i="6"/>
  <c r="P244" i="6" s="1"/>
  <c r="H483" i="6"/>
  <c r="P1354" i="6" s="1"/>
  <c r="H471" i="6"/>
  <c r="H175" i="6"/>
  <c r="P1122" i="6" s="1"/>
  <c r="H306" i="6"/>
  <c r="P403" i="6" s="1"/>
  <c r="H294" i="6"/>
  <c r="H168" i="6"/>
  <c r="P1109" i="6" s="1"/>
  <c r="H499" i="6"/>
  <c r="H457" i="6"/>
  <c r="H440" i="6"/>
  <c r="P1162" i="6" s="1"/>
  <c r="H710" i="6"/>
  <c r="H428" i="6"/>
  <c r="H685" i="6"/>
  <c r="H401" i="6"/>
  <c r="H143" i="6"/>
  <c r="P1060" i="6" s="1"/>
  <c r="H667" i="6"/>
  <c r="H648" i="6"/>
  <c r="P1005" i="6" s="1"/>
  <c r="H640" i="6"/>
  <c r="P1473" i="6" s="1"/>
  <c r="H630" i="6"/>
  <c r="H610" i="6"/>
  <c r="P492" i="6" s="1"/>
  <c r="H315" i="6"/>
  <c r="H69" i="6"/>
  <c r="P464" i="6" s="1"/>
  <c r="H579" i="6"/>
  <c r="H527" i="6"/>
  <c r="P195" i="6" s="1"/>
  <c r="H267" i="6"/>
  <c r="P137" i="6" s="1"/>
  <c r="H482" i="6"/>
  <c r="P1353" i="6" s="1"/>
  <c r="H174" i="6"/>
  <c r="P1121" i="6" s="1"/>
  <c r="H161" i="6"/>
  <c r="P1091" i="6" s="1"/>
  <c r="H261" i="6"/>
  <c r="P68" i="6" s="1"/>
  <c r="H109" i="6"/>
  <c r="P966" i="6" s="1"/>
  <c r="H826" i="6"/>
  <c r="H552" i="6"/>
  <c r="H462" i="6"/>
  <c r="H740" i="6"/>
  <c r="H215" i="6"/>
  <c r="P1289" i="6" s="1"/>
  <c r="H443" i="6"/>
  <c r="P1183" i="6" s="1"/>
  <c r="H725" i="6"/>
  <c r="P1161" i="6" s="1"/>
  <c r="H408" i="6"/>
  <c r="H131" i="6"/>
  <c r="P1039" i="6" s="1"/>
  <c r="H387" i="6"/>
  <c r="H666" i="6"/>
  <c r="H629" i="6"/>
  <c r="H609" i="6"/>
  <c r="H578" i="6"/>
  <c r="H558" i="6"/>
  <c r="H546" i="6"/>
  <c r="H503" i="6"/>
  <c r="P24" i="6" s="1"/>
  <c r="H227" i="6"/>
  <c r="P1324" i="6" s="1"/>
  <c r="H434" i="6"/>
  <c r="H173" i="6"/>
  <c r="P1119" i="6" s="1"/>
  <c r="H410" i="6"/>
  <c r="P1090" i="6" s="1"/>
  <c r="H248" i="6"/>
  <c r="P1366" i="6" s="1"/>
  <c r="H647" i="6"/>
  <c r="P1004" i="6" s="1"/>
  <c r="H904" i="6"/>
  <c r="H87" i="6"/>
  <c r="P658" i="6" s="1"/>
  <c r="H71" i="6"/>
  <c r="P476" i="6" s="1"/>
  <c r="H588" i="6"/>
  <c r="H562" i="6"/>
  <c r="H832" i="6"/>
  <c r="H253" i="6"/>
  <c r="P1372" i="6" s="1"/>
  <c r="H473" i="6"/>
  <c r="H753" i="6"/>
  <c r="P1318" i="6" s="1"/>
  <c r="H739" i="6"/>
  <c r="H456" i="6"/>
  <c r="P1286" i="6" s="1"/>
  <c r="H423" i="6"/>
  <c r="H708" i="6"/>
  <c r="H127" i="6"/>
  <c r="P1023" i="6" s="1"/>
  <c r="H110" i="6"/>
  <c r="P972" i="6" s="1"/>
  <c r="H320" i="6"/>
  <c r="H545" i="6"/>
  <c r="H525" i="6"/>
  <c r="P188" i="6" s="1"/>
  <c r="H491" i="6"/>
  <c r="H480" i="6"/>
  <c r="H445" i="6"/>
  <c r="P1186" i="6" s="1"/>
  <c r="H397" i="6"/>
  <c r="H339" i="6"/>
  <c r="P609" i="6" s="1"/>
  <c r="H327" i="6"/>
  <c r="P514" i="6" s="1"/>
  <c r="H38" i="6"/>
  <c r="P350" i="6" s="1"/>
  <c r="H279" i="6"/>
  <c r="P304" i="6" s="1"/>
  <c r="H247" i="6"/>
  <c r="P1365" i="6" s="1"/>
  <c r="H189" i="6"/>
  <c r="P1151" i="6" s="1"/>
  <c r="H766" i="6"/>
  <c r="P1474" i="6" s="1"/>
  <c r="H738" i="6"/>
  <c r="P1398" i="6" s="1"/>
  <c r="H707" i="6"/>
  <c r="H416" i="6"/>
  <c r="H407" i="6"/>
  <c r="H399" i="6"/>
  <c r="H141" i="6"/>
  <c r="P1058" i="6" s="1"/>
  <c r="H674" i="6"/>
  <c r="H656" i="6"/>
  <c r="H638" i="6"/>
  <c r="P957" i="6" s="1"/>
  <c r="H628" i="6"/>
  <c r="H618" i="6"/>
  <c r="P548" i="6" s="1"/>
  <c r="H607" i="6"/>
  <c r="H597" i="6"/>
  <c r="P460" i="6" s="1"/>
  <c r="H57" i="6"/>
  <c r="P410" i="6" s="1"/>
  <c r="H576" i="6"/>
  <c r="H524" i="6"/>
  <c r="P175" i="6" s="1"/>
  <c r="H432" i="6"/>
  <c r="P1136" i="6" s="1"/>
  <c r="H384" i="6"/>
  <c r="H68" i="6"/>
  <c r="P463" i="6" s="1"/>
  <c r="H222" i="6"/>
  <c r="P1303" i="6" s="1"/>
  <c r="H188" i="6"/>
  <c r="P1149" i="6" s="1"/>
  <c r="H772" i="6"/>
  <c r="H723" i="6"/>
  <c r="H699" i="6"/>
  <c r="H415" i="6"/>
  <c r="H691" i="6"/>
  <c r="H398" i="6"/>
  <c r="H682" i="6"/>
  <c r="H140" i="6"/>
  <c r="P1057" i="6" s="1"/>
  <c r="H664" i="6"/>
  <c r="P1036" i="6" s="1"/>
  <c r="H627" i="6"/>
  <c r="P774" i="6" s="1"/>
  <c r="H617" i="6"/>
  <c r="P542" i="6" s="1"/>
  <c r="H596" i="6"/>
  <c r="H307" i="6"/>
  <c r="P409" i="6" s="1"/>
  <c r="H299" i="6"/>
  <c r="H566" i="6"/>
  <c r="P367" i="6" s="1"/>
  <c r="H500" i="6"/>
  <c r="H245" i="6"/>
  <c r="P1363" i="6" s="1"/>
  <c r="H431" i="6"/>
  <c r="H419" i="6"/>
  <c r="H359" i="6"/>
  <c r="H325" i="6"/>
  <c r="H313" i="6"/>
  <c r="H368" i="6"/>
  <c r="P965" i="6" s="1"/>
  <c r="H850" i="6"/>
  <c r="P405" i="6" s="1"/>
  <c r="H549" i="6"/>
  <c r="P307" i="6" s="1"/>
  <c r="H251" i="6"/>
  <c r="P1370" i="6" s="1"/>
  <c r="H778" i="6"/>
  <c r="H751" i="6"/>
  <c r="P1313" i="6" s="1"/>
  <c r="H450" i="6"/>
  <c r="H194" i="6"/>
  <c r="P1181" i="6" s="1"/>
  <c r="H438" i="6"/>
  <c r="H690" i="6"/>
  <c r="H681" i="6"/>
  <c r="H663" i="6"/>
  <c r="P1034" i="6" s="1"/>
  <c r="H654" i="6"/>
  <c r="H636" i="6"/>
  <c r="P952" i="6" s="1"/>
  <c r="H616" i="6"/>
  <c r="P530" i="6" s="1"/>
  <c r="H318" i="6"/>
  <c r="H56" i="6"/>
  <c r="P408" i="6" s="1"/>
  <c r="H181" i="6"/>
  <c r="P1133" i="6" s="1"/>
  <c r="H312" i="6"/>
  <c r="P456" i="6" s="1"/>
  <c r="H300" i="6"/>
  <c r="H721" i="6"/>
  <c r="H689" i="6"/>
  <c r="P1080" i="6" s="1"/>
  <c r="H653" i="6"/>
  <c r="H123" i="6"/>
  <c r="P1018" i="6" s="1"/>
  <c r="H377" i="6"/>
  <c r="H635" i="6"/>
  <c r="H605" i="6"/>
  <c r="P483" i="6" s="1"/>
  <c r="H594" i="6"/>
  <c r="H584" i="6"/>
  <c r="H45" i="6"/>
  <c r="P384" i="6" s="1"/>
  <c r="H564" i="6"/>
  <c r="H510" i="6"/>
  <c r="P60" i="6" s="1"/>
  <c r="H476" i="6"/>
  <c r="P1344" i="6" s="1"/>
  <c r="H417" i="6"/>
  <c r="P1104" i="6" s="1"/>
  <c r="H156" i="6"/>
  <c r="P1084" i="6" s="1"/>
  <c r="H37" i="6"/>
  <c r="P348" i="6" s="1"/>
  <c r="H107" i="6"/>
  <c r="P962" i="6" s="1"/>
  <c r="H493" i="6"/>
  <c r="H479" i="6"/>
  <c r="H757" i="6"/>
  <c r="H441" i="6"/>
  <c r="H720" i="6"/>
  <c r="H169" i="6"/>
  <c r="P1112" i="6" s="1"/>
  <c r="H386" i="6"/>
  <c r="P1032" i="6" s="1"/>
  <c r="H615" i="6"/>
  <c r="P525" i="6" s="1"/>
  <c r="H604" i="6"/>
  <c r="H297" i="6"/>
  <c r="H563" i="6"/>
  <c r="H509" i="6"/>
  <c r="P59" i="6" s="1"/>
  <c r="H221" i="6"/>
  <c r="P1302" i="6" s="1"/>
  <c r="H451" i="6"/>
  <c r="P1268" i="6" s="1"/>
  <c r="H155" i="6"/>
  <c r="P1081" i="6" s="1"/>
  <c r="H254" i="6"/>
  <c r="P1373" i="6" s="1"/>
  <c r="H207" i="6"/>
  <c r="P1278" i="6" s="1"/>
  <c r="H381" i="6"/>
  <c r="H868" i="6"/>
  <c r="H861" i="6"/>
  <c r="H572" i="6"/>
  <c r="H9" i="6"/>
  <c r="P34" i="6" s="1"/>
  <c r="H796" i="6"/>
  <c r="H487" i="6"/>
  <c r="H763" i="6"/>
  <c r="H446" i="6"/>
  <c r="H735" i="6"/>
  <c r="H679" i="6"/>
  <c r="H395" i="6"/>
  <c r="H614" i="6"/>
  <c r="P518" i="6" s="1"/>
  <c r="H63" i="6"/>
  <c r="P441" i="6" s="1"/>
  <c r="H582" i="6"/>
  <c r="H551" i="6"/>
  <c r="P309" i="6" s="1"/>
  <c r="H519" i="6"/>
  <c r="P151" i="6" s="1"/>
  <c r="H486" i="6"/>
  <c r="H233" i="6"/>
  <c r="P1331" i="6" s="1"/>
  <c r="H391" i="6"/>
  <c r="H379" i="6"/>
  <c r="P1020" i="6" s="1"/>
  <c r="H241" i="6"/>
  <c r="P1357" i="6" s="1"/>
  <c r="H195" i="6"/>
  <c r="P1187" i="6" s="1"/>
  <c r="H293" i="6"/>
  <c r="P355" i="6" s="1"/>
  <c r="H802" i="6"/>
  <c r="P87" i="6" s="1"/>
  <c r="H492" i="6"/>
  <c r="H470" i="6"/>
  <c r="H712" i="6"/>
  <c r="H651" i="6"/>
  <c r="H623" i="6"/>
  <c r="P666" i="6" s="1"/>
  <c r="H613" i="6"/>
  <c r="H326" i="6"/>
  <c r="H602" i="6"/>
  <c r="P475" i="6" s="1"/>
  <c r="H592" i="6"/>
  <c r="H581" i="6"/>
  <c r="H461" i="6"/>
  <c r="H402" i="6"/>
  <c r="H332" i="6"/>
  <c r="P573" i="6" s="1"/>
  <c r="H228" i="6"/>
  <c r="P1325" i="6" s="1"/>
  <c r="H182" i="6"/>
  <c r="P1134" i="6" s="1"/>
  <c r="H122" i="6"/>
  <c r="P1016" i="6" s="1"/>
  <c r="H373" i="6"/>
  <c r="P1212" i="6" s="1"/>
  <c r="H808" i="6"/>
  <c r="P184" i="6" s="1"/>
  <c r="H477" i="6"/>
  <c r="P1346" i="6" s="1"/>
  <c r="H755" i="6"/>
  <c r="H748" i="6"/>
  <c r="H217" i="6"/>
  <c r="P1291" i="6" s="1"/>
  <c r="H703" i="6"/>
  <c r="H695" i="6"/>
  <c r="H153" i="6"/>
  <c r="P1076" i="6" s="1"/>
  <c r="H403" i="6"/>
  <c r="H669" i="6"/>
  <c r="H390" i="6"/>
  <c r="H650" i="6"/>
  <c r="H372" i="6"/>
  <c r="P1001" i="6" s="1"/>
  <c r="H357" i="6"/>
  <c r="P905" i="6" s="1"/>
  <c r="H622" i="6"/>
  <c r="P662" i="6" s="1"/>
  <c r="H591" i="6"/>
  <c r="H506" i="6"/>
  <c r="P27" i="6" s="1"/>
  <c r="H437" i="6"/>
  <c r="H425" i="6"/>
  <c r="H365" i="6"/>
  <c r="H353" i="6"/>
  <c r="P897" i="6" s="1"/>
  <c r="H319" i="6"/>
  <c r="P489" i="6" s="1"/>
  <c r="H24" i="6"/>
  <c r="P209" i="6" s="1"/>
  <c r="H508" i="6"/>
  <c r="P51" i="6" s="1"/>
  <c r="H465" i="6"/>
  <c r="H436" i="6"/>
  <c r="H171" i="6"/>
  <c r="P1115" i="6" s="1"/>
  <c r="H413" i="6"/>
  <c r="H383" i="6"/>
  <c r="H358" i="6"/>
  <c r="H301" i="6"/>
  <c r="H268" i="6"/>
  <c r="P174" i="6" s="1"/>
  <c r="H219" i="6"/>
  <c r="P1299" i="6" s="1"/>
  <c r="H176" i="6"/>
  <c r="P1123" i="6" s="1"/>
  <c r="H420" i="6"/>
  <c r="H150" i="6"/>
  <c r="P1073" i="6" s="1"/>
  <c r="H130" i="6"/>
  <c r="P1027" i="6" s="1"/>
  <c r="H103" i="6"/>
  <c r="P911" i="6" s="1"/>
  <c r="H78" i="6"/>
  <c r="P503" i="6" s="1"/>
  <c r="H58" i="6"/>
  <c r="P412" i="6" s="1"/>
  <c r="H302" i="6"/>
  <c r="H619" i="6"/>
  <c r="P579" i="6" s="1"/>
  <c r="H303" i="6"/>
  <c r="H573" i="6"/>
  <c r="H547" i="6"/>
  <c r="H507" i="6"/>
  <c r="P47" i="6" s="1"/>
  <c r="H237" i="6"/>
  <c r="P1348" i="6" s="1"/>
  <c r="H231" i="6"/>
  <c r="P1328" i="6" s="1"/>
  <c r="H435" i="6"/>
  <c r="P1140" i="6" s="1"/>
  <c r="H179" i="6"/>
  <c r="P1130" i="6" s="1"/>
  <c r="H412" i="6"/>
  <c r="H404" i="6"/>
  <c r="H74" i="6"/>
  <c r="P486" i="6" s="1"/>
  <c r="H252" i="6"/>
  <c r="P1371" i="6" s="1"/>
  <c r="H193" i="6"/>
  <c r="P1171" i="6" s="1"/>
  <c r="H121" i="6"/>
  <c r="P1009" i="6" s="1"/>
  <c r="H85" i="6"/>
  <c r="P655" i="6" s="1"/>
  <c r="H49" i="6"/>
  <c r="P392" i="6" s="1"/>
  <c r="H697" i="6"/>
  <c r="P1095" i="6" s="1"/>
  <c r="H625" i="6"/>
  <c r="P682" i="6" s="1"/>
  <c r="H553" i="6"/>
  <c r="P314" i="6" s="1"/>
  <c r="H3" i="6"/>
  <c r="P6" i="6" s="1"/>
  <c r="H243" i="6"/>
  <c r="P1360" i="6" s="1"/>
  <c r="H478" i="6"/>
  <c r="H411" i="6"/>
  <c r="H147" i="6"/>
  <c r="P1070" i="6" s="1"/>
  <c r="H389" i="6"/>
  <c r="H126" i="6"/>
  <c r="P1022" i="6" s="1"/>
  <c r="H341" i="6"/>
  <c r="P611" i="6" s="1"/>
  <c r="H317" i="6"/>
  <c r="H308" i="6"/>
  <c r="P439" i="6" s="1"/>
  <c r="H292" i="6"/>
  <c r="H157" i="6"/>
  <c r="P1085" i="6" s="1"/>
  <c r="H148" i="6"/>
  <c r="P1071" i="6" s="1"/>
  <c r="H128" i="6"/>
  <c r="P1024" i="6" s="1"/>
  <c r="H76" i="6"/>
  <c r="P491" i="6" s="1"/>
  <c r="H48" i="6"/>
  <c r="P390" i="6" s="1"/>
  <c r="H631" i="6"/>
  <c r="H355" i="6"/>
  <c r="P901" i="6" s="1"/>
  <c r="H559" i="6"/>
  <c r="H485" i="6"/>
  <c r="H230" i="6"/>
  <c r="P1327" i="6" s="1"/>
  <c r="H396" i="6"/>
  <c r="P1069" i="6" s="1"/>
  <c r="H133" i="6"/>
  <c r="P1043" i="6" s="1"/>
  <c r="H125" i="6"/>
  <c r="P1021" i="6" s="1"/>
  <c r="H380" i="6"/>
  <c r="H105" i="6"/>
  <c r="P947" i="6" s="1"/>
  <c r="H340" i="6"/>
  <c r="P610" i="6" s="1"/>
  <c r="H291" i="6"/>
  <c r="H282" i="6"/>
  <c r="P311" i="6" s="1"/>
  <c r="H274" i="6"/>
  <c r="P235" i="6" s="1"/>
  <c r="H242" i="6"/>
  <c r="P1358" i="6" s="1"/>
  <c r="H216" i="6"/>
  <c r="P1290" i="6" s="1"/>
  <c r="H183" i="6"/>
  <c r="P1138" i="6" s="1"/>
  <c r="H138" i="6"/>
  <c r="P1051" i="6" s="1"/>
  <c r="H101" i="6"/>
  <c r="P908" i="6" s="1"/>
  <c r="H66" i="6"/>
  <c r="P457" i="6" s="1"/>
  <c r="H20" i="6"/>
  <c r="P181" i="6" s="1"/>
  <c r="H722" i="6"/>
  <c r="H709" i="6"/>
  <c r="H676" i="6"/>
  <c r="H637" i="6"/>
  <c r="H296" i="6"/>
  <c r="H565" i="6"/>
  <c r="P363" i="6" s="1"/>
  <c r="H23" i="6"/>
  <c r="P190" i="6" s="1"/>
  <c r="H484" i="6"/>
  <c r="P1356" i="6" s="1"/>
  <c r="H177" i="6"/>
  <c r="P1124" i="6" s="1"/>
  <c r="H426" i="6"/>
  <c r="H418" i="6"/>
  <c r="H167" i="6"/>
  <c r="P1106" i="6" s="1"/>
  <c r="H324" i="6"/>
  <c r="H77" i="6"/>
  <c r="P500" i="6" s="1"/>
  <c r="H14" i="6"/>
  <c r="P136" i="6" s="1"/>
  <c r="H249" i="6"/>
  <c r="P1368" i="6" s="1"/>
  <c r="H208" i="6"/>
  <c r="P1249" i="6" s="1"/>
  <c r="H199" i="6"/>
  <c r="P1254" i="6" s="1"/>
  <c r="H55" i="6"/>
  <c r="P402" i="6" s="1"/>
  <c r="H19" i="6"/>
  <c r="P179" i="6" s="1"/>
  <c r="H715" i="6"/>
  <c r="H119" i="6"/>
  <c r="P1007" i="6" s="1"/>
  <c r="H643" i="6"/>
  <c r="P1203" i="6" s="1"/>
  <c r="H99" i="6"/>
  <c r="P900" i="6" s="1"/>
  <c r="H571" i="6"/>
  <c r="P377" i="6" s="1"/>
  <c r="H33" i="6"/>
  <c r="P334" i="6" s="1"/>
  <c r="H498" i="6"/>
  <c r="P3" i="6" s="1"/>
  <c r="H455" i="6"/>
  <c r="H146" i="6"/>
  <c r="P1067" i="6" s="1"/>
  <c r="H363" i="6"/>
  <c r="P926" i="6" s="1"/>
  <c r="H265" i="6"/>
  <c r="H290" i="6"/>
  <c r="H18" i="6"/>
  <c r="P177" i="6" s="1"/>
  <c r="H577" i="6"/>
  <c r="H490" i="6"/>
  <c r="H454" i="6"/>
  <c r="H409" i="6"/>
  <c r="H152" i="6"/>
  <c r="P1075" i="6" s="1"/>
  <c r="H378" i="6"/>
  <c r="H354" i="6"/>
  <c r="H314" i="6"/>
  <c r="H288" i="6"/>
  <c r="P343" i="6" s="1"/>
  <c r="H280" i="6"/>
  <c r="P305" i="6" s="1"/>
  <c r="H232" i="6"/>
  <c r="P1330" i="6" s="1"/>
  <c r="H223" i="6"/>
  <c r="P1306" i="6" s="1"/>
  <c r="H214" i="6"/>
  <c r="P1288" i="6" s="1"/>
  <c r="H164" i="6"/>
  <c r="P1099" i="6" s="1"/>
  <c r="H144" i="6"/>
  <c r="P1064" i="6" s="1"/>
  <c r="H135" i="6"/>
  <c r="P1045" i="6" s="1"/>
  <c r="H91" i="6"/>
  <c r="P749" i="6" s="1"/>
  <c r="H72" i="6"/>
  <c r="P480" i="6" s="1"/>
  <c r="H44" i="6"/>
  <c r="P380" i="6" s="1"/>
  <c r="H36" i="6"/>
  <c r="P344" i="6" s="1"/>
  <c r="H289" i="6"/>
  <c r="H26" i="6"/>
  <c r="P236" i="6" s="1"/>
  <c r="H8" i="6"/>
  <c r="P33" i="6" s="1"/>
  <c r="H727" i="6"/>
  <c r="P1163" i="6" s="1"/>
  <c r="H433" i="6"/>
  <c r="P1137" i="6" s="1"/>
  <c r="H655" i="6"/>
  <c r="H583" i="6"/>
  <c r="H54" i="6"/>
  <c r="P401" i="6" s="1"/>
  <c r="H511" i="6"/>
  <c r="P65" i="6" s="1"/>
  <c r="H489" i="6"/>
  <c r="H197" i="6"/>
  <c r="P1192" i="6" s="1"/>
  <c r="H439" i="6"/>
  <c r="H191" i="6"/>
  <c r="P1159" i="6" s="1"/>
  <c r="H424" i="6"/>
  <c r="H393" i="6"/>
  <c r="H145" i="6"/>
  <c r="P1065" i="6" s="1"/>
  <c r="H321" i="6"/>
  <c r="H305" i="6"/>
  <c r="H287" i="6"/>
  <c r="H206" i="6"/>
  <c r="P1276" i="6" s="1"/>
  <c r="H163" i="6"/>
  <c r="P1097" i="6" s="1"/>
  <c r="H108" i="6"/>
  <c r="P964" i="6" s="1"/>
  <c r="H98" i="6"/>
  <c r="P899" i="6" s="1"/>
  <c r="H90" i="6"/>
  <c r="P686" i="6" s="1"/>
  <c r="H43" i="6"/>
  <c r="P379" i="6" s="1"/>
  <c r="H7" i="6"/>
  <c r="P31" i="6" s="1"/>
  <c r="H661" i="6"/>
  <c r="P1030" i="6" s="1"/>
  <c r="H641" i="6"/>
  <c r="H589" i="6"/>
  <c r="H60" i="6"/>
  <c r="P418" i="6" s="1"/>
  <c r="H47" i="6"/>
  <c r="P389" i="6" s="1"/>
  <c r="H39" i="6"/>
  <c r="P351" i="6" s="1"/>
  <c r="H468" i="6"/>
  <c r="P1319" i="6" s="1"/>
  <c r="H165" i="6"/>
  <c r="P1102" i="6" s="1"/>
  <c r="H159" i="6"/>
  <c r="P1087" i="6" s="1"/>
  <c r="H337" i="6"/>
  <c r="P602" i="6" s="1"/>
  <c r="H255" i="6"/>
  <c r="P1377" i="6" s="1"/>
  <c r="H180" i="6"/>
  <c r="P1132" i="6" s="1"/>
  <c r="H162" i="6"/>
  <c r="P1094" i="6" s="1"/>
  <c r="H134" i="6"/>
  <c r="P1044" i="6" s="1"/>
  <c r="H62" i="6"/>
  <c r="P440" i="6" s="1"/>
  <c r="H309" i="6"/>
  <c r="H16" i="6"/>
  <c r="P159" i="6" s="1"/>
  <c r="H6" i="6"/>
  <c r="P20" i="6" s="1"/>
  <c r="H311" i="6"/>
  <c r="H65" i="6"/>
  <c r="P450" i="6" s="1"/>
  <c r="H595" i="6"/>
  <c r="H53" i="6"/>
  <c r="P400" i="6" s="1"/>
  <c r="H523" i="6"/>
  <c r="H481" i="6"/>
  <c r="P1352" i="6" s="1"/>
  <c r="H460" i="6"/>
  <c r="P1298" i="6" s="1"/>
  <c r="H452" i="6"/>
  <c r="H205" i="6"/>
  <c r="P1275" i="6" s="1"/>
  <c r="H430" i="6"/>
  <c r="H158" i="6"/>
  <c r="P1086" i="6" s="1"/>
  <c r="H86" i="6"/>
  <c r="P656" i="6" s="1"/>
  <c r="H75" i="6"/>
  <c r="P490" i="6" s="1"/>
  <c r="H304" i="6"/>
  <c r="H295" i="6"/>
  <c r="H286" i="6"/>
  <c r="P335" i="6" s="1"/>
  <c r="H278" i="6"/>
  <c r="P303" i="6" s="1"/>
  <c r="H246" i="6"/>
  <c r="P1364" i="6" s="1"/>
  <c r="H229" i="6"/>
  <c r="P1326" i="6" s="1"/>
  <c r="H187" i="6"/>
  <c r="P1147" i="6" s="1"/>
  <c r="H142" i="6"/>
  <c r="P1059" i="6" s="1"/>
  <c r="H70" i="6"/>
  <c r="P469" i="6" s="1"/>
  <c r="H51" i="6"/>
  <c r="P395" i="6" s="1"/>
  <c r="H745" i="6"/>
  <c r="H459" i="6"/>
  <c r="H673" i="6"/>
  <c r="H601" i="6"/>
  <c r="H59" i="6"/>
  <c r="P415" i="6" s="1"/>
  <c r="H275" i="6"/>
  <c r="H502" i="6"/>
  <c r="H218" i="6"/>
  <c r="P1296" i="6" s="1"/>
  <c r="H422" i="6"/>
  <c r="H406" i="6"/>
  <c r="H149" i="6"/>
  <c r="P1072" i="6" s="1"/>
  <c r="H376" i="6"/>
  <c r="H170" i="6"/>
  <c r="P1114" i="6" s="1"/>
  <c r="H88" i="6"/>
  <c r="P659" i="6" s="1"/>
  <c r="H32" i="6"/>
  <c r="P323" i="6" s="1"/>
  <c r="H4" i="6"/>
  <c r="P14" i="6" s="1"/>
  <c r="H257" i="6"/>
  <c r="H535" i="6"/>
  <c r="H494" i="6"/>
  <c r="H466" i="6"/>
  <c r="H405" i="6"/>
  <c r="H367" i="6"/>
  <c r="P959" i="6" s="1"/>
  <c r="H334" i="6"/>
  <c r="P575" i="6" s="1"/>
  <c r="H41" i="6"/>
  <c r="P361" i="6" s="1"/>
  <c r="H236" i="6"/>
  <c r="P1347" i="6" s="1"/>
  <c r="H220" i="6"/>
  <c r="P1301" i="6" s="1"/>
  <c r="H202" i="6"/>
  <c r="P1265" i="6" s="1"/>
  <c r="H160" i="6"/>
  <c r="P1089" i="6" s="1"/>
  <c r="H151" i="6"/>
  <c r="P1074" i="6" s="1"/>
  <c r="H104" i="6"/>
  <c r="P921" i="6" s="1"/>
  <c r="H79" i="6"/>
  <c r="P504" i="6" s="1"/>
  <c r="H50" i="6"/>
  <c r="P393" i="6" s="1"/>
  <c r="H13" i="6"/>
  <c r="P134" i="6" s="1"/>
  <c r="H382" i="6"/>
  <c r="H310" i="6"/>
  <c r="H238" i="6"/>
  <c r="P1349" i="6" s="1"/>
  <c r="H166" i="6"/>
  <c r="P1103" i="6" s="1"/>
  <c r="H22" i="6"/>
  <c r="P183" i="6" s="1"/>
  <c r="H388" i="6"/>
  <c r="H316" i="6"/>
  <c r="H244" i="6"/>
  <c r="P1361" i="6" s="1"/>
  <c r="H224" i="6"/>
  <c r="P1307" i="6" s="1"/>
  <c r="H172" i="6"/>
  <c r="P1117" i="6" s="1"/>
  <c r="H100" i="6"/>
  <c r="P906" i="6" s="1"/>
  <c r="H394" i="6"/>
  <c r="P1066" i="6" s="1"/>
  <c r="H322" i="6"/>
  <c r="P493" i="6" s="1"/>
  <c r="H250" i="6"/>
  <c r="P1369" i="6" s="1"/>
  <c r="H178" i="6"/>
  <c r="P1127" i="6" s="1"/>
  <c r="H132" i="6"/>
  <c r="P1041" i="6" s="1"/>
  <c r="H106" i="6"/>
  <c r="P954" i="6" s="1"/>
  <c r="H34" i="6"/>
  <c r="P338" i="6" s="1"/>
  <c r="H472" i="6"/>
  <c r="H400" i="6"/>
  <c r="H328" i="6"/>
  <c r="P521" i="6" s="1"/>
  <c r="H256" i="6"/>
  <c r="P1382" i="6" s="1"/>
  <c r="H184" i="6"/>
  <c r="P1142" i="6" s="1"/>
  <c r="H112" i="6"/>
  <c r="P995" i="6" s="1"/>
  <c r="H40" i="6"/>
  <c r="P354" i="6" s="1"/>
  <c r="H262" i="6"/>
  <c r="P69" i="6" s="1"/>
  <c r="H190" i="6"/>
  <c r="P1158" i="6" s="1"/>
  <c r="H118" i="6"/>
  <c r="P1006" i="6" s="1"/>
  <c r="H46" i="6"/>
  <c r="P385" i="6" s="1"/>
  <c r="H124" i="6"/>
  <c r="P1019" i="6" s="1"/>
  <c r="H52" i="6"/>
  <c r="P396" i="6" s="1"/>
  <c r="H136" i="6"/>
  <c r="P1048" i="6" s="1"/>
  <c r="H64" i="6"/>
  <c r="P449" i="6" s="1"/>
  <c r="H298" i="6"/>
  <c r="H226" i="6"/>
  <c r="P1322" i="6" s="1"/>
  <c r="H154" i="6"/>
  <c r="P1077" i="6" s="1"/>
  <c r="H82" i="6"/>
  <c r="P614" i="6" s="1"/>
  <c r="H10" i="6"/>
  <c r="P74" i="6" s="1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P1433" i="6" l="1"/>
  <c r="P1425" i="6"/>
  <c r="P1422" i="6"/>
  <c r="P1432" i="6"/>
  <c r="P1430" i="6"/>
  <c r="P1429" i="6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210" i="8"/>
  <c r="R94" i="8"/>
  <c r="R95" i="8"/>
  <c r="R93" i="8"/>
  <c r="R97" i="8"/>
  <c r="R98" i="8"/>
  <c r="R96" i="8"/>
  <c r="R100" i="8"/>
  <c r="R99" i="8"/>
  <c r="R102" i="8"/>
  <c r="R101" i="8"/>
  <c r="R104" i="8"/>
  <c r="R103" i="8"/>
  <c r="R106" i="8"/>
  <c r="R105" i="8"/>
  <c r="R107" i="8"/>
  <c r="R108" i="8"/>
  <c r="R110" i="8"/>
  <c r="R109" i="8"/>
  <c r="R112" i="8"/>
  <c r="R113" i="8"/>
  <c r="R114" i="8"/>
  <c r="R115" i="8"/>
  <c r="R116" i="8"/>
  <c r="R117" i="8"/>
  <c r="R118" i="8"/>
  <c r="R119" i="8"/>
  <c r="R120" i="8"/>
  <c r="R121" i="8"/>
  <c r="R111" i="8"/>
  <c r="R211" i="8"/>
  <c r="R124" i="8"/>
  <c r="R125" i="8"/>
  <c r="R126" i="8"/>
  <c r="R127" i="8"/>
  <c r="R128" i="8"/>
  <c r="R212" i="8"/>
  <c r="R130" i="8"/>
  <c r="R131" i="8"/>
  <c r="R132" i="8"/>
  <c r="R133" i="8"/>
  <c r="R134" i="8"/>
  <c r="R122" i="8"/>
  <c r="R213" i="8"/>
  <c r="R137" i="8"/>
  <c r="R138" i="8"/>
  <c r="R139" i="8"/>
  <c r="R214" i="8"/>
  <c r="R141" i="8"/>
  <c r="R142" i="8"/>
  <c r="R143" i="8"/>
  <c r="R123" i="8"/>
  <c r="R145" i="8"/>
  <c r="R146" i="8"/>
  <c r="R147" i="8"/>
  <c r="R148" i="8"/>
  <c r="R149" i="8"/>
  <c r="R150" i="8"/>
  <c r="R129" i="8"/>
  <c r="R152" i="8"/>
  <c r="R153" i="8"/>
  <c r="R154" i="8"/>
  <c r="R155" i="8"/>
  <c r="R156" i="8"/>
  <c r="R157" i="8"/>
  <c r="R135" i="8"/>
  <c r="R136" i="8"/>
  <c r="R160" i="8"/>
  <c r="R161" i="8"/>
  <c r="R162" i="8"/>
  <c r="R163" i="8"/>
  <c r="R164" i="8"/>
  <c r="R140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215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216" i="8"/>
  <c r="R191" i="8"/>
  <c r="R144" i="8"/>
  <c r="R217" i="8"/>
  <c r="R192" i="8"/>
  <c r="R193" i="8"/>
  <c r="R194" i="8"/>
  <c r="R195" i="8"/>
  <c r="R196" i="8"/>
  <c r="R151" i="8"/>
  <c r="R197" i="8"/>
  <c r="R158" i="8"/>
  <c r="R199" i="8"/>
  <c r="R200" i="8"/>
  <c r="R201" i="8"/>
  <c r="R202" i="8"/>
  <c r="R203" i="8"/>
  <c r="R218" i="8"/>
  <c r="R159" i="8"/>
  <c r="R204" i="8"/>
  <c r="R165" i="8"/>
  <c r="R205" i="8"/>
  <c r="R223" i="8"/>
  <c r="R206" i="8"/>
  <c r="R207" i="8"/>
  <c r="R208" i="8"/>
  <c r="R198" i="8"/>
  <c r="R219" i="8"/>
  <c r="R220" i="8"/>
  <c r="R221" i="8"/>
  <c r="R222" i="8"/>
  <c r="R233" i="8"/>
  <c r="R224" i="8"/>
  <c r="R225" i="8"/>
  <c r="R226" i="8"/>
  <c r="R227" i="8"/>
  <c r="R228" i="8"/>
  <c r="R229" i="8"/>
  <c r="R230" i="8"/>
  <c r="R231" i="8"/>
  <c r="R232" i="8"/>
  <c r="R209" i="8"/>
  <c r="R234" i="8"/>
  <c r="R235" i="8"/>
  <c r="R236" i="8"/>
  <c r="R237" i="8"/>
  <c r="R4" i="8"/>
  <c r="P4" i="8" l="1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210" i="8"/>
  <c r="P94" i="8"/>
  <c r="P95" i="8"/>
  <c r="P93" i="8"/>
  <c r="P97" i="8"/>
  <c r="P98" i="8"/>
  <c r="P96" i="8"/>
  <c r="P100" i="8"/>
  <c r="P99" i="8"/>
  <c r="P102" i="8"/>
  <c r="P101" i="8"/>
  <c r="P104" i="8"/>
  <c r="P103" i="8"/>
  <c r="P106" i="8"/>
  <c r="P105" i="8"/>
  <c r="P107" i="8"/>
  <c r="P108" i="8"/>
  <c r="P110" i="8"/>
  <c r="P109" i="8"/>
  <c r="P112" i="8"/>
  <c r="P113" i="8"/>
  <c r="P114" i="8"/>
  <c r="P115" i="8"/>
  <c r="P116" i="8"/>
  <c r="P117" i="8"/>
  <c r="P118" i="8"/>
  <c r="P119" i="8"/>
  <c r="P120" i="8"/>
  <c r="P121" i="8"/>
  <c r="P111" i="8"/>
  <c r="P211" i="8"/>
  <c r="P124" i="8"/>
  <c r="P125" i="8"/>
  <c r="P126" i="8"/>
  <c r="P127" i="8"/>
  <c r="P128" i="8"/>
  <c r="P212" i="8"/>
  <c r="P130" i="8"/>
  <c r="P131" i="8"/>
  <c r="P132" i="8"/>
  <c r="P133" i="8"/>
  <c r="P134" i="8"/>
  <c r="P122" i="8"/>
  <c r="P213" i="8"/>
  <c r="P137" i="8"/>
  <c r="P138" i="8"/>
  <c r="P139" i="8"/>
  <c r="P214" i="8"/>
  <c r="P141" i="8"/>
  <c r="P142" i="8"/>
  <c r="P143" i="8"/>
  <c r="P123" i="8"/>
  <c r="P145" i="8"/>
  <c r="P146" i="8"/>
  <c r="P147" i="8"/>
  <c r="P148" i="8"/>
  <c r="P149" i="8"/>
  <c r="P150" i="8"/>
  <c r="P129" i="8"/>
  <c r="P152" i="8"/>
  <c r="P153" i="8"/>
  <c r="P154" i="8"/>
  <c r="P155" i="8"/>
  <c r="P156" i="8"/>
  <c r="P157" i="8"/>
  <c r="P135" i="8"/>
  <c r="P136" i="8"/>
  <c r="P160" i="8"/>
  <c r="P161" i="8"/>
  <c r="P162" i="8"/>
  <c r="P163" i="8"/>
  <c r="P164" i="8"/>
  <c r="P140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215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216" i="8"/>
  <c r="P191" i="8"/>
  <c r="P144" i="8"/>
  <c r="P217" i="8"/>
  <c r="P192" i="8"/>
  <c r="P193" i="8"/>
  <c r="P194" i="8"/>
  <c r="P195" i="8"/>
  <c r="P196" i="8"/>
  <c r="P151" i="8"/>
  <c r="P197" i="8"/>
  <c r="P158" i="8"/>
  <c r="P199" i="8"/>
  <c r="P200" i="8"/>
  <c r="P201" i="8"/>
  <c r="P202" i="8"/>
  <c r="P203" i="8"/>
  <c r="P218" i="8"/>
  <c r="P159" i="8"/>
  <c r="P204" i="8"/>
  <c r="P165" i="8"/>
  <c r="P205" i="8"/>
  <c r="P223" i="8"/>
  <c r="P206" i="8"/>
  <c r="P207" i="8"/>
  <c r="P208" i="8"/>
  <c r="P198" i="8"/>
  <c r="P219" i="8"/>
  <c r="P220" i="8"/>
  <c r="P221" i="8"/>
  <c r="P222" i="8"/>
  <c r="P233" i="8"/>
  <c r="P224" i="8"/>
  <c r="P225" i="8"/>
  <c r="P226" i="8"/>
  <c r="P227" i="8"/>
  <c r="P228" i="8"/>
  <c r="P229" i="8"/>
  <c r="P230" i="8"/>
  <c r="P231" i="8"/>
  <c r="P232" i="8"/>
  <c r="P209" i="8"/>
  <c r="P234" i="8"/>
  <c r="P235" i="8"/>
  <c r="P236" i="8"/>
  <c r="P237" i="8"/>
  <c r="F5" i="8"/>
  <c r="I5" i="8" s="1"/>
  <c r="F6" i="8"/>
  <c r="I6" i="8" s="1"/>
  <c r="F7" i="8"/>
  <c r="I7" i="8" s="1"/>
  <c r="F8" i="8"/>
  <c r="I8" i="8" s="1"/>
  <c r="F9" i="8"/>
  <c r="I9" i="8" s="1"/>
  <c r="F10" i="8"/>
  <c r="I10" i="8" s="1"/>
  <c r="F11" i="8"/>
  <c r="I11" i="8" s="1"/>
  <c r="F12" i="8"/>
  <c r="I12" i="8" s="1"/>
  <c r="F13" i="8"/>
  <c r="I13" i="8" s="1"/>
  <c r="F14" i="8"/>
  <c r="I14" i="8" s="1"/>
  <c r="T14" i="8" s="1"/>
  <c r="F15" i="8"/>
  <c r="I15" i="8" s="1"/>
  <c r="F16" i="8"/>
  <c r="I16" i="8" s="1"/>
  <c r="T16" i="8" s="1"/>
  <c r="F17" i="8"/>
  <c r="I17" i="8" s="1"/>
  <c r="F18" i="8"/>
  <c r="I18" i="8" s="1"/>
  <c r="F19" i="8"/>
  <c r="I19" i="8" s="1"/>
  <c r="O19" i="8" s="1"/>
  <c r="F20" i="8"/>
  <c r="I20" i="8" s="1"/>
  <c r="F21" i="8"/>
  <c r="I21" i="8" s="1"/>
  <c r="O21" i="8" s="1"/>
  <c r="F22" i="8"/>
  <c r="I22" i="8" s="1"/>
  <c r="F23" i="8"/>
  <c r="I23" i="8" s="1"/>
  <c r="F24" i="8"/>
  <c r="I24" i="8" s="1"/>
  <c r="T24" i="8" s="1"/>
  <c r="F25" i="8"/>
  <c r="I25" i="8" s="1"/>
  <c r="F26" i="8"/>
  <c r="I26" i="8" s="1"/>
  <c r="O26" i="8" s="1"/>
  <c r="F27" i="8"/>
  <c r="I27" i="8" s="1"/>
  <c r="T27" i="8" s="1"/>
  <c r="F28" i="8"/>
  <c r="I28" i="8" s="1"/>
  <c r="F29" i="8"/>
  <c r="I29" i="8" s="1"/>
  <c r="F30" i="8"/>
  <c r="I30" i="8" s="1"/>
  <c r="F31" i="8"/>
  <c r="I31" i="8" s="1"/>
  <c r="F32" i="8"/>
  <c r="I32" i="8" s="1"/>
  <c r="F33" i="8"/>
  <c r="I33" i="8" s="1"/>
  <c r="F34" i="8"/>
  <c r="I34" i="8" s="1"/>
  <c r="F35" i="8"/>
  <c r="I35" i="8" s="1"/>
  <c r="O35" i="8" s="1"/>
  <c r="F36" i="8"/>
  <c r="I36" i="8" s="1"/>
  <c r="O36" i="8" s="1"/>
  <c r="F37" i="8"/>
  <c r="I37" i="8" s="1"/>
  <c r="F38" i="8"/>
  <c r="I38" i="8" s="1"/>
  <c r="F39" i="8"/>
  <c r="I39" i="8" s="1"/>
  <c r="F40" i="8"/>
  <c r="I40" i="8" s="1"/>
  <c r="O40" i="8" s="1"/>
  <c r="F41" i="8"/>
  <c r="I41" i="8" s="1"/>
  <c r="F42" i="8"/>
  <c r="I42" i="8" s="1"/>
  <c r="O42" i="8" s="1"/>
  <c r="F43" i="8"/>
  <c r="I43" i="8" s="1"/>
  <c r="F44" i="8"/>
  <c r="I44" i="8" s="1"/>
  <c r="F45" i="8"/>
  <c r="I45" i="8" s="1"/>
  <c r="O45" i="8" s="1"/>
  <c r="F46" i="8"/>
  <c r="I46" i="8" s="1"/>
  <c r="F47" i="8"/>
  <c r="I47" i="8" s="1"/>
  <c r="O47" i="8" s="1"/>
  <c r="F48" i="8"/>
  <c r="I48" i="8" s="1"/>
  <c r="O48" i="8" s="1"/>
  <c r="F49" i="8"/>
  <c r="I49" i="8" s="1"/>
  <c r="F50" i="8"/>
  <c r="I50" i="8" s="1"/>
  <c r="O50" i="8" s="1"/>
  <c r="F51" i="8"/>
  <c r="I51" i="8" s="1"/>
  <c r="O51" i="8" s="1"/>
  <c r="F52" i="8"/>
  <c r="I52" i="8" s="1"/>
  <c r="T52" i="8" s="1"/>
  <c r="F53" i="8"/>
  <c r="I53" i="8" s="1"/>
  <c r="T53" i="8" s="1"/>
  <c r="F54" i="8"/>
  <c r="I54" i="8" s="1"/>
  <c r="F55" i="8"/>
  <c r="I55" i="8" s="1"/>
  <c r="O55" i="8" s="1"/>
  <c r="F56" i="8"/>
  <c r="I56" i="8" s="1"/>
  <c r="F57" i="8"/>
  <c r="I57" i="8" s="1"/>
  <c r="F58" i="8"/>
  <c r="I58" i="8" s="1"/>
  <c r="O58" i="8" s="1"/>
  <c r="F59" i="8"/>
  <c r="I59" i="8" s="1"/>
  <c r="T59" i="8" s="1"/>
  <c r="F60" i="8"/>
  <c r="I60" i="8" s="1"/>
  <c r="F61" i="8"/>
  <c r="I61" i="8" s="1"/>
  <c r="O61" i="8" s="1"/>
  <c r="F62" i="8"/>
  <c r="I62" i="8" s="1"/>
  <c r="F63" i="8"/>
  <c r="I63" i="8" s="1"/>
  <c r="O63" i="8" s="1"/>
  <c r="F64" i="8"/>
  <c r="I64" i="8" s="1"/>
  <c r="T64" i="8" s="1"/>
  <c r="F65" i="8"/>
  <c r="I65" i="8" s="1"/>
  <c r="T65" i="8" s="1"/>
  <c r="F66" i="8"/>
  <c r="I66" i="8" s="1"/>
  <c r="F67" i="8"/>
  <c r="I67" i="8" s="1"/>
  <c r="F68" i="8"/>
  <c r="I68" i="8" s="1"/>
  <c r="O68" i="8" s="1"/>
  <c r="F69" i="8"/>
  <c r="I69" i="8" s="1"/>
  <c r="F70" i="8"/>
  <c r="I70" i="8" s="1"/>
  <c r="F71" i="8"/>
  <c r="I71" i="8" s="1"/>
  <c r="F72" i="8"/>
  <c r="I72" i="8" s="1"/>
  <c r="F73" i="8"/>
  <c r="I73" i="8" s="1"/>
  <c r="O73" i="8" s="1"/>
  <c r="F74" i="8"/>
  <c r="I74" i="8" s="1"/>
  <c r="O74" i="8" s="1"/>
  <c r="F75" i="8"/>
  <c r="I75" i="8" s="1"/>
  <c r="F76" i="8"/>
  <c r="I76" i="8" s="1"/>
  <c r="T76" i="8" s="1"/>
  <c r="F77" i="8"/>
  <c r="I77" i="8" s="1"/>
  <c r="O77" i="8" s="1"/>
  <c r="F78" i="8"/>
  <c r="I78" i="8" s="1"/>
  <c r="F79" i="8"/>
  <c r="I79" i="8" s="1"/>
  <c r="O79" i="8" s="1"/>
  <c r="F80" i="8"/>
  <c r="I80" i="8" s="1"/>
  <c r="F81" i="8"/>
  <c r="I81" i="8" s="1"/>
  <c r="F82" i="8"/>
  <c r="I82" i="8" s="1"/>
  <c r="O82" i="8" s="1"/>
  <c r="F83" i="8"/>
  <c r="I83" i="8" s="1"/>
  <c r="O83" i="8" s="1"/>
  <c r="F84" i="8"/>
  <c r="I84" i="8" s="1"/>
  <c r="O84" i="8" s="1"/>
  <c r="F85" i="8"/>
  <c r="I85" i="8" s="1"/>
  <c r="O85" i="8" s="1"/>
  <c r="F86" i="8"/>
  <c r="I86" i="8" s="1"/>
  <c r="T86" i="8" s="1"/>
  <c r="F87" i="8"/>
  <c r="I87" i="8" s="1"/>
  <c r="F88" i="8"/>
  <c r="I88" i="8" s="1"/>
  <c r="F89" i="8"/>
  <c r="I89" i="8" s="1"/>
  <c r="F90" i="8"/>
  <c r="I90" i="8" s="1"/>
  <c r="O90" i="8" s="1"/>
  <c r="F91" i="8"/>
  <c r="I91" i="8" s="1"/>
  <c r="F92" i="8"/>
  <c r="I92" i="8" s="1"/>
  <c r="F210" i="8"/>
  <c r="I210" i="8" s="1"/>
  <c r="F94" i="8"/>
  <c r="I94" i="8" s="1"/>
  <c r="O94" i="8" s="1"/>
  <c r="F95" i="8"/>
  <c r="I95" i="8" s="1"/>
  <c r="F93" i="8"/>
  <c r="I93" i="8" s="1"/>
  <c r="F97" i="8"/>
  <c r="I97" i="8" s="1"/>
  <c r="O97" i="8" s="1"/>
  <c r="F98" i="8"/>
  <c r="I98" i="8" s="1"/>
  <c r="T98" i="8" s="1"/>
  <c r="F96" i="8"/>
  <c r="I96" i="8" s="1"/>
  <c r="F100" i="8"/>
  <c r="I100" i="8" s="1"/>
  <c r="F99" i="8"/>
  <c r="I99" i="8" s="1"/>
  <c r="F102" i="8"/>
  <c r="I102" i="8" s="1"/>
  <c r="T102" i="8" s="1"/>
  <c r="F101" i="8"/>
  <c r="I101" i="8" s="1"/>
  <c r="F104" i="8"/>
  <c r="I104" i="8" s="1"/>
  <c r="F103" i="8"/>
  <c r="I103" i="8" s="1"/>
  <c r="F106" i="8"/>
  <c r="I106" i="8" s="1"/>
  <c r="T106" i="8" s="1"/>
  <c r="F105" i="8"/>
  <c r="I105" i="8" s="1"/>
  <c r="F107" i="8"/>
  <c r="I107" i="8" s="1"/>
  <c r="F108" i="8"/>
  <c r="I108" i="8" s="1"/>
  <c r="F110" i="8"/>
  <c r="I110" i="8" s="1"/>
  <c r="O110" i="8" s="1"/>
  <c r="F109" i="8"/>
  <c r="I109" i="8" s="1"/>
  <c r="F112" i="8"/>
  <c r="I112" i="8" s="1"/>
  <c r="O112" i="8" s="1"/>
  <c r="F113" i="8"/>
  <c r="I113" i="8" s="1"/>
  <c r="T113" i="8" s="1"/>
  <c r="F114" i="8"/>
  <c r="I114" i="8" s="1"/>
  <c r="T114" i="8" s="1"/>
  <c r="F115" i="8"/>
  <c r="I115" i="8" s="1"/>
  <c r="O115" i="8" s="1"/>
  <c r="F116" i="8"/>
  <c r="I116" i="8" s="1"/>
  <c r="O116" i="8" s="1"/>
  <c r="F117" i="8"/>
  <c r="I117" i="8" s="1"/>
  <c r="F118" i="8"/>
  <c r="I118" i="8" s="1"/>
  <c r="O118" i="8" s="1"/>
  <c r="F119" i="8"/>
  <c r="I119" i="8" s="1"/>
  <c r="F120" i="8"/>
  <c r="I120" i="8" s="1"/>
  <c r="T120" i="8" s="1"/>
  <c r="F121" i="8"/>
  <c r="I121" i="8" s="1"/>
  <c r="F111" i="8"/>
  <c r="I111" i="8" s="1"/>
  <c r="F211" i="8"/>
  <c r="I211" i="8" s="1"/>
  <c r="F124" i="8"/>
  <c r="I124" i="8" s="1"/>
  <c r="F125" i="8"/>
  <c r="I125" i="8" s="1"/>
  <c r="F126" i="8"/>
  <c r="I126" i="8" s="1"/>
  <c r="T126" i="8" s="1"/>
  <c r="F127" i="8"/>
  <c r="I127" i="8" s="1"/>
  <c r="O127" i="8" s="1"/>
  <c r="F128" i="8"/>
  <c r="I128" i="8" s="1"/>
  <c r="O128" i="8" s="1"/>
  <c r="F212" i="8"/>
  <c r="I212" i="8" s="1"/>
  <c r="F130" i="8"/>
  <c r="I130" i="8" s="1"/>
  <c r="T130" i="8" s="1"/>
  <c r="F131" i="8"/>
  <c r="I131" i="8" s="1"/>
  <c r="F132" i="8"/>
  <c r="I132" i="8" s="1"/>
  <c r="O132" i="8" s="1"/>
  <c r="F133" i="8"/>
  <c r="I133" i="8" s="1"/>
  <c r="O133" i="8" s="1"/>
  <c r="F134" i="8"/>
  <c r="I134" i="8" s="1"/>
  <c r="F122" i="8"/>
  <c r="I122" i="8" s="1"/>
  <c r="F213" i="8"/>
  <c r="I213" i="8" s="1"/>
  <c r="F137" i="8"/>
  <c r="I137" i="8" s="1"/>
  <c r="T137" i="8" s="1"/>
  <c r="F138" i="8"/>
  <c r="I138" i="8" s="1"/>
  <c r="F139" i="8"/>
  <c r="I139" i="8" s="1"/>
  <c r="F214" i="8"/>
  <c r="I214" i="8" s="1"/>
  <c r="F141" i="8"/>
  <c r="I141" i="8" s="1"/>
  <c r="O141" i="8" s="1"/>
  <c r="F142" i="8"/>
  <c r="I142" i="8" s="1"/>
  <c r="O142" i="8" s="1"/>
  <c r="F143" i="8"/>
  <c r="I143" i="8" s="1"/>
  <c r="O143" i="8" s="1"/>
  <c r="F123" i="8"/>
  <c r="I123" i="8" s="1"/>
  <c r="T123" i="8" s="1"/>
  <c r="F145" i="8"/>
  <c r="I145" i="8" s="1"/>
  <c r="F146" i="8"/>
  <c r="I146" i="8" s="1"/>
  <c r="T146" i="8" s="1"/>
  <c r="F147" i="8"/>
  <c r="I147" i="8" s="1"/>
  <c r="O147" i="8" s="1"/>
  <c r="F148" i="8"/>
  <c r="I148" i="8" s="1"/>
  <c r="F149" i="8"/>
  <c r="I149" i="8" s="1"/>
  <c r="T149" i="8" s="1"/>
  <c r="F150" i="8"/>
  <c r="I150" i="8" s="1"/>
  <c r="T150" i="8" s="1"/>
  <c r="F129" i="8"/>
  <c r="I129" i="8" s="1"/>
  <c r="F152" i="8"/>
  <c r="I152" i="8" s="1"/>
  <c r="F153" i="8"/>
  <c r="I153" i="8" s="1"/>
  <c r="F154" i="8"/>
  <c r="I154" i="8" s="1"/>
  <c r="F155" i="8"/>
  <c r="I155" i="8" s="1"/>
  <c r="F156" i="8"/>
  <c r="I156" i="8" s="1"/>
  <c r="O156" i="8" s="1"/>
  <c r="F157" i="8"/>
  <c r="I157" i="8" s="1"/>
  <c r="T157" i="8" s="1"/>
  <c r="F135" i="8"/>
  <c r="I135" i="8" s="1"/>
  <c r="F136" i="8"/>
  <c r="I136" i="8" s="1"/>
  <c r="F160" i="8"/>
  <c r="I160" i="8" s="1"/>
  <c r="F161" i="8"/>
  <c r="I161" i="8" s="1"/>
  <c r="F162" i="8"/>
  <c r="I162" i="8" s="1"/>
  <c r="O162" i="8" s="1"/>
  <c r="F163" i="8"/>
  <c r="I163" i="8" s="1"/>
  <c r="F164" i="8"/>
  <c r="I164" i="8" s="1"/>
  <c r="T164" i="8" s="1"/>
  <c r="F140" i="8"/>
  <c r="I140" i="8" s="1"/>
  <c r="F166" i="8"/>
  <c r="I166" i="8" s="1"/>
  <c r="O166" i="8" s="1"/>
  <c r="F167" i="8"/>
  <c r="I167" i="8" s="1"/>
  <c r="F168" i="8"/>
  <c r="I168" i="8" s="1"/>
  <c r="O168" i="8" s="1"/>
  <c r="F169" i="8"/>
  <c r="I169" i="8" s="1"/>
  <c r="O169" i="8" s="1"/>
  <c r="F170" i="8"/>
  <c r="I170" i="8" s="1"/>
  <c r="O170" i="8" s="1"/>
  <c r="F171" i="8"/>
  <c r="I171" i="8" s="1"/>
  <c r="T171" i="8" s="1"/>
  <c r="F172" i="8"/>
  <c r="I172" i="8" s="1"/>
  <c r="F173" i="8"/>
  <c r="I173" i="8" s="1"/>
  <c r="F174" i="8"/>
  <c r="I174" i="8" s="1"/>
  <c r="T174" i="8" s="1"/>
  <c r="F175" i="8"/>
  <c r="I175" i="8" s="1"/>
  <c r="F176" i="8"/>
  <c r="I176" i="8" s="1"/>
  <c r="T176" i="8" s="1"/>
  <c r="F177" i="8"/>
  <c r="I177" i="8" s="1"/>
  <c r="F178" i="8"/>
  <c r="I178" i="8" s="1"/>
  <c r="O178" i="8" s="1"/>
  <c r="F215" i="8"/>
  <c r="I215" i="8" s="1"/>
  <c r="F179" i="8"/>
  <c r="I179" i="8" s="1"/>
  <c r="O179" i="8" s="1"/>
  <c r="F180" i="8"/>
  <c r="I180" i="8" s="1"/>
  <c r="T180" i="8" s="1"/>
  <c r="F181" i="8"/>
  <c r="I181" i="8" s="1"/>
  <c r="O181" i="8" s="1"/>
  <c r="F182" i="8"/>
  <c r="I182" i="8" s="1"/>
  <c r="F183" i="8"/>
  <c r="I183" i="8" s="1"/>
  <c r="T183" i="8" s="1"/>
  <c r="F184" i="8"/>
  <c r="I184" i="8" s="1"/>
  <c r="T184" i="8" s="1"/>
  <c r="F185" i="8"/>
  <c r="I185" i="8" s="1"/>
  <c r="F186" i="8"/>
  <c r="I186" i="8" s="1"/>
  <c r="O186" i="8" s="1"/>
  <c r="F187" i="8"/>
  <c r="I187" i="8" s="1"/>
  <c r="O187" i="8" s="1"/>
  <c r="F188" i="8"/>
  <c r="I188" i="8" s="1"/>
  <c r="O188" i="8" s="1"/>
  <c r="F189" i="8"/>
  <c r="I189" i="8" s="1"/>
  <c r="F190" i="8"/>
  <c r="I190" i="8" s="1"/>
  <c r="F216" i="8"/>
  <c r="I216" i="8" s="1"/>
  <c r="T216" i="8" s="1"/>
  <c r="F191" i="8"/>
  <c r="I191" i="8" s="1"/>
  <c r="F144" i="8"/>
  <c r="I144" i="8" s="1"/>
  <c r="F217" i="8"/>
  <c r="I217" i="8" s="1"/>
  <c r="F192" i="8"/>
  <c r="I192" i="8" s="1"/>
  <c r="T192" i="8" s="1"/>
  <c r="F193" i="8"/>
  <c r="I193" i="8" s="1"/>
  <c r="F194" i="8"/>
  <c r="I194" i="8" s="1"/>
  <c r="O194" i="8" s="1"/>
  <c r="F195" i="8"/>
  <c r="I195" i="8" s="1"/>
  <c r="F196" i="8"/>
  <c r="I196" i="8" s="1"/>
  <c r="O196" i="8" s="1"/>
  <c r="F151" i="8"/>
  <c r="I151" i="8" s="1"/>
  <c r="T151" i="8" s="1"/>
  <c r="F197" i="8"/>
  <c r="I197" i="8" s="1"/>
  <c r="F158" i="8"/>
  <c r="I158" i="8" s="1"/>
  <c r="F199" i="8"/>
  <c r="I199" i="8" s="1"/>
  <c r="T199" i="8" s="1"/>
  <c r="F200" i="8"/>
  <c r="I200" i="8" s="1"/>
  <c r="O200" i="8" s="1"/>
  <c r="F201" i="8"/>
  <c r="I201" i="8" s="1"/>
  <c r="O201" i="8" s="1"/>
  <c r="F202" i="8"/>
  <c r="I202" i="8" s="1"/>
  <c r="F203" i="8"/>
  <c r="I203" i="8" s="1"/>
  <c r="F218" i="8"/>
  <c r="I218" i="8" s="1"/>
  <c r="F159" i="8"/>
  <c r="I159" i="8" s="1"/>
  <c r="F204" i="8"/>
  <c r="I204" i="8" s="1"/>
  <c r="F165" i="8"/>
  <c r="I165" i="8" s="1"/>
  <c r="F205" i="8"/>
  <c r="I205" i="8" s="1"/>
  <c r="T205" i="8" s="1"/>
  <c r="F223" i="8"/>
  <c r="I223" i="8" s="1"/>
  <c r="T223" i="8" s="1"/>
  <c r="F206" i="8"/>
  <c r="I206" i="8" s="1"/>
  <c r="O206" i="8" s="1"/>
  <c r="F207" i="8"/>
  <c r="I207" i="8" s="1"/>
  <c r="O207" i="8" s="1"/>
  <c r="F208" i="8"/>
  <c r="I208" i="8" s="1"/>
  <c r="F198" i="8"/>
  <c r="I198" i="8" s="1"/>
  <c r="F219" i="8"/>
  <c r="I219" i="8" s="1"/>
  <c r="T219" i="8" s="1"/>
  <c r="F220" i="8"/>
  <c r="I220" i="8" s="1"/>
  <c r="T220" i="8" s="1"/>
  <c r="F221" i="8"/>
  <c r="I221" i="8" s="1"/>
  <c r="F222" i="8"/>
  <c r="I222" i="8" s="1"/>
  <c r="F233" i="8"/>
  <c r="I233" i="8" s="1"/>
  <c r="F224" i="8"/>
  <c r="I224" i="8" s="1"/>
  <c r="F225" i="8"/>
  <c r="I225" i="8" s="1"/>
  <c r="T225" i="8" s="1"/>
  <c r="F226" i="8"/>
  <c r="I226" i="8" s="1"/>
  <c r="T226" i="8" s="1"/>
  <c r="F227" i="8"/>
  <c r="I227" i="8" s="1"/>
  <c r="F228" i="8"/>
  <c r="I228" i="8" s="1"/>
  <c r="T228" i="8" s="1"/>
  <c r="F229" i="8"/>
  <c r="I229" i="8" s="1"/>
  <c r="O229" i="8" s="1"/>
  <c r="F230" i="8"/>
  <c r="I230" i="8" s="1"/>
  <c r="O230" i="8" s="1"/>
  <c r="F231" i="8"/>
  <c r="I231" i="8" s="1"/>
  <c r="F232" i="8"/>
  <c r="I232" i="8" s="1"/>
  <c r="O232" i="8" s="1"/>
  <c r="F209" i="8"/>
  <c r="I209" i="8" s="1"/>
  <c r="F234" i="8"/>
  <c r="I234" i="8" s="1"/>
  <c r="O234" i="8" s="1"/>
  <c r="F235" i="8"/>
  <c r="I235" i="8" s="1"/>
  <c r="O235" i="8" s="1"/>
  <c r="F236" i="8"/>
  <c r="I236" i="8" s="1"/>
  <c r="F237" i="8"/>
  <c r="I237" i="8" s="1"/>
  <c r="O237" i="8" s="1"/>
  <c r="F4" i="8"/>
  <c r="I4" i="8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M173" i="8" s="1"/>
  <c r="N173" i="8" s="1"/>
  <c r="Q80" i="6"/>
  <c r="M158" i="8" s="1"/>
  <c r="N158" i="8" s="1"/>
  <c r="Q81" i="6"/>
  <c r="Q82" i="6"/>
  <c r="Q83" i="6"/>
  <c r="Q84" i="6"/>
  <c r="Q85" i="6"/>
  <c r="Q86" i="6"/>
  <c r="Q87" i="6"/>
  <c r="Q88" i="6"/>
  <c r="Q89" i="6"/>
  <c r="Q90" i="6"/>
  <c r="M229" i="8" s="1"/>
  <c r="N229" i="8" s="1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M17" i="8" s="1"/>
  <c r="N17" i="8" s="1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M175" i="8" s="1"/>
  <c r="N175" i="8" s="1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M215" i="8" s="1"/>
  <c r="N215" i="8" s="1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3" i="6"/>
  <c r="U12" i="8" l="1"/>
  <c r="T148" i="8"/>
  <c r="U148" i="8" s="1"/>
  <c r="T197" i="8"/>
  <c r="T70" i="8"/>
  <c r="U70" i="8" s="1"/>
  <c r="T34" i="8"/>
  <c r="T119" i="8"/>
  <c r="T43" i="8"/>
  <c r="T153" i="8"/>
  <c r="T69" i="8"/>
  <c r="T87" i="8"/>
  <c r="T62" i="8"/>
  <c r="O95" i="8"/>
  <c r="T95" i="8"/>
  <c r="U95" i="8" s="1"/>
  <c r="O189" i="8"/>
  <c r="T189" i="8"/>
  <c r="U189" i="8" s="1"/>
  <c r="O117" i="8"/>
  <c r="T117" i="8"/>
  <c r="U117" i="8" s="1"/>
  <c r="O155" i="8"/>
  <c r="T155" i="8"/>
  <c r="U155" i="8" s="1"/>
  <c r="O91" i="8"/>
  <c r="T91" i="8"/>
  <c r="U91" i="8" s="1"/>
  <c r="O66" i="8"/>
  <c r="T66" i="8"/>
  <c r="U66" i="8" s="1"/>
  <c r="O104" i="8"/>
  <c r="T104" i="8"/>
  <c r="U104" i="8" s="1"/>
  <c r="O138" i="8"/>
  <c r="T138" i="8"/>
  <c r="U138" i="8" s="1"/>
  <c r="O203" i="8"/>
  <c r="T203" i="8"/>
  <c r="O185" i="8"/>
  <c r="T185" i="8"/>
  <c r="U185" i="8" s="1"/>
  <c r="O75" i="8"/>
  <c r="T75" i="8"/>
  <c r="U75" i="8" s="1"/>
  <c r="O92" i="8"/>
  <c r="T92" i="8"/>
  <c r="U92" i="8" s="1"/>
  <c r="O37" i="8"/>
  <c r="T37" i="8"/>
  <c r="O25" i="8"/>
  <c r="T25" i="8"/>
  <c r="U25" i="8" s="1"/>
  <c r="M19" i="8"/>
  <c r="N19" i="8" s="1"/>
  <c r="M111" i="8"/>
  <c r="N111" i="8" s="1"/>
  <c r="M60" i="8"/>
  <c r="N60" i="8" s="1"/>
  <c r="M89" i="8"/>
  <c r="N89" i="8" s="1"/>
  <c r="M43" i="8"/>
  <c r="N43" i="8" s="1"/>
  <c r="M208" i="8"/>
  <c r="N208" i="8" s="1"/>
  <c r="M8" i="8"/>
  <c r="N8" i="8" s="1"/>
  <c r="M107" i="8"/>
  <c r="N107" i="8" s="1"/>
  <c r="M50" i="8"/>
  <c r="N50" i="8" s="1"/>
  <c r="M31" i="8"/>
  <c r="N31" i="8" s="1"/>
  <c r="M159" i="8"/>
  <c r="N159" i="8" s="1"/>
  <c r="M203" i="8"/>
  <c r="N203" i="8" s="1"/>
  <c r="M210" i="8"/>
  <c r="N210" i="8" s="1"/>
  <c r="M53" i="8"/>
  <c r="N53" i="8" s="1"/>
  <c r="M150" i="8"/>
  <c r="N150" i="8" s="1"/>
  <c r="M221" i="8"/>
  <c r="N221" i="8" s="1"/>
  <c r="M171" i="8"/>
  <c r="N171" i="8" s="1"/>
  <c r="M232" i="8"/>
  <c r="N232" i="8" s="1"/>
  <c r="M99" i="8"/>
  <c r="N99" i="8" s="1"/>
  <c r="M96" i="8"/>
  <c r="N96" i="8" s="1"/>
  <c r="M73" i="8"/>
  <c r="N73" i="8" s="1"/>
  <c r="M147" i="8"/>
  <c r="N147" i="8" s="1"/>
  <c r="M84" i="8"/>
  <c r="N84" i="8" s="1"/>
  <c r="M81" i="8"/>
  <c r="N81" i="8" s="1"/>
  <c r="M198" i="8"/>
  <c r="N198" i="8" s="1"/>
  <c r="M165" i="8"/>
  <c r="N165" i="8" s="1"/>
  <c r="M140" i="8"/>
  <c r="N140" i="8" s="1"/>
  <c r="M16" i="8"/>
  <c r="N16" i="8" s="1"/>
  <c r="M93" i="8"/>
  <c r="N93" i="8" s="1"/>
  <c r="M168" i="8"/>
  <c r="N168" i="8" s="1"/>
  <c r="M235" i="8"/>
  <c r="N235" i="8" s="1"/>
  <c r="M135" i="8"/>
  <c r="N135" i="8" s="1"/>
  <c r="M103" i="8"/>
  <c r="N103" i="8" s="1"/>
  <c r="M206" i="8"/>
  <c r="N206" i="8" s="1"/>
  <c r="M186" i="8"/>
  <c r="N186" i="8" s="1"/>
  <c r="M154" i="8"/>
  <c r="N154" i="8" s="1"/>
  <c r="M144" i="8"/>
  <c r="N144" i="8" s="1"/>
  <c r="M37" i="8"/>
  <c r="N37" i="8" s="1"/>
  <c r="M182" i="8"/>
  <c r="N182" i="8" s="1"/>
  <c r="M35" i="8"/>
  <c r="N35" i="8" s="1"/>
  <c r="M122" i="8"/>
  <c r="N122" i="8" s="1"/>
  <c r="M6" i="8"/>
  <c r="N6" i="8" s="1"/>
  <c r="M125" i="8"/>
  <c r="N125" i="8" s="1"/>
  <c r="M134" i="8"/>
  <c r="N134" i="8" s="1"/>
  <c r="M116" i="8"/>
  <c r="N116" i="8" s="1"/>
  <c r="M79" i="8"/>
  <c r="N79" i="8" s="1"/>
  <c r="M121" i="8"/>
  <c r="N121" i="8" s="1"/>
  <c r="M71" i="8"/>
  <c r="N71" i="8" s="1"/>
  <c r="M74" i="8"/>
  <c r="N74" i="8" s="1"/>
  <c r="M54" i="8"/>
  <c r="N54" i="8" s="1"/>
  <c r="M216" i="8"/>
  <c r="N216" i="8" s="1"/>
  <c r="M41" i="8"/>
  <c r="N41" i="8" s="1"/>
  <c r="M196" i="8"/>
  <c r="N196" i="8" s="1"/>
  <c r="M80" i="8"/>
  <c r="N80" i="8" s="1"/>
  <c r="M197" i="8"/>
  <c r="N197" i="8" s="1"/>
  <c r="M163" i="8"/>
  <c r="N163" i="8" s="1"/>
  <c r="M64" i="8"/>
  <c r="N64" i="8" s="1"/>
  <c r="M87" i="8"/>
  <c r="N87" i="8" s="1"/>
  <c r="M139" i="8"/>
  <c r="N139" i="8" s="1"/>
  <c r="M77" i="8"/>
  <c r="N77" i="8" s="1"/>
  <c r="M204" i="8"/>
  <c r="N204" i="8" s="1"/>
  <c r="M108" i="8"/>
  <c r="N108" i="8" s="1"/>
  <c r="M184" i="8"/>
  <c r="N184" i="8" s="1"/>
  <c r="M14" i="8"/>
  <c r="N14" i="8" s="1"/>
  <c r="M40" i="8"/>
  <c r="N40" i="8" s="1"/>
  <c r="M90" i="8"/>
  <c r="N90" i="8" s="1"/>
  <c r="M185" i="8"/>
  <c r="N185" i="8" s="1"/>
  <c r="M153" i="8"/>
  <c r="N153" i="8" s="1"/>
  <c r="M148" i="8"/>
  <c r="N148" i="8" s="1"/>
  <c r="M151" i="8"/>
  <c r="N151" i="8" s="1"/>
  <c r="M47" i="8"/>
  <c r="N47" i="8" s="1"/>
  <c r="M179" i="8"/>
  <c r="N179" i="8" s="1"/>
  <c r="M143" i="8"/>
  <c r="N143" i="8" s="1"/>
  <c r="M85" i="8"/>
  <c r="N85" i="8" s="1"/>
  <c r="M57" i="8"/>
  <c r="N57" i="8" s="1"/>
  <c r="M109" i="8"/>
  <c r="N109" i="8" s="1"/>
  <c r="M33" i="8"/>
  <c r="N33" i="8" s="1"/>
  <c r="M105" i="8"/>
  <c r="N105" i="8" s="1"/>
  <c r="M110" i="8"/>
  <c r="N110" i="8" s="1"/>
  <c r="M174" i="8"/>
  <c r="N174" i="8" s="1"/>
  <c r="M62" i="8"/>
  <c r="N62" i="8" s="1"/>
  <c r="M195" i="8"/>
  <c r="N195" i="8" s="1"/>
  <c r="M146" i="8"/>
  <c r="N146" i="8" s="1"/>
  <c r="M67" i="8"/>
  <c r="N67" i="8" s="1"/>
  <c r="M183" i="8"/>
  <c r="N183" i="8" s="1"/>
  <c r="M123" i="8"/>
  <c r="N123" i="8" s="1"/>
  <c r="M42" i="8"/>
  <c r="N42" i="8" s="1"/>
  <c r="M68" i="8"/>
  <c r="N68" i="8" s="1"/>
  <c r="M26" i="8"/>
  <c r="N26" i="8" s="1"/>
  <c r="M36" i="8"/>
  <c r="N36" i="8" s="1"/>
  <c r="M30" i="8"/>
  <c r="N30" i="8" s="1"/>
  <c r="M61" i="8"/>
  <c r="N61" i="8" s="1"/>
  <c r="M136" i="8"/>
  <c r="N136" i="8" s="1"/>
  <c r="M46" i="8"/>
  <c r="N46" i="8" s="1"/>
  <c r="M20" i="8"/>
  <c r="N20" i="8" s="1"/>
  <c r="M160" i="8"/>
  <c r="N160" i="8" s="1"/>
  <c r="M230" i="8"/>
  <c r="N230" i="8" s="1"/>
  <c r="M213" i="8"/>
  <c r="N213" i="8" s="1"/>
  <c r="M178" i="8"/>
  <c r="N178" i="8" s="1"/>
  <c r="M214" i="8"/>
  <c r="N214" i="8" s="1"/>
  <c r="M237" i="8"/>
  <c r="N237" i="8" s="1"/>
  <c r="M100" i="8"/>
  <c r="N100" i="8" s="1"/>
  <c r="M113" i="8"/>
  <c r="N113" i="8" s="1"/>
  <c r="M51" i="8"/>
  <c r="N51" i="8" s="1"/>
  <c r="M127" i="8"/>
  <c r="N127" i="8" s="1"/>
  <c r="M15" i="8"/>
  <c r="N15" i="8" s="1"/>
  <c r="M129" i="8"/>
  <c r="N129" i="8" s="1"/>
  <c r="M94" i="8"/>
  <c r="N94" i="8" s="1"/>
  <c r="M5" i="8"/>
  <c r="N5" i="8" s="1"/>
  <c r="M234" i="8"/>
  <c r="N234" i="8" s="1"/>
  <c r="M201" i="8"/>
  <c r="N201" i="8" s="1"/>
  <c r="M199" i="8"/>
  <c r="N199" i="8" s="1"/>
  <c r="M167" i="8"/>
  <c r="N167" i="8" s="1"/>
  <c r="M209" i="8"/>
  <c r="N209" i="8" s="1"/>
  <c r="M7" i="8"/>
  <c r="N7" i="8" s="1"/>
  <c r="M23" i="8"/>
  <c r="N23" i="8" s="1"/>
  <c r="M83" i="8"/>
  <c r="N83" i="8" s="1"/>
  <c r="M18" i="8"/>
  <c r="N18" i="8" s="1"/>
  <c r="M58" i="8"/>
  <c r="N58" i="8" s="1"/>
  <c r="M88" i="8"/>
  <c r="N88" i="8" s="1"/>
  <c r="M131" i="8"/>
  <c r="N131" i="8" s="1"/>
  <c r="M112" i="8"/>
  <c r="N112" i="8" s="1"/>
  <c r="M24" i="8"/>
  <c r="N24" i="8" s="1"/>
  <c r="M212" i="8"/>
  <c r="N212" i="8" s="1"/>
  <c r="M11" i="8"/>
  <c r="N11" i="8" s="1"/>
  <c r="M200" i="8"/>
  <c r="N200" i="8" s="1"/>
  <c r="M12" i="8"/>
  <c r="N12" i="8" s="1"/>
  <c r="M55" i="8"/>
  <c r="N55" i="8" s="1"/>
  <c r="M152" i="8"/>
  <c r="N152" i="8" s="1"/>
  <c r="M156" i="8"/>
  <c r="N156" i="8" s="1"/>
  <c r="M45" i="8"/>
  <c r="N45" i="8" s="1"/>
  <c r="M181" i="8"/>
  <c r="N181" i="8" s="1"/>
  <c r="M101" i="8"/>
  <c r="N101" i="8" s="1"/>
  <c r="M138" i="8"/>
  <c r="N138" i="8" s="1"/>
  <c r="M86" i="8"/>
  <c r="N86" i="8" s="1"/>
  <c r="M176" i="8"/>
  <c r="N176" i="8" s="1"/>
  <c r="M226" i="8"/>
  <c r="N226" i="8" s="1"/>
  <c r="M78" i="8"/>
  <c r="N78" i="8" s="1"/>
  <c r="M217" i="8"/>
  <c r="N217" i="8" s="1"/>
  <c r="M102" i="8"/>
  <c r="N102" i="8" s="1"/>
  <c r="M189" i="8"/>
  <c r="N189" i="8" s="1"/>
  <c r="M65" i="8"/>
  <c r="N65" i="8" s="1"/>
  <c r="M128" i="8"/>
  <c r="N128" i="8" s="1"/>
  <c r="M133" i="8"/>
  <c r="N133" i="8" s="1"/>
  <c r="M56" i="8"/>
  <c r="N56" i="8" s="1"/>
  <c r="M13" i="8"/>
  <c r="N13" i="8" s="1"/>
  <c r="M104" i="8"/>
  <c r="N104" i="8" s="1"/>
  <c r="M191" i="8"/>
  <c r="N191" i="8" s="1"/>
  <c r="M161" i="8"/>
  <c r="N161" i="8" s="1"/>
  <c r="M231" i="8"/>
  <c r="N231" i="8" s="1"/>
  <c r="M29" i="8"/>
  <c r="N29" i="8" s="1"/>
  <c r="M118" i="8"/>
  <c r="N118" i="8" s="1"/>
  <c r="M21" i="8"/>
  <c r="N21" i="8" s="1"/>
  <c r="M180" i="8"/>
  <c r="N180" i="8" s="1"/>
  <c r="M115" i="8"/>
  <c r="N115" i="8" s="1"/>
  <c r="M220" i="8"/>
  <c r="N220" i="8" s="1"/>
  <c r="M211" i="8"/>
  <c r="N211" i="8" s="1"/>
  <c r="M162" i="8"/>
  <c r="N162" i="8" s="1"/>
  <c r="M155" i="8"/>
  <c r="N155" i="8" s="1"/>
  <c r="M38" i="8"/>
  <c r="N38" i="8" s="1"/>
  <c r="M188" i="8"/>
  <c r="N188" i="8" s="1"/>
  <c r="M233" i="8"/>
  <c r="N233" i="8" s="1"/>
  <c r="M169" i="8"/>
  <c r="N169" i="8" s="1"/>
  <c r="M137" i="8"/>
  <c r="N137" i="8" s="1"/>
  <c r="M34" i="8"/>
  <c r="N34" i="8" s="1"/>
  <c r="M82" i="8"/>
  <c r="N82" i="8" s="1"/>
  <c r="M222" i="8"/>
  <c r="N222" i="8" s="1"/>
  <c r="M75" i="8"/>
  <c r="N75" i="8" s="1"/>
  <c r="M66" i="8"/>
  <c r="N66" i="8" s="1"/>
  <c r="M187" i="8"/>
  <c r="N187" i="8" s="1"/>
  <c r="M117" i="8"/>
  <c r="N117" i="8" s="1"/>
  <c r="M32" i="8"/>
  <c r="N32" i="8" s="1"/>
  <c r="M119" i="8"/>
  <c r="N119" i="8" s="1"/>
  <c r="M193" i="8"/>
  <c r="N193" i="8" s="1"/>
  <c r="M132" i="8"/>
  <c r="N132" i="8" s="1"/>
  <c r="M177" i="8"/>
  <c r="N177" i="8" s="1"/>
  <c r="M28" i="8"/>
  <c r="N28" i="8" s="1"/>
  <c r="M145" i="8"/>
  <c r="N145" i="8" s="1"/>
  <c r="M227" i="8"/>
  <c r="N227" i="8" s="1"/>
  <c r="M49" i="8"/>
  <c r="N49" i="8" s="1"/>
  <c r="M205" i="8"/>
  <c r="N205" i="8" s="1"/>
  <c r="M142" i="8"/>
  <c r="N142" i="8" s="1"/>
  <c r="M63" i="8"/>
  <c r="N63" i="8" s="1"/>
  <c r="M202" i="8"/>
  <c r="N202" i="8" s="1"/>
  <c r="M91" i="8"/>
  <c r="N91" i="8" s="1"/>
  <c r="M39" i="8"/>
  <c r="N39" i="8" s="1"/>
  <c r="M219" i="8"/>
  <c r="N219" i="8" s="1"/>
  <c r="M95" i="8"/>
  <c r="N95" i="8" s="1"/>
  <c r="M97" i="8"/>
  <c r="N97" i="8" s="1"/>
  <c r="M10" i="8"/>
  <c r="N10" i="8" s="1"/>
  <c r="M224" i="8"/>
  <c r="N224" i="8" s="1"/>
  <c r="M141" i="8"/>
  <c r="N141" i="8" s="1"/>
  <c r="M70" i="8"/>
  <c r="N70" i="8" s="1"/>
  <c r="M52" i="8"/>
  <c r="N52" i="8" s="1"/>
  <c r="M25" i="8"/>
  <c r="N25" i="8" s="1"/>
  <c r="M106" i="8"/>
  <c r="N106" i="8" s="1"/>
  <c r="M218" i="8"/>
  <c r="N218" i="8" s="1"/>
  <c r="M114" i="8"/>
  <c r="N114" i="8" s="1"/>
  <c r="M126" i="8"/>
  <c r="N126" i="8" s="1"/>
  <c r="M98" i="8"/>
  <c r="N98" i="8" s="1"/>
  <c r="M192" i="8"/>
  <c r="N192" i="8" s="1"/>
  <c r="M72" i="8"/>
  <c r="N72" i="8" s="1"/>
  <c r="M225" i="8"/>
  <c r="N225" i="8" s="1"/>
  <c r="M69" i="8"/>
  <c r="N69" i="8" s="1"/>
  <c r="M157" i="8"/>
  <c r="N157" i="8" s="1"/>
  <c r="M76" i="8"/>
  <c r="N76" i="8" s="1"/>
  <c r="M48" i="8"/>
  <c r="N48" i="8" s="1"/>
  <c r="M190" i="8"/>
  <c r="N190" i="8" s="1"/>
  <c r="M130" i="8"/>
  <c r="N130" i="8" s="1"/>
  <c r="M149" i="8"/>
  <c r="N149" i="8" s="1"/>
  <c r="M228" i="8"/>
  <c r="N228" i="8" s="1"/>
  <c r="M59" i="8"/>
  <c r="N59" i="8" s="1"/>
  <c r="M27" i="8"/>
  <c r="N27" i="8" s="1"/>
  <c r="M170" i="8"/>
  <c r="N170" i="8" s="1"/>
  <c r="M120" i="8"/>
  <c r="N120" i="8" s="1"/>
  <c r="M223" i="8"/>
  <c r="N223" i="8" s="1"/>
  <c r="M207" i="8"/>
  <c r="N207" i="8" s="1"/>
  <c r="M236" i="8"/>
  <c r="N236" i="8" s="1"/>
  <c r="M22" i="8"/>
  <c r="N22" i="8" s="1"/>
  <c r="M92" i="8"/>
  <c r="N92" i="8" s="1"/>
  <c r="M164" i="8"/>
  <c r="N164" i="8" s="1"/>
  <c r="M124" i="8"/>
  <c r="N124" i="8" s="1"/>
  <c r="M44" i="8"/>
  <c r="N44" i="8" s="1"/>
  <c r="M172" i="8"/>
  <c r="N172" i="8" s="1"/>
  <c r="M194" i="8"/>
  <c r="N194" i="8" s="1"/>
  <c r="M9" i="8"/>
  <c r="N9" i="8" s="1"/>
  <c r="M166" i="8"/>
  <c r="N166" i="8" s="1"/>
  <c r="O80" i="8"/>
  <c r="T80" i="8"/>
  <c r="U80" i="8" s="1"/>
  <c r="O195" i="8"/>
  <c r="T195" i="8"/>
  <c r="U195" i="8" s="1"/>
  <c r="O67" i="8"/>
  <c r="T67" i="8"/>
  <c r="U67" i="8" s="1"/>
  <c r="O222" i="8"/>
  <c r="U222" i="8"/>
  <c r="O193" i="8"/>
  <c r="T193" i="8"/>
  <c r="U193" i="8" s="1"/>
  <c r="O125" i="8"/>
  <c r="U125" i="8"/>
  <c r="O148" i="8"/>
  <c r="O70" i="8"/>
  <c r="O145" i="8"/>
  <c r="U145" i="8"/>
  <c r="U152" i="8"/>
  <c r="U140" i="8"/>
  <c r="U136" i="8"/>
  <c r="U122" i="8"/>
  <c r="U121" i="8"/>
  <c r="U93" i="8"/>
  <c r="O228" i="8"/>
  <c r="O158" i="8"/>
  <c r="U158" i="8"/>
  <c r="O215" i="8"/>
  <c r="O119" i="8"/>
  <c r="O71" i="8"/>
  <c r="U71" i="8"/>
  <c r="O227" i="8"/>
  <c r="O223" i="8"/>
  <c r="O130" i="8"/>
  <c r="O106" i="8"/>
  <c r="O177" i="8"/>
  <c r="O140" i="8"/>
  <c r="O153" i="8"/>
  <c r="O212" i="8"/>
  <c r="O210" i="8"/>
  <c r="O69" i="8"/>
  <c r="O164" i="8"/>
  <c r="O214" i="8"/>
  <c r="O224" i="8"/>
  <c r="O175" i="8"/>
  <c r="U175" i="8"/>
  <c r="O129" i="8"/>
  <c r="U129" i="8"/>
  <c r="O101" i="8"/>
  <c r="U101" i="8"/>
  <c r="O150" i="8"/>
  <c r="O78" i="8"/>
  <c r="O113" i="8"/>
  <c r="U113" i="8"/>
  <c r="O65" i="8"/>
  <c r="O172" i="8"/>
  <c r="O213" i="8"/>
  <c r="O64" i="8"/>
  <c r="U64" i="8"/>
  <c r="O217" i="8"/>
  <c r="O122" i="8"/>
  <c r="O211" i="8"/>
  <c r="O87" i="8"/>
  <c r="O231" i="8"/>
  <c r="O134" i="8"/>
  <c r="O111" i="8"/>
  <c r="O86" i="8"/>
  <c r="O62" i="8"/>
  <c r="O191" i="8"/>
  <c r="O93" i="8"/>
  <c r="O72" i="8"/>
  <c r="O23" i="8"/>
  <c r="U23" i="8"/>
  <c r="O46" i="8"/>
  <c r="U46" i="8"/>
  <c r="O34" i="8"/>
  <c r="O22" i="8"/>
  <c r="O33" i="8"/>
  <c r="U33" i="8"/>
  <c r="O56" i="8"/>
  <c r="O44" i="8"/>
  <c r="O32" i="8"/>
  <c r="O31" i="8"/>
  <c r="U31" i="8"/>
  <c r="O30" i="8"/>
  <c r="U30" i="8"/>
  <c r="O18" i="8"/>
  <c r="U18" i="8"/>
  <c r="O53" i="8"/>
  <c r="O29" i="8"/>
  <c r="O17" i="8"/>
  <c r="U17" i="8"/>
  <c r="O52" i="8"/>
  <c r="O28" i="8"/>
  <c r="O27" i="8"/>
  <c r="O38" i="8"/>
  <c r="O49" i="8"/>
  <c r="O105" i="8"/>
  <c r="U105" i="8"/>
  <c r="O154" i="8"/>
  <c r="U154" i="8"/>
  <c r="O151" i="8"/>
  <c r="U151" i="8"/>
  <c r="O103" i="8"/>
  <c r="U103" i="8"/>
  <c r="O81" i="8"/>
  <c r="U81" i="8"/>
  <c r="O57" i="8"/>
  <c r="O165" i="8"/>
  <c r="U165" i="8"/>
  <c r="O152" i="8"/>
  <c r="O198" i="8"/>
  <c r="U198" i="8"/>
  <c r="O139" i="8"/>
  <c r="U139" i="8"/>
  <c r="O159" i="8"/>
  <c r="U159" i="8"/>
  <c r="O54" i="8"/>
  <c r="U54" i="8"/>
  <c r="O173" i="8"/>
  <c r="U173" i="8"/>
  <c r="O99" i="8"/>
  <c r="U99" i="8"/>
  <c r="O41" i="8"/>
  <c r="U41" i="8"/>
  <c r="O209" i="8"/>
  <c r="O221" i="8"/>
  <c r="O183" i="8"/>
  <c r="U183" i="8"/>
  <c r="O100" i="8"/>
  <c r="O88" i="8"/>
  <c r="U88" i="8"/>
  <c r="O182" i="8"/>
  <c r="O136" i="8"/>
  <c r="O109" i="8"/>
  <c r="U109" i="8"/>
  <c r="O96" i="8"/>
  <c r="U96" i="8"/>
  <c r="O144" i="8"/>
  <c r="U144" i="8"/>
  <c r="O135" i="8"/>
  <c r="U135" i="8"/>
  <c r="O208" i="8"/>
  <c r="O121" i="8"/>
  <c r="O108" i="8"/>
  <c r="U108" i="8"/>
  <c r="O123" i="8"/>
  <c r="U123" i="8"/>
  <c r="O107" i="8"/>
  <c r="U107" i="8"/>
  <c r="O60" i="8"/>
  <c r="U60" i="8"/>
  <c r="O24" i="8"/>
  <c r="U24" i="8"/>
  <c r="O15" i="8"/>
  <c r="U15" i="8"/>
  <c r="O11" i="8"/>
  <c r="O10" i="8"/>
  <c r="O4" i="8"/>
  <c r="O9" i="8"/>
  <c r="O8" i="8"/>
  <c r="O7" i="8"/>
  <c r="U7" i="8"/>
  <c r="O13" i="8"/>
  <c r="O12" i="8"/>
  <c r="U201" i="8"/>
  <c r="U181" i="8"/>
  <c r="U170" i="8"/>
  <c r="U111" i="8"/>
  <c r="U110" i="8"/>
  <c r="U74" i="8"/>
  <c r="U50" i="8"/>
  <c r="U26" i="8"/>
  <c r="O190" i="8"/>
  <c r="O167" i="8"/>
  <c r="O131" i="8"/>
  <c r="O59" i="8"/>
  <c r="O197" i="8"/>
  <c r="O226" i="8"/>
  <c r="O205" i="8"/>
  <c r="O225" i="8"/>
  <c r="O176" i="8"/>
  <c r="O20" i="8"/>
  <c r="U229" i="8"/>
  <c r="U207" i="8"/>
  <c r="U179" i="8"/>
  <c r="U168" i="8"/>
  <c r="U156" i="8"/>
  <c r="O236" i="8"/>
  <c r="O204" i="8"/>
  <c r="O163" i="8"/>
  <c r="O43" i="8"/>
  <c r="O180" i="8"/>
  <c r="O233" i="8"/>
  <c r="O174" i="8"/>
  <c r="O126" i="8"/>
  <c r="O114" i="8"/>
  <c r="O102" i="8"/>
  <c r="O6" i="8"/>
  <c r="O218" i="8"/>
  <c r="O184" i="8"/>
  <c r="O161" i="8"/>
  <c r="O149" i="8"/>
  <c r="O137" i="8"/>
  <c r="O89" i="8"/>
  <c r="O5" i="8"/>
  <c r="O192" i="8"/>
  <c r="O160" i="8"/>
  <c r="O124" i="8"/>
  <c r="O76" i="8"/>
  <c r="O16" i="8"/>
  <c r="O220" i="8"/>
  <c r="O202" i="8"/>
  <c r="O171" i="8"/>
  <c r="O39" i="8"/>
  <c r="O219" i="8"/>
  <c r="O146" i="8"/>
  <c r="O98" i="8"/>
  <c r="O14" i="8"/>
  <c r="O157" i="8"/>
  <c r="O199" i="8"/>
  <c r="O216" i="8"/>
  <c r="O120" i="8"/>
  <c r="U206" i="8"/>
  <c r="U35" i="8"/>
  <c r="U143" i="8"/>
  <c r="U83" i="8"/>
  <c r="U47" i="8"/>
  <c r="U230" i="8"/>
  <c r="U200" i="8"/>
  <c r="U169" i="8"/>
  <c r="U133" i="8"/>
  <c r="U97" i="8"/>
  <c r="U85" i="8"/>
  <c r="U73" i="8"/>
  <c r="U61" i="8"/>
  <c r="U132" i="8"/>
  <c r="U84" i="8"/>
  <c r="U48" i="8"/>
  <c r="U36" i="8"/>
  <c r="U186" i="8"/>
  <c r="U235" i="8"/>
  <c r="U194" i="8"/>
  <c r="U162" i="8"/>
  <c r="U90" i="8"/>
  <c r="U42" i="8"/>
  <c r="U232" i="8"/>
  <c r="U147" i="8"/>
  <c r="U63" i="8"/>
  <c r="U51" i="8"/>
  <c r="U178" i="8"/>
  <c r="U166" i="8"/>
  <c r="U142" i="8"/>
  <c r="U118" i="8"/>
  <c r="U94" i="8"/>
  <c r="U82" i="8"/>
  <c r="U58" i="8"/>
  <c r="U188" i="8"/>
  <c r="U141" i="8"/>
  <c r="U45" i="8"/>
  <c r="U21" i="8"/>
  <c r="U237" i="8"/>
  <c r="U196" i="8"/>
  <c r="U187" i="8"/>
  <c r="U128" i="8"/>
  <c r="U116" i="8"/>
  <c r="U68" i="8"/>
  <c r="U127" i="8"/>
  <c r="U115" i="8"/>
  <c r="U79" i="8"/>
  <c r="U55" i="8"/>
  <c r="U19" i="8"/>
  <c r="U234" i="8"/>
  <c r="U77" i="8"/>
  <c r="U112" i="8"/>
  <c r="U40" i="8"/>
  <c r="K116" i="8"/>
  <c r="L116" i="8" s="1"/>
  <c r="K206" i="8"/>
  <c r="S206" i="8" s="1"/>
  <c r="K190" i="8"/>
  <c r="K215" i="8"/>
  <c r="K155" i="8"/>
  <c r="L155" i="8" s="1"/>
  <c r="K143" i="8"/>
  <c r="L143" i="8" s="1"/>
  <c r="K119" i="8"/>
  <c r="L119" i="8" s="1"/>
  <c r="K105" i="8"/>
  <c r="K83" i="8"/>
  <c r="S83" i="8" s="1"/>
  <c r="K71" i="8"/>
  <c r="L71" i="8" s="1"/>
  <c r="K59" i="8"/>
  <c r="K35" i="8"/>
  <c r="S35" i="8" s="1"/>
  <c r="K11" i="8"/>
  <c r="L11" i="8" s="1"/>
  <c r="K228" i="8"/>
  <c r="K158" i="8"/>
  <c r="K167" i="8"/>
  <c r="K131" i="8"/>
  <c r="K95" i="8"/>
  <c r="K47" i="8"/>
  <c r="S47" i="8" s="1"/>
  <c r="K23" i="8"/>
  <c r="K32" i="8"/>
  <c r="K28" i="8"/>
  <c r="S116" i="8"/>
  <c r="K164" i="8"/>
  <c r="K92" i="8"/>
  <c r="K80" i="8"/>
  <c r="K20" i="8"/>
  <c r="K8" i="8"/>
  <c r="K220" i="8"/>
  <c r="K231" i="8"/>
  <c r="K219" i="8"/>
  <c r="K201" i="8"/>
  <c r="S201" i="8" s="1"/>
  <c r="K144" i="8"/>
  <c r="K170" i="8"/>
  <c r="K146" i="8"/>
  <c r="K134" i="8"/>
  <c r="K110" i="8"/>
  <c r="S110" i="8" s="1"/>
  <c r="K98" i="8"/>
  <c r="K86" i="8"/>
  <c r="K21" i="8"/>
  <c r="K232" i="8"/>
  <c r="S232" i="8" s="1"/>
  <c r="K230" i="8"/>
  <c r="K200" i="8"/>
  <c r="K191" i="8"/>
  <c r="K169" i="8"/>
  <c r="K157" i="8"/>
  <c r="K145" i="8"/>
  <c r="K133" i="8"/>
  <c r="S133" i="8" s="1"/>
  <c r="K121" i="8"/>
  <c r="K108" i="8"/>
  <c r="K97" i="8"/>
  <c r="K85" i="8"/>
  <c r="K49" i="8"/>
  <c r="K199" i="8"/>
  <c r="K222" i="8"/>
  <c r="K88" i="8"/>
  <c r="K223" i="8"/>
  <c r="K166" i="8"/>
  <c r="K227" i="8"/>
  <c r="K189" i="8"/>
  <c r="K178" i="8"/>
  <c r="S178" i="8" s="1"/>
  <c r="K154" i="8"/>
  <c r="K130" i="8"/>
  <c r="K128" i="8"/>
  <c r="S128" i="8" s="1"/>
  <c r="K104" i="8"/>
  <c r="K68" i="8"/>
  <c r="S68" i="8" s="1"/>
  <c r="K56" i="8"/>
  <c r="K236" i="8"/>
  <c r="K224" i="8"/>
  <c r="K198" i="8"/>
  <c r="K204" i="8"/>
  <c r="K195" i="8"/>
  <c r="K186" i="8"/>
  <c r="S186" i="8" s="1"/>
  <c r="K175" i="8"/>
  <c r="K163" i="8"/>
  <c r="K129" i="8"/>
  <c r="K139" i="8"/>
  <c r="K127" i="8"/>
  <c r="S127" i="8" s="1"/>
  <c r="K115" i="8"/>
  <c r="K101" i="8"/>
  <c r="K197" i="8"/>
  <c r="K142" i="8"/>
  <c r="S142" i="8" s="1"/>
  <c r="K172" i="8"/>
  <c r="K216" i="8"/>
  <c r="K179" i="8"/>
  <c r="S179" i="8" s="1"/>
  <c r="K168" i="8"/>
  <c r="S168" i="8" s="1"/>
  <c r="K156" i="8"/>
  <c r="S156" i="8" s="1"/>
  <c r="K132" i="8"/>
  <c r="K120" i="8"/>
  <c r="K93" i="8"/>
  <c r="K84" i="8"/>
  <c r="S84" i="8" s="1"/>
  <c r="K72" i="8"/>
  <c r="K60" i="8"/>
  <c r="K48" i="8"/>
  <c r="K36" i="8"/>
  <c r="S36" i="8" s="1"/>
  <c r="K24" i="8"/>
  <c r="K12" i="8"/>
  <c r="K148" i="8"/>
  <c r="K209" i="8"/>
  <c r="K203" i="8"/>
  <c r="K192" i="8"/>
  <c r="K183" i="8"/>
  <c r="K160" i="8"/>
  <c r="K213" i="8"/>
  <c r="K124" i="8"/>
  <c r="K112" i="8"/>
  <c r="S112" i="8" s="1"/>
  <c r="K100" i="8"/>
  <c r="K76" i="8"/>
  <c r="K64" i="8"/>
  <c r="K52" i="8"/>
  <c r="K40" i="8"/>
  <c r="K16" i="8"/>
  <c r="K221" i="8"/>
  <c r="K4" i="8"/>
  <c r="K226" i="8"/>
  <c r="K205" i="8"/>
  <c r="K151" i="8"/>
  <c r="K188" i="8"/>
  <c r="K177" i="8"/>
  <c r="K140" i="8"/>
  <c r="K153" i="8"/>
  <c r="K141" i="8"/>
  <c r="S141" i="8" s="1"/>
  <c r="K212" i="8"/>
  <c r="K117" i="8"/>
  <c r="K45" i="8"/>
  <c r="S45" i="8" s="1"/>
  <c r="K152" i="8"/>
  <c r="K214" i="8"/>
  <c r="K44" i="8"/>
  <c r="K91" i="8"/>
  <c r="K79" i="8"/>
  <c r="S79" i="8" s="1"/>
  <c r="K67" i="8"/>
  <c r="K55" i="8"/>
  <c r="S55" i="8" s="1"/>
  <c r="K235" i="8"/>
  <c r="S235" i="8" s="1"/>
  <c r="K233" i="8"/>
  <c r="K159" i="8"/>
  <c r="K194" i="8"/>
  <c r="K185" i="8"/>
  <c r="K174" i="8"/>
  <c r="K162" i="8"/>
  <c r="K150" i="8"/>
  <c r="K138" i="8"/>
  <c r="K126" i="8"/>
  <c r="K114" i="8"/>
  <c r="K102" i="8"/>
  <c r="K90" i="8"/>
  <c r="S90" i="8" s="1"/>
  <c r="K78" i="8"/>
  <c r="K66" i="8"/>
  <c r="K54" i="8"/>
  <c r="K42" i="8"/>
  <c r="K30" i="8"/>
  <c r="K18" i="8"/>
  <c r="K6" i="8"/>
  <c r="K50" i="8"/>
  <c r="S50" i="8" s="1"/>
  <c r="K180" i="8"/>
  <c r="K61" i="8"/>
  <c r="K173" i="8"/>
  <c r="K123" i="8"/>
  <c r="K234" i="8"/>
  <c r="S234" i="8" s="1"/>
  <c r="K218" i="8"/>
  <c r="K193" i="8"/>
  <c r="K184" i="8"/>
  <c r="K161" i="8"/>
  <c r="K149" i="8"/>
  <c r="K137" i="8"/>
  <c r="K125" i="8"/>
  <c r="K113" i="8"/>
  <c r="K99" i="8"/>
  <c r="K89" i="8"/>
  <c r="K77" i="8"/>
  <c r="K65" i="8"/>
  <c r="K53" i="8"/>
  <c r="K41" i="8"/>
  <c r="K29" i="8"/>
  <c r="K17" i="8"/>
  <c r="K5" i="8"/>
  <c r="K118" i="8"/>
  <c r="S118" i="8" s="1"/>
  <c r="K106" i="8"/>
  <c r="K94" i="8"/>
  <c r="S94" i="8" s="1"/>
  <c r="K82" i="8"/>
  <c r="S82" i="8" s="1"/>
  <c r="K70" i="8"/>
  <c r="K58" i="8"/>
  <c r="S58" i="8" s="1"/>
  <c r="K46" i="8"/>
  <c r="K34" i="8"/>
  <c r="K22" i="8"/>
  <c r="K10" i="8"/>
  <c r="K103" i="8"/>
  <c r="K210" i="8"/>
  <c r="K81" i="8"/>
  <c r="K69" i="8"/>
  <c r="K57" i="8"/>
  <c r="K33" i="8"/>
  <c r="K9" i="8"/>
  <c r="K237" i="8"/>
  <c r="S237" i="8" s="1"/>
  <c r="K225" i="8"/>
  <c r="K165" i="8"/>
  <c r="K196" i="8"/>
  <c r="S196" i="8" s="1"/>
  <c r="K187" i="8"/>
  <c r="K176" i="8"/>
  <c r="K43" i="8"/>
  <c r="K31" i="8"/>
  <c r="K19" i="8"/>
  <c r="S19" i="8" s="1"/>
  <c r="K7" i="8"/>
  <c r="K202" i="8"/>
  <c r="K217" i="8"/>
  <c r="K182" i="8"/>
  <c r="K171" i="8"/>
  <c r="K136" i="8"/>
  <c r="K147" i="8"/>
  <c r="S147" i="8" s="1"/>
  <c r="K122" i="8"/>
  <c r="K211" i="8"/>
  <c r="K109" i="8"/>
  <c r="K96" i="8"/>
  <c r="K87" i="8"/>
  <c r="K75" i="8"/>
  <c r="K63" i="8"/>
  <c r="S63" i="8" s="1"/>
  <c r="K51" i="8"/>
  <c r="S51" i="8" s="1"/>
  <c r="K39" i="8"/>
  <c r="K27" i="8"/>
  <c r="K15" i="8"/>
  <c r="K181" i="8"/>
  <c r="S181" i="8" s="1"/>
  <c r="K135" i="8"/>
  <c r="K111" i="8"/>
  <c r="K74" i="8"/>
  <c r="S74" i="8" s="1"/>
  <c r="K62" i="8"/>
  <c r="K38" i="8"/>
  <c r="K26" i="8"/>
  <c r="S26" i="8" s="1"/>
  <c r="K14" i="8"/>
  <c r="K208" i="8"/>
  <c r="K73" i="8"/>
  <c r="S73" i="8" s="1"/>
  <c r="K37" i="8"/>
  <c r="K25" i="8"/>
  <c r="K13" i="8"/>
  <c r="K229" i="8"/>
  <c r="S229" i="8" s="1"/>
  <c r="K207" i="8"/>
  <c r="S207" i="8" s="1"/>
  <c r="K107" i="8"/>
  <c r="Q210" i="8"/>
  <c r="Q68" i="8"/>
  <c r="Q55" i="8"/>
  <c r="Q69" i="8"/>
  <c r="Q225" i="8"/>
  <c r="Q226" i="8"/>
  <c r="Q188" i="8"/>
  <c r="Q44" i="8"/>
  <c r="Q87" i="8"/>
  <c r="Q135" i="8"/>
  <c r="Q104" i="8"/>
  <c r="Q204" i="8"/>
  <c r="Q149" i="8"/>
  <c r="Q162" i="8"/>
  <c r="Q176" i="8"/>
  <c r="Q29" i="8"/>
  <c r="Q196" i="8"/>
  <c r="Q32" i="8"/>
  <c r="Q125" i="8"/>
  <c r="Q215" i="8"/>
  <c r="Q193" i="8"/>
  <c r="Q187" i="8"/>
  <c r="Q66" i="8"/>
  <c r="Q78" i="8"/>
  <c r="Q54" i="8"/>
  <c r="Q206" i="8"/>
  <c r="Q53" i="8"/>
  <c r="Q150" i="8"/>
  <c r="Q126" i="8"/>
  <c r="Q164" i="8"/>
  <c r="Q222" i="8"/>
  <c r="Q189" i="8"/>
  <c r="Q227" i="8"/>
  <c r="Q161" i="8"/>
  <c r="Q177" i="8"/>
  <c r="Q128" i="8"/>
  <c r="Q67" i="8"/>
  <c r="Q200" i="8"/>
  <c r="Q20" i="8"/>
  <c r="Q81" i="8"/>
  <c r="Q174" i="8"/>
  <c r="Q5" i="8"/>
  <c r="Q235" i="8"/>
  <c r="Q43" i="8"/>
  <c r="Q184" i="8"/>
  <c r="Q195" i="8"/>
  <c r="Q56" i="8"/>
  <c r="Q106" i="8"/>
  <c r="Q138" i="8"/>
  <c r="Q234" i="8"/>
  <c r="Q65" i="8"/>
  <c r="Q194" i="8"/>
  <c r="Q137" i="8"/>
  <c r="Q80" i="8"/>
  <c r="Q151" i="8"/>
  <c r="Q198" i="8"/>
  <c r="Q159" i="8"/>
  <c r="Q41" i="8"/>
  <c r="Q46" i="8"/>
  <c r="Q165" i="8"/>
  <c r="Q116" i="8"/>
  <c r="Q152" i="8"/>
  <c r="Q114" i="8"/>
  <c r="Q236" i="8"/>
  <c r="Q102" i="8"/>
  <c r="Q92" i="8"/>
  <c r="Q163" i="8"/>
  <c r="Q8" i="8"/>
  <c r="Q99" i="8"/>
  <c r="Q113" i="8"/>
  <c r="Q175" i="8"/>
  <c r="Q17" i="8"/>
  <c r="Q89" i="8"/>
  <c r="Q117" i="8"/>
  <c r="Q185" i="8"/>
  <c r="Q218" i="8"/>
  <c r="Q57" i="8"/>
  <c r="Q31" i="8"/>
  <c r="Q74" i="8"/>
  <c r="Q154" i="8"/>
  <c r="Q158" i="8"/>
  <c r="Q9" i="8"/>
  <c r="Q103" i="8"/>
  <c r="Q77" i="8"/>
  <c r="Q139" i="8"/>
  <c r="Q30" i="8"/>
  <c r="Q101" i="8"/>
  <c r="Q173" i="8"/>
  <c r="Q201" i="8"/>
  <c r="Q100" i="8"/>
  <c r="Q108" i="8"/>
  <c r="Q170" i="8"/>
  <c r="Q179" i="8"/>
  <c r="Q169" i="8"/>
  <c r="Q115" i="8"/>
  <c r="Q130" i="8"/>
  <c r="Q143" i="8"/>
  <c r="Q107" i="8"/>
  <c r="Q207" i="8"/>
  <c r="Q133" i="8"/>
  <c r="Q91" i="8"/>
  <c r="Q19" i="8"/>
  <c r="Q127" i="8"/>
  <c r="Q18" i="8"/>
  <c r="Q140" i="8"/>
  <c r="Q109" i="8"/>
  <c r="Q144" i="8"/>
  <c r="Q131" i="8"/>
  <c r="Q190" i="8"/>
  <c r="Q219" i="8"/>
  <c r="Q167" i="8"/>
  <c r="Q82" i="8"/>
  <c r="Q228" i="8"/>
  <c r="Q48" i="8"/>
  <c r="Q95" i="8"/>
  <c r="Q7" i="8"/>
  <c r="Q79" i="8"/>
  <c r="Q166" i="8"/>
  <c r="Q224" i="8"/>
  <c r="Q45" i="8"/>
  <c r="Q129" i="8"/>
  <c r="Q186" i="8"/>
  <c r="Q63" i="8"/>
  <c r="Q171" i="8"/>
  <c r="Q14" i="8"/>
  <c r="Q213" i="8"/>
  <c r="Q98" i="8"/>
  <c r="Q27" i="8"/>
  <c r="Q146" i="8"/>
  <c r="Q181" i="8"/>
  <c r="Q62" i="8"/>
  <c r="Q12" i="8"/>
  <c r="Q73" i="8"/>
  <c r="Q121" i="8"/>
  <c r="Q16" i="8"/>
  <c r="Q192" i="8"/>
  <c r="Q160" i="8"/>
  <c r="Q76" i="8"/>
  <c r="Q191" i="8"/>
  <c r="Q75" i="8"/>
  <c r="Q35" i="8"/>
  <c r="Q64" i="8"/>
  <c r="Q229" i="8"/>
  <c r="Q216" i="8"/>
  <c r="Q178" i="8"/>
  <c r="Q182" i="8"/>
  <c r="Q119" i="8"/>
  <c r="Q50" i="8"/>
  <c r="Q61" i="8"/>
  <c r="Q136" i="8"/>
  <c r="Q93" i="8"/>
  <c r="Q88" i="8"/>
  <c r="Q223" i="8"/>
  <c r="Q168" i="8"/>
  <c r="Q23" i="8"/>
  <c r="Q211" i="8"/>
  <c r="Q123" i="8"/>
  <c r="Q36" i="8"/>
  <c r="Q147" i="8"/>
  <c r="Q83" i="8"/>
  <c r="Q47" i="8"/>
  <c r="Q172" i="8"/>
  <c r="Q39" i="8"/>
  <c r="Q232" i="8"/>
  <c r="Q221" i="8"/>
  <c r="Q37" i="8"/>
  <c r="Q112" i="8"/>
  <c r="Q208" i="8"/>
  <c r="Q110" i="8"/>
  <c r="Q13" i="8"/>
  <c r="Q124" i="8"/>
  <c r="Q231" i="8"/>
  <c r="Q132" i="8"/>
  <c r="Q52" i="8"/>
  <c r="Q49" i="8"/>
  <c r="Q25" i="8"/>
  <c r="Q10" i="8"/>
  <c r="Q134" i="8"/>
  <c r="Q183" i="8"/>
  <c r="Q96" i="8"/>
  <c r="Q15" i="8"/>
  <c r="Q212" i="8"/>
  <c r="Q199" i="8"/>
  <c r="Q197" i="8"/>
  <c r="Q220" i="8"/>
  <c r="Q40" i="8"/>
  <c r="Q217" i="8"/>
  <c r="Q153" i="8"/>
  <c r="Q209" i="8"/>
  <c r="Q118" i="8"/>
  <c r="Q85" i="8"/>
  <c r="Q71" i="8"/>
  <c r="Q156" i="8"/>
  <c r="Q84" i="8"/>
  <c r="Q203" i="8"/>
  <c r="Q6" i="8"/>
  <c r="Q72" i="8"/>
  <c r="Q59" i="8"/>
  <c r="Q214" i="8"/>
  <c r="Q22" i="8"/>
  <c r="Q70" i="8"/>
  <c r="Q180" i="8"/>
  <c r="Q21" i="8"/>
  <c r="Q141" i="8"/>
  <c r="Q94" i="8"/>
  <c r="Q90" i="8"/>
  <c r="Q60" i="8"/>
  <c r="Q33" i="8"/>
  <c r="Q38" i="8"/>
  <c r="Q142" i="8"/>
  <c r="Q157" i="8"/>
  <c r="Q97" i="8"/>
  <c r="Q28" i="8"/>
  <c r="Q120" i="8"/>
  <c r="Q145" i="8"/>
  <c r="Q105" i="8"/>
  <c r="Q51" i="8"/>
  <c r="Q11" i="8"/>
  <c r="Q205" i="8"/>
  <c r="Q155" i="8"/>
  <c r="Q230" i="8"/>
  <c r="Q233" i="8"/>
  <c r="Q237" i="8"/>
  <c r="Q42" i="8"/>
  <c r="Q111" i="8"/>
  <c r="Q122" i="8"/>
  <c r="Q34" i="8"/>
  <c r="Q58" i="8"/>
  <c r="Q148" i="8"/>
  <c r="Q26" i="8"/>
  <c r="Q24" i="8"/>
  <c r="Q202" i="8"/>
  <c r="Q86" i="8"/>
  <c r="G213" i="8"/>
  <c r="G201" i="8"/>
  <c r="G136" i="8"/>
  <c r="G74" i="8"/>
  <c r="G173" i="8"/>
  <c r="G229" i="8"/>
  <c r="G93" i="8"/>
  <c r="G12" i="8"/>
  <c r="G140" i="8"/>
  <c r="G158" i="8"/>
  <c r="G209" i="8"/>
  <c r="G127" i="8"/>
  <c r="G165" i="8"/>
  <c r="G179" i="8"/>
  <c r="U203" i="8" l="1"/>
  <c r="U87" i="8"/>
  <c r="U37" i="8"/>
  <c r="S37" i="8"/>
  <c r="S25" i="8"/>
  <c r="S104" i="8"/>
  <c r="S95" i="8"/>
  <c r="S185" i="8"/>
  <c r="S75" i="8"/>
  <c r="S91" i="8"/>
  <c r="U4" i="8"/>
  <c r="G237" i="8"/>
  <c r="G208" i="8"/>
  <c r="G62" i="8"/>
  <c r="G58" i="8"/>
  <c r="G53" i="8"/>
  <c r="G203" i="8"/>
  <c r="G11" i="8"/>
  <c r="G37" i="8"/>
  <c r="G33" i="8"/>
  <c r="G195" i="8"/>
  <c r="G183" i="8"/>
  <c r="G185" i="8"/>
  <c r="G16" i="8"/>
  <c r="G112" i="8"/>
  <c r="G146" i="8"/>
  <c r="G47" i="8"/>
  <c r="G7" i="8"/>
  <c r="G212" i="8"/>
  <c r="G40" i="8"/>
  <c r="G143" i="8"/>
  <c r="G154" i="8"/>
  <c r="G50" i="8"/>
  <c r="G116" i="8"/>
  <c r="G8" i="8"/>
  <c r="G230" i="8"/>
  <c r="S70" i="8"/>
  <c r="G60" i="8"/>
  <c r="G235" i="8"/>
  <c r="G83" i="8"/>
  <c r="G215" i="8"/>
  <c r="G123" i="8"/>
  <c r="G181" i="8"/>
  <c r="G171" i="8"/>
  <c r="G214" i="8"/>
  <c r="G54" i="8"/>
  <c r="G210" i="8"/>
  <c r="G182" i="8"/>
  <c r="G196" i="8"/>
  <c r="G163" i="8"/>
  <c r="G148" i="8"/>
  <c r="S145" i="8"/>
  <c r="G57" i="8"/>
  <c r="G125" i="8"/>
  <c r="G198" i="8"/>
  <c r="G88" i="8"/>
  <c r="G139" i="8"/>
  <c r="G6" i="8"/>
  <c r="G186" i="8"/>
  <c r="G42" i="8"/>
  <c r="G67" i="8"/>
  <c r="G100" i="8"/>
  <c r="G221" i="8"/>
  <c r="G30" i="8"/>
  <c r="G206" i="8"/>
  <c r="G129" i="8"/>
  <c r="G153" i="8"/>
  <c r="G151" i="8"/>
  <c r="G199" i="8"/>
  <c r="G94" i="8"/>
  <c r="G45" i="8"/>
  <c r="S67" i="8"/>
  <c r="G205" i="8"/>
  <c r="G192" i="8"/>
  <c r="G120" i="8"/>
  <c r="G118" i="8"/>
  <c r="G86" i="8"/>
  <c r="G10" i="8"/>
  <c r="G98" i="8"/>
  <c r="G119" i="8"/>
  <c r="G97" i="8"/>
  <c r="G9" i="8"/>
  <c r="G149" i="8"/>
  <c r="G228" i="8"/>
  <c r="G34" i="8"/>
  <c r="G218" i="8"/>
  <c r="G222" i="8"/>
  <c r="G176" i="8"/>
  <c r="G219" i="8"/>
  <c r="G226" i="8"/>
  <c r="G132" i="8"/>
  <c r="G102" i="8"/>
  <c r="G225" i="8"/>
  <c r="G63" i="8"/>
  <c r="G161" i="8"/>
  <c r="G155" i="8"/>
  <c r="G194" i="8"/>
  <c r="G142" i="8"/>
  <c r="G211" i="8"/>
  <c r="G217" i="8"/>
  <c r="G128" i="8"/>
  <c r="G187" i="8"/>
  <c r="G72" i="8"/>
  <c r="G124" i="8"/>
  <c r="G75" i="8"/>
  <c r="G104" i="8"/>
  <c r="G66" i="8"/>
  <c r="G166" i="8"/>
  <c r="G27" i="8"/>
  <c r="G188" i="8"/>
  <c r="G21" i="8"/>
  <c r="G157" i="8"/>
  <c r="G69" i="8"/>
  <c r="G145" i="8"/>
  <c r="G49" i="8"/>
  <c r="G91" i="8"/>
  <c r="G180" i="8"/>
  <c r="G170" i="8"/>
  <c r="G169" i="8"/>
  <c r="G95" i="8"/>
  <c r="G32" i="8"/>
  <c r="G59" i="8"/>
  <c r="G138" i="8"/>
  <c r="G193" i="8"/>
  <c r="G25" i="8"/>
  <c r="G28" i="8"/>
  <c r="G141" i="8"/>
  <c r="G22" i="8"/>
  <c r="G115" i="8"/>
  <c r="G13" i="8"/>
  <c r="U57" i="8"/>
  <c r="U29" i="8"/>
  <c r="S228" i="8"/>
  <c r="S217" i="8"/>
  <c r="S140" i="8"/>
  <c r="S223" i="8"/>
  <c r="U223" i="8"/>
  <c r="S175" i="8"/>
  <c r="U182" i="8"/>
  <c r="U221" i="8"/>
  <c r="U38" i="8"/>
  <c r="U209" i="8"/>
  <c r="U208" i="8"/>
  <c r="U100" i="8"/>
  <c r="U8" i="8"/>
  <c r="U78" i="8"/>
  <c r="U44" i="8"/>
  <c r="S158" i="8"/>
  <c r="S65" i="8"/>
  <c r="U130" i="8"/>
  <c r="S57" i="8"/>
  <c r="S211" i="8"/>
  <c r="S210" i="8"/>
  <c r="S172" i="8"/>
  <c r="S129" i="8"/>
  <c r="U228" i="8"/>
  <c r="S87" i="8"/>
  <c r="S23" i="8"/>
  <c r="S107" i="8"/>
  <c r="S122" i="8"/>
  <c r="S227" i="8"/>
  <c r="U214" i="8"/>
  <c r="S52" i="8"/>
  <c r="S62" i="8"/>
  <c r="S31" i="8"/>
  <c r="U215" i="8"/>
  <c r="S34" i="8"/>
  <c r="S191" i="8"/>
  <c r="S28" i="8"/>
  <c r="S81" i="8"/>
  <c r="S100" i="8"/>
  <c r="S24" i="8"/>
  <c r="S121" i="8"/>
  <c r="S103" i="8"/>
  <c r="S17" i="8"/>
  <c r="S18" i="8"/>
  <c r="S198" i="8"/>
  <c r="S53" i="8"/>
  <c r="S56" i="8"/>
  <c r="S212" i="8"/>
  <c r="S139" i="8"/>
  <c r="S105" i="8"/>
  <c r="U49" i="8"/>
  <c r="U167" i="8"/>
  <c r="U172" i="8"/>
  <c r="U59" i="8"/>
  <c r="U153" i="8"/>
  <c r="S93" i="8"/>
  <c r="U213" i="8"/>
  <c r="U22" i="8"/>
  <c r="U212" i="8"/>
  <c r="U191" i="8"/>
  <c r="U211" i="8"/>
  <c r="S29" i="8"/>
  <c r="S214" i="8"/>
  <c r="U210" i="8"/>
  <c r="S15" i="8"/>
  <c r="S136" i="8"/>
  <c r="S22" i="8"/>
  <c r="S41" i="8"/>
  <c r="S152" i="8"/>
  <c r="U106" i="8"/>
  <c r="S213" i="8"/>
  <c r="S224" i="8"/>
  <c r="S164" i="8"/>
  <c r="U177" i="8"/>
  <c r="S165" i="8"/>
  <c r="S101" i="8"/>
  <c r="S236" i="8"/>
  <c r="U28" i="8"/>
  <c r="U217" i="8"/>
  <c r="U233" i="8"/>
  <c r="S46" i="8"/>
  <c r="S32" i="8"/>
  <c r="U32" i="8"/>
  <c r="U119" i="8"/>
  <c r="S9" i="8"/>
  <c r="U227" i="8"/>
  <c r="S33" i="8"/>
  <c r="S173" i="8"/>
  <c r="U224" i="8"/>
  <c r="S113" i="8"/>
  <c r="S64" i="8"/>
  <c r="S154" i="8"/>
  <c r="U62" i="8"/>
  <c r="S177" i="8"/>
  <c r="S12" i="8"/>
  <c r="S167" i="8"/>
  <c r="S215" i="8"/>
  <c r="S109" i="8"/>
  <c r="U65" i="8"/>
  <c r="U150" i="8"/>
  <c r="U52" i="8"/>
  <c r="U27" i="8"/>
  <c r="U164" i="8"/>
  <c r="U231" i="8"/>
  <c r="S98" i="8"/>
  <c r="U72" i="8"/>
  <c r="S111" i="8"/>
  <c r="S150" i="8"/>
  <c r="U86" i="8"/>
  <c r="S135" i="8"/>
  <c r="S44" i="8"/>
  <c r="S134" i="8"/>
  <c r="U69" i="8"/>
  <c r="U53" i="8"/>
  <c r="U134" i="8"/>
  <c r="U10" i="8"/>
  <c r="U34" i="8"/>
  <c r="U56" i="8"/>
  <c r="S30" i="8"/>
  <c r="S176" i="8"/>
  <c r="S149" i="8"/>
  <c r="S151" i="8"/>
  <c r="S174" i="8"/>
  <c r="S60" i="8"/>
  <c r="S7" i="8"/>
  <c r="S108" i="8"/>
  <c r="S13" i="8"/>
  <c r="S88" i="8"/>
  <c r="S159" i="8"/>
  <c r="S120" i="8"/>
  <c r="S123" i="8"/>
  <c r="S233" i="8"/>
  <c r="U9" i="8"/>
  <c r="S96" i="8"/>
  <c r="U205" i="8"/>
  <c r="U39" i="8"/>
  <c r="S190" i="8"/>
  <c r="U226" i="8"/>
  <c r="U11" i="8"/>
  <c r="S218" i="8"/>
  <c r="S54" i="8"/>
  <c r="S4" i="8"/>
  <c r="S183" i="8"/>
  <c r="S144" i="8"/>
  <c r="U16" i="8"/>
  <c r="U137" i="8"/>
  <c r="S99" i="8"/>
  <c r="S102" i="8"/>
  <c r="S209" i="8"/>
  <c r="S163" i="8"/>
  <c r="U190" i="8"/>
  <c r="U163" i="8"/>
  <c r="U102" i="8"/>
  <c r="S124" i="8"/>
  <c r="U146" i="8"/>
  <c r="U6" i="8"/>
  <c r="U43" i="8"/>
  <c r="U13" i="8"/>
  <c r="U220" i="8"/>
  <c r="U5" i="8"/>
  <c r="S89" i="8"/>
  <c r="U120" i="8"/>
  <c r="U149" i="8"/>
  <c r="U236" i="8"/>
  <c r="U174" i="8"/>
  <c r="U225" i="8"/>
  <c r="U131" i="8"/>
  <c r="U219" i="8"/>
  <c r="S59" i="8"/>
  <c r="S160" i="8"/>
  <c r="S146" i="8"/>
  <c r="U124" i="8"/>
  <c r="U161" i="8"/>
  <c r="U20" i="8"/>
  <c r="U180" i="8"/>
  <c r="U157" i="8"/>
  <c r="S171" i="8"/>
  <c r="U176" i="8"/>
  <c r="U184" i="8"/>
  <c r="U171" i="8"/>
  <c r="U160" i="8"/>
  <c r="U218" i="8"/>
  <c r="U216" i="8"/>
  <c r="U202" i="8"/>
  <c r="U199" i="8"/>
  <c r="U192" i="8"/>
  <c r="U89" i="8"/>
  <c r="U114" i="8"/>
  <c r="S126" i="8"/>
  <c r="U126" i="8"/>
  <c r="U14" i="8"/>
  <c r="S216" i="8"/>
  <c r="S131" i="8"/>
  <c r="U76" i="8"/>
  <c r="U197" i="8"/>
  <c r="U204" i="8"/>
  <c r="U98" i="8"/>
  <c r="L158" i="8"/>
  <c r="L190" i="8"/>
  <c r="S143" i="8"/>
  <c r="L83" i="8"/>
  <c r="L32" i="8"/>
  <c r="L35" i="8"/>
  <c r="L95" i="8"/>
  <c r="L206" i="8"/>
  <c r="S71" i="8"/>
  <c r="L228" i="8"/>
  <c r="L59" i="8"/>
  <c r="L164" i="8"/>
  <c r="L215" i="8"/>
  <c r="L23" i="8"/>
  <c r="L167" i="8"/>
  <c r="L105" i="8"/>
  <c r="S11" i="8"/>
  <c r="L131" i="8"/>
  <c r="S119" i="8"/>
  <c r="L47" i="8"/>
  <c r="S155" i="8"/>
  <c r="L145" i="8"/>
  <c r="L28" i="8"/>
  <c r="L195" i="8"/>
  <c r="S195" i="8"/>
  <c r="L189" i="8"/>
  <c r="S189" i="8"/>
  <c r="L169" i="8"/>
  <c r="S169" i="8"/>
  <c r="L220" i="8"/>
  <c r="S220" i="8"/>
  <c r="L5" i="8"/>
  <c r="S5" i="8"/>
  <c r="L6" i="8"/>
  <c r="S6" i="8"/>
  <c r="L204" i="8"/>
  <c r="S204" i="8"/>
  <c r="L199" i="8"/>
  <c r="S199" i="8"/>
  <c r="L86" i="8"/>
  <c r="S86" i="8"/>
  <c r="L187" i="8"/>
  <c r="S187" i="8"/>
  <c r="L161" i="8"/>
  <c r="S161" i="8"/>
  <c r="L162" i="8"/>
  <c r="S162" i="8"/>
  <c r="L205" i="8"/>
  <c r="S205" i="8"/>
  <c r="L48" i="8"/>
  <c r="S48" i="8"/>
  <c r="L200" i="8"/>
  <c r="S200" i="8"/>
  <c r="L10" i="8"/>
  <c r="S10" i="8"/>
  <c r="L184" i="8"/>
  <c r="S184" i="8"/>
  <c r="L197" i="8"/>
  <c r="S197" i="8"/>
  <c r="L230" i="8"/>
  <c r="S230" i="8"/>
  <c r="L193" i="8"/>
  <c r="S193" i="8"/>
  <c r="L42" i="8"/>
  <c r="S42" i="8"/>
  <c r="L226" i="8"/>
  <c r="S226" i="8"/>
  <c r="L72" i="8"/>
  <c r="S72" i="8"/>
  <c r="L49" i="8"/>
  <c r="S49" i="8"/>
  <c r="L43" i="8"/>
  <c r="S43" i="8"/>
  <c r="L188" i="8"/>
  <c r="S188" i="8"/>
  <c r="L27" i="8"/>
  <c r="S27" i="8"/>
  <c r="L194" i="8"/>
  <c r="S194" i="8"/>
  <c r="L115" i="8"/>
  <c r="S115" i="8"/>
  <c r="L85" i="8"/>
  <c r="S85" i="8"/>
  <c r="L39" i="8"/>
  <c r="S39" i="8"/>
  <c r="L182" i="8"/>
  <c r="S182" i="8"/>
  <c r="L225" i="8"/>
  <c r="S225" i="8"/>
  <c r="L66" i="8"/>
  <c r="S66" i="8"/>
  <c r="L117" i="8"/>
  <c r="S117" i="8"/>
  <c r="L221" i="8"/>
  <c r="S221" i="8"/>
  <c r="L192" i="8"/>
  <c r="S192" i="8"/>
  <c r="L166" i="8"/>
  <c r="S166" i="8"/>
  <c r="L97" i="8"/>
  <c r="S97" i="8"/>
  <c r="L170" i="8"/>
  <c r="S170" i="8"/>
  <c r="L137" i="8"/>
  <c r="S137" i="8"/>
  <c r="L208" i="8"/>
  <c r="S208" i="8"/>
  <c r="L77" i="8"/>
  <c r="S77" i="8"/>
  <c r="L78" i="8"/>
  <c r="S78" i="8"/>
  <c r="L16" i="8"/>
  <c r="S16" i="8"/>
  <c r="L203" i="8"/>
  <c r="S203" i="8"/>
  <c r="L8" i="8"/>
  <c r="S8" i="8"/>
  <c r="L138" i="8"/>
  <c r="S138" i="8"/>
  <c r="L14" i="8"/>
  <c r="S14" i="8"/>
  <c r="L202" i="8"/>
  <c r="S202" i="8"/>
  <c r="L40" i="8"/>
  <c r="S40" i="8"/>
  <c r="L132" i="8"/>
  <c r="S132" i="8"/>
  <c r="L21" i="8"/>
  <c r="S21" i="8"/>
  <c r="L20" i="8"/>
  <c r="S20" i="8"/>
  <c r="L153" i="8"/>
  <c r="S153" i="8"/>
  <c r="L130" i="8"/>
  <c r="S130" i="8"/>
  <c r="L80" i="8"/>
  <c r="S80" i="8"/>
  <c r="L38" i="8"/>
  <c r="S38" i="8"/>
  <c r="L61" i="8"/>
  <c r="S61" i="8"/>
  <c r="L114" i="8"/>
  <c r="S114" i="8"/>
  <c r="L148" i="8"/>
  <c r="S148" i="8"/>
  <c r="L219" i="8"/>
  <c r="S219" i="8"/>
  <c r="L92" i="8"/>
  <c r="S92" i="8"/>
  <c r="L69" i="8"/>
  <c r="S69" i="8"/>
  <c r="L106" i="8"/>
  <c r="S106" i="8"/>
  <c r="L125" i="8"/>
  <c r="S125" i="8"/>
  <c r="L180" i="8"/>
  <c r="S180" i="8"/>
  <c r="L76" i="8"/>
  <c r="S76" i="8"/>
  <c r="L222" i="8"/>
  <c r="S222" i="8"/>
  <c r="L157" i="8"/>
  <c r="S157" i="8"/>
  <c r="L231" i="8"/>
  <c r="S231" i="8"/>
  <c r="L146" i="8"/>
  <c r="L191" i="8"/>
  <c r="L98" i="8"/>
  <c r="L110" i="8"/>
  <c r="L201" i="8"/>
  <c r="L108" i="8"/>
  <c r="L134" i="8"/>
  <c r="L232" i="8"/>
  <c r="L144" i="8"/>
  <c r="L121" i="8"/>
  <c r="L133" i="8"/>
  <c r="L229" i="8"/>
  <c r="L135" i="8"/>
  <c r="L122" i="8"/>
  <c r="L103" i="8"/>
  <c r="L17" i="8"/>
  <c r="L18" i="8"/>
  <c r="L44" i="8"/>
  <c r="L124" i="8"/>
  <c r="L142" i="8"/>
  <c r="L198" i="8"/>
  <c r="L227" i="8"/>
  <c r="L13" i="8"/>
  <c r="L181" i="8"/>
  <c r="L147" i="8"/>
  <c r="L196" i="8"/>
  <c r="L29" i="8"/>
  <c r="L30" i="8"/>
  <c r="L174" i="8"/>
  <c r="L214" i="8"/>
  <c r="L213" i="8"/>
  <c r="L60" i="8"/>
  <c r="L224" i="8"/>
  <c r="L216" i="8"/>
  <c r="L25" i="8"/>
  <c r="L15" i="8"/>
  <c r="L136" i="8"/>
  <c r="L165" i="8"/>
  <c r="L22" i="8"/>
  <c r="L41" i="8"/>
  <c r="L185" i="8"/>
  <c r="L152" i="8"/>
  <c r="L160" i="8"/>
  <c r="L101" i="8"/>
  <c r="L236" i="8"/>
  <c r="L37" i="8"/>
  <c r="L171" i="8"/>
  <c r="L34" i="8"/>
  <c r="L53" i="8"/>
  <c r="L218" i="8"/>
  <c r="L54" i="8"/>
  <c r="L45" i="8"/>
  <c r="L4" i="8"/>
  <c r="L183" i="8"/>
  <c r="L84" i="8"/>
  <c r="L56" i="8"/>
  <c r="L63" i="8"/>
  <c r="L9" i="8"/>
  <c r="L70" i="8"/>
  <c r="L89" i="8"/>
  <c r="L123" i="8"/>
  <c r="L90" i="8"/>
  <c r="L233" i="8"/>
  <c r="L141" i="8"/>
  <c r="L129" i="8"/>
  <c r="L128" i="8"/>
  <c r="L88" i="8"/>
  <c r="L111" i="8"/>
  <c r="L211" i="8"/>
  <c r="L176" i="8"/>
  <c r="L210" i="8"/>
  <c r="L149" i="8"/>
  <c r="L150" i="8"/>
  <c r="L91" i="8"/>
  <c r="L151" i="8"/>
  <c r="L112" i="8"/>
  <c r="L36" i="8"/>
  <c r="L172" i="8"/>
  <c r="L73" i="8"/>
  <c r="L46" i="8"/>
  <c r="L65" i="8"/>
  <c r="L159" i="8"/>
  <c r="L93" i="8"/>
  <c r="L127" i="8"/>
  <c r="L68" i="8"/>
  <c r="L51" i="8"/>
  <c r="L217" i="8"/>
  <c r="L237" i="8"/>
  <c r="L58" i="8"/>
  <c r="L234" i="8"/>
  <c r="L212" i="8"/>
  <c r="L120" i="8"/>
  <c r="L139" i="8"/>
  <c r="L104" i="8"/>
  <c r="L223" i="8"/>
  <c r="L26" i="8"/>
  <c r="L75" i="8"/>
  <c r="L7" i="8"/>
  <c r="L33" i="8"/>
  <c r="L82" i="8"/>
  <c r="L99" i="8"/>
  <c r="L173" i="8"/>
  <c r="L102" i="8"/>
  <c r="L235" i="8"/>
  <c r="L52" i="8"/>
  <c r="L209" i="8"/>
  <c r="L156" i="8"/>
  <c r="L163" i="8"/>
  <c r="L207" i="8"/>
  <c r="L74" i="8"/>
  <c r="L109" i="8"/>
  <c r="L81" i="8"/>
  <c r="L118" i="8"/>
  <c r="L50" i="8"/>
  <c r="L79" i="8"/>
  <c r="L100" i="8"/>
  <c r="L24" i="8"/>
  <c r="L87" i="8"/>
  <c r="L19" i="8"/>
  <c r="L57" i="8"/>
  <c r="L94" i="8"/>
  <c r="L113" i="8"/>
  <c r="L55" i="8"/>
  <c r="L140" i="8"/>
  <c r="L64" i="8"/>
  <c r="L168" i="8"/>
  <c r="L175" i="8"/>
  <c r="L154" i="8"/>
  <c r="L107" i="8"/>
  <c r="L62" i="8"/>
  <c r="L96" i="8"/>
  <c r="L31" i="8"/>
  <c r="L126" i="8"/>
  <c r="L67" i="8"/>
  <c r="L177" i="8"/>
  <c r="L12" i="8"/>
  <c r="L179" i="8"/>
  <c r="L186" i="8"/>
  <c r="L178" i="8"/>
  <c r="G68" i="8"/>
  <c r="G103" i="8"/>
  <c r="G23" i="8"/>
  <c r="G109" i="8"/>
  <c r="G105" i="8"/>
  <c r="G79" i="8"/>
  <c r="G160" i="8"/>
  <c r="G73" i="8"/>
  <c r="G81" i="8"/>
  <c r="G101" i="8"/>
  <c r="H2" i="6"/>
  <c r="P5" i="6" s="1"/>
  <c r="G110" i="8"/>
  <c r="G36" i="8"/>
  <c r="G18" i="8"/>
  <c r="G84" i="8"/>
  <c r="G61" i="8"/>
  <c r="G159" i="8"/>
  <c r="G150" i="8"/>
  <c r="G99" i="8"/>
  <c r="G147" i="8"/>
  <c r="G26" i="8"/>
  <c r="G232" i="8"/>
  <c r="G51" i="8"/>
  <c r="G71" i="8"/>
  <c r="G15" i="8"/>
  <c r="G77" i="8"/>
  <c r="G121" i="8"/>
  <c r="G156" i="8"/>
  <c r="G108" i="8"/>
  <c r="G19" i="8"/>
  <c r="G17" i="8"/>
  <c r="G55" i="8"/>
  <c r="G174" i="8"/>
  <c r="G87" i="8"/>
  <c r="G175" i="8"/>
  <c r="G85" i="8"/>
  <c r="G24" i="8"/>
  <c r="G96" i="8"/>
  <c r="G191" i="8" l="1"/>
  <c r="G137" i="8"/>
  <c r="G114" i="8"/>
  <c r="G131" i="8"/>
  <c r="G204" i="8"/>
  <c r="G190" i="8"/>
  <c r="G89" i="8"/>
  <c r="G82" i="8"/>
  <c r="G48" i="8"/>
  <c r="G43" i="8"/>
  <c r="G65" i="8"/>
  <c r="G92" i="8"/>
  <c r="G234" i="8"/>
  <c r="G14" i="8"/>
  <c r="G80" i="8"/>
  <c r="G130" i="8"/>
  <c r="G135" i="8"/>
  <c r="G133" i="8"/>
  <c r="G233" i="8"/>
  <c r="G76" i="8"/>
  <c r="G184" i="8"/>
  <c r="G56" i="8"/>
  <c r="G31" i="8"/>
  <c r="G107" i="8"/>
  <c r="G5" i="8"/>
  <c r="G167" i="8"/>
  <c r="G178" i="8"/>
  <c r="G20" i="8"/>
  <c r="G78" i="8"/>
  <c r="G38" i="8"/>
  <c r="G35" i="8"/>
  <c r="G41" i="8"/>
  <c r="G90" i="8"/>
  <c r="G152" i="8"/>
  <c r="G216" i="8"/>
  <c r="G227" i="8"/>
  <c r="G200" i="8"/>
  <c r="G113" i="8"/>
  <c r="G46" i="8"/>
  <c r="G189" i="8"/>
  <c r="G29" i="8"/>
  <c r="G162" i="8"/>
  <c r="G111" i="8"/>
  <c r="G168" i="8"/>
  <c r="G197" i="8"/>
  <c r="G134" i="8"/>
  <c r="G64" i="8"/>
  <c r="G220" i="8"/>
  <c r="G144" i="8"/>
  <c r="G122" i="8"/>
  <c r="G70" i="8"/>
  <c r="G202" i="8"/>
  <c r="G223" i="8"/>
  <c r="G39" i="8"/>
  <c r="G52" i="8"/>
  <c r="G177" i="8"/>
  <c r="G117" i="8"/>
  <c r="G44" i="8"/>
  <c r="G172" i="8"/>
  <c r="G236" i="8"/>
  <c r="G207" i="8"/>
  <c r="G106" i="8"/>
  <c r="G126" i="8"/>
  <c r="G231" i="8"/>
  <c r="G224" i="8"/>
  <c r="G164" i="8"/>
  <c r="H81" i="8" l="1"/>
  <c r="H108" i="8"/>
  <c r="G4" i="8"/>
  <c r="H105" i="8"/>
  <c r="H109" i="8"/>
  <c r="H103" i="8"/>
  <c r="H96" i="8"/>
  <c r="H99" i="8" l="1"/>
  <c r="P2" i="8"/>
  <c r="Q4" i="8" l="1"/>
  <c r="N3" i="6"/>
  <c r="R3" i="6"/>
  <c r="N4" i="6"/>
  <c r="R4" i="6"/>
  <c r="N5" i="6"/>
  <c r="R5" i="6"/>
  <c r="N6" i="6"/>
  <c r="R6" i="6"/>
  <c r="N7" i="6"/>
  <c r="R7" i="6"/>
  <c r="S7" i="6" s="1"/>
  <c r="N8" i="6"/>
  <c r="R8" i="6"/>
  <c r="N9" i="6"/>
  <c r="R9" i="6"/>
  <c r="N10" i="6"/>
  <c r="R10" i="6"/>
  <c r="N11" i="6"/>
  <c r="R11" i="6"/>
  <c r="N12" i="6"/>
  <c r="R12" i="6"/>
  <c r="N13" i="6"/>
  <c r="R13" i="6"/>
  <c r="N14" i="6"/>
  <c r="R14" i="6"/>
  <c r="N15" i="6"/>
  <c r="R15" i="6"/>
  <c r="N16" i="6"/>
  <c r="R16" i="6"/>
  <c r="N17" i="6"/>
  <c r="R17" i="6"/>
  <c r="N18" i="6"/>
  <c r="R18" i="6"/>
  <c r="N19" i="6"/>
  <c r="R19" i="6"/>
  <c r="S19" i="6" s="1"/>
  <c r="N20" i="6"/>
  <c r="R20" i="6"/>
  <c r="N21" i="6"/>
  <c r="R21" i="6"/>
  <c r="N22" i="6"/>
  <c r="R22" i="6"/>
  <c r="N23" i="6"/>
  <c r="R23" i="6"/>
  <c r="N24" i="6"/>
  <c r="R24" i="6"/>
  <c r="N25" i="6"/>
  <c r="R25" i="6"/>
  <c r="N26" i="6"/>
  <c r="R26" i="6"/>
  <c r="N27" i="6"/>
  <c r="R27" i="6"/>
  <c r="N28" i="6"/>
  <c r="R28" i="6"/>
  <c r="N29" i="6"/>
  <c r="R29" i="6"/>
  <c r="N30" i="6"/>
  <c r="R30" i="6"/>
  <c r="N31" i="6"/>
  <c r="R31" i="6"/>
  <c r="S31" i="6" s="1"/>
  <c r="N32" i="6"/>
  <c r="R32" i="6"/>
  <c r="N33" i="6"/>
  <c r="R33" i="6"/>
  <c r="N34" i="6"/>
  <c r="R34" i="6"/>
  <c r="N35" i="6"/>
  <c r="R35" i="6"/>
  <c r="N36" i="6"/>
  <c r="R36" i="6"/>
  <c r="N37" i="6"/>
  <c r="R37" i="6"/>
  <c r="N38" i="6"/>
  <c r="R38" i="6"/>
  <c r="N39" i="6"/>
  <c r="R39" i="6"/>
  <c r="N40" i="6"/>
  <c r="R40" i="6"/>
  <c r="N41" i="6"/>
  <c r="R41" i="6"/>
  <c r="N42" i="6"/>
  <c r="R42" i="6"/>
  <c r="N43" i="6"/>
  <c r="R43" i="6"/>
  <c r="S43" i="6" s="1"/>
  <c r="N44" i="6"/>
  <c r="R44" i="6"/>
  <c r="N45" i="6"/>
  <c r="R45" i="6"/>
  <c r="N46" i="6"/>
  <c r="R46" i="6"/>
  <c r="N47" i="6"/>
  <c r="R47" i="6"/>
  <c r="N48" i="6"/>
  <c r="R48" i="6"/>
  <c r="N49" i="6"/>
  <c r="R49" i="6"/>
  <c r="N50" i="6"/>
  <c r="R50" i="6"/>
  <c r="N51" i="6"/>
  <c r="R51" i="6"/>
  <c r="N52" i="6"/>
  <c r="R52" i="6"/>
  <c r="N53" i="6"/>
  <c r="R53" i="6"/>
  <c r="N54" i="6"/>
  <c r="R54" i="6"/>
  <c r="N55" i="6"/>
  <c r="R55" i="6"/>
  <c r="S55" i="6" s="1"/>
  <c r="N56" i="6"/>
  <c r="R56" i="6"/>
  <c r="N57" i="6"/>
  <c r="R57" i="6"/>
  <c r="N58" i="6"/>
  <c r="R58" i="6"/>
  <c r="N59" i="6"/>
  <c r="R59" i="6"/>
  <c r="N60" i="6"/>
  <c r="R60" i="6"/>
  <c r="N61" i="6"/>
  <c r="R61" i="6"/>
  <c r="N62" i="6"/>
  <c r="R62" i="6"/>
  <c r="N63" i="6"/>
  <c r="R63" i="6"/>
  <c r="N64" i="6"/>
  <c r="R64" i="6"/>
  <c r="N65" i="6"/>
  <c r="R65" i="6"/>
  <c r="N66" i="6"/>
  <c r="R66" i="6"/>
  <c r="N67" i="6"/>
  <c r="R67" i="6"/>
  <c r="S67" i="6" s="1"/>
  <c r="N68" i="6"/>
  <c r="R68" i="6"/>
  <c r="N69" i="6"/>
  <c r="R69" i="6"/>
  <c r="N70" i="6"/>
  <c r="R70" i="6"/>
  <c r="N71" i="6"/>
  <c r="R71" i="6"/>
  <c r="N72" i="6"/>
  <c r="R72" i="6"/>
  <c r="N73" i="6"/>
  <c r="R73" i="6"/>
  <c r="N74" i="6"/>
  <c r="R74" i="6"/>
  <c r="N75" i="6"/>
  <c r="R75" i="6"/>
  <c r="N76" i="6"/>
  <c r="R76" i="6"/>
  <c r="N77" i="6"/>
  <c r="R77" i="6"/>
  <c r="N78" i="6"/>
  <c r="R78" i="6"/>
  <c r="N79" i="6"/>
  <c r="R79" i="6"/>
  <c r="S79" i="6" s="1"/>
  <c r="N80" i="6"/>
  <c r="R80" i="6"/>
  <c r="N81" i="6"/>
  <c r="R81" i="6"/>
  <c r="N82" i="6"/>
  <c r="R82" i="6"/>
  <c r="N83" i="6"/>
  <c r="R83" i="6"/>
  <c r="N84" i="6"/>
  <c r="R84" i="6"/>
  <c r="N85" i="6"/>
  <c r="R85" i="6"/>
  <c r="N86" i="6"/>
  <c r="R86" i="6"/>
  <c r="N87" i="6"/>
  <c r="R87" i="6"/>
  <c r="N88" i="6"/>
  <c r="R88" i="6"/>
  <c r="N89" i="6"/>
  <c r="R89" i="6"/>
  <c r="N90" i="6"/>
  <c r="R90" i="6"/>
  <c r="N91" i="6"/>
  <c r="R91" i="6"/>
  <c r="S91" i="6" s="1"/>
  <c r="N92" i="6"/>
  <c r="R92" i="6"/>
  <c r="N93" i="6"/>
  <c r="R93" i="6"/>
  <c r="N94" i="6"/>
  <c r="R94" i="6"/>
  <c r="N95" i="6"/>
  <c r="R95" i="6"/>
  <c r="N96" i="6"/>
  <c r="R96" i="6"/>
  <c r="N97" i="6"/>
  <c r="R97" i="6"/>
  <c r="N98" i="6"/>
  <c r="R98" i="6"/>
  <c r="N99" i="6"/>
  <c r="R99" i="6"/>
  <c r="N100" i="6"/>
  <c r="R100" i="6"/>
  <c r="N101" i="6"/>
  <c r="R101" i="6"/>
  <c r="N102" i="6"/>
  <c r="R102" i="6"/>
  <c r="N103" i="6"/>
  <c r="R103" i="6"/>
  <c r="S103" i="6" s="1"/>
  <c r="N104" i="6"/>
  <c r="R104" i="6"/>
  <c r="N105" i="6"/>
  <c r="R105" i="6"/>
  <c r="N106" i="6"/>
  <c r="R106" i="6"/>
  <c r="N107" i="6"/>
  <c r="R107" i="6"/>
  <c r="N108" i="6"/>
  <c r="R108" i="6"/>
  <c r="N109" i="6"/>
  <c r="R109" i="6"/>
  <c r="N110" i="6"/>
  <c r="R110" i="6"/>
  <c r="N111" i="6"/>
  <c r="R111" i="6"/>
  <c r="N112" i="6"/>
  <c r="R112" i="6"/>
  <c r="N113" i="6"/>
  <c r="R113" i="6"/>
  <c r="N114" i="6"/>
  <c r="R114" i="6"/>
  <c r="N115" i="6"/>
  <c r="R115" i="6"/>
  <c r="N116" i="6"/>
  <c r="R116" i="6"/>
  <c r="N117" i="6"/>
  <c r="R117" i="6"/>
  <c r="N118" i="6"/>
  <c r="R118" i="6"/>
  <c r="N119" i="6"/>
  <c r="R119" i="6"/>
  <c r="N120" i="6"/>
  <c r="R120" i="6"/>
  <c r="N121" i="6"/>
  <c r="R121" i="6"/>
  <c r="N122" i="6"/>
  <c r="R122" i="6"/>
  <c r="N123" i="6"/>
  <c r="R123" i="6"/>
  <c r="N124" i="6"/>
  <c r="R124" i="6"/>
  <c r="N125" i="6"/>
  <c r="R125" i="6"/>
  <c r="N126" i="6"/>
  <c r="R126" i="6"/>
  <c r="N127" i="6"/>
  <c r="R127" i="6"/>
  <c r="N128" i="6"/>
  <c r="R128" i="6"/>
  <c r="N129" i="6"/>
  <c r="R129" i="6"/>
  <c r="N130" i="6"/>
  <c r="R130" i="6"/>
  <c r="N131" i="6"/>
  <c r="R131" i="6"/>
  <c r="N132" i="6"/>
  <c r="R132" i="6"/>
  <c r="N133" i="6"/>
  <c r="R133" i="6"/>
  <c r="N134" i="6"/>
  <c r="R134" i="6"/>
  <c r="N135" i="6"/>
  <c r="R135" i="6"/>
  <c r="N136" i="6"/>
  <c r="R136" i="6"/>
  <c r="N137" i="6"/>
  <c r="R137" i="6"/>
  <c r="N138" i="6"/>
  <c r="R138" i="6"/>
  <c r="N139" i="6"/>
  <c r="R139" i="6"/>
  <c r="N140" i="6"/>
  <c r="R140" i="6"/>
  <c r="N141" i="6"/>
  <c r="R141" i="6"/>
  <c r="N142" i="6"/>
  <c r="R142" i="6"/>
  <c r="N143" i="6"/>
  <c r="R143" i="6"/>
  <c r="N144" i="6"/>
  <c r="R144" i="6"/>
  <c r="N145" i="6"/>
  <c r="R145" i="6"/>
  <c r="N146" i="6"/>
  <c r="R146" i="6"/>
  <c r="N147" i="6"/>
  <c r="R147" i="6"/>
  <c r="N148" i="6"/>
  <c r="R148" i="6"/>
  <c r="N149" i="6"/>
  <c r="R149" i="6"/>
  <c r="N150" i="6"/>
  <c r="R150" i="6"/>
  <c r="N151" i="6"/>
  <c r="R151" i="6"/>
  <c r="N152" i="6"/>
  <c r="R152" i="6"/>
  <c r="N153" i="6"/>
  <c r="R153" i="6"/>
  <c r="N154" i="6"/>
  <c r="R154" i="6"/>
  <c r="N155" i="6"/>
  <c r="R155" i="6"/>
  <c r="N156" i="6"/>
  <c r="R156" i="6"/>
  <c r="N157" i="6"/>
  <c r="R157" i="6"/>
  <c r="N158" i="6"/>
  <c r="R158" i="6"/>
  <c r="N159" i="6"/>
  <c r="R159" i="6"/>
  <c r="N160" i="6"/>
  <c r="R160" i="6"/>
  <c r="N161" i="6"/>
  <c r="R161" i="6"/>
  <c r="N162" i="6"/>
  <c r="R162" i="6"/>
  <c r="N163" i="6"/>
  <c r="R163" i="6"/>
  <c r="N164" i="6"/>
  <c r="R164" i="6"/>
  <c r="N165" i="6"/>
  <c r="R165" i="6"/>
  <c r="N166" i="6"/>
  <c r="R166" i="6"/>
  <c r="N167" i="6"/>
  <c r="R167" i="6"/>
  <c r="N168" i="6"/>
  <c r="R168" i="6"/>
  <c r="N169" i="6"/>
  <c r="R169" i="6"/>
  <c r="N170" i="6"/>
  <c r="R170" i="6"/>
  <c r="N171" i="6"/>
  <c r="R171" i="6"/>
  <c r="N172" i="6"/>
  <c r="R172" i="6"/>
  <c r="N173" i="6"/>
  <c r="R173" i="6"/>
  <c r="N174" i="6"/>
  <c r="R174" i="6"/>
  <c r="N175" i="6"/>
  <c r="R175" i="6"/>
  <c r="N176" i="6"/>
  <c r="R176" i="6"/>
  <c r="N177" i="6"/>
  <c r="R177" i="6"/>
  <c r="N178" i="6"/>
  <c r="R178" i="6"/>
  <c r="N179" i="6"/>
  <c r="R179" i="6"/>
  <c r="N180" i="6"/>
  <c r="R180" i="6"/>
  <c r="N181" i="6"/>
  <c r="R181" i="6"/>
  <c r="N182" i="6"/>
  <c r="R182" i="6"/>
  <c r="N183" i="6"/>
  <c r="R183" i="6"/>
  <c r="N184" i="6"/>
  <c r="R184" i="6"/>
  <c r="N185" i="6"/>
  <c r="R185" i="6"/>
  <c r="N186" i="6"/>
  <c r="R186" i="6"/>
  <c r="N187" i="6"/>
  <c r="R187" i="6"/>
  <c r="N188" i="6"/>
  <c r="R188" i="6"/>
  <c r="N189" i="6"/>
  <c r="R189" i="6"/>
  <c r="N190" i="6"/>
  <c r="R190" i="6"/>
  <c r="N191" i="6"/>
  <c r="R191" i="6"/>
  <c r="N192" i="6"/>
  <c r="R192" i="6"/>
  <c r="N193" i="6"/>
  <c r="R193" i="6"/>
  <c r="N194" i="6"/>
  <c r="R194" i="6"/>
  <c r="N195" i="6"/>
  <c r="R195" i="6"/>
  <c r="N196" i="6"/>
  <c r="R196" i="6"/>
  <c r="N197" i="6"/>
  <c r="R197" i="6"/>
  <c r="N198" i="6"/>
  <c r="R198" i="6"/>
  <c r="N199" i="6"/>
  <c r="R199" i="6"/>
  <c r="N200" i="6"/>
  <c r="R200" i="6"/>
  <c r="N201" i="6"/>
  <c r="R201" i="6"/>
  <c r="N202" i="6"/>
  <c r="R202" i="6"/>
  <c r="N203" i="6"/>
  <c r="R203" i="6"/>
  <c r="N204" i="6"/>
  <c r="R204" i="6"/>
  <c r="N205" i="6"/>
  <c r="R205" i="6"/>
  <c r="N206" i="6"/>
  <c r="R206" i="6"/>
  <c r="N207" i="6"/>
  <c r="R207" i="6"/>
  <c r="N208" i="6"/>
  <c r="R208" i="6"/>
  <c r="N209" i="6"/>
  <c r="R209" i="6"/>
  <c r="N210" i="6"/>
  <c r="R210" i="6"/>
  <c r="N211" i="6"/>
  <c r="R211" i="6"/>
  <c r="N212" i="6"/>
  <c r="R212" i="6"/>
  <c r="N213" i="6"/>
  <c r="R213" i="6"/>
  <c r="N214" i="6"/>
  <c r="R214" i="6"/>
  <c r="N215" i="6"/>
  <c r="R215" i="6"/>
  <c r="N216" i="6"/>
  <c r="R216" i="6"/>
  <c r="N217" i="6"/>
  <c r="R217" i="6"/>
  <c r="N218" i="6"/>
  <c r="R218" i="6"/>
  <c r="N219" i="6"/>
  <c r="R219" i="6"/>
  <c r="N220" i="6"/>
  <c r="R220" i="6"/>
  <c r="N221" i="6"/>
  <c r="R221" i="6"/>
  <c r="N222" i="6"/>
  <c r="R222" i="6"/>
  <c r="N223" i="6"/>
  <c r="R223" i="6"/>
  <c r="N224" i="6"/>
  <c r="R224" i="6"/>
  <c r="N225" i="6"/>
  <c r="R225" i="6"/>
  <c r="N226" i="6"/>
  <c r="R226" i="6"/>
  <c r="N227" i="6"/>
  <c r="R227" i="6"/>
  <c r="N228" i="6"/>
  <c r="R228" i="6"/>
  <c r="N229" i="6"/>
  <c r="R229" i="6"/>
  <c r="N230" i="6"/>
  <c r="R230" i="6"/>
  <c r="N231" i="6"/>
  <c r="R231" i="6"/>
  <c r="N232" i="6"/>
  <c r="R232" i="6"/>
  <c r="N233" i="6"/>
  <c r="R233" i="6"/>
  <c r="N234" i="6"/>
  <c r="R234" i="6"/>
  <c r="N235" i="6"/>
  <c r="R235" i="6"/>
  <c r="N236" i="6"/>
  <c r="R236" i="6"/>
  <c r="N237" i="6"/>
  <c r="R237" i="6"/>
  <c r="N238" i="6"/>
  <c r="R238" i="6"/>
  <c r="N239" i="6"/>
  <c r="R239" i="6"/>
  <c r="N240" i="6"/>
  <c r="R240" i="6"/>
  <c r="N241" i="6"/>
  <c r="R241" i="6"/>
  <c r="N242" i="6"/>
  <c r="R242" i="6"/>
  <c r="N243" i="6"/>
  <c r="R243" i="6"/>
  <c r="N244" i="6"/>
  <c r="R244" i="6"/>
  <c r="N245" i="6"/>
  <c r="R245" i="6"/>
  <c r="N246" i="6"/>
  <c r="R246" i="6"/>
  <c r="N247" i="6"/>
  <c r="R247" i="6"/>
  <c r="N248" i="6"/>
  <c r="R248" i="6"/>
  <c r="N249" i="6"/>
  <c r="R249" i="6"/>
  <c r="N250" i="6"/>
  <c r="R250" i="6"/>
  <c r="N251" i="6"/>
  <c r="R251" i="6"/>
  <c r="N252" i="6"/>
  <c r="R252" i="6"/>
  <c r="N253" i="6"/>
  <c r="R253" i="6"/>
  <c r="N254" i="6"/>
  <c r="R254" i="6"/>
  <c r="N255" i="6"/>
  <c r="R255" i="6"/>
  <c r="N256" i="6"/>
  <c r="R256" i="6"/>
  <c r="N257" i="6"/>
  <c r="R257" i="6"/>
  <c r="N258" i="6"/>
  <c r="R258" i="6"/>
  <c r="N259" i="6"/>
  <c r="R259" i="6"/>
  <c r="N260" i="6"/>
  <c r="R260" i="6"/>
  <c r="N261" i="6"/>
  <c r="R261" i="6"/>
  <c r="N262" i="6"/>
  <c r="R262" i="6"/>
  <c r="N263" i="6"/>
  <c r="R263" i="6"/>
  <c r="N264" i="6"/>
  <c r="R264" i="6"/>
  <c r="N265" i="6"/>
  <c r="R265" i="6"/>
  <c r="N266" i="6"/>
  <c r="R266" i="6"/>
  <c r="N267" i="6"/>
  <c r="R267" i="6"/>
  <c r="N268" i="6"/>
  <c r="R268" i="6"/>
  <c r="N269" i="6"/>
  <c r="R269" i="6"/>
  <c r="N270" i="6"/>
  <c r="R270" i="6"/>
  <c r="N271" i="6"/>
  <c r="R271" i="6"/>
  <c r="N272" i="6"/>
  <c r="R272" i="6"/>
  <c r="N273" i="6"/>
  <c r="R273" i="6"/>
  <c r="N274" i="6"/>
  <c r="R274" i="6"/>
  <c r="N275" i="6"/>
  <c r="R275" i="6"/>
  <c r="N276" i="6"/>
  <c r="R276" i="6"/>
  <c r="N277" i="6"/>
  <c r="R277" i="6"/>
  <c r="N278" i="6"/>
  <c r="R278" i="6"/>
  <c r="N279" i="6"/>
  <c r="R279" i="6"/>
  <c r="N280" i="6"/>
  <c r="R280" i="6"/>
  <c r="N281" i="6"/>
  <c r="R281" i="6"/>
  <c r="N282" i="6"/>
  <c r="R282" i="6"/>
  <c r="N283" i="6"/>
  <c r="R283" i="6"/>
  <c r="N284" i="6"/>
  <c r="R284" i="6"/>
  <c r="N285" i="6"/>
  <c r="R285" i="6"/>
  <c r="N286" i="6"/>
  <c r="R286" i="6"/>
  <c r="N287" i="6"/>
  <c r="R287" i="6"/>
  <c r="N288" i="6"/>
  <c r="R288" i="6"/>
  <c r="N289" i="6"/>
  <c r="R289" i="6"/>
  <c r="N290" i="6"/>
  <c r="R290" i="6"/>
  <c r="N291" i="6"/>
  <c r="R291" i="6"/>
  <c r="N292" i="6"/>
  <c r="R292" i="6"/>
  <c r="N293" i="6"/>
  <c r="R293" i="6"/>
  <c r="N294" i="6"/>
  <c r="R294" i="6"/>
  <c r="N295" i="6"/>
  <c r="R295" i="6"/>
  <c r="N296" i="6"/>
  <c r="R296" i="6"/>
  <c r="N297" i="6"/>
  <c r="R297" i="6"/>
  <c r="N298" i="6"/>
  <c r="R298" i="6"/>
  <c r="N299" i="6"/>
  <c r="R299" i="6"/>
  <c r="N300" i="6"/>
  <c r="R300" i="6"/>
  <c r="N301" i="6"/>
  <c r="R301" i="6"/>
  <c r="N302" i="6"/>
  <c r="R302" i="6"/>
  <c r="N303" i="6"/>
  <c r="R303" i="6"/>
  <c r="N304" i="6"/>
  <c r="R304" i="6"/>
  <c r="N305" i="6"/>
  <c r="R305" i="6"/>
  <c r="N306" i="6"/>
  <c r="R306" i="6"/>
  <c r="N307" i="6"/>
  <c r="R307" i="6"/>
  <c r="N308" i="6"/>
  <c r="R308" i="6"/>
  <c r="N309" i="6"/>
  <c r="R309" i="6"/>
  <c r="S309" i="6" s="1"/>
  <c r="N310" i="6"/>
  <c r="R310" i="6"/>
  <c r="N311" i="6"/>
  <c r="R311" i="6"/>
  <c r="N312" i="6"/>
  <c r="R312" i="6"/>
  <c r="N313" i="6"/>
  <c r="R313" i="6"/>
  <c r="N314" i="6"/>
  <c r="R314" i="6"/>
  <c r="N315" i="6"/>
  <c r="R315" i="6"/>
  <c r="N316" i="6"/>
  <c r="R316" i="6"/>
  <c r="N317" i="6"/>
  <c r="R317" i="6"/>
  <c r="N318" i="6"/>
  <c r="R318" i="6"/>
  <c r="N319" i="6"/>
  <c r="R319" i="6"/>
  <c r="N320" i="6"/>
  <c r="R320" i="6"/>
  <c r="N321" i="6"/>
  <c r="R321" i="6"/>
  <c r="S321" i="6" s="1"/>
  <c r="N322" i="6"/>
  <c r="R322" i="6"/>
  <c r="N323" i="6"/>
  <c r="R323" i="6"/>
  <c r="N324" i="6"/>
  <c r="R324" i="6"/>
  <c r="N325" i="6"/>
  <c r="R325" i="6"/>
  <c r="N326" i="6"/>
  <c r="R326" i="6"/>
  <c r="N327" i="6"/>
  <c r="R327" i="6"/>
  <c r="S327" i="6" s="1"/>
  <c r="N328" i="6"/>
  <c r="R328" i="6"/>
  <c r="N329" i="6"/>
  <c r="R329" i="6"/>
  <c r="N330" i="6"/>
  <c r="R330" i="6"/>
  <c r="N331" i="6"/>
  <c r="R331" i="6"/>
  <c r="N332" i="6"/>
  <c r="R332" i="6"/>
  <c r="N333" i="6"/>
  <c r="R333" i="6"/>
  <c r="S333" i="6" s="1"/>
  <c r="N334" i="6"/>
  <c r="R334" i="6"/>
  <c r="N335" i="6"/>
  <c r="R335" i="6"/>
  <c r="N336" i="6"/>
  <c r="R336" i="6"/>
  <c r="N337" i="6"/>
  <c r="R337" i="6"/>
  <c r="N338" i="6"/>
  <c r="R338" i="6"/>
  <c r="N339" i="6"/>
  <c r="R339" i="6"/>
  <c r="N340" i="6"/>
  <c r="R340" i="6"/>
  <c r="N341" i="6"/>
  <c r="R341" i="6"/>
  <c r="N342" i="6"/>
  <c r="R342" i="6"/>
  <c r="N343" i="6"/>
  <c r="R343" i="6"/>
  <c r="N344" i="6"/>
  <c r="R344" i="6"/>
  <c r="N345" i="6"/>
  <c r="R345" i="6"/>
  <c r="N346" i="6"/>
  <c r="R346" i="6"/>
  <c r="N347" i="6"/>
  <c r="R347" i="6"/>
  <c r="N348" i="6"/>
  <c r="R348" i="6"/>
  <c r="N349" i="6"/>
  <c r="R349" i="6"/>
  <c r="N350" i="6"/>
  <c r="R350" i="6"/>
  <c r="N351" i="6"/>
  <c r="R351" i="6"/>
  <c r="N352" i="6"/>
  <c r="R352" i="6"/>
  <c r="N353" i="6"/>
  <c r="R353" i="6"/>
  <c r="N354" i="6"/>
  <c r="R354" i="6"/>
  <c r="N355" i="6"/>
  <c r="R355" i="6"/>
  <c r="N356" i="6"/>
  <c r="R356" i="6"/>
  <c r="N357" i="6"/>
  <c r="R357" i="6"/>
  <c r="N358" i="6"/>
  <c r="R358" i="6"/>
  <c r="N359" i="6"/>
  <c r="R359" i="6"/>
  <c r="N360" i="6"/>
  <c r="R360" i="6"/>
  <c r="N361" i="6"/>
  <c r="R361" i="6"/>
  <c r="N362" i="6"/>
  <c r="R362" i="6"/>
  <c r="N363" i="6"/>
  <c r="R363" i="6"/>
  <c r="N364" i="6"/>
  <c r="R364" i="6"/>
  <c r="N365" i="6"/>
  <c r="R365" i="6"/>
  <c r="N366" i="6"/>
  <c r="R366" i="6"/>
  <c r="N367" i="6"/>
  <c r="R367" i="6"/>
  <c r="N368" i="6"/>
  <c r="R368" i="6"/>
  <c r="N369" i="6"/>
  <c r="R369" i="6"/>
  <c r="N370" i="6"/>
  <c r="R370" i="6"/>
  <c r="N371" i="6"/>
  <c r="R371" i="6"/>
  <c r="N372" i="6"/>
  <c r="R372" i="6"/>
  <c r="N373" i="6"/>
  <c r="R373" i="6"/>
  <c r="N374" i="6"/>
  <c r="R374" i="6"/>
  <c r="N375" i="6"/>
  <c r="R375" i="6"/>
  <c r="N376" i="6"/>
  <c r="R376" i="6"/>
  <c r="N377" i="6"/>
  <c r="R377" i="6"/>
  <c r="N378" i="6"/>
  <c r="R378" i="6"/>
  <c r="N379" i="6"/>
  <c r="R379" i="6"/>
  <c r="N380" i="6"/>
  <c r="R380" i="6"/>
  <c r="N381" i="6"/>
  <c r="R381" i="6"/>
  <c r="N382" i="6"/>
  <c r="R382" i="6"/>
  <c r="N383" i="6"/>
  <c r="R383" i="6"/>
  <c r="N384" i="6"/>
  <c r="R384" i="6"/>
  <c r="N385" i="6"/>
  <c r="R385" i="6"/>
  <c r="N386" i="6"/>
  <c r="R386" i="6"/>
  <c r="N387" i="6"/>
  <c r="R387" i="6"/>
  <c r="N388" i="6"/>
  <c r="R388" i="6"/>
  <c r="N389" i="6"/>
  <c r="R389" i="6"/>
  <c r="N390" i="6"/>
  <c r="R390" i="6"/>
  <c r="N391" i="6"/>
  <c r="R391" i="6"/>
  <c r="N392" i="6"/>
  <c r="R392" i="6"/>
  <c r="N393" i="6"/>
  <c r="R393" i="6"/>
  <c r="N394" i="6"/>
  <c r="R394" i="6"/>
  <c r="N395" i="6"/>
  <c r="R395" i="6"/>
  <c r="N396" i="6"/>
  <c r="R396" i="6"/>
  <c r="N397" i="6"/>
  <c r="R397" i="6"/>
  <c r="N398" i="6"/>
  <c r="R398" i="6"/>
  <c r="N399" i="6"/>
  <c r="R399" i="6"/>
  <c r="N400" i="6"/>
  <c r="R400" i="6"/>
  <c r="N401" i="6"/>
  <c r="R401" i="6"/>
  <c r="N402" i="6"/>
  <c r="R402" i="6"/>
  <c r="N403" i="6"/>
  <c r="R403" i="6"/>
  <c r="N404" i="6"/>
  <c r="R404" i="6"/>
  <c r="N405" i="6"/>
  <c r="R405" i="6"/>
  <c r="N406" i="6"/>
  <c r="R406" i="6"/>
  <c r="N407" i="6"/>
  <c r="R407" i="6"/>
  <c r="N408" i="6"/>
  <c r="R408" i="6"/>
  <c r="N409" i="6"/>
  <c r="R409" i="6"/>
  <c r="N410" i="6"/>
  <c r="R410" i="6"/>
  <c r="N411" i="6"/>
  <c r="R411" i="6"/>
  <c r="N412" i="6"/>
  <c r="R412" i="6"/>
  <c r="N413" i="6"/>
  <c r="R413" i="6"/>
  <c r="N414" i="6"/>
  <c r="R414" i="6"/>
  <c r="N415" i="6"/>
  <c r="R415" i="6"/>
  <c r="N416" i="6"/>
  <c r="R416" i="6"/>
  <c r="N417" i="6"/>
  <c r="R417" i="6"/>
  <c r="N418" i="6"/>
  <c r="R418" i="6"/>
  <c r="N419" i="6"/>
  <c r="R419" i="6"/>
  <c r="N420" i="6"/>
  <c r="R420" i="6"/>
  <c r="N421" i="6"/>
  <c r="R421" i="6"/>
  <c r="N422" i="6"/>
  <c r="R422" i="6"/>
  <c r="N423" i="6"/>
  <c r="R423" i="6"/>
  <c r="N424" i="6"/>
  <c r="R424" i="6"/>
  <c r="N425" i="6"/>
  <c r="R425" i="6"/>
  <c r="N426" i="6"/>
  <c r="R426" i="6"/>
  <c r="N427" i="6"/>
  <c r="R427" i="6"/>
  <c r="N428" i="6"/>
  <c r="R428" i="6"/>
  <c r="N429" i="6"/>
  <c r="R429" i="6"/>
  <c r="N430" i="6"/>
  <c r="R430" i="6"/>
  <c r="N431" i="6"/>
  <c r="R431" i="6"/>
  <c r="N432" i="6"/>
  <c r="R432" i="6"/>
  <c r="N433" i="6"/>
  <c r="R433" i="6"/>
  <c r="N434" i="6"/>
  <c r="R434" i="6"/>
  <c r="N435" i="6"/>
  <c r="R435" i="6"/>
  <c r="N436" i="6"/>
  <c r="R436" i="6"/>
  <c r="N437" i="6"/>
  <c r="R437" i="6"/>
  <c r="N438" i="6"/>
  <c r="R438" i="6"/>
  <c r="N439" i="6"/>
  <c r="R439" i="6"/>
  <c r="N440" i="6"/>
  <c r="R440" i="6"/>
  <c r="N441" i="6"/>
  <c r="R441" i="6"/>
  <c r="N442" i="6"/>
  <c r="R442" i="6"/>
  <c r="N443" i="6"/>
  <c r="R443" i="6"/>
  <c r="N444" i="6"/>
  <c r="R444" i="6"/>
  <c r="N445" i="6"/>
  <c r="R445" i="6"/>
  <c r="N446" i="6"/>
  <c r="R446" i="6"/>
  <c r="N447" i="6"/>
  <c r="R447" i="6"/>
  <c r="N448" i="6"/>
  <c r="R448" i="6"/>
  <c r="N449" i="6"/>
  <c r="R449" i="6"/>
  <c r="N450" i="6"/>
  <c r="R450" i="6"/>
  <c r="N451" i="6"/>
  <c r="R451" i="6"/>
  <c r="N452" i="6"/>
  <c r="R452" i="6"/>
  <c r="N453" i="6"/>
  <c r="R453" i="6"/>
  <c r="N454" i="6"/>
  <c r="R454" i="6"/>
  <c r="N455" i="6"/>
  <c r="R455" i="6"/>
  <c r="N456" i="6"/>
  <c r="R456" i="6"/>
  <c r="N457" i="6"/>
  <c r="R457" i="6"/>
  <c r="N458" i="6"/>
  <c r="R458" i="6"/>
  <c r="N459" i="6"/>
  <c r="R459" i="6"/>
  <c r="N460" i="6"/>
  <c r="R460" i="6"/>
  <c r="N461" i="6"/>
  <c r="R461" i="6"/>
  <c r="N462" i="6"/>
  <c r="R462" i="6"/>
  <c r="N463" i="6"/>
  <c r="R463" i="6"/>
  <c r="N464" i="6"/>
  <c r="R464" i="6"/>
  <c r="N465" i="6"/>
  <c r="R465" i="6"/>
  <c r="N466" i="6"/>
  <c r="R466" i="6"/>
  <c r="N467" i="6"/>
  <c r="R467" i="6"/>
  <c r="N468" i="6"/>
  <c r="R468" i="6"/>
  <c r="N469" i="6"/>
  <c r="R469" i="6"/>
  <c r="N470" i="6"/>
  <c r="R470" i="6"/>
  <c r="N471" i="6"/>
  <c r="R471" i="6"/>
  <c r="N472" i="6"/>
  <c r="R472" i="6"/>
  <c r="N473" i="6"/>
  <c r="R473" i="6"/>
  <c r="N474" i="6"/>
  <c r="R474" i="6"/>
  <c r="N475" i="6"/>
  <c r="R475" i="6"/>
  <c r="N476" i="6"/>
  <c r="R476" i="6"/>
  <c r="N477" i="6"/>
  <c r="R477" i="6"/>
  <c r="N478" i="6"/>
  <c r="R478" i="6"/>
  <c r="N479" i="6"/>
  <c r="R479" i="6"/>
  <c r="N480" i="6"/>
  <c r="R480" i="6"/>
  <c r="N481" i="6"/>
  <c r="R481" i="6"/>
  <c r="N482" i="6"/>
  <c r="R482" i="6"/>
  <c r="N483" i="6"/>
  <c r="R483" i="6"/>
  <c r="N484" i="6"/>
  <c r="R484" i="6"/>
  <c r="N485" i="6"/>
  <c r="R485" i="6"/>
  <c r="N486" i="6"/>
  <c r="R486" i="6"/>
  <c r="N487" i="6"/>
  <c r="R487" i="6"/>
  <c r="N488" i="6"/>
  <c r="R488" i="6"/>
  <c r="N489" i="6"/>
  <c r="R489" i="6"/>
  <c r="N490" i="6"/>
  <c r="R490" i="6"/>
  <c r="N491" i="6"/>
  <c r="R491" i="6"/>
  <c r="N492" i="6"/>
  <c r="R492" i="6"/>
  <c r="N493" i="6"/>
  <c r="R493" i="6"/>
  <c r="N494" i="6"/>
  <c r="R494" i="6"/>
  <c r="N495" i="6"/>
  <c r="R495" i="6"/>
  <c r="N496" i="6"/>
  <c r="R496" i="6"/>
  <c r="N497" i="6"/>
  <c r="R497" i="6"/>
  <c r="N498" i="6"/>
  <c r="R498" i="6"/>
  <c r="N499" i="6"/>
  <c r="R499" i="6"/>
  <c r="N500" i="6"/>
  <c r="R500" i="6"/>
  <c r="N501" i="6"/>
  <c r="R501" i="6"/>
  <c r="N502" i="6"/>
  <c r="R502" i="6"/>
  <c r="N503" i="6"/>
  <c r="R503" i="6"/>
  <c r="N504" i="6"/>
  <c r="R504" i="6"/>
  <c r="N505" i="6"/>
  <c r="R505" i="6"/>
  <c r="N506" i="6"/>
  <c r="R506" i="6"/>
  <c r="N507" i="6"/>
  <c r="R507" i="6"/>
  <c r="N508" i="6"/>
  <c r="R508" i="6"/>
  <c r="N509" i="6"/>
  <c r="R509" i="6"/>
  <c r="N510" i="6"/>
  <c r="R510" i="6"/>
  <c r="N511" i="6"/>
  <c r="R511" i="6"/>
  <c r="N512" i="6"/>
  <c r="R512" i="6"/>
  <c r="N513" i="6"/>
  <c r="R513" i="6"/>
  <c r="N514" i="6"/>
  <c r="R514" i="6"/>
  <c r="N515" i="6"/>
  <c r="R515" i="6"/>
  <c r="N516" i="6"/>
  <c r="R516" i="6"/>
  <c r="N517" i="6"/>
  <c r="R517" i="6"/>
  <c r="N518" i="6"/>
  <c r="R518" i="6"/>
  <c r="N519" i="6"/>
  <c r="R519" i="6"/>
  <c r="N520" i="6"/>
  <c r="R520" i="6"/>
  <c r="N521" i="6"/>
  <c r="R521" i="6"/>
  <c r="N522" i="6"/>
  <c r="R522" i="6"/>
  <c r="N523" i="6"/>
  <c r="R523" i="6"/>
  <c r="N524" i="6"/>
  <c r="R524" i="6"/>
  <c r="N525" i="6"/>
  <c r="R525" i="6"/>
  <c r="N526" i="6"/>
  <c r="R526" i="6"/>
  <c r="N527" i="6"/>
  <c r="R527" i="6"/>
  <c r="N528" i="6"/>
  <c r="R528" i="6"/>
  <c r="N529" i="6"/>
  <c r="R529" i="6"/>
  <c r="N530" i="6"/>
  <c r="R530" i="6"/>
  <c r="N531" i="6"/>
  <c r="R531" i="6"/>
  <c r="N532" i="6"/>
  <c r="R532" i="6"/>
  <c r="N533" i="6"/>
  <c r="R533" i="6"/>
  <c r="N534" i="6"/>
  <c r="R534" i="6"/>
  <c r="N535" i="6"/>
  <c r="R535" i="6"/>
  <c r="N536" i="6"/>
  <c r="R536" i="6"/>
  <c r="N537" i="6"/>
  <c r="R537" i="6"/>
  <c r="N538" i="6"/>
  <c r="R538" i="6"/>
  <c r="N539" i="6"/>
  <c r="R539" i="6"/>
  <c r="N540" i="6"/>
  <c r="R540" i="6"/>
  <c r="N541" i="6"/>
  <c r="R541" i="6"/>
  <c r="N542" i="6"/>
  <c r="R542" i="6"/>
  <c r="N543" i="6"/>
  <c r="R543" i="6"/>
  <c r="N544" i="6"/>
  <c r="R544" i="6"/>
  <c r="N545" i="6"/>
  <c r="R545" i="6"/>
  <c r="N546" i="6"/>
  <c r="R546" i="6"/>
  <c r="N547" i="6"/>
  <c r="R547" i="6"/>
  <c r="N548" i="6"/>
  <c r="R548" i="6"/>
  <c r="N549" i="6"/>
  <c r="R549" i="6"/>
  <c r="N550" i="6"/>
  <c r="R550" i="6"/>
  <c r="N551" i="6"/>
  <c r="R551" i="6"/>
  <c r="N552" i="6"/>
  <c r="R552" i="6"/>
  <c r="N553" i="6"/>
  <c r="R553" i="6"/>
  <c r="N554" i="6"/>
  <c r="R554" i="6"/>
  <c r="N555" i="6"/>
  <c r="R555" i="6"/>
  <c r="N556" i="6"/>
  <c r="R556" i="6"/>
  <c r="N557" i="6"/>
  <c r="R557" i="6"/>
  <c r="N558" i="6"/>
  <c r="R558" i="6"/>
  <c r="N559" i="6"/>
  <c r="R559" i="6"/>
  <c r="N560" i="6"/>
  <c r="R560" i="6"/>
  <c r="N561" i="6"/>
  <c r="R561" i="6"/>
  <c r="N562" i="6"/>
  <c r="R562" i="6"/>
  <c r="N563" i="6"/>
  <c r="R563" i="6"/>
  <c r="N564" i="6"/>
  <c r="R564" i="6"/>
  <c r="N565" i="6"/>
  <c r="R565" i="6"/>
  <c r="N566" i="6"/>
  <c r="R566" i="6"/>
  <c r="N567" i="6"/>
  <c r="R567" i="6"/>
  <c r="N568" i="6"/>
  <c r="R568" i="6"/>
  <c r="N569" i="6"/>
  <c r="R569" i="6"/>
  <c r="N570" i="6"/>
  <c r="R570" i="6"/>
  <c r="N571" i="6"/>
  <c r="R571" i="6"/>
  <c r="N572" i="6"/>
  <c r="R572" i="6"/>
  <c r="N573" i="6"/>
  <c r="R573" i="6"/>
  <c r="N574" i="6"/>
  <c r="R574" i="6"/>
  <c r="N575" i="6"/>
  <c r="R575" i="6"/>
  <c r="N576" i="6"/>
  <c r="R576" i="6"/>
  <c r="N577" i="6"/>
  <c r="R577" i="6"/>
  <c r="N578" i="6"/>
  <c r="R578" i="6"/>
  <c r="N579" i="6"/>
  <c r="R579" i="6"/>
  <c r="N580" i="6"/>
  <c r="R580" i="6"/>
  <c r="N581" i="6"/>
  <c r="R581" i="6"/>
  <c r="N582" i="6"/>
  <c r="R582" i="6"/>
  <c r="N583" i="6"/>
  <c r="R583" i="6"/>
  <c r="N584" i="6"/>
  <c r="R584" i="6"/>
  <c r="N585" i="6"/>
  <c r="R585" i="6"/>
  <c r="N586" i="6"/>
  <c r="R586" i="6"/>
  <c r="N587" i="6"/>
  <c r="R587" i="6"/>
  <c r="N588" i="6"/>
  <c r="R588" i="6"/>
  <c r="N589" i="6"/>
  <c r="R589" i="6"/>
  <c r="N590" i="6"/>
  <c r="R590" i="6"/>
  <c r="N591" i="6"/>
  <c r="R591" i="6"/>
  <c r="N592" i="6"/>
  <c r="R592" i="6"/>
  <c r="N593" i="6"/>
  <c r="R593" i="6"/>
  <c r="N594" i="6"/>
  <c r="R594" i="6"/>
  <c r="N595" i="6"/>
  <c r="R595" i="6"/>
  <c r="N596" i="6"/>
  <c r="R596" i="6"/>
  <c r="N597" i="6"/>
  <c r="R597" i="6"/>
  <c r="N598" i="6"/>
  <c r="R598" i="6"/>
  <c r="N599" i="6"/>
  <c r="R599" i="6"/>
  <c r="N600" i="6"/>
  <c r="R600" i="6"/>
  <c r="N601" i="6"/>
  <c r="R601" i="6"/>
  <c r="N602" i="6"/>
  <c r="R602" i="6"/>
  <c r="N603" i="6"/>
  <c r="R603" i="6"/>
  <c r="N604" i="6"/>
  <c r="R604" i="6"/>
  <c r="N605" i="6"/>
  <c r="R605" i="6"/>
  <c r="N606" i="6"/>
  <c r="R606" i="6"/>
  <c r="N607" i="6"/>
  <c r="R607" i="6"/>
  <c r="N608" i="6"/>
  <c r="R608" i="6"/>
  <c r="N609" i="6"/>
  <c r="R609" i="6"/>
  <c r="N610" i="6"/>
  <c r="R610" i="6"/>
  <c r="N611" i="6"/>
  <c r="R611" i="6"/>
  <c r="N612" i="6"/>
  <c r="R612" i="6"/>
  <c r="N613" i="6"/>
  <c r="R613" i="6"/>
  <c r="N614" i="6"/>
  <c r="R614" i="6"/>
  <c r="N615" i="6"/>
  <c r="R615" i="6"/>
  <c r="N616" i="6"/>
  <c r="R616" i="6"/>
  <c r="N617" i="6"/>
  <c r="R617" i="6"/>
  <c r="N618" i="6"/>
  <c r="R618" i="6"/>
  <c r="N619" i="6"/>
  <c r="R619" i="6"/>
  <c r="N620" i="6"/>
  <c r="R620" i="6"/>
  <c r="N621" i="6"/>
  <c r="R621" i="6"/>
  <c r="N622" i="6"/>
  <c r="R622" i="6"/>
  <c r="N623" i="6"/>
  <c r="R623" i="6"/>
  <c r="N624" i="6"/>
  <c r="R624" i="6"/>
  <c r="N625" i="6"/>
  <c r="R625" i="6"/>
  <c r="N626" i="6"/>
  <c r="R626" i="6"/>
  <c r="N627" i="6"/>
  <c r="R627" i="6"/>
  <c r="N628" i="6"/>
  <c r="R628" i="6"/>
  <c r="N629" i="6"/>
  <c r="R629" i="6"/>
  <c r="N630" i="6"/>
  <c r="R630" i="6"/>
  <c r="N631" i="6"/>
  <c r="R631" i="6"/>
  <c r="N632" i="6"/>
  <c r="R632" i="6"/>
  <c r="N633" i="6"/>
  <c r="R633" i="6"/>
  <c r="N634" i="6"/>
  <c r="R634" i="6"/>
  <c r="N635" i="6"/>
  <c r="R635" i="6"/>
  <c r="N636" i="6"/>
  <c r="R636" i="6"/>
  <c r="N637" i="6"/>
  <c r="R637" i="6"/>
  <c r="N638" i="6"/>
  <c r="R638" i="6"/>
  <c r="N639" i="6"/>
  <c r="R639" i="6"/>
  <c r="N640" i="6"/>
  <c r="R640" i="6"/>
  <c r="N641" i="6"/>
  <c r="R641" i="6"/>
  <c r="N642" i="6"/>
  <c r="R642" i="6"/>
  <c r="N643" i="6"/>
  <c r="R643" i="6"/>
  <c r="N644" i="6"/>
  <c r="R644" i="6"/>
  <c r="N645" i="6"/>
  <c r="R645" i="6"/>
  <c r="N646" i="6"/>
  <c r="R646" i="6"/>
  <c r="N647" i="6"/>
  <c r="R647" i="6"/>
  <c r="N648" i="6"/>
  <c r="R648" i="6"/>
  <c r="N649" i="6"/>
  <c r="R649" i="6"/>
  <c r="N650" i="6"/>
  <c r="R650" i="6"/>
  <c r="N651" i="6"/>
  <c r="R651" i="6"/>
  <c r="N652" i="6"/>
  <c r="R652" i="6"/>
  <c r="N653" i="6"/>
  <c r="R653" i="6"/>
  <c r="N654" i="6"/>
  <c r="R654" i="6"/>
  <c r="N655" i="6"/>
  <c r="R655" i="6"/>
  <c r="N656" i="6"/>
  <c r="R656" i="6"/>
  <c r="N657" i="6"/>
  <c r="R657" i="6"/>
  <c r="N658" i="6"/>
  <c r="R658" i="6"/>
  <c r="N659" i="6"/>
  <c r="R659" i="6"/>
  <c r="N660" i="6"/>
  <c r="R660" i="6"/>
  <c r="N661" i="6"/>
  <c r="R661" i="6"/>
  <c r="N662" i="6"/>
  <c r="R662" i="6"/>
  <c r="N663" i="6"/>
  <c r="R663" i="6"/>
  <c r="N664" i="6"/>
  <c r="R664" i="6"/>
  <c r="N665" i="6"/>
  <c r="R665" i="6"/>
  <c r="N666" i="6"/>
  <c r="R666" i="6"/>
  <c r="N667" i="6"/>
  <c r="R667" i="6"/>
  <c r="N668" i="6"/>
  <c r="R668" i="6"/>
  <c r="N669" i="6"/>
  <c r="R669" i="6"/>
  <c r="N670" i="6"/>
  <c r="R670" i="6"/>
  <c r="N671" i="6"/>
  <c r="R671" i="6"/>
  <c r="N672" i="6"/>
  <c r="R672" i="6"/>
  <c r="N673" i="6"/>
  <c r="R673" i="6"/>
  <c r="N674" i="6"/>
  <c r="R674" i="6"/>
  <c r="N675" i="6"/>
  <c r="R675" i="6"/>
  <c r="N676" i="6"/>
  <c r="R676" i="6"/>
  <c r="N677" i="6"/>
  <c r="R677" i="6"/>
  <c r="N678" i="6"/>
  <c r="R678" i="6"/>
  <c r="N679" i="6"/>
  <c r="R679" i="6"/>
  <c r="N680" i="6"/>
  <c r="R680" i="6"/>
  <c r="N681" i="6"/>
  <c r="R681" i="6"/>
  <c r="N682" i="6"/>
  <c r="R682" i="6"/>
  <c r="N683" i="6"/>
  <c r="R683" i="6"/>
  <c r="N684" i="6"/>
  <c r="R684" i="6"/>
  <c r="N685" i="6"/>
  <c r="R685" i="6"/>
  <c r="N686" i="6"/>
  <c r="R686" i="6"/>
  <c r="N687" i="6"/>
  <c r="R687" i="6"/>
  <c r="N688" i="6"/>
  <c r="R688" i="6"/>
  <c r="N689" i="6"/>
  <c r="R689" i="6"/>
  <c r="N690" i="6"/>
  <c r="R690" i="6"/>
  <c r="N691" i="6"/>
  <c r="R691" i="6"/>
  <c r="N692" i="6"/>
  <c r="R692" i="6"/>
  <c r="N693" i="6"/>
  <c r="R693" i="6"/>
  <c r="N694" i="6"/>
  <c r="R694" i="6"/>
  <c r="N695" i="6"/>
  <c r="R695" i="6"/>
  <c r="N696" i="6"/>
  <c r="R696" i="6"/>
  <c r="N697" i="6"/>
  <c r="R697" i="6"/>
  <c r="N698" i="6"/>
  <c r="R698" i="6"/>
  <c r="N699" i="6"/>
  <c r="R699" i="6"/>
  <c r="N700" i="6"/>
  <c r="R700" i="6"/>
  <c r="N701" i="6"/>
  <c r="R701" i="6"/>
  <c r="N702" i="6"/>
  <c r="R702" i="6"/>
  <c r="N703" i="6"/>
  <c r="R703" i="6"/>
  <c r="N704" i="6"/>
  <c r="R704" i="6"/>
  <c r="N705" i="6"/>
  <c r="R705" i="6"/>
  <c r="N706" i="6"/>
  <c r="R706" i="6"/>
  <c r="N707" i="6"/>
  <c r="R707" i="6"/>
  <c r="N708" i="6"/>
  <c r="R708" i="6"/>
  <c r="N709" i="6"/>
  <c r="R709" i="6"/>
  <c r="N710" i="6"/>
  <c r="R710" i="6"/>
  <c r="N711" i="6"/>
  <c r="R711" i="6"/>
  <c r="N712" i="6"/>
  <c r="R712" i="6"/>
  <c r="N713" i="6"/>
  <c r="R713" i="6"/>
  <c r="N714" i="6"/>
  <c r="R714" i="6"/>
  <c r="N715" i="6"/>
  <c r="R715" i="6"/>
  <c r="N716" i="6"/>
  <c r="R716" i="6"/>
  <c r="N717" i="6"/>
  <c r="R717" i="6"/>
  <c r="N718" i="6"/>
  <c r="R718" i="6"/>
  <c r="N719" i="6"/>
  <c r="R719" i="6"/>
  <c r="N720" i="6"/>
  <c r="R720" i="6"/>
  <c r="N721" i="6"/>
  <c r="R721" i="6"/>
  <c r="N722" i="6"/>
  <c r="R722" i="6"/>
  <c r="N723" i="6"/>
  <c r="R723" i="6"/>
  <c r="N724" i="6"/>
  <c r="R724" i="6"/>
  <c r="N725" i="6"/>
  <c r="R725" i="6"/>
  <c r="N726" i="6"/>
  <c r="R726" i="6"/>
  <c r="N727" i="6"/>
  <c r="R727" i="6"/>
  <c r="N728" i="6"/>
  <c r="R728" i="6"/>
  <c r="N729" i="6"/>
  <c r="R729" i="6"/>
  <c r="N730" i="6"/>
  <c r="R730" i="6"/>
  <c r="N731" i="6"/>
  <c r="R731" i="6"/>
  <c r="N732" i="6"/>
  <c r="R732" i="6"/>
  <c r="N733" i="6"/>
  <c r="R733" i="6"/>
  <c r="N734" i="6"/>
  <c r="R734" i="6"/>
  <c r="N735" i="6"/>
  <c r="R735" i="6"/>
  <c r="N736" i="6"/>
  <c r="R736" i="6"/>
  <c r="N737" i="6"/>
  <c r="R737" i="6"/>
  <c r="N738" i="6"/>
  <c r="R738" i="6"/>
  <c r="N739" i="6"/>
  <c r="R739" i="6"/>
  <c r="N740" i="6"/>
  <c r="R740" i="6"/>
  <c r="N741" i="6"/>
  <c r="R741" i="6"/>
  <c r="N742" i="6"/>
  <c r="R742" i="6"/>
  <c r="N743" i="6"/>
  <c r="R743" i="6"/>
  <c r="N744" i="6"/>
  <c r="R744" i="6"/>
  <c r="N745" i="6"/>
  <c r="R745" i="6"/>
  <c r="N746" i="6"/>
  <c r="R746" i="6"/>
  <c r="N747" i="6"/>
  <c r="R747" i="6"/>
  <c r="N748" i="6"/>
  <c r="R748" i="6"/>
  <c r="N749" i="6"/>
  <c r="R749" i="6"/>
  <c r="N750" i="6"/>
  <c r="R750" i="6"/>
  <c r="N751" i="6"/>
  <c r="R751" i="6"/>
  <c r="N752" i="6"/>
  <c r="R752" i="6"/>
  <c r="N753" i="6"/>
  <c r="R753" i="6"/>
  <c r="N754" i="6"/>
  <c r="R754" i="6"/>
  <c r="N755" i="6"/>
  <c r="R755" i="6"/>
  <c r="N756" i="6"/>
  <c r="R756" i="6"/>
  <c r="N757" i="6"/>
  <c r="R757" i="6"/>
  <c r="N758" i="6"/>
  <c r="R758" i="6"/>
  <c r="N759" i="6"/>
  <c r="R759" i="6"/>
  <c r="N760" i="6"/>
  <c r="R760" i="6"/>
  <c r="N761" i="6"/>
  <c r="R761" i="6"/>
  <c r="N762" i="6"/>
  <c r="R762" i="6"/>
  <c r="N763" i="6"/>
  <c r="R763" i="6"/>
  <c r="N764" i="6"/>
  <c r="R764" i="6"/>
  <c r="N765" i="6"/>
  <c r="R765" i="6"/>
  <c r="N766" i="6"/>
  <c r="R766" i="6"/>
  <c r="N767" i="6"/>
  <c r="R767" i="6"/>
  <c r="N768" i="6"/>
  <c r="R768" i="6"/>
  <c r="N769" i="6"/>
  <c r="R769" i="6"/>
  <c r="N770" i="6"/>
  <c r="R770" i="6"/>
  <c r="N771" i="6"/>
  <c r="R771" i="6"/>
  <c r="N772" i="6"/>
  <c r="R772" i="6"/>
  <c r="N773" i="6"/>
  <c r="R773" i="6"/>
  <c r="N774" i="6"/>
  <c r="R774" i="6"/>
  <c r="N775" i="6"/>
  <c r="R775" i="6"/>
  <c r="N776" i="6"/>
  <c r="R776" i="6"/>
  <c r="N777" i="6"/>
  <c r="R777" i="6"/>
  <c r="N778" i="6"/>
  <c r="R778" i="6"/>
  <c r="N779" i="6"/>
  <c r="R779" i="6"/>
  <c r="N780" i="6"/>
  <c r="R780" i="6"/>
  <c r="N781" i="6"/>
  <c r="R781" i="6"/>
  <c r="N782" i="6"/>
  <c r="R782" i="6"/>
  <c r="N783" i="6"/>
  <c r="R783" i="6"/>
  <c r="N784" i="6"/>
  <c r="R784" i="6"/>
  <c r="N785" i="6"/>
  <c r="R785" i="6"/>
  <c r="N786" i="6"/>
  <c r="R786" i="6"/>
  <c r="N787" i="6"/>
  <c r="R787" i="6"/>
  <c r="N788" i="6"/>
  <c r="R788" i="6"/>
  <c r="N789" i="6"/>
  <c r="R789" i="6"/>
  <c r="N790" i="6"/>
  <c r="R790" i="6"/>
  <c r="N791" i="6"/>
  <c r="R791" i="6"/>
  <c r="N792" i="6"/>
  <c r="R792" i="6"/>
  <c r="N793" i="6"/>
  <c r="R793" i="6"/>
  <c r="N794" i="6"/>
  <c r="R794" i="6"/>
  <c r="N795" i="6"/>
  <c r="R795" i="6"/>
  <c r="N796" i="6"/>
  <c r="R796" i="6"/>
  <c r="N797" i="6"/>
  <c r="R797" i="6"/>
  <c r="N798" i="6"/>
  <c r="R798" i="6"/>
  <c r="N799" i="6"/>
  <c r="R799" i="6"/>
  <c r="N800" i="6"/>
  <c r="R800" i="6"/>
  <c r="N801" i="6"/>
  <c r="R801" i="6"/>
  <c r="N802" i="6"/>
  <c r="R802" i="6"/>
  <c r="N803" i="6"/>
  <c r="R803" i="6"/>
  <c r="N804" i="6"/>
  <c r="R804" i="6"/>
  <c r="N805" i="6"/>
  <c r="R805" i="6"/>
  <c r="N806" i="6"/>
  <c r="R806" i="6"/>
  <c r="N807" i="6"/>
  <c r="R807" i="6"/>
  <c r="N808" i="6"/>
  <c r="R808" i="6"/>
  <c r="N809" i="6"/>
  <c r="R809" i="6"/>
  <c r="N810" i="6"/>
  <c r="R810" i="6"/>
  <c r="N811" i="6"/>
  <c r="R811" i="6"/>
  <c r="N812" i="6"/>
  <c r="R812" i="6"/>
  <c r="N813" i="6"/>
  <c r="R813" i="6"/>
  <c r="N814" i="6"/>
  <c r="R814" i="6"/>
  <c r="N815" i="6"/>
  <c r="R815" i="6"/>
  <c r="N816" i="6"/>
  <c r="R816" i="6"/>
  <c r="N817" i="6"/>
  <c r="R817" i="6"/>
  <c r="N818" i="6"/>
  <c r="R818" i="6"/>
  <c r="N819" i="6"/>
  <c r="R819" i="6"/>
  <c r="N820" i="6"/>
  <c r="R820" i="6"/>
  <c r="N821" i="6"/>
  <c r="R821" i="6"/>
  <c r="N822" i="6"/>
  <c r="R822" i="6"/>
  <c r="N823" i="6"/>
  <c r="R823" i="6"/>
  <c r="N824" i="6"/>
  <c r="R824" i="6"/>
  <c r="N825" i="6"/>
  <c r="R825" i="6"/>
  <c r="N826" i="6"/>
  <c r="R826" i="6"/>
  <c r="N827" i="6"/>
  <c r="R827" i="6"/>
  <c r="N828" i="6"/>
  <c r="R828" i="6"/>
  <c r="N829" i="6"/>
  <c r="R829" i="6"/>
  <c r="N830" i="6"/>
  <c r="R830" i="6"/>
  <c r="N831" i="6"/>
  <c r="R831" i="6"/>
  <c r="N832" i="6"/>
  <c r="R832" i="6"/>
  <c r="N833" i="6"/>
  <c r="R833" i="6"/>
  <c r="N834" i="6"/>
  <c r="R834" i="6"/>
  <c r="N835" i="6"/>
  <c r="R835" i="6"/>
  <c r="N836" i="6"/>
  <c r="R836" i="6"/>
  <c r="N837" i="6"/>
  <c r="R837" i="6"/>
  <c r="N838" i="6"/>
  <c r="R838" i="6"/>
  <c r="N839" i="6"/>
  <c r="R839" i="6"/>
  <c r="N840" i="6"/>
  <c r="R840" i="6"/>
  <c r="N841" i="6"/>
  <c r="R841" i="6"/>
  <c r="N842" i="6"/>
  <c r="R842" i="6"/>
  <c r="N843" i="6"/>
  <c r="R843" i="6"/>
  <c r="N844" i="6"/>
  <c r="R844" i="6"/>
  <c r="N845" i="6"/>
  <c r="R845" i="6"/>
  <c r="N846" i="6"/>
  <c r="R846" i="6"/>
  <c r="N847" i="6"/>
  <c r="R847" i="6"/>
  <c r="N848" i="6"/>
  <c r="R848" i="6"/>
  <c r="N849" i="6"/>
  <c r="R849" i="6"/>
  <c r="N850" i="6"/>
  <c r="R850" i="6"/>
  <c r="N851" i="6"/>
  <c r="R851" i="6"/>
  <c r="N852" i="6"/>
  <c r="R852" i="6"/>
  <c r="N853" i="6"/>
  <c r="R853" i="6"/>
  <c r="N854" i="6"/>
  <c r="R854" i="6"/>
  <c r="N855" i="6"/>
  <c r="R855" i="6"/>
  <c r="N856" i="6"/>
  <c r="R856" i="6"/>
  <c r="N857" i="6"/>
  <c r="R857" i="6"/>
  <c r="N858" i="6"/>
  <c r="R858" i="6"/>
  <c r="N859" i="6"/>
  <c r="R859" i="6"/>
  <c r="N860" i="6"/>
  <c r="R860" i="6"/>
  <c r="N861" i="6"/>
  <c r="R861" i="6"/>
  <c r="N862" i="6"/>
  <c r="R862" i="6"/>
  <c r="N863" i="6"/>
  <c r="R863" i="6"/>
  <c r="N864" i="6"/>
  <c r="R864" i="6"/>
  <c r="N865" i="6"/>
  <c r="R865" i="6"/>
  <c r="N866" i="6"/>
  <c r="R866" i="6"/>
  <c r="N867" i="6"/>
  <c r="R867" i="6"/>
  <c r="N868" i="6"/>
  <c r="R868" i="6"/>
  <c r="N869" i="6"/>
  <c r="R869" i="6"/>
  <c r="N870" i="6"/>
  <c r="R870" i="6"/>
  <c r="N871" i="6"/>
  <c r="R871" i="6"/>
  <c r="N872" i="6"/>
  <c r="R872" i="6"/>
  <c r="N873" i="6"/>
  <c r="R873" i="6"/>
  <c r="N874" i="6"/>
  <c r="R874" i="6"/>
  <c r="N875" i="6"/>
  <c r="R875" i="6"/>
  <c r="N876" i="6"/>
  <c r="R876" i="6"/>
  <c r="N877" i="6"/>
  <c r="R877" i="6"/>
  <c r="N878" i="6"/>
  <c r="R878" i="6"/>
  <c r="N879" i="6"/>
  <c r="R879" i="6"/>
  <c r="N880" i="6"/>
  <c r="R880" i="6"/>
  <c r="N881" i="6"/>
  <c r="R881" i="6"/>
  <c r="N882" i="6"/>
  <c r="R882" i="6"/>
  <c r="N883" i="6"/>
  <c r="R883" i="6"/>
  <c r="N884" i="6"/>
  <c r="R884" i="6"/>
  <c r="N885" i="6"/>
  <c r="R885" i="6"/>
  <c r="N886" i="6"/>
  <c r="R886" i="6"/>
  <c r="N887" i="6"/>
  <c r="R887" i="6"/>
  <c r="N888" i="6"/>
  <c r="R888" i="6"/>
  <c r="N889" i="6"/>
  <c r="R889" i="6"/>
  <c r="N890" i="6"/>
  <c r="R890" i="6"/>
  <c r="N891" i="6"/>
  <c r="R891" i="6"/>
  <c r="N892" i="6"/>
  <c r="R892" i="6"/>
  <c r="N893" i="6"/>
  <c r="R893" i="6"/>
  <c r="N894" i="6"/>
  <c r="R894" i="6"/>
  <c r="N895" i="6"/>
  <c r="R895" i="6"/>
  <c r="N896" i="6"/>
  <c r="R896" i="6"/>
  <c r="N897" i="6"/>
  <c r="R897" i="6"/>
  <c r="N898" i="6"/>
  <c r="R898" i="6"/>
  <c r="N899" i="6"/>
  <c r="R899" i="6"/>
  <c r="N900" i="6"/>
  <c r="R900" i="6"/>
  <c r="N901" i="6"/>
  <c r="R901" i="6"/>
  <c r="N902" i="6"/>
  <c r="R902" i="6"/>
  <c r="N903" i="6"/>
  <c r="R903" i="6"/>
  <c r="N904" i="6"/>
  <c r="R904" i="6"/>
  <c r="N905" i="6"/>
  <c r="R905" i="6"/>
  <c r="N906" i="6"/>
  <c r="R906" i="6"/>
  <c r="N907" i="6"/>
  <c r="R907" i="6"/>
  <c r="N908" i="6"/>
  <c r="R908" i="6"/>
  <c r="N909" i="6"/>
  <c r="R909" i="6"/>
  <c r="N910" i="6"/>
  <c r="R910" i="6"/>
  <c r="N911" i="6"/>
  <c r="R911" i="6"/>
  <c r="N912" i="6"/>
  <c r="R912" i="6"/>
  <c r="N913" i="6"/>
  <c r="R913" i="6"/>
  <c r="N914" i="6"/>
  <c r="R914" i="6"/>
  <c r="N915" i="6"/>
  <c r="R915" i="6"/>
  <c r="N916" i="6"/>
  <c r="R916" i="6"/>
  <c r="N917" i="6"/>
  <c r="R917" i="6"/>
  <c r="N918" i="6"/>
  <c r="R918" i="6"/>
  <c r="N919" i="6"/>
  <c r="R919" i="6"/>
  <c r="N920" i="6"/>
  <c r="R920" i="6"/>
  <c r="N921" i="6"/>
  <c r="R921" i="6"/>
  <c r="N922" i="6"/>
  <c r="R922" i="6"/>
  <c r="N923" i="6"/>
  <c r="R923" i="6"/>
  <c r="N924" i="6"/>
  <c r="R924" i="6"/>
  <c r="N925" i="6"/>
  <c r="R925" i="6"/>
  <c r="N926" i="6"/>
  <c r="R926" i="6"/>
  <c r="N927" i="6"/>
  <c r="R927" i="6"/>
  <c r="N928" i="6"/>
  <c r="R928" i="6"/>
  <c r="N929" i="6"/>
  <c r="R929" i="6"/>
  <c r="N930" i="6"/>
  <c r="R930" i="6"/>
  <c r="N931" i="6"/>
  <c r="R931" i="6"/>
  <c r="N932" i="6"/>
  <c r="R932" i="6"/>
  <c r="N933" i="6"/>
  <c r="R933" i="6"/>
  <c r="N934" i="6"/>
  <c r="R934" i="6"/>
  <c r="N935" i="6"/>
  <c r="R935" i="6"/>
  <c r="N936" i="6"/>
  <c r="R936" i="6"/>
  <c r="N937" i="6"/>
  <c r="R937" i="6"/>
  <c r="N938" i="6"/>
  <c r="R938" i="6"/>
  <c r="N939" i="6"/>
  <c r="R939" i="6"/>
  <c r="N940" i="6"/>
  <c r="R940" i="6"/>
  <c r="N941" i="6"/>
  <c r="R941" i="6"/>
  <c r="N942" i="6"/>
  <c r="R942" i="6"/>
  <c r="N943" i="6"/>
  <c r="R943" i="6"/>
  <c r="N944" i="6"/>
  <c r="R944" i="6"/>
  <c r="N945" i="6"/>
  <c r="R945" i="6"/>
  <c r="N946" i="6"/>
  <c r="R946" i="6"/>
  <c r="N947" i="6"/>
  <c r="R947" i="6"/>
  <c r="N948" i="6"/>
  <c r="R948" i="6"/>
  <c r="N949" i="6"/>
  <c r="R949" i="6"/>
  <c r="N950" i="6"/>
  <c r="R950" i="6"/>
  <c r="N951" i="6"/>
  <c r="R951" i="6"/>
  <c r="N952" i="6"/>
  <c r="R952" i="6"/>
  <c r="N953" i="6"/>
  <c r="R953" i="6"/>
  <c r="N954" i="6"/>
  <c r="R954" i="6"/>
  <c r="N955" i="6"/>
  <c r="R955" i="6"/>
  <c r="N956" i="6"/>
  <c r="R956" i="6"/>
  <c r="N957" i="6"/>
  <c r="R957" i="6"/>
  <c r="N958" i="6"/>
  <c r="R958" i="6"/>
  <c r="N959" i="6"/>
  <c r="R959" i="6"/>
  <c r="N960" i="6"/>
  <c r="R960" i="6"/>
  <c r="N961" i="6"/>
  <c r="R961" i="6"/>
  <c r="N962" i="6"/>
  <c r="R962" i="6"/>
  <c r="N963" i="6"/>
  <c r="R963" i="6"/>
  <c r="N964" i="6"/>
  <c r="R964" i="6"/>
  <c r="N965" i="6"/>
  <c r="R965" i="6"/>
  <c r="N966" i="6"/>
  <c r="R966" i="6"/>
  <c r="N967" i="6"/>
  <c r="R967" i="6"/>
  <c r="N968" i="6"/>
  <c r="R968" i="6"/>
  <c r="N969" i="6"/>
  <c r="R969" i="6"/>
  <c r="N970" i="6"/>
  <c r="R970" i="6"/>
  <c r="N971" i="6"/>
  <c r="R971" i="6"/>
  <c r="N972" i="6"/>
  <c r="R972" i="6"/>
  <c r="N973" i="6"/>
  <c r="R973" i="6"/>
  <c r="N974" i="6"/>
  <c r="R974" i="6"/>
  <c r="N975" i="6"/>
  <c r="R975" i="6"/>
  <c r="N976" i="6"/>
  <c r="R976" i="6"/>
  <c r="N977" i="6"/>
  <c r="R977" i="6"/>
  <c r="N978" i="6"/>
  <c r="R978" i="6"/>
  <c r="N979" i="6"/>
  <c r="R979" i="6"/>
  <c r="N980" i="6"/>
  <c r="R980" i="6"/>
  <c r="N981" i="6"/>
  <c r="R981" i="6"/>
  <c r="N982" i="6"/>
  <c r="R982" i="6"/>
  <c r="N983" i="6"/>
  <c r="R983" i="6"/>
  <c r="N984" i="6"/>
  <c r="R984" i="6"/>
  <c r="N985" i="6"/>
  <c r="R985" i="6"/>
  <c r="N986" i="6"/>
  <c r="R986" i="6"/>
  <c r="N987" i="6"/>
  <c r="R987" i="6"/>
  <c r="N988" i="6"/>
  <c r="R988" i="6"/>
  <c r="N989" i="6"/>
  <c r="R989" i="6"/>
  <c r="N990" i="6"/>
  <c r="R990" i="6"/>
  <c r="N991" i="6"/>
  <c r="R991" i="6"/>
  <c r="N992" i="6"/>
  <c r="R992" i="6"/>
  <c r="N993" i="6"/>
  <c r="R993" i="6"/>
  <c r="N994" i="6"/>
  <c r="R994" i="6"/>
  <c r="N995" i="6"/>
  <c r="R995" i="6"/>
  <c r="N996" i="6"/>
  <c r="R996" i="6"/>
  <c r="N997" i="6"/>
  <c r="R997" i="6"/>
  <c r="N998" i="6"/>
  <c r="R998" i="6"/>
  <c r="N999" i="6"/>
  <c r="R999" i="6"/>
  <c r="N1000" i="6"/>
  <c r="R1000" i="6"/>
  <c r="N1001" i="6"/>
  <c r="R1001" i="6"/>
  <c r="N1002" i="6"/>
  <c r="R1002" i="6"/>
  <c r="N1003" i="6"/>
  <c r="R1003" i="6"/>
  <c r="N1004" i="6"/>
  <c r="R1004" i="6"/>
  <c r="N1005" i="6"/>
  <c r="R1005" i="6"/>
  <c r="N1006" i="6"/>
  <c r="R1006" i="6"/>
  <c r="N1007" i="6"/>
  <c r="R1007" i="6"/>
  <c r="N1008" i="6"/>
  <c r="R1008" i="6"/>
  <c r="N1009" i="6"/>
  <c r="R1009" i="6"/>
  <c r="N1010" i="6"/>
  <c r="R1010" i="6"/>
  <c r="N1011" i="6"/>
  <c r="R1011" i="6"/>
  <c r="N1012" i="6"/>
  <c r="R1012" i="6"/>
  <c r="N1013" i="6"/>
  <c r="R1013" i="6"/>
  <c r="N1014" i="6"/>
  <c r="R1014" i="6"/>
  <c r="N1015" i="6"/>
  <c r="R1015" i="6"/>
  <c r="N1016" i="6"/>
  <c r="R1016" i="6"/>
  <c r="N1017" i="6"/>
  <c r="R1017" i="6"/>
  <c r="N1018" i="6"/>
  <c r="R1018" i="6"/>
  <c r="N1019" i="6"/>
  <c r="R1019" i="6"/>
  <c r="N1020" i="6"/>
  <c r="R1020" i="6"/>
  <c r="N1021" i="6"/>
  <c r="R1021" i="6"/>
  <c r="N1022" i="6"/>
  <c r="R1022" i="6"/>
  <c r="N1023" i="6"/>
  <c r="R1023" i="6"/>
  <c r="N1024" i="6"/>
  <c r="R1024" i="6"/>
  <c r="N1025" i="6"/>
  <c r="R1025" i="6"/>
  <c r="N1026" i="6"/>
  <c r="R1026" i="6"/>
  <c r="N1027" i="6"/>
  <c r="R1027" i="6"/>
  <c r="N1028" i="6"/>
  <c r="R1028" i="6"/>
  <c r="N1029" i="6"/>
  <c r="R1029" i="6"/>
  <c r="N1030" i="6"/>
  <c r="R1030" i="6"/>
  <c r="N1031" i="6"/>
  <c r="R1031" i="6"/>
  <c r="N1032" i="6"/>
  <c r="R1032" i="6"/>
  <c r="N1033" i="6"/>
  <c r="R1033" i="6"/>
  <c r="N1034" i="6"/>
  <c r="R1034" i="6"/>
  <c r="N1035" i="6"/>
  <c r="R1035" i="6"/>
  <c r="N1036" i="6"/>
  <c r="R1036" i="6"/>
  <c r="N1037" i="6"/>
  <c r="R1037" i="6"/>
  <c r="N1038" i="6"/>
  <c r="R1038" i="6"/>
  <c r="N1039" i="6"/>
  <c r="R1039" i="6"/>
  <c r="N1040" i="6"/>
  <c r="R1040" i="6"/>
  <c r="N1041" i="6"/>
  <c r="R1041" i="6"/>
  <c r="N1042" i="6"/>
  <c r="R1042" i="6"/>
  <c r="N1043" i="6"/>
  <c r="R1043" i="6"/>
  <c r="N1044" i="6"/>
  <c r="R1044" i="6"/>
  <c r="N1045" i="6"/>
  <c r="R1045" i="6"/>
  <c r="N1046" i="6"/>
  <c r="R1046" i="6"/>
  <c r="N1047" i="6"/>
  <c r="R1047" i="6"/>
  <c r="N1048" i="6"/>
  <c r="R1048" i="6"/>
  <c r="N1049" i="6"/>
  <c r="R1049" i="6"/>
  <c r="N1050" i="6"/>
  <c r="R1050" i="6"/>
  <c r="N1051" i="6"/>
  <c r="R1051" i="6"/>
  <c r="N1052" i="6"/>
  <c r="R1052" i="6"/>
  <c r="N1053" i="6"/>
  <c r="R1053" i="6"/>
  <c r="N1054" i="6"/>
  <c r="R1054" i="6"/>
  <c r="N1055" i="6"/>
  <c r="R1055" i="6"/>
  <c r="N1056" i="6"/>
  <c r="R1056" i="6"/>
  <c r="N1057" i="6"/>
  <c r="R1057" i="6"/>
  <c r="N1058" i="6"/>
  <c r="R1058" i="6"/>
  <c r="N1059" i="6"/>
  <c r="R1059" i="6"/>
  <c r="N1060" i="6"/>
  <c r="R1060" i="6"/>
  <c r="N1061" i="6"/>
  <c r="R1061" i="6"/>
  <c r="N1062" i="6"/>
  <c r="R1062" i="6"/>
  <c r="N1063" i="6"/>
  <c r="R1063" i="6"/>
  <c r="N1064" i="6"/>
  <c r="R1064" i="6"/>
  <c r="N1065" i="6"/>
  <c r="R1065" i="6"/>
  <c r="N1066" i="6"/>
  <c r="R1066" i="6"/>
  <c r="N1067" i="6"/>
  <c r="R1067" i="6"/>
  <c r="N1068" i="6"/>
  <c r="R1068" i="6"/>
  <c r="N1069" i="6"/>
  <c r="R1069" i="6"/>
  <c r="N1070" i="6"/>
  <c r="R1070" i="6"/>
  <c r="N1071" i="6"/>
  <c r="R1071" i="6"/>
  <c r="N1072" i="6"/>
  <c r="R1072" i="6"/>
  <c r="N1073" i="6"/>
  <c r="R1073" i="6"/>
  <c r="N1074" i="6"/>
  <c r="R1074" i="6"/>
  <c r="N1075" i="6"/>
  <c r="R1075" i="6"/>
  <c r="N1076" i="6"/>
  <c r="R1076" i="6"/>
  <c r="N1077" i="6"/>
  <c r="R1077" i="6"/>
  <c r="N1078" i="6"/>
  <c r="R1078" i="6"/>
  <c r="N1079" i="6"/>
  <c r="R1079" i="6"/>
  <c r="N1080" i="6"/>
  <c r="R1080" i="6"/>
  <c r="N1081" i="6"/>
  <c r="R1081" i="6"/>
  <c r="N1082" i="6"/>
  <c r="R1082" i="6"/>
  <c r="N1083" i="6"/>
  <c r="R1083" i="6"/>
  <c r="N1084" i="6"/>
  <c r="R1084" i="6"/>
  <c r="N1085" i="6"/>
  <c r="R1085" i="6"/>
  <c r="N1086" i="6"/>
  <c r="R1086" i="6"/>
  <c r="N1087" i="6"/>
  <c r="R1087" i="6"/>
  <c r="N1088" i="6"/>
  <c r="R1088" i="6"/>
  <c r="N1089" i="6"/>
  <c r="R1089" i="6"/>
  <c r="N1090" i="6"/>
  <c r="R1090" i="6"/>
  <c r="N1091" i="6"/>
  <c r="R1091" i="6"/>
  <c r="N1092" i="6"/>
  <c r="R1092" i="6"/>
  <c r="N1093" i="6"/>
  <c r="R1093" i="6"/>
  <c r="N1094" i="6"/>
  <c r="R1094" i="6"/>
  <c r="N1095" i="6"/>
  <c r="R1095" i="6"/>
  <c r="N1096" i="6"/>
  <c r="R1096" i="6"/>
  <c r="N1097" i="6"/>
  <c r="R1097" i="6"/>
  <c r="N1098" i="6"/>
  <c r="R1098" i="6"/>
  <c r="N1099" i="6"/>
  <c r="R1099" i="6"/>
  <c r="N1100" i="6"/>
  <c r="R1100" i="6"/>
  <c r="N1101" i="6"/>
  <c r="R1101" i="6"/>
  <c r="N1102" i="6"/>
  <c r="R1102" i="6"/>
  <c r="N1103" i="6"/>
  <c r="R1103" i="6"/>
  <c r="N1104" i="6"/>
  <c r="R1104" i="6"/>
  <c r="N1105" i="6"/>
  <c r="R1105" i="6"/>
  <c r="N1106" i="6"/>
  <c r="R1106" i="6"/>
  <c r="N1107" i="6"/>
  <c r="R1107" i="6"/>
  <c r="N1108" i="6"/>
  <c r="R1108" i="6"/>
  <c r="N1109" i="6"/>
  <c r="R1109" i="6"/>
  <c r="N1110" i="6"/>
  <c r="R1110" i="6"/>
  <c r="N1111" i="6"/>
  <c r="R1111" i="6"/>
  <c r="N1112" i="6"/>
  <c r="R1112" i="6"/>
  <c r="N1113" i="6"/>
  <c r="R1113" i="6"/>
  <c r="N1114" i="6"/>
  <c r="R1114" i="6"/>
  <c r="N1115" i="6"/>
  <c r="R1115" i="6"/>
  <c r="N1116" i="6"/>
  <c r="R1116" i="6"/>
  <c r="N1117" i="6"/>
  <c r="R1117" i="6"/>
  <c r="N1118" i="6"/>
  <c r="R1118" i="6"/>
  <c r="N1119" i="6"/>
  <c r="R1119" i="6"/>
  <c r="N1120" i="6"/>
  <c r="R1120" i="6"/>
  <c r="N1121" i="6"/>
  <c r="R1121" i="6"/>
  <c r="N1122" i="6"/>
  <c r="R1122" i="6"/>
  <c r="N1123" i="6"/>
  <c r="R1123" i="6"/>
  <c r="N1124" i="6"/>
  <c r="R1124" i="6"/>
  <c r="N1125" i="6"/>
  <c r="R1125" i="6"/>
  <c r="N1126" i="6"/>
  <c r="R1126" i="6"/>
  <c r="N1127" i="6"/>
  <c r="R1127" i="6"/>
  <c r="N1128" i="6"/>
  <c r="R1128" i="6"/>
  <c r="N1129" i="6"/>
  <c r="R1129" i="6"/>
  <c r="N1130" i="6"/>
  <c r="R1130" i="6"/>
  <c r="N1131" i="6"/>
  <c r="R1131" i="6"/>
  <c r="N1132" i="6"/>
  <c r="R1132" i="6"/>
  <c r="N1133" i="6"/>
  <c r="R1133" i="6"/>
  <c r="N1134" i="6"/>
  <c r="R1134" i="6"/>
  <c r="N1135" i="6"/>
  <c r="R1135" i="6"/>
  <c r="N1136" i="6"/>
  <c r="R1136" i="6"/>
  <c r="N1137" i="6"/>
  <c r="R1137" i="6"/>
  <c r="N1138" i="6"/>
  <c r="R1138" i="6"/>
  <c r="N1139" i="6"/>
  <c r="R1139" i="6"/>
  <c r="N1140" i="6"/>
  <c r="R1140" i="6"/>
  <c r="N1141" i="6"/>
  <c r="R1141" i="6"/>
  <c r="N1142" i="6"/>
  <c r="R1142" i="6"/>
  <c r="N1143" i="6"/>
  <c r="R1143" i="6"/>
  <c r="N1144" i="6"/>
  <c r="R1144" i="6"/>
  <c r="N1145" i="6"/>
  <c r="R1145" i="6"/>
  <c r="N1146" i="6"/>
  <c r="R1146" i="6"/>
  <c r="N1147" i="6"/>
  <c r="R1147" i="6"/>
  <c r="N1148" i="6"/>
  <c r="R1148" i="6"/>
  <c r="N1149" i="6"/>
  <c r="R1149" i="6"/>
  <c r="N1150" i="6"/>
  <c r="R1150" i="6"/>
  <c r="N1151" i="6"/>
  <c r="R1151" i="6"/>
  <c r="N1152" i="6"/>
  <c r="R1152" i="6"/>
  <c r="N1153" i="6"/>
  <c r="R1153" i="6"/>
  <c r="N1154" i="6"/>
  <c r="R1154" i="6"/>
  <c r="N1155" i="6"/>
  <c r="R1155" i="6"/>
  <c r="N1156" i="6"/>
  <c r="R1156" i="6"/>
  <c r="N1157" i="6"/>
  <c r="R1157" i="6"/>
  <c r="N1158" i="6"/>
  <c r="R1158" i="6"/>
  <c r="N1159" i="6"/>
  <c r="R1159" i="6"/>
  <c r="N1160" i="6"/>
  <c r="R1160" i="6"/>
  <c r="N1161" i="6"/>
  <c r="R1161" i="6"/>
  <c r="N1162" i="6"/>
  <c r="R1162" i="6"/>
  <c r="N1163" i="6"/>
  <c r="R1163" i="6"/>
  <c r="N1164" i="6"/>
  <c r="R1164" i="6"/>
  <c r="N1165" i="6"/>
  <c r="R1165" i="6"/>
  <c r="S1165" i="6" s="1"/>
  <c r="N1166" i="6"/>
  <c r="R1166" i="6"/>
  <c r="N1167" i="6"/>
  <c r="R1167" i="6"/>
  <c r="N1168" i="6"/>
  <c r="R1168" i="6"/>
  <c r="N1169" i="6"/>
  <c r="R1169" i="6"/>
  <c r="N1170" i="6"/>
  <c r="R1170" i="6"/>
  <c r="N1171" i="6"/>
  <c r="R1171" i="6"/>
  <c r="N1172" i="6"/>
  <c r="R1172" i="6"/>
  <c r="N1173" i="6"/>
  <c r="R1173" i="6"/>
  <c r="N1174" i="6"/>
  <c r="R1174" i="6"/>
  <c r="N1175" i="6"/>
  <c r="R1175" i="6"/>
  <c r="N1176" i="6"/>
  <c r="R1176" i="6"/>
  <c r="N1177" i="6"/>
  <c r="R1177" i="6"/>
  <c r="N1178" i="6"/>
  <c r="R1178" i="6"/>
  <c r="N1179" i="6"/>
  <c r="R1179" i="6"/>
  <c r="N1180" i="6"/>
  <c r="R1180" i="6"/>
  <c r="N1181" i="6"/>
  <c r="R1181" i="6"/>
  <c r="N1182" i="6"/>
  <c r="R1182" i="6"/>
  <c r="N1183" i="6"/>
  <c r="R1183" i="6"/>
  <c r="N1184" i="6"/>
  <c r="R1184" i="6"/>
  <c r="N1185" i="6"/>
  <c r="R1185" i="6"/>
  <c r="N1186" i="6"/>
  <c r="R1186" i="6"/>
  <c r="N1187" i="6"/>
  <c r="R1187" i="6"/>
  <c r="N1188" i="6"/>
  <c r="R1188" i="6"/>
  <c r="N1189" i="6"/>
  <c r="R1189" i="6"/>
  <c r="N1190" i="6"/>
  <c r="R1190" i="6"/>
  <c r="N1191" i="6"/>
  <c r="R1191" i="6"/>
  <c r="N1192" i="6"/>
  <c r="R1192" i="6"/>
  <c r="N1193" i="6"/>
  <c r="R1193" i="6"/>
  <c r="N1194" i="6"/>
  <c r="R1194" i="6"/>
  <c r="N1195" i="6"/>
  <c r="R1195" i="6"/>
  <c r="N1196" i="6"/>
  <c r="R1196" i="6"/>
  <c r="N1197" i="6"/>
  <c r="R1197" i="6"/>
  <c r="N1198" i="6"/>
  <c r="R1198" i="6"/>
  <c r="N1199" i="6"/>
  <c r="R1199" i="6"/>
  <c r="N1200" i="6"/>
  <c r="R1200" i="6"/>
  <c r="N1201" i="6"/>
  <c r="R1201" i="6"/>
  <c r="N1202" i="6"/>
  <c r="R1202" i="6"/>
  <c r="N1203" i="6"/>
  <c r="R1203" i="6"/>
  <c r="N1204" i="6"/>
  <c r="R1204" i="6"/>
  <c r="N1205" i="6"/>
  <c r="R1205" i="6"/>
  <c r="N1206" i="6"/>
  <c r="R1206" i="6"/>
  <c r="N1207" i="6"/>
  <c r="R1207" i="6"/>
  <c r="N1208" i="6"/>
  <c r="R1208" i="6"/>
  <c r="N1209" i="6"/>
  <c r="R1209" i="6"/>
  <c r="N1210" i="6"/>
  <c r="R1210" i="6"/>
  <c r="N1211" i="6"/>
  <c r="R1211" i="6"/>
  <c r="N1212" i="6"/>
  <c r="R1212" i="6"/>
  <c r="N1213" i="6"/>
  <c r="R1213" i="6"/>
  <c r="N1214" i="6"/>
  <c r="R1214" i="6"/>
  <c r="N1215" i="6"/>
  <c r="R1215" i="6"/>
  <c r="N1216" i="6"/>
  <c r="R1216" i="6"/>
  <c r="N1217" i="6"/>
  <c r="R1217" i="6"/>
  <c r="N1218" i="6"/>
  <c r="R1218" i="6"/>
  <c r="N1219" i="6"/>
  <c r="R1219" i="6"/>
  <c r="N1220" i="6"/>
  <c r="R1220" i="6"/>
  <c r="N1221" i="6"/>
  <c r="R1221" i="6"/>
  <c r="N1222" i="6"/>
  <c r="R1222" i="6"/>
  <c r="N1223" i="6"/>
  <c r="R1223" i="6"/>
  <c r="N1224" i="6"/>
  <c r="R1224" i="6"/>
  <c r="N1225" i="6"/>
  <c r="R1225" i="6"/>
  <c r="N1226" i="6"/>
  <c r="R1226" i="6"/>
  <c r="N1227" i="6"/>
  <c r="R1227" i="6"/>
  <c r="N1228" i="6"/>
  <c r="R1228" i="6"/>
  <c r="N1229" i="6"/>
  <c r="R1229" i="6"/>
  <c r="N1230" i="6"/>
  <c r="R1230" i="6"/>
  <c r="N1231" i="6"/>
  <c r="R1231" i="6"/>
  <c r="N1232" i="6"/>
  <c r="R1232" i="6"/>
  <c r="N1233" i="6"/>
  <c r="R1233" i="6"/>
  <c r="N1234" i="6"/>
  <c r="R1234" i="6"/>
  <c r="N1235" i="6"/>
  <c r="R1235" i="6"/>
  <c r="N1236" i="6"/>
  <c r="R1236" i="6"/>
  <c r="N1237" i="6"/>
  <c r="R1237" i="6"/>
  <c r="N1238" i="6"/>
  <c r="R1238" i="6"/>
  <c r="N1239" i="6"/>
  <c r="R1239" i="6"/>
  <c r="N1240" i="6"/>
  <c r="R1240" i="6"/>
  <c r="N1241" i="6"/>
  <c r="R1241" i="6"/>
  <c r="N1242" i="6"/>
  <c r="R1242" i="6"/>
  <c r="N1243" i="6"/>
  <c r="R1243" i="6"/>
  <c r="N1244" i="6"/>
  <c r="R1244" i="6"/>
  <c r="N1245" i="6"/>
  <c r="R1245" i="6"/>
  <c r="N1246" i="6"/>
  <c r="R1246" i="6"/>
  <c r="N1247" i="6"/>
  <c r="R1247" i="6"/>
  <c r="N1248" i="6"/>
  <c r="R1248" i="6"/>
  <c r="N1249" i="6"/>
  <c r="R1249" i="6"/>
  <c r="N1250" i="6"/>
  <c r="R1250" i="6"/>
  <c r="N1251" i="6"/>
  <c r="R1251" i="6"/>
  <c r="N1252" i="6"/>
  <c r="R1252" i="6"/>
  <c r="N1253" i="6"/>
  <c r="R1253" i="6"/>
  <c r="N1254" i="6"/>
  <c r="R1254" i="6"/>
  <c r="N1255" i="6"/>
  <c r="R1255" i="6"/>
  <c r="N1256" i="6"/>
  <c r="R1256" i="6"/>
  <c r="N1257" i="6"/>
  <c r="R1257" i="6"/>
  <c r="N1258" i="6"/>
  <c r="R1258" i="6"/>
  <c r="N1259" i="6"/>
  <c r="R1259" i="6"/>
  <c r="N1260" i="6"/>
  <c r="R1260" i="6"/>
  <c r="N1261" i="6"/>
  <c r="R1261" i="6"/>
  <c r="N1262" i="6"/>
  <c r="R1262" i="6"/>
  <c r="N1263" i="6"/>
  <c r="R1263" i="6"/>
  <c r="N1264" i="6"/>
  <c r="R1264" i="6"/>
  <c r="N1265" i="6"/>
  <c r="R1265" i="6"/>
  <c r="N1266" i="6"/>
  <c r="R1266" i="6"/>
  <c r="N1267" i="6"/>
  <c r="R1267" i="6"/>
  <c r="N1268" i="6"/>
  <c r="R1268" i="6"/>
  <c r="N1269" i="6"/>
  <c r="R1269" i="6"/>
  <c r="N1270" i="6"/>
  <c r="R1270" i="6"/>
  <c r="N1271" i="6"/>
  <c r="R1271" i="6"/>
  <c r="N1272" i="6"/>
  <c r="R1272" i="6"/>
  <c r="N1273" i="6"/>
  <c r="R1273" i="6"/>
  <c r="N1274" i="6"/>
  <c r="R1274" i="6"/>
  <c r="N1275" i="6"/>
  <c r="R1275" i="6"/>
  <c r="N1276" i="6"/>
  <c r="R1276" i="6"/>
  <c r="N1277" i="6"/>
  <c r="R1277" i="6"/>
  <c r="N1278" i="6"/>
  <c r="R1278" i="6"/>
  <c r="N1279" i="6"/>
  <c r="R1279" i="6"/>
  <c r="N1280" i="6"/>
  <c r="R1280" i="6"/>
  <c r="N1281" i="6"/>
  <c r="R1281" i="6"/>
  <c r="N1282" i="6"/>
  <c r="R1282" i="6"/>
  <c r="N1283" i="6"/>
  <c r="R1283" i="6"/>
  <c r="N1284" i="6"/>
  <c r="R1284" i="6"/>
  <c r="N1285" i="6"/>
  <c r="R1285" i="6"/>
  <c r="N1286" i="6"/>
  <c r="R1286" i="6"/>
  <c r="N1287" i="6"/>
  <c r="R1287" i="6"/>
  <c r="N1288" i="6"/>
  <c r="R1288" i="6"/>
  <c r="N1289" i="6"/>
  <c r="R1289" i="6"/>
  <c r="N1290" i="6"/>
  <c r="R1290" i="6"/>
  <c r="N1291" i="6"/>
  <c r="R1291" i="6"/>
  <c r="N1292" i="6"/>
  <c r="R1292" i="6"/>
  <c r="N1293" i="6"/>
  <c r="R1293" i="6"/>
  <c r="N1294" i="6"/>
  <c r="R1294" i="6"/>
  <c r="N1295" i="6"/>
  <c r="R1295" i="6"/>
  <c r="N1296" i="6"/>
  <c r="R1296" i="6"/>
  <c r="N1297" i="6"/>
  <c r="R1297" i="6"/>
  <c r="N1298" i="6"/>
  <c r="R1298" i="6"/>
  <c r="N1299" i="6"/>
  <c r="R1299" i="6"/>
  <c r="N1300" i="6"/>
  <c r="R1300" i="6"/>
  <c r="N1301" i="6"/>
  <c r="R1301" i="6"/>
  <c r="N1302" i="6"/>
  <c r="R1302" i="6"/>
  <c r="N1303" i="6"/>
  <c r="R1303" i="6"/>
  <c r="N1304" i="6"/>
  <c r="R1304" i="6"/>
  <c r="N1305" i="6"/>
  <c r="R1305" i="6"/>
  <c r="N1306" i="6"/>
  <c r="R1306" i="6"/>
  <c r="N1307" i="6"/>
  <c r="R1307" i="6"/>
  <c r="S1307" i="6" s="1"/>
  <c r="N1308" i="6"/>
  <c r="R1308" i="6"/>
  <c r="N1309" i="6"/>
  <c r="R1309" i="6"/>
  <c r="N1310" i="6"/>
  <c r="R1310" i="6"/>
  <c r="N1311" i="6"/>
  <c r="R1311" i="6"/>
  <c r="N1312" i="6"/>
  <c r="R1312" i="6"/>
  <c r="N1313" i="6"/>
  <c r="R1313" i="6"/>
  <c r="S1313" i="6" s="1"/>
  <c r="N1314" i="6"/>
  <c r="R1314" i="6"/>
  <c r="N1315" i="6"/>
  <c r="R1315" i="6"/>
  <c r="N1316" i="6"/>
  <c r="R1316" i="6"/>
  <c r="N1317" i="6"/>
  <c r="R1317" i="6"/>
  <c r="N1318" i="6"/>
  <c r="R1318" i="6"/>
  <c r="N1319" i="6"/>
  <c r="R1319" i="6"/>
  <c r="S1319" i="6" s="1"/>
  <c r="N1320" i="6"/>
  <c r="R1320" i="6"/>
  <c r="N1321" i="6"/>
  <c r="R1321" i="6"/>
  <c r="N1322" i="6"/>
  <c r="R1322" i="6"/>
  <c r="N1323" i="6"/>
  <c r="R1323" i="6"/>
  <c r="N1324" i="6"/>
  <c r="R1324" i="6"/>
  <c r="N1325" i="6"/>
  <c r="R1325" i="6"/>
  <c r="S1325" i="6" s="1"/>
  <c r="N1326" i="6"/>
  <c r="R1326" i="6"/>
  <c r="N1327" i="6"/>
  <c r="R1327" i="6"/>
  <c r="N1328" i="6"/>
  <c r="R1328" i="6"/>
  <c r="N1329" i="6"/>
  <c r="R1329" i="6"/>
  <c r="N1330" i="6"/>
  <c r="R1330" i="6"/>
  <c r="N1331" i="6"/>
  <c r="R1331" i="6"/>
  <c r="S1331" i="6" s="1"/>
  <c r="N1332" i="6"/>
  <c r="R1332" i="6"/>
  <c r="N1333" i="6"/>
  <c r="R1333" i="6"/>
  <c r="N1334" i="6"/>
  <c r="R1334" i="6"/>
  <c r="N1335" i="6"/>
  <c r="R1335" i="6"/>
  <c r="N1336" i="6"/>
  <c r="R1336" i="6"/>
  <c r="N1337" i="6"/>
  <c r="R1337" i="6"/>
  <c r="S1337" i="6" s="1"/>
  <c r="N1338" i="6"/>
  <c r="R1338" i="6"/>
  <c r="N1339" i="6"/>
  <c r="R1339" i="6"/>
  <c r="N1340" i="6"/>
  <c r="R1340" i="6"/>
  <c r="N1341" i="6"/>
  <c r="R1341" i="6"/>
  <c r="N1342" i="6"/>
  <c r="R1342" i="6"/>
  <c r="N1343" i="6"/>
  <c r="R1343" i="6"/>
  <c r="N1344" i="6"/>
  <c r="R1344" i="6"/>
  <c r="N1345" i="6"/>
  <c r="R1345" i="6"/>
  <c r="N1346" i="6"/>
  <c r="R1346" i="6"/>
  <c r="N1347" i="6"/>
  <c r="R1347" i="6"/>
  <c r="N1348" i="6"/>
  <c r="R1348" i="6"/>
  <c r="N1349" i="6"/>
  <c r="R1349" i="6"/>
  <c r="N1350" i="6"/>
  <c r="R1350" i="6"/>
  <c r="N1351" i="6"/>
  <c r="R1351" i="6"/>
  <c r="N1352" i="6"/>
  <c r="R1352" i="6"/>
  <c r="N1353" i="6"/>
  <c r="R1353" i="6"/>
  <c r="N1354" i="6"/>
  <c r="R1354" i="6"/>
  <c r="N1355" i="6"/>
  <c r="R1355" i="6"/>
  <c r="N1356" i="6"/>
  <c r="R1356" i="6"/>
  <c r="N1357" i="6"/>
  <c r="R1357" i="6"/>
  <c r="N1358" i="6"/>
  <c r="R1358" i="6"/>
  <c r="N1359" i="6"/>
  <c r="R1359" i="6"/>
  <c r="N1360" i="6"/>
  <c r="R1360" i="6"/>
  <c r="N1361" i="6"/>
  <c r="R1361" i="6"/>
  <c r="N1362" i="6"/>
  <c r="R1362" i="6"/>
  <c r="N1363" i="6"/>
  <c r="R1363" i="6"/>
  <c r="N1364" i="6"/>
  <c r="R1364" i="6"/>
  <c r="N1365" i="6"/>
  <c r="R1365" i="6"/>
  <c r="N1366" i="6"/>
  <c r="R1366" i="6"/>
  <c r="N1367" i="6"/>
  <c r="R1367" i="6"/>
  <c r="N1368" i="6"/>
  <c r="R1368" i="6"/>
  <c r="N1369" i="6"/>
  <c r="R1369" i="6"/>
  <c r="N1370" i="6"/>
  <c r="R1370" i="6"/>
  <c r="N1371" i="6"/>
  <c r="R1371" i="6"/>
  <c r="N1372" i="6"/>
  <c r="R1372" i="6"/>
  <c r="N1373" i="6"/>
  <c r="R1373" i="6"/>
  <c r="N1374" i="6"/>
  <c r="R1374" i="6"/>
  <c r="N1375" i="6"/>
  <c r="R1375" i="6"/>
  <c r="N1376" i="6"/>
  <c r="R1376" i="6"/>
  <c r="N1377" i="6"/>
  <c r="R1377" i="6"/>
  <c r="N1378" i="6"/>
  <c r="R1378" i="6"/>
  <c r="N1379" i="6"/>
  <c r="R1379" i="6"/>
  <c r="N1380" i="6"/>
  <c r="R1380" i="6"/>
  <c r="N1381" i="6"/>
  <c r="R1381" i="6"/>
  <c r="N1382" i="6"/>
  <c r="R1382" i="6"/>
  <c r="N1383" i="6"/>
  <c r="R1383" i="6"/>
  <c r="N1384" i="6"/>
  <c r="R1384" i="6"/>
  <c r="N1385" i="6"/>
  <c r="R1385" i="6"/>
  <c r="N1386" i="6"/>
  <c r="R1386" i="6"/>
  <c r="N1387" i="6"/>
  <c r="R1387" i="6"/>
  <c r="N1388" i="6"/>
  <c r="R1388" i="6"/>
  <c r="N1389" i="6"/>
  <c r="R1389" i="6"/>
  <c r="N1390" i="6"/>
  <c r="R1390" i="6"/>
  <c r="N1391" i="6"/>
  <c r="R1391" i="6"/>
  <c r="N1392" i="6"/>
  <c r="R1392" i="6"/>
  <c r="N1393" i="6"/>
  <c r="R1393" i="6"/>
  <c r="N1394" i="6"/>
  <c r="R1394" i="6"/>
  <c r="N1395" i="6"/>
  <c r="R1395" i="6"/>
  <c r="N1396" i="6"/>
  <c r="R1396" i="6"/>
  <c r="N1397" i="6"/>
  <c r="R1397" i="6"/>
  <c r="N1398" i="6"/>
  <c r="R1398" i="6"/>
  <c r="N1399" i="6"/>
  <c r="R1399" i="6"/>
  <c r="N1400" i="6"/>
  <c r="R1400" i="6"/>
  <c r="N1401" i="6"/>
  <c r="R1401" i="6"/>
  <c r="N1402" i="6"/>
  <c r="R1402" i="6"/>
  <c r="N1403" i="6"/>
  <c r="R1403" i="6"/>
  <c r="N1404" i="6"/>
  <c r="R1404" i="6"/>
  <c r="N1405" i="6"/>
  <c r="R1405" i="6"/>
  <c r="N1406" i="6"/>
  <c r="R1406" i="6"/>
  <c r="N1407" i="6"/>
  <c r="R1407" i="6"/>
  <c r="N1408" i="6"/>
  <c r="R1408" i="6"/>
  <c r="N1409" i="6"/>
  <c r="R1409" i="6"/>
  <c r="N1410" i="6"/>
  <c r="R1410" i="6"/>
  <c r="N1411" i="6"/>
  <c r="R1411" i="6"/>
  <c r="N1412" i="6"/>
  <c r="R1412" i="6"/>
  <c r="N1413" i="6"/>
  <c r="R1413" i="6"/>
  <c r="N1414" i="6"/>
  <c r="R1414" i="6"/>
  <c r="N1415" i="6"/>
  <c r="R1415" i="6"/>
  <c r="N1416" i="6"/>
  <c r="R1416" i="6"/>
  <c r="N1417" i="6"/>
  <c r="R1417" i="6"/>
  <c r="N1418" i="6"/>
  <c r="R1418" i="6"/>
  <c r="S1301" i="6" l="1"/>
  <c r="S1332" i="6"/>
  <c r="S1326" i="6"/>
  <c r="S1320" i="6"/>
  <c r="S1302" i="6"/>
  <c r="S1296" i="6"/>
  <c r="S1284" i="6"/>
  <c r="S1278" i="6"/>
  <c r="S1254" i="6"/>
  <c r="S1242" i="6"/>
  <c r="S1230" i="6"/>
  <c r="S1206" i="6"/>
  <c r="S1194" i="6"/>
  <c r="S1182" i="6"/>
  <c r="S1334" i="6"/>
  <c r="S1322" i="6"/>
  <c r="S1310" i="6"/>
  <c r="S1298" i="6"/>
  <c r="S1286" i="6"/>
  <c r="S1262" i="6"/>
  <c r="S1238" i="6"/>
  <c r="S1226" i="6"/>
  <c r="S1214" i="6"/>
  <c r="S1190" i="6"/>
  <c r="S1178" i="6"/>
  <c r="S344" i="6"/>
  <c r="S224" i="6"/>
  <c r="S218" i="6"/>
  <c r="S206" i="6"/>
  <c r="S194" i="6"/>
  <c r="S182" i="6"/>
  <c r="S170" i="6"/>
  <c r="S158" i="6"/>
  <c r="S146" i="6"/>
  <c r="S134" i="6"/>
  <c r="S128" i="6"/>
  <c r="S122" i="6"/>
  <c r="S110" i="6"/>
  <c r="S104" i="6"/>
  <c r="S98" i="6"/>
  <c r="S86" i="6"/>
  <c r="S80" i="6"/>
  <c r="S74" i="6"/>
  <c r="S62" i="6"/>
  <c r="S56" i="6"/>
  <c r="S50" i="6"/>
  <c r="S38" i="6"/>
  <c r="S32" i="6"/>
  <c r="S26" i="6"/>
  <c r="S14" i="6"/>
  <c r="S8" i="6"/>
  <c r="S298" i="6"/>
  <c r="S286" i="6"/>
  <c r="S280" i="6"/>
  <c r="S274" i="6"/>
  <c r="S262" i="6"/>
  <c r="S250" i="6"/>
  <c r="S214" i="6"/>
  <c r="S202" i="6"/>
  <c r="S190" i="6"/>
  <c r="S178" i="6"/>
  <c r="S166" i="6"/>
  <c r="S154" i="6"/>
  <c r="S142" i="6"/>
  <c r="S130" i="6"/>
  <c r="S118" i="6"/>
  <c r="S106" i="6"/>
  <c r="S94" i="6"/>
  <c r="S82" i="6"/>
  <c r="S70" i="6"/>
  <c r="S58" i="6"/>
  <c r="S46" i="6"/>
  <c r="S34" i="6"/>
  <c r="S22" i="6"/>
  <c r="S10" i="6"/>
  <c r="S243" i="6"/>
  <c r="S219" i="6"/>
  <c r="S207" i="6"/>
  <c r="S195" i="6"/>
  <c r="S183" i="6"/>
  <c r="S171" i="6"/>
  <c r="S159" i="6"/>
  <c r="S147" i="6"/>
  <c r="S135" i="6"/>
  <c r="S123" i="6"/>
  <c r="S111" i="6"/>
  <c r="S99" i="6"/>
  <c r="S87" i="6"/>
  <c r="S75" i="6"/>
  <c r="S63" i="6"/>
  <c r="S51" i="6"/>
  <c r="S39" i="6"/>
  <c r="S27" i="6"/>
  <c r="S15" i="6"/>
  <c r="S3" i="6"/>
  <c r="S235" i="6"/>
  <c r="S223" i="6"/>
  <c r="S211" i="6"/>
  <c r="S199" i="6"/>
  <c r="S187" i="6"/>
  <c r="S175" i="6"/>
  <c r="S163" i="6"/>
  <c r="S151" i="6"/>
  <c r="S139" i="6"/>
  <c r="S127" i="6"/>
  <c r="S115" i="6"/>
  <c r="S851" i="6"/>
  <c r="S844" i="6"/>
  <c r="S838" i="6"/>
  <c r="S832" i="6"/>
  <c r="S826" i="6"/>
  <c r="S814" i="6"/>
  <c r="S802" i="6"/>
  <c r="S790" i="6"/>
  <c r="S766" i="6"/>
  <c r="S742" i="6"/>
  <c r="S736" i="6"/>
  <c r="S730" i="6"/>
  <c r="S634" i="6"/>
  <c r="S622" i="6"/>
  <c r="S604" i="6"/>
  <c r="S840" i="6"/>
  <c r="S834" i="6"/>
  <c r="S828" i="6"/>
  <c r="S822" i="6"/>
  <c r="S810" i="6"/>
  <c r="S798" i="6"/>
  <c r="S786" i="6"/>
  <c r="S768" i="6"/>
  <c r="S756" i="6"/>
  <c r="S750" i="6"/>
  <c r="S738" i="6"/>
  <c r="S726" i="6"/>
  <c r="S714" i="6"/>
  <c r="S708" i="6"/>
  <c r="S702" i="6"/>
  <c r="S696" i="6"/>
  <c r="S690" i="6"/>
  <c r="S684" i="6"/>
  <c r="S678" i="6"/>
  <c r="S672" i="6"/>
  <c r="S666" i="6"/>
  <c r="S660" i="6"/>
  <c r="S654" i="6"/>
  <c r="S648" i="6"/>
  <c r="S642" i="6"/>
  <c r="S636" i="6"/>
  <c r="S630" i="6"/>
  <c r="S624" i="6"/>
  <c r="S1114" i="6"/>
  <c r="S1108" i="6"/>
  <c r="S1102" i="6"/>
  <c r="S1096" i="6"/>
  <c r="S1090" i="6"/>
  <c r="S1084" i="6"/>
  <c r="S1078" i="6"/>
  <c r="S1072" i="6"/>
  <c r="S1066" i="6"/>
  <c r="S1060" i="6"/>
  <c r="S1054" i="6"/>
  <c r="S1048" i="6"/>
  <c r="S1042" i="6"/>
  <c r="S1036" i="6"/>
  <c r="S1030" i="6"/>
  <c r="S1024" i="6"/>
  <c r="S1018" i="6"/>
  <c r="S1012" i="6"/>
  <c r="S1006" i="6"/>
  <c r="S898" i="6"/>
  <c r="S892" i="6"/>
  <c r="S563" i="6"/>
  <c r="S557" i="6"/>
  <c r="S539" i="6"/>
  <c r="S1131" i="6"/>
  <c r="S538" i="6"/>
  <c r="S1118" i="6"/>
  <c r="S1112" i="6"/>
  <c r="S1106" i="6"/>
  <c r="S1100" i="6"/>
  <c r="S1094" i="6"/>
  <c r="S1088" i="6"/>
  <c r="S1082" i="6"/>
  <c r="S1076" i="6"/>
  <c r="S1070" i="6"/>
  <c r="S1064" i="6"/>
  <c r="S1058" i="6"/>
  <c r="S1052" i="6"/>
  <c r="S1046" i="6"/>
  <c r="S1040" i="6"/>
  <c r="S1034" i="6"/>
  <c r="S1028" i="6"/>
  <c r="S1022" i="6"/>
  <c r="S1016" i="6"/>
  <c r="S1010" i="6"/>
  <c r="S1004" i="6"/>
  <c r="S998" i="6"/>
  <c r="S992" i="6"/>
  <c r="S986" i="6"/>
  <c r="S980" i="6"/>
  <c r="S974" i="6"/>
  <c r="S968" i="6"/>
  <c r="S962" i="6"/>
  <c r="S956" i="6"/>
  <c r="S950" i="6"/>
  <c r="S938" i="6"/>
  <c r="S926" i="6"/>
  <c r="S890" i="6"/>
  <c r="S884" i="6"/>
  <c r="S537" i="6"/>
  <c r="S536" i="6"/>
  <c r="S894" i="6"/>
  <c r="S553" i="6"/>
  <c r="S541" i="6"/>
  <c r="S867" i="6"/>
  <c r="S861" i="6"/>
  <c r="S855" i="6"/>
  <c r="S580" i="6"/>
  <c r="S347" i="6"/>
  <c r="S1153" i="6"/>
  <c r="S1141" i="6"/>
  <c r="S1135" i="6"/>
  <c r="S579" i="6"/>
  <c r="S590" i="6"/>
  <c r="S584" i="6"/>
  <c r="S1151" i="6"/>
  <c r="S1145" i="6"/>
  <c r="S1139" i="6"/>
  <c r="S1133" i="6"/>
  <c r="S858" i="6"/>
  <c r="S571" i="6"/>
  <c r="S374" i="6"/>
  <c r="S368" i="6"/>
  <c r="S362" i="6"/>
  <c r="S356" i="6"/>
  <c r="S1150" i="6"/>
  <c r="S1144" i="6"/>
  <c r="S1138" i="6"/>
  <c r="S1132" i="6"/>
  <c r="S863" i="6"/>
  <c r="S857" i="6"/>
  <c r="S1149" i="6"/>
  <c r="S1143" i="6"/>
  <c r="S1137" i="6"/>
  <c r="S504" i="6"/>
  <c r="S498" i="6"/>
  <c r="S492" i="6"/>
  <c r="S486" i="6"/>
  <c r="S480" i="6"/>
  <c r="S474" i="6"/>
  <c r="S468" i="6"/>
  <c r="S462" i="6"/>
  <c r="S456" i="6"/>
  <c r="S450" i="6"/>
  <c r="S444" i="6"/>
  <c r="S438" i="6"/>
  <c r="S348" i="6"/>
  <c r="S1152" i="6"/>
  <c r="S1140" i="6"/>
  <c r="S1134" i="6"/>
  <c r="S895" i="6"/>
  <c r="S854" i="6"/>
  <c r="S1336" i="6"/>
  <c r="S1324" i="6"/>
  <c r="S1312" i="6"/>
  <c r="S1300" i="6"/>
  <c r="S1288" i="6"/>
  <c r="S1270" i="6"/>
  <c r="S1258" i="6"/>
  <c r="S1246" i="6"/>
  <c r="S1222" i="6"/>
  <c r="S1210" i="6"/>
  <c r="S1198" i="6"/>
  <c r="S1174" i="6"/>
  <c r="S1163" i="6"/>
  <c r="S1110" i="6"/>
  <c r="S1104" i="6"/>
  <c r="S1098" i="6"/>
  <c r="S1092" i="6"/>
  <c r="S1086" i="6"/>
  <c r="S1080" i="6"/>
  <c r="S1074" i="6"/>
  <c r="S1068" i="6"/>
  <c r="S1062" i="6"/>
  <c r="S1056" i="6"/>
  <c r="S1050" i="6"/>
  <c r="S1044" i="6"/>
  <c r="S1038" i="6"/>
  <c r="S1032" i="6"/>
  <c r="S1026" i="6"/>
  <c r="S1020" i="6"/>
  <c r="S1014" i="6"/>
  <c r="S1008" i="6"/>
  <c r="S1002" i="6"/>
  <c r="S996" i="6"/>
  <c r="S990" i="6"/>
  <c r="S984" i="6"/>
  <c r="S978" i="6"/>
  <c r="S972" i="6"/>
  <c r="S966" i="6"/>
  <c r="S960" i="6"/>
  <c r="S954" i="6"/>
  <c r="S942" i="6"/>
  <c r="S930" i="6"/>
  <c r="S918" i="6"/>
  <c r="S567" i="6"/>
  <c r="S555" i="6"/>
  <c r="S508" i="6"/>
  <c r="S502" i="6"/>
  <c r="S496" i="6"/>
  <c r="S490" i="6"/>
  <c r="S484" i="6"/>
  <c r="S478" i="6"/>
  <c r="S472" i="6"/>
  <c r="S466" i="6"/>
  <c r="S460" i="6"/>
  <c r="S454" i="6"/>
  <c r="S448" i="6"/>
  <c r="S442" i="6"/>
  <c r="S436" i="6"/>
  <c r="S430" i="6"/>
  <c r="S424" i="6"/>
  <c r="S418" i="6"/>
  <c r="S412" i="6"/>
  <c r="S400" i="6"/>
  <c r="S388" i="6"/>
  <c r="S1335" i="6"/>
  <c r="S1323" i="6"/>
  <c r="S1311" i="6"/>
  <c r="S1299" i="6"/>
  <c r="S1287" i="6"/>
  <c r="S1269" i="6"/>
  <c r="S1257" i="6"/>
  <c r="S1245" i="6"/>
  <c r="S1233" i="6"/>
  <c r="S1221" i="6"/>
  <c r="S1209" i="6"/>
  <c r="S1197" i="6"/>
  <c r="S1185" i="6"/>
  <c r="S1115" i="6"/>
  <c r="S1109" i="6"/>
  <c r="S1103" i="6"/>
  <c r="S1097" i="6"/>
  <c r="S1091" i="6"/>
  <c r="S1085" i="6"/>
  <c r="S1073" i="6"/>
  <c r="S1061" i="6"/>
  <c r="S1049" i="6"/>
  <c r="S1037" i="6"/>
  <c r="S1025" i="6"/>
  <c r="S1013" i="6"/>
  <c r="S917" i="6"/>
  <c r="S757" i="6"/>
  <c r="S751" i="6"/>
  <c r="S739" i="6"/>
  <c r="S715" i="6"/>
  <c r="S703" i="6"/>
  <c r="S691" i="6"/>
  <c r="S679" i="6"/>
  <c r="S667" i="6"/>
  <c r="S655" i="6"/>
  <c r="S643" i="6"/>
  <c r="S631" i="6"/>
  <c r="S619" i="6"/>
  <c r="S613" i="6"/>
  <c r="S607" i="6"/>
  <c r="S595" i="6"/>
  <c r="S566" i="6"/>
  <c r="S560" i="6"/>
  <c r="S554" i="6"/>
  <c r="S507" i="6"/>
  <c r="S501" i="6"/>
  <c r="S495" i="6"/>
  <c r="S489" i="6"/>
  <c r="S1333" i="6"/>
  <c r="S1309" i="6"/>
  <c r="S1297" i="6"/>
  <c r="S1285" i="6"/>
  <c r="S1273" i="6"/>
  <c r="S1261" i="6"/>
  <c r="S1113" i="6"/>
  <c r="S1107" i="6"/>
  <c r="S1101" i="6"/>
  <c r="S1095" i="6"/>
  <c r="S1089" i="6"/>
  <c r="S1077" i="6"/>
  <c r="S1065" i="6"/>
  <c r="S1053" i="6"/>
  <c r="S1041" i="6"/>
  <c r="S1029" i="6"/>
  <c r="S1017" i="6"/>
  <c r="S915" i="6"/>
  <c r="S767" i="6"/>
  <c r="S749" i="6"/>
  <c r="S743" i="6"/>
  <c r="S737" i="6"/>
  <c r="S713" i="6"/>
  <c r="S707" i="6"/>
  <c r="S695" i="6"/>
  <c r="S689" i="6"/>
  <c r="S683" i="6"/>
  <c r="S671" i="6"/>
  <c r="S665" i="6"/>
  <c r="S659" i="6"/>
  <c r="S647" i="6"/>
  <c r="S641" i="6"/>
  <c r="S635" i="6"/>
  <c r="S564" i="6"/>
  <c r="S529" i="6"/>
  <c r="S505" i="6"/>
  <c r="S499" i="6"/>
  <c r="S493" i="6"/>
  <c r="S487" i="6"/>
  <c r="S481" i="6"/>
  <c r="S475" i="6"/>
  <c r="S469" i="6"/>
  <c r="S463" i="6"/>
  <c r="S457" i="6"/>
  <c r="S451" i="6"/>
  <c r="S445" i="6"/>
  <c r="S439" i="6"/>
  <c r="S433" i="6"/>
  <c r="S421" i="6"/>
  <c r="S409" i="6"/>
  <c r="S397" i="6"/>
  <c r="S320" i="6"/>
  <c r="S308" i="6"/>
  <c r="S302" i="6"/>
  <c r="S1154" i="6"/>
  <c r="S1142" i="6"/>
  <c r="S1136" i="6"/>
  <c r="S891" i="6"/>
  <c r="S885" i="6"/>
  <c r="S862" i="6"/>
  <c r="S546" i="6"/>
  <c r="S540" i="6"/>
  <c r="S534" i="6"/>
  <c r="S432" i="6"/>
  <c r="S426" i="6"/>
  <c r="S420" i="6"/>
  <c r="S408" i="6"/>
  <c r="S396" i="6"/>
  <c r="S313" i="6"/>
  <c r="S533" i="6"/>
  <c r="S1289" i="6"/>
  <c r="S1283" i="6"/>
  <c r="S1277" i="6"/>
  <c r="S1265" i="6"/>
  <c r="S1253" i="6"/>
  <c r="S1241" i="6"/>
  <c r="S1229" i="6"/>
  <c r="S1217" i="6"/>
  <c r="S1205" i="6"/>
  <c r="S1193" i="6"/>
  <c r="S1181" i="6"/>
  <c r="S1164" i="6"/>
  <c r="S1111" i="6"/>
  <c r="S1105" i="6"/>
  <c r="S1099" i="6"/>
  <c r="S1093" i="6"/>
  <c r="S1087" i="6"/>
  <c r="S1081" i="6"/>
  <c r="S1069" i="6"/>
  <c r="S1057" i="6"/>
  <c r="S1045" i="6"/>
  <c r="S1033" i="6"/>
  <c r="S1021" i="6"/>
  <c r="S1009" i="6"/>
  <c r="S919" i="6"/>
  <c r="S765" i="6"/>
  <c r="S753" i="6"/>
  <c r="S735" i="6"/>
  <c r="S729" i="6"/>
  <c r="S717" i="6"/>
  <c r="S705" i="6"/>
  <c r="S693" i="6"/>
  <c r="S681" i="6"/>
  <c r="S669" i="6"/>
  <c r="S657" i="6"/>
  <c r="S645" i="6"/>
  <c r="S633" i="6"/>
  <c r="S621" i="6"/>
  <c r="S615" i="6"/>
  <c r="S609" i="6"/>
  <c r="S603" i="6"/>
  <c r="S597" i="6"/>
  <c r="S568" i="6"/>
  <c r="S556" i="6"/>
  <c r="S509" i="6"/>
  <c r="S503" i="6"/>
  <c r="S497" i="6"/>
  <c r="S491" i="6"/>
  <c r="S485" i="6"/>
  <c r="S479" i="6"/>
  <c r="S473" i="6"/>
  <c r="S467" i="6"/>
  <c r="S461" i="6"/>
  <c r="S455" i="6"/>
  <c r="S449" i="6"/>
  <c r="S443" i="6"/>
  <c r="S437" i="6"/>
  <c r="S431" i="6"/>
  <c r="S425" i="6"/>
  <c r="S413" i="6"/>
  <c r="S401" i="6"/>
  <c r="S318" i="6"/>
  <c r="S312" i="6"/>
  <c r="S306" i="6"/>
  <c r="S245" i="6"/>
  <c r="S876" i="6"/>
  <c r="S1000" i="6"/>
  <c r="S994" i="6"/>
  <c r="S988" i="6"/>
  <c r="S982" i="6"/>
  <c r="S1249" i="6"/>
  <c r="S1237" i="6"/>
  <c r="S1225" i="6"/>
  <c r="S1213" i="6"/>
  <c r="S1201" i="6"/>
  <c r="S1189" i="6"/>
  <c r="S1177" i="6"/>
  <c r="S1161" i="6"/>
  <c r="S911" i="6"/>
  <c r="S483" i="6"/>
  <c r="S477" i="6"/>
  <c r="S471" i="6"/>
  <c r="S465" i="6"/>
  <c r="S459" i="6"/>
  <c r="S453" i="6"/>
  <c r="S447" i="6"/>
  <c r="S441" i="6"/>
  <c r="S435" i="6"/>
  <c r="S429" i="6"/>
  <c r="S417" i="6"/>
  <c r="S405" i="6"/>
  <c r="S393" i="6"/>
  <c r="S387" i="6"/>
  <c r="S346" i="6"/>
  <c r="S317" i="6"/>
  <c r="S311" i="6"/>
  <c r="S305" i="6"/>
  <c r="S240" i="6"/>
  <c r="S228" i="6"/>
  <c r="S222" i="6"/>
  <c r="S216" i="6"/>
  <c r="S210" i="6"/>
  <c r="S204" i="6"/>
  <c r="S198" i="6"/>
  <c r="S192" i="6"/>
  <c r="S186" i="6"/>
  <c r="S180" i="6"/>
  <c r="S174" i="6"/>
  <c r="S168" i="6"/>
  <c r="S162" i="6"/>
  <c r="S156" i="6"/>
  <c r="S150" i="6"/>
  <c r="S144" i="6"/>
  <c r="S138" i="6"/>
  <c r="S132" i="6"/>
  <c r="S126" i="6"/>
  <c r="S120" i="6"/>
  <c r="S114" i="6"/>
  <c r="S108" i="6"/>
  <c r="S102" i="6"/>
  <c r="S96" i="6"/>
  <c r="S90" i="6"/>
  <c r="S84" i="6"/>
  <c r="S78" i="6"/>
  <c r="S72" i="6"/>
  <c r="S66" i="6"/>
  <c r="S60" i="6"/>
  <c r="S54" i="6"/>
  <c r="S48" i="6"/>
  <c r="S42" i="6"/>
  <c r="S36" i="6"/>
  <c r="S30" i="6"/>
  <c r="S24" i="6"/>
  <c r="S18" i="6"/>
  <c r="S12" i="6"/>
  <c r="S6" i="6"/>
  <c r="S1166" i="6"/>
  <c r="S1155" i="6"/>
  <c r="S899" i="6"/>
  <c r="S591" i="6"/>
  <c r="S585" i="6"/>
  <c r="S574" i="6"/>
  <c r="S569" i="6"/>
  <c r="S547" i="6"/>
  <c r="S375" i="6"/>
  <c r="S369" i="6"/>
  <c r="S357" i="6"/>
  <c r="S340" i="6"/>
  <c r="S328" i="6"/>
  <c r="S322" i="6"/>
  <c r="S299" i="6"/>
  <c r="S293" i="6"/>
  <c r="S281" i="6"/>
  <c r="S269" i="6"/>
  <c r="S263" i="6"/>
  <c r="S976" i="6"/>
  <c r="S970" i="6"/>
  <c r="S964" i="6"/>
  <c r="S958" i="6"/>
  <c r="S952" i="6"/>
  <c r="S946" i="6"/>
  <c r="S934" i="6"/>
  <c r="S922" i="6"/>
  <c r="S916" i="6"/>
  <c r="S893" i="6"/>
  <c r="S887" i="6"/>
  <c r="S865" i="6"/>
  <c r="S859" i="6"/>
  <c r="S853" i="6"/>
  <c r="S842" i="6"/>
  <c r="S836" i="6"/>
  <c r="S830" i="6"/>
  <c r="S824" i="6"/>
  <c r="S818" i="6"/>
  <c r="S806" i="6"/>
  <c r="S794" i="6"/>
  <c r="S782" i="6"/>
  <c r="S764" i="6"/>
  <c r="S752" i="6"/>
  <c r="S728" i="6"/>
  <c r="S716" i="6"/>
  <c r="S704" i="6"/>
  <c r="S692" i="6"/>
  <c r="S680" i="6"/>
  <c r="S668" i="6"/>
  <c r="S656" i="6"/>
  <c r="S644" i="6"/>
  <c r="S632" i="6"/>
  <c r="S620" i="6"/>
  <c r="S614" i="6"/>
  <c r="S608" i="6"/>
  <c r="S602" i="6"/>
  <c r="S596" i="6"/>
  <c r="S558" i="6"/>
  <c r="S535" i="6"/>
  <c r="S506" i="6"/>
  <c r="S500" i="6"/>
  <c r="S494" i="6"/>
  <c r="S488" i="6"/>
  <c r="S482" i="6"/>
  <c r="S476" i="6"/>
  <c r="S470" i="6"/>
  <c r="S464" i="6"/>
  <c r="S458" i="6"/>
  <c r="S452" i="6"/>
  <c r="S446" i="6"/>
  <c r="S440" i="6"/>
  <c r="S434" i="6"/>
  <c r="S428" i="6"/>
  <c r="S422" i="6"/>
  <c r="S416" i="6"/>
  <c r="S404" i="6"/>
  <c r="S392" i="6"/>
  <c r="S386" i="6"/>
  <c r="S351" i="6"/>
  <c r="S345" i="6"/>
  <c r="S316" i="6"/>
  <c r="S239" i="6"/>
  <c r="S227" i="6"/>
  <c r="S221" i="6"/>
  <c r="S215" i="6"/>
  <c r="S203" i="6"/>
  <c r="S191" i="6"/>
  <c r="S179" i="6"/>
  <c r="S167" i="6"/>
  <c r="S155" i="6"/>
  <c r="S143" i="6"/>
  <c r="S131" i="6"/>
  <c r="S119" i="6"/>
  <c r="S107" i="6"/>
  <c r="S95" i="6"/>
  <c r="S83" i="6"/>
  <c r="S71" i="6"/>
  <c r="S59" i="6"/>
  <c r="S47" i="6"/>
  <c r="S35" i="6"/>
  <c r="S23" i="6"/>
  <c r="S11" i="6"/>
  <c r="S1130" i="6"/>
  <c r="S903" i="6"/>
  <c r="S897" i="6"/>
  <c r="S880" i="6"/>
  <c r="S869" i="6"/>
  <c r="S846" i="6"/>
  <c r="S545" i="6"/>
  <c r="S528" i="6"/>
  <c r="S379" i="6"/>
  <c r="S373" i="6"/>
  <c r="S367" i="6"/>
  <c r="S361" i="6"/>
  <c r="S332" i="6"/>
  <c r="S326" i="6"/>
  <c r="S285" i="6"/>
  <c r="S273" i="6"/>
  <c r="S267" i="6"/>
  <c r="S1169" i="6"/>
  <c r="S1129" i="6"/>
  <c r="S902" i="6"/>
  <c r="S896" i="6"/>
  <c r="S879" i="6"/>
  <c r="S874" i="6"/>
  <c r="S868" i="6"/>
  <c r="S582" i="6"/>
  <c r="S561" i="6"/>
  <c r="S544" i="6"/>
  <c r="S527" i="6"/>
  <c r="S366" i="6"/>
  <c r="S360" i="6"/>
  <c r="S337" i="6"/>
  <c r="S331" i="6"/>
  <c r="S290" i="6"/>
  <c r="S284" i="6"/>
  <c r="S278" i="6"/>
  <c r="S266" i="6"/>
  <c r="S254" i="6"/>
  <c r="S301" i="6"/>
  <c r="S1168" i="6"/>
  <c r="S907" i="6"/>
  <c r="S901" i="6"/>
  <c r="S873" i="6"/>
  <c r="S850" i="6"/>
  <c r="S587" i="6"/>
  <c r="S581" i="6"/>
  <c r="S576" i="6"/>
  <c r="S543" i="6"/>
  <c r="S532" i="6"/>
  <c r="S526" i="6"/>
  <c r="S383" i="6"/>
  <c r="S371" i="6"/>
  <c r="S365" i="6"/>
  <c r="S353" i="6"/>
  <c r="S336" i="6"/>
  <c r="S324" i="6"/>
  <c r="S295" i="6"/>
  <c r="S289" i="6"/>
  <c r="S283" i="6"/>
  <c r="S277" i="6"/>
  <c r="S271" i="6"/>
  <c r="S247" i="6"/>
  <c r="S1173" i="6"/>
  <c r="S883" i="6"/>
  <c r="S548" i="6"/>
  <c r="S570" i="6"/>
  <c r="S1167" i="6"/>
  <c r="S1156" i="6"/>
  <c r="S900" i="6"/>
  <c r="S872" i="6"/>
  <c r="S849" i="6"/>
  <c r="S586" i="6"/>
  <c r="S575" i="6"/>
  <c r="S525" i="6"/>
  <c r="S382" i="6"/>
  <c r="S376" i="6"/>
  <c r="S370" i="6"/>
  <c r="S358" i="6"/>
  <c r="S341" i="6"/>
  <c r="S329" i="6"/>
  <c r="S323" i="6"/>
  <c r="S288" i="6"/>
  <c r="S282" i="6"/>
  <c r="S276" i="6"/>
  <c r="S270" i="6"/>
  <c r="S258" i="6"/>
  <c r="S246" i="6"/>
  <c r="S1294" i="6"/>
  <c r="S1276" i="6"/>
  <c r="S1260" i="6"/>
  <c r="S1244" i="6"/>
  <c r="S1228" i="6"/>
  <c r="S1212" i="6"/>
  <c r="S1196" i="6"/>
  <c r="S1180" i="6"/>
  <c r="S1162" i="6"/>
  <c r="S1417" i="6"/>
  <c r="S1413" i="6"/>
  <c r="S1409" i="6"/>
  <c r="S1405" i="6"/>
  <c r="S1401" i="6"/>
  <c r="S1397" i="6"/>
  <c r="S1393" i="6"/>
  <c r="S1389" i="6"/>
  <c r="S1385" i="6"/>
  <c r="S1381" i="6"/>
  <c r="S1377" i="6"/>
  <c r="S1373" i="6"/>
  <c r="S1369" i="6"/>
  <c r="S1365" i="6"/>
  <c r="S1361" i="6"/>
  <c r="S1357" i="6"/>
  <c r="S1353" i="6"/>
  <c r="S1349" i="6"/>
  <c r="S1345" i="6"/>
  <c r="S1341" i="6"/>
  <c r="S1328" i="6"/>
  <c r="S1315" i="6"/>
  <c r="S1293" i="6"/>
  <c r="S1280" i="6"/>
  <c r="S1275" i="6"/>
  <c r="S1259" i="6"/>
  <c r="S1243" i="6"/>
  <c r="S1227" i="6"/>
  <c r="S1211" i="6"/>
  <c r="S1195" i="6"/>
  <c r="S1179" i="6"/>
  <c r="S1157" i="6"/>
  <c r="S1306" i="6"/>
  <c r="S1264" i="6"/>
  <c r="S1248" i="6"/>
  <c r="S1232" i="6"/>
  <c r="S1216" i="6"/>
  <c r="S1200" i="6"/>
  <c r="S1184" i="6"/>
  <c r="S1128" i="6"/>
  <c r="S1416" i="6"/>
  <c r="S1412" i="6"/>
  <c r="S1408" i="6"/>
  <c r="S1404" i="6"/>
  <c r="S1400" i="6"/>
  <c r="S1396" i="6"/>
  <c r="S1392" i="6"/>
  <c r="S1388" i="6"/>
  <c r="S1384" i="6"/>
  <c r="S1380" i="6"/>
  <c r="S1376" i="6"/>
  <c r="S1372" i="6"/>
  <c r="S1368" i="6"/>
  <c r="S1364" i="6"/>
  <c r="S1360" i="6"/>
  <c r="S1356" i="6"/>
  <c r="S1352" i="6"/>
  <c r="S1348" i="6"/>
  <c r="S1344" i="6"/>
  <c r="S1340" i="6"/>
  <c r="S1327" i="6"/>
  <c r="S1314" i="6"/>
  <c r="S1305" i="6"/>
  <c r="S1292" i="6"/>
  <c r="S1279" i="6"/>
  <c r="S1274" i="6"/>
  <c r="S1263" i="6"/>
  <c r="S1247" i="6"/>
  <c r="S1231" i="6"/>
  <c r="S1215" i="6"/>
  <c r="S1199" i="6"/>
  <c r="S1183" i="6"/>
  <c r="S1127" i="6"/>
  <c r="S1318" i="6"/>
  <c r="S1268" i="6"/>
  <c r="S1252" i="6"/>
  <c r="S1236" i="6"/>
  <c r="S1220" i="6"/>
  <c r="S1204" i="6"/>
  <c r="S1188" i="6"/>
  <c r="S1160" i="6"/>
  <c r="S1415" i="6"/>
  <c r="S1411" i="6"/>
  <c r="S1407" i="6"/>
  <c r="S1403" i="6"/>
  <c r="S1399" i="6"/>
  <c r="S1395" i="6"/>
  <c r="S1391" i="6"/>
  <c r="S1387" i="6"/>
  <c r="S1383" i="6"/>
  <c r="S1379" i="6"/>
  <c r="S1375" i="6"/>
  <c r="S1371" i="6"/>
  <c r="S1367" i="6"/>
  <c r="S1363" i="6"/>
  <c r="S1359" i="6"/>
  <c r="S1355" i="6"/>
  <c r="S1351" i="6"/>
  <c r="S1347" i="6"/>
  <c r="S1343" i="6"/>
  <c r="S1339" i="6"/>
  <c r="S1317" i="6"/>
  <c r="S1304" i="6"/>
  <c r="S1291" i="6"/>
  <c r="S1267" i="6"/>
  <c r="S1251" i="6"/>
  <c r="S1235" i="6"/>
  <c r="S1219" i="6"/>
  <c r="S1203" i="6"/>
  <c r="S1187" i="6"/>
  <c r="S1122" i="6"/>
  <c r="S1330" i="6"/>
  <c r="S1321" i="6"/>
  <c r="S1308" i="6"/>
  <c r="S1295" i="6"/>
  <c r="S1282" i="6"/>
  <c r="S1272" i="6"/>
  <c r="S1256" i="6"/>
  <c r="S1240" i="6"/>
  <c r="S1224" i="6"/>
  <c r="S1208" i="6"/>
  <c r="S1192" i="6"/>
  <c r="S1176" i="6"/>
  <c r="S1126" i="6"/>
  <c r="S1418" i="6"/>
  <c r="S1414" i="6"/>
  <c r="S1410" i="6"/>
  <c r="S1406" i="6"/>
  <c r="S1402" i="6"/>
  <c r="S1398" i="6"/>
  <c r="S1394" i="6"/>
  <c r="S1390" i="6"/>
  <c r="S1386" i="6"/>
  <c r="S1382" i="6"/>
  <c r="S1378" i="6"/>
  <c r="S1374" i="6"/>
  <c r="S1370" i="6"/>
  <c r="S1366" i="6"/>
  <c r="S1362" i="6"/>
  <c r="S1358" i="6"/>
  <c r="S1354" i="6"/>
  <c r="S1350" i="6"/>
  <c r="S1346" i="6"/>
  <c r="S1342" i="6"/>
  <c r="S1338" i="6"/>
  <c r="S1329" i="6"/>
  <c r="S1316" i="6"/>
  <c r="S1303" i="6"/>
  <c r="S1290" i="6"/>
  <c r="S1281" i="6"/>
  <c r="S1271" i="6"/>
  <c r="S1266" i="6"/>
  <c r="S1255" i="6"/>
  <c r="S1250" i="6"/>
  <c r="S1239" i="6"/>
  <c r="S1234" i="6"/>
  <c r="S1223" i="6"/>
  <c r="S1218" i="6"/>
  <c r="S1207" i="6"/>
  <c r="S1202" i="6"/>
  <c r="S1191" i="6"/>
  <c r="S1186" i="6"/>
  <c r="S1175" i="6"/>
  <c r="S1171" i="6"/>
  <c r="S1172" i="6"/>
  <c r="S1146" i="6"/>
  <c r="S1123" i="6"/>
  <c r="S1119" i="6"/>
  <c r="S912" i="6"/>
  <c r="S881" i="6"/>
  <c r="S877" i="6"/>
  <c r="S870" i="6"/>
  <c r="S847" i="6"/>
  <c r="S758" i="6"/>
  <c r="S744" i="6"/>
  <c r="S1083" i="6"/>
  <c r="S1079" i="6"/>
  <c r="S1075" i="6"/>
  <c r="S1071" i="6"/>
  <c r="S1067" i="6"/>
  <c r="S1063" i="6"/>
  <c r="S1059" i="6"/>
  <c r="S1055" i="6"/>
  <c r="S1051" i="6"/>
  <c r="S1047" i="6"/>
  <c r="S1043" i="6"/>
  <c r="S1039" i="6"/>
  <c r="S1035" i="6"/>
  <c r="S1031" i="6"/>
  <c r="S1027" i="6"/>
  <c r="S1023" i="6"/>
  <c r="S1019" i="6"/>
  <c r="S1015" i="6"/>
  <c r="S1011" i="6"/>
  <c r="S1007" i="6"/>
  <c r="S1003" i="6"/>
  <c r="S999" i="6"/>
  <c r="S995" i="6"/>
  <c r="S991" i="6"/>
  <c r="S987" i="6"/>
  <c r="S983" i="6"/>
  <c r="S979" i="6"/>
  <c r="S975" i="6"/>
  <c r="S971" i="6"/>
  <c r="S967" i="6"/>
  <c r="S963" i="6"/>
  <c r="S959" i="6"/>
  <c r="S955" i="6"/>
  <c r="S951" i="6"/>
  <c r="S947" i="6"/>
  <c r="S943" i="6"/>
  <c r="S939" i="6"/>
  <c r="S935" i="6"/>
  <c r="S931" i="6"/>
  <c r="S927" i="6"/>
  <c r="S923" i="6"/>
  <c r="S908" i="6"/>
  <c r="S904" i="6"/>
  <c r="S888" i="6"/>
  <c r="S866" i="6"/>
  <c r="S843" i="6"/>
  <c r="S839" i="6"/>
  <c r="S835" i="6"/>
  <c r="S831" i="6"/>
  <c r="S827" i="6"/>
  <c r="S823" i="6"/>
  <c r="S819" i="6"/>
  <c r="S815" i="6"/>
  <c r="S811" i="6"/>
  <c r="S807" i="6"/>
  <c r="S803" i="6"/>
  <c r="S799" i="6"/>
  <c r="S795" i="6"/>
  <c r="S791" i="6"/>
  <c r="S787" i="6"/>
  <c r="S783" i="6"/>
  <c r="S779" i="6"/>
  <c r="S775" i="6"/>
  <c r="S771" i="6"/>
  <c r="S762" i="6"/>
  <c r="S748" i="6"/>
  <c r="S725" i="6"/>
  <c r="S706" i="6"/>
  <c r="S682" i="6"/>
  <c r="S658" i="6"/>
  <c r="S629" i="6"/>
  <c r="S720" i="6"/>
  <c r="S701" i="6"/>
  <c r="S677" i="6"/>
  <c r="S653" i="6"/>
  <c r="S623" i="6"/>
  <c r="S618" i="6"/>
  <c r="S778" i="6"/>
  <c r="S774" i="6"/>
  <c r="S770" i="6"/>
  <c r="S761" i="6"/>
  <c r="S719" i="6"/>
  <c r="S700" i="6"/>
  <c r="S559" i="6"/>
  <c r="S1170" i="6"/>
  <c r="S1159" i="6"/>
  <c r="S1148" i="6"/>
  <c r="S1125" i="6"/>
  <c r="S1121" i="6"/>
  <c r="S1117" i="6"/>
  <c r="S914" i="6"/>
  <c r="S845" i="6"/>
  <c r="S718" i="6"/>
  <c r="S616" i="6"/>
  <c r="S1005" i="6"/>
  <c r="S1001" i="6"/>
  <c r="S997" i="6"/>
  <c r="S993" i="6"/>
  <c r="S989" i="6"/>
  <c r="S985" i="6"/>
  <c r="S981" i="6"/>
  <c r="S977" i="6"/>
  <c r="S973" i="6"/>
  <c r="S969" i="6"/>
  <c r="S965" i="6"/>
  <c r="S961" i="6"/>
  <c r="S957" i="6"/>
  <c r="S953" i="6"/>
  <c r="S949" i="6"/>
  <c r="S945" i="6"/>
  <c r="S941" i="6"/>
  <c r="S937" i="6"/>
  <c r="S933" i="6"/>
  <c r="S929" i="6"/>
  <c r="S925" i="6"/>
  <c r="S921" i="6"/>
  <c r="S910" i="6"/>
  <c r="S906" i="6"/>
  <c r="S875" i="6"/>
  <c r="S755" i="6"/>
  <c r="S741" i="6"/>
  <c r="S732" i="6"/>
  <c r="S727" i="6"/>
  <c r="S709" i="6"/>
  <c r="S694" i="6"/>
  <c r="S670" i="6"/>
  <c r="S646" i="6"/>
  <c r="S1158" i="6"/>
  <c r="S1147" i="6"/>
  <c r="S1124" i="6"/>
  <c r="S1120" i="6"/>
  <c r="S1116" i="6"/>
  <c r="S913" i="6"/>
  <c r="S882" i="6"/>
  <c r="S878" i="6"/>
  <c r="S871" i="6"/>
  <c r="S848" i="6"/>
  <c r="S754" i="6"/>
  <c r="S740" i="6"/>
  <c r="S731" i="6"/>
  <c r="S722" i="6"/>
  <c r="S592" i="6"/>
  <c r="S948" i="6"/>
  <c r="S944" i="6"/>
  <c r="S940" i="6"/>
  <c r="S936" i="6"/>
  <c r="S932" i="6"/>
  <c r="S928" i="6"/>
  <c r="S924" i="6"/>
  <c r="S920" i="6"/>
  <c r="S909" i="6"/>
  <c r="S905" i="6"/>
  <c r="S889" i="6"/>
  <c r="S820" i="6"/>
  <c r="S816" i="6"/>
  <c r="S812" i="6"/>
  <c r="S808" i="6"/>
  <c r="S804" i="6"/>
  <c r="S800" i="6"/>
  <c r="S796" i="6"/>
  <c r="S792" i="6"/>
  <c r="S788" i="6"/>
  <c r="S784" i="6"/>
  <c r="S780" i="6"/>
  <c r="S776" i="6"/>
  <c r="S772" i="6"/>
  <c r="S763" i="6"/>
  <c r="S745" i="6"/>
  <c r="S687" i="6"/>
  <c r="S674" i="6"/>
  <c r="S661" i="6"/>
  <c r="S652" i="6"/>
  <c r="S639" i="6"/>
  <c r="S626" i="6"/>
  <c r="S617" i="6"/>
  <c r="S612" i="6"/>
  <c r="S598" i="6"/>
  <c r="S549" i="6"/>
  <c r="S427" i="6"/>
  <c r="S423" i="6"/>
  <c r="S419" i="6"/>
  <c r="S415" i="6"/>
  <c r="S411" i="6"/>
  <c r="S407" i="6"/>
  <c r="S403" i="6"/>
  <c r="S399" i="6"/>
  <c r="S395" i="6"/>
  <c r="S391" i="6"/>
  <c r="S352" i="6"/>
  <c r="S325" i="6"/>
  <c r="S275" i="6"/>
  <c r="S225" i="6"/>
  <c r="S220" i="6"/>
  <c r="S196" i="6"/>
  <c r="S172" i="6"/>
  <c r="S148" i="6"/>
  <c r="S124" i="6"/>
  <c r="S100" i="6"/>
  <c r="S76" i="6"/>
  <c r="S52" i="6"/>
  <c r="S28" i="6"/>
  <c r="S4" i="6"/>
  <c r="S378" i="6"/>
  <c r="S307" i="6"/>
  <c r="S294" i="6"/>
  <c r="S251" i="6"/>
  <c r="S886" i="6"/>
  <c r="S864" i="6"/>
  <c r="S860" i="6"/>
  <c r="S856" i="6"/>
  <c r="S852" i="6"/>
  <c r="S841" i="6"/>
  <c r="S837" i="6"/>
  <c r="S833" i="6"/>
  <c r="S829" i="6"/>
  <c r="S825" i="6"/>
  <c r="S821" i="6"/>
  <c r="S817" i="6"/>
  <c r="S813" i="6"/>
  <c r="S809" i="6"/>
  <c r="S805" i="6"/>
  <c r="S801" i="6"/>
  <c r="S797" i="6"/>
  <c r="S793" i="6"/>
  <c r="S789" i="6"/>
  <c r="S785" i="6"/>
  <c r="S781" i="6"/>
  <c r="S777" i="6"/>
  <c r="S773" i="6"/>
  <c r="S769" i="6"/>
  <c r="S760" i="6"/>
  <c r="S747" i="6"/>
  <c r="S734" i="6"/>
  <c r="S721" i="6"/>
  <c r="S712" i="6"/>
  <c r="S699" i="6"/>
  <c r="S686" i="6"/>
  <c r="S673" i="6"/>
  <c r="S664" i="6"/>
  <c r="S651" i="6"/>
  <c r="S638" i="6"/>
  <c r="S625" i="6"/>
  <c r="S611" i="6"/>
  <c r="S589" i="6"/>
  <c r="S578" i="6"/>
  <c r="S522" i="6"/>
  <c r="S518" i="6"/>
  <c r="S514" i="6"/>
  <c r="S510" i="6"/>
  <c r="S279" i="6"/>
  <c r="S200" i="6"/>
  <c r="S176" i="6"/>
  <c r="S152" i="6"/>
  <c r="S606" i="6"/>
  <c r="S601" i="6"/>
  <c r="S552" i="6"/>
  <c r="S414" i="6"/>
  <c r="S410" i="6"/>
  <c r="S406" i="6"/>
  <c r="S402" i="6"/>
  <c r="S398" i="6"/>
  <c r="S394" i="6"/>
  <c r="S390" i="6"/>
  <c r="S315" i="6"/>
  <c r="S255" i="6"/>
  <c r="S385" i="6"/>
  <c r="S759" i="6"/>
  <c r="S746" i="6"/>
  <c r="S733" i="6"/>
  <c r="S724" i="6"/>
  <c r="S711" i="6"/>
  <c r="S698" i="6"/>
  <c r="S685" i="6"/>
  <c r="S676" i="6"/>
  <c r="S663" i="6"/>
  <c r="S650" i="6"/>
  <c r="S637" i="6"/>
  <c r="S628" i="6"/>
  <c r="S610" i="6"/>
  <c r="S605" i="6"/>
  <c r="S600" i="6"/>
  <c r="S588" i="6"/>
  <c r="S577" i="6"/>
  <c r="S551" i="6"/>
  <c r="S521" i="6"/>
  <c r="S517" i="6"/>
  <c r="S513" i="6"/>
  <c r="S355" i="6"/>
  <c r="S310" i="6"/>
  <c r="S259" i="6"/>
  <c r="S232" i="6"/>
  <c r="S573" i="6"/>
  <c r="S389" i="6"/>
  <c r="S384" i="6"/>
  <c r="S364" i="6"/>
  <c r="S343" i="6"/>
  <c r="S314" i="6"/>
  <c r="S292" i="6"/>
  <c r="S287" i="6"/>
  <c r="S236" i="6"/>
  <c r="S208" i="6"/>
  <c r="S184" i="6"/>
  <c r="S160" i="6"/>
  <c r="S136" i="6"/>
  <c r="S112" i="6"/>
  <c r="S88" i="6"/>
  <c r="S64" i="6"/>
  <c r="S40" i="6"/>
  <c r="S16" i="6"/>
  <c r="S524" i="6"/>
  <c r="S372" i="6"/>
  <c r="S359" i="6"/>
  <c r="S723" i="6"/>
  <c r="S710" i="6"/>
  <c r="S697" i="6"/>
  <c r="S688" i="6"/>
  <c r="S675" i="6"/>
  <c r="S662" i="6"/>
  <c r="S649" i="6"/>
  <c r="S640" i="6"/>
  <c r="S627" i="6"/>
  <c r="S599" i="6"/>
  <c r="S572" i="6"/>
  <c r="S565" i="6"/>
  <c r="S550" i="6"/>
  <c r="S354" i="6"/>
  <c r="S342" i="6"/>
  <c r="S334" i="6"/>
  <c r="S330" i="6"/>
  <c r="S291" i="6"/>
  <c r="S272" i="6"/>
  <c r="S244" i="6"/>
  <c r="S231" i="6"/>
  <c r="S217" i="6"/>
  <c r="S212" i="6"/>
  <c r="S188" i="6"/>
  <c r="S164" i="6"/>
  <c r="S140" i="6"/>
  <c r="S116" i="6"/>
  <c r="S92" i="6"/>
  <c r="S68" i="6"/>
  <c r="S44" i="6"/>
  <c r="S20" i="6"/>
  <c r="S542" i="6"/>
  <c r="S363" i="6"/>
  <c r="S594" i="6"/>
  <c r="S583" i="6"/>
  <c r="S531" i="6"/>
  <c r="S520" i="6"/>
  <c r="S516" i="6"/>
  <c r="S512" i="6"/>
  <c r="S381" i="6"/>
  <c r="S377" i="6"/>
  <c r="S350" i="6"/>
  <c r="S339" i="6"/>
  <c r="S335" i="6"/>
  <c r="S297" i="6"/>
  <c r="S242" i="6"/>
  <c r="S238" i="6"/>
  <c r="S234" i="6"/>
  <c r="S230" i="6"/>
  <c r="S226" i="6"/>
  <c r="S304" i="6"/>
  <c r="S265" i="6"/>
  <c r="S261" i="6"/>
  <c r="S257" i="6"/>
  <c r="S253" i="6"/>
  <c r="S249" i="6"/>
  <c r="S593" i="6"/>
  <c r="S562" i="6"/>
  <c r="S530" i="6"/>
  <c r="S523" i="6"/>
  <c r="S519" i="6"/>
  <c r="S515" i="6"/>
  <c r="S511" i="6"/>
  <c r="S380" i="6"/>
  <c r="S349" i="6"/>
  <c r="S338" i="6"/>
  <c r="S319" i="6"/>
  <c r="S300" i="6"/>
  <c r="S296" i="6"/>
  <c r="S241" i="6"/>
  <c r="S237" i="6"/>
  <c r="S233" i="6"/>
  <c r="S229" i="6"/>
  <c r="S213" i="6"/>
  <c r="S209" i="6"/>
  <c r="S205" i="6"/>
  <c r="S201" i="6"/>
  <c r="S197" i="6"/>
  <c r="S193" i="6"/>
  <c r="S189" i="6"/>
  <c r="S185" i="6"/>
  <c r="S181" i="6"/>
  <c r="S177" i="6"/>
  <c r="S173" i="6"/>
  <c r="S169" i="6"/>
  <c r="S165" i="6"/>
  <c r="S161" i="6"/>
  <c r="S157" i="6"/>
  <c r="S153" i="6"/>
  <c r="S149" i="6"/>
  <c r="S145" i="6"/>
  <c r="S141" i="6"/>
  <c r="S137" i="6"/>
  <c r="S133" i="6"/>
  <c r="S129" i="6"/>
  <c r="S125" i="6"/>
  <c r="S121" i="6"/>
  <c r="S117" i="6"/>
  <c r="S113" i="6"/>
  <c r="S109" i="6"/>
  <c r="S105" i="6"/>
  <c r="S101" i="6"/>
  <c r="S97" i="6"/>
  <c r="S93" i="6"/>
  <c r="S89" i="6"/>
  <c r="S85" i="6"/>
  <c r="S81" i="6"/>
  <c r="S77" i="6"/>
  <c r="S73" i="6"/>
  <c r="S69" i="6"/>
  <c r="S65" i="6"/>
  <c r="S61" i="6"/>
  <c r="S57" i="6"/>
  <c r="S53" i="6"/>
  <c r="S49" i="6"/>
  <c r="S45" i="6"/>
  <c r="S41" i="6"/>
  <c r="S37" i="6"/>
  <c r="S33" i="6"/>
  <c r="S29" i="6"/>
  <c r="S25" i="6"/>
  <c r="S21" i="6"/>
  <c r="S17" i="6"/>
  <c r="S13" i="6"/>
  <c r="S9" i="6"/>
  <c r="S5" i="6"/>
  <c r="S303" i="6"/>
  <c r="S268" i="6"/>
  <c r="S264" i="6"/>
  <c r="S260" i="6"/>
  <c r="S256" i="6"/>
  <c r="S252" i="6"/>
  <c r="S248" i="6"/>
  <c r="M4" i="8"/>
  <c r="N4" i="8" s="1"/>
  <c r="E8" i="7"/>
  <c r="E10" i="7"/>
  <c r="E4" i="7"/>
  <c r="E5" i="7"/>
  <c r="E6" i="7"/>
  <c r="E7" i="7"/>
  <c r="E9" i="7"/>
  <c r="E3" i="7"/>
  <c r="H135" i="8" l="1"/>
  <c r="H237" i="8"/>
  <c r="H203" i="8"/>
  <c r="H154" i="8"/>
  <c r="H64" i="8"/>
  <c r="H229" i="8"/>
  <c r="H215" i="8"/>
  <c r="H173" i="8"/>
  <c r="H113" i="8"/>
  <c r="H181" i="8"/>
  <c r="H84" i="8"/>
  <c r="H23" i="8"/>
  <c r="H24" i="8"/>
  <c r="H160" i="8"/>
  <c r="H131" i="8" l="1"/>
  <c r="H167" i="8"/>
  <c r="H43" i="8"/>
  <c r="H140" i="8"/>
  <c r="H90" i="8"/>
  <c r="H198" i="8"/>
  <c r="H36" i="8"/>
  <c r="H77" i="8"/>
  <c r="H206" i="8"/>
  <c r="H40" i="8"/>
  <c r="H134" i="8"/>
  <c r="H186" i="8"/>
  <c r="H53" i="8"/>
  <c r="H171" i="8"/>
  <c r="H168" i="8"/>
  <c r="H12" i="8"/>
  <c r="H153" i="8"/>
  <c r="H159" i="8"/>
  <c r="H174" i="8"/>
  <c r="H185" i="8"/>
  <c r="H156" i="8"/>
  <c r="H49" i="8"/>
  <c r="H102" i="8"/>
  <c r="H133" i="8"/>
  <c r="H166" i="8"/>
  <c r="H202" i="8"/>
  <c r="H95" i="8"/>
  <c r="H10" i="8"/>
  <c r="H72" i="8"/>
  <c r="H104" i="8"/>
  <c r="H226" i="8"/>
  <c r="H114" i="8"/>
  <c r="H132" i="8"/>
  <c r="H155" i="8"/>
  <c r="H130" i="8"/>
  <c r="H141" i="8"/>
  <c r="H161" i="8"/>
  <c r="H82" i="8"/>
  <c r="H18" i="8"/>
  <c r="H179" i="8"/>
  <c r="H122" i="8"/>
  <c r="H55" i="8"/>
  <c r="H68" i="8"/>
  <c r="H30" i="8"/>
  <c r="H116" i="8"/>
  <c r="H74" i="8"/>
  <c r="H51" i="8"/>
  <c r="H208" i="8"/>
  <c r="H17" i="8"/>
  <c r="H35" i="8"/>
  <c r="H31" i="8"/>
  <c r="H123" i="8"/>
  <c r="H139" i="8"/>
  <c r="H7" i="8"/>
  <c r="H100" i="8"/>
  <c r="H87" i="8"/>
  <c r="H165" i="8"/>
  <c r="H47" i="8"/>
  <c r="H143" i="8"/>
  <c r="H26" i="8"/>
  <c r="H127" i="8"/>
  <c r="H213" i="8"/>
  <c r="H107" i="8"/>
  <c r="H54" i="8"/>
  <c r="H175" i="8"/>
  <c r="H37" i="8"/>
  <c r="H19" i="8"/>
  <c r="H73" i="8"/>
  <c r="H235" i="8"/>
  <c r="H60" i="8"/>
  <c r="H121" i="8"/>
  <c r="H232" i="8"/>
  <c r="H147" i="8"/>
  <c r="H129" i="8"/>
  <c r="H8" i="8"/>
  <c r="H61" i="8"/>
  <c r="H83" i="8"/>
  <c r="H151" i="8"/>
  <c r="H152" i="8"/>
  <c r="H201" i="8"/>
  <c r="H158" i="8"/>
  <c r="H50" i="8"/>
  <c r="H71" i="8"/>
  <c r="H58" i="8"/>
  <c r="H101" i="8"/>
  <c r="H85" i="8"/>
  <c r="H41" i="8"/>
  <c r="H233" i="8" l="1"/>
  <c r="H199" i="8"/>
  <c r="H117" i="8"/>
  <c r="H11" i="8"/>
  <c r="H126" i="8"/>
  <c r="H217" i="8"/>
  <c r="H192" i="8"/>
  <c r="H236" i="8"/>
  <c r="H225" i="8"/>
  <c r="H148" i="8"/>
  <c r="H230" i="8"/>
  <c r="H80" i="8"/>
  <c r="H178" i="8"/>
  <c r="H6" i="8"/>
  <c r="H125" i="8"/>
  <c r="H150" i="8"/>
  <c r="H190" i="8"/>
  <c r="H69" i="8"/>
  <c r="H182" i="8"/>
  <c r="H38" i="8"/>
  <c r="H76" i="8"/>
  <c r="H211" i="8"/>
  <c r="H52" i="8"/>
  <c r="H14" i="8"/>
  <c r="H204" i="8"/>
  <c r="H169" i="8"/>
  <c r="H214" i="8"/>
  <c r="H62" i="8"/>
  <c r="H56" i="8"/>
  <c r="H67" i="8"/>
  <c r="H162" i="8"/>
  <c r="H5" i="8"/>
  <c r="H94" i="8"/>
  <c r="H25" i="8"/>
  <c r="H89" i="8"/>
  <c r="H197" i="8"/>
  <c r="H149" i="8"/>
  <c r="H212" i="8"/>
  <c r="H88" i="8"/>
  <c r="H46" i="8"/>
  <c r="H33" i="8"/>
  <c r="H79" i="8"/>
  <c r="H195" i="8"/>
  <c r="H184" i="8"/>
  <c r="H200" i="8"/>
  <c r="H183" i="8"/>
  <c r="H45" i="8"/>
  <c r="H146" i="8"/>
  <c r="H16" i="8"/>
  <c r="H205" i="8"/>
  <c r="H32" i="8"/>
  <c r="H138" i="8"/>
  <c r="H110" i="8"/>
  <c r="H144" i="8"/>
  <c r="H111" i="8"/>
  <c r="H20" i="8"/>
  <c r="H216" i="8"/>
  <c r="H93" i="8"/>
  <c r="H196" i="8"/>
  <c r="H15" i="8"/>
  <c r="H210" i="8"/>
  <c r="H119" i="8"/>
  <c r="H42" i="8"/>
  <c r="H57" i="8"/>
  <c r="H163" i="8"/>
  <c r="H112" i="8"/>
  <c r="H234" i="8"/>
  <c r="H221" i="8"/>
  <c r="H136" i="8"/>
  <c r="H209" i="8"/>
  <c r="H180" i="8"/>
  <c r="H106" i="8"/>
  <c r="H48" i="8"/>
  <c r="H194" i="8"/>
  <c r="H59" i="8"/>
  <c r="H177" i="8"/>
  <c r="H170" i="8"/>
  <c r="H78" i="8"/>
  <c r="H98" i="8"/>
  <c r="H120" i="8"/>
  <c r="H9" i="8"/>
  <c r="H219" i="8"/>
  <c r="H231" i="8"/>
  <c r="H157" i="8"/>
  <c r="H220" i="8"/>
  <c r="H65" i="8"/>
  <c r="H193" i="8"/>
  <c r="H145" i="8"/>
  <c r="H124" i="8"/>
  <c r="H75" i="8"/>
  <c r="H34" i="8"/>
  <c r="H137" i="8"/>
  <c r="H70" i="8"/>
  <c r="H115" i="8"/>
  <c r="H21" i="8"/>
  <c r="H224" i="8"/>
  <c r="H27" i="8"/>
  <c r="H13" i="8"/>
  <c r="H223" i="8"/>
  <c r="H86" i="8"/>
  <c r="H66" i="8"/>
  <c r="H97" i="8"/>
  <c r="H191" i="8"/>
  <c r="H91" i="8"/>
  <c r="H228" i="8"/>
  <c r="H44" i="8"/>
  <c r="H142" i="8"/>
  <c r="H189" i="8"/>
  <c r="H22" i="8"/>
  <c r="H118" i="8"/>
  <c r="H222" i="8"/>
  <c r="H92" i="8"/>
  <c r="H227" i="8"/>
  <c r="H63" i="8"/>
  <c r="H172" i="8"/>
  <c r="H187" i="8"/>
  <c r="H164" i="8"/>
  <c r="H188" i="8"/>
  <c r="H218" i="8"/>
  <c r="H28" i="8"/>
  <c r="H176" i="8"/>
  <c r="H29" i="8"/>
  <c r="H207" i="8"/>
  <c r="H128" i="8"/>
  <c r="H39" i="8"/>
  <c r="H4" i="8"/>
</calcChain>
</file>

<file path=xl/sharedStrings.xml><?xml version="1.0" encoding="utf-8"?>
<sst xmlns="http://schemas.openxmlformats.org/spreadsheetml/2006/main" count="136893" uniqueCount="7082">
  <si>
    <t>월별</t>
  </si>
  <si>
    <t>품목코드</t>
  </si>
  <si>
    <t>품목명</t>
  </si>
  <si>
    <t>규격</t>
  </si>
  <si>
    <t>수량</t>
  </si>
  <si>
    <t>어댑터 SC/PC-SP (ADAPTER SC/PC-SP)</t>
  </si>
  <si>
    <t xml:space="preserve">2024/02 </t>
  </si>
  <si>
    <t>14-A-002</t>
  </si>
  <si>
    <t>K9076856</t>
  </si>
  <si>
    <t xml:space="preserve">2024/03 </t>
  </si>
  <si>
    <t xml:space="preserve">2024/04 </t>
  </si>
  <si>
    <t>K9039010</t>
  </si>
  <si>
    <t xml:space="preserve">2024/05 </t>
  </si>
  <si>
    <t xml:space="preserve">2024/06 </t>
  </si>
  <si>
    <t xml:space="preserve">2024/07 </t>
  </si>
  <si>
    <t xml:space="preserve">2024/08 </t>
  </si>
  <si>
    <t xml:space="preserve">2024/09 </t>
  </si>
  <si>
    <t xml:space="preserve">2024/10 </t>
  </si>
  <si>
    <t xml:space="preserve">2024/11 </t>
  </si>
  <si>
    <t xml:space="preserve">2024/12 </t>
  </si>
  <si>
    <t>ADAPTER(OFA-SC/PC)</t>
  </si>
  <si>
    <t xml:space="preserve">2024/01 </t>
  </si>
  <si>
    <t>14-A-002F</t>
  </si>
  <si>
    <t>K9076856_포앤티</t>
  </si>
  <si>
    <t>14-A-002N</t>
  </si>
  <si>
    <t>NO LOGO</t>
  </si>
  <si>
    <t>ADAPTER(OFA-SC/PC)-RED</t>
  </si>
  <si>
    <t>14-A-003</t>
  </si>
  <si>
    <t>K9119065</t>
  </si>
  <si>
    <t>ADAPTER(OFA-SC/PC)-DUPLEX</t>
  </si>
  <si>
    <t>14-A-004</t>
  </si>
  <si>
    <t>ADAPTER(OFA-LC/PC)-DUPLEX</t>
  </si>
  <si>
    <t>14-A-005</t>
  </si>
  <si>
    <t>ADAPTER(OFA-LC)-DUPLEX,CLEAR</t>
  </si>
  <si>
    <t>14-A-005C</t>
  </si>
  <si>
    <t>COLOR : CLEAR (PC,APC 공용)</t>
  </si>
  <si>
    <t>ADAPTER(OFA-FC/PC)</t>
  </si>
  <si>
    <t>14-A-006</t>
  </si>
  <si>
    <t>ADAPTER(OFA-SC/APC)</t>
  </si>
  <si>
    <t>14-A-007</t>
  </si>
  <si>
    <t>ADAPTER(OFA-FC/APC)</t>
  </si>
  <si>
    <t>14-A-008</t>
  </si>
  <si>
    <t>14-A-010</t>
  </si>
  <si>
    <t>클립X</t>
  </si>
  <si>
    <t>14-A-011</t>
  </si>
  <si>
    <t>ADAPTER(OFA-LC/APC)-DUPLEX</t>
  </si>
  <si>
    <t>14-A-012</t>
  </si>
  <si>
    <t>ADAPTER(OFA-LC/PC-DX)-AQUA</t>
  </si>
  <si>
    <t>14-A-018</t>
  </si>
  <si>
    <t>DUPLEX,AQUA</t>
  </si>
  <si>
    <t>DROP-CABLE(LC/PC)</t>
  </si>
  <si>
    <t>14-C-001</t>
  </si>
  <si>
    <t>10M</t>
  </si>
  <si>
    <t>14-C-003</t>
  </si>
  <si>
    <t>20M</t>
  </si>
  <si>
    <t>14-C-005</t>
  </si>
  <si>
    <t>3M</t>
  </si>
  <si>
    <t>14-C-006</t>
  </si>
  <si>
    <t>5M</t>
  </si>
  <si>
    <t>DROP-CABLE(LC/PC-SC/APC)</t>
  </si>
  <si>
    <t>14-C-009</t>
  </si>
  <si>
    <t>14-C-010</t>
  </si>
  <si>
    <t>DROP-CABLE(SC/APC)</t>
  </si>
  <si>
    <t>14-C-013</t>
  </si>
  <si>
    <t>14-C-018</t>
  </si>
  <si>
    <t>25M</t>
  </si>
  <si>
    <t>14-C-026</t>
  </si>
  <si>
    <t>14-C-029</t>
  </si>
  <si>
    <t>70M</t>
  </si>
  <si>
    <t>DROP-CABLE(SC/PC)</t>
  </si>
  <si>
    <t>14-C-040</t>
  </si>
  <si>
    <t>120M</t>
  </si>
  <si>
    <t>14-C-048</t>
  </si>
  <si>
    <t>1M</t>
  </si>
  <si>
    <t>14-C-053</t>
  </si>
  <si>
    <t>30M</t>
  </si>
  <si>
    <t>14-C-055</t>
  </si>
  <si>
    <t>14-C-059</t>
  </si>
  <si>
    <t>50M</t>
  </si>
  <si>
    <t>14-C-062</t>
  </si>
  <si>
    <t>60M</t>
  </si>
  <si>
    <t>14-C-065</t>
  </si>
  <si>
    <t>14-C-067</t>
  </si>
  <si>
    <t>7M</t>
  </si>
  <si>
    <t>14-C-068</t>
  </si>
  <si>
    <t>80M</t>
  </si>
  <si>
    <t>14-C-072</t>
  </si>
  <si>
    <t>90M</t>
  </si>
  <si>
    <t>DROP-CABLE(SC/PC-SC/APC)</t>
  </si>
  <si>
    <t>14-C-079</t>
  </si>
  <si>
    <t>40M</t>
  </si>
  <si>
    <t>14-C-087</t>
  </si>
  <si>
    <t>14-C-087R</t>
  </si>
  <si>
    <t>14-C-089</t>
  </si>
  <si>
    <t>14-C-091</t>
  </si>
  <si>
    <t>12M</t>
  </si>
  <si>
    <t>DROP-CABLE(LC/PC)-2C</t>
  </si>
  <si>
    <t>14-C-121</t>
  </si>
  <si>
    <t>14-C-126</t>
  </si>
  <si>
    <t>6M</t>
  </si>
  <si>
    <t>14-C-127</t>
  </si>
  <si>
    <t>14-C-128</t>
  </si>
  <si>
    <t>8M</t>
  </si>
  <si>
    <t>14-C-130</t>
  </si>
  <si>
    <t>15M</t>
  </si>
  <si>
    <t>14-C-134</t>
  </si>
  <si>
    <t>DROP-CABLE(LC/PC-SC/PC)</t>
  </si>
  <si>
    <t>14-C-135</t>
  </si>
  <si>
    <t>14-C-138</t>
  </si>
  <si>
    <t>14-C-361</t>
  </si>
  <si>
    <t>14-C-363</t>
  </si>
  <si>
    <t>인입광케이블 T/B_FIG8_1C</t>
  </si>
  <si>
    <t>14-C-377</t>
  </si>
  <si>
    <t>meter</t>
  </si>
  <si>
    <t>인입광케이블 T/B_FIG8_2C</t>
  </si>
  <si>
    <t>14-C-378</t>
  </si>
  <si>
    <t>인입광케이블 TUBE_FIG8_4C</t>
  </si>
  <si>
    <t>14-C-379</t>
  </si>
  <si>
    <t>인입광케이블 T/B_FIG8_4C</t>
  </si>
  <si>
    <t>인입광케이블 TUBE_FIG8_8C</t>
  </si>
  <si>
    <t>14-C-380</t>
  </si>
  <si>
    <t>인입광케이블 TUBE_FIG8_12C</t>
  </si>
  <si>
    <t>14-C-381</t>
  </si>
  <si>
    <t>인입광케이블 커넥터일체형(SC/APC)</t>
  </si>
  <si>
    <t>14-C-384</t>
  </si>
  <si>
    <t>14-C-389</t>
  </si>
  <si>
    <t>14-C-402</t>
  </si>
  <si>
    <t>14-C-403</t>
  </si>
  <si>
    <t>Optical Cable Parts,LC/PC-LC/PC-Single mode-10m-2Core</t>
  </si>
  <si>
    <t>14-C-404</t>
  </si>
  <si>
    <t>657A2 , LSZH</t>
  </si>
  <si>
    <t>14-C-425</t>
  </si>
  <si>
    <t>14-C-426</t>
  </si>
  <si>
    <t>14-C-427</t>
  </si>
  <si>
    <t>Optical Cable Parts,LC/PC-LC/PC-Single mode-3m-2Core</t>
  </si>
  <si>
    <t>14-C-439</t>
  </si>
  <si>
    <t>657A2 , LSZH , LC DUPLEX KIT(CLIP), 95MM/ 500MM</t>
  </si>
  <si>
    <t>14-C-440</t>
  </si>
  <si>
    <t>Optical Cable Parts,LC/PC-LC/PC-Single mode-15m-2Core</t>
  </si>
  <si>
    <t>14-C-441</t>
  </si>
  <si>
    <t>Optical Cable Parts,LC/PC-LC/PC-Single mode-20m-2Core</t>
  </si>
  <si>
    <t>14-C-442</t>
  </si>
  <si>
    <t>Optical Cable Parts,LC/PC-LC/PC-Single mode-25m-2Core</t>
  </si>
  <si>
    <t>14-C-443</t>
  </si>
  <si>
    <t>Optical Cable Parts,LC/PC-LC/PC-Single mode-4m-2Core</t>
  </si>
  <si>
    <t>14-C-462</t>
  </si>
  <si>
    <t>657A2 , LSZH , LC DUPLEX KIT(CLIP)</t>
  </si>
  <si>
    <t>Optical Cable Parts,LC/PC-LC/PC-Single mode-5m-2Core</t>
  </si>
  <si>
    <t>14-C-466</t>
  </si>
  <si>
    <t>DROP-CABLE(LC/APC)-2C</t>
  </si>
  <si>
    <t>14-C-486</t>
  </si>
  <si>
    <t>5M / 분기부:30cm</t>
  </si>
  <si>
    <t>14-C-488</t>
  </si>
  <si>
    <t>7M / 분기부:30cm</t>
  </si>
  <si>
    <t>Optical Cable Parts,LC/PC-LC/PC-Single mode-30m-2Core</t>
  </si>
  <si>
    <t>14-C-490</t>
  </si>
  <si>
    <t>657A2 , LSZH , LC DUPLEX KIT(CLIP),95MM/ 500MM</t>
  </si>
  <si>
    <t>Optical Cable Parts,LC/PC-LC/PC-Single mode-40m-2Core</t>
  </si>
  <si>
    <t>14-C-491</t>
  </si>
  <si>
    <t>Optical Cable Parts,LC/PC-LC/PC-Single mode-50m-2Core</t>
  </si>
  <si>
    <t>14-C-492</t>
  </si>
  <si>
    <t>Optical Cable Parts,LC/PC-LC/PC-Single mode-60m-2Core</t>
  </si>
  <si>
    <t>14-C-493</t>
  </si>
  <si>
    <t>Optical Cable Parts,LC/PC-LC/PC-Single mode-70m-2Core</t>
  </si>
  <si>
    <t>14-C-494</t>
  </si>
  <si>
    <t>14-C-496</t>
  </si>
  <si>
    <t>14-C-497</t>
  </si>
  <si>
    <t>4M</t>
  </si>
  <si>
    <t>Optical Cable Parts,SC/PC-LC/PC-Single mode-5m-2Core</t>
  </si>
  <si>
    <t>14-C-506</t>
  </si>
  <si>
    <t>14-C-534</t>
  </si>
  <si>
    <t>14-C-535</t>
  </si>
  <si>
    <t>657A2 , LSZH , LC DUPLEX KIT(CLIP), 300MM/ 300MM</t>
  </si>
  <si>
    <t>DROP-CABLE(LC/UPC)-2C</t>
  </si>
  <si>
    <t>14-C-542</t>
  </si>
  <si>
    <t>0.72M, CLIP Type, 청색 Housing, 분기부 스프링, 크로스 타입(TX-RX, RX-TX)</t>
  </si>
  <si>
    <t>14-C-543</t>
  </si>
  <si>
    <t>2M, CLIP Type, 청색 Housing, 분기부 스프링, 크로스 타입(TX-RX, RX-TX)</t>
  </si>
  <si>
    <t>14-C-552</t>
  </si>
  <si>
    <t>657A2 , LSZH , LC DUPLEX KIT(CLIP), 0MM/ 300MM</t>
  </si>
  <si>
    <t>14-C-553</t>
  </si>
  <si>
    <t>14-C-554</t>
  </si>
  <si>
    <t>14-C-560</t>
  </si>
  <si>
    <t>14-C-562</t>
  </si>
  <si>
    <t>2M</t>
  </si>
  <si>
    <t>DROP-CABLE(LC/PC-FC/PC)</t>
  </si>
  <si>
    <t>14-C-565</t>
  </si>
  <si>
    <t>14-C-567</t>
  </si>
  <si>
    <t>1M, CLIP Type, 청색 Housing, 분기부 스프링, 크로스 타입(TX-RX, RX-TX)</t>
  </si>
  <si>
    <t>DROP-CABLE(SC/PC)-2C</t>
  </si>
  <si>
    <t>14-C-568</t>
  </si>
  <si>
    <t>14-C-583</t>
  </si>
  <si>
    <t>15m</t>
  </si>
  <si>
    <t>14-C-600</t>
  </si>
  <si>
    <t>14-C-614</t>
  </si>
  <si>
    <t>657A2 , LSZH , LC DUPLEX KIT(CLIP), 1,000MM/1,000MM</t>
  </si>
  <si>
    <t>14-C-615</t>
  </si>
  <si>
    <t>14-C-626</t>
  </si>
  <si>
    <t>DROP-CABLE(LC/PC-SC/PC)-2C</t>
  </si>
  <si>
    <t>14-C-628</t>
  </si>
  <si>
    <t>DROP-CABLE(LC/PC-LC/APC)-2C</t>
  </si>
  <si>
    <t>14-C-630</t>
  </si>
  <si>
    <t>14-C-631</t>
  </si>
  <si>
    <t>14-C-642</t>
  </si>
  <si>
    <t>14-C-643</t>
  </si>
  <si>
    <t>14-C-644</t>
  </si>
  <si>
    <t>100M</t>
  </si>
  <si>
    <t>14-C-655</t>
  </si>
  <si>
    <t>14-C-656</t>
  </si>
  <si>
    <t>14-C-657</t>
  </si>
  <si>
    <t>14-C-658</t>
  </si>
  <si>
    <t>14-C-659</t>
  </si>
  <si>
    <t>14-C-660</t>
  </si>
  <si>
    <t>14-C-661</t>
  </si>
  <si>
    <t>14-C-662</t>
  </si>
  <si>
    <t>110M</t>
  </si>
  <si>
    <t>14-C-663</t>
  </si>
  <si>
    <t>14-C-672</t>
  </si>
  <si>
    <t>14-C-673</t>
  </si>
  <si>
    <t>14-C-674</t>
  </si>
  <si>
    <t>220M</t>
  </si>
  <si>
    <t>14-C-676</t>
  </si>
  <si>
    <t>14-C-677</t>
  </si>
  <si>
    <t>DOJC-MM(OM3)-LC/PC-LC/PC</t>
  </si>
  <si>
    <t>14-D-009</t>
  </si>
  <si>
    <t>14-D-019</t>
  </si>
  <si>
    <t>14-D-021</t>
  </si>
  <si>
    <t>14-D-022</t>
  </si>
  <si>
    <t>14-D-024</t>
  </si>
  <si>
    <t>DX-MM-OM3-LC/PC-LC/PC-5M</t>
  </si>
  <si>
    <t>14-D-025A</t>
  </si>
  <si>
    <t>14-D-027</t>
  </si>
  <si>
    <t>DOJC-MM(OM3)-LC/PC-SC/PC</t>
  </si>
  <si>
    <t>14-D-029</t>
  </si>
  <si>
    <t>DX-MM-OM1-LC/PC-LC/PC-10M</t>
  </si>
  <si>
    <t>14-D-035A</t>
  </si>
  <si>
    <t>DOJC-MM-LC/PC-LC/PC</t>
  </si>
  <si>
    <t>14-D-037</t>
  </si>
  <si>
    <t>14-D-038</t>
  </si>
  <si>
    <t>13M</t>
  </si>
  <si>
    <t>14-D-041</t>
  </si>
  <si>
    <t>17M</t>
  </si>
  <si>
    <t>14-D-051</t>
  </si>
  <si>
    <t>35M</t>
  </si>
  <si>
    <t>14-D-054</t>
  </si>
  <si>
    <t>45M</t>
  </si>
  <si>
    <t>14-D-055</t>
  </si>
  <si>
    <t>DX-MM-OM1-LC/PC-LC/PC-5M</t>
  </si>
  <si>
    <t>14-D-057A</t>
  </si>
  <si>
    <t>14-D-058</t>
  </si>
  <si>
    <t>DX-MM-OM1-LC/PC-SC/PC-10M</t>
  </si>
  <si>
    <t>14-D-066A</t>
  </si>
  <si>
    <t>DOJC-MM-LC/PC-SC/PC</t>
  </si>
  <si>
    <t>14-D-067</t>
  </si>
  <si>
    <t>14-D-068</t>
  </si>
  <si>
    <t>DX-MM-OM1-LC/PC-SC/PC-5M</t>
  </si>
  <si>
    <t>14-D-083A</t>
  </si>
  <si>
    <t>DOJC-MM-SC/PC-SC/PC</t>
  </si>
  <si>
    <t>14-D-092</t>
  </si>
  <si>
    <t>DX-MM-OM1-SC/PC-SC/PC-10M</t>
  </si>
  <si>
    <t>14-D-092A</t>
  </si>
  <si>
    <t>14-D-097</t>
  </si>
  <si>
    <t>DX-MM-OM1-SC/PC-SC/PC-5M</t>
  </si>
  <si>
    <t>14-D-101A</t>
  </si>
  <si>
    <t>DOJC-SM-LC/PC-LC/PC</t>
  </si>
  <si>
    <t>14-D-1022</t>
  </si>
  <si>
    <t>2.5M</t>
  </si>
  <si>
    <t>DOJC-SM-LC/PC-FC/APC</t>
  </si>
  <si>
    <t>14-D-157</t>
  </si>
  <si>
    <t>14-D-161</t>
  </si>
  <si>
    <t>14-D-182</t>
  </si>
  <si>
    <t>DOJC-SM-LC/PC-FC/PC</t>
  </si>
  <si>
    <t>14-D-207</t>
  </si>
  <si>
    <t>14-D-223</t>
  </si>
  <si>
    <t>14-D-228</t>
  </si>
  <si>
    <t>14-D-228R</t>
  </si>
  <si>
    <t>15M_적색케이블</t>
  </si>
  <si>
    <t>14-D-233</t>
  </si>
  <si>
    <t>14-D-234</t>
  </si>
  <si>
    <t>14-D-234R</t>
  </si>
  <si>
    <t>20M_적색케이블</t>
  </si>
  <si>
    <t>14-D-237</t>
  </si>
  <si>
    <t>14-D-240</t>
  </si>
  <si>
    <t>14-D-241</t>
  </si>
  <si>
    <t>14-D-243</t>
  </si>
  <si>
    <t>14-D-244</t>
  </si>
  <si>
    <t>14-D-246</t>
  </si>
  <si>
    <t>14-D-247</t>
  </si>
  <si>
    <t>14-D-249</t>
  </si>
  <si>
    <t>14-D-252</t>
  </si>
  <si>
    <t>55M</t>
  </si>
  <si>
    <t>14-D-253</t>
  </si>
  <si>
    <t>14-D-254</t>
  </si>
  <si>
    <t>14-D-256</t>
  </si>
  <si>
    <t>DOJC-SM-LC/PC-SC/APC</t>
  </si>
  <si>
    <t>14-D-270</t>
  </si>
  <si>
    <t>14-D-272</t>
  </si>
  <si>
    <t>14-D-274</t>
  </si>
  <si>
    <t>14-D-275</t>
  </si>
  <si>
    <t>DOJC-SM-LC/PC-SC/PC</t>
  </si>
  <si>
    <t>14-D-295</t>
  </si>
  <si>
    <t>14-D-303</t>
  </si>
  <si>
    <t>14-D-304</t>
  </si>
  <si>
    <t>14-D-307</t>
  </si>
  <si>
    <t>14-D-313</t>
  </si>
  <si>
    <t>14-D-314</t>
  </si>
  <si>
    <t>14-D-320</t>
  </si>
  <si>
    <t>DOJC-SM-SC/APC-SC/APC</t>
  </si>
  <si>
    <t>14-D-385</t>
  </si>
  <si>
    <t>14-D-388</t>
  </si>
  <si>
    <t>DOJC-SM-SC/PC-FC/APC</t>
  </si>
  <si>
    <t>14-D-412</t>
  </si>
  <si>
    <t>DOJC-SM-SC/PC-FC/PC</t>
  </si>
  <si>
    <t>14-D-436</t>
  </si>
  <si>
    <t>DOJC-SM-SC/PC-SC/APC</t>
  </si>
  <si>
    <t>14-D-449</t>
  </si>
  <si>
    <t>14-D-455</t>
  </si>
  <si>
    <t>14-D-458</t>
  </si>
  <si>
    <t>DOJC-SM-SC/PC-SC/PC</t>
  </si>
  <si>
    <t>14-D-466</t>
  </si>
  <si>
    <t>14-D-471</t>
  </si>
  <si>
    <t>14-D-484</t>
  </si>
  <si>
    <t>14-D-575</t>
  </si>
  <si>
    <t>14-D-579</t>
  </si>
  <si>
    <t>14-D-601</t>
  </si>
  <si>
    <t>0.3M</t>
  </si>
  <si>
    <t>14-D-603</t>
  </si>
  <si>
    <t>14-D-644</t>
  </si>
  <si>
    <t>22M</t>
  </si>
  <si>
    <t>DOJC-SM-ST/PC-SC/PC</t>
  </si>
  <si>
    <t>14-D-651</t>
  </si>
  <si>
    <t>14-D-662</t>
  </si>
  <si>
    <t>14-D-663</t>
  </si>
  <si>
    <t>30M_적색케이블</t>
  </si>
  <si>
    <t>14-D-678</t>
  </si>
  <si>
    <t>14-D-696</t>
  </si>
  <si>
    <t>14-D-707</t>
  </si>
  <si>
    <t>14-D-710</t>
  </si>
  <si>
    <t>14-D-725</t>
  </si>
  <si>
    <t>10M_녹색케이블</t>
  </si>
  <si>
    <t>14-D-732</t>
  </si>
  <si>
    <t>15M_청색케이블</t>
  </si>
  <si>
    <t>14-D-733</t>
  </si>
  <si>
    <t>20M_청색케이블</t>
  </si>
  <si>
    <t>14-D-734</t>
  </si>
  <si>
    <t>25M_청색케이블</t>
  </si>
  <si>
    <t>14-D-735</t>
  </si>
  <si>
    <t>35M_청색케이블</t>
  </si>
  <si>
    <t>14-D-768</t>
  </si>
  <si>
    <t>30M_청색케이블</t>
  </si>
  <si>
    <t>14-D-A10</t>
  </si>
  <si>
    <t>10M_청색케이블</t>
  </si>
  <si>
    <t>OJC-A1-SC/LC-SM-20-PC/PC-DP</t>
  </si>
  <si>
    <t>14-D-A100</t>
  </si>
  <si>
    <t>K9089164_녹색</t>
  </si>
  <si>
    <t>OJC-A1-LC/LC-SM-20-PC/PC-DP</t>
  </si>
  <si>
    <t>14-D-A102</t>
  </si>
  <si>
    <t>K9089178_녹색</t>
  </si>
  <si>
    <t>OJC-A1-SC/LC-SM-25-PC/PC-DP</t>
  </si>
  <si>
    <t>14-D-A104</t>
  </si>
  <si>
    <t>K9089165_녹색</t>
  </si>
  <si>
    <t>14-D-A105</t>
  </si>
  <si>
    <t>7M_청색</t>
  </si>
  <si>
    <t>OJC-A1-SC/LC-SM-10-PC/PC-DP</t>
  </si>
  <si>
    <t>14-D-A126</t>
  </si>
  <si>
    <t>K9089162_녹색</t>
  </si>
  <si>
    <t>OJC-A1-SC/LC-SM-15-PC/PC-DP</t>
  </si>
  <si>
    <t>14-D-A127</t>
  </si>
  <si>
    <t>K9089163_녹색</t>
  </si>
  <si>
    <t>OJC-A1-LC/LC-SM-16.5-PC/PC-DP</t>
  </si>
  <si>
    <t>14-D-A138</t>
  </si>
  <si>
    <t>16.5M</t>
  </si>
  <si>
    <t>OJC-A1-LC/LC-SM-20.5-PC/PC-DP</t>
  </si>
  <si>
    <t>14-D-A139</t>
  </si>
  <si>
    <t>20.5M</t>
  </si>
  <si>
    <t>OJC-A1-LC/LC-SM-11.5-PC/PC-DP</t>
  </si>
  <si>
    <t>14-D-A140</t>
  </si>
  <si>
    <t>11.5M</t>
  </si>
  <si>
    <t>14-D-A177</t>
  </si>
  <si>
    <t>3M_적색케이블</t>
  </si>
  <si>
    <t>14-D-A185</t>
  </si>
  <si>
    <t>14-D-A195</t>
  </si>
  <si>
    <t>14-D-A196</t>
  </si>
  <si>
    <t>10M_적색케이블</t>
  </si>
  <si>
    <t>14-D-A198</t>
  </si>
  <si>
    <t>1.5M_청색케이블</t>
  </si>
  <si>
    <t>14-D-A199</t>
  </si>
  <si>
    <t>3M_청색케이블</t>
  </si>
  <si>
    <t>14-D-A207</t>
  </si>
  <si>
    <t>3M_녹색케이블</t>
  </si>
  <si>
    <t>14-D-A208</t>
  </si>
  <si>
    <t>5M_녹색케이블</t>
  </si>
  <si>
    <t>14-D-A232</t>
  </si>
  <si>
    <t>OJC-A1-LC/LC-SM-1-PC/APC-DP</t>
  </si>
  <si>
    <t>14-D-A235</t>
  </si>
  <si>
    <t>14-D-A24</t>
  </si>
  <si>
    <t>130M</t>
  </si>
  <si>
    <t>14-D-A25</t>
  </si>
  <si>
    <t>150M</t>
  </si>
  <si>
    <t>DOJC-SM-LC/APC-SC/APC</t>
  </si>
  <si>
    <t>14-D-A27</t>
  </si>
  <si>
    <t>14-D-A303</t>
  </si>
  <si>
    <t>5M_적색케이블</t>
  </si>
  <si>
    <t>OJC-A1-SC/LC-SM-12-PC/PC-DP</t>
  </si>
  <si>
    <t>14-D-A311</t>
  </si>
  <si>
    <t>자색</t>
  </si>
  <si>
    <t>OJC-A1-SC/LC-SM-17-PC/PC-DP</t>
  </si>
  <si>
    <t>14-D-A312</t>
  </si>
  <si>
    <t>14-D-A347</t>
  </si>
  <si>
    <t>13M_적색케이블</t>
  </si>
  <si>
    <t>14-D-A354</t>
  </si>
  <si>
    <t>5M_적색</t>
  </si>
  <si>
    <t>OJC-A1-SC/LC-SM-60-PC/PC-DP</t>
  </si>
  <si>
    <t>14-D-A404</t>
  </si>
  <si>
    <t>적색</t>
  </si>
  <si>
    <t>14-D-A407</t>
  </si>
  <si>
    <t>20M_청색</t>
  </si>
  <si>
    <t>DOJC-MM-LC/PC-SC/APC</t>
  </si>
  <si>
    <t>14-D-A430</t>
  </si>
  <si>
    <t>14-D-A431</t>
  </si>
  <si>
    <t>75M</t>
  </si>
  <si>
    <t>14-D-A432</t>
  </si>
  <si>
    <t>25M_적색케이블</t>
  </si>
  <si>
    <t>14-D-A433</t>
  </si>
  <si>
    <t>7M_적색케이블</t>
  </si>
  <si>
    <t>14-D-A434</t>
  </si>
  <si>
    <t>OJC-A1-LC/LC-SM-29-PC/PC-DP</t>
  </si>
  <si>
    <t>14-D-A436</t>
  </si>
  <si>
    <t>OJC-A1-LC/LC-SM-32-PC/PC-DP</t>
  </si>
  <si>
    <t>14-D-A437</t>
  </si>
  <si>
    <t>OJC-A1-LC/LC-SM-38-PC/PC-DP</t>
  </si>
  <si>
    <t>14-D-A438</t>
  </si>
  <si>
    <t>14-D-A439</t>
  </si>
  <si>
    <t>0.5M</t>
  </si>
  <si>
    <t>14-D-A440</t>
  </si>
  <si>
    <t>14-D-A442</t>
  </si>
  <si>
    <t>67M</t>
  </si>
  <si>
    <t>14-D-A443</t>
  </si>
  <si>
    <t>77M</t>
  </si>
  <si>
    <t>14-D-A444</t>
  </si>
  <si>
    <t>112M</t>
  </si>
  <si>
    <t>DX-MM-OM4-SC/PC-SC/PC-5M</t>
  </si>
  <si>
    <t>14-D-A66A</t>
  </si>
  <si>
    <t>14-D-A73</t>
  </si>
  <si>
    <t>14-D-A87</t>
  </si>
  <si>
    <t>8M_청색</t>
  </si>
  <si>
    <t>DX-MM-OM4-LC/PC-SC/PC-5M</t>
  </si>
  <si>
    <t>14-D-A94A</t>
  </si>
  <si>
    <t>OJC-A1-SC/LC-SM-30-PC/PC-DP</t>
  </si>
  <si>
    <t>14-D-A99</t>
  </si>
  <si>
    <t>K9089166_녹색</t>
  </si>
  <si>
    <t>OJC-A1-LC/LC-MM(OM3)-10-PC/PC-DP</t>
  </si>
  <si>
    <t>14-K-021</t>
  </si>
  <si>
    <t>OJC-A1-LC/LC-MM(OM3)-15-PC/PC-DP</t>
  </si>
  <si>
    <t>14-K-022</t>
  </si>
  <si>
    <t>OJC-A1-LC/LC-MM(OM3)-20-PC/PC-DP</t>
  </si>
  <si>
    <t>14-K-024</t>
  </si>
  <si>
    <t>OJC-A1-LC/LC-MM(OM3)-25-PC/PC-DP</t>
  </si>
  <si>
    <t>14-K-025</t>
  </si>
  <si>
    <t>OJC-A1-LC/LC-MM(OM3)-30-PC/PC-DP</t>
  </si>
  <si>
    <t>14-K-026</t>
  </si>
  <si>
    <t>OJC-A1-LC/LC-MM(OM3)-35-PC/PC-DP</t>
  </si>
  <si>
    <t>14-K-027</t>
  </si>
  <si>
    <t>OJC-A1-LC/LC-MM(OM3)-3-PC/PC-DP</t>
  </si>
  <si>
    <t>14-K-028</t>
  </si>
  <si>
    <t>OJC-A1-LC/LC-MM(OM3)-50-PC/PC-DP</t>
  </si>
  <si>
    <t>14-K-029</t>
  </si>
  <si>
    <t>OJC-A1-LC/LC-MM(OM3)-5-PC/PC-DP</t>
  </si>
  <si>
    <t>14-K-031</t>
  </si>
  <si>
    <t>OJC-A1-LC/LC-MM-10-PC/PC-DP</t>
  </si>
  <si>
    <t>14-K-035</t>
  </si>
  <si>
    <t>K9089334</t>
  </si>
  <si>
    <t>OJC-A1-LC/LC-MM-15-PC/PC-DP</t>
  </si>
  <si>
    <t>14-K-039</t>
  </si>
  <si>
    <t>K9089335</t>
  </si>
  <si>
    <t>OJC-A1-LC/LC-MM-20-PC/PC-DP</t>
  </si>
  <si>
    <t>14-K-044</t>
  </si>
  <si>
    <t>K9089336</t>
  </si>
  <si>
    <t>OJC-A1-LC/LC-MM-20-PC/PC-SP</t>
  </si>
  <si>
    <t>14-K-045</t>
  </si>
  <si>
    <t>K9089288</t>
  </si>
  <si>
    <t>OJC-A1-LC/LC-MM-25-PC/PC-DP</t>
  </si>
  <si>
    <t>14-K-047</t>
  </si>
  <si>
    <t>K9089337</t>
  </si>
  <si>
    <t>OJC-A1-LC/LC-MM-26-PC/PC-DP</t>
  </si>
  <si>
    <t>14-K-049</t>
  </si>
  <si>
    <t>OJC-A1-LC/LC-MM-2-PC/PC-DP</t>
  </si>
  <si>
    <t>14-K-052</t>
  </si>
  <si>
    <t>K9089330</t>
  </si>
  <si>
    <t>OJC-A1-LC/LC-MM-30-PC/PC-DP</t>
  </si>
  <si>
    <t>14-K-054</t>
  </si>
  <si>
    <t>K9089338</t>
  </si>
  <si>
    <t>OJC-A1-LC/LC-MM-35-PC/PC-DP</t>
  </si>
  <si>
    <t>14-K-057</t>
  </si>
  <si>
    <t>K9089339</t>
  </si>
  <si>
    <t>OJC-A1-LC/LC-MM-3-PC/PC-DP</t>
  </si>
  <si>
    <t>14-K-058</t>
  </si>
  <si>
    <t>K9089331</t>
  </si>
  <si>
    <t>OJC-A1-LC/LC-MM-40-PC/PC-DP</t>
  </si>
  <si>
    <t>14-K-060</t>
  </si>
  <si>
    <t>K9089340</t>
  </si>
  <si>
    <t>OJC-A1-LC/LC-MM-50-PC/PC-DP</t>
  </si>
  <si>
    <t>14-K-062</t>
  </si>
  <si>
    <t>OJC-A1-LC/LC-MM-5-PC/PC-DP</t>
  </si>
  <si>
    <t>14-K-065</t>
  </si>
  <si>
    <t>K9089333</t>
  </si>
  <si>
    <t>OJC-A1-LC/LC-MM-65-PC/PC-DP</t>
  </si>
  <si>
    <t>14-K-068</t>
  </si>
  <si>
    <t>OJC-A1-LC/LC-MM-80-PC/PC-DP</t>
  </si>
  <si>
    <t>14-K-071</t>
  </si>
  <si>
    <t>OJC-A1-LC/LC-MM-90-PC/PC-DP</t>
  </si>
  <si>
    <t>14-K-072</t>
  </si>
  <si>
    <t>OJC-A1-LC/LC-SM-100-PC/PC-DP</t>
  </si>
  <si>
    <t>14-K-076</t>
  </si>
  <si>
    <t>OJC-A1-LC/LC-SM-10-PC/PC-DP</t>
  </si>
  <si>
    <t>14-K-078</t>
  </si>
  <si>
    <t>K9089176</t>
  </si>
  <si>
    <t>OJC-A1-LC/LC-SM-10-PC/PC-SP</t>
  </si>
  <si>
    <t>14-K-079</t>
  </si>
  <si>
    <t>K9089047</t>
  </si>
  <si>
    <t>OJC-A1-LC/LC-SM-12-PC/PC-DP</t>
  </si>
  <si>
    <t>14-K-080</t>
  </si>
  <si>
    <t>OJC-A1-LC/LC-SM-13-PC/PC-DP</t>
  </si>
  <si>
    <t>14-K-081</t>
  </si>
  <si>
    <t>OJC-A1-LC/LC-SM-15-PC/PC-DP</t>
  </si>
  <si>
    <t>14-K-083</t>
  </si>
  <si>
    <t>K9089177</t>
  </si>
  <si>
    <t>OJC-A1-LC/LC-SM-15-PC/PC-SP</t>
  </si>
  <si>
    <t>14-K-084</t>
  </si>
  <si>
    <t>K9089048</t>
  </si>
  <si>
    <t>OJC-A1-LC/LC-SM-1-PC/PC-DP</t>
  </si>
  <si>
    <t>14-K-085</t>
  </si>
  <si>
    <t>K9089171</t>
  </si>
  <si>
    <t>OJC-A1-LC/LC-SM-1-PC/PC-SP</t>
  </si>
  <si>
    <t>14-K-086</t>
  </si>
  <si>
    <t>K9089042</t>
  </si>
  <si>
    <t>14-K-087</t>
  </si>
  <si>
    <t>K9089178</t>
  </si>
  <si>
    <t>OJC-A1-LC/LC-SM-20-PC/PC-SP</t>
  </si>
  <si>
    <t>14-K-088</t>
  </si>
  <si>
    <t>K9089049</t>
  </si>
  <si>
    <t>OJC-A1-LC/LC-SM-22-PC/PC-DP</t>
  </si>
  <si>
    <t>14-K-089</t>
  </si>
  <si>
    <t>OJC-A1-LC/LC-SM-23-PC/PC-DP</t>
  </si>
  <si>
    <t>14-K-090</t>
  </si>
  <si>
    <t>OJC-A1-LC/LC-SM-25-PC/PC-DP</t>
  </si>
  <si>
    <t>14-K-091</t>
  </si>
  <si>
    <t>K9089179</t>
  </si>
  <si>
    <t>OJC-A1-LC/LC-SM-2-PC/PC-DP</t>
  </si>
  <si>
    <t>14-K-093</t>
  </si>
  <si>
    <t>K9089172</t>
  </si>
  <si>
    <t>OJC-A1-LC/LC-SM-30-PC/PC-DP</t>
  </si>
  <si>
    <t>14-K-094</t>
  </si>
  <si>
    <t>K9089180</t>
  </si>
  <si>
    <t>OJC-A1-LC/LC-SM-30-PC/PC-SP</t>
  </si>
  <si>
    <t>14-K-095</t>
  </si>
  <si>
    <t>K9089051</t>
  </si>
  <si>
    <t>OJC-A1-LC/LC-SM-35-PC/PC-DP</t>
  </si>
  <si>
    <t>14-K-096</t>
  </si>
  <si>
    <t>K9089181</t>
  </si>
  <si>
    <t>OJC-A1-LC/LC-SM-3-PC/PC-DP</t>
  </si>
  <si>
    <t>14-K-097</t>
  </si>
  <si>
    <t>K9089173</t>
  </si>
  <si>
    <t>OJC-A1-LC/LC-SM-3-PC/PC-SP</t>
  </si>
  <si>
    <t>14-K-098</t>
  </si>
  <si>
    <t>K9089044</t>
  </si>
  <si>
    <t>OJC-A1-LC/LC-SM-40-PC/PC-DP</t>
  </si>
  <si>
    <t>14-K-099</t>
  </si>
  <si>
    <t>K9089182</t>
  </si>
  <si>
    <t>OJC-A1-LC/LC-SM-45-PC/PC-DP</t>
  </si>
  <si>
    <t>14-K-100</t>
  </si>
  <si>
    <t>K9089183</t>
  </si>
  <si>
    <t>OJC-A1-LC/LC-SM-50-PC/PC-DP</t>
  </si>
  <si>
    <t>14-K-103</t>
  </si>
  <si>
    <t>K9089184</t>
  </si>
  <si>
    <t>OJC-A1-LC/LC-SM-5-PC/PC-DP</t>
  </si>
  <si>
    <t>14-K-107</t>
  </si>
  <si>
    <t>K9089175</t>
  </si>
  <si>
    <t>OJC-A1-LC/LC-SM-5-PC/PC-SP</t>
  </si>
  <si>
    <t>14-K-108</t>
  </si>
  <si>
    <t>K9089046</t>
  </si>
  <si>
    <t>OJC-A1-LC/LC-SM-7-PC/PC-DP</t>
  </si>
  <si>
    <t>14-K-110</t>
  </si>
  <si>
    <t>OJC-A1-LC/LC-SM-8-PC/PC-DP</t>
  </si>
  <si>
    <t>14-K-111</t>
  </si>
  <si>
    <t>OJC-A1-SC/LC-MM(OM3)-30-PC/PC-DP</t>
  </si>
  <si>
    <t>14-K-145</t>
  </si>
  <si>
    <t>OJC-A1-SC/LC-MM(OM3)-3-PC/PC-DP</t>
  </si>
  <si>
    <t>14-K-146</t>
  </si>
  <si>
    <t>OJC-A1-SC/LC-MM-10-PC/PC-DP</t>
  </si>
  <si>
    <t>14-K-148</t>
  </si>
  <si>
    <t>K9089322</t>
  </si>
  <si>
    <t>OJC-A1-SC/LC-MM-20-PC/PC-DP</t>
  </si>
  <si>
    <t>14-K-154</t>
  </si>
  <si>
    <t>K9089324</t>
  </si>
  <si>
    <t>OJC-A1-SC/LC-MM-25-PC/PC-DP</t>
  </si>
  <si>
    <t>14-K-156</t>
  </si>
  <si>
    <t>K9089325</t>
  </si>
  <si>
    <t>OJC-A1-SC/LC-MM-2-PC/PC-DP</t>
  </si>
  <si>
    <t>14-K-157</t>
  </si>
  <si>
    <t>K9089318</t>
  </si>
  <si>
    <t>OJC-A1-SC/LC-MM-3-PC/PC-DP</t>
  </si>
  <si>
    <t>14-K-161</t>
  </si>
  <si>
    <t>K9089319</t>
  </si>
  <si>
    <t>OJC-A1-SC/LC-MM-5-PC/PC-DP</t>
  </si>
  <si>
    <t>14-K-166</t>
  </si>
  <si>
    <t>K9089321</t>
  </si>
  <si>
    <t>OJC-A1-SC/LC-SM-10-APC/PC-SP</t>
  </si>
  <si>
    <t>14-K-173</t>
  </si>
  <si>
    <t>OJC-A1-SC/LC-SM-10-PC/APC-SP</t>
  </si>
  <si>
    <t>14-K-175</t>
  </si>
  <si>
    <t>K9089067</t>
  </si>
  <si>
    <t>14-K-176</t>
  </si>
  <si>
    <t>K9089162</t>
  </si>
  <si>
    <t>OJC-A1-SC/LC-SM-10-PC/PC-SP</t>
  </si>
  <si>
    <t>14-K-177</t>
  </si>
  <si>
    <t>K9089033</t>
  </si>
  <si>
    <t>OJC-A1-SC/LC-SM-12-PC/PC-SP</t>
  </si>
  <si>
    <t>14-K-180</t>
  </si>
  <si>
    <t>14-K-188</t>
  </si>
  <si>
    <t>K9089163</t>
  </si>
  <si>
    <t>OJC-A1-SC/LC-SM-15-PC/PC-SP</t>
  </si>
  <si>
    <t>14-K-189</t>
  </si>
  <si>
    <t>K9089034</t>
  </si>
  <si>
    <t>OJC-A1-SC/LC-SM-16-PC/PC-DP</t>
  </si>
  <si>
    <t>14-K-190</t>
  </si>
  <si>
    <t>OJC-A1-SC/LC-SM-19-PC/PC-DP</t>
  </si>
  <si>
    <t>14-K-195</t>
  </si>
  <si>
    <t>OJC-A1-SC/LC-SM-1-APC/PC-SP</t>
  </si>
  <si>
    <t>14-K-197</t>
  </si>
  <si>
    <t>OJC-A1-SC/LC-SM-1-PC/PC-DP</t>
  </si>
  <si>
    <t>14-K-198</t>
  </si>
  <si>
    <t>K9089157</t>
  </si>
  <si>
    <t>OJC-A1-SC/LC-SM-1-PC/PC-SP</t>
  </si>
  <si>
    <t>14-K-199</t>
  </si>
  <si>
    <t>K9089028</t>
  </si>
  <si>
    <t>OJC-A1-SC/LC-SM-20-APC/PC-SP</t>
  </si>
  <si>
    <t>14-K-202</t>
  </si>
  <si>
    <t>14-K-204</t>
  </si>
  <si>
    <t>K9089164</t>
  </si>
  <si>
    <t>OJC-A1-SC/LC-SM-20-PC/PC-SP</t>
  </si>
  <si>
    <t>14-K-205</t>
  </si>
  <si>
    <t>K9089035</t>
  </si>
  <si>
    <t>OJC-A1-SC/LC-SM-23-PC/PC-DP</t>
  </si>
  <si>
    <t>14-K-207</t>
  </si>
  <si>
    <t>14-K-209</t>
  </si>
  <si>
    <t>K9089165</t>
  </si>
  <si>
    <t>OJC-A1-SC/LC-SM-25-PC/PC-SP</t>
  </si>
  <si>
    <t>14-K-210</t>
  </si>
  <si>
    <t>K9089036</t>
  </si>
  <si>
    <t>OJC-A1-SC/LC-SM-29-PC/PC-DP</t>
  </si>
  <si>
    <t>14-K-212</t>
  </si>
  <si>
    <t>OJC-A1-SC/LC-SM-2-APC/PC-DP</t>
  </si>
  <si>
    <t>14-K-213</t>
  </si>
  <si>
    <t>OJC-A1-SC/LC-SM-2-PC/PC-DP</t>
  </si>
  <si>
    <t>14-K-214</t>
  </si>
  <si>
    <t>K9089158</t>
  </si>
  <si>
    <t>OJC-A1-SC/LC-SM-2-PC/PC-SP</t>
  </si>
  <si>
    <t>14-K-215</t>
  </si>
  <si>
    <t>K9089029</t>
  </si>
  <si>
    <t>14-K-217</t>
  </si>
  <si>
    <t>K9089166</t>
  </si>
  <si>
    <t>OJC-A1-SC/LC-SM-30-PC/PC-SP</t>
  </si>
  <si>
    <t>14-K-218</t>
  </si>
  <si>
    <t>K9089037</t>
  </si>
  <si>
    <t>OJC-A1-SC/LC-SM-35-PC/PC-DP</t>
  </si>
  <si>
    <t>14-K-220</t>
  </si>
  <si>
    <t>K9089167</t>
  </si>
  <si>
    <t>OJC-A1-SC/LC-SM-35-PC/PC-SP</t>
  </si>
  <si>
    <t>14-K-221</t>
  </si>
  <si>
    <t>K9089038</t>
  </si>
  <si>
    <t>OJC-A1-SC/LC-SM-3-APC/PC-DP</t>
  </si>
  <si>
    <t>14-K-222</t>
  </si>
  <si>
    <t>OJC-A1-SC/LC-SM-3-PC/PC-DP</t>
  </si>
  <si>
    <t>14-K-225</t>
  </si>
  <si>
    <t>K9089159</t>
  </si>
  <si>
    <t>OJC-A1-SC/LC-SM-3-PC/PC-SP</t>
  </si>
  <si>
    <t>14-K-226</t>
  </si>
  <si>
    <t>K9089030</t>
  </si>
  <si>
    <t>OJC-A1-SC/LC-SM-40-PC/PC-DP</t>
  </si>
  <si>
    <t>14-K-227</t>
  </si>
  <si>
    <t>K9089168</t>
  </si>
  <si>
    <t>OJC-A1-SC/LC-SM-40-PC/PC-SP</t>
  </si>
  <si>
    <t>14-K-228</t>
  </si>
  <si>
    <t>K9089039</t>
  </si>
  <si>
    <t>OJC-A1-SC/LC-SM-45-PC/PC-DP</t>
  </si>
  <si>
    <t>14-K-229</t>
  </si>
  <si>
    <t>K9089169</t>
  </si>
  <si>
    <t>OJC-A1-SC/LC-SM-4-PC/PC-DP</t>
  </si>
  <si>
    <t>14-K-231</t>
  </si>
  <si>
    <t>K9089160</t>
  </si>
  <si>
    <t>OJC-A1-SC/LC-SM-50-PC/PC-DP</t>
  </si>
  <si>
    <t>14-K-232</t>
  </si>
  <si>
    <t>K9089170</t>
  </si>
  <si>
    <t>OJC-A1-SC/LC-SM-50-PC/PC-SP</t>
  </si>
  <si>
    <t>14-K-233</t>
  </si>
  <si>
    <t>K9089041</t>
  </si>
  <si>
    <t>OJC-A1-SC/LC-SM-5-APC/PC-DP</t>
  </si>
  <si>
    <t>14-K-234</t>
  </si>
  <si>
    <t>OJC-A1-SC/LC-SM-5-PC/PC-DP</t>
  </si>
  <si>
    <t>14-K-236</t>
  </si>
  <si>
    <t>K9089161</t>
  </si>
  <si>
    <t>OJC-A1-SC/LC-SM-5-PC/PC-SP</t>
  </si>
  <si>
    <t>14-K-237</t>
  </si>
  <si>
    <t>K9089032</t>
  </si>
  <si>
    <t>14-K-239</t>
  </si>
  <si>
    <t>OJC-A1-SC/LC-SM-65-PC/PC-DP</t>
  </si>
  <si>
    <t>14-K-241</t>
  </si>
  <si>
    <t>OJC-A1-SC/LC-SM-70-PC/PC-DP</t>
  </si>
  <si>
    <t>14-K-245</t>
  </si>
  <si>
    <t>OJC-A1-SC/LC-SM-7-PC/PC-DP</t>
  </si>
  <si>
    <t>14-K-247</t>
  </si>
  <si>
    <t>OJC-A1-SC/SC-MM(OM3)-3-PC/PC-DP</t>
  </si>
  <si>
    <t>14-K-260</t>
  </si>
  <si>
    <t>OJC-A1-SC/SC-MM-2-PC/PC-DP</t>
  </si>
  <si>
    <t>14-K-270</t>
  </si>
  <si>
    <t>K9089306</t>
  </si>
  <si>
    <t>OJC-A1-SC/SC-SM-0.5-APC/APC-SP</t>
  </si>
  <si>
    <t>14-K-279</t>
  </si>
  <si>
    <t>OJC-A1-SC/SC-SM-0.5-PC/PC-SP</t>
  </si>
  <si>
    <t>14-K-282</t>
  </si>
  <si>
    <t>OJC-A1-SC/SC-SM-1.5-PC/PC-SP</t>
  </si>
  <si>
    <t>14-K-285</t>
  </si>
  <si>
    <t>OJC-A1-SC/SC-SM-10-APC/APC-DP</t>
  </si>
  <si>
    <t>14-K-286</t>
  </si>
  <si>
    <t>OJC-A1-SC/SC-SM-10-APC/APC-SP</t>
  </si>
  <si>
    <t>14-K-287</t>
  </si>
  <si>
    <t>OJC-A1-SC/SC-SM-10-PC/APC-DP</t>
  </si>
  <si>
    <t>14-K-288</t>
  </si>
  <si>
    <t>K9089188</t>
  </si>
  <si>
    <t>OJC-A1-SC/SC-SM-10-PC/APC-SP</t>
  </si>
  <si>
    <t>14-K-289</t>
  </si>
  <si>
    <t>K9089059</t>
  </si>
  <si>
    <t>OJC-A1-SC/SC-SM-10-PC/PC-DP</t>
  </si>
  <si>
    <t>14-K-290</t>
  </si>
  <si>
    <t>K9089132</t>
  </si>
  <si>
    <t>OJC-A1-SC/SC-SM-10-PC/PC-SP</t>
  </si>
  <si>
    <t>14-K-291</t>
  </si>
  <si>
    <t>K9089003</t>
  </si>
  <si>
    <t>OJC-A1-SC/SC-SM-15-APC/APC-SP</t>
  </si>
  <si>
    <t>14-K-299</t>
  </si>
  <si>
    <t>OJC-A1-SC/SC-SM-15-PC/APC-SP</t>
  </si>
  <si>
    <t>14-K-301</t>
  </si>
  <si>
    <t>K9089060</t>
  </si>
  <si>
    <t>OJC-A1-SC/SC-SM-15-PC/PC-DP</t>
  </si>
  <si>
    <t>14-K-302</t>
  </si>
  <si>
    <t>K9089137</t>
  </si>
  <si>
    <t>OJC-A1-SC/SC-SM-15-PC/PC-SP</t>
  </si>
  <si>
    <t>14-K-303</t>
  </si>
  <si>
    <t>K9089008</t>
  </si>
  <si>
    <t>OJC-A1-SC/SC-SM-1-APC/APC-SP</t>
  </si>
  <si>
    <t>14-K-312</t>
  </si>
  <si>
    <t>K9089110</t>
  </si>
  <si>
    <t>OJC-A1-SC/SC-SM-1-PC/APC-SP</t>
  </si>
  <si>
    <t>14-K-314</t>
  </si>
  <si>
    <t>K9089056</t>
  </si>
  <si>
    <t>OJC-A1-SC/SC-SM-1-PC/PC-DP</t>
  </si>
  <si>
    <t>14-K-315</t>
  </si>
  <si>
    <t>K9089123</t>
  </si>
  <si>
    <t>OJC-A1-SC/SC-SM-1-PC/PC-SP</t>
  </si>
  <si>
    <t>14-K-316</t>
  </si>
  <si>
    <t>K9088994</t>
  </si>
  <si>
    <t>OJC-A1-SC/SC-SM-20-APC/APC-SP</t>
  </si>
  <si>
    <t>14-K-318</t>
  </si>
  <si>
    <t>OJC-A1-SC/SC-SM-20-PC/APC-DP</t>
  </si>
  <si>
    <t>14-K-319</t>
  </si>
  <si>
    <t>K9089190</t>
  </si>
  <si>
    <t>OJC-A1-SC/SC-SM-20-PC/APC-SP</t>
  </si>
  <si>
    <t>14-K-320</t>
  </si>
  <si>
    <t>K9089061</t>
  </si>
  <si>
    <t>OJC-A1-SC/SC-SM-20-PC/PC-DP</t>
  </si>
  <si>
    <t>14-K-321</t>
  </si>
  <si>
    <t>K9089142</t>
  </si>
  <si>
    <t>OJC-A1-SC/SC-SM-20-PC/PC-SP</t>
  </si>
  <si>
    <t>14-K-322</t>
  </si>
  <si>
    <t>K9089013</t>
  </si>
  <si>
    <t>OJC-A1-SC/SC-SM-25-APC/APC-SP</t>
  </si>
  <si>
    <t>14-K-333</t>
  </si>
  <si>
    <t>OJC-A1-SC/SC-SM-25-PC/PC-DP</t>
  </si>
  <si>
    <t>14-K-336</t>
  </si>
  <si>
    <t>K9089147</t>
  </si>
  <si>
    <t>OJC-A1-SC/SC-SM-25-PC/PC-SP</t>
  </si>
  <si>
    <t>14-K-337</t>
  </si>
  <si>
    <t>K9089018</t>
  </si>
  <si>
    <t>OJC-A1-SC/SC-SM-2-APC/APC-SP</t>
  </si>
  <si>
    <t>14-K-343</t>
  </si>
  <si>
    <t>OJC-A1-SC/SC-SM-2-PC/PC-DP</t>
  </si>
  <si>
    <t>14-K-346</t>
  </si>
  <si>
    <t>K9089124</t>
  </si>
  <si>
    <t>OJC-A1-SC/SC-SM-2-PC/PC-SP</t>
  </si>
  <si>
    <t>14-K-347</t>
  </si>
  <si>
    <t>K9088995</t>
  </si>
  <si>
    <t>OJC-A1-SC/SC-SM-30-APC/APC-SP</t>
  </si>
  <si>
    <t>14-K-349</t>
  </si>
  <si>
    <t>OJC-A1-SC/SC-SM-30-PC/APC-DP</t>
  </si>
  <si>
    <t>14-K-350</t>
  </si>
  <si>
    <t>OJC-A1-SC/SC-SM-30-PC/APC-SP</t>
  </si>
  <si>
    <t>14-K-351</t>
  </si>
  <si>
    <t>K9089063</t>
  </si>
  <si>
    <t>OJC-A1-SC/SC-SM-30-PC/PC-DP</t>
  </si>
  <si>
    <t>14-K-352</t>
  </si>
  <si>
    <t>K9089152</t>
  </si>
  <si>
    <t>OJC-A1-SC/SC-SM-30-PC/PC-SP</t>
  </si>
  <si>
    <t>14-K-353</t>
  </si>
  <si>
    <t>K9089023</t>
  </si>
  <si>
    <t>OJC-A1-SC/SC-SM-35-PC/PC-DP</t>
  </si>
  <si>
    <t>14-K-354</t>
  </si>
  <si>
    <t>K9089153</t>
  </si>
  <si>
    <t>OJC-A1-SC/SC-SM-35-PC/PC-SP</t>
  </si>
  <si>
    <t>14-K-355</t>
  </si>
  <si>
    <t>K9089024</t>
  </si>
  <si>
    <t>OJC-A1-SC/SC-SM-3-APC/APC-DP</t>
  </si>
  <si>
    <t>14-K-356</t>
  </si>
  <si>
    <t>OJC-A1-SC/SC-SM-3-APC/APC-SP</t>
  </si>
  <si>
    <t>14-K-357</t>
  </si>
  <si>
    <t>K9089111</t>
  </si>
  <si>
    <t>OJC-A1-SC/SC-SM-3-PC/APC-SP</t>
  </si>
  <si>
    <t>14-K-360</t>
  </si>
  <si>
    <t>K9089057</t>
  </si>
  <si>
    <t>OJC-A1-SC/SC-SM-3-PC/PC-DP</t>
  </si>
  <si>
    <t>14-K-361</t>
  </si>
  <si>
    <t>K9089125</t>
  </si>
  <si>
    <t>OJC-A1-SC/SC-SM-3-PC/PC-SP</t>
  </si>
  <si>
    <t>14-K-362</t>
  </si>
  <si>
    <t>K9088996</t>
  </si>
  <si>
    <t>OJC-A1-SC/SC-SM-40-PC/PC-DP</t>
  </si>
  <si>
    <t>14-K-364</t>
  </si>
  <si>
    <t>K9089154</t>
  </si>
  <si>
    <t>OJC-A1-SC/SC-SM-40-PC/PC-SP</t>
  </si>
  <si>
    <t>14-K-365</t>
  </si>
  <si>
    <t>K9089025</t>
  </si>
  <si>
    <t>OJC-A1-SC/SC-SM-45-PC/PC-DP</t>
  </si>
  <si>
    <t>14-K-366</t>
  </si>
  <si>
    <t>K9089155</t>
  </si>
  <si>
    <t>OJC-A1-SC/SC-SM-45-PC/PC-SP</t>
  </si>
  <si>
    <t>14-K-367</t>
  </si>
  <si>
    <t>K9089026</t>
  </si>
  <si>
    <t>OJC-A1-SC/SC-SM-4-PC/PC-SP</t>
  </si>
  <si>
    <t>14-K-369</t>
  </si>
  <si>
    <t>K9088997</t>
  </si>
  <si>
    <t>OJC-A1-SC/SC-SM-50-PC/PC-DP</t>
  </si>
  <si>
    <t>14-K-371</t>
  </si>
  <si>
    <t>K9089156</t>
  </si>
  <si>
    <t>OJC-A1-SC/SC-SM-50-PC/PC-SP</t>
  </si>
  <si>
    <t>14-K-372</t>
  </si>
  <si>
    <t>K9089027</t>
  </si>
  <si>
    <t>OJC-A1-SC/SC-SM-5-APC/APC-SP</t>
  </si>
  <si>
    <t>14-K-375</t>
  </si>
  <si>
    <t>OJC-A1-SC/SC-SM-5-PC/APC-DP</t>
  </si>
  <si>
    <t>14-K-376</t>
  </si>
  <si>
    <t>K9089187</t>
  </si>
  <si>
    <t>OJC-A1-SC/SC-SM-5-PC/APC-SP</t>
  </si>
  <si>
    <t>14-K-377</t>
  </si>
  <si>
    <t>K9089058</t>
  </si>
  <si>
    <t>OJC-A1-SC/SC-SM-5-PC/PC-DP</t>
  </si>
  <si>
    <t>14-K-378</t>
  </si>
  <si>
    <t>K9089127</t>
  </si>
  <si>
    <t>OJC-A1-SC/SC-SM-5-PC/PC-SP</t>
  </si>
  <si>
    <t>14-K-379</t>
  </si>
  <si>
    <t>K9088998</t>
  </si>
  <si>
    <t>OJC-A1-SC/SC-SM-60-PC/PC-DP</t>
  </si>
  <si>
    <t>14-K-380</t>
  </si>
  <si>
    <t>OJC-A1-SC/SC-SM-6-APC/APC-SP</t>
  </si>
  <si>
    <t>14-K-383</t>
  </si>
  <si>
    <t>OJC-A1-SC/SC-SM-6-PC/PC-SP</t>
  </si>
  <si>
    <t>14-K-385</t>
  </si>
  <si>
    <t>K9088999</t>
  </si>
  <si>
    <t>OJC-A1-SC/SC-SM-7-APC/APC-SP</t>
  </si>
  <si>
    <t>14-K-386</t>
  </si>
  <si>
    <t>OJC-A1-SC/SC-SM-7-PC/PC-DP</t>
  </si>
  <si>
    <t>14-K-388</t>
  </si>
  <si>
    <t>K9089129</t>
  </si>
  <si>
    <t>OJC-A1-SC/SC-SM-7-PC/PC-SP</t>
  </si>
  <si>
    <t>14-K-389</t>
  </si>
  <si>
    <t>K9089000</t>
  </si>
  <si>
    <t>OJC-A1-SC/SC-SM-8-APC/APC-SP</t>
  </si>
  <si>
    <t>14-K-390</t>
  </si>
  <si>
    <t>OJC-A1-SC/SC-SM-8-PC/PC-SP</t>
  </si>
  <si>
    <t>14-K-393</t>
  </si>
  <si>
    <t>K9089001</t>
  </si>
  <si>
    <t>OJC-A1-SC/LC-SM-3-APC/PC-SP</t>
  </si>
  <si>
    <t>14-K-414</t>
  </si>
  <si>
    <t>OJC-C2-SC/SC-SM-10-PC/PC-12C</t>
  </si>
  <si>
    <t>14-K-456</t>
  </si>
  <si>
    <t>K9089453</t>
  </si>
  <si>
    <t>OJC-C2-SC/SC-SM-10-PC/PC-20C</t>
  </si>
  <si>
    <t>14-K-458</t>
  </si>
  <si>
    <t>K9118071</t>
  </si>
  <si>
    <t>OJC-C2-SC/SC-SM-10-PC/PC-8C</t>
  </si>
  <si>
    <t>14-K-459</t>
  </si>
  <si>
    <t>K9089452</t>
  </si>
  <si>
    <t>14-K-463</t>
  </si>
  <si>
    <t>OJC-C2-SC/SC-SM-12-PC/PC-8C</t>
  </si>
  <si>
    <t>14-K-465</t>
  </si>
  <si>
    <t>OJC-C2-SC/SC-SM-14-PC/PC-12C</t>
  </si>
  <si>
    <t>14-K-469</t>
  </si>
  <si>
    <t>OJC-C2-SC/SC-SM-15-PC/PC-12C</t>
  </si>
  <si>
    <t>14-K-474</t>
  </si>
  <si>
    <t>OJC-C2-SC/SC-SM-15-PC/PC-20C</t>
  </si>
  <si>
    <t>14-K-477</t>
  </si>
  <si>
    <t>K9118072</t>
  </si>
  <si>
    <t>OJC-C2-SC/SC-SM-15-PC/PC-8C</t>
  </si>
  <si>
    <t>14-K-479</t>
  </si>
  <si>
    <t>OJC-C2-SC/SC-SM-17-PC/PC-12C</t>
  </si>
  <si>
    <t>14-K-484</t>
  </si>
  <si>
    <t>OJC-C2-SC/SC-SM-20-PC/PC-12C</t>
  </si>
  <si>
    <t>14-K-503</t>
  </si>
  <si>
    <t>OJC-C2-SC/SC-SM-20-PC/PC-4C</t>
  </si>
  <si>
    <t>14-K-505</t>
  </si>
  <si>
    <t>K9089451</t>
  </si>
  <si>
    <t>OJC-C2-SC/SC-SM-25-PC/PC-12C</t>
  </si>
  <si>
    <t>14-K-512</t>
  </si>
  <si>
    <t>OJC-C2-SC/SC-SM-25-PC/PC-20C</t>
  </si>
  <si>
    <t>14-K-514</t>
  </si>
  <si>
    <t>K9094342</t>
  </si>
  <si>
    <t>OJC-C2-SC/SC-SM-50-PC/PC-20C</t>
  </si>
  <si>
    <t>14-K-546</t>
  </si>
  <si>
    <t>OJC-C2-SC/SC-SM-5-PC/PC-16C</t>
  </si>
  <si>
    <t>14-K-550</t>
  </si>
  <si>
    <t>K9094339</t>
  </si>
  <si>
    <t>OJC-C2-SC/SC-SM-7-PC/PC-12C</t>
  </si>
  <si>
    <t>14-K-560</t>
  </si>
  <si>
    <t>OJC-C2-SC/SC-SM-7-PC/PC-20C</t>
  </si>
  <si>
    <t>14-K-561</t>
  </si>
  <si>
    <t>OJC-C2-SC/SC-SM-7-PC/PC-8C</t>
  </si>
  <si>
    <t>14-K-562</t>
  </si>
  <si>
    <t>OJC-A1-LC/LC-SM-2-PC/PC-SP</t>
  </si>
  <si>
    <t>14-K-585</t>
  </si>
  <si>
    <t>K9089043</t>
  </si>
  <si>
    <t>OJC-A1-LC/LC-SM-60-PC/PC-DP</t>
  </si>
  <si>
    <t>14-K-587</t>
  </si>
  <si>
    <t>OJC-C2-SC/SC-SM-4-PC/PC-8C-1.0</t>
  </si>
  <si>
    <t>14-K-603</t>
  </si>
  <si>
    <t>OJC-A1-LC/LC-MM(OM3)-4-PC/PC-DP</t>
  </si>
  <si>
    <t>14-K-615</t>
  </si>
  <si>
    <t>OJC-A1-LC/LC-SM-6-PC/PC-DP</t>
  </si>
  <si>
    <t>14-K-616</t>
  </si>
  <si>
    <t>OJC-A1-LC/LC-SM-14-PC/PC-DP</t>
  </si>
  <si>
    <t>14-K-617</t>
  </si>
  <si>
    <t>OJC-A1-LC/LC-SM-16-PC/PC-DP</t>
  </si>
  <si>
    <t>14-K-618</t>
  </si>
  <si>
    <t>OJC-A1-LC/LC-SM-17-PC/PC-DP</t>
  </si>
  <si>
    <t>14-K-619</t>
  </si>
  <si>
    <t>OJC-A1-LC/LC-SM-18-PC/PC-DP</t>
  </si>
  <si>
    <t>14-K-620</t>
  </si>
  <si>
    <t>OJC-A1-LC/LC-MM(OM3)-22-PC/PC-DP</t>
  </si>
  <si>
    <t>14-K-624</t>
  </si>
  <si>
    <t>OJC-A1-LC/LC-MM(OM3)-24-PC/PC-DP</t>
  </si>
  <si>
    <t>14-K-626</t>
  </si>
  <si>
    <t>OJC-C2-SC/LC-SM-30-PC/PC-16C</t>
  </si>
  <si>
    <t>14-K-634</t>
  </si>
  <si>
    <t>K9094341</t>
  </si>
  <si>
    <t>OJC-A1-LC/LC-MM-7-PC/PC-DP</t>
  </si>
  <si>
    <t>14-K-640</t>
  </si>
  <si>
    <t>14-K-651</t>
  </si>
  <si>
    <t>K9089162_청색</t>
  </si>
  <si>
    <t>14-K-652</t>
  </si>
  <si>
    <t>K9089163_청색</t>
  </si>
  <si>
    <t>14-K-653</t>
  </si>
  <si>
    <t>K9089164_청색</t>
  </si>
  <si>
    <t>14-K-654</t>
  </si>
  <si>
    <t>K9089165_청색</t>
  </si>
  <si>
    <t>14-K-655</t>
  </si>
  <si>
    <t>K9089166_청색</t>
  </si>
  <si>
    <t>OJC-A1-LC/LC-MM(OM3)-40-PC/PC-DP</t>
  </si>
  <si>
    <t>14-K-663</t>
  </si>
  <si>
    <t>14-K-667</t>
  </si>
  <si>
    <t>K9089142_녹색</t>
  </si>
  <si>
    <t>14-K-668</t>
  </si>
  <si>
    <t>K9089147_녹색</t>
  </si>
  <si>
    <t>14-K-669</t>
  </si>
  <si>
    <t>K9089132_녹색</t>
  </si>
  <si>
    <t>14-K-670</t>
  </si>
  <si>
    <t>K9089137_녹색</t>
  </si>
  <si>
    <t>14-K-671</t>
  </si>
  <si>
    <t>K9089013_녹색</t>
  </si>
  <si>
    <t>14-K-672</t>
  </si>
  <si>
    <t>K9089111_적색</t>
  </si>
  <si>
    <t>14-K-673</t>
  </si>
  <si>
    <t>K9089152_녹색</t>
  </si>
  <si>
    <t>14-K-678</t>
  </si>
  <si>
    <t>K9089153_녹색</t>
  </si>
  <si>
    <t>14-K-682</t>
  </si>
  <si>
    <t>K9089147_적색</t>
  </si>
  <si>
    <t>14-K-685</t>
  </si>
  <si>
    <t>K9089127_녹색</t>
  </si>
  <si>
    <t>14-K-704</t>
  </si>
  <si>
    <t>K9089003_녹색</t>
  </si>
  <si>
    <t>14-K-705</t>
  </si>
  <si>
    <t>K9089008_녹색</t>
  </si>
  <si>
    <t>14-K-707</t>
  </si>
  <si>
    <t>K9089169_청색</t>
  </si>
  <si>
    <t>14-K-708</t>
  </si>
  <si>
    <t>K9089132_청색</t>
  </si>
  <si>
    <t>14-K-709</t>
  </si>
  <si>
    <t>K9089137_청색</t>
  </si>
  <si>
    <t>14-K-710</t>
  </si>
  <si>
    <t>K9089142_청색</t>
  </si>
  <si>
    <t>14-K-711</t>
  </si>
  <si>
    <t>K9089147_청색</t>
  </si>
  <si>
    <t>14-K-713</t>
  </si>
  <si>
    <t>K9089152_적색</t>
  </si>
  <si>
    <t>14-K-716</t>
  </si>
  <si>
    <t>K9089181_청색</t>
  </si>
  <si>
    <t>14-K-717</t>
  </si>
  <si>
    <t>K9089180_청색</t>
  </si>
  <si>
    <t>14-K-718</t>
  </si>
  <si>
    <t>K9089179_청색</t>
  </si>
  <si>
    <t>14-K-719</t>
  </si>
  <si>
    <t>K9089178_청색</t>
  </si>
  <si>
    <t>14-K-720</t>
  </si>
  <si>
    <t>K9089177_청색</t>
  </si>
  <si>
    <t>14-K-721</t>
  </si>
  <si>
    <t>K9089176_청색</t>
  </si>
  <si>
    <t>14-K-724</t>
  </si>
  <si>
    <t>K9089018_녹색</t>
  </si>
  <si>
    <t>OJC-C2-SC/SC-SM-20-PC/PC-16C</t>
  </si>
  <si>
    <t>14-K-732</t>
  </si>
  <si>
    <t>14-K-754</t>
  </si>
  <si>
    <t>K9089182_청색</t>
  </si>
  <si>
    <t>OJC-A1-LC/LC-SM-0.5-PC/PC-DP</t>
  </si>
  <si>
    <t>14-K-769</t>
  </si>
  <si>
    <t>OJC-A1-LC/LC-SM-0.3-PC/PC-DP</t>
  </si>
  <si>
    <t>14-K-771</t>
  </si>
  <si>
    <t>14-K-772</t>
  </si>
  <si>
    <t>K9089125_청색</t>
  </si>
  <si>
    <t>OJC-A1-SC/LC-SM-1.5-PC/PC-SP</t>
  </si>
  <si>
    <t>14-K-773</t>
  </si>
  <si>
    <t>14-K-781</t>
  </si>
  <si>
    <t>K9089164_적색</t>
  </si>
  <si>
    <t>14-K-782</t>
  </si>
  <si>
    <t>K9089165_적색</t>
  </si>
  <si>
    <t>14-K-783</t>
  </si>
  <si>
    <t>K9089178_적색</t>
  </si>
  <si>
    <t>14-K-784</t>
  </si>
  <si>
    <t>K9089179_적색</t>
  </si>
  <si>
    <t>14-K-786</t>
  </si>
  <si>
    <t>K9089180_적색</t>
  </si>
  <si>
    <t>14-K-787</t>
  </si>
  <si>
    <t>K9089166_적색</t>
  </si>
  <si>
    <t>OJC-A1-LC/LC-MM(OM3)-7-PC/PC-DP</t>
  </si>
  <si>
    <t>14-K-789</t>
  </si>
  <si>
    <t>OJC-A1-LC/LC-SM-9-PC/PC-DP</t>
  </si>
  <si>
    <t>14-K-790</t>
  </si>
  <si>
    <t>OJC-A1-LC/LC-MM(OM3)-60-PC/PC-DP</t>
  </si>
  <si>
    <t>14-K-802</t>
  </si>
  <si>
    <t>Distribution-CABLE-SM-12C</t>
  </si>
  <si>
    <t>14-K-806</t>
  </si>
  <si>
    <t>K9089498</t>
  </si>
  <si>
    <t>OJC-A1-LC/LC-SM-70-PC/PC-DP</t>
  </si>
  <si>
    <t>14-K-808</t>
  </si>
  <si>
    <t>14-K-810</t>
  </si>
  <si>
    <t>K9089161_청색</t>
  </si>
  <si>
    <t>OJC-A1-LC/LC-SM-0.3-PC/PC-SP</t>
  </si>
  <si>
    <t>14-K-814</t>
  </si>
  <si>
    <t>Distribution-CABLE-SM-20C</t>
  </si>
  <si>
    <t>14-K-815</t>
  </si>
  <si>
    <t>K9094346</t>
  </si>
  <si>
    <t>Distribution-CABLE-SM-8C</t>
  </si>
  <si>
    <t>14-K-816</t>
  </si>
  <si>
    <t>K9089497</t>
  </si>
  <si>
    <t>14-K-824</t>
  </si>
  <si>
    <t>K9088998_녹색</t>
  </si>
  <si>
    <t>OJC-A1-LC/LC-MM(OM3)-65-PC/PC-DP</t>
  </si>
  <si>
    <t>14-K-827</t>
  </si>
  <si>
    <t>OJC-A1-SC/SC-SM-55-PC/PC-DP</t>
  </si>
  <si>
    <t>14-K-829</t>
  </si>
  <si>
    <t>OJC-A1-LC/LC-MM(OM3)-70-PC/PC-DP</t>
  </si>
  <si>
    <t>14-K-837</t>
  </si>
  <si>
    <t>14-K-847</t>
  </si>
  <si>
    <t>K9088995_고려오트론</t>
  </si>
  <si>
    <t>14-K-849</t>
  </si>
  <si>
    <t>K9088994_포앤티</t>
  </si>
  <si>
    <t>14-K-850</t>
  </si>
  <si>
    <t>K9088995_포앤티</t>
  </si>
  <si>
    <t>14-K-851</t>
  </si>
  <si>
    <t>K9088996_포앤티</t>
  </si>
  <si>
    <t>OJC-A1-LC/LC-MM(OM3)-13-PC/PC-DP</t>
  </si>
  <si>
    <t>14-K-854</t>
  </si>
  <si>
    <t>14-K-855</t>
  </si>
  <si>
    <t>K9088995_청색</t>
  </si>
  <si>
    <t>14-K-856</t>
  </si>
  <si>
    <t>K9088994_청색</t>
  </si>
  <si>
    <t>14-K-857</t>
  </si>
  <si>
    <t>K9088996_청색</t>
  </si>
  <si>
    <t>OJC-A1-LC/LC-SM-35-PC/PC-SP</t>
  </si>
  <si>
    <t>14-K-869</t>
  </si>
  <si>
    <t>K9089052</t>
  </si>
  <si>
    <t>14-K-879</t>
  </si>
  <si>
    <t>K9089125_녹색</t>
  </si>
  <si>
    <t>14-K-883</t>
  </si>
  <si>
    <t>K9089163_포앤티</t>
  </si>
  <si>
    <t>OJC-A1-SC/LC-SM-21-PC/PC-DP</t>
  </si>
  <si>
    <t>14-K-923</t>
  </si>
  <si>
    <t>OJC-A1-LC/LC-SM-21-PC/PC-DP</t>
  </si>
  <si>
    <t>14-K-925</t>
  </si>
  <si>
    <t>OJC-A1-SC/LC-SM-24-PC/PC-DP</t>
  </si>
  <si>
    <t>14-K-927</t>
  </si>
  <si>
    <t>14-K-928</t>
  </si>
  <si>
    <t>K9089173_청색</t>
  </si>
  <si>
    <t>OJC-A1-SC/LC-SM-27-PC/PC-DP</t>
  </si>
  <si>
    <t>14-K-933</t>
  </si>
  <si>
    <t>OJC-A1-SC/LC-SM-80-PC/PC-DP</t>
  </si>
  <si>
    <t>14-K-936</t>
  </si>
  <si>
    <t>OJC-C2-SC/LC-SM-20-PC/PC-16C</t>
  </si>
  <si>
    <t>14-K-939</t>
  </si>
  <si>
    <t>14-K-940</t>
  </si>
  <si>
    <t>청색</t>
  </si>
  <si>
    <t>OJC-C2-SC/LC-SM-40-PC/PC-20C</t>
  </si>
  <si>
    <t>14-K-941</t>
  </si>
  <si>
    <t>K9094344</t>
  </si>
  <si>
    <t>14-K-A101</t>
  </si>
  <si>
    <t>K9089171_청색</t>
  </si>
  <si>
    <t>14-K-A102</t>
  </si>
  <si>
    <t>OJC-C2-SC/LC-SM-25-PC/PC-16C</t>
  </si>
  <si>
    <t>14-K-A111</t>
  </si>
  <si>
    <t>14-K-A113</t>
  </si>
  <si>
    <t>LC/DP CLIP Type</t>
  </si>
  <si>
    <t>OJC-A1-LC/LC-SM-3-APC/APC-DP</t>
  </si>
  <si>
    <t>14-K-A115</t>
  </si>
  <si>
    <t>OJC-A1-LC/LC-SM-5-APC/APC-DP</t>
  </si>
  <si>
    <t>14-K-A116</t>
  </si>
  <si>
    <t>14-K-A117</t>
  </si>
  <si>
    <t>14-K-A118</t>
  </si>
  <si>
    <t>14-K-A119</t>
  </si>
  <si>
    <t>OJC-A1-LC/LC-SM-15-APC/APC-DP</t>
  </si>
  <si>
    <t>14-K-A124</t>
  </si>
  <si>
    <t>14-K-A128</t>
  </si>
  <si>
    <t>14-K-A138</t>
  </si>
  <si>
    <t>K9089154_청색</t>
  </si>
  <si>
    <t>14-K-A143</t>
  </si>
  <si>
    <t>K9089177_녹색</t>
  </si>
  <si>
    <t>14-K-A144</t>
  </si>
  <si>
    <t>K9089033_녹색</t>
  </si>
  <si>
    <t>14-K-A145</t>
  </si>
  <si>
    <t>K9089034_녹색</t>
  </si>
  <si>
    <t>14-K-A146</t>
  </si>
  <si>
    <t>K9089035_녹색</t>
  </si>
  <si>
    <t>14-K-A147</t>
  </si>
  <si>
    <t>K9089030_녹색</t>
  </si>
  <si>
    <t>14-K-A163</t>
  </si>
  <si>
    <t>K9089037_녹색</t>
  </si>
  <si>
    <t>14-K-A174</t>
  </si>
  <si>
    <t>청색 케이블</t>
  </si>
  <si>
    <t>OJC-A1-LC/LC-SM-28-PC/PC-DP</t>
  </si>
  <si>
    <t>14-K-A185</t>
  </si>
  <si>
    <t>14-K-A187</t>
  </si>
  <si>
    <t>K9089032_녹색</t>
  </si>
  <si>
    <t>OJC-A1-SC/SC-SM-40-APC/APC-SP</t>
  </si>
  <si>
    <t>14-K-A188</t>
  </si>
  <si>
    <t>OJC-A1-SC/LC-SM-1-APC/PC-DP</t>
  </si>
  <si>
    <t>14-K-A194</t>
  </si>
  <si>
    <t>K9089240</t>
  </si>
  <si>
    <t>OJC-A1-LC/LC-MM(OM3)-12-PC/PC-DP</t>
  </si>
  <si>
    <t>14-K-A252</t>
  </si>
  <si>
    <t>14-K-A261</t>
  </si>
  <si>
    <t>K9089036_녹색</t>
  </si>
  <si>
    <t>14-K-A264</t>
  </si>
  <si>
    <t>OJC-A1-LC/LC-SM-19-PC/PC-DP</t>
  </si>
  <si>
    <t>14-K-A267</t>
  </si>
  <si>
    <t>14-K-A280</t>
  </si>
  <si>
    <t>K9089179_녹색</t>
  </si>
  <si>
    <t>OJC-A1-SC/LC-SM-31-PC/PC-DP</t>
  </si>
  <si>
    <t>14-K-A282</t>
  </si>
  <si>
    <t>14-K-A294</t>
  </si>
  <si>
    <t>14-K-A295</t>
  </si>
  <si>
    <t>녹색</t>
  </si>
  <si>
    <t>OJC-A1-LC/LC-MM(OM3)-11-PC/PC-DP</t>
  </si>
  <si>
    <t>14-K-A302</t>
  </si>
  <si>
    <t>OJC-A1-LC/LC-SM-27-PC/PC-DP</t>
  </si>
  <si>
    <t>14-K-A303</t>
  </si>
  <si>
    <t>14-K-A308</t>
  </si>
  <si>
    <t>LC/DP Clip Type</t>
  </si>
  <si>
    <t>OJC-A1-SC/SC-MM(OM3)-50-PC/PC-DP</t>
  </si>
  <si>
    <t>14-K-A47</t>
  </si>
  <si>
    <t>OJC-A1-LC/LC-SM-3-APC/APC-SP</t>
  </si>
  <si>
    <t>14-K-A62</t>
  </si>
  <si>
    <t>OJC-A1-LC/LC-SM-80-PC/PC-DP</t>
  </si>
  <si>
    <t>14-K-A76</t>
  </si>
  <si>
    <t>14-K-A87</t>
  </si>
  <si>
    <t>14-K-A92</t>
  </si>
  <si>
    <t>OJC-A1-SC/LC-SM-28-PC/PC-DP</t>
  </si>
  <si>
    <t>14-K-B126</t>
  </si>
  <si>
    <t>14-K-B152</t>
  </si>
  <si>
    <t>14-K-B154</t>
  </si>
  <si>
    <t>14-K-B155</t>
  </si>
  <si>
    <t>14-K-B158</t>
  </si>
  <si>
    <t>OJC-A1-LC/LC-SM-24-PC/PC-DP</t>
  </si>
  <si>
    <t>14-K-B159</t>
  </si>
  <si>
    <t>14-K-B177</t>
  </si>
  <si>
    <t>14-K-B205</t>
  </si>
  <si>
    <t>양단 분기부 1.5M</t>
  </si>
  <si>
    <t>OJC-A1-LC/LC-SM-26-PC/PC-DP</t>
  </si>
  <si>
    <t>14-K-B230</t>
  </si>
  <si>
    <t>14-K-B253</t>
  </si>
  <si>
    <t>K9089176_녹색</t>
  </si>
  <si>
    <t>14-K-B254</t>
  </si>
  <si>
    <t>K9089175_녹색</t>
  </si>
  <si>
    <t>OJC-A1-LC/LC-SM-11-PC/PC-DP</t>
  </si>
  <si>
    <t>14-K-B307</t>
  </si>
  <si>
    <t>14-K-B311</t>
  </si>
  <si>
    <t>23M_적색</t>
  </si>
  <si>
    <t>OJC-A1-LC/LC-MM(OM3)-14-PC/PC-DP</t>
  </si>
  <si>
    <t>14-K-B315</t>
  </si>
  <si>
    <t>OJC-A1-LC/LC-MM(OM3)-16-PC/PC-DP</t>
  </si>
  <si>
    <t>14-K-B316</t>
  </si>
  <si>
    <t>OJC-A1-SC/SC-SM-0.8-PC/PC-SP</t>
  </si>
  <si>
    <t>14-K-B321</t>
  </si>
  <si>
    <t>14-K-B322</t>
  </si>
  <si>
    <t>OJC-A1-SC/SC-SM-6-PC/PC-DP</t>
  </si>
  <si>
    <t>14-K-B323</t>
  </si>
  <si>
    <t>OJC-A1-SC/LC-SM-5-APC/PC-SP</t>
  </si>
  <si>
    <t>14-K-B326</t>
  </si>
  <si>
    <t>OJC-A1-LC/LC-MM(OM3)-1.5-PC/PC-DP</t>
  </si>
  <si>
    <t>14-K-B327</t>
  </si>
  <si>
    <t>14-K-B328</t>
  </si>
  <si>
    <t>14-K-B329</t>
  </si>
  <si>
    <t>분기부 양단 1.5m</t>
  </si>
  <si>
    <t>14-K-B330</t>
  </si>
  <si>
    <t>14-K-B331</t>
  </si>
  <si>
    <t>14-K-B332</t>
  </si>
  <si>
    <t>분기부 1.5m/ 2m</t>
  </si>
  <si>
    <t>14-K-B333</t>
  </si>
  <si>
    <t>14-K-B334</t>
  </si>
  <si>
    <t>14-K-B335</t>
  </si>
  <si>
    <t>분기부 2.5m</t>
  </si>
  <si>
    <t>14-K-B336</t>
  </si>
  <si>
    <t>14-K-B337</t>
  </si>
  <si>
    <t>14-K-B338</t>
  </si>
  <si>
    <t>분기부 2m/ 1m</t>
  </si>
  <si>
    <t>14-K-B339</t>
  </si>
  <si>
    <t>14-K-B340</t>
  </si>
  <si>
    <t>OJC-A1-SC/LC-SM-15-APC/PC-SP</t>
  </si>
  <si>
    <t>14-K-B341</t>
  </si>
  <si>
    <t>OJC-C2-LC/LC-SM-35-PC/PC-4C</t>
  </si>
  <si>
    <t>14-K-B343</t>
  </si>
  <si>
    <t>양단분기부 2M</t>
  </si>
  <si>
    <t>OJC-C2-SC/SC-SM-13-PC/PC-16C</t>
  </si>
  <si>
    <t>14-K-B344</t>
  </si>
  <si>
    <t>K9094339_양단 분기부 1.5M</t>
  </si>
  <si>
    <t>OJC-C2-SC/SC-SM-15-PC/PC-16C</t>
  </si>
  <si>
    <t>14-K-B345</t>
  </si>
  <si>
    <t>14-K-B346</t>
  </si>
  <si>
    <t>OJC-C2-SC/SC-SM-25-PC/PC-16C</t>
  </si>
  <si>
    <t>14-K-B347</t>
  </si>
  <si>
    <t>OJC-C2-SC/SC-SM-30-PC/PC-16C</t>
  </si>
  <si>
    <t>14-K-B348</t>
  </si>
  <si>
    <t>OJC-A1-SC/SC-SM-13-PC/PC-DP</t>
  </si>
  <si>
    <t>14-K-B350</t>
  </si>
  <si>
    <t>K9089135_녹색</t>
  </si>
  <si>
    <t>OJC-A1-SC/LC-SM-0.5-APC/PC-SP</t>
  </si>
  <si>
    <t>14-K-B351</t>
  </si>
  <si>
    <t>OJC-A1-SC/SC-SM-12-APC/APC-SP</t>
  </si>
  <si>
    <t>14-K-B356</t>
  </si>
  <si>
    <t>14-K-B357</t>
  </si>
  <si>
    <t>14-K-B358</t>
  </si>
  <si>
    <t>14-K-B359</t>
  </si>
  <si>
    <t>OJC-C2-SC/SC-SM-15-PC/APC-12C</t>
  </si>
  <si>
    <t>14-K-B361</t>
  </si>
  <si>
    <t>OJC-C2-SC/SC-SM-15-APC/APC-12C</t>
  </si>
  <si>
    <t>14-K-B362</t>
  </si>
  <si>
    <t>OJC-A1-FC/FC-SM-15-APC/APC-SP</t>
  </si>
  <si>
    <t>14-K-B364</t>
  </si>
  <si>
    <t>OJC-A1-SC-SM-1.5-APC-SP</t>
  </si>
  <si>
    <t>14-K-B365</t>
  </si>
  <si>
    <t>OJC-A1-SC-SM-3-APC-DP</t>
  </si>
  <si>
    <t>14-K-B367</t>
  </si>
  <si>
    <t>MOJC-SM-12C-SC/PC-SC/PC</t>
  </si>
  <si>
    <t>14-M-047</t>
  </si>
  <si>
    <t>18M</t>
  </si>
  <si>
    <t>14-M-048</t>
  </si>
  <si>
    <t>14-M-054</t>
  </si>
  <si>
    <t>MOJC-SM-24C-LC/PC-LC/PC</t>
  </si>
  <si>
    <t>14-M-715</t>
  </si>
  <si>
    <t>MOJC-SM-24C-SC/PC-SC/PC</t>
  </si>
  <si>
    <t>14-M-A067</t>
  </si>
  <si>
    <t>MOJC-SM-8C-LC/PC-LC/PC</t>
  </si>
  <si>
    <t>14-M-A073</t>
  </si>
  <si>
    <t>14-M-A074</t>
  </si>
  <si>
    <t>광감쇠기(SC/PC-3dB)</t>
  </si>
  <si>
    <t>14-O-003</t>
  </si>
  <si>
    <t>광감쇠기(SC/PC-4dB)</t>
  </si>
  <si>
    <t>14-O-004</t>
  </si>
  <si>
    <t>광감쇠기(SC/PC-5dB)</t>
  </si>
  <si>
    <t>14-O-005</t>
  </si>
  <si>
    <t>K9039028</t>
  </si>
  <si>
    <t>광감쇠기(SC/PC-6dB)</t>
  </si>
  <si>
    <t>14-O-006</t>
  </si>
  <si>
    <t>광감쇠기(SC/PC-7dB)</t>
  </si>
  <si>
    <t>14-O-007</t>
  </si>
  <si>
    <t>광감쇠기(SC/PC-8dB)</t>
  </si>
  <si>
    <t>14-O-008</t>
  </si>
  <si>
    <t>광감쇠기(SC/PC-10dB)</t>
  </si>
  <si>
    <t>14-O-010</t>
  </si>
  <si>
    <t>K9039029</t>
  </si>
  <si>
    <t>광감쇠기(SC/PC-15dB)</t>
  </si>
  <si>
    <t>14-O-011</t>
  </si>
  <si>
    <t>K9039030</t>
  </si>
  <si>
    <t>광감쇠기(LC/PC-1dB)</t>
  </si>
  <si>
    <t>14-O-013</t>
  </si>
  <si>
    <t>광감쇠기(LC/PC-2dB)</t>
  </si>
  <si>
    <t>14-O-014</t>
  </si>
  <si>
    <t>광감쇠기(LC/PC-3dB)</t>
  </si>
  <si>
    <t>14-O-015</t>
  </si>
  <si>
    <t>광감쇠기(LC/PC-4dB)</t>
  </si>
  <si>
    <t>14-O-016</t>
  </si>
  <si>
    <t>광감쇠기(LC/PC-5dB)</t>
  </si>
  <si>
    <t>14-O-017</t>
  </si>
  <si>
    <t>K9076857</t>
  </si>
  <si>
    <t>광감쇠기(LC/PC-6dB)</t>
  </si>
  <si>
    <t>14-O-018</t>
  </si>
  <si>
    <t>광감쇠기(LC/PC-7dB)</t>
  </si>
  <si>
    <t>14-O-019</t>
  </si>
  <si>
    <t>광감쇠기(LC/PC-8dB)</t>
  </si>
  <si>
    <t>14-O-020</t>
  </si>
  <si>
    <t>광감쇠기(LC/PC-9dB)</t>
  </si>
  <si>
    <t>14-O-021</t>
  </si>
  <si>
    <t>광감쇠기(LC/PC-10dB)</t>
  </si>
  <si>
    <t>14-O-022</t>
  </si>
  <si>
    <t>K9076858</t>
  </si>
  <si>
    <t>광감쇠기(LC/PC-15dB)</t>
  </si>
  <si>
    <t>14-O-023</t>
  </si>
  <si>
    <t>K9076859</t>
  </si>
  <si>
    <t>광감쇠기(LC/PC-20dB)</t>
  </si>
  <si>
    <t>14-O-024</t>
  </si>
  <si>
    <t>K9076860</t>
  </si>
  <si>
    <t>광감쇠기(SC/APC-2dB)</t>
  </si>
  <si>
    <t>14-O-036</t>
  </si>
  <si>
    <t>광감쇠기(SC/APC-3dB)</t>
  </si>
  <si>
    <t>14-O-037</t>
  </si>
  <si>
    <t>광감쇠기(FC/APC-3dB)</t>
  </si>
  <si>
    <t>14-O-047</t>
  </si>
  <si>
    <t>광감쇠기(FC/APC-4dB)</t>
  </si>
  <si>
    <t>14-O-048</t>
  </si>
  <si>
    <t>광감쇠기(FC/APC-5dB)</t>
  </si>
  <si>
    <t>14-O-049</t>
  </si>
  <si>
    <t>광감쇠기(LC/PC-12dB)</t>
  </si>
  <si>
    <t>14-O-055</t>
  </si>
  <si>
    <t>광감쇠기(LC/PC-13dB)</t>
  </si>
  <si>
    <t>14-O-057</t>
  </si>
  <si>
    <t>PIGTAIL-FC/APC-SM-12C (0.9mm)</t>
  </si>
  <si>
    <t>14-P-001</t>
  </si>
  <si>
    <t>1.5M_12색</t>
  </si>
  <si>
    <t>PIGTAIL-FC/PC-SM-12C (0.9mm)</t>
  </si>
  <si>
    <t>14-P-002</t>
  </si>
  <si>
    <t>PIGTAIL-LC/PC-SM-12C (0.9mm)</t>
  </si>
  <si>
    <t>14-P-004</t>
  </si>
  <si>
    <t>PIGTAIL-LC/PC-SM-12C(Distribution cable)</t>
  </si>
  <si>
    <t>14-P-005</t>
  </si>
  <si>
    <t>4.2M</t>
  </si>
  <si>
    <t>PIGTAIL-LC/PC-SM-1C (0.9mm)</t>
  </si>
  <si>
    <t>14-P-006</t>
  </si>
  <si>
    <t>1.5M</t>
  </si>
  <si>
    <t>PIGTAIL-SC/APC-SM-12C (0.9mm)</t>
  </si>
  <si>
    <t>14-P-010</t>
  </si>
  <si>
    <t>PIGTAIL-SC/APC-SM-1C (0.9mm)</t>
  </si>
  <si>
    <t>14-P-012</t>
  </si>
  <si>
    <t>PIGTAIL-SC/APC-SM-6C (0.9mm)</t>
  </si>
  <si>
    <t>14-P-014</t>
  </si>
  <si>
    <t>1.5M_6색</t>
  </si>
  <si>
    <t>PIGTAIL-SC/PC-MM-1C (0.9mm)</t>
  </si>
  <si>
    <t>14-P-016</t>
  </si>
  <si>
    <t>PIGTAIL-SC/PC-SM-12C (0.9mm)</t>
  </si>
  <si>
    <t>14-P-017</t>
  </si>
  <si>
    <t>PIGTAIL-SC/PC-SM-1C (0.9mm)</t>
  </si>
  <si>
    <t>14-P-018</t>
  </si>
  <si>
    <t>PIGTAIL-SC/PC-SM-8C (0.9mm)</t>
  </si>
  <si>
    <t>14-P-023</t>
  </si>
  <si>
    <t>1.5M_8색</t>
  </si>
  <si>
    <t>PIGTAIL-SC/APC-SM-12C (SK성단용)</t>
  </si>
  <si>
    <t>14-P-025</t>
  </si>
  <si>
    <t>PIGTAIL-SC/PC-SM-12C (SK성단용)</t>
  </si>
  <si>
    <t>14-P-029</t>
  </si>
  <si>
    <t>14-P-030</t>
  </si>
  <si>
    <t>1.5M_(노란색)</t>
  </si>
  <si>
    <t>14-P-031</t>
  </si>
  <si>
    <t>PIGTAIL-SC/APC-SM-6C (SK성단용)</t>
  </si>
  <si>
    <t>14-P-032</t>
  </si>
  <si>
    <t>1,5M</t>
  </si>
  <si>
    <t>PIGTAIL-LC/PC-MM-12C (SK성단용)</t>
  </si>
  <si>
    <t>14-P-033</t>
  </si>
  <si>
    <t>PIGTAIL-LC/PC-MM(OM3)-1C (0.9mm)</t>
  </si>
  <si>
    <t>14-P-034</t>
  </si>
  <si>
    <t>14-P-036</t>
  </si>
  <si>
    <t>14-P-047</t>
  </si>
  <si>
    <t>PIGTAIL-SC/APC-SM-1C(0.9mm)</t>
  </si>
  <si>
    <t>14-P-052</t>
  </si>
  <si>
    <t>1.0M</t>
  </si>
  <si>
    <t>PIGTAIL-SC/APC-SM-2C (0.9mm)</t>
  </si>
  <si>
    <t>14-P-073</t>
  </si>
  <si>
    <t>1.5M_노란색</t>
  </si>
  <si>
    <t>PIGTAIL-LC/APC-SM-1C (0.9mm)</t>
  </si>
  <si>
    <t>14-P-076</t>
  </si>
  <si>
    <t>PIGTAIL-LC/APC-SM-12C (SK성단용)</t>
  </si>
  <si>
    <t>14-P-077</t>
  </si>
  <si>
    <t>PIGTAIL-LC/APC-SM-12C (0.9mm)</t>
  </si>
  <si>
    <t>14-P-091</t>
  </si>
  <si>
    <t>PIGTAIL-LC/PC-SM-6C (SK성단용)</t>
  </si>
  <si>
    <t>14-P-093</t>
  </si>
  <si>
    <t>PIGTAIL-LC/PC-SM-8C (0.9mm)</t>
  </si>
  <si>
    <t>14-P-107</t>
  </si>
  <si>
    <t>SOJC-SM-LC/PC-LC/PC</t>
  </si>
  <si>
    <t>14-S-084</t>
  </si>
  <si>
    <t>14-S-093</t>
  </si>
  <si>
    <t>14-S-099</t>
  </si>
  <si>
    <t>SOJC-SM-LC/PC-SC/APC</t>
  </si>
  <si>
    <t>14-S-110</t>
  </si>
  <si>
    <t>14-S-111</t>
  </si>
  <si>
    <t>14-S-114</t>
  </si>
  <si>
    <t>14-S-117</t>
  </si>
  <si>
    <t>14-S-118</t>
  </si>
  <si>
    <t>14-S-123</t>
  </si>
  <si>
    <t>SOJC-SM-LC/PC-SC/PC</t>
  </si>
  <si>
    <t>14-S-133</t>
  </si>
  <si>
    <t>13M, B3, 2.0mm</t>
  </si>
  <si>
    <t>SOJC-SM-SC/APC-FC/APC</t>
  </si>
  <si>
    <t>14-S-161</t>
  </si>
  <si>
    <t>SOJC-SM-SC/APC-SC/APC</t>
  </si>
  <si>
    <t>14-S-179</t>
  </si>
  <si>
    <t>14-S-180</t>
  </si>
  <si>
    <t>14-S-181</t>
  </si>
  <si>
    <t>14-S-183</t>
  </si>
  <si>
    <t>14-S-185</t>
  </si>
  <si>
    <t>14-S-189</t>
  </si>
  <si>
    <t>SOJC-SM-SC/PC-FC/APC</t>
  </si>
  <si>
    <t>14-S-214</t>
  </si>
  <si>
    <t>SOJC-SM-SC/PC-SC/APC</t>
  </si>
  <si>
    <t>14-S-237</t>
  </si>
  <si>
    <t>14-S-239</t>
  </si>
  <si>
    <t>14-S-241</t>
  </si>
  <si>
    <t>14-S-245</t>
  </si>
  <si>
    <t>14-S-249</t>
  </si>
  <si>
    <t>14-S-251</t>
  </si>
  <si>
    <t>SOJC-SM-SC/PC-SC/PC</t>
  </si>
  <si>
    <t>14-S-256</t>
  </si>
  <si>
    <t>14-S-258</t>
  </si>
  <si>
    <t>14-S-260</t>
  </si>
  <si>
    <t>14-S-263</t>
  </si>
  <si>
    <t>14-S-264</t>
  </si>
  <si>
    <t>14-S-268</t>
  </si>
  <si>
    <t>14-S-272</t>
  </si>
  <si>
    <t>14-S-344</t>
  </si>
  <si>
    <t>14-S-382</t>
  </si>
  <si>
    <t>SOJC-SM-LC/PC-FC/APC</t>
  </si>
  <si>
    <t>14-S-459</t>
  </si>
  <si>
    <t>SOJC-SM-SC/APC-FC/PC</t>
  </si>
  <si>
    <t>14-S-472</t>
  </si>
  <si>
    <t>14-S-502</t>
  </si>
  <si>
    <t>14-S-775</t>
  </si>
  <si>
    <t>14-S-841</t>
  </si>
  <si>
    <t>14-S-852</t>
  </si>
  <si>
    <t>K9088996_녹색</t>
  </si>
  <si>
    <t>OJC-A1-SC/LC-SM-2-APC/PC-SP</t>
  </si>
  <si>
    <t>14-S-862</t>
  </si>
  <si>
    <t>MPO-MPO-OM3-8C-10M</t>
  </si>
  <si>
    <t>14-S-A009</t>
  </si>
  <si>
    <t>MPO 8core 10m Type B Round Aqua Corning Fiber</t>
  </si>
  <si>
    <t>MPO 12C to MPO 12C, OM3, Female Type, Method B</t>
  </si>
  <si>
    <t>14-S-A358</t>
  </si>
  <si>
    <t>14-S-A359</t>
  </si>
  <si>
    <t>MPO-MPO-OM4-12C-100M</t>
  </si>
  <si>
    <t>14-S-A363</t>
  </si>
  <si>
    <t>Female, Type B, VIOLET COLOR</t>
  </si>
  <si>
    <t>MPO to MPO-OM4-8C, 12C 공용-8M</t>
  </si>
  <si>
    <t>14-S-A365</t>
  </si>
  <si>
    <t>FEMALE, Method B</t>
  </si>
  <si>
    <t>MINI OFD B TYPE (W12,+SC/PC 12EA)</t>
  </si>
  <si>
    <t>31-M-015</t>
  </si>
  <si>
    <t>SKB,그레이트테크</t>
  </si>
  <si>
    <t>2U OFD(R2U48)</t>
  </si>
  <si>
    <t>31-Z-003</t>
  </si>
  <si>
    <t>7U OFD(R7U288)</t>
  </si>
  <si>
    <t>31-Z-036</t>
  </si>
  <si>
    <t>심선접속자 01-46-직-비-A</t>
  </si>
  <si>
    <t>32-A-003</t>
  </si>
  <si>
    <t>K9039724</t>
  </si>
  <si>
    <t>32-A-003W</t>
  </si>
  <si>
    <t>무지</t>
  </si>
  <si>
    <t>심선접속자 01-46-직-젤-A</t>
  </si>
  <si>
    <t>32-A-004</t>
  </si>
  <si>
    <t>K9039725</t>
  </si>
  <si>
    <t>32-A-004W</t>
  </si>
  <si>
    <t>심선접속자 01-49-분-비-B(3M)</t>
  </si>
  <si>
    <t>32-A-005</t>
  </si>
  <si>
    <t>K9039676</t>
  </si>
  <si>
    <t>심선접속자 01-49-중-젤-B(3M)</t>
  </si>
  <si>
    <t>32-A-008</t>
  </si>
  <si>
    <t>K9039682</t>
  </si>
  <si>
    <t>심선접속자 01-49-직-비-B(3M)</t>
  </si>
  <si>
    <t>32-A-009</t>
  </si>
  <si>
    <t>K9039684</t>
  </si>
  <si>
    <t>심선접속자 05-46-직-비-A</t>
  </si>
  <si>
    <t>32-A-015</t>
  </si>
  <si>
    <t>K9039727</t>
  </si>
  <si>
    <t>심선접속자 25-46-분-비-B(3M)</t>
  </si>
  <si>
    <t>32-A-021</t>
  </si>
  <si>
    <t>K9039655</t>
  </si>
  <si>
    <t>심선접속자 25-46-분-젤-B(3M)</t>
  </si>
  <si>
    <t>32-A-023</t>
  </si>
  <si>
    <t>K9078216</t>
  </si>
  <si>
    <t>심선접속자 25-46-직-젤-A</t>
  </si>
  <si>
    <t>32-A-030</t>
  </si>
  <si>
    <t>K9039670</t>
  </si>
  <si>
    <t>심선접속자 25-46-직-비-B</t>
  </si>
  <si>
    <t>32-A-036</t>
  </si>
  <si>
    <t>K9039668</t>
  </si>
  <si>
    <t>심선접속자 25-46-직-젤-B</t>
  </si>
  <si>
    <t>32-A-037</t>
  </si>
  <si>
    <t>K9078214</t>
  </si>
  <si>
    <t>심선접속자 01-49-분-젤-B</t>
  </si>
  <si>
    <t>32-A-038</t>
  </si>
  <si>
    <t>K9039678</t>
  </si>
  <si>
    <t>심선접속자 01-49-직-젤-B</t>
  </si>
  <si>
    <t>32-A-039</t>
  </si>
  <si>
    <t>K9039686</t>
  </si>
  <si>
    <t>심선접속자 25-46-중-비-B</t>
  </si>
  <si>
    <t>32-A-041</t>
  </si>
  <si>
    <t>K9039661</t>
  </si>
  <si>
    <t>BBX 시험코드</t>
  </si>
  <si>
    <t>34-A-009</t>
  </si>
  <si>
    <t>BBx 접속공구</t>
  </si>
  <si>
    <t>34-A-011</t>
  </si>
  <si>
    <t>BBx / 10P 구내단자용</t>
  </si>
  <si>
    <t>IDC 100P 시험코드</t>
  </si>
  <si>
    <t>34-A-017</t>
  </si>
  <si>
    <t>K9040524</t>
  </si>
  <si>
    <t>IDC 100P 접속공구(Short)</t>
  </si>
  <si>
    <t>34-A-019</t>
  </si>
  <si>
    <t>IDC형 100P 보호기 (OV/OC PROTECTOR)</t>
  </si>
  <si>
    <t>34-A-021</t>
  </si>
  <si>
    <t>K9040523</t>
  </si>
  <si>
    <t>IDC형 100P 보호기반 (IDC TERMINAL BLOCK)</t>
  </si>
  <si>
    <t>34-A-022</t>
  </si>
  <si>
    <t>K9040522</t>
  </si>
  <si>
    <t>구내용 IDC 국선보호기</t>
  </si>
  <si>
    <t>34-A-027</t>
  </si>
  <si>
    <t>K9088969</t>
  </si>
  <si>
    <t>방수형 시험코드</t>
  </si>
  <si>
    <t>34-A-033</t>
  </si>
  <si>
    <t>K9079007</t>
  </si>
  <si>
    <t>구내용 IDC 국선보호기반(10P) / 구내용IDC국선단자</t>
  </si>
  <si>
    <t>34-A-035</t>
  </si>
  <si>
    <t>K9088968</t>
  </si>
  <si>
    <t>소형 사선단자 (10P)</t>
  </si>
  <si>
    <t>34-A-037</t>
  </si>
  <si>
    <t>K9088970</t>
  </si>
  <si>
    <t>소형 사선단자 (25P)</t>
  </si>
  <si>
    <t>34-A-039</t>
  </si>
  <si>
    <t>K9088972</t>
  </si>
  <si>
    <t>커플러</t>
  </si>
  <si>
    <t>35-A-002</t>
  </si>
  <si>
    <t>I형, 1대1, RJ11-6P4C, 100EA/1봉</t>
  </si>
  <si>
    <t>35-A-005</t>
  </si>
  <si>
    <t>Y형, 1대2, RJ45-8P8C, 100EA/1봉</t>
  </si>
  <si>
    <t>UTP패치코드CAT5e(2M)</t>
  </si>
  <si>
    <t>35-C-502R</t>
  </si>
  <si>
    <t>2M,RJ45-8P8C,옥내용,회색부트)</t>
  </si>
  <si>
    <t>UTP패치코드CAT6(5M)</t>
  </si>
  <si>
    <t>35-C-605</t>
  </si>
  <si>
    <t>5M,RJ45-8P8C,옥내용,청색부트)</t>
  </si>
  <si>
    <t>UTP패치코드CAT6(15M)</t>
  </si>
  <si>
    <t>35-C-615</t>
  </si>
  <si>
    <t>15M,RJ45-8P8C,옥내용,청색부트)</t>
  </si>
  <si>
    <t>UTP패치코드CAT6(20M)</t>
  </si>
  <si>
    <t>35-C-620</t>
  </si>
  <si>
    <t>20M,RJ45-8P8C,옥내용,청색부트)</t>
  </si>
  <si>
    <t>모듈러잭(RJ-11)</t>
  </si>
  <si>
    <t>35-M-005T</t>
  </si>
  <si>
    <t>6P4C(투명)_100EA/봉</t>
  </si>
  <si>
    <t>모듈러잭(RJ-45)_CAT.5E_6U</t>
  </si>
  <si>
    <t>35-M-007T</t>
  </si>
  <si>
    <t>8P8C(투명)_100EA/봉</t>
  </si>
  <si>
    <t>모듈러잭(RJ-45)_CAT.5E</t>
  </si>
  <si>
    <t>35-M-007TA</t>
  </si>
  <si>
    <t>모듈러잭(RJ-45)_CAT.6_50U</t>
  </si>
  <si>
    <t>35-M-008</t>
  </si>
  <si>
    <t>모듈러잭(RJ-45)_CAT.5E_50U</t>
  </si>
  <si>
    <t>35-M-011</t>
  </si>
  <si>
    <t>10P8C(투명)_100EA/봉</t>
  </si>
  <si>
    <t>35-M-011T</t>
  </si>
  <si>
    <t>35-M-011TA</t>
  </si>
  <si>
    <t>35-M-013T</t>
  </si>
  <si>
    <t>8P8C(옐로우)_100EA/봉</t>
  </si>
  <si>
    <t>35-M-023</t>
  </si>
  <si>
    <t>8P8C(블루)_100EA/봉</t>
  </si>
  <si>
    <t>35-M-023TA</t>
  </si>
  <si>
    <t>35-M-024</t>
  </si>
  <si>
    <t>8P8C(투명)_100EA/봉 / BRAND : NEXT</t>
  </si>
  <si>
    <t>F6222아답타(2mm)</t>
  </si>
  <si>
    <t>36-A-010</t>
  </si>
  <si>
    <t>2mm</t>
  </si>
  <si>
    <t>F6222아답타(3mm)</t>
  </si>
  <si>
    <t>36-A-011</t>
  </si>
  <si>
    <t>3mm</t>
  </si>
  <si>
    <t>F6222아답타(900㎛)</t>
  </si>
  <si>
    <t>36-A-012</t>
  </si>
  <si>
    <t>900㎛</t>
  </si>
  <si>
    <t>VISUAL FAULT LOCATOR (고장점탐지기)</t>
  </si>
  <si>
    <t>36-A-0252</t>
  </si>
  <si>
    <t>VLS-8-15/KT향</t>
  </si>
  <si>
    <t>광심선대조기(F6222)</t>
  </si>
  <si>
    <t>36-A-027</t>
  </si>
  <si>
    <t>F6222</t>
  </si>
  <si>
    <t>36-A-027A</t>
  </si>
  <si>
    <t>F6222, 아답터 구성(2M/ 900um/ 3M), 에이스포테크놀로지향</t>
  </si>
  <si>
    <t>맨홀탐지기(VM880)</t>
  </si>
  <si>
    <t>36-A-037</t>
  </si>
  <si>
    <t>VM880</t>
  </si>
  <si>
    <t>매설탐지기 (VLOCPRO2) 중고장비</t>
  </si>
  <si>
    <t>36-A-055</t>
  </si>
  <si>
    <t>케이블매설탐지기(vLocpro3)</t>
  </si>
  <si>
    <t>36-A-067</t>
  </si>
  <si>
    <t>10W</t>
  </si>
  <si>
    <t>vLocpro2 수신기</t>
  </si>
  <si>
    <t>36-A-079</t>
  </si>
  <si>
    <t>중고장비</t>
  </si>
  <si>
    <t>MINI OPTICAL POWER METER (미니 광파워메타,SMP-01)</t>
  </si>
  <si>
    <t>36-PM-12</t>
  </si>
  <si>
    <t>SMP-01</t>
  </si>
  <si>
    <t>MINI OPTICAL POWER METER (초소형 광파워메타,FHP-12-B)</t>
  </si>
  <si>
    <t>36-PM-13</t>
  </si>
  <si>
    <t>AJW-FHP-12-B</t>
  </si>
  <si>
    <t>OPTICAL POWER METER (광파워메타,JW3234)</t>
  </si>
  <si>
    <t>36-PM-14</t>
  </si>
  <si>
    <t>JOINWIT,JW3234,일반향</t>
  </si>
  <si>
    <t>MULTI OPTICAL POWER METER (멀티광파워메타,FHP-1B01-V)</t>
  </si>
  <si>
    <t>36-PM-21</t>
  </si>
  <si>
    <t>AJW-FHP-1B01-V(광파워미터+고장점탐지기)</t>
  </si>
  <si>
    <t>광섬유보호튜브(단심,200M)</t>
  </si>
  <si>
    <t>37-A-005</t>
  </si>
  <si>
    <t>녹색, 200M/1롤</t>
  </si>
  <si>
    <t>37-A-006</t>
  </si>
  <si>
    <t>등색, 200M/1롤</t>
  </si>
  <si>
    <t>37-A-007</t>
  </si>
  <si>
    <t>자색, 200M/1롤</t>
  </si>
  <si>
    <t>37-A-008</t>
  </si>
  <si>
    <t>적색, 200M/1롤</t>
  </si>
  <si>
    <t>37-A-009</t>
  </si>
  <si>
    <t>청색, 200M/1롤</t>
  </si>
  <si>
    <t>37-A-010</t>
  </si>
  <si>
    <t>황색, 200M/1롤</t>
  </si>
  <si>
    <t>광섬유보호튜브(단심,60cm)</t>
  </si>
  <si>
    <t>37-A-011</t>
  </si>
  <si>
    <t>FPT-0.6, 3*4, 60cm, 6색</t>
  </si>
  <si>
    <t>광스틱클리너(P-0250)</t>
  </si>
  <si>
    <t>37-A-014</t>
  </si>
  <si>
    <t>P-0250</t>
  </si>
  <si>
    <t>광아답타페롤세척기(AJW-CLEANER)</t>
  </si>
  <si>
    <t>37-A-015</t>
  </si>
  <si>
    <t>2.5mm 페롤, 펜타입 크리너</t>
  </si>
  <si>
    <t>광점퍼코드세척기(Reel500)</t>
  </si>
  <si>
    <t>37-A-016</t>
  </si>
  <si>
    <t>Reel 500</t>
  </si>
  <si>
    <t>광점퍼코드세척기리필(Reel500-R)</t>
  </si>
  <si>
    <t>37-A-018</t>
  </si>
  <si>
    <t>Reel 500-R, Reel 500리필용</t>
  </si>
  <si>
    <t>광케이블 피복탈피기 스트리퍼(ST-01)</t>
  </si>
  <si>
    <t>37-A-019</t>
  </si>
  <si>
    <t>ST-01</t>
  </si>
  <si>
    <t>루즈튜브절개기(단심용, HDS-008)</t>
  </si>
  <si>
    <t>37-A-024</t>
  </si>
  <si>
    <t>HDS-008, 단심용</t>
  </si>
  <si>
    <t>변환광아답타(SC-LC)</t>
  </si>
  <si>
    <t>37-A-028</t>
  </si>
  <si>
    <t>SC-LC변환, 하이브리드아답타</t>
  </si>
  <si>
    <t>알콜정량인출기(ADB-01)</t>
  </si>
  <si>
    <t>37-A-030</t>
  </si>
  <si>
    <t>ADB-01</t>
  </si>
  <si>
    <t>인입광옥외선 스트리퍼(AJWST-02)</t>
  </si>
  <si>
    <t>37-A-031</t>
  </si>
  <si>
    <t>AJWST-02</t>
  </si>
  <si>
    <t>인입외피절개기(DSC-01)</t>
  </si>
  <si>
    <t>37-A-032</t>
  </si>
  <si>
    <t>DSC-01</t>
  </si>
  <si>
    <t>주상완철(FTTH-JWI)</t>
  </si>
  <si>
    <t>37-A-036</t>
  </si>
  <si>
    <t>FTTH-JWI</t>
  </si>
  <si>
    <t>천가방(공구세트용,인쇄 無)</t>
  </si>
  <si>
    <t>37-A-037</t>
  </si>
  <si>
    <t>마크無</t>
  </si>
  <si>
    <t>천가방(공구세트용,인쇄 有)</t>
  </si>
  <si>
    <t>37-A-038</t>
  </si>
  <si>
    <t>마크有(olleh)</t>
  </si>
  <si>
    <t>케블라가위(KS-01)</t>
  </si>
  <si>
    <t>37-A-039</t>
  </si>
  <si>
    <t>KS-01</t>
  </si>
  <si>
    <t>37-A-047</t>
  </si>
  <si>
    <t>60CM (3*4)/12색</t>
  </si>
  <si>
    <t>광코아 반자동 절단기</t>
  </si>
  <si>
    <t>37-A-048</t>
  </si>
  <si>
    <t>DC-20</t>
  </si>
  <si>
    <t>37-A-051</t>
  </si>
  <si>
    <t>투명, 200M/1롤</t>
  </si>
  <si>
    <t>리본집합기(OPTICAL FIBER RIBBONIZER)</t>
  </si>
  <si>
    <t>37-A-053B</t>
  </si>
  <si>
    <t>AJW-OFR-02</t>
  </si>
  <si>
    <t>광아울렛(SC/APC-1C)</t>
  </si>
  <si>
    <t>37-A-055</t>
  </si>
  <si>
    <t>수동절단기(FI-6000)</t>
  </si>
  <si>
    <t>37-A-056</t>
  </si>
  <si>
    <t>FI-6000,2016</t>
  </si>
  <si>
    <t>FI-6000</t>
  </si>
  <si>
    <t>인입클램프 (ROUND,라운드케이블타입)</t>
  </si>
  <si>
    <t>37-A-059</t>
  </si>
  <si>
    <t>(ROUND) 라운드케이블 타입 3.0mm</t>
  </si>
  <si>
    <t>광아울렛</t>
  </si>
  <si>
    <t>37-A-064</t>
  </si>
  <si>
    <t>아답타 없음</t>
  </si>
  <si>
    <t>37-A-078</t>
  </si>
  <si>
    <t>갈색, 200M/1롤</t>
  </si>
  <si>
    <t>37-A-079</t>
  </si>
  <si>
    <t>흑색, 200M/1롤</t>
  </si>
  <si>
    <t>37-A-080</t>
  </si>
  <si>
    <t>백색, 200M/1롤</t>
  </si>
  <si>
    <t>37-A-081</t>
  </si>
  <si>
    <t>연청색, 200M/1롤</t>
  </si>
  <si>
    <t>37-A-082</t>
  </si>
  <si>
    <t>연등색, 200M/1롤</t>
  </si>
  <si>
    <t>37-A-083</t>
  </si>
  <si>
    <t>회색, 200M/1롤</t>
  </si>
  <si>
    <t>37-A-090</t>
  </si>
  <si>
    <t>투명, 2*3, 200M/1롤</t>
  </si>
  <si>
    <t>광코아 반자동 절단기 칼날</t>
  </si>
  <si>
    <t>37-A-091</t>
  </si>
  <si>
    <t>DC-20용</t>
  </si>
  <si>
    <t>광케이블 스트리퍼(HT-S144H)</t>
  </si>
  <si>
    <t>37-A-119</t>
  </si>
  <si>
    <t>Hanlong-HT_S144H</t>
  </si>
  <si>
    <t>SINGLE SPLICE PROTECTION SLEEVE (단심 열수축슬리브)</t>
  </si>
  <si>
    <t>37-P-102</t>
  </si>
  <si>
    <t>HFT-01, 1mm, VER.2018</t>
  </si>
  <si>
    <t>SINGLE SPLICE PROTECTION SLEEVE COLOR (칼라 열수축슬리브)</t>
  </si>
  <si>
    <t>37-P-10A</t>
  </si>
  <si>
    <t>AQUA</t>
  </si>
  <si>
    <t>37-P-10B</t>
  </si>
  <si>
    <t>BLUE</t>
  </si>
  <si>
    <t>37-P-10G</t>
  </si>
  <si>
    <t>GREEN</t>
  </si>
  <si>
    <t>37-P-10K</t>
  </si>
  <si>
    <t>BLACK</t>
  </si>
  <si>
    <t>37-P-10O</t>
  </si>
  <si>
    <t>ORANGE</t>
  </si>
  <si>
    <t>37-P-10R</t>
  </si>
  <si>
    <t>RED</t>
  </si>
  <si>
    <t>37-P-10Y</t>
  </si>
  <si>
    <t>YELLOW</t>
  </si>
  <si>
    <t>RIBBON SPLICE PROTECTION SLEEVE (다심 열수축슬리브)</t>
  </si>
  <si>
    <t>37-P-M40</t>
  </si>
  <si>
    <t>HFT-02, 40mm, MAX 12C</t>
  </si>
  <si>
    <t>37-P-M40B</t>
  </si>
  <si>
    <t>SJ코리아</t>
  </si>
  <si>
    <t>SPLITTER (1:2)</t>
  </si>
  <si>
    <t>37-S-004C</t>
  </si>
  <si>
    <t>IN 1M, OUT 1M</t>
  </si>
  <si>
    <t>SPLITTER (1:2,SC/PC)</t>
  </si>
  <si>
    <t>37-S-006</t>
  </si>
  <si>
    <t>IN 1M, OUT 0.6M</t>
  </si>
  <si>
    <t>37-S-006CW</t>
  </si>
  <si>
    <t>IN 1M, OUT 1M, WHITE CABLE</t>
  </si>
  <si>
    <t>SPLITTER (1:4,SC/PC)</t>
  </si>
  <si>
    <t>37-S-012CW</t>
  </si>
  <si>
    <t>SPLITTER (1:8,SC/APC)</t>
  </si>
  <si>
    <t>37-S-020C</t>
  </si>
  <si>
    <t>SPLITTER (1:8,SC/PC)</t>
  </si>
  <si>
    <t>37-S-021C</t>
  </si>
  <si>
    <t>37-S-021CW</t>
  </si>
  <si>
    <t>1P압착공구(E-Y-9)</t>
  </si>
  <si>
    <t>38-A-009</t>
  </si>
  <si>
    <t>E-Y-9</t>
  </si>
  <si>
    <t>FTTH광단자함A형 스티커(F-R 선번표시)</t>
  </si>
  <si>
    <t>38-A-017</t>
  </si>
  <si>
    <t>F-R 선번표시,180X120mm</t>
  </si>
  <si>
    <t>FTTH광단자함A형 스티커(olleh 기가인터넷)</t>
  </si>
  <si>
    <t>38-A-018</t>
  </si>
  <si>
    <t>olleh 기가인터넷,180X120mm</t>
  </si>
  <si>
    <t>FTTH광단자함D형 스티커(F-R 선번표시)</t>
  </si>
  <si>
    <t>38-A-019</t>
  </si>
  <si>
    <t>F-R 선번표시,138X104mm</t>
  </si>
  <si>
    <t>FTTH광단자함D형 스티커(olleh 기가인터넷)</t>
  </si>
  <si>
    <t>38-A-020</t>
  </si>
  <si>
    <t>olleh 기가인터넷,138X98mm</t>
  </si>
  <si>
    <t>구내관로선통기(DT-50)</t>
  </si>
  <si>
    <t>38-A-023</t>
  </si>
  <si>
    <t>DT-50</t>
  </si>
  <si>
    <t>소대케이블선통기(DT-105)</t>
  </si>
  <si>
    <t>38-A-029</t>
  </si>
  <si>
    <t>DT-105</t>
  </si>
  <si>
    <t>소방호스(PH-1, 7.5m)</t>
  </si>
  <si>
    <t>38-A-031</t>
  </si>
  <si>
    <t>PH-1, 65mmX7.5m</t>
  </si>
  <si>
    <t>수중양수기(800W)</t>
  </si>
  <si>
    <t>38-A-034</t>
  </si>
  <si>
    <t>800W</t>
  </si>
  <si>
    <t>5/25P 간이접속공구세트(알루미늄가방 포함된 세트)</t>
  </si>
  <si>
    <t>38-A-104</t>
  </si>
  <si>
    <t>370*280*120,공구 및 알루미늄가방</t>
  </si>
  <si>
    <t>5/25P접속자 수동공구용 칼날</t>
  </si>
  <si>
    <t>38-A-159</t>
  </si>
  <si>
    <t>25P 칼날</t>
  </si>
  <si>
    <t>38-A-160</t>
  </si>
  <si>
    <t>5P 칼날</t>
  </si>
  <si>
    <t>OJC형 광커플러1*2</t>
  </si>
  <si>
    <t>40-A-011</t>
  </si>
  <si>
    <t>AJW-OJC-C</t>
  </si>
  <si>
    <t>AJG-101EX-E(101*101)</t>
  </si>
  <si>
    <t>42-A-026</t>
  </si>
  <si>
    <t>K9096656, 101*101 Express Exit Extension</t>
  </si>
  <si>
    <t>AJG-101SS</t>
  </si>
  <si>
    <t>42-A-027</t>
  </si>
  <si>
    <t>K9096638, Straight Section 101mm*101mm*1000mm</t>
  </si>
  <si>
    <t>AJG-152-2CT</t>
  </si>
  <si>
    <t>42-A-028</t>
  </si>
  <si>
    <t>K9096650, 152mm*101mm cut-in-T</t>
  </si>
  <si>
    <t>AJG-152-2HE90</t>
  </si>
  <si>
    <t>42-A-029</t>
  </si>
  <si>
    <t>K9096649, Horizontal Elbow 90° 152mm*101mm</t>
  </si>
  <si>
    <t>AJG-152-2VE45U</t>
  </si>
  <si>
    <t>42-A-030</t>
  </si>
  <si>
    <t>K9096655, Vertical Elbow 45° UP 152mm*101mm</t>
  </si>
  <si>
    <t>AJG-304-152HC</t>
  </si>
  <si>
    <t>42-A-032</t>
  </si>
  <si>
    <t>K9096647, Horizontal Reduce Cross 304mmx101mm=&gt;152mmx101mm</t>
  </si>
  <si>
    <t>AJG-304CT</t>
  </si>
  <si>
    <t>42-A-033</t>
  </si>
  <si>
    <t>K9096651, 304mm*101mm cut-in-T</t>
  </si>
  <si>
    <t>AJG-MB-1</t>
  </si>
  <si>
    <t>42-A-039</t>
  </si>
  <si>
    <t>K9096659, Mounting Bracket(1형)</t>
  </si>
  <si>
    <t>AJG-MB-2</t>
  </si>
  <si>
    <t>42-A-041</t>
  </si>
  <si>
    <t>K9096660, Mounting Bracket</t>
  </si>
  <si>
    <t>AJG-SD50/101(50/101GATE 지지금물)</t>
  </si>
  <si>
    <t>42-A-043</t>
  </si>
  <si>
    <t>K9096661, 50/101GATE 지지금물</t>
  </si>
  <si>
    <t>AJG-SPK-1(Suspension Kit(Llongtype)(1M))</t>
  </si>
  <si>
    <t>42-A-046</t>
  </si>
  <si>
    <t>K9096657, Suspension Kit(longtype)(1M)</t>
  </si>
  <si>
    <t>AJG-SPK-2(Suspension Kit)</t>
  </si>
  <si>
    <t>42-A-047</t>
  </si>
  <si>
    <t>K9096658, Suspension Kit</t>
  </si>
  <si>
    <t>AJG-304SS</t>
  </si>
  <si>
    <t>42-A-070</t>
  </si>
  <si>
    <t>K9064918, Straight Section 304mm*101mm*1000mm</t>
  </si>
  <si>
    <t>AJG-304JT</t>
  </si>
  <si>
    <t>42-A-071</t>
  </si>
  <si>
    <t>K9064919, Joiners 304mm*101mm</t>
  </si>
  <si>
    <t>AJG-101EX</t>
  </si>
  <si>
    <t>42-A-072</t>
  </si>
  <si>
    <t>K9064937, 101*101 Express Exit</t>
  </si>
  <si>
    <t>AJG-ISLAND-T(304*101)</t>
  </si>
  <si>
    <t>42-A-073</t>
  </si>
  <si>
    <t>K9064912, 304*101 ISLAND-T</t>
  </si>
  <si>
    <t>AJG-304TP</t>
  </si>
  <si>
    <t>42-A-074</t>
  </si>
  <si>
    <t>K9064933, Trumpet 304mmx101mm</t>
  </si>
  <si>
    <t>AJG-MC봉(쏠림방지 봉(40mm))</t>
  </si>
  <si>
    <t>42-A-075</t>
  </si>
  <si>
    <t>K9096662</t>
  </si>
  <si>
    <t>AJG-152-2SS</t>
  </si>
  <si>
    <t>42-A-080</t>
  </si>
  <si>
    <t>K9064932, Straight Section 152mm*101mm*1000mm</t>
  </si>
  <si>
    <t>AJG-152-2T</t>
  </si>
  <si>
    <t>42-A-081</t>
  </si>
  <si>
    <t>K9064934, Tees 152mm*101mm</t>
  </si>
  <si>
    <t>AJG-152-2JT</t>
  </si>
  <si>
    <t>42-A-082</t>
  </si>
  <si>
    <t>K9064920, Junction 152mm*101mm</t>
  </si>
  <si>
    <t>AJG-152-2EC</t>
  </si>
  <si>
    <t>42-A-084</t>
  </si>
  <si>
    <t>K9064936, End Cap152mmx101mm</t>
  </si>
  <si>
    <t>AJG-152-1JT</t>
  </si>
  <si>
    <t>42-A-085</t>
  </si>
  <si>
    <t>K9064924</t>
  </si>
  <si>
    <t>AJG-152-2TP</t>
  </si>
  <si>
    <t>42-A-086</t>
  </si>
  <si>
    <t>K9064935, Trumpet 152mmx101mm</t>
  </si>
  <si>
    <t>AJG-304EC</t>
  </si>
  <si>
    <t>42-A-087</t>
  </si>
  <si>
    <t>K9064917, End Cap 304mmx101mm</t>
  </si>
  <si>
    <t>AJG-304VE45D</t>
  </si>
  <si>
    <t>42-A-088</t>
  </si>
  <si>
    <t>K9064930, Vertical Elbow 45° DOWN 304mm*100mm</t>
  </si>
  <si>
    <t>AJG-152-2HE45</t>
  </si>
  <si>
    <t>42-A-089</t>
  </si>
  <si>
    <t>K9096648,Horizontal Elbow 45°152mm*101mm-ADC</t>
  </si>
  <si>
    <t>AJG-304HE90</t>
  </si>
  <si>
    <t>42-A-090</t>
  </si>
  <si>
    <t>K9064914, Horizontal Elbow 90° 304mm*101mm</t>
  </si>
  <si>
    <t>AJG-304VE45U</t>
  </si>
  <si>
    <t>42-A-093</t>
  </si>
  <si>
    <t>K9064931, Vertical Elbow 45° UP 304mm*101mm</t>
  </si>
  <si>
    <t>AJG-152-2VE45D</t>
  </si>
  <si>
    <t>42-A-096</t>
  </si>
  <si>
    <t>K9096654, Vertical Elbow 45° DOWN 152mm*100mm</t>
  </si>
  <si>
    <t>AJG-GD100</t>
  </si>
  <si>
    <t>42-A-099</t>
  </si>
  <si>
    <t>K9198453, corner guide 100mm</t>
  </si>
  <si>
    <t>AJG-MC봉-1</t>
  </si>
  <si>
    <t>42-A-100</t>
  </si>
  <si>
    <t>K9198454, 광점퍼코드 쏠림방지 봉 (40ф*200mm)</t>
  </si>
  <si>
    <t>AJG-101JT</t>
  </si>
  <si>
    <t>42-A-103</t>
  </si>
  <si>
    <t>K9198457</t>
  </si>
  <si>
    <t>AJG-304HC</t>
  </si>
  <si>
    <t>42-A-104</t>
  </si>
  <si>
    <t>K9064913, Horizontal Cross 304mmx101mm</t>
  </si>
  <si>
    <t>몰딩 고강도(JWK-2)</t>
  </si>
  <si>
    <t>43-A-010</t>
  </si>
  <si>
    <t>2호(소),100EA/1BOX,종원산업</t>
  </si>
  <si>
    <t>몰딩 고강도(JWK-4)</t>
  </si>
  <si>
    <t>43-A-012</t>
  </si>
  <si>
    <t>4호(대),50EA/1BOX,종원산업</t>
  </si>
  <si>
    <t>모듈러압착기(DK-022)</t>
  </si>
  <si>
    <t>43-A-098</t>
  </si>
  <si>
    <t>DK-022</t>
  </si>
  <si>
    <t>고객인프라 노후공기구 수리_수중양수기A/S</t>
  </si>
  <si>
    <t>44-A-001</t>
  </si>
  <si>
    <t>밑판교체 A/S</t>
  </si>
  <si>
    <t>44-A-003</t>
  </si>
  <si>
    <t>전원리드선교체 A/S</t>
  </si>
  <si>
    <t>44-A-005</t>
  </si>
  <si>
    <t>코일교환 A/S</t>
  </si>
  <si>
    <t>절단기 A/S</t>
  </si>
  <si>
    <t>44-A-042</t>
  </si>
  <si>
    <t>자동절단기(CS-03A)</t>
  </si>
  <si>
    <t>25P 압착공구 A/S</t>
  </si>
  <si>
    <t>44-A-047</t>
  </si>
  <si>
    <t>A/S</t>
  </si>
  <si>
    <t>44-A-060</t>
  </si>
  <si>
    <t>에어크리너 A/S</t>
  </si>
  <si>
    <t>스마트통합장비A/S</t>
  </si>
  <si>
    <t>44-A-077</t>
  </si>
  <si>
    <t>철거비</t>
  </si>
  <si>
    <t>이전설치</t>
  </si>
  <si>
    <t>인버터교체</t>
  </si>
  <si>
    <t>철거</t>
  </si>
  <si>
    <t>44-A-088</t>
  </si>
  <si>
    <t>소방호스교체 A/S</t>
  </si>
  <si>
    <t>44-A-089</t>
  </si>
  <si>
    <t>커플링교체 A/S</t>
  </si>
  <si>
    <t>스마트통합장비(PM-003) A/S</t>
  </si>
  <si>
    <t>44-A-092</t>
  </si>
  <si>
    <t>배터리 교체</t>
  </si>
  <si>
    <t>운송비(택배)</t>
  </si>
  <si>
    <t>45-A-001</t>
  </si>
  <si>
    <t>운송비(퀵)</t>
  </si>
  <si>
    <t>45-A-002</t>
  </si>
  <si>
    <t>운송비(화물)</t>
  </si>
  <si>
    <t>45-A-003</t>
  </si>
  <si>
    <t>기프트(양말_아디다스)</t>
  </si>
  <si>
    <t>45-A-022</t>
  </si>
  <si>
    <t>아디다스 2족세트</t>
  </si>
  <si>
    <t>기프트(양말_AJW)</t>
  </si>
  <si>
    <t>45-A-023</t>
  </si>
  <si>
    <t>AJW로고 1족</t>
  </si>
  <si>
    <t>인건비</t>
  </si>
  <si>
    <t>45-A-031</t>
  </si>
  <si>
    <t>서비스</t>
  </si>
  <si>
    <t>출장비 / 공임비</t>
  </si>
  <si>
    <t>45-A-055</t>
  </si>
  <si>
    <t>기프트(핫팩)</t>
  </si>
  <si>
    <t>45-A-119</t>
  </si>
  <si>
    <t>핫팩(분말형)</t>
  </si>
  <si>
    <t>MPO-LC/PC Single Mode 8core 5m Type B Female Round Corning Fiber</t>
  </si>
  <si>
    <t>45-A-123</t>
  </si>
  <si>
    <t>무선 전기타정기</t>
  </si>
  <si>
    <t>MAOVON</t>
  </si>
  <si>
    <t>CAT.6 UTP 패치코드</t>
  </si>
  <si>
    <t>OFD C1-외부 부착 스티커</t>
  </si>
  <si>
    <t>R4U72</t>
  </si>
  <si>
    <t>MOJC-SM-6C</t>
  </si>
  <si>
    <t>스마트 통합장비(PM-003) 설치</t>
  </si>
  <si>
    <t>45-A-129</t>
  </si>
  <si>
    <t>이전설치비용</t>
  </si>
  <si>
    <t>기프트(휴대용 손세정제)</t>
  </si>
  <si>
    <t>45-A-132</t>
  </si>
  <si>
    <t>2개입, 1세트</t>
  </si>
  <si>
    <t>SOC-SS56A-APC</t>
  </si>
  <si>
    <t>45-A-133</t>
  </si>
  <si>
    <t>해외 사업팀 전용 품번</t>
  </si>
  <si>
    <t>AJW-BOFC-B4-96C</t>
  </si>
  <si>
    <t>FAOC-VF-SC/PC</t>
  </si>
  <si>
    <t>SAMPLE</t>
  </si>
  <si>
    <t>네트워크 공사</t>
  </si>
  <si>
    <t>45-A-139</t>
  </si>
  <si>
    <t>네트워크 장비 유지보수</t>
  </si>
  <si>
    <t>45-A-162</t>
  </si>
  <si>
    <t>OFD Cassette</t>
  </si>
  <si>
    <t>45-A-163</t>
  </si>
  <si>
    <t>4U, cassette RN(14P)</t>
  </si>
  <si>
    <t>SI 구축 및 유지보수</t>
  </si>
  <si>
    <t>45-A-168</t>
  </si>
  <si>
    <t>일반 통신 공사</t>
  </si>
  <si>
    <t>45-A-180</t>
  </si>
  <si>
    <t>IDC 이전 및 공사</t>
  </si>
  <si>
    <t>45-A-193</t>
  </si>
  <si>
    <t>UTP 케이블 (Cat6)</t>
  </si>
  <si>
    <t>45-A-194</t>
  </si>
  <si>
    <t>5M,RJ45-8P8C,옥내용 / (브랜드 : IN)</t>
  </si>
  <si>
    <t>45-A-195</t>
  </si>
  <si>
    <t>10M,RJ45-8P8C,옥내용 / (브랜드 : IN)</t>
  </si>
  <si>
    <t>배송비</t>
  </si>
  <si>
    <t>45-E-0004</t>
  </si>
  <si>
    <t>판매정산용 품번</t>
  </si>
  <si>
    <t>45-Z-001S</t>
  </si>
  <si>
    <t>광접속함체(BOFC-A1-00-P01-W01-00)</t>
  </si>
  <si>
    <t>A11-A1-0010</t>
  </si>
  <si>
    <t>OFC-Mini-4C,T2009063029385</t>
  </si>
  <si>
    <t>광접속함체(BOFC-A2-1A-P02-W02-00)</t>
  </si>
  <si>
    <t>A11-A2-0010</t>
  </si>
  <si>
    <t>OFC-COMPACT,T2012041041561</t>
  </si>
  <si>
    <t>광접속함체(BOFC-B1-1B-P03-W03-00)</t>
  </si>
  <si>
    <t>A11-B1-0010</t>
  </si>
  <si>
    <t>OFC-소형-12C,K9182929</t>
  </si>
  <si>
    <t>광접속함체(BOFC-B2-2B-P03-W63-00)</t>
  </si>
  <si>
    <t>A11-B2-0070</t>
  </si>
  <si>
    <t>OFC-소형-24C,K9187810</t>
  </si>
  <si>
    <t>광접속함체(BOFC-B3-2C-P04-W04-00)</t>
  </si>
  <si>
    <t>A11-B3-0010</t>
  </si>
  <si>
    <t>RN,K9088074</t>
  </si>
  <si>
    <t>광접속함체(BOFC-B4-4D-P05-W05-00)</t>
  </si>
  <si>
    <t>A11-B4-0010</t>
  </si>
  <si>
    <t>OFC-G-L-16,K9078452</t>
  </si>
  <si>
    <t>광접속함체 16형 24C (BOFC-B4)</t>
  </si>
  <si>
    <t>A11-B4-0012</t>
  </si>
  <si>
    <t>광접속함체 16형 48C (BOFC-B4)</t>
  </si>
  <si>
    <t>A11-B4-0013</t>
  </si>
  <si>
    <t>A11-B4-0290</t>
  </si>
  <si>
    <t>OFC-G-L-16,K9078452 / 충북</t>
  </si>
  <si>
    <t>광접속함체(BOFC-C1-4E-P06-W06-00)</t>
  </si>
  <si>
    <t>A11-C1-0010</t>
  </si>
  <si>
    <t>OFC-G-L-19,K9078562</t>
  </si>
  <si>
    <t>광접속함체 19형 96C (BOFC-C1)</t>
  </si>
  <si>
    <t>A11-C1-0011</t>
  </si>
  <si>
    <t>A11-C1-0030</t>
  </si>
  <si>
    <t>OFC-G-L-19,K9078562 / 충북</t>
  </si>
  <si>
    <t>광접속함체(BOFC-C2-4E-P07-W07-00)</t>
  </si>
  <si>
    <t>A11-C2-0010</t>
  </si>
  <si>
    <t>OFC-G-L-24,K9078566</t>
  </si>
  <si>
    <t>A11-C2-0040</t>
  </si>
  <si>
    <t>A11-C2-0150</t>
  </si>
  <si>
    <t>OFC-G-L-24,K9078566 / 충북</t>
  </si>
  <si>
    <t>광접속함체(BOFC-C2-6E-P26-W25-00)</t>
  </si>
  <si>
    <t>A11-C2-0180</t>
  </si>
  <si>
    <t>24,태국(GENESIS),144C</t>
  </si>
  <si>
    <t>광접속함체(BOFC-D1-4D-P08-W08-00)</t>
  </si>
  <si>
    <t>A11-D1-0010</t>
  </si>
  <si>
    <t>OFC-G-R-27,K9078570</t>
  </si>
  <si>
    <t>광접속함체(BOFC-D2)</t>
  </si>
  <si>
    <t>A11-D2-0010</t>
  </si>
  <si>
    <t>34,K9122631</t>
  </si>
  <si>
    <t>돔형 함체_24C_가공 (DOFC-C3)</t>
  </si>
  <si>
    <t>A11-E2-0002</t>
  </si>
  <si>
    <t>GREEN TAPE / SKB / 10000000343</t>
  </si>
  <si>
    <t>GREEN TAPE / SKB / 2418766 / 열수축튜브 20cm</t>
  </si>
  <si>
    <t>돔형 함체_24C_관로 (DOFC-C3)</t>
  </si>
  <si>
    <t>A11-E2-0004</t>
  </si>
  <si>
    <t>GREEN TAPE / SKB / 10000024544</t>
  </si>
  <si>
    <t>GREEN TAPE / SKB / 2418742 / 열수축튜브 20cm</t>
  </si>
  <si>
    <t>돔형 함체_48C_가공 (DOFC-C3)</t>
  </si>
  <si>
    <t>A11-E2-0009</t>
  </si>
  <si>
    <t>PINK TAPE / SKT / 10000001493</t>
  </si>
  <si>
    <t>A11-E2-0010</t>
  </si>
  <si>
    <t>GREEN TAPE / SKB / 10000000345</t>
  </si>
  <si>
    <t>GREEN TAPE / SKB / 2418762 / 열수축튜브 20cm</t>
  </si>
  <si>
    <t>돔형 함체_48C_관로 (DOFC-C3)</t>
  </si>
  <si>
    <t>A11-E2-0012</t>
  </si>
  <si>
    <t>GREEN TAPE / SKB / 10000024534</t>
  </si>
  <si>
    <t>GREEN TAPE / SKB / 2418744 / 열수축튜브 20cm</t>
  </si>
  <si>
    <t>돔형 함체_72C_가공 (DOFC-C3)</t>
  </si>
  <si>
    <t>A11-E2-0014</t>
  </si>
  <si>
    <t>GREEN TAPE / SKB /10000000346</t>
  </si>
  <si>
    <t>GREEN TAPE / SKB / 2418760 / 열수축튜브 20cm</t>
  </si>
  <si>
    <t>돔형 함체_72C_관로 (DOFC-C3)</t>
  </si>
  <si>
    <t>A11-E2-0016</t>
  </si>
  <si>
    <t>GREEN TAPE / SKB / 10000024528</t>
  </si>
  <si>
    <t>GREEN TAPE / SKB / 2418746 / 열수축튜브 20cm</t>
  </si>
  <si>
    <t>돔형 함체_96C_가공 (DOFC-C3)</t>
  </si>
  <si>
    <t>A11-E2-0017</t>
  </si>
  <si>
    <t>PINK TAPE / SKT / 10000001495</t>
  </si>
  <si>
    <t>A11-E2-0018</t>
  </si>
  <si>
    <t>GREEN TAPE / SKB / 10000000347</t>
  </si>
  <si>
    <t>돔형 함체_96C_관로 (DOFC-C3)</t>
  </si>
  <si>
    <t>A11-E2-0019</t>
  </si>
  <si>
    <t>PINK TAPE / SKT / 10000024532</t>
  </si>
  <si>
    <t>PINK TAPE / SKT / 2418125 / 열수축튜브 20cm</t>
  </si>
  <si>
    <t>A11-E2-0020</t>
  </si>
  <si>
    <t>GREEN TAPE / SKB / 10000024526</t>
  </si>
  <si>
    <t>GREEN TAPE / SKB / 2418748 / 열수축튜브 20cm</t>
  </si>
  <si>
    <t>돔형 함체_12C_가공 (DOFC-C3)</t>
  </si>
  <si>
    <t>A11-E2-0021</t>
  </si>
  <si>
    <t>LG헬로비젼</t>
  </si>
  <si>
    <t>A11-E2-0022</t>
  </si>
  <si>
    <t>A11-E2-0024</t>
  </si>
  <si>
    <t>A11-E2-0025</t>
  </si>
  <si>
    <t>A11-E2-0026</t>
  </si>
  <si>
    <t>돔형 함체_144C_가공 (DOFC-D1)</t>
  </si>
  <si>
    <t>A11-F5-0007</t>
  </si>
  <si>
    <t>GREEN TAPE / SKB / 10000000349</t>
  </si>
  <si>
    <t>GREEN TAPE / SKB / 2418754 / 열수축튜브 20cm</t>
  </si>
  <si>
    <t>돔형 함체_144C_관로 (DOFC-D1)</t>
  </si>
  <si>
    <t>A11-F5-0008</t>
  </si>
  <si>
    <t>PINK TAPE / SKT / 10000024558</t>
  </si>
  <si>
    <t>PINK TAPE / SKT / 2418126 / 열수축튜브 20cm</t>
  </si>
  <si>
    <t>A11-F5-0009</t>
  </si>
  <si>
    <t>GREEN TAPE / SKB / 10000024560</t>
  </si>
  <si>
    <t>GREEN TAPE / SKB / 2418732 / 열수축튜브 20cm</t>
  </si>
  <si>
    <t>A11-F5-0010</t>
  </si>
  <si>
    <t>중형 무볼트 함체 (ZOFC-B1)</t>
  </si>
  <si>
    <t>A11-G1-0207</t>
  </si>
  <si>
    <t>직선형 / 96F_12C / LG헬로비젼</t>
  </si>
  <si>
    <t>A11-G1-0208</t>
  </si>
  <si>
    <t>직선형 / 96F_24C / LG헬로비젼</t>
  </si>
  <si>
    <t>광접속함체 (ZOFC-D2)</t>
  </si>
  <si>
    <t>A11-I2-0008</t>
  </si>
  <si>
    <t>직선형 / 144F_96C / SKB / 10000000367</t>
  </si>
  <si>
    <t>A11-I2-0009</t>
  </si>
  <si>
    <t>직선형 / 144F_144C / SKT / 10000001512</t>
  </si>
  <si>
    <t>A11-I2-0010</t>
  </si>
  <si>
    <t>직선형 / 144F_144C / SKB / 10000000368</t>
  </si>
  <si>
    <t>A11-I2-0011</t>
  </si>
  <si>
    <t>직선형 / 144F_96C / LG헬로비젼</t>
  </si>
  <si>
    <t>A11-I2-0012</t>
  </si>
  <si>
    <t>직선형 / 144F_144C / LG헬로비젼</t>
  </si>
  <si>
    <t>A11-I2-0020</t>
  </si>
  <si>
    <t>직선형 / SK 긴급복구용 무여장판 함체</t>
  </si>
  <si>
    <t>중형 무볼트 함체 (ZOFC-C1)</t>
  </si>
  <si>
    <t>A11-K1-0001</t>
  </si>
  <si>
    <t>직선형 / 96F_24C / SKT / 10000001505</t>
  </si>
  <si>
    <t>A11-K1-0002</t>
  </si>
  <si>
    <t>직선형 / 96F_24C / SKB / 10000000361</t>
  </si>
  <si>
    <t>A11-K1-0003</t>
  </si>
  <si>
    <t>직선형 / 96F_48C / SKT / 10000001507</t>
  </si>
  <si>
    <t>A11-K1-0004</t>
  </si>
  <si>
    <t>직선형 / 96F_48C / SKB / 10000000363</t>
  </si>
  <si>
    <t>A11-K1-0005</t>
  </si>
  <si>
    <t>직선형 / 96F_72C / SKT / 10000041080</t>
  </si>
  <si>
    <t>직선형 / 72F_72C / SKT / 10000041080</t>
  </si>
  <si>
    <t>A11-K1-0006</t>
  </si>
  <si>
    <t>직선형 / 96F_72C / SKB / 10000000364</t>
  </si>
  <si>
    <t>A11-K1-0007</t>
  </si>
  <si>
    <t>A11-K1-0008</t>
  </si>
  <si>
    <t>A11-K1-0009</t>
  </si>
  <si>
    <t>직선형 / 96F_48C / LG헬로비젼</t>
  </si>
  <si>
    <t>A11-K1-0010</t>
  </si>
  <si>
    <t>직선형 / 96F_72C / LG헬로비젼</t>
  </si>
  <si>
    <t>돔형 함체_144C_가공 (DOFC-D2)</t>
  </si>
  <si>
    <t>A11-N3-0003</t>
  </si>
  <si>
    <t>GREEN TAPE / SKB / 10000008018</t>
  </si>
  <si>
    <t>돔형 함체_144C_관로 (DOFC-D2)</t>
  </si>
  <si>
    <t>A11-N3-0005</t>
  </si>
  <si>
    <t>GREEN TAPE / SKB / 10000024549</t>
  </si>
  <si>
    <t>GREEN TAPE / SKB / 2418738 / 열수축튜브 20cm</t>
  </si>
  <si>
    <t>돔형 함체_288C_가공 (DOFC-D2)</t>
  </si>
  <si>
    <t>A11-N3-0006</t>
  </si>
  <si>
    <t>PINK TAPE / SKT / 10000001498</t>
  </si>
  <si>
    <t>PINK TAPE / SKT /2418124 / 열수축튜브 20cm</t>
  </si>
  <si>
    <t>A11-N3-0007</t>
  </si>
  <si>
    <t>GREEN TAPE / SKB / 10000000350</t>
  </si>
  <si>
    <t>GREEN TAPE / SKB / 2418752 / 열수축튜브 20cm</t>
  </si>
  <si>
    <t>돔형 함체_288C_관로 (DOFC-D2)</t>
  </si>
  <si>
    <t>A11-N3-0008</t>
  </si>
  <si>
    <t>PINK TAPE / SKT / 10000024552</t>
  </si>
  <si>
    <t>A11-N3-0009</t>
  </si>
  <si>
    <t>GREEN TAPE / SKB / 10000024554</t>
  </si>
  <si>
    <t>GREEN TAPE / SKB / 2418736 / 열수축튜브 20cm</t>
  </si>
  <si>
    <t>A11-N3-0010</t>
  </si>
  <si>
    <t>광탭 TOFC (PC ADAPTER 16 EA, W/O SPLITTER)</t>
  </si>
  <si>
    <t>A11-T1-1M00</t>
  </si>
  <si>
    <t>SC/PC 16EA, W/O SPLITTER</t>
  </si>
  <si>
    <t>광탭 TOFC (APC ADAPTER 16 EA, W/O SPLITTER)</t>
  </si>
  <si>
    <t>A11-T1-2M00</t>
  </si>
  <si>
    <t>SC/APC 16EA, W/O SPLITTER</t>
  </si>
  <si>
    <t>광탭 TOFC (PC ADAPTER 8 EA, W/O SPLITTER)</t>
  </si>
  <si>
    <t>A11-T1-3001</t>
  </si>
  <si>
    <t>K9206453</t>
  </si>
  <si>
    <t>IJP BOX (옥외-A-4P)</t>
  </si>
  <si>
    <t>A12-A1-0001</t>
  </si>
  <si>
    <t>LGU+：530271</t>
  </si>
  <si>
    <t>IJP BOX (옥외-B-4P)</t>
  </si>
  <si>
    <t>A12-A1-0002</t>
  </si>
  <si>
    <t>LGU+：530108</t>
  </si>
  <si>
    <t>IJP BOX (옥내-SC/PC-12C)</t>
  </si>
  <si>
    <t>A12-A1-0003</t>
  </si>
  <si>
    <t>803786</t>
  </si>
  <si>
    <t>LGU+：803786</t>
  </si>
  <si>
    <t>광단자함(OTP-MA)</t>
  </si>
  <si>
    <t>A12-MA-0001</t>
  </si>
  <si>
    <t>OTP-MA,K9182157</t>
  </si>
  <si>
    <t>A12-MA-0002</t>
  </si>
  <si>
    <t>K9182157,이건</t>
  </si>
  <si>
    <t>A12-MA-S04F</t>
  </si>
  <si>
    <t>W/ 1:4 SPLITTER(휘라)</t>
  </si>
  <si>
    <t>A12-MA-S04S</t>
  </si>
  <si>
    <t>W/ 1:4 SPLITTER(신광)</t>
  </si>
  <si>
    <t>A12-MA-S04W</t>
  </si>
  <si>
    <t>W/ 1:4 SPLITTER(우리로)</t>
  </si>
  <si>
    <t>A12-MA-S08A</t>
  </si>
  <si>
    <t>W/ 1:8 SPLITTER(에이제이월드)</t>
  </si>
  <si>
    <t>A12-MA-S08F</t>
  </si>
  <si>
    <t>W/ 1:8 SPLITTER(휘라)</t>
  </si>
  <si>
    <t>A12-MA-S08S</t>
  </si>
  <si>
    <t>W/ 1:8 SPLITTER(신광)</t>
  </si>
  <si>
    <t>A12-MA-S08W</t>
  </si>
  <si>
    <t>W/ 1:8 SPLITTER(우리로)</t>
  </si>
  <si>
    <t>A12-MA-S12A</t>
  </si>
  <si>
    <t>W/ 1:12 SPLITTER(에이제이월드)</t>
  </si>
  <si>
    <t>A12-MA-S12S</t>
  </si>
  <si>
    <t>W/ 1:12 SPLITTER(신광)</t>
  </si>
  <si>
    <t>A12-MA-S12W</t>
  </si>
  <si>
    <t>W/ 1:12 SPLITTER(우리로)</t>
  </si>
  <si>
    <t>A12-MA-S16A</t>
  </si>
  <si>
    <t>W/ 1:16 SPLITTER(에이제이월드)</t>
  </si>
  <si>
    <t>A12-MA-S16F</t>
  </si>
  <si>
    <t>W/ 1:16 SPLITTER(휘라)</t>
  </si>
  <si>
    <t>A12-MA-S16W</t>
  </si>
  <si>
    <t>W/ 1:16 SPLITTER(우리로)</t>
  </si>
  <si>
    <t>광단자함(OTP-MD)</t>
  </si>
  <si>
    <t>A12-MD-0001</t>
  </si>
  <si>
    <t>K9183896</t>
  </si>
  <si>
    <t>A12-MD-S08A</t>
  </si>
  <si>
    <t>광MUX단자함(5G)</t>
  </si>
  <si>
    <t>A12-MK-0001</t>
  </si>
  <si>
    <t>KT쏠리드향</t>
  </si>
  <si>
    <t>광단자함 5G MUX (OTP-M5L)</t>
  </si>
  <si>
    <t>A12-ML-0001</t>
  </si>
  <si>
    <t>이스트포토닉스향, LG</t>
  </si>
  <si>
    <t>A12-ML-0002</t>
  </si>
  <si>
    <t>코위버향, LG</t>
  </si>
  <si>
    <t>광단자함</t>
  </si>
  <si>
    <t>A12-MR-0001</t>
  </si>
  <si>
    <t>알루미늄 RN, 아답터 취부판 미포함 (KT향)</t>
  </si>
  <si>
    <t>광단자함(SA16-8P-SC/PC)</t>
  </si>
  <si>
    <t>A12-SA-0002</t>
  </si>
  <si>
    <t>OTP-A-8,K9085276</t>
  </si>
  <si>
    <t>광단자함(SA16-12P-SC/PC)</t>
  </si>
  <si>
    <t>A12-SA-0003</t>
  </si>
  <si>
    <t>K9087992</t>
  </si>
  <si>
    <t>광단자함(SA16-16P-SC/PC)</t>
  </si>
  <si>
    <t>A12-SA-0004</t>
  </si>
  <si>
    <t>OTP-A-16,K9085277</t>
  </si>
  <si>
    <t>광단자함(SA32-32P-SC/PC)</t>
  </si>
  <si>
    <t>A12-SA-0005</t>
  </si>
  <si>
    <t>OTP-A-32,K9185161</t>
  </si>
  <si>
    <t>A12-SA-0006</t>
  </si>
  <si>
    <t>806725</t>
  </si>
  <si>
    <t>LGU+：806725</t>
  </si>
  <si>
    <t>광단자함(SA32-32P)</t>
  </si>
  <si>
    <t>A12-SA-0013</t>
  </si>
  <si>
    <t>광단자함(SA32-24P-SC/PC)</t>
  </si>
  <si>
    <t>A12-SA-0031</t>
  </si>
  <si>
    <t>광단자함(SA32-8P-SC/PC-1 : 8)</t>
  </si>
  <si>
    <t>A12-SA-0046</t>
  </si>
  <si>
    <t>W/ 1:8 SPLITTER(SC/PC)</t>
  </si>
  <si>
    <t>광단자함(SB-4P-SC/PC)</t>
  </si>
  <si>
    <t>A12-SB-0002</t>
  </si>
  <si>
    <t>OTP-B-4,K9096299</t>
  </si>
  <si>
    <t>광단자함(SB-8P-SC/PC)</t>
  </si>
  <si>
    <t>A12-SB-0003</t>
  </si>
  <si>
    <t>OTP-B-8,K9096300</t>
  </si>
  <si>
    <t>광단자함(SC)</t>
  </si>
  <si>
    <t>A12-SC-0001</t>
  </si>
  <si>
    <t>스페인 KEYNET</t>
  </si>
  <si>
    <t>광단자함(SC-4P-SC/PC)</t>
  </si>
  <si>
    <t>A12-SC-0002</t>
  </si>
  <si>
    <t>OTP-C-4,K9096301</t>
  </si>
  <si>
    <t>광단자함(SC-8P-SC/PC)</t>
  </si>
  <si>
    <t>A12-SC-0003</t>
  </si>
  <si>
    <t>OTP-C-8,K9096302</t>
  </si>
  <si>
    <t>광단자함(SD-4P-SC/PC)</t>
  </si>
  <si>
    <t>A12-SD-0002</t>
  </si>
  <si>
    <t>OTP-D-4,K9092458</t>
  </si>
  <si>
    <t>광단자함(SD-8P-SC/PC)</t>
  </si>
  <si>
    <t>A12-SD-0003</t>
  </si>
  <si>
    <t>OTP-D-8,K9092459</t>
  </si>
  <si>
    <t>광단자함(SD-4P-SC/APC)</t>
  </si>
  <si>
    <t>A12-SD-0010</t>
  </si>
  <si>
    <t>광단자함(SD-8P-SC/APC)</t>
  </si>
  <si>
    <t>A12-SD-0015</t>
  </si>
  <si>
    <t>무지,스티커없음</t>
  </si>
  <si>
    <t>광단자함 공중케이블 정비형_6포트 (OTP-SP-6P)</t>
  </si>
  <si>
    <t>A12-SP-0000</t>
  </si>
  <si>
    <t>KT</t>
  </si>
  <si>
    <t>IJP BOX (벽면-48P)</t>
  </si>
  <si>
    <t>A12-WA-0001</t>
  </si>
  <si>
    <t>LGU+：530106</t>
  </si>
  <si>
    <t>530106</t>
  </si>
  <si>
    <t>DOJC-SM-FC/APC-FC/APC</t>
  </si>
  <si>
    <t>A14-D-FA/FA-B-N-009</t>
  </si>
  <si>
    <t>908040648, 3M, B3, 3.0mm</t>
  </si>
  <si>
    <t>A14-D-FA/FA-B-N-011</t>
  </si>
  <si>
    <t>908040652, 5M, B3, 3.0mm</t>
  </si>
  <si>
    <t>DOJC-SM-FC/PC-FC/APC</t>
  </si>
  <si>
    <t>A14-D-FP/FA-B-N-001</t>
  </si>
  <si>
    <t>908040627, 10M, B3, 2.0mm</t>
  </si>
  <si>
    <t>A14-D-FP/FA-B-N-004</t>
  </si>
  <si>
    <t>908040637, 20M, B3, 2.0mm</t>
  </si>
  <si>
    <t>A14-D-FP/FA-B-N-005</t>
  </si>
  <si>
    <t>908040642, 25M, B3, 2.0mm</t>
  </si>
  <si>
    <t>A14-D-FP/FA-B-N-007</t>
  </si>
  <si>
    <t>908040647, 30M, B3, 2.0mm</t>
  </si>
  <si>
    <t>A14-D-FP/FA-B-N-010</t>
  </si>
  <si>
    <t>908040622, 5M, B3, 3.0mm</t>
  </si>
  <si>
    <t>DOJC-SM-FC/PC-FC/PC</t>
  </si>
  <si>
    <t>A14-D-FP/FP-B-N-004</t>
  </si>
  <si>
    <t>908040607, 20M, B3, 2.0mm</t>
  </si>
  <si>
    <t>A14-D-FP/FP-B-N-005</t>
  </si>
  <si>
    <t>908040612, 25M, B3, 2.0mm</t>
  </si>
  <si>
    <t>A14-D-FP/FP-B-N-006</t>
  </si>
  <si>
    <t>908040590, 2M, B3, 3.0mm</t>
  </si>
  <si>
    <t>A14-D-FP/FP-B-N-008</t>
  </si>
  <si>
    <t>908040588, 3M, B3, 3.0mm</t>
  </si>
  <si>
    <t>DOJC-SM-LC/APC-LC/APC</t>
  </si>
  <si>
    <t>A14-D-LA/LA-B-N-007</t>
  </si>
  <si>
    <t>930003858, 5M, B3, 3.0mm</t>
  </si>
  <si>
    <t>A14-D-LP/FA-B-N-004</t>
  </si>
  <si>
    <t>908040524, 1M, B3, 3.0mm</t>
  </si>
  <si>
    <t>A14-D-LP/FP-B-N-007</t>
  </si>
  <si>
    <t>908040715, 2M, B3, 3.0mm</t>
  </si>
  <si>
    <t>A14-D-LP/FP-B-N-009</t>
  </si>
  <si>
    <t>908040713, 3M, B3, 3.0mm</t>
  </si>
  <si>
    <t>A14-D-LP/FP-B-N-012</t>
  </si>
  <si>
    <t>908040719, 7M, B3, 2.0mm</t>
  </si>
  <si>
    <t>A14-D-LP/LP-B-N-002</t>
  </si>
  <si>
    <t>908040693, 11M, B3, 2.0mm</t>
  </si>
  <si>
    <t>A14-D-LP/LP-B-N-019</t>
  </si>
  <si>
    <t>908041005, 9M, B3, 2.0mm</t>
  </si>
  <si>
    <t>A14-D-LP/LP-B-N-020</t>
  </si>
  <si>
    <t>45M, B3, 2.0mm</t>
  </si>
  <si>
    <t>A14-D-LP/SA-B-N-012</t>
  </si>
  <si>
    <t>908040912, 6M, B3, 2.0mm</t>
  </si>
  <si>
    <t>A14-D-LP/SA-B-N-014</t>
  </si>
  <si>
    <t>908040914, 8M, B3, 2.0mm</t>
  </si>
  <si>
    <t>A14-D-LP/SP-1-N-007</t>
  </si>
  <si>
    <t>908040764, 1M</t>
  </si>
  <si>
    <t>A14-D-LP/SP-1-N-013</t>
  </si>
  <si>
    <t>908040792, 30M</t>
  </si>
  <si>
    <t>A14-D-LP/SP-1-N-014</t>
  </si>
  <si>
    <t>920000723, 35M</t>
  </si>
  <si>
    <t>A14-D-LP/SP-B-N-004</t>
  </si>
  <si>
    <t>908040860, 1M, B3, 3.0mm</t>
  </si>
  <si>
    <t>A14-D-LP/SP-B-N-006</t>
  </si>
  <si>
    <t>908040880, 22M, B3, 2.0mm</t>
  </si>
  <si>
    <t>A14-D-LP/SP-B-N-010</t>
  </si>
  <si>
    <t>920000728, 35M, B3, 2.0mm</t>
  </si>
  <si>
    <t>A14-D-LP/SP-B-N-019</t>
  </si>
  <si>
    <t>DOJC-SM-SC/APC-FC/PC</t>
  </si>
  <si>
    <t>A14-D-SA/FP-B-N-005</t>
  </si>
  <si>
    <t>908040482, 20M, B3, 2.0mm</t>
  </si>
  <si>
    <t>A14-D-SA/SA-B-N-006</t>
  </si>
  <si>
    <t>908040560, 2M, B3, 3.0mm</t>
  </si>
  <si>
    <t>A14-D-SA/SA-B-N-011</t>
  </si>
  <si>
    <t>908040563, 6M, B3, 2.0mm</t>
  </si>
  <si>
    <t>A14-D-SP/FA-B-N-003</t>
  </si>
  <si>
    <t>908040451, 19M, B3, 2.0mm</t>
  </si>
  <si>
    <t>A14-D-SP/FA-B-N-004</t>
  </si>
  <si>
    <t>908040434, 1M, B3, 3.0mm</t>
  </si>
  <si>
    <t>A14-D-SP/FP-B-N-003</t>
  </si>
  <si>
    <t>908040679, 1M, B3, 3.0mm</t>
  </si>
  <si>
    <t>A14-D-SP/FP-B-N-007</t>
  </si>
  <si>
    <t>908040432, 30M, B3, 2.0mm</t>
  </si>
  <si>
    <t>A14-D-SP/FP-B-N-012</t>
  </si>
  <si>
    <t>908040684, 7M, B3, 2.0mm</t>
  </si>
  <si>
    <t>A14-D-SP/SA-B-N-005</t>
  </si>
  <si>
    <t>908040552, 25M, B3, 2.0mm</t>
  </si>
  <si>
    <t>A14-D-SP/SA-B-N-008</t>
  </si>
  <si>
    <t>908040557, 30M, B3, 2.0mm</t>
  </si>
  <si>
    <t>A14-D-SP/SA-B-N-014</t>
  </si>
  <si>
    <t>908040258, 8M, B3, 2.0mm</t>
  </si>
  <si>
    <t>A14-D-SP/SP-B-N-002</t>
  </si>
  <si>
    <t>908040232, 12M, B3, 2.0mm</t>
  </si>
  <si>
    <t>A14-D-SP/SP-B-N-015</t>
  </si>
  <si>
    <t>908040227, 7M, B3, 2.0mm</t>
  </si>
  <si>
    <t>A14-D1-N001</t>
  </si>
  <si>
    <t>920000784, 2M</t>
  </si>
  <si>
    <t>A14-D1-N002</t>
  </si>
  <si>
    <t>920000812, 30M</t>
  </si>
  <si>
    <t>A14-D1-N003</t>
  </si>
  <si>
    <t>920000788, 6M</t>
  </si>
  <si>
    <t>A14-D1-N004</t>
  </si>
  <si>
    <t>920000789, 7M</t>
  </si>
  <si>
    <t>A14-D1-N005</t>
  </si>
  <si>
    <t>908040772, 10M</t>
  </si>
  <si>
    <t>A14-D1-N006</t>
  </si>
  <si>
    <t>908040777, 15M</t>
  </si>
  <si>
    <t>A14-D1-N007</t>
  </si>
  <si>
    <t>908040782, 20M</t>
  </si>
  <si>
    <t>A14-D1-N008</t>
  </si>
  <si>
    <t>908040787, 25M</t>
  </si>
  <si>
    <t>A14-D1-N009</t>
  </si>
  <si>
    <t>908040765, 2M</t>
  </si>
  <si>
    <t>A14-D1-N010</t>
  </si>
  <si>
    <t>908040763, 3M</t>
  </si>
  <si>
    <t>A14-D1-N012</t>
  </si>
  <si>
    <t>920000790, 8M</t>
  </si>
  <si>
    <t>A14-D1-N013</t>
  </si>
  <si>
    <t>908040769, 7M</t>
  </si>
  <si>
    <t>A14-D1-N035</t>
  </si>
  <si>
    <t>920000792, 10M</t>
  </si>
  <si>
    <t>A14-D1-N035R</t>
  </si>
  <si>
    <t>A14-D1-N040</t>
  </si>
  <si>
    <t>920000797, 15M</t>
  </si>
  <si>
    <t>A14-D1-N044</t>
  </si>
  <si>
    <t>920000802, 20M</t>
  </si>
  <si>
    <t>A14-D1-N048</t>
  </si>
  <si>
    <t>920000807, 25M</t>
  </si>
  <si>
    <t>A14-D1-N052</t>
  </si>
  <si>
    <t>920000785, 3M</t>
  </si>
  <si>
    <t>A14-D1-N057</t>
  </si>
  <si>
    <t>920000787, 5M</t>
  </si>
  <si>
    <t>A14-D3-N008</t>
  </si>
  <si>
    <t>A14-D3-N010</t>
  </si>
  <si>
    <t>A14-D3-N011</t>
  </si>
  <si>
    <t>A14-D3-N016</t>
  </si>
  <si>
    <t>A14-D3-N025</t>
  </si>
  <si>
    <t>A14-D3-N036</t>
  </si>
  <si>
    <t>11M</t>
  </si>
  <si>
    <t>A14-DA-N663</t>
  </si>
  <si>
    <t>A14-DB-N105</t>
  </si>
  <si>
    <t>908040657, 10M, B3, 2.0mm</t>
  </si>
  <si>
    <t>A14-DB-N107</t>
  </si>
  <si>
    <t>908040662, 15M, B3, 2.0mm</t>
  </si>
  <si>
    <t>A14-DB-N110</t>
  </si>
  <si>
    <t>908040667, 20M, B3, 2.0mm</t>
  </si>
  <si>
    <t>A14-DB-N113</t>
  </si>
  <si>
    <t>908040672, 25M, B3, 2.0mm</t>
  </si>
  <si>
    <t>A14-DB-N115</t>
  </si>
  <si>
    <t>908040677, 30M, B3, 2.0mm</t>
  </si>
  <si>
    <t>A14-DB-N140</t>
  </si>
  <si>
    <t>908040597, 10M, B3, 2.0mm</t>
  </si>
  <si>
    <t>A14-DB-N153</t>
  </si>
  <si>
    <t>908040592, 5M, B3, 3.0mm</t>
  </si>
  <si>
    <t>A14-DB-N157</t>
  </si>
  <si>
    <t>908040532, 10M, B3, 2.0mm</t>
  </si>
  <si>
    <t>A14-DB-N158</t>
  </si>
  <si>
    <t>12M, B3, 2.0mm</t>
  </si>
  <si>
    <t>A14-DB-N161</t>
  </si>
  <si>
    <t>908040891, 15M, B3, 2.0mm</t>
  </si>
  <si>
    <t>A14-DB-N164</t>
  </si>
  <si>
    <t>18M, B3, 2.0mm</t>
  </si>
  <si>
    <t>A14-DB-N166</t>
  </si>
  <si>
    <t>908040896, 20M, B3, 2.0mm</t>
  </si>
  <si>
    <t>A14-DB-N170</t>
  </si>
  <si>
    <t>908040901, 25M, B3, 2.0mm</t>
  </si>
  <si>
    <t>A14-DB-N173</t>
  </si>
  <si>
    <t>908040906, 30M, B3, 2.0mm</t>
  </si>
  <si>
    <t>A14-DB-N174</t>
  </si>
  <si>
    <t>35M, B3, 2.0mm</t>
  </si>
  <si>
    <t>A14-DB-N175</t>
  </si>
  <si>
    <t>908040523, 3M, B3, 3.0mm</t>
  </si>
  <si>
    <t>A14-DB-N176</t>
  </si>
  <si>
    <t>40M, B3, 2.0mm</t>
  </si>
  <si>
    <t>A14-DB-N177</t>
  </si>
  <si>
    <t>A14-DB-N179</t>
  </si>
  <si>
    <t>50M, B3, 2.0mm</t>
  </si>
  <si>
    <t>A14-DB-N180</t>
  </si>
  <si>
    <t>55M, B3, 2.0mm</t>
  </si>
  <si>
    <t>A14-DB-N181</t>
  </si>
  <si>
    <t>908040527, 5M, B3, 3.0mm</t>
  </si>
  <si>
    <t>A14-DB-N187</t>
  </si>
  <si>
    <t>908040529, 7M, B3, 2.0mm</t>
  </si>
  <si>
    <t>A14-DB-N192</t>
  </si>
  <si>
    <t>908040722, 10M, B3, 2.0mm</t>
  </si>
  <si>
    <t>A14-DB-N196</t>
  </si>
  <si>
    <t>908040727, 15M, B3, 2.0mm</t>
  </si>
  <si>
    <t>A14-DB-N199</t>
  </si>
  <si>
    <t>908040732, 20M, B3, 2.0mm</t>
  </si>
  <si>
    <t>A14-DB-N202</t>
  </si>
  <si>
    <t>908040853, 25M, B3, 2.0mm</t>
  </si>
  <si>
    <t>A14-DB-N205</t>
  </si>
  <si>
    <t>908040858, 30M, B3, 2.0mm</t>
  </si>
  <si>
    <t>A14-DB-N206</t>
  </si>
  <si>
    <t>A14-DB-N208</t>
  </si>
  <si>
    <t>A14-DB-N223</t>
  </si>
  <si>
    <t>908041006, 10M, B3, 2.0mm</t>
  </si>
  <si>
    <t>A14-DB-N225</t>
  </si>
  <si>
    <t>908040694, 12M, B3, 2.0mm</t>
  </si>
  <si>
    <t>A14-DB-N226</t>
  </si>
  <si>
    <t>908040695, 13M, B3, 2.0mm</t>
  </si>
  <si>
    <t>A14-DB-N228</t>
  </si>
  <si>
    <t>908040697, 15M, B3, 2.0mm</t>
  </si>
  <si>
    <t>A14-DB-N231</t>
  </si>
  <si>
    <t>A14-DB-N233</t>
  </si>
  <si>
    <t>908040998, 1M, B3, 3.0mm</t>
  </si>
  <si>
    <t>A14-DB-N234</t>
  </si>
  <si>
    <t>908040702, 20M, B3, 2.0mm</t>
  </si>
  <si>
    <t>A14-DB-N237</t>
  </si>
  <si>
    <t>908040707, 25M, B3, 2.0mm</t>
  </si>
  <si>
    <t>A14-DB-N240</t>
  </si>
  <si>
    <t>908040999, 2M, B3, 3.0mm</t>
  </si>
  <si>
    <t>A14-DB-N241</t>
  </si>
  <si>
    <t>908040712, 30M, B3, 2.0mm</t>
  </si>
  <si>
    <t>A14-DB-N243</t>
  </si>
  <si>
    <t>920000726, 35M, B3, 2.0mm</t>
  </si>
  <si>
    <t>A14-DB-N244</t>
  </si>
  <si>
    <t>908040997, 3M, B3, 3.0mm</t>
  </si>
  <si>
    <t>A14-DB-N246</t>
  </si>
  <si>
    <t>920000727, 40M, B3, 2.0mm</t>
  </si>
  <si>
    <t>A14-DB-N247</t>
  </si>
  <si>
    <t>A14-DB-N248</t>
  </si>
  <si>
    <t>908041000, 4M, B3, 3.0mm</t>
  </si>
  <si>
    <t>A14-DB-N249</t>
  </si>
  <si>
    <t>A14-DB-N252</t>
  </si>
  <si>
    <t>A14-DB-N253</t>
  </si>
  <si>
    <t>908041001, 5M, B3, 3.0mm</t>
  </si>
  <si>
    <t>A14-DB-N254</t>
  </si>
  <si>
    <t>60M, B3, 2.0mm</t>
  </si>
  <si>
    <t>A14-DB-N256</t>
  </si>
  <si>
    <t>908041002, 6M, B3, 2.0mm</t>
  </si>
  <si>
    <t>A14-DB-N258</t>
  </si>
  <si>
    <t>908041003, 7M, B3, 2.0mm</t>
  </si>
  <si>
    <t>A14-DB-N260</t>
  </si>
  <si>
    <t>908041004, 8M, B3, 2.0mm</t>
  </si>
  <si>
    <t>A14-DB-N263</t>
  </si>
  <si>
    <t>908040916, 10M, B3, 2.0mm</t>
  </si>
  <si>
    <t>A14-DB-N266</t>
  </si>
  <si>
    <t>908040921, 15M, B3, 2.0mm</t>
  </si>
  <si>
    <t>A14-DB-N267</t>
  </si>
  <si>
    <t>908040908, 1M, B3, 3.0mm</t>
  </si>
  <si>
    <t>A14-DB-N268</t>
  </si>
  <si>
    <t>908040926, 20M, B3, 2.0mm</t>
  </si>
  <si>
    <t>A14-DB-N270</t>
  </si>
  <si>
    <t>908040931, 25M, B3, 2.0mm</t>
  </si>
  <si>
    <t>A14-DB-N271</t>
  </si>
  <si>
    <t>908040909, 2M, B3, 3.0mm</t>
  </si>
  <si>
    <t>A14-DB-N272</t>
  </si>
  <si>
    <t>908040936, 30M, B3, 2.0mm</t>
  </si>
  <si>
    <t>A14-DB-N273</t>
  </si>
  <si>
    <t>A14-DB-N274</t>
  </si>
  <si>
    <t>908040907, 3M, B3, 3.0mm</t>
  </si>
  <si>
    <t>A14-DB-N277</t>
  </si>
  <si>
    <t>908040911, 5M, B3, 3.0mm</t>
  </si>
  <si>
    <t>A14-DB-N279</t>
  </si>
  <si>
    <t>908040913, 7M, B3, 2.0mm</t>
  </si>
  <si>
    <t>A14-DB-N284</t>
  </si>
  <si>
    <t>908040868, 10M, B3, 2.0mm</t>
  </si>
  <si>
    <t>A14-DB-N286</t>
  </si>
  <si>
    <t>908040870, 12M, B3, 2.0mm</t>
  </si>
  <si>
    <t>A14-DB-N289</t>
  </si>
  <si>
    <t>908040873, 15M, B3, 2.0mm</t>
  </si>
  <si>
    <t>A14-DB-N291</t>
  </si>
  <si>
    <t>17M, B3, 2.0mm</t>
  </si>
  <si>
    <t>A14-DB-N295</t>
  </si>
  <si>
    <t>908040878, 20M, B3, 2.0mm</t>
  </si>
  <si>
    <t>A14-DB-N300</t>
  </si>
  <si>
    <t>908040883, 25M, B3, 2.0mm</t>
  </si>
  <si>
    <t>A14-DB-N303</t>
  </si>
  <si>
    <t>908040861, 2M, B3, 3.0mm</t>
  </si>
  <si>
    <t>A14-DB-N304</t>
  </si>
  <si>
    <t>908040888, 30M, B3, 2.0mm</t>
  </si>
  <si>
    <t>A14-DB-N307</t>
  </si>
  <si>
    <t>908040859, 3M, B3, 3.0mm</t>
  </si>
  <si>
    <t>A14-DB-N308</t>
  </si>
  <si>
    <t>920000729, 40M, B3, 2.0mm</t>
  </si>
  <si>
    <t>A14-DB-N310</t>
  </si>
  <si>
    <t>908040862, 4M, B3, 3.0mm</t>
  </si>
  <si>
    <t>A14-DB-N313</t>
  </si>
  <si>
    <t>908040863, 5M, B3, 3.0mm</t>
  </si>
  <si>
    <t>A14-DB-N315</t>
  </si>
  <si>
    <t>50m, B3, 2.0mm</t>
  </si>
  <si>
    <t>A14-DB-N316</t>
  </si>
  <si>
    <t>908040864, 6M, B3, 2.0mm</t>
  </si>
  <si>
    <t>A14-DB-N318</t>
  </si>
  <si>
    <t>908040865, 7M, B3, 2.0mm</t>
  </si>
  <si>
    <t>A14-DB-N320</t>
  </si>
  <si>
    <t>908040866, 8M, B3, 2.0mm</t>
  </si>
  <si>
    <t>A14-DB-N379</t>
  </si>
  <si>
    <t>908040567, 10M, B3, 2.0mm</t>
  </si>
  <si>
    <t>A14-DB-N381</t>
  </si>
  <si>
    <t>908040572, 15M, B3, 2.0mm</t>
  </si>
  <si>
    <t>A14-DB-N383</t>
  </si>
  <si>
    <t>908040577, 20M, B3, 2.0mm</t>
  </si>
  <si>
    <t>A14-DB-N388</t>
  </si>
  <si>
    <t>908040558, 3M, B3, 3.0mm</t>
  </si>
  <si>
    <t>A14-DB-N392</t>
  </si>
  <si>
    <t>908040562, 5M, B3, 3.0mm</t>
  </si>
  <si>
    <t>A14-DB-N396</t>
  </si>
  <si>
    <t>908040442, 10M, B3, 2.0mm</t>
  </si>
  <si>
    <t>A14-DB-N400</t>
  </si>
  <si>
    <t>908040447, 15M, B3, 2.0mm</t>
  </si>
  <si>
    <t>A14-DB-N404</t>
  </si>
  <si>
    <t>908040452, 20M, B3, 2.0mm</t>
  </si>
  <si>
    <t>A14-DB-N407</t>
  </si>
  <si>
    <t>908040457, 25M, B3, 2.0mm</t>
  </si>
  <si>
    <t>A14-DB-N409</t>
  </si>
  <si>
    <t>908040462, 30M, B3, 2.0mm</t>
  </si>
  <si>
    <t>A14-DB-N418</t>
  </si>
  <si>
    <t>908040437, 5M, B3, 3.0mm</t>
  </si>
  <si>
    <t>A14-DB-N426</t>
  </si>
  <si>
    <t>908040687, 10M, B3, 2.0mm</t>
  </si>
  <si>
    <t>A14-DB-N429</t>
  </si>
  <si>
    <t>908040692, 15M, B3, 2.0mm</t>
  </si>
  <si>
    <t>A14-DB-N430</t>
  </si>
  <si>
    <t>908040422, 20M, B3, 2.0mm</t>
  </si>
  <si>
    <t>A14-DB-N432</t>
  </si>
  <si>
    <t>908040427, 25M, B3, 2.0mm</t>
  </si>
  <si>
    <t>A14-DB-N444</t>
  </si>
  <si>
    <t>908040537, 10M, B3, 2.0mm</t>
  </si>
  <si>
    <t>A14-DB-N447</t>
  </si>
  <si>
    <t>908040542, 15M, B3, 2.0mm</t>
  </si>
  <si>
    <t>A14-DB-N448</t>
  </si>
  <si>
    <t>908040252, 1M, B3, 3.0mm</t>
  </si>
  <si>
    <t>A14-DB-N449</t>
  </si>
  <si>
    <t>908040547, 20M, B3, 2.0mm</t>
  </si>
  <si>
    <t>A14-DB-N451</t>
  </si>
  <si>
    <t>908040253, 2M, B3, 3.0mm</t>
  </si>
  <si>
    <t>A14-DB-N455</t>
  </si>
  <si>
    <t>908040251, 3M, B3, 3.0mm</t>
  </si>
  <si>
    <t>A14-DB-N458</t>
  </si>
  <si>
    <t>908040254, 4M, B3, 3.0mm</t>
  </si>
  <si>
    <t>A14-DB-N459</t>
  </si>
  <si>
    <t>908040255, 5M, B3, 3.0mm</t>
  </si>
  <si>
    <t>A14-DB-N461</t>
  </si>
  <si>
    <t>908040257, 7M, B3, 2.0mm</t>
  </si>
  <si>
    <t>A14-DB-N464</t>
  </si>
  <si>
    <t>908040230, 10M, B3, 2.0mm</t>
  </si>
  <si>
    <t>A14-DB-N466</t>
  </si>
  <si>
    <t>908040235, 15M, B3, 2.0mm</t>
  </si>
  <si>
    <t>A14-DB-N467</t>
  </si>
  <si>
    <t>908040222, 1M, B3, 3.0mm</t>
  </si>
  <si>
    <t>A14-DB-N468</t>
  </si>
  <si>
    <t>908040240, 20M, B3, 2.0mm</t>
  </si>
  <si>
    <t>A14-DB-N470</t>
  </si>
  <si>
    <t>908040245, 25M, B3, 2.0mm</t>
  </si>
  <si>
    <t>A14-DB-N471</t>
  </si>
  <si>
    <t>908040223, 2M, B3, 3.0mm</t>
  </si>
  <si>
    <t>A14-DB-N472</t>
  </si>
  <si>
    <t>908040250, 30M, B3, 2.0mm</t>
  </si>
  <si>
    <t>A14-DB-N474</t>
  </si>
  <si>
    <t>908040221, 3M, B3, 3.0mm</t>
  </si>
  <si>
    <t>A14-DB-N478</t>
  </si>
  <si>
    <t>908040224, 4M, B3, 3.0mm</t>
  </si>
  <si>
    <t>A14-DB-N481</t>
  </si>
  <si>
    <t>908040225, 5M, B3, 3.0mm</t>
  </si>
  <si>
    <t>A14-DB-N487</t>
  </si>
  <si>
    <t>908040228, 8M, B3, 2.0mm</t>
  </si>
  <si>
    <t>A14-DB-N540</t>
  </si>
  <si>
    <t>930003860, 15M, B3, 2.0mm</t>
  </si>
  <si>
    <t>A14-DB-N541</t>
  </si>
  <si>
    <t>930003861, 20M, B3, 2.0mm</t>
  </si>
  <si>
    <t>A14-DB-N542</t>
  </si>
  <si>
    <t>25M, B3, 2.0mm</t>
  </si>
  <si>
    <t>DOJC-SM-LC/PC-LC/APC</t>
  </si>
  <si>
    <t>A14-DB-N609</t>
  </si>
  <si>
    <t>10M, B3, 2.0mm</t>
  </si>
  <si>
    <t>A14-DB-N610</t>
  </si>
  <si>
    <t>15M, B3, 2.0mm</t>
  </si>
  <si>
    <t>A14-DB-N611</t>
  </si>
  <si>
    <t>20M, B3, 2.0mm</t>
  </si>
  <si>
    <t>A14-DB-N612</t>
  </si>
  <si>
    <t>A14-DB-N653</t>
  </si>
  <si>
    <t>A14-DB-N676</t>
  </si>
  <si>
    <t>A14-DB-N677</t>
  </si>
  <si>
    <t>2.5M, B3, 3.0mm</t>
  </si>
  <si>
    <t>A14-DB-N726</t>
  </si>
  <si>
    <t>0.5M, B3, 2.0mm</t>
  </si>
  <si>
    <t>A14-DB-N891</t>
  </si>
  <si>
    <t>930003857, 3M, B3, 3.0mm</t>
  </si>
  <si>
    <t>A14-DB-N902</t>
  </si>
  <si>
    <t>30M, B3, 2.0mm</t>
  </si>
  <si>
    <t>A14-DB-N903</t>
  </si>
  <si>
    <t>DOJC-SM-LC/APC-SC/PC</t>
  </si>
  <si>
    <t>A14-DB-N905</t>
  </si>
  <si>
    <t>1M, B3, 3.0mm</t>
  </si>
  <si>
    <t>DOJC-SM-LC/APC-FC/APC</t>
  </si>
  <si>
    <t>A14-DB-NA124</t>
  </si>
  <si>
    <t>A14-DB-NA142</t>
  </si>
  <si>
    <t>7M, B3, 2.0mm</t>
  </si>
  <si>
    <t>DOJC-SM-LC/APC-FC/PC</t>
  </si>
  <si>
    <t>A14-DB-NA55</t>
  </si>
  <si>
    <t>A14-DB-NA56</t>
  </si>
  <si>
    <t>A14-DB-NA68</t>
  </si>
  <si>
    <t>930003859, 10M, B3, 2.0mm</t>
  </si>
  <si>
    <t>A14-DB-NA80</t>
  </si>
  <si>
    <t>B3, 12M</t>
  </si>
  <si>
    <t>A14-DB-NA95</t>
  </si>
  <si>
    <t>A14-DB-NAN8</t>
  </si>
  <si>
    <t>A14-DB-NAN9</t>
  </si>
  <si>
    <t>A14-DB-NAP2</t>
  </si>
  <si>
    <t>6M, B3, 2.0mm</t>
  </si>
  <si>
    <t>A14-DB-NC14</t>
  </si>
  <si>
    <t>930003855, 1M, B3, 3.0mm</t>
  </si>
  <si>
    <t>A14-DB-NC34</t>
  </si>
  <si>
    <t>A14-DB-NC60</t>
  </si>
  <si>
    <t>A14-DB-NC79</t>
  </si>
  <si>
    <t>930003856, 2M, B3, 3.0mm</t>
  </si>
  <si>
    <t>A14-DB-ND34</t>
  </si>
  <si>
    <t>2M, B3, 2.0mm</t>
  </si>
  <si>
    <t>A14-DB-ND42</t>
  </si>
  <si>
    <t>A14-DB-ND98</t>
  </si>
  <si>
    <t>A14-DB-ND99</t>
  </si>
  <si>
    <t>A14-DB-NF46</t>
  </si>
  <si>
    <t>MOJC-SM-12C-LC/PC-LC/PC</t>
  </si>
  <si>
    <t>A14-M-LP/LP-B-N-001</t>
  </si>
  <si>
    <t>920001090, 3M, B3</t>
  </si>
  <si>
    <t>A14-M-LP/LP-B-N-003</t>
  </si>
  <si>
    <t>930003872, 20M, B3</t>
  </si>
  <si>
    <t>MOJC-SM-6C-SC/APC-LC/APC</t>
  </si>
  <si>
    <t>A14-M-SA/LA-B-N-011</t>
  </si>
  <si>
    <t>920000456, 4M, B3</t>
  </si>
  <si>
    <t>MOJC-SM-12C-SC/APC-SC/APC</t>
  </si>
  <si>
    <t>A14-M-SA/SA-B-N-008</t>
  </si>
  <si>
    <t>908041130, 8M, B3</t>
  </si>
  <si>
    <t>MOJC-SM-6C-SC/APC-SC/APC</t>
  </si>
  <si>
    <t>A14-M-SA/SA-B-N-026</t>
  </si>
  <si>
    <t>920000132, 10M, B3</t>
  </si>
  <si>
    <t>MOJC-SM-12C-SC/PC-LC/PC</t>
  </si>
  <si>
    <t>A14-M-SP/LP-B-N-010</t>
  </si>
  <si>
    <t>920000612, 10M, B3</t>
  </si>
  <si>
    <t>MOJC-SM-6C-SC/PC-LC/PC</t>
  </si>
  <si>
    <t>A14-M-SP/LP-B-N-026</t>
  </si>
  <si>
    <t>920000492, 10M, B3</t>
  </si>
  <si>
    <t>A14-M-SP/SP-B-N-003</t>
  </si>
  <si>
    <t>908040793, 3M, B3</t>
  </si>
  <si>
    <t>A14-M-SP/SP-B-N-004</t>
  </si>
  <si>
    <t>908040796, 4M, B3</t>
  </si>
  <si>
    <t>A14-M-SP/SP-B-N-005</t>
  </si>
  <si>
    <t>908040797, 5M, B3</t>
  </si>
  <si>
    <t>A14-M-SP/SP-B-N-006</t>
  </si>
  <si>
    <t>908040798, 6M, B3</t>
  </si>
  <si>
    <t>A14-M-SP/SP-B-N-007</t>
  </si>
  <si>
    <t>908040799, 7M, B3</t>
  </si>
  <si>
    <t>A14-M-SP/SP-B-N-008</t>
  </si>
  <si>
    <t>908040800, 8M, B3</t>
  </si>
  <si>
    <t>A14-M-SP/SP-B-N-009</t>
  </si>
  <si>
    <t>908040801, 9M, B3</t>
  </si>
  <si>
    <t>A14-M-SP/SP-B-N-011</t>
  </si>
  <si>
    <t>908040804, 12M, B3</t>
  </si>
  <si>
    <t>A14-M-SP/SP-B-N-012</t>
  </si>
  <si>
    <t>908040807, 15M, B3</t>
  </si>
  <si>
    <t>A14-M-SP/SP-B-N-013</t>
  </si>
  <si>
    <t>908040812, 20M, B3</t>
  </si>
  <si>
    <t>MOJC-SM-6C-SC/PC-SC/PC</t>
  </si>
  <si>
    <t>A14-M-SP/SP-B-N-021</t>
  </si>
  <si>
    <t>920000155, 3M, B3</t>
  </si>
  <si>
    <t>A14-M-SP/SP-B-N-022</t>
  </si>
  <si>
    <t>920000156, 4M, B3</t>
  </si>
  <si>
    <t>A14-M-SP/SP-B-N-023</t>
  </si>
  <si>
    <t>920000157, 5M, B3</t>
  </si>
  <si>
    <t>A14-M-SP/SP-B-N-024</t>
  </si>
  <si>
    <t>920000159, 7M, B3</t>
  </si>
  <si>
    <t>A14-M-SP/SP-B-N-025</t>
  </si>
  <si>
    <t>920000160, 8M, B3</t>
  </si>
  <si>
    <t>A14-M-SP/SP-B-N-026</t>
  </si>
  <si>
    <t>920000162, 10M, B3</t>
  </si>
  <si>
    <t>A14-M-SP/SP-B-N-027</t>
  </si>
  <si>
    <t>920000167, 15M, B3</t>
  </si>
  <si>
    <t>A14-M-SP/SP-B-N-031</t>
  </si>
  <si>
    <t>920000158, 6M, B3</t>
  </si>
  <si>
    <t>A14-MB-N043</t>
  </si>
  <si>
    <t>908040802, 10M, B3</t>
  </si>
  <si>
    <t>A14-MB-N078</t>
  </si>
  <si>
    <t>12M, B3</t>
  </si>
  <si>
    <t>SOJC-SM-FC/APC-FC/APC</t>
  </si>
  <si>
    <t>A14-S-FA/FA-B-N-004</t>
  </si>
  <si>
    <t>908041360, 20M, B3, 2.0mm</t>
  </si>
  <si>
    <t>A14-S-LP/FA-B-N-006</t>
  </si>
  <si>
    <t>930001517, 30M, B3, 2.0mm</t>
  </si>
  <si>
    <t>A14-S-LP/FA-B-N-007</t>
  </si>
  <si>
    <t>930001518, 35M, B3, 2.0mm</t>
  </si>
  <si>
    <t>A14-S-LP/FA-B-N-008</t>
  </si>
  <si>
    <t>920001071, 3M, B3, 3.0mm</t>
  </si>
  <si>
    <t>SOJC-SM-LC/PC-FC/PC</t>
  </si>
  <si>
    <t>A14-S-LP/FP-B-N-007</t>
  </si>
  <si>
    <t>908040160, 30M, B3, 2.0mm</t>
  </si>
  <si>
    <t>A14-S-LP/FP-B-N-010</t>
  </si>
  <si>
    <t>908040294, 5M, B3, 3.0mm</t>
  </si>
  <si>
    <t>A14-S-LP/FP-B-N-011</t>
  </si>
  <si>
    <t>908040295, 6M, B3, 2.0mm</t>
  </si>
  <si>
    <t>A14-S-SA/FA-B-N-002</t>
  </si>
  <si>
    <t>908040381, 12M, B3, 2.0mm</t>
  </si>
  <si>
    <t>A14-S-SA/FA-B-N-006</t>
  </si>
  <si>
    <t>908040389, 20M, B3, 2.0mm</t>
  </si>
  <si>
    <t>A14-S-SA/FA-B-N-008</t>
  </si>
  <si>
    <t>908040372, 2M, B3, 3.0mm</t>
  </si>
  <si>
    <t>A14-S-SA/FA-B-N-010</t>
  </si>
  <si>
    <t>908040370, 3M, B3, 3.0mm</t>
  </si>
  <si>
    <t>A14-S-SP/FA-B-N-007</t>
  </si>
  <si>
    <t>908040312, 2M, B3, 3.0mm</t>
  </si>
  <si>
    <t>A14-S-SP/FA-B-N-008</t>
  </si>
  <si>
    <t>908040339, 30M, B3, 2.0mm</t>
  </si>
  <si>
    <t>SOJC-SM-SC/PC-FC/PC</t>
  </si>
  <si>
    <t>A14-S-SP/FP-B-N-007</t>
  </si>
  <si>
    <t>908040309, 30M, B3, 2.0mm</t>
  </si>
  <si>
    <t>A14-S-SP/FP-B-N-008</t>
  </si>
  <si>
    <t>908041371, 3M, B3, 3.0mm</t>
  </si>
  <si>
    <t>A14-S-SP/FP-B-N-012</t>
  </si>
  <si>
    <t>908041377, 7M, B3, 2.0mm</t>
  </si>
  <si>
    <t>A14-S-SP/SA-B-N-006</t>
  </si>
  <si>
    <t>908041444, 25M, B3, 2.0mm</t>
  </si>
  <si>
    <t>A14-S-SP/SA-B-N-010</t>
  </si>
  <si>
    <t>908041423, 4M, B3, 3.0mm</t>
  </si>
  <si>
    <t>A14-S-SP/SA-B-N-012</t>
  </si>
  <si>
    <t>908041425, 6M, B3, 2.0mm</t>
  </si>
  <si>
    <t>SOJC-MM-SC/PC-SC/PC</t>
  </si>
  <si>
    <t>A14-S-SP/SP-1-N-001</t>
  </si>
  <si>
    <t>908040120, 10M</t>
  </si>
  <si>
    <t>A14-S-SP/SP-1-N-002</t>
  </si>
  <si>
    <t>908040112, 1M</t>
  </si>
  <si>
    <t>A14-S-SP/SP-1-N-003</t>
  </si>
  <si>
    <t>908040130, 20M</t>
  </si>
  <si>
    <t>A14-S-SP/SP-1-N-006</t>
  </si>
  <si>
    <t>908040115, 5M</t>
  </si>
  <si>
    <t>A14-S-SP/SP-1-N-011</t>
  </si>
  <si>
    <t>908040117, 7M</t>
  </si>
  <si>
    <t>A14-S1-N017</t>
  </si>
  <si>
    <t>908040113, 2M</t>
  </si>
  <si>
    <t>A14-SB-N018</t>
  </si>
  <si>
    <t>908040111, 3M</t>
  </si>
  <si>
    <t>A14-SB-N048</t>
  </si>
  <si>
    <t>930001505, 10M, B3, 2.0mm</t>
  </si>
  <si>
    <t>A14-SB-N052</t>
  </si>
  <si>
    <t>930001510, 15M, B3, 2.0mm</t>
  </si>
  <si>
    <t>A14-SB-N056</t>
  </si>
  <si>
    <t>930001515, 20M, B3, 2.0mm</t>
  </si>
  <si>
    <t>A14-SB-N057</t>
  </si>
  <si>
    <t>930001516, 25M, B3, 2.0mm</t>
  </si>
  <si>
    <t>A14-SB-N064</t>
  </si>
  <si>
    <t>930001500, 5M, B3, 3.0mm</t>
  </si>
  <si>
    <t>A14-SB-N068</t>
  </si>
  <si>
    <t>908040140, 10M, B3, 2.0mm</t>
  </si>
  <si>
    <t>A14-SB-N069</t>
  </si>
  <si>
    <t>908040145, 15M, B3, 2.0mm</t>
  </si>
  <si>
    <t>A14-SB-N071</t>
  </si>
  <si>
    <t>908040150, 20M, B3, 2.0mm</t>
  </si>
  <si>
    <t>A14-SB-N072</t>
  </si>
  <si>
    <t>908040155, 25M, B3, 2.0mm</t>
  </si>
  <si>
    <t>SOJC-SM-LC/PC-LC/APC</t>
  </si>
  <si>
    <t>A14-SB-N080</t>
  </si>
  <si>
    <t>A14-SB-N081</t>
  </si>
  <si>
    <t>A14-SB-N082</t>
  </si>
  <si>
    <t>A14-SB-N086</t>
  </si>
  <si>
    <t>908040269, 10M, B3, 2.0mm</t>
  </si>
  <si>
    <t>A14-SB-N087</t>
  </si>
  <si>
    <t>A14-SB-N088</t>
  </si>
  <si>
    <t>A14-SB-N089</t>
  </si>
  <si>
    <t>908040274, 15M, B3, 2.0mm</t>
  </si>
  <si>
    <t>A14-SB-N092</t>
  </si>
  <si>
    <t>A14-SB-N093</t>
  </si>
  <si>
    <t>908040261, 1M, B3, 3.0mm</t>
  </si>
  <si>
    <t>A14-SB-N094</t>
  </si>
  <si>
    <t>908040279, 20M, B3, 2.0mm</t>
  </si>
  <si>
    <t>A14-SB-N096</t>
  </si>
  <si>
    <t>908040284, 25M, B3, 2.0mm</t>
  </si>
  <si>
    <t>A14-SB-N097</t>
  </si>
  <si>
    <t>908040262, 2M, B3, 3.0mm</t>
  </si>
  <si>
    <t>A14-SB-N098</t>
  </si>
  <si>
    <t>908040289, 30M, B3, 2.0mm</t>
  </si>
  <si>
    <t>A14-SB-N099</t>
  </si>
  <si>
    <t>908040260, 3M, B3, 3.0mm</t>
  </si>
  <si>
    <t>A14-SB-N104</t>
  </si>
  <si>
    <t>908040264, 5M, B3, 3.0mm</t>
  </si>
  <si>
    <t>A14-SB-N105</t>
  </si>
  <si>
    <t>908040265, 6M, B3, 2.0mm</t>
  </si>
  <si>
    <t>A14-SB-N106</t>
  </si>
  <si>
    <t>908040266, 7M, B3, 2.0mm</t>
  </si>
  <si>
    <t>A14-SB-N107</t>
  </si>
  <si>
    <t>908040267, 8M, B3, 2.0mm</t>
  </si>
  <si>
    <t>A14-SB-N109</t>
  </si>
  <si>
    <t>1.5M, B3, 3.0mm</t>
  </si>
  <si>
    <t>A14-SB-N110</t>
  </si>
  <si>
    <t>A14-SB-N111</t>
  </si>
  <si>
    <t>920000744, 10M, B3, 2.0mm</t>
  </si>
  <si>
    <t>A14-SB-N114</t>
  </si>
  <si>
    <t>920000749, 15M, B3, 2.0mm</t>
  </si>
  <si>
    <t>A14-SB-N116</t>
  </si>
  <si>
    <t>920000735, 1M, B3, 3.0mm</t>
  </si>
  <si>
    <t>A14-SB-N117</t>
  </si>
  <si>
    <t>920000754, 20M, B3, 2.0mm</t>
  </si>
  <si>
    <t>A14-SB-N119</t>
  </si>
  <si>
    <t>920000736, 2M, B3, 3.0mm</t>
  </si>
  <si>
    <t>A14-SB-N120</t>
  </si>
  <si>
    <t>920000764, 30M, B3, 2.0mm</t>
  </si>
  <si>
    <t>A14-SB-N121</t>
  </si>
  <si>
    <t>920000737, 3M, B3, 3.0mm</t>
  </si>
  <si>
    <t>A14-SB-N123</t>
  </si>
  <si>
    <t>920000739, 5M, B3, 3.0mm</t>
  </si>
  <si>
    <t>A14-SB-N125</t>
  </si>
  <si>
    <t>920000741, 7M, B3, 2.0mm</t>
  </si>
  <si>
    <t>A14-SB-N130</t>
  </si>
  <si>
    <t>908040170, 10M, B3, 2.0mm</t>
  </si>
  <si>
    <t>A14-SB-N132</t>
  </si>
  <si>
    <t>A14-SB-N134</t>
  </si>
  <si>
    <t>A14-SB-N138</t>
  </si>
  <si>
    <t>908040162, 1M, B3, 3.0mm</t>
  </si>
  <si>
    <t>A14-SB-N139</t>
  </si>
  <si>
    <t>908040180, 20M, B3, 2.0mm</t>
  </si>
  <si>
    <t>A14-SB-N141</t>
  </si>
  <si>
    <t>908040185, 25M, B3, 2.0mm</t>
  </si>
  <si>
    <t>A14-SB-N143</t>
  </si>
  <si>
    <t>908040163, 2M, B3, 3.0mm</t>
  </si>
  <si>
    <t>A14-SB-N144</t>
  </si>
  <si>
    <t>908040190, 30M, B3, 2.0mm</t>
  </si>
  <si>
    <t>A14-SB-N146</t>
  </si>
  <si>
    <t>908040161, 3M, B3, 3.0mm</t>
  </si>
  <si>
    <t>A14-SB-N148</t>
  </si>
  <si>
    <t>908040165, 5M, B3, 3.0mm</t>
  </si>
  <si>
    <t>A14-SB-N149</t>
  </si>
  <si>
    <t>908040166, 6M, B3, 2.0mm</t>
  </si>
  <si>
    <t>A14-SB-N151</t>
  </si>
  <si>
    <t>908040167, 7M, B3, 2.0mm</t>
  </si>
  <si>
    <t>A14-SB-N152</t>
  </si>
  <si>
    <t>908040168, 8M, B3, 2.0mm</t>
  </si>
  <si>
    <t>A14-SB-N176</t>
  </si>
  <si>
    <t>908041459, 10M, B3, 2.0mm</t>
  </si>
  <si>
    <t>A14-SB-N177</t>
  </si>
  <si>
    <t>A14-SB-N179</t>
  </si>
  <si>
    <t>908041464, 15M, B3, 2.0mm</t>
  </si>
  <si>
    <t>A14-SB-N180</t>
  </si>
  <si>
    <t>908041451, 1M, B3, 3.0mm</t>
  </si>
  <si>
    <t>A14-SB-N183</t>
  </si>
  <si>
    <t>908041452, 2M, B3, 3.0mm</t>
  </si>
  <si>
    <t>A14-SB-N185</t>
  </si>
  <si>
    <t>908041450, 3M, B3, 3.0mm</t>
  </si>
  <si>
    <t>A14-SB-N189</t>
  </si>
  <si>
    <t>908041454, 5M, B3, 3.0mm</t>
  </si>
  <si>
    <t>A14-SB-N193</t>
  </si>
  <si>
    <t>908040319, 10M, B3, 2.0mm</t>
  </si>
  <si>
    <t>A14-SB-N198</t>
  </si>
  <si>
    <t>908040324, 15M, B3, 2.0mm</t>
  </si>
  <si>
    <t>A14-SB-N200</t>
  </si>
  <si>
    <t>908040329, 20M, B3, 2.0mm</t>
  </si>
  <si>
    <t>A14-SB-N203</t>
  </si>
  <si>
    <t>908040334, 25M, B3, 2.0mm</t>
  </si>
  <si>
    <t>A14-SB-N207</t>
  </si>
  <si>
    <t>908040310, 3M, B3, 3.0mm</t>
  </si>
  <si>
    <t>A14-SB-N210</t>
  </si>
  <si>
    <t>908040314, 5M, B3, 3.0mm</t>
  </si>
  <si>
    <t>A14-SB-N215</t>
  </si>
  <si>
    <t>908041380, 10M, B3, 2.0mm</t>
  </si>
  <si>
    <t>A14-SB-N218</t>
  </si>
  <si>
    <t>908041385, 15M, B3, 2.0mm</t>
  </si>
  <si>
    <t>A14-SB-N220</t>
  </si>
  <si>
    <t>908040299, 20M, B3, 2.0mm</t>
  </si>
  <si>
    <t>A14-SB-N221</t>
  </si>
  <si>
    <t>908040304, 25M, B3, 2.0mm</t>
  </si>
  <si>
    <t>총합계</t>
  </si>
  <si>
    <t>광단자함 상판(SA)</t>
  </si>
  <si>
    <t xml:space="preserve">2025/12 </t>
  </si>
  <si>
    <t>12-A-011</t>
  </si>
  <si>
    <t>구형</t>
  </si>
  <si>
    <t xml:space="preserve">2025/11 </t>
  </si>
  <si>
    <t>14-A-001</t>
  </si>
  <si>
    <t xml:space="preserve">2025/02 </t>
  </si>
  <si>
    <t xml:space="preserve">2025/03 </t>
  </si>
  <si>
    <t xml:space="preserve">2025/05 </t>
  </si>
  <si>
    <t xml:space="preserve">2025/07 </t>
  </si>
  <si>
    <t xml:space="preserve">2025/10 </t>
  </si>
  <si>
    <t xml:space="preserve">2025/04 </t>
  </si>
  <si>
    <t xml:space="preserve">2025/09 </t>
  </si>
  <si>
    <t xml:space="preserve">2025/01 </t>
  </si>
  <si>
    <t xml:space="preserve">2025/06 </t>
  </si>
  <si>
    <t xml:space="preserve">2025/08 </t>
  </si>
  <si>
    <t>ADAPTER(OFA-FC/SC)</t>
  </si>
  <si>
    <t>14-A-009</t>
  </si>
  <si>
    <t>14-C-015</t>
  </si>
  <si>
    <t>14-C-017</t>
  </si>
  <si>
    <t>14-C-024</t>
  </si>
  <si>
    <t>14-C-052</t>
  </si>
  <si>
    <t>14-C-061</t>
  </si>
  <si>
    <t>14-C-076</t>
  </si>
  <si>
    <t>14-C-077</t>
  </si>
  <si>
    <t>14-C-099</t>
  </si>
  <si>
    <t>14-C-105</t>
  </si>
  <si>
    <t>14-C-123</t>
  </si>
  <si>
    <t>14-C-125</t>
  </si>
  <si>
    <t>DROP-CABLE(LC/PC-SC/APC)-2C</t>
  </si>
  <si>
    <t>14-C-366</t>
  </si>
  <si>
    <t>14-C-410</t>
  </si>
  <si>
    <t>14-C-458</t>
  </si>
  <si>
    <t>Optical Cable Parts,LC/PC-LC/PC-Single mode-70m-1Core</t>
  </si>
  <si>
    <t>14-C-520</t>
  </si>
  <si>
    <t>14-C-555</t>
  </si>
  <si>
    <t>14-C-556</t>
  </si>
  <si>
    <t>Optical Cable Parts,LC/PC-LC/PC-Single mode-35m-2Core</t>
  </si>
  <si>
    <t>14-C-557</t>
  </si>
  <si>
    <t>Optical Cable Parts,LC/PC-LC/PC-Single mode-5m-1Core</t>
  </si>
  <si>
    <t>14-C-584</t>
  </si>
  <si>
    <t>Optical Cable Parts,LC/PC-LC/PC-Single mode-10m-1Core</t>
  </si>
  <si>
    <t>14-C-601</t>
  </si>
  <si>
    <t>14-C-609</t>
  </si>
  <si>
    <t>200M</t>
  </si>
  <si>
    <t>14-C-627</t>
  </si>
  <si>
    <t>14-C-675</t>
  </si>
  <si>
    <t>Optical Cable Parts,SC/PC-LC/PC-Single mode-3m-1Core</t>
  </si>
  <si>
    <t>14-C-678</t>
  </si>
  <si>
    <t>657A2 , LSZH, 95MM/ 500MM</t>
  </si>
  <si>
    <t>14-C-687</t>
  </si>
  <si>
    <t>14-C-688</t>
  </si>
  <si>
    <t>DROP-CABLE(SC/APC-SC/APC)</t>
  </si>
  <si>
    <t>14-C-690</t>
  </si>
  <si>
    <t>14-C-691</t>
  </si>
  <si>
    <t>14-C-693</t>
  </si>
  <si>
    <t>Optical Cable Parts,LC/PC-LC/PC-Single mode-15m-1Core</t>
  </si>
  <si>
    <t>14-C-696</t>
  </si>
  <si>
    <t>657A2 , LSZH , 300MM/ 300MM</t>
  </si>
  <si>
    <t>14-C-697</t>
  </si>
  <si>
    <t>DROP-CABLE(LC/APC-SC/APC)</t>
  </si>
  <si>
    <t>14-C-701</t>
  </si>
  <si>
    <t>14-C-703</t>
  </si>
  <si>
    <t>14-C-705</t>
  </si>
  <si>
    <t>14-C-707</t>
  </si>
  <si>
    <t>14-D-020</t>
  </si>
  <si>
    <t>14-D-026</t>
  </si>
  <si>
    <t>14-D-028</t>
  </si>
  <si>
    <t>14-D-053</t>
  </si>
  <si>
    <t>14-D-056</t>
  </si>
  <si>
    <t>14-D-060</t>
  </si>
  <si>
    <t>14-D-094</t>
  </si>
  <si>
    <t>14-D-196</t>
  </si>
  <si>
    <t>14-D-202</t>
  </si>
  <si>
    <t>14-D-263</t>
  </si>
  <si>
    <t>14-D-266</t>
  </si>
  <si>
    <t>14-D-382</t>
  </si>
  <si>
    <t>14-D-407</t>
  </si>
  <si>
    <t>14-D-437</t>
  </si>
  <si>
    <t>14-D-443</t>
  </si>
  <si>
    <t>14-D-447</t>
  </si>
  <si>
    <t>14-D-459</t>
  </si>
  <si>
    <t>14-D-470</t>
  </si>
  <si>
    <t>14-D-530</t>
  </si>
  <si>
    <t>14-D-746</t>
  </si>
  <si>
    <t>50M_청색케이블</t>
  </si>
  <si>
    <t>14-D-A002</t>
  </si>
  <si>
    <t>1M_청색</t>
  </si>
  <si>
    <t>14-D-A09</t>
  </si>
  <si>
    <t>5M_청색케이블</t>
  </si>
  <si>
    <t>14-D-A106</t>
  </si>
  <si>
    <t>14-D-A108</t>
  </si>
  <si>
    <t>6M_청색케이블</t>
  </si>
  <si>
    <t>14-D-A118</t>
  </si>
  <si>
    <t>14-D-A125</t>
  </si>
  <si>
    <t>K9089161_녹색</t>
  </si>
  <si>
    <t>14-D-A376</t>
  </si>
  <si>
    <t>14-D-A448</t>
  </si>
  <si>
    <t>OJC-A1-FC/LC-SM-25-PC/PC-DP</t>
  </si>
  <si>
    <t>14-K-014</t>
  </si>
  <si>
    <t>OJC-A1-FC/LC-SM-30-PC/PC-DP</t>
  </si>
  <si>
    <t>14-K-015</t>
  </si>
  <si>
    <t>K9089221</t>
  </si>
  <si>
    <t>OJC-A1-FC/LC-SM-35M-PC/PC-DP</t>
  </si>
  <si>
    <t>14-K-016</t>
  </si>
  <si>
    <t>OJC-A1-FC/LC-SM-40-APC/PC-DP</t>
  </si>
  <si>
    <t>14-K-018</t>
  </si>
  <si>
    <t>K9089243</t>
  </si>
  <si>
    <t>OJC-A1-LC/LC-MM(OM3)-8-PC/PC-DP</t>
  </si>
  <si>
    <t>14-K-032</t>
  </si>
  <si>
    <t>OJC-A1-LC/LC-MM-1-PC/PC-DP</t>
  </si>
  <si>
    <t>14-K-042</t>
  </si>
  <si>
    <t>K9089329</t>
  </si>
  <si>
    <t>OJC-A1-LC/LC-MM-55-PC/PC-DP</t>
  </si>
  <si>
    <t>14-K-064</t>
  </si>
  <si>
    <t>OJC-A1-LC/LC-MM-60-PC/PC-DP</t>
  </si>
  <si>
    <t>14-K-067</t>
  </si>
  <si>
    <t>OJC-A1-LC/LC-MM-70-PC/PC-DP</t>
  </si>
  <si>
    <t>14-K-069</t>
  </si>
  <si>
    <t>14-K-083R</t>
  </si>
  <si>
    <t>OJC-A1-LC/LC-SM-25-PC/PC-SP</t>
  </si>
  <si>
    <t>14-K-092</t>
  </si>
  <si>
    <t>K9089050</t>
  </si>
  <si>
    <t>OJC-A1-LC/LC-SM-4-PC/PC-DP</t>
  </si>
  <si>
    <t>14-K-101</t>
  </si>
  <si>
    <t>K9089174</t>
  </si>
  <si>
    <t>OJC-A1-LC/LC-SM-55-PC/PC-DP</t>
  </si>
  <si>
    <t>14-K-106</t>
  </si>
  <si>
    <t>OJC-A1-SC/LC-MM-15-PC/PC-DP</t>
  </si>
  <si>
    <t>14-K-150</t>
  </si>
  <si>
    <t>K9089323</t>
  </si>
  <si>
    <t>OJC-A1-SC/LC-MM-30-PC/PC-DP</t>
  </si>
  <si>
    <t>14-K-158</t>
  </si>
  <si>
    <t>K9089326</t>
  </si>
  <si>
    <t>OJC-A1-SC/LC-MM-35-PC/PC-DP</t>
  </si>
  <si>
    <t>14-K-160</t>
  </si>
  <si>
    <t>K9089327</t>
  </si>
  <si>
    <t>OJC-A1-SC/LC-MM-7-PC/PC-DP</t>
  </si>
  <si>
    <t>14-K-168</t>
  </si>
  <si>
    <t>14-K-179</t>
  </si>
  <si>
    <t>OJC-A1-SC/LC-SM-15-APC/PC-DP</t>
  </si>
  <si>
    <t>14-K-186</t>
  </si>
  <si>
    <t>14-K-211</t>
  </si>
  <si>
    <t>OJC-A1-SC/LC-SM-32-PC/PC-SP</t>
  </si>
  <si>
    <t>14-K-219</t>
  </si>
  <si>
    <t>OJC-A1-SC/LC-SM-45-PC/PC-SP</t>
  </si>
  <si>
    <t>14-K-230</t>
  </si>
  <si>
    <t>K9089040</t>
  </si>
  <si>
    <t>OJC-A1-SC/LC-SM-6-PC/PC-SP</t>
  </si>
  <si>
    <t>14-K-244</t>
  </si>
  <si>
    <t>OJC-A1-SC/LC-SM-8-PC/PC-SP</t>
  </si>
  <si>
    <t>14-K-248</t>
  </si>
  <si>
    <t>OJC-A1-SC/LC-SM-9-PC/PC-SP</t>
  </si>
  <si>
    <t>14-K-250</t>
  </si>
  <si>
    <t>OJC-A1-SC/SC-MM-25-PC/PC-DP</t>
  </si>
  <si>
    <t>14-K-269</t>
  </si>
  <si>
    <t>OJC-A1-SC/SC-SM-0.5-PC/APC-SP</t>
  </si>
  <si>
    <t>14-K-280</t>
  </si>
  <si>
    <t>OJC-A1-SC/SC-SM-0.5-PC/PC-DP</t>
  </si>
  <si>
    <t>14-K-281</t>
  </si>
  <si>
    <t>OJC-A1-SC/SC-SM-1.5-APC/APC-SP</t>
  </si>
  <si>
    <t>14-K-284</t>
  </si>
  <si>
    <t>OJC-A1-SC/SC-SM-12-PC/PC-DP</t>
  </si>
  <si>
    <t>14-K-293</t>
  </si>
  <si>
    <t>K9089134</t>
  </si>
  <si>
    <t>OJC-A1-SC/SC-SM-12-PC/PC-SP</t>
  </si>
  <si>
    <t>14-K-294</t>
  </si>
  <si>
    <t>K9089005</t>
  </si>
  <si>
    <t>OJC-A1-SC/SC-SM-13-PC/PC-SP</t>
  </si>
  <si>
    <t>14-K-296</t>
  </si>
  <si>
    <t>K9089006</t>
  </si>
  <si>
    <t>OJC-A1-SC/SC-SM-14-PC/PC-DP</t>
  </si>
  <si>
    <t>14-K-297</t>
  </si>
  <si>
    <t>K9089136</t>
  </si>
  <si>
    <t>OJC-A1-SC/SC-SM-15-PC/APC-DP</t>
  </si>
  <si>
    <t>14-K-300</t>
  </si>
  <si>
    <t>K9089189</t>
  </si>
  <si>
    <t>OJC-A1-SC/SC-SM-16-PC/PC-DP</t>
  </si>
  <si>
    <t>14-K-304</t>
  </si>
  <si>
    <t>K9089138</t>
  </si>
  <si>
    <t>OJC-A1-SC/SC-SM-16-PC/PC-SP</t>
  </si>
  <si>
    <t>14-K-305</t>
  </si>
  <si>
    <t>K9089009</t>
  </si>
  <si>
    <t>OJC-A1-SC/SC-SM-18-PC/PC-DP</t>
  </si>
  <si>
    <t>14-K-308</t>
  </si>
  <si>
    <t>K9089140</t>
  </si>
  <si>
    <t>OJC-A1-SC/SC-SM-18-PC/PC-SP</t>
  </si>
  <si>
    <t>14-K-309</t>
  </si>
  <si>
    <t>K9089011</t>
  </si>
  <si>
    <t>OJC-A1-SC/SC-SM-20-APC/APC-DP</t>
  </si>
  <si>
    <t>14-K-317</t>
  </si>
  <si>
    <t>OJC-A1-SC/SC-SM-22-PC/PC-DP</t>
  </si>
  <si>
    <t>14-K-325</t>
  </si>
  <si>
    <t>K9089144</t>
  </si>
  <si>
    <t>OJC-A1-SC/SC-SM-24-PC/PC-DP</t>
  </si>
  <si>
    <t>14-K-329</t>
  </si>
  <si>
    <t>K9089146</t>
  </si>
  <si>
    <t>OJC-A1-SC/SC-SM-25-PC/APC-SP</t>
  </si>
  <si>
    <t>14-K-335</t>
  </si>
  <si>
    <t>K9089062</t>
  </si>
  <si>
    <t>OJC-A1-SC/SC-SM-27-PC/PC-SP</t>
  </si>
  <si>
    <t>14-K-340</t>
  </si>
  <si>
    <t>K9089020</t>
  </si>
  <si>
    <t>OJC-A1-SC/SC-SM-28-PC/PC-DP</t>
  </si>
  <si>
    <t>14-K-341</t>
  </si>
  <si>
    <t>K9089150</t>
  </si>
  <si>
    <t>OJC-A1-SC/SC-SM-29-PC/PC-SP</t>
  </si>
  <si>
    <t>14-K-342</t>
  </si>
  <si>
    <t>K9089022</t>
  </si>
  <si>
    <t>OJC-A1-SC/SC-SM-3-PC/APC-DP</t>
  </si>
  <si>
    <t>14-K-359</t>
  </si>
  <si>
    <t>K9089186</t>
  </si>
  <si>
    <t>OJC-A1-SC/SC-SM-4-PC/PC-DP</t>
  </si>
  <si>
    <t>14-K-368</t>
  </si>
  <si>
    <t>K9089126</t>
  </si>
  <si>
    <t>OJC-A1-SC/SC-SM-8-PC/PC-DP</t>
  </si>
  <si>
    <t>14-K-392</t>
  </si>
  <si>
    <t>K9089130</t>
  </si>
  <si>
    <t>OJC-C2-SC/LC-SM-10-PC/PC-12C</t>
  </si>
  <si>
    <t>14-K-425</t>
  </si>
  <si>
    <t>K9089468</t>
  </si>
  <si>
    <t>OJC-C2-SC/LC-SM-15-PC/PC-20C</t>
  </si>
  <si>
    <t>14-K-429</t>
  </si>
  <si>
    <t>OJC-C2-SC/LC-SM-40-PC/PC-12C</t>
  </si>
  <si>
    <t>14-K-453</t>
  </si>
  <si>
    <t>OJC-C2-SC/SC-SM-10-PC/PC-16C</t>
  </si>
  <si>
    <t>14-K-457</t>
  </si>
  <si>
    <t>OJC-C2-SC/SC-SM-15-PC/PC-4C</t>
  </si>
  <si>
    <t>14-K-478</t>
  </si>
  <si>
    <t>OJC-C2-SC/SC-SM-20-PC/PC-8C</t>
  </si>
  <si>
    <t>14-K-506</t>
  </si>
  <si>
    <t>14-K-513</t>
  </si>
  <si>
    <t>OJC-C2-SC/SC-SM-25-PC/PC-8C</t>
  </si>
  <si>
    <t>14-K-515</t>
  </si>
  <si>
    <t>OJC-C2-SC/SC-SM-30-PC/PC-12C</t>
  </si>
  <si>
    <t>14-K-525</t>
  </si>
  <si>
    <t>OJC-C2-SC/SC-SM-30-PC/PC-4C</t>
  </si>
  <si>
    <t>14-K-527</t>
  </si>
  <si>
    <t>OJC-C2-SC/SC-SM-30-PC/PC-8C</t>
  </si>
  <si>
    <t>14-K-529</t>
  </si>
  <si>
    <t>OJC-C2-SC/SC-SM-35-PC/PC-20C</t>
  </si>
  <si>
    <t>14-K-530</t>
  </si>
  <si>
    <t>OJC-C2-SC/SC-SM-4-PC/PC-16C</t>
  </si>
  <si>
    <t>14-K-544</t>
  </si>
  <si>
    <t>OJC-C2-SC/SC-SM-5-PC/PC-12C</t>
  </si>
  <si>
    <t>14-K-549</t>
  </si>
  <si>
    <t>OJC-C2-SC/SC-SM-5-PC/PC-20C</t>
  </si>
  <si>
    <t>14-K-551</t>
  </si>
  <si>
    <t>k9094342</t>
  </si>
  <si>
    <t>OJC-C2-SC/SC-SM-5-PC/PC-8C</t>
  </si>
  <si>
    <t>14-K-553</t>
  </si>
  <si>
    <t>OJC-C2-SC/SC-SM-6-PC/PC-8C</t>
  </si>
  <si>
    <t>14-K-558</t>
  </si>
  <si>
    <t>OJC-A1-SC/SC-SM-14-PC/PC-SP</t>
  </si>
  <si>
    <t>14-K-590</t>
  </si>
  <si>
    <t>K9089007</t>
  </si>
  <si>
    <t>OJC-A1-SC/LC-SM-18-PC/PC-DP</t>
  </si>
  <si>
    <t>14-K-594</t>
  </si>
  <si>
    <t>OJC-C2-SC/SC-SM-30-PC/PC-16C-1.0</t>
  </si>
  <si>
    <t>14-K-595</t>
  </si>
  <si>
    <t>OJC-A1-SC/LC-SM-7-PC/PC-SP</t>
  </si>
  <si>
    <t>14-K-602</t>
  </si>
  <si>
    <t>OJC-C2-SC/SC-SM-25-PC/PC-4C</t>
  </si>
  <si>
    <t>14-K-607</t>
  </si>
  <si>
    <t>OJC-A1-SC/SC-SM-11-PC/PC-SP</t>
  </si>
  <si>
    <t>14-K-639</t>
  </si>
  <si>
    <t>K9089004</t>
  </si>
  <si>
    <t>OJC-A1-SC/LC-MM-13-PC/PC-DP</t>
  </si>
  <si>
    <t>14-K-650</t>
  </si>
  <si>
    <t>14-K-656</t>
  </si>
  <si>
    <t>K9089168_청색</t>
  </si>
  <si>
    <t>14-K-657</t>
  </si>
  <si>
    <t>K9089167_청색</t>
  </si>
  <si>
    <t>OJC-A1-LC/LC-MM-12-PC/PC-DP</t>
  </si>
  <si>
    <t>14-K-658</t>
  </si>
  <si>
    <t>OJC-A1-SC/ST-SM-10-PC/PC-SP</t>
  </si>
  <si>
    <t>14-K-676</t>
  </si>
  <si>
    <t>OJC-A1-SC/SC-SM-26-PC/PC-SP</t>
  </si>
  <si>
    <t>14-K-680</t>
  </si>
  <si>
    <t>K9089019</t>
  </si>
  <si>
    <t>14-K-683</t>
  </si>
  <si>
    <t>K9089137_적색</t>
  </si>
  <si>
    <t>14-K-684</t>
  </si>
  <si>
    <t>K9089132_적색</t>
  </si>
  <si>
    <t>14-K-688</t>
  </si>
  <si>
    <t>K9089034_적색</t>
  </si>
  <si>
    <t>OJC-A1-SC/LC-MM(OM3)-10-PC/PC-DP</t>
  </si>
  <si>
    <t>14-K-699</t>
  </si>
  <si>
    <t>14-K-700</t>
  </si>
  <si>
    <t>K9089008_청색</t>
  </si>
  <si>
    <t>14-K-712</t>
  </si>
  <si>
    <t>K9089152_청색</t>
  </si>
  <si>
    <t>14-K-743</t>
  </si>
  <si>
    <t>K9089033_적색</t>
  </si>
  <si>
    <t>OJC-A1-LC/LC-MM(OM3)-2-PC/PC-DP</t>
  </si>
  <si>
    <t>14-K-744</t>
  </si>
  <si>
    <t>14-K-755</t>
  </si>
  <si>
    <t>K9089183_청색</t>
  </si>
  <si>
    <t>14-K-758</t>
  </si>
  <si>
    <t>K9089135_청색</t>
  </si>
  <si>
    <t>OJC-C2-SC/SC-SM-10-PC/PC-4C</t>
  </si>
  <si>
    <t>14-K-762</t>
  </si>
  <si>
    <t>OJC-A1-SC/SC-SM-0.3-PC/PC-DP</t>
  </si>
  <si>
    <t>14-K-763</t>
  </si>
  <si>
    <t>14-K-775</t>
  </si>
  <si>
    <t>K9089142_적색</t>
  </si>
  <si>
    <t>14-K-779</t>
  </si>
  <si>
    <t>K9089162_적색</t>
  </si>
  <si>
    <t>OJC-A1-SC/SC-SM-28-PC/PC-SP</t>
  </si>
  <si>
    <t>14-K-785</t>
  </si>
  <si>
    <t>K9089021</t>
  </si>
  <si>
    <t>14-K-794</t>
  </si>
  <si>
    <t>K9089023_녹색</t>
  </si>
  <si>
    <t>OJC-C2-SC/SC-SM-12-PC/PC-16C</t>
  </si>
  <si>
    <t>14-K-801</t>
  </si>
  <si>
    <t>14-K-818</t>
  </si>
  <si>
    <t>K9089003_적색</t>
  </si>
  <si>
    <t>OJC-A1-LC/LC-MM(OM3)-1-PC/PC-DP</t>
  </si>
  <si>
    <t>14-K-819</t>
  </si>
  <si>
    <t>OJC-A1-SC/LC-SM-55-PC/PC-DP</t>
  </si>
  <si>
    <t>14-K-830</t>
  </si>
  <si>
    <t>OJC-A1-LC/LC-MM(OM3)-100-PC/PC-DP</t>
  </si>
  <si>
    <t>14-K-858</t>
  </si>
  <si>
    <t>OJC-A1-SC/LC-MM(OM3)-20-PC/PC-DP</t>
  </si>
  <si>
    <t>14-K-872</t>
  </si>
  <si>
    <t>14-K-873</t>
  </si>
  <si>
    <t>K9089184_청색</t>
  </si>
  <si>
    <t>OJC-A1-LC/LC-SM-40-PC/PC-SP</t>
  </si>
  <si>
    <t>14-K-937</t>
  </si>
  <si>
    <t>K9089053</t>
  </si>
  <si>
    <t>14-K-988</t>
  </si>
  <si>
    <t>K9089013_청색</t>
  </si>
  <si>
    <t>14-K-989</t>
  </si>
  <si>
    <t>K9089018_청색</t>
  </si>
  <si>
    <t>14-K-A100</t>
  </si>
  <si>
    <t>K9089176, CLIP Type</t>
  </si>
  <si>
    <t>14-K-A129</t>
  </si>
  <si>
    <t>K9089179, CLIP Type</t>
  </si>
  <si>
    <t>14-K-A161</t>
  </si>
  <si>
    <t>K9094339, 편단 분기부 0.5M</t>
  </si>
  <si>
    <t>OJC-A1-SC/FC-SM-20-PC/APC-DP</t>
  </si>
  <si>
    <t>14-K-A164</t>
  </si>
  <si>
    <t>14-K-A241</t>
  </si>
  <si>
    <t>K9088994_녹색</t>
  </si>
  <si>
    <t>OJC-C2-SC/SC-SM-50-PC/PC-8C</t>
  </si>
  <si>
    <t>14-K-A26</t>
  </si>
  <si>
    <t>OJC-A1-LC/LC-SM-17-PC/PC-SP</t>
  </si>
  <si>
    <t>14-K-A266</t>
  </si>
  <si>
    <t>OJC-A1-LC/LC-SM-65-PC/PC-DP</t>
  </si>
  <si>
    <t>14-K-A278</t>
  </si>
  <si>
    <t>OJC-C2-SC/SC-SM-35-PC/PC-8C</t>
  </si>
  <si>
    <t>14-K-A28</t>
  </si>
  <si>
    <t>14-K-A306</t>
  </si>
  <si>
    <t>14-K-A307</t>
  </si>
  <si>
    <t>14-K-A309</t>
  </si>
  <si>
    <t>OJC-A1-FC/LC-SM-30-APC/PC-DP</t>
  </si>
  <si>
    <t>14-K-A33</t>
  </si>
  <si>
    <t>OJC-A1-FC/LC-SM-50-APC/PC-DP</t>
  </si>
  <si>
    <t>14-K-A37</t>
  </si>
  <si>
    <t>OJC-A1-SC/SC-SM-1-APC/APC-DP</t>
  </si>
  <si>
    <t>14-K-A52</t>
  </si>
  <si>
    <t>K9089245</t>
  </si>
  <si>
    <t>14-K-A716</t>
  </si>
  <si>
    <t>LC/DP CLIP Type, 5M</t>
  </si>
  <si>
    <t>14-K-A718</t>
  </si>
  <si>
    <t>LC/DP CLIP Type, 7M</t>
  </si>
  <si>
    <t>14-K-A722</t>
  </si>
  <si>
    <t>LC/DP CLIP Type, 11M</t>
  </si>
  <si>
    <t>14-K-A731</t>
  </si>
  <si>
    <t>LC/DP CLIP Type, 20M</t>
  </si>
  <si>
    <t>14-K-A741</t>
  </si>
  <si>
    <t>LC/DP CLIP Type, 30M</t>
  </si>
  <si>
    <t>14-K-A746</t>
  </si>
  <si>
    <t>LC/DP CLIP Type, 35M</t>
  </si>
  <si>
    <t>14-K-A751</t>
  </si>
  <si>
    <t>LC/DP CLIP Type, 40M</t>
  </si>
  <si>
    <t>OJC-A1-LC/LC-MM(OM3)-41-PC/PC-DP</t>
  </si>
  <si>
    <t>14-K-A752</t>
  </si>
  <si>
    <t>LC/DP CLIP Type, 41M</t>
  </si>
  <si>
    <t>OJC-A1-LC/LC-MM(OM3)-42-PC/PC-DP</t>
  </si>
  <si>
    <t>14-K-A753</t>
  </si>
  <si>
    <t>LC/DP CLIP Type, 42M</t>
  </si>
  <si>
    <t>14-K-A761</t>
  </si>
  <si>
    <t>LC/DP CLIP Type, 50M</t>
  </si>
  <si>
    <t>OJC-A1-LC/LC-MM(OM3)-55-PC/PC-DP</t>
  </si>
  <si>
    <t>14-K-A766</t>
  </si>
  <si>
    <t>LC/DP CLIP Type, 55M</t>
  </si>
  <si>
    <t>OJC-A1-LC/LC-MM(OM3)-57-PC/PC-DP</t>
  </si>
  <si>
    <t>14-K-A768</t>
  </si>
  <si>
    <t>LC/DP CLIP Type, 57M</t>
  </si>
  <si>
    <t>14-K-A781</t>
  </si>
  <si>
    <t>LC/DP CLIP Type, 70M</t>
  </si>
  <si>
    <t>OJC-A1-LC/LC-MM(OM3)-80-PC/PC-DP</t>
  </si>
  <si>
    <t>14-K-A791</t>
  </si>
  <si>
    <t>LC/DP CLIP Type, 80M</t>
  </si>
  <si>
    <t>OJC-A1-LC/LC-MM(OM4)-1-PC/PC-DP</t>
  </si>
  <si>
    <t>14-K-A912</t>
  </si>
  <si>
    <t>LC/DP CLIP Type, 1M</t>
  </si>
  <si>
    <t>OJC-A1-LC/LC-MM(OM4)-3-PC/PC-DP</t>
  </si>
  <si>
    <t>14-K-A914</t>
  </si>
  <si>
    <t>LC/DP CLIP Type, 3M</t>
  </si>
  <si>
    <t>OJC-A1-LC/LC-MM(OM4)-7-PC/PC-DP</t>
  </si>
  <si>
    <t>14-K-A918</t>
  </si>
  <si>
    <t>LC/DP CLIP Type, 7M</t>
  </si>
  <si>
    <t>OJC-A1-LC/LC-MM(OM4)-10-PC/PC-DP</t>
  </si>
  <si>
    <t>14-K-A921</t>
  </si>
  <si>
    <t>LC/DP CLIP Type, 10M</t>
  </si>
  <si>
    <t>14-K-A95</t>
  </si>
  <si>
    <t>OJC-A1-SC/LC-SM-55-PC/PC-SP</t>
  </si>
  <si>
    <t>14-K-B131</t>
  </si>
  <si>
    <t>OJC-A1-SC/SC-SM-40-PC/APC-SP</t>
  </si>
  <si>
    <t>14-K-B134</t>
  </si>
  <si>
    <t>OJC-C2-SC/LC-SM-10-PC/PC-8C</t>
  </si>
  <si>
    <t>14-K-B208</t>
  </si>
  <si>
    <t>K9089467</t>
  </si>
  <si>
    <t>OJC-A1-LC/LC-MM(OM3)-6-PC/PC-DP</t>
  </si>
  <si>
    <t>14-K-B260</t>
  </si>
  <si>
    <t>OJC-A1-SC/SC-SM-7-APC/APC-DP</t>
  </si>
  <si>
    <t>14-K-B368</t>
  </si>
  <si>
    <t>14-K-B372</t>
  </si>
  <si>
    <t>OJC-A1-LC/LC-SM-11-PC/PC-SP</t>
  </si>
  <si>
    <t>14-K-B377</t>
  </si>
  <si>
    <t>OJC-A1-LC/LC-SM-3-PC/APC-SP</t>
  </si>
  <si>
    <t>14-K-B378</t>
  </si>
  <si>
    <t>OJC-A1-LC/LC-SM-15-PC/APC-SP</t>
  </si>
  <si>
    <t>14-K-B379</t>
  </si>
  <si>
    <t>OJC-A1-LC/LC-SM-0.9-PC/PC-SP</t>
  </si>
  <si>
    <t>14-K-B381</t>
  </si>
  <si>
    <t>OJC-A1-LC/LC-SM-0.75-PC/PC-DP</t>
  </si>
  <si>
    <t>14-K-B382</t>
  </si>
  <si>
    <t>OJC-A1-LC/LC-SM-1.5-PC/PC-DP</t>
  </si>
  <si>
    <t>14-K-B383</t>
  </si>
  <si>
    <t>14-K-B384</t>
  </si>
  <si>
    <t>OJC-A1-LC/LC-SM-2.5-PC/PC-DP</t>
  </si>
  <si>
    <t>14-K-B385</t>
  </si>
  <si>
    <t>OJC-A1-SC/LC-MM(OM3)-18-PC/PC-DP</t>
  </si>
  <si>
    <t>14-K-B386</t>
  </si>
  <si>
    <t>OJC-A1-FC/LC-SM-5-PC/PC-DP</t>
  </si>
  <si>
    <t>14-K-B387</t>
  </si>
  <si>
    <t>14-K-B388</t>
  </si>
  <si>
    <t>14-K-B389</t>
  </si>
  <si>
    <t>OJC-A1-FC/LC-SM-55-PC/PC-DP</t>
  </si>
  <si>
    <t>14-K-B390</t>
  </si>
  <si>
    <t>OJC-A1-SC/LC-SM-60-APC/PC-DP</t>
  </si>
  <si>
    <t>14-K-B391</t>
  </si>
  <si>
    <t>OJC-A1-SC/LC-SM-30-APC/PC-DP</t>
  </si>
  <si>
    <t>14-K-B392</t>
  </si>
  <si>
    <t>OJC-C2-SC/LC-SM-13-PC/PC-8C</t>
  </si>
  <si>
    <t>14-K-B393</t>
  </si>
  <si>
    <t>14-K-B394</t>
  </si>
  <si>
    <t>K9089175, CLIP Type</t>
  </si>
  <si>
    <t>14-K-B395</t>
  </si>
  <si>
    <t>CLIP Type</t>
  </si>
  <si>
    <t>OJC-A1-LC/LC-MM(OM3)-9-PC/PC-DP</t>
  </si>
  <si>
    <t>14-K-B396</t>
  </si>
  <si>
    <t>14-K-B397</t>
  </si>
  <si>
    <t>14-K-B398</t>
  </si>
  <si>
    <t>14-K-B399</t>
  </si>
  <si>
    <t>14-K-B400</t>
  </si>
  <si>
    <t>14-K-B401</t>
  </si>
  <si>
    <t>14-K-B402</t>
  </si>
  <si>
    <t>14-K-B403</t>
  </si>
  <si>
    <t>OJC-A1-LC/LC-MM(OM3)-17-PC/PC-DP</t>
  </si>
  <si>
    <t>14-K-B404</t>
  </si>
  <si>
    <t>14-K-B405</t>
  </si>
  <si>
    <t>OJC-A1-LC/LC-MM(OM3)-26-PC/PC-DP</t>
  </si>
  <si>
    <t>14-K-B406</t>
  </si>
  <si>
    <t>OJC-A1-LC/LC-MM(OM3)-27-PC/PC-DP</t>
  </si>
  <si>
    <t>14-K-B407</t>
  </si>
  <si>
    <t>OJC-A1-LC/LC-MM(OM3)-28-PC/PC-DP</t>
  </si>
  <si>
    <t>14-K-B408</t>
  </si>
  <si>
    <t>OJC-A1-ST/LC-MM-15-PC/PC-DP</t>
  </si>
  <si>
    <t>14-K-B409</t>
  </si>
  <si>
    <t>OJC-A1-SC/LC-MM-12-PC/PC-DP</t>
  </si>
  <si>
    <t>14-K-B414</t>
  </si>
  <si>
    <t>14-K-B415</t>
  </si>
  <si>
    <t>14-K-B416</t>
  </si>
  <si>
    <t>OJC-A1-LC/LC-MM(OM3)-160-PC/PC-DP</t>
  </si>
  <si>
    <t>14-K-B417</t>
  </si>
  <si>
    <t>14-K-B418</t>
  </si>
  <si>
    <t>K9089169_적색</t>
  </si>
  <si>
    <t>OJC-A1-SC/LC-SM-31-PC/PC-SP</t>
  </si>
  <si>
    <t>14-K-B419</t>
  </si>
  <si>
    <t>OJC-A1-SC/LC-SM-33-PC/PC-SP</t>
  </si>
  <si>
    <t>14-K-B420</t>
  </si>
  <si>
    <t>OJC-A1-SC/LC-SM-34-PC/PC-SP</t>
  </si>
  <si>
    <t>14-K-B421</t>
  </si>
  <si>
    <t>OJC-A1-LC/LC-SM-12-PC/PC-SP</t>
  </si>
  <si>
    <t>14-K-B422</t>
  </si>
  <si>
    <t>OJC-A1-LC/LC-SM-13-PC/PC-SP</t>
  </si>
  <si>
    <t>14-K-B423</t>
  </si>
  <si>
    <t>OJC-A1-LC/LC-SM-14-PC/PC-SP</t>
  </si>
  <si>
    <t>14-K-B424</t>
  </si>
  <si>
    <t>OJC-A1-LC/LC-SM-16-PC/PC-SP</t>
  </si>
  <si>
    <t>14-K-B425</t>
  </si>
  <si>
    <t>OJC-A1-LC/LC-SM-18-PC/PC-SP</t>
  </si>
  <si>
    <t>14-K-B426</t>
  </si>
  <si>
    <t>OJC-A1-LC/LC-SM-19-PC/PC-SP</t>
  </si>
  <si>
    <t>14-K-B427</t>
  </si>
  <si>
    <t>OJC-A1-LC/LC-SM-21-PC/PC-SP</t>
  </si>
  <si>
    <t>14-K-B428</t>
  </si>
  <si>
    <t>OJC-A1-LC/LC-SM-22-PC/PC-SP</t>
  </si>
  <si>
    <t>14-K-B429</t>
  </si>
  <si>
    <t>OJC-A1-LC/LC-SM-23-PC/PC-SP</t>
  </si>
  <si>
    <t>14-K-B430</t>
  </si>
  <si>
    <t>OJC-A1-LC/LC-SM-24-PC/PC-SP</t>
  </si>
  <si>
    <t>14-K-B431</t>
  </si>
  <si>
    <t>OJC-A1-LC/LC-SM-26-PC/PC-SP</t>
  </si>
  <si>
    <t>14-K-B432</t>
  </si>
  <si>
    <t>OJC-A1-LC/LC-SM-27-PC/PC-SP</t>
  </si>
  <si>
    <t>14-K-B433</t>
  </si>
  <si>
    <t>OJC-A1-LC/LC-SM-28-PC/PC-SP</t>
  </si>
  <si>
    <t>14-K-B434</t>
  </si>
  <si>
    <t>OJC-A1-LC/LC-SM-29-PC/PC-SP</t>
  </si>
  <si>
    <t>14-K-B435</t>
  </si>
  <si>
    <t>14-K-B438</t>
  </si>
  <si>
    <t>K9089162_포앤티</t>
  </si>
  <si>
    <t>14-K-B439</t>
  </si>
  <si>
    <t>K9089164_포앤티</t>
  </si>
  <si>
    <t>14-K-B440</t>
  </si>
  <si>
    <t>K9089003_포앤티</t>
  </si>
  <si>
    <t>14-K-B441</t>
  </si>
  <si>
    <t>K9089008_포앤티</t>
  </si>
  <si>
    <t>14-K-B442</t>
  </si>
  <si>
    <t>K9089013_포앤티</t>
  </si>
  <si>
    <t>14-K-B443</t>
  </si>
  <si>
    <t>K9089018_포앤티</t>
  </si>
  <si>
    <t>14-K-B481</t>
  </si>
  <si>
    <t>K9089023_포앤티</t>
  </si>
  <si>
    <t>14-K-B482</t>
  </si>
  <si>
    <t>K9089024_포앤티</t>
  </si>
  <si>
    <t>14-K-B483</t>
  </si>
  <si>
    <t>K9089025_포앤티</t>
  </si>
  <si>
    <t>14-K-B546</t>
  </si>
  <si>
    <t>K9089132_포앤티</t>
  </si>
  <si>
    <t>14-K-B556</t>
  </si>
  <si>
    <t>K9089142_포앤티</t>
  </si>
  <si>
    <t>14-K-B566</t>
  </si>
  <si>
    <t>K9089152_포앤티</t>
  </si>
  <si>
    <t>14-K-B568</t>
  </si>
  <si>
    <t>K9089154_포앤티</t>
  </si>
  <si>
    <t>14-K-B571</t>
  </si>
  <si>
    <t>K9089157_포앤티</t>
  </si>
  <si>
    <t>14-K-B572</t>
  </si>
  <si>
    <t>K9089158_포앤티</t>
  </si>
  <si>
    <t>14-K-B574</t>
  </si>
  <si>
    <t>K9089161_포앤티</t>
  </si>
  <si>
    <t>14-K-B576</t>
  </si>
  <si>
    <t>K9089165_포앤티</t>
  </si>
  <si>
    <t>14-K-B645</t>
  </si>
  <si>
    <t>K9089330_포앤티</t>
  </si>
  <si>
    <t>14-K-B651</t>
  </si>
  <si>
    <t>K9089336_포앤티</t>
  </si>
  <si>
    <t>OJC-A1-SC/SC-SM-80-PC/PC-DP</t>
  </si>
  <si>
    <t>14-K-B690</t>
  </si>
  <si>
    <t>14-M-011</t>
  </si>
  <si>
    <t>14-M-016</t>
  </si>
  <si>
    <t>MOJC-SM-16C-SC/PC-SC/PC</t>
  </si>
  <si>
    <t>14-M-A066</t>
  </si>
  <si>
    <t>MOJC-SM-12C-LC/PC</t>
  </si>
  <si>
    <t>14-M-A076</t>
  </si>
  <si>
    <t>3M, 한쪽만 커넥팅</t>
  </si>
  <si>
    <t>광감쇠기(SC/PC-1dB)</t>
  </si>
  <si>
    <t>14-O-001</t>
  </si>
  <si>
    <t>광감쇠기(SC/PC-2dB)</t>
  </si>
  <si>
    <t>14-O-002</t>
  </si>
  <si>
    <t>광감쇠기(SC/PC-20dB)</t>
  </si>
  <si>
    <t>14-O-012</t>
  </si>
  <si>
    <t>K9039031</t>
  </si>
  <si>
    <t>광감쇠기(FC/PC-3dB)</t>
  </si>
  <si>
    <t>14-O-027</t>
  </si>
  <si>
    <t>광감쇠기(FC/PC-10dB)</t>
  </si>
  <si>
    <t>14-O-034</t>
  </si>
  <si>
    <t>광감쇠기(SC/APC-8dB)</t>
  </si>
  <si>
    <t>14-O-042</t>
  </si>
  <si>
    <t>광감쇠기(SC/APC-10dB)</t>
  </si>
  <si>
    <t>14-O-044</t>
  </si>
  <si>
    <t>PIGTAIL-SC/APC-SM-1C (2.0mm)</t>
  </si>
  <si>
    <t>14-P-013</t>
  </si>
  <si>
    <t>PIGTAIL-LC/APC-SM-1C (2.0mm)</t>
  </si>
  <si>
    <t>14-P-028</t>
  </si>
  <si>
    <t>PIGTAIL-SC/PC-MM-12C (0.9mm)</t>
  </si>
  <si>
    <t>14-P-038</t>
  </si>
  <si>
    <t>PIGTAIL-LC/PC-SM-12C (SK성단용)</t>
  </si>
  <si>
    <t>14-P-049</t>
  </si>
  <si>
    <t>14-P-089</t>
  </si>
  <si>
    <t>3M_12색</t>
  </si>
  <si>
    <t>14-P-109</t>
  </si>
  <si>
    <t>14-S-086</t>
  </si>
  <si>
    <t>14-S-089</t>
  </si>
  <si>
    <t>14-S-094</t>
  </si>
  <si>
    <t>14-S-097</t>
  </si>
  <si>
    <t>14-S-104</t>
  </si>
  <si>
    <t>14-S-261</t>
  </si>
  <si>
    <t>SOJC-SM-LC/APC-SC/APC</t>
  </si>
  <si>
    <t>14-S-376</t>
  </si>
  <si>
    <t>14-S-447</t>
  </si>
  <si>
    <t>14-S-500</t>
  </si>
  <si>
    <t>OJC-A1-SC/LC-SM-0.3-PC/PC-SP</t>
  </si>
  <si>
    <t>14-S-867</t>
  </si>
  <si>
    <t>OJC-A1-SC/SC-SM-0.3-PC/PC-SP</t>
  </si>
  <si>
    <t>14-S-868</t>
  </si>
  <si>
    <t>SOJC-SM-LC/PC-LC-PC</t>
  </si>
  <si>
    <t>14-S-897</t>
  </si>
  <si>
    <t>7M,청색 케이블</t>
  </si>
  <si>
    <t>14-S-A001</t>
  </si>
  <si>
    <t>13M,청색 케이블</t>
  </si>
  <si>
    <t>MPO-MPO-OM3-8C-15M</t>
  </si>
  <si>
    <t>14-S-A010</t>
  </si>
  <si>
    <t>MPO 8core 15m Type B Round Aqua Corning Fiber</t>
  </si>
  <si>
    <t>14-S-A042</t>
  </si>
  <si>
    <t>0.2M</t>
  </si>
  <si>
    <t>MPO to MPO-OM4-8C, 12C 공용-10M</t>
  </si>
  <si>
    <t>14-S-A364</t>
  </si>
  <si>
    <t>14-S-A366</t>
  </si>
  <si>
    <t>14-S-A375</t>
  </si>
  <si>
    <t>10M, 적색케이블</t>
  </si>
  <si>
    <t>OJC-C2-SC/SC-SM-6-PC/PC-16C</t>
  </si>
  <si>
    <t>14-k-727</t>
  </si>
  <si>
    <t>OJC-C2-SC/SC-SM-35-PC/PC-4C</t>
  </si>
  <si>
    <t>14-k-B437</t>
  </si>
  <si>
    <t>심선접속자 25-46-직-비-A</t>
  </si>
  <si>
    <t>32-A-028</t>
  </si>
  <si>
    <t>K9039667</t>
  </si>
  <si>
    <t>심선접속자 25-46-직-비-B(3M)</t>
  </si>
  <si>
    <t>32-A-029</t>
  </si>
  <si>
    <t>심선접속자 25-46-직-젤-B(3M)</t>
  </si>
  <si>
    <t>32-A-031</t>
  </si>
  <si>
    <t>32-A-043L</t>
  </si>
  <si>
    <t>32-A-043LPL</t>
  </si>
  <si>
    <t>K9039725 / 파워링크, PL각인</t>
  </si>
  <si>
    <t>파워링크, PL각인</t>
  </si>
  <si>
    <t>32-A-043LW</t>
  </si>
  <si>
    <t>프리미엄 HDMI 케이블(Ver2.0 / 2M)</t>
  </si>
  <si>
    <t>33-A-015</t>
  </si>
  <si>
    <t>2.0m(로고없음, WJ)</t>
  </si>
  <si>
    <t>IDC 100P 접속공구(long)</t>
  </si>
  <si>
    <t>34-A-018</t>
  </si>
  <si>
    <t>K9040525</t>
  </si>
  <si>
    <t>UTP 패치판넬 12P (TYCO)</t>
  </si>
  <si>
    <t>34-A-024</t>
  </si>
  <si>
    <t>12P</t>
  </si>
  <si>
    <t>방수형 접속공구</t>
  </si>
  <si>
    <t>34-A-034</t>
  </si>
  <si>
    <t>K9079006</t>
  </si>
  <si>
    <t>UTP패치코드CAT5e(3M)</t>
  </si>
  <si>
    <t>35-C-503R</t>
  </si>
  <si>
    <t>3M,RJ45-8P8C,옥내용,회색부트)</t>
  </si>
  <si>
    <t>UTP패치코드CAT5e(5M)</t>
  </si>
  <si>
    <t>35-C-505</t>
  </si>
  <si>
    <t>5M,RJ45-8P8C,옥내용,회색부트)</t>
  </si>
  <si>
    <t>UTP패치코드CAT6(3M)</t>
  </si>
  <si>
    <t>35-C-603</t>
  </si>
  <si>
    <t>3M,RJ45-8P8C,옥내용,청색부트)</t>
  </si>
  <si>
    <t>35-M-003T</t>
  </si>
  <si>
    <t>6P4C(블루)_100EA/봉</t>
  </si>
  <si>
    <t>35-M-004T</t>
  </si>
  <si>
    <t>6P4C(옐로우)_100EA/봉</t>
  </si>
  <si>
    <t>모듈러잭(RJ-11)_50U</t>
  </si>
  <si>
    <t>35-M-006</t>
  </si>
  <si>
    <t>6P6C(투명)_100EA/봉</t>
  </si>
  <si>
    <t>35-M-013TA</t>
  </si>
  <si>
    <t>35-M-025</t>
  </si>
  <si>
    <t>ipTIME U1G-C</t>
  </si>
  <si>
    <t>35-Z-012</t>
  </si>
  <si>
    <t>유선랜카드 C타입 USB 3.0</t>
  </si>
  <si>
    <t>vLocpro2 수신기 충전케이블</t>
  </si>
  <si>
    <t>36-A-018</t>
  </si>
  <si>
    <t>F6222, 아답터 구성(2mm/ 900um/ 3mm), 에이스포테크놀로지향</t>
  </si>
  <si>
    <t>케이블매설탐지기(VLOCPRO3) Sonde</t>
  </si>
  <si>
    <t>36-A-088</t>
  </si>
  <si>
    <t>D18 Sonde w/ M10 Stud End Cap (Knurled) 0.72" x 3.6" (18.5mm x 92mm)</t>
  </si>
  <si>
    <t>vLocpro2 클램프</t>
  </si>
  <si>
    <t>36-A-094</t>
  </si>
  <si>
    <t>스파이럴 슬리브(전체황색)</t>
  </si>
  <si>
    <t>37-A-098Y</t>
  </si>
  <si>
    <t>ROLL,길이 200M, 내경 3mm,외경 4mm</t>
  </si>
  <si>
    <t>37-P-10V</t>
  </si>
  <si>
    <t>VIOLET</t>
  </si>
  <si>
    <t>SPLITTER (1:32,SC/PC)</t>
  </si>
  <si>
    <t>37-S-009</t>
  </si>
  <si>
    <t>SPLITTER (1:4)</t>
  </si>
  <si>
    <t>37-S-010C</t>
  </si>
  <si>
    <t>FTTH광단자함A형 스티커(KT 기가인터넷)</t>
  </si>
  <si>
    <t>KT 기가인터넷,180X120mm</t>
  </si>
  <si>
    <t>AJG-SD50-101</t>
  </si>
  <si>
    <t>42-A-044</t>
  </si>
  <si>
    <t>K9096661</t>
  </si>
  <si>
    <t>AJG-50EX-E(50*50)</t>
  </si>
  <si>
    <t>42-A-091</t>
  </si>
  <si>
    <t>K9065493</t>
  </si>
  <si>
    <t>VlocPro3_수신기 A/S</t>
  </si>
  <si>
    <t>44-A-021</t>
  </si>
  <si>
    <t>LCD 불량</t>
  </si>
  <si>
    <t>송배풍기 A/S</t>
  </si>
  <si>
    <t>44-A-094</t>
  </si>
  <si>
    <t>선로시험기</t>
  </si>
  <si>
    <t>KET-880</t>
  </si>
  <si>
    <t>VFL 30mw</t>
  </si>
  <si>
    <t>기프트 (로고 볼펜)</t>
  </si>
  <si>
    <t>45-A-198</t>
  </si>
  <si>
    <t>1EA</t>
  </si>
  <si>
    <t>DOFC 라벨 테이프</t>
  </si>
  <si>
    <t>45-A-199</t>
  </si>
  <si>
    <t>PINK TAPE / SKT</t>
  </si>
  <si>
    <t>데이터센터 OP운영</t>
  </si>
  <si>
    <t>45-A-200</t>
  </si>
  <si>
    <t>서버 RACK</t>
  </si>
  <si>
    <t>45-A-201</t>
  </si>
  <si>
    <t>데이터센터</t>
  </si>
  <si>
    <t>45-A-203</t>
  </si>
  <si>
    <t>기타</t>
  </si>
  <si>
    <t>45-R-0033</t>
  </si>
  <si>
    <t>광접속함체(BOFC-B4-2D-P05-W05-00)</t>
  </si>
  <si>
    <t>16,24C</t>
  </si>
  <si>
    <t>16,48C</t>
  </si>
  <si>
    <t>광접속함체(BOFC-B4-4G-P15-W20-00)</t>
  </si>
  <si>
    <t>A11-B4-0780</t>
  </si>
  <si>
    <t>LS, OFC-96C/96FO</t>
  </si>
  <si>
    <t>광접속함체(BOFC-B4-2C-P56-W20-00)</t>
  </si>
  <si>
    <t>A11-B4-0781</t>
  </si>
  <si>
    <t>LS, OFC-48C/96FO</t>
  </si>
  <si>
    <t>광접속함체(BOFC-B4)</t>
  </si>
  <si>
    <t>A11-B4-0782</t>
  </si>
  <si>
    <t>LS, OFC-24C/96FO</t>
  </si>
  <si>
    <t>광접속함체(BOFC-C1)</t>
  </si>
  <si>
    <t>A11-C1-0012</t>
  </si>
  <si>
    <t>OFC-G-L-19,K9078562, 트레이 2장 취부 / KT 스티커 제거 / 슬리브 32개 첨부</t>
  </si>
  <si>
    <t>A11-C1-0013</t>
  </si>
  <si>
    <t>OFC-G-L-19,K9078562, 트레이 2장 취부 / KT 스티커 제거 / 슬리브 48개 첨부</t>
  </si>
  <si>
    <t>A11-C1-0051</t>
  </si>
  <si>
    <t>LC 어답터 취부 사양</t>
  </si>
  <si>
    <t>PINK TAPE / SKT / 2418122 / 열수축튜브 20cm</t>
  </si>
  <si>
    <t>GREEN TAPE / SKB / 2418758 / 열수축튜브 20cm</t>
  </si>
  <si>
    <t>돔형 함체_36C_가공(DOFC-C3)</t>
  </si>
  <si>
    <t>A11-E2-0100</t>
  </si>
  <si>
    <t>530065</t>
  </si>
  <si>
    <t>광접속함체,36C,가공</t>
  </si>
  <si>
    <t>530065, DOFC-C3</t>
  </si>
  <si>
    <t>530065, DOFC-C3, LG돔함체</t>
  </si>
  <si>
    <t>돔형 함체_72C_가공(DOFC-C3)</t>
  </si>
  <si>
    <t>A11-E3-0100</t>
  </si>
  <si>
    <t>530069</t>
  </si>
  <si>
    <t>광접속함체,72C,가공</t>
  </si>
  <si>
    <t>530069, DOFC-C3</t>
  </si>
  <si>
    <t>530069, DOFC-C3, LG돔함체</t>
  </si>
  <si>
    <t>돔형 함체_144C_가공(DOFC-D1)</t>
  </si>
  <si>
    <t>A11-F5-0100</t>
  </si>
  <si>
    <t>530079</t>
  </si>
  <si>
    <t>광접속함체,144C,가공</t>
  </si>
  <si>
    <t>530079, DOFC-D1</t>
  </si>
  <si>
    <t>530079, DOFC-D1, LG돔함체</t>
  </si>
  <si>
    <t>돔형 함체_144C_관로(DOFC-D1)</t>
  </si>
  <si>
    <t>A11-F5-0200</t>
  </si>
  <si>
    <t>530080</t>
  </si>
  <si>
    <t>광접속함체,144C,관로</t>
  </si>
  <si>
    <t>530080, DOFC-D1</t>
  </si>
  <si>
    <t>530080, DOFC-D1, LG돔함체</t>
  </si>
  <si>
    <t>직선형 / SK 긴급복구용 무여장판 함체(SKB)</t>
  </si>
  <si>
    <t>A11-I2-0021</t>
  </si>
  <si>
    <t>직선형 / SK 긴급복구용 무여장판 함체(SKT)</t>
  </si>
  <si>
    <t>광접속함체(ZOFC-D2-3E-P37-WXX-00)</t>
  </si>
  <si>
    <t>A11-I2-0100</t>
  </si>
  <si>
    <t>801655</t>
  </si>
  <si>
    <t>기설케이블 중간분기함체</t>
  </si>
  <si>
    <t>801655, ZOFC-D2</t>
  </si>
  <si>
    <t>801655, ZOFC-D2, LG중간분기함체</t>
  </si>
  <si>
    <t>돔형 함체_다분기_72C_가공(DOFC-C4)</t>
  </si>
  <si>
    <t>A11-L3-0100</t>
  </si>
  <si>
    <t>801345</t>
  </si>
  <si>
    <t>광접속함체,72C,가공(다분기)</t>
  </si>
  <si>
    <t>801345, DOFC-C4</t>
  </si>
  <si>
    <t>801345, DOFC-C4, LG돔함체</t>
  </si>
  <si>
    <t>광코어 긴급복구함</t>
  </si>
  <si>
    <t>A11-M2-0010</t>
  </si>
  <si>
    <t>ZOFC-A2(OFK)</t>
  </si>
  <si>
    <t>돔형 함체_288C_가공(DOFC-D2)</t>
  </si>
  <si>
    <t>A11-N3-0100</t>
  </si>
  <si>
    <t>530081</t>
  </si>
  <si>
    <t>광접속함체,288C,가공</t>
  </si>
  <si>
    <t>530081, DOFC-D2</t>
  </si>
  <si>
    <t>530081, DOFC-D2, LG돔함체</t>
  </si>
  <si>
    <t>돔형 함체_288C_관로(DOFC-D2)</t>
  </si>
  <si>
    <t>A11-N3-0200</t>
  </si>
  <si>
    <t>530082</t>
  </si>
  <si>
    <t>광접속함체,288C,관로</t>
  </si>
  <si>
    <t>530082, DOFC-D2</t>
  </si>
  <si>
    <t>530082, DOFC-D2, LG돔함체</t>
  </si>
  <si>
    <t>광접속함체,576C,가공</t>
  </si>
  <si>
    <t>A11-N3-0300</t>
  </si>
  <si>
    <t>813673, DOFC-D2, LG돔함체</t>
  </si>
  <si>
    <t>광접속함체,576C,관로</t>
  </si>
  <si>
    <t>A11-N3-0400</t>
  </si>
  <si>
    <t>813674, DOFC-D2, LG돔함체</t>
  </si>
  <si>
    <t>광탭 TOFC (PC ADAPTER 4 EA, W/O SPLITTER)</t>
  </si>
  <si>
    <t>A11-T1-1M01</t>
  </si>
  <si>
    <t>SC/PC 4EA, W/O SPLITTER</t>
  </si>
  <si>
    <t>A12-MA-S04A</t>
  </si>
  <si>
    <t>W/ 1:4 SPLITTER(에이제이월드)</t>
  </si>
  <si>
    <t>A12-MA-S12F</t>
  </si>
  <si>
    <t>W/ 1:12 SPLITTER(휘라)</t>
  </si>
  <si>
    <t>A12-MD-S04A</t>
  </si>
  <si>
    <t>A12-MK-0002</t>
  </si>
  <si>
    <t>쏠리드 이집트향</t>
  </si>
  <si>
    <t>광단자함(SA16)</t>
  </si>
  <si>
    <t>A12-SA-0001</t>
  </si>
  <si>
    <t>A형</t>
  </si>
  <si>
    <t>광단자함(SA32-24P-SC/APC)</t>
  </si>
  <si>
    <t>A12-SA-0027</t>
  </si>
  <si>
    <t>광단자함(SA16-16P-SC/APC)</t>
  </si>
  <si>
    <t>A12-SA-0036</t>
  </si>
  <si>
    <t>A12-SA-0038</t>
  </si>
  <si>
    <t>A12-SA-0049</t>
  </si>
  <si>
    <t>광단자함(SA32-16P-SC/PC,8P-LC/PC)</t>
  </si>
  <si>
    <t>A12-SA-0050</t>
  </si>
  <si>
    <t>광단자함(SC-4P-SC/APC)</t>
  </si>
  <si>
    <t>A12-SC-0013</t>
  </si>
  <si>
    <t>A12-SD-0005</t>
  </si>
  <si>
    <t>무지, 스티커 없음</t>
  </si>
  <si>
    <t>광단자함_D형_8포트 (OTP-SD-8P)</t>
  </si>
  <si>
    <t>A12-SD-1G00</t>
  </si>
  <si>
    <t>A14-D-FA/FA-B-N-014</t>
  </si>
  <si>
    <t>908040655, 8M, B3, 2.0mm</t>
  </si>
  <si>
    <t>A14-D-FP/FP-B-N-007</t>
  </si>
  <si>
    <t>908040617, 30M, B3, 2.0mm</t>
  </si>
  <si>
    <t>A14-D-LP/LP-1-N-050</t>
  </si>
  <si>
    <t>920000786, 4M</t>
  </si>
  <si>
    <t>A14-D-LP/SA-B-N-002</t>
  </si>
  <si>
    <t>908040919, 13M, B3, 2.0mm</t>
  </si>
  <si>
    <t>A14-D-LP/SP-1-N-019</t>
  </si>
  <si>
    <t>908040767, 5M</t>
  </si>
  <si>
    <t>DOJC-SM-SC/APC-FC/APC</t>
  </si>
  <si>
    <t>A14-D-SA/FA-B-N-001</t>
  </si>
  <si>
    <t>908040502, 10M, B3, 2.0mm</t>
  </si>
  <si>
    <t>A14-D-SA/FA-B-N-002</t>
  </si>
  <si>
    <t>908040507, 15M, B3, 2.0mm</t>
  </si>
  <si>
    <t>A14-D-SP/FA-B-N-010</t>
  </si>
  <si>
    <t>908040436, 4M, B3, 3.0mm</t>
  </si>
  <si>
    <t>A14-D-SP/FA-B-N-012</t>
  </si>
  <si>
    <t>908040438, 6M, B3, 2.0mm</t>
  </si>
  <si>
    <t>A14-DB-N121</t>
  </si>
  <si>
    <t>A14-DB-N143</t>
  </si>
  <si>
    <t>908040602, 15M, B3, 2.0mm</t>
  </si>
  <si>
    <t>A14-DB-N189</t>
  </si>
  <si>
    <t>908040530, 8M, B3, 2.0mm</t>
  </si>
  <si>
    <t>A14-DB-N190</t>
  </si>
  <si>
    <t>A14-DB-N212</t>
  </si>
  <si>
    <t>908040717, 5M, B3, 3.0mm</t>
  </si>
  <si>
    <t>A14-DB-N292</t>
  </si>
  <si>
    <t>A14-DB-N398</t>
  </si>
  <si>
    <t>A14-DB-N411</t>
  </si>
  <si>
    <t>A14-DB-N412</t>
  </si>
  <si>
    <t>908040433, 3M, B3, 3.0mm</t>
  </si>
  <si>
    <t>A14-DB-N424</t>
  </si>
  <si>
    <t>908040440, 8M, B3, 2.0mm</t>
  </si>
  <si>
    <t>A14-DB-N488</t>
  </si>
  <si>
    <t>11M, B3, 2.0mm</t>
  </si>
  <si>
    <t>A14-DB-N489</t>
  </si>
  <si>
    <t>16M, B3, 2.0mm</t>
  </si>
  <si>
    <t>A14-DB-N490</t>
  </si>
  <si>
    <t>21M, B3, 2.0mm</t>
  </si>
  <si>
    <t>A14-DB-N491</t>
  </si>
  <si>
    <t>23M, B3, 2.0mm</t>
  </si>
  <si>
    <t>A14-DB-N492</t>
  </si>
  <si>
    <t>27M, B3, 2.0mm</t>
  </si>
  <si>
    <t>A14-DB-N613</t>
  </si>
  <si>
    <t>A14-DB-N679</t>
  </si>
  <si>
    <t>0.3M, B3, 3.0mm</t>
  </si>
  <si>
    <t>A14-DB-N906</t>
  </si>
  <si>
    <t>28M, B3, 2.0mm</t>
  </si>
  <si>
    <t>A14-DB-N907</t>
  </si>
  <si>
    <t>A14-DB-N908</t>
  </si>
  <si>
    <t>70M, B3, 2.0mm</t>
  </si>
  <si>
    <t>A14-DB-N909</t>
  </si>
  <si>
    <t>75M, B3, 2.0mm</t>
  </si>
  <si>
    <t>A14-DB-ND33</t>
  </si>
  <si>
    <t>A14-M-LP/LP-B-N-002</t>
  </si>
  <si>
    <t>930003871, 10M, B3</t>
  </si>
  <si>
    <t>MOJC-SM-12C-SC/APC-LC/PC</t>
  </si>
  <si>
    <t>A14-M-SA/LP-B-N-001</t>
  </si>
  <si>
    <t>920000552, 10M, B3</t>
  </si>
  <si>
    <t>A14-M-SP/SP-B-N-016</t>
  </si>
  <si>
    <t>920001114, 3M, B3</t>
  </si>
  <si>
    <t>A14-S-LP/FA-B-N-013</t>
  </si>
  <si>
    <t>930001503, 8M, B3, 2.0mm</t>
  </si>
  <si>
    <t>A14-S-LP/FP-B-N-012</t>
  </si>
  <si>
    <t>908040296, 7M, B3, 2.0mm</t>
  </si>
  <si>
    <t>SOJC-MM-LC/PC-SC/PC</t>
  </si>
  <si>
    <t>A14-S-LP/SP-1-N-001</t>
  </si>
  <si>
    <t>908040200, 10M</t>
  </si>
  <si>
    <t>A14-S-LP/SP-1-N-002</t>
  </si>
  <si>
    <t>908040205, 15M</t>
  </si>
  <si>
    <t>A14-S-LP/SP-1-N-010</t>
  </si>
  <si>
    <t>908040192, 1M</t>
  </si>
  <si>
    <t>A14-S-LP/SP-B-N-002</t>
  </si>
  <si>
    <t>908040174, 14M, B3, 2.0mm</t>
  </si>
  <si>
    <t>A14-S-LP/SP-B-N-010</t>
  </si>
  <si>
    <t>908040164, 4M, B3, 3.0mm</t>
  </si>
  <si>
    <t>A14-S-SA/FA-B-N-001</t>
  </si>
  <si>
    <t>908040379, 10M, B3, 2.0mm</t>
  </si>
  <si>
    <t>A14-S-SA/FA-B-N-003</t>
  </si>
  <si>
    <t>908040384, 15M, B3, 2.0mm</t>
  </si>
  <si>
    <t>A14-S-SA/SA-B-N-012</t>
  </si>
  <si>
    <t>908041456, 7M, B3, 2.0mm</t>
  </si>
  <si>
    <t>A14-S-SP/FA-B-N-012</t>
  </si>
  <si>
    <t>908040315, 6M, B3, 2.0mm</t>
  </si>
  <si>
    <t>SOJC-MM-SC/PC-FC/PC</t>
  </si>
  <si>
    <t>A14-S-SP/FP-1-N-001</t>
  </si>
  <si>
    <t>908040401, 1M</t>
  </si>
  <si>
    <t>A14-S-SP/FP-B-N-003</t>
  </si>
  <si>
    <t>908041372, 1M, B3, 3.0mm</t>
  </si>
  <si>
    <t>A14-S-SP/SA-B-N-013</t>
  </si>
  <si>
    <t>908041426, 7M, B3, 2.0mm</t>
  </si>
  <si>
    <t>A14-S-SP/SP-B-N-007</t>
  </si>
  <si>
    <t>908041419, 30M, B3, 2.0mm</t>
  </si>
  <si>
    <t>A14-SB-N022</t>
  </si>
  <si>
    <t>908041355, 15M, B3, 2.0mm</t>
  </si>
  <si>
    <t>A14-SB-N031</t>
  </si>
  <si>
    <t>908041340, 5M, B3, 3.0mm</t>
  </si>
  <si>
    <t>A14-SB-N050</t>
  </si>
  <si>
    <t>A14-SB-N153</t>
  </si>
  <si>
    <t>908040169, 9M, B3, 2.0mm</t>
  </si>
  <si>
    <t>A14-SB-N154</t>
  </si>
  <si>
    <t>A14-SB-N155</t>
  </si>
  <si>
    <t>A14-SB-N156</t>
  </si>
  <si>
    <t>A14-SB-N234</t>
  </si>
  <si>
    <t>908041429, 10M, B3, 2.0mm</t>
  </si>
  <si>
    <t>A14-SB-N237</t>
  </si>
  <si>
    <t>908041434, 15M, B3, 2.0mm</t>
  </si>
  <si>
    <t>A14-SB-N239</t>
  </si>
  <si>
    <t>908041421, 1M, B3, 3.0mm</t>
  </si>
  <si>
    <t>A14-SB-N241</t>
  </si>
  <si>
    <t>908041439, 20M, B3, 2.0mm</t>
  </si>
  <si>
    <t>A14-SB-N245</t>
  </si>
  <si>
    <t>908041422, 2M, B3, 3.0mm</t>
  </si>
  <si>
    <t>A14-SB-N249</t>
  </si>
  <si>
    <t>908041420, 3M, B3, 3.0mm</t>
  </si>
  <si>
    <t>A14-SB-N251</t>
  </si>
  <si>
    <t>908041424, 5M, B3, 3.0mm</t>
  </si>
  <si>
    <t>A14-SB-N258</t>
  </si>
  <si>
    <t>908041399, 10M, B3, 2.0mm</t>
  </si>
  <si>
    <t>A14-SB-N260</t>
  </si>
  <si>
    <t>908041404, 15M, B3, 2.0mm</t>
  </si>
  <si>
    <t>A14-SB-N261</t>
  </si>
  <si>
    <t>908041391, 1M, B3, 3.0mm</t>
  </si>
  <si>
    <t>A14-SB-N263</t>
  </si>
  <si>
    <t>908041409, 20M, B3, 2.0mm</t>
  </si>
  <si>
    <t>A14-SB-N264</t>
  </si>
  <si>
    <t>908041414, 25M, B3, 2.0mm</t>
  </si>
  <si>
    <t>A14-SB-N265</t>
  </si>
  <si>
    <t>908041392, 2M, B3, 3.0mm</t>
  </si>
  <si>
    <t>A14-SB-N268</t>
  </si>
  <si>
    <t>908041390, 3M, B3, 3.0mm</t>
  </si>
  <si>
    <t>A14-SB-N271</t>
  </si>
  <si>
    <t>908041393, 4M, B3, 3.0mm</t>
  </si>
  <si>
    <t>A14-SB-N272</t>
  </si>
  <si>
    <t>908041394, 5M, B3, 3.0mm</t>
  </si>
  <si>
    <t>A14-SB-N273</t>
  </si>
  <si>
    <t>908041396, 7M, B3, 2.0mm</t>
  </si>
  <si>
    <t>A14-SB-N274</t>
  </si>
  <si>
    <t>908041397, 8M, B3, 2.0mm</t>
  </si>
  <si>
    <t>A14-SB-N285</t>
  </si>
  <si>
    <t>908041395, 6M, B3, 2.0mm</t>
  </si>
  <si>
    <t>SOJC-SM-LC/APC-FC/APC</t>
  </si>
  <si>
    <t>A14-SB-N299</t>
  </si>
  <si>
    <t>SOJC-SM-LC/APC-LC/APC</t>
  </si>
  <si>
    <t>A14-SB-N360</t>
  </si>
  <si>
    <t>A14-SB-N361</t>
  </si>
  <si>
    <t>SOJC-SM-LC/APC-SC/PC</t>
  </si>
  <si>
    <t>A14-SB-N453</t>
  </si>
  <si>
    <t>A14-SB-N486</t>
  </si>
  <si>
    <t>A14-SB-N645</t>
  </si>
  <si>
    <t>A14-SB-N660</t>
  </si>
  <si>
    <t>35M, B3, 2mm</t>
  </si>
  <si>
    <t>A14-SB-N834</t>
  </si>
  <si>
    <t>SOJC-SM-LC/APC-FC/PC</t>
  </si>
  <si>
    <t>A14-SB-N836</t>
  </si>
  <si>
    <t>A14-SB-N843</t>
  </si>
  <si>
    <t>A14-SB-N860</t>
  </si>
  <si>
    <t>A14-SB-N975</t>
  </si>
  <si>
    <t>A14-SB-N987</t>
  </si>
  <si>
    <t>15M, B3, 2mm</t>
  </si>
  <si>
    <t>A14-SB-NA32</t>
  </si>
  <si>
    <t>SOJC-SM-​LC/APC-FC/APC</t>
  </si>
  <si>
    <t>A14-SB-NA38</t>
  </si>
  <si>
    <t>A14-SB-NA39</t>
  </si>
  <si>
    <t>SOJC-SM-SC/PC-ST/PC</t>
  </si>
  <si>
    <t>A14-SB-NA40</t>
  </si>
  <si>
    <t>3M, B3, 2.0mm</t>
  </si>
  <si>
    <t>A14-SB-ND52</t>
  </si>
  <si>
    <t>A14-SL-N001</t>
  </si>
  <si>
    <t>10M, 저마찰케이블</t>
  </si>
  <si>
    <t>A14-SL-N002</t>
  </si>
  <si>
    <t>A14-SL-N003</t>
  </si>
  <si>
    <t>3M, 저마찰케이블</t>
  </si>
  <si>
    <t>A15-FJ-1001</t>
  </si>
  <si>
    <t>Reliance Jio향 / 판매용 품번</t>
  </si>
  <si>
    <t>FAOC-LS40A-PC</t>
  </si>
  <si>
    <t>A15-LC-0001A</t>
  </si>
  <si>
    <t>FOR 10 EA, CLEERLINE향</t>
  </si>
  <si>
    <t>A15-LC-0001B</t>
  </si>
  <si>
    <t>FOR 25 EA, CLEERLINE향</t>
  </si>
  <si>
    <t>A15-LC-0003</t>
  </si>
  <si>
    <t>10구 TRAY/ 첨부품 : 보호튜브 (0.25, 0.9, 2.0) , 메뉴얼, 길이지그, 알콜패드 / 국내향 포장 사양</t>
  </si>
  <si>
    <t>10구 TRAY/ 첨부품 : 보호튜브 (0.25, 0.9, 2.0) , 메뉴얼, 길이지그, 알콜패드</t>
  </si>
  <si>
    <t>A15-LC-0005</t>
  </si>
  <si>
    <t>무지필름, 보호튜브 2종, 라벨 3종(가이드페이퍼,소박스,대박스), KEYNET향</t>
  </si>
  <si>
    <t>A15-LC-0008</t>
  </si>
  <si>
    <t>10구 TRAY/ 첨부품 : 보호튜브 (0.9, 2.0), 메뉴얼, 길이지그, 알콜패드 / 국내향 포장 사양</t>
  </si>
  <si>
    <t>A15-LC-0012</t>
  </si>
  <si>
    <t>BLUE, FILM, D CLIP &amp; TUBE, CLEERLINE향</t>
  </si>
  <si>
    <t>A15-LC-0013</t>
  </si>
  <si>
    <t>LC JUG, CLEERLINE향</t>
  </si>
  <si>
    <t>FAOC-LS40A-APC</t>
  </si>
  <si>
    <t>A15-LC-1007</t>
  </si>
  <si>
    <t>10구 트레이 / 보호튜브 (0.9, 2.0) , HEXATRONIC향</t>
  </si>
  <si>
    <t>FAOC-LS40A-PC-MM</t>
  </si>
  <si>
    <t>A15-LC-2001A</t>
  </si>
  <si>
    <t>AQUA, AJW, FOR 10 EA, CLEERLINE향, OM3</t>
  </si>
  <si>
    <t>A15-LC-2001B</t>
  </si>
  <si>
    <t>AQUA, AJW, FOR 25 EA, CLEERLINE향, OM3</t>
  </si>
  <si>
    <t>A15-LC-2002</t>
  </si>
  <si>
    <t>AQUA, 무지필름, 보호튜브 2종, 라벨 3종(가이드페이퍼,소박스,대박스), KEYNET향, OM3</t>
  </si>
  <si>
    <t>A15-LC-2006</t>
  </si>
  <si>
    <t>10구 TRAY/ 첨부품 : 보호튜브 (0.25, 0.9, 2.0) , 메뉴얼, 길이지그, 알콜패드 / 국내향 포장 사양, AQUA, OM3</t>
  </si>
  <si>
    <t>A15-LC-2007</t>
  </si>
  <si>
    <t>10구 TRAY/ 첨부품 : 보호튜브 (0.9, 2.0) , 메뉴얼, 길이지그, 알콜패드 / 국내향 포장 사양, AQUA, OM3</t>
  </si>
  <si>
    <t>A15-LC-2010</t>
  </si>
  <si>
    <t>AQUA, FILM, D CLIP &amp; TUBE, CLEERLINE향, OM3</t>
  </si>
  <si>
    <t>A15-LC-2011</t>
  </si>
  <si>
    <t>AQUA, LC JUG, CLEERLINE향, OM3</t>
  </si>
  <si>
    <t>FAOC-SS50A-PC</t>
  </si>
  <si>
    <t>A15-S1-0001</t>
  </si>
  <si>
    <t>WITHOUT LOGO, GREEN COVER, KEYNET향 SC/PC-50</t>
  </si>
  <si>
    <t>A15-S1-0004</t>
  </si>
  <si>
    <t>HOUSING AJW, GREEN COVER, 국내향</t>
  </si>
  <si>
    <t>A15-S1-0006</t>
  </si>
  <si>
    <t>WITHOUT LOGO, 0.9, 0.25 , 2.0 CABLE HOLDING SLEEVE EACH 50, JIG, 국내향</t>
  </si>
  <si>
    <t>FAOC-SS50A-APC</t>
  </si>
  <si>
    <t>A15-S1-1002</t>
  </si>
  <si>
    <t>WITHOUT LOGO, GREEN COVER, KEYNET향 SC/APC-50, 무지포장 필름, 신규 가이드페이퍼</t>
  </si>
  <si>
    <t>A15-S1-1003</t>
  </si>
  <si>
    <t>HOUSING AJW, 국내향</t>
  </si>
  <si>
    <t>A15-S1-1006</t>
  </si>
  <si>
    <t>WITHOUT LOGO , OPTICOM향</t>
  </si>
  <si>
    <t>FAOC-SS52A-PC</t>
  </si>
  <si>
    <t>A15-S2-0001A</t>
  </si>
  <si>
    <t>HOUSING TELE, FOR 10 EA, CLEERLINE향</t>
  </si>
  <si>
    <t>A15-S2-0001B</t>
  </si>
  <si>
    <t>HOUSING TELE, FOR 25 EA, CLEERLINE향</t>
  </si>
  <si>
    <t>A15-S2-0002</t>
  </si>
  <si>
    <t>SC JUG, CLEERLINE향</t>
  </si>
  <si>
    <t>FAOC-SS52A-APC</t>
  </si>
  <si>
    <t>A15-S2-1001B</t>
  </si>
  <si>
    <t>FAOC-SS52A-PC-MM</t>
  </si>
  <si>
    <t>A15-S2-2001</t>
  </si>
  <si>
    <t>AQUA, WITHOUT LOGO, KEYNET향, OM3, GREEN COVER</t>
  </si>
  <si>
    <t>A15-S2-2001A</t>
  </si>
  <si>
    <t>AQUA, HOUSING TELE, FOR 10 EA, CLEERLINE향</t>
  </si>
  <si>
    <t>A15-S2-2001B</t>
  </si>
  <si>
    <t>AQUA,HOUSING TELE, FOR 25 EA, CLEERLINE향</t>
  </si>
  <si>
    <t>A15-S2-2003</t>
  </si>
  <si>
    <t>AQUA, 국내향</t>
  </si>
  <si>
    <t>FAOC-SS57A-PC</t>
  </si>
  <si>
    <t>A15-S3-0001</t>
  </si>
  <si>
    <t>HOUSING AJW, K9185057, GREEN COVER</t>
  </si>
  <si>
    <t>FAOC-SS60A-PC</t>
  </si>
  <si>
    <t>VIETNAM, FOR POFC</t>
  </si>
  <si>
    <t>FAOC-VF54A-PC</t>
  </si>
  <si>
    <t>FAOC-VF-PC</t>
  </si>
  <si>
    <t>A15-VF-0003</t>
  </si>
  <si>
    <t>행 레이블</t>
  </si>
  <si>
    <t>발주No.</t>
  </si>
  <si>
    <t>일자</t>
  </si>
  <si>
    <t>거래처코드</t>
  </si>
  <si>
    <t>거래처명</t>
  </si>
  <si>
    <t>공급가액</t>
  </si>
  <si>
    <t>부가세</t>
  </si>
  <si>
    <t>합계</t>
  </si>
  <si>
    <t>AJW2023072500002</t>
  </si>
  <si>
    <t xml:space="preserve">2023/08/17 </t>
  </si>
  <si>
    <t>90011</t>
  </si>
  <si>
    <t>CIXI GUANGSHENGTONG TELECOM EQUIPMENT CO.,LTD</t>
  </si>
  <si>
    <t>AJW2023010600001</t>
  </si>
  <si>
    <t xml:space="preserve">2023/02/14 </t>
  </si>
  <si>
    <t>AJW2025031300002</t>
  </si>
  <si>
    <t xml:space="preserve">2025/04/10 </t>
  </si>
  <si>
    <t>AJW 2023051200001</t>
  </si>
  <si>
    <t xml:space="preserve">2023/06/08 </t>
  </si>
  <si>
    <t>AJW2024052400005</t>
  </si>
  <si>
    <t xml:space="preserve">2024/07/09 </t>
  </si>
  <si>
    <t>90013</t>
  </si>
  <si>
    <t>Shenzhen Fibercan Optical Co., Ltd</t>
  </si>
  <si>
    <t>GST-25-05</t>
  </si>
  <si>
    <t xml:space="preserve">2026/01/28 </t>
  </si>
  <si>
    <t xml:space="preserve">2024/11/20 </t>
  </si>
  <si>
    <t>ADAPTER(OFA-LC/PC, 4P-QUAD)</t>
  </si>
  <si>
    <t>AJW2023040300002</t>
  </si>
  <si>
    <t xml:space="preserve">2023/05/03 </t>
  </si>
  <si>
    <t>14-A-019</t>
  </si>
  <si>
    <t>4 PORT, QUAD</t>
  </si>
  <si>
    <t>AJW2023031000001</t>
  </si>
  <si>
    <t xml:space="preserve">2023/06/09 </t>
  </si>
  <si>
    <t>90015</t>
  </si>
  <si>
    <t>NANJING HUAMAI TECHNOLOGY CO.,LTD</t>
  </si>
  <si>
    <t>AJW2024052400004</t>
  </si>
  <si>
    <t xml:space="preserve">2024/07/26 </t>
  </si>
  <si>
    <t>AJW2023010400002</t>
  </si>
  <si>
    <t xml:space="preserve">2023/02/07 </t>
  </si>
  <si>
    <t>0.72M, CLIP Type, Blue Housing, Crimping ring, Cross Type(TX-RX, RX-TX)</t>
  </si>
  <si>
    <t>2M, CLIP Type, Blue Housing, Crimping ring, Cross Type(TX-RX, RX-TX)</t>
  </si>
  <si>
    <t>AJW2024073000005</t>
  </si>
  <si>
    <t xml:space="preserve">2024/08/21 </t>
  </si>
  <si>
    <t>AJW 2024040200001</t>
  </si>
  <si>
    <t xml:space="preserve">2024/05/16 </t>
  </si>
  <si>
    <t>90012</t>
  </si>
  <si>
    <t>Fiberwit Link Communication Co.,LTD</t>
  </si>
  <si>
    <t>AJW2023021600001</t>
  </si>
  <si>
    <t xml:space="preserve">2023/03/21 </t>
  </si>
  <si>
    <t>AJW2024081400001</t>
  </si>
  <si>
    <t xml:space="preserve">2024/09/13 </t>
  </si>
  <si>
    <t>AJW2023113000001</t>
  </si>
  <si>
    <t xml:space="preserve">2024/01/02 </t>
  </si>
  <si>
    <t>FLC-25-09</t>
  </si>
  <si>
    <t xml:space="preserve">2026/01/22 </t>
  </si>
  <si>
    <t>AJW2025051300001</t>
  </si>
  <si>
    <t xml:space="preserve">2025/07/16 </t>
  </si>
  <si>
    <t>FLC-25-06</t>
  </si>
  <si>
    <t xml:space="preserve">2025/11/27 </t>
  </si>
  <si>
    <t>OJC-A1-SC/LC-SM-10-PC/PC-SP K9089033</t>
  </si>
  <si>
    <t>AJW2025071600001</t>
  </si>
  <si>
    <t xml:space="preserve">2025/09/09 </t>
  </si>
  <si>
    <t xml:space="preserve">2023/12/20 </t>
  </si>
  <si>
    <t>AJW 2024112500001</t>
  </si>
  <si>
    <t xml:space="preserve">2024/12/10 </t>
  </si>
  <si>
    <t>AJW2025022700002</t>
  </si>
  <si>
    <t xml:space="preserve">2025/04/23 </t>
  </si>
  <si>
    <t>FLC-25-11</t>
  </si>
  <si>
    <t xml:space="preserve">2026/01/27 </t>
  </si>
  <si>
    <t xml:space="preserve">2025/11/20 </t>
  </si>
  <si>
    <t>CFOFC-25-06</t>
  </si>
  <si>
    <t xml:space="preserve">2026/01/05 </t>
  </si>
  <si>
    <t>90169</t>
  </si>
  <si>
    <t>CFOFC Communications (Shenzhen) Co., Ltd</t>
  </si>
  <si>
    <t>OJC-C2-SC/SC-SM-3-PC/PC-16C</t>
  </si>
  <si>
    <t>AJW2023122600001</t>
  </si>
  <si>
    <t xml:space="preserve">2024/01/23 </t>
  </si>
  <si>
    <t>14-K-533</t>
  </si>
  <si>
    <t>OJC-C2-SC/SC-SM-3-PC/PC-8C</t>
  </si>
  <si>
    <t>14-K-535</t>
  </si>
  <si>
    <t>OJC-C2-SC/SC-SM-5-PC/PC-4C</t>
  </si>
  <si>
    <t>14-K-552</t>
  </si>
  <si>
    <t>AJW2022120700001</t>
  </si>
  <si>
    <t xml:space="preserve">2023/01/09 </t>
  </si>
  <si>
    <t>AJW2022121400001</t>
  </si>
  <si>
    <t xml:space="preserve">2023/01/16 </t>
  </si>
  <si>
    <t>AJW2023072500001</t>
  </si>
  <si>
    <t xml:space="preserve">2023/08/18 </t>
  </si>
  <si>
    <t>14-K-B262</t>
  </si>
  <si>
    <t>K9094339, 편단 분기부 2.0M</t>
  </si>
  <si>
    <t>14-K-B263</t>
  </si>
  <si>
    <t>OJC-C2-SC/SC-SM-26-PC/PC-20C</t>
  </si>
  <si>
    <t>14-K-B271</t>
  </si>
  <si>
    <t>K9094342, 편단 분기부 2.0M</t>
  </si>
  <si>
    <t>14-K-B272</t>
  </si>
  <si>
    <t>14-K-B273</t>
  </si>
  <si>
    <t>14-K-B274</t>
  </si>
  <si>
    <t>14-K-B275</t>
  </si>
  <si>
    <t>AJW2023081000001</t>
  </si>
  <si>
    <t xml:space="preserve">2023/08/24 </t>
  </si>
  <si>
    <t>14-K-B280</t>
  </si>
  <si>
    <t>OJC-C2-SC/SC-SM-17-PC/PC-16C</t>
  </si>
  <si>
    <t>14-K-B281</t>
  </si>
  <si>
    <t>OJC-C2-SC/SC-SM-18-PC/PC-16C</t>
  </si>
  <si>
    <t>14-K-B282</t>
  </si>
  <si>
    <t>OJC-C2-SC/SC-SM-22-PC/PC-16C</t>
  </si>
  <si>
    <t>14-K-B283</t>
  </si>
  <si>
    <t>14-K-B284</t>
  </si>
  <si>
    <t>OJC-C2-SC/SC-SM-13-PC/PC-20C</t>
  </si>
  <si>
    <t>14-K-B285</t>
  </si>
  <si>
    <t>14-K-B286</t>
  </si>
  <si>
    <t>OJC-C2-SC/SC-SM-18-PC/PC-20C</t>
  </si>
  <si>
    <t>14-K-B287</t>
  </si>
  <si>
    <t>OJC-C2-SC/SC-SM-22-PC/PC-20C</t>
  </si>
  <si>
    <t>14-K-B288</t>
  </si>
  <si>
    <t>AJW2023082900001</t>
  </si>
  <si>
    <t xml:space="preserve">2023/09/21 </t>
  </si>
  <si>
    <t>14-K-B291</t>
  </si>
  <si>
    <t>K9094342, 분기부 2.0M / 2.5M</t>
  </si>
  <si>
    <t>14-K-B292</t>
  </si>
  <si>
    <t>14-K-B293</t>
  </si>
  <si>
    <t>OJC-C2-SC/SC-SM-20-PC/PC-20C</t>
  </si>
  <si>
    <t>14-K-B294</t>
  </si>
  <si>
    <t>14-K-B295</t>
  </si>
  <si>
    <t>K9094339, 분기부 2.0M / 2.5M</t>
  </si>
  <si>
    <t>14-K-B296</t>
  </si>
  <si>
    <t>14-K-B297</t>
  </si>
  <si>
    <t>14-K-B314</t>
  </si>
  <si>
    <t>K9089452, 편단 분기부 2.0M</t>
  </si>
  <si>
    <t>AJW2024061700003</t>
  </si>
  <si>
    <t xml:space="preserve">2024/07/29 </t>
  </si>
  <si>
    <t>Breakout Length : 1.5M(on both side)</t>
  </si>
  <si>
    <t>Breakout Length : 1.5m/2.0m(each side)</t>
  </si>
  <si>
    <t>Breakout Length : 2.5M(on both side)</t>
  </si>
  <si>
    <t>Breakout Length : 2.0m/1.0m(each side)</t>
  </si>
  <si>
    <t>FLC-25-10</t>
  </si>
  <si>
    <t>FLC-25-14</t>
  </si>
  <si>
    <t>인입광케이블 T/B_FIG8_1C_SS</t>
  </si>
  <si>
    <t xml:space="preserve">2023/04/10 </t>
  </si>
  <si>
    <t>14-M-218</t>
  </si>
  <si>
    <t>인입광케이블 T/B_FIG8_2C_SS</t>
  </si>
  <si>
    <t>14-M-219</t>
  </si>
  <si>
    <t>인입광케이블 TUBE_FIG8_4C_SS</t>
  </si>
  <si>
    <t>14-M-220</t>
  </si>
  <si>
    <t>인입광케이블 TUBE_FIG8_8C_SS</t>
  </si>
  <si>
    <t>14-M-221</t>
  </si>
  <si>
    <t>Attenuator(SC/PC-3dB)</t>
  </si>
  <si>
    <t>AJW2023090600002</t>
  </si>
  <si>
    <t xml:space="preserve">2023/10/17 </t>
  </si>
  <si>
    <t>AJW2025062600002</t>
  </si>
  <si>
    <t xml:space="preserve">2025/07/25 </t>
  </si>
  <si>
    <t>Huizhou Fibercan Industrial Co.,Ltd</t>
  </si>
  <si>
    <t>AJW2023083000001</t>
  </si>
  <si>
    <t xml:space="preserve">2023/09/07 </t>
  </si>
  <si>
    <t>Attenuator(SC/PC-7dB)</t>
  </si>
  <si>
    <t>AJW2025082700002</t>
  </si>
  <si>
    <t xml:space="preserve">2025/10/22 </t>
  </si>
  <si>
    <t>AJW2023041000001</t>
  </si>
  <si>
    <t>AJW2025011000001</t>
  </si>
  <si>
    <t xml:space="preserve">2025/03/06 </t>
  </si>
  <si>
    <t>Attenuator(LC/PC-1dB)</t>
  </si>
  <si>
    <t>AJW2023030200001</t>
  </si>
  <si>
    <t xml:space="preserve">2023/04/04 </t>
  </si>
  <si>
    <t>Attenuator(LC/PC-4dB)</t>
  </si>
  <si>
    <t>AJW2023112200001</t>
  </si>
  <si>
    <t>AJW 2023050400001</t>
  </si>
  <si>
    <t xml:space="preserve">2023/05/18 </t>
  </si>
  <si>
    <t>AJW2023062900003</t>
  </si>
  <si>
    <t>Attenuator(SC/APC-5dB)</t>
  </si>
  <si>
    <t>14-O-039</t>
  </si>
  <si>
    <t>AJW2024090500001</t>
  </si>
  <si>
    <t xml:space="preserve">2024/10/02 </t>
  </si>
  <si>
    <t xml:space="preserve">2025/03/25 </t>
  </si>
  <si>
    <t>AJW2023033000001</t>
  </si>
  <si>
    <t xml:space="preserve">2023/04/13 </t>
  </si>
  <si>
    <t>FIBERCAN-26-01</t>
  </si>
  <si>
    <t xml:space="preserve">2026/03/04 </t>
  </si>
  <si>
    <t>14-P-108</t>
  </si>
  <si>
    <t>1.5M_12색 / USKOM튀르키예향</t>
  </si>
  <si>
    <t>MPO 12C to MPO 12C, OM4, Female Type, Method B</t>
  </si>
  <si>
    <t xml:space="preserve">2025/07/15 </t>
  </si>
  <si>
    <t>14-S-A367</t>
  </si>
  <si>
    <t>AJW 2022102500001</t>
  </si>
  <si>
    <t xml:space="preserve">2023/10/30 </t>
  </si>
  <si>
    <t>90031</t>
  </si>
  <si>
    <t>CORNING TECHNOLOGIAS DE COMMUNICACAO S.A</t>
  </si>
  <si>
    <t>AJW2022112800001</t>
  </si>
  <si>
    <t>90018</t>
  </si>
  <si>
    <t>YUYAO MAXUN COMMUNICATION EQUIPMENTCO.,LTD.</t>
  </si>
  <si>
    <t>AJW 2024012400001</t>
  </si>
  <si>
    <t xml:space="preserve">2024/02/07 </t>
  </si>
  <si>
    <t>AJW2025031100001</t>
  </si>
  <si>
    <t xml:space="preserve">2025/09/12 </t>
  </si>
  <si>
    <t>32-A-042L</t>
  </si>
  <si>
    <t>99015</t>
  </si>
  <si>
    <t>LANGREAT ELECTRONICS CO.,LTD</t>
  </si>
  <si>
    <t>AJW2024120500001</t>
  </si>
  <si>
    <t xml:space="preserve">2025/03/18 </t>
  </si>
  <si>
    <t xml:space="preserve">2025/05/19 </t>
  </si>
  <si>
    <t>BBX Tools BBX 접속공구</t>
  </si>
  <si>
    <t>AJW 2023090400001</t>
  </si>
  <si>
    <t xml:space="preserve">2023/10/19 </t>
  </si>
  <si>
    <t>AJW2025032500002</t>
  </si>
  <si>
    <t xml:space="preserve">2025/06/27 </t>
  </si>
  <si>
    <t xml:space="preserve">2025/08/07 </t>
  </si>
  <si>
    <t>IDC Protector(For main wire) 구내용 IDC 국선보호기</t>
  </si>
  <si>
    <t>AJW 2023030600001</t>
  </si>
  <si>
    <t xml:space="preserve">2023/03/27 </t>
  </si>
  <si>
    <t>AJW 2023070500001</t>
  </si>
  <si>
    <t xml:space="preserve">2023/10/20 </t>
  </si>
  <si>
    <t xml:space="preserve">2023/11/08 </t>
  </si>
  <si>
    <t>AJW2022120700002</t>
  </si>
  <si>
    <t xml:space="preserve">2023/01/05 </t>
  </si>
  <si>
    <t>90036</t>
  </si>
  <si>
    <t>NINGBO EXCELLENCE COMMUNICATED CONNECTOR CO.,LTD</t>
  </si>
  <si>
    <t>AJW2023061200001</t>
  </si>
  <si>
    <t>EXW-26-01</t>
  </si>
  <si>
    <t xml:space="preserve">2026/02/23 </t>
  </si>
  <si>
    <t>모듈러잭(RJ-45)_CAT.5E_3U</t>
  </si>
  <si>
    <t>AJW 2023111400001</t>
  </si>
  <si>
    <t xml:space="preserve">2024/02/05 </t>
  </si>
  <si>
    <t>AJW2025062300002</t>
  </si>
  <si>
    <t xml:space="preserve">2025/07/28 </t>
  </si>
  <si>
    <t>AJW2024022100001</t>
  </si>
  <si>
    <t xml:space="preserve">2024/03/25 </t>
  </si>
  <si>
    <t>AJW 2023110300003</t>
  </si>
  <si>
    <t xml:space="preserve">2023/11/13 </t>
  </si>
  <si>
    <t>89949</t>
  </si>
  <si>
    <t>WILCOM INC</t>
  </si>
  <si>
    <t>AJW202310110001</t>
  </si>
  <si>
    <t xml:space="preserve">2023/11/03 </t>
  </si>
  <si>
    <t>89948</t>
  </si>
  <si>
    <t>SHANGHAI GRANDWAY IMPORT AND EXPORT CO LTD</t>
  </si>
  <si>
    <t xml:space="preserve">2023/01/17 </t>
  </si>
  <si>
    <t>AJW 2023062200001</t>
  </si>
  <si>
    <t xml:space="preserve">2023/06/27 </t>
  </si>
  <si>
    <t>89964</t>
  </si>
  <si>
    <t>VIVAX METROTECH CORPORATION</t>
  </si>
  <si>
    <t>AJW 2024060400004</t>
  </si>
  <si>
    <t xml:space="preserve">2024/06/17 </t>
  </si>
  <si>
    <t>Vloc3-Pro / 10Watt Transmitter</t>
  </si>
  <si>
    <t>OT-100-2132-PV-SP#1310/1550</t>
  </si>
  <si>
    <t>AJW 2023111300002</t>
  </si>
  <si>
    <t>36-A-087</t>
  </si>
  <si>
    <t>PN : 31005900029, DIMENSION사 매입</t>
  </si>
  <si>
    <t>90056</t>
  </si>
  <si>
    <t>Dimension Technology Co., Ltd.</t>
  </si>
  <si>
    <t>AJW 2023111300001</t>
  </si>
  <si>
    <t xml:space="preserve">2023/11/20 </t>
  </si>
  <si>
    <t>vLocpro3 Battery Charger, vLoc3 Series Receivers, EU</t>
  </si>
  <si>
    <t>AJW2024071000001</t>
  </si>
  <si>
    <t xml:space="preserve">2024/07/31 </t>
  </si>
  <si>
    <t>36-A-091</t>
  </si>
  <si>
    <t>2.219.01.00041</t>
  </si>
  <si>
    <t>power cable [3 pin plug (1.8m/5.9 ) EU]</t>
  </si>
  <si>
    <t>36-A-092</t>
  </si>
  <si>
    <t>3.01.15.000476</t>
  </si>
  <si>
    <t>Alkaline battery holder (vLoc3 Receiver)</t>
  </si>
  <si>
    <t>36-A-093</t>
  </si>
  <si>
    <t>2.207.01.00099</t>
  </si>
  <si>
    <t>AJW2025010600001</t>
  </si>
  <si>
    <t xml:space="preserve">2025/01/22 </t>
  </si>
  <si>
    <t>90034</t>
  </si>
  <si>
    <t>Shanghai Joinwit optoelectronic Tech, Co., Ltd</t>
  </si>
  <si>
    <t>AJW2023011200001</t>
  </si>
  <si>
    <t xml:space="preserve">2023/02/17 </t>
  </si>
  <si>
    <t>AJW 2024012600001</t>
  </si>
  <si>
    <t xml:space="preserve">2024/05/29 </t>
  </si>
  <si>
    <t>ST-01(8PK-326-AJW)</t>
  </si>
  <si>
    <t>99001</t>
  </si>
  <si>
    <t>PROKITS INDUSTRIES CO.,LTD</t>
  </si>
  <si>
    <t>AJW 2023120800001</t>
  </si>
  <si>
    <t xml:space="preserve">2023/12/26 </t>
  </si>
  <si>
    <t>90053</t>
  </si>
  <si>
    <t>Fiber Cable Solution Technology Co., Ltd.</t>
  </si>
  <si>
    <t>AJW2023062900002</t>
  </si>
  <si>
    <t xml:space="preserve">2023/07/04 </t>
  </si>
  <si>
    <t>90055</t>
  </si>
  <si>
    <t>Fiber Instrument Sales, Inc.</t>
  </si>
  <si>
    <t>AJW2024061700001</t>
  </si>
  <si>
    <t xml:space="preserve">2024/07/10 </t>
  </si>
  <si>
    <t>90028</t>
  </si>
  <si>
    <t>Shenzhen Neofibo Technology Limited</t>
  </si>
  <si>
    <t>광코어 절감기</t>
  </si>
  <si>
    <t>AJW2024112900001</t>
  </si>
  <si>
    <t xml:space="preserve">2024/12/19 </t>
  </si>
  <si>
    <t>37-A-120</t>
  </si>
  <si>
    <t>1:2 카드타입, SC/APC(1310nm)</t>
  </si>
  <si>
    <t>37-A-121</t>
  </si>
  <si>
    <t>1:2 카드타입, SC/APC(1550nm)</t>
  </si>
  <si>
    <t xml:space="preserve">2023/04/27 </t>
  </si>
  <si>
    <t>90025</t>
  </si>
  <si>
    <t>Chengdu HTLL Electronical Equipment CO., LTD</t>
  </si>
  <si>
    <t>HTLL-25-05</t>
  </si>
  <si>
    <t xml:space="preserve">2026/02/06 </t>
  </si>
  <si>
    <t>37-P-10BR</t>
  </si>
  <si>
    <t>BROWN</t>
  </si>
  <si>
    <t>AJW2023080300001</t>
  </si>
  <si>
    <t xml:space="preserve">2023/09/26 </t>
  </si>
  <si>
    <t>AJW2023010400001</t>
  </si>
  <si>
    <t xml:space="preserve">2023/02/15 </t>
  </si>
  <si>
    <t xml:space="preserve">2024/03/04 </t>
  </si>
  <si>
    <t>AJW2025050800001</t>
  </si>
  <si>
    <t xml:space="preserve">2025/06/24 </t>
  </si>
  <si>
    <t>AJW2024082900004</t>
  </si>
  <si>
    <t xml:space="preserve">2024/10/23 </t>
  </si>
  <si>
    <t>AJW 2023071300001</t>
  </si>
  <si>
    <t xml:space="preserve">2023/08/03 </t>
  </si>
  <si>
    <t>90029</t>
  </si>
  <si>
    <t>Henan Shijia Photons Technology Co.,Ltd</t>
  </si>
  <si>
    <t>AJW 2023021600001</t>
  </si>
  <si>
    <t xml:space="preserve">2023/05/12 </t>
  </si>
  <si>
    <t>90019</t>
  </si>
  <si>
    <t>JAMESON CO.</t>
  </si>
  <si>
    <t>AJW 2023050400002</t>
  </si>
  <si>
    <t xml:space="preserve">2023/07/18 </t>
  </si>
  <si>
    <t>3/16" X 350' FISHTAPE,NO FRAME</t>
  </si>
  <si>
    <t>AJW 2023112800001</t>
  </si>
  <si>
    <t xml:space="preserve">2024/01/04 </t>
  </si>
  <si>
    <t>90021</t>
  </si>
  <si>
    <t>Wuhan Yilut Technology Co.,Ltd.</t>
  </si>
  <si>
    <t>PLASTIC PALLET (FOR IMPORT)</t>
  </si>
  <si>
    <t>AJW 2023071200001</t>
  </si>
  <si>
    <t xml:space="preserve">2023/08/21 </t>
  </si>
  <si>
    <t>45-A-013A</t>
  </si>
  <si>
    <t>1100*1100</t>
  </si>
  <si>
    <t>90078</t>
  </si>
  <si>
    <t>Zhejiang Chaoqian Telecommunication Technologies Co.,Ltd</t>
  </si>
  <si>
    <t>FERRULE (W/F FLANGE,APC TYPE), 1.35 Brass Flange</t>
  </si>
  <si>
    <t>AJW 2024020100001</t>
  </si>
  <si>
    <t xml:space="preserve">2024/02/21 </t>
  </si>
  <si>
    <t>90009</t>
  </si>
  <si>
    <t>Chaozhou Three-Circle(Group) Co.,Ltd</t>
  </si>
  <si>
    <t>Flange cover 1</t>
  </si>
  <si>
    <t>AJW 2023010200002</t>
  </si>
  <si>
    <t>221228-01</t>
  </si>
  <si>
    <t>수입 운임</t>
  </si>
  <si>
    <t xml:space="preserve">2025/07/09 </t>
  </si>
  <si>
    <t>45-A-148</t>
  </si>
  <si>
    <t>Courier 운임</t>
  </si>
  <si>
    <t xml:space="preserve">2023/03/07 </t>
  </si>
  <si>
    <t>45-A-150</t>
  </si>
  <si>
    <t>AJW2025082600001</t>
  </si>
  <si>
    <t xml:space="preserve">2025/10/28 </t>
  </si>
  <si>
    <t>45-A-160</t>
  </si>
  <si>
    <t>폭 : 12mm / PINK TAPE / SKT</t>
  </si>
  <si>
    <t>45-A-161</t>
  </si>
  <si>
    <t>폭 : 12mm / GREEN TAPE / SKB</t>
  </si>
  <si>
    <t>Handling charge</t>
  </si>
  <si>
    <t>45-A-189</t>
  </si>
  <si>
    <t>송금수수료</t>
  </si>
  <si>
    <t>SS-25-02</t>
  </si>
  <si>
    <t xml:space="preserve">2025/12/24 </t>
  </si>
  <si>
    <t>45-A-202</t>
  </si>
  <si>
    <t>90094</t>
  </si>
  <si>
    <t>SILICONE SOLUTIONS</t>
  </si>
  <si>
    <t>F6222 수리비용</t>
  </si>
  <si>
    <t>45-E-0108</t>
  </si>
  <si>
    <t>CLEANING CLOTH (WHITE)</t>
  </si>
  <si>
    <t xml:space="preserve">2023/04/25 </t>
  </si>
  <si>
    <t>45-E-0142</t>
  </si>
  <si>
    <t>60*40 / CUTTING</t>
  </si>
  <si>
    <t>90001</t>
  </si>
  <si>
    <t>SCON CO LTD</t>
  </si>
  <si>
    <t>후면 그래픽 인쇄비용</t>
  </si>
  <si>
    <t xml:space="preserve">2024/03/18 </t>
  </si>
  <si>
    <t>8498802416</t>
  </si>
  <si>
    <t>글로벌씨엠스</t>
  </si>
  <si>
    <t>SC SM APCferrule with long flange, flange legth with 15.8mm</t>
  </si>
  <si>
    <t xml:space="preserve">2023/01/20 </t>
  </si>
  <si>
    <t>45-R-0047</t>
  </si>
  <si>
    <t>D cut -1</t>
  </si>
  <si>
    <t>90100</t>
  </si>
  <si>
    <t>T&amp;S Communications Co.,LTD</t>
  </si>
  <si>
    <t>AJW2024010800001</t>
  </si>
  <si>
    <t xml:space="preserve">2024/02/15 </t>
  </si>
  <si>
    <t>AJW2025031800001</t>
  </si>
  <si>
    <t xml:space="preserve">2025/05/23 </t>
  </si>
  <si>
    <t>AJW2024022000003</t>
  </si>
  <si>
    <t xml:space="preserve">2024/05/14 </t>
  </si>
  <si>
    <t>A11-E2-0013</t>
  </si>
  <si>
    <t>PINK TAPE / SKT / 10000001494</t>
  </si>
  <si>
    <t>AJW2024081400002</t>
  </si>
  <si>
    <t xml:space="preserve">2024/10/07 </t>
  </si>
  <si>
    <t>A11-E2-0021A</t>
  </si>
  <si>
    <t>LG헬로비젼, W/O TUBE</t>
  </si>
  <si>
    <t>A11-E2-0022A</t>
  </si>
  <si>
    <t>A11-E2-0024A</t>
  </si>
  <si>
    <t>AJW2024112500008</t>
  </si>
  <si>
    <t>AJW2024112600001</t>
  </si>
  <si>
    <t xml:space="preserve">2025/01/21 </t>
  </si>
  <si>
    <t>AJW2024062800001</t>
  </si>
  <si>
    <t xml:space="preserve">2024/07/25 </t>
  </si>
  <si>
    <t>ZOFC-B1/24FO</t>
  </si>
  <si>
    <t xml:space="preserve">2023/05/09 </t>
  </si>
  <si>
    <t>A11-G1-0010</t>
  </si>
  <si>
    <t>VIETNAM, FOR VNPT</t>
  </si>
  <si>
    <t>ZOFC-B1/48FO(TYPE2)</t>
  </si>
  <si>
    <t>A11-G1-0020</t>
  </si>
  <si>
    <t>ZOFC-B1/96FO(TYPE2)</t>
  </si>
  <si>
    <t>A11-G1-0030</t>
  </si>
  <si>
    <t>ZOFC-B2/06FO</t>
  </si>
  <si>
    <t>A11-G2-0010</t>
  </si>
  <si>
    <t>ZOFC-B2/12FO</t>
  </si>
  <si>
    <t>A11-G2-0020</t>
  </si>
  <si>
    <t xml:space="preserve">2025/11/13 </t>
  </si>
  <si>
    <t>돔형 함체_576C_가공(DOFC-D2)</t>
  </si>
  <si>
    <t>813673</t>
  </si>
  <si>
    <t>돔형 함체_576C_관로(DOFC-D2)</t>
  </si>
  <si>
    <t>813674</t>
  </si>
  <si>
    <t>돔형 함체_리본형_576C_가공(DOFC-D2-D)</t>
  </si>
  <si>
    <t>A11-ND-0100</t>
  </si>
  <si>
    <t>803116</t>
  </si>
  <si>
    <t>AJW/SCON/230628</t>
  </si>
  <si>
    <t xml:space="preserve">2023/07/10 </t>
  </si>
  <si>
    <t>AJW/SCON/230718-1</t>
  </si>
  <si>
    <t xml:space="preserve">2023/07/20 </t>
  </si>
  <si>
    <t>AJW2022122700001</t>
  </si>
  <si>
    <t>AJW2023062900001</t>
  </si>
  <si>
    <t xml:space="preserve">2023/08/07 </t>
  </si>
  <si>
    <t>AJW2023102700001</t>
  </si>
  <si>
    <t xml:space="preserve">2023/11/30 </t>
  </si>
  <si>
    <t>AJW2023040400001</t>
  </si>
  <si>
    <t>AJW2023051800001</t>
  </si>
  <si>
    <t xml:space="preserve">2023/06/16 </t>
  </si>
  <si>
    <t xml:space="preserve">2024/12/23 </t>
  </si>
  <si>
    <t>AJW2024011200001</t>
  </si>
  <si>
    <t xml:space="preserve">2024/02/08 </t>
  </si>
  <si>
    <t>AJW2022121600001</t>
  </si>
  <si>
    <t>AJW2022122700002</t>
  </si>
  <si>
    <t xml:space="preserve">2023/02/27 </t>
  </si>
  <si>
    <t>AJW 2025011600001</t>
  </si>
  <si>
    <t xml:space="preserve">2025/03/04 </t>
  </si>
  <si>
    <t>2M, B3, 3.0mm</t>
  </si>
  <si>
    <t>SOJC-SM-SC/APC-SC/UPC</t>
  </si>
  <si>
    <t xml:space="preserve">2025/01/16 </t>
  </si>
  <si>
    <t>A14-SA-004</t>
  </si>
  <si>
    <t>2M, G657A2, 3.0mm, LSZH, IVORY CABLE(RAL 9010), With Paper sleeve</t>
  </si>
  <si>
    <t>A14-SA-006</t>
  </si>
  <si>
    <t>2M, G657A2, 3.0mm, LSZH, IVORY CABLE(RAL 9010), W/O Paper sleeve</t>
  </si>
  <si>
    <t>AJW2024053100001</t>
  </si>
  <si>
    <t xml:space="preserve">2024/07/08 </t>
  </si>
  <si>
    <t>A14-SB-N232</t>
  </si>
  <si>
    <t>B3, 0.5M, 3.0mm</t>
  </si>
  <si>
    <t>A14-SB-N233</t>
  </si>
  <si>
    <t>B3, 1.5M, 3.0mm</t>
  </si>
  <si>
    <t>A14-SB-N297</t>
  </si>
  <si>
    <t>AJW2024092500001</t>
  </si>
  <si>
    <t xml:space="preserve">2024/11/04 </t>
  </si>
  <si>
    <t>A14-SB-N986</t>
  </si>
  <si>
    <t>0.15M, B3, 2.0mm</t>
  </si>
  <si>
    <t xml:space="preserve">2025/04/03 </t>
  </si>
  <si>
    <t>SCON 221108</t>
  </si>
  <si>
    <t>SCON 221230</t>
  </si>
  <si>
    <t xml:space="preserve">2023/02/20 </t>
  </si>
  <si>
    <t>A15-LC-0006</t>
  </si>
  <si>
    <t xml:space="preserve">2025/04/09 </t>
  </si>
  <si>
    <t xml:space="preserve">2025/08/08 </t>
  </si>
  <si>
    <t>AJW 10구</t>
  </si>
  <si>
    <t>A15-S1-0002</t>
  </si>
  <si>
    <t>WITHOUT LOGO, GREEN COVER, FOM향 SC/PC-50</t>
  </si>
  <si>
    <t>A15-S1-0003</t>
  </si>
  <si>
    <t>WITHOUT LOGO, GREEN COVER, HEXATRONIC향 SC/PC-50</t>
  </si>
  <si>
    <t>SCON 221229A</t>
  </si>
  <si>
    <t>HOUSING AJW, GREEN COVER</t>
  </si>
  <si>
    <t xml:space="preserve">2024/08/27 </t>
  </si>
  <si>
    <t>A15-S1-1000</t>
  </si>
  <si>
    <t>HOUSING AJW</t>
  </si>
  <si>
    <t xml:space="preserve">2025/01/14 </t>
  </si>
  <si>
    <t>SCON 230228</t>
  </si>
  <si>
    <t xml:space="preserve">2023/03/17 </t>
  </si>
  <si>
    <t xml:space="preserve">2024/12/18 </t>
  </si>
  <si>
    <t xml:space="preserve">2025/08/01 </t>
  </si>
  <si>
    <t>AQUA, WITHOUT LOGO, KEYNET향, OM3</t>
  </si>
  <si>
    <t>A15-S3-0000</t>
  </si>
  <si>
    <t>SCON 221229B</t>
  </si>
  <si>
    <t>FAOC-SS54A-PC</t>
  </si>
  <si>
    <t>A15-S6-0000</t>
  </si>
  <si>
    <t>PC, 기본</t>
  </si>
  <si>
    <t>FAOC-SS54A-APC</t>
  </si>
  <si>
    <t>A15-S6-1000</t>
  </si>
  <si>
    <t>APC, 기본</t>
  </si>
  <si>
    <t>A15-VF-0001</t>
  </si>
  <si>
    <t>VIETNAM, FOR TK</t>
  </si>
  <si>
    <t>FAOC-VF54A-APC</t>
  </si>
  <si>
    <t>A15-VF-1001</t>
  </si>
  <si>
    <t>MS</t>
  </si>
  <si>
    <t>A16-MS-0002</t>
  </si>
  <si>
    <t>12구 트레이 포함 / 완제품</t>
  </si>
  <si>
    <t>어댑터 SC-SP 투명 (ADAPTER SC-SP CLEAR)</t>
  </si>
  <si>
    <t>A18-SR-D1121</t>
  </si>
  <si>
    <t>SC-SP CLEAR</t>
  </si>
  <si>
    <t>SPLITTER(RN,1-2,100/75)</t>
  </si>
  <si>
    <t xml:space="preserve">2024/06/12 </t>
  </si>
  <si>
    <t>A20-01001X</t>
  </si>
  <si>
    <t>582012</t>
  </si>
  <si>
    <t>90026</t>
  </si>
  <si>
    <t>Chengdu Huajing Communication Euipment Co.,Ltd</t>
  </si>
  <si>
    <t>SPLITTER(RN,1-3-8,100/75)</t>
  </si>
  <si>
    <t>A20-02401XC</t>
  </si>
  <si>
    <t>SPLITTER(RN,1-4,100/75)</t>
  </si>
  <si>
    <t>A20-03001XC</t>
  </si>
  <si>
    <t>582013</t>
  </si>
  <si>
    <t>SPLITTER(RN,1-8,100/75)</t>
  </si>
  <si>
    <t>A20-04001X</t>
  </si>
  <si>
    <t>582015</t>
  </si>
  <si>
    <t>SPLITTER(RN,1-8,50/50)</t>
  </si>
  <si>
    <t>A20-04002XC</t>
  </si>
  <si>
    <t>SPLITTER(RN,2-4,100/75)</t>
  </si>
  <si>
    <t>A20-08001XC</t>
  </si>
  <si>
    <t>583428</t>
  </si>
  <si>
    <t>SPLITTER(RN,2-8,100/75)</t>
  </si>
  <si>
    <t>A20-09001X</t>
  </si>
  <si>
    <t>583429</t>
  </si>
  <si>
    <t>SPLITTER(RN,2-16,100/75)</t>
  </si>
  <si>
    <t>A20-0A001XC</t>
  </si>
  <si>
    <t>801882</t>
  </si>
  <si>
    <t>SPLITTER(RN,2-32,100/75)</t>
  </si>
  <si>
    <t>A20-0B001XC</t>
  </si>
  <si>
    <t>AJW-RN스플리터-RNC-4</t>
  </si>
  <si>
    <t>AJW 2023122100001</t>
  </si>
  <si>
    <t xml:space="preserve">2024/01/17 </t>
  </si>
  <si>
    <t>A20-2300301</t>
  </si>
  <si>
    <t>K9091985, 100/50, BLUE, 55*7*4</t>
  </si>
  <si>
    <t>99000</t>
  </si>
  <si>
    <t>Optic River Communication Ltd</t>
  </si>
  <si>
    <t>AJW-RN스플리터-RNC-8</t>
  </si>
  <si>
    <t>A20-2400301</t>
  </si>
  <si>
    <t>K9091991, 100/50, BLUE, 55*7*4</t>
  </si>
  <si>
    <t>AJW-RN스플리터-RNC-16</t>
  </si>
  <si>
    <t>A20-2500301</t>
  </si>
  <si>
    <t>K9091996, 100/50, BLUE, 60*12*4</t>
  </si>
  <si>
    <t>AJW-RN스플리터-RNC-32</t>
  </si>
  <si>
    <t>A20-2600301</t>
  </si>
  <si>
    <t>K9092000, 100/50, BLUE, 80*12*6</t>
  </si>
  <si>
    <t>AJW-RN스플리터-RNC-6</t>
  </si>
  <si>
    <t>A20-2C00301</t>
  </si>
  <si>
    <t>K9091988, 100/50, BLUE, 55*7*4</t>
  </si>
  <si>
    <t>AJW-RN스플리터-RNC-12</t>
  </si>
  <si>
    <t>A20-2D00301</t>
  </si>
  <si>
    <t>K9091994, 100/50, BLUE, 60*12*4</t>
  </si>
  <si>
    <t>SPLITTER(RN,1:2,100/75,+SC/PC CONNECTOR)</t>
  </si>
  <si>
    <t>A20-310010</t>
  </si>
  <si>
    <t>809644</t>
  </si>
  <si>
    <t>SPLITTER(RN,1:2,100/50,+SC/PC CONNECTOR)</t>
  </si>
  <si>
    <t>A20-310030</t>
  </si>
  <si>
    <t>AJW-RN스플리터-RNIC-2</t>
  </si>
  <si>
    <t>A20-3100301</t>
  </si>
  <si>
    <t>K9122932, 100/50, BLUE, 55*7*4</t>
  </si>
  <si>
    <t>SPLITTER(RN,1-2-8:4,100/75,+SC/PC CONNECTOR)</t>
  </si>
  <si>
    <t>A20-314310</t>
  </si>
  <si>
    <t>AJW-RN스플리터-RNIC-3</t>
  </si>
  <si>
    <t>A20-3200301</t>
  </si>
  <si>
    <t>K9091982, 100/50, BLUE, 55*7*4</t>
  </si>
  <si>
    <t>SPLITTER(RN,1:4,100/75,+SC/PC CONNECTOR)</t>
  </si>
  <si>
    <t>A20-330010</t>
  </si>
  <si>
    <t>801879</t>
  </si>
  <si>
    <t>SPLITTER(RN,1:4,50/50,+SC/PC CONNECTOR)</t>
  </si>
  <si>
    <t>A20-330020</t>
  </si>
  <si>
    <t>SPLITTER(RN,1:4,100/50,+SC/PC CONNECTOR)</t>
  </si>
  <si>
    <t>A20-330030</t>
  </si>
  <si>
    <t>AJW-RN스플리터-RNIC-4</t>
  </si>
  <si>
    <t>A20-3300301</t>
  </si>
  <si>
    <t>K9091986, 100/50, BLUE, 55*7*4</t>
  </si>
  <si>
    <t>SPLITTER(RN,1-4-8:2,100/75,+SC/PC CONNECTOR)</t>
  </si>
  <si>
    <t>A20-334110C</t>
  </si>
  <si>
    <t>SPLITTER(RN,1:8,50/50,+SC/PC CONNECTOR)</t>
  </si>
  <si>
    <t>A20-340020</t>
  </si>
  <si>
    <t>AJW-RN스플리터-RNIC-8</t>
  </si>
  <si>
    <t>A20-3400301</t>
  </si>
  <si>
    <t>K9122933, 100/50, BLUE, 55*7*4</t>
  </si>
  <si>
    <t>SPLITTER(RN,1-8:4,100/75,+SC/PC CONNECTOR)</t>
  </si>
  <si>
    <t>A20-343010C</t>
  </si>
  <si>
    <t>AJW-RN스플리터-RNIC-16</t>
  </si>
  <si>
    <t>A20-3500301</t>
  </si>
  <si>
    <t>K9122934, 100/50, BLUE, 60*12*4</t>
  </si>
  <si>
    <t>SPLITTER(RN,1:32,50/50,+SC/PC CONNECTOR)</t>
  </si>
  <si>
    <t>A20-360020</t>
  </si>
  <si>
    <t>AJW-RN스플리터-RNIC-32</t>
  </si>
  <si>
    <t>A20-3600301</t>
  </si>
  <si>
    <t>K9122935, 100/50, BLUE, 80*12*6</t>
  </si>
  <si>
    <t>SPLITTER(RN,2:8,100/75,+SC/PC CONNECTOR)</t>
  </si>
  <si>
    <t>A20-390010</t>
  </si>
  <si>
    <t>583430</t>
  </si>
  <si>
    <t>RNM-4</t>
  </si>
  <si>
    <t>A20-NM-0000</t>
  </si>
  <si>
    <t>SC/PC 5EA, RNM-4 SPLITTER, SPLITTER DUMMY BLOCK</t>
  </si>
  <si>
    <t>AJW-RN스플리터-RNM-4</t>
  </si>
  <si>
    <t>AJW 2023122200001</t>
  </si>
  <si>
    <t xml:space="preserve">2024/04/16 </t>
  </si>
  <si>
    <t>A20-NM-0001</t>
  </si>
  <si>
    <t>K9207405, 4PORT</t>
  </si>
  <si>
    <t>RNM-8</t>
  </si>
  <si>
    <t>A20-NM-1000</t>
  </si>
  <si>
    <t>SC/PC 9EA, RNM-8 SPLITTER</t>
  </si>
  <si>
    <t>AJW-RN스플리터-RNM-8</t>
  </si>
  <si>
    <t>A20-NM-1001</t>
  </si>
  <si>
    <t>K9207406, 8PORT</t>
  </si>
  <si>
    <t>RNM-12</t>
  </si>
  <si>
    <t>A20-NM-2000</t>
  </si>
  <si>
    <t>SC/PC 13EA, RNM-12 SPLITTER, SPLITTER DUMMY BLOCK</t>
  </si>
  <si>
    <t>AJW-RN스플리터-RNM-12</t>
  </si>
  <si>
    <t>A20-NM-2001</t>
  </si>
  <si>
    <t>K9207407, 12PORT</t>
  </si>
  <si>
    <t>RNM-16</t>
  </si>
  <si>
    <t>A20-NM-3000</t>
  </si>
  <si>
    <t>SC/PC 17EA, RNM-16 SPLITTER</t>
  </si>
  <si>
    <t>AJW-RN스플리터-RNM-16</t>
  </si>
  <si>
    <t>A20-NM-3001</t>
  </si>
  <si>
    <t>K9207408, 16PORT</t>
  </si>
  <si>
    <t>RNP(50)-2</t>
  </si>
  <si>
    <t>A20-NP-0000</t>
  </si>
  <si>
    <t>SC/PC 1EA, RNP(50) SPLITTER</t>
  </si>
  <si>
    <t>AJW-RN스플리터-RNP(50)-2</t>
  </si>
  <si>
    <t>A20-NP-0001</t>
  </si>
  <si>
    <t>K9193445, 2PORT, OUT 0.5m</t>
  </si>
  <si>
    <t>RNP(100)-2</t>
  </si>
  <si>
    <t>A20-NP-1000</t>
  </si>
  <si>
    <t>SC/PC 1EA, RNP(100) SPLITTER</t>
  </si>
  <si>
    <t>AJW-RN스플리터-RNP(100)-2</t>
  </si>
  <si>
    <t>A20-NP-1001</t>
  </si>
  <si>
    <t>K9193446, 2PORT, OUT 1m</t>
  </si>
  <si>
    <t>RNM-S4</t>
  </si>
  <si>
    <t>A20-NS-0000</t>
  </si>
  <si>
    <t>SC/PC 5EA, RNM-S4 SPLITTER</t>
  </si>
  <si>
    <t>AJW-RN스플리터-RNM-S4</t>
  </si>
  <si>
    <t xml:space="preserve">2024/04/22 </t>
  </si>
  <si>
    <t>A20-NS-0001</t>
  </si>
  <si>
    <t>K9204865, 4PORT, S4</t>
  </si>
  <si>
    <t>MINI OFD_8포트 (OFD-W008)</t>
  </si>
  <si>
    <t>AJW/SCON/230627A</t>
  </si>
  <si>
    <t>A31-M1-0080</t>
  </si>
  <si>
    <t>MINI OFD (W4,SC/PC 4EA)</t>
  </si>
  <si>
    <t>A31-M1-1D40</t>
  </si>
  <si>
    <t>MINI OFD (W8,SC/PC 8EA)</t>
  </si>
  <si>
    <t>A31-M1-1G80</t>
  </si>
  <si>
    <t>케이블매설탐지기(VLOCPRO3)</t>
  </si>
  <si>
    <t xml:space="preserve">2024/10/15 </t>
  </si>
  <si>
    <t>A36-LP-0001</t>
  </si>
  <si>
    <t>VLOCPRO3 / 10W</t>
  </si>
  <si>
    <t>AJW 2022052400002</t>
  </si>
  <si>
    <t xml:space="preserve">2023/03/24 </t>
  </si>
  <si>
    <t>A36-LP-0002</t>
  </si>
  <si>
    <t>VLOCPRO3 / 5W / KT사양</t>
  </si>
  <si>
    <t>케이블매설탐지기 수신기(VLOCPRO3)</t>
  </si>
  <si>
    <t xml:space="preserve">2024/09/20 </t>
  </si>
  <si>
    <t>A36-LP-0003</t>
  </si>
  <si>
    <t>VLOCPRO3 _Receiver</t>
  </si>
  <si>
    <t>90131</t>
  </si>
  <si>
    <t>RDG SUPPLY SDN BHD</t>
  </si>
  <si>
    <t>케이블매설탐지기 악세서리</t>
  </si>
  <si>
    <t>AJW 2023031400001</t>
  </si>
  <si>
    <t>A36-LP-0008</t>
  </si>
  <si>
    <t>Bluetooth Module, VLOC PRO 3 series</t>
  </si>
  <si>
    <t>케이블매설탐지기(vLocDM3 SET)</t>
  </si>
  <si>
    <t>METROTECH-25-01</t>
  </si>
  <si>
    <t xml:space="preserve">2026/01/13 </t>
  </si>
  <si>
    <t>A36-LS-0001</t>
  </si>
  <si>
    <t>vLoc3-DM Receiver with carry bag / Loc-150Tx DM2 Transmitter / A-Frame Fault &amp; Holiday Locator with</t>
  </si>
  <si>
    <t>멀티광파워미터(FLM-620-S-H-V10-SCU)</t>
  </si>
  <si>
    <t>AJW2024120500002</t>
  </si>
  <si>
    <t>A51-P6-0003</t>
  </si>
  <si>
    <t>FLM-620(OPM + VFL + 광원)</t>
  </si>
  <si>
    <t>멀티광파워미터(FPM-600-H-V10)</t>
  </si>
  <si>
    <t>A51-PF-0001</t>
  </si>
  <si>
    <t>FPM-600(OPM + VFL)</t>
  </si>
  <si>
    <t>ACCESSORIES KIT</t>
  </si>
  <si>
    <t>K11-E-001</t>
  </si>
  <si>
    <t>BOFC-B4</t>
  </si>
  <si>
    <t>K11-E-002</t>
  </si>
  <si>
    <t>BOFC-B1,B2</t>
  </si>
  <si>
    <t>K11-E-003</t>
  </si>
  <si>
    <t>BOFC-D2,C1,C2</t>
  </si>
  <si>
    <t>연마면자동검사기</t>
  </si>
  <si>
    <t>M47-FC-0001C</t>
  </si>
  <si>
    <t>FAIS,VER3</t>
  </si>
  <si>
    <t>마킹기 설비 칩(Small core board)</t>
  </si>
  <si>
    <t>AJW 2023111000001</t>
  </si>
  <si>
    <t>M90-FC-0132</t>
  </si>
  <si>
    <t>PERFECT LASER사 마킹기 부품</t>
  </si>
  <si>
    <t>90044</t>
  </si>
  <si>
    <t>PERFECT INTL GROUP CHINA LTD.</t>
  </si>
  <si>
    <t>FAOC CUSTOMER LABEL STICKER (CLEERLINE LC/PC 10구 중박스)</t>
  </si>
  <si>
    <t>N80-3-CL109</t>
  </si>
  <si>
    <t>8.5*3.5 inch, 중박스 라벨</t>
  </si>
  <si>
    <t>FAOC CUSTOMER LABEL STICKER (CLEERLINE LC/PC 25구 중박스)</t>
  </si>
  <si>
    <t>N80-3-CL110</t>
  </si>
  <si>
    <t>FAOC CUSTOMER LABEL STICKER (CLEERLINE LC/PC-MM 10구 중박스)</t>
  </si>
  <si>
    <t>N80-3-CL113</t>
  </si>
  <si>
    <t>FAOC CUSTOMER LABEL STICKER (CLEERLINE LC/PC-MM 25구 중박스)</t>
  </si>
  <si>
    <t>N80-3-CL114</t>
  </si>
  <si>
    <t>FAOC CUSTOMER LABEL STICKER (CLEERLINE SC/PC(52.5) 10구 중박스)</t>
  </si>
  <si>
    <t>N80-3-CL115</t>
  </si>
  <si>
    <t>FAOC CUSTOMER LABEL STICKER (CLEERLINE SC/PC(52.5) 25구 중박스)</t>
  </si>
  <si>
    <t>N80-3-CL116</t>
  </si>
  <si>
    <t>FAOC CUSTOMER LABEL STICKER (CLEERLINE SC/APC(52.5) 10구 중박스)</t>
  </si>
  <si>
    <t>N80-3-CL117</t>
  </si>
  <si>
    <t>FAOC CUSTOMER LABEL STICKER (CLEERLINE SC/APC(52.5) 25구 중박스)</t>
  </si>
  <si>
    <t>N80-3-CL118</t>
  </si>
  <si>
    <t>FAOC CUSTOMER LABEL STICKER (CLEERLINE SC/PC-MM(52.5) 10구 중박스)</t>
  </si>
  <si>
    <t>N80-3-CL119</t>
  </si>
  <si>
    <t>FAOC CUSTOMER LABEL STICKER (CLEERLINE SC/PC-MM(52.5) 25구 중박스)</t>
  </si>
  <si>
    <t>N80-3-CL120</t>
  </si>
  <si>
    <t>FAOC CUSTOMER LABEL STICKER (CLEERLINE LC/PC 10구 대박스)</t>
  </si>
  <si>
    <t>N80-3-CL121</t>
  </si>
  <si>
    <t>8.5*3.5 inch, 대박스 라벨</t>
  </si>
  <si>
    <t>FAOC CUSTOMER LABEL STICKER (CLEERLINE LC/PC 25구 대박스)</t>
  </si>
  <si>
    <t>N80-3-CL122</t>
  </si>
  <si>
    <t>FAOC CUSTOMER LABEL STICKER (CLEERLINE LC/PC-MM 10구 대박스)</t>
  </si>
  <si>
    <t>N80-3-CL125</t>
  </si>
  <si>
    <t>FAOC CUSTOMER LABEL STICKER (CLEERLINE LC/PC-MM 25구 대박스)</t>
  </si>
  <si>
    <t>N80-3-CL126</t>
  </si>
  <si>
    <t>FAOC CUSTOMER LABEL STICKER (CLEERLINE SC/PC(52.5) 10구 대박스)</t>
  </si>
  <si>
    <t>N80-3-CL127</t>
  </si>
  <si>
    <t>FAOC CUSTOMER LABEL STICKER (CLEERLINE SC/PC(52.5) 25구 대박스)</t>
  </si>
  <si>
    <t>N80-3-CL128</t>
  </si>
  <si>
    <t>FAOC CUSTOMER LABEL STICKER (CLEERLINE SC/APC(52.5) 10구 대박스)</t>
  </si>
  <si>
    <t>N80-3-CL129</t>
  </si>
  <si>
    <t>FAOC CUSTOMER LABEL STICKER (CLEERLINE SC/APC(52.5) 25구 대박스)</t>
  </si>
  <si>
    <t>N80-3-CL130</t>
  </si>
  <si>
    <t>FAOC CUSTOMER LABEL STICKER (CLEERLINE SC/PC-MM(52.5) 10구 대박스)</t>
  </si>
  <si>
    <t>N80-3-CL131</t>
  </si>
  <si>
    <t>FAOC CUSTOMER LABEL STICKER (CLEERLINE SC/PC-MM(52.5) 25구 대박스)</t>
  </si>
  <si>
    <t>N80-3-CL132</t>
  </si>
  <si>
    <t>FAOC CUSTOMER LABEL STICKER (CLEERLINE LC/PC JUG(PP Matte)))</t>
  </si>
  <si>
    <t>N80-3-CL144</t>
  </si>
  <si>
    <t>8.75 x 2 inch, PLASTIC JUG 라벨</t>
  </si>
  <si>
    <t>FAOC CUSTOMER LOGO LABEL (KEYNET SC/PC(50))</t>
  </si>
  <si>
    <t>N80-3-KN121</t>
  </si>
  <si>
    <t>소박스 부착 라벨(SC/PC-50), FOMTEC 3218</t>
  </si>
  <si>
    <t>N80-3-KN122</t>
  </si>
  <si>
    <t>대박스 부착 라벨(SC/PC-50), FOMTEC 3218</t>
  </si>
  <si>
    <t>FAOC CUSTOMER LOGO LABEL (KEYNET LC/PC)</t>
  </si>
  <si>
    <t>N80-3-KN124</t>
  </si>
  <si>
    <t>소박스 부착 라벨(LC/PC), FOMTEC 3218</t>
  </si>
  <si>
    <t>N80-3-KN125</t>
  </si>
  <si>
    <t>대박스 부착 라벨(LC/PC), FOMTEC 3218</t>
  </si>
  <si>
    <t>FAOC CUSTOMER LOGO LABEL (KEYNET LC/PC-MM(OM3))</t>
  </si>
  <si>
    <t>N80-3-KN127</t>
  </si>
  <si>
    <t>소박스 부착 라벨(LC/PC-MM(OM3)), FOMTEC 3218</t>
  </si>
  <si>
    <t>N80-3-KN128</t>
  </si>
  <si>
    <t>대박스 부착 라벨(LC/PC-MM(OM3)), FOMTEC 3218</t>
  </si>
  <si>
    <t>FAOC CUSTOMER LOGO LABEL (KEYNET SC/APC(50))</t>
  </si>
  <si>
    <t>N80-3-KN129</t>
  </si>
  <si>
    <t>소박스 부착 라벨(SC/APC-50), KEYNET향, 63.5*45mm</t>
  </si>
  <si>
    <t>N80-3-KN130</t>
  </si>
  <si>
    <t>대박스 부착 라벨(SC/APC-50), KEYNET향, 63.5*45mm</t>
  </si>
  <si>
    <t>FAOC CUSTOMER LOGO LABEL (KEYNET SC/PC-MM(52.5))</t>
  </si>
  <si>
    <t>N80-3-KN131</t>
  </si>
  <si>
    <t>소박스 부착 라벨 (SC/PC-MM(52.5)), FOMTEC 3218</t>
  </si>
  <si>
    <t>N80-3-KN132</t>
  </si>
  <si>
    <t>대박스 부착 라벨 (SC/PC-MM(52.5)), FOMTEC 3218</t>
  </si>
  <si>
    <t>FAOC CUSTOMER LOGO LABEL (KEYNET LC/APC)</t>
  </si>
  <si>
    <t>N80-3-KN133</t>
  </si>
  <si>
    <t>소박스 부착 라벨(LC/APC), FOMTEC 3218</t>
  </si>
  <si>
    <t>N80-3-KN134</t>
  </si>
  <si>
    <t>대박스 부착 라벨(LC/APC), FOMTEC 3218</t>
  </si>
  <si>
    <t>FAOC CUSTOMER LABEL STICKER (POFC VF/PC)</t>
  </si>
  <si>
    <t>N80-3-PF001S</t>
  </si>
  <si>
    <t>60*40 mm, 지퍼백라벨</t>
  </si>
  <si>
    <t>N80-3-PF002S</t>
  </si>
  <si>
    <t>60*40 mm, 소박스라벨</t>
  </si>
  <si>
    <t>N80-3-PF003S</t>
  </si>
  <si>
    <t>60*40 mm, 대박스라벨</t>
  </si>
  <si>
    <t>FAOC CUSTOMER LOGO PAPER (KEYNET SC/PC(50))</t>
  </si>
  <si>
    <t>N81-3-KN120</t>
  </si>
  <si>
    <t>종이슬립 (SC/PC-50)</t>
  </si>
  <si>
    <t>FAOC CUSTOMER LOGO PAPER (KEYNET LC/PC)</t>
  </si>
  <si>
    <t>N81-3-KN123</t>
  </si>
  <si>
    <t>종이슬립 (LC/PC)</t>
  </si>
  <si>
    <t>FAOC CUSTOMER LOGO PAPER (KEYNET LC/APC)</t>
  </si>
  <si>
    <t>N81-3-KN124</t>
  </si>
  <si>
    <t>종이슬립 (LC/APC)</t>
  </si>
  <si>
    <t>FAOC CUSTOMER LOGO PAPER (KEYNET LC/PC-MM(OM3))</t>
  </si>
  <si>
    <t>N81-3-KN126</t>
  </si>
  <si>
    <t>종이슬립 (LC/PC-MM(OM3))</t>
  </si>
  <si>
    <t>FAOC CUSTOMER LOGO PAPER (KEYNET SC/PC-MM(52.5))</t>
  </si>
  <si>
    <t>N81-3-KN133</t>
  </si>
  <si>
    <t>종이슬립 (SC/PC-MM-52.5)</t>
  </si>
  <si>
    <t>FAOC CUSTOMER LOGO PAPER (KEYNET SC/APC(50))</t>
  </si>
  <si>
    <t>N81-3-KN134</t>
  </si>
  <si>
    <t>종이슬립 (SC/APC-50)</t>
  </si>
  <si>
    <t>스틸 밴드 ID18 (STEEL BAND ID18)</t>
  </si>
  <si>
    <t xml:space="preserve">2023/12/07 </t>
  </si>
  <si>
    <t>N90-04-0018</t>
  </si>
  <si>
    <t>8-18 mm</t>
  </si>
  <si>
    <t>보호튜브 ID8.5*OD9.5_6C_L600_청등녹적황자</t>
  </si>
  <si>
    <t xml:space="preserve">2025/01/23 </t>
  </si>
  <si>
    <t>N90-05-0012</t>
  </si>
  <si>
    <t>다심용 6색 컬러, 60cm</t>
  </si>
  <si>
    <t>보호튜브 ID3*OD4_NC_L600 (PROTECTION TUBE ID3*OD4_NC_L600)</t>
  </si>
  <si>
    <t>N90-05-0023</t>
  </si>
  <si>
    <t>투명, 60cm, 두께0.7</t>
  </si>
  <si>
    <t>벨크로 L515 (Velcro Strap L515)</t>
  </si>
  <si>
    <t>AJW2024071000003</t>
  </si>
  <si>
    <t xml:space="preserve">2024/08/26 </t>
  </si>
  <si>
    <t>N90-12-0051</t>
  </si>
  <si>
    <t>폭 11mm, 후크 부분 125mm, 루프부 길이 395mm, 19/24/중간분기/2U72용</t>
  </si>
  <si>
    <t>90047</t>
  </si>
  <si>
    <t>SHENZHEN ZHONGDA HOOK &amp; LOOP CO,.LTD</t>
  </si>
  <si>
    <t>단심 열수축슬리브 L33 (SPLICE PROTECTION SLEEVE L33)</t>
  </si>
  <si>
    <t>AJW 2023072600001</t>
  </si>
  <si>
    <t xml:space="preserve">2023/08/22 </t>
  </si>
  <si>
    <t>N90-13-0003H</t>
  </si>
  <si>
    <t>ID 3.2, OD 4.5, L 33mm, HTLL</t>
  </si>
  <si>
    <t>열수축튜브 L8*3.0Ø (HEAT SHRINK TUBE L8*3.0Ø)</t>
  </si>
  <si>
    <t>AJW2025031100002</t>
  </si>
  <si>
    <t xml:space="preserve">2025/04/02 </t>
  </si>
  <si>
    <t>N90-13-0007</t>
  </si>
  <si>
    <t>3.0Ø , L8 , WHITE</t>
  </si>
  <si>
    <t>N90-13-0008</t>
  </si>
  <si>
    <t>3.0Ø , L8 , YELLOW</t>
  </si>
  <si>
    <t>열수축튜브(HEAT SHRINK TUBE L12, 14￠)</t>
  </si>
  <si>
    <t>N90-13-0011</t>
  </si>
  <si>
    <t>￠14, 12cm</t>
  </si>
  <si>
    <t>실링 테이프(SEALING TAPE W15*H60)</t>
  </si>
  <si>
    <t>N90-18-0003</t>
  </si>
  <si>
    <t>15mm*60mm</t>
  </si>
  <si>
    <t>접지선(GROUND CABLE)</t>
  </si>
  <si>
    <t>N90-20-0001</t>
  </si>
  <si>
    <t>구리선</t>
  </si>
  <si>
    <t>열수축관 OD38*ID36*L200 (HEAT SHRINK TUBE OD38*ID36*L200 )</t>
  </si>
  <si>
    <t>AJW2022120500001</t>
  </si>
  <si>
    <t>N90-24-0001</t>
  </si>
  <si>
    <t>20cm</t>
  </si>
  <si>
    <t>90022</t>
  </si>
  <si>
    <t>CHENGDU QIANHONG COMMUNICATION CO.,LTD</t>
  </si>
  <si>
    <t>열수축관 OD28*ID26*L200 (HEAT SHRINK TUBE OD28*ID26*L200 )</t>
  </si>
  <si>
    <t xml:space="preserve">2023/10/12 </t>
  </si>
  <si>
    <t>N90-24-0002</t>
  </si>
  <si>
    <t>20cm,Glue color : Clear</t>
  </si>
  <si>
    <t>90157</t>
  </si>
  <si>
    <t>ZHEJIANG MAXWEL INSULATION TECHNOLOGY CO.,LTD</t>
  </si>
  <si>
    <t>SUS 필름 밴드 W25*L1500 (SUS POLE BAND W25*L1500)</t>
  </si>
  <si>
    <t>AJW2022112900001</t>
  </si>
  <si>
    <t xml:space="preserve">2023/01/10 </t>
  </si>
  <si>
    <t>N90-25-0002</t>
  </si>
  <si>
    <t>1.2 m, 구 전주밴드</t>
  </si>
  <si>
    <t>90083</t>
  </si>
  <si>
    <t>HANA INTERNATIONAL HARDWARE MANUFACTURE CO.,LIMITED</t>
  </si>
  <si>
    <t>FERRULE (W/O FLANGE,SC/PC TYPE)</t>
  </si>
  <si>
    <t>AJW2023070500003</t>
  </si>
  <si>
    <t>N90-29-1001</t>
  </si>
  <si>
    <t>PC,2.5MM (FOR FAOC)</t>
  </si>
  <si>
    <t>AJW 2024031200001</t>
  </si>
  <si>
    <t>N90-29-1003</t>
  </si>
  <si>
    <t>FERRULE (W/O FLANGE,SC/APC TYPE)</t>
  </si>
  <si>
    <t>N90-29-1004</t>
  </si>
  <si>
    <t>APC,2.5MM (FOR FAOC) / B Grade</t>
  </si>
  <si>
    <t>FERRULE (W/O FLANGE,LC TYPE)</t>
  </si>
  <si>
    <t>AJW2024052400003</t>
  </si>
  <si>
    <t xml:space="preserve">2024/06/27 </t>
  </si>
  <si>
    <t>N90-29-1020</t>
  </si>
  <si>
    <t>LC,1.25MM (FOR FAOC)</t>
  </si>
  <si>
    <t>FERRULE (W/ FLANGE,LC/PC TYPE)</t>
  </si>
  <si>
    <t>AJW2023042800001</t>
  </si>
  <si>
    <t xml:space="preserve">2023/05/22 </t>
  </si>
  <si>
    <t>N90-29-1212</t>
  </si>
  <si>
    <t>FOR OJC / C3604 brass with nickel</t>
  </si>
  <si>
    <t>AJW2024041800001</t>
  </si>
  <si>
    <t xml:space="preserve">2024/05/27 </t>
  </si>
  <si>
    <t>N90-29-1213</t>
  </si>
  <si>
    <t>FERRULE (W/ FLANGE,LC/APC TYPE)</t>
  </si>
  <si>
    <t>AJW 2023062800001</t>
  </si>
  <si>
    <t>N90-29-1221</t>
  </si>
  <si>
    <t>FOR ABF LC/SM/125.3/ ferrule with custom flange</t>
  </si>
  <si>
    <t>FERRULE (W/ FLANGE,SC/PC TYPE)</t>
  </si>
  <si>
    <t>AJW2023062900004</t>
  </si>
  <si>
    <t xml:space="preserve">2023/07/24 </t>
  </si>
  <si>
    <t>N90-29-1312</t>
  </si>
  <si>
    <t>FOR OJC,FSOC / C3604 brass with nickel</t>
  </si>
  <si>
    <t>AJW 2023032200001</t>
  </si>
  <si>
    <t>N90-29-1313</t>
  </si>
  <si>
    <t>FOR OJC,FSOC / C3604 brass with nickel / T&amp;S사 매입</t>
  </si>
  <si>
    <t>N90-29-1315</t>
  </si>
  <si>
    <t>FOR OJC,FSOC / C3604 brass with nickel / CCTC사 매입</t>
  </si>
  <si>
    <t>FERRULE (W/ FLANGE,SC/APC TYPE)</t>
  </si>
  <si>
    <t>N90-29-1324</t>
  </si>
  <si>
    <t>FERRULE (W/ LONG FLANGE, SC/APC TYPE)</t>
  </si>
  <si>
    <t>AJW 2023032400001</t>
  </si>
  <si>
    <t>N90-29-1421</t>
  </si>
  <si>
    <t>FOR SOC, 일체형페룰 / Nickel Plated Brass</t>
  </si>
  <si>
    <t>더미 파이버 12C_L3000 (DUMMY FIBER 12C_L3000)</t>
  </si>
  <si>
    <t>AJW2024121300001</t>
  </si>
  <si>
    <t xml:space="preserve">2025/01/03 </t>
  </si>
  <si>
    <t>N90-30-0001</t>
  </si>
  <si>
    <t>12코어, 3m, G657A1</t>
  </si>
  <si>
    <t>MSP OUTDOOR FOIL TAPE</t>
  </si>
  <si>
    <t>N90-44-0002</t>
  </si>
  <si>
    <t>90mm*50mm / 0.21T</t>
  </si>
  <si>
    <t>DOFC-1NT(광접속함체,분기키트, ALCOHOL ,1NT (40/10)</t>
  </si>
  <si>
    <t>AJW 2024060400002</t>
  </si>
  <si>
    <t xml:space="preserve">2024/07/04 </t>
  </si>
  <si>
    <t>N90-67-1NT6A</t>
  </si>
  <si>
    <t>SK향, TUBE LENGTH 20cm</t>
  </si>
  <si>
    <t>DOFC-1NT(광접속함체,분기키트,1NT(40/10)</t>
  </si>
  <si>
    <t>N90-67-1NT9</t>
  </si>
  <si>
    <t>530093(CQ)</t>
  </si>
  <si>
    <t>DOFC-1NT(광접속함체,분기키트,1NT)</t>
  </si>
  <si>
    <t>N90-67-1NT9B</t>
  </si>
  <si>
    <t>530093(CQ), 40/8, 150mm</t>
  </si>
  <si>
    <t>1NW(광접속함체 부품,분기배키트(1NW)_지퍼type)</t>
  </si>
  <si>
    <t>N90-67-1NW7A</t>
  </si>
  <si>
    <t>530095(CQ), 38/8, 150mm</t>
  </si>
  <si>
    <t>DOFC-2NT(광접속함체 부품,주배선키트,2NT)</t>
  </si>
  <si>
    <t>N90-67-2NT6A</t>
  </si>
  <si>
    <t>530094(CQ), 65/20, (36C/72C/72MC용), TUBE LENGTH 20cm</t>
  </si>
  <si>
    <t>N90-67-2NT6B</t>
  </si>
  <si>
    <t>530094(CQ), 60/18,150mm (36C/72C/72MC용)</t>
  </si>
  <si>
    <t>광접속함체 부품,주배선키트(2NT)</t>
  </si>
  <si>
    <t xml:space="preserve">2025/11/03 </t>
  </si>
  <si>
    <t>N90-67-2NT6C</t>
  </si>
  <si>
    <t>60/18,150mm (36C/72C/72MC용), LG로고, (CQ)</t>
  </si>
  <si>
    <t>N90-67-2NT9</t>
  </si>
  <si>
    <t>530094(CQ), 75/22, (144C/288C용)</t>
  </si>
  <si>
    <t>N90-67-2NT9A</t>
  </si>
  <si>
    <t>530094(CQ), 75/22, (144C/288C용), TUBE LENGTH 20cm</t>
  </si>
  <si>
    <t>AJW2025052000001</t>
  </si>
  <si>
    <t xml:space="preserve">2025/07/11 </t>
  </si>
  <si>
    <t>N90-67-2NT9B</t>
  </si>
  <si>
    <t>75/22,150mm (144C/288C/576C용), LG로고, (CQ)</t>
  </si>
  <si>
    <t>2NW(광접속함체 부품,주배선키트(2NW)_지퍼type)</t>
  </si>
  <si>
    <t>N90-67-2NW7A</t>
  </si>
  <si>
    <t>530096(CQ), 75/15, 150mm</t>
  </si>
  <si>
    <t>FIBER OPTIC ALCOHOL PAD</t>
  </si>
  <si>
    <t>AJW2024052400002</t>
  </si>
  <si>
    <t xml:space="preserve">2024/07/18 </t>
  </si>
  <si>
    <t>N90-77-0003</t>
  </si>
  <si>
    <t>Ethyl Alcohol 75%,AJW LOGO,100 EA/BOX,4*4</t>
  </si>
  <si>
    <t>90010</t>
  </si>
  <si>
    <t>Yangzhou Suxiang Medical Instrument Co., Ltd.</t>
  </si>
  <si>
    <t>PACKAGE BOX S-SIZE (HEXATRONIC 공용)</t>
  </si>
  <si>
    <t>SCON 230120</t>
  </si>
  <si>
    <t>N90-PB-S01PHXS</t>
  </si>
  <si>
    <t>92*20*168 / SC,LC 공용 10구 소박스 / SCON</t>
  </si>
  <si>
    <t>PACKAGE BOX S-SIZE (CLEERLINE BOX LC/PC-MM(OM3) 10구)</t>
  </si>
  <si>
    <t>N90-PB-S03PCLS</t>
  </si>
  <si>
    <t>내측 : 92*20*168 / LC/PC-MM(OM3) 10구 소박스 / SCON</t>
  </si>
  <si>
    <t>트러스 볼트 M5*L6 (TRUSS BOLT M5*L6)</t>
  </si>
  <si>
    <t xml:space="preserve">2025/11/24 </t>
  </si>
  <si>
    <t>N99-5-05060S</t>
  </si>
  <si>
    <t>M5*6</t>
  </si>
  <si>
    <t>트러스 볼트 M5*L14 (TRUSS BOLT M5*L14)</t>
  </si>
  <si>
    <t>N99-5-05140S</t>
  </si>
  <si>
    <t>M5*L14</t>
  </si>
  <si>
    <t>트러스 볼트 M5*L30 (TRUSS BOLT M5*L30)</t>
  </si>
  <si>
    <t>N99-5-05300S</t>
  </si>
  <si>
    <t>트러스 M5*30</t>
  </si>
  <si>
    <t>트러스 볼트 M5*L35 (TRUSS BOLT M5*L35)</t>
  </si>
  <si>
    <t>N99-5-05350S</t>
  </si>
  <si>
    <t>트러스 M5*35</t>
  </si>
  <si>
    <t>BOFC-B4 상판 (BOFC-B4 TOP)</t>
  </si>
  <si>
    <t>AJW/SCON/230816-1</t>
  </si>
  <si>
    <t xml:space="preserve">2023/08/25 </t>
  </si>
  <si>
    <t>P11-B4-1011</t>
  </si>
  <si>
    <t>BOFC-B4 하판 (BOFC-B4 BOTTOM)</t>
  </si>
  <si>
    <t>P11-B4-1021</t>
  </si>
  <si>
    <t>BOFC-B4 일체형 접지바 (BOFC-B4 INTEGRAL TYPE GROUND BAR)</t>
  </si>
  <si>
    <t>P11-B4-2182</t>
  </si>
  <si>
    <t>2T, TRAY STOPPER ASSEMBLED</t>
  </si>
  <si>
    <t>BOFC(B1,B2,B4,C1,C2) MANUAL_230412</t>
  </si>
  <si>
    <t>P11-B4-MK10</t>
  </si>
  <si>
    <t>국문 매뉴얼, 148.5*210mm</t>
  </si>
  <si>
    <t>ZOFC-D2 인장선 고정대 (ZOFC-D2 TENSION LINE FIXING PLATE)</t>
  </si>
  <si>
    <t xml:space="preserve">2025/07/04 </t>
  </si>
  <si>
    <t>P11-I2-3102</t>
  </si>
  <si>
    <t>DOFC-D2 관로형 하판 (DOFC-D2 GROUND BASE)</t>
  </si>
  <si>
    <t xml:space="preserve">2025/08/05 </t>
  </si>
  <si>
    <t>P11-N3-102B</t>
  </si>
  <si>
    <t>OJC HOUSING KIT (OJC FC/PC,APC 2.0 RED)</t>
  </si>
  <si>
    <t>FIBERCAN-25-17</t>
  </si>
  <si>
    <t xml:space="preserve">2025/11/07 </t>
  </si>
  <si>
    <t>P14-FS-422G</t>
  </si>
  <si>
    <t>OJC HOUSING KIT (OJC LC/PC-MM 2.0 BEIGE)</t>
  </si>
  <si>
    <t>AJW2023101100001</t>
  </si>
  <si>
    <t>P14-LM-4226</t>
  </si>
  <si>
    <t>OJC BOOT (OJC LC/PC 2.0 BLUE)</t>
  </si>
  <si>
    <t>P14-LS-4046</t>
  </si>
  <si>
    <t>OJC HOUSING KIT (OJC LC/PC 2.0 BLUE)</t>
  </si>
  <si>
    <t>AJW2024010300002</t>
  </si>
  <si>
    <t xml:space="preserve">2024/01/31 </t>
  </si>
  <si>
    <t>P14-LS-4228</t>
  </si>
  <si>
    <t>OJC HOUSING KIT (OJC LC/PC 2.0 RED)</t>
  </si>
  <si>
    <t>P14-LS-422A</t>
  </si>
  <si>
    <t>OJC HOUSING KIT (OJC LC/PC 2.0 WHITE)</t>
  </si>
  <si>
    <t>P14-LS-422B</t>
  </si>
  <si>
    <t>OJC HOUSING KIT (OJC LC/PC 3.0 BLUE)</t>
  </si>
  <si>
    <t>P14-LS-422M</t>
  </si>
  <si>
    <t>LONG BOOT</t>
  </si>
  <si>
    <t>FIBERCAN-25-19</t>
  </si>
  <si>
    <t xml:space="preserve">2026/01/12 </t>
  </si>
  <si>
    <t>P14-LS-422Q</t>
  </si>
  <si>
    <t>SHORT BOOT, Crimp sleeve 9.5mm</t>
  </si>
  <si>
    <t>OJC HOUSING KIT (OJC LC/PC 3.0 RED)</t>
  </si>
  <si>
    <t>P14-LS-422R</t>
  </si>
  <si>
    <t>OJC SC BOOT (2.0 BLUE)</t>
  </si>
  <si>
    <t>P14-RM-4046F</t>
  </si>
  <si>
    <t>FLC</t>
  </si>
  <si>
    <t>OJC SC BOOT (2.0 GREEN)</t>
  </si>
  <si>
    <t>P14-RM-4047F</t>
  </si>
  <si>
    <t>OJC SC BOOT (2.0 RED)</t>
  </si>
  <si>
    <t>P14-RM-4048F</t>
  </si>
  <si>
    <t>OPTICAL CABLE 0.9mm SM (YELLOW,황)</t>
  </si>
  <si>
    <t>AJW2022110200001</t>
  </si>
  <si>
    <t xml:space="preserve">2023/01/11 </t>
  </si>
  <si>
    <t>P14-RM-417E</t>
  </si>
  <si>
    <t>OPTICAL CABLE 2.0mm G657A1 DP-SM (BLUE,청)</t>
  </si>
  <si>
    <t>AJW2023011300001</t>
  </si>
  <si>
    <t>P14-RM-4181R</t>
  </si>
  <si>
    <t>0.9mm 적/청</t>
  </si>
  <si>
    <t>OPTICAL CABLE 2.0mm G657A1 SP-SM (BLUE,청)</t>
  </si>
  <si>
    <t>AJW2025052100001</t>
  </si>
  <si>
    <t>P14-RM-4182</t>
  </si>
  <si>
    <t>OPTICAL CABLE 2.0mm G657A1 DP-SM (GREEN,녹)</t>
  </si>
  <si>
    <t>AJW2023032400001</t>
  </si>
  <si>
    <t xml:space="preserve">2023/05/08 </t>
  </si>
  <si>
    <t>P14-RM-4183R</t>
  </si>
  <si>
    <t>OPTICAL CABLE 2.0mm G657A1 SP-SM (GREEN,녹)</t>
  </si>
  <si>
    <t>AJW2024010300004</t>
  </si>
  <si>
    <t xml:space="preserve">2024/02/01 </t>
  </si>
  <si>
    <t>P14-RM-4184</t>
  </si>
  <si>
    <t>OPTICAL CABLE 2.0mm DP-MM(OM1) (ORANGE,등)</t>
  </si>
  <si>
    <t>P14-RM-4185R</t>
  </si>
  <si>
    <t>OPTICAL CABLE 2.0mm G657A1 SP-SM (YELLOW,황)</t>
  </si>
  <si>
    <t>P14-RM-4188</t>
  </si>
  <si>
    <t>OPTICAL CABLE 2.0mm G657A1 DP-SM (YELLOW,황)</t>
  </si>
  <si>
    <t>P14-RM-4189R</t>
  </si>
  <si>
    <t>meter / 0.9mm 적, 청</t>
  </si>
  <si>
    <t>OPTICAL CABLE 2.0mm DP-MM(OM3) (AQUA,연청)</t>
  </si>
  <si>
    <t>P14-RM-418BR</t>
  </si>
  <si>
    <t>OPTICAL CABLE 2.0mm G657A1 DP-SM (RED,적)</t>
  </si>
  <si>
    <t>P14-RM-418CR</t>
  </si>
  <si>
    <t>meter / 0.9mm 적/청</t>
  </si>
  <si>
    <t>DROP OPTICAL CABLE 3.0mm SM (BLACK)</t>
  </si>
  <si>
    <t>P14-RM-4191</t>
  </si>
  <si>
    <t>DISTRIBUTION CABLE G657A1 (4C)</t>
  </si>
  <si>
    <t>CFOFC-26-01</t>
  </si>
  <si>
    <t xml:space="preserve">2026/02/04 </t>
  </si>
  <si>
    <t>P14-RM-4201C</t>
  </si>
  <si>
    <t>meter, CFOFC 매입</t>
  </si>
  <si>
    <t>DISTRIBUTION CABLE G657A1 (6C)</t>
  </si>
  <si>
    <t>AJW 2023052500001</t>
  </si>
  <si>
    <t xml:space="preserve">2023/06/20 </t>
  </si>
  <si>
    <t>P14-RM-4202</t>
  </si>
  <si>
    <t>90023</t>
  </si>
  <si>
    <t>Necero Optical Fiber&amp;Cable(China)Co.,Ltd</t>
  </si>
  <si>
    <t>AJW 2024010300001</t>
  </si>
  <si>
    <t>P14-RM-4202C</t>
  </si>
  <si>
    <t>DISTRIBUTION CABLE G657A1 (8C)</t>
  </si>
  <si>
    <t>P14-RM-4203C</t>
  </si>
  <si>
    <t>meter, CFOFC매입</t>
  </si>
  <si>
    <t>DISTRIBUTION CABLE G657A1 (12C)</t>
  </si>
  <si>
    <t>AJW 2023101300002</t>
  </si>
  <si>
    <t xml:space="preserve">2023/11/27 </t>
  </si>
  <si>
    <t>P14-RM-4204C</t>
  </si>
  <si>
    <t>DISTRIBUTION CABLE G657A1 (16C)</t>
  </si>
  <si>
    <t>AJW 2023110300002</t>
  </si>
  <si>
    <t>P14-RM-4205C</t>
  </si>
  <si>
    <t>DISTRIBUTION CABLE G657A1 (20C)</t>
  </si>
  <si>
    <t>P14-RM-4206</t>
  </si>
  <si>
    <t>DISTRIBUTION CABLE G657 B3 (6C)</t>
  </si>
  <si>
    <t>HUAMAI-25-11</t>
  </si>
  <si>
    <t xml:space="preserve">2025/12/01 </t>
  </si>
  <si>
    <t>P14-RM-420A</t>
  </si>
  <si>
    <t>DISTRIBUTION CABLE G657 B3 (12C)</t>
  </si>
  <si>
    <t>P14-RM-420B</t>
  </si>
  <si>
    <t>SC PLUG FRAME(SOC)</t>
  </si>
  <si>
    <t>AJW 2023010200001</t>
  </si>
  <si>
    <t xml:space="preserve">2023/01/12 </t>
  </si>
  <si>
    <t>P14-RM-4244</t>
  </si>
  <si>
    <t>FOR SOC 56MM</t>
  </si>
  <si>
    <t>OJC HOUSING KIT (OJC SC/APC 3.0 GREEN)</t>
  </si>
  <si>
    <t>P14-SS-422H</t>
  </si>
  <si>
    <t>OJC HOUSING KIT (OJC SC/PC 3.0 BLUE)</t>
  </si>
  <si>
    <t>P14-SS-422I</t>
  </si>
  <si>
    <t>SOC CONNECTOR HOUSING (PC,AJW)</t>
  </si>
  <si>
    <t xml:space="preserve">2024/01/12 </t>
  </si>
  <si>
    <t>P15-FJ-4012</t>
  </si>
  <si>
    <t>BLUE/50,57,60,VF,VS,OJC,SOC</t>
  </si>
  <si>
    <t>SOC CONNECTOR HOUSING (APC,AJW)</t>
  </si>
  <si>
    <t>P15-FJ-4015</t>
  </si>
  <si>
    <t>GREEN/SOC 전용</t>
  </si>
  <si>
    <t>SOC CONNECTOR HOUSING (PC/OPENT)</t>
  </si>
  <si>
    <t xml:space="preserve">2025/01/13 </t>
  </si>
  <si>
    <t>P15-FJ-401D</t>
  </si>
  <si>
    <t>BLUE/VF/OPENT</t>
  </si>
  <si>
    <t>SOC BODY (56)</t>
  </si>
  <si>
    <t>AJW 2023072600002</t>
  </si>
  <si>
    <t>P15-FJ-4031</t>
  </si>
  <si>
    <t xml:space="preserve">2025/06/09 </t>
  </si>
  <si>
    <t>P15-FJ-4036</t>
  </si>
  <si>
    <t>GF 20%</t>
  </si>
  <si>
    <t>FAOC BOOT (50, SOC)</t>
  </si>
  <si>
    <t xml:space="preserve">2023/03/31 </t>
  </si>
  <si>
    <t>P15-FJ-4041</t>
  </si>
  <si>
    <t>BLACK,FIBERCAN,FAOC (50)/SOC 공용</t>
  </si>
  <si>
    <t>FAOC BOOT (50,SOC)</t>
  </si>
  <si>
    <t>AJW2025042300001</t>
  </si>
  <si>
    <t xml:space="preserve">2025/06/11 </t>
  </si>
  <si>
    <t>P15-FJ-4049</t>
  </si>
  <si>
    <t>Transparent(Clear), PC(Without GF)</t>
  </si>
  <si>
    <t>SOC FLANGE COVER (56)</t>
  </si>
  <si>
    <t>AJW 2023072600003</t>
  </si>
  <si>
    <t xml:space="preserve">2023/09/11 </t>
  </si>
  <si>
    <t>P15-FJ-4231H</t>
  </si>
  <si>
    <t>2.8*12.05*2.4, HUAMAI</t>
  </si>
  <si>
    <t>FAOC PACKAGE TRAY (LC 10EA), SCON</t>
  </si>
  <si>
    <t xml:space="preserve">2025/07/24 </t>
  </si>
  <si>
    <t>P15-LC-4161S</t>
  </si>
  <si>
    <t>165*90*16</t>
  </si>
  <si>
    <t>FAOC-SL40A D CLIP</t>
  </si>
  <si>
    <t>P15-LC-4372</t>
  </si>
  <si>
    <t>P15-LC-4373</t>
  </si>
  <si>
    <t>FAOC PACKAGING FILM (NO PRINT) / SCON</t>
  </si>
  <si>
    <t>AJW/SCON/230727-1</t>
  </si>
  <si>
    <t>P15-RM-3081NS</t>
  </si>
  <si>
    <t>NO PRINT / SCON / 1 ROLL당 7,500EA</t>
  </si>
  <si>
    <t>FAOC CONNECTOR HOUSING (PC,AJW)</t>
  </si>
  <si>
    <t>AJW2023072400001</t>
  </si>
  <si>
    <t>P15-RM-4012F</t>
  </si>
  <si>
    <t>BLUE/50,57,60,VF,VS,OJC,FIBERCAN</t>
  </si>
  <si>
    <t>FAOC DUST CAP (PC)</t>
  </si>
  <si>
    <t>P15-RM-4021</t>
  </si>
  <si>
    <t>WHITE, FIBERCAN</t>
  </si>
  <si>
    <t>FAOC DUST CAP (APC)</t>
  </si>
  <si>
    <t>P15-RM-4022</t>
  </si>
  <si>
    <t>GREEN, FIBERCAN</t>
  </si>
  <si>
    <t>CABLE HOLDING SLEEVE 0.25</t>
  </si>
  <si>
    <t>P15-RM-4091E1</t>
  </si>
  <si>
    <t>ID 0.7*OD3.0*13 / CLEAR</t>
  </si>
  <si>
    <t>CABLE HOLDING SLEEVE 0.9</t>
  </si>
  <si>
    <t>P15-RM-4093E1</t>
  </si>
  <si>
    <t>ID 1.0*OD3.0*13 / BLACK</t>
  </si>
  <si>
    <t>CABLE HOLDING SLEEVE 2.0</t>
  </si>
  <si>
    <t>P15-RM-4096E1</t>
  </si>
  <si>
    <t>ID 2.2*OD3.0*13 / YELLOW</t>
  </si>
  <si>
    <t>MATCHING GEL (10KG)</t>
  </si>
  <si>
    <t>AJW2023061900001</t>
  </si>
  <si>
    <t xml:space="preserve">2023/07/25 </t>
  </si>
  <si>
    <t>P15-RM-4121C</t>
  </si>
  <si>
    <t>10kg/pail</t>
  </si>
  <si>
    <t>FAOC PLASTIC JUG (LC, SC 52.5)</t>
  </si>
  <si>
    <t>P15-RM-4401S</t>
  </si>
  <si>
    <t>79*79*93</t>
  </si>
  <si>
    <t xml:space="preserve">2023/04/24 </t>
  </si>
  <si>
    <t>P15-S1-4041F</t>
  </si>
  <si>
    <t>50,SOC, BLACK,FIBERCAN</t>
  </si>
  <si>
    <t>FAOC(SC 50,LC) MANUAL_230519</t>
  </si>
  <si>
    <t>P15-S1-ME70</t>
  </si>
  <si>
    <t>HEXATRONIC향, 영문 매뉴얼, 105*150mm</t>
  </si>
  <si>
    <t>FAOC BODY (57)</t>
  </si>
  <si>
    <t>P15-S3-4031F</t>
  </si>
  <si>
    <t>BLACK,FIBERCAN</t>
  </si>
  <si>
    <t>FAOC LENGTH JIG (57 RING)</t>
  </si>
  <si>
    <t>P15-S3-4252</t>
  </si>
  <si>
    <t>24mm-10mm</t>
  </si>
  <si>
    <t>FAOC PACKAGING FILM (VF PC)</t>
  </si>
  <si>
    <t xml:space="preserve">2025/02/24 </t>
  </si>
  <si>
    <t>P15-VF-3085NS</t>
  </si>
  <si>
    <t>24mm-10mm, Manufactured in vietnam,SCON / POFC향 / 1 ROLL당 7,500EA</t>
  </si>
  <si>
    <t>FAOC LENGTH JIG (MULTI FUCTION)</t>
  </si>
  <si>
    <t>P15-VF-4252</t>
  </si>
  <si>
    <t>24mm-10mm,OPENER TYPE</t>
  </si>
  <si>
    <t>FAOC-VF_CHN_241125</t>
  </si>
  <si>
    <t>P15-VF-MC10</t>
  </si>
  <si>
    <t>중국어 매뉴얼</t>
  </si>
  <si>
    <t>MSP LENGTH JIG (RING)</t>
  </si>
  <si>
    <t>P16-MP-4252</t>
  </si>
  <si>
    <t>14.5mm-13mm</t>
  </si>
  <si>
    <t>ABF PLUG FRAME</t>
  </si>
  <si>
    <t>AJW2023070500002</t>
  </si>
  <si>
    <t>P17-LC-4241</t>
  </si>
  <si>
    <t>FOR ABF</t>
  </si>
  <si>
    <t>POLISHING FILM (1)</t>
  </si>
  <si>
    <t>P47-PF-MI01</t>
  </si>
  <si>
    <t>D1</t>
  </si>
  <si>
    <t>Solvent</t>
  </si>
  <si>
    <t>AJW2024101600001</t>
  </si>
  <si>
    <t xml:space="preserve">2024/10/21 </t>
  </si>
  <si>
    <t>P47-SB-0066</t>
  </si>
  <si>
    <t>(825ml/bottle)</t>
  </si>
  <si>
    <t>White Ink</t>
  </si>
  <si>
    <t>P47-SB-0067</t>
  </si>
  <si>
    <t>P47-SB-0089</t>
  </si>
  <si>
    <t>(500ml/bottle)</t>
  </si>
  <si>
    <t>Black Ink</t>
  </si>
  <si>
    <t>P47-SB-0090</t>
  </si>
  <si>
    <t>BOFC-B4 TRAY ASSY</t>
  </si>
  <si>
    <t>S11-B4-0001</t>
  </si>
  <si>
    <t>BOFC-B4 TRAY ASSY / SCON 발주품목</t>
  </si>
  <si>
    <t>BRACKET ASSY FOR BOFC-B4</t>
  </si>
  <si>
    <t xml:space="preserve">2025/09/26 </t>
  </si>
  <si>
    <t>S11-B4-1032</t>
  </si>
  <si>
    <t>BOFC-C1/C2 TRAY ASSY</t>
  </si>
  <si>
    <t>S11-C1-0001</t>
  </si>
  <si>
    <t>BOFC-C1/C2 TRAY ASSY / SCON 발주품목</t>
  </si>
  <si>
    <t>DOFC-C3 가공용 브라켓 세트 (DOFC-C3 Aerial hanger bracket set)</t>
  </si>
  <si>
    <t>S11-E3-1031</t>
  </si>
  <si>
    <t>가공용</t>
  </si>
  <si>
    <t>광접속함체 부품,여장판(72C 이하)_24C TRAY</t>
  </si>
  <si>
    <t>AJW2025070200001</t>
  </si>
  <si>
    <t>S11-E3-2065</t>
  </si>
  <si>
    <t>930003492, 72C 이하(최대 24C 수용)</t>
  </si>
  <si>
    <t>DOFC-D1 TRAY (광접속함체 부품, 배선지지판 (36/72/144C))</t>
  </si>
  <si>
    <t>S11-F5-2065</t>
  </si>
  <si>
    <t>530089,530090 공용</t>
  </si>
  <si>
    <t>DOFC-D2 TRAY ASSY (광접속함체 부품,배선지지판(288C))</t>
  </si>
  <si>
    <t>S11-N3-2061S</t>
  </si>
  <si>
    <t>SK향</t>
  </si>
  <si>
    <t>광접속함체 부품,여장판(144C 이상)_48C TRAY</t>
  </si>
  <si>
    <t>S11-N3-2065</t>
  </si>
  <si>
    <t>930003493, 930003494, 144C 이상(최대 48C 수용)</t>
  </si>
  <si>
    <t>S15-LC-11</t>
  </si>
  <si>
    <t>반제품 (BULK)</t>
  </si>
  <si>
    <t xml:space="preserve">2023/05/16 </t>
  </si>
  <si>
    <t>S15-LC-12</t>
  </si>
  <si>
    <t>반제품 (BULK), W/O BOOT, 지퍼백 10구 포장</t>
  </si>
  <si>
    <t>S15-LC-21</t>
  </si>
  <si>
    <t>S15-LC-31</t>
  </si>
  <si>
    <t>반제품 (BULK), OM3</t>
  </si>
  <si>
    <t>FAOC BODY ASSY</t>
  </si>
  <si>
    <t>AJW2025082700003</t>
  </si>
  <si>
    <t xml:space="preserve">2025/09/02 </t>
  </si>
  <si>
    <t>S15-S1-02</t>
  </si>
  <si>
    <t>BODY+CABLE CLAMP</t>
  </si>
  <si>
    <t>S15-S1-11G</t>
  </si>
  <si>
    <t>W/O HOUSING, GREEN COVER</t>
  </si>
  <si>
    <t>S15-S1-21G</t>
  </si>
  <si>
    <t>W/O HOUSING,GREEN COVER</t>
  </si>
  <si>
    <t>VG ASSY STD SC/PC-연마전</t>
  </si>
  <si>
    <t>S15-S1-VG10G</t>
  </si>
  <si>
    <t>GREEN COVER</t>
  </si>
  <si>
    <t>S15-S2-11</t>
  </si>
  <si>
    <t>HOUSING 제외, BULK</t>
  </si>
  <si>
    <t>S15-S2-21</t>
  </si>
  <si>
    <t>S15-S2-31</t>
  </si>
  <si>
    <t>S15-S2-31G</t>
  </si>
  <si>
    <t>S15-S3-11G</t>
  </si>
  <si>
    <t>HOUSING 제외</t>
  </si>
  <si>
    <t xml:space="preserve">2024/12/02 </t>
  </si>
  <si>
    <t>S15-VF-11</t>
  </si>
  <si>
    <t>S15-VF-12</t>
  </si>
  <si>
    <t>HOUSING 제외, POFC</t>
  </si>
  <si>
    <t xml:space="preserve">2025/10/20 </t>
  </si>
  <si>
    <t>S15-VF-21</t>
  </si>
  <si>
    <t>AJW-RN스플리터-RNM-4(반조립품)</t>
  </si>
  <si>
    <t xml:space="preserve">2024/10/08 </t>
  </si>
  <si>
    <t>S20-NM-0001</t>
  </si>
  <si>
    <t>K9207405, 4PORT, W/O SPLITTER</t>
  </si>
  <si>
    <t>X35-M-013</t>
  </si>
  <si>
    <t>2023</t>
  </si>
  <si>
    <t>2024</t>
  </si>
  <si>
    <t>2025</t>
  </si>
  <si>
    <t>2026</t>
  </si>
  <si>
    <t>(비어 있음)</t>
  </si>
  <si>
    <t>합계 : 수량</t>
  </si>
  <si>
    <t>요약</t>
  </si>
  <si>
    <t>구분</t>
    <phoneticPr fontId="5" type="noConversion"/>
  </si>
  <si>
    <t>최다판매연월</t>
  </si>
  <si>
    <t>최다판매연월</t>
    <phoneticPr fontId="5" type="noConversion"/>
  </si>
  <si>
    <t>최다 월판매수량</t>
  </si>
  <si>
    <t>최다 월판매수량</t>
    <phoneticPr fontId="5" type="noConversion"/>
  </si>
  <si>
    <t>리드타임</t>
  </si>
  <si>
    <t>리드타임</t>
    <phoneticPr fontId="5" type="noConversion"/>
  </si>
  <si>
    <t>구매처</t>
    <phoneticPr fontId="5" type="noConversion"/>
  </si>
  <si>
    <t>수입구매처</t>
  </si>
  <si>
    <t>수입구매처</t>
    <phoneticPr fontId="5" type="noConversion"/>
  </si>
  <si>
    <t>안전재고</t>
  </si>
  <si>
    <t>안전재고</t>
    <phoneticPr fontId="5" type="noConversion"/>
  </si>
  <si>
    <t>FIBERCAN</t>
  </si>
  <si>
    <t>CFOFC</t>
  </si>
  <si>
    <t>HTLL</t>
  </si>
  <si>
    <t>확인필요</t>
  </si>
  <si>
    <t>YILUT</t>
  </si>
  <si>
    <t>약칭</t>
    <phoneticPr fontId="5" type="noConversion"/>
  </si>
  <si>
    <t>리드타임(개월)</t>
    <phoneticPr fontId="5" type="noConversion"/>
  </si>
  <si>
    <t>리드타임(일)</t>
    <phoneticPr fontId="5" type="noConversion"/>
  </si>
  <si>
    <r>
      <t>월</t>
    </r>
    <r>
      <rPr>
        <b/>
        <sz val="11"/>
        <rFont val="맑은 고딕"/>
        <family val="2"/>
        <charset val="129"/>
      </rPr>
      <t xml:space="preserve"> 평균 판매량(24-25년)</t>
    </r>
    <phoneticPr fontId="5" type="noConversion"/>
  </si>
  <si>
    <t>회사명 : (주)에이제이월드 / 2025/12/01  ~ 2026/12/31  / 발주서현황</t>
  </si>
  <si>
    <t>월/일</t>
  </si>
  <si>
    <t>주문NO(4)</t>
  </si>
  <si>
    <t>품목명[규격]</t>
  </si>
  <si>
    <t>단가</t>
  </si>
  <si>
    <t>참조</t>
  </si>
  <si>
    <t>납기일자</t>
  </si>
  <si>
    <t>적요</t>
  </si>
  <si>
    <t>창고명</t>
  </si>
  <si>
    <t>25/12/01-3</t>
  </si>
  <si>
    <t>CCTC-25-11</t>
  </si>
  <si>
    <t>FERRULE (W/O FLANGE,SC/PC TYPE) [PC,2.5MM (FOR FAOC)]</t>
  </si>
  <si>
    <t>2025/11/27</t>
  </si>
  <si>
    <t>AJW</t>
  </si>
  <si>
    <t>001_본사-물류</t>
  </si>
  <si>
    <t>FERRULE (W/O FLANGE,SC/APC TYPE) [APC,2.5MM (FOR FAOC)]</t>
  </si>
  <si>
    <t>FERRULE (W/O FLANGE,LC TYPE) [LC,1.25MM (FOR FAOC)]</t>
  </si>
  <si>
    <t>25/12/01-8</t>
  </si>
  <si>
    <t>FAOC BODY (57) [BLACK,FIBERCAN]</t>
  </si>
  <si>
    <t>2025/12/01</t>
  </si>
  <si>
    <t>본사-검수대기</t>
  </si>
  <si>
    <t>PIGTAIL-SC/APC-SM-12C (SK성단용) [1.5M]</t>
  </si>
  <si>
    <t>PIGTAIL-SC/PC-SM-12C (SK성단용) [1.5M]</t>
  </si>
  <si>
    <t>OJC HOUSING KIT (OJC LC/PC 3.0 BLUE) [SHORT BOOT, Crimp sleeve 9.5mm]</t>
  </si>
  <si>
    <t>OJC HOUSING KIT (OJC LC/PC 3.0 RED) [SHORT BOOT, Crimp sleeve 9.5mm]</t>
  </si>
  <si>
    <t>25/12/05-1</t>
  </si>
  <si>
    <t>EXW-25-03</t>
  </si>
  <si>
    <t>모듈러잭(RJ-45)_CAT.5E [8P8C(투명)_100EA/봉]</t>
  </si>
  <si>
    <t>2025/12/03</t>
  </si>
  <si>
    <t>037_학운-물류</t>
  </si>
  <si>
    <t>25/12/05-4</t>
  </si>
  <si>
    <t>CHAOQIAN-25-13</t>
  </si>
  <si>
    <t>광접속함체,36C,가공 [530065, DOFC-C3, LG돔함체]</t>
  </si>
  <si>
    <t>광접속함체,72C,가공 [530069, DOFC-C3, LG돔함체]</t>
  </si>
  <si>
    <t>광접속함체,144C,가공 [530079, DOFC-D1, LG돔함체]</t>
  </si>
  <si>
    <t>광접속함체,144C,관로 [530080, DOFC-D1, LG돔함체]</t>
  </si>
  <si>
    <t>광접속함체,288C,가공 [530081, DOFC-D2, LG돔함체]</t>
  </si>
  <si>
    <t>광접속함체,288C,관로 [530082, DOFC-D2, LG돔함체]</t>
  </si>
  <si>
    <t>광접속함체,72C,가공(다분기) [801345, DOFC-C4, LG돔함체]</t>
  </si>
  <si>
    <t>PLASTIC PALLET (FOR IMPORT) [1100*1100]</t>
  </si>
  <si>
    <t>25/12/08-9</t>
  </si>
  <si>
    <t>CHAOQIAN-25-14</t>
  </si>
  <si>
    <t>DOFC-1NT(광접속함체,분기키트, ALCOHOL ,1NT (40/10) [SK향, TUBE LENGTH 20cm]</t>
  </si>
  <si>
    <t>2025/12/08</t>
  </si>
  <si>
    <t>25/12/09-6</t>
  </si>
  <si>
    <t>SOJC-SM-SC/PC-SC/PC [908041391, 1M, B3, 3.0mm]</t>
  </si>
  <si>
    <t>2026/01/30</t>
  </si>
  <si>
    <t>의왕-검수대기</t>
  </si>
  <si>
    <t>SOJC-SM-SC/PC-SC/PC [908041390, 3M, B3, 3.0mm]</t>
  </si>
  <si>
    <t>OJC-A1-SC/SC-SM-3-PC/PC-SP [K9088996]</t>
  </si>
  <si>
    <t>OJC-A1-SC/SC-SM-3-PC/PC-SP [K9088996_포앤티]</t>
  </si>
  <si>
    <t>DOJC-SM-LC/PC-LC/PC [908041006, 10M, B3, 2.0mm]</t>
  </si>
  <si>
    <t>DOJC-SM-LC/PC-LC/PC [908040697, 15M, B3, 2.0mm]</t>
  </si>
  <si>
    <t>SOJC-SM-SC/PC-SC/APC [908041420, 3M, B3, 3.0mm]</t>
  </si>
  <si>
    <t>OJC-A1-SC/SC-SM-3-APC/APC-SP [K9089111]</t>
  </si>
  <si>
    <t>DOJC-SM-LC/PC-LC/PC [908040702, 20M, B3, 2.0mm]</t>
  </si>
  <si>
    <t>DOJC-SM-LC/PC-LC/PC [908040997, 3M, B3, 3.0mm]</t>
  </si>
  <si>
    <t>SOJC-SM-SC/PC-SC/PC [908041399, 10M, B3, 2.0mm]</t>
  </si>
  <si>
    <t>DOJC-SM-SC/PC-SC/PC [908040221, 3M, B3, 3.0mm]</t>
  </si>
  <si>
    <t>OJC-A1-SC/LC-SM-1-PC/PC-SP [K9089028]</t>
  </si>
  <si>
    <t>DOJC-SM-LC/PC-SC/APC [908040907, 3M, B3, 3.0mm]</t>
  </si>
  <si>
    <t>DOJC-SM-LC/PC-SC/PC [908040873, 15M, B3, 2.0mm]</t>
  </si>
  <si>
    <t>DOJC-SM-LC/PC-LC/PC [908040707, 25M, B3, 2.0mm]</t>
  </si>
  <si>
    <t>DOJC-SM-SC/PC-SC/APC [908040251, 3M, B3, 3.0mm]</t>
  </si>
  <si>
    <t>OJC-A1-SC/SC-SM-15-PC/PC-SP [K9089008]</t>
  </si>
  <si>
    <t>OJC-A1-SC/SC-SM-10-PC/PC-SP [K9089003]</t>
  </si>
  <si>
    <t>SOJC-SM-SC/APC-SC/APC [908041450, 3M, B3, 3.0mm]</t>
  </si>
  <si>
    <t>SOJC-SM-LC/PC-LC/PC [908040274, 15M, B3, 2.0mm]</t>
  </si>
  <si>
    <t>DOJC-SM-LC/PC-SC/PC [908040868, 10M, B3, 2.0mm]</t>
  </si>
  <si>
    <t>SOJC-SM-SC/PC-SC/APC [908041422, 2M, B3, 3.0mm]</t>
  </si>
  <si>
    <t>SOJC-SM-LC/PC-SC/PC [15M, B3, 2.0mm]</t>
  </si>
  <si>
    <t>OJC-A1-LC/LC-SM-15-PC/PC-DP [K9089177]</t>
  </si>
  <si>
    <t>SOJC-SM-LC/PC-LC/PC [908040269, 10M, B3, 2.0mm]</t>
  </si>
  <si>
    <t>DOJC-SM-LC/PC-FC/APC [908040891, 15M, B3, 2.0mm]</t>
  </si>
  <si>
    <t>OJC-A1-LC/LC-SM-10-PC/PC-DP [K9089176]</t>
  </si>
  <si>
    <t>OJC-A1-SC/LC-SM-5-PC/PC-DP [K9089161]</t>
  </si>
  <si>
    <t>OJC-A1-SC/SC-SM-10-PC/PC-DP [K9089132]</t>
  </si>
  <si>
    <t>SOJC-SM-LC/PC-SC/PC [908040170, 10M, B3, 2.0mm]</t>
  </si>
  <si>
    <t>DOJC-SM-LC/PC-SC/PC [908040859, 3M, B3, 3.0mm]</t>
  </si>
  <si>
    <t>DOJC-SM-LC/PC-SC/PC [908040878, 20M, B3, 2.0mm]</t>
  </si>
  <si>
    <t>SOJC-SM-LC/PC-LC/PC [908040260, 3M, B3, 3.0mm]</t>
  </si>
  <si>
    <t>SOJC-SM-SC/PC-SC/APC [908041421, 1M, B3, 3.0mm]</t>
  </si>
  <si>
    <t>OJC-A1-SC/LC-SM-25-PC/PC-DP [K9089165]</t>
  </si>
  <si>
    <t>OJC-A1-SC/LC-SM-15-PC/PC-SP [K9089034]</t>
  </si>
  <si>
    <t>OJC-A1-SC/LC-SM-20-PC/PC-SP [K9089035]</t>
  </si>
  <si>
    <t>DOJC-SM-LC/PC-LC/PC [908040712, 30M, B3, 2.0mm]</t>
  </si>
  <si>
    <t>SOJC-SM-SC/PC-SC/PC [908041404, 15M, B3, 2.0mm]</t>
  </si>
  <si>
    <t>OJC-A1-SC/SC-SM-20-PC/PC-DP [K9089142]</t>
  </si>
  <si>
    <t>SOJC-SM-LC/PC-LC/PC [908040279, 20M, B3, 2.0mm]</t>
  </si>
  <si>
    <t>OJC-A1-SC/LC-SM-3-PC/PC-SP [K9089030]</t>
  </si>
  <si>
    <t>DOJC-SM-LC/PC-LC/PC [908041001, 5M, B3, 3.0mm]</t>
  </si>
  <si>
    <t>DOJC-SM-LC/PC-LC/PC [908040999, 2M, B3, 3.0mm]</t>
  </si>
  <si>
    <t>DOJC-SM-SC/PC-SC/PC [908040230, 10M, B3, 2.0mm]</t>
  </si>
  <si>
    <t>DOJC-SM-LC/PC-FC/APC [908040896, 20M, B3, 2.0mm]</t>
  </si>
  <si>
    <t>SOJC-SM-LC/PC-SC/PC [908040180, 20M, B3, 2.0mm]</t>
  </si>
  <si>
    <t>DOJC-SM-LC/PC-LC/PC [908041003, 7M, B3, 2.0mm]</t>
  </si>
  <si>
    <t>OJC-A1-SC/SC-SM-3-PC/PC-DP [K9089125]</t>
  </si>
  <si>
    <t>DOJC-SM-SC/PC-SC/PC [908040222, 1M, B3, 3.0mm]</t>
  </si>
  <si>
    <t>DOJC-MM-LC/PC-LC/PC [920000797, 15M]</t>
  </si>
  <si>
    <t>SOJC-SM-SC/PC-SC/PC [908041393, 4M, B3, 3.0mm]</t>
  </si>
  <si>
    <t>DOJC-SM-SC/PC-SC/APC [908040253, 2M, B3, 3.0mm]</t>
  </si>
  <si>
    <t>DOJC-SM-LC/PC-FC/APC [908040532, 10M, B3, 2.0mm]</t>
  </si>
  <si>
    <t>OJC-A1-SC/SC-SM-25-PC/PC-SP [K9089018]</t>
  </si>
  <si>
    <t>DOJC-SM-LC/PC-FC/PC [908040727, 15M, B3, 2.0mm]</t>
  </si>
  <si>
    <t>OJC-A1-LC/LC-SM-25-PC/PC-DP [K9089179]</t>
  </si>
  <si>
    <t>DOJC-MM-LC/PC-LC/PC [920000792, 10M]</t>
  </si>
  <si>
    <t>DOJC-SM-SC/PC-FC/APC [908040447, 15M, B3, 2.0mm]</t>
  </si>
  <si>
    <t>OJC-A1-LC/LC-SM-1-PC/PC-DP [K9089171]</t>
  </si>
  <si>
    <t>SOJC-SM-SC/PC-SC/PC [908041396, 7M, B3, 2.0mm]</t>
  </si>
  <si>
    <t>OJC-A1-LC/LC-SM-3-PC/PC-DP [K9089173]</t>
  </si>
  <si>
    <t>DOJC-SM-SC/PC-SC/PC [908040223, 2M, B3, 3.0mm]</t>
  </si>
  <si>
    <t>DOJC-SM-SC/PC-SC/PC [908040225, 5M, B3, 3.0mm]</t>
  </si>
  <si>
    <t>DOJC-SM-LC/PC-FC/PC [908040732, 20M, B3, 2.0mm]</t>
  </si>
  <si>
    <t>DOJC-SM-LC/PC-FC/APC [908040901, 25M, B3, 2.0mm]</t>
  </si>
  <si>
    <t>DOJC-SM-LC/PC-SC/PC [908040883, 25M, B3, 2.0mm]</t>
  </si>
  <si>
    <t>OJC-A1-SC/LC-SM-2-PC/PC-SP [K9089029]</t>
  </si>
  <si>
    <t>SOJC-SM-LC/PC-SC/PC [908040165, 5M, B3, 3.0mm]</t>
  </si>
  <si>
    <t>DOJC-SM-LC/PC-LC/PC [920000726, 35M, B3, 2.0mm]</t>
  </si>
  <si>
    <t>OJC-A1-SC/SC-SM-25-PC/PC-DP [K9089147]</t>
  </si>
  <si>
    <t>SOJC-SM-LC/PC-SC/PC [908040162, 1M, B3, 3.0mm]</t>
  </si>
  <si>
    <t>OJC-A1-SC/SC-SM-30-PC/PC-SP [K9089023]</t>
  </si>
  <si>
    <t>DOJC-SM-LC/PC-SC/APC [908040921, 15M, B3, 2.0mm]</t>
  </si>
  <si>
    <t>DOJC-SM-LC/PC-LC/PC [908040694, 12M, B3, 2.0mm]</t>
  </si>
  <si>
    <t>DOJC-SM-SC/PC-FC/APC [908040452, 20M, B3, 2.0mm]</t>
  </si>
  <si>
    <t>SOJC-SM-LC/PC-LC/PC [908040264, 5M, B3, 3.0mm]</t>
  </si>
  <si>
    <t>DOJC-SM-SC/PC-SC/PC [908040235, 15M, B3, 2.0mm]</t>
  </si>
  <si>
    <t>SOJC-SM-SC/PC-FC/APC [908040324, 15M, B3, 2.0mm]</t>
  </si>
  <si>
    <t>DOJC-SM-SC/APC-SC/APC [908040558, 3M, B3, 3.0mm]</t>
  </si>
  <si>
    <t>SOJC-SM-LC/PC-FC/APC [930001510, 15M, B3, 2.0mm]</t>
  </si>
  <si>
    <t>DOJC-SM-LC/APC-LC/APC [930003860, 15M, B3, 2.0mm]</t>
  </si>
  <si>
    <t>OJC-A1-SC/SC-SM-30-PC/PC-DP [K9089152]</t>
  </si>
  <si>
    <t>DOJC-SM-LC/PC-SC/APC [908040916, 10M, B3, 2.0mm]</t>
  </si>
  <si>
    <t>DOJC-SM-LC/PC-SC/PC [908040861, 2M, B3, 3.0mm]</t>
  </si>
  <si>
    <t>DOJC-SM-LC/APC-LC/APC [930003859, 10M, B3, 2.0mm]</t>
  </si>
  <si>
    <t>DOJC-SM-LC/APC-LC/APC [930003861, 20M, B3, 2.0mm]</t>
  </si>
  <si>
    <t>DOJC-SM-LC/PC-FC/APC [908040906, 30M, B3, 2.0mm]</t>
  </si>
  <si>
    <t>SOJC-SM-SC/PC-FC/APC [908040319, 10M, B3, 2.0mm]</t>
  </si>
  <si>
    <t>DOJC-MM-LC/PC-LC/PC [920000785, 3M]</t>
  </si>
  <si>
    <t>OJC-A1-SC/LC-SM-35-PC/PC-DP [K9089167]</t>
  </si>
  <si>
    <t>OJC-A1-LC/LC-MM-10-PC/PC-DP [K9089334]</t>
  </si>
  <si>
    <t>DOJC-SM-LC/PC-LC/PC [920000727, 40M, B3, 2.0mm]</t>
  </si>
  <si>
    <t>OJC-A1-SC/LC-SM-30-PC/PC-SP [K9089037]</t>
  </si>
  <si>
    <t>SOJC-SM-LC/PC-FC/APC [930001505, 10M, B3, 2.0mm]</t>
  </si>
  <si>
    <t>SOJC-SM-LC/PC-FC/APC [930001515, 20M, B3, 2.0mm]</t>
  </si>
  <si>
    <t>DOJC-SM-LC/PC-FC/PC [908040853, 25M, B3, 2.0mm]</t>
  </si>
  <si>
    <t>DOJC-SM-SC/PC-FC/APC [908040442, 10M, B3, 2.0mm]</t>
  </si>
  <si>
    <t>DOJC-MM-LC/PC-LC/PC [920000802, 20M]</t>
  </si>
  <si>
    <t>SOJC-SM-SC/APC-SC/APC [908041459, 10M, B3, 2.0mm]</t>
  </si>
  <si>
    <t>DOJC-SM-LC/PC-FC/PC [908040722, 10M, B3, 2.0mm]</t>
  </si>
  <si>
    <t>OJC-A1-LC/LC-SM-3-PC/PC-SP [K9089044]</t>
  </si>
  <si>
    <t>SOJC-SM-SC/PC-FC/APC [908040329, 20M, B3, 2.0mm]</t>
  </si>
  <si>
    <t>DOJC-SM-SC/PC-FC/PC [908040692, 15M, B3, 2.0mm]</t>
  </si>
  <si>
    <t>OJC-A1-SC/LC-SM-40-PC/PC-DP [K9089168]</t>
  </si>
  <si>
    <t>DOJC-SM-LC/PC-SC/APC [908040926, 20M, B3, 2.0mm]</t>
  </si>
  <si>
    <t>DOJC-SM-LC/PC-SC/PC [908040888, 30M, B3, 2.0mm]</t>
  </si>
  <si>
    <t>OJC-A1-LC/LC-SM-40-PC/PC-DP [K9089182]</t>
  </si>
  <si>
    <t>OJC-A1-SC/SC-SM-15-PC/APC-SP [K9089060]</t>
  </si>
  <si>
    <t>DOJC-MM-LC/PC-LC/PC [920000807, 25M]</t>
  </si>
  <si>
    <t>OJC-A1-SC/LC-SM-5-PC/PC-SP [K9089032]</t>
  </si>
  <si>
    <t>DOJC-SM-LC/PC-SC/APC [908040908, 1M, B3, 3.0mm]</t>
  </si>
  <si>
    <t>SOJC-SM-SC/PC-FC/PC [908041385, 15M, B3, 2.0mm]</t>
  </si>
  <si>
    <t>DOJC-SM-LC/PC-LC/PC [908041000, 4M, B3, 3.0mm]</t>
  </si>
  <si>
    <t>SOJC-SM-LC/PC-FC/PC [908040150, 20M, B3, 2.0mm]</t>
  </si>
  <si>
    <t>DOJC-SM-SC/PC-FC/APC [908040457, 25M, B3, 2.0mm]</t>
  </si>
  <si>
    <t>SOJC-SM-SC/PC-FC/APC [908040310, 3M, B3, 3.0mm]</t>
  </si>
  <si>
    <t>SOJC-SM-LC/PC-FC/PC [908040145, 15M, B3, 2.0mm]</t>
  </si>
  <si>
    <t>OJC-A1-LC/LC-MM-5-PC/PC-DP [K9089333]</t>
  </si>
  <si>
    <t>DOJC-SM-LC/PC-FC/PC [908040858, 30M, B3, 2.0mm]</t>
  </si>
  <si>
    <t>DOJC-SM-SC/PC-FC/APC [908040462, 30M, B3, 2.0mm]</t>
  </si>
  <si>
    <t>SOJC-SM-SC/PC-FC/PC [908041380, 10M, B3, 2.0mm]</t>
  </si>
  <si>
    <t>SOJC-SM-SC/PC-FC/PC [908040299, 20M, B3, 2.0mm]</t>
  </si>
  <si>
    <t>DOJC-SM-FC/APC-FC/APC [908040667, 20M, B3, 2.0mm]</t>
  </si>
  <si>
    <t>SOJC-SM-SC/APC-FC/APC [908040389, 20M, B3, 2.0mm]</t>
  </si>
  <si>
    <t>SOJC-SM-SC/PC-FC/PC [908040304, 25M, B3, 2.0mm]</t>
  </si>
  <si>
    <t>DOJC-SM-LC/PC-FC/APC [40M, B3, 2.0mm]</t>
  </si>
  <si>
    <t>DOJC-SM-SC/PC-FC/PC [908040687, 10M, B3, 2.0mm]</t>
  </si>
  <si>
    <t>DOJC-SM-LC/PC-FC/APC [35M, B3, 2.0mm]</t>
  </si>
  <si>
    <t>DOJC-SM-LC/PC-FC/APC [908040523, 3M, B3, 3.0mm]</t>
  </si>
  <si>
    <t>SOJC-SM-SC/PC-FC/APC [908040314, 5M, B3, 3.0mm]</t>
  </si>
  <si>
    <t>DOJC-SM-FC/APC-FC/APC [908040657, 10M, B3, 2.0mm]</t>
  </si>
  <si>
    <t>DOJC-SM-SC/PC-FC/APC [908040437, 5M, B3, 3.0mm]</t>
  </si>
  <si>
    <t>DOJC-SM-FC/APC-FC/APC [908040662, 15M, B3, 2.0mm]</t>
  </si>
  <si>
    <t>SOJC-SM-SC/PC-FC/APC [908040334, 25M, B3, 2.0mm]</t>
  </si>
  <si>
    <t>PIGTAIL-SC/APC-SM-12C (0.9mm) [1.5M_12색]</t>
  </si>
  <si>
    <t>PIGTAIL-SC/PC-SM-12C (0.9mm) [1.5M_(노란색)]</t>
  </si>
  <si>
    <t>25/12/10-6</t>
  </si>
  <si>
    <t>WS251210</t>
  </si>
  <si>
    <t>CLEANING CLOTH (WHITE) [60*40 / CUTTING]</t>
  </si>
  <si>
    <t>2025/12/31</t>
  </si>
  <si>
    <t>비축 포장용(미국,불가리아 등 포장용)</t>
  </si>
  <si>
    <t>FAOC PACKAGE TRAY (LC 10EA), SCON [165*90*16]</t>
  </si>
  <si>
    <t>트레이 훼손시 교체용</t>
  </si>
  <si>
    <t>P15-LC-ME40</t>
  </si>
  <si>
    <t>FAOC-LS40A MANUAL_250714 [CLEERLINE향, 영문 매뉴얼, 8.5*11in]</t>
  </si>
  <si>
    <t>클리어라인 본사재고 교체 및 훼손시 교체용</t>
  </si>
  <si>
    <t>P15-LC-MS10</t>
  </si>
  <si>
    <t>FAOC-LS40A SPANISH MANUAL_250714 [CLEERLINE향, 스페인어 매뉴얼, 8.5*11in/ Letter Size]</t>
  </si>
  <si>
    <t>25/12/16-3</t>
  </si>
  <si>
    <t>케이블매설탐지기(vLocDM3 SET) [vLoc3-DM Receiver with carry bag / Loc-150Tx DM2 Transmitter / A-Frame Fault &amp; Holiday Locator with]</t>
  </si>
  <si>
    <t>25/12/17-5</t>
  </si>
  <si>
    <t>FIBERCAN-25-20</t>
  </si>
  <si>
    <t>광감쇠기(SC/PC-5dB) [K9039028]</t>
  </si>
  <si>
    <t>2025/12/16</t>
  </si>
  <si>
    <t>광감쇠기(SC/PC-10dB) [K9039029]</t>
  </si>
  <si>
    <t>25/12/18-2</t>
  </si>
  <si>
    <t>GST-25-04</t>
  </si>
  <si>
    <t>ADAPTER(OFA-SC/PC) [K9076856_포앤티]</t>
  </si>
  <si>
    <t>ADAPTER(OFA-SC/PC)-RED [K9119065]</t>
  </si>
  <si>
    <t>25/12/22-1</t>
  </si>
  <si>
    <t>OJC-A1-SC/LC-SM-10-PC/PC-DP [K9089162_포앤티]</t>
  </si>
  <si>
    <t>2025/12/18</t>
  </si>
  <si>
    <t>OJC-A1-SC/LC-SM-20-PC/PC-DP [K9089164_포앤티]</t>
  </si>
  <si>
    <t>OJC-A1-SC/SC-SM-10-PC/PC-SP [K9089003_포앤티]</t>
  </si>
  <si>
    <t>OJC-A1-SC/SC-SM-15-PC/PC-SP [K9089008_포앤티]</t>
  </si>
  <si>
    <t>OJC-A1-SC/SC-SM-20-PC/PC-SP [K9089013_포앤티]</t>
  </si>
  <si>
    <t>OJC-A1-SC/SC-SM-25-PC/PC-SP [K9089018_포앤티]</t>
  </si>
  <si>
    <t>25/12/22-2</t>
  </si>
  <si>
    <t>OJC-A1-SC/LC-SM-1-PC/PC-DP [K9089157]</t>
  </si>
  <si>
    <t>OJC-A1-SC/LC-SM-2-PC/PC-DP [K9089158]</t>
  </si>
  <si>
    <t>OJC-A1-SC/LC-SM-30-PC/PC-DP [K9089166]</t>
  </si>
  <si>
    <t>OJC-A1-SC/SC-SM-15-PC/PC-DP [K9089137]</t>
  </si>
  <si>
    <t>OJC-A1-SC/SC-SM-1-PC/PC-DP [K9089123]</t>
  </si>
  <si>
    <t>OJC-A1-SC/SC-SM-35-PC/PC-DP [K9089153]</t>
  </si>
  <si>
    <t>OJC-A1-SC/SC-SM-5-PC/PC-DP [K9089127]</t>
  </si>
  <si>
    <t>OJC-A1-SC/LC-SM-10-PC/PC-DP [K9089162]</t>
  </si>
  <si>
    <t>OJC-A1-SC/LC-SM-20-PC/PC-DP [K9089164]</t>
  </si>
  <si>
    <t>25/12/23-2</t>
  </si>
  <si>
    <t>FLC-25-12</t>
  </si>
  <si>
    <t>2026/02/13</t>
  </si>
  <si>
    <t>25/12/23-3</t>
  </si>
  <si>
    <t>FIS-25-01</t>
  </si>
  <si>
    <t>케블라가위(KS-01) [KS-01]</t>
  </si>
  <si>
    <t>2025/12/22</t>
  </si>
  <si>
    <t>25/12/24-8</t>
  </si>
  <si>
    <t>OJC-C2-SC/SC-SM-10-PC/PC-12C [K9089453]</t>
  </si>
  <si>
    <t>2025/12/24</t>
  </si>
  <si>
    <t>25/12/29-9</t>
  </si>
  <si>
    <t>SHIJIA-25-01</t>
  </si>
  <si>
    <t>AJW-RN스플리터-RNIC-4 [K9091986, 100/50, BLUE, 55*7*4]</t>
  </si>
  <si>
    <t>036_학운-검수대기</t>
  </si>
  <si>
    <t>AJW-RN스플리터-RNIC-8 [K9122933, 100/50, BLUE, 55*7*4]</t>
  </si>
  <si>
    <t>AJW-RN스플리터-RNIC-32 [K9122935, 100/50, BLUE, 80*20*6]</t>
  </si>
  <si>
    <t>AJW-RN스플리터-RNP(50)-2 [K9193445, 2PORT, OUT 0.5m]</t>
  </si>
  <si>
    <t>25/12/29-10</t>
  </si>
  <si>
    <t>어댑터 SC/PC-SP (ADAPTER SC/PC-SP) [K9076856]</t>
  </si>
  <si>
    <t>2025/12/23</t>
  </si>
  <si>
    <t>ADAPTER(OFA-SC/PC) [NO LOGO]</t>
  </si>
  <si>
    <t>ADAPTER(OFA-LC)-DUPLEX,CLEAR [COLOR : CLEAR (PC,APC 공용)]</t>
  </si>
  <si>
    <t>25/12/29-12</t>
  </si>
  <si>
    <t>FIBERCAN-25-21</t>
  </si>
  <si>
    <t>광감쇠기(LC/PC-10dB) [K9076858]</t>
  </si>
  <si>
    <t>광감쇠기(SC/PC-15dB) [K9039030]</t>
  </si>
  <si>
    <t>25/12/30-3</t>
  </si>
  <si>
    <t>FLC-25-13</t>
  </si>
  <si>
    <t>2026/02/16</t>
  </si>
  <si>
    <t>25/12/30-4</t>
  </si>
  <si>
    <t>HUAMAI-25-12</t>
  </si>
  <si>
    <t>OPTICAL CABLE 2.0mm G657A1 SP-SM (YELLOW,황) [meter]</t>
  </si>
  <si>
    <t>OPTICAL CABLE 2.0mm G657A1 DP-SM (YELLOW,황) [meter / 0.9mm 적, 청]</t>
  </si>
  <si>
    <t>OPTICAL CABLE 0.9mm SM (YELLOW,황) [meter]</t>
  </si>
  <si>
    <t>25/12/30-6</t>
  </si>
  <si>
    <t>SINGLE SPLICE PROTECTION SLEEVE (단심 열수축슬리브) [HFT-01, 1mm, VER.2018]</t>
  </si>
  <si>
    <t>2025/12/29</t>
  </si>
  <si>
    <t>SINGLE SPLICE PROTECTION SLEEVE COLOR (칼라 열수축슬리브) [BROWN]</t>
  </si>
  <si>
    <t>25/12/31-2</t>
  </si>
  <si>
    <t>2026/01/12</t>
  </si>
  <si>
    <t>OJC-A1-SC/LC-SM-5-PC/PC-DP [K9089161_포앤티]</t>
  </si>
  <si>
    <t>OJC-A1-SC/LC-SM-25-PC/PC-DP [K9089165_포앤티]</t>
  </si>
  <si>
    <t>OJC-A1-LC/LC-MM-20-PC/PC-DP [K9089336_포앤티]</t>
  </si>
  <si>
    <t>25/12/31-10</t>
  </si>
  <si>
    <t>METROTECH-25-02</t>
  </si>
  <si>
    <t>케이블매설탐지기(VLOCPRO3) [VLOCPRO3 / 5W / KT사양]</t>
  </si>
  <si>
    <t>2025/12/30</t>
  </si>
  <si>
    <t>26/01/05-7</t>
  </si>
  <si>
    <t>SS-26-01</t>
  </si>
  <si>
    <t>MATCHING GEL (10KG) [10kg/pail]</t>
  </si>
  <si>
    <t>26/01/08-4</t>
  </si>
  <si>
    <t>SHIJIA-26-01</t>
  </si>
  <si>
    <t>AJW-RN스플리터-RNM-12 [K9207407, 12PORT]</t>
  </si>
  <si>
    <t>2026/01/05</t>
  </si>
  <si>
    <t>AJW-RN스플리터-RNM-16 [K9207408, 16PORT]</t>
  </si>
  <si>
    <t>26/01/08-6</t>
  </si>
  <si>
    <t>MAXWEL-26-01</t>
  </si>
  <si>
    <t>열수축관 OD28*ID26*L200 (HEAT SHRINK TUBE OD28*ID26*L200 ) [20cm,Glue color : Clear]</t>
  </si>
  <si>
    <t>26/01/20-6</t>
  </si>
  <si>
    <t>FLC-26-01</t>
  </si>
  <si>
    <t>2026/03/16</t>
  </si>
  <si>
    <t>OJC-A1-SC/SC-SM-20-PC/PC-SP [K9089013]</t>
  </si>
  <si>
    <t>OJC-A1-LC/LC-SM-20-PC/PC-DP [K9089178]</t>
  </si>
  <si>
    <t>OJC-A1-SC/LC-SM-10-PC/PC-SP [K9089033]</t>
  </si>
  <si>
    <t>OJC-A1-LC/LC-SM-30-PC/PC-DP [K9089180]</t>
  </si>
  <si>
    <t>OJC-A1-LC/LC-SM-15-PC/PC-SP [K9089048]</t>
  </si>
  <si>
    <t>OJC-A1-SC/LC-SM-4-PC/PC-DP [K9089160]</t>
  </si>
  <si>
    <t>OJC-A1-LC/LC-SM-5-PC/PC-DP [K9089175]</t>
  </si>
  <si>
    <t>SOJC-SM-LC/PC-SC/PC [908040161, 3M, B3, 3.0mm]</t>
  </si>
  <si>
    <t>DOJC-SM-LC/PC-SC/APC [908040909, 2M, B3, 3.0mm]</t>
  </si>
  <si>
    <t>SOJC-SM-LC/PC-LC/PC [908040261, 1M, B3, 3.0mm]</t>
  </si>
  <si>
    <t>SOJC-SM-LC/PC-SC/PC [908040163, 2M, B3, 3.0mm]</t>
  </si>
  <si>
    <t>DOJC-SM-LC/PC-SC/APC [908040911, 5M, B3, 3.0mm]</t>
  </si>
  <si>
    <t>SOJC-SM-LC/PC-SC/PC [908040164, 4M, B3, 3.0mm]</t>
  </si>
  <si>
    <t>SOJC-SM-LC/PC-SC/APC [920000737, 3M, B3, 3.0mm]</t>
  </si>
  <si>
    <t>DOJC-SM-LC/PC-SC/PC [908040862, 4M, B3, 3.0mm]</t>
  </si>
  <si>
    <t>DOJC-SM-LC/PC-SC/PC [908040860, 1M, B3, 3.0mm]</t>
  </si>
  <si>
    <t>SOJC-SM-LC/PC-LC/PC [908040262, 2M, B3, 3.0mm]</t>
  </si>
  <si>
    <t>DOJC-SM-LC/PC-FC/APC [908040527, 5M, B3, 3.0mm]</t>
  </si>
  <si>
    <t>SOJC-SM-LC/PC-FC/PC [908040294, 5M, B3, 3.0mm]</t>
  </si>
  <si>
    <t>SOJC-SM-LC/PC-FC/APC [920001071, 3M, B3, 3.0mm]</t>
  </si>
  <si>
    <t>SOJC-SM-LC/PC-SC/APC [920000739, 5M, B3, 3.0mm]</t>
  </si>
  <si>
    <t>DOJC-SM-LC/PC-FC/PC [908040713, 3M, B3, 3.0mm]</t>
  </si>
  <si>
    <t>DOJC-SM-LC/APC-LC/APC [930003855, 1M, B3, 3.0mm]</t>
  </si>
  <si>
    <t>DOJC-SM-LC/PC-FC/APC [908040524, 1M, B3, 3.0mm]</t>
  </si>
  <si>
    <t>26/01/20-9</t>
  </si>
  <si>
    <t>광감쇠기(LC/PC-5dB) [K9076857]</t>
  </si>
  <si>
    <t>2026/01/16</t>
  </si>
  <si>
    <t>PIGTAIL-SC/APC-SM-6C (SK성단용) [1,5M]</t>
  </si>
  <si>
    <t>SOC CONNECTOR HOUSING (PC,AJW) [BLUE/50,57,60,VF,VS,OJC,SOC]</t>
  </si>
  <si>
    <t>26/01/20-10</t>
  </si>
  <si>
    <t>GRANDWAY-26-01</t>
  </si>
  <si>
    <t>광코아 반자동 절단기 칼날 [DC-20용]</t>
  </si>
  <si>
    <t>26/01/20-11</t>
  </si>
  <si>
    <t>GST-26-01</t>
  </si>
  <si>
    <t>2026/01/20</t>
  </si>
  <si>
    <t>26/01/20-12</t>
  </si>
  <si>
    <t>모듈러잭(RJ-11) [6P4C(투명)_100EA/봉]</t>
  </si>
  <si>
    <t>모듈러잭(RJ-45)_CAT.5E [10P8C(투명)_100EA/봉]</t>
  </si>
  <si>
    <t>26/01/21-5</t>
  </si>
  <si>
    <t>WS260121</t>
  </si>
  <si>
    <t>SOC-SS56A-APC [Reliance Jio향 / 판매용 품번]</t>
  </si>
  <si>
    <t>P15-FS-4161</t>
  </si>
  <si>
    <t>SOC-SS54A PACKAGE TRAY (5EA) [155*107*20]</t>
  </si>
  <si>
    <t>26/01/21-10</t>
  </si>
  <si>
    <t>DISTRIBUTION CABLE G657A1 (4C) [meter, CFOFC 매입]</t>
  </si>
  <si>
    <t>DISTRIBUTION CABLE G657A1 (8C) [meter, CFOFC매입]</t>
  </si>
  <si>
    <t>DISTRIBUTION CABLE G657A1 (12C) [meter, CFOFC 매입]</t>
  </si>
  <si>
    <t>26/01/21-11</t>
  </si>
  <si>
    <t>FIBERCAN-26-02</t>
  </si>
  <si>
    <t>FAOC DUST CAP (PC) [WHITE, FIBERCAN]</t>
  </si>
  <si>
    <t>26/01/21-12</t>
  </si>
  <si>
    <t>FLC-26-02</t>
  </si>
  <si>
    <t>OJC SC BOOT (2.0 BLUE) [FLC]</t>
  </si>
  <si>
    <t>26/01/21-14</t>
  </si>
  <si>
    <t>WS260121-2</t>
  </si>
  <si>
    <t>P15-RM-4011</t>
  </si>
  <si>
    <t>FAOC CONNECTOR HOUSING (PC) [BLUE/50,57,60,VF,VS,OJC]</t>
  </si>
  <si>
    <t>26/02/11-1</t>
  </si>
  <si>
    <t>SHIJIA-26-02</t>
  </si>
  <si>
    <t>AJW-RN스플리터-RNC-8 [K9091991, 100/50, BLUE, 55*7*4]</t>
  </si>
  <si>
    <t>2026/02/11</t>
  </si>
  <si>
    <t>AJW-RN스플리터-RNC-12 [K9091994, 100/50, BLUE, 60*12*4]</t>
  </si>
  <si>
    <t>26/02/11-2</t>
  </si>
  <si>
    <t>WILCOM-26-01</t>
  </si>
  <si>
    <t>광심선대조기(F6222) [F6222, 아답터 구성(2mm/ 900um/ 3mm), 에이스포테크놀로지향]</t>
  </si>
  <si>
    <t>2026/02/10</t>
  </si>
  <si>
    <t>26/02/19-8</t>
  </si>
  <si>
    <t>MAXUN-26-01</t>
  </si>
  <si>
    <t>심선접속자 25-46-직-젤-B [K9078214]</t>
  </si>
  <si>
    <t>심선접속자 01-49-직-젤-B [K9039686]</t>
  </si>
  <si>
    <t>26/02/19-9</t>
  </si>
  <si>
    <t>414260219-3</t>
  </si>
  <si>
    <t>A31-PP-0001</t>
  </si>
  <si>
    <t>LC/APC 24C 패치판넬 [CCH-CS24-B3-P00RE / 코닝]</t>
  </si>
  <si>
    <t>이성준 차장님</t>
  </si>
  <si>
    <t>Corning(코닝)</t>
  </si>
  <si>
    <t>2026/03/30</t>
  </si>
  <si>
    <t>A31-PP-0002</t>
  </si>
  <si>
    <t>패치판넬 외함 [CCH-04U / 코닝]</t>
  </si>
  <si>
    <t>14-CB-001</t>
  </si>
  <si>
    <t>LC/APC SMF케이블 2코어 [2m / Return Loss 65이상 / 코닝]</t>
  </si>
  <si>
    <t>14-CB-002</t>
  </si>
  <si>
    <t>LC/UPC SMF케이블 2코어 [30M / Return Loss 55이상 / 코닝]</t>
  </si>
  <si>
    <t>14-CB-003</t>
  </si>
  <si>
    <t>LC/UPC SMF케이블 2코어 [40M / Return Loss 55이상 / 코닝]</t>
  </si>
  <si>
    <t>26/03/04-1</t>
  </si>
  <si>
    <t>FIBERCAN-26-03</t>
  </si>
  <si>
    <t>2026/05/06</t>
  </si>
  <si>
    <t>DROP-CABLE(LC/UPC)-2C [0.72M, CLIP Type, 청색 Housing, 분기부 스프링, 크로스 타입(TX-RX, RX-TX)]</t>
  </si>
  <si>
    <t>PIGTAIL-LC/PC-SM-12C(Distribution cable) [4.2M]</t>
  </si>
  <si>
    <t>FAOC CONNECTOR HOUSING (PC,AJW) [BLUE/50,57,60,VF,VS,OJC,FIBERCAN]</t>
  </si>
  <si>
    <t>14-C-718</t>
  </si>
  <si>
    <t>Optical Cable Parts,LC/PC-LC/PC-Single mode-15m-2Core [657A2,LSZH,LC DUPLEX KIT(CLIP),0MM/300MM/boots :blue &amp; red,blue &amp; red/cable-Black(5mm),blue,red(2mm)]</t>
  </si>
  <si>
    <t>14-C-717</t>
  </si>
  <si>
    <t>Optical Cable Parts,LC/PC-LC/PC-Single mode-10m-2Core [657A2,LSZH,LC DUPLEX KIT(CLIP),0MM/300MM/boots:blue&amp;red,blue&amp;red/cable-Black(5mm),blue,red(2mm)]</t>
  </si>
  <si>
    <t>26/03/10-8</t>
  </si>
  <si>
    <t>FLC-26-03</t>
  </si>
  <si>
    <t>2026/05/09</t>
  </si>
  <si>
    <t>SOJC-SM-LC/PC-LC/PC [908040289, 30M, B3, 2.0mm]</t>
  </si>
  <si>
    <t>SOJC-SM-LC/PC-SC/APC [920000744, 10M, B3, 2.0mm]</t>
  </si>
  <si>
    <t>SOJC-SM-SC/PC-SC/APC [908041429, 10M, B3, 2.0mm]</t>
  </si>
  <si>
    <t>SOJC-SM-SC/PC-SC/PC [908041394, 5M, B3, 3.0mm]</t>
  </si>
  <si>
    <t>SOJC-SM-SC/PC-SC/PC [908041397, 8M, B3, 2.0mm]</t>
  </si>
  <si>
    <t>SOJC-SM-SC/PC-SC/PC [908041392, 2M, B3, 3.0mm]</t>
  </si>
  <si>
    <t>DOJC-SM-LC/PC-LC/PC [908040998, 1M, B3, 3.0mm]</t>
  </si>
  <si>
    <t>DOJC-SM-LC/PC-LC/PC [908041004, 8M, B3, 2.0mm]</t>
  </si>
  <si>
    <t>DOJC-SM-LC/PC-SC/PC [908040863, 5M, B3, 3.0mm]</t>
  </si>
  <si>
    <t>DOJC-SM-SC/PC-FC/PC [908040422, 20M, B3, 2.0mm]</t>
  </si>
  <si>
    <t>DOJC-SM-SC/PC-SC/APC [908040537, 10M, B3, 2.0mm]</t>
  </si>
  <si>
    <t>DOJC-SM-SC/PC-SC/APC [908040255, 5M, B3, 3.0mm]</t>
  </si>
  <si>
    <t>OJC-A1-SC/LC-SM-25-PC/PC-SP [K9089036]</t>
  </si>
  <si>
    <t>OJC-A1-SC/SC-SM-3-PC/APC-SP [K9089057]</t>
  </si>
  <si>
    <t>OJC-A1-LC/LC-SM-35-PC/PC-DP [K9089181]</t>
  </si>
  <si>
    <t>OJC-A1-LC/LC-SM-50-PC/PC-DP [K9089184]</t>
  </si>
  <si>
    <t>OJC-A1-LC/LC-MM-15-PC/PC-DP [K9089335]</t>
  </si>
  <si>
    <t>OJC-A1-LC/LC-MM-3-PC/PC-DP [K9089331]</t>
  </si>
  <si>
    <t>14-S-A376</t>
  </si>
  <si>
    <t>SOJC-SM-LC/PC-LC/PC [15M, A1, 2.0mm, Blue cable]</t>
  </si>
  <si>
    <t>14-S-A377</t>
  </si>
  <si>
    <t>SOJC-SM-LC/PC-LC/PC [20M, A1, 2.0mm, Blue cable]</t>
  </si>
  <si>
    <t>A14-SB-N818</t>
  </si>
  <si>
    <t>SOJC-SM-LC/PC-FC/PC [20M, A1, 2.0mm, Blue cable]</t>
  </si>
  <si>
    <t>14-S-894</t>
  </si>
  <si>
    <t>SOJC-SM-SC/PC-LC/PC [5M, A1, 2.0mm, Blue cable]</t>
  </si>
  <si>
    <t>DOJC-SM-LC/PC-LC/PC [7M, A1, 2.0mm, Blue cable]</t>
  </si>
  <si>
    <t>PIGTAIL-FC/PC-SM-12C (0.9mm) [1.5M_12색]</t>
  </si>
  <si>
    <t>26/03/11-4</t>
  </si>
  <si>
    <t>HUAMAI-26-01</t>
  </si>
  <si>
    <t>DROP OPTICAL CABLE 3.0mm SM (BLACK) [meter]</t>
  </si>
  <si>
    <t>2026/05/08</t>
  </si>
  <si>
    <t>OPTICAL CABLE 2.0mm DP-MM(OM3) (AQUA,연청) [meter / 0.9mm 적, 청]</t>
  </si>
  <si>
    <t>2026/03/12  오후 12:45:31</t>
  </si>
  <si>
    <t>규격명</t>
  </si>
  <si>
    <t>재고수량</t>
  </si>
  <si>
    <t xml:space="preserve">021_의왕-물류 </t>
  </si>
  <si>
    <t xml:space="preserve">의왕-검수대기 </t>
  </si>
  <si>
    <t>14-A-006B</t>
  </si>
  <si>
    <t>BIG D, BRONZE SLEEVE</t>
  </si>
  <si>
    <t>14-C-056</t>
  </si>
  <si>
    <t>14-C-107</t>
  </si>
  <si>
    <t>14-C-408</t>
  </si>
  <si>
    <t>14-C-417</t>
  </si>
  <si>
    <t>Optical Cable Parts,LC/PC-LC/PC-Single mode-2m-2Core</t>
  </si>
  <si>
    <t>14-C-467</t>
  </si>
  <si>
    <t>14-C-495</t>
  </si>
  <si>
    <t>Optical Cable Parts,LC/PC-LC/PC-Single mode-80m-2Core</t>
  </si>
  <si>
    <t>14-C-514</t>
  </si>
  <si>
    <t>14-C-515</t>
  </si>
  <si>
    <t>Optical Cable Parts,LC/PC-LC/PC-Single mode-20m-1Core</t>
  </si>
  <si>
    <t>14-D-008A</t>
  </si>
  <si>
    <t>DX-MM-OM3-LC/PC-LC/PC-10M</t>
  </si>
  <si>
    <t>14-D-029A</t>
  </si>
  <si>
    <t>DX-MM-OM3-LC/PC-SC/PC-10M</t>
  </si>
  <si>
    <t>14-D-073</t>
  </si>
  <si>
    <t>14-D-199</t>
  </si>
  <si>
    <t>20M, A1, 2.0mm</t>
  </si>
  <si>
    <t>25M, A1, 2.0mm</t>
  </si>
  <si>
    <t>3M, A1, 2.0mm</t>
  </si>
  <si>
    <t>8M, A1, 2.0mm</t>
  </si>
  <si>
    <t>14-D-349</t>
  </si>
  <si>
    <t>DOJC-SM-MTRJ-MTRJ</t>
  </si>
  <si>
    <t>14-D-381</t>
  </si>
  <si>
    <t>15M, A1, 2.0mm</t>
  </si>
  <si>
    <t>2M, A1, 2.0mm</t>
  </si>
  <si>
    <t>14-D-427</t>
  </si>
  <si>
    <t>12M, A1, 2.0mm</t>
  </si>
  <si>
    <t>14-D-428</t>
  </si>
  <si>
    <t>13M, A1, 2.0mm</t>
  </si>
  <si>
    <t>14-D-429</t>
  </si>
  <si>
    <t>14-D-434</t>
  </si>
  <si>
    <t>30M, A1, 2.0mm</t>
  </si>
  <si>
    <t>1.5M, A1, 2.0mm</t>
  </si>
  <si>
    <t>14-D-596A</t>
  </si>
  <si>
    <t>DX-MM-OM3-LC/PC-SC/PC-5M</t>
  </si>
  <si>
    <t>14-D-598A</t>
  </si>
  <si>
    <t>DX-MM-OM3-SC/PC-SC/PC-10M</t>
  </si>
  <si>
    <t>14-D-638</t>
  </si>
  <si>
    <t>14-D-684</t>
  </si>
  <si>
    <t>45M, A1, 2.0mm</t>
  </si>
  <si>
    <t>1M, A1, 2.0mm</t>
  </si>
  <si>
    <t>14-D-A60A</t>
  </si>
  <si>
    <t>DX-MM-OM3-SC/PC-SC/PC-5M</t>
  </si>
  <si>
    <t>14-D-A63A</t>
  </si>
  <si>
    <t>DX-MM-OM4-LC/PC-SC/PC-10M</t>
  </si>
  <si>
    <t>14-D-A67A</t>
  </si>
  <si>
    <t>DX-MM-OM4-SC/PC-SC/PC-10M</t>
  </si>
  <si>
    <t>14-D-A91A</t>
  </si>
  <si>
    <t>DX-MM-OM4-LC/PC-LC/PC-5M</t>
  </si>
  <si>
    <t>14-D-A93A</t>
  </si>
  <si>
    <t>DX-MM-OM4-LC/PC-LC/PC-10M</t>
  </si>
  <si>
    <t>14-K-144</t>
  </si>
  <si>
    <t>OJC-A1-SC/LC-MM(OM3)-15-PC/PC-DP</t>
  </si>
  <si>
    <t>14-K-151</t>
  </si>
  <si>
    <t>OJC-A1-SC/LC-MM-1-PC/PC-DP</t>
  </si>
  <si>
    <t>K9089317</t>
  </si>
  <si>
    <t>14-K-182</t>
  </si>
  <si>
    <t>OJC-A1-SC/LC-SM-13-PC/PC-SP</t>
  </si>
  <si>
    <t>14-K-187</t>
  </si>
  <si>
    <t>OJC-A1-SC/LC-SM-15-PC/APC-SP</t>
  </si>
  <si>
    <t>K9089068</t>
  </si>
  <si>
    <t>14-K-223</t>
  </si>
  <si>
    <t>OJC-A1-SC/LC-SM-3-PC/APC-SP</t>
  </si>
  <si>
    <t>K9089065</t>
  </si>
  <si>
    <t>14-K-274</t>
  </si>
  <si>
    <t>OJC-A1-SC/SC-MM-3-PC/PC-DP</t>
  </si>
  <si>
    <t>K9089307</t>
  </si>
  <si>
    <t>14-K-307</t>
  </si>
  <si>
    <t>OJC-A1-SC/SC-SM-17-PC/PC-SP</t>
  </si>
  <si>
    <t>K9089010</t>
  </si>
  <si>
    <t>14-K-374</t>
  </si>
  <si>
    <t>OJC-A1-SC/SC-SM-5-APC/APC-DP</t>
  </si>
  <si>
    <t>14-K-475</t>
  </si>
  <si>
    <t>14-K-517</t>
  </si>
  <si>
    <t>14-K-526</t>
  </si>
  <si>
    <t>OJC-C2-SC/SC-SM-30-PC/PC-20C</t>
  </si>
  <si>
    <t>14-K-532</t>
  </si>
  <si>
    <t>OJC-C2-SC/SC-SM-3-PC/PC-12C</t>
  </si>
  <si>
    <t>14-K-792</t>
  </si>
  <si>
    <t>OJC-A1-SC/LC-SM-0.3-PC/PC-DP</t>
  </si>
  <si>
    <t>14-K-846</t>
  </si>
  <si>
    <t>K9088994_고려오트론</t>
  </si>
  <si>
    <t>14-K-865</t>
  </si>
  <si>
    <t>OJC-A1-SC/LC-MM(OM4)-PC/PC-1M-SP</t>
  </si>
  <si>
    <t>14-K-A149</t>
  </si>
  <si>
    <t>OJC-A1-SC/LC-SM-2-PC/APC-SP</t>
  </si>
  <si>
    <t>14-K-A153</t>
  </si>
  <si>
    <t>EA</t>
  </si>
  <si>
    <t>14-K-B218</t>
  </si>
  <si>
    <t>OJC-A1-SC/ST-MM-2-PC/PC-DP</t>
  </si>
  <si>
    <t>14-K-B302</t>
  </si>
  <si>
    <t>14-M-118</t>
  </si>
  <si>
    <t>14-M-153</t>
  </si>
  <si>
    <t>14-O-025</t>
  </si>
  <si>
    <t>광감쇠기(FC/PC-1dB)</t>
  </si>
  <si>
    <t>14-O-026</t>
  </si>
  <si>
    <t>광감쇠기(FC/PC-2dB)</t>
  </si>
  <si>
    <t>14-O-028</t>
  </si>
  <si>
    <t>광감쇠기(FC/PC-4dB)</t>
  </si>
  <si>
    <t>14-O-029</t>
  </si>
  <si>
    <t>광감쇠기(FC/PC-5dB)</t>
  </si>
  <si>
    <t>K9049800</t>
  </si>
  <si>
    <t>14-O-030</t>
  </si>
  <si>
    <t>광감쇠기(FC/PC-6dB)</t>
  </si>
  <si>
    <t>14-O-031</t>
  </si>
  <si>
    <t>광감쇠기(FC/PC-7dB)</t>
  </si>
  <si>
    <t>14-O-032</t>
  </si>
  <si>
    <t>광감쇠기(FC/PC-8dB)</t>
  </si>
  <si>
    <t>14-O-033</t>
  </si>
  <si>
    <t>광감쇠기(FC/PC-9dB)</t>
  </si>
  <si>
    <t>14-O-035</t>
  </si>
  <si>
    <t>광감쇠기(SC/APC-1dB)</t>
  </si>
  <si>
    <t>14-O-038</t>
  </si>
  <si>
    <t>광감쇠기(SC/APC-4dB)</t>
  </si>
  <si>
    <t>광감쇠기(SC/APC-5dB)</t>
  </si>
  <si>
    <t>14-O-040</t>
  </si>
  <si>
    <t>광감쇠기(SC/APC-6dB)</t>
  </si>
  <si>
    <t>14-O-041</t>
  </si>
  <si>
    <t>광감쇠기(SC/APC-7dB)</t>
  </si>
  <si>
    <t>14-O-043</t>
  </si>
  <si>
    <t>광감쇠기(SC/APC-9dB)</t>
  </si>
  <si>
    <t>14-O-045</t>
  </si>
  <si>
    <t>광감쇠기(FC/APC-1dB)</t>
  </si>
  <si>
    <t>14-O-046</t>
  </si>
  <si>
    <t>광감쇠기(FC/APC-2dB)</t>
  </si>
  <si>
    <t>14-O-050</t>
  </si>
  <si>
    <t>광감쇠기(FC/APC-6dB)</t>
  </si>
  <si>
    <t>14-O-051</t>
  </si>
  <si>
    <t>광감쇠기(FC/APC-7dB)</t>
  </si>
  <si>
    <t>14-O-052</t>
  </si>
  <si>
    <t>광감쇠기(FC/APC-8dB)</t>
  </si>
  <si>
    <t>14-O-053</t>
  </si>
  <si>
    <t>광감쇠기(FC/APC-9dB)</t>
  </si>
  <si>
    <t>14-O-054</t>
  </si>
  <si>
    <t>광감쇠기(FC/APC-10dB)</t>
  </si>
  <si>
    <t>K9049805</t>
  </si>
  <si>
    <t>14-O-060</t>
  </si>
  <si>
    <t>광감쇠기(SC/APC-12dB)</t>
  </si>
  <si>
    <t>14-O-062</t>
  </si>
  <si>
    <t>광감쇠기(SC/APC-14dB)</t>
  </si>
  <si>
    <t>14-O-063</t>
  </si>
  <si>
    <t>광감쇠기(SC/APC-15dB)</t>
  </si>
  <si>
    <t>14-P-044</t>
  </si>
  <si>
    <t>PIGTAIL-SC/APC-MM-12C (SK성단용)</t>
  </si>
  <si>
    <t>14-S-059</t>
  </si>
  <si>
    <t>14-S-101</t>
  </si>
  <si>
    <t>4M, A1, 2.0mm</t>
  </si>
  <si>
    <t>14-S-143</t>
  </si>
  <si>
    <t>14-S-144</t>
  </si>
  <si>
    <t>14-S-266</t>
  </si>
  <si>
    <t>14-S-309</t>
  </si>
  <si>
    <t>0.5M, A1, 2.0mm</t>
  </si>
  <si>
    <t>14-S-353</t>
  </si>
  <si>
    <t>0.3M, A1, 2.0mm</t>
  </si>
  <si>
    <t>14-S-360</t>
  </si>
  <si>
    <t>10M, A1, 2.0mm</t>
  </si>
  <si>
    <t>14-S-390</t>
  </si>
  <si>
    <t>14-S-410</t>
  </si>
  <si>
    <t>14-S-A355</t>
  </si>
  <si>
    <t>0.2M, A1, 2.0mm, 청색</t>
  </si>
  <si>
    <t>37-P-260</t>
  </si>
  <si>
    <t>2-FIBER SPLICE PROTECTION SLEEVE (2C 열수축슬리브)</t>
  </si>
  <si>
    <t>HFT-2C, 60m</t>
  </si>
  <si>
    <t>37-S-019</t>
  </si>
  <si>
    <t>SPLITTER (1:8)</t>
  </si>
  <si>
    <t>A14-DB-NF29</t>
  </si>
  <si>
    <t>A14-S-LP/FA-B-N-009</t>
  </si>
  <si>
    <t>930001519, 40M, B3, 2.0mm</t>
  </si>
  <si>
    <t>A14-SB-N030</t>
  </si>
  <si>
    <t>A14-SB-N046</t>
  </si>
  <si>
    <t>5M, B3, 3.0mm</t>
  </si>
  <si>
    <t>A14-SB-N235</t>
  </si>
  <si>
    <t>A14-SB-N450</t>
  </si>
  <si>
    <t>B3, 3M, 3mm</t>
  </si>
  <si>
    <t>A14-SB-N616</t>
  </si>
  <si>
    <t>SOJC-SM-FC/PC-FC/PC</t>
  </si>
  <si>
    <t>908041484, 5M, B3, 3.0mm</t>
  </si>
  <si>
    <t>A14-SB-NA33</t>
  </si>
  <si>
    <t>P14-RM-418Q</t>
  </si>
  <si>
    <t>OPTICAL CABLE 2.0mm G657 B3 SP-SM (YELLOW,황)</t>
  </si>
  <si>
    <t>P14-RM-418R</t>
  </si>
  <si>
    <t>OPTICAL CABLE 2.0mm G657 B3 DP-SM (YELLOW,황)</t>
  </si>
  <si>
    <t>P14-RM-4195</t>
  </si>
  <si>
    <t>OPTICAL CABLE 3.0mm G657 B3 SP-SM (YELLOW,황)</t>
  </si>
  <si>
    <t>P14-RM-4196</t>
  </si>
  <si>
    <t>OPTICAL CABLE 3.0mm G657 B3 DP-SM (YELLOW,황)</t>
  </si>
  <si>
    <t>P14-RM-4211</t>
  </si>
  <si>
    <t>OJC SC STOPPER (OJC, A-TYPE)</t>
  </si>
  <si>
    <t>P14-RM-4243</t>
  </si>
  <si>
    <t>SC PLUG FRAME(OJC,SOC)</t>
  </si>
  <si>
    <t>FOR SOC(54,56),OJC</t>
  </si>
  <si>
    <t>P14-SS-422N</t>
  </si>
  <si>
    <t>P47-SB-0076</t>
  </si>
  <si>
    <t>에폭시(Epoxy)</t>
  </si>
  <si>
    <t>A269 A</t>
  </si>
  <si>
    <t>P47-SB-0077</t>
  </si>
  <si>
    <t>경화제</t>
  </si>
  <si>
    <t>A269 B</t>
  </si>
  <si>
    <t>재고현황</t>
    <phoneticPr fontId="5" type="noConversion"/>
  </si>
  <si>
    <t>순번</t>
    <phoneticPr fontId="5" type="noConversion"/>
  </si>
  <si>
    <t>입고예정수량</t>
    <phoneticPr fontId="5" type="noConversion"/>
  </si>
  <si>
    <t>현 가용재고(월)</t>
    <phoneticPr fontId="5" type="noConversion"/>
  </si>
  <si>
    <t>입고예정수량 포함
가용재고(월)</t>
    <phoneticPr fontId="5" type="noConversion"/>
  </si>
  <si>
    <t>■ 피그테일 발주참고사항</t>
    <phoneticPr fontId="15" type="noConversion"/>
  </si>
  <si>
    <t>구분</t>
  </si>
  <si>
    <t>수량</t>
    <phoneticPr fontId="15" type="noConversion"/>
  </si>
  <si>
    <t xml:space="preserve">※ 동일한 커넥터 ,모드, 두께, 케이블 색상인 경우 호환 가능하여 발주 시 발주수량 조정 必
ex) 14-P-041 12C 1EA = 14-P-102 1C 12EA
예외 : SK성단용(호환불가)
※ 규격에 별도로 색상이 기입되어 있지 않은 경우 노란색 케이블임
※ 규격에 n색이 기입되어 있는 경우 호환불가 ex) 6색, 12색 등
</t>
    <phoneticPr fontId="15" type="noConversion"/>
  </si>
  <si>
    <t>14-P-041</t>
  </si>
  <si>
    <t>14-P-102</t>
  </si>
  <si>
    <t>PIGTAIL-FC/PC-SM-1C (0.9mm)</t>
  </si>
  <si>
    <t>14-P-045</t>
  </si>
  <si>
    <t>PIGTAIL-LC/APC-SM-12C (O.9mm)</t>
  </si>
  <si>
    <t>14-P-086</t>
  </si>
  <si>
    <t>PIGTAIL-LC/PC-SM-2C (0.9mm)</t>
  </si>
  <si>
    <t>14-P-080</t>
  </si>
  <si>
    <t>PIGTAIL-LC/PC-SM-4C (0.9mm)</t>
  </si>
  <si>
    <t>14-P-037</t>
  </si>
  <si>
    <t>PIGTAIL-LC/PC-MM-12C (0.9mm)</t>
  </si>
  <si>
    <t>14-P-003</t>
  </si>
  <si>
    <t>PIGTAIL-LC/PC-MM-1C (0.9mm)</t>
  </si>
  <si>
    <t>14-P-060</t>
  </si>
  <si>
    <t>PIGTAIL-SC/APC-SM-4C (0.9mm)</t>
  </si>
  <si>
    <t>14-P-070</t>
  </si>
  <si>
    <t>14-D-A213</t>
  </si>
  <si>
    <t>PIGTAIL-SC/APC-SM-2C (2.0mm)</t>
  </si>
  <si>
    <t>14-P-040</t>
  </si>
  <si>
    <t>PIGTAIL-SC/PC-SM-4C (0.9mm)</t>
  </si>
  <si>
    <t>657A2 , LSZH , LC DUPLEX KIT(CLIP), 150MM/ 500MM</t>
  </si>
  <si>
    <t>657A2 , LSZH , LC DUPLEX KIT(CLIP), 300MM/300MM</t>
  </si>
  <si>
    <t>657A2 , LSZH , LC DUPLEX KIT(CLIP), 100MM/150MM</t>
  </si>
  <si>
    <t>14-D-594</t>
  </si>
  <si>
    <t>14-K-A178</t>
  </si>
  <si>
    <t>OJC-A1-SC/LC-SM-7-APC/PC-SP</t>
  </si>
  <si>
    <t>FOR OJC,SOC / C3604 brass with nickel / CCTC사 매입</t>
  </si>
  <si>
    <t>N90-29-1323</t>
  </si>
  <si>
    <t>FOR OJC,SOC / C3604 brass with nickel</t>
  </si>
  <si>
    <t>N94-1-04075</t>
  </si>
  <si>
    <t>SPRING</t>
  </si>
  <si>
    <t>FOR OJC,SOC</t>
  </si>
  <si>
    <t>P14-FS-4221</t>
  </si>
  <si>
    <t>OJC HOUSING KIT(OJC FC/APC 0.9 GREEN)</t>
  </si>
  <si>
    <t>P14-FS-4227</t>
  </si>
  <si>
    <t>P14-FS-4229</t>
  </si>
  <si>
    <t>P14-FS-422H</t>
  </si>
  <si>
    <t>P14-FS-422J</t>
  </si>
  <si>
    <t>OJC HOUSING KIT(OJC FC/PC 0.9 BLACK)</t>
  </si>
  <si>
    <t>P14-FS-422M</t>
  </si>
  <si>
    <t>P14-FS-422N</t>
  </si>
  <si>
    <t>P14-LM-4223</t>
  </si>
  <si>
    <t>OJC HOUSING KIT (OJC LC/PC-MM 0.9 BEIGE)</t>
  </si>
  <si>
    <t>P14-LS-4221</t>
  </si>
  <si>
    <t>OJC HOUSING KIT (OJC LC/APC 0.9 GREEN)</t>
  </si>
  <si>
    <t>P14-LS-4222</t>
  </si>
  <si>
    <t>OJC HOUSING KIT (OJC LC/PC 0.9 BLUE)</t>
  </si>
  <si>
    <t>P14-LS-4224</t>
  </si>
  <si>
    <t>P14-LS-422K</t>
  </si>
  <si>
    <t>OJC HOUSING KIT (OJC LC/PC 0.9 WHITE)</t>
  </si>
  <si>
    <t>P14-LS-422N</t>
  </si>
  <si>
    <t>P14-LS-422P</t>
  </si>
  <si>
    <t>OJC HOUSING KIT (OJC LC/PC 3.0 WHITE)</t>
  </si>
  <si>
    <t>P14-LS-422S</t>
  </si>
  <si>
    <t>P14-LS-422T</t>
  </si>
  <si>
    <t>P14-RM-4043</t>
  </si>
  <si>
    <t>OJC SC BOOT (0.9 BLUE)</t>
  </si>
  <si>
    <t>P14-RM-4045</t>
  </si>
  <si>
    <t>OJC SC BOOT (0.9 GREEN)</t>
  </si>
  <si>
    <t>P14-RM-4171</t>
  </si>
  <si>
    <t>OPTICAL CABLE 0.9mm SM (BLACK,흑)</t>
  </si>
  <si>
    <t>P14-RM-4172</t>
  </si>
  <si>
    <t>OPTICAL CABLE 0.9mm SM (BLUE,청)</t>
  </si>
  <si>
    <t>P14-RM-4174</t>
  </si>
  <si>
    <t>OPTICAL CABLE 0.9mm SM (BROWN,갈)</t>
  </si>
  <si>
    <t>P14-RM-4175</t>
  </si>
  <si>
    <t>OPTICAL CABLE 0.9mm SM (SLATE,회)</t>
  </si>
  <si>
    <t>P14-RM-4176</t>
  </si>
  <si>
    <t>OPTICAL CABLE 0.9mm SM (GREEN,녹)</t>
  </si>
  <si>
    <t>P14-RM-4178</t>
  </si>
  <si>
    <t>OPTICAL CABLE 0.9mm SM (ORANGE,등)</t>
  </si>
  <si>
    <t>P14-RM-4179</t>
  </si>
  <si>
    <t>OPTICAL CABLE 0.9mm SM (VIOLET,자)</t>
  </si>
  <si>
    <t>P14-RM-417A</t>
  </si>
  <si>
    <t>OPTICAL CABLE 0.9mm SM (RED,적)</t>
  </si>
  <si>
    <t>P14-RM-417B</t>
  </si>
  <si>
    <t>OPTICAL CABLE 0.9mm SM (WHITE,백)</t>
  </si>
  <si>
    <t>P14-RM-417C</t>
  </si>
  <si>
    <t>OPTICAL CABLE 0.9mm SM (ROSE,연등)</t>
  </si>
  <si>
    <t>P14-RM-417D</t>
  </si>
  <si>
    <t>OPTICAL CABLE 0.9mm SM (AQUA,연청)</t>
  </si>
  <si>
    <t>P14-RM-417G</t>
  </si>
  <si>
    <t>OPTICAL CABLE 0.9mm MM(OM1) (ORANGE,등)</t>
  </si>
  <si>
    <t>P14-RM-417H</t>
  </si>
  <si>
    <t>OPTICAL CABLE 0.9mm MM(OM3) (AQUA,연청)</t>
  </si>
  <si>
    <t>P14-RM-417K</t>
  </si>
  <si>
    <t>OPTICAL CABLE 0.9mm SP-MM(OM4)</t>
  </si>
  <si>
    <t>AQUA, meter</t>
  </si>
  <si>
    <t>P14-RM-4183</t>
  </si>
  <si>
    <t>P14-RM-418D</t>
  </si>
  <si>
    <t>OPTICAL CABLE 2.0mm G657A1 SP-SM (RED,적)</t>
  </si>
  <si>
    <t>P14-RM-418E</t>
  </si>
  <si>
    <t>OPTICAL CABLE 2.0mm SP-MM(OM1) (ORANGE,등)</t>
  </si>
  <si>
    <t>P14-RM-418F</t>
  </si>
  <si>
    <t>OPTICAL CABLE 2.0mm G657A1 DP-SM (VIOLET, 자)</t>
  </si>
  <si>
    <t>P14-RM-418H</t>
  </si>
  <si>
    <t>OPTICAL CABLE 2.0mm DP-MM(OM4)</t>
  </si>
  <si>
    <t>P14-RM-4194</t>
  </si>
  <si>
    <t>DROP OPTICAL CABLE 3.0mm DP-SM (BLACK)</t>
  </si>
  <si>
    <t>P14-RM-419A</t>
  </si>
  <si>
    <t>OPTICAL CABLE 3.0mm SP-SM</t>
  </si>
  <si>
    <t>P14-RM-4201</t>
  </si>
  <si>
    <t>P14-RM-4203</t>
  </si>
  <si>
    <t>P14-RM-4204</t>
  </si>
  <si>
    <t>P14-RM-4205</t>
  </si>
  <si>
    <t>P14-RM-4207</t>
  </si>
  <si>
    <t>DISTRIBUTION CABLE G657A1 (24C)</t>
  </si>
  <si>
    <t>P14-RM-4382</t>
  </si>
  <si>
    <t>Optical Cable Parts,Single mode-1Core</t>
  </si>
  <si>
    <t>5mm, 657A2 , LSZH</t>
  </si>
  <si>
    <t>P14-SS-422L</t>
  </si>
  <si>
    <t>P14-TS-4228</t>
  </si>
  <si>
    <t>OJC HOUSING KIT (OJC ST/PC 2.0 BLUE)</t>
  </si>
  <si>
    <t>P15-RM-4015F</t>
  </si>
  <si>
    <t>FAOC CONNECTOR HOUSING (APC,AJW)</t>
  </si>
  <si>
    <t>GREEN/50,57,60,VF,VS,OJC</t>
  </si>
  <si>
    <t>판매금액(2개년)</t>
    <phoneticPr fontId="5" type="noConversion"/>
  </si>
  <si>
    <t>SHIJIA</t>
  </si>
  <si>
    <t>14-C-094</t>
  </si>
  <si>
    <t>14-C-360</t>
  </si>
  <si>
    <t>14-C-407</t>
  </si>
  <si>
    <t>14-C-409</t>
  </si>
  <si>
    <t>14-C-484</t>
  </si>
  <si>
    <t>DROP-CABLE(LC/APC)</t>
  </si>
  <si>
    <t>14-D-210</t>
  </si>
  <si>
    <t>14-D-218</t>
  </si>
  <si>
    <t>14-D-255</t>
  </si>
  <si>
    <t>65M</t>
  </si>
  <si>
    <t>14-K-078R</t>
  </si>
  <si>
    <t>K9089176_적색</t>
  </si>
  <si>
    <t>K9089177_적색</t>
  </si>
  <si>
    <t>14-K-177R</t>
  </si>
  <si>
    <t>14-K-690</t>
  </si>
  <si>
    <t>K9089035_적색</t>
  </si>
  <si>
    <t>14-K-692</t>
  </si>
  <si>
    <t>K9089036_적색</t>
  </si>
  <si>
    <t>14-K-694</t>
  </si>
  <si>
    <t>K9089037_적색</t>
  </si>
  <si>
    <t>14-S-138</t>
  </si>
  <si>
    <t>14-S-146</t>
  </si>
  <si>
    <t>14-S-400</t>
  </si>
  <si>
    <t>35-M-002</t>
  </si>
  <si>
    <t>4P4C(투명)_100EA/1봉</t>
  </si>
  <si>
    <t>36-A-082</t>
  </si>
  <si>
    <t>vLocpro2 가방</t>
  </si>
  <si>
    <t>핸드 가방</t>
  </si>
  <si>
    <t>37-S-011</t>
  </si>
  <si>
    <t>SPLITTER (1:4,SC/APC)</t>
  </si>
  <si>
    <t>44-A-006</t>
  </si>
  <si>
    <t>콘덴서교환 A/S</t>
  </si>
  <si>
    <t>프리쿨링 공냉식 냉동기 지정장소 입고 30%</t>
  </si>
  <si>
    <t>A11-B4-0783</t>
  </si>
  <si>
    <t>LS, OFC-96C/96FO, RN 브라켓</t>
  </si>
  <si>
    <t>A11-E2-0041</t>
  </si>
  <si>
    <t>돔형 함체_12C_관로 (DOFC-C3)</t>
  </si>
  <si>
    <t>A11-E2-0042</t>
  </si>
  <si>
    <t>A11-E2-0043</t>
  </si>
  <si>
    <t>A14-D-LP/LP-1-N-060</t>
  </si>
  <si>
    <t>A14-D-LP/SP-B-N-020</t>
  </si>
  <si>
    <t>A14-D-SA/FA-B-N-004</t>
  </si>
  <si>
    <t>908040512, 20M, B3, 2.0mm</t>
  </si>
  <si>
    <t>A14-DB-N119</t>
  </si>
  <si>
    <t>A14-DB-N182</t>
  </si>
  <si>
    <t>A14-DB-N183</t>
  </si>
  <si>
    <t>65M, B3, 2.0mm</t>
  </si>
  <si>
    <t>A14-DB-N213</t>
  </si>
  <si>
    <t>A14-DB-N311</t>
  </si>
  <si>
    <t>A14-DB-N312</t>
  </si>
  <si>
    <t>A14-DB-N321</t>
  </si>
  <si>
    <t>A14-DB-N413</t>
  </si>
  <si>
    <t>A14-DB-N414</t>
  </si>
  <si>
    <t>A14-DB-N417</t>
  </si>
  <si>
    <t>A14-DB-N482</t>
  </si>
  <si>
    <t>1.5m, B3, 3mm</t>
  </si>
  <si>
    <t>A14-DB-N512</t>
  </si>
  <si>
    <t>A14-DB-N901</t>
  </si>
  <si>
    <t>3M, B3, 3.0mm</t>
  </si>
  <si>
    <t>A14-M-SP/SA-B-N-010</t>
  </si>
  <si>
    <t>MOJC-SM-12C-SC/PC-SC/APC</t>
  </si>
  <si>
    <t>908040832, 10M, B3</t>
  </si>
  <si>
    <t>A14-S-LP/LP-B-N-015</t>
  </si>
  <si>
    <t>908040268, 9M, B3, 2.0mm</t>
  </si>
  <si>
    <t>A14-S-SA/FA-B-N-007</t>
  </si>
  <si>
    <t>908040394, 25M, B3, 2.0mm</t>
  </si>
  <si>
    <t>A14-S-SA/LA-B-N-001</t>
  </si>
  <si>
    <t>SOJC-SM-SC/APC-LC/APC</t>
  </si>
  <si>
    <t>3M, G657.B3, 3.0mm</t>
  </si>
  <si>
    <t>A14-S-SP/FA-B-N-014</t>
  </si>
  <si>
    <t>908040317, 8M, B3, 2.0mm</t>
  </si>
  <si>
    <t>A14-S-SP/SA-B-N-008</t>
  </si>
  <si>
    <t>908041449, 30M, B3, 2.0mm</t>
  </si>
  <si>
    <t>A14-SB-N090</t>
  </si>
  <si>
    <t>A14-SB-N091</t>
  </si>
  <si>
    <t>A14-SB-N100</t>
  </si>
  <si>
    <t>80M, B3, 3.0mm</t>
  </si>
  <si>
    <t>A14-SB-N206</t>
  </si>
  <si>
    <t>A14-SB-N259</t>
  </si>
  <si>
    <t>A14-SB-N487</t>
  </si>
  <si>
    <t>14M, B3, 2.0mm</t>
  </si>
  <si>
    <t>A14-SB-N657</t>
  </si>
  <si>
    <t>920001072, 3M, B3, 3.0mm</t>
  </si>
  <si>
    <t>A14-SB-N976</t>
  </si>
  <si>
    <t>30M, B3, 2mm</t>
  </si>
  <si>
    <t>A14-SB-NA29</t>
  </si>
  <si>
    <t>A14-SB-NA41</t>
  </si>
  <si>
    <t>A14-SB-ND40</t>
  </si>
  <si>
    <t>A14-TT-N575</t>
  </si>
  <si>
    <t>657A2 , LSZH , LC DUPLEX KIT(CLIP),150MM/ 150MM</t>
  </si>
  <si>
    <t>A14-TT-N576</t>
  </si>
  <si>
    <t>10구 TRAY/ 첨부품 : 보호튜브(0.25, 0.9, 2.0),메뉴얼, 길이지그, 알콜패드</t>
  </si>
  <si>
    <t>A15-S1-1009</t>
  </si>
  <si>
    <t>HOUSING AJW, GREEN COVER, 포장사양 : 제품 10EA, MANUAL 1EA, JIG 1EA, 알콜패드 10EA, SLEEVE 3종 10EA / 포장지-지퍼백</t>
  </si>
  <si>
    <t>MS-TOOL</t>
  </si>
  <si>
    <t>K9122935, 100/50, BLUE, 80*20*6</t>
  </si>
  <si>
    <t>K9181036, 8PORT</t>
  </si>
  <si>
    <t>A31-A1-0001</t>
  </si>
  <si>
    <t>OFD A1(R1U24-SW,12P)</t>
  </si>
  <si>
    <t>K9038956</t>
  </si>
  <si>
    <t>A31-A1-0002</t>
  </si>
  <si>
    <t>OFD A1(R1U24-SW)</t>
  </si>
  <si>
    <t>K9038956_포앤티</t>
  </si>
  <si>
    <t>A31-A1-0006</t>
  </si>
  <si>
    <t>OFD A1(R1U24-SW,SC/PC,12P)</t>
  </si>
  <si>
    <t>A31-A1-0007</t>
  </si>
  <si>
    <t>OFD A1(R1U24-SW,SC/PC,24P)</t>
  </si>
  <si>
    <t>K9038957</t>
  </si>
  <si>
    <t>A31-A3-0001</t>
  </si>
  <si>
    <t>OFD B1</t>
  </si>
  <si>
    <t>K9038958</t>
  </si>
  <si>
    <t>A31-A4-0001</t>
  </si>
  <si>
    <t>OFD C1(R4U72)</t>
  </si>
  <si>
    <t>K9038960</t>
  </si>
  <si>
    <t>A31-A4-0020</t>
  </si>
  <si>
    <t>OFD C1(R4U96,SC/PC-96C)</t>
  </si>
  <si>
    <t>A31-A5-0001</t>
  </si>
  <si>
    <t>OFD C2(R5U144)</t>
  </si>
  <si>
    <t>K9038961</t>
  </si>
  <si>
    <t>A31-F2-0009</t>
  </si>
  <si>
    <t>FDF 2U (SC/PC,24P)</t>
  </si>
  <si>
    <t>A31-H1-0003</t>
  </si>
  <si>
    <t>광분배함 SHELF (R2U72,72C,LC)</t>
  </si>
  <si>
    <t>LGU+：801342</t>
  </si>
  <si>
    <t>A31-H1-0004</t>
  </si>
  <si>
    <t>광분배함 SHELF (R2U72,72C,SC)</t>
  </si>
  <si>
    <t>LGU+：801341</t>
  </si>
  <si>
    <t>A31-M1-2B40</t>
  </si>
  <si>
    <t>MINI OFD (W4,SC/APC 2EA)</t>
  </si>
  <si>
    <t>580859</t>
  </si>
  <si>
    <t>A31-MO-0001</t>
  </si>
  <si>
    <t>OFD E(R1U24-PB)</t>
  </si>
  <si>
    <t>K9184803</t>
  </si>
  <si>
    <t>A31-MO-0003</t>
  </si>
  <si>
    <t>MOFD(R1U24-PB,아답타없음)</t>
  </si>
  <si>
    <t>A31-MO-0022</t>
  </si>
  <si>
    <t>MOFD(R1U24-PB,SC/PC,24C)</t>
  </si>
  <si>
    <t>A31-MO-0025</t>
  </si>
  <si>
    <t>MOFD(R1U24-PB,SC/PC,12C)</t>
  </si>
  <si>
    <t>A31-V4-0001</t>
  </si>
  <si>
    <t>OFD W36</t>
  </si>
  <si>
    <t>2tray</t>
  </si>
  <si>
    <t>A31-WD-0001</t>
  </si>
  <si>
    <t>광분배함 분배SHELF (C2UD,72C,LC)</t>
  </si>
  <si>
    <t>LGU+：801680</t>
  </si>
  <si>
    <t>A31-WS-0001</t>
  </si>
  <si>
    <t>광분배함 접속SHELF (C3US,288C)</t>
  </si>
  <si>
    <t>LGU+：801682</t>
  </si>
  <si>
    <t>A32-C1-0001</t>
  </si>
  <si>
    <t>광분배함 Rack (벽취부형,2200)</t>
  </si>
  <si>
    <t>LGU+：801685</t>
  </si>
  <si>
    <t>A36-LP-0010</t>
  </si>
  <si>
    <t>vLocPro3 클램프 연장대</t>
  </si>
  <si>
    <t>전용가방 포함</t>
  </si>
  <si>
    <t>A39-JE-0001</t>
  </si>
  <si>
    <t>젤리세척제DG-020</t>
  </si>
  <si>
    <t>DG-020, 20L</t>
  </si>
  <si>
    <t>A39-JE-0002</t>
  </si>
  <si>
    <t>젤리세척제DG-002</t>
  </si>
  <si>
    <t>DG-002, 420ml</t>
  </si>
  <si>
    <t>A39-JE-0003</t>
  </si>
  <si>
    <t>젤리세척제DG-005</t>
  </si>
  <si>
    <t>DG-005, 5L</t>
  </si>
  <si>
    <t>멀티광파워미터</t>
  </si>
  <si>
    <t>N90-13-0005</t>
  </si>
  <si>
    <t>MSP OUTDOOR HEAT FIBER SHRINK SLEEVE 12Ø BLACK</t>
  </si>
  <si>
    <t>MW 12/4</t>
  </si>
  <si>
    <t>N90-22-9001</t>
  </si>
  <si>
    <t>광접속함체용 지중행거봉</t>
  </si>
  <si>
    <t>930003497, 광접속함체용 지중행거봉</t>
  </si>
  <si>
    <t>SUS 필름 밴드 W25*L1200 (SUS POLE BAND W25*L1200)</t>
  </si>
  <si>
    <t>APC,2.5MM (FOR FAOC)</t>
  </si>
  <si>
    <t>N90-67-1NT7A</t>
  </si>
  <si>
    <t>광접속함체,분기키트,1NT</t>
  </si>
  <si>
    <t>93000349_1NT(40/8), LG향</t>
  </si>
  <si>
    <t>N90-67-1NW7B</t>
  </si>
  <si>
    <t>광접속함체 부품,분기배키트(1NW)_지퍼type</t>
  </si>
  <si>
    <t>930003500_1NW(지퍼형)_180mm_(40/8), LG향</t>
  </si>
  <si>
    <t>930003498_60/18,150mm (36C/72C/72MC용), LG로고, (CQ)</t>
  </si>
  <si>
    <t>N90-67-2NW7B</t>
  </si>
  <si>
    <t>광접속함체 부품,주배선키트(2NW)_지퍼type</t>
  </si>
  <si>
    <t>930003501_2NW(지퍼형)_180mm_(75/15), LG향</t>
  </si>
  <si>
    <t>P11-A2-2061</t>
  </si>
  <si>
    <t>BOFC-A2 트레이_OZ미적용 (BOFC-A2 TRAY_NO SPLICE HOLDER)</t>
  </si>
  <si>
    <t>P47-SB-0021</t>
  </si>
  <si>
    <t>HEAVY DUTY PC-300, 300EA/BOX</t>
  </si>
  <si>
    <t>S11-F5-2065S</t>
  </si>
  <si>
    <t>DOFC-D1 TRAY ASSY (광접속함체 부품, 배선지지판 (36/72/144C))</t>
  </si>
  <si>
    <t>S11-MO-0001</t>
  </si>
  <si>
    <t>MOFD TRAY ASSY</t>
  </si>
  <si>
    <t>MOFD TRAY ASSY / 판매용</t>
  </si>
  <si>
    <t>S11-N3-2061</t>
  </si>
  <si>
    <t>DOFC-D2 TRAY(광접속함체 부품,배선지지판(288C))</t>
  </si>
  <si>
    <t>530092</t>
  </si>
  <si>
    <t>X15-S3-4252</t>
  </si>
  <si>
    <t>24mm-10mm, 개별 포장 (지퍼백, 에어캡 포장)</t>
  </si>
  <si>
    <t>X32-A-003</t>
  </si>
  <si>
    <t>X32-A-004</t>
  </si>
  <si>
    <t>X37-A-008</t>
  </si>
  <si>
    <t>X37-A-009</t>
  </si>
  <si>
    <t>X37-A-051</t>
  </si>
  <si>
    <t>X37-A-080</t>
  </si>
  <si>
    <t>X37-A-090</t>
  </si>
  <si>
    <t>XA11-A1-0010</t>
  </si>
  <si>
    <t>XA11-A2-0010</t>
  </si>
  <si>
    <t>XA11-B1-0010</t>
  </si>
  <si>
    <t>XA15-LC-0001</t>
  </si>
  <si>
    <t>10구 TRAY/ 첨부품 : 메뉴얼, 길이지그, 알콜패드/10개 단위 포장</t>
  </si>
  <si>
    <t>XA15-S1-0001</t>
  </si>
  <si>
    <t>HOUSING AJW, GREEN COVER, 포장사양 : 제품 10EA, MANUAL 1EA, JIG 1EA, 알콜패드 10EA / 포장지-지퍼백</t>
  </si>
  <si>
    <t>XA15-S1-1001</t>
  </si>
  <si>
    <t>XA15-S3-0001</t>
  </si>
  <si>
    <t>HOUSING AJW, K9185057, GREEN COVER, 포장사양 : 제품 10EA, MANUAL 1EA, JIG 1EA, 알콜패드 10EA / 포장지 - 지퍼백</t>
  </si>
  <si>
    <t>HOUSING AJW, K9185057, GREEN COVER, 포장사양 : 제품 10EA, JIG 1EA, 알콜패드 10EA / 포장지 - 지퍼백</t>
  </si>
  <si>
    <t>XA16-MS-0001</t>
  </si>
  <si>
    <t>12구TRAY / 마케팅 전용</t>
  </si>
  <si>
    <t>XA31-F1-0035</t>
  </si>
  <si>
    <t>FDF 1U (SC/PC,12P)</t>
  </si>
  <si>
    <t>XA31-M1-1D40</t>
  </si>
  <si>
    <t>MINI OFD(W4,4P-SC/PC)</t>
  </si>
  <si>
    <t>XA31-M1-1G80</t>
  </si>
  <si>
    <t>MINI OFD(W8,8P-SC/PC)</t>
  </si>
  <si>
    <t>XA39-GA-0001</t>
  </si>
  <si>
    <t>가스누출탐지용액 80ml</t>
  </si>
  <si>
    <t>CAT080</t>
  </si>
  <si>
    <t>XA39-GA-0002</t>
  </si>
  <si>
    <t>가스누출탐지용액 180ml</t>
  </si>
  <si>
    <t>CAT180</t>
  </si>
  <si>
    <t>XA39-JE-0001</t>
  </si>
  <si>
    <t>XA39-JE-0003</t>
  </si>
  <si>
    <t>XN90-22-9000</t>
  </si>
  <si>
    <t>MOUNTING ROD SET(광접속함체용지중행거봉(행거 고리 포함))</t>
  </si>
  <si>
    <t>XP15-RM-4091E1</t>
  </si>
  <si>
    <t>FAOC용 0.25mm 슬리브 (10개입, SET)</t>
  </si>
  <si>
    <t>XP15-RM-4093E1</t>
  </si>
  <si>
    <t>FAOC용 0.9mm 슬리브 (10개입, SET)</t>
  </si>
  <si>
    <t>XP15-RM-4096E1</t>
  </si>
  <si>
    <t>FAOC용 2.0mm 슬리브 (10개입, SET)</t>
  </si>
  <si>
    <t>A31-M1-1D4BM</t>
  </si>
  <si>
    <t>MINI OFD (W4,SC/PC 4EA,SKB)</t>
  </si>
  <si>
    <t>SKB,미래로앤지</t>
  </si>
  <si>
    <t>N90-77-0002</t>
  </si>
  <si>
    <t>Ethyl Alcohol 75%,AJW LOGO,100 EA/BOX</t>
  </si>
  <si>
    <t>X37-A-010</t>
  </si>
  <si>
    <t>X15-S4-4252</t>
  </si>
  <si>
    <t>FAOC LENGTH JIG (60 RING)</t>
  </si>
  <si>
    <t>22mm-13mm, 개별 포장 (지퍼백, 에어캡 포장)</t>
  </si>
  <si>
    <t>X45-A-108</t>
  </si>
  <si>
    <t>기프트 파우치</t>
  </si>
  <si>
    <t>재질：네오플렌,칼라：블랙</t>
  </si>
  <si>
    <t>XA39-JE-0002</t>
  </si>
  <si>
    <t>XA18-SR-D1121</t>
  </si>
  <si>
    <t>A39-A1-0001</t>
  </si>
  <si>
    <t>인공용원터치 천막(無)(QUT-002)</t>
  </si>
  <si>
    <t>QUT-002, KT마크無</t>
  </si>
  <si>
    <t>A31-V2-0002</t>
  </si>
  <si>
    <t>OFD W24(SC/PC-12P)</t>
  </si>
  <si>
    <t>XA39-GA-0003</t>
  </si>
  <si>
    <t>가스누출탐지용액 340ml</t>
  </si>
  <si>
    <t>CAT340</t>
  </si>
  <si>
    <t>DG-020</t>
  </si>
  <si>
    <t>XA15-S4-0001</t>
  </si>
  <si>
    <t>HOUSING AJW, 포장사양 : 제품 10EA, JIG 1EA, 가이드페이퍼 1EA / 10구 트레이 포장</t>
  </si>
  <si>
    <t>A31-M1-2D40</t>
  </si>
  <si>
    <t>MINI OFD (W4,SC/APC 4EA)</t>
  </si>
  <si>
    <t>A15-LC-0010</t>
  </si>
  <si>
    <t>10구 TRAY</t>
  </si>
  <si>
    <t>A31-A5-0003</t>
  </si>
  <si>
    <t>OFD C2(R5U144,SC/APC-144P)</t>
  </si>
  <si>
    <t>801685</t>
  </si>
  <si>
    <t>X37-A-011</t>
  </si>
  <si>
    <t>A31-M1-0040</t>
  </si>
  <si>
    <t>MINI OFD_4포트 (OFD-W004)</t>
  </si>
  <si>
    <t>A31-AC-0001</t>
  </si>
  <si>
    <t>OFD B2</t>
  </si>
  <si>
    <t>K9038959</t>
  </si>
  <si>
    <t>A31-H1-0007</t>
  </si>
  <si>
    <t>광분배함 SHELF (R2U72C, SC/APC 72C)</t>
  </si>
  <si>
    <t>S17-LC-001</t>
  </si>
  <si>
    <t>ABF LC KIT</t>
  </si>
  <si>
    <t>생산자재 / 조립자재 별도 포장</t>
  </si>
  <si>
    <t>4U144-144P-SC/APC</t>
  </si>
  <si>
    <t>W/ SC/APC ADAPTER,PIGTAIL, SLEEVE</t>
  </si>
  <si>
    <t>A15-LC-2009</t>
  </si>
  <si>
    <t>10구 TRAY/ 첨부품 : 보호튜브 (0.25, 0.9, 2.0) , 메뉴얼, 길이지그, 알콜패드 / 국내향 포장 사양, AQUA, OM1</t>
  </si>
  <si>
    <t>X37-A-006</t>
  </si>
  <si>
    <t>X37-A-005</t>
  </si>
  <si>
    <t>X37-A-007</t>
  </si>
  <si>
    <t>DG-005</t>
  </si>
  <si>
    <t>A31-A2-0015</t>
  </si>
  <si>
    <t>광분배함(R2U48,24C,SC/PC)</t>
  </si>
  <si>
    <t>A31-A2-0016</t>
  </si>
  <si>
    <t>광분배함(R2U48,36C,SC/PC)</t>
  </si>
  <si>
    <t>A31-A2-0017</t>
  </si>
  <si>
    <t>광분배함(R2U48,48C,SC/PC)</t>
  </si>
  <si>
    <t>A31-A4-0006</t>
  </si>
  <si>
    <t>OFD C1(R4U72,SC/PC-72P)</t>
  </si>
  <si>
    <t>A31-A4-0023</t>
  </si>
  <si>
    <t>OFD C1(R4U144)</t>
  </si>
  <si>
    <t>A31-F2-0005</t>
  </si>
  <si>
    <t>FDF 2U (LC/PC,48P)</t>
  </si>
  <si>
    <t>A39-FA-0001</t>
  </si>
  <si>
    <t>송배풍기(F-002)-(AC)</t>
  </si>
  <si>
    <t>F-002, AC타입</t>
  </si>
  <si>
    <t>801341</t>
  </si>
  <si>
    <t>A14-SB-N302</t>
  </si>
  <si>
    <t>N80-3-SB108</t>
  </si>
  <si>
    <t>라벨스티커 (SKB, 로고)</t>
  </si>
  <si>
    <t>ZOFC-B1,ZOFC-D2 (124*44)</t>
  </si>
  <si>
    <t>A31-V2-0003</t>
  </si>
  <si>
    <t>OFD W24(SC/PC-16P)</t>
  </si>
  <si>
    <t>A14-SB-N257</t>
  </si>
  <si>
    <t>Ethyl Alcohol 75%,AJW LOGO,100 EA/BOX,5*5</t>
  </si>
  <si>
    <t>A31-MO-0008</t>
  </si>
  <si>
    <t>MOFD(R1U24-PB,SC/APC,24C)</t>
  </si>
  <si>
    <t>LGU+：582129</t>
  </si>
  <si>
    <t>A31-A5-0002</t>
  </si>
  <si>
    <t>A31-MO-0009</t>
  </si>
  <si>
    <t>LGU+：803785</t>
  </si>
  <si>
    <t>A31-A1-0008</t>
  </si>
  <si>
    <t>OFD A1(R1U24-SW,SC/APC,12P)</t>
  </si>
  <si>
    <t>A14-SB-N456</t>
  </si>
  <si>
    <t>A14-SB-N835</t>
  </si>
  <si>
    <t>A14-SB-N971</t>
  </si>
  <si>
    <t>A31-A1-0004</t>
  </si>
  <si>
    <t>OFD A1(R1U24-SW,24P)</t>
  </si>
  <si>
    <t>DG-002</t>
  </si>
  <si>
    <t>X15-LC-4251</t>
  </si>
  <si>
    <t>FAOC LENGTH JIG (LC STD)</t>
  </si>
  <si>
    <t>14mm-10mm, 개별포장 (지퍼백, 에어캡 포장)</t>
  </si>
  <si>
    <t>X15-S1-4252</t>
  </si>
  <si>
    <t>FAOC LENGTH JIG (50 RING)</t>
  </si>
  <si>
    <t>18mm-10mm, 개별 포장 (지퍼백, 에어캡 포장)</t>
  </si>
  <si>
    <t>A14-SB-N455</t>
  </si>
  <si>
    <t>A14-SB-N973</t>
  </si>
  <si>
    <t>A14-SB-N974</t>
  </si>
  <si>
    <t>A14-SB-N972</t>
  </si>
  <si>
    <t>N90-67-2NW7</t>
  </si>
  <si>
    <t>DOFC-2NW(광접속함체 부품,주배선키트(2NW)_지퍼type)</t>
  </si>
  <si>
    <t>530096(KE)</t>
  </si>
  <si>
    <t>X37-A-082</t>
  </si>
  <si>
    <t>X37-A-081</t>
  </si>
  <si>
    <t>X37-A-083</t>
  </si>
  <si>
    <t>X37-A-079</t>
  </si>
  <si>
    <t>X37-A-078</t>
  </si>
  <si>
    <t>A31-MO-0014</t>
  </si>
  <si>
    <t>MOFD SHELF(24C/LC,광점퍼 미포함)</t>
  </si>
  <si>
    <t>LGU+：802921</t>
  </si>
  <si>
    <t>XA39-A1-0002</t>
  </si>
  <si>
    <t>인공용원터치 천막(有)(QUT-001)</t>
  </si>
  <si>
    <t>QUT-001, KT마크有</t>
  </si>
  <si>
    <t>A31-A5-0014</t>
  </si>
  <si>
    <t>OFD C2(R5U144,LC/APC-288P)</t>
  </si>
  <si>
    <t>N90-22-0001</t>
  </si>
  <si>
    <t>SUS 지지봉 OD22.3*T0.9*L1000 (SUS Mounting Rod OD22.3*T0.9*L1000)</t>
  </si>
  <si>
    <t>SUS 304 + EPDM 60도</t>
  </si>
  <si>
    <t>XA31-A1-0006</t>
  </si>
  <si>
    <t>XA39-A1-0001</t>
  </si>
  <si>
    <t>S11-C1-0002</t>
  </si>
  <si>
    <t>BOFC-C1/C2 TRAY ASSY, 판매용</t>
  </si>
  <si>
    <t>A31-A5-0027</t>
  </si>
  <si>
    <t>OFD C2(R5U144,SC/PC-144P)</t>
  </si>
  <si>
    <t>WITH PIGTAIL</t>
  </si>
  <si>
    <t>A31-V9-0002</t>
  </si>
  <si>
    <t>OFD W144(SC/PC-144P)</t>
  </si>
  <si>
    <t>A31-A1-0017</t>
  </si>
  <si>
    <t>OFD A1(R1U24-SW, SC/PC,24C)</t>
  </si>
  <si>
    <t>N90-14-0017</t>
  </si>
  <si>
    <t>스파이럴 슬리브 ID9*OD11*L400 (SPIRAL SLEEVE ID9*OD11*L400)</t>
  </si>
  <si>
    <t>검정, 40cm</t>
  </si>
  <si>
    <t>A37-C2-0001</t>
  </si>
  <si>
    <t>25P 압착공구(A형) C7311 (710 CUTTER PRESSER)</t>
  </si>
  <si>
    <t>XA20-330010</t>
  </si>
  <si>
    <t>N90-19-0002</t>
  </si>
  <si>
    <t>와이어 새들 2N (CABLE RETENTION RING 2N)</t>
  </si>
  <si>
    <t>2N, PA66</t>
  </si>
  <si>
    <t>A31-M2-0001</t>
  </si>
  <si>
    <t>MINI OFD (W12,SC/PC 12EA)</t>
  </si>
  <si>
    <t>A31-V5-0001</t>
  </si>
  <si>
    <t>OFD W48</t>
  </si>
  <si>
    <t>A31-A4-0008</t>
  </si>
  <si>
    <t>OFD C1(R4U72,LC/PC-144P)</t>
  </si>
  <si>
    <t>A14-SB-N253</t>
  </si>
  <si>
    <t>908041427, 8M, B3, 2.0mm</t>
  </si>
  <si>
    <t>A14-SB-N308</t>
  </si>
  <si>
    <t>0.5M, B3, 3.0mm</t>
  </si>
  <si>
    <t>A14-SB-N381</t>
  </si>
  <si>
    <t>A14-SB-N488</t>
  </si>
  <si>
    <t>22M, B3, 2.0mm</t>
  </si>
  <si>
    <t>A14-SB-N816</t>
  </si>
  <si>
    <t>A14-SB-N822</t>
  </si>
  <si>
    <t>A14-SB-N979</t>
  </si>
  <si>
    <t>A14-SB-N980</t>
  </si>
  <si>
    <t>A14-SB-N981</t>
  </si>
  <si>
    <t>8M, B3, 2.0mm</t>
  </si>
  <si>
    <t>A14-SB-N982</t>
  </si>
  <si>
    <t>0.5M,B3,2.0mm</t>
  </si>
  <si>
    <t>A14-SB-N983</t>
  </si>
  <si>
    <t>A14-SB-N984</t>
  </si>
  <si>
    <t>A14-SB-N985</t>
  </si>
  <si>
    <t>A14-SB-NA06</t>
  </si>
  <si>
    <t>A14-SB-NA31</t>
  </si>
  <si>
    <t>A15-LC-0002</t>
  </si>
  <si>
    <t>10구 TRAY/ 첨부품 : 메뉴얼, 길이지그, 알콜패드 / 국내향 포장 사양</t>
  </si>
  <si>
    <t>A15-LC-0004</t>
  </si>
  <si>
    <t>10구 TRAY/ 첨부품 : 보호튜브 (0.9), 메뉴얼, 길이지그, 알콜패드 / 국내향 포장 사양</t>
  </si>
  <si>
    <t>A15-LC-1002</t>
  </si>
  <si>
    <t>A20-01001XC</t>
  </si>
  <si>
    <t>A20-04001XC</t>
  </si>
  <si>
    <t>A31-A1-0003</t>
  </si>
  <si>
    <t>OFD A1(R1U24-SW,SC/PC,6P)</t>
  </si>
  <si>
    <t>A31-A1-0055</t>
  </si>
  <si>
    <t>W/PIGTAIL</t>
  </si>
  <si>
    <t>광분배함(R2U48,48C,SC/APC)</t>
  </si>
  <si>
    <t>A31-A2-0019</t>
  </si>
  <si>
    <t>OFD C1(R4U144,SC/PC-144P)</t>
  </si>
  <si>
    <t>A31-A4-0024</t>
  </si>
  <si>
    <t>OFD C1(R4U144,SC/APC-144P)</t>
  </si>
  <si>
    <t>A31-A4-0037</t>
  </si>
  <si>
    <t>OFD C1(R4U96,SC/APC-96P)</t>
  </si>
  <si>
    <t>A31-A4-0038</t>
  </si>
  <si>
    <t>A31-A5-0004</t>
  </si>
  <si>
    <t>OFD C2(R5U144,SC/APC-96P)</t>
  </si>
  <si>
    <t>A31-A5-0011</t>
  </si>
  <si>
    <t>OFD C2(R5U144,SC/APC-72P)</t>
  </si>
  <si>
    <t>A31-A5-0032</t>
  </si>
  <si>
    <t>OFD B2(R5U48,SC/PC,48P)</t>
  </si>
  <si>
    <t>A31-AC-0005</t>
  </si>
  <si>
    <t>FDF 1U (LC/PC,48P)</t>
  </si>
  <si>
    <t>A31-F1-0011</t>
  </si>
  <si>
    <t>FDF 2U (LC/PC,48C)</t>
  </si>
  <si>
    <t>A31-F2-0018</t>
  </si>
  <si>
    <t>24P 취부대</t>
  </si>
  <si>
    <t>MOFD(R1U24-PB, 12C, 아답타없음)</t>
  </si>
  <si>
    <t>A31-MO-0002</t>
  </si>
  <si>
    <t>A31-MO-0010</t>
  </si>
  <si>
    <t>LGU+：803784</t>
  </si>
  <si>
    <t>OFD D1(R1U24-PB,4P,PigTail)</t>
  </si>
  <si>
    <t>A31-MO-0015</t>
  </si>
  <si>
    <t>K9179825</t>
  </si>
  <si>
    <t>OFD D2(R1U24-PB,8P,PigTail)</t>
  </si>
  <si>
    <t>A31-MO-0016</t>
  </si>
  <si>
    <t>K9179826</t>
  </si>
  <si>
    <t>OFD D3(R1U24-PB,12P,PigTail)</t>
  </si>
  <si>
    <t>A31-MO-0017</t>
  </si>
  <si>
    <t>K9179827</t>
  </si>
  <si>
    <t>OFD W72(SC/PC-72P)</t>
  </si>
  <si>
    <t>A31-V1-0001</t>
  </si>
  <si>
    <t>OFD W96(SC/PC-96C)</t>
  </si>
  <si>
    <t>A31-V7-0002</t>
  </si>
  <si>
    <t>UTP패치코드CAT5e(30M)</t>
  </si>
  <si>
    <t>A35-U5-0014</t>
  </si>
  <si>
    <t>옥내용, 회색부트</t>
  </si>
  <si>
    <t>A39-A1-0002</t>
  </si>
  <si>
    <t>선번스티커 (24PORT, OFD A-1, 포트선번표)</t>
  </si>
  <si>
    <t>N80-5-AJ111</t>
  </si>
  <si>
    <t>OFD-1U24SW, 230*31</t>
  </si>
  <si>
    <t>선번 스티커 (OFD 포트선번표 (72Port))</t>
  </si>
  <si>
    <t>N80-5-AJ122</t>
  </si>
  <si>
    <t>OFD-2U48, 2U72</t>
  </si>
  <si>
    <t>보호튜브 ID8.5*OD9.5_6C_L600 (PROTECTION TUBE ID8.5*OD9.5_6C_L600)</t>
  </si>
  <si>
    <t>N90-22-0002</t>
  </si>
  <si>
    <t>SUS 304 + EPDM 60도 / BOFC-B4 브라켓 SET</t>
  </si>
  <si>
    <t>DOFC-1NW(광접속함체 부품,분기배키트(1NW)_지퍼type)</t>
  </si>
  <si>
    <t>N90-67-1NW7</t>
  </si>
  <si>
    <t>530095(KE)</t>
  </si>
  <si>
    <t>DOFC-2NT 수축관(튜브 75/22)</t>
  </si>
  <si>
    <t>N90-67-2NTA</t>
  </si>
  <si>
    <t>SJK (36C/72C/72MC용)</t>
  </si>
  <si>
    <t>더미 어댑터 (DUMMY ADAPTER)</t>
  </si>
  <si>
    <t>P11-T1-SDA1</t>
  </si>
  <si>
    <t>IJP 어댑터 취부대 (IJP ADAPTER MOUNTING PLATE)</t>
  </si>
  <si>
    <t>P12-A1-2193</t>
  </si>
  <si>
    <t>아답터 취부판</t>
  </si>
  <si>
    <t>P12-MR-1101</t>
  </si>
  <si>
    <t>8C, RNC용, 어댑터 포함</t>
  </si>
  <si>
    <t>P12-MR-1102</t>
  </si>
  <si>
    <t>4C, RNC용, 어댑터 포함</t>
  </si>
  <si>
    <t>P15-LC-4251</t>
  </si>
  <si>
    <t>14mm-10mm</t>
  </si>
  <si>
    <t>MOFD 어댑터 취부대 SC 24 PORT (MOFD ADAPTER MOUNTING PLATE SC 24 PORT)</t>
  </si>
  <si>
    <t>P31-MO-2194</t>
  </si>
  <si>
    <t>SC 아답타 취부대 / 24 PORT /</t>
  </si>
  <si>
    <t>와이퍼(INDUSTRIAL WIPER)</t>
  </si>
  <si>
    <t>S11-B4-0002</t>
  </si>
  <si>
    <t>BOFC-B4, 마케팅팀 판매용</t>
  </si>
  <si>
    <t>OTP-MA UPPER ASSY</t>
  </si>
  <si>
    <t>S12-MA-0003</t>
  </si>
  <si>
    <t>광단자함(SA) 상판 ASSY</t>
  </si>
  <si>
    <t>S12-SA-0001</t>
  </si>
  <si>
    <t>A형 단자함</t>
  </si>
  <si>
    <t>OTP-A UPPER ASSY</t>
  </si>
  <si>
    <t>S12-SA-0005</t>
  </si>
  <si>
    <t>OTP-A</t>
  </si>
  <si>
    <t>광단자함(SD) 상판 ASSY</t>
  </si>
  <si>
    <t>S12-SD-0001</t>
  </si>
  <si>
    <t>D형 단자함</t>
  </si>
  <si>
    <t>XA15-LC-1001</t>
  </si>
  <si>
    <t>XA16-MT-0001</t>
  </si>
  <si>
    <t>첨부품 : 매뉴얼 / 마케팅 전용</t>
  </si>
  <si>
    <t>XA31-M1-1D40S02</t>
  </si>
  <si>
    <t>스플리터 취부형(1:2, SC/PC)</t>
  </si>
  <si>
    <t>MINI OFD(W4,4P-SC/PC,1:4)</t>
  </si>
  <si>
    <t>XA31-M1-1D40S04</t>
  </si>
  <si>
    <t>스플리터 취부형(1:4, SC/PC)</t>
  </si>
  <si>
    <t>XA31-M1-1G80S08</t>
  </si>
  <si>
    <t>스플리터 취부형(1:8, SC/PC)</t>
  </si>
  <si>
    <t>OFD A1(R1U24-SW, SC/PC,4C)</t>
  </si>
  <si>
    <t>A31-A1-0011</t>
  </si>
  <si>
    <t>OFD A1(R1U24-SW, SC/PC,8C)</t>
  </si>
  <si>
    <t>A31-A1-0013</t>
  </si>
  <si>
    <t>OFD A1(R1U24-SW, SC/PC,12C)</t>
  </si>
  <si>
    <t>A31-A1-0014</t>
  </si>
  <si>
    <t>OFD A1(R1U24-SW, SC/PC,16C)</t>
  </si>
  <si>
    <t>A31-A1-0015</t>
  </si>
  <si>
    <t>광분배함(R2U48,SC/PC,48P)</t>
  </si>
  <si>
    <t>A31-A2-0013</t>
  </si>
  <si>
    <t>W/PIGTAIL(12색)</t>
  </si>
  <si>
    <t>FDF 3U (SC/PC,64P)</t>
  </si>
  <si>
    <t>A31-F3-0005</t>
  </si>
  <si>
    <t>완성형 / SPLITTER (1:32,SC/PC) 2EA</t>
  </si>
  <si>
    <t>A31-H1-0009</t>
  </si>
  <si>
    <t>PIGTAIL 미포함</t>
  </si>
  <si>
    <t>MOFD SHELF(FC/APC,12C)</t>
  </si>
  <si>
    <t>A31-MO-0012</t>
  </si>
  <si>
    <t>LGU+：580115</t>
  </si>
  <si>
    <t>OFD W24(SC/PC-24P)</t>
  </si>
  <si>
    <t>A31-V2-0004</t>
  </si>
  <si>
    <t>vLocDM3</t>
  </si>
  <si>
    <t>A36-LS-0000</t>
  </si>
  <si>
    <t>K11-E-005</t>
  </si>
  <si>
    <t>OTP-M5L, 이스트포토닉스</t>
  </si>
  <si>
    <t>N90-22-9000</t>
  </si>
  <si>
    <t>803672</t>
  </si>
  <si>
    <t>MOUNTING ROD SET(광접속함체용지중행거봉(행거 고리 포함)</t>
  </si>
  <si>
    <t>93000349_1NT(40/8)</t>
  </si>
  <si>
    <t>930003500_1NW(지퍼형)_180mm_(40/8)</t>
  </si>
  <si>
    <t>930003501_2NW(지퍼형)_180mm_(75/15)</t>
  </si>
  <si>
    <t>트러스 볼트 M5*L10 (TRUSS BOLT M5*L10)</t>
  </si>
  <si>
    <t>N99-5-05100S</t>
  </si>
  <si>
    <t>M5*10</t>
  </si>
  <si>
    <t>P15-S1-4252</t>
  </si>
  <si>
    <t>18mm-10mm</t>
  </si>
  <si>
    <t>BOFC-B1 TRAY ASSY</t>
  </si>
  <si>
    <t>S11-B1-0004</t>
  </si>
  <si>
    <t>1장(12C) / BOFC-B1</t>
  </si>
  <si>
    <t>DOFC 브라켓 세트[FOR DOFC-C3/D1/D2]</t>
  </si>
  <si>
    <t>S11-E2-103A</t>
  </si>
  <si>
    <t>관로형, 접지선 제외</t>
  </si>
  <si>
    <t>(베이지) 오브제 고용량 5구5M (누전)</t>
  </si>
  <si>
    <t>X38-A-087</t>
  </si>
  <si>
    <t>HDB16GN-55BE</t>
  </si>
  <si>
    <t>VLOCPRO3 / 5W</t>
  </si>
  <si>
    <t>10구 TRAY/ 첨부품 : 보호튜브 (2.0), 메뉴얼, 길이지그, 알콜패드 / 국내향 포장 사양</t>
  </si>
  <si>
    <t>MOFD(R1U24-PB, 24C, 아답타없음)</t>
  </si>
  <si>
    <t>MINI OFD(W4,4P-SC/PC,1:2)</t>
  </si>
  <si>
    <t>MINI OFD(W8,8P-SC/PC,1:8)</t>
  </si>
  <si>
    <t>광접속함체용 지중행거봉(행거 고리 포함)</t>
  </si>
  <si>
    <t>930003497, 광접속함체용 지중행거봉(행거 고리 포함)</t>
  </si>
  <si>
    <t>경북 AI 데이터센터 국산제품 테스트베드 조성사업_재료비항목(잔금)</t>
  </si>
  <si>
    <t>연별</t>
  </si>
  <si>
    <t>품목별</t>
  </si>
  <si>
    <t xml:space="preserve">2024/03/21 </t>
  </si>
  <si>
    <t>AJW 2024021500002</t>
  </si>
  <si>
    <t>AJW2024040500004</t>
  </si>
  <si>
    <t xml:space="preserve">2024/05/03 </t>
  </si>
  <si>
    <t>AJW 2024040500001</t>
  </si>
  <si>
    <t xml:space="preserve">2024/12/05 </t>
  </si>
  <si>
    <t>AJW2024022000001</t>
  </si>
  <si>
    <t xml:space="preserve">2024/03/20 </t>
  </si>
  <si>
    <t xml:space="preserve">2024/07/05 </t>
  </si>
  <si>
    <t>AJW 2023110300001</t>
  </si>
  <si>
    <t xml:space="preserve">2024/01/30 </t>
  </si>
  <si>
    <t xml:space="preserve">2024/01/05 </t>
  </si>
  <si>
    <t>AJW2024022000002</t>
  </si>
  <si>
    <t xml:space="preserve">2024/02/27 </t>
  </si>
  <si>
    <t>AJW2024041800002</t>
  </si>
  <si>
    <t xml:space="preserve">2024/05/17 </t>
  </si>
  <si>
    <t>F6222(1)3mm, (1)2mm and (1)900um Adapters</t>
  </si>
  <si>
    <t>AJW2024040500005</t>
  </si>
  <si>
    <t>AJW2024073000002</t>
  </si>
  <si>
    <t xml:space="preserve">2024/08/12 </t>
  </si>
  <si>
    <t>AJW2024040500003</t>
  </si>
  <si>
    <t xml:space="preserve">2024/05/30 </t>
  </si>
  <si>
    <t>AJW 2024030700001</t>
  </si>
  <si>
    <t xml:space="preserve">2024/06/25 </t>
  </si>
  <si>
    <t>SC/APC-lnner Houser(3.0mm)</t>
  </si>
  <si>
    <t>freight</t>
  </si>
  <si>
    <t>AJW2024080100001</t>
  </si>
  <si>
    <t xml:space="preserve">2024/09/03 </t>
  </si>
  <si>
    <t>AJW 2024021900001</t>
  </si>
  <si>
    <t xml:space="preserve">2024/03/26 </t>
  </si>
  <si>
    <t xml:space="preserve">2024/08/20 </t>
  </si>
  <si>
    <t xml:space="preserve">2024/05/28 </t>
  </si>
  <si>
    <t>AJW2024073000001</t>
  </si>
  <si>
    <t>AJW2024041200001</t>
  </si>
  <si>
    <t xml:space="preserve">2024/05/07 </t>
  </si>
  <si>
    <t>AJW2024010300003</t>
  </si>
  <si>
    <t xml:space="preserve">2024/01/29 </t>
  </si>
  <si>
    <t>AJW 2024021500001</t>
  </si>
  <si>
    <t xml:space="preserve">2024/04/08 </t>
  </si>
  <si>
    <t>AJW2024082900005</t>
  </si>
  <si>
    <t xml:space="preserve">2024/10/10 </t>
  </si>
  <si>
    <t>99006</t>
  </si>
  <si>
    <t>HEBEI CANGZHOU NEW CENTURY FOREIGN TRADE CO.,LTD</t>
  </si>
  <si>
    <t>AJW 2023121500001</t>
  </si>
  <si>
    <t>AJW2024022200001</t>
  </si>
  <si>
    <t>AJW 2023120500001</t>
  </si>
  <si>
    <t>AJW2024073000004</t>
  </si>
  <si>
    <t xml:space="preserve">2024/08/29 </t>
  </si>
  <si>
    <t>AJW2024101700001</t>
  </si>
  <si>
    <t xml:space="preserve">2024/11/07 </t>
  </si>
  <si>
    <t>AJW 2023120500002</t>
  </si>
  <si>
    <t>AJW 2023121500002</t>
  </si>
  <si>
    <t xml:space="preserve">2024/01/16 </t>
  </si>
  <si>
    <t>AJW 2023112800003</t>
  </si>
  <si>
    <t>HOUSING 제외, GREEN COVER</t>
  </si>
  <si>
    <t>GST-25-03</t>
  </si>
  <si>
    <t>AJW2024112500006</t>
  </si>
  <si>
    <t xml:space="preserve">2025/01/20 </t>
  </si>
  <si>
    <t>AJW2025021300001</t>
  </si>
  <si>
    <t xml:space="preserve">2025/03/14 </t>
  </si>
  <si>
    <t>AJW2024112500004</t>
  </si>
  <si>
    <t>AJW2025041400001</t>
  </si>
  <si>
    <t xml:space="preserve">2025/05/15 </t>
  </si>
  <si>
    <t>AJW2025022700001</t>
  </si>
  <si>
    <t>AJW 2025012100001</t>
  </si>
  <si>
    <t xml:space="preserve">2025/02/17 </t>
  </si>
  <si>
    <t>AJW 2024122400001</t>
  </si>
  <si>
    <t xml:space="preserve">2025/01/15 </t>
  </si>
  <si>
    <t>AJW2024112500003</t>
  </si>
  <si>
    <t xml:space="preserve">2025/01/08 </t>
  </si>
  <si>
    <t>EXW-25-02</t>
  </si>
  <si>
    <t xml:space="preserve">2025/09/30 </t>
  </si>
  <si>
    <t>AJW2025051400001</t>
  </si>
  <si>
    <t xml:space="preserve">2025/06/10 </t>
  </si>
  <si>
    <t>AJW2025010300001</t>
  </si>
  <si>
    <t xml:space="preserve">2025/02/04 </t>
  </si>
  <si>
    <t>AJW2025011400001</t>
  </si>
  <si>
    <t xml:space="preserve">2025/05/07 </t>
  </si>
  <si>
    <t>90134</t>
  </si>
  <si>
    <t>Shenzhen AEON Telecom Technology Co.Ltd</t>
  </si>
  <si>
    <t>AJW2024121300003</t>
  </si>
  <si>
    <t xml:space="preserve">2025/01/24 </t>
  </si>
  <si>
    <t>AJW2025051500002</t>
  </si>
  <si>
    <t>LC-APC-48 (LC/APC 하우징타입 연마지그)</t>
  </si>
  <si>
    <t>AJW2025032000001</t>
  </si>
  <si>
    <t>48PORT</t>
  </si>
  <si>
    <t>POFC Cable Sample</t>
  </si>
  <si>
    <t xml:space="preserve">2025/01/07 </t>
  </si>
  <si>
    <t>90170</t>
  </si>
  <si>
    <t>POFC (TW)</t>
  </si>
  <si>
    <t xml:space="preserve">2025/07/18 </t>
  </si>
  <si>
    <t xml:space="preserve">2025/02/07 </t>
  </si>
  <si>
    <t xml:space="preserve">2025/02/06 </t>
  </si>
  <si>
    <t>AJW2025040800001</t>
  </si>
  <si>
    <t xml:space="preserve">2025/06/05 </t>
  </si>
  <si>
    <t>SOJC-SM-SC/PC-SC/PC 908041390, 3M, B3, 3.0mm</t>
  </si>
  <si>
    <t xml:space="preserve">2025/12/02 </t>
  </si>
  <si>
    <t xml:space="preserve">2025/02/05 </t>
  </si>
  <si>
    <t>AJW2025053000001</t>
  </si>
  <si>
    <t>AJW2024112800001</t>
  </si>
  <si>
    <t xml:space="preserve">2025/07/08 </t>
  </si>
  <si>
    <t>AJW2025061700001</t>
  </si>
  <si>
    <t xml:space="preserve">2025/07/03 </t>
  </si>
  <si>
    <t>AJW2025042300002</t>
  </si>
  <si>
    <t>ID 3.2, OD 4.5, L 33mm, HTLL, Non-magnetic</t>
  </si>
  <si>
    <t>AJW2025022700003</t>
  </si>
  <si>
    <t xml:space="preserve">2025/03/19 </t>
  </si>
  <si>
    <t>AJW2025010800001</t>
  </si>
  <si>
    <t>AJW2025061100001</t>
  </si>
  <si>
    <t xml:space="preserve">2025/06/26 </t>
  </si>
  <si>
    <t xml:space="preserve">2025/04/29 </t>
  </si>
  <si>
    <t>AJW2025041000001</t>
  </si>
  <si>
    <t>AJW2024112500007</t>
  </si>
  <si>
    <t xml:space="preserve">2025/07/10 </t>
  </si>
  <si>
    <t>내측 : 92*20*168 / SC,LC 공용 10구 소박스 / SCON</t>
  </si>
  <si>
    <t>AJW2025040700002</t>
  </si>
  <si>
    <t>AJW2025090900004</t>
  </si>
  <si>
    <t>AJW2025011000002</t>
  </si>
  <si>
    <t>AJW2025032800001</t>
  </si>
  <si>
    <t xml:space="preserve">2025/04/16 </t>
  </si>
  <si>
    <t>AJW2024121300002</t>
  </si>
  <si>
    <t>AJW2025081400002</t>
  </si>
  <si>
    <t xml:space="preserve">2025/08/26 </t>
  </si>
  <si>
    <t>GREEN/50,57,60,VF,VS,OJC,SOC</t>
  </si>
  <si>
    <t>AJW2025020700001</t>
  </si>
  <si>
    <t xml:space="preserve">2025/02/14 </t>
  </si>
  <si>
    <t>Material : PBT(with original color of the material)</t>
  </si>
  <si>
    <t>AJW2024120400001</t>
  </si>
  <si>
    <t xml:space="preserve">2025/03/24 </t>
  </si>
  <si>
    <t>PERFECT LASER-25-02</t>
  </si>
  <si>
    <t xml:space="preserve">2025/12/23 </t>
  </si>
  <si>
    <t xml:space="preserve">2026/01/06 </t>
  </si>
  <si>
    <t xml:space="preserve">2026/03/09 </t>
  </si>
  <si>
    <t xml:space="preserve">2026/03/11 </t>
  </si>
  <si>
    <t xml:space="preserve">2026/01/14 </t>
  </si>
  <si>
    <t xml:space="preserve">2026/01/19 </t>
  </si>
  <si>
    <t xml:space="preserve">2026/03/24 </t>
  </si>
  <si>
    <t xml:space="preserve">2026/02/03 </t>
  </si>
  <si>
    <t>CHAOQIAN-25-09</t>
  </si>
  <si>
    <t>OPTICAL FIBER CABLE SM/G657B3 Duplex 2.0mm LSZH</t>
  </si>
  <si>
    <t xml:space="preserve">2026/02/12 </t>
  </si>
  <si>
    <t>CHAOQIAN-25-11</t>
  </si>
  <si>
    <t>CHAOQIAN-25-12</t>
  </si>
  <si>
    <t xml:space="preserve">2026/03/13 </t>
  </si>
  <si>
    <t xml:space="preserve">2026/03/27 </t>
  </si>
  <si>
    <t xml:space="preserve">2026/02/20 </t>
  </si>
  <si>
    <t xml:space="preserve">2026/02/05 </t>
  </si>
  <si>
    <t xml:space="preserve">2026/01/30 </t>
  </si>
  <si>
    <t xml:space="preserve">2026/01/15 </t>
  </si>
  <si>
    <t>930003499_1NT(40/8), LG향</t>
  </si>
  <si>
    <t>판매추이</t>
    <phoneticPr fontId="5" type="noConversion"/>
  </si>
  <si>
    <t>전년 판매량 대비</t>
    <phoneticPr fontId="5" type="noConversion"/>
  </si>
  <si>
    <t>월 평균판매량</t>
    <phoneticPr fontId="5" type="noConversion"/>
  </si>
  <si>
    <t>24-25년</t>
    <phoneticPr fontId="5" type="noConversion"/>
  </si>
  <si>
    <t>26년</t>
    <phoneticPr fontId="5" type="noConversion"/>
  </si>
  <si>
    <r>
      <rPr>
        <sz val="20"/>
        <color theme="1"/>
        <rFont val="맑은 고딕"/>
        <family val="3"/>
        <charset val="129"/>
      </rPr>
      <t>수입</t>
    </r>
    <r>
      <rPr>
        <sz val="20"/>
        <color theme="1"/>
        <rFont val="helvetica"/>
        <family val="2"/>
      </rPr>
      <t xml:space="preserve"> </t>
    </r>
    <r>
      <rPr>
        <sz val="20"/>
        <color theme="1"/>
        <rFont val="맑은 고딕"/>
        <family val="3"/>
        <charset val="129"/>
      </rPr>
      <t>입고</t>
    </r>
    <r>
      <rPr>
        <sz val="20"/>
        <color theme="1"/>
        <rFont val="helvetica"/>
        <family val="2"/>
      </rPr>
      <t xml:space="preserve"> </t>
    </r>
    <r>
      <rPr>
        <sz val="20"/>
        <color theme="1"/>
        <rFont val="맑은 고딕"/>
        <family val="3"/>
        <charset val="129"/>
      </rPr>
      <t>현황</t>
    </r>
    <phoneticPr fontId="19" type="noConversion"/>
  </si>
  <si>
    <r>
      <rPr>
        <sz val="10"/>
        <color theme="0"/>
        <rFont val="나눔고딕"/>
        <family val="3"/>
        <charset val="129"/>
      </rPr>
      <t>사용부서</t>
    </r>
    <phoneticPr fontId="19" type="noConversion"/>
  </si>
  <si>
    <r>
      <rPr>
        <sz val="10"/>
        <color theme="0"/>
        <rFont val="나눔고딕"/>
        <family val="3"/>
        <charset val="129"/>
      </rPr>
      <t>발주</t>
    </r>
    <r>
      <rPr>
        <sz val="10"/>
        <color theme="0"/>
        <rFont val="helvetica"/>
        <family val="2"/>
      </rPr>
      <t>#</t>
    </r>
    <phoneticPr fontId="19" type="noConversion"/>
  </si>
  <si>
    <r>
      <rPr>
        <sz val="10"/>
        <color theme="0"/>
        <rFont val="나눔고딕"/>
        <family val="3"/>
        <charset val="129"/>
      </rPr>
      <t>품목명</t>
    </r>
    <phoneticPr fontId="19" type="noConversion"/>
  </si>
  <si>
    <r>
      <rPr>
        <sz val="10"/>
        <color theme="0"/>
        <rFont val="나눔고딕"/>
        <family val="3"/>
        <charset val="129"/>
      </rPr>
      <t>규격</t>
    </r>
    <phoneticPr fontId="19" type="noConversion"/>
  </si>
  <si>
    <r>
      <rPr>
        <sz val="10"/>
        <color theme="0"/>
        <rFont val="나눔고딕"/>
        <family val="3"/>
        <charset val="129"/>
      </rPr>
      <t>발주수량</t>
    </r>
    <phoneticPr fontId="19" type="noConversion"/>
  </si>
  <si>
    <r>
      <rPr>
        <sz val="10"/>
        <color theme="0"/>
        <rFont val="나눔고딕"/>
        <family val="3"/>
        <charset val="129"/>
      </rPr>
      <t>실발주일</t>
    </r>
    <phoneticPr fontId="19" type="noConversion"/>
  </si>
  <si>
    <t>ETD</t>
    <phoneticPr fontId="19" type="noConversion"/>
  </si>
  <si>
    <t>ETA</t>
    <phoneticPr fontId="19" type="noConversion"/>
  </si>
  <si>
    <r>
      <rPr>
        <sz val="10"/>
        <color theme="0"/>
        <rFont val="나눔고딕"/>
        <family val="3"/>
        <charset val="129"/>
      </rPr>
      <t>비고</t>
    </r>
    <phoneticPr fontId="19" type="noConversion"/>
  </si>
  <si>
    <t>P14-LS-422C</t>
  </si>
  <si>
    <t>OJC HOUSING KIT DP (OJC LC/PC 2.0 BLUE, Clip Type)</t>
  </si>
  <si>
    <t>P14-LS-422D</t>
  </si>
  <si>
    <t>OJC HOUSING KIT DP (OJC LC/PC 2.0 RED, Clip Type)</t>
  </si>
  <si>
    <t>품번</t>
    <phoneticPr fontId="19" type="noConversion"/>
  </si>
  <si>
    <r>
      <rPr>
        <sz val="10"/>
        <color theme="0"/>
        <rFont val="나눔고딕"/>
        <family val="3"/>
        <charset val="129"/>
      </rPr>
      <t>입고예정일</t>
    </r>
    <phoneticPr fontId="19" type="noConversion"/>
  </si>
  <si>
    <t>입고지</t>
    <phoneticPr fontId="19" type="noConversion"/>
  </si>
  <si>
    <t>P14-RM-4190H</t>
  </si>
  <si>
    <t>OJC HOUSING KIT (OJC SC/PC 3.0 BLUE BOOT, TRANSPARENT DUST CAP)</t>
  </si>
  <si>
    <t>OJC HOUSING KIT (OJC SC/PC 3.0 RED BOOT, TRANSPARENT DUST CAP)</t>
  </si>
  <si>
    <t>OJC HOUSING KIT (OJC SC/APC 3.0 GREEN BOOT, TRANSPARENT DUST CAP)</t>
  </si>
  <si>
    <t>OJC HOUSING KIT (OJC FC/PC 3.0 RED BOOT, TRANSPARENT DUST CAP)</t>
  </si>
  <si>
    <t>OJC HOUSING KIT (OJC FC/APC 3.0 GREEN BOOT, TRANSPARENT DUST CAP)</t>
  </si>
  <si>
    <t>OJC HOUSING KIT (OJC FC/PC,APC 2.0 RED BOOT, TRANSPARENT DUST CAP)</t>
  </si>
  <si>
    <t>OJC HOUSING KIT (OJC FC/APC 2.0 GREEN BOOT, TRANSPARENT DUST CAP)</t>
  </si>
  <si>
    <t>OJC HOUSING KIT (OJC LC/PC-MM 2.0 BEIGE BOOT, TRANSPARENT DUST CAP)</t>
  </si>
  <si>
    <t>OJC HOUSING KIT (OJC LC/PC 2.0 BLUE BOOT, TRANSPARENT DUST CAP)</t>
  </si>
  <si>
    <t>A14-S-SP/SP-1-N-008</t>
  </si>
  <si>
    <t>A14-D-SP/FA-B-N-013</t>
  </si>
  <si>
    <t>입고 후
예상기간 (월)</t>
  </si>
  <si>
    <t>발주예정량</t>
    <phoneticPr fontId="5" type="noConversion"/>
  </si>
  <si>
    <t>14-C-721</t>
  </si>
  <si>
    <t>657A2,LSZH,200MM/500MM/boots:blue&amp;red,blue&amp;red/cable-Black(5mm),blue,red(2mm)</t>
  </si>
  <si>
    <t>5M, A1, 2.0mm</t>
  </si>
  <si>
    <t>908040439, 7M, B3, 2.0mm</t>
  </si>
  <si>
    <t>N90-PB-S01S</t>
  </si>
  <si>
    <t>PACKAGE BOX S-SIZE ITEM 1 (FOR SHIPPING)</t>
  </si>
  <si>
    <t>내측 : 310*164*228/AJW</t>
  </si>
  <si>
    <t>N90-PB-S01SN</t>
  </si>
  <si>
    <t>PACKAGE BOX S-SIZE ITEM 1 (FOR SHIPPING,NO PRINT))</t>
  </si>
  <si>
    <t>내측 : 310*164*228/NO PRINT</t>
  </si>
  <si>
    <t>분리형 클립(Blue)</t>
  </si>
  <si>
    <t>분리형 클립(RED)</t>
  </si>
  <si>
    <t>P14-PB-OJCS</t>
  </si>
  <si>
    <t>PACKAGE BOX OJC (FOR SHIPPING)</t>
  </si>
  <si>
    <t>내측 : 405*370*303 / AJW</t>
  </si>
  <si>
    <t>P14-PB-OJCSN</t>
  </si>
  <si>
    <t>PACKAGE BOX OJC (FOR SHIPPING,NO PRINT)</t>
  </si>
  <si>
    <t>내측 : 405*370*303 / NO PRINT</t>
  </si>
  <si>
    <t>26-04</t>
  </si>
  <si>
    <t>14-S-301</t>
  </si>
  <si>
    <t>14-C-720</t>
  </si>
  <si>
    <t>657A2,LSZH,LC DUPLEX KIT(CLIP),200MM/500MM/boots:blue&amp;red,blue&amp;red/cable-Black(5mm),blue,red(2mm)</t>
  </si>
  <si>
    <t>14-S-820</t>
  </si>
  <si>
    <t>SOJC-SM-LC/PC-SC/PC(3mm)</t>
  </si>
  <si>
    <t>A14-SB-NA09</t>
  </si>
  <si>
    <t>OJC HOUSING KIT (OJC FC/PC 2.0 BLACK BOOT, TRANSPARENT DUST CAP)</t>
  </si>
  <si>
    <t>OJC HOUSING KIT (OJC FC/PC 3.0 BLACK BOOT, TRANSPARENT DUST CAP)</t>
  </si>
  <si>
    <t>OJC HOUSING KIT (OJC LC/APC 2.0 GREEN BOOT, TRANSPARENT DUST CAP)</t>
  </si>
  <si>
    <t>OJC HOUSING KIT (OJC LC/PC 2.0 RED BOOT, TRANSPARENT DUST CAP)</t>
  </si>
  <si>
    <t>OJC HOUSING KIT (OJC LC/PC 3.0 BLUE BOOT, TRANSPARENT DUST CAP)</t>
  </si>
  <si>
    <t>OJC HOUSING KIT (OJC LC/PC 3.0 RED BOOT, TRANSPARENT DUST CAP)</t>
  </si>
  <si>
    <t>OJC HOUSING KIT (OJC LC/APC 3.0 RED BOOT, TRANSPARENT DUST CAP)</t>
  </si>
  <si>
    <t>OJC HOUSING KIT (OJC LC/APC 3.0 GREEN BOOT, TRANSPARENT DUST CAP)</t>
  </si>
  <si>
    <t>OJC HOUSING KIT (OJC SC/APC 3.0 RED BOOT, TRANSPARENT DUST CAP)</t>
  </si>
  <si>
    <t>TRANSPARENT, FIBERCAN</t>
  </si>
  <si>
    <t xml:space="preserve">회사명 : (주)에이제이월드 / 2026/01/01  ~ 2026/04/30 </t>
  </si>
  <si>
    <t>N94-1-37565</t>
  </si>
  <si>
    <t>FAOC SPRING (STRESS 50)</t>
  </si>
  <si>
    <t>외경 3.75, 자유장 5.6, 선경 0.5 권선수 6</t>
  </si>
  <si>
    <t>N94-1-37566</t>
  </si>
  <si>
    <t>FAOC LC SPRING</t>
  </si>
  <si>
    <t>0.5*3.3*5 SUS (권선 : 5번)</t>
  </si>
  <si>
    <t>P15-LC-4041</t>
  </si>
  <si>
    <t>FAOC BOOT (LC)</t>
  </si>
  <si>
    <t>P47-PK-0051A</t>
  </si>
  <si>
    <t>DRY FIBER CLEANER ROLL (세정포,WHITE)</t>
  </si>
  <si>
    <t>WP-75CRN,ROLL,WIDTH 30CM (롤,폭 30CM)</t>
  </si>
  <si>
    <t>P15-RM-4093E2</t>
  </si>
  <si>
    <t>ID 1.0*OD3.0 / BLACK / NO CUTTING</t>
  </si>
  <si>
    <t>P15-RM-4096E2</t>
  </si>
  <si>
    <t>ID 2.2*OD3.0 / YELLOW / NO CUTTING</t>
  </si>
  <si>
    <t>P15-VF-4071</t>
  </si>
  <si>
    <t>FAOC VG COVER (VF)</t>
  </si>
  <si>
    <t>P15-LC-4081</t>
  </si>
  <si>
    <t>FAOC VG HOLDER (LC)</t>
  </si>
  <si>
    <t>P15-VF-4038</t>
  </si>
  <si>
    <t>FAOC BODY (VF)_V0</t>
  </si>
  <si>
    <t>GRAY, 난연등급 V0</t>
  </si>
  <si>
    <t>P15-VF-4058</t>
  </si>
  <si>
    <t>FAOC BOOT CLAMP (VF)_V0</t>
  </si>
  <si>
    <t>P15-VF-4254</t>
  </si>
  <si>
    <t>FAOC LENGTH JIG (MULTI FUNCTION)</t>
  </si>
  <si>
    <t>P16-M1-4031</t>
  </si>
  <si>
    <t>MSP FLAT TYPE BODY</t>
  </si>
  <si>
    <t>MSP1용, 79mm*6mm*5mm</t>
  </si>
  <si>
    <t>P16-M1-4041</t>
  </si>
  <si>
    <t>MSP FLAT TYPE BOOT FEMALE</t>
  </si>
  <si>
    <t>P16-M1-4042</t>
  </si>
  <si>
    <t>MSP FLAT TYPE BOOT MALE</t>
  </si>
  <si>
    <t>A11-G1-0301</t>
  </si>
  <si>
    <t>광접속함체(ZOFC-B1)</t>
  </si>
  <si>
    <t>GENESIS,24F</t>
  </si>
  <si>
    <t>A11-G1-0303</t>
  </si>
  <si>
    <t>GENESIS,96F</t>
  </si>
  <si>
    <t>S11-G1-0002</t>
  </si>
  <si>
    <t>ZOFC-B1 TRAY ASSY</t>
  </si>
  <si>
    <t>태국 GENESIS 트레이 판매용</t>
  </si>
  <si>
    <t>P15-LC-4061</t>
  </si>
  <si>
    <t>FAOC VG BODY (LC)</t>
  </si>
  <si>
    <t>P15-S1-4081</t>
  </si>
  <si>
    <t>FAOC VG HOLDER SC (ALL)</t>
  </si>
  <si>
    <t>50,52.5,57,60,FC,VF,VS</t>
  </si>
  <si>
    <t>P15-LC-4052</t>
  </si>
  <si>
    <t>FAOC CABLE CLAMP (LC)</t>
  </si>
  <si>
    <t>PSU , CPBL 480, AQUA</t>
  </si>
  <si>
    <t>P15-VF-4061</t>
  </si>
  <si>
    <t>FAOC VG BODY (VF)</t>
  </si>
  <si>
    <t>FAOC CABLE CLAMP (LC,AQUA)</t>
  </si>
  <si>
    <t>P15-S1-4071G</t>
  </si>
  <si>
    <t>FAOC VG COVER (STD)</t>
  </si>
  <si>
    <t>GREEN COLOR,FOR 50,57,FC.VS</t>
  </si>
  <si>
    <t>A16-MT-0002</t>
  </si>
  <si>
    <t>M45-P-0010</t>
  </si>
  <si>
    <t>RESIN_PC/ABS</t>
  </si>
  <si>
    <t>COLOR : BLACK / GRADE : CS1302HR</t>
  </si>
  <si>
    <t>INDUSTRIAL WIPER</t>
  </si>
  <si>
    <t>P15-S1-4061</t>
  </si>
  <si>
    <t>FAOC VG BODY (STD)</t>
  </si>
  <si>
    <t>50,52.5,57,FC,VS</t>
  </si>
  <si>
    <t>P15-LC-4032</t>
  </si>
  <si>
    <t>FAOC BODY (LC)</t>
  </si>
  <si>
    <t>AQUA,AJW / PSU , CPBL 480</t>
  </si>
  <si>
    <t>P15-LC-4034</t>
  </si>
  <si>
    <t>GREEN,AJW</t>
  </si>
  <si>
    <t>P15-LC-4033</t>
  </si>
  <si>
    <t>FAOC BODY (LC,BLUE,AJW)</t>
  </si>
  <si>
    <t>BLUE,AJW</t>
  </si>
  <si>
    <t>P15-LC-4054</t>
  </si>
  <si>
    <t>FAOC BODY (LC,GREEN,AJW)</t>
  </si>
  <si>
    <t>P15-LC-4053</t>
  </si>
  <si>
    <t>FAOC CABLE CLAMP (LC,BLUE)</t>
  </si>
  <si>
    <t>P47-PF-SGMP</t>
  </si>
  <si>
    <t>POLISHING METAL PAD</t>
  </si>
  <si>
    <t>5inch dia. 1200mesh</t>
  </si>
  <si>
    <t>경화제 (Hardener)</t>
  </si>
  <si>
    <t>38-A-175B</t>
  </si>
  <si>
    <t>멀티탭</t>
  </si>
  <si>
    <t>4구 2.5M</t>
  </si>
  <si>
    <t>P15-RM-4091E2</t>
  </si>
  <si>
    <t>ID 0.7*OD3.0 / CLEAR / NO CUTTING</t>
  </si>
  <si>
    <t>N90-10-0001</t>
  </si>
  <si>
    <t>고무테이프 L28.5*W18*T0.9 (RUBBER TAPE L28.5*W18*T0.9)</t>
  </si>
  <si>
    <t>16*19 , 16ø , 1.5T</t>
  </si>
  <si>
    <t>43-A-122</t>
  </si>
  <si>
    <t>Grease</t>
  </si>
  <si>
    <t>LSI-280/30B / 20kg</t>
  </si>
  <si>
    <t>ADAPTER (OFA-SC/PC)</t>
  </si>
  <si>
    <t>ADAPTER (OFA-SC/APC)</t>
  </si>
  <si>
    <t>N80-3-AJ169</t>
  </si>
  <si>
    <t>라벨 스티커 (OTP-SD, F-R 스티커)</t>
  </si>
  <si>
    <t>수입 스티커, OTP- SD (138 * 103)</t>
  </si>
  <si>
    <t>N80-3-KT134</t>
  </si>
  <si>
    <t>라벨 스티커 (KT, 상판 스티커)</t>
  </si>
  <si>
    <t>OTP- SD(134 * 94)</t>
  </si>
  <si>
    <t>N90-16-0010</t>
  </si>
  <si>
    <t>PVC 시트 W107*D32*T0.1 (PVC SHEET W107*D32*T0.1)</t>
  </si>
  <si>
    <t>회색, 107*32</t>
  </si>
  <si>
    <t>N90-16-0011</t>
  </si>
  <si>
    <t>PVC 시트 W113*D50*T0.1 (PVC SHEET W113*D50*T0.1)</t>
  </si>
  <si>
    <t>회색, 113*50</t>
  </si>
  <si>
    <t>N90-16-0012</t>
  </si>
  <si>
    <t>PVC 시트 W116*D54*T0.1 (PVC SHEET W116*D54*T0.1)</t>
  </si>
  <si>
    <t>회색, 116*54</t>
  </si>
  <si>
    <t>N90-19-0003</t>
  </si>
  <si>
    <t>와이어 새들 3N (WIRE SADDLE 3N)</t>
  </si>
  <si>
    <t>나일론 (NYLON), 3N 19MM*23.8MM,PA66</t>
  </si>
  <si>
    <t>N90-26-0022</t>
  </si>
  <si>
    <t>플렉시블 콘넥타 ID22 (FLEXIBLE CONNECTOR ID22)</t>
  </si>
  <si>
    <t>22mm</t>
  </si>
  <si>
    <t>N97-1-06104S</t>
  </si>
  <si>
    <t>SUS 플랜지 너트 M6*OD10*L4 (SUS FLANGE NUT M6*OD10*L4)</t>
  </si>
  <si>
    <t>M6*10*4, SUS 304</t>
  </si>
  <si>
    <t>N99-B-06134Z</t>
  </si>
  <si>
    <t>잠금볼트 M6*L13_TAP4_Zn (LOCKING BOLT M6*L13_TAP4_Zn)</t>
  </si>
  <si>
    <t>M6*13, 다이캐스팅</t>
  </si>
  <si>
    <t>P11-B4-2133</t>
  </si>
  <si>
    <t>BOFC 인입구 마개 OD8 (BOFC LEADING IN ROD OD8)</t>
  </si>
  <si>
    <t>8mm</t>
  </si>
  <si>
    <t>P11-B4-309H</t>
  </si>
  <si>
    <t>트레이 OZ_12 SLOT_경도 95 (SPLICE HOLDER_12 SLOT_HARDNESS 95)</t>
  </si>
  <si>
    <t>12슬롯 단심용</t>
  </si>
  <si>
    <t>P12-A1-1041</t>
  </si>
  <si>
    <t>OTP 클립(OTP CLIP)</t>
  </si>
  <si>
    <t>P12-A1-2041</t>
  </si>
  <si>
    <t>광 케이블 고정대 D형 (OPTICAL CABLE FIXTURE D TYPE)</t>
  </si>
  <si>
    <t>W41*D17*H20</t>
  </si>
  <si>
    <t>P12-A1-2142</t>
  </si>
  <si>
    <t>IJP 와이어 새들 취부대 (IJP WIRE SADDLE MOUNTING BASE)</t>
  </si>
  <si>
    <t>P12-A1-2144</t>
  </si>
  <si>
    <t>IJP 케이블 지지대 (IJP CABLE SUPPORTER)</t>
  </si>
  <si>
    <t>SUS 304, 30MM,ㄱ자</t>
  </si>
  <si>
    <t>M45-P-0006</t>
  </si>
  <si>
    <t>RESIN_TPE</t>
  </si>
  <si>
    <t>GRADE : TPE SR9000 H90-BLUE</t>
  </si>
  <si>
    <t>P11-D1-2135</t>
  </si>
  <si>
    <t>BOFC 인입구 마개 OD12.5 (BOFC LEADING IN ROD OD12.5)</t>
  </si>
  <si>
    <t>12.5mm</t>
  </si>
  <si>
    <t>A15-S4-0001</t>
  </si>
  <si>
    <t>WITHOUT LOGO, OPTICOM향</t>
  </si>
  <si>
    <t>A31-A2-0030</t>
  </si>
  <si>
    <t>광분배함(R2U72,FC/PC-36C)</t>
  </si>
  <si>
    <t>USKOM튀르키예향 / SLEEVE,PIGTAIL 첨부</t>
  </si>
  <si>
    <t>A11-A1-0020</t>
  </si>
  <si>
    <t>광접속함체(BOFC-A1-00-P01-W47-00)</t>
  </si>
  <si>
    <t>미니,스페인(KEYNET)</t>
  </si>
  <si>
    <t>A11-B1-0060</t>
  </si>
  <si>
    <t>광접속함체(BOFC-B1-1B-P23-W46-00)</t>
  </si>
  <si>
    <t>소형12,스페인(KEYNET)</t>
  </si>
  <si>
    <t>A11-B4-0210</t>
  </si>
  <si>
    <t>광접속함체(BOFC-B4-4D-P27-W43-00)</t>
  </si>
  <si>
    <t>16,스페인(KEYNET),48C</t>
  </si>
  <si>
    <t>P15-VF-4033</t>
  </si>
  <si>
    <t>FAOC BODY (VF)</t>
  </si>
  <si>
    <t>GRAY, 53mm</t>
  </si>
  <si>
    <t>P15-VF-4053</t>
  </si>
  <si>
    <t>FAOC BOOT CLAMP (VF)</t>
  </si>
  <si>
    <t>A11-G1-0302</t>
  </si>
  <si>
    <t>GENESIS,48F</t>
  </si>
  <si>
    <t xml:space="preserve">2026/01 </t>
  </si>
  <si>
    <t xml:space="preserve">2026/02 </t>
  </si>
  <si>
    <t xml:space="preserve">2026/03 </t>
  </si>
  <si>
    <t>네트워크 장비 유지보수 (2026년 1월)</t>
  </si>
  <si>
    <t>독산데이터센터 UPS및배터리 2차 기성</t>
  </si>
  <si>
    <t>미니 마이크로덕트 함체 (ZOFC-A1-MDC)</t>
  </si>
  <si>
    <t>A11-M1-0010</t>
  </si>
  <si>
    <t>마이크로덕트,스페인(KEYNET)</t>
  </si>
  <si>
    <t>A15-FJ-1002</t>
  </si>
  <si>
    <t>ST BOREAL향 / FIBER(11mm), 5구 TRAY, w/o LOGO / 판매용 품번</t>
  </si>
  <si>
    <t>FAOC BOOT (57)</t>
  </si>
  <si>
    <t>P15-S3-4041</t>
  </si>
  <si>
    <t xml:space="preserve">2026/04 </t>
  </si>
  <si>
    <t>LC/APC SMF케이블 2코어</t>
  </si>
  <si>
    <t>SMF 657.A1, 2M ,코닝</t>
  </si>
  <si>
    <t>LC/UPC SMF케이블 2코어</t>
  </si>
  <si>
    <t>SMF 657.A1, 30M ,코닝</t>
  </si>
  <si>
    <t>SMF 657.A1, 40M ,코닝</t>
  </si>
  <si>
    <t>1M, A1, 2.0mm, 청색</t>
  </si>
  <si>
    <t>0.2M, A1, 2.0mm</t>
  </si>
  <si>
    <t>F6222, 아답터 구성(2mm/ 900um/ 3mm)</t>
  </si>
  <si>
    <t>FTTH광단자함D형 스티커(KT 기가인터넷)</t>
  </si>
  <si>
    <t>KT 기가인터넷,138X98mm</t>
  </si>
  <si>
    <t>광덕트 철거</t>
  </si>
  <si>
    <t>LS 군산공장 UPS 공급 및 설치</t>
  </si>
  <si>
    <t>45-A-164</t>
  </si>
  <si>
    <t>광접속함체(BOFC-C2_144C)</t>
  </si>
  <si>
    <t>A11-C2-0250</t>
  </si>
  <si>
    <t>LS, OFC-144C/144FO</t>
  </si>
  <si>
    <t>광접속함체(BOFC-D1_롤러블 리본광케이블용)</t>
  </si>
  <si>
    <t>A11-D1-0011</t>
  </si>
  <si>
    <t>OFC-G-O-27_K9211661</t>
  </si>
  <si>
    <t>광접속함체(BOFC-D1_288C_RIBBON)</t>
  </si>
  <si>
    <t>A11-D1-0060</t>
  </si>
  <si>
    <t>LS, OFC-288C/288FO</t>
  </si>
  <si>
    <t>A14-D-SP/FA-B-N-016</t>
  </si>
  <si>
    <t>A14-DB-N314</t>
  </si>
  <si>
    <t>908040125, 15M</t>
  </si>
  <si>
    <t>A15-S2-1001A</t>
  </si>
  <si>
    <t>MSP-ROUND-OUTDOOR</t>
  </si>
  <si>
    <t>A16-M2-1002</t>
  </si>
  <si>
    <t>MSP-R-O(구MSP-II +튜브) 10구 포장, 보호튜브 2종, Cleerline향</t>
  </si>
  <si>
    <t>K9181037, 12PORT</t>
  </si>
  <si>
    <t>K9181038, 16PORT</t>
  </si>
  <si>
    <t>LC/APC 24C 패치판넬</t>
  </si>
  <si>
    <t>CCH-CS24-B3-P00RE</t>
  </si>
  <si>
    <t>패치판넬 외함</t>
  </si>
  <si>
    <t>CCH-04U</t>
  </si>
  <si>
    <t>ZOFC-B1 가공용 트레이 (ZOFC-B1 TRAY FOR AERIAL)</t>
  </si>
  <si>
    <t>P11-G1-2066</t>
  </si>
  <si>
    <t>FAOC LC DUPLEX CLIP (AQUA)</t>
  </si>
  <si>
    <t>S15-LC-4372</t>
  </si>
  <si>
    <t>열수축튜브 (YELLOW 1EA, WHITE 1EA), FAOC-SL40A D CLIP (AQUA)</t>
  </si>
  <si>
    <t>(블랙) 오브제 고용량 5구 1.5M (누전)</t>
  </si>
  <si>
    <t>X38-A-010</t>
  </si>
  <si>
    <t>HDB16GN-515BK</t>
  </si>
  <si>
    <t>2026/05/08 (금) 오후 12:25:02</t>
  </si>
  <si>
    <r>
      <rPr>
        <sz val="10"/>
        <rFont val="나눔고딕"/>
        <family val="3"/>
        <charset val="129"/>
      </rPr>
      <t>영업</t>
    </r>
    <phoneticPr fontId="19" type="noConversion"/>
  </si>
  <si>
    <t>26-01</t>
    <phoneticPr fontId="19" type="noConversion"/>
  </si>
  <si>
    <r>
      <rPr>
        <sz val="10"/>
        <rFont val="Arial"/>
        <family val="2"/>
      </rPr>
      <t>심선접속자</t>
    </r>
    <r>
      <rPr>
        <sz val="10"/>
        <rFont val="helvetica"/>
        <family val="2"/>
      </rPr>
      <t xml:space="preserve"> 01-46-</t>
    </r>
    <r>
      <rPr>
        <sz val="10"/>
        <rFont val="Arial"/>
        <family val="2"/>
      </rPr>
      <t>직</t>
    </r>
    <r>
      <rPr>
        <sz val="10"/>
        <rFont val="helvetica"/>
        <family val="2"/>
      </rPr>
      <t>-</t>
    </r>
    <r>
      <rPr>
        <sz val="10"/>
        <rFont val="Arial"/>
        <family val="2"/>
      </rPr>
      <t>젤</t>
    </r>
    <r>
      <rPr>
        <sz val="10"/>
        <rFont val="helvetica"/>
        <family val="2"/>
      </rPr>
      <t>-A [</t>
    </r>
    <r>
      <rPr>
        <sz val="10"/>
        <rFont val="Arial"/>
        <family val="2"/>
      </rPr>
      <t>파워링크</t>
    </r>
    <r>
      <rPr>
        <sz val="10"/>
        <rFont val="helvetica"/>
        <family val="2"/>
      </rPr>
      <t>, PL</t>
    </r>
    <r>
      <rPr>
        <sz val="10"/>
        <rFont val="Arial"/>
        <family val="2"/>
      </rPr>
      <t>각인</t>
    </r>
    <r>
      <rPr>
        <sz val="10"/>
        <rFont val="helvetica"/>
        <family val="2"/>
      </rPr>
      <t>]</t>
    </r>
  </si>
  <si>
    <t>학운</t>
    <phoneticPr fontId="19" type="noConversion"/>
  </si>
  <si>
    <t>26-02</t>
    <phoneticPr fontId="19" type="noConversion"/>
  </si>
  <si>
    <r>
      <rPr>
        <sz val="10"/>
        <rFont val="나눔고딕"/>
        <family val="3"/>
        <charset val="129"/>
      </rPr>
      <t>심선접속자</t>
    </r>
    <r>
      <rPr>
        <sz val="10"/>
        <rFont val="helvetica"/>
        <family val="2"/>
      </rPr>
      <t xml:space="preserve"> 01-46-</t>
    </r>
    <r>
      <rPr>
        <sz val="10"/>
        <rFont val="나눔고딕"/>
        <family val="3"/>
        <charset val="129"/>
      </rPr>
      <t>직</t>
    </r>
    <r>
      <rPr>
        <sz val="10"/>
        <rFont val="helvetica"/>
        <family val="2"/>
      </rPr>
      <t>-</t>
    </r>
    <r>
      <rPr>
        <sz val="10"/>
        <rFont val="나눔고딕"/>
        <family val="3"/>
        <charset val="129"/>
      </rPr>
      <t>젤</t>
    </r>
    <r>
      <rPr>
        <sz val="10"/>
        <rFont val="helvetica"/>
        <family val="2"/>
      </rPr>
      <t>-A [K9039725]</t>
    </r>
  </si>
  <si>
    <r>
      <rPr>
        <sz val="10"/>
        <rFont val="나눔고딕"/>
        <family val="3"/>
        <charset val="129"/>
      </rPr>
      <t>학운</t>
    </r>
    <phoneticPr fontId="19" type="noConversion"/>
  </si>
  <si>
    <r>
      <rPr>
        <sz val="10"/>
        <rFont val="돋움"/>
        <family val="3"/>
        <charset val="129"/>
      </rPr>
      <t>사진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helvetica"/>
        <family val="2"/>
      </rPr>
      <t xml:space="preserve">, </t>
    </r>
    <r>
      <rPr>
        <sz val="10"/>
        <rFont val="돋움"/>
        <family val="3"/>
        <charset val="129"/>
      </rPr>
      <t>잔금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송금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후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운송진행</t>
    </r>
    <phoneticPr fontId="19" type="noConversion"/>
  </si>
  <si>
    <r>
      <rPr>
        <sz val="10"/>
        <rFont val="나눔고딕"/>
        <family val="3"/>
        <charset val="129"/>
      </rPr>
      <t>심선접속자</t>
    </r>
    <r>
      <rPr>
        <sz val="10"/>
        <rFont val="helvetica"/>
        <family val="2"/>
      </rPr>
      <t xml:space="preserve"> 01-46-</t>
    </r>
    <r>
      <rPr>
        <sz val="10"/>
        <rFont val="나눔고딕"/>
        <family val="3"/>
        <charset val="129"/>
      </rPr>
      <t>직</t>
    </r>
    <r>
      <rPr>
        <sz val="10"/>
        <rFont val="helvetica"/>
        <family val="2"/>
      </rPr>
      <t>-</t>
    </r>
    <r>
      <rPr>
        <sz val="10"/>
        <rFont val="나눔고딕"/>
        <family val="3"/>
        <charset val="129"/>
      </rPr>
      <t>비</t>
    </r>
    <r>
      <rPr>
        <sz val="10"/>
        <rFont val="helvetica"/>
        <family val="2"/>
      </rPr>
      <t>-A</t>
    </r>
    <phoneticPr fontId="19" type="noConversion"/>
  </si>
  <si>
    <t>K9039724</t>
    <phoneticPr fontId="19" type="noConversion"/>
  </si>
  <si>
    <t>SCM</t>
    <phoneticPr fontId="19" type="noConversion"/>
  </si>
  <si>
    <t>26-03</t>
    <phoneticPr fontId="19" type="noConversion"/>
  </si>
  <si>
    <r>
      <rPr>
        <sz val="10"/>
        <rFont val="나눔고딕"/>
        <family val="3"/>
        <charset val="129"/>
      </rPr>
      <t>의왕</t>
    </r>
    <phoneticPr fontId="19" type="noConversion"/>
  </si>
  <si>
    <r>
      <t xml:space="preserve">40FT </t>
    </r>
    <r>
      <rPr>
        <sz val="10"/>
        <rFont val="돋움"/>
        <family val="3"/>
        <charset val="129"/>
      </rPr>
      <t>컨테이너로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입고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예정</t>
    </r>
    <phoneticPr fontId="19" type="noConversion"/>
  </si>
  <si>
    <t>SOJC-SM-LC/PC-LC/PC</t>
    <phoneticPr fontId="19" type="noConversion"/>
  </si>
  <si>
    <t xml:space="preserve"> [15M, A1, 2.0mm, Blue cable]</t>
  </si>
  <si>
    <t>20M, A1, 2.0mm, Blue Cable</t>
    <phoneticPr fontId="19" type="noConversion"/>
  </si>
  <si>
    <t>SOJC-SM-LC/PC-FC/PC</t>
    <phoneticPr fontId="19" type="noConversion"/>
  </si>
  <si>
    <t>SOJC-SM-SC/PC-LC/PC</t>
    <phoneticPr fontId="19" type="noConversion"/>
  </si>
  <si>
    <t>5M, A1, 2.0mm, Blue Cable</t>
    <phoneticPr fontId="19" type="noConversion"/>
  </si>
  <si>
    <r>
      <t>PIGTAIL-SC/APC-SM-12C (0.9mm) [1.5M_12</t>
    </r>
    <r>
      <rPr>
        <sz val="10"/>
        <rFont val="Arial"/>
        <family val="2"/>
      </rPr>
      <t>색</t>
    </r>
    <r>
      <rPr>
        <sz val="10"/>
        <rFont val="helvetica"/>
        <family val="2"/>
      </rPr>
      <t>]</t>
    </r>
  </si>
  <si>
    <r>
      <t>PIGTAIL-FC/PC-SM-12C (0.9mm) [1.5M_12</t>
    </r>
    <r>
      <rPr>
        <sz val="10"/>
        <rFont val="Arial"/>
        <family val="2"/>
      </rPr>
      <t>색</t>
    </r>
    <r>
      <rPr>
        <sz val="10"/>
        <rFont val="helvetica"/>
        <family val="2"/>
      </rPr>
      <t>]</t>
    </r>
  </si>
  <si>
    <r>
      <t>1.5M_(</t>
    </r>
    <r>
      <rPr>
        <sz val="10"/>
        <rFont val="Dotum"/>
        <family val="3"/>
        <charset val="129"/>
      </rPr>
      <t>노란색</t>
    </r>
    <r>
      <rPr>
        <sz val="10"/>
        <rFont val="helvetica"/>
        <family val="2"/>
      </rPr>
      <t>)</t>
    </r>
  </si>
  <si>
    <r>
      <rPr>
        <sz val="10"/>
        <color theme="1"/>
        <rFont val="나눔고딕"/>
        <family val="3"/>
        <charset val="129"/>
      </rPr>
      <t>의왕</t>
    </r>
    <phoneticPr fontId="19" type="noConversion"/>
  </si>
  <si>
    <r>
      <rPr>
        <sz val="10"/>
        <rFont val="돋움"/>
        <family val="3"/>
        <charset val="129"/>
      </rPr>
      <t>의왕</t>
    </r>
    <r>
      <rPr>
        <sz val="10"/>
        <rFont val="Arial"/>
        <family val="2"/>
      </rPr>
      <t/>
    </r>
    <phoneticPr fontId="19" type="noConversion"/>
  </si>
  <si>
    <t>26-08</t>
    <phoneticPr fontId="19" type="noConversion"/>
  </si>
  <si>
    <t>본사</t>
    <phoneticPr fontId="19" type="noConversion"/>
  </si>
  <si>
    <t>광감쇠기(LC/PC-15dB) [K9076859]</t>
  </si>
  <si>
    <t>FAOC BOOT (50, SOC)</t>
    <phoneticPr fontId="19" type="noConversion"/>
  </si>
  <si>
    <t>BLACK,FIBERCAN,FAOC (50) / SOC(56) 공용</t>
  </si>
  <si>
    <r>
      <t>OPTICAL CABLE 2.0mm G657 B3 DP-SM (YELLOW,</t>
    </r>
    <r>
      <rPr>
        <sz val="10"/>
        <rFont val="돋움"/>
        <family val="3"/>
        <charset val="129"/>
      </rPr>
      <t>황</t>
    </r>
    <r>
      <rPr>
        <sz val="10"/>
        <rFont val="helvetica"/>
        <family val="2"/>
      </rPr>
      <t>) SAMPLE</t>
    </r>
    <phoneticPr fontId="19" type="noConversion"/>
  </si>
  <si>
    <r>
      <t>AJW-RN</t>
    </r>
    <r>
      <rPr>
        <sz val="10"/>
        <rFont val="나눔고딕"/>
        <family val="3"/>
        <charset val="129"/>
      </rPr>
      <t>스플리터</t>
    </r>
    <r>
      <rPr>
        <sz val="10"/>
        <rFont val="helvetica"/>
        <family val="2"/>
      </rPr>
      <t>-RNC-12 [K9091994, 100/50, BLUE, 60*12*4]</t>
    </r>
  </si>
  <si>
    <r>
      <t>AJW-RN</t>
    </r>
    <r>
      <rPr>
        <sz val="10"/>
        <rFont val="나눔고딕"/>
        <family val="3"/>
        <charset val="129"/>
      </rPr>
      <t>스플리터</t>
    </r>
    <r>
      <rPr>
        <sz val="10"/>
        <rFont val="helvetica"/>
        <family val="2"/>
      </rPr>
      <t>-RNIC-4 [K9091986, 100/50, BLUE, 55*7*4]</t>
    </r>
  </si>
  <si>
    <r>
      <t>AJW-RN</t>
    </r>
    <r>
      <rPr>
        <sz val="10"/>
        <rFont val="나눔고딕"/>
        <family val="3"/>
        <charset val="129"/>
      </rPr>
      <t>스플리터</t>
    </r>
    <r>
      <rPr>
        <sz val="10"/>
        <rFont val="helvetica"/>
        <family val="2"/>
      </rPr>
      <t>-RNIC-16 [K9122934, 100/50, BLUE, 60*12*4]</t>
    </r>
  </si>
  <si>
    <r>
      <t>AJW-RN</t>
    </r>
    <r>
      <rPr>
        <sz val="10"/>
        <rFont val="나눔고딕"/>
        <family val="3"/>
        <charset val="129"/>
      </rPr>
      <t>스플리터</t>
    </r>
    <r>
      <rPr>
        <sz val="10"/>
        <rFont val="helvetica"/>
        <family val="2"/>
      </rPr>
      <t>-RNM-12 [K9181037, 12PORT]</t>
    </r>
  </si>
  <si>
    <r>
      <t>AJW-RN</t>
    </r>
    <r>
      <rPr>
        <sz val="10"/>
        <rFont val="나눔고딕"/>
        <family val="3"/>
        <charset val="129"/>
      </rPr>
      <t>스플리터</t>
    </r>
    <r>
      <rPr>
        <sz val="10"/>
        <rFont val="helvetica"/>
        <family val="2"/>
      </rPr>
      <t>-RNM-16 [K9181038, 16PORT]</t>
    </r>
  </si>
  <si>
    <t>7월 말</t>
    <phoneticPr fontId="19" type="noConversion"/>
  </si>
  <si>
    <r>
      <rPr>
        <sz val="10"/>
        <rFont val="돋움"/>
        <family val="3"/>
        <charset val="129"/>
      </rPr>
      <t>광접속함체</t>
    </r>
    <r>
      <rPr>
        <sz val="10"/>
        <rFont val="Arial"/>
        <family val="2"/>
      </rPr>
      <t>,72C,</t>
    </r>
    <r>
      <rPr>
        <sz val="10"/>
        <rFont val="돋움"/>
        <family val="3"/>
        <charset val="129"/>
      </rPr>
      <t>가공</t>
    </r>
    <r>
      <rPr>
        <sz val="10"/>
        <rFont val="Arial"/>
        <family val="2"/>
      </rPr>
      <t xml:space="preserve"> [530069, DOFC-C3, LG</t>
    </r>
    <r>
      <rPr>
        <sz val="10"/>
        <rFont val="돋움"/>
        <family val="3"/>
        <charset val="129"/>
      </rPr>
      <t>돔함체</t>
    </r>
    <r>
      <rPr>
        <sz val="10"/>
        <rFont val="Arial"/>
        <family val="2"/>
      </rPr>
      <t>]</t>
    </r>
    <phoneticPr fontId="19" type="noConversion"/>
  </si>
  <si>
    <t>657A2,LSZH,LC DUPLEX KIT(CLIP),0MM/300MM/boots:blue&amp;red,blue&amp;red/cable-Black(5mm),blue,red(2mm)</t>
  </si>
  <si>
    <t>657A2,LSZH,LC DUPLEX KIT(CLIP),0MM/300MM/boots :blue &amp; red,blue &amp; red/cable-Black(5mm),blue,red(2mm)</t>
  </si>
  <si>
    <t>DROP OPTICAL CABLE 3.0mm A1 DP-SM (BLACK)</t>
  </si>
  <si>
    <t>meter, LSZH, A1, HUAMAI</t>
  </si>
  <si>
    <t>2026/05/29  오전 10:22:28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</si>
</sst>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.0000"/>
  </numFmts>
  <fonts count="34">
    <font>
      <sz val="11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Calibri"/>
      <family val="2"/>
    </font>
    <font>
      <b/>
      <sz val="11"/>
      <name val="Arial"/>
      <family val="2"/>
    </font>
    <font>
      <sz val="8"/>
      <name val="돋움"/>
      <family val="3"/>
      <charset val="129"/>
    </font>
    <font>
      <b/>
      <sz val="12"/>
      <color rgb="FF000000"/>
      <name val="NanumGothic"/>
      <family val="3"/>
      <charset val="129"/>
    </font>
    <font>
      <sz val="12"/>
      <color rgb="FF000000"/>
      <name val="NanumGothic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나눔고딕"/>
      <family val="3"/>
      <charset val="129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20"/>
      <color theme="1"/>
      <name val="helvetica"/>
    </font>
    <font>
      <sz val="20"/>
      <color theme="1"/>
      <name val="맑은 고딕"/>
      <family val="3"/>
      <charset val="129"/>
    </font>
    <font>
      <sz val="20"/>
      <color theme="1"/>
      <name val="helvetica"/>
      <family val="2"/>
    </font>
    <font>
      <sz val="8"/>
      <name val="맑은 고딕"/>
      <family val="2"/>
      <charset val="129"/>
      <scheme val="minor"/>
    </font>
    <font>
      <sz val="10"/>
      <color theme="0"/>
      <name val="helvetica"/>
      <family val="2"/>
    </font>
    <font>
      <sz val="10"/>
      <color theme="0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10"/>
      <color theme="1"/>
      <name val="helvetica"/>
      <family val="2"/>
    </font>
    <font>
      <b/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name val="helvetica"/>
      <family val="2"/>
    </font>
    <font>
      <sz val="10"/>
      <name val="helvetica"/>
    </font>
    <font>
      <sz val="10"/>
      <name val="돋움"/>
      <family val="3"/>
      <charset val="129"/>
    </font>
    <font>
      <sz val="10"/>
      <name val="helvetica"/>
      <family val="3"/>
      <charset val="129"/>
    </font>
    <font>
      <sz val="10"/>
      <name val="Dotum"/>
      <family val="3"/>
      <charset val="129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</cellStyleXfs>
  <cellXfs count="122">
    <xf numFmtId="0" fontId="0" fillId="0" borderId="0" xfId="0"/>
    <xf numFmtId="0" fontId="4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pivotButton="1"/>
    <xf numFmtId="0" fontId="0" fillId="0" borderId="0" xfId="0" applyNumberFormat="1"/>
    <xf numFmtId="0" fontId="6" fillId="2" borderId="2" xfId="0" applyFont="1" applyFill="1" applyBorder="1" applyAlignment="1">
      <alignment horizontal="center" vertical="center"/>
    </xf>
    <xf numFmtId="0" fontId="0" fillId="0" borderId="3" xfId="0" applyBorder="1"/>
    <xf numFmtId="0" fontId="6" fillId="2" borderId="0" xfId="0" applyFont="1" applyFill="1" applyBorder="1" applyAlignment="1">
      <alignment horizontal="center" vertical="center"/>
    </xf>
    <xf numFmtId="176" fontId="0" fillId="0" borderId="0" xfId="2" applyNumberFormat="1" applyFont="1" applyAlignment="1"/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41" fontId="0" fillId="0" borderId="3" xfId="2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0" xfId="3" applyFont="1" applyAlignment="1">
      <alignment horizontal="left" vertical="center"/>
    </xf>
    <xf numFmtId="0" fontId="12" fillId="0" borderId="0" xfId="3">
      <alignment vertical="center"/>
    </xf>
    <xf numFmtId="0" fontId="4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left" vertical="center"/>
    </xf>
    <xf numFmtId="3" fontId="13" fillId="0" borderId="4" xfId="3" applyNumberFormat="1" applyFont="1" applyBorder="1" applyAlignment="1">
      <alignment horizontal="right" vertical="center"/>
    </xf>
    <xf numFmtId="177" fontId="13" fillId="0" borderId="4" xfId="3" applyNumberFormat="1" applyFont="1" applyBorder="1" applyAlignment="1">
      <alignment horizontal="right" vertical="center"/>
    </xf>
    <xf numFmtId="0" fontId="13" fillId="0" borderId="4" xfId="3" applyFont="1" applyBorder="1" applyAlignment="1">
      <alignment vertical="center"/>
    </xf>
    <xf numFmtId="0" fontId="14" fillId="0" borderId="0" xfId="3" applyFont="1">
      <alignment vertical="center"/>
    </xf>
    <xf numFmtId="0" fontId="12" fillId="0" borderId="3" xfId="3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4" applyFont="1" applyAlignment="1">
      <alignment horizontal="left" vertical="center"/>
    </xf>
    <xf numFmtId="0" fontId="12" fillId="0" borderId="0" xfId="4">
      <alignment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3" xfId="0" applyFont="1" applyFill="1" applyBorder="1" applyAlignment="1">
      <alignment horizontal="center" vertical="center"/>
    </xf>
    <xf numFmtId="41" fontId="11" fillId="0" borderId="3" xfId="2" applyFont="1" applyFill="1" applyBorder="1" applyAlignment="1">
      <alignment horizontal="center" vertical="center"/>
    </xf>
    <xf numFmtId="41" fontId="0" fillId="0" borderId="3" xfId="2" applyFont="1" applyFill="1" applyBorder="1" applyAlignment="1">
      <alignment horizontal="center" vertical="center"/>
    </xf>
    <xf numFmtId="41" fontId="0" fillId="0" borderId="3" xfId="2" applyFont="1" applyFill="1" applyBorder="1" applyAlignment="1">
      <alignment horizontal="center"/>
    </xf>
    <xf numFmtId="176" fontId="11" fillId="0" borderId="3" xfId="2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1" fillId="0" borderId="3" xfId="0" applyFont="1" applyFill="1" applyBorder="1" applyAlignment="1">
      <alignment horizontal="center"/>
    </xf>
    <xf numFmtId="41" fontId="11" fillId="0" borderId="3" xfId="2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76" fontId="11" fillId="0" borderId="3" xfId="2" applyNumberFormat="1" applyFont="1" applyFill="1" applyBorder="1" applyAlignment="1">
      <alignment horizontal="center"/>
    </xf>
    <xf numFmtId="41" fontId="11" fillId="0" borderId="0" xfId="2" applyFont="1" applyFill="1" applyAlignment="1"/>
    <xf numFmtId="41" fontId="0" fillId="0" borderId="0" xfId="2" applyFont="1" applyFill="1" applyAlignment="1"/>
    <xf numFmtId="176" fontId="11" fillId="0" borderId="0" xfId="2" applyNumberFormat="1" applyFont="1" applyFill="1" applyAlignment="1"/>
    <xf numFmtId="0" fontId="11" fillId="0" borderId="0" xfId="0" applyFont="1" applyFill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41" fontId="11" fillId="0" borderId="0" xfId="2" applyFont="1" applyFill="1" applyBorder="1" applyAlignment="1"/>
    <xf numFmtId="41" fontId="0" fillId="0" borderId="0" xfId="2" applyFont="1" applyFill="1" applyBorder="1" applyAlignment="1"/>
    <xf numFmtId="176" fontId="11" fillId="0" borderId="0" xfId="2" applyNumberFormat="1" applyFont="1" applyFill="1" applyBorder="1" applyAlignment="1"/>
    <xf numFmtId="0" fontId="11" fillId="0" borderId="3" xfId="2" applyNumberFormat="1" applyFont="1" applyFill="1" applyBorder="1" applyAlignment="1">
      <alignment horizontal="center"/>
    </xf>
    <xf numFmtId="38" fontId="11" fillId="0" borderId="0" xfId="2" applyNumberFormat="1" applyFont="1" applyFill="1" applyBorder="1" applyAlignment="1"/>
    <xf numFmtId="38" fontId="11" fillId="0" borderId="3" xfId="2" applyNumberFormat="1" applyFont="1" applyFill="1" applyBorder="1" applyAlignment="1">
      <alignment horizontal="center" vertical="center"/>
    </xf>
    <xf numFmtId="38" fontId="11" fillId="0" borderId="3" xfId="2" applyNumberFormat="1" applyFont="1" applyFill="1" applyBorder="1" applyAlignment="1">
      <alignment horizontal="center"/>
    </xf>
    <xf numFmtId="38" fontId="11" fillId="0" borderId="0" xfId="2" applyNumberFormat="1" applyFont="1" applyFill="1" applyAlignment="1"/>
    <xf numFmtId="41" fontId="11" fillId="0" borderId="0" xfId="2" applyFont="1" applyFill="1" applyBorder="1" applyAlignment="1">
      <alignment horizontal="center"/>
    </xf>
    <xf numFmtId="38" fontId="11" fillId="0" borderId="0" xfId="2" applyNumberFormat="1" applyFont="1" applyFill="1" applyBorder="1" applyAlignment="1">
      <alignment horizontal="center"/>
    </xf>
    <xf numFmtId="41" fontId="0" fillId="0" borderId="0" xfId="2" applyFont="1" applyFill="1" applyBorder="1" applyAlignment="1">
      <alignment horizontal="center"/>
    </xf>
    <xf numFmtId="176" fontId="11" fillId="0" borderId="0" xfId="2" applyNumberFormat="1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 vertical="center" wrapText="1"/>
    </xf>
    <xf numFmtId="41" fontId="11" fillId="0" borderId="3" xfId="2" applyFont="1" applyFill="1" applyBorder="1" applyAlignment="1">
      <alignment horizontal="center"/>
    </xf>
    <xf numFmtId="41" fontId="11" fillId="0" borderId="3" xfId="2" applyFont="1" applyFill="1" applyBorder="1" applyAlignment="1">
      <alignment horizontal="center"/>
    </xf>
    <xf numFmtId="14" fontId="20" fillId="4" borderId="3" xfId="0" applyNumberFormat="1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41" fontId="20" fillId="4" borderId="3" xfId="2" applyFont="1" applyFill="1" applyBorder="1" applyAlignment="1">
      <alignment horizontal="center" vertical="center"/>
    </xf>
    <xf numFmtId="14" fontId="20" fillId="4" borderId="3" xfId="2" applyNumberFormat="1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41" fontId="23" fillId="0" borderId="0" xfId="2" applyFont="1" applyFill="1" applyAlignment="1">
      <alignment horizontal="center" vertical="center"/>
    </xf>
    <xf numFmtId="14" fontId="24" fillId="0" borderId="0" xfId="0" applyNumberFormat="1" applyFont="1" applyFill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1" fontId="23" fillId="0" borderId="0" xfId="2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43" fontId="11" fillId="0" borderId="3" xfId="2" applyNumberFormat="1" applyFont="1" applyFill="1" applyBorder="1" applyAlignment="1">
      <alignment horizontal="center"/>
    </xf>
    <xf numFmtId="176" fontId="11" fillId="0" borderId="0" xfId="0" applyNumberFormat="1" applyFont="1" applyFill="1" applyBorder="1"/>
    <xf numFmtId="43" fontId="11" fillId="0" borderId="0" xfId="0" applyNumberFormat="1" applyFont="1" applyFill="1" applyBorder="1"/>
    <xf numFmtId="41" fontId="11" fillId="0" borderId="0" xfId="2" applyNumberFormat="1" applyFont="1" applyFill="1" applyBorder="1" applyAlignment="1">
      <alignment horizontal="center"/>
    </xf>
    <xf numFmtId="13" fontId="11" fillId="0" borderId="0" xfId="2" applyNumberFormat="1" applyFont="1" applyFill="1" applyAlignment="1"/>
    <xf numFmtId="14" fontId="12" fillId="0" borderId="0" xfId="3" applyNumberFormat="1">
      <alignment vertical="center"/>
    </xf>
    <xf numFmtId="43" fontId="11" fillId="0" borderId="0" xfId="2" applyNumberFormat="1" applyFont="1" applyFill="1" applyBorder="1" applyAlignment="1">
      <alignment horizontal="center"/>
    </xf>
    <xf numFmtId="0" fontId="12" fillId="3" borderId="0" xfId="3" applyFill="1" applyAlignment="1">
      <alignment horizontal="left" vertical="top" wrapText="1"/>
    </xf>
    <xf numFmtId="41" fontId="11" fillId="0" borderId="3" xfId="2" applyFont="1" applyFill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41" fontId="18" fillId="0" borderId="5" xfId="2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4" fontId="28" fillId="0" borderId="3" xfId="0" applyNumberFormat="1" applyFont="1" applyFill="1" applyBorder="1" applyAlignment="1">
      <alignment horizontal="center" vertical="center"/>
    </xf>
    <xf numFmtId="14" fontId="28" fillId="0" borderId="3" xfId="0" quotePrefix="1" applyNumberFormat="1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41" fontId="28" fillId="0" borderId="3" xfId="2" applyFont="1" applyFill="1" applyBorder="1" applyAlignment="1">
      <alignment horizontal="center" vertical="center"/>
    </xf>
    <xf numFmtId="14" fontId="29" fillId="0" borderId="3" xfId="0" applyNumberFormat="1" applyFont="1" applyFill="1" applyBorder="1" applyAlignment="1">
      <alignment horizontal="center" vertical="center"/>
    </xf>
    <xf numFmtId="14" fontId="25" fillId="3" borderId="3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14" fontId="23" fillId="0" borderId="3" xfId="0" quotePrefix="1" applyNumberFormat="1" applyFont="1" applyFill="1" applyBorder="1" applyAlignment="1">
      <alignment horizontal="center" vertical="center"/>
    </xf>
    <xf numFmtId="3" fontId="28" fillId="0" borderId="3" xfId="0" applyNumberFormat="1" applyFont="1" applyFill="1" applyBorder="1" applyAlignment="1">
      <alignment horizontal="center" vertical="center"/>
    </xf>
    <xf numFmtId="14" fontId="23" fillId="0" borderId="3" xfId="0" applyNumberFormat="1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/>
    </xf>
    <xf numFmtId="41" fontId="28" fillId="0" borderId="3" xfId="2" applyFont="1" applyFill="1" applyBorder="1" applyAlignment="1">
      <alignment horizontal="right" vertical="center" wrapText="1"/>
    </xf>
    <xf numFmtId="14" fontId="25" fillId="0" borderId="3" xfId="0" applyNumberFormat="1" applyFont="1" applyFill="1" applyBorder="1" applyAlignment="1">
      <alignment horizontal="center" vertical="center"/>
    </xf>
    <xf numFmtId="41" fontId="29" fillId="0" borderId="3" xfId="2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right" vertical="center"/>
    </xf>
    <xf numFmtId="14" fontId="13" fillId="0" borderId="3" xfId="0" applyNumberFormat="1" applyFont="1" applyFill="1" applyBorder="1" applyAlignment="1">
      <alignment horizontal="center" vertical="center"/>
    </xf>
    <xf numFmtId="0" fontId="13" fillId="0" borderId="3" xfId="0" quotePrefix="1" applyFont="1" applyFill="1" applyBorder="1" applyAlignment="1">
      <alignment horizontal="center" vertical="center"/>
    </xf>
    <xf numFmtId="14" fontId="27" fillId="0" borderId="3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1" fontId="23" fillId="0" borderId="3" xfId="2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3" fontId="13" fillId="0" borderId="4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center" vertical="center"/>
    </xf>
  </cellXfs>
  <cellStyles count="9">
    <cellStyle name="쉼표 [0]" xfId="2" builtinId="6"/>
    <cellStyle name="쉼표 [0] 2" xfId="7" xr:uid="{8FFC6B14-8B16-429C-B17F-1FC5474D4767}"/>
    <cellStyle name="표준" xfId="0" builtinId="0"/>
    <cellStyle name="표준 13" xfId="8" xr:uid="{CCAD93A8-1AD4-4874-AD18-DE3B54DB8330}"/>
    <cellStyle name="표준 16 14" xfId="4" xr:uid="{ABE74619-B556-473B-BF67-E4FBD886DAD6}"/>
    <cellStyle name="표준 2" xfId="1" xr:uid="{D5A80FF3-7C68-4619-9EE8-374912FC4A0F}"/>
    <cellStyle name="표준 3" xfId="3" xr:uid="{C5068BAC-FDDA-4463-AECF-7C17E9BC9489}"/>
    <cellStyle name="표준 4" xfId="5" xr:uid="{353B68E4-3A7E-49E6-A7BF-2D669BC7A4A0}"/>
    <cellStyle name="표준 5" xfId="6" xr:uid="{6509650B-0FC3-426F-BA97-428BAD9D6B4B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0</xdr:row>
      <xdr:rowOff>124798</xdr:rowOff>
    </xdr:from>
    <xdr:ext cx="1181100" cy="491654"/>
    <xdr:pic>
      <xdr:nvPicPr>
        <xdr:cNvPr id="2" name="그림 1">
          <a:extLst>
            <a:ext uri="{FF2B5EF4-FFF2-40B4-BE49-F238E27FC236}">
              <a16:creationId xmlns:a16="http://schemas.microsoft.com/office/drawing/2014/main" id="{F601FE15-81F2-4C85-9C72-96B748454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41" y="122893"/>
          <a:ext cx="1181100" cy="491654"/>
        </a:xfrm>
        <a:prstGeom prst="rect">
          <a:avLst/>
        </a:prstGeom>
      </xdr:spPr>
    </xdr:pic>
    <xdr:clientData/>
  </xdr:oneCellAnchor>
  <xdr:twoCellAnchor editAs="oneCell">
    <xdr:from>
      <xdr:col>11</xdr:col>
      <xdr:colOff>1924049</xdr:colOff>
      <xdr:row>0</xdr:row>
      <xdr:rowOff>47626</xdr:rowOff>
    </xdr:from>
    <xdr:to>
      <xdr:col>11</xdr:col>
      <xdr:colOff>3083298</xdr:colOff>
      <xdr:row>0</xdr:row>
      <xdr:rowOff>581026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536B05EE-065C-4992-8A4E-3397B4CC530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49799" y="47626"/>
          <a:ext cx="1159249" cy="533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world" refreshedDate="46150.528199884262" createdVersion="6" refreshedVersion="6" minRefreshableVersion="3" recordCount="7684" xr:uid="{8A1B3D3A-2947-4787-BD32-2E0B442270A0}">
  <cacheSource type="worksheet">
    <worksheetSource ref="A1:G7685" sheet="판매현황-통합"/>
  </cacheSource>
  <cacheFields count="7">
    <cacheField name="구분" numFmtId="0">
      <sharedItems containsSemiMixedTypes="0" containsString="0" containsNumber="1" containsInteger="1" minValue="1" maxValue="7684"/>
    </cacheField>
    <cacheField name="월별" numFmtId="0">
      <sharedItems/>
    </cacheField>
    <cacheField name="품목코드" numFmtId="0">
      <sharedItems count="1553">
        <s v="14-C-005"/>
        <s v="14-C-006"/>
        <s v="14-C-026"/>
        <s v="14-C-048"/>
        <s v="14-C-055"/>
        <s v="14-C-087"/>
        <s v="14-C-089"/>
        <s v="14-C-091"/>
        <s v="14-C-497"/>
        <s v="14-C-626"/>
        <s v="14-C-628"/>
        <s v="14-D-019"/>
        <s v="14-D-021"/>
        <s v="14-D-029"/>
        <s v="14-D-083A"/>
        <s v="14-D-228"/>
        <s v="14-D-234"/>
        <s v="14-D-237"/>
        <s v="14-D-241"/>
        <s v="14-D-243"/>
        <s v="14-D-244"/>
        <s v="14-D-256"/>
        <s v="14-D-436"/>
        <s v="14-D-601"/>
        <s v="14-D-733"/>
        <s v="14-D-734"/>
        <s v="14-D-735"/>
        <s v="14-D-A185"/>
        <s v="14-D-A25"/>
        <s v="14-D-A430"/>
        <s v="14-K-058"/>
        <s v="14-K-078"/>
        <s v="14-K-083"/>
        <s v="14-K-085"/>
        <s v="14-K-087"/>
        <s v="14-K-091"/>
        <s v="14-K-093"/>
        <s v="14-K-094"/>
        <s v="14-K-097"/>
        <s v="14-K-107"/>
        <s v="14-K-175"/>
        <s v="14-K-176"/>
        <s v="14-K-177"/>
        <s v="14-K-188"/>
        <s v="14-K-189"/>
        <s v="14-K-198"/>
        <s v="14-K-199"/>
        <s v="14-K-204"/>
        <s v="14-K-205"/>
        <s v="14-K-209"/>
        <s v="14-K-210"/>
        <s v="14-K-214"/>
        <s v="14-K-215"/>
        <s v="14-K-217"/>
        <s v="14-K-225"/>
        <s v="14-K-227"/>
        <s v="14-K-229"/>
        <s v="14-K-232"/>
        <s v="14-K-236"/>
        <s v="14-K-237"/>
        <s v="14-K-290"/>
        <s v="14-K-291"/>
        <s v="14-K-302"/>
        <s v="14-K-303"/>
        <s v="14-K-315"/>
        <s v="14-K-316"/>
        <s v="14-K-321"/>
        <s v="14-K-322"/>
        <s v="14-K-336"/>
        <s v="14-K-347"/>
        <s v="14-K-352"/>
        <s v="14-K-353"/>
        <s v="14-K-357"/>
        <s v="14-K-361"/>
        <s v="14-K-362"/>
        <s v="14-K-375"/>
        <s v="14-K-378"/>
        <s v="14-K-379"/>
        <s v="14-K-385"/>
        <s v="14-K-640"/>
        <s v="14-K-732"/>
        <s v="14-K-829"/>
        <s v="14-K-847"/>
        <s v="14-K-850"/>
        <s v="14-K-851"/>
        <s v="14-K-855"/>
        <s v="14-K-856"/>
        <s v="14-K-A115"/>
        <s v="14-K-A117"/>
        <s v="14-K-A92"/>
        <s v="14-K-B158"/>
        <s v="14-K-B321"/>
        <s v="14-M-048"/>
        <s v="14-M-054"/>
        <s v="14-M-715"/>
        <s v="14-P-001"/>
        <s v="14-P-006"/>
        <s v="14-P-010"/>
        <s v="14-P-018"/>
        <s v="14-P-025"/>
        <s v="14-P-029"/>
        <s v="14-P-030"/>
        <s v="14-P-073"/>
        <s v="14-S-179"/>
        <s v="14-S-185"/>
        <s v="14-S-245"/>
        <s v="14-S-249"/>
        <s v="14-S-256"/>
        <s v="14-S-268"/>
        <s v="37-S-006"/>
        <s v="37-S-006CW"/>
        <s v="A14-D-FP/FP-B-N-006"/>
        <s v="A14-D-LP/FP-B-N-007"/>
        <s v="A14-D-LP/FP-B-N-009"/>
        <s v="A14-D-SP/FA-B-N-003"/>
        <s v="A14-D-SP/SP-B-N-015"/>
        <s v="A14-D1-N003"/>
        <s v="A14-D1-N004"/>
        <s v="A14-D1-N005"/>
        <s v="A14-D1-N006"/>
        <s v="A14-D1-N035"/>
        <s v="A14-D1-N040"/>
        <s v="A14-D1-N044"/>
        <s v="A14-D1-N052"/>
        <s v="A14-D1-N057"/>
        <s v="A14-D3-N008"/>
        <s v="A14-D3-N010"/>
        <s v="A14-D3-N011"/>
        <s v="A14-D3-N025"/>
        <s v="A14-DB-N157"/>
        <s v="A14-DB-N161"/>
        <s v="A14-DB-N166"/>
        <s v="A14-DB-N170"/>
        <s v="A14-DB-N173"/>
        <s v="A14-DB-N176"/>
        <s v="A14-DB-N179"/>
        <s v="A14-DB-N180"/>
        <s v="A14-DB-N181"/>
        <s v="A14-DB-N196"/>
        <s v="A14-DB-N199"/>
        <s v="A14-DB-N202"/>
        <s v="A14-DB-N205"/>
        <s v="A14-DB-N223"/>
        <s v="A14-DB-N225"/>
        <s v="A14-DB-N228"/>
        <s v="A14-DB-N234"/>
        <s v="A14-DB-N237"/>
        <s v="A14-DB-N240"/>
        <s v="A14-DB-N241"/>
        <s v="A14-DB-N243"/>
        <s v="A14-DB-N244"/>
        <s v="A14-DB-N246"/>
        <s v="A14-DB-N247"/>
        <s v="A14-DB-N253"/>
        <s v="A14-DB-N258"/>
        <s v="A14-DB-N260"/>
        <s v="A14-DB-N263"/>
        <s v="A14-DB-N266"/>
        <s v="A14-DB-N268"/>
        <s v="A14-DB-N271"/>
        <s v="A14-DB-N274"/>
        <s v="A14-DB-N284"/>
        <s v="A14-DB-N289"/>
        <s v="A14-DB-N295"/>
        <s v="A14-DB-N300"/>
        <s v="A14-DB-N307"/>
        <s v="A14-DB-N313"/>
        <s v="A14-DB-N318"/>
        <s v="A14-DB-N379"/>
        <s v="A14-DB-N381"/>
        <s v="A14-DB-N388"/>
        <s v="A14-DB-N396"/>
        <s v="A14-DB-N400"/>
        <s v="A14-DB-N404"/>
        <s v="A14-DB-N407"/>
        <s v="A14-DB-N409"/>
        <s v="A14-DB-N418"/>
        <s v="A14-DB-N429"/>
        <s v="A14-DB-N432"/>
        <s v="A14-DB-N444"/>
        <s v="A14-DB-N447"/>
        <s v="A14-DB-N455"/>
        <s v="A14-DB-N464"/>
        <s v="A14-DB-N466"/>
        <s v="A14-DB-N468"/>
        <s v="A14-DB-N471"/>
        <s v="A14-DB-N474"/>
        <s v="A14-DB-N481"/>
        <s v="A14-DB-N540"/>
        <s v="A14-DB-N541"/>
        <s v="A14-DB-N726"/>
        <s v="A14-DB-N891"/>
        <s v="A14-DB-NA55"/>
        <s v="A14-DB-NAN9"/>
        <s v="A14-DB-NAP2"/>
        <s v="A14-DB-NC79"/>
        <s v="A14-DB-ND99"/>
        <s v="A14-M-SA/LA-B-N-011"/>
        <s v="A14-M-SA/SA-B-N-026"/>
        <s v="A14-M-SP/SP-B-N-003"/>
        <s v="A14-M-SP/SP-B-N-008"/>
        <s v="A14-M-SP/SP-B-N-011"/>
        <s v="A14-M-SP/SP-B-N-021"/>
        <s v="A14-M-SP/SP-B-N-025"/>
        <s v="A14-M-SP/SP-B-N-026"/>
        <s v="A14-M-SP/SP-B-N-031"/>
        <s v="A14-MB-N043"/>
        <s v="A14-S-LP/FA-B-N-008"/>
        <s v="A14-S-SA/FA-B-N-008"/>
        <s v="A14-S-SA/FA-B-N-010"/>
        <s v="A14-S-SP/FA-B-N-007"/>
        <s v="A14-S-SP/FP-B-N-008"/>
        <s v="A14-SB-N064"/>
        <s v="A14-SB-N068"/>
        <s v="A14-SB-N069"/>
        <s v="A14-SB-N071"/>
        <s v="A14-SB-N086"/>
        <s v="A14-SB-N089"/>
        <s v="A14-SB-N093"/>
        <s v="A14-SB-N094"/>
        <s v="A14-SB-N096"/>
        <s v="A14-SB-N099"/>
        <s v="A14-SB-N104"/>
        <s v="A14-SB-N116"/>
        <s v="A14-SB-N130"/>
        <s v="A14-SB-N134"/>
        <s v="A14-SB-N138"/>
        <s v="A14-SB-N139"/>
        <s v="A14-SB-N141"/>
        <s v="A14-SB-N143"/>
        <s v="A14-SB-N146"/>
        <s v="A14-SB-N148"/>
        <s v="A14-SB-N152"/>
        <s v="A14-SB-N183"/>
        <s v="A14-SB-N198"/>
        <s v="A14-SB-N200"/>
        <s v="A14-SB-N203"/>
        <s v="A14-SB-N207"/>
        <s v="A14-SB-N221"/>
        <s v="A14-SB-N237"/>
        <s v="A14-SB-N239"/>
        <s v="A14-SB-N245"/>
        <s v="A14-SB-N249"/>
        <s v="A14-SB-N258"/>
        <s v="A14-SB-N260"/>
        <s v="A14-SB-N261"/>
        <s v="A14-SB-N263"/>
        <s v="A14-SB-N265"/>
        <s v="A14-SB-N268"/>
        <s v="A14-SB-N271"/>
        <s v="A14-SB-N272"/>
        <s v="A14-SB-N273"/>
        <s v="A14-SB-N274"/>
        <s v="A14-SB-N361"/>
        <s v="A14-SB-N834"/>
        <s v="14-C-127"/>
        <s v="14-C-486"/>
        <s v="14-C-490"/>
        <s v="14-C-491"/>
        <s v="14-C-496"/>
        <s v="14-C-630"/>
        <s v="14-D-022"/>
        <s v="14-D-228R"/>
        <s v="14-D-234R"/>
        <s v="14-D-603"/>
        <s v="14-D-662"/>
        <s v="14-D-663"/>
        <s v="14-D-707"/>
        <s v="14-D-732"/>
        <s v="14-D-768"/>
        <s v="14-D-A177"/>
        <s v="14-K-021"/>
        <s v="14-K-022"/>
        <s v="14-K-024"/>
        <s v="14-K-025"/>
        <s v="14-K-031"/>
        <s v="14-K-035"/>
        <s v="14-K-052"/>
        <s v="14-K-079"/>
        <s v="14-K-086"/>
        <s v="14-K-098"/>
        <s v="14-K-218"/>
        <s v="14-K-226"/>
        <s v="14-K-289"/>
        <s v="14-K-314"/>
        <s v="14-K-360"/>
        <s v="14-K-365"/>
        <s v="14-K-367"/>
        <s v="14-K-414"/>
        <s v="14-K-459"/>
        <s v="14-K-479"/>
        <s v="14-K-550"/>
        <s v="14-K-651"/>
        <s v="14-K-653"/>
        <s v="14-K-654"/>
        <s v="14-K-655"/>
        <s v="14-K-708"/>
        <s v="14-K-709"/>
        <s v="14-K-710"/>
        <s v="14-K-711"/>
        <s v="14-K-719"/>
        <s v="14-K-720"/>
        <s v="14-K-721"/>
        <s v="14-K-772"/>
        <s v="14-K-849"/>
        <s v="14-K-928"/>
        <s v="14-K-940"/>
        <s v="14-K-A102"/>
        <s v="14-K-A174"/>
        <s v="14-K-A308"/>
        <s v="14-K-B205"/>
        <s v="14-K-B322"/>
        <s v="14-K-B323"/>
        <s v="14-P-004"/>
        <s v="14-P-012"/>
        <s v="14-P-014"/>
        <s v="14-P-017"/>
        <s v="14-P-031"/>
        <s v="14-P-032"/>
        <s v="14-P-093"/>
        <s v="14-S-133"/>
        <s v="14-S-180"/>
        <s v="14-S-239"/>
        <s v="14-S-251"/>
        <s v="36-PM-21"/>
        <s v="37-S-012CW"/>
        <s v="37-S-021CW"/>
        <s v="A14-D-LA/LA-B-N-007"/>
        <s v="A14-D-LP/SP-B-N-010"/>
        <s v="A14-D-SP/SA-B-N-005"/>
        <s v="A14-D1-N048"/>
        <s v="A14-DB-N107"/>
        <s v="A14-DB-N110"/>
        <s v="A14-DB-N226"/>
        <s v="A14-DB-N233"/>
        <s v="A14-DB-N270"/>
        <s v="A14-DB-N286"/>
        <s v="A14-DB-N303"/>
        <s v="A14-DB-N426"/>
        <s v="A14-DB-N430"/>
        <s v="A14-DB-N449"/>
        <s v="A14-DB-N451"/>
        <s v="A14-DB-N459"/>
        <s v="A14-DB-N610"/>
        <s v="A14-DB-NA142"/>
        <s v="A14-DB-NA68"/>
        <s v="A14-DB-NA95"/>
        <s v="A14-DB-NAN8"/>
        <s v="A14-M-SA/SA-B-N-008"/>
        <s v="A14-M-SP/SP-B-N-012"/>
        <s v="A14-S-SP/SA-B-N-006"/>
        <s v="A14-SB-N056"/>
        <s v="A14-SB-N072"/>
        <s v="A14-SB-N088"/>
        <s v="A14-SB-N097"/>
        <s v="A14-SB-N106"/>
        <s v="A14-SB-N121"/>
        <s v="A14-SB-N185"/>
        <s v="A14-SB-N193"/>
        <s v="A14-SB-N215"/>
        <s v="A14-SB-N218"/>
        <s v="A14-SB-N220"/>
        <s v="A14-SB-N234"/>
        <s v="A14-SB-N257"/>
        <s v="A14-SB-N297"/>
        <s v="A14-SB-N302"/>
        <s v="A14-SB-N657"/>
        <s v="14-C-001"/>
        <s v="14-C-065"/>
        <s v="14-C-067"/>
        <s v="14-C-068"/>
        <s v="14-C-072"/>
        <s v="14-C-361"/>
        <s v="14-C-402"/>
        <s v="14-C-440"/>
        <s v="14-C-441"/>
        <s v="14-C-466"/>
        <s v="14-C-614"/>
        <s v="14-C-615"/>
        <s v="14-C-631"/>
        <s v="14-D-035A"/>
        <s v="14-D-041"/>
        <s v="14-D-051"/>
        <s v="14-D-055"/>
        <s v="14-D-058"/>
        <s v="14-D-066A"/>
        <s v="14-D-092A"/>
        <s v="14-D-233"/>
        <s v="14-D-253"/>
        <s v="14-D-274"/>
        <s v="14-D-575"/>
        <s v="14-D-579"/>
        <s v="14-D-644"/>
        <s v="14-D-696"/>
        <s v="14-D-710"/>
        <s v="14-D-A10"/>
        <s v="14-D-A235"/>
        <s v="14-D-A27"/>
        <s v="14-D-A354"/>
        <s v="14-D-A404"/>
        <s v="14-D-A431"/>
        <s v="14-D-A432"/>
        <s v="14-D-A73"/>
        <s v="14-K-026"/>
        <s v="14-K-027"/>
        <s v="14-K-028"/>
        <s v="14-K-039"/>
        <s v="14-K-044"/>
        <s v="14-K-045"/>
        <s v="14-K-047"/>
        <s v="14-K-062"/>
        <s v="14-K-110"/>
        <s v="14-K-148"/>
        <s v="14-K-154"/>
        <s v="14-K-156"/>
        <s v="14-K-157"/>
        <s v="14-K-166"/>
        <s v="14-K-173"/>
        <s v="14-K-282"/>
        <s v="14-K-318"/>
        <s v="14-K-320"/>
        <s v="14-K-346"/>
        <s v="14-K-350"/>
        <s v="14-K-354"/>
        <s v="14-K-364"/>
        <s v="14-K-377"/>
        <s v="14-K-456"/>
        <s v="14-K-474"/>
        <s v="14-K-503"/>
        <s v="14-K-546"/>
        <s v="14-K-560"/>
        <s v="14-K-663"/>
        <s v="14-K-869"/>
        <s v="14-K-883"/>
        <s v="14-K-939"/>
        <s v="14-K-A111"/>
        <s v="14-K-A116"/>
        <s v="14-K-B326"/>
        <s v="14-S-183"/>
        <s v="14-S-214"/>
        <s v="36-PM-14"/>
        <s v="A14-D-FP/FA-B-N-004"/>
        <s v="A14-D-FP/FA-B-N-005"/>
        <s v="A14-D-LP/SA-B-N-014"/>
        <s v="A14-D-LP/SP-1-N-014"/>
        <s v="A14-D1-N001"/>
        <s v="A14-D1-N002"/>
        <s v="A14-D3-N016"/>
        <s v="A14-DA-N663"/>
        <s v="A14-DB-N105"/>
        <s v="A14-DB-N115"/>
        <s v="A14-DB-N140"/>
        <s v="A14-DB-N153"/>
        <s v="A14-DB-N192"/>
        <s v="A14-DB-N252"/>
        <s v="A14-DB-N277"/>
        <s v="A14-DB-N304"/>
        <s v="A14-DB-N320"/>
        <s v="A14-DB-N467"/>
        <s v="A14-DB-N542"/>
        <s v="A14-DB-N609"/>
        <s v="A14-DB-N611"/>
        <s v="A14-DB-N612"/>
        <s v="A14-DB-NA56"/>
        <s v="A14-DB-NC34"/>
        <s v="A14-M-SP/SP-B-N-006"/>
        <s v="A14-S-LP/FA-B-N-007"/>
        <s v="A14-SB-N081"/>
        <s v="A14-SB-N082"/>
        <s v="A14-SB-N111"/>
        <s v="A14-SB-N117"/>
        <s v="A14-SB-N120"/>
        <s v="A14-SB-N210"/>
        <s v="A14-SB-N232"/>
        <s v="A14-SB-N264"/>
        <s v="A14-SB-N285"/>
        <s v="A14-SB-N360"/>
        <s v="A14-SB-N455"/>
        <s v="A14-SB-N456"/>
        <s v="A14-SB-N835"/>
        <s v="A14-SB-N836"/>
        <s v="A14-SB-N860"/>
        <s v="A14-SB-N971"/>
        <s v="A14-SB-N972"/>
        <s v="A14-SB-N973"/>
        <s v="A14-SB-N974"/>
        <s v="14-C-128"/>
        <s v="14-C-134"/>
        <s v="14-C-138"/>
        <s v="14-C-426"/>
        <s v="14-C-488"/>
        <s v="14-C-560"/>
        <s v="14-D-1022"/>
        <s v="14-D-223"/>
        <s v="14-D-246"/>
        <s v="14-D-247"/>
        <s v="14-D-249"/>
        <s v="14-D-252"/>
        <s v="14-D-678"/>
        <s v="14-D-A100"/>
        <s v="14-D-A102"/>
        <s v="14-D-A104"/>
        <s v="14-D-A126"/>
        <s v="14-D-A127"/>
        <s v="14-D-A232"/>
        <s v="14-K-099"/>
        <s v="14-K-103"/>
        <s v="14-K-145"/>
        <s v="14-K-146"/>
        <s v="14-K-220"/>
        <s v="14-K-260"/>
        <s v="14-K-270"/>
        <s v="14-K-287"/>
        <s v="14-K-299"/>
        <s v="14-K-319"/>
        <s v="14-K-337"/>
        <s v="14-K-349"/>
        <s v="14-K-356"/>
        <s v="14-K-773"/>
        <s v="14-K-857"/>
        <s v="14-K-A124"/>
        <s v="14-K-A143"/>
        <s v="14-K-A188"/>
        <s v="14-K-B177"/>
        <s v="14-K-B327"/>
        <s v="14-P-076"/>
        <s v="14-P-077"/>
        <s v="14-S-161"/>
        <s v="A14-D-LP/SP-B-N-006"/>
        <s v="A14-D1-N010"/>
        <s v="A14-D1-N013"/>
        <s v="A14-DB-N113"/>
        <s v="A14-DB-N174"/>
        <s v="A14-DB-N231"/>
        <s v="A14-DB-N249"/>
        <s v="A14-DB-N256"/>
        <s v="A14-DB-N272"/>
        <s v="A14-DB-N279"/>
        <s v="A14-DB-N472"/>
        <s v="A14-DB-N676"/>
        <s v="A14-DB-NC60"/>
        <s v="A14-DB-ND34"/>
        <s v="A14-DB-ND42"/>
        <s v="A14-M-SP/SP-B-N-004"/>
        <s v="A14-M-SP/SP-B-N-005"/>
        <s v="A14-M-SP/SP-B-N-023"/>
        <s v="A14-S-FA/FA-B-N-004"/>
        <s v="A14-S-SP/SA-B-N-010"/>
        <s v="A14-SB-N048"/>
        <s v="A14-SB-N052"/>
        <s v="A14-SB-N057"/>
        <s v="A14-SB-N092"/>
        <s v="A14-SB-N151"/>
        <s v="A14-SB-N180"/>
        <s v="A14-SB-N251"/>
        <s v="A14-SB-N259"/>
        <s v="A14-SB-N488"/>
        <s v="A14-SL-N003"/>
        <s v="A20-2300301"/>
        <s v="A20-2400301"/>
        <s v="A20-2500301"/>
        <s v="A20-2C00301"/>
        <s v="A20-2D00301"/>
        <s v="A20-3100301"/>
        <s v="A20-3200301"/>
        <s v="A20-3300301"/>
        <s v="A20-3400301"/>
        <s v="A20-3500301"/>
        <s v="A20-3600301"/>
        <s v="A20-NP-0001"/>
        <s v="14-C-003"/>
        <s v="14-C-010"/>
        <s v="14-C-059"/>
        <s v="14-C-126"/>
        <s v="14-C-442"/>
        <s v="14-C-462"/>
        <s v="14-C-542"/>
        <s v="14-C-568"/>
        <s v="14-C-642"/>
        <s v="14-C-643"/>
        <s v="14-C-644"/>
        <s v="14-D-038"/>
        <s v="14-D-101A"/>
        <s v="14-D-A207"/>
        <s v="14-D-A311"/>
        <s v="14-D-A312"/>
        <s v="14-K-049"/>
        <s v="14-K-054"/>
        <s v="14-K-068"/>
        <s v="14-K-071"/>
        <s v="14-K-072"/>
        <s v="14-K-080"/>
        <s v="14-K-081"/>
        <s v="14-K-089"/>
        <s v="14-K-096"/>
        <s v="14-K-100"/>
        <s v="14-K-111"/>
        <s v="14-K-190"/>
        <s v="14-K-195"/>
        <s v="14-K-207"/>
        <s v="14-K-212"/>
        <s v="14-K-241"/>
        <s v="14-K-245"/>
        <s v="14-K-285"/>
        <s v="14-K-343"/>
        <s v="14-K-351"/>
        <s v="14-K-369"/>
        <s v="14-K-376"/>
        <s v="14-K-388"/>
        <s v="14-K-389"/>
        <s v="14-K-616"/>
        <s v="14-K-652"/>
        <s v="14-K-716"/>
        <s v="14-K-717"/>
        <s v="14-K-718"/>
        <s v="14-K-754"/>
        <s v="14-K-783"/>
        <s v="14-K-784"/>
        <s v="14-K-786"/>
        <s v="14-K-810"/>
        <s v="14-K-837"/>
        <s v="14-K-923"/>
        <s v="14-K-925"/>
        <s v="14-K-927"/>
        <s v="14-K-933"/>
        <s v="14-K-A185"/>
        <s v="14-K-A264"/>
        <s v="14-K-A267"/>
        <s v="14-K-A282"/>
        <s v="14-K-A47"/>
        <s v="14-K-B126"/>
        <s v="14-K-B155"/>
        <s v="14-K-B307"/>
        <s v="14-K-B311"/>
        <s v="14-K-B328"/>
        <s v="14-S-110"/>
        <s v="14-S-111"/>
        <s v="14-S-114"/>
        <s v="14-S-117"/>
        <s v="14-S-118"/>
        <s v="14-S-123"/>
        <s v="14-S-189"/>
        <s v="14-S-258"/>
        <s v="14-S-260"/>
        <s v="14-S-263"/>
        <s v="14-S-264"/>
        <s v="14-S-272"/>
        <s v="A14-D-FP/FP-B-N-005"/>
        <s v="A14-D-LP/FP-B-N-012"/>
        <s v="A14-D-LP/LP-B-N-002"/>
        <s v="A14-DB-N164"/>
        <s v="A14-DB-N177"/>
        <s v="A14-DB-N383"/>
        <s v="A14-DB-N902"/>
        <s v="A14-DB-N903"/>
        <s v="A14-DB-NA80"/>
        <s v="A14-DB-NC14"/>
        <s v="A14-DB-ND98"/>
        <s v="A14-M-SP/SP-B-N-007"/>
        <s v="A14-S-LP/FP-B-N-010"/>
        <s v="A14-S-SP/FP-B-N-007"/>
        <s v="A14-S-SP/FP-B-N-012"/>
        <s v="A14-SB-N109"/>
        <s v="A14-SB-N123"/>
        <s v="A14-SB-N144"/>
        <s v="A14-SB-N176"/>
        <s v="A14-SB-N179"/>
        <s v="A14-SB-N189"/>
        <s v="A14-SB-N241"/>
        <s v="A14-SB-N976"/>
        <s v="A20-NM-0001"/>
        <s v="A20-NM-1001"/>
        <s v="A20-NM-2001"/>
        <s v="A20-NM-3001"/>
        <s v="A20-NS-0001"/>
        <s v="14-C-009"/>
        <s v="14-C-121"/>
        <s v="14-C-552"/>
        <s v="14-C-554"/>
        <s v="14-C-583"/>
        <s v="14-C-655"/>
        <s v="14-C-656"/>
        <s v="14-C-657"/>
        <s v="14-C-658"/>
        <s v="14-D-037"/>
        <s v="14-D-092"/>
        <s v="14-D-272"/>
        <s v="14-D-651"/>
        <s v="14-D-A99"/>
        <s v="14-K-029"/>
        <s v="14-K-057"/>
        <s v="14-K-060"/>
        <s v="14-K-076"/>
        <s v="14-K-202"/>
        <s v="14-K-222"/>
        <s v="14-K-286"/>
        <s v="14-K-301"/>
        <s v="14-K-312"/>
        <s v="14-K-355"/>
        <s v="14-K-393"/>
        <s v="14-K-514"/>
        <s v="14-K-634"/>
        <s v="14-K-667"/>
        <s v="14-K-668"/>
        <s v="14-K-669"/>
        <s v="14-K-670"/>
        <s v="14-K-673"/>
        <s v="14-K-685"/>
        <s v="14-K-824"/>
        <s v="14-K-827"/>
        <s v="14-K-A145"/>
        <s v="14-K-A146"/>
        <s v="14-K-A147"/>
        <s v="14-K-A163"/>
        <s v="14-K-A187"/>
        <s v="14-K-A62"/>
        <s v="14-K-B329"/>
        <s v="14-K-B330"/>
        <s v="14-K-B331"/>
        <s v="14-K-B332"/>
        <s v="14-K-B333"/>
        <s v="14-K-B334"/>
        <s v="14-K-B335"/>
        <s v="14-K-B336"/>
        <s v="14-K-B337"/>
        <s v="14-K-B338"/>
        <s v="14-K-B339"/>
        <s v="14-K-B340"/>
        <s v="14-K-B341"/>
        <s v="14-M-047"/>
        <s v="14-P-002"/>
        <s v="14-P-023"/>
        <s v="14-P-033"/>
        <s v="14-P-036"/>
        <s v="14-P-107"/>
        <s v="37-S-021C"/>
        <s v="A14-D-FP/FP-B-N-008"/>
        <s v="A14-D-LP/SP-B-N-004"/>
        <s v="A14-D1-N012"/>
        <s v="A14-DB-N248"/>
        <s v="A14-DB-N254"/>
        <s v="A14-DB-N291"/>
        <s v="A14-DB-N487"/>
        <s v="A14-DB-NA124"/>
        <s v="A14-S-LP/FA-B-N-006"/>
        <s v="A14-S-LP/FP-B-N-007"/>
        <s v="A14-S-SP/FA-B-N-008"/>
        <s v="A14-S-SP/SP-1-N-001"/>
        <s v="A14-S-SP/SP-1-N-002"/>
        <s v="A14-S-SP/SP-1-N-006"/>
        <s v="A14-S-SP/SP-1-N-011"/>
        <s v="A14-SB-N018"/>
        <s v="A14-SB-N080"/>
        <s v="A14-SB-N098"/>
        <s v="A14-SB-N114"/>
        <s v="A14-SB-N308"/>
        <s v="A14-SB-N450"/>
        <s v="A14-SB-N843"/>
        <s v="A14-SB-N979"/>
        <s v="A14-SB-N980"/>
        <s v="A14-SB-N981"/>
        <s v="A14-SB-N982"/>
        <s v="A14-SB-N983"/>
        <s v="A14-SB-N984"/>
        <s v="A14-SB-N985"/>
        <s v="S12-MA-0003"/>
        <s v="S12-SA-0005"/>
        <s v="14-C-018"/>
        <s v="14-C-053"/>
        <s v="14-C-087R"/>
        <s v="14-C-135"/>
        <s v="14-C-403"/>
        <s v="14-C-425"/>
        <s v="14-C-439"/>
        <s v="14-C-534"/>
        <s v="14-C-543"/>
        <s v="14-C-567"/>
        <s v="14-C-600"/>
        <s v="14-C-659"/>
        <s v="14-C-660"/>
        <s v="14-D-009"/>
        <s v="14-D-025A"/>
        <s v="14-D-157"/>
        <s v="14-D-161"/>
        <s v="14-D-295"/>
        <s v="14-D-304"/>
        <s v="14-D-307"/>
        <s v="14-D-313"/>
        <s v="14-D-A195"/>
        <s v="14-D-A196"/>
        <s v="14-D-A303"/>
        <s v="14-D-A347"/>
        <s v="14-D-A407"/>
        <s v="14-D-A433"/>
        <s v="14-D-A434"/>
        <s v="14-K-234"/>
        <s v="14-K-279"/>
        <s v="14-K-465"/>
        <s v="14-K-484"/>
        <s v="14-K-512"/>
        <s v="14-K-603"/>
        <s v="14-K-671"/>
        <s v="14-K-704"/>
        <s v="14-K-705"/>
        <s v="14-K-724"/>
        <s v="14-K-769"/>
        <s v="14-K-781"/>
        <s v="14-K-782"/>
        <s v="14-K-787"/>
        <s v="14-K-789"/>
        <s v="14-K-A280"/>
        <s v="14-K-A294"/>
        <s v="14-K-A87"/>
        <s v="14-K-B154"/>
        <s v="14-K-B253"/>
        <s v="14-K-B254"/>
        <s v="14-K-B343"/>
        <s v="14-K-B344"/>
        <s v="14-K-B345"/>
        <s v="14-K-B346"/>
        <s v="14-K-B347"/>
        <s v="14-K-B348"/>
        <s v="14-K-B350"/>
        <s v="14-K-B351"/>
        <s v="14-S-099"/>
        <s v="14-S-181"/>
        <s v="14-S-237"/>
        <s v="14-S-241"/>
        <s v="14-S-472"/>
        <s v="A14-D-LP/LP-B-N-020"/>
        <s v="A14-D-LP/SP-1-N-013"/>
        <s v="A14-D-SP/FP-B-N-007"/>
        <s v="A14-D-SP/SA-B-N-014"/>
        <s v="A14-D-SP/SP-B-N-002"/>
        <s v="A14-D1-N007"/>
        <s v="A14-D1-N008"/>
        <s v="A14-D1-N009"/>
        <s v="A14-D3-N036"/>
        <s v="A14-DB-N267"/>
        <s v="A14-DB-N308"/>
        <s v="A14-DB-N316"/>
        <s v="A14-DB-N458"/>
        <s v="A14-DB-N461"/>
        <s v="A14-DB-N478"/>
        <s v="A14-DB-N677"/>
        <s v="A14-M-SP/SP-B-N-027"/>
        <s v="A14-MB-N078"/>
        <s v="A14-S-SA/FA-B-N-006"/>
        <s v="A14-S-SP/SP-1-N-003"/>
        <s v="A14-SB-N110"/>
        <s v="A14-SB-N149"/>
        <s v="14-C-013"/>
        <s v="14-C-040"/>
        <s v="14-C-062"/>
        <s v="14-C-443"/>
        <s v="14-C-661"/>
        <s v="14-C-662"/>
        <s v="14-C-663"/>
        <s v="14-D-024"/>
        <s v="14-D-054"/>
        <s v="14-D-067"/>
        <s v="14-D-068"/>
        <s v="14-D-097"/>
        <s v="14-D-207"/>
        <s v="14-D-275"/>
        <s v="14-K-065"/>
        <s v="14-K-084"/>
        <s v="14-K-088"/>
        <s v="14-K-095"/>
        <s v="14-K-108"/>
        <s v="14-K-228"/>
        <s v="14-K-231"/>
        <s v="14-K-247"/>
        <s v="14-K-333"/>
        <s v="14-K-366"/>
        <s v="14-K-390"/>
        <s v="14-K-458"/>
        <s v="14-K-477"/>
        <s v="14-K-561"/>
        <s v="14-K-562"/>
        <s v="14-K-806"/>
        <s v="14-K-815"/>
        <s v="14-K-816"/>
        <s v="14-K-936"/>
        <s v="14-K-A119"/>
        <s v="14-K-A128"/>
        <s v="14-K-A261"/>
        <s v="14-K-B356"/>
        <s v="14-M-A073"/>
        <s v="14-M-A074"/>
        <s v="14-S-459"/>
        <s v="14-S-852"/>
        <s v="A14-D-LP/SP-1-N-007"/>
        <s v="A14-DB-N273"/>
        <s v="A14-DB-N470"/>
        <s v="A14-DB-N653"/>
        <s v="A14-DB-NF46"/>
        <s v="A14-M-SP/SP-B-N-009"/>
        <s v="A14-M-SP/SP-B-N-013"/>
        <s v="A14-M-SP/SP-B-N-022"/>
        <s v="A14-S1-N017"/>
        <s v="A14-SB-N119"/>
        <s v="A14-SB-N253"/>
        <s v="A14-SB-N822"/>
        <s v="A20-01001XC"/>
        <s v="A20-03001XC"/>
        <s v="A20-04001XC"/>
        <s v="A20-NP-1001"/>
        <s v="14-C-130"/>
        <s v="14-C-404"/>
        <s v="14-C-565"/>
        <s v="14-D-057A"/>
        <s v="14-D-270"/>
        <s v="14-D-388"/>
        <s v="14-D-A436"/>
        <s v="14-D-A437"/>
        <s v="14-D-A438"/>
        <s v="14-D-A439"/>
        <s v="14-D-A66A"/>
        <s v="14-D-A94A"/>
        <s v="14-K-090"/>
        <s v="14-K-233"/>
        <s v="14-K-372"/>
        <s v="14-K-383"/>
        <s v="14-K-617"/>
        <s v="14-K-618"/>
        <s v="14-K-619"/>
        <s v="14-K-620"/>
        <s v="14-K-678"/>
        <s v="14-K-802"/>
        <s v="14-K-A194"/>
        <s v="14-K-A303"/>
        <s v="14-K-B159"/>
        <s v="14-K-B230"/>
        <s v="14-P-005"/>
        <s v="14-P-047"/>
        <s v="14-P-052"/>
        <s v="14-S-093"/>
        <s v="37-S-004C"/>
        <s v="45-A-123"/>
        <s v="A14-D-FP/FP-B-N-004"/>
        <s v="A14-D-SA/FP-B-N-005"/>
        <s v="A14-DB-N158"/>
        <s v="A14-DB-N175"/>
        <s v="A14-DB-N392"/>
        <s v="A14-S-LP/FP-B-N-011"/>
        <s v="A14-S-SA/FA-B-N-002"/>
        <s v="A14-SB-N087"/>
        <s v="A14-SB-N107"/>
        <s v="A14-SB-N132"/>
        <s v="A14-SB-N177"/>
        <s v="A14-SB-N299"/>
        <s v="A14-SB-N816"/>
        <s v="A14-SB-N986"/>
        <s v="A14-SB-NA06"/>
        <s v="A14-SB-NA31"/>
        <s v="14-C-029"/>
        <s v="14-C-389"/>
        <s v="14-C-535"/>
        <s v="14-C-553"/>
        <s v="14-C-562"/>
        <s v="14-C-672"/>
        <s v="14-C-673"/>
        <s v="14-C-674"/>
        <s v="14-D-027"/>
        <s v="14-D-320"/>
        <s v="14-D-385"/>
        <s v="14-D-484"/>
        <s v="14-D-A138"/>
        <s v="14-D-A139"/>
        <s v="14-D-A140"/>
        <s v="14-D-A440"/>
        <s v="14-K-161"/>
        <s v="14-K-180"/>
        <s v="14-K-197"/>
        <s v="14-K-213"/>
        <s v="14-K-221"/>
        <s v="14-K-239"/>
        <s v="14-K-288"/>
        <s v="14-K-371"/>
        <s v="14-K-380"/>
        <s v="14-K-505"/>
        <s v="14-K-585"/>
        <s v="14-K-587"/>
        <s v="14-K-624"/>
        <s v="14-K-707"/>
        <s v="14-K-790"/>
        <s v="14-K-941"/>
        <s v="14-K-A113"/>
        <s v="14-K-A118"/>
        <s v="14-K-A138"/>
        <s v="14-K-A144"/>
        <s v="14-K-A76"/>
        <s v="14-M-A067"/>
        <s v="37-S-020C"/>
        <s v="A14-D-FA/FA-B-N-011"/>
        <s v="A14-D-SA/SA-B-N-011"/>
        <s v="A14-D1-N035R"/>
        <s v="A14-DB-N187"/>
        <s v="A14-DB-N208"/>
        <s v="A14-DB-N310"/>
        <s v="A14-DB-N315"/>
        <s v="A14-DB-N448"/>
        <s v="14-C-079"/>
        <s v="14-C-427"/>
        <s v="14-C-492"/>
        <s v="14-C-493"/>
        <s v="14-C-494"/>
        <s v="14-C-676"/>
        <s v="14-D-412"/>
        <s v="14-D-455"/>
        <s v="14-D-458"/>
        <s v="14-D-471"/>
        <s v="14-K-463"/>
        <s v="14-K-469"/>
        <s v="14-K-682"/>
        <s v="14-K-713"/>
        <s v="14-K-808"/>
        <s v="14-K-814"/>
        <s v="14-K-879"/>
        <s v="14-K-A295"/>
        <s v="14-K-B152"/>
        <s v="14-K-B357"/>
        <s v="14-K-B358"/>
        <s v="14-K-B359"/>
        <s v="14-P-016"/>
        <s v="14-P-034"/>
        <s v="14-P-091"/>
        <s v="A14-D-FA/FA-B-N-009"/>
        <s v="A14-D-LP/FA-B-N-004"/>
        <s v="A14-D-LP/LP-B-N-019"/>
        <s v="A14-D-SA/SA-B-N-006"/>
        <s v="A14-D-SP/FP-B-N-012"/>
        <s v="A14-D-SP/SA-B-N-008"/>
        <s v="A14-DB-N206"/>
        <s v="A14-M-LP/LP-B-N-001"/>
        <s v="A14-M-LP/LP-B-N-003"/>
        <s v="A14-M-SP/LP-B-N-010"/>
        <s v="A14-M-SP/LP-B-N-026"/>
        <s v="A14-SB-N381"/>
        <s v="P14-RM-4189R"/>
        <s v="14-C-363"/>
        <s v="14-C-506"/>
        <s v="14-C-677"/>
        <s v="14-D-182"/>
        <s v="14-D-240"/>
        <s v="14-D-254"/>
        <s v="14-D-303"/>
        <s v="14-D-314"/>
        <s v="14-D-449"/>
        <s v="14-D-466"/>
        <s v="14-D-725"/>
        <s v="14-D-A105"/>
        <s v="14-D-A198"/>
        <s v="14-D-A199"/>
        <s v="14-D-A208"/>
        <s v="14-D-A24"/>
        <s v="14-D-A442"/>
        <s v="14-D-A443"/>
        <s v="14-D-A444"/>
        <s v="14-D-A87"/>
        <s v="14-K-386"/>
        <s v="14-K-615"/>
        <s v="14-K-626"/>
        <s v="14-K-672"/>
        <s v="14-K-771"/>
        <s v="14-K-854"/>
        <s v="14-K-A101"/>
        <s v="14-K-A252"/>
        <s v="14-K-A302"/>
        <s v="14-K-B315"/>
        <s v="14-K-B316"/>
        <s v="14-K-B361"/>
        <s v="14-K-B362"/>
        <s v="14-K-B364"/>
        <s v="14-K-B365"/>
        <s v="14-K-B367"/>
        <s v="14-S-084"/>
        <s v="14-S-344"/>
        <s v="14-S-382"/>
        <s v="14-S-502"/>
        <s v="14-S-775"/>
        <s v="14-S-841"/>
        <s v="14-S-862"/>
        <s v="A14-D-FP/FA-B-N-001"/>
        <s v="A14-D-FP/FA-B-N-007"/>
        <s v="A14-D-FP/FA-B-N-010"/>
        <s v="A14-D-LP/SA-B-N-012"/>
        <s v="A14-D-LP/SP-B-N-019"/>
        <s v="A14-D-SP/FA-B-N-004"/>
        <s v="A14-D-SP/FP-B-N-003"/>
        <s v="A14-DB-N905"/>
        <s v="A14-M-SP/SP-B-N-024"/>
        <s v="A14-S-SP/SA-B-N-012"/>
        <s v="A14-SB-N105"/>
        <s v="A14-SB-N125"/>
        <s v="14-C-015"/>
        <s v="14-C-024"/>
        <s v="14-C-410"/>
        <s v="14-C-678"/>
        <s v="14-D-202"/>
        <s v="14-D-407"/>
        <s v="14-D-437"/>
        <s v="14-D-A108"/>
        <s v="14-K-478"/>
        <s v="14-K-551"/>
        <s v="14-K-762"/>
        <s v="14-K-794"/>
        <s v="14-K-A52"/>
        <s v="14-M-A066"/>
        <s v="A14-SB-NA32"/>
        <s v="14-C-123"/>
        <s v="14-C-125"/>
        <s v="14-C-458"/>
        <s v="14-C-627"/>
        <s v="14-D-382"/>
        <s v="14-D-447"/>
        <s v="14-D-459"/>
        <s v="14-K-281"/>
        <s v="14-K-429"/>
        <s v="14-K-513"/>
        <s v="14-K-525"/>
        <s v="14-K-527"/>
        <s v="14-K-595"/>
        <s v="14-K-607"/>
        <s v="14-K-744"/>
        <s v="14-K-763"/>
        <s v="14-K-819"/>
        <s v="14-K-B134"/>
        <s v="14-K-B368"/>
        <s v="14-K-B378"/>
        <s v="14-K-B379"/>
        <s v="14-P-013"/>
        <s v="14-P-028"/>
        <s v="14-P-089"/>
        <s v="14-S-376"/>
        <s v="37-S-010C"/>
        <s v="A14-DB-N143"/>
        <s v="A14-DB-N189"/>
        <s v="A14-DB-N398"/>
        <s v="A14-S-LP/SP-1-N-001"/>
        <s v="A14-S-LP/SP-1-N-002"/>
        <s v="A14-SB-N645"/>
        <s v="14-D-263"/>
        <s v="14-D-266"/>
        <s v="14-D-443"/>
        <s v="14-D-A125"/>
        <s v="14-K-083R"/>
        <s v="14-K-106"/>
        <s v="14-K-300"/>
        <s v="14-K-818"/>
        <s v="14-K-830"/>
        <s v="14-K-873"/>
        <s v="14-K-937"/>
        <s v="14-K-A129"/>
        <s v="14-K-B372"/>
        <s v="14-K-B381"/>
        <s v="14-K-B382"/>
        <s v="14-K-B383"/>
        <s v="14-K-B384"/>
        <s v="14-K-B385"/>
        <s v="14-S-261"/>
        <s v="A14-D-FA/FA-B-N-014"/>
        <s v="A14-DB-N121"/>
        <s v="A14-DB-N613"/>
        <s v="A14-S-LP/SP-1-N-010"/>
        <s v="A14-S-SP/FP-1-N-001"/>
        <s v="A14-S-SP/FP-B-N-003"/>
        <s v="A14-SB-N031"/>
        <s v="XA20-330010"/>
        <s v="14-C-520"/>
        <s v="14-C-687"/>
        <s v="14-D-020"/>
        <s v="14-D-053"/>
        <s v="14-D-056"/>
        <s v="14-D-A118"/>
        <s v="14-K-158"/>
        <s v="14-K-269"/>
        <s v="14-K-284"/>
        <s v="14-K-359"/>
        <s v="14-K-683"/>
        <s v="14-K-684"/>
        <s v="14-K-775"/>
        <s v="14-K-B386"/>
        <s v="14-K-B387"/>
        <s v="14-S-086"/>
        <s v="14-S-089"/>
        <s v="14-S-104"/>
        <s v="14-S-447"/>
        <s v="A14-DB-N412"/>
        <s v="A14-M-SP/SP-B-N-016"/>
        <s v="A14-S-SA/SA-B-N-012"/>
        <s v="14-C-061"/>
        <s v="14-C-556"/>
        <s v="14-C-557"/>
        <s v="14-C-688"/>
        <s v="14-D-196"/>
        <s v="14-K-014"/>
        <s v="14-K-015"/>
        <s v="14-K-064"/>
        <s v="14-K-067"/>
        <s v="14-K-069"/>
        <s v="14-K-179"/>
        <s v="14-K-211"/>
        <s v="14-K-230"/>
        <s v="14-K-308"/>
        <s v="14-K-317"/>
        <s v="14-K-325"/>
        <s v="14-K-341"/>
        <s v="14-K-594"/>
        <s v="14-K-656"/>
        <s v="14-K-657"/>
        <s v="14-K-712"/>
        <s v="14-K-755"/>
        <s v="14-K-758"/>
        <s v="14-K-A241"/>
        <s v="14-K-B388"/>
        <s v="14-K-B389"/>
        <s v="14-K-B390"/>
        <s v="14-M-A076"/>
        <s v="14-S-094"/>
        <s v="A14-D-SP/FA-B-N-010"/>
        <s v="A14-D-SP/FA-B-N-012"/>
        <s v="A14-DB-N212"/>
        <s v="A14-SB-N975"/>
        <s v="14-C-076"/>
        <s v="14-C-077"/>
        <s v="14-C-690"/>
        <s v="14-C-691"/>
        <s v="14-D-094"/>
        <s v="14-K-016"/>
        <s v="14-K-872"/>
        <s v="14-K-A309"/>
        <s v="14-K-A33"/>
        <s v="14-K-A722"/>
        <s v="14-K-A741"/>
        <s v="14-K-A746"/>
        <s v="14-K-A751"/>
        <s v="14-K-A752"/>
        <s v="14-K-A753"/>
        <s v="14-K-A761"/>
        <s v="14-K-A768"/>
        <s v="14-K-A781"/>
        <s v="14-K-B391"/>
        <s v="14-K-B392"/>
        <s v="14-P-109"/>
        <s v="14-S-867"/>
        <s v="A14-DB-N424"/>
        <s v="A14-DB-N906"/>
        <s v="A14-DB-N907"/>
        <s v="A14-DB-N908"/>
        <s v="A14-DB-N909"/>
        <s v="A14-S-LP/SP-B-N-002"/>
        <s v="A14-S-LP/SP-B-N-010"/>
        <s v="A14-S-SA/FA-B-N-003"/>
        <s v="A14-SB-N022"/>
        <s v="14-C-609"/>
        <s v="14-C-675"/>
        <s v="14-D-A106"/>
        <s v="14-D-A448"/>
        <s v="14-K-032"/>
        <s v="14-K-092"/>
        <s v="14-K-506"/>
        <s v="14-K-699"/>
        <s v="14-K-A731"/>
        <s v="14-K-A766"/>
        <s v="14-S-500"/>
        <s v="A14-D-LP/SA-B-N-002"/>
        <s v="A14-DB-N679"/>
        <s v="A14-S-SP/FA-B-N-012"/>
        <s v="A14-SB-N050"/>
        <s v="A14-SB-N987"/>
        <s v="A14-SB-NA38"/>
        <s v="A14-SB-NA39"/>
        <s v="A14-SB-ND52"/>
        <s v="14-C-366"/>
        <s v="14-C-584"/>
        <s v="14-C-601"/>
        <s v="14-C-693"/>
        <s v="14-D-A376"/>
        <s v="14-K-018"/>
        <s v="14-K-150"/>
        <s v="14-K-294"/>
        <s v="14-K-296"/>
        <s v="14-K-549"/>
        <s v="14-K-590"/>
        <s v="14-K-639"/>
        <s v="14-K-A278"/>
        <s v="14-K-A37"/>
        <s v="14-K-B131"/>
        <s v="14-K-B208"/>
        <s v="14-K-B260"/>
        <s v="14-K-B393"/>
        <s v="14-K-B394"/>
        <s v="14-K-B395"/>
        <s v="14-K-B396"/>
        <s v="14-K-B397"/>
        <s v="14-K-B398"/>
        <s v="14-K-B399"/>
        <s v="14-K-B400"/>
        <s v="14-K-B401"/>
        <s v="14-K-B402"/>
        <s v="14-K-B403"/>
        <s v="14-K-B404"/>
        <s v="14-K-B405"/>
        <s v="14-K-B406"/>
        <s v="14-K-B407"/>
        <s v="14-K-B408"/>
        <s v="14-K-B409"/>
        <s v="14-S-868"/>
        <s v="14-k-727"/>
        <s v="37-S-009"/>
        <s v="A14-D-FP/FP-B-N-007"/>
        <s v="A14-S-SA/FA-B-N-001"/>
        <s v="A14-S-SP/SA-B-N-013"/>
        <s v="A14-S-SP/SP-B-N-007"/>
        <s v="A14-SB-N453"/>
        <s v="A14-SB-NA40"/>
        <s v="A14-SL-N001"/>
        <s v="14-C-017"/>
        <s v="14-C-052"/>
        <s v="14-C-099"/>
        <s v="14-C-105"/>
        <s v="14-D-060"/>
        <s v="14-D-470"/>
        <s v="14-K-101"/>
        <s v="14-K-425"/>
        <s v="14-K-453"/>
        <s v="14-K-515"/>
        <s v="14-K-529"/>
        <s v="14-K-858"/>
        <s v="14-K-A28"/>
        <s v="14-K-A306"/>
        <s v="14-K-A307"/>
        <s v="14-K-A718"/>
        <s v="14-K-A912"/>
        <s v="14-K-A914"/>
        <s v="14-K-A918"/>
        <s v="14-K-A921"/>
        <s v="14-P-038"/>
        <s v="14-P-049"/>
        <s v="14-S-897"/>
        <s v="14-S-A001"/>
        <s v="A14-D-LP/SP-1-N-019"/>
        <s v="A14-D-SA/FA-B-N-001"/>
        <s v="A14-D-SA/FA-B-N-002"/>
        <s v="A14-DB-N190"/>
        <s v="A14-DB-N411"/>
        <s v="A14-DB-ND33"/>
        <s v="14-D-A002"/>
        <s v="14-K-168"/>
        <s v="14-K-186"/>
        <s v="14-K-280"/>
        <s v="14-K-335"/>
        <s v="14-K-530"/>
        <s v="14-K-553"/>
        <s v="14-K-558"/>
        <s v="14-K-650"/>
        <s v="14-K-658"/>
        <s v="14-K-801"/>
        <s v="14-K-A164"/>
        <s v="14-K-A716"/>
        <s v="14-K-A791"/>
        <s v="14-K-B414"/>
        <s v="14-K-B415"/>
        <s v="14-K-B416"/>
        <s v="14-M-011"/>
        <s v="14-S-A042"/>
        <s v="A14-DB-N292"/>
        <s v="A14-M-LP/LP-B-N-002"/>
        <s v="A14-SB-N153"/>
        <s v="A14-SB-N486"/>
        <s v="14-C-555"/>
        <s v="14-D-026"/>
        <s v="14-D-028"/>
        <s v="14-D-746"/>
        <s v="14-D-A09"/>
        <s v="14-K-160"/>
        <s v="14-K-219"/>
        <s v="14-K-244"/>
        <s v="14-K-248"/>
        <s v="14-K-250"/>
        <s v="14-K-297"/>
        <s v="14-K-340"/>
        <s v="14-K-342"/>
        <s v="14-K-602"/>
        <s v="14-K-680"/>
        <s v="14-K-700"/>
        <s v="14-K-785"/>
        <s v="14-K-988"/>
        <s v="14-K-989"/>
        <s v="14-K-A100"/>
        <s v="14-K-A161"/>
        <s v="14-K-A266"/>
        <s v="14-K-A95"/>
        <s v="14-K-B377"/>
        <s v="14-K-B417"/>
        <s v="14-K-B418"/>
        <s v="14-K-B419"/>
        <s v="14-K-B420"/>
        <s v="14-K-B421"/>
        <s v="14-K-B422"/>
        <s v="14-K-B423"/>
        <s v="14-K-B424"/>
        <s v="14-K-B425"/>
        <s v="14-K-B426"/>
        <s v="14-K-B427"/>
        <s v="14-K-B428"/>
        <s v="14-K-B429"/>
        <s v="14-K-B430"/>
        <s v="14-K-B431"/>
        <s v="14-K-B432"/>
        <s v="14-K-B433"/>
        <s v="14-K-B434"/>
        <s v="14-K-B435"/>
        <s v="A14-DB-N488"/>
        <s v="A14-DB-N489"/>
        <s v="A14-DB-N490"/>
        <s v="A14-DB-N491"/>
        <s v="A14-DB-N492"/>
        <s v="A14-S-LP/FA-B-N-013"/>
        <s v="A14-SB-N154"/>
        <s v="A14-SB-N155"/>
        <s v="14-C-696"/>
        <s v="14-C-697"/>
        <s v="14-C-701"/>
        <s v="14-C-703"/>
        <s v="14-C-705"/>
        <s v="14-C-707"/>
        <s v="14-D-530"/>
        <s v="14-K-042"/>
        <s v="14-K-293"/>
        <s v="14-K-304"/>
        <s v="14-K-305"/>
        <s v="14-K-309"/>
        <s v="14-K-329"/>
        <s v="14-K-368"/>
        <s v="14-K-392"/>
        <s v="14-K-457"/>
        <s v="14-K-544"/>
        <s v="14-K-676"/>
        <s v="14-K-688"/>
        <s v="14-K-743"/>
        <s v="14-K-779"/>
        <s v="14-K-A26"/>
        <s v="14-K-B438"/>
        <s v="14-K-B439"/>
        <s v="14-K-B440"/>
        <s v="14-K-B441"/>
        <s v="14-K-B442"/>
        <s v="14-K-B443"/>
        <s v="14-K-B481"/>
        <s v="14-K-B482"/>
        <s v="14-K-B483"/>
        <s v="14-K-B546"/>
        <s v="14-K-B556"/>
        <s v="14-K-B566"/>
        <s v="14-K-B568"/>
        <s v="14-K-B571"/>
        <s v="14-K-B572"/>
        <s v="14-K-B574"/>
        <s v="14-K-B576"/>
        <s v="14-K-B645"/>
        <s v="14-K-B651"/>
        <s v="14-K-B690"/>
        <s v="14-M-016"/>
        <s v="14-S-097"/>
        <s v="14-S-A375"/>
        <s v="14-k-B437"/>
        <s v="A14-D-LP/LP-1-N-050"/>
        <s v="A14-M-SA/LP-B-N-001"/>
        <s v="A14-S-LP/FP-B-N-012"/>
        <s v="A14-SB-N156"/>
        <s v="A14-SB-N660"/>
        <s v="A14-SL-N002"/>
        <s v="14-A-002N"/>
        <s v="14-A-003"/>
        <s v="14-A-004"/>
        <s v="14-A-005"/>
        <s v="14-A-005C"/>
        <s v="14-A-007"/>
        <s v="14-A-012"/>
        <s v="14-C-094"/>
        <s v="14-C-407"/>
        <s v="14-C-408"/>
        <s v="14-C-409"/>
        <s v="14-C-484"/>
        <s v="14-C-515"/>
        <s v="14-D-210"/>
        <s v="14-S-138"/>
        <s v="14-S-146"/>
        <s v="14-S-360"/>
        <s v="14-S-400"/>
        <s v="40-A-011"/>
        <s v="A14-D-LP/LP-1-N-060"/>
        <s v="A14-DB-N119"/>
        <s v="A14-DB-N213"/>
        <s v="A14-DB-N312"/>
        <s v="A14-DB-N413"/>
        <s v="A14-DB-N417"/>
        <s v="A14-DB-N482"/>
        <s v="A14-M-SP/SA-B-N-010"/>
        <s v="A14-S-SA/LA-B-N-001"/>
        <s v="A14-SB-NA33"/>
        <s v="A14-SB-ND40"/>
        <s v="P47-PK-0051A"/>
        <s v="14-A-002F"/>
        <s v="14-A-006"/>
        <s v="14-A-008"/>
        <s v="14-C-360"/>
        <s v="14-D-218"/>
        <s v="14-D-255"/>
        <s v="14-D-594"/>
        <s v="14-K-A178"/>
        <s v="14-S-A009"/>
        <s v="14-S-A010"/>
        <s v="A14-D-LP/SP-B-N-020"/>
        <s v="A14-DB-N182"/>
        <s v="A14-DB-N183"/>
        <s v="A14-DB-N311"/>
        <s v="A14-DB-N321"/>
        <s v="A14-DB-N414"/>
        <s v="A14-DB-N512"/>
        <s v="A14-S-LP/LP-B-N-015"/>
        <s v="A14-S-SP/SA-B-N-008"/>
        <s v="A14-SB-N090"/>
        <s v="A14-SB-N091"/>
        <s v="A14-SB-N100"/>
        <s v="A14-SB-N206"/>
        <s v="A14-SB-N487"/>
        <s v="A14-TT-N575"/>
        <s v="A14-TT-N576"/>
        <s v="14-D-008A"/>
        <s v="14-K-078R"/>
        <s v="14-K-177R"/>
        <s v="14-K-690"/>
        <s v="14-K-692"/>
        <s v="14-K-694"/>
        <s v="37-S-011"/>
        <s v="A14-D-SA/FA-B-N-004"/>
        <s v="A14-DB-N901"/>
        <s v="A14-S-SA/FA-B-N-007"/>
        <s v="A14-S-SP/FA-B-N-014"/>
        <s v="A14-SB-NA29"/>
        <s v="A14-SB-NA41"/>
        <s v="P14-LS-4228"/>
        <s v="XN90-22-9000"/>
        <s v="14-C-720"/>
        <s v="14-C-721"/>
        <s v="A14-D-SP/FA-B-N-013"/>
        <s v="A14-D-SP/FA-B-N-016"/>
        <s v="A14-DB-N314"/>
        <s v="A14-S-SP/SP-1-N-008"/>
      </sharedItems>
    </cacheField>
    <cacheField name="품목명" numFmtId="0">
      <sharedItems count="615">
        <s v="DROP-CABLE(LC/PC)"/>
        <s v="DROP-CABLE(SC/APC)"/>
        <s v="DROP-CABLE(SC/PC)"/>
        <s v="DROP-CABLE(LC/PC)-2C"/>
        <s v="DROP-CABLE(LC/PC-SC/PC)"/>
        <s v="DROP-CABLE(LC/PC-SC/PC)-2C"/>
        <s v="DOJC-MM(OM3)-LC/PC-LC/PC"/>
        <s v="DOJC-MM(OM3)-LC/PC-SC/PC"/>
        <s v="DX-MM-OM1-LC/PC-SC/PC-5M"/>
        <s v="DOJC-SM-LC/PC-LC/PC"/>
        <s v="DOJC-SM-SC/PC-FC/PC"/>
        <s v="DOJC-SM-LC/PC-SC/PC"/>
        <s v="DOJC-MM-LC/PC-SC/APC"/>
        <s v="OJC-A1-LC/LC-MM-3-PC/PC-DP"/>
        <s v="OJC-A1-LC/LC-SM-10-PC/PC-DP"/>
        <s v="OJC-A1-LC/LC-SM-15-PC/PC-DP"/>
        <s v="OJC-A1-LC/LC-SM-1-PC/PC-DP"/>
        <s v="OJC-A1-LC/LC-SM-20-PC/PC-DP"/>
        <s v="OJC-A1-LC/LC-SM-25-PC/PC-DP"/>
        <s v="OJC-A1-LC/LC-SM-2-PC/PC-DP"/>
        <s v="OJC-A1-LC/LC-SM-30-PC/PC-DP"/>
        <s v="OJC-A1-LC/LC-SM-3-PC/PC-DP"/>
        <s v="OJC-A1-LC/LC-SM-5-PC/PC-DP"/>
        <s v="OJC-A1-SC/LC-SM-10-PC/APC-SP"/>
        <s v="OJC-A1-SC/LC-SM-10-PC/PC-DP"/>
        <s v="OJC-A1-SC/LC-SM-10-PC/PC-SP"/>
        <s v="OJC-A1-SC/LC-SM-15-PC/PC-DP"/>
        <s v="OJC-A1-SC/LC-SM-15-PC/PC-SP"/>
        <s v="OJC-A1-SC/LC-SM-1-PC/PC-DP"/>
        <s v="OJC-A1-SC/LC-SM-1-PC/PC-SP"/>
        <s v="OJC-A1-SC/LC-SM-20-PC/PC-DP"/>
        <s v="OJC-A1-SC/LC-SM-20-PC/PC-SP"/>
        <s v="OJC-A1-SC/LC-SM-25-PC/PC-DP"/>
        <s v="OJC-A1-SC/LC-SM-25-PC/PC-SP"/>
        <s v="OJC-A1-SC/LC-SM-2-PC/PC-DP"/>
        <s v="OJC-A1-SC/LC-SM-2-PC/PC-SP"/>
        <s v="OJC-A1-SC/LC-SM-30-PC/PC-DP"/>
        <s v="OJC-A1-SC/LC-SM-3-PC/PC-DP"/>
        <s v="OJC-A1-SC/LC-SM-40-PC/PC-DP"/>
        <s v="OJC-A1-SC/LC-SM-45-PC/PC-DP"/>
        <s v="OJC-A1-SC/LC-SM-50-PC/PC-DP"/>
        <s v="OJC-A1-SC/LC-SM-5-PC/PC-DP"/>
        <s v="OJC-A1-SC/LC-SM-5-PC/PC-SP"/>
        <s v="OJC-A1-SC/SC-SM-10-PC/PC-DP"/>
        <s v="OJC-A1-SC/SC-SM-10-PC/PC-SP"/>
        <s v="OJC-A1-SC/SC-SM-15-PC/PC-DP"/>
        <s v="OJC-A1-SC/SC-SM-15-PC/PC-SP"/>
        <s v="OJC-A1-SC/SC-SM-1-PC/PC-DP"/>
        <s v="OJC-A1-SC/SC-SM-1-PC/PC-SP"/>
        <s v="OJC-A1-SC/SC-SM-20-PC/PC-DP"/>
        <s v="OJC-A1-SC/SC-SM-20-PC/PC-SP"/>
        <s v="OJC-A1-SC/SC-SM-25-PC/PC-DP"/>
        <s v="OJC-A1-SC/SC-SM-2-PC/PC-SP"/>
        <s v="OJC-A1-SC/SC-SM-30-PC/PC-DP"/>
        <s v="OJC-A1-SC/SC-SM-30-PC/PC-SP"/>
        <s v="OJC-A1-SC/SC-SM-3-APC/APC-SP"/>
        <s v="OJC-A1-SC/SC-SM-3-PC/PC-DP"/>
        <s v="OJC-A1-SC/SC-SM-3-PC/PC-SP"/>
        <s v="OJC-A1-SC/SC-SM-5-APC/APC-SP"/>
        <s v="OJC-A1-SC/SC-SM-5-PC/PC-DP"/>
        <s v="OJC-A1-SC/SC-SM-5-PC/PC-SP"/>
        <s v="OJC-A1-SC/SC-SM-6-PC/PC-SP"/>
        <s v="OJC-A1-LC/LC-MM-7-PC/PC-DP"/>
        <s v="OJC-C2-SC/SC-SM-20-PC/PC-16C"/>
        <s v="OJC-A1-SC/SC-SM-55-PC/PC-DP"/>
        <s v="OJC-A1-LC/LC-SM-3-APC/APC-DP"/>
        <s v="OJC-A1-SC/SC-SM-0.8-PC/PC-SP"/>
        <s v="MOJC-SM-12C-SC/PC-SC/PC"/>
        <s v="MOJC-SM-24C-LC/PC-LC/PC"/>
        <s v="PIGTAIL-FC/APC-SM-12C (0.9mm)"/>
        <s v="PIGTAIL-LC/PC-SM-1C (0.9mm)"/>
        <s v="PIGTAIL-SC/APC-SM-12C (0.9mm)"/>
        <s v="PIGTAIL-SC/PC-SM-1C (0.9mm)"/>
        <s v="PIGTAIL-SC/APC-SM-12C (SK성단용)"/>
        <s v="PIGTAIL-SC/PC-SM-12C (SK성단용)"/>
        <s v="PIGTAIL-SC/PC-SM-12C (0.9mm)"/>
        <s v="PIGTAIL-SC/APC-SM-2C (0.9mm)"/>
        <s v="SOJC-SM-SC/APC-SC/APC"/>
        <s v="SOJC-SM-SC/PC-SC/APC"/>
        <s v="SOJC-SM-SC/PC-SC/PC"/>
        <s v="SPLITTER (1:2,SC/PC)"/>
        <s v="DOJC-SM-FC/PC-FC/PC"/>
        <s v="DOJC-SM-LC/PC-FC/PC"/>
        <s v="DOJC-SM-SC/PC-FC/APC"/>
        <s v="DOJC-SM-SC/PC-SC/PC"/>
        <s v="DOJC-MM-LC/PC-LC/PC"/>
        <s v="DOJC-MM-LC/PC-SC/PC"/>
        <s v="DOJC-SM-LC/PC-FC/APC"/>
        <s v="DOJC-SM-LC/PC-SC/APC"/>
        <s v="DOJC-SM-SC/APC-SC/APC"/>
        <s v="DOJC-SM-SC/PC-SC/APC"/>
        <s v="DOJC-SM-LC/APC-LC/APC"/>
        <s v="DOJC-SM-LC/APC-FC/PC"/>
        <s v="DOJC-SM-LC/APC-FC/APC"/>
        <s v="DOJC-SM-LC/APC-SC/PC"/>
        <s v="MOJC-SM-6C-SC/APC-LC/APC"/>
        <s v="MOJC-SM-6C-SC/APC-SC/APC"/>
        <s v="MOJC-SM-6C-SC/PC-SC/PC"/>
        <s v="SOJC-SM-LC/PC-FC/APC"/>
        <s v="SOJC-SM-SC/APC-FC/APC"/>
        <s v="SOJC-SM-SC/PC-FC/APC"/>
        <s v="SOJC-SM-SC/PC-FC/PC"/>
        <s v="SOJC-SM-LC/PC-FC/PC"/>
        <s v="SOJC-SM-LC/PC-LC/PC"/>
        <s v="SOJC-SM-LC/PC-SC/APC"/>
        <s v="SOJC-SM-LC/PC-SC/PC"/>
        <s v="SOJC-SM-LC/APC-FC/APC"/>
        <s v="DROP-CABLE(LC/APC)-2C"/>
        <s v="Optical Cable Parts,LC/PC-LC/PC-Single mode-30m-2Core"/>
        <s v="Optical Cable Parts,LC/PC-LC/PC-Single mode-40m-2Core"/>
        <s v="DROP-CABLE(LC/PC-LC/APC)-2C"/>
        <s v="OJC-A1-LC/LC-MM(OM3)-10-PC/PC-DP"/>
        <s v="OJC-A1-LC/LC-MM(OM3)-15-PC/PC-DP"/>
        <s v="OJC-A1-LC/LC-MM(OM3)-20-PC/PC-DP"/>
        <s v="OJC-A1-LC/LC-MM(OM3)-25-PC/PC-DP"/>
        <s v="OJC-A1-LC/LC-MM(OM3)-5-PC/PC-DP"/>
        <s v="OJC-A1-LC/LC-MM-10-PC/PC-DP"/>
        <s v="OJC-A1-LC/LC-MM-2-PC/PC-DP"/>
        <s v="OJC-A1-LC/LC-SM-10-PC/PC-SP"/>
        <s v="OJC-A1-LC/LC-SM-1-PC/PC-SP"/>
        <s v="OJC-A1-LC/LC-SM-3-PC/PC-SP"/>
        <s v="OJC-A1-SC/LC-SM-30-PC/PC-SP"/>
        <s v="OJC-A1-SC/LC-SM-3-PC/PC-SP"/>
        <s v="OJC-A1-SC/SC-SM-10-PC/APC-SP"/>
        <s v="OJC-A1-SC/SC-SM-1-PC/APC-SP"/>
        <s v="OJC-A1-SC/SC-SM-3-PC/APC-SP"/>
        <s v="OJC-A1-SC/SC-SM-40-PC/PC-SP"/>
        <s v="OJC-A1-SC/SC-SM-45-PC/PC-SP"/>
        <s v="OJC-A1-SC/LC-SM-3-APC/PC-SP"/>
        <s v="OJC-C2-SC/SC-SM-10-PC/PC-8C"/>
        <s v="OJC-C2-SC/SC-SM-15-PC/PC-8C"/>
        <s v="OJC-C2-SC/SC-SM-5-PC/PC-16C"/>
        <s v="OJC-C2-SC/SC-SM-15-PC/PC-12C"/>
        <s v="OJC-A1-SC/SC-SM-6-PC/PC-DP"/>
        <s v="PIGTAIL-LC/PC-SM-12C (0.9mm)"/>
        <s v="PIGTAIL-SC/APC-SM-1C (0.9mm)"/>
        <s v="PIGTAIL-SC/APC-SM-6C (0.9mm)"/>
        <s v="PIGTAIL-SC/APC-SM-6C (SK성단용)"/>
        <s v="PIGTAIL-LC/PC-SM-6C (SK성단용)"/>
        <s v="MULTI OPTICAL POWER METER (멀티광파워메타,FHP-1B01-V)"/>
        <s v="SPLITTER (1:4,SC/PC)"/>
        <s v="SPLITTER (1:8,SC/PC)"/>
        <s v="DOJC-SM-FC/APC-FC/APC"/>
        <s v="DOJC-SM-LC/PC-LC/APC"/>
        <s v="MOJC-SM-12C-SC/APC-SC/APC"/>
        <s v="SOJC-SM-LC/APC-LC/APC"/>
        <s v="SOJC-SM-LC/APC-SC/APC"/>
        <s v="SOJC-SM-LC/PC-LC/APC"/>
        <s v="DROP-CABLE(LC/PC-SC/APC)"/>
        <s v="Optical Cable Parts,LC/PC-LC/PC-Single mode-10m-2Core"/>
        <s v="Optical Cable Parts,LC/PC-LC/PC-Single mode-15m-2Core"/>
        <s v="Optical Cable Parts,LC/PC-LC/PC-Single mode-5m-2Core"/>
        <s v="DX-MM-OM1-LC/PC-LC/PC-10M"/>
        <s v="DX-MM-OM1-LC/PC-SC/PC-10M"/>
        <s v="DX-MM-OM1-SC/PC-SC/PC-10M"/>
        <s v="OJC-A1-LC/LC-SM-1-PC/APC-DP"/>
        <s v="DOJC-SM-LC/APC-SC/APC"/>
        <s v="OJC-A1-SC/LC-SM-60-PC/PC-DP"/>
        <s v="OJC-A1-LC/LC-MM(OM3)-30-PC/PC-DP"/>
        <s v="OJC-A1-LC/LC-MM(OM3)-35-PC/PC-DP"/>
        <s v="OJC-A1-LC/LC-MM(OM3)-3-PC/PC-DP"/>
        <s v="OJC-A1-LC/LC-MM-15-PC/PC-DP"/>
        <s v="OJC-A1-LC/LC-MM-20-PC/PC-DP"/>
        <s v="OJC-A1-LC/LC-MM-20-PC/PC-SP"/>
        <s v="OJC-A1-LC/LC-MM-25-PC/PC-DP"/>
        <s v="OJC-A1-LC/LC-MM-50-PC/PC-DP"/>
        <s v="OJC-A1-LC/LC-SM-7-PC/PC-DP"/>
        <s v="OJC-A1-SC/LC-MM-10-PC/PC-DP"/>
        <s v="OJC-A1-SC/LC-MM-20-PC/PC-DP"/>
        <s v="OJC-A1-SC/LC-MM-25-PC/PC-DP"/>
        <s v="OJC-A1-SC/LC-MM-2-PC/PC-DP"/>
        <s v="OJC-A1-SC/LC-MM-5-PC/PC-DP"/>
        <s v="OJC-A1-SC/LC-SM-10-APC/PC-SP"/>
        <s v="OJC-A1-SC/SC-SM-0.5-PC/PC-SP"/>
        <s v="OJC-A1-SC/SC-SM-20-APC/APC-SP"/>
        <s v="OJC-A1-SC/SC-SM-20-PC/APC-SP"/>
        <s v="OJC-A1-SC/SC-SM-2-PC/PC-DP"/>
        <s v="OJC-A1-SC/SC-SM-30-PC/APC-DP"/>
        <s v="OJC-A1-SC/SC-SM-35-PC/PC-DP"/>
        <s v="OJC-A1-SC/SC-SM-40-PC/PC-DP"/>
        <s v="OJC-A1-SC/SC-SM-5-PC/APC-SP"/>
        <s v="OJC-C2-SC/SC-SM-10-PC/PC-12C"/>
        <s v="OJC-C2-SC/SC-SM-20-PC/PC-12C"/>
        <s v="OJC-C2-SC/SC-SM-50-PC/PC-20C"/>
        <s v="OJC-C2-SC/SC-SM-7-PC/PC-12C"/>
        <s v="OJC-A1-LC/LC-MM(OM3)-40-PC/PC-DP"/>
        <s v="OJC-A1-LC/LC-SM-35-PC/PC-SP"/>
        <s v="OJC-C2-SC/LC-SM-20-PC/PC-16C"/>
        <s v="OJC-C2-SC/LC-SM-25-PC/PC-16C"/>
        <s v="OJC-A1-LC/LC-SM-5-APC/APC-DP"/>
        <s v="OJC-A1-SC/LC-SM-5-APC/PC-SP"/>
        <s v="OPTICAL POWER METER (광파워메타,JW3234)"/>
        <s v="DOJC-SM-FC/PC-FC/APC"/>
        <s v="SOJC-SM-LC/APC-SC/PC"/>
        <s v="SOJC-SM-LC/APC-FC/PC"/>
        <s v="DOJC-SM-ST/PC-SC/PC"/>
        <s v="OJC-A1-LC/LC-SM-40-PC/PC-DP"/>
        <s v="OJC-A1-LC/LC-SM-50-PC/PC-DP"/>
        <s v="OJC-A1-SC/LC-MM(OM3)-30-PC/PC-DP"/>
        <s v="OJC-A1-SC/LC-MM(OM3)-3-PC/PC-DP"/>
        <s v="OJC-A1-SC/LC-SM-35-PC/PC-DP"/>
        <s v="OJC-A1-SC/SC-MM(OM3)-3-PC/PC-DP"/>
        <s v="OJC-A1-SC/SC-MM-2-PC/PC-DP"/>
        <s v="OJC-A1-SC/SC-SM-10-APC/APC-SP"/>
        <s v="OJC-A1-SC/SC-SM-15-APC/APC-SP"/>
        <s v="OJC-A1-SC/SC-SM-20-PC/APC-DP"/>
        <s v="OJC-A1-SC/SC-SM-25-PC/PC-SP"/>
        <s v="OJC-A1-SC/SC-SM-30-APC/APC-SP"/>
        <s v="OJC-A1-SC/SC-SM-3-APC/APC-DP"/>
        <s v="OJC-A1-SC/LC-SM-1.5-PC/PC-SP"/>
        <s v="OJC-A1-LC/LC-SM-15-APC/APC-DP"/>
        <s v="OJC-A1-SC/SC-SM-40-APC/APC-SP"/>
        <s v="OJC-A1-LC/LC-MM(OM3)-1.5-PC/PC-DP"/>
        <s v="PIGTAIL-LC/APC-SM-1C (0.9mm)"/>
        <s v="PIGTAIL-LC/APC-SM-12C (SK성단용)"/>
        <s v="SOJC-SM-FC/APC-FC/APC"/>
        <s v="AJW-RN스플리터-RNC-4"/>
        <s v="AJW-RN스플리터-RNC-8"/>
        <s v="AJW-RN스플리터-RNC-16"/>
        <s v="AJW-RN스플리터-RNC-6"/>
        <s v="AJW-RN스플리터-RNC-12"/>
        <s v="AJW-RN스플리터-RNIC-2"/>
        <s v="AJW-RN스플리터-RNIC-3"/>
        <s v="AJW-RN스플리터-RNIC-4"/>
        <s v="AJW-RN스플리터-RNIC-8"/>
        <s v="AJW-RN스플리터-RNIC-16"/>
        <s v="AJW-RN스플리터-RNIC-32"/>
        <s v="AJW-RN스플리터-RNP(50)-2"/>
        <s v="Optical Cable Parts,LC/PC-LC/PC-Single mode-20m-2Core"/>
        <s v="Optical Cable Parts,LC/PC-LC/PC-Single mode-4m-2Core"/>
        <s v="DROP-CABLE(LC/UPC)-2C"/>
        <s v="DROP-CABLE(SC/PC)-2C"/>
        <s v="DX-MM-OM1-SC/PC-SC/PC-5M"/>
        <s v="OJC-A1-SC/LC-SM-12-PC/PC-DP"/>
        <s v="OJC-A1-SC/LC-SM-17-PC/PC-DP"/>
        <s v="OJC-A1-LC/LC-MM-26-PC/PC-DP"/>
        <s v="OJC-A1-LC/LC-MM-30-PC/PC-DP"/>
        <s v="OJC-A1-LC/LC-MM-65-PC/PC-DP"/>
        <s v="OJC-A1-LC/LC-MM-80-PC/PC-DP"/>
        <s v="OJC-A1-LC/LC-MM-90-PC/PC-DP"/>
        <s v="OJC-A1-LC/LC-SM-12-PC/PC-DP"/>
        <s v="OJC-A1-LC/LC-SM-13-PC/PC-DP"/>
        <s v="OJC-A1-LC/LC-SM-22-PC/PC-DP"/>
        <s v="OJC-A1-LC/LC-SM-35-PC/PC-DP"/>
        <s v="OJC-A1-LC/LC-SM-45-PC/PC-DP"/>
        <s v="OJC-A1-LC/LC-SM-8-PC/PC-DP"/>
        <s v="OJC-A1-SC/LC-SM-16-PC/PC-DP"/>
        <s v="OJC-A1-SC/LC-SM-19-PC/PC-DP"/>
        <s v="OJC-A1-SC/LC-SM-23-PC/PC-DP"/>
        <s v="OJC-A1-SC/LC-SM-29-PC/PC-DP"/>
        <s v="OJC-A1-SC/LC-SM-65-PC/PC-DP"/>
        <s v="OJC-A1-SC/LC-SM-70-PC/PC-DP"/>
        <s v="OJC-A1-SC/SC-SM-1.5-PC/PC-SP"/>
        <s v="OJC-A1-SC/SC-SM-2-APC/APC-SP"/>
        <s v="OJC-A1-SC/SC-SM-30-PC/APC-SP"/>
        <s v="OJC-A1-SC/SC-SM-4-PC/PC-SP"/>
        <s v="OJC-A1-SC/SC-SM-5-PC/APC-DP"/>
        <s v="OJC-A1-SC/SC-SM-7-PC/PC-DP"/>
        <s v="OJC-A1-SC/SC-SM-7-PC/PC-SP"/>
        <s v="OJC-A1-LC/LC-SM-6-PC/PC-DP"/>
        <s v="OJC-A1-LC/LC-MM(OM3)-70-PC/PC-DP"/>
        <s v="OJC-A1-SC/LC-SM-21-PC/PC-DP"/>
        <s v="OJC-A1-LC/LC-SM-21-PC/PC-DP"/>
        <s v="OJC-A1-SC/LC-SM-24-PC/PC-DP"/>
        <s v="OJC-A1-SC/LC-SM-27-PC/PC-DP"/>
        <s v="OJC-A1-LC/LC-SM-28-PC/PC-DP"/>
        <s v="OJC-A1-LC/LC-SM-17-PC/PC-DP"/>
        <s v="OJC-A1-LC/LC-SM-19-PC/PC-DP"/>
        <s v="OJC-A1-SC/LC-SM-31-PC/PC-DP"/>
        <s v="OJC-A1-SC/SC-MM(OM3)-50-PC/PC-DP"/>
        <s v="OJC-A1-SC/LC-SM-28-PC/PC-DP"/>
        <s v="OJC-A1-LC/LC-SM-11-PC/PC-DP"/>
        <s v="OJC-A1-LC/LC-SM-23-PC/PC-DP"/>
        <s v="OJC-A1-LC/LC-SM-29-PC/PC-DP"/>
        <s v="AJW-RN스플리터-RNM-4"/>
        <s v="AJW-RN스플리터-RNM-8"/>
        <s v="AJW-RN스플리터-RNM-12"/>
        <s v="AJW-RN스플리터-RNM-16"/>
        <s v="AJW-RN스플리터-RNM-S4"/>
        <s v="DOJC-MM-SC/PC-SC/PC"/>
        <s v="OJC-A1-LC/LC-MM(OM3)-50-PC/PC-DP"/>
        <s v="OJC-A1-LC/LC-MM-35-PC/PC-DP"/>
        <s v="OJC-A1-LC/LC-MM-40-PC/PC-DP"/>
        <s v="OJC-A1-LC/LC-SM-100-PC/PC-DP"/>
        <s v="OJC-A1-SC/LC-SM-20-APC/PC-SP"/>
        <s v="OJC-A1-SC/LC-SM-3-APC/PC-DP"/>
        <s v="OJC-A1-SC/SC-SM-10-APC/APC-DP"/>
        <s v="OJC-A1-SC/SC-SM-15-PC/APC-SP"/>
        <s v="OJC-A1-SC/SC-SM-1-APC/APC-SP"/>
        <s v="OJC-A1-SC/SC-SM-35-PC/PC-SP"/>
        <s v="OJC-A1-SC/SC-SM-8-PC/PC-SP"/>
        <s v="OJC-C2-SC/SC-SM-25-PC/PC-20C"/>
        <s v="OJC-C2-SC/LC-SM-30-PC/PC-16C"/>
        <s v="OJC-A1-LC/LC-MM(OM3)-65-PC/PC-DP"/>
        <s v="OJC-A1-LC/LC-SM-3-APC/APC-SP"/>
        <s v="OJC-C2-SC/SC-SM-7-PC/PC-8C"/>
        <s v="OJC-A1-SC/LC-SM-15-APC/PC-SP"/>
        <s v="PIGTAIL-FC/PC-SM-12C (0.9mm)"/>
        <s v="PIGTAIL-SC/PC-SM-8C (0.9mm)"/>
        <s v="PIGTAIL-LC/PC-MM-12C (SK성단용)"/>
        <s v="PIGTAIL-LC/PC-SM-8C (0.9mm)"/>
        <s v="SOJC-MM-SC/PC-SC/PC"/>
        <s v="SOJC-SM-​LC/APC-FC/APC"/>
        <s v="OTP-MA UPPER ASSY"/>
        <s v="OTP-A UPPER ASSY"/>
        <s v="Optical Cable Parts,LC/PC-LC/PC-Single mode-3m-2Core"/>
        <s v="DX-MM-OM3-LC/PC-LC/PC-5M"/>
        <s v="OJC-A1-SC/LC-SM-5-APC/PC-DP"/>
        <s v="OJC-A1-SC/SC-SM-0.5-APC/APC-SP"/>
        <s v="OJC-C2-SC/SC-SM-12-PC/PC-8C"/>
        <s v="OJC-C2-SC/SC-SM-17-PC/PC-12C"/>
        <s v="OJC-C2-SC/SC-SM-25-PC/PC-12C"/>
        <s v="OJC-C2-SC/SC-SM-4-PC/PC-8C-1.0"/>
        <s v="OJC-A1-LC/LC-SM-0.5-PC/PC-DP"/>
        <s v="OJC-A1-LC/LC-MM(OM3)-7-PC/PC-DP"/>
        <s v="OJC-C2-LC/LC-SM-35-PC/PC-4C"/>
        <s v="OJC-C2-SC/SC-SM-13-PC/PC-16C"/>
        <s v="OJC-C2-SC/SC-SM-15-PC/PC-16C"/>
        <s v="OJC-C2-SC/SC-SM-25-PC/PC-16C"/>
        <s v="OJC-C2-SC/SC-SM-30-PC/PC-16C"/>
        <s v="OJC-A1-SC/SC-SM-13-PC/PC-DP"/>
        <s v="OJC-A1-SC/LC-SM-0.5-APC/PC-SP"/>
        <s v="SOJC-SM-SC/APC-FC/PC"/>
        <s v="Optical Cable Parts,LC/PC-LC/PC-Single mode-25m-2Core"/>
        <s v="OJC-A1-LC/LC-MM-5-PC/PC-DP"/>
        <s v="OJC-A1-LC/LC-SM-15-PC/PC-SP"/>
        <s v="OJC-A1-LC/LC-SM-20-PC/PC-SP"/>
        <s v="OJC-A1-LC/LC-SM-30-PC/PC-SP"/>
        <s v="OJC-A1-LC/LC-SM-5-PC/PC-SP"/>
        <s v="OJC-A1-SC/LC-SM-40-PC/PC-SP"/>
        <s v="OJC-A1-SC/LC-SM-4-PC/PC-DP"/>
        <s v="OJC-A1-SC/LC-SM-7-PC/PC-DP"/>
        <s v="OJC-A1-SC/SC-SM-25-APC/APC-SP"/>
        <s v="OJC-A1-SC/SC-SM-45-PC/PC-DP"/>
        <s v="OJC-A1-SC/SC-SM-8-APC/APC-SP"/>
        <s v="OJC-C2-SC/SC-SM-10-PC/PC-20C"/>
        <s v="OJC-C2-SC/SC-SM-15-PC/PC-20C"/>
        <s v="OJC-C2-SC/SC-SM-7-PC/PC-20C"/>
        <s v="Distribution-CABLE-SM-12C"/>
        <s v="Distribution-CABLE-SM-20C"/>
        <s v="Distribution-CABLE-SM-8C"/>
        <s v="OJC-A1-SC/LC-SM-80-PC/PC-DP"/>
        <s v="OJC-A1-SC/SC-SM-12-APC/APC-SP"/>
        <s v="MOJC-SM-8C-LC/PC-LC/PC"/>
        <s v="SPLITTER(RN,1-2,100/75)"/>
        <s v="SPLITTER(RN,1-4,100/75)"/>
        <s v="SPLITTER(RN,1-8,100/75)"/>
        <s v="AJW-RN스플리터-RNP(100)-2"/>
        <s v="DROP-CABLE(LC/PC-FC/PC)"/>
        <s v="DX-MM-OM1-LC/PC-LC/PC-5M"/>
        <s v="OJC-A1-LC/LC-SM-32-PC/PC-DP"/>
        <s v="OJC-A1-LC/LC-SM-38-PC/PC-DP"/>
        <s v="DX-MM-OM4-SC/PC-SC/PC-5M"/>
        <s v="DX-MM-OM4-LC/PC-SC/PC-5M"/>
        <s v="OJC-A1-SC/LC-SM-50-PC/PC-SP"/>
        <s v="OJC-A1-SC/SC-SM-50-PC/PC-SP"/>
        <s v="OJC-A1-SC/SC-SM-6-APC/APC-SP"/>
        <s v="OJC-A1-LC/LC-SM-14-PC/PC-DP"/>
        <s v="OJC-A1-LC/LC-SM-16-PC/PC-DP"/>
        <s v="OJC-A1-LC/LC-SM-18-PC/PC-DP"/>
        <s v="OJC-A1-LC/LC-MM(OM3)-60-PC/PC-DP"/>
        <s v="OJC-A1-SC/LC-SM-1-APC/PC-DP"/>
        <s v="OJC-A1-LC/LC-SM-27-PC/PC-DP"/>
        <s v="OJC-A1-LC/LC-SM-24-PC/PC-DP"/>
        <s v="OJC-A1-LC/LC-SM-26-PC/PC-DP"/>
        <s v="PIGTAIL-LC/PC-SM-12C(Distribution cable)"/>
        <s v="PIGTAIL-SC/APC-SM-1C(0.9mm)"/>
        <s v="SPLITTER (1:2)"/>
        <s v="MOJC-SM-6C"/>
        <s v="DOJC-SM-SC/APC-FC/PC"/>
        <s v="OJC-A1-LC/LC-SM-16.5-PC/PC-DP"/>
        <s v="OJC-A1-LC/LC-SM-20.5-PC/PC-DP"/>
        <s v="OJC-A1-LC/LC-SM-11.5-PC/PC-DP"/>
        <s v="OJC-A1-SC/LC-MM-3-PC/PC-DP"/>
        <s v="OJC-A1-SC/LC-SM-12-PC/PC-SP"/>
        <s v="OJC-A1-SC/LC-SM-1-APC/PC-SP"/>
        <s v="OJC-A1-SC/LC-SM-2-APC/PC-DP"/>
        <s v="OJC-A1-SC/LC-SM-35-PC/PC-SP"/>
        <s v="OJC-A1-SC/SC-SM-10-PC/APC-DP"/>
        <s v="OJC-A1-SC/SC-SM-50-PC/PC-DP"/>
        <s v="OJC-A1-SC/SC-SM-60-PC/PC-DP"/>
        <s v="OJC-C2-SC/SC-SM-20-PC/PC-4C"/>
        <s v="OJC-A1-LC/LC-SM-2-PC/PC-SP"/>
        <s v="OJC-A1-LC/LC-SM-60-PC/PC-DP"/>
        <s v="OJC-A1-LC/LC-MM(OM3)-22-PC/PC-DP"/>
        <s v="OJC-A1-LC/LC-SM-9-PC/PC-DP"/>
        <s v="OJC-C2-SC/LC-SM-40-PC/PC-20C"/>
        <s v="OJC-A1-LC/LC-SM-80-PC/PC-DP"/>
        <s v="MOJC-SM-24C-SC/PC-SC/PC"/>
        <s v="SPLITTER (1:8,SC/APC)"/>
        <s v="DROP-CABLE(SC/PC-SC/APC)"/>
        <s v="Optical Cable Parts,LC/PC-LC/PC-Single mode-50m-2Core"/>
        <s v="Optical Cable Parts,LC/PC-LC/PC-Single mode-60m-2Core"/>
        <s v="Optical Cable Parts,LC/PC-LC/PC-Single mode-70m-2Core"/>
        <s v="OJC-C2-SC/SC-SM-14-PC/PC-12C"/>
        <s v="OJC-A1-LC/LC-SM-70-PC/PC-DP"/>
        <s v="OJC-A1-LC/LC-SM-0.3-PC/PC-SP"/>
        <s v="PIGTAIL-SC/PC-MM-1C (0.9mm)"/>
        <s v="PIGTAIL-LC/PC-MM(OM3)-1C (0.9mm)"/>
        <s v="PIGTAIL-LC/APC-SM-12C (0.9mm)"/>
        <s v="MOJC-SM-12C-LC/PC-LC/PC"/>
        <s v="MOJC-SM-12C-SC/PC-LC/PC"/>
        <s v="MOJC-SM-6C-SC/PC-LC/PC"/>
        <s v="OPTICAL CABLE 2.0mm G657A1 DP-SM (YELLOW,황)"/>
        <s v="Optical Cable Parts,SC/PC-LC/PC-Single mode-5m-2Core"/>
        <s v="OJC-A1-SC/SC-SM-7-APC/APC-SP"/>
        <s v="OJC-A1-LC/LC-MM(OM3)-4-PC/PC-DP"/>
        <s v="OJC-A1-LC/LC-MM(OM3)-24-PC/PC-DP"/>
        <s v="OJC-A1-LC/LC-SM-0.3-PC/PC-DP"/>
        <s v="OJC-A1-LC/LC-MM(OM3)-13-PC/PC-DP"/>
        <s v="OJC-A1-LC/LC-MM(OM3)-12-PC/PC-DP"/>
        <s v="OJC-A1-LC/LC-MM(OM3)-11-PC/PC-DP"/>
        <s v="OJC-A1-LC/LC-MM(OM3)-14-PC/PC-DP"/>
        <s v="OJC-A1-LC/LC-MM(OM3)-16-PC/PC-DP"/>
        <s v="OJC-C2-SC/SC-SM-15-PC/APC-12C"/>
        <s v="OJC-C2-SC/SC-SM-15-APC/APC-12C"/>
        <s v="OJC-A1-FC/FC-SM-15-APC/APC-SP"/>
        <s v="OJC-A1-SC-SM-1.5-APC-SP"/>
        <s v="OJC-A1-SC-SM-3-APC-DP"/>
        <s v="OJC-A1-SC/LC-SM-2-APC/PC-SP"/>
        <s v="Optical Cable Parts,SC/PC-LC/PC-Single mode-3m-1Core"/>
        <s v="OJC-C2-SC/SC-SM-15-PC/PC-4C"/>
        <s v="OJC-C2-SC/SC-SM-5-PC/PC-20C"/>
        <s v="OJC-C2-SC/SC-SM-10-PC/PC-4C"/>
        <s v="OJC-A1-SC/SC-SM-1-APC/APC-DP"/>
        <s v="MOJC-SM-16C-SC/PC-SC/PC"/>
        <s v="OJC-A1-SC/SC-SM-0.5-PC/PC-DP"/>
        <s v="OJC-C2-SC/LC-SM-15-PC/PC-20C"/>
        <s v="OJC-C2-SC/SC-SM-30-PC/PC-12C"/>
        <s v="OJC-C2-SC/SC-SM-30-PC/PC-4C"/>
        <s v="OJC-C2-SC/SC-SM-30-PC/PC-16C-1.0"/>
        <s v="OJC-C2-SC/SC-SM-25-PC/PC-4C"/>
        <s v="OJC-A1-LC/LC-MM(OM3)-2-PC/PC-DP"/>
        <s v="OJC-A1-SC/SC-SM-0.3-PC/PC-DP"/>
        <s v="OJC-A1-LC/LC-MM(OM3)-1-PC/PC-DP"/>
        <s v="OJC-A1-SC/SC-SM-40-PC/APC-SP"/>
        <s v="OJC-A1-SC/SC-SM-7-APC/APC-DP"/>
        <s v="OJC-A1-LC/LC-SM-3-PC/APC-SP"/>
        <s v="OJC-A1-LC/LC-SM-15-PC/APC-SP"/>
        <s v="PIGTAIL-SC/APC-SM-1C (2.0mm)"/>
        <s v="PIGTAIL-LC/APC-SM-1C (2.0mm)"/>
        <s v="SPLITTER (1:4)"/>
        <s v="SOJC-MM-LC/PC-SC/PC"/>
        <s v="OJC-A1-LC/LC-SM-55-PC/PC-DP"/>
        <s v="OJC-A1-SC/SC-SM-15-PC/APC-DP"/>
        <s v="OJC-A1-SC/LC-SM-55-PC/PC-DP"/>
        <s v="OJC-A1-LC/LC-SM-40-PC/PC-SP"/>
        <s v="OJC-A1-LC/LC-SM-0.9-PC/PC-SP"/>
        <s v="OJC-A1-LC/LC-SM-0.75-PC/PC-DP"/>
        <s v="OJC-A1-LC/LC-SM-1.5-PC/PC-DP"/>
        <s v="OJC-A1-LC/LC-SM-2.5-PC/PC-DP"/>
        <s v="SOJC-MM-SC/PC-FC/PC"/>
        <s v="SPLITTER(RN,1:4,100/75,+SC/PC CONNECTOR)"/>
        <s v="Optical Cable Parts,LC/PC-LC/PC-Single mode-70m-1Core"/>
        <s v="OJC-A1-SC/LC-MM-30-PC/PC-DP"/>
        <s v="OJC-A1-SC/SC-MM-25-PC/PC-DP"/>
        <s v="OJC-A1-SC/SC-SM-1.5-APC/APC-SP"/>
        <s v="OJC-A1-SC/SC-SM-3-PC/APC-DP"/>
        <s v="OJC-A1-SC/LC-MM(OM3)-18-PC/PC-DP"/>
        <s v="OJC-A1-FC/LC-SM-5-PC/PC-DP"/>
        <s v="Optical Cable Parts,LC/PC-LC/PC-Single mode-35m-2Core"/>
        <s v="OJC-A1-FC/LC-SM-25-PC/PC-DP"/>
        <s v="OJC-A1-FC/LC-SM-30-PC/PC-DP"/>
        <s v="OJC-A1-LC/LC-MM-55-PC/PC-DP"/>
        <s v="OJC-A1-LC/LC-MM-60-PC/PC-DP"/>
        <s v="OJC-A1-LC/LC-MM-70-PC/PC-DP"/>
        <s v="OJC-A1-SC/LC-SM-45-PC/PC-SP"/>
        <s v="OJC-A1-SC/SC-SM-18-PC/PC-DP"/>
        <s v="OJC-A1-SC/SC-SM-20-APC/APC-DP"/>
        <s v="OJC-A1-SC/SC-SM-22-PC/PC-DP"/>
        <s v="OJC-A1-SC/SC-SM-28-PC/PC-DP"/>
        <s v="OJC-A1-SC/LC-SM-18-PC/PC-DP"/>
        <s v="OJC-A1-FC/LC-SM-55-PC/PC-DP"/>
        <s v="MOJC-SM-12C-LC/PC"/>
        <s v="DROP-CABLE(SC/APC-SC/APC)"/>
        <s v="OJC-A1-FC/LC-SM-35M-PC/PC-DP"/>
        <s v="OJC-A1-SC/LC-MM(OM3)-20-PC/PC-DP"/>
        <s v="OJC-A1-FC/LC-SM-30-APC/PC-DP"/>
        <s v="OJC-A1-LC/LC-MM(OM3)-41-PC/PC-DP"/>
        <s v="OJC-A1-LC/LC-MM(OM3)-42-PC/PC-DP"/>
        <s v="OJC-A1-LC/LC-MM(OM3)-57-PC/PC-DP"/>
        <s v="OJC-A1-SC/LC-SM-60-APC/PC-DP"/>
        <s v="OJC-A1-SC/LC-SM-30-APC/PC-DP"/>
        <s v="OJC-A1-SC/LC-SM-0.3-PC/PC-SP"/>
        <s v="OJC-A1-LC/LC-MM(OM3)-8-PC/PC-DP"/>
        <s v="OJC-A1-LC/LC-SM-25-PC/PC-SP"/>
        <s v="OJC-C2-SC/SC-SM-20-PC/PC-8C"/>
        <s v="OJC-A1-SC/LC-MM(OM3)-10-PC/PC-DP"/>
        <s v="OJC-A1-LC/LC-MM(OM3)-55-PC/PC-DP"/>
        <s v="DROP-CABLE(LC/PC-SC/APC)-2C"/>
        <s v="Optical Cable Parts,LC/PC-LC/PC-Single mode-5m-1Core"/>
        <s v="Optical Cable Parts,LC/PC-LC/PC-Single mode-10m-1Core"/>
        <s v="OJC-A1-FC/LC-SM-40-APC/PC-DP"/>
        <s v="OJC-A1-SC/LC-MM-15-PC/PC-DP"/>
        <s v="OJC-A1-SC/SC-SM-12-PC/PC-SP"/>
        <s v="OJC-A1-SC/SC-SM-13-PC/PC-SP"/>
        <s v="OJC-C2-SC/SC-SM-5-PC/PC-12C"/>
        <s v="OJC-A1-SC/SC-SM-14-PC/PC-SP"/>
        <s v="OJC-A1-SC/SC-SM-11-PC/PC-SP"/>
        <s v="OJC-A1-LC/LC-SM-65-PC/PC-DP"/>
        <s v="OJC-A1-FC/LC-SM-50-APC/PC-DP"/>
        <s v="OJC-A1-SC/LC-SM-55-PC/PC-SP"/>
        <s v="OJC-C2-SC/LC-SM-10-PC/PC-8C"/>
        <s v="OJC-A1-LC/LC-MM(OM3)-6-PC/PC-DP"/>
        <s v="OJC-C2-SC/LC-SM-13-PC/PC-8C"/>
        <s v="OJC-A1-LC/LC-MM(OM3)-9-PC/PC-DP"/>
        <s v="OJC-A1-LC/LC-MM(OM3)-17-PC/PC-DP"/>
        <s v="OJC-A1-LC/LC-MM(OM3)-26-PC/PC-DP"/>
        <s v="OJC-A1-LC/LC-MM(OM3)-27-PC/PC-DP"/>
        <s v="OJC-A1-LC/LC-MM(OM3)-28-PC/PC-DP"/>
        <s v="OJC-A1-ST/LC-MM-15-PC/PC-DP"/>
        <s v="OJC-A1-SC/SC-SM-0.3-PC/PC-SP"/>
        <s v="OJC-C2-SC/SC-SM-6-PC/PC-16C"/>
        <s v="SPLITTER (1:32,SC/PC)"/>
        <s v="SOJC-SM-SC/PC-ST/PC"/>
        <s v="OJC-A1-LC/LC-SM-4-PC/PC-DP"/>
        <s v="OJC-C2-SC/LC-SM-10-PC/PC-12C"/>
        <s v="OJC-C2-SC/LC-SM-40-PC/PC-12C"/>
        <s v="OJC-C2-SC/SC-SM-25-PC/PC-8C"/>
        <s v="OJC-C2-SC/SC-SM-30-PC/PC-8C"/>
        <s v="OJC-A1-LC/LC-MM(OM3)-100-PC/PC-DP"/>
        <s v="OJC-C2-SC/SC-SM-35-PC/PC-8C"/>
        <s v="OJC-A1-LC/LC-MM(OM4)-1-PC/PC-DP"/>
        <s v="OJC-A1-LC/LC-MM(OM4)-3-PC/PC-DP"/>
        <s v="OJC-A1-LC/LC-MM(OM4)-7-PC/PC-DP"/>
        <s v="OJC-A1-LC/LC-MM(OM4)-10-PC/PC-DP"/>
        <s v="PIGTAIL-SC/PC-MM-12C (0.9mm)"/>
        <s v="PIGTAIL-LC/PC-SM-12C (SK성단용)"/>
        <s v="SOJC-SM-LC/PC-LC-PC"/>
        <s v="DOJC-SM-SC/APC-FC/APC"/>
        <s v="OJC-A1-SC/LC-MM-7-PC/PC-DP"/>
        <s v="OJC-A1-SC/LC-SM-15-APC/PC-DP"/>
        <s v="OJC-A1-SC/SC-SM-0.5-PC/APC-SP"/>
        <s v="OJC-A1-SC/SC-SM-25-PC/APC-SP"/>
        <s v="OJC-C2-SC/SC-SM-35-PC/PC-20C"/>
        <s v="OJC-C2-SC/SC-SM-5-PC/PC-8C"/>
        <s v="OJC-C2-SC/SC-SM-6-PC/PC-8C"/>
        <s v="OJC-A1-SC/LC-MM-13-PC/PC-DP"/>
        <s v="OJC-A1-LC/LC-MM-12-PC/PC-DP"/>
        <s v="OJC-C2-SC/SC-SM-12-PC/PC-16C"/>
        <s v="OJC-A1-SC/FC-SM-20-PC/APC-DP"/>
        <s v="OJC-A1-LC/LC-MM(OM3)-80-PC/PC-DP"/>
        <s v="OJC-A1-SC/LC-MM-12-PC/PC-DP"/>
        <s v="OJC-A1-SC/LC-MM-35-PC/PC-DP"/>
        <s v="OJC-A1-SC/LC-SM-32-PC/PC-SP"/>
        <s v="OJC-A1-SC/LC-SM-6-PC/PC-SP"/>
        <s v="OJC-A1-SC/LC-SM-8-PC/PC-SP"/>
        <s v="OJC-A1-SC/LC-SM-9-PC/PC-SP"/>
        <s v="OJC-A1-SC/SC-SM-14-PC/PC-DP"/>
        <s v="OJC-A1-SC/SC-SM-27-PC/PC-SP"/>
        <s v="OJC-A1-SC/SC-SM-29-PC/PC-SP"/>
        <s v="OJC-A1-SC/LC-SM-7-PC/PC-SP"/>
        <s v="OJC-A1-SC/SC-SM-26-PC/PC-SP"/>
        <s v="OJC-A1-SC/SC-SM-28-PC/PC-SP"/>
        <s v="OJC-A1-LC/LC-SM-17-PC/PC-SP"/>
        <s v="OJC-A1-LC/LC-SM-11-PC/PC-SP"/>
        <s v="OJC-A1-LC/LC-MM(OM3)-160-PC/PC-DP"/>
        <s v="OJC-A1-SC/LC-SM-31-PC/PC-SP"/>
        <s v="OJC-A1-SC/LC-SM-33-PC/PC-SP"/>
        <s v="OJC-A1-SC/LC-SM-34-PC/PC-SP"/>
        <s v="OJC-A1-LC/LC-SM-12-PC/PC-SP"/>
        <s v="OJC-A1-LC/LC-SM-13-PC/PC-SP"/>
        <s v="OJC-A1-LC/LC-SM-14-PC/PC-SP"/>
        <s v="OJC-A1-LC/LC-SM-16-PC/PC-SP"/>
        <s v="OJC-A1-LC/LC-SM-18-PC/PC-SP"/>
        <s v="OJC-A1-LC/LC-SM-19-PC/PC-SP"/>
        <s v="OJC-A1-LC/LC-SM-21-PC/PC-SP"/>
        <s v="OJC-A1-LC/LC-SM-22-PC/PC-SP"/>
        <s v="OJC-A1-LC/LC-SM-23-PC/PC-SP"/>
        <s v="OJC-A1-LC/LC-SM-24-PC/PC-SP"/>
        <s v="OJC-A1-LC/LC-SM-26-PC/PC-SP"/>
        <s v="OJC-A1-LC/LC-SM-27-PC/PC-SP"/>
        <s v="OJC-A1-LC/LC-SM-28-PC/PC-SP"/>
        <s v="OJC-A1-LC/LC-SM-29-PC/PC-SP"/>
        <s v="Optical Cable Parts,LC/PC-LC/PC-Single mode-15m-1Core"/>
        <s v="DROP-CABLE(LC/APC-SC/APC)"/>
        <s v="OJC-A1-LC/LC-MM-1-PC/PC-DP"/>
        <s v="OJC-A1-SC/SC-SM-12-PC/PC-DP"/>
        <s v="OJC-A1-SC/SC-SM-16-PC/PC-DP"/>
        <s v="OJC-A1-SC/SC-SM-16-PC/PC-SP"/>
        <s v="OJC-A1-SC/SC-SM-18-PC/PC-SP"/>
        <s v="OJC-A1-SC/SC-SM-24-PC/PC-DP"/>
        <s v="OJC-A1-SC/SC-SM-4-PC/PC-DP"/>
        <s v="OJC-A1-SC/SC-SM-8-PC/PC-DP"/>
        <s v="OJC-C2-SC/SC-SM-10-PC/PC-16C"/>
        <s v="OJC-C2-SC/SC-SM-4-PC/PC-16C"/>
        <s v="OJC-A1-SC/ST-SM-10-PC/PC-SP"/>
        <s v="OJC-C2-SC/SC-SM-50-PC/PC-8C"/>
        <s v="OJC-A1-SC/SC-SM-80-PC/PC-DP"/>
        <s v="OJC-C2-SC/SC-SM-35-PC/PC-4C"/>
        <s v="MOJC-SM-12C-SC/APC-LC/PC"/>
        <s v="ADAPTER(OFA-SC/PC)"/>
        <s v="ADAPTER(OFA-SC/PC)-RED"/>
        <s v="ADAPTER(OFA-SC/PC)-DUPLEX"/>
        <s v="ADAPTER(OFA-LC/PC)-DUPLEX"/>
        <s v="ADAPTER(OFA-LC)-DUPLEX,CLEAR"/>
        <s v="ADAPTER(OFA-SC/APC)"/>
        <s v="ADAPTER(OFA-LC/APC)-DUPLEX"/>
        <s v="DROP-CABLE(LC/APC)"/>
        <s v="Optical Cable Parts,LC/PC-LC/PC-Single mode-20m-1Core"/>
        <s v="OJC형 광커플러1*2"/>
        <s v="MOJC-SM-12C-SC/PC-SC/APC"/>
        <s v="SOJC-SM-SC/APC-LC/APC"/>
        <s v="DRY FIBER CLEANER ROLL (세정포,WHITE)"/>
        <s v="ADAPTER (OFA-SC/PC)"/>
        <s v="ADAPTER(OFA-FC/PC)"/>
        <s v="ADAPTER (OFA-SC/APC)"/>
        <s v="ADAPTER(OFA-FC/APC)"/>
        <s v="OJC-A1-SC/LC-SM-7-APC/PC-SP"/>
        <s v="MPO-MPO-OM3-8C-10M"/>
        <s v="MPO-MPO-OM3-8C-15M"/>
        <s v="DX-MM-OM3-LC/PC-LC/PC-10M"/>
        <s v="SPLITTER (1:4,SC/APC)"/>
        <s v="OJC HOUSING KIT (OJC LC/PC 2.0 BLUE)"/>
        <s v="MOUNTING ROD SET(광접속함체용지중행거봉(행거 고리 포함))"/>
      </sharedItems>
    </cacheField>
    <cacheField name="규격" numFmtId="0">
      <sharedItems containsBlank="1" count="846">
        <s v="3M"/>
        <s v="5M"/>
        <s v="1M"/>
        <s v="7M"/>
        <s v="12M"/>
        <s v="4M"/>
        <s v="70M"/>
        <s v="30M"/>
        <s v="10M"/>
        <m/>
        <s v="15M"/>
        <s v="20M"/>
        <s v="25M"/>
        <s v="35M"/>
        <s v="6M"/>
        <s v="0.3M"/>
        <s v="20M_청색케이블"/>
        <s v="25M_청색케이블"/>
        <s v="35M_청색케이블"/>
        <s v="13M"/>
        <s v="150M"/>
        <s v="K9089331"/>
        <s v="K9089176"/>
        <s v="K9089177"/>
        <s v="K9089171"/>
        <s v="K9089178"/>
        <s v="K9089179"/>
        <s v="K9089172"/>
        <s v="K9089180"/>
        <s v="K9089173"/>
        <s v="K9089175"/>
        <s v="K9089067"/>
        <s v="K9089162"/>
        <s v="K9089033"/>
        <s v="K9089163"/>
        <s v="K9089034"/>
        <s v="K9089157"/>
        <s v="K9089028"/>
        <s v="K9089164"/>
        <s v="K9089035"/>
        <s v="K9089165"/>
        <s v="K9089036"/>
        <s v="K9089158"/>
        <s v="K9089029"/>
        <s v="K9089166"/>
        <s v="K9089159"/>
        <s v="K9089168"/>
        <s v="K9089169"/>
        <s v="K9089170"/>
        <s v="K9089161"/>
        <s v="K9089032"/>
        <s v="K9089132"/>
        <s v="K9089003"/>
        <s v="K9089137"/>
        <s v="K9089008"/>
        <s v="K9089123"/>
        <s v="K9088994"/>
        <s v="K9089142"/>
        <s v="K9089013"/>
        <s v="K9089147"/>
        <s v="K9088995"/>
        <s v="K9089152"/>
        <s v="K9089023"/>
        <s v="K9089111"/>
        <s v="K9089125"/>
        <s v="K9088996"/>
        <s v="K9089127"/>
        <s v="K9088998"/>
        <s v="K9088999"/>
        <s v="K9094339"/>
        <s v="K9088995_고려오트론"/>
        <s v="K9088995_포앤티"/>
        <s v="K9088996_포앤티"/>
        <s v="K9088995_청색"/>
        <s v="K9088994_청색"/>
        <s v="LC/DP CLIP Type"/>
        <s v="적색"/>
        <s v="8M"/>
        <s v="1.5M_12색"/>
        <s v="1.5M"/>
        <s v="1.5M_(노란색)"/>
        <s v="1.5M_노란색"/>
        <s v="2M"/>
        <s v="0.5M"/>
        <s v="IN 1M, OUT 0.6M"/>
        <s v="IN 1M, OUT 1M, WHITE CABLE"/>
        <s v="908040590, 2M, B3, 3.0mm"/>
        <s v="908040715, 2M, B3, 3.0mm"/>
        <s v="908040713, 3M, B3, 3.0mm"/>
        <s v="908040451, 19M, B3, 2.0mm"/>
        <s v="908040227, 7M, B3, 2.0mm"/>
        <s v="920000788, 6M"/>
        <s v="920000789, 7M"/>
        <s v="908040772, 10M"/>
        <s v="908040777, 15M"/>
        <s v="920000792, 10M"/>
        <s v="920000797, 15M"/>
        <s v="920000802, 20M"/>
        <s v="920000785, 3M"/>
        <s v="920000787, 5M"/>
        <s v="908040532, 10M, B3, 2.0mm"/>
        <s v="908040891, 15M, B3, 2.0mm"/>
        <s v="908040896, 20M, B3, 2.0mm"/>
        <s v="908040901, 25M, B3, 2.0mm"/>
        <s v="908040906, 30M, B3, 2.0mm"/>
        <s v="40M, B3, 2.0mm"/>
        <s v="50M, B3, 2.0mm"/>
        <s v="55M, B3, 2.0mm"/>
        <s v="908040527, 5M, B3, 3.0mm"/>
        <s v="908040727, 15M, B3, 2.0mm"/>
        <s v="908040732, 20M, B3, 2.0mm"/>
        <s v="908040853, 25M, B3, 2.0mm"/>
        <s v="908040858, 30M, B3, 2.0mm"/>
        <s v="908041006, 10M, B3, 2.0mm"/>
        <s v="908040694, 12M, B3, 2.0mm"/>
        <s v="908040697, 15M, B3, 2.0mm"/>
        <s v="908040702, 20M, B3, 2.0mm"/>
        <s v="908040707, 25M, B3, 2.0mm"/>
        <s v="908040999, 2M, B3, 3.0mm"/>
        <s v="908040712, 30M, B3, 2.0mm"/>
        <s v="920000726, 35M, B3, 2.0mm"/>
        <s v="908040997, 3M, B3, 3.0mm"/>
        <s v="920000727, 40M, B3, 2.0mm"/>
        <s v="45M, B3, 2.0mm"/>
        <s v="908041001, 5M, B3, 3.0mm"/>
        <s v="908041003, 7M, B3, 2.0mm"/>
        <s v="908041004, 8M, B3, 2.0mm"/>
        <s v="908040916, 10M, B3, 2.0mm"/>
        <s v="908040921, 15M, B3, 2.0mm"/>
        <s v="908040926, 20M, B3, 2.0mm"/>
        <s v="908040909, 2M, B3, 3.0mm"/>
        <s v="908040907, 3M, B3, 3.0mm"/>
        <s v="908040868, 10M, B3, 2.0mm"/>
        <s v="908040873, 15M, B3, 2.0mm"/>
        <s v="908040878, 20M, B3, 2.0mm"/>
        <s v="908040883, 25M, B3, 2.0mm"/>
        <s v="908040859, 3M, B3, 3.0mm"/>
        <s v="908040863, 5M, B3, 3.0mm"/>
        <s v="908040865, 7M, B3, 2.0mm"/>
        <s v="908040567, 10M, B3, 2.0mm"/>
        <s v="908040572, 15M, B3, 2.0mm"/>
        <s v="908040558, 3M, B3, 3.0mm"/>
        <s v="908040442, 10M, B3, 2.0mm"/>
        <s v="908040447, 15M, B3, 2.0mm"/>
        <s v="908040452, 20M, B3, 2.0mm"/>
        <s v="908040457, 25M, B3, 2.0mm"/>
        <s v="908040462, 30M, B3, 2.0mm"/>
        <s v="908040437, 5M, B3, 3.0mm"/>
        <s v="908040692, 15M, B3, 2.0mm"/>
        <s v="908040427, 25M, B3, 2.0mm"/>
        <s v="908040537, 10M, B3, 2.0mm"/>
        <s v="908040542, 15M, B3, 2.0mm"/>
        <s v="908040251, 3M, B3, 3.0mm"/>
        <s v="908040230, 10M, B3, 2.0mm"/>
        <s v="908040235, 15M, B3, 2.0mm"/>
        <s v="908040240, 20M, B3, 2.0mm"/>
        <s v="908040223, 2M, B3, 3.0mm"/>
        <s v="908040221, 3M, B3, 3.0mm"/>
        <s v="908040225, 5M, B3, 3.0mm"/>
        <s v="930003860, 15M, B3, 2.0mm"/>
        <s v="930003861, 20M, B3, 2.0mm"/>
        <s v="0.5M, B3, 2.0mm"/>
        <s v="930003857, 3M, B3, 3.0mm"/>
        <s v="20M, B3, 2.0mm"/>
        <s v="6M, B3, 2.0mm"/>
        <s v="930003856, 2M, B3, 3.0mm"/>
        <s v="920000456, 4M, B3"/>
        <s v="920000132, 10M, B3"/>
        <s v="908040793, 3M, B3"/>
        <s v="908040800, 8M, B3"/>
        <s v="908040804, 12M, B3"/>
        <s v="920000155, 3M, B3"/>
        <s v="920000160, 8M, B3"/>
        <s v="920000162, 10M, B3"/>
        <s v="920000158, 6M, B3"/>
        <s v="908040802, 10M, B3"/>
        <s v="920001071, 3M, B3, 3.0mm"/>
        <s v="908040372, 2M, B3, 3.0mm"/>
        <s v="908040370, 3M, B3, 3.0mm"/>
        <s v="908040312, 2M, B3, 3.0mm"/>
        <s v="908041371, 3M, B3, 3.0mm"/>
        <s v="930001500, 5M, B3, 3.0mm"/>
        <s v="908040140, 10M, B3, 2.0mm"/>
        <s v="908040145, 15M, B3, 2.0mm"/>
        <s v="908040150, 20M, B3, 2.0mm"/>
        <s v="908040269, 10M, B3, 2.0mm"/>
        <s v="908040274, 15M, B3, 2.0mm"/>
        <s v="908040261, 1M, B3, 3.0mm"/>
        <s v="908040279, 20M, B3, 2.0mm"/>
        <s v="908040284, 25M, B3, 2.0mm"/>
        <s v="908040260, 3M, B3, 3.0mm"/>
        <s v="908040264, 5M, B3, 3.0mm"/>
        <s v="920000735, 1M, B3, 3.0mm"/>
        <s v="908040170, 10M, B3, 2.0mm"/>
        <s v="15M, B3, 2.0mm"/>
        <s v="908040162, 1M, B3, 3.0mm"/>
        <s v="908040180, 20M, B3, 2.0mm"/>
        <s v="908040185, 25M, B3, 2.0mm"/>
        <s v="908040163, 2M, B3, 3.0mm"/>
        <s v="908040161, 3M, B3, 3.0mm"/>
        <s v="908040165, 5M, B3, 3.0mm"/>
        <s v="908040168, 8M, B3, 2.0mm"/>
        <s v="908041452, 2M, B3, 3.0mm"/>
        <s v="908040324, 15M, B3, 2.0mm"/>
        <s v="908040329, 20M, B3, 2.0mm"/>
        <s v="908040334, 25M, B3, 2.0mm"/>
        <s v="908040310, 3M, B3, 3.0mm"/>
        <s v="908040304, 25M, B3, 2.0mm"/>
        <s v="908041434, 15M, B3, 2.0mm"/>
        <s v="908041421, 1M, B3, 3.0mm"/>
        <s v="908041422, 2M, B3, 3.0mm"/>
        <s v="908041420, 3M, B3, 3.0mm"/>
        <s v="908041399, 10M, B3, 2.0mm"/>
        <s v="908041404, 15M, B3, 2.0mm"/>
        <s v="908041391, 1M, B3, 3.0mm"/>
        <s v="908041409, 20M, B3, 2.0mm"/>
        <s v="908041392, 2M, B3, 3.0mm"/>
        <s v="908041390, 3M, B3, 3.0mm"/>
        <s v="908041393, 4M, B3, 3.0mm"/>
        <s v="908041394, 5M, B3, 3.0mm"/>
        <s v="908041396, 7M, B3, 2.0mm"/>
        <s v="908041397, 8M, B3, 2.0mm"/>
        <s v="10M, B3, 2.0mm"/>
        <s v="5M / 분기부:30cm"/>
        <s v="657A2 , LSZH , LC DUPLEX KIT(CLIP),95MM/ 500MM"/>
        <s v="40M"/>
        <s v="15M_적색케이블"/>
        <s v="20M_적색케이블"/>
        <s v="30M_적색케이블"/>
        <s v="15M_청색케이블"/>
        <s v="30M_청색케이블"/>
        <s v="3M_적색케이블"/>
        <s v="K9089334"/>
        <s v="K9089330"/>
        <s v="K9089047"/>
        <s v="K9089042"/>
        <s v="K9089044"/>
        <s v="K9089037"/>
        <s v="K9089030"/>
        <s v="K9089059"/>
        <s v="K9089056"/>
        <s v="K9089057"/>
        <s v="K9089025"/>
        <s v="K9089026"/>
        <s v="K9089452"/>
        <s v="K9089162_청색"/>
        <s v="K9089164_청색"/>
        <s v="K9089165_청색"/>
        <s v="K9089166_청색"/>
        <s v="K9089132_청색"/>
        <s v="K9089137_청색"/>
        <s v="K9089142_청색"/>
        <s v="K9089147_청색"/>
        <s v="K9089178_청색"/>
        <s v="K9089177_청색"/>
        <s v="K9089176_청색"/>
        <s v="K9089125_청색"/>
        <s v="K9088994_포앤티"/>
        <s v="K9089173_청색"/>
        <s v="청색"/>
        <s v="청색 케이블"/>
        <s v="양단 분기부 1.5M"/>
        <s v="1.5M_6색"/>
        <s v="1,5M"/>
        <s v="13M, B3, 2.0mm"/>
        <s v="AJW-FHP-1B01-V(광파워미터+고장점탐지기)"/>
        <s v="930003858, 5M, B3, 3.0mm"/>
        <s v="920000728, 35M, B3, 2.0mm"/>
        <s v="908040552, 25M, B3, 2.0mm"/>
        <s v="920000807, 25M"/>
        <s v="908040662, 15M, B3, 2.0mm"/>
        <s v="908040667, 20M, B3, 2.0mm"/>
        <s v="908040695, 13M, B3, 2.0mm"/>
        <s v="908040998, 1M, B3, 3.0mm"/>
        <s v="908040931, 25M, B3, 2.0mm"/>
        <s v="908040870, 12M, B3, 2.0mm"/>
        <s v="908040861, 2M, B3, 3.0mm"/>
        <s v="908040687, 10M, B3, 2.0mm"/>
        <s v="908040422, 20M, B3, 2.0mm"/>
        <s v="908040547, 20M, B3, 2.0mm"/>
        <s v="908040253, 2M, B3, 3.0mm"/>
        <s v="908040255, 5M, B3, 3.0mm"/>
        <s v="7M, B3, 2.0mm"/>
        <s v="930003859, 10M, B3, 2.0mm"/>
        <s v="908041130, 8M, B3"/>
        <s v="908040807, 15M, B3"/>
        <s v="908041444, 25M, B3, 2.0mm"/>
        <s v="930001515, 20M, B3, 2.0mm"/>
        <s v="908040155, 25M, B3, 2.0mm"/>
        <s v="908040262, 2M, B3, 3.0mm"/>
        <s v="908040266, 7M, B3, 2.0mm"/>
        <s v="920000737, 3M, B3, 3.0mm"/>
        <s v="908041450, 3M, B3, 3.0mm"/>
        <s v="908040319, 10M, B3, 2.0mm"/>
        <s v="908041380, 10M, B3, 2.0mm"/>
        <s v="908041385, 15M, B3, 2.0mm"/>
        <s v="908040299, 20M, B3, 2.0mm"/>
        <s v="908041429, 10M, B3, 2.0mm"/>
        <s v="1.5M, B3, 3.0mm"/>
        <s v="2M, B3, 3.0mm"/>
        <s v="920001072, 3M, B3, 3.0mm"/>
        <s v="80M"/>
        <s v="90M"/>
        <s v="657A2 , LSZH , LC DUPLEX KIT(CLIP), 95MM/ 500MM"/>
        <s v="657A2 , LSZH , LC DUPLEX KIT(CLIP), 1,000MM/1,000MM"/>
        <s v="657A2 , LSZH , LC DUPLEX KIT(CLIP), 300MM/ 300MM"/>
        <s v="17M"/>
        <s v="50M"/>
        <s v="60M"/>
        <s v="22M"/>
        <s v="10M_청색케이블"/>
        <s v="5M_적색"/>
        <s v="75M"/>
        <s v="25M_적색케이블"/>
        <s v="K9089335"/>
        <s v="K9089336"/>
        <s v="K9089288"/>
        <s v="K9089337"/>
        <s v="K9089340"/>
        <s v="K9089322"/>
        <s v="K9089324"/>
        <s v="K9089325"/>
        <s v="K9089318"/>
        <s v="K9089321"/>
        <s v="K9089061"/>
        <s v="K9089124"/>
        <s v="K9089153"/>
        <s v="K9089154"/>
        <s v="K9089058"/>
        <s v="K9089453"/>
        <s v="K9094342"/>
        <s v="K9089052"/>
        <s v="K9089163_포앤티"/>
        <s v="K9094341"/>
        <s v="JOINWIT,JW3234,일반향"/>
        <s v="908040637, 20M, B3, 2.0mm"/>
        <s v="908040642, 25M, B3, 2.0mm"/>
        <s v="908040914, 8M, B3, 2.0mm"/>
        <s v="920000723, 35M"/>
        <s v="920000784, 2M"/>
        <s v="920000812, 30M"/>
        <s v="10M_적색케이블"/>
        <s v="908040657, 10M, B3, 2.0mm"/>
        <s v="908040677, 30M, B3, 2.0mm"/>
        <s v="908040597, 10M, B3, 2.0mm"/>
        <s v="908040592, 5M, B3, 3.0mm"/>
        <s v="908040722, 10M, B3, 2.0mm"/>
        <s v="908040911, 5M, B3, 3.0mm"/>
        <s v="908040888, 30M, B3, 2.0mm"/>
        <s v="908040866, 8M, B3, 2.0mm"/>
        <s v="908040222, 1M, B3, 3.0mm"/>
        <s v="25M, B3, 2.0mm"/>
        <s v="908040798, 6M, B3"/>
        <s v="930001518, 35M, B3, 2.0mm"/>
        <s v="920000744, 10M, B3, 2.0mm"/>
        <s v="920000754, 20M, B3, 2.0mm"/>
        <s v="920000764, 30M, B3, 2.0mm"/>
        <s v="908040314, 5M, B3, 3.0mm"/>
        <s v="B3, 0.5M, 3.0mm"/>
        <s v="908041414, 25M, B3, 2.0mm"/>
        <s v="908041395, 6M, B3, 2.0mm"/>
        <s v="7M / 분기부:30cm"/>
        <s v="2.5M"/>
        <s v="45M"/>
        <s v="55M"/>
        <s v="K9089164_녹색"/>
        <s v="K9089178_녹색"/>
        <s v="K9089165_녹색"/>
        <s v="K9089162_녹색"/>
        <s v="K9089163_녹색"/>
        <s v="K9089182"/>
        <s v="K9089184"/>
        <s v="K9089167"/>
        <s v="K9089306"/>
        <s v="K9089190"/>
        <s v="K9089018"/>
        <s v="K9088996_청색"/>
        <s v="K9089177_녹색"/>
        <s v="녹색"/>
        <s v="908040880, 22M, B3, 2.0mm"/>
        <s v="908040763, 3M"/>
        <s v="908040769, 7M"/>
        <s v="908040672, 25M, B3, 2.0mm"/>
        <s v="35M, B3, 2.0mm"/>
        <s v="18M, B3, 2.0mm"/>
        <s v="908041002, 6M, B3, 2.0mm"/>
        <s v="908040936, 30M, B3, 2.0mm"/>
        <s v="908040913, 7M, B3, 2.0mm"/>
        <s v="908040250, 30M, B3, 2.0mm"/>
        <s v="2M, B3, 2.0mm"/>
        <s v="908040796, 4M, B3"/>
        <s v="908040797, 5M, B3"/>
        <s v="920000157, 5M, B3"/>
        <s v="908041360, 20M, B3, 2.0mm"/>
        <s v="908041423, 4M, B3, 3.0mm"/>
        <s v="930001505, 10M, B3, 2.0mm"/>
        <s v="930001510, 15M, B3, 2.0mm"/>
        <s v="930001516, 25M, B3, 2.0mm"/>
        <s v="908040167, 7M, B3, 2.0mm"/>
        <s v="908041451, 1M, B3, 3.0mm"/>
        <s v="908041424, 5M, B3, 3.0mm"/>
        <s v="12M, B3, 2.0mm"/>
        <s v="22M, B3, 2.0mm"/>
        <s v="3M, 저마찰케이블"/>
        <s v="K9091985, 100/50, BLUE, 55*7*4"/>
        <s v="K9091991, 100/50, BLUE, 55*7*4"/>
        <s v="K9091996, 100/50, BLUE, 60*12*4"/>
        <s v="K9091988, 100/50, BLUE, 55*7*4"/>
        <s v="K9091994, 100/50, BLUE, 60*12*4"/>
        <s v="K9122932, 100/50, BLUE, 55*7*4"/>
        <s v="K9091982, 100/50, BLUE, 55*7*4"/>
        <s v="K9091986, 100/50, BLUE, 55*7*4"/>
        <s v="K9122933, 100/50, BLUE, 55*7*4"/>
        <s v="K9122934, 100/50, BLUE, 60*12*4"/>
        <s v="K9122935, 100/50, BLUE, 80*20*6"/>
        <s v="K9193445, 2PORT, OUT 0.5m"/>
        <s v="657A2 , LSZH , LC DUPLEX KIT(CLIP)"/>
        <s v="0.72M, CLIP Type, 청색 Housing, 분기부 스프링, 크로스 타입(TX-RX, RX-TX)"/>
        <s v="100M"/>
        <s v="3M_녹색케이블"/>
        <s v="자색"/>
        <s v="K9089338"/>
        <s v="K9089181"/>
        <s v="K9089183"/>
        <s v="K9089063"/>
        <s v="K9088997"/>
        <s v="K9089187"/>
        <s v="K9089129"/>
        <s v="K9089000"/>
        <s v="K9089163_청색"/>
        <s v="K9089181_청색"/>
        <s v="K9089180_청색"/>
        <s v="K9089179_청색"/>
        <s v="K9089182_청색"/>
        <s v="K9089178_적색"/>
        <s v="K9089179_적색"/>
        <s v="K9089180_적색"/>
        <s v="K9089161_청색"/>
        <s v="23M_적색"/>
        <s v="908040612, 25M, B3, 2.0mm"/>
        <s v="908040719, 7M, B3, 2.0mm"/>
        <s v="908040693, 11M, B3, 2.0mm"/>
        <s v="908040577, 20M, B3, 2.0mm"/>
        <s v="30M, B3, 2.0mm"/>
        <s v="B3, 12M"/>
        <s v="930003855, 1M, B3, 3.0mm"/>
        <s v="60M, B3, 2.0mm"/>
        <s v="908040799, 7M, B3"/>
        <s v="908040294, 5M, B3, 3.0mm"/>
        <s v="908040309, 30M, B3, 2.0mm"/>
        <s v="908041377, 7M, B3, 2.0mm"/>
        <s v="920000739, 5M, B3, 3.0mm"/>
        <s v="908040190, 30M, B3, 2.0mm"/>
        <s v="908041459, 10M, B3, 2.0mm"/>
        <s v="908041464, 15M, B3, 2.0mm"/>
        <s v="908041454, 5M, B3, 3.0mm"/>
        <s v="908041439, 20M, B3, 2.0mm"/>
        <s v="30M, B3, 2mm"/>
        <s v="K9207405, 4PORT"/>
        <s v="K9207406, 8PORT"/>
        <s v="K9207407, 12PORT"/>
        <s v="K9207408, 16PORT"/>
        <s v="K9204865, 4PORT, S4"/>
        <s v="657A2 , LSZH , LC DUPLEX KIT(CLIP), 0MM/ 300MM"/>
        <s v="K9089166_녹색"/>
        <s v="K9089339"/>
        <s v="K9089060"/>
        <s v="K9089110"/>
        <s v="K9089024"/>
        <s v="K9089001"/>
        <s v="K9089142_녹색"/>
        <s v="K9089147_녹색"/>
        <s v="K9089132_녹색"/>
        <s v="K9089137_녹색"/>
        <s v="K9089152_녹색"/>
        <s v="K9089127_녹색"/>
        <s v="K9088998_녹색"/>
        <s v="K9089034_녹색"/>
        <s v="K9089035_녹색"/>
        <s v="K9089030_녹색"/>
        <s v="K9089037_녹색"/>
        <s v="K9089032_녹색"/>
        <s v="분기부 양단 1.5m"/>
        <s v="분기부 1.5m/ 2m"/>
        <s v="분기부 2.5m"/>
        <s v="분기부 2m/ 1m"/>
        <s v="18M"/>
        <s v="1.5M_8색"/>
        <s v="IN 1M, OUT 1M"/>
        <s v="908040588, 3M, B3, 3.0mm"/>
        <s v="908040860, 1M, B3, 3.0mm"/>
        <s v="920000790, 8M"/>
        <s v="908041000, 4M, B3, 3.0mm"/>
        <s v="17M, B3, 2.0mm"/>
        <s v="908040228, 8M, B3, 2.0mm"/>
        <s v="930001517, 30M, B3, 2.0mm"/>
        <s v="908040160, 30M, B3, 2.0mm"/>
        <s v="908040339, 30M, B3, 2.0mm"/>
        <s v="908040120, 10M"/>
        <s v="908040112, 1M"/>
        <s v="908040115, 5M"/>
        <s v="908040117, 7M"/>
        <s v="908040111, 3M"/>
        <s v="908040289, 30M, B3, 2.0mm"/>
        <s v="920000749, 15M, B3, 2.0mm"/>
        <s v="0.5M, B3, 3.0mm"/>
        <s v="B3, 3M, 3mm"/>
        <s v="8M, B3, 2.0mm"/>
        <s v="0.5M,B3,2.0mm"/>
        <s v="16M, B3, 2.0mm"/>
        <s v="OTP-MA,K9182157"/>
        <s v="OTP-A"/>
        <s v="2M, CLIP Type, 청색 Housing, 분기부 스프링, 크로스 타입(TX-RX, RX-TX)"/>
        <s v="1M, CLIP Type, 청색 Housing, 분기부 스프링, 크로스 타입(TX-RX, RX-TX)"/>
        <s v="5M_적색케이블"/>
        <s v="13M_적색케이블"/>
        <s v="20M_청색"/>
        <s v="7M_적색케이블"/>
        <s v="K9089013_녹색"/>
        <s v="K9089003_녹색"/>
        <s v="K9089008_녹색"/>
        <s v="K9089018_녹색"/>
        <s v="K9089164_적색"/>
        <s v="K9089165_적색"/>
        <s v="K9089166_적색"/>
        <s v="K9089179_녹색"/>
        <s v="K9089176_녹색"/>
        <s v="K9089175_녹색"/>
        <s v="양단분기부 2M"/>
        <s v="K9094339_양단 분기부 1.5M"/>
        <s v="K9089135_녹색"/>
        <s v="908040792, 30M"/>
        <s v="908040432, 30M, B3, 2.0mm"/>
        <s v="908040258, 8M, B3, 2.0mm"/>
        <s v="908040232, 12M, B3, 2.0mm"/>
        <s v="908040782, 20M"/>
        <s v="908040787, 25M"/>
        <s v="908040765, 2M"/>
        <s v="11M"/>
        <s v="908040908, 1M, B3, 3.0mm"/>
        <s v="920000729, 40M, B3, 2.0mm"/>
        <s v="908040864, 6M, B3, 2.0mm"/>
        <s v="908040254, 4M, B3, 3.0mm"/>
        <s v="908040257, 7M, B3, 2.0mm"/>
        <s v="908040224, 4M, B3, 3.0mm"/>
        <s v="2.5M, B3, 3.0mm"/>
        <s v="920000167, 15M, B3"/>
        <s v="12M, B3"/>
        <s v="908040389, 20M, B3, 2.0mm"/>
        <s v="908040130, 20M"/>
        <s v="908040166, 6M, B3, 2.0mm"/>
        <s v="120M"/>
        <s v="110M"/>
        <s v="K9089333"/>
        <s v="K9089048"/>
        <s v="K9089049"/>
        <s v="K9089051"/>
        <s v="K9089046"/>
        <s v="K9089039"/>
        <s v="K9089160"/>
        <s v="K9089155"/>
        <s v="K9118071"/>
        <s v="K9118072"/>
        <s v="K9089498"/>
        <s v="K9094346"/>
        <s v="K9089497"/>
        <s v="K9089036_녹색"/>
        <s v="K9088996_녹색"/>
        <s v="908040764, 1M"/>
        <s v="908040245, 25M, B3, 2.0mm"/>
        <s v="908040801, 9M, B3"/>
        <s v="908040812, 20M, B3"/>
        <s v="920000156, 4M, B3"/>
        <s v="908040113, 2M"/>
        <s v="920000736, 2M, B3, 3.0mm"/>
        <s v="908041427, 8M, B3, 2.0mm"/>
        <s v="582012"/>
        <s v="582013"/>
        <s v="582015"/>
        <s v="K9193446, 2PORT, OUT 1m"/>
        <s v="657A2 , LSZH"/>
        <s v="K9089041"/>
        <s v="K9089027"/>
        <s v="K9089153_녹색"/>
        <s v="K9089240"/>
        <s v="4.2M"/>
        <s v="1.0M"/>
        <s v="908040607, 20M, B3, 2.0mm"/>
        <s v="908040482, 20M, B3, 2.0mm"/>
        <s v="908040523, 3M, B3, 3.0mm"/>
        <s v="908040562, 5M, B3, 3.0mm"/>
        <s v="908040295, 6M, B3, 2.0mm"/>
        <s v="908040381, 12M, B3, 2.0mm"/>
        <s v="908040267, 8M, B3, 2.0mm"/>
        <s v="0.15M, B3, 2.0mm"/>
        <s v="220M"/>
        <s v="16.5M"/>
        <s v="20.5M"/>
        <s v="11.5M"/>
        <s v="K9089319"/>
        <s v="K9089038"/>
        <s v="K9089188"/>
        <s v="K9089156"/>
        <s v="K9089451"/>
        <s v="K9089043"/>
        <s v="K9089169_청색"/>
        <s v="K9094344"/>
        <s v="K9089176, CLIP Type"/>
        <s v="K9089154_청색"/>
        <s v="K9089033_녹색"/>
        <s v="908040652, 5M, B3, 3.0mm"/>
        <s v="908040563, 6M, B3, 2.0mm"/>
        <s v="908040529, 7M, B3, 2.0mm"/>
        <s v="908040862, 4M, B3, 3.0mm"/>
        <s v="908040252, 1M, B3, 3.0mm"/>
        <s v="K9089147_적색"/>
        <s v="K9089152_적색"/>
        <s v="K9089125_녹색"/>
        <s v="908040648, 3M, B3, 3.0mm"/>
        <s v="908040524, 1M, B3, 3.0mm"/>
        <s v="908041005, 9M, B3, 2.0mm"/>
        <s v="908040560, 2M, B3, 3.0mm"/>
        <s v="908040684, 7M, B3, 2.0mm"/>
        <s v="908040557, 30M, B3, 2.0mm"/>
        <s v="920001090, 3M, B3"/>
        <s v="930003872, 20M, B3"/>
        <s v="920000612, 10M, B3"/>
        <s v="920000492, 10M, B3"/>
        <s v="meter / 0.9mm 적, 청"/>
        <s v="10M_녹색케이블"/>
        <s v="7M_청색"/>
        <s v="1.5M_청색케이블"/>
        <s v="3M_청색케이블"/>
        <s v="5M_녹색케이블"/>
        <s v="130M"/>
        <s v="67M"/>
        <s v="77M"/>
        <s v="112M"/>
        <s v="8M_청색"/>
        <s v="K9089111_적색"/>
        <s v="K9089171_청색"/>
        <s v="908040627, 10M, B3, 2.0mm"/>
        <s v="908040647, 30M, B3, 2.0mm"/>
        <s v="908040622, 5M, B3, 3.0mm"/>
        <s v="908040912, 6M, B3, 2.0mm"/>
        <s v="908040434, 1M, B3, 3.0mm"/>
        <s v="908040679, 1M, B3, 3.0mm"/>
        <s v="1M, B3, 3.0mm"/>
        <s v="920000159, 7M, B3"/>
        <s v="908041425, 6M, B3, 2.0mm"/>
        <s v="908040265, 6M, B3, 2.0mm"/>
        <s v="920000741, 7M, B3, 2.0mm"/>
        <s v="657A2 , LSZH, 95MM/ 500MM"/>
        <s v="6M_청색케이블"/>
        <s v="K9089023_녹색"/>
        <s v="K9089245"/>
        <s v="3M_12색"/>
        <s v="908040602, 15M, B3, 2.0mm"/>
        <s v="908040530, 8M, B3, 2.0mm"/>
        <s v="908040200, 10M"/>
        <s v="908040205, 15M"/>
        <s v="K9089161_녹색"/>
        <s v="K9089189"/>
        <s v="K9089003_적색"/>
        <s v="K9089184_청색"/>
        <s v="K9089053"/>
        <s v="K9089179, CLIP Type"/>
        <s v="908040655, 8M, B3, 2.0mm"/>
        <s v="908040192, 1M"/>
        <s v="908040401, 1M"/>
        <s v="908041372, 1M, B3, 3.0mm"/>
        <s v="908041340, 5M, B3, 3.0mm"/>
        <s v="K9089326"/>
        <s v="K9089186"/>
        <s v="K9089137_적색"/>
        <s v="K9089132_적색"/>
        <s v="K9089142_적색"/>
        <s v="5M_청색케이블"/>
        <s v="908040433, 3M, B3, 3.0mm"/>
        <s v="920001114, 3M, B3"/>
        <s v="908041456, 7M, B3, 2.0mm"/>
        <s v="K9089221"/>
        <s v="K9089040"/>
        <s v="K9089140"/>
        <s v="K9089144"/>
        <s v="K9089150"/>
        <s v="K9089168_청색"/>
        <s v="K9089167_청색"/>
        <s v="K9089152_청색"/>
        <s v="K9089183_청색"/>
        <s v="K9089135_청색"/>
        <s v="K9088994_녹색"/>
        <s v="3M, 한쪽만 커넥팅"/>
        <s v="908040436, 4M, B3, 3.0mm"/>
        <s v="908040438, 6M, B3, 2.0mm"/>
        <s v="908040717, 5M, B3, 3.0mm"/>
        <s v="LC/DP CLIP Type, 11M"/>
        <s v="LC/DP CLIP Type, 30M"/>
        <s v="LC/DP CLIP Type, 35M"/>
        <s v="LC/DP CLIP Type, 40M"/>
        <s v="LC/DP CLIP Type, 41M"/>
        <s v="LC/DP CLIP Type, 42M"/>
        <s v="LC/DP CLIP Type, 50M"/>
        <s v="LC/DP CLIP Type, 57M"/>
        <s v="LC/DP CLIP Type, 70M"/>
        <s v="908040440, 8M, B3, 2.0mm"/>
        <s v="28M, B3, 2.0mm"/>
        <s v="23M, B3, 2.0mm"/>
        <s v="70M, B3, 2.0mm"/>
        <s v="75M, B3, 2.0mm"/>
        <s v="908040174, 14M, B3, 2.0mm"/>
        <s v="908040164, 4M, B3, 3.0mm"/>
        <s v="908040384, 15M, B3, 2.0mm"/>
        <s v="908041355, 15M, B3, 2.0mm"/>
        <s v="200M"/>
        <s v="K9089050"/>
        <s v="LC/DP CLIP Type, 20M"/>
        <s v="LC/DP CLIP Type, 55M"/>
        <s v="908040919, 13M, B3, 2.0mm"/>
        <s v="0.3M, B3, 3.0mm"/>
        <s v="908040315, 6M, B3, 2.0mm"/>
        <s v="15M, B3, 2mm"/>
        <s v="K9089243"/>
        <s v="K9089323"/>
        <s v="K9089005"/>
        <s v="K9089006"/>
        <s v="K9089007"/>
        <s v="K9089004"/>
        <s v="K9089467"/>
        <s v="K9089175, CLIP Type"/>
        <s v="CLIP Type"/>
        <s v="908040617, 30M, B3, 2.0mm"/>
        <s v="908040379, 10M, B3, 2.0mm"/>
        <s v="908041426, 7M, B3, 2.0mm"/>
        <s v="908041419, 30M, B3, 2.0mm"/>
        <s v="3M, B3, 2.0mm"/>
        <s v="10M, 저마찰케이블"/>
        <s v="K9089174"/>
        <s v="K9089468"/>
        <s v="LC/DP CLIP Type, 7M"/>
        <s v="LC/DP CLIP Type, 1M"/>
        <s v="LC/DP CLIP Type, 3M"/>
        <s v="LC/DP CLIP Type, 7M"/>
        <s v="LC/DP CLIP Type, 10M"/>
        <s v="7M,청색 케이블"/>
        <s v="13M,청색 케이블"/>
        <s v="908040767, 5M"/>
        <s v="908040502, 10M, B3, 2.0mm"/>
        <s v="908040507, 15M, B3, 2.0mm"/>
        <s v="1M_청색"/>
        <s v="K9089062"/>
        <s v="LC/DP CLIP Type, 5M"/>
        <s v="LC/DP CLIP Type, 80M"/>
        <s v="0.2M"/>
        <s v="930003871, 10M, B3"/>
        <s v="908040169, 9M, B3, 2.0mm"/>
        <s v="11M, B3, 2.0mm"/>
        <s v="50M_청색케이블"/>
        <s v="K9089327"/>
        <s v="K9089136"/>
        <s v="K9089020"/>
        <s v="K9089022"/>
        <s v="K9089019"/>
        <s v="K9089008_청색"/>
        <s v="K9089021"/>
        <s v="K9089013_청색"/>
        <s v="K9089018_청색"/>
        <s v="K9094339, 편단 분기부 0.5M"/>
        <s v="K9089169_적색"/>
        <s v="21M, B3, 2.0mm"/>
        <s v="27M, B3, 2.0mm"/>
        <s v="930001503, 8M, B3, 2.0mm"/>
        <s v="657A2 , LSZH , 300MM/ 300MM"/>
        <s v="K9089329"/>
        <s v="K9089134"/>
        <s v="K9089138"/>
        <s v="K9089009"/>
        <s v="K9089011"/>
        <s v="K9089146"/>
        <s v="K9089126"/>
        <s v="K9089130"/>
        <s v="K9089034_적색"/>
        <s v="K9089033_적색"/>
        <s v="K9089162_적색"/>
        <s v="K9089162_포앤티"/>
        <s v="K9089164_포앤티"/>
        <s v="K9089003_포앤티"/>
        <s v="K9089008_포앤티"/>
        <s v="K9089013_포앤티"/>
        <s v="K9089018_포앤티"/>
        <s v="K9089023_포앤티"/>
        <s v="K9089024_포앤티"/>
        <s v="K9089025_포앤티"/>
        <s v="K9089132_포앤티"/>
        <s v="K9089142_포앤티"/>
        <s v="K9089152_포앤티"/>
        <s v="K9089154_포앤티"/>
        <s v="K9089157_포앤티"/>
        <s v="K9089158_포앤티"/>
        <s v="K9089161_포앤티"/>
        <s v="K9089165_포앤티"/>
        <s v="K9089330_포앤티"/>
        <s v="K9089336_포앤티"/>
        <s v="10M, 적색케이블"/>
        <s v="920000786, 4M"/>
        <s v="920000552, 10M, B3"/>
        <s v="908040296, 7M, B3, 2.0mm"/>
        <s v="35M, B3, 2mm"/>
        <s v="NO LOGO"/>
        <s v="K9119065"/>
        <s v="COLOR : CLEAR (PC,APC 공용)"/>
        <s v="AJW-OJC-C"/>
        <s v="65M"/>
        <s v="1.5m, B3, 3mm"/>
        <s v="908040832, 10M, B3"/>
        <s v="3M, G657.B3, 3.0mm"/>
        <s v="WP-75CRN,ROLL,WIDTH 30CM (롤,폭 30CM)"/>
        <s v="K9076856_포앤티"/>
        <s v="1M, A1, 2.0mm"/>
        <s v="2M, A1, 2.0mm"/>
        <s v="MPO 8core 10m Type B Round Aqua Corning Fiber"/>
        <s v="MPO 8core 15m Type B Round Aqua Corning Fiber"/>
        <s v="65M, B3, 2.0mm"/>
        <s v="908040268, 9M, B3, 2.0mm"/>
        <s v="908041449, 30M, B3, 2.0mm"/>
        <s v="80M, B3, 3.0mm"/>
        <s v="14M, B3, 2.0mm"/>
        <s v="657A2 , LSZH , LC DUPLEX KIT(CLIP),150MM/ 150MM"/>
        <s v="K9089176_적색"/>
        <s v="K9089177_적색"/>
        <s v="K9089035_적색"/>
        <s v="K9089036_적색"/>
        <s v="K9089037_적색"/>
        <s v="15M, A1, 2.0mm"/>
        <s v="3M, A1, 2.0mm"/>
        <s v="908040512, 20M, B3, 2.0mm"/>
        <s v="3M, B3, 3.0mm"/>
        <s v="908040394, 25M, B3, 2.0mm"/>
        <s v="908040317, 8M, B3, 2.0mm"/>
        <s v="5M, B3, 3.0mm"/>
        <s v="657A2,LSZH,LC DUPLEX KIT(CLIP),200MM/500MM/boots:blue&amp;red,blue&amp;red/cable-Black(5mm),blue,red(2mm)"/>
        <s v="657A2,LSZH,200MM/500MM/boots:blue&amp;red,blue&amp;red/cable-Black(5mm),blue,red(2mm)"/>
        <s v="1M, A1, 2.0mm, 청색"/>
        <s v="0.2M, A1, 2.0mm"/>
        <s v="908040439, 7M, B3, 2.0mm"/>
        <s v="908040125, 15M"/>
      </sharedItems>
    </cacheField>
    <cacheField name="수량" numFmtId="3">
      <sharedItems containsString="0" containsBlank="1" containsNumber="1" containsInteger="1" minValue="-2608" maxValue="85180"/>
    </cacheField>
    <cacheField name="최다판매연월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4">
  <r>
    <n v="1"/>
    <s v="2024/01 "/>
    <x v="0"/>
    <x v="0"/>
    <x v="0"/>
    <n v="50"/>
    <s v="2024/01 "/>
  </r>
  <r>
    <n v="2"/>
    <s v="2024/01 "/>
    <x v="1"/>
    <x v="0"/>
    <x v="1"/>
    <n v="30"/>
    <s v="2024/01 "/>
  </r>
  <r>
    <n v="3"/>
    <s v="2024/01 "/>
    <x v="2"/>
    <x v="1"/>
    <x v="1"/>
    <n v="10"/>
    <s v="2024/01 "/>
  </r>
  <r>
    <n v="4"/>
    <s v="2024/01 "/>
    <x v="3"/>
    <x v="2"/>
    <x v="2"/>
    <n v="30"/>
    <s v="2024/01 "/>
  </r>
  <r>
    <n v="5"/>
    <s v="2024/01 "/>
    <x v="4"/>
    <x v="2"/>
    <x v="0"/>
    <n v="10"/>
    <s v="2024/01 "/>
  </r>
  <r>
    <n v="6"/>
    <s v="2024/01 "/>
    <x v="5"/>
    <x v="1"/>
    <x v="0"/>
    <n v="40"/>
    <s v="2024/01 "/>
  </r>
  <r>
    <n v="7"/>
    <s v="2024/01 "/>
    <x v="6"/>
    <x v="1"/>
    <x v="3"/>
    <n v="10"/>
    <s v="2024/01 "/>
  </r>
  <r>
    <n v="8"/>
    <s v="2024/01 "/>
    <x v="7"/>
    <x v="1"/>
    <x v="4"/>
    <n v="10"/>
    <s v="2024/01 "/>
  </r>
  <r>
    <n v="9"/>
    <s v="2024/01 "/>
    <x v="8"/>
    <x v="3"/>
    <x v="5"/>
    <n v="100"/>
    <s v="2024/01 "/>
  </r>
  <r>
    <n v="10"/>
    <s v="2024/01 "/>
    <x v="9"/>
    <x v="4"/>
    <x v="6"/>
    <n v="-1"/>
    <s v="2024/01 "/>
  </r>
  <r>
    <n v="11"/>
    <s v="2024/01 "/>
    <x v="10"/>
    <x v="5"/>
    <x v="6"/>
    <n v="1"/>
    <s v="2024/01 "/>
  </r>
  <r>
    <n v="12"/>
    <s v="2024/01 "/>
    <x v="11"/>
    <x v="6"/>
    <x v="7"/>
    <n v="4"/>
    <s v="2024/01 "/>
  </r>
  <r>
    <n v="13"/>
    <s v="2024/01 "/>
    <x v="12"/>
    <x v="6"/>
    <x v="0"/>
    <n v="23"/>
    <s v="2024/01 "/>
  </r>
  <r>
    <n v="14"/>
    <s v="2024/01 "/>
    <x v="13"/>
    <x v="7"/>
    <x v="8"/>
    <n v="2"/>
    <s v="2024/01 "/>
  </r>
  <r>
    <n v="15"/>
    <s v="2024/01 "/>
    <x v="14"/>
    <x v="8"/>
    <x v="9"/>
    <n v="3"/>
    <s v="2024/01 "/>
  </r>
  <r>
    <n v="16"/>
    <s v="2024/01 "/>
    <x v="15"/>
    <x v="9"/>
    <x v="10"/>
    <n v="30"/>
    <s v="2024/01 "/>
  </r>
  <r>
    <n v="17"/>
    <s v="2024/01 "/>
    <x v="16"/>
    <x v="9"/>
    <x v="11"/>
    <n v="100"/>
    <s v="2024/01 "/>
  </r>
  <r>
    <n v="18"/>
    <s v="2024/01 "/>
    <x v="17"/>
    <x v="9"/>
    <x v="12"/>
    <n v="50"/>
    <s v="2024/01 "/>
  </r>
  <r>
    <n v="19"/>
    <s v="2024/01 "/>
    <x v="18"/>
    <x v="9"/>
    <x v="7"/>
    <n v="70"/>
    <s v="2024/01 "/>
  </r>
  <r>
    <n v="20"/>
    <s v="2024/01 "/>
    <x v="19"/>
    <x v="9"/>
    <x v="13"/>
    <n v="50"/>
    <s v="2024/01 "/>
  </r>
  <r>
    <n v="21"/>
    <s v="2024/01 "/>
    <x v="20"/>
    <x v="9"/>
    <x v="0"/>
    <n v="70"/>
    <s v="2024/01 "/>
  </r>
  <r>
    <n v="22"/>
    <s v="2024/01 "/>
    <x v="21"/>
    <x v="9"/>
    <x v="14"/>
    <n v="100"/>
    <s v="2024/01 "/>
  </r>
  <r>
    <n v="23"/>
    <s v="2024/01 "/>
    <x v="22"/>
    <x v="10"/>
    <x v="0"/>
    <n v="2"/>
    <s v="2024/01 "/>
  </r>
  <r>
    <n v="24"/>
    <s v="2024/01 "/>
    <x v="23"/>
    <x v="11"/>
    <x v="15"/>
    <n v="5"/>
    <s v="2024/01 "/>
  </r>
  <r>
    <n v="25"/>
    <s v="2024/01 "/>
    <x v="24"/>
    <x v="9"/>
    <x v="16"/>
    <n v="30"/>
    <s v="2024/01 "/>
  </r>
  <r>
    <n v="26"/>
    <s v="2024/01 "/>
    <x v="25"/>
    <x v="9"/>
    <x v="17"/>
    <n v="30"/>
    <s v="2024/01 "/>
  </r>
  <r>
    <n v="27"/>
    <s v="2024/01 "/>
    <x v="26"/>
    <x v="9"/>
    <x v="18"/>
    <n v="10"/>
    <s v="2024/01 "/>
  </r>
  <r>
    <n v="28"/>
    <s v="2024/01 "/>
    <x v="27"/>
    <x v="6"/>
    <x v="19"/>
    <n v="10"/>
    <s v="2024/01 "/>
  </r>
  <r>
    <n v="29"/>
    <s v="2024/01 "/>
    <x v="28"/>
    <x v="6"/>
    <x v="20"/>
    <n v="2"/>
    <s v="2024/01 "/>
  </r>
  <r>
    <n v="30"/>
    <s v="2024/01 "/>
    <x v="29"/>
    <x v="12"/>
    <x v="8"/>
    <n v="1"/>
    <s v="2024/01 "/>
  </r>
  <r>
    <n v="31"/>
    <s v="2024/01 "/>
    <x v="30"/>
    <x v="13"/>
    <x v="21"/>
    <n v="2"/>
    <s v="2024/01 "/>
  </r>
  <r>
    <n v="32"/>
    <s v="2024/01 "/>
    <x v="31"/>
    <x v="14"/>
    <x v="22"/>
    <n v="150"/>
    <s v="2025/12 "/>
  </r>
  <r>
    <n v="33"/>
    <s v="2024/01 "/>
    <x v="32"/>
    <x v="15"/>
    <x v="23"/>
    <n v="290"/>
    <s v="2024/10 "/>
  </r>
  <r>
    <n v="34"/>
    <s v="2024/01 "/>
    <x v="33"/>
    <x v="16"/>
    <x v="24"/>
    <n v="300"/>
    <s v="2025/10 "/>
  </r>
  <r>
    <n v="35"/>
    <s v="2024/01 "/>
    <x v="34"/>
    <x v="17"/>
    <x v="25"/>
    <n v="220"/>
    <s v="2024/09 "/>
  </r>
  <r>
    <n v="36"/>
    <s v="2024/01 "/>
    <x v="35"/>
    <x v="18"/>
    <x v="26"/>
    <n v="160"/>
    <s v="2024/03 "/>
  </r>
  <r>
    <n v="37"/>
    <s v="2024/01 "/>
    <x v="36"/>
    <x v="19"/>
    <x v="27"/>
    <n v="250"/>
    <s v="2024/04 "/>
  </r>
  <r>
    <n v="38"/>
    <s v="2024/01 "/>
    <x v="37"/>
    <x v="20"/>
    <x v="28"/>
    <n v="2"/>
    <s v="2024/09 "/>
  </r>
  <r>
    <n v="39"/>
    <s v="2024/01 "/>
    <x v="38"/>
    <x v="21"/>
    <x v="29"/>
    <n v="70"/>
    <s v="2024/07 "/>
  </r>
  <r>
    <n v="40"/>
    <s v="2024/01 "/>
    <x v="39"/>
    <x v="22"/>
    <x v="30"/>
    <n v="70"/>
    <s v="2024/04 "/>
  </r>
  <r>
    <n v="41"/>
    <s v="2024/01 "/>
    <x v="40"/>
    <x v="23"/>
    <x v="31"/>
    <n v="4"/>
    <s v="2024/01 "/>
  </r>
  <r>
    <n v="42"/>
    <s v="2024/01 "/>
    <x v="41"/>
    <x v="24"/>
    <x v="32"/>
    <n v="330"/>
    <s v="2024/11 "/>
  </r>
  <r>
    <n v="43"/>
    <s v="2024/01 "/>
    <x v="42"/>
    <x v="25"/>
    <x v="33"/>
    <n v="197"/>
    <s v="2025/08 "/>
  </r>
  <r>
    <n v="44"/>
    <s v="2024/01 "/>
    <x v="43"/>
    <x v="26"/>
    <x v="34"/>
    <n v="262"/>
    <s v="2024/12 "/>
  </r>
  <r>
    <n v="45"/>
    <s v="2024/01 "/>
    <x v="44"/>
    <x v="27"/>
    <x v="35"/>
    <n v="80"/>
    <s v="2024/12 "/>
  </r>
  <r>
    <n v="46"/>
    <s v="2024/01 "/>
    <x v="45"/>
    <x v="28"/>
    <x v="36"/>
    <n v="50"/>
    <s v="2025/12 "/>
  </r>
  <r>
    <n v="47"/>
    <s v="2024/01 "/>
    <x v="46"/>
    <x v="29"/>
    <x v="37"/>
    <n v="34"/>
    <s v="2024/01 "/>
  </r>
  <r>
    <n v="48"/>
    <s v="2024/01 "/>
    <x v="47"/>
    <x v="30"/>
    <x v="38"/>
    <n v="422"/>
    <s v="2025/12 "/>
  </r>
  <r>
    <n v="49"/>
    <s v="2024/01 "/>
    <x v="48"/>
    <x v="31"/>
    <x v="39"/>
    <n v="70"/>
    <s v="2024/03 "/>
  </r>
  <r>
    <n v="50"/>
    <s v="2024/01 "/>
    <x v="49"/>
    <x v="32"/>
    <x v="40"/>
    <n v="150"/>
    <s v="2025/11 "/>
  </r>
  <r>
    <n v="51"/>
    <s v="2024/01 "/>
    <x v="50"/>
    <x v="33"/>
    <x v="41"/>
    <n v="10"/>
    <s v="2024/11 "/>
  </r>
  <r>
    <n v="52"/>
    <s v="2024/01 "/>
    <x v="51"/>
    <x v="34"/>
    <x v="42"/>
    <n v="25"/>
    <s v="2024/11 "/>
  </r>
  <r>
    <n v="53"/>
    <s v="2024/01 "/>
    <x v="52"/>
    <x v="35"/>
    <x v="43"/>
    <n v="68"/>
    <s v="2024/02 "/>
  </r>
  <r>
    <n v="54"/>
    <s v="2024/01 "/>
    <x v="53"/>
    <x v="36"/>
    <x v="44"/>
    <n v="95"/>
    <s v="2024/01 "/>
  </r>
  <r>
    <n v="55"/>
    <s v="2024/01 "/>
    <x v="54"/>
    <x v="37"/>
    <x v="45"/>
    <n v="30"/>
    <s v="2024/06 "/>
  </r>
  <r>
    <n v="56"/>
    <s v="2024/01 "/>
    <x v="55"/>
    <x v="38"/>
    <x v="46"/>
    <n v="32"/>
    <s v="2024/01 "/>
  </r>
  <r>
    <n v="57"/>
    <s v="2024/01 "/>
    <x v="56"/>
    <x v="39"/>
    <x v="47"/>
    <n v="10"/>
    <s v="2024/01 "/>
  </r>
  <r>
    <n v="58"/>
    <s v="2024/01 "/>
    <x v="57"/>
    <x v="40"/>
    <x v="48"/>
    <n v="20"/>
    <s v="2024/01 "/>
  </r>
  <r>
    <n v="59"/>
    <s v="2024/01 "/>
    <x v="58"/>
    <x v="41"/>
    <x v="49"/>
    <n v="122"/>
    <s v="2025/06 "/>
  </r>
  <r>
    <n v="60"/>
    <s v="2024/01 "/>
    <x v="59"/>
    <x v="42"/>
    <x v="50"/>
    <n v="20"/>
    <s v="2024/01 "/>
  </r>
  <r>
    <n v="61"/>
    <s v="2024/01 "/>
    <x v="60"/>
    <x v="43"/>
    <x v="51"/>
    <n v="100"/>
    <s v="2025/12 "/>
  </r>
  <r>
    <n v="62"/>
    <s v="2024/01 "/>
    <x v="61"/>
    <x v="44"/>
    <x v="52"/>
    <n v="15"/>
    <s v="2025/11 "/>
  </r>
  <r>
    <n v="63"/>
    <s v="2024/01 "/>
    <x v="62"/>
    <x v="45"/>
    <x v="53"/>
    <n v="50"/>
    <s v="2025/03 "/>
  </r>
  <r>
    <n v="64"/>
    <s v="2024/01 "/>
    <x v="63"/>
    <x v="46"/>
    <x v="54"/>
    <n v="2"/>
    <s v="2025/12 "/>
  </r>
  <r>
    <n v="65"/>
    <s v="2024/01 "/>
    <x v="64"/>
    <x v="47"/>
    <x v="55"/>
    <n v="50"/>
    <s v="2025/02 "/>
  </r>
  <r>
    <n v="66"/>
    <s v="2024/01 "/>
    <x v="65"/>
    <x v="48"/>
    <x v="56"/>
    <n v="-487"/>
    <s v="2026/04 "/>
  </r>
  <r>
    <n v="67"/>
    <s v="2024/01 "/>
    <x v="66"/>
    <x v="49"/>
    <x v="57"/>
    <n v="57"/>
    <s v="2025/12 "/>
  </r>
  <r>
    <n v="68"/>
    <s v="2024/01 "/>
    <x v="67"/>
    <x v="50"/>
    <x v="58"/>
    <n v="330"/>
    <s v="2025/12 "/>
  </r>
  <r>
    <n v="69"/>
    <s v="2024/01 "/>
    <x v="68"/>
    <x v="51"/>
    <x v="59"/>
    <n v="102"/>
    <s v="2024/03 "/>
  </r>
  <r>
    <n v="70"/>
    <s v="2024/01 "/>
    <x v="69"/>
    <x v="52"/>
    <x v="60"/>
    <n v="-473"/>
    <s v="2024/08 "/>
  </r>
  <r>
    <n v="71"/>
    <s v="2024/01 "/>
    <x v="70"/>
    <x v="53"/>
    <x v="61"/>
    <n v="7"/>
    <s v="2024/05 "/>
  </r>
  <r>
    <n v="72"/>
    <s v="2024/01 "/>
    <x v="71"/>
    <x v="54"/>
    <x v="62"/>
    <n v="37"/>
    <s v="2024/04 "/>
  </r>
  <r>
    <n v="73"/>
    <s v="2024/01 "/>
    <x v="72"/>
    <x v="55"/>
    <x v="63"/>
    <n v="200"/>
    <s v="2024/12 "/>
  </r>
  <r>
    <n v="74"/>
    <s v="2024/01 "/>
    <x v="73"/>
    <x v="56"/>
    <x v="64"/>
    <n v="154"/>
    <s v="2024/10 "/>
  </r>
  <r>
    <n v="75"/>
    <s v="2024/01 "/>
    <x v="74"/>
    <x v="57"/>
    <x v="65"/>
    <n v="3107"/>
    <s v="2025/12 "/>
  </r>
  <r>
    <n v="76"/>
    <s v="2024/01 "/>
    <x v="75"/>
    <x v="58"/>
    <x v="9"/>
    <n v="55"/>
    <s v="2024/01 "/>
  </r>
  <r>
    <n v="77"/>
    <s v="2024/01 "/>
    <x v="76"/>
    <x v="59"/>
    <x v="66"/>
    <n v="90"/>
    <s v="2025/12 "/>
  </r>
  <r>
    <n v="78"/>
    <s v="2024/01 "/>
    <x v="77"/>
    <x v="60"/>
    <x v="67"/>
    <n v="8"/>
    <s v="2024/10 "/>
  </r>
  <r>
    <n v="79"/>
    <s v="2024/01 "/>
    <x v="78"/>
    <x v="61"/>
    <x v="68"/>
    <n v="32"/>
    <s v="2024/01 "/>
  </r>
  <r>
    <n v="80"/>
    <s v="2024/01 "/>
    <x v="79"/>
    <x v="62"/>
    <x v="9"/>
    <n v="4"/>
    <s v="2024/01 "/>
  </r>
  <r>
    <n v="81"/>
    <s v="2024/01 "/>
    <x v="80"/>
    <x v="63"/>
    <x v="69"/>
    <n v="5"/>
    <s v="2024/01 "/>
  </r>
  <r>
    <n v="82"/>
    <s v="2024/01 "/>
    <x v="81"/>
    <x v="64"/>
    <x v="9"/>
    <n v="2"/>
    <s v="2024/01 "/>
  </r>
  <r>
    <n v="83"/>
    <s v="2024/01 "/>
    <x v="82"/>
    <x v="52"/>
    <x v="70"/>
    <n v="1480"/>
    <s v="2024/01 "/>
  </r>
  <r>
    <n v="84"/>
    <s v="2024/01 "/>
    <x v="83"/>
    <x v="52"/>
    <x v="71"/>
    <n v="1000"/>
    <s v="2024/01 "/>
  </r>
  <r>
    <n v="85"/>
    <s v="2024/01 "/>
    <x v="84"/>
    <x v="57"/>
    <x v="72"/>
    <n v="3500"/>
    <s v="2025/12 "/>
  </r>
  <r>
    <n v="86"/>
    <s v="2024/01 "/>
    <x v="85"/>
    <x v="52"/>
    <x v="73"/>
    <n v="500"/>
    <s v="2024/11 "/>
  </r>
  <r>
    <n v="87"/>
    <s v="2024/01 "/>
    <x v="86"/>
    <x v="48"/>
    <x v="74"/>
    <n v="500"/>
    <s v="2024/12 "/>
  </r>
  <r>
    <n v="88"/>
    <s v="2024/01 "/>
    <x v="87"/>
    <x v="65"/>
    <x v="9"/>
    <n v="100"/>
    <s v="2024/04 "/>
  </r>
  <r>
    <n v="89"/>
    <s v="2024/01 "/>
    <x v="88"/>
    <x v="26"/>
    <x v="75"/>
    <n v="2"/>
    <s v="2024/01 "/>
  </r>
  <r>
    <n v="90"/>
    <s v="2024/01 "/>
    <x v="89"/>
    <x v="14"/>
    <x v="76"/>
    <n v="10"/>
    <s v="2024/01 "/>
  </r>
  <r>
    <n v="91"/>
    <s v="2024/01 "/>
    <x v="90"/>
    <x v="22"/>
    <x v="76"/>
    <n v="15"/>
    <s v="2024/01 "/>
  </r>
  <r>
    <n v="92"/>
    <s v="2024/01 "/>
    <x v="91"/>
    <x v="66"/>
    <x v="9"/>
    <n v="188"/>
    <s v="2024/01 "/>
  </r>
  <r>
    <n v="93"/>
    <s v="2024/01 "/>
    <x v="92"/>
    <x v="67"/>
    <x v="11"/>
    <n v="30"/>
    <s v="2024/01 "/>
  </r>
  <r>
    <n v="94"/>
    <s v="2024/01 "/>
    <x v="93"/>
    <x v="67"/>
    <x v="77"/>
    <n v="40"/>
    <s v="2024/01 "/>
  </r>
  <r>
    <n v="95"/>
    <s v="2024/01 "/>
    <x v="94"/>
    <x v="68"/>
    <x v="0"/>
    <n v="2"/>
    <s v="2024/01 "/>
  </r>
  <r>
    <n v="96"/>
    <s v="2024/01 "/>
    <x v="95"/>
    <x v="69"/>
    <x v="78"/>
    <n v="1"/>
    <s v="2024/01 "/>
  </r>
  <r>
    <n v="97"/>
    <s v="2024/01 "/>
    <x v="96"/>
    <x v="70"/>
    <x v="79"/>
    <n v="224"/>
    <s v="2024/02 "/>
  </r>
  <r>
    <n v="98"/>
    <s v="2024/01 "/>
    <x v="97"/>
    <x v="71"/>
    <x v="78"/>
    <n v="10"/>
    <s v="2024/04 "/>
  </r>
  <r>
    <n v="99"/>
    <s v="2024/01 "/>
    <x v="98"/>
    <x v="72"/>
    <x v="79"/>
    <n v="940"/>
    <s v="2026/01 "/>
  </r>
  <r>
    <n v="100"/>
    <s v="2024/01 "/>
    <x v="99"/>
    <x v="73"/>
    <x v="79"/>
    <n v="332"/>
    <s v="2024/03 "/>
  </r>
  <r>
    <n v="101"/>
    <s v="2024/01 "/>
    <x v="100"/>
    <x v="74"/>
    <x v="79"/>
    <n v="16"/>
    <s v="2024/01 "/>
  </r>
  <r>
    <n v="102"/>
    <s v="2024/01 "/>
    <x v="101"/>
    <x v="75"/>
    <x v="80"/>
    <n v="10"/>
    <s v="2024/07 "/>
  </r>
  <r>
    <n v="103"/>
    <s v="2024/01 "/>
    <x v="102"/>
    <x v="76"/>
    <x v="81"/>
    <n v="10"/>
    <s v="2024/01 "/>
  </r>
  <r>
    <n v="104"/>
    <s v="2024/01 "/>
    <x v="103"/>
    <x v="77"/>
    <x v="10"/>
    <n v="10"/>
    <s v="2024/01 "/>
  </r>
  <r>
    <n v="105"/>
    <s v="2024/01 "/>
    <x v="104"/>
    <x v="77"/>
    <x v="0"/>
    <n v="10"/>
    <s v="2024/01 "/>
  </r>
  <r>
    <n v="106"/>
    <s v="2024/01 "/>
    <x v="105"/>
    <x v="78"/>
    <x v="82"/>
    <n v="2"/>
    <s v="2024/01 "/>
  </r>
  <r>
    <n v="107"/>
    <s v="2024/01 "/>
    <x v="106"/>
    <x v="78"/>
    <x v="0"/>
    <n v="20"/>
    <s v="2024/02 "/>
  </r>
  <r>
    <n v="108"/>
    <s v="2024/01 "/>
    <x v="107"/>
    <x v="79"/>
    <x v="83"/>
    <n v="50"/>
    <s v="2024/01 "/>
  </r>
  <r>
    <n v="109"/>
    <s v="2024/01 "/>
    <x v="108"/>
    <x v="79"/>
    <x v="0"/>
    <n v="60"/>
    <s v="2024/01 "/>
  </r>
  <r>
    <n v="110"/>
    <s v="2024/01 "/>
    <x v="109"/>
    <x v="80"/>
    <x v="84"/>
    <n v="1"/>
    <s v="2024/02 "/>
  </r>
  <r>
    <n v="111"/>
    <s v="2024/01 "/>
    <x v="110"/>
    <x v="80"/>
    <x v="85"/>
    <n v="50"/>
    <s v="2024/01 "/>
  </r>
  <r>
    <n v="112"/>
    <s v="2024/01 "/>
    <x v="111"/>
    <x v="81"/>
    <x v="86"/>
    <n v="10"/>
    <s v="2024/01 "/>
  </r>
  <r>
    <n v="113"/>
    <s v="2024/01 "/>
    <x v="112"/>
    <x v="82"/>
    <x v="87"/>
    <n v="5"/>
    <s v="2024/01 "/>
  </r>
  <r>
    <n v="114"/>
    <s v="2024/01 "/>
    <x v="113"/>
    <x v="82"/>
    <x v="88"/>
    <n v="3"/>
    <s v="2024/01 "/>
  </r>
  <r>
    <n v="115"/>
    <s v="2024/01 "/>
    <x v="114"/>
    <x v="83"/>
    <x v="89"/>
    <n v="15"/>
    <s v="2024/01 "/>
  </r>
  <r>
    <n v="116"/>
    <s v="2024/01 "/>
    <x v="115"/>
    <x v="84"/>
    <x v="90"/>
    <n v="20"/>
    <s v="2024/01 "/>
  </r>
  <r>
    <n v="117"/>
    <s v="2024/01 "/>
    <x v="116"/>
    <x v="85"/>
    <x v="91"/>
    <n v="20"/>
    <s v="2024/01 "/>
  </r>
  <r>
    <n v="118"/>
    <s v="2024/01 "/>
    <x v="117"/>
    <x v="85"/>
    <x v="92"/>
    <n v="2"/>
    <s v="2024/01 "/>
  </r>
  <r>
    <n v="119"/>
    <s v="2024/01 "/>
    <x v="118"/>
    <x v="86"/>
    <x v="93"/>
    <n v="1"/>
    <s v="2024/02 "/>
  </r>
  <r>
    <n v="120"/>
    <s v="2024/01 "/>
    <x v="119"/>
    <x v="86"/>
    <x v="94"/>
    <n v="4"/>
    <s v="2024/01 "/>
  </r>
  <r>
    <n v="121"/>
    <s v="2024/01 "/>
    <x v="120"/>
    <x v="85"/>
    <x v="95"/>
    <n v="83"/>
    <s v="2024/02 "/>
  </r>
  <r>
    <n v="122"/>
    <s v="2024/01 "/>
    <x v="121"/>
    <x v="85"/>
    <x v="96"/>
    <n v="88"/>
    <s v="2024/10 "/>
  </r>
  <r>
    <n v="123"/>
    <s v="2024/01 "/>
    <x v="122"/>
    <x v="85"/>
    <x v="97"/>
    <n v="11"/>
    <s v="2024/01 "/>
  </r>
  <r>
    <n v="124"/>
    <s v="2024/01 "/>
    <x v="123"/>
    <x v="85"/>
    <x v="98"/>
    <n v="89"/>
    <s v="2024/01 "/>
  </r>
  <r>
    <n v="125"/>
    <s v="2024/01 "/>
    <x v="124"/>
    <x v="85"/>
    <x v="99"/>
    <n v="22"/>
    <s v="2024/05 "/>
  </r>
  <r>
    <n v="126"/>
    <s v="2024/01 "/>
    <x v="125"/>
    <x v="6"/>
    <x v="8"/>
    <n v="19"/>
    <s v="2024/02 "/>
  </r>
  <r>
    <n v="127"/>
    <s v="2024/01 "/>
    <x v="126"/>
    <x v="6"/>
    <x v="10"/>
    <n v="21"/>
    <s v="2024/01 "/>
  </r>
  <r>
    <n v="128"/>
    <s v="2024/01 "/>
    <x v="127"/>
    <x v="6"/>
    <x v="11"/>
    <n v="10"/>
    <s v="2024/01 "/>
  </r>
  <r>
    <n v="129"/>
    <s v="2024/01 "/>
    <x v="128"/>
    <x v="6"/>
    <x v="1"/>
    <n v="10"/>
    <s v="2024/08 "/>
  </r>
  <r>
    <n v="130"/>
    <s v="2024/01 "/>
    <x v="129"/>
    <x v="87"/>
    <x v="100"/>
    <n v="68"/>
    <s v="2024/02 "/>
  </r>
  <r>
    <n v="131"/>
    <s v="2024/01 "/>
    <x v="130"/>
    <x v="87"/>
    <x v="101"/>
    <n v="183"/>
    <s v="2025/02 "/>
  </r>
  <r>
    <n v="132"/>
    <s v="2024/01 "/>
    <x v="131"/>
    <x v="87"/>
    <x v="102"/>
    <n v="135"/>
    <s v="2025/02 "/>
  </r>
  <r>
    <n v="133"/>
    <s v="2024/01 "/>
    <x v="132"/>
    <x v="87"/>
    <x v="103"/>
    <n v="10"/>
    <s v="2024/01 "/>
  </r>
  <r>
    <n v="134"/>
    <s v="2024/01 "/>
    <x v="133"/>
    <x v="87"/>
    <x v="104"/>
    <n v="5"/>
    <s v="2024/02 "/>
  </r>
  <r>
    <n v="135"/>
    <s v="2024/01 "/>
    <x v="134"/>
    <x v="87"/>
    <x v="105"/>
    <n v="30"/>
    <s v="2024/01 "/>
  </r>
  <r>
    <n v="136"/>
    <s v="2024/01 "/>
    <x v="135"/>
    <x v="87"/>
    <x v="106"/>
    <n v="3"/>
    <s v="2024/03 "/>
  </r>
  <r>
    <n v="137"/>
    <s v="2024/01 "/>
    <x v="136"/>
    <x v="87"/>
    <x v="107"/>
    <n v="2"/>
    <s v="2024/01 "/>
  </r>
  <r>
    <n v="138"/>
    <s v="2024/01 "/>
    <x v="137"/>
    <x v="87"/>
    <x v="108"/>
    <n v="10"/>
    <s v="2024/01 "/>
  </r>
  <r>
    <n v="139"/>
    <s v="2024/01 "/>
    <x v="138"/>
    <x v="82"/>
    <x v="109"/>
    <n v="48"/>
    <s v="2025/03 "/>
  </r>
  <r>
    <n v="140"/>
    <s v="2024/01 "/>
    <x v="139"/>
    <x v="82"/>
    <x v="110"/>
    <n v="44"/>
    <s v="2024/05 "/>
  </r>
  <r>
    <n v="141"/>
    <s v="2024/01 "/>
    <x v="140"/>
    <x v="82"/>
    <x v="111"/>
    <n v="5"/>
    <s v="2024/01 "/>
  </r>
  <r>
    <n v="142"/>
    <s v="2024/01 "/>
    <x v="141"/>
    <x v="82"/>
    <x v="112"/>
    <n v="3"/>
    <s v="2024/01 "/>
  </r>
  <r>
    <n v="143"/>
    <s v="2024/01 "/>
    <x v="142"/>
    <x v="9"/>
    <x v="113"/>
    <n v="623"/>
    <s v="2024/04 "/>
  </r>
  <r>
    <n v="144"/>
    <s v="2024/01 "/>
    <x v="143"/>
    <x v="9"/>
    <x v="114"/>
    <n v="27"/>
    <s v="2024/08 "/>
  </r>
  <r>
    <n v="145"/>
    <s v="2024/01 "/>
    <x v="144"/>
    <x v="9"/>
    <x v="115"/>
    <n v="886"/>
    <s v="2024/04 "/>
  </r>
  <r>
    <n v="146"/>
    <s v="2024/01 "/>
    <x v="145"/>
    <x v="9"/>
    <x v="116"/>
    <n v="297"/>
    <s v="2024/04 "/>
  </r>
  <r>
    <n v="147"/>
    <s v="2024/01 "/>
    <x v="146"/>
    <x v="9"/>
    <x v="117"/>
    <n v="232"/>
    <s v="2024/07 "/>
  </r>
  <r>
    <n v="148"/>
    <s v="2024/01 "/>
    <x v="147"/>
    <x v="9"/>
    <x v="118"/>
    <n v="105"/>
    <s v="2024/02 "/>
  </r>
  <r>
    <n v="149"/>
    <s v="2024/01 "/>
    <x v="148"/>
    <x v="9"/>
    <x v="119"/>
    <n v="113"/>
    <s v="2024/02 "/>
  </r>
  <r>
    <n v="150"/>
    <s v="2024/01 "/>
    <x v="149"/>
    <x v="9"/>
    <x v="120"/>
    <n v="19"/>
    <s v="2024/02 "/>
  </r>
  <r>
    <n v="151"/>
    <s v="2024/01 "/>
    <x v="150"/>
    <x v="9"/>
    <x v="121"/>
    <n v="190"/>
    <s v="2025/02 "/>
  </r>
  <r>
    <n v="152"/>
    <s v="2024/01 "/>
    <x v="151"/>
    <x v="9"/>
    <x v="122"/>
    <n v="18"/>
    <s v="2024/01 "/>
  </r>
  <r>
    <n v="153"/>
    <s v="2024/01 "/>
    <x v="152"/>
    <x v="9"/>
    <x v="123"/>
    <n v="11"/>
    <s v="2024/04 "/>
  </r>
  <r>
    <n v="154"/>
    <s v="2024/01 "/>
    <x v="153"/>
    <x v="9"/>
    <x v="124"/>
    <n v="140"/>
    <s v="2024/02 "/>
  </r>
  <r>
    <n v="155"/>
    <s v="2024/01 "/>
    <x v="154"/>
    <x v="9"/>
    <x v="125"/>
    <n v="30"/>
    <s v="2024/04 "/>
  </r>
  <r>
    <n v="156"/>
    <s v="2024/01 "/>
    <x v="155"/>
    <x v="9"/>
    <x v="126"/>
    <n v="20"/>
    <s v="2024/01 "/>
  </r>
  <r>
    <n v="157"/>
    <s v="2024/01 "/>
    <x v="156"/>
    <x v="88"/>
    <x v="127"/>
    <n v="5"/>
    <s v="2024/03 "/>
  </r>
  <r>
    <n v="158"/>
    <s v="2024/01 "/>
    <x v="157"/>
    <x v="88"/>
    <x v="128"/>
    <n v="22"/>
    <s v="2024/01 "/>
  </r>
  <r>
    <n v="159"/>
    <s v="2024/01 "/>
    <x v="158"/>
    <x v="88"/>
    <x v="129"/>
    <n v="5"/>
    <s v="2024/01 "/>
  </r>
  <r>
    <n v="160"/>
    <s v="2024/01 "/>
    <x v="159"/>
    <x v="88"/>
    <x v="130"/>
    <n v="35"/>
    <s v="2024/02 "/>
  </r>
  <r>
    <n v="161"/>
    <s v="2024/01 "/>
    <x v="160"/>
    <x v="88"/>
    <x v="131"/>
    <n v="257"/>
    <s v="2024/12 "/>
  </r>
  <r>
    <n v="162"/>
    <s v="2024/01 "/>
    <x v="161"/>
    <x v="11"/>
    <x v="132"/>
    <n v="220"/>
    <s v="2025/02 "/>
  </r>
  <r>
    <n v="163"/>
    <s v="2024/01 "/>
    <x v="162"/>
    <x v="11"/>
    <x v="133"/>
    <n v="172"/>
    <s v="2024/08 "/>
  </r>
  <r>
    <n v="164"/>
    <s v="2024/01 "/>
    <x v="163"/>
    <x v="11"/>
    <x v="134"/>
    <n v="125"/>
    <s v="2026/03 "/>
  </r>
  <r>
    <n v="165"/>
    <s v="2024/01 "/>
    <x v="164"/>
    <x v="11"/>
    <x v="135"/>
    <n v="47"/>
    <s v="2024/03 "/>
  </r>
  <r>
    <n v="166"/>
    <s v="2024/01 "/>
    <x v="165"/>
    <x v="11"/>
    <x v="136"/>
    <n v="169"/>
    <s v="2024/07 "/>
  </r>
  <r>
    <n v="167"/>
    <s v="2024/01 "/>
    <x v="166"/>
    <x v="11"/>
    <x v="137"/>
    <n v="30"/>
    <s v="2024/01 "/>
  </r>
  <r>
    <n v="168"/>
    <s v="2024/01 "/>
    <x v="167"/>
    <x v="11"/>
    <x v="138"/>
    <n v="60"/>
    <s v="2024/01 "/>
  </r>
  <r>
    <n v="169"/>
    <s v="2024/01 "/>
    <x v="168"/>
    <x v="89"/>
    <x v="139"/>
    <n v="20"/>
    <s v="2024/01 "/>
  </r>
  <r>
    <n v="170"/>
    <s v="2024/01 "/>
    <x v="169"/>
    <x v="89"/>
    <x v="140"/>
    <n v="30"/>
    <s v="2024/01 "/>
  </r>
  <r>
    <n v="171"/>
    <s v="2024/01 "/>
    <x v="170"/>
    <x v="89"/>
    <x v="141"/>
    <n v="50"/>
    <s v="2024/01 "/>
  </r>
  <r>
    <n v="172"/>
    <s v="2024/01 "/>
    <x v="171"/>
    <x v="83"/>
    <x v="142"/>
    <n v="5"/>
    <s v="2024/01 "/>
  </r>
  <r>
    <n v="173"/>
    <s v="2024/01 "/>
    <x v="172"/>
    <x v="83"/>
    <x v="143"/>
    <n v="187"/>
    <s v="2024/04 "/>
  </r>
  <r>
    <n v="174"/>
    <s v="2024/01 "/>
    <x v="173"/>
    <x v="83"/>
    <x v="144"/>
    <n v="70"/>
    <s v="2024/05 "/>
  </r>
  <r>
    <n v="175"/>
    <s v="2024/01 "/>
    <x v="174"/>
    <x v="83"/>
    <x v="145"/>
    <n v="3"/>
    <s v="2024/02 "/>
  </r>
  <r>
    <n v="176"/>
    <s v="2024/01 "/>
    <x v="175"/>
    <x v="83"/>
    <x v="146"/>
    <n v="10"/>
    <s v="2024/01 "/>
  </r>
  <r>
    <n v="177"/>
    <s v="2024/01 "/>
    <x v="176"/>
    <x v="83"/>
    <x v="147"/>
    <n v="5"/>
    <s v="2024/01 "/>
  </r>
  <r>
    <n v="178"/>
    <s v="2024/01 "/>
    <x v="177"/>
    <x v="10"/>
    <x v="148"/>
    <n v="20"/>
    <s v="2024/03 "/>
  </r>
  <r>
    <n v="179"/>
    <s v="2024/01 "/>
    <x v="178"/>
    <x v="10"/>
    <x v="149"/>
    <n v="10"/>
    <s v="2024/01 "/>
  </r>
  <r>
    <n v="180"/>
    <s v="2024/01 "/>
    <x v="179"/>
    <x v="90"/>
    <x v="150"/>
    <n v="13"/>
    <s v="2024/02 "/>
  </r>
  <r>
    <n v="181"/>
    <s v="2024/01 "/>
    <x v="180"/>
    <x v="90"/>
    <x v="151"/>
    <n v="20"/>
    <s v="2024/01 "/>
  </r>
  <r>
    <n v="182"/>
    <s v="2024/01 "/>
    <x v="181"/>
    <x v="90"/>
    <x v="152"/>
    <n v="212"/>
    <s v="2024/05 "/>
  </r>
  <r>
    <n v="183"/>
    <s v="2024/01 "/>
    <x v="182"/>
    <x v="84"/>
    <x v="153"/>
    <n v="40"/>
    <s v="2024/04 "/>
  </r>
  <r>
    <n v="184"/>
    <s v="2024/01 "/>
    <x v="183"/>
    <x v="84"/>
    <x v="154"/>
    <n v="110"/>
    <s v="2024/01 "/>
  </r>
  <r>
    <n v="185"/>
    <s v="2024/01 "/>
    <x v="184"/>
    <x v="84"/>
    <x v="155"/>
    <n v="10"/>
    <s v="2024/01 "/>
  </r>
  <r>
    <n v="186"/>
    <s v="2024/01 "/>
    <x v="185"/>
    <x v="84"/>
    <x v="156"/>
    <n v="60"/>
    <s v="2024/01 "/>
  </r>
  <r>
    <n v="187"/>
    <s v="2024/01 "/>
    <x v="186"/>
    <x v="84"/>
    <x v="157"/>
    <n v="100"/>
    <s v="2024/08 "/>
  </r>
  <r>
    <n v="188"/>
    <s v="2024/01 "/>
    <x v="187"/>
    <x v="84"/>
    <x v="158"/>
    <n v="120"/>
    <s v="2024/06 "/>
  </r>
  <r>
    <n v="189"/>
    <s v="2024/01 "/>
    <x v="188"/>
    <x v="91"/>
    <x v="159"/>
    <n v="15"/>
    <s v="2024/06 "/>
  </r>
  <r>
    <n v="190"/>
    <s v="2024/01 "/>
    <x v="189"/>
    <x v="91"/>
    <x v="160"/>
    <n v="10"/>
    <s v="2024/04 "/>
  </r>
  <r>
    <n v="191"/>
    <s v="2024/01 "/>
    <x v="190"/>
    <x v="84"/>
    <x v="161"/>
    <n v="100"/>
    <s v="2024/01 "/>
  </r>
  <r>
    <n v="192"/>
    <s v="2024/01 "/>
    <x v="191"/>
    <x v="91"/>
    <x v="162"/>
    <n v="20"/>
    <s v="2024/01 "/>
  </r>
  <r>
    <n v="193"/>
    <s v="2024/01 "/>
    <x v="192"/>
    <x v="92"/>
    <x v="163"/>
    <n v="5"/>
    <s v="2024/01 "/>
  </r>
  <r>
    <n v="194"/>
    <s v="2024/01 "/>
    <x v="193"/>
    <x v="93"/>
    <x v="163"/>
    <n v="5"/>
    <s v="2024/01 "/>
  </r>
  <r>
    <n v="195"/>
    <s v="2024/01 "/>
    <x v="194"/>
    <x v="91"/>
    <x v="164"/>
    <n v="5"/>
    <s v="2024/01 "/>
  </r>
  <r>
    <n v="196"/>
    <s v="2024/01 "/>
    <x v="195"/>
    <x v="91"/>
    <x v="165"/>
    <n v="200"/>
    <s v="2024/01 "/>
  </r>
  <r>
    <n v="197"/>
    <s v="2024/01 "/>
    <x v="196"/>
    <x v="94"/>
    <x v="163"/>
    <n v="5"/>
    <s v="2024/01 "/>
  </r>
  <r>
    <n v="198"/>
    <s v="2024/01 "/>
    <x v="197"/>
    <x v="95"/>
    <x v="166"/>
    <n v="2"/>
    <s v="2024/01 "/>
  </r>
  <r>
    <n v="199"/>
    <s v="2024/01 "/>
    <x v="198"/>
    <x v="96"/>
    <x v="167"/>
    <n v="6"/>
    <s v="2024/01 "/>
  </r>
  <r>
    <n v="200"/>
    <s v="2024/01 "/>
    <x v="199"/>
    <x v="67"/>
    <x v="168"/>
    <n v="18"/>
    <s v="2024/01 "/>
  </r>
  <r>
    <n v="201"/>
    <s v="2024/01 "/>
    <x v="200"/>
    <x v="67"/>
    <x v="169"/>
    <n v="9"/>
    <s v="2024/02 "/>
  </r>
  <r>
    <n v="202"/>
    <s v="2024/01 "/>
    <x v="201"/>
    <x v="67"/>
    <x v="170"/>
    <n v="5"/>
    <s v="2024/01 "/>
  </r>
  <r>
    <n v="203"/>
    <s v="2024/01 "/>
    <x v="202"/>
    <x v="97"/>
    <x v="171"/>
    <n v="36"/>
    <s v="2024/01 "/>
  </r>
  <r>
    <n v="204"/>
    <s v="2024/01 "/>
    <x v="203"/>
    <x v="97"/>
    <x v="172"/>
    <n v="9"/>
    <s v="2024/01 "/>
  </r>
  <r>
    <n v="205"/>
    <s v="2024/01 "/>
    <x v="204"/>
    <x v="97"/>
    <x v="173"/>
    <n v="10"/>
    <s v="2024/01 "/>
  </r>
  <r>
    <n v="206"/>
    <s v="2024/01 "/>
    <x v="205"/>
    <x v="97"/>
    <x v="174"/>
    <n v="18"/>
    <s v="2024/04 "/>
  </r>
  <r>
    <n v="207"/>
    <s v="2024/01 "/>
    <x v="206"/>
    <x v="67"/>
    <x v="175"/>
    <n v="8"/>
    <s v="2024/01 "/>
  </r>
  <r>
    <n v="208"/>
    <s v="2024/01 "/>
    <x v="207"/>
    <x v="98"/>
    <x v="176"/>
    <n v="20"/>
    <s v="2024/01 "/>
  </r>
  <r>
    <n v="209"/>
    <s v="2024/01 "/>
    <x v="208"/>
    <x v="99"/>
    <x v="177"/>
    <n v="20"/>
    <s v="2024/01 "/>
  </r>
  <r>
    <n v="210"/>
    <s v="2024/01 "/>
    <x v="209"/>
    <x v="99"/>
    <x v="178"/>
    <n v="5"/>
    <s v="2024/01 "/>
  </r>
  <r>
    <n v="211"/>
    <s v="2024/01 "/>
    <x v="210"/>
    <x v="100"/>
    <x v="179"/>
    <n v="20"/>
    <s v="2024/01 "/>
  </r>
  <r>
    <n v="212"/>
    <s v="2024/01 "/>
    <x v="211"/>
    <x v="101"/>
    <x v="180"/>
    <n v="1"/>
    <s v="2024/01 "/>
  </r>
  <r>
    <n v="213"/>
    <s v="2024/01 "/>
    <x v="212"/>
    <x v="98"/>
    <x v="181"/>
    <n v="20"/>
    <s v="2024/01 "/>
  </r>
  <r>
    <n v="214"/>
    <s v="2024/01 "/>
    <x v="213"/>
    <x v="102"/>
    <x v="182"/>
    <n v="45"/>
    <s v="2024/01 "/>
  </r>
  <r>
    <n v="215"/>
    <s v="2024/01 "/>
    <x v="214"/>
    <x v="102"/>
    <x v="183"/>
    <n v="20"/>
    <s v="2024/01 "/>
  </r>
  <r>
    <n v="216"/>
    <s v="2024/01 "/>
    <x v="215"/>
    <x v="102"/>
    <x v="184"/>
    <n v="20"/>
    <s v="2024/01 "/>
  </r>
  <r>
    <n v="217"/>
    <s v="2024/01 "/>
    <x v="216"/>
    <x v="103"/>
    <x v="185"/>
    <n v="215"/>
    <s v="2024/08 "/>
  </r>
  <r>
    <n v="218"/>
    <s v="2024/01 "/>
    <x v="217"/>
    <x v="103"/>
    <x v="186"/>
    <n v="300"/>
    <s v="2025/11 "/>
  </r>
  <r>
    <n v="219"/>
    <s v="2024/01 "/>
    <x v="218"/>
    <x v="103"/>
    <x v="187"/>
    <n v="130"/>
    <s v="2024/01 "/>
  </r>
  <r>
    <n v="220"/>
    <s v="2024/01 "/>
    <x v="219"/>
    <x v="103"/>
    <x v="188"/>
    <n v="150"/>
    <s v="2024/07 "/>
  </r>
  <r>
    <n v="221"/>
    <s v="2024/01 "/>
    <x v="220"/>
    <x v="103"/>
    <x v="189"/>
    <n v="20"/>
    <s v="2024/06 "/>
  </r>
  <r>
    <n v="222"/>
    <s v="2024/01 "/>
    <x v="221"/>
    <x v="103"/>
    <x v="190"/>
    <n v="35"/>
    <s v="2024/04 "/>
  </r>
  <r>
    <n v="223"/>
    <s v="2024/01 "/>
    <x v="222"/>
    <x v="103"/>
    <x v="191"/>
    <n v="15"/>
    <s v="2024/01 "/>
  </r>
  <r>
    <n v="224"/>
    <s v="2024/01 "/>
    <x v="223"/>
    <x v="104"/>
    <x v="192"/>
    <n v="30"/>
    <s v="2024/01 "/>
  </r>
  <r>
    <n v="225"/>
    <s v="2024/01 "/>
    <x v="224"/>
    <x v="105"/>
    <x v="193"/>
    <n v="40"/>
    <s v="2026/02 "/>
  </r>
  <r>
    <n v="226"/>
    <s v="2024/01 "/>
    <x v="225"/>
    <x v="105"/>
    <x v="194"/>
    <n v="27"/>
    <s v="2024/04 "/>
  </r>
  <r>
    <n v="227"/>
    <s v="2024/01 "/>
    <x v="226"/>
    <x v="105"/>
    <x v="195"/>
    <n v="120"/>
    <s v="2024/01 "/>
  </r>
  <r>
    <n v="228"/>
    <s v="2024/01 "/>
    <x v="227"/>
    <x v="105"/>
    <x v="196"/>
    <n v="20"/>
    <s v="2024/06 "/>
  </r>
  <r>
    <n v="229"/>
    <s v="2024/01 "/>
    <x v="228"/>
    <x v="105"/>
    <x v="197"/>
    <n v="1"/>
    <s v="2024/01 "/>
  </r>
  <r>
    <n v="230"/>
    <s v="2024/01 "/>
    <x v="229"/>
    <x v="105"/>
    <x v="198"/>
    <n v="20"/>
    <s v="2024/02 "/>
  </r>
  <r>
    <n v="231"/>
    <s v="2024/01 "/>
    <x v="230"/>
    <x v="105"/>
    <x v="199"/>
    <n v="45"/>
    <s v="2024/02 "/>
  </r>
  <r>
    <n v="232"/>
    <s v="2024/01 "/>
    <x v="231"/>
    <x v="105"/>
    <x v="200"/>
    <n v="75"/>
    <s v="2024/01 "/>
  </r>
  <r>
    <n v="233"/>
    <s v="2024/01 "/>
    <x v="232"/>
    <x v="105"/>
    <x v="201"/>
    <n v="20"/>
    <s v="2024/01 "/>
  </r>
  <r>
    <n v="234"/>
    <s v="2024/01 "/>
    <x v="233"/>
    <x v="77"/>
    <x v="202"/>
    <n v="20"/>
    <s v="2024/02 "/>
  </r>
  <r>
    <n v="235"/>
    <s v="2024/01 "/>
    <x v="234"/>
    <x v="100"/>
    <x v="203"/>
    <n v="9"/>
    <s v="2025/02 "/>
  </r>
  <r>
    <n v="236"/>
    <s v="2024/01 "/>
    <x v="235"/>
    <x v="100"/>
    <x v="204"/>
    <n v="5"/>
    <s v="2026/01 "/>
  </r>
  <r>
    <n v="237"/>
    <s v="2024/01 "/>
    <x v="236"/>
    <x v="100"/>
    <x v="205"/>
    <n v="7"/>
    <s v="2024/03 "/>
  </r>
  <r>
    <n v="238"/>
    <s v="2024/01 "/>
    <x v="237"/>
    <x v="100"/>
    <x v="206"/>
    <n v="1"/>
    <s v="2024/01 "/>
  </r>
  <r>
    <n v="239"/>
    <s v="2024/01 "/>
    <x v="238"/>
    <x v="101"/>
    <x v="207"/>
    <n v="10"/>
    <s v="2024/01 "/>
  </r>
  <r>
    <n v="240"/>
    <s v="2024/01 "/>
    <x v="239"/>
    <x v="78"/>
    <x v="208"/>
    <n v="5"/>
    <s v="2024/11 "/>
  </r>
  <r>
    <n v="241"/>
    <s v="2024/01 "/>
    <x v="240"/>
    <x v="78"/>
    <x v="209"/>
    <n v="100"/>
    <s v="2024/07 "/>
  </r>
  <r>
    <n v="242"/>
    <s v="2024/01 "/>
    <x v="241"/>
    <x v="78"/>
    <x v="210"/>
    <n v="221"/>
    <s v="2024/08 "/>
  </r>
  <r>
    <n v="243"/>
    <s v="2024/01 "/>
    <x v="242"/>
    <x v="78"/>
    <x v="211"/>
    <n v="540"/>
    <s v="2026/02 "/>
  </r>
  <r>
    <n v="244"/>
    <s v="2024/01 "/>
    <x v="243"/>
    <x v="79"/>
    <x v="212"/>
    <n v="530"/>
    <s v="2024/10 "/>
  </r>
  <r>
    <n v="245"/>
    <s v="2024/01 "/>
    <x v="244"/>
    <x v="79"/>
    <x v="213"/>
    <n v="124"/>
    <s v="2024/07 "/>
  </r>
  <r>
    <n v="246"/>
    <s v="2024/01 "/>
    <x v="245"/>
    <x v="79"/>
    <x v="214"/>
    <n v="10760"/>
    <s v="2024/01 "/>
  </r>
  <r>
    <n v="247"/>
    <s v="2024/01 "/>
    <x v="246"/>
    <x v="79"/>
    <x v="215"/>
    <n v="50"/>
    <s v="2024/04 "/>
  </r>
  <r>
    <n v="248"/>
    <s v="2024/01 "/>
    <x v="247"/>
    <x v="79"/>
    <x v="216"/>
    <n v="50"/>
    <s v="2026/02 "/>
  </r>
  <r>
    <n v="249"/>
    <s v="2024/01 "/>
    <x v="248"/>
    <x v="79"/>
    <x v="217"/>
    <n v="6792"/>
    <s v="2024/01 "/>
  </r>
  <r>
    <n v="250"/>
    <s v="2024/01 "/>
    <x v="249"/>
    <x v="79"/>
    <x v="218"/>
    <n v="300"/>
    <s v="2024/01 "/>
  </r>
  <r>
    <n v="251"/>
    <s v="2024/01 "/>
    <x v="250"/>
    <x v="79"/>
    <x v="219"/>
    <n v="1460"/>
    <s v="2026/03 "/>
  </r>
  <r>
    <n v="252"/>
    <s v="2024/01 "/>
    <x v="251"/>
    <x v="79"/>
    <x v="220"/>
    <n v="100"/>
    <s v="2024/01 "/>
  </r>
  <r>
    <n v="253"/>
    <s v="2024/01 "/>
    <x v="252"/>
    <x v="79"/>
    <x v="221"/>
    <n v="30"/>
    <s v="2024/01 "/>
  </r>
  <r>
    <n v="254"/>
    <s v="2024/01 "/>
    <x v="253"/>
    <x v="106"/>
    <x v="222"/>
    <n v="6"/>
    <s v="2024/01 "/>
  </r>
  <r>
    <n v="255"/>
    <s v="2024/01 "/>
    <x v="254"/>
    <x v="106"/>
    <x v="194"/>
    <n v="6"/>
    <s v="2024/01 "/>
  </r>
  <r>
    <n v="256"/>
    <s v="2024/02 "/>
    <x v="2"/>
    <x v="1"/>
    <x v="1"/>
    <n v="55"/>
    <s v="2024/01 "/>
  </r>
  <r>
    <n v="257"/>
    <s v="2024/02 "/>
    <x v="3"/>
    <x v="2"/>
    <x v="2"/>
    <n v="60"/>
    <s v="2024/01 "/>
  </r>
  <r>
    <n v="258"/>
    <s v="2024/02 "/>
    <x v="255"/>
    <x v="0"/>
    <x v="2"/>
    <n v="100"/>
    <s v="2024/01 "/>
  </r>
  <r>
    <n v="259"/>
    <s v="2024/02 "/>
    <x v="256"/>
    <x v="107"/>
    <x v="223"/>
    <n v="35"/>
    <s v="2024/01 "/>
  </r>
  <r>
    <n v="260"/>
    <s v="2024/02 "/>
    <x v="257"/>
    <x v="108"/>
    <x v="224"/>
    <n v="60"/>
    <s v="2024/01 "/>
  </r>
  <r>
    <n v="261"/>
    <s v="2024/02 "/>
    <x v="258"/>
    <x v="109"/>
    <x v="224"/>
    <n v="50"/>
    <s v="2024/01 "/>
  </r>
  <r>
    <n v="262"/>
    <s v="2024/02 "/>
    <x v="259"/>
    <x v="3"/>
    <x v="8"/>
    <n v="10"/>
    <s v="2024/01 "/>
  </r>
  <r>
    <n v="263"/>
    <s v="2024/02 "/>
    <x v="260"/>
    <x v="110"/>
    <x v="7"/>
    <n v="5"/>
    <s v="2024/01 "/>
  </r>
  <r>
    <n v="264"/>
    <s v="2024/02 "/>
    <x v="11"/>
    <x v="6"/>
    <x v="7"/>
    <n v="1"/>
    <s v="2024/01 "/>
  </r>
  <r>
    <n v="265"/>
    <s v="2024/02 "/>
    <x v="12"/>
    <x v="6"/>
    <x v="0"/>
    <n v="7"/>
    <s v="2024/01 "/>
  </r>
  <r>
    <n v="266"/>
    <s v="2024/02 "/>
    <x v="261"/>
    <x v="6"/>
    <x v="225"/>
    <n v="2"/>
    <s v="2024/01 "/>
  </r>
  <r>
    <n v="267"/>
    <s v="2024/02 "/>
    <x v="262"/>
    <x v="9"/>
    <x v="226"/>
    <n v="25"/>
    <s v="2024/01 "/>
  </r>
  <r>
    <n v="268"/>
    <s v="2024/02 "/>
    <x v="263"/>
    <x v="9"/>
    <x v="227"/>
    <n v="5"/>
    <s v="2024/01 "/>
  </r>
  <r>
    <n v="269"/>
    <s v="2024/02 "/>
    <x v="264"/>
    <x v="6"/>
    <x v="77"/>
    <n v="4"/>
    <s v="2024/01 "/>
  </r>
  <r>
    <n v="270"/>
    <s v="2024/02 "/>
    <x v="265"/>
    <x v="9"/>
    <x v="227"/>
    <n v="20"/>
    <s v="2024/01 "/>
  </r>
  <r>
    <n v="271"/>
    <s v="2024/02 "/>
    <x v="266"/>
    <x v="9"/>
    <x v="228"/>
    <n v="10"/>
    <s v="2024/01 "/>
  </r>
  <r>
    <n v="272"/>
    <s v="2024/02 "/>
    <x v="267"/>
    <x v="7"/>
    <x v="0"/>
    <n v="124"/>
    <s v="2024/01 "/>
  </r>
  <r>
    <n v="273"/>
    <s v="2024/02 "/>
    <x v="268"/>
    <x v="9"/>
    <x v="229"/>
    <n v="40"/>
    <s v="2024/01 "/>
  </r>
  <r>
    <n v="274"/>
    <s v="2024/02 "/>
    <x v="24"/>
    <x v="9"/>
    <x v="16"/>
    <n v="40"/>
    <s v="2024/01 "/>
  </r>
  <r>
    <n v="275"/>
    <s v="2024/02 "/>
    <x v="269"/>
    <x v="9"/>
    <x v="230"/>
    <n v="10"/>
    <s v="2024/01 "/>
  </r>
  <r>
    <n v="276"/>
    <s v="2024/02 "/>
    <x v="270"/>
    <x v="9"/>
    <x v="231"/>
    <n v="20"/>
    <s v="2024/01 "/>
  </r>
  <r>
    <n v="277"/>
    <s v="2024/02 "/>
    <x v="271"/>
    <x v="111"/>
    <x v="9"/>
    <n v="10"/>
    <s v="2024/02 "/>
  </r>
  <r>
    <n v="278"/>
    <s v="2024/02 "/>
    <x v="272"/>
    <x v="112"/>
    <x v="9"/>
    <n v="50"/>
    <s v="2024/07 "/>
  </r>
  <r>
    <n v="279"/>
    <s v="2024/02 "/>
    <x v="273"/>
    <x v="113"/>
    <x v="9"/>
    <n v="10"/>
    <s v="2024/01 "/>
  </r>
  <r>
    <n v="280"/>
    <s v="2024/02 "/>
    <x v="274"/>
    <x v="114"/>
    <x v="9"/>
    <n v="10"/>
    <s v="2024/02 "/>
  </r>
  <r>
    <n v="281"/>
    <s v="2024/02 "/>
    <x v="275"/>
    <x v="115"/>
    <x v="9"/>
    <n v="20"/>
    <s v="2024/05 "/>
  </r>
  <r>
    <n v="282"/>
    <s v="2024/02 "/>
    <x v="276"/>
    <x v="116"/>
    <x v="232"/>
    <n v="20"/>
    <s v="2024/01 "/>
  </r>
  <r>
    <n v="283"/>
    <s v="2024/02 "/>
    <x v="277"/>
    <x v="117"/>
    <x v="233"/>
    <n v="80"/>
    <s v="2024/01 "/>
  </r>
  <r>
    <n v="284"/>
    <s v="2024/02 "/>
    <x v="30"/>
    <x v="13"/>
    <x v="21"/>
    <n v="80"/>
    <s v="2024/01 "/>
  </r>
  <r>
    <n v="285"/>
    <s v="2024/02 "/>
    <x v="278"/>
    <x v="118"/>
    <x v="234"/>
    <n v="20"/>
    <s v="2024/01 "/>
  </r>
  <r>
    <n v="286"/>
    <s v="2024/02 "/>
    <x v="32"/>
    <x v="15"/>
    <x v="23"/>
    <n v="50"/>
    <s v="2024/10 "/>
  </r>
  <r>
    <n v="287"/>
    <s v="2024/02 "/>
    <x v="279"/>
    <x v="119"/>
    <x v="235"/>
    <n v="10"/>
    <s v="2024/01 "/>
  </r>
  <r>
    <n v="288"/>
    <s v="2024/02 "/>
    <x v="34"/>
    <x v="17"/>
    <x v="25"/>
    <n v="50"/>
    <s v="2024/09 "/>
  </r>
  <r>
    <n v="289"/>
    <s v="2024/02 "/>
    <x v="35"/>
    <x v="18"/>
    <x v="26"/>
    <n v="50"/>
    <s v="2024/03 "/>
  </r>
  <r>
    <n v="290"/>
    <s v="2024/02 "/>
    <x v="36"/>
    <x v="19"/>
    <x v="27"/>
    <n v="40"/>
    <s v="2024/04 "/>
  </r>
  <r>
    <n v="291"/>
    <s v="2024/02 "/>
    <x v="38"/>
    <x v="21"/>
    <x v="29"/>
    <n v="80"/>
    <s v="2024/07 "/>
  </r>
  <r>
    <n v="292"/>
    <s v="2024/02 "/>
    <x v="280"/>
    <x v="120"/>
    <x v="236"/>
    <n v="10"/>
    <s v="2024/01 "/>
  </r>
  <r>
    <n v="293"/>
    <s v="2024/02 "/>
    <x v="39"/>
    <x v="22"/>
    <x v="30"/>
    <n v="25"/>
    <s v="2024/04 "/>
  </r>
  <r>
    <n v="294"/>
    <s v="2024/02 "/>
    <x v="40"/>
    <x v="23"/>
    <x v="31"/>
    <n v="4"/>
    <s v="2024/01 "/>
  </r>
  <r>
    <n v="295"/>
    <s v="2024/02 "/>
    <x v="41"/>
    <x v="24"/>
    <x v="32"/>
    <n v="350"/>
    <s v="2024/11 "/>
  </r>
  <r>
    <n v="296"/>
    <s v="2024/02 "/>
    <x v="42"/>
    <x v="25"/>
    <x v="33"/>
    <n v="20"/>
    <s v="2025/08 "/>
  </r>
  <r>
    <n v="297"/>
    <s v="2024/02 "/>
    <x v="43"/>
    <x v="26"/>
    <x v="34"/>
    <n v="50"/>
    <s v="2024/12 "/>
  </r>
  <r>
    <n v="298"/>
    <s v="2024/02 "/>
    <x v="44"/>
    <x v="27"/>
    <x v="35"/>
    <n v="20"/>
    <s v="2024/12 "/>
  </r>
  <r>
    <n v="299"/>
    <s v="2024/02 "/>
    <x v="46"/>
    <x v="29"/>
    <x v="37"/>
    <n v="362"/>
    <s v="2024/01 "/>
  </r>
  <r>
    <n v="300"/>
    <s v="2024/02 "/>
    <x v="47"/>
    <x v="30"/>
    <x v="38"/>
    <n v="150"/>
    <s v="2025/12 "/>
  </r>
  <r>
    <n v="301"/>
    <s v="2024/02 "/>
    <x v="48"/>
    <x v="31"/>
    <x v="39"/>
    <n v="20"/>
    <s v="2024/03 "/>
  </r>
  <r>
    <n v="302"/>
    <s v="2024/02 "/>
    <x v="49"/>
    <x v="32"/>
    <x v="40"/>
    <n v="50"/>
    <s v="2025/11 "/>
  </r>
  <r>
    <n v="303"/>
    <s v="2024/02 "/>
    <x v="50"/>
    <x v="33"/>
    <x v="41"/>
    <n v="20"/>
    <s v="2024/11 "/>
  </r>
  <r>
    <n v="304"/>
    <s v="2024/02 "/>
    <x v="51"/>
    <x v="34"/>
    <x v="42"/>
    <n v="340"/>
    <s v="2024/11 "/>
  </r>
  <r>
    <n v="305"/>
    <s v="2024/02 "/>
    <x v="281"/>
    <x v="121"/>
    <x v="237"/>
    <n v="20"/>
    <s v="2025/03 "/>
  </r>
  <r>
    <n v="306"/>
    <s v="2024/02 "/>
    <x v="282"/>
    <x v="122"/>
    <x v="238"/>
    <n v="15"/>
    <s v="2024/10 "/>
  </r>
  <r>
    <n v="307"/>
    <s v="2024/02 "/>
    <x v="283"/>
    <x v="123"/>
    <x v="239"/>
    <n v="5"/>
    <s v="2024/03 "/>
  </r>
  <r>
    <n v="308"/>
    <s v="2024/02 "/>
    <x v="60"/>
    <x v="43"/>
    <x v="51"/>
    <n v="200"/>
    <s v="2025/12 "/>
  </r>
  <r>
    <n v="309"/>
    <s v="2024/02 "/>
    <x v="61"/>
    <x v="44"/>
    <x v="52"/>
    <n v="24"/>
    <s v="2025/11 "/>
  </r>
  <r>
    <n v="310"/>
    <s v="2024/02 "/>
    <x v="63"/>
    <x v="46"/>
    <x v="54"/>
    <n v="520"/>
    <s v="2025/12 "/>
  </r>
  <r>
    <n v="311"/>
    <s v="2024/02 "/>
    <x v="284"/>
    <x v="124"/>
    <x v="240"/>
    <n v="300"/>
    <s v="2024/01 "/>
  </r>
  <r>
    <n v="312"/>
    <s v="2024/02 "/>
    <x v="64"/>
    <x v="47"/>
    <x v="55"/>
    <n v="100"/>
    <s v="2025/02 "/>
  </r>
  <r>
    <n v="313"/>
    <s v="2024/02 "/>
    <x v="66"/>
    <x v="49"/>
    <x v="57"/>
    <n v="22"/>
    <s v="2025/12 "/>
  </r>
  <r>
    <n v="314"/>
    <s v="2024/02 "/>
    <x v="67"/>
    <x v="50"/>
    <x v="58"/>
    <n v="68"/>
    <s v="2025/12 "/>
  </r>
  <r>
    <n v="315"/>
    <s v="2024/02 "/>
    <x v="68"/>
    <x v="51"/>
    <x v="59"/>
    <n v="2"/>
    <s v="2024/03 "/>
  </r>
  <r>
    <n v="316"/>
    <s v="2024/02 "/>
    <x v="70"/>
    <x v="53"/>
    <x v="61"/>
    <n v="2"/>
    <s v="2024/05 "/>
  </r>
  <r>
    <n v="317"/>
    <s v="2024/02 "/>
    <x v="72"/>
    <x v="55"/>
    <x v="63"/>
    <n v="400"/>
    <s v="2024/12 "/>
  </r>
  <r>
    <n v="318"/>
    <s v="2024/02 "/>
    <x v="285"/>
    <x v="125"/>
    <x v="241"/>
    <n v="5"/>
    <s v="2024/01 "/>
  </r>
  <r>
    <n v="319"/>
    <s v="2024/02 "/>
    <x v="73"/>
    <x v="56"/>
    <x v="64"/>
    <n v="52"/>
    <s v="2024/10 "/>
  </r>
  <r>
    <n v="320"/>
    <s v="2024/02 "/>
    <x v="74"/>
    <x v="57"/>
    <x v="65"/>
    <n v="1050"/>
    <s v="2025/12 "/>
  </r>
  <r>
    <n v="321"/>
    <s v="2024/02 "/>
    <x v="286"/>
    <x v="126"/>
    <x v="242"/>
    <n v="30"/>
    <s v="2024/01 "/>
  </r>
  <r>
    <n v="322"/>
    <s v="2024/02 "/>
    <x v="287"/>
    <x v="127"/>
    <x v="243"/>
    <n v="30"/>
    <s v="2024/01 "/>
  </r>
  <r>
    <n v="323"/>
    <s v="2024/02 "/>
    <x v="75"/>
    <x v="58"/>
    <x v="9"/>
    <n v="-55"/>
    <s v="2024/01 "/>
  </r>
  <r>
    <n v="324"/>
    <s v="2024/02 "/>
    <x v="76"/>
    <x v="59"/>
    <x v="66"/>
    <n v="20"/>
    <s v="2025/12 "/>
  </r>
  <r>
    <n v="325"/>
    <s v="2024/02 "/>
    <x v="77"/>
    <x v="60"/>
    <x v="67"/>
    <n v="20"/>
    <s v="2024/10 "/>
  </r>
  <r>
    <n v="326"/>
    <s v="2024/02 "/>
    <x v="288"/>
    <x v="128"/>
    <x v="9"/>
    <n v="15"/>
    <s v="2024/01 "/>
  </r>
  <r>
    <n v="327"/>
    <s v="2024/02 "/>
    <x v="289"/>
    <x v="129"/>
    <x v="244"/>
    <n v="5"/>
    <s v="2024/01 "/>
  </r>
  <r>
    <n v="328"/>
    <s v="2024/02 "/>
    <x v="290"/>
    <x v="130"/>
    <x v="244"/>
    <n v="5"/>
    <s v="2024/01 "/>
  </r>
  <r>
    <n v="329"/>
    <s v="2024/02 "/>
    <x v="291"/>
    <x v="131"/>
    <x v="69"/>
    <n v="100"/>
    <s v="2024/01 "/>
  </r>
  <r>
    <n v="330"/>
    <s v="2024/02 "/>
    <x v="292"/>
    <x v="24"/>
    <x v="245"/>
    <n v="60"/>
    <s v="2024/01 "/>
  </r>
  <r>
    <n v="331"/>
    <s v="2024/02 "/>
    <x v="293"/>
    <x v="30"/>
    <x v="246"/>
    <n v="60"/>
    <s v="2024/01 "/>
  </r>
  <r>
    <n v="332"/>
    <s v="2024/02 "/>
    <x v="294"/>
    <x v="32"/>
    <x v="247"/>
    <n v="60"/>
    <s v="2024/01 "/>
  </r>
  <r>
    <n v="333"/>
    <s v="2024/02 "/>
    <x v="295"/>
    <x v="36"/>
    <x v="248"/>
    <n v="40"/>
    <s v="2024/01 "/>
  </r>
  <r>
    <n v="334"/>
    <s v="2024/02 "/>
    <x v="296"/>
    <x v="43"/>
    <x v="249"/>
    <n v="60"/>
    <s v="2024/01 "/>
  </r>
  <r>
    <n v="335"/>
    <s v="2024/02 "/>
    <x v="297"/>
    <x v="45"/>
    <x v="250"/>
    <n v="70"/>
    <s v="2024/01 "/>
  </r>
  <r>
    <n v="336"/>
    <s v="2024/02 "/>
    <x v="298"/>
    <x v="49"/>
    <x v="251"/>
    <n v="60"/>
    <s v="2024/01 "/>
  </r>
  <r>
    <n v="337"/>
    <s v="2024/02 "/>
    <x v="299"/>
    <x v="51"/>
    <x v="252"/>
    <n v="60"/>
    <s v="2024/01 "/>
  </r>
  <r>
    <n v="338"/>
    <s v="2024/02 "/>
    <x v="300"/>
    <x v="17"/>
    <x v="253"/>
    <n v="30"/>
    <s v="2024/01 "/>
  </r>
  <r>
    <n v="339"/>
    <s v="2024/02 "/>
    <x v="301"/>
    <x v="15"/>
    <x v="254"/>
    <n v="30"/>
    <s v="2024/01 "/>
  </r>
  <r>
    <n v="340"/>
    <s v="2024/02 "/>
    <x v="302"/>
    <x v="14"/>
    <x v="255"/>
    <n v="30"/>
    <s v="2024/01 "/>
  </r>
  <r>
    <n v="341"/>
    <s v="2024/02 "/>
    <x v="303"/>
    <x v="56"/>
    <x v="256"/>
    <n v="60"/>
    <s v="2024/01 "/>
  </r>
  <r>
    <n v="342"/>
    <s v="2024/02 "/>
    <x v="304"/>
    <x v="48"/>
    <x v="257"/>
    <n v="1000"/>
    <s v="2024/07 "/>
  </r>
  <r>
    <n v="343"/>
    <s v="2024/02 "/>
    <x v="84"/>
    <x v="57"/>
    <x v="72"/>
    <n v="1000"/>
    <s v="2025/12 "/>
  </r>
  <r>
    <n v="344"/>
    <s v="2024/02 "/>
    <x v="305"/>
    <x v="21"/>
    <x v="258"/>
    <n v="20"/>
    <s v="2024/01 "/>
  </r>
  <r>
    <n v="345"/>
    <s v="2024/02 "/>
    <x v="306"/>
    <x v="37"/>
    <x v="259"/>
    <n v="60"/>
    <s v="2024/01 "/>
  </r>
  <r>
    <n v="346"/>
    <s v="2024/02 "/>
    <x v="307"/>
    <x v="56"/>
    <x v="76"/>
    <n v="10"/>
    <s v="2024/01 "/>
  </r>
  <r>
    <n v="347"/>
    <s v="2024/02 "/>
    <x v="308"/>
    <x v="19"/>
    <x v="260"/>
    <n v="20"/>
    <s v="2024/01 "/>
  </r>
  <r>
    <n v="348"/>
    <s v="2024/02 "/>
    <x v="309"/>
    <x v="111"/>
    <x v="75"/>
    <n v="110"/>
    <s v="2024/01 "/>
  </r>
  <r>
    <n v="349"/>
    <s v="2024/02 "/>
    <x v="310"/>
    <x v="132"/>
    <x v="261"/>
    <n v="20"/>
    <s v="2024/01 "/>
  </r>
  <r>
    <n v="350"/>
    <s v="2024/02 "/>
    <x v="311"/>
    <x v="35"/>
    <x v="76"/>
    <n v="11"/>
    <s v="2024/01 "/>
  </r>
  <r>
    <n v="351"/>
    <s v="2024/02 "/>
    <x v="312"/>
    <x v="133"/>
    <x v="76"/>
    <n v="20"/>
    <s v="2024/01 "/>
  </r>
  <r>
    <n v="352"/>
    <s v="2024/02 "/>
    <x v="313"/>
    <x v="134"/>
    <x v="78"/>
    <n v="20"/>
    <s v="2024/08 "/>
  </r>
  <r>
    <n v="353"/>
    <s v="2024/02 "/>
    <x v="96"/>
    <x v="70"/>
    <x v="79"/>
    <n v="756"/>
    <s v="2024/02 "/>
  </r>
  <r>
    <n v="354"/>
    <s v="2024/02 "/>
    <x v="314"/>
    <x v="135"/>
    <x v="79"/>
    <n v="200"/>
    <s v="2024/02 "/>
  </r>
  <r>
    <n v="355"/>
    <s v="2024/02 "/>
    <x v="315"/>
    <x v="136"/>
    <x v="262"/>
    <n v="6"/>
    <s v="2024/02 "/>
  </r>
  <r>
    <n v="356"/>
    <s v="2024/02 "/>
    <x v="316"/>
    <x v="75"/>
    <x v="78"/>
    <n v="5"/>
    <s v="2024/08 "/>
  </r>
  <r>
    <n v="357"/>
    <s v="2024/02 "/>
    <x v="98"/>
    <x v="72"/>
    <x v="79"/>
    <n v="493"/>
    <s v="2026/01 "/>
  </r>
  <r>
    <n v="358"/>
    <s v="2024/02 "/>
    <x v="99"/>
    <x v="73"/>
    <x v="79"/>
    <n v="426"/>
    <s v="2024/03 "/>
  </r>
  <r>
    <n v="359"/>
    <s v="2024/02 "/>
    <x v="101"/>
    <x v="75"/>
    <x v="80"/>
    <n v="40"/>
    <s v="2024/07 "/>
  </r>
  <r>
    <n v="360"/>
    <s v="2024/02 "/>
    <x v="317"/>
    <x v="71"/>
    <x v="80"/>
    <n v="10"/>
    <s v="2024/01 "/>
  </r>
  <r>
    <n v="361"/>
    <s v="2024/02 "/>
    <x v="318"/>
    <x v="137"/>
    <x v="263"/>
    <n v="70"/>
    <s v="2024/01 "/>
  </r>
  <r>
    <n v="362"/>
    <s v="2024/02 "/>
    <x v="319"/>
    <x v="138"/>
    <x v="262"/>
    <n v="15"/>
    <s v="2024/10 "/>
  </r>
  <r>
    <n v="363"/>
    <s v="2024/02 "/>
    <x v="320"/>
    <x v="105"/>
    <x v="264"/>
    <n v="30"/>
    <s v="2024/01 "/>
  </r>
  <r>
    <n v="364"/>
    <s v="2024/02 "/>
    <x v="103"/>
    <x v="77"/>
    <x v="10"/>
    <n v="1"/>
    <s v="2024/01 "/>
  </r>
  <r>
    <n v="365"/>
    <s v="2024/02 "/>
    <x v="321"/>
    <x v="77"/>
    <x v="2"/>
    <n v="5"/>
    <s v="2026/01 "/>
  </r>
  <r>
    <n v="366"/>
    <s v="2024/02 "/>
    <x v="322"/>
    <x v="78"/>
    <x v="2"/>
    <n v="5"/>
    <s v="2024/01 "/>
  </r>
  <r>
    <n v="367"/>
    <s v="2024/02 "/>
    <x v="323"/>
    <x v="78"/>
    <x v="1"/>
    <n v="5"/>
    <s v="2024/01 "/>
  </r>
  <r>
    <n v="368"/>
    <s v="2024/02 "/>
    <x v="324"/>
    <x v="139"/>
    <x v="265"/>
    <n v="2"/>
    <s v="2024/01 "/>
  </r>
  <r>
    <n v="369"/>
    <s v="2024/02 "/>
    <x v="110"/>
    <x v="80"/>
    <x v="85"/>
    <n v="35"/>
    <s v="2024/01 "/>
  </r>
  <r>
    <n v="370"/>
    <s v="2024/02 "/>
    <x v="325"/>
    <x v="140"/>
    <x v="85"/>
    <n v="8"/>
    <s v="2024/01 "/>
  </r>
  <r>
    <n v="371"/>
    <s v="2024/02 "/>
    <x v="326"/>
    <x v="141"/>
    <x v="85"/>
    <n v="5"/>
    <s v="2024/01 "/>
  </r>
  <r>
    <n v="372"/>
    <s v="2024/02 "/>
    <x v="327"/>
    <x v="91"/>
    <x v="266"/>
    <n v="53"/>
    <s v="2024/02 "/>
  </r>
  <r>
    <n v="373"/>
    <s v="2024/02 "/>
    <x v="328"/>
    <x v="11"/>
    <x v="267"/>
    <n v="200"/>
    <s v="2024/01 "/>
  </r>
  <r>
    <n v="374"/>
    <s v="2024/02 "/>
    <x v="329"/>
    <x v="90"/>
    <x v="268"/>
    <n v="20"/>
    <s v="2024/01 "/>
  </r>
  <r>
    <n v="375"/>
    <s v="2024/02 "/>
    <x v="120"/>
    <x v="85"/>
    <x v="95"/>
    <n v="58"/>
    <s v="2024/02 "/>
  </r>
  <r>
    <n v="376"/>
    <s v="2024/02 "/>
    <x v="121"/>
    <x v="85"/>
    <x v="96"/>
    <n v="70"/>
    <s v="2024/10 "/>
  </r>
  <r>
    <n v="377"/>
    <s v="2024/02 "/>
    <x v="122"/>
    <x v="85"/>
    <x v="97"/>
    <n v="57"/>
    <s v="2024/01 "/>
  </r>
  <r>
    <n v="378"/>
    <s v="2024/02 "/>
    <x v="330"/>
    <x v="85"/>
    <x v="269"/>
    <n v="3"/>
    <s v="2024/01 "/>
  </r>
  <r>
    <n v="379"/>
    <s v="2024/02 "/>
    <x v="123"/>
    <x v="85"/>
    <x v="98"/>
    <n v="4"/>
    <s v="2024/01 "/>
  </r>
  <r>
    <n v="380"/>
    <s v="2024/02 "/>
    <x v="124"/>
    <x v="85"/>
    <x v="99"/>
    <n v="30"/>
    <s v="2024/05 "/>
  </r>
  <r>
    <n v="381"/>
    <s v="2024/02 "/>
    <x v="125"/>
    <x v="6"/>
    <x v="8"/>
    <n v="1"/>
    <s v="2024/02 "/>
  </r>
  <r>
    <n v="382"/>
    <s v="2024/02 "/>
    <x v="126"/>
    <x v="6"/>
    <x v="10"/>
    <n v="2"/>
    <s v="2024/01 "/>
  </r>
  <r>
    <n v="383"/>
    <s v="2024/02 "/>
    <x v="128"/>
    <x v="6"/>
    <x v="1"/>
    <n v="1"/>
    <s v="2024/08 "/>
  </r>
  <r>
    <n v="384"/>
    <s v="2024/02 "/>
    <x v="331"/>
    <x v="142"/>
    <x v="270"/>
    <n v="20"/>
    <s v="2024/01 "/>
  </r>
  <r>
    <n v="385"/>
    <s v="2024/02 "/>
    <x v="332"/>
    <x v="142"/>
    <x v="271"/>
    <n v="20"/>
    <s v="2024/01 "/>
  </r>
  <r>
    <n v="386"/>
    <s v="2024/02 "/>
    <x v="129"/>
    <x v="87"/>
    <x v="100"/>
    <n v="41"/>
    <s v="2024/02 "/>
  </r>
  <r>
    <n v="387"/>
    <s v="2024/02 "/>
    <x v="130"/>
    <x v="87"/>
    <x v="101"/>
    <n v="81"/>
    <s v="2025/02 "/>
  </r>
  <r>
    <n v="388"/>
    <s v="2024/02 "/>
    <x v="131"/>
    <x v="87"/>
    <x v="102"/>
    <n v="20"/>
    <s v="2025/02 "/>
  </r>
  <r>
    <n v="389"/>
    <s v="2024/02 "/>
    <x v="132"/>
    <x v="87"/>
    <x v="103"/>
    <n v="10"/>
    <s v="2024/01 "/>
  </r>
  <r>
    <n v="390"/>
    <s v="2024/02 "/>
    <x v="133"/>
    <x v="87"/>
    <x v="104"/>
    <n v="16"/>
    <s v="2024/02 "/>
  </r>
  <r>
    <n v="391"/>
    <s v="2024/02 "/>
    <x v="142"/>
    <x v="9"/>
    <x v="113"/>
    <n v="722"/>
    <s v="2024/04 "/>
  </r>
  <r>
    <n v="392"/>
    <s v="2024/02 "/>
    <x v="143"/>
    <x v="9"/>
    <x v="114"/>
    <n v="160"/>
    <s v="2024/08 "/>
  </r>
  <r>
    <n v="393"/>
    <s v="2024/02 "/>
    <x v="333"/>
    <x v="9"/>
    <x v="272"/>
    <n v="650"/>
    <s v="2024/02 "/>
  </r>
  <r>
    <n v="394"/>
    <s v="2024/02 "/>
    <x v="144"/>
    <x v="9"/>
    <x v="115"/>
    <n v="650"/>
    <s v="2024/04 "/>
  </r>
  <r>
    <n v="395"/>
    <s v="2024/02 "/>
    <x v="334"/>
    <x v="9"/>
    <x v="273"/>
    <n v="20"/>
    <s v="2024/01 "/>
  </r>
  <r>
    <n v="396"/>
    <s v="2024/02 "/>
    <x v="145"/>
    <x v="9"/>
    <x v="116"/>
    <n v="245"/>
    <s v="2024/04 "/>
  </r>
  <r>
    <n v="397"/>
    <s v="2024/02 "/>
    <x v="146"/>
    <x v="9"/>
    <x v="117"/>
    <n v="138"/>
    <s v="2024/07 "/>
  </r>
  <r>
    <n v="398"/>
    <s v="2024/02 "/>
    <x v="147"/>
    <x v="9"/>
    <x v="118"/>
    <n v="50"/>
    <s v="2024/02 "/>
  </r>
  <r>
    <n v="399"/>
    <s v="2024/02 "/>
    <x v="148"/>
    <x v="9"/>
    <x v="119"/>
    <n v="40"/>
    <s v="2024/02 "/>
  </r>
  <r>
    <n v="400"/>
    <s v="2024/02 "/>
    <x v="149"/>
    <x v="9"/>
    <x v="120"/>
    <n v="230"/>
    <s v="2024/02 "/>
  </r>
  <r>
    <n v="401"/>
    <s v="2024/02 "/>
    <x v="150"/>
    <x v="9"/>
    <x v="121"/>
    <n v="50"/>
    <s v="2025/02 "/>
  </r>
  <r>
    <n v="402"/>
    <s v="2024/02 "/>
    <x v="151"/>
    <x v="9"/>
    <x v="122"/>
    <n v="46"/>
    <s v="2024/01 "/>
  </r>
  <r>
    <n v="403"/>
    <s v="2024/02 "/>
    <x v="153"/>
    <x v="9"/>
    <x v="124"/>
    <n v="30"/>
    <s v="2024/02 "/>
  </r>
  <r>
    <n v="404"/>
    <s v="2024/02 "/>
    <x v="154"/>
    <x v="9"/>
    <x v="125"/>
    <n v="30"/>
    <s v="2024/04 "/>
  </r>
  <r>
    <n v="405"/>
    <s v="2024/02 "/>
    <x v="155"/>
    <x v="9"/>
    <x v="126"/>
    <n v="10"/>
    <s v="2024/01 "/>
  </r>
  <r>
    <n v="406"/>
    <s v="2024/02 "/>
    <x v="156"/>
    <x v="88"/>
    <x v="127"/>
    <n v="3"/>
    <s v="2024/03 "/>
  </r>
  <r>
    <n v="407"/>
    <s v="2024/02 "/>
    <x v="157"/>
    <x v="88"/>
    <x v="128"/>
    <n v="20"/>
    <s v="2024/01 "/>
  </r>
  <r>
    <n v="408"/>
    <s v="2024/02 "/>
    <x v="158"/>
    <x v="88"/>
    <x v="129"/>
    <n v="27"/>
    <s v="2024/01 "/>
  </r>
  <r>
    <n v="409"/>
    <s v="2024/02 "/>
    <x v="335"/>
    <x v="88"/>
    <x v="274"/>
    <n v="5"/>
    <s v="2024/01 "/>
  </r>
  <r>
    <n v="410"/>
    <s v="2024/02 "/>
    <x v="159"/>
    <x v="88"/>
    <x v="130"/>
    <n v="40"/>
    <s v="2024/02 "/>
  </r>
  <r>
    <n v="411"/>
    <s v="2024/02 "/>
    <x v="160"/>
    <x v="88"/>
    <x v="131"/>
    <n v="137"/>
    <s v="2024/12 "/>
  </r>
  <r>
    <n v="412"/>
    <s v="2024/02 "/>
    <x v="161"/>
    <x v="11"/>
    <x v="132"/>
    <n v="175"/>
    <s v="2025/02 "/>
  </r>
  <r>
    <n v="413"/>
    <s v="2024/02 "/>
    <x v="336"/>
    <x v="11"/>
    <x v="275"/>
    <n v="120"/>
    <s v="2024/01 "/>
  </r>
  <r>
    <n v="414"/>
    <s v="2024/02 "/>
    <x v="162"/>
    <x v="11"/>
    <x v="133"/>
    <n v="85"/>
    <s v="2024/08 "/>
  </r>
  <r>
    <n v="415"/>
    <s v="2024/02 "/>
    <x v="163"/>
    <x v="11"/>
    <x v="134"/>
    <n v="70"/>
    <s v="2026/03 "/>
  </r>
  <r>
    <n v="416"/>
    <s v="2024/02 "/>
    <x v="337"/>
    <x v="11"/>
    <x v="276"/>
    <n v="20"/>
    <s v="2024/01 "/>
  </r>
  <r>
    <n v="417"/>
    <s v="2024/02 "/>
    <x v="165"/>
    <x v="11"/>
    <x v="136"/>
    <n v="59"/>
    <s v="2024/07 "/>
  </r>
  <r>
    <n v="418"/>
    <s v="2024/02 "/>
    <x v="166"/>
    <x v="11"/>
    <x v="137"/>
    <n v="20"/>
    <s v="2024/01 "/>
  </r>
  <r>
    <n v="419"/>
    <s v="2024/02 "/>
    <x v="167"/>
    <x v="11"/>
    <x v="138"/>
    <n v="5"/>
    <s v="2024/01 "/>
  </r>
  <r>
    <n v="420"/>
    <s v="2024/02 "/>
    <x v="169"/>
    <x v="89"/>
    <x v="140"/>
    <n v="10"/>
    <s v="2024/01 "/>
  </r>
  <r>
    <n v="421"/>
    <s v="2024/02 "/>
    <x v="171"/>
    <x v="83"/>
    <x v="142"/>
    <n v="10"/>
    <s v="2024/01 "/>
  </r>
  <r>
    <n v="422"/>
    <s v="2024/02 "/>
    <x v="172"/>
    <x v="83"/>
    <x v="143"/>
    <n v="34"/>
    <s v="2024/04 "/>
  </r>
  <r>
    <n v="423"/>
    <s v="2024/02 "/>
    <x v="173"/>
    <x v="83"/>
    <x v="144"/>
    <n v="5"/>
    <s v="2024/05 "/>
  </r>
  <r>
    <n v="424"/>
    <s v="2024/02 "/>
    <x v="174"/>
    <x v="83"/>
    <x v="145"/>
    <n v="53"/>
    <s v="2024/02 "/>
  </r>
  <r>
    <n v="425"/>
    <s v="2024/02 "/>
    <x v="175"/>
    <x v="83"/>
    <x v="146"/>
    <n v="5"/>
    <s v="2024/01 "/>
  </r>
  <r>
    <n v="426"/>
    <s v="2024/02 "/>
    <x v="338"/>
    <x v="10"/>
    <x v="277"/>
    <n v="15"/>
    <s v="2024/01 "/>
  </r>
  <r>
    <n v="427"/>
    <s v="2024/02 "/>
    <x v="177"/>
    <x v="10"/>
    <x v="148"/>
    <n v="15"/>
    <s v="2024/03 "/>
  </r>
  <r>
    <n v="428"/>
    <s v="2024/02 "/>
    <x v="339"/>
    <x v="10"/>
    <x v="278"/>
    <n v="5"/>
    <s v="2024/05 "/>
  </r>
  <r>
    <n v="429"/>
    <s v="2024/02 "/>
    <x v="179"/>
    <x v="90"/>
    <x v="150"/>
    <n v="65"/>
    <s v="2024/02 "/>
  </r>
  <r>
    <n v="430"/>
    <s v="2024/02 "/>
    <x v="180"/>
    <x v="90"/>
    <x v="151"/>
    <n v="20"/>
    <s v="2024/01 "/>
  </r>
  <r>
    <n v="431"/>
    <s v="2024/02 "/>
    <x v="340"/>
    <x v="90"/>
    <x v="279"/>
    <n v="20"/>
    <s v="2024/01 "/>
  </r>
  <r>
    <n v="432"/>
    <s v="2024/02 "/>
    <x v="341"/>
    <x v="90"/>
    <x v="280"/>
    <n v="70"/>
    <s v="2024/07 "/>
  </r>
  <r>
    <n v="433"/>
    <s v="2024/02 "/>
    <x v="181"/>
    <x v="90"/>
    <x v="152"/>
    <n v="50"/>
    <s v="2024/05 "/>
  </r>
  <r>
    <n v="434"/>
    <s v="2024/02 "/>
    <x v="342"/>
    <x v="90"/>
    <x v="281"/>
    <n v="40"/>
    <s v="2024/01 "/>
  </r>
  <r>
    <n v="435"/>
    <s v="2024/02 "/>
    <x v="185"/>
    <x v="84"/>
    <x v="156"/>
    <n v="20"/>
    <s v="2024/01 "/>
  </r>
  <r>
    <n v="436"/>
    <s v="2024/02 "/>
    <x v="186"/>
    <x v="84"/>
    <x v="157"/>
    <n v="330"/>
    <s v="2024/08 "/>
  </r>
  <r>
    <n v="437"/>
    <s v="2024/02 "/>
    <x v="188"/>
    <x v="91"/>
    <x v="159"/>
    <n v="30"/>
    <s v="2024/06 "/>
  </r>
  <r>
    <n v="438"/>
    <s v="2024/02 "/>
    <x v="189"/>
    <x v="91"/>
    <x v="160"/>
    <n v="50"/>
    <s v="2024/04 "/>
  </r>
  <r>
    <n v="439"/>
    <s v="2024/02 "/>
    <x v="343"/>
    <x v="143"/>
    <x v="194"/>
    <n v="10"/>
    <s v="2024/01 "/>
  </r>
  <r>
    <n v="440"/>
    <s v="2024/02 "/>
    <x v="191"/>
    <x v="91"/>
    <x v="162"/>
    <n v="20"/>
    <s v="2024/01 "/>
  </r>
  <r>
    <n v="441"/>
    <s v="2024/02 "/>
    <x v="344"/>
    <x v="91"/>
    <x v="282"/>
    <n v="20"/>
    <s v="2024/01 "/>
  </r>
  <r>
    <n v="442"/>
    <s v="2024/02 "/>
    <x v="345"/>
    <x v="91"/>
    <x v="283"/>
    <n v="112"/>
    <s v="2024/01 "/>
  </r>
  <r>
    <n v="443"/>
    <s v="2024/02 "/>
    <x v="346"/>
    <x v="91"/>
    <x v="264"/>
    <n v="30"/>
    <s v="2024/01 "/>
  </r>
  <r>
    <n v="444"/>
    <s v="2024/02 "/>
    <x v="347"/>
    <x v="93"/>
    <x v="222"/>
    <n v="5"/>
    <s v="2024/01 "/>
  </r>
  <r>
    <n v="445"/>
    <s v="2024/02 "/>
    <x v="195"/>
    <x v="91"/>
    <x v="165"/>
    <n v="16"/>
    <s v="2024/01 "/>
  </r>
  <r>
    <n v="446"/>
    <s v="2024/02 "/>
    <x v="197"/>
    <x v="95"/>
    <x v="166"/>
    <n v="2"/>
    <s v="2024/01 "/>
  </r>
  <r>
    <n v="447"/>
    <s v="2024/02 "/>
    <x v="348"/>
    <x v="144"/>
    <x v="284"/>
    <n v="3"/>
    <s v="2024/01 "/>
  </r>
  <r>
    <n v="448"/>
    <s v="2024/02 "/>
    <x v="198"/>
    <x v="96"/>
    <x v="167"/>
    <n v="5"/>
    <s v="2024/01 "/>
  </r>
  <r>
    <n v="449"/>
    <s v="2024/02 "/>
    <x v="200"/>
    <x v="67"/>
    <x v="169"/>
    <n v="93"/>
    <s v="2024/02 "/>
  </r>
  <r>
    <n v="450"/>
    <s v="2024/02 "/>
    <x v="349"/>
    <x v="67"/>
    <x v="285"/>
    <n v="6"/>
    <s v="2024/01 "/>
  </r>
  <r>
    <n v="451"/>
    <s v="2024/02 "/>
    <x v="203"/>
    <x v="97"/>
    <x v="172"/>
    <n v="33"/>
    <s v="2024/01 "/>
  </r>
  <r>
    <n v="452"/>
    <s v="2024/02 "/>
    <x v="204"/>
    <x v="97"/>
    <x v="173"/>
    <n v="50"/>
    <s v="2024/01 "/>
  </r>
  <r>
    <n v="453"/>
    <s v="2024/02 "/>
    <x v="206"/>
    <x v="67"/>
    <x v="175"/>
    <n v="40"/>
    <s v="2024/01 "/>
  </r>
  <r>
    <n v="454"/>
    <s v="2024/02 "/>
    <x v="350"/>
    <x v="78"/>
    <x v="286"/>
    <n v="5"/>
    <s v="2024/01 "/>
  </r>
  <r>
    <n v="455"/>
    <s v="2024/02 "/>
    <x v="351"/>
    <x v="98"/>
    <x v="287"/>
    <n v="20"/>
    <s v="2024/01 "/>
  </r>
  <r>
    <n v="456"/>
    <s v="2024/02 "/>
    <x v="214"/>
    <x v="102"/>
    <x v="183"/>
    <n v="3"/>
    <s v="2024/01 "/>
  </r>
  <r>
    <n v="457"/>
    <s v="2024/02 "/>
    <x v="352"/>
    <x v="102"/>
    <x v="288"/>
    <n v="7"/>
    <s v="2024/01 "/>
  </r>
  <r>
    <n v="458"/>
    <s v="2024/02 "/>
    <x v="216"/>
    <x v="103"/>
    <x v="185"/>
    <n v="440"/>
    <s v="2024/08 "/>
  </r>
  <r>
    <n v="459"/>
    <s v="2024/02 "/>
    <x v="353"/>
    <x v="103"/>
    <x v="264"/>
    <n v="110"/>
    <s v="2024/01 "/>
  </r>
  <r>
    <n v="460"/>
    <s v="2024/02 "/>
    <x v="217"/>
    <x v="103"/>
    <x v="186"/>
    <n v="398"/>
    <s v="2025/11 "/>
  </r>
  <r>
    <n v="461"/>
    <s v="2024/02 "/>
    <x v="218"/>
    <x v="103"/>
    <x v="187"/>
    <n v="30"/>
    <s v="2024/01 "/>
  </r>
  <r>
    <n v="462"/>
    <s v="2024/02 "/>
    <x v="219"/>
    <x v="103"/>
    <x v="188"/>
    <n v="40"/>
    <s v="2024/07 "/>
  </r>
  <r>
    <n v="463"/>
    <s v="2024/02 "/>
    <x v="354"/>
    <x v="103"/>
    <x v="289"/>
    <n v="18"/>
    <s v="2024/01 "/>
  </r>
  <r>
    <n v="464"/>
    <s v="2024/02 "/>
    <x v="221"/>
    <x v="103"/>
    <x v="190"/>
    <n v="170"/>
    <s v="2024/04 "/>
  </r>
  <r>
    <n v="465"/>
    <s v="2024/02 "/>
    <x v="222"/>
    <x v="103"/>
    <x v="191"/>
    <n v="168"/>
    <s v="2024/01 "/>
  </r>
  <r>
    <n v="466"/>
    <s v="2024/02 "/>
    <x v="355"/>
    <x v="103"/>
    <x v="290"/>
    <n v="320"/>
    <s v="2024/02 "/>
  </r>
  <r>
    <n v="467"/>
    <s v="2024/02 "/>
    <x v="356"/>
    <x v="104"/>
    <x v="291"/>
    <n v="50"/>
    <s v="2024/01 "/>
  </r>
  <r>
    <n v="468"/>
    <s v="2024/02 "/>
    <x v="225"/>
    <x v="105"/>
    <x v="194"/>
    <n v="62"/>
    <s v="2024/04 "/>
  </r>
  <r>
    <n v="469"/>
    <s v="2024/02 "/>
    <x v="226"/>
    <x v="105"/>
    <x v="195"/>
    <n v="115"/>
    <s v="2024/01 "/>
  </r>
  <r>
    <n v="470"/>
    <s v="2024/02 "/>
    <x v="228"/>
    <x v="105"/>
    <x v="197"/>
    <n v="5"/>
    <s v="2024/01 "/>
  </r>
  <r>
    <n v="471"/>
    <s v="2024/02 "/>
    <x v="229"/>
    <x v="105"/>
    <x v="198"/>
    <n v="28"/>
    <s v="2024/02 "/>
  </r>
  <r>
    <n v="472"/>
    <s v="2024/02 "/>
    <x v="230"/>
    <x v="105"/>
    <x v="199"/>
    <n v="350"/>
    <s v="2024/02 "/>
  </r>
  <r>
    <n v="473"/>
    <s v="2024/02 "/>
    <x v="231"/>
    <x v="105"/>
    <x v="200"/>
    <n v="172"/>
    <s v="2024/01 "/>
  </r>
  <r>
    <n v="474"/>
    <s v="2024/02 "/>
    <x v="233"/>
    <x v="77"/>
    <x v="202"/>
    <n v="136"/>
    <s v="2024/02 "/>
  </r>
  <r>
    <n v="475"/>
    <s v="2024/02 "/>
    <x v="357"/>
    <x v="77"/>
    <x v="292"/>
    <n v="300"/>
    <s v="2025/02 "/>
  </r>
  <r>
    <n v="476"/>
    <s v="2024/02 "/>
    <x v="358"/>
    <x v="100"/>
    <x v="293"/>
    <n v="50"/>
    <s v="2024/02 "/>
  </r>
  <r>
    <n v="477"/>
    <s v="2024/02 "/>
    <x v="234"/>
    <x v="100"/>
    <x v="203"/>
    <n v="5"/>
    <s v="2025/02 "/>
  </r>
  <r>
    <n v="478"/>
    <s v="2024/02 "/>
    <x v="235"/>
    <x v="100"/>
    <x v="204"/>
    <n v="8"/>
    <s v="2026/01 "/>
  </r>
  <r>
    <n v="479"/>
    <s v="2024/02 "/>
    <x v="236"/>
    <x v="100"/>
    <x v="205"/>
    <n v="5"/>
    <s v="2024/03 "/>
  </r>
  <r>
    <n v="480"/>
    <s v="2024/02 "/>
    <x v="359"/>
    <x v="101"/>
    <x v="294"/>
    <n v="5"/>
    <s v="2024/01 "/>
  </r>
  <r>
    <n v="481"/>
    <s v="2024/02 "/>
    <x v="360"/>
    <x v="101"/>
    <x v="295"/>
    <n v="5"/>
    <s v="2024/01 "/>
  </r>
  <r>
    <n v="482"/>
    <s v="2024/02 "/>
    <x v="361"/>
    <x v="101"/>
    <x v="296"/>
    <n v="5"/>
    <s v="2024/02 "/>
  </r>
  <r>
    <n v="483"/>
    <s v="2024/02 "/>
    <x v="362"/>
    <x v="78"/>
    <x v="297"/>
    <n v="20"/>
    <s v="2024/01 "/>
  </r>
  <r>
    <n v="484"/>
    <s v="2024/02 "/>
    <x v="240"/>
    <x v="78"/>
    <x v="209"/>
    <n v="10"/>
    <s v="2024/07 "/>
  </r>
  <r>
    <n v="485"/>
    <s v="2024/02 "/>
    <x v="241"/>
    <x v="78"/>
    <x v="210"/>
    <n v="142"/>
    <s v="2024/08 "/>
  </r>
  <r>
    <n v="486"/>
    <s v="2024/02 "/>
    <x v="242"/>
    <x v="78"/>
    <x v="211"/>
    <n v="180"/>
    <s v="2026/02 "/>
  </r>
  <r>
    <n v="487"/>
    <s v="2024/02 "/>
    <x v="363"/>
    <x v="79"/>
    <x v="298"/>
    <n v="50"/>
    <s v="2024/01 "/>
  </r>
  <r>
    <n v="488"/>
    <s v="2024/02 "/>
    <x v="243"/>
    <x v="79"/>
    <x v="212"/>
    <n v="320"/>
    <s v="2024/10 "/>
  </r>
  <r>
    <n v="489"/>
    <s v="2024/02 "/>
    <x v="244"/>
    <x v="79"/>
    <x v="213"/>
    <n v="124"/>
    <s v="2024/07 "/>
  </r>
  <r>
    <n v="490"/>
    <s v="2024/02 "/>
    <x v="245"/>
    <x v="79"/>
    <x v="214"/>
    <n v="7950"/>
    <s v="2024/01 "/>
  </r>
  <r>
    <n v="491"/>
    <s v="2024/02 "/>
    <x v="247"/>
    <x v="79"/>
    <x v="216"/>
    <n v="1880"/>
    <s v="2026/02 "/>
  </r>
  <r>
    <n v="492"/>
    <s v="2024/02 "/>
    <x v="248"/>
    <x v="79"/>
    <x v="217"/>
    <n v="3400"/>
    <s v="2024/01 "/>
  </r>
  <r>
    <n v="493"/>
    <s v="2024/02 "/>
    <x v="250"/>
    <x v="79"/>
    <x v="219"/>
    <n v="800"/>
    <s v="2026/03 "/>
  </r>
  <r>
    <n v="494"/>
    <s v="2024/02 "/>
    <x v="364"/>
    <x v="145"/>
    <x v="299"/>
    <n v="30"/>
    <s v="2024/01 "/>
  </r>
  <r>
    <n v="495"/>
    <s v="2024/02 "/>
    <x v="365"/>
    <x v="146"/>
    <x v="299"/>
    <n v="16"/>
    <s v="2024/01 "/>
  </r>
  <r>
    <n v="496"/>
    <s v="2024/02 "/>
    <x v="366"/>
    <x v="147"/>
    <x v="300"/>
    <n v="5"/>
    <s v="2024/01 "/>
  </r>
  <r>
    <n v="497"/>
    <s v="2024/03 "/>
    <x v="367"/>
    <x v="0"/>
    <x v="8"/>
    <n v="20"/>
    <s v="2024/01 "/>
  </r>
  <r>
    <n v="498"/>
    <s v="2024/03 "/>
    <x v="0"/>
    <x v="0"/>
    <x v="0"/>
    <n v="30"/>
    <s v="2024/01 "/>
  </r>
  <r>
    <n v="499"/>
    <s v="2024/03 "/>
    <x v="1"/>
    <x v="0"/>
    <x v="1"/>
    <n v="150"/>
    <s v="2024/01 "/>
  </r>
  <r>
    <n v="500"/>
    <s v="2024/03 "/>
    <x v="2"/>
    <x v="1"/>
    <x v="1"/>
    <n v="66"/>
    <s v="2024/01 "/>
  </r>
  <r>
    <n v="501"/>
    <s v="2024/03 "/>
    <x v="4"/>
    <x v="2"/>
    <x v="0"/>
    <n v="10"/>
    <s v="2024/01 "/>
  </r>
  <r>
    <n v="502"/>
    <s v="2024/03 "/>
    <x v="368"/>
    <x v="2"/>
    <x v="6"/>
    <n v="10"/>
    <s v="2024/01 "/>
  </r>
  <r>
    <n v="503"/>
    <s v="2024/03 "/>
    <x v="369"/>
    <x v="2"/>
    <x v="3"/>
    <n v="50"/>
    <s v="2024/01 "/>
  </r>
  <r>
    <n v="504"/>
    <s v="2024/03 "/>
    <x v="370"/>
    <x v="2"/>
    <x v="301"/>
    <n v="10"/>
    <s v="2024/01 "/>
  </r>
  <r>
    <n v="505"/>
    <s v="2024/03 "/>
    <x v="371"/>
    <x v="2"/>
    <x v="302"/>
    <n v="10"/>
    <s v="2024/01 "/>
  </r>
  <r>
    <n v="506"/>
    <s v="2024/03 "/>
    <x v="372"/>
    <x v="148"/>
    <x v="1"/>
    <n v="5"/>
    <s v="2024/01 "/>
  </r>
  <r>
    <n v="507"/>
    <s v="2024/03 "/>
    <x v="373"/>
    <x v="3"/>
    <x v="7"/>
    <n v="6"/>
    <s v="2024/01 "/>
  </r>
  <r>
    <n v="508"/>
    <s v="2024/03 "/>
    <x v="374"/>
    <x v="149"/>
    <x v="303"/>
    <n v="30"/>
    <s v="2024/01 "/>
  </r>
  <r>
    <n v="509"/>
    <s v="2024/03 "/>
    <x v="375"/>
    <x v="150"/>
    <x v="303"/>
    <n v="30"/>
    <s v="2024/01 "/>
  </r>
  <r>
    <n v="510"/>
    <s v="2024/03 "/>
    <x v="376"/>
    <x v="151"/>
    <x v="303"/>
    <n v="30"/>
    <s v="2024/01 "/>
  </r>
  <r>
    <n v="511"/>
    <s v="2024/03 "/>
    <x v="377"/>
    <x v="149"/>
    <x v="304"/>
    <n v="50"/>
    <s v="2024/01 "/>
  </r>
  <r>
    <n v="512"/>
    <s v="2024/03 "/>
    <x v="378"/>
    <x v="150"/>
    <x v="304"/>
    <n v="50"/>
    <s v="2024/01 "/>
  </r>
  <r>
    <n v="513"/>
    <s v="2024/03 "/>
    <x v="379"/>
    <x v="151"/>
    <x v="305"/>
    <n v="100"/>
    <s v="2024/01 "/>
  </r>
  <r>
    <n v="514"/>
    <s v="2024/03 "/>
    <x v="261"/>
    <x v="6"/>
    <x v="225"/>
    <n v="5"/>
    <s v="2024/01 "/>
  </r>
  <r>
    <n v="515"/>
    <s v="2024/03 "/>
    <x v="380"/>
    <x v="152"/>
    <x v="9"/>
    <n v="6"/>
    <s v="2024/01 "/>
  </r>
  <r>
    <n v="516"/>
    <s v="2024/03 "/>
    <x v="381"/>
    <x v="85"/>
    <x v="306"/>
    <n v="84"/>
    <s v="2024/03 "/>
  </r>
  <r>
    <n v="517"/>
    <s v="2024/03 "/>
    <x v="382"/>
    <x v="85"/>
    <x v="13"/>
    <n v="2"/>
    <s v="2024/01 "/>
  </r>
  <r>
    <n v="518"/>
    <s v="2024/03 "/>
    <x v="383"/>
    <x v="85"/>
    <x v="307"/>
    <n v="4"/>
    <s v="2024/03 "/>
  </r>
  <r>
    <n v="519"/>
    <s v="2024/03 "/>
    <x v="384"/>
    <x v="85"/>
    <x v="308"/>
    <n v="1"/>
    <s v="2024/01 "/>
  </r>
  <r>
    <n v="520"/>
    <s v="2024/03 "/>
    <x v="385"/>
    <x v="153"/>
    <x v="9"/>
    <n v="6"/>
    <s v="2024/01 "/>
  </r>
  <r>
    <n v="521"/>
    <s v="2024/03 "/>
    <x v="386"/>
    <x v="154"/>
    <x v="9"/>
    <n v="6"/>
    <s v="2024/01 "/>
  </r>
  <r>
    <n v="522"/>
    <s v="2024/03 "/>
    <x v="262"/>
    <x v="9"/>
    <x v="226"/>
    <n v="20"/>
    <s v="2024/01 "/>
  </r>
  <r>
    <n v="523"/>
    <s v="2024/03 "/>
    <x v="387"/>
    <x v="9"/>
    <x v="2"/>
    <n v="95"/>
    <s v="2024/01 "/>
  </r>
  <r>
    <n v="524"/>
    <s v="2024/03 "/>
    <x v="388"/>
    <x v="9"/>
    <x v="1"/>
    <n v="30"/>
    <s v="2024/01 "/>
  </r>
  <r>
    <n v="525"/>
    <s v="2024/03 "/>
    <x v="21"/>
    <x v="9"/>
    <x v="14"/>
    <n v="150"/>
    <s v="2024/01 "/>
  </r>
  <r>
    <n v="526"/>
    <s v="2024/03 "/>
    <x v="389"/>
    <x v="88"/>
    <x v="0"/>
    <n v="50"/>
    <s v="2024/01 "/>
  </r>
  <r>
    <n v="527"/>
    <s v="2024/03 "/>
    <x v="390"/>
    <x v="6"/>
    <x v="82"/>
    <n v="2"/>
    <s v="2024/01 "/>
  </r>
  <r>
    <n v="528"/>
    <s v="2024/03 "/>
    <x v="391"/>
    <x v="7"/>
    <x v="12"/>
    <n v="4"/>
    <s v="2024/01 "/>
  </r>
  <r>
    <n v="529"/>
    <s v="2024/03 "/>
    <x v="392"/>
    <x v="85"/>
    <x v="309"/>
    <n v="18"/>
    <s v="2024/01 "/>
  </r>
  <r>
    <n v="530"/>
    <s v="2024/03 "/>
    <x v="265"/>
    <x v="9"/>
    <x v="227"/>
    <n v="20"/>
    <s v="2024/01 "/>
  </r>
  <r>
    <n v="531"/>
    <s v="2024/03 "/>
    <x v="393"/>
    <x v="6"/>
    <x v="2"/>
    <n v="10"/>
    <s v="2024/01 "/>
  </r>
  <r>
    <n v="532"/>
    <s v="2024/03 "/>
    <x v="267"/>
    <x v="7"/>
    <x v="0"/>
    <n v="200"/>
    <s v="2024/01 "/>
  </r>
  <r>
    <n v="533"/>
    <s v="2024/03 "/>
    <x v="394"/>
    <x v="87"/>
    <x v="227"/>
    <n v="10"/>
    <s v="2024/01 "/>
  </r>
  <r>
    <n v="534"/>
    <s v="2024/03 "/>
    <x v="268"/>
    <x v="9"/>
    <x v="229"/>
    <n v="20"/>
    <s v="2024/01 "/>
  </r>
  <r>
    <n v="535"/>
    <s v="2024/03 "/>
    <x v="24"/>
    <x v="9"/>
    <x v="16"/>
    <n v="20"/>
    <s v="2024/01 "/>
  </r>
  <r>
    <n v="536"/>
    <s v="2024/03 "/>
    <x v="395"/>
    <x v="9"/>
    <x v="310"/>
    <n v="20"/>
    <s v="2024/03 "/>
  </r>
  <r>
    <n v="537"/>
    <s v="2024/03 "/>
    <x v="396"/>
    <x v="155"/>
    <x v="9"/>
    <n v="30"/>
    <s v="2024/01 "/>
  </r>
  <r>
    <n v="538"/>
    <s v="2024/03 "/>
    <x v="397"/>
    <x v="156"/>
    <x v="2"/>
    <n v="5"/>
    <s v="2024/01 "/>
  </r>
  <r>
    <n v="539"/>
    <s v="2024/03 "/>
    <x v="398"/>
    <x v="9"/>
    <x v="311"/>
    <n v="10"/>
    <s v="2024/01 "/>
  </r>
  <r>
    <n v="540"/>
    <s v="2024/03 "/>
    <x v="399"/>
    <x v="157"/>
    <x v="76"/>
    <n v="2"/>
    <s v="2024/01 "/>
  </r>
  <r>
    <n v="541"/>
    <s v="2024/03 "/>
    <x v="400"/>
    <x v="85"/>
    <x v="312"/>
    <n v="4"/>
    <s v="2024/01 "/>
  </r>
  <r>
    <n v="542"/>
    <s v="2024/03 "/>
    <x v="401"/>
    <x v="87"/>
    <x v="313"/>
    <n v="10"/>
    <s v="2024/01 "/>
  </r>
  <r>
    <n v="543"/>
    <s v="2024/03 "/>
    <x v="402"/>
    <x v="6"/>
    <x v="306"/>
    <n v="16"/>
    <s v="2024/01 "/>
  </r>
  <r>
    <n v="544"/>
    <s v="2024/03 "/>
    <x v="271"/>
    <x v="111"/>
    <x v="9"/>
    <n v="5"/>
    <s v="2024/02 "/>
  </r>
  <r>
    <n v="545"/>
    <s v="2024/03 "/>
    <x v="272"/>
    <x v="112"/>
    <x v="9"/>
    <n v="25"/>
    <s v="2024/07 "/>
  </r>
  <r>
    <n v="546"/>
    <s v="2024/03 "/>
    <x v="273"/>
    <x v="113"/>
    <x v="9"/>
    <n v="45"/>
    <s v="2024/01 "/>
  </r>
  <r>
    <n v="547"/>
    <s v="2024/03 "/>
    <x v="274"/>
    <x v="114"/>
    <x v="9"/>
    <n v="5"/>
    <s v="2024/02 "/>
  </r>
  <r>
    <n v="548"/>
    <s v="2024/03 "/>
    <x v="403"/>
    <x v="158"/>
    <x v="9"/>
    <n v="10"/>
    <s v="2024/01 "/>
  </r>
  <r>
    <n v="549"/>
    <s v="2024/03 "/>
    <x v="404"/>
    <x v="159"/>
    <x v="9"/>
    <n v="5"/>
    <s v="2024/02 "/>
  </r>
  <r>
    <n v="550"/>
    <s v="2024/03 "/>
    <x v="405"/>
    <x v="160"/>
    <x v="9"/>
    <n v="6"/>
    <s v="2024/01 "/>
  </r>
  <r>
    <n v="551"/>
    <s v="2024/03 "/>
    <x v="275"/>
    <x v="115"/>
    <x v="9"/>
    <n v="10"/>
    <s v="2024/05 "/>
  </r>
  <r>
    <n v="552"/>
    <s v="2024/03 "/>
    <x v="406"/>
    <x v="161"/>
    <x v="314"/>
    <n v="10"/>
    <s v="2024/01 "/>
  </r>
  <r>
    <n v="553"/>
    <s v="2024/03 "/>
    <x v="407"/>
    <x v="162"/>
    <x v="315"/>
    <n v="10"/>
    <s v="2024/10 "/>
  </r>
  <r>
    <n v="554"/>
    <s v="2024/03 "/>
    <x v="408"/>
    <x v="163"/>
    <x v="316"/>
    <n v="3"/>
    <s v="2024/01 "/>
  </r>
  <r>
    <n v="555"/>
    <s v="2024/03 "/>
    <x v="409"/>
    <x v="164"/>
    <x v="317"/>
    <n v="15"/>
    <s v="2024/01 "/>
  </r>
  <r>
    <n v="556"/>
    <s v="2024/03 "/>
    <x v="410"/>
    <x v="165"/>
    <x v="318"/>
    <n v="5"/>
    <s v="2024/01 "/>
  </r>
  <r>
    <n v="557"/>
    <s v="2024/03 "/>
    <x v="31"/>
    <x v="14"/>
    <x v="22"/>
    <n v="65"/>
    <s v="2025/12 "/>
  </r>
  <r>
    <n v="558"/>
    <s v="2024/03 "/>
    <x v="32"/>
    <x v="15"/>
    <x v="23"/>
    <n v="50"/>
    <s v="2024/10 "/>
  </r>
  <r>
    <n v="559"/>
    <s v="2024/03 "/>
    <x v="34"/>
    <x v="17"/>
    <x v="25"/>
    <n v="53"/>
    <s v="2024/09 "/>
  </r>
  <r>
    <n v="560"/>
    <s v="2024/03 "/>
    <x v="35"/>
    <x v="18"/>
    <x v="26"/>
    <n v="15"/>
    <s v="2024/03 "/>
  </r>
  <r>
    <n v="561"/>
    <s v="2024/03 "/>
    <x v="36"/>
    <x v="19"/>
    <x v="27"/>
    <n v="21"/>
    <s v="2024/04 "/>
  </r>
  <r>
    <n v="562"/>
    <s v="2024/03 "/>
    <x v="37"/>
    <x v="20"/>
    <x v="28"/>
    <n v="10"/>
    <s v="2024/09 "/>
  </r>
  <r>
    <n v="563"/>
    <s v="2024/03 "/>
    <x v="39"/>
    <x v="22"/>
    <x v="30"/>
    <n v="186"/>
    <s v="2024/04 "/>
  </r>
  <r>
    <n v="564"/>
    <s v="2024/03 "/>
    <x v="411"/>
    <x v="166"/>
    <x v="9"/>
    <n v="52"/>
    <s v="2024/06 "/>
  </r>
  <r>
    <n v="565"/>
    <s v="2024/03 "/>
    <x v="412"/>
    <x v="167"/>
    <x v="319"/>
    <n v="50"/>
    <s v="2024/01 "/>
  </r>
  <r>
    <n v="566"/>
    <s v="2024/03 "/>
    <x v="413"/>
    <x v="168"/>
    <x v="320"/>
    <n v="50"/>
    <s v="2024/01 "/>
  </r>
  <r>
    <n v="567"/>
    <s v="2024/03 "/>
    <x v="414"/>
    <x v="169"/>
    <x v="321"/>
    <n v="50"/>
    <s v="2024/01 "/>
  </r>
  <r>
    <n v="568"/>
    <s v="2024/03 "/>
    <x v="415"/>
    <x v="170"/>
    <x v="322"/>
    <n v="50"/>
    <s v="2024/01 "/>
  </r>
  <r>
    <n v="569"/>
    <s v="2024/03 "/>
    <x v="416"/>
    <x v="171"/>
    <x v="323"/>
    <n v="16"/>
    <s v="2024/01 "/>
  </r>
  <r>
    <n v="570"/>
    <s v="2024/03 "/>
    <x v="417"/>
    <x v="172"/>
    <x v="9"/>
    <n v="50"/>
    <s v="2024/03 "/>
  </r>
  <r>
    <n v="571"/>
    <s v="2024/03 "/>
    <x v="41"/>
    <x v="24"/>
    <x v="32"/>
    <n v="86"/>
    <s v="2024/11 "/>
  </r>
  <r>
    <n v="572"/>
    <s v="2024/03 "/>
    <x v="42"/>
    <x v="25"/>
    <x v="33"/>
    <n v="70"/>
    <s v="2025/08 "/>
  </r>
  <r>
    <n v="573"/>
    <s v="2024/03 "/>
    <x v="43"/>
    <x v="26"/>
    <x v="34"/>
    <n v="30"/>
    <s v="2024/12 "/>
  </r>
  <r>
    <n v="574"/>
    <s v="2024/03 "/>
    <x v="44"/>
    <x v="27"/>
    <x v="35"/>
    <n v="50"/>
    <s v="2024/12 "/>
  </r>
  <r>
    <n v="575"/>
    <s v="2024/03 "/>
    <x v="45"/>
    <x v="28"/>
    <x v="36"/>
    <n v="115"/>
    <s v="2025/12 "/>
  </r>
  <r>
    <n v="576"/>
    <s v="2024/03 "/>
    <x v="46"/>
    <x v="29"/>
    <x v="37"/>
    <n v="101"/>
    <s v="2024/01 "/>
  </r>
  <r>
    <n v="577"/>
    <s v="2024/03 "/>
    <x v="47"/>
    <x v="30"/>
    <x v="38"/>
    <n v="100"/>
    <s v="2025/12 "/>
  </r>
  <r>
    <n v="578"/>
    <s v="2024/03 "/>
    <x v="48"/>
    <x v="31"/>
    <x v="39"/>
    <n v="90"/>
    <s v="2024/03 "/>
  </r>
  <r>
    <n v="579"/>
    <s v="2024/03 "/>
    <x v="49"/>
    <x v="32"/>
    <x v="40"/>
    <n v="91"/>
    <s v="2025/11 "/>
  </r>
  <r>
    <n v="580"/>
    <s v="2024/03 "/>
    <x v="50"/>
    <x v="33"/>
    <x v="41"/>
    <n v="15"/>
    <s v="2024/11 "/>
  </r>
  <r>
    <n v="581"/>
    <s v="2024/03 "/>
    <x v="51"/>
    <x v="34"/>
    <x v="42"/>
    <n v="70"/>
    <s v="2024/11 "/>
  </r>
  <r>
    <n v="582"/>
    <s v="2024/03 "/>
    <x v="52"/>
    <x v="35"/>
    <x v="43"/>
    <n v="16"/>
    <s v="2024/02 "/>
  </r>
  <r>
    <n v="583"/>
    <s v="2024/03 "/>
    <x v="53"/>
    <x v="36"/>
    <x v="44"/>
    <n v="1"/>
    <s v="2024/01 "/>
  </r>
  <r>
    <n v="584"/>
    <s v="2024/03 "/>
    <x v="54"/>
    <x v="37"/>
    <x v="45"/>
    <n v="76"/>
    <s v="2024/06 "/>
  </r>
  <r>
    <n v="585"/>
    <s v="2024/03 "/>
    <x v="282"/>
    <x v="122"/>
    <x v="238"/>
    <n v="140"/>
    <s v="2024/10 "/>
  </r>
  <r>
    <n v="586"/>
    <s v="2024/03 "/>
    <x v="55"/>
    <x v="38"/>
    <x v="46"/>
    <n v="2"/>
    <s v="2024/01 "/>
  </r>
  <r>
    <n v="587"/>
    <s v="2024/03 "/>
    <x v="57"/>
    <x v="40"/>
    <x v="48"/>
    <n v="2"/>
    <s v="2024/01 "/>
  </r>
  <r>
    <n v="588"/>
    <s v="2024/03 "/>
    <x v="58"/>
    <x v="41"/>
    <x v="49"/>
    <n v="70"/>
    <s v="2025/06 "/>
  </r>
  <r>
    <n v="589"/>
    <s v="2024/03 "/>
    <x v="418"/>
    <x v="173"/>
    <x v="9"/>
    <n v="74"/>
    <s v="2024/01 "/>
  </r>
  <r>
    <n v="590"/>
    <s v="2024/03 "/>
    <x v="283"/>
    <x v="123"/>
    <x v="239"/>
    <n v="132"/>
    <s v="2024/03 "/>
  </r>
  <r>
    <n v="591"/>
    <s v="2024/03 "/>
    <x v="60"/>
    <x v="43"/>
    <x v="51"/>
    <n v="120"/>
    <s v="2025/12 "/>
  </r>
  <r>
    <n v="592"/>
    <s v="2024/03 "/>
    <x v="61"/>
    <x v="44"/>
    <x v="52"/>
    <n v="5"/>
    <s v="2025/11 "/>
  </r>
  <r>
    <n v="593"/>
    <s v="2024/03 "/>
    <x v="62"/>
    <x v="45"/>
    <x v="53"/>
    <n v="102"/>
    <s v="2025/03 "/>
  </r>
  <r>
    <n v="594"/>
    <s v="2024/03 "/>
    <x v="63"/>
    <x v="46"/>
    <x v="54"/>
    <n v="305"/>
    <s v="2025/12 "/>
  </r>
  <r>
    <n v="595"/>
    <s v="2024/03 "/>
    <x v="64"/>
    <x v="47"/>
    <x v="55"/>
    <n v="5"/>
    <s v="2025/02 "/>
  </r>
  <r>
    <n v="596"/>
    <s v="2024/03 "/>
    <x v="419"/>
    <x v="174"/>
    <x v="9"/>
    <n v="5"/>
    <s v="2024/01 "/>
  </r>
  <r>
    <n v="597"/>
    <s v="2024/03 "/>
    <x v="420"/>
    <x v="175"/>
    <x v="324"/>
    <n v="1"/>
    <s v="2024/01 "/>
  </r>
  <r>
    <n v="598"/>
    <s v="2024/03 "/>
    <x v="66"/>
    <x v="49"/>
    <x v="57"/>
    <n v="325"/>
    <s v="2025/12 "/>
  </r>
  <r>
    <n v="599"/>
    <s v="2024/03 "/>
    <x v="67"/>
    <x v="50"/>
    <x v="58"/>
    <n v="550"/>
    <s v="2025/12 "/>
  </r>
  <r>
    <n v="600"/>
    <s v="2024/03 "/>
    <x v="68"/>
    <x v="51"/>
    <x v="59"/>
    <n v="42"/>
    <s v="2024/03 "/>
  </r>
  <r>
    <n v="601"/>
    <s v="2024/03 "/>
    <x v="421"/>
    <x v="176"/>
    <x v="325"/>
    <n v="20"/>
    <s v="2024/01 "/>
  </r>
  <r>
    <n v="602"/>
    <s v="2024/03 "/>
    <x v="422"/>
    <x v="177"/>
    <x v="9"/>
    <n v="2"/>
    <s v="2024/01 "/>
  </r>
  <r>
    <n v="603"/>
    <s v="2024/03 "/>
    <x v="70"/>
    <x v="53"/>
    <x v="61"/>
    <n v="25"/>
    <s v="2024/05 "/>
  </r>
  <r>
    <n v="604"/>
    <s v="2024/03 "/>
    <x v="423"/>
    <x v="178"/>
    <x v="326"/>
    <n v="20"/>
    <s v="2024/01 "/>
  </r>
  <r>
    <n v="605"/>
    <s v="2024/03 "/>
    <x v="72"/>
    <x v="55"/>
    <x v="63"/>
    <n v="250"/>
    <s v="2024/12 "/>
  </r>
  <r>
    <n v="606"/>
    <s v="2024/03 "/>
    <x v="285"/>
    <x v="125"/>
    <x v="241"/>
    <n v="200"/>
    <s v="2024/01 "/>
  </r>
  <r>
    <n v="607"/>
    <s v="2024/03 "/>
    <x v="73"/>
    <x v="56"/>
    <x v="64"/>
    <n v="51"/>
    <s v="2024/10 "/>
  </r>
  <r>
    <n v="608"/>
    <s v="2024/03 "/>
    <x v="74"/>
    <x v="57"/>
    <x v="65"/>
    <n v="2362"/>
    <s v="2025/12 "/>
  </r>
  <r>
    <n v="609"/>
    <s v="2024/03 "/>
    <x v="424"/>
    <x v="179"/>
    <x v="327"/>
    <n v="10"/>
    <s v="2024/01 "/>
  </r>
  <r>
    <n v="610"/>
    <s v="2024/03 "/>
    <x v="425"/>
    <x v="180"/>
    <x v="328"/>
    <n v="30"/>
    <s v="2024/01 "/>
  </r>
  <r>
    <n v="611"/>
    <s v="2024/03 "/>
    <x v="76"/>
    <x v="59"/>
    <x v="66"/>
    <n v="22"/>
    <s v="2025/12 "/>
  </r>
  <r>
    <n v="612"/>
    <s v="2024/03 "/>
    <x v="77"/>
    <x v="60"/>
    <x v="67"/>
    <n v="35"/>
    <s v="2024/10 "/>
  </r>
  <r>
    <n v="613"/>
    <s v="2024/03 "/>
    <x v="426"/>
    <x v="181"/>
    <x v="329"/>
    <n v="10"/>
    <s v="2024/01 "/>
  </r>
  <r>
    <n v="614"/>
    <s v="2024/03 "/>
    <x v="427"/>
    <x v="132"/>
    <x v="329"/>
    <n v="20"/>
    <s v="2024/01 "/>
  </r>
  <r>
    <n v="615"/>
    <s v="2024/03 "/>
    <x v="428"/>
    <x v="182"/>
    <x v="329"/>
    <n v="3"/>
    <s v="2024/01 "/>
  </r>
  <r>
    <n v="616"/>
    <s v="2024/03 "/>
    <x v="429"/>
    <x v="183"/>
    <x v="330"/>
    <n v="2"/>
    <s v="2024/01 "/>
  </r>
  <r>
    <n v="617"/>
    <s v="2024/03 "/>
    <x v="430"/>
    <x v="184"/>
    <x v="329"/>
    <n v="13"/>
    <s v="2024/01 "/>
  </r>
  <r>
    <n v="618"/>
    <s v="2024/03 "/>
    <x v="431"/>
    <x v="185"/>
    <x v="9"/>
    <n v="7"/>
    <s v="2024/01 "/>
  </r>
  <r>
    <n v="619"/>
    <s v="2024/03 "/>
    <x v="82"/>
    <x v="52"/>
    <x v="70"/>
    <m/>
    <s v="2024/01 "/>
  </r>
  <r>
    <n v="620"/>
    <s v="2024/03 "/>
    <x v="84"/>
    <x v="57"/>
    <x v="72"/>
    <n v="1000"/>
    <s v="2025/12 "/>
  </r>
  <r>
    <n v="621"/>
    <s v="2024/03 "/>
    <x v="432"/>
    <x v="186"/>
    <x v="331"/>
    <n v="10"/>
    <s v="2024/01 "/>
  </r>
  <r>
    <n v="622"/>
    <s v="2024/03 "/>
    <x v="433"/>
    <x v="26"/>
    <x v="332"/>
    <n v="1000"/>
    <s v="2024/07 "/>
  </r>
  <r>
    <n v="623"/>
    <s v="2024/03 "/>
    <x v="434"/>
    <x v="187"/>
    <x v="333"/>
    <n v="10"/>
    <s v="2024/01 "/>
  </r>
  <r>
    <n v="624"/>
    <s v="2024/03 "/>
    <x v="435"/>
    <x v="188"/>
    <x v="333"/>
    <n v="10"/>
    <s v="2024/01 "/>
  </r>
  <r>
    <n v="625"/>
    <s v="2024/03 "/>
    <x v="436"/>
    <x v="189"/>
    <x v="9"/>
    <n v="75"/>
    <s v="2024/01 "/>
  </r>
  <r>
    <n v="626"/>
    <s v="2024/03 "/>
    <x v="437"/>
    <x v="190"/>
    <x v="9"/>
    <n v="55"/>
    <s v="2024/01 "/>
  </r>
  <r>
    <n v="627"/>
    <s v="2024/03 "/>
    <x v="313"/>
    <x v="134"/>
    <x v="78"/>
    <n v="50"/>
    <s v="2024/08 "/>
  </r>
  <r>
    <n v="628"/>
    <s v="2024/03 "/>
    <x v="96"/>
    <x v="70"/>
    <x v="79"/>
    <n v="200"/>
    <s v="2024/02 "/>
  </r>
  <r>
    <n v="629"/>
    <s v="2024/03 "/>
    <x v="97"/>
    <x v="71"/>
    <x v="78"/>
    <n v="156"/>
    <s v="2024/04 "/>
  </r>
  <r>
    <n v="630"/>
    <s v="2024/03 "/>
    <x v="314"/>
    <x v="135"/>
    <x v="79"/>
    <n v="800"/>
    <s v="2024/02 "/>
  </r>
  <r>
    <n v="631"/>
    <s v="2024/03 "/>
    <x v="316"/>
    <x v="75"/>
    <x v="78"/>
    <n v="10"/>
    <s v="2024/08 "/>
  </r>
  <r>
    <n v="632"/>
    <s v="2024/03 "/>
    <x v="98"/>
    <x v="72"/>
    <x v="79"/>
    <n v="644"/>
    <s v="2026/01 "/>
  </r>
  <r>
    <n v="633"/>
    <s v="2024/03 "/>
    <x v="99"/>
    <x v="73"/>
    <x v="79"/>
    <n v="702"/>
    <s v="2024/03 "/>
  </r>
  <r>
    <n v="634"/>
    <s v="2024/03 "/>
    <x v="103"/>
    <x v="77"/>
    <x v="10"/>
    <n v="50"/>
    <s v="2024/01 "/>
  </r>
  <r>
    <n v="635"/>
    <s v="2024/03 "/>
    <x v="438"/>
    <x v="77"/>
    <x v="82"/>
    <n v="21"/>
    <s v="2024/03 "/>
  </r>
  <r>
    <n v="636"/>
    <s v="2024/03 "/>
    <x v="104"/>
    <x v="77"/>
    <x v="0"/>
    <n v="61"/>
    <s v="2024/01 "/>
  </r>
  <r>
    <n v="637"/>
    <s v="2024/03 "/>
    <x v="439"/>
    <x v="100"/>
    <x v="77"/>
    <n v="5"/>
    <s v="2024/01 "/>
  </r>
  <r>
    <n v="638"/>
    <s v="2024/03 "/>
    <x v="108"/>
    <x v="79"/>
    <x v="0"/>
    <n v="50"/>
    <s v="2024/01 "/>
  </r>
  <r>
    <n v="639"/>
    <s v="2024/03 "/>
    <x v="440"/>
    <x v="191"/>
    <x v="334"/>
    <n v="1"/>
    <s v="2024/01 "/>
  </r>
  <r>
    <n v="640"/>
    <s v="2024/03 "/>
    <x v="324"/>
    <x v="139"/>
    <x v="265"/>
    <n v="6"/>
    <s v="2024/01 "/>
  </r>
  <r>
    <n v="641"/>
    <s v="2024/03 "/>
    <x v="326"/>
    <x v="141"/>
    <x v="85"/>
    <n v="3"/>
    <s v="2024/01 "/>
  </r>
  <r>
    <n v="642"/>
    <s v="2024/03 "/>
    <x v="441"/>
    <x v="192"/>
    <x v="335"/>
    <n v="10"/>
    <s v="2024/01 "/>
  </r>
  <r>
    <n v="643"/>
    <s v="2024/03 "/>
    <x v="442"/>
    <x v="192"/>
    <x v="336"/>
    <n v="10"/>
    <s v="2024/01 "/>
  </r>
  <r>
    <n v="644"/>
    <s v="2024/03 "/>
    <x v="443"/>
    <x v="88"/>
    <x v="337"/>
    <n v="2"/>
    <s v="2024/01 "/>
  </r>
  <r>
    <n v="645"/>
    <s v="2024/03 "/>
    <x v="444"/>
    <x v="86"/>
    <x v="338"/>
    <n v="1"/>
    <s v="2024/01 "/>
  </r>
  <r>
    <n v="646"/>
    <s v="2024/03 "/>
    <x v="445"/>
    <x v="85"/>
    <x v="339"/>
    <n v="1"/>
    <s v="2024/01 "/>
  </r>
  <r>
    <n v="647"/>
    <s v="2024/03 "/>
    <x v="446"/>
    <x v="85"/>
    <x v="340"/>
    <n v="10"/>
    <s v="2024/04 "/>
  </r>
  <r>
    <n v="648"/>
    <s v="2024/03 "/>
    <x v="116"/>
    <x v="85"/>
    <x v="91"/>
    <n v="5"/>
    <s v="2024/01 "/>
  </r>
  <r>
    <n v="649"/>
    <s v="2024/03 "/>
    <x v="117"/>
    <x v="85"/>
    <x v="92"/>
    <n v="28"/>
    <s v="2024/01 "/>
  </r>
  <r>
    <n v="650"/>
    <s v="2024/03 "/>
    <x v="119"/>
    <x v="86"/>
    <x v="94"/>
    <n v="18"/>
    <s v="2024/01 "/>
  </r>
  <r>
    <n v="651"/>
    <s v="2024/03 "/>
    <x v="120"/>
    <x v="85"/>
    <x v="95"/>
    <n v="57"/>
    <s v="2024/02 "/>
  </r>
  <r>
    <n v="652"/>
    <s v="2024/03 "/>
    <x v="121"/>
    <x v="85"/>
    <x v="96"/>
    <n v="43"/>
    <s v="2024/10 "/>
  </r>
  <r>
    <n v="653"/>
    <s v="2024/03 "/>
    <x v="122"/>
    <x v="85"/>
    <x v="97"/>
    <n v="25"/>
    <s v="2024/01 "/>
  </r>
  <r>
    <n v="654"/>
    <s v="2024/03 "/>
    <x v="330"/>
    <x v="85"/>
    <x v="269"/>
    <n v="17"/>
    <s v="2024/01 "/>
  </r>
  <r>
    <n v="655"/>
    <s v="2024/03 "/>
    <x v="123"/>
    <x v="85"/>
    <x v="98"/>
    <n v="28"/>
    <s v="2024/01 "/>
  </r>
  <r>
    <n v="656"/>
    <s v="2024/03 "/>
    <x v="125"/>
    <x v="6"/>
    <x v="8"/>
    <n v="6"/>
    <s v="2024/02 "/>
  </r>
  <r>
    <n v="657"/>
    <s v="2024/03 "/>
    <x v="126"/>
    <x v="6"/>
    <x v="10"/>
    <n v="6"/>
    <s v="2024/01 "/>
  </r>
  <r>
    <n v="658"/>
    <s v="2024/03 "/>
    <x v="447"/>
    <x v="6"/>
    <x v="12"/>
    <n v="3"/>
    <s v="2024/01 "/>
  </r>
  <r>
    <n v="659"/>
    <s v="2024/03 "/>
    <x v="448"/>
    <x v="9"/>
    <x v="341"/>
    <n v="20"/>
    <s v="2024/01 "/>
  </r>
  <r>
    <n v="660"/>
    <s v="2024/03 "/>
    <x v="449"/>
    <x v="142"/>
    <x v="342"/>
    <n v="10"/>
    <s v="2024/01 "/>
  </r>
  <r>
    <n v="661"/>
    <s v="2024/03 "/>
    <x v="332"/>
    <x v="142"/>
    <x v="271"/>
    <n v="12"/>
    <s v="2024/01 "/>
  </r>
  <r>
    <n v="662"/>
    <s v="2024/03 "/>
    <x v="450"/>
    <x v="142"/>
    <x v="343"/>
    <n v="12"/>
    <s v="2024/03 "/>
  </r>
  <r>
    <n v="663"/>
    <s v="2024/03 "/>
    <x v="451"/>
    <x v="81"/>
    <x v="344"/>
    <n v="20"/>
    <s v="2024/01 "/>
  </r>
  <r>
    <n v="664"/>
    <s v="2024/03 "/>
    <x v="452"/>
    <x v="81"/>
    <x v="345"/>
    <n v="20"/>
    <s v="2024/01 "/>
  </r>
  <r>
    <n v="665"/>
    <s v="2024/03 "/>
    <x v="129"/>
    <x v="87"/>
    <x v="100"/>
    <n v="56"/>
    <s v="2024/02 "/>
  </r>
  <r>
    <n v="666"/>
    <s v="2024/03 "/>
    <x v="130"/>
    <x v="87"/>
    <x v="101"/>
    <n v="62"/>
    <s v="2025/02 "/>
  </r>
  <r>
    <n v="667"/>
    <s v="2024/03 "/>
    <x v="131"/>
    <x v="87"/>
    <x v="102"/>
    <n v="85"/>
    <s v="2025/02 "/>
  </r>
  <r>
    <n v="668"/>
    <s v="2024/03 "/>
    <x v="132"/>
    <x v="87"/>
    <x v="103"/>
    <n v="10"/>
    <s v="2024/01 "/>
  </r>
  <r>
    <n v="669"/>
    <s v="2024/03 "/>
    <x v="133"/>
    <x v="87"/>
    <x v="104"/>
    <n v="50"/>
    <s v="2024/02 "/>
  </r>
  <r>
    <n v="670"/>
    <s v="2024/03 "/>
    <x v="134"/>
    <x v="87"/>
    <x v="105"/>
    <n v="5"/>
    <s v="2024/01 "/>
  </r>
  <r>
    <n v="671"/>
    <s v="2024/03 "/>
    <x v="453"/>
    <x v="82"/>
    <x v="346"/>
    <n v="3"/>
    <s v="2024/01 "/>
  </r>
  <r>
    <n v="672"/>
    <s v="2024/03 "/>
    <x v="138"/>
    <x v="82"/>
    <x v="109"/>
    <n v="112"/>
    <s v="2025/03 "/>
  </r>
  <r>
    <n v="673"/>
    <s v="2024/03 "/>
    <x v="139"/>
    <x v="82"/>
    <x v="110"/>
    <n v="35"/>
    <s v="2024/05 "/>
  </r>
  <r>
    <n v="674"/>
    <s v="2024/03 "/>
    <x v="140"/>
    <x v="82"/>
    <x v="111"/>
    <n v="1"/>
    <s v="2024/01 "/>
  </r>
  <r>
    <n v="675"/>
    <s v="2024/03 "/>
    <x v="141"/>
    <x v="82"/>
    <x v="112"/>
    <n v="33"/>
    <s v="2024/01 "/>
  </r>
  <r>
    <n v="676"/>
    <s v="2024/03 "/>
    <x v="142"/>
    <x v="9"/>
    <x v="113"/>
    <n v="530"/>
    <s v="2024/04 "/>
  </r>
  <r>
    <n v="677"/>
    <s v="2024/03 "/>
    <x v="143"/>
    <x v="9"/>
    <x v="114"/>
    <n v="55"/>
    <s v="2024/08 "/>
  </r>
  <r>
    <n v="678"/>
    <s v="2024/03 "/>
    <x v="144"/>
    <x v="9"/>
    <x v="115"/>
    <n v="952"/>
    <s v="2024/04 "/>
  </r>
  <r>
    <n v="679"/>
    <s v="2024/03 "/>
    <x v="334"/>
    <x v="9"/>
    <x v="273"/>
    <n v="8"/>
    <s v="2024/01 "/>
  </r>
  <r>
    <n v="680"/>
    <s v="2024/03 "/>
    <x v="145"/>
    <x v="9"/>
    <x v="116"/>
    <n v="458"/>
    <s v="2024/04 "/>
  </r>
  <r>
    <n v="681"/>
    <s v="2024/03 "/>
    <x v="146"/>
    <x v="9"/>
    <x v="117"/>
    <n v="159"/>
    <s v="2024/07 "/>
  </r>
  <r>
    <n v="682"/>
    <s v="2024/03 "/>
    <x v="147"/>
    <x v="9"/>
    <x v="118"/>
    <n v="70"/>
    <s v="2024/02 "/>
  </r>
  <r>
    <n v="683"/>
    <s v="2024/03 "/>
    <x v="148"/>
    <x v="9"/>
    <x v="119"/>
    <n v="30"/>
    <s v="2024/02 "/>
  </r>
  <r>
    <n v="684"/>
    <s v="2024/03 "/>
    <x v="149"/>
    <x v="9"/>
    <x v="120"/>
    <n v="10"/>
    <s v="2024/02 "/>
  </r>
  <r>
    <n v="685"/>
    <s v="2024/03 "/>
    <x v="150"/>
    <x v="9"/>
    <x v="121"/>
    <n v="240"/>
    <s v="2025/02 "/>
  </r>
  <r>
    <n v="686"/>
    <s v="2024/03 "/>
    <x v="151"/>
    <x v="9"/>
    <x v="122"/>
    <n v="10"/>
    <s v="2024/01 "/>
  </r>
  <r>
    <n v="687"/>
    <s v="2024/03 "/>
    <x v="152"/>
    <x v="9"/>
    <x v="123"/>
    <n v="14"/>
    <s v="2024/04 "/>
  </r>
  <r>
    <n v="688"/>
    <s v="2024/03 "/>
    <x v="454"/>
    <x v="9"/>
    <x v="107"/>
    <n v="2"/>
    <s v="2024/01 "/>
  </r>
  <r>
    <n v="689"/>
    <s v="2024/03 "/>
    <x v="153"/>
    <x v="9"/>
    <x v="124"/>
    <n v="104"/>
    <s v="2024/02 "/>
  </r>
  <r>
    <n v="690"/>
    <s v="2024/03 "/>
    <x v="154"/>
    <x v="9"/>
    <x v="125"/>
    <n v="90"/>
    <s v="2024/04 "/>
  </r>
  <r>
    <n v="691"/>
    <s v="2024/03 "/>
    <x v="156"/>
    <x v="88"/>
    <x v="127"/>
    <n v="5"/>
    <s v="2024/03 "/>
  </r>
  <r>
    <n v="692"/>
    <s v="2024/03 "/>
    <x v="157"/>
    <x v="88"/>
    <x v="128"/>
    <n v="24"/>
    <s v="2024/01 "/>
  </r>
  <r>
    <n v="693"/>
    <s v="2024/03 "/>
    <x v="158"/>
    <x v="88"/>
    <x v="129"/>
    <n v="30"/>
    <s v="2024/01 "/>
  </r>
  <r>
    <n v="694"/>
    <s v="2024/03 "/>
    <x v="159"/>
    <x v="88"/>
    <x v="130"/>
    <n v="50"/>
    <s v="2024/02 "/>
  </r>
  <r>
    <n v="695"/>
    <s v="2024/03 "/>
    <x v="160"/>
    <x v="88"/>
    <x v="131"/>
    <n v="302"/>
    <s v="2024/12 "/>
  </r>
  <r>
    <n v="696"/>
    <s v="2024/03 "/>
    <x v="455"/>
    <x v="88"/>
    <x v="347"/>
    <n v="30"/>
    <s v="2024/01 "/>
  </r>
  <r>
    <n v="697"/>
    <s v="2024/03 "/>
    <x v="161"/>
    <x v="11"/>
    <x v="132"/>
    <n v="174"/>
    <s v="2025/02 "/>
  </r>
  <r>
    <n v="698"/>
    <s v="2024/03 "/>
    <x v="162"/>
    <x v="11"/>
    <x v="133"/>
    <n v="307"/>
    <s v="2024/08 "/>
  </r>
  <r>
    <n v="699"/>
    <s v="2024/03 "/>
    <x v="163"/>
    <x v="11"/>
    <x v="134"/>
    <n v="207"/>
    <s v="2026/03 "/>
  </r>
  <r>
    <n v="700"/>
    <s v="2024/03 "/>
    <x v="164"/>
    <x v="11"/>
    <x v="135"/>
    <n v="39"/>
    <s v="2024/03 "/>
  </r>
  <r>
    <n v="701"/>
    <s v="2024/03 "/>
    <x v="456"/>
    <x v="11"/>
    <x v="348"/>
    <n v="10"/>
    <s v="2024/01 "/>
  </r>
  <r>
    <n v="702"/>
    <s v="2024/03 "/>
    <x v="165"/>
    <x v="11"/>
    <x v="136"/>
    <n v="22"/>
    <s v="2024/07 "/>
  </r>
  <r>
    <n v="703"/>
    <s v="2024/03 "/>
    <x v="166"/>
    <x v="11"/>
    <x v="137"/>
    <n v="80"/>
    <s v="2024/01 "/>
  </r>
  <r>
    <n v="704"/>
    <s v="2024/03 "/>
    <x v="167"/>
    <x v="11"/>
    <x v="138"/>
    <n v="50"/>
    <s v="2024/01 "/>
  </r>
  <r>
    <n v="705"/>
    <s v="2024/03 "/>
    <x v="457"/>
    <x v="11"/>
    <x v="349"/>
    <n v="1"/>
    <s v="2024/01 "/>
  </r>
  <r>
    <n v="706"/>
    <s v="2024/03 "/>
    <x v="171"/>
    <x v="83"/>
    <x v="142"/>
    <n v="50"/>
    <s v="2024/01 "/>
  </r>
  <r>
    <n v="707"/>
    <s v="2024/03 "/>
    <x v="172"/>
    <x v="83"/>
    <x v="143"/>
    <n v="105"/>
    <s v="2024/04 "/>
  </r>
  <r>
    <n v="708"/>
    <s v="2024/03 "/>
    <x v="173"/>
    <x v="83"/>
    <x v="144"/>
    <n v="20"/>
    <s v="2024/05 "/>
  </r>
  <r>
    <n v="709"/>
    <s v="2024/03 "/>
    <x v="177"/>
    <x v="10"/>
    <x v="148"/>
    <n v="10"/>
    <s v="2024/03 "/>
  </r>
  <r>
    <n v="710"/>
    <s v="2024/03 "/>
    <x v="179"/>
    <x v="90"/>
    <x v="150"/>
    <n v="22"/>
    <s v="2024/02 "/>
  </r>
  <r>
    <n v="711"/>
    <s v="2024/03 "/>
    <x v="180"/>
    <x v="90"/>
    <x v="151"/>
    <n v="10"/>
    <s v="2024/01 "/>
  </r>
  <r>
    <n v="712"/>
    <s v="2024/03 "/>
    <x v="340"/>
    <x v="90"/>
    <x v="279"/>
    <n v="10"/>
    <s v="2024/01 "/>
  </r>
  <r>
    <n v="713"/>
    <s v="2024/03 "/>
    <x v="341"/>
    <x v="90"/>
    <x v="280"/>
    <n v="200"/>
    <s v="2024/07 "/>
  </r>
  <r>
    <n v="714"/>
    <s v="2024/03 "/>
    <x v="181"/>
    <x v="90"/>
    <x v="152"/>
    <n v="90"/>
    <s v="2024/05 "/>
  </r>
  <r>
    <n v="715"/>
    <s v="2024/03 "/>
    <x v="342"/>
    <x v="90"/>
    <x v="281"/>
    <n v="20"/>
    <s v="2024/01 "/>
  </r>
  <r>
    <n v="716"/>
    <s v="2024/03 "/>
    <x v="182"/>
    <x v="84"/>
    <x v="153"/>
    <n v="31"/>
    <s v="2024/04 "/>
  </r>
  <r>
    <n v="717"/>
    <s v="2024/03 "/>
    <x v="458"/>
    <x v="84"/>
    <x v="350"/>
    <n v="50"/>
    <s v="2025/03 "/>
  </r>
  <r>
    <n v="718"/>
    <s v="2024/03 "/>
    <x v="185"/>
    <x v="84"/>
    <x v="156"/>
    <n v="50"/>
    <s v="2024/01 "/>
  </r>
  <r>
    <n v="719"/>
    <s v="2024/03 "/>
    <x v="186"/>
    <x v="84"/>
    <x v="157"/>
    <n v="130"/>
    <s v="2024/08 "/>
  </r>
  <r>
    <n v="720"/>
    <s v="2024/03 "/>
    <x v="187"/>
    <x v="84"/>
    <x v="158"/>
    <n v="20"/>
    <s v="2024/06 "/>
  </r>
  <r>
    <n v="721"/>
    <s v="2024/03 "/>
    <x v="188"/>
    <x v="91"/>
    <x v="159"/>
    <n v="70"/>
    <s v="2024/06 "/>
  </r>
  <r>
    <n v="722"/>
    <s v="2024/03 "/>
    <x v="189"/>
    <x v="91"/>
    <x v="160"/>
    <n v="130"/>
    <s v="2024/04 "/>
  </r>
  <r>
    <n v="723"/>
    <s v="2024/03 "/>
    <x v="459"/>
    <x v="91"/>
    <x v="351"/>
    <n v="20"/>
    <s v="2024/01 "/>
  </r>
  <r>
    <n v="724"/>
    <s v="2024/03 "/>
    <x v="460"/>
    <x v="143"/>
    <x v="222"/>
    <n v="40"/>
    <s v="2024/01 "/>
  </r>
  <r>
    <n v="725"/>
    <s v="2024/03 "/>
    <x v="343"/>
    <x v="143"/>
    <x v="194"/>
    <n v="50"/>
    <s v="2024/01 "/>
  </r>
  <r>
    <n v="726"/>
    <s v="2024/03 "/>
    <x v="461"/>
    <x v="143"/>
    <x v="163"/>
    <n v="40"/>
    <s v="2024/01 "/>
  </r>
  <r>
    <n v="727"/>
    <s v="2024/03 "/>
    <x v="462"/>
    <x v="143"/>
    <x v="351"/>
    <n v="20"/>
    <s v="2024/01 "/>
  </r>
  <r>
    <n v="728"/>
    <s v="2024/03 "/>
    <x v="191"/>
    <x v="91"/>
    <x v="162"/>
    <n v="50"/>
    <s v="2024/01 "/>
  </r>
  <r>
    <n v="729"/>
    <s v="2024/03 "/>
    <x v="192"/>
    <x v="92"/>
    <x v="163"/>
    <n v="20"/>
    <s v="2024/01 "/>
  </r>
  <r>
    <n v="730"/>
    <s v="2024/03 "/>
    <x v="463"/>
    <x v="92"/>
    <x v="194"/>
    <n v="20"/>
    <s v="2024/01 "/>
  </r>
  <r>
    <n v="731"/>
    <s v="2024/03 "/>
    <x v="345"/>
    <x v="91"/>
    <x v="283"/>
    <n v="40"/>
    <s v="2024/01 "/>
  </r>
  <r>
    <n v="732"/>
    <s v="2024/03 "/>
    <x v="193"/>
    <x v="93"/>
    <x v="163"/>
    <n v="20"/>
    <s v="2024/01 "/>
  </r>
  <r>
    <n v="733"/>
    <s v="2024/03 "/>
    <x v="464"/>
    <x v="156"/>
    <x v="194"/>
    <n v="10"/>
    <s v="2024/01 "/>
  </r>
  <r>
    <n v="734"/>
    <s v="2024/03 "/>
    <x v="195"/>
    <x v="91"/>
    <x v="165"/>
    <n v="30"/>
    <s v="2024/01 "/>
  </r>
  <r>
    <n v="735"/>
    <s v="2024/03 "/>
    <x v="465"/>
    <x v="67"/>
    <x v="352"/>
    <n v="25"/>
    <s v="2024/01 "/>
  </r>
  <r>
    <n v="736"/>
    <s v="2024/03 "/>
    <x v="200"/>
    <x v="67"/>
    <x v="169"/>
    <n v="15"/>
    <s v="2024/02 "/>
  </r>
  <r>
    <n v="737"/>
    <s v="2024/03 "/>
    <x v="466"/>
    <x v="98"/>
    <x v="353"/>
    <n v="70"/>
    <s v="2024/01 "/>
  </r>
  <r>
    <n v="738"/>
    <s v="2024/03 "/>
    <x v="351"/>
    <x v="98"/>
    <x v="287"/>
    <n v="10"/>
    <s v="2024/01 "/>
  </r>
  <r>
    <n v="739"/>
    <s v="2024/03 "/>
    <x v="213"/>
    <x v="102"/>
    <x v="182"/>
    <n v="2"/>
    <s v="2024/01 "/>
  </r>
  <r>
    <n v="740"/>
    <s v="2024/03 "/>
    <x v="214"/>
    <x v="102"/>
    <x v="183"/>
    <n v="30"/>
    <s v="2024/01 "/>
  </r>
  <r>
    <n v="741"/>
    <s v="2024/03 "/>
    <x v="215"/>
    <x v="102"/>
    <x v="184"/>
    <n v="2"/>
    <s v="2024/01 "/>
  </r>
  <r>
    <n v="742"/>
    <s v="2024/03 "/>
    <x v="467"/>
    <x v="147"/>
    <x v="163"/>
    <n v="11"/>
    <s v="2024/01 "/>
  </r>
  <r>
    <n v="743"/>
    <s v="2024/03 "/>
    <x v="468"/>
    <x v="147"/>
    <x v="351"/>
    <n v="10"/>
    <s v="2024/01 "/>
  </r>
  <r>
    <n v="744"/>
    <s v="2024/03 "/>
    <x v="216"/>
    <x v="103"/>
    <x v="185"/>
    <n v="80"/>
    <s v="2024/08 "/>
  </r>
  <r>
    <n v="745"/>
    <s v="2024/03 "/>
    <x v="217"/>
    <x v="103"/>
    <x v="186"/>
    <n v="110"/>
    <s v="2025/11 "/>
  </r>
  <r>
    <n v="746"/>
    <s v="2024/03 "/>
    <x v="218"/>
    <x v="103"/>
    <x v="187"/>
    <n v="5"/>
    <s v="2024/01 "/>
  </r>
  <r>
    <n v="747"/>
    <s v="2024/03 "/>
    <x v="219"/>
    <x v="103"/>
    <x v="188"/>
    <n v="165"/>
    <s v="2024/07 "/>
  </r>
  <r>
    <n v="748"/>
    <s v="2024/03 "/>
    <x v="221"/>
    <x v="103"/>
    <x v="190"/>
    <n v="70"/>
    <s v="2024/04 "/>
  </r>
  <r>
    <n v="749"/>
    <s v="2024/03 "/>
    <x v="222"/>
    <x v="103"/>
    <x v="191"/>
    <n v="20"/>
    <s v="2024/01 "/>
  </r>
  <r>
    <n v="750"/>
    <s v="2024/03 "/>
    <x v="469"/>
    <x v="104"/>
    <x v="354"/>
    <n v="1"/>
    <s v="2024/01 "/>
  </r>
  <r>
    <n v="751"/>
    <s v="2024/03 "/>
    <x v="470"/>
    <x v="104"/>
    <x v="355"/>
    <n v="1"/>
    <s v="2024/01 "/>
  </r>
  <r>
    <n v="752"/>
    <s v="2024/03 "/>
    <x v="471"/>
    <x v="104"/>
    <x v="356"/>
    <n v="57"/>
    <s v="2024/03 "/>
  </r>
  <r>
    <n v="753"/>
    <s v="2024/03 "/>
    <x v="224"/>
    <x v="105"/>
    <x v="193"/>
    <n v="101"/>
    <s v="2026/02 "/>
  </r>
  <r>
    <n v="754"/>
    <s v="2024/03 "/>
    <x v="225"/>
    <x v="105"/>
    <x v="194"/>
    <n v="170"/>
    <s v="2024/04 "/>
  </r>
  <r>
    <n v="755"/>
    <s v="2024/03 "/>
    <x v="226"/>
    <x v="105"/>
    <x v="195"/>
    <n v="111"/>
    <s v="2024/01 "/>
  </r>
  <r>
    <n v="756"/>
    <s v="2024/03 "/>
    <x v="227"/>
    <x v="105"/>
    <x v="196"/>
    <n v="151"/>
    <s v="2024/06 "/>
  </r>
  <r>
    <n v="757"/>
    <s v="2024/03 "/>
    <x v="228"/>
    <x v="105"/>
    <x v="197"/>
    <n v="10"/>
    <s v="2024/01 "/>
  </r>
  <r>
    <n v="758"/>
    <s v="2024/03 "/>
    <x v="229"/>
    <x v="105"/>
    <x v="198"/>
    <n v="115"/>
    <s v="2024/02 "/>
  </r>
  <r>
    <n v="759"/>
    <s v="2024/03 "/>
    <x v="230"/>
    <x v="105"/>
    <x v="199"/>
    <n v="50"/>
    <s v="2024/02 "/>
  </r>
  <r>
    <n v="760"/>
    <s v="2024/03 "/>
    <x v="357"/>
    <x v="77"/>
    <x v="292"/>
    <n v="20"/>
    <s v="2025/02 "/>
  </r>
  <r>
    <n v="761"/>
    <s v="2024/03 "/>
    <x v="358"/>
    <x v="100"/>
    <x v="293"/>
    <n v="36"/>
    <s v="2024/02 "/>
  </r>
  <r>
    <n v="762"/>
    <s v="2024/03 "/>
    <x v="234"/>
    <x v="100"/>
    <x v="203"/>
    <n v="65"/>
    <s v="2025/02 "/>
  </r>
  <r>
    <n v="763"/>
    <s v="2024/03 "/>
    <x v="235"/>
    <x v="100"/>
    <x v="204"/>
    <n v="30"/>
    <s v="2026/01 "/>
  </r>
  <r>
    <n v="764"/>
    <s v="2024/03 "/>
    <x v="472"/>
    <x v="100"/>
    <x v="357"/>
    <n v="15"/>
    <s v="2024/01 "/>
  </r>
  <r>
    <n v="765"/>
    <s v="2024/03 "/>
    <x v="473"/>
    <x v="78"/>
    <x v="358"/>
    <n v="1350"/>
    <s v="2024/03 "/>
  </r>
  <r>
    <n v="766"/>
    <s v="2024/03 "/>
    <x v="362"/>
    <x v="78"/>
    <x v="297"/>
    <n v="20"/>
    <s v="2024/01 "/>
  </r>
  <r>
    <n v="767"/>
    <s v="2024/03 "/>
    <x v="240"/>
    <x v="78"/>
    <x v="209"/>
    <n v="110"/>
    <s v="2024/07 "/>
  </r>
  <r>
    <n v="768"/>
    <s v="2024/03 "/>
    <x v="241"/>
    <x v="78"/>
    <x v="210"/>
    <n v="258"/>
    <s v="2024/08 "/>
  </r>
  <r>
    <n v="769"/>
    <s v="2024/03 "/>
    <x v="242"/>
    <x v="78"/>
    <x v="211"/>
    <n v="995"/>
    <s v="2026/02 "/>
  </r>
  <r>
    <n v="770"/>
    <s v="2024/03 "/>
    <x v="243"/>
    <x v="79"/>
    <x v="212"/>
    <n v="110"/>
    <s v="2024/10 "/>
  </r>
  <r>
    <n v="771"/>
    <s v="2024/03 "/>
    <x v="244"/>
    <x v="79"/>
    <x v="213"/>
    <n v="30"/>
    <s v="2024/07 "/>
  </r>
  <r>
    <n v="772"/>
    <s v="2024/03 "/>
    <x v="245"/>
    <x v="79"/>
    <x v="214"/>
    <n v="3730"/>
    <s v="2024/01 "/>
  </r>
  <r>
    <n v="773"/>
    <s v="2024/03 "/>
    <x v="246"/>
    <x v="79"/>
    <x v="215"/>
    <m/>
    <s v="2024/04 "/>
  </r>
  <r>
    <n v="774"/>
    <s v="2024/03 "/>
    <x v="474"/>
    <x v="79"/>
    <x v="359"/>
    <n v="5"/>
    <s v="2024/01 "/>
  </r>
  <r>
    <n v="775"/>
    <s v="2024/03 "/>
    <x v="247"/>
    <x v="79"/>
    <x v="216"/>
    <n v="670"/>
    <s v="2026/02 "/>
  </r>
  <r>
    <n v="776"/>
    <s v="2024/03 "/>
    <x v="248"/>
    <x v="79"/>
    <x v="217"/>
    <n v="3885"/>
    <s v="2024/01 "/>
  </r>
  <r>
    <n v="777"/>
    <s v="2024/03 "/>
    <x v="249"/>
    <x v="79"/>
    <x v="218"/>
    <n v="30"/>
    <s v="2024/01 "/>
  </r>
  <r>
    <n v="778"/>
    <s v="2024/03 "/>
    <x v="250"/>
    <x v="79"/>
    <x v="219"/>
    <n v="1210"/>
    <s v="2026/03 "/>
  </r>
  <r>
    <n v="779"/>
    <s v="2024/03 "/>
    <x v="251"/>
    <x v="79"/>
    <x v="220"/>
    <n v="20"/>
    <s v="2024/01 "/>
  </r>
  <r>
    <n v="780"/>
    <s v="2024/03 "/>
    <x v="252"/>
    <x v="79"/>
    <x v="221"/>
    <n v="20"/>
    <s v="2024/01 "/>
  </r>
  <r>
    <n v="781"/>
    <s v="2024/03 "/>
    <x v="475"/>
    <x v="79"/>
    <x v="360"/>
    <n v="165"/>
    <s v="2024/01 "/>
  </r>
  <r>
    <n v="782"/>
    <s v="2024/03 "/>
    <x v="476"/>
    <x v="145"/>
    <x v="222"/>
    <n v="25"/>
    <s v="2024/01 "/>
  </r>
  <r>
    <n v="783"/>
    <s v="2024/03 "/>
    <x v="477"/>
    <x v="193"/>
    <x v="222"/>
    <n v="1"/>
    <s v="2024/01 "/>
  </r>
  <r>
    <n v="784"/>
    <s v="2024/03 "/>
    <x v="478"/>
    <x v="193"/>
    <x v="194"/>
    <n v="3"/>
    <s v="2024/01 "/>
  </r>
  <r>
    <n v="785"/>
    <s v="2024/03 "/>
    <x v="479"/>
    <x v="194"/>
    <x v="194"/>
    <n v="3"/>
    <s v="2024/01 "/>
  </r>
  <r>
    <n v="786"/>
    <s v="2024/03 "/>
    <x v="480"/>
    <x v="194"/>
    <x v="163"/>
    <n v="2"/>
    <s v="2024/01 "/>
  </r>
  <r>
    <n v="787"/>
    <s v="2024/03 "/>
    <x v="481"/>
    <x v="147"/>
    <x v="222"/>
    <n v="11"/>
    <s v="2024/01 "/>
  </r>
  <r>
    <n v="788"/>
    <s v="2024/03 "/>
    <x v="482"/>
    <x v="147"/>
    <x v="282"/>
    <n v="8"/>
    <s v="2024/01 "/>
  </r>
  <r>
    <n v="789"/>
    <s v="2024/03 "/>
    <x v="483"/>
    <x v="194"/>
    <x v="222"/>
    <n v="2"/>
    <s v="2024/01 "/>
  </r>
  <r>
    <n v="790"/>
    <s v="2024/03 "/>
    <x v="484"/>
    <x v="145"/>
    <x v="163"/>
    <n v="15"/>
    <s v="2024/01 "/>
  </r>
  <r>
    <n v="791"/>
    <s v="2024/03 "/>
    <x v="485"/>
    <x v="193"/>
    <x v="163"/>
    <n v="1"/>
    <s v="2024/01 "/>
  </r>
  <r>
    <n v="792"/>
    <s v="2024/04 "/>
    <x v="367"/>
    <x v="0"/>
    <x v="8"/>
    <n v="30"/>
    <s v="2024/01 "/>
  </r>
  <r>
    <n v="793"/>
    <s v="2024/04 "/>
    <x v="0"/>
    <x v="0"/>
    <x v="0"/>
    <n v="30"/>
    <s v="2024/01 "/>
  </r>
  <r>
    <n v="794"/>
    <s v="2024/04 "/>
    <x v="1"/>
    <x v="0"/>
    <x v="1"/>
    <n v="50"/>
    <s v="2024/01 "/>
  </r>
  <r>
    <n v="795"/>
    <s v="2024/04 "/>
    <x v="7"/>
    <x v="1"/>
    <x v="4"/>
    <n v="3"/>
    <s v="2024/01 "/>
  </r>
  <r>
    <n v="796"/>
    <s v="2024/04 "/>
    <x v="486"/>
    <x v="1"/>
    <x v="77"/>
    <n v="2"/>
    <s v="2024/01 "/>
  </r>
  <r>
    <n v="797"/>
    <s v="2024/04 "/>
    <x v="487"/>
    <x v="0"/>
    <x v="10"/>
    <n v="30"/>
    <s v="2024/02 "/>
  </r>
  <r>
    <n v="798"/>
    <s v="2024/04 "/>
    <x v="488"/>
    <x v="4"/>
    <x v="7"/>
    <n v="4"/>
    <s v="2024/01 "/>
  </r>
  <r>
    <n v="799"/>
    <s v="2024/04 "/>
    <x v="489"/>
    <x v="4"/>
    <x v="225"/>
    <n v="1"/>
    <s v="2024/01 "/>
  </r>
  <r>
    <n v="800"/>
    <s v="2024/04 "/>
    <x v="490"/>
    <x v="107"/>
    <x v="361"/>
    <n v="30"/>
    <s v="2024/01 "/>
  </r>
  <r>
    <n v="801"/>
    <s v="2024/04 "/>
    <x v="491"/>
    <x v="3"/>
    <x v="1"/>
    <n v="20"/>
    <s v="2024/01 "/>
  </r>
  <r>
    <n v="802"/>
    <s v="2024/04 "/>
    <x v="492"/>
    <x v="9"/>
    <x v="362"/>
    <n v="100"/>
    <s v="2024/01 "/>
  </r>
  <r>
    <n v="803"/>
    <s v="2024/04 "/>
    <x v="493"/>
    <x v="9"/>
    <x v="8"/>
    <n v="50"/>
    <s v="2024/01 "/>
  </r>
  <r>
    <n v="804"/>
    <s v="2024/04 "/>
    <x v="16"/>
    <x v="9"/>
    <x v="11"/>
    <n v="50"/>
    <s v="2024/01 "/>
  </r>
  <r>
    <n v="805"/>
    <s v="2024/04 "/>
    <x v="17"/>
    <x v="9"/>
    <x v="12"/>
    <n v="50"/>
    <s v="2024/01 "/>
  </r>
  <r>
    <n v="806"/>
    <s v="2024/04 "/>
    <x v="18"/>
    <x v="9"/>
    <x v="7"/>
    <n v="20"/>
    <s v="2024/01 "/>
  </r>
  <r>
    <n v="807"/>
    <s v="2024/04 "/>
    <x v="494"/>
    <x v="9"/>
    <x v="225"/>
    <n v="10"/>
    <s v="2024/01 "/>
  </r>
  <r>
    <n v="808"/>
    <s v="2024/04 "/>
    <x v="495"/>
    <x v="9"/>
    <x v="363"/>
    <n v="10"/>
    <s v="2024/01 "/>
  </r>
  <r>
    <n v="809"/>
    <s v="2024/04 "/>
    <x v="496"/>
    <x v="9"/>
    <x v="307"/>
    <n v="10"/>
    <s v="2024/01 "/>
  </r>
  <r>
    <n v="810"/>
    <s v="2024/04 "/>
    <x v="497"/>
    <x v="9"/>
    <x v="364"/>
    <n v="20"/>
    <s v="2024/01 "/>
  </r>
  <r>
    <n v="811"/>
    <s v="2024/04 "/>
    <x v="21"/>
    <x v="9"/>
    <x v="14"/>
    <n v="100"/>
    <s v="2024/01 "/>
  </r>
  <r>
    <n v="812"/>
    <s v="2024/04 "/>
    <x v="498"/>
    <x v="195"/>
    <x v="7"/>
    <n v="2"/>
    <s v="2024/01 "/>
  </r>
  <r>
    <n v="813"/>
    <s v="2024/04 "/>
    <x v="499"/>
    <x v="30"/>
    <x v="365"/>
    <n v="35"/>
    <s v="2024/01 "/>
  </r>
  <r>
    <n v="814"/>
    <s v="2024/04 "/>
    <x v="500"/>
    <x v="17"/>
    <x v="366"/>
    <n v="5"/>
    <s v="2024/01 "/>
  </r>
  <r>
    <n v="815"/>
    <s v="2024/04 "/>
    <x v="501"/>
    <x v="32"/>
    <x v="367"/>
    <n v="5"/>
    <s v="2024/01 "/>
  </r>
  <r>
    <n v="816"/>
    <s v="2024/04 "/>
    <x v="502"/>
    <x v="24"/>
    <x v="368"/>
    <n v="5"/>
    <s v="2024/01 "/>
  </r>
  <r>
    <n v="817"/>
    <s v="2024/04 "/>
    <x v="503"/>
    <x v="26"/>
    <x v="369"/>
    <n v="20"/>
    <s v="2024/01 "/>
  </r>
  <r>
    <n v="818"/>
    <s v="2024/04 "/>
    <x v="504"/>
    <x v="6"/>
    <x v="14"/>
    <n v="20"/>
    <s v="2024/01 "/>
  </r>
  <r>
    <n v="819"/>
    <s v="2024/04 "/>
    <x v="397"/>
    <x v="156"/>
    <x v="2"/>
    <n v="2"/>
    <s v="2024/01 "/>
  </r>
  <r>
    <n v="820"/>
    <s v="2024/04 "/>
    <x v="271"/>
    <x v="111"/>
    <x v="9"/>
    <n v="7"/>
    <s v="2024/02 "/>
  </r>
  <r>
    <n v="821"/>
    <s v="2024/04 "/>
    <x v="272"/>
    <x v="112"/>
    <x v="9"/>
    <n v="10"/>
    <s v="2024/07 "/>
  </r>
  <r>
    <n v="822"/>
    <s v="2024/04 "/>
    <x v="273"/>
    <x v="113"/>
    <x v="9"/>
    <n v="16"/>
    <s v="2024/01 "/>
  </r>
  <r>
    <n v="823"/>
    <s v="2024/04 "/>
    <x v="403"/>
    <x v="158"/>
    <x v="9"/>
    <n v="4"/>
    <s v="2024/01 "/>
  </r>
  <r>
    <n v="824"/>
    <s v="2024/04 "/>
    <x v="405"/>
    <x v="160"/>
    <x v="9"/>
    <n v="6"/>
    <s v="2024/01 "/>
  </r>
  <r>
    <n v="825"/>
    <s v="2024/04 "/>
    <x v="275"/>
    <x v="115"/>
    <x v="9"/>
    <n v="23"/>
    <s v="2024/05 "/>
  </r>
  <r>
    <n v="826"/>
    <s v="2024/04 "/>
    <x v="276"/>
    <x v="116"/>
    <x v="232"/>
    <n v="4"/>
    <s v="2024/01 "/>
  </r>
  <r>
    <n v="827"/>
    <s v="2024/04 "/>
    <x v="31"/>
    <x v="14"/>
    <x v="22"/>
    <n v="373"/>
    <s v="2025/12 "/>
  </r>
  <r>
    <n v="828"/>
    <s v="2024/04 "/>
    <x v="32"/>
    <x v="15"/>
    <x v="23"/>
    <n v="231"/>
    <s v="2024/10 "/>
  </r>
  <r>
    <n v="829"/>
    <s v="2024/04 "/>
    <x v="34"/>
    <x v="17"/>
    <x v="25"/>
    <n v="162"/>
    <s v="2024/09 "/>
  </r>
  <r>
    <n v="830"/>
    <s v="2024/04 "/>
    <x v="35"/>
    <x v="18"/>
    <x v="26"/>
    <n v="26"/>
    <s v="2024/03 "/>
  </r>
  <r>
    <n v="831"/>
    <s v="2024/04 "/>
    <x v="36"/>
    <x v="19"/>
    <x v="27"/>
    <n v="415"/>
    <s v="2024/04 "/>
  </r>
  <r>
    <n v="832"/>
    <s v="2024/04 "/>
    <x v="37"/>
    <x v="20"/>
    <x v="28"/>
    <n v="60"/>
    <s v="2024/09 "/>
  </r>
  <r>
    <n v="833"/>
    <s v="2024/04 "/>
    <x v="38"/>
    <x v="21"/>
    <x v="29"/>
    <n v="18"/>
    <s v="2024/07 "/>
  </r>
  <r>
    <n v="834"/>
    <s v="2024/04 "/>
    <x v="280"/>
    <x v="120"/>
    <x v="236"/>
    <n v="60"/>
    <s v="2024/01 "/>
  </r>
  <r>
    <n v="835"/>
    <s v="2024/04 "/>
    <x v="505"/>
    <x v="196"/>
    <x v="370"/>
    <n v="12"/>
    <s v="2024/02 "/>
  </r>
  <r>
    <n v="836"/>
    <s v="2024/04 "/>
    <x v="506"/>
    <x v="197"/>
    <x v="371"/>
    <n v="8"/>
    <s v="2024/01 "/>
  </r>
  <r>
    <n v="837"/>
    <s v="2024/04 "/>
    <x v="39"/>
    <x v="22"/>
    <x v="30"/>
    <n v="104"/>
    <s v="2024/04 "/>
  </r>
  <r>
    <n v="838"/>
    <s v="2024/04 "/>
    <x v="507"/>
    <x v="198"/>
    <x v="9"/>
    <n v="1"/>
    <s v="2024/01 "/>
  </r>
  <r>
    <n v="839"/>
    <s v="2024/04 "/>
    <x v="508"/>
    <x v="199"/>
    <x v="9"/>
    <n v="50"/>
    <s v="2024/01 "/>
  </r>
  <r>
    <n v="840"/>
    <s v="2024/04 "/>
    <x v="415"/>
    <x v="170"/>
    <x v="322"/>
    <n v="18"/>
    <s v="2024/01 "/>
  </r>
  <r>
    <n v="841"/>
    <s v="2024/04 "/>
    <x v="41"/>
    <x v="24"/>
    <x v="32"/>
    <n v="304"/>
    <s v="2024/11 "/>
  </r>
  <r>
    <n v="842"/>
    <s v="2024/04 "/>
    <x v="45"/>
    <x v="28"/>
    <x v="36"/>
    <n v="60"/>
    <s v="2025/12 "/>
  </r>
  <r>
    <n v="843"/>
    <s v="2024/04 "/>
    <x v="46"/>
    <x v="29"/>
    <x v="37"/>
    <n v="340"/>
    <s v="2024/01 "/>
  </r>
  <r>
    <n v="844"/>
    <s v="2024/04 "/>
    <x v="47"/>
    <x v="30"/>
    <x v="38"/>
    <n v="45"/>
    <s v="2025/12 "/>
  </r>
  <r>
    <n v="845"/>
    <s v="2024/04 "/>
    <x v="49"/>
    <x v="32"/>
    <x v="40"/>
    <n v="2"/>
    <s v="2025/11 "/>
  </r>
  <r>
    <n v="846"/>
    <s v="2024/04 "/>
    <x v="51"/>
    <x v="34"/>
    <x v="42"/>
    <n v="200"/>
    <s v="2024/11 "/>
  </r>
  <r>
    <n v="847"/>
    <s v="2024/04 "/>
    <x v="52"/>
    <x v="35"/>
    <x v="43"/>
    <n v="50"/>
    <s v="2024/02 "/>
  </r>
  <r>
    <n v="848"/>
    <s v="2024/04 "/>
    <x v="53"/>
    <x v="36"/>
    <x v="44"/>
    <n v="4"/>
    <s v="2024/01 "/>
  </r>
  <r>
    <n v="849"/>
    <s v="2024/04 "/>
    <x v="509"/>
    <x v="200"/>
    <x v="372"/>
    <n v="18"/>
    <s v="2024/03 "/>
  </r>
  <r>
    <n v="850"/>
    <s v="2024/04 "/>
    <x v="54"/>
    <x v="37"/>
    <x v="45"/>
    <n v="92"/>
    <s v="2024/06 "/>
  </r>
  <r>
    <n v="851"/>
    <s v="2024/04 "/>
    <x v="57"/>
    <x v="40"/>
    <x v="48"/>
    <n v="54"/>
    <s v="2024/01 "/>
  </r>
  <r>
    <n v="852"/>
    <s v="2024/04 "/>
    <x v="58"/>
    <x v="41"/>
    <x v="49"/>
    <n v="9"/>
    <s v="2025/06 "/>
  </r>
  <r>
    <n v="853"/>
    <s v="2024/04 "/>
    <x v="510"/>
    <x v="201"/>
    <x v="9"/>
    <n v="200"/>
    <s v="2024/01 "/>
  </r>
  <r>
    <n v="854"/>
    <s v="2024/04 "/>
    <x v="511"/>
    <x v="202"/>
    <x v="373"/>
    <n v="8"/>
    <s v="2024/01 "/>
  </r>
  <r>
    <n v="855"/>
    <s v="2024/04 "/>
    <x v="512"/>
    <x v="203"/>
    <x v="9"/>
    <n v="45"/>
    <s v="2024/01 "/>
  </r>
  <r>
    <n v="856"/>
    <s v="2024/04 "/>
    <x v="283"/>
    <x v="123"/>
    <x v="239"/>
    <n v="10"/>
    <s v="2024/03 "/>
  </r>
  <r>
    <n v="857"/>
    <s v="2024/04 "/>
    <x v="60"/>
    <x v="43"/>
    <x v="51"/>
    <n v="100"/>
    <s v="2025/12 "/>
  </r>
  <r>
    <n v="858"/>
    <s v="2024/04 "/>
    <x v="513"/>
    <x v="204"/>
    <x v="9"/>
    <n v="10"/>
    <s v="2024/01 "/>
  </r>
  <r>
    <n v="859"/>
    <s v="2024/04 "/>
    <x v="63"/>
    <x v="46"/>
    <x v="54"/>
    <n v="50"/>
    <s v="2025/12 "/>
  </r>
  <r>
    <n v="860"/>
    <s v="2024/04 "/>
    <x v="65"/>
    <x v="48"/>
    <x v="56"/>
    <n v="-1000"/>
    <s v="2026/04 "/>
  </r>
  <r>
    <n v="861"/>
    <s v="2024/04 "/>
    <x v="514"/>
    <x v="205"/>
    <x v="374"/>
    <n v="2"/>
    <s v="2024/01 "/>
  </r>
  <r>
    <n v="862"/>
    <s v="2024/04 "/>
    <x v="420"/>
    <x v="175"/>
    <x v="324"/>
    <n v="1"/>
    <s v="2024/01 "/>
  </r>
  <r>
    <n v="863"/>
    <s v="2024/04 "/>
    <x v="515"/>
    <x v="206"/>
    <x v="375"/>
    <n v="30"/>
    <s v="2025/08 "/>
  </r>
  <r>
    <n v="864"/>
    <s v="2024/04 "/>
    <x v="69"/>
    <x v="52"/>
    <x v="60"/>
    <n v="-1000"/>
    <s v="2024/08 "/>
  </r>
  <r>
    <n v="865"/>
    <s v="2024/04 "/>
    <x v="516"/>
    <x v="207"/>
    <x v="9"/>
    <n v="10"/>
    <s v="2024/01 "/>
  </r>
  <r>
    <n v="866"/>
    <s v="2024/04 "/>
    <x v="70"/>
    <x v="53"/>
    <x v="61"/>
    <n v="5"/>
    <s v="2024/05 "/>
  </r>
  <r>
    <n v="867"/>
    <s v="2024/04 "/>
    <x v="423"/>
    <x v="178"/>
    <x v="326"/>
    <n v="44"/>
    <s v="2024/01 "/>
  </r>
  <r>
    <n v="868"/>
    <s v="2024/04 "/>
    <x v="517"/>
    <x v="208"/>
    <x v="9"/>
    <n v="2"/>
    <s v="2024/01 "/>
  </r>
  <r>
    <n v="869"/>
    <s v="2024/04 "/>
    <x v="72"/>
    <x v="55"/>
    <x v="63"/>
    <n v="730"/>
    <s v="2024/12 "/>
  </r>
  <r>
    <n v="870"/>
    <s v="2024/04 "/>
    <x v="74"/>
    <x v="57"/>
    <x v="65"/>
    <n v="6653"/>
    <s v="2025/12 "/>
  </r>
  <r>
    <n v="871"/>
    <s v="2024/04 "/>
    <x v="286"/>
    <x v="126"/>
    <x v="242"/>
    <n v="1"/>
    <s v="2024/01 "/>
  </r>
  <r>
    <n v="872"/>
    <s v="2024/04 "/>
    <x v="75"/>
    <x v="58"/>
    <x v="9"/>
    <n v="30"/>
    <s v="2024/01 "/>
  </r>
  <r>
    <n v="873"/>
    <s v="2024/04 "/>
    <x v="77"/>
    <x v="60"/>
    <x v="67"/>
    <n v="270"/>
    <s v="2024/10 "/>
  </r>
  <r>
    <n v="874"/>
    <s v="2024/04 "/>
    <x v="428"/>
    <x v="182"/>
    <x v="329"/>
    <n v="8"/>
    <s v="2024/01 "/>
  </r>
  <r>
    <n v="875"/>
    <s v="2024/04 "/>
    <x v="518"/>
    <x v="209"/>
    <x v="9"/>
    <n v="10"/>
    <s v="2024/01 "/>
  </r>
  <r>
    <n v="876"/>
    <s v="2024/04 "/>
    <x v="84"/>
    <x v="57"/>
    <x v="72"/>
    <n v="1000"/>
    <s v="2025/12 "/>
  </r>
  <r>
    <n v="877"/>
    <s v="2024/04 "/>
    <x v="85"/>
    <x v="52"/>
    <x v="73"/>
    <n v="1000"/>
    <s v="2024/11 "/>
  </r>
  <r>
    <n v="878"/>
    <s v="2024/04 "/>
    <x v="86"/>
    <x v="48"/>
    <x v="74"/>
    <n v="1000"/>
    <s v="2024/12 "/>
  </r>
  <r>
    <n v="879"/>
    <s v="2024/04 "/>
    <x v="519"/>
    <x v="57"/>
    <x v="376"/>
    <n v="1000"/>
    <s v="2024/01 "/>
  </r>
  <r>
    <n v="880"/>
    <s v="2024/04 "/>
    <x v="520"/>
    <x v="210"/>
    <x v="9"/>
    <n v="10"/>
    <s v="2024/01 "/>
  </r>
  <r>
    <n v="881"/>
    <s v="2024/04 "/>
    <x v="521"/>
    <x v="15"/>
    <x v="377"/>
    <n v="5"/>
    <s v="2024/01 "/>
  </r>
  <r>
    <n v="882"/>
    <s v="2024/04 "/>
    <x v="522"/>
    <x v="211"/>
    <x v="9"/>
    <n v="10"/>
    <s v="2024/01 "/>
  </r>
  <r>
    <n v="883"/>
    <s v="2024/04 "/>
    <x v="523"/>
    <x v="20"/>
    <x v="378"/>
    <n v="5"/>
    <s v="2024/01 "/>
  </r>
  <r>
    <n v="884"/>
    <s v="2024/04 "/>
    <x v="524"/>
    <x v="212"/>
    <x v="9"/>
    <n v="6"/>
    <s v="2024/01 "/>
  </r>
  <r>
    <n v="885"/>
    <s v="2024/04 "/>
    <x v="96"/>
    <x v="70"/>
    <x v="79"/>
    <n v="672"/>
    <s v="2024/02 "/>
  </r>
  <r>
    <n v="886"/>
    <s v="2024/04 "/>
    <x v="314"/>
    <x v="135"/>
    <x v="79"/>
    <n v="400"/>
    <s v="2024/02 "/>
  </r>
  <r>
    <n v="887"/>
    <s v="2024/04 "/>
    <x v="98"/>
    <x v="72"/>
    <x v="79"/>
    <n v="300"/>
    <s v="2026/01 "/>
  </r>
  <r>
    <n v="888"/>
    <s v="2024/04 "/>
    <x v="99"/>
    <x v="73"/>
    <x v="79"/>
    <n v="52"/>
    <s v="2024/03 "/>
  </r>
  <r>
    <n v="889"/>
    <s v="2024/04 "/>
    <x v="100"/>
    <x v="74"/>
    <x v="79"/>
    <n v="20"/>
    <s v="2024/01 "/>
  </r>
  <r>
    <n v="890"/>
    <s v="2024/04 "/>
    <x v="102"/>
    <x v="76"/>
    <x v="81"/>
    <n v="40"/>
    <s v="2024/01 "/>
  </r>
  <r>
    <n v="891"/>
    <s v="2024/04 "/>
    <x v="525"/>
    <x v="213"/>
    <x v="81"/>
    <n v="50"/>
    <s v="2024/01 "/>
  </r>
  <r>
    <n v="892"/>
    <s v="2024/04 "/>
    <x v="526"/>
    <x v="214"/>
    <x v="79"/>
    <n v="8"/>
    <s v="2024/01 "/>
  </r>
  <r>
    <n v="893"/>
    <s v="2024/04 "/>
    <x v="527"/>
    <x v="99"/>
    <x v="82"/>
    <n v="10"/>
    <s v="2024/01 "/>
  </r>
  <r>
    <n v="894"/>
    <s v="2024/04 "/>
    <x v="105"/>
    <x v="78"/>
    <x v="82"/>
    <n v="10"/>
    <s v="2024/01 "/>
  </r>
  <r>
    <n v="895"/>
    <s v="2024/04 "/>
    <x v="323"/>
    <x v="78"/>
    <x v="1"/>
    <n v="10"/>
    <s v="2024/01 "/>
  </r>
  <r>
    <n v="896"/>
    <s v="2024/04 "/>
    <x v="107"/>
    <x v="79"/>
    <x v="83"/>
    <n v="50"/>
    <s v="2024/01 "/>
  </r>
  <r>
    <n v="897"/>
    <s v="2024/04 "/>
    <x v="324"/>
    <x v="139"/>
    <x v="265"/>
    <n v="1"/>
    <s v="2024/01 "/>
  </r>
  <r>
    <n v="898"/>
    <s v="2024/04 "/>
    <x v="109"/>
    <x v="80"/>
    <x v="84"/>
    <n v="3"/>
    <s v="2024/02 "/>
  </r>
  <r>
    <n v="899"/>
    <s v="2024/04 "/>
    <x v="327"/>
    <x v="91"/>
    <x v="266"/>
    <n v="50"/>
    <s v="2024/02 "/>
  </r>
  <r>
    <n v="900"/>
    <s v="2024/04 "/>
    <x v="528"/>
    <x v="11"/>
    <x v="379"/>
    <n v="20"/>
    <s v="2024/01 "/>
  </r>
  <r>
    <n v="901"/>
    <s v="2024/04 "/>
    <x v="329"/>
    <x v="90"/>
    <x v="268"/>
    <n v="5"/>
    <s v="2024/01 "/>
  </r>
  <r>
    <n v="902"/>
    <s v="2024/04 "/>
    <x v="115"/>
    <x v="84"/>
    <x v="90"/>
    <n v="30"/>
    <s v="2024/01 "/>
  </r>
  <r>
    <n v="903"/>
    <s v="2024/04 "/>
    <x v="445"/>
    <x v="85"/>
    <x v="339"/>
    <n v="2"/>
    <s v="2024/01 "/>
  </r>
  <r>
    <n v="904"/>
    <s v="2024/04 "/>
    <x v="446"/>
    <x v="85"/>
    <x v="340"/>
    <n v="10"/>
    <s v="2024/04 "/>
  </r>
  <r>
    <n v="905"/>
    <s v="2024/04 "/>
    <x v="117"/>
    <x v="85"/>
    <x v="92"/>
    <n v="23"/>
    <s v="2024/01 "/>
  </r>
  <r>
    <n v="906"/>
    <s v="2024/04 "/>
    <x v="529"/>
    <x v="86"/>
    <x v="380"/>
    <n v="3"/>
    <s v="2024/01 "/>
  </r>
  <r>
    <n v="907"/>
    <s v="2024/04 "/>
    <x v="530"/>
    <x v="86"/>
    <x v="381"/>
    <n v="3"/>
    <s v="2024/01 "/>
  </r>
  <r>
    <n v="908"/>
    <s v="2024/04 "/>
    <x v="120"/>
    <x v="85"/>
    <x v="95"/>
    <n v="32"/>
    <s v="2024/02 "/>
  </r>
  <r>
    <n v="909"/>
    <s v="2024/04 "/>
    <x v="121"/>
    <x v="85"/>
    <x v="96"/>
    <n v="69"/>
    <s v="2024/10 "/>
  </r>
  <r>
    <n v="910"/>
    <s v="2024/04 "/>
    <x v="122"/>
    <x v="85"/>
    <x v="97"/>
    <n v="10"/>
    <s v="2024/01 "/>
  </r>
  <r>
    <n v="911"/>
    <s v="2024/04 "/>
    <x v="330"/>
    <x v="85"/>
    <x v="269"/>
    <n v="10"/>
    <s v="2024/01 "/>
  </r>
  <r>
    <n v="912"/>
    <s v="2024/04 "/>
    <x v="123"/>
    <x v="85"/>
    <x v="98"/>
    <n v="15"/>
    <s v="2024/01 "/>
  </r>
  <r>
    <n v="913"/>
    <s v="2024/04 "/>
    <x v="124"/>
    <x v="85"/>
    <x v="99"/>
    <n v="10"/>
    <s v="2024/05 "/>
  </r>
  <r>
    <n v="914"/>
    <s v="2024/04 "/>
    <x v="331"/>
    <x v="142"/>
    <x v="270"/>
    <n v="10"/>
    <s v="2024/01 "/>
  </r>
  <r>
    <n v="915"/>
    <s v="2024/04 "/>
    <x v="531"/>
    <x v="142"/>
    <x v="382"/>
    <n v="10"/>
    <s v="2024/01 "/>
  </r>
  <r>
    <n v="916"/>
    <s v="2024/04 "/>
    <x v="451"/>
    <x v="81"/>
    <x v="344"/>
    <n v="10"/>
    <s v="2024/01 "/>
  </r>
  <r>
    <n v="917"/>
    <s v="2024/04 "/>
    <x v="130"/>
    <x v="87"/>
    <x v="101"/>
    <n v="109"/>
    <s v="2025/02 "/>
  </r>
  <r>
    <n v="918"/>
    <s v="2024/04 "/>
    <x v="131"/>
    <x v="87"/>
    <x v="102"/>
    <n v="38"/>
    <s v="2025/02 "/>
  </r>
  <r>
    <n v="919"/>
    <s v="2024/04 "/>
    <x v="132"/>
    <x v="87"/>
    <x v="103"/>
    <n v="54"/>
    <s v="2024/01 "/>
  </r>
  <r>
    <n v="920"/>
    <s v="2024/04 "/>
    <x v="532"/>
    <x v="87"/>
    <x v="383"/>
    <n v="10"/>
    <s v="2024/01 "/>
  </r>
  <r>
    <n v="921"/>
    <s v="2024/04 "/>
    <x v="453"/>
    <x v="82"/>
    <x v="346"/>
    <n v="10"/>
    <s v="2024/01 "/>
  </r>
  <r>
    <n v="922"/>
    <s v="2024/04 "/>
    <x v="138"/>
    <x v="82"/>
    <x v="109"/>
    <n v="20"/>
    <s v="2025/03 "/>
  </r>
  <r>
    <n v="923"/>
    <s v="2024/04 "/>
    <x v="139"/>
    <x v="82"/>
    <x v="110"/>
    <n v="40"/>
    <s v="2024/05 "/>
  </r>
  <r>
    <n v="924"/>
    <s v="2024/04 "/>
    <x v="140"/>
    <x v="82"/>
    <x v="111"/>
    <n v="9"/>
    <s v="2024/01 "/>
  </r>
  <r>
    <n v="925"/>
    <s v="2024/04 "/>
    <x v="142"/>
    <x v="9"/>
    <x v="113"/>
    <n v="2197"/>
    <s v="2024/04 "/>
  </r>
  <r>
    <n v="926"/>
    <s v="2024/04 "/>
    <x v="144"/>
    <x v="9"/>
    <x v="115"/>
    <n v="1525"/>
    <s v="2024/04 "/>
  </r>
  <r>
    <n v="927"/>
    <s v="2024/04 "/>
    <x v="533"/>
    <x v="9"/>
    <x v="384"/>
    <n v="10"/>
    <s v="2024/01 "/>
  </r>
  <r>
    <n v="928"/>
    <s v="2024/04 "/>
    <x v="334"/>
    <x v="9"/>
    <x v="273"/>
    <n v="30"/>
    <s v="2024/01 "/>
  </r>
  <r>
    <n v="929"/>
    <s v="2024/04 "/>
    <x v="145"/>
    <x v="9"/>
    <x v="116"/>
    <n v="987"/>
    <s v="2024/04 "/>
  </r>
  <r>
    <n v="930"/>
    <s v="2024/04 "/>
    <x v="146"/>
    <x v="9"/>
    <x v="117"/>
    <n v="309"/>
    <s v="2024/07 "/>
  </r>
  <r>
    <n v="931"/>
    <s v="2024/04 "/>
    <x v="147"/>
    <x v="9"/>
    <x v="118"/>
    <n v="70"/>
    <s v="2024/02 "/>
  </r>
  <r>
    <n v="932"/>
    <s v="2024/04 "/>
    <x v="148"/>
    <x v="9"/>
    <x v="119"/>
    <n v="50"/>
    <s v="2024/02 "/>
  </r>
  <r>
    <n v="933"/>
    <s v="2024/04 "/>
    <x v="149"/>
    <x v="9"/>
    <x v="120"/>
    <n v="43"/>
    <s v="2024/02 "/>
  </r>
  <r>
    <n v="934"/>
    <s v="2024/04 "/>
    <x v="150"/>
    <x v="9"/>
    <x v="121"/>
    <n v="384"/>
    <s v="2025/02 "/>
  </r>
  <r>
    <n v="935"/>
    <s v="2024/04 "/>
    <x v="151"/>
    <x v="9"/>
    <x v="122"/>
    <n v="30"/>
    <s v="2024/01 "/>
  </r>
  <r>
    <n v="936"/>
    <s v="2024/04 "/>
    <x v="152"/>
    <x v="9"/>
    <x v="123"/>
    <n v="20"/>
    <s v="2024/04 "/>
  </r>
  <r>
    <n v="937"/>
    <s v="2024/04 "/>
    <x v="534"/>
    <x v="9"/>
    <x v="106"/>
    <n v="15"/>
    <s v="2024/01 "/>
  </r>
  <r>
    <n v="938"/>
    <s v="2024/04 "/>
    <x v="153"/>
    <x v="9"/>
    <x v="124"/>
    <n v="149"/>
    <s v="2024/02 "/>
  </r>
  <r>
    <n v="939"/>
    <s v="2024/04 "/>
    <x v="535"/>
    <x v="9"/>
    <x v="385"/>
    <n v="10"/>
    <s v="2024/01 "/>
  </r>
  <r>
    <n v="940"/>
    <s v="2024/04 "/>
    <x v="154"/>
    <x v="9"/>
    <x v="125"/>
    <n v="150"/>
    <s v="2024/04 "/>
  </r>
  <r>
    <n v="941"/>
    <s v="2024/04 "/>
    <x v="155"/>
    <x v="9"/>
    <x v="126"/>
    <n v="8"/>
    <s v="2024/01 "/>
  </r>
  <r>
    <n v="942"/>
    <s v="2024/04 "/>
    <x v="157"/>
    <x v="88"/>
    <x v="128"/>
    <n v="14"/>
    <s v="2024/01 "/>
  </r>
  <r>
    <n v="943"/>
    <s v="2024/04 "/>
    <x v="158"/>
    <x v="88"/>
    <x v="129"/>
    <n v="2"/>
    <s v="2024/01 "/>
  </r>
  <r>
    <n v="944"/>
    <s v="2024/04 "/>
    <x v="159"/>
    <x v="88"/>
    <x v="130"/>
    <n v="9"/>
    <s v="2024/02 "/>
  </r>
  <r>
    <n v="945"/>
    <s v="2024/04 "/>
    <x v="536"/>
    <x v="88"/>
    <x v="386"/>
    <n v="10"/>
    <s v="2024/02 "/>
  </r>
  <r>
    <n v="946"/>
    <s v="2024/04 "/>
    <x v="160"/>
    <x v="88"/>
    <x v="131"/>
    <n v="230"/>
    <s v="2024/12 "/>
  </r>
  <r>
    <n v="947"/>
    <s v="2024/04 "/>
    <x v="455"/>
    <x v="88"/>
    <x v="347"/>
    <n v="20"/>
    <s v="2024/01 "/>
  </r>
  <r>
    <n v="948"/>
    <s v="2024/04 "/>
    <x v="537"/>
    <x v="88"/>
    <x v="387"/>
    <n v="20"/>
    <s v="2024/01 "/>
  </r>
  <r>
    <n v="949"/>
    <s v="2024/04 "/>
    <x v="161"/>
    <x v="11"/>
    <x v="132"/>
    <n v="110"/>
    <s v="2025/02 "/>
  </r>
  <r>
    <n v="950"/>
    <s v="2024/04 "/>
    <x v="162"/>
    <x v="11"/>
    <x v="133"/>
    <n v="88"/>
    <s v="2024/08 "/>
  </r>
  <r>
    <n v="951"/>
    <s v="2024/04 "/>
    <x v="163"/>
    <x v="11"/>
    <x v="134"/>
    <n v="95"/>
    <s v="2026/03 "/>
  </r>
  <r>
    <n v="952"/>
    <s v="2024/04 "/>
    <x v="164"/>
    <x v="11"/>
    <x v="135"/>
    <n v="116"/>
    <s v="2024/03 "/>
  </r>
  <r>
    <n v="953"/>
    <s v="2024/04 "/>
    <x v="337"/>
    <x v="11"/>
    <x v="276"/>
    <n v="80"/>
    <s v="2024/01 "/>
  </r>
  <r>
    <n v="954"/>
    <s v="2024/04 "/>
    <x v="165"/>
    <x v="11"/>
    <x v="136"/>
    <n v="140"/>
    <s v="2024/07 "/>
  </r>
  <r>
    <n v="955"/>
    <s v="2024/04 "/>
    <x v="166"/>
    <x v="11"/>
    <x v="137"/>
    <n v="20"/>
    <s v="2024/01 "/>
  </r>
  <r>
    <n v="956"/>
    <s v="2024/04 "/>
    <x v="167"/>
    <x v="11"/>
    <x v="138"/>
    <n v="60"/>
    <s v="2024/01 "/>
  </r>
  <r>
    <n v="957"/>
    <s v="2024/04 "/>
    <x v="457"/>
    <x v="11"/>
    <x v="349"/>
    <n v="30"/>
    <s v="2024/01 "/>
  </r>
  <r>
    <n v="958"/>
    <s v="2024/04 "/>
    <x v="170"/>
    <x v="89"/>
    <x v="141"/>
    <n v="50"/>
    <s v="2024/01 "/>
  </r>
  <r>
    <n v="959"/>
    <s v="2024/04 "/>
    <x v="171"/>
    <x v="83"/>
    <x v="142"/>
    <n v="5"/>
    <s v="2024/01 "/>
  </r>
  <r>
    <n v="960"/>
    <s v="2024/04 "/>
    <x v="172"/>
    <x v="83"/>
    <x v="143"/>
    <n v="10"/>
    <s v="2024/04 "/>
  </r>
  <r>
    <n v="961"/>
    <s v="2024/04 "/>
    <x v="173"/>
    <x v="83"/>
    <x v="144"/>
    <n v="20"/>
    <s v="2024/05 "/>
  </r>
  <r>
    <n v="962"/>
    <s v="2024/04 "/>
    <x v="174"/>
    <x v="83"/>
    <x v="145"/>
    <n v="20"/>
    <s v="2024/02 "/>
  </r>
  <r>
    <n v="963"/>
    <s v="2024/04 "/>
    <x v="175"/>
    <x v="83"/>
    <x v="146"/>
    <n v="10"/>
    <s v="2024/01 "/>
  </r>
  <r>
    <n v="964"/>
    <s v="2024/04 "/>
    <x v="181"/>
    <x v="90"/>
    <x v="152"/>
    <n v="40"/>
    <s v="2024/05 "/>
  </r>
  <r>
    <n v="965"/>
    <s v="2024/04 "/>
    <x v="182"/>
    <x v="84"/>
    <x v="153"/>
    <n v="125"/>
    <s v="2024/04 "/>
  </r>
  <r>
    <n v="966"/>
    <s v="2024/04 "/>
    <x v="458"/>
    <x v="84"/>
    <x v="350"/>
    <n v="30"/>
    <s v="2025/03 "/>
  </r>
  <r>
    <n v="967"/>
    <s v="2024/04 "/>
    <x v="185"/>
    <x v="84"/>
    <x v="156"/>
    <n v="10"/>
    <s v="2024/01 "/>
  </r>
  <r>
    <n v="968"/>
    <s v="2024/04 "/>
    <x v="538"/>
    <x v="84"/>
    <x v="388"/>
    <n v="10"/>
    <s v="2024/01 "/>
  </r>
  <r>
    <n v="969"/>
    <s v="2024/04 "/>
    <x v="186"/>
    <x v="84"/>
    <x v="157"/>
    <n v="50"/>
    <s v="2024/08 "/>
  </r>
  <r>
    <n v="970"/>
    <s v="2024/04 "/>
    <x v="187"/>
    <x v="84"/>
    <x v="158"/>
    <n v="120"/>
    <s v="2024/06 "/>
  </r>
  <r>
    <n v="971"/>
    <s v="2024/04 "/>
    <x v="188"/>
    <x v="91"/>
    <x v="159"/>
    <n v="73"/>
    <s v="2024/06 "/>
  </r>
  <r>
    <n v="972"/>
    <s v="2024/04 "/>
    <x v="189"/>
    <x v="91"/>
    <x v="160"/>
    <n v="48"/>
    <s v="2024/04 "/>
  </r>
  <r>
    <n v="973"/>
    <s v="2024/04 "/>
    <x v="460"/>
    <x v="143"/>
    <x v="222"/>
    <n v="10"/>
    <s v="2024/01 "/>
  </r>
  <r>
    <n v="974"/>
    <s v="2024/04 "/>
    <x v="461"/>
    <x v="143"/>
    <x v="163"/>
    <n v="7"/>
    <s v="2024/01 "/>
  </r>
  <r>
    <n v="975"/>
    <s v="2024/04 "/>
    <x v="539"/>
    <x v="82"/>
    <x v="123"/>
    <n v="12"/>
    <s v="2024/01 "/>
  </r>
  <r>
    <n v="976"/>
    <s v="2024/04 "/>
    <x v="191"/>
    <x v="91"/>
    <x v="162"/>
    <n v="32"/>
    <s v="2024/01 "/>
  </r>
  <r>
    <n v="977"/>
    <s v="2024/04 "/>
    <x v="192"/>
    <x v="92"/>
    <x v="163"/>
    <n v="1"/>
    <s v="2024/01 "/>
  </r>
  <r>
    <n v="978"/>
    <s v="2024/04 "/>
    <x v="345"/>
    <x v="91"/>
    <x v="283"/>
    <n v="105"/>
    <s v="2024/01 "/>
  </r>
  <r>
    <n v="979"/>
    <s v="2024/04 "/>
    <x v="540"/>
    <x v="92"/>
    <x v="222"/>
    <n v="3"/>
    <s v="2024/01 "/>
  </r>
  <r>
    <n v="980"/>
    <s v="2024/04 "/>
    <x v="541"/>
    <x v="94"/>
    <x v="389"/>
    <n v="20"/>
    <s v="2024/01 "/>
  </r>
  <r>
    <n v="981"/>
    <s v="2024/04 "/>
    <x v="542"/>
    <x v="94"/>
    <x v="222"/>
    <n v="1"/>
    <s v="2024/01 "/>
  </r>
  <r>
    <n v="982"/>
    <s v="2024/04 "/>
    <x v="196"/>
    <x v="94"/>
    <x v="163"/>
    <n v="1"/>
    <s v="2024/01 "/>
  </r>
  <r>
    <n v="983"/>
    <s v="2024/04 "/>
    <x v="199"/>
    <x v="67"/>
    <x v="168"/>
    <n v="9"/>
    <s v="2024/01 "/>
  </r>
  <r>
    <n v="984"/>
    <s v="2024/04 "/>
    <x v="543"/>
    <x v="67"/>
    <x v="390"/>
    <n v="51"/>
    <s v="2024/09 "/>
  </r>
  <r>
    <n v="985"/>
    <s v="2024/04 "/>
    <x v="544"/>
    <x v="67"/>
    <x v="391"/>
    <n v="33"/>
    <s v="2024/05 "/>
  </r>
  <r>
    <n v="986"/>
    <s v="2024/04 "/>
    <x v="465"/>
    <x v="67"/>
    <x v="352"/>
    <n v="95"/>
    <s v="2024/01 "/>
  </r>
  <r>
    <n v="987"/>
    <s v="2024/04 "/>
    <x v="200"/>
    <x v="67"/>
    <x v="169"/>
    <n v="40"/>
    <s v="2024/02 "/>
  </r>
  <r>
    <n v="988"/>
    <s v="2024/04 "/>
    <x v="201"/>
    <x v="67"/>
    <x v="170"/>
    <n v="10"/>
    <s v="2024/01 "/>
  </r>
  <r>
    <n v="989"/>
    <s v="2024/04 "/>
    <x v="545"/>
    <x v="97"/>
    <x v="392"/>
    <n v="29"/>
    <s v="2024/05 "/>
  </r>
  <r>
    <n v="990"/>
    <s v="2024/04 "/>
    <x v="203"/>
    <x v="97"/>
    <x v="172"/>
    <n v="10"/>
    <s v="2024/01 "/>
  </r>
  <r>
    <n v="991"/>
    <s v="2024/04 "/>
    <x v="546"/>
    <x v="215"/>
    <x v="393"/>
    <n v="10"/>
    <s v="2024/01 "/>
  </r>
  <r>
    <n v="992"/>
    <s v="2024/04 "/>
    <x v="466"/>
    <x v="98"/>
    <x v="353"/>
    <n v="5"/>
    <s v="2024/01 "/>
  </r>
  <r>
    <n v="993"/>
    <s v="2024/04 "/>
    <x v="210"/>
    <x v="100"/>
    <x v="179"/>
    <m/>
    <s v="2024/01 "/>
  </r>
  <r>
    <n v="994"/>
    <s v="2024/04 "/>
    <x v="547"/>
    <x v="78"/>
    <x v="394"/>
    <n v="12"/>
    <s v="2024/03 "/>
  </r>
  <r>
    <n v="995"/>
    <s v="2024/04 "/>
    <x v="548"/>
    <x v="98"/>
    <x v="395"/>
    <n v="20"/>
    <s v="2024/01 "/>
  </r>
  <r>
    <n v="996"/>
    <s v="2024/04 "/>
    <x v="549"/>
    <x v="98"/>
    <x v="396"/>
    <n v="56"/>
    <s v="2024/01 "/>
  </r>
  <r>
    <n v="997"/>
    <s v="2024/04 "/>
    <x v="351"/>
    <x v="98"/>
    <x v="287"/>
    <n v="20"/>
    <s v="2024/01 "/>
  </r>
  <r>
    <n v="998"/>
    <s v="2024/04 "/>
    <x v="550"/>
    <x v="98"/>
    <x v="397"/>
    <n v="18"/>
    <s v="2024/01 "/>
  </r>
  <r>
    <n v="999"/>
    <s v="2024/04 "/>
    <x v="216"/>
    <x v="103"/>
    <x v="185"/>
    <n v="35"/>
    <s v="2024/08 "/>
  </r>
  <r>
    <n v="1000"/>
    <s v="2024/04 "/>
    <x v="217"/>
    <x v="103"/>
    <x v="186"/>
    <n v="210"/>
    <s v="2025/11 "/>
  </r>
  <r>
    <n v="1001"/>
    <s v="2024/04 "/>
    <x v="551"/>
    <x v="103"/>
    <x v="384"/>
    <n v="20"/>
    <s v="2024/01 "/>
  </r>
  <r>
    <n v="1002"/>
    <s v="2024/04 "/>
    <x v="219"/>
    <x v="103"/>
    <x v="188"/>
    <n v="152"/>
    <s v="2024/07 "/>
  </r>
  <r>
    <n v="1003"/>
    <s v="2024/04 "/>
    <x v="221"/>
    <x v="103"/>
    <x v="190"/>
    <n v="380"/>
    <s v="2024/04 "/>
  </r>
  <r>
    <n v="1004"/>
    <s v="2024/04 "/>
    <x v="469"/>
    <x v="104"/>
    <x v="354"/>
    <n v="20"/>
    <s v="2024/01 "/>
  </r>
  <r>
    <n v="1005"/>
    <s v="2024/04 "/>
    <x v="470"/>
    <x v="104"/>
    <x v="355"/>
    <n v="20"/>
    <s v="2024/01 "/>
  </r>
  <r>
    <n v="1006"/>
    <s v="2024/04 "/>
    <x v="224"/>
    <x v="105"/>
    <x v="193"/>
    <n v="190"/>
    <s v="2026/02 "/>
  </r>
  <r>
    <n v="1007"/>
    <s v="2024/04 "/>
    <x v="225"/>
    <x v="105"/>
    <x v="194"/>
    <n v="796"/>
    <s v="2024/04 "/>
  </r>
  <r>
    <n v="1008"/>
    <s v="2024/04 "/>
    <x v="227"/>
    <x v="105"/>
    <x v="196"/>
    <n v="150"/>
    <s v="2024/06 "/>
  </r>
  <r>
    <n v="1009"/>
    <s v="2024/04 "/>
    <x v="229"/>
    <x v="105"/>
    <x v="198"/>
    <n v="10"/>
    <s v="2024/02 "/>
  </r>
  <r>
    <n v="1010"/>
    <s v="2024/04 "/>
    <x v="230"/>
    <x v="105"/>
    <x v="199"/>
    <n v="130"/>
    <s v="2024/02 "/>
  </r>
  <r>
    <n v="1011"/>
    <s v="2024/04 "/>
    <x v="552"/>
    <x v="105"/>
    <x v="398"/>
    <n v="40"/>
    <s v="2024/01 "/>
  </r>
  <r>
    <n v="1012"/>
    <s v="2024/04 "/>
    <x v="553"/>
    <x v="77"/>
    <x v="399"/>
    <n v="5"/>
    <s v="2024/01 "/>
  </r>
  <r>
    <n v="1013"/>
    <s v="2024/04 "/>
    <x v="233"/>
    <x v="77"/>
    <x v="202"/>
    <n v="25"/>
    <s v="2024/02 "/>
  </r>
  <r>
    <n v="1014"/>
    <s v="2024/04 "/>
    <x v="358"/>
    <x v="100"/>
    <x v="293"/>
    <n v="20"/>
    <s v="2024/02 "/>
  </r>
  <r>
    <n v="1015"/>
    <s v="2024/04 "/>
    <x v="234"/>
    <x v="100"/>
    <x v="203"/>
    <n v="10"/>
    <s v="2025/02 "/>
  </r>
  <r>
    <n v="1016"/>
    <s v="2024/04 "/>
    <x v="473"/>
    <x v="78"/>
    <x v="358"/>
    <n v="970"/>
    <s v="2024/03 "/>
  </r>
  <r>
    <n v="1017"/>
    <s v="2024/04 "/>
    <x v="240"/>
    <x v="78"/>
    <x v="209"/>
    <n v="30"/>
    <s v="2024/07 "/>
  </r>
  <r>
    <n v="1018"/>
    <s v="2024/04 "/>
    <x v="241"/>
    <x v="78"/>
    <x v="210"/>
    <n v="370"/>
    <s v="2024/08 "/>
  </r>
  <r>
    <n v="1019"/>
    <s v="2024/04 "/>
    <x v="242"/>
    <x v="78"/>
    <x v="211"/>
    <n v="310"/>
    <s v="2026/02 "/>
  </r>
  <r>
    <n v="1020"/>
    <s v="2024/04 "/>
    <x v="554"/>
    <x v="78"/>
    <x v="400"/>
    <n v="56"/>
    <s v="2024/01 "/>
  </r>
  <r>
    <n v="1021"/>
    <s v="2024/04 "/>
    <x v="243"/>
    <x v="79"/>
    <x v="212"/>
    <n v="100"/>
    <s v="2024/10 "/>
  </r>
  <r>
    <n v="1022"/>
    <s v="2024/04 "/>
    <x v="555"/>
    <x v="79"/>
    <x v="401"/>
    <n v="50"/>
    <s v="2024/01 "/>
  </r>
  <r>
    <n v="1023"/>
    <s v="2024/04 "/>
    <x v="244"/>
    <x v="79"/>
    <x v="213"/>
    <n v="112"/>
    <s v="2024/07 "/>
  </r>
  <r>
    <n v="1024"/>
    <s v="2024/04 "/>
    <x v="245"/>
    <x v="79"/>
    <x v="214"/>
    <n v="3530"/>
    <s v="2024/01 "/>
  </r>
  <r>
    <n v="1025"/>
    <s v="2024/04 "/>
    <x v="246"/>
    <x v="79"/>
    <x v="215"/>
    <n v="77"/>
    <s v="2024/04 "/>
  </r>
  <r>
    <n v="1026"/>
    <s v="2024/04 "/>
    <x v="474"/>
    <x v="79"/>
    <x v="359"/>
    <n v="80"/>
    <s v="2024/01 "/>
  </r>
  <r>
    <n v="1027"/>
    <s v="2024/04 "/>
    <x v="247"/>
    <x v="79"/>
    <x v="216"/>
    <n v="780"/>
    <s v="2026/02 "/>
  </r>
  <r>
    <n v="1028"/>
    <s v="2024/04 "/>
    <x v="248"/>
    <x v="79"/>
    <x v="217"/>
    <n v="3540"/>
    <s v="2024/01 "/>
  </r>
  <r>
    <n v="1029"/>
    <s v="2024/04 "/>
    <x v="249"/>
    <x v="79"/>
    <x v="218"/>
    <n v="275"/>
    <s v="2024/01 "/>
  </r>
  <r>
    <n v="1030"/>
    <s v="2024/04 "/>
    <x v="250"/>
    <x v="79"/>
    <x v="219"/>
    <n v="195"/>
    <s v="2026/03 "/>
  </r>
  <r>
    <n v="1031"/>
    <s v="2024/04 "/>
    <x v="252"/>
    <x v="79"/>
    <x v="221"/>
    <n v="50"/>
    <s v="2024/01 "/>
  </r>
  <r>
    <n v="1032"/>
    <s v="2024/04 "/>
    <x v="475"/>
    <x v="79"/>
    <x v="360"/>
    <n v="50"/>
    <s v="2024/01 "/>
  </r>
  <r>
    <n v="1033"/>
    <s v="2024/04 "/>
    <x v="556"/>
    <x v="103"/>
    <x v="402"/>
    <n v="3"/>
    <s v="2024/01 "/>
  </r>
  <r>
    <n v="1034"/>
    <s v="2024/04 "/>
    <x v="557"/>
    <x v="79"/>
    <x v="403"/>
    <n v="11"/>
    <s v="2024/01 "/>
  </r>
  <r>
    <n v="1035"/>
    <s v="2024/04 "/>
    <x v="558"/>
    <x v="216"/>
    <x v="404"/>
    <n v="831"/>
    <s v="2024/12 "/>
  </r>
  <r>
    <n v="1036"/>
    <s v="2024/04 "/>
    <x v="559"/>
    <x v="217"/>
    <x v="405"/>
    <n v="963"/>
    <s v="2024/12 "/>
  </r>
  <r>
    <n v="1037"/>
    <s v="2024/04 "/>
    <x v="560"/>
    <x v="218"/>
    <x v="406"/>
    <n v="54"/>
    <s v="2024/04 "/>
  </r>
  <r>
    <n v="1038"/>
    <s v="2024/04 "/>
    <x v="561"/>
    <x v="219"/>
    <x v="407"/>
    <n v="170"/>
    <s v="2024/01 "/>
  </r>
  <r>
    <n v="1039"/>
    <s v="2024/04 "/>
    <x v="562"/>
    <x v="220"/>
    <x v="408"/>
    <n v="225"/>
    <s v="2024/12 "/>
  </r>
  <r>
    <n v="1040"/>
    <s v="2024/04 "/>
    <x v="563"/>
    <x v="221"/>
    <x v="409"/>
    <n v="670"/>
    <s v="2024/05 "/>
  </r>
  <r>
    <n v="1041"/>
    <s v="2024/04 "/>
    <x v="564"/>
    <x v="222"/>
    <x v="410"/>
    <n v="10"/>
    <s v="2024/01 "/>
  </r>
  <r>
    <n v="1042"/>
    <s v="2024/04 "/>
    <x v="565"/>
    <x v="223"/>
    <x v="411"/>
    <n v="195"/>
    <s v="2025/12 "/>
  </r>
  <r>
    <n v="1043"/>
    <s v="2024/04 "/>
    <x v="566"/>
    <x v="224"/>
    <x v="412"/>
    <n v="255"/>
    <s v="2025/12 "/>
  </r>
  <r>
    <n v="1044"/>
    <s v="2024/04 "/>
    <x v="567"/>
    <x v="225"/>
    <x v="413"/>
    <n v="230"/>
    <s v="2025/12 "/>
  </r>
  <r>
    <n v="1045"/>
    <s v="2024/04 "/>
    <x v="568"/>
    <x v="226"/>
    <x v="414"/>
    <n v="96"/>
    <s v="2024/10 "/>
  </r>
  <r>
    <n v="1046"/>
    <s v="2024/04 "/>
    <x v="569"/>
    <x v="227"/>
    <x v="415"/>
    <n v="100"/>
    <s v="2024/07 "/>
  </r>
  <r>
    <n v="1047"/>
    <s v="2024/05 "/>
    <x v="570"/>
    <x v="0"/>
    <x v="11"/>
    <n v="100"/>
    <s v="2024/01 "/>
  </r>
  <r>
    <n v="1048"/>
    <s v="2024/05 "/>
    <x v="0"/>
    <x v="0"/>
    <x v="0"/>
    <n v="330"/>
    <s v="2024/01 "/>
  </r>
  <r>
    <n v="1049"/>
    <s v="2024/05 "/>
    <x v="571"/>
    <x v="148"/>
    <x v="11"/>
    <n v="30"/>
    <s v="2024/01 "/>
  </r>
  <r>
    <n v="1050"/>
    <s v="2024/05 "/>
    <x v="2"/>
    <x v="1"/>
    <x v="1"/>
    <n v="200"/>
    <s v="2024/01 "/>
  </r>
  <r>
    <n v="1051"/>
    <s v="2024/05 "/>
    <x v="572"/>
    <x v="2"/>
    <x v="307"/>
    <n v="1"/>
    <s v="2024/01 "/>
  </r>
  <r>
    <n v="1052"/>
    <s v="2024/05 "/>
    <x v="369"/>
    <x v="2"/>
    <x v="3"/>
    <n v="50"/>
    <s v="2024/01 "/>
  </r>
  <r>
    <n v="1053"/>
    <s v="2024/05 "/>
    <x v="5"/>
    <x v="1"/>
    <x v="0"/>
    <n v="200"/>
    <s v="2024/01 "/>
  </r>
  <r>
    <n v="1054"/>
    <s v="2024/05 "/>
    <x v="573"/>
    <x v="3"/>
    <x v="14"/>
    <m/>
    <s v="2024/01 "/>
  </r>
  <r>
    <n v="1055"/>
    <s v="2024/05 "/>
    <x v="255"/>
    <x v="0"/>
    <x v="2"/>
    <n v="100"/>
    <s v="2024/01 "/>
  </r>
  <r>
    <n v="1056"/>
    <s v="2024/05 "/>
    <x v="487"/>
    <x v="0"/>
    <x v="10"/>
    <n v="50"/>
    <s v="2024/02 "/>
  </r>
  <r>
    <n v="1057"/>
    <s v="2024/05 "/>
    <x v="375"/>
    <x v="150"/>
    <x v="303"/>
    <n v="30"/>
    <s v="2024/01 "/>
  </r>
  <r>
    <n v="1058"/>
    <s v="2024/05 "/>
    <x v="574"/>
    <x v="228"/>
    <x v="303"/>
    <n v="7"/>
    <s v="2024/01 "/>
  </r>
  <r>
    <n v="1059"/>
    <s v="2024/05 "/>
    <x v="575"/>
    <x v="229"/>
    <x v="416"/>
    <n v="20"/>
    <s v="2024/01 "/>
  </r>
  <r>
    <n v="1060"/>
    <s v="2024/05 "/>
    <x v="576"/>
    <x v="230"/>
    <x v="417"/>
    <n v="10"/>
    <s v="2024/01 "/>
  </r>
  <r>
    <n v="1061"/>
    <s v="2024/05 "/>
    <x v="577"/>
    <x v="231"/>
    <x v="11"/>
    <n v="2"/>
    <s v="2024/01 "/>
  </r>
  <r>
    <n v="1062"/>
    <s v="2024/05 "/>
    <x v="578"/>
    <x v="231"/>
    <x v="0"/>
    <n v="4"/>
    <s v="2024/01 "/>
  </r>
  <r>
    <n v="1063"/>
    <s v="2024/05 "/>
    <x v="579"/>
    <x v="107"/>
    <x v="14"/>
    <n v="30"/>
    <s v="2024/01 "/>
  </r>
  <r>
    <n v="1064"/>
    <s v="2024/05 "/>
    <x v="580"/>
    <x v="231"/>
    <x v="418"/>
    <n v="1"/>
    <s v="2024/01 "/>
  </r>
  <r>
    <n v="1065"/>
    <s v="2024/05 "/>
    <x v="581"/>
    <x v="85"/>
    <x v="19"/>
    <n v="4"/>
    <s v="2024/01 "/>
  </r>
  <r>
    <n v="1066"/>
    <s v="2024/05 "/>
    <x v="582"/>
    <x v="232"/>
    <x v="9"/>
    <n v="7"/>
    <s v="2024/01 "/>
  </r>
  <r>
    <n v="1067"/>
    <s v="2024/05 "/>
    <x v="583"/>
    <x v="84"/>
    <x v="419"/>
    <n v="8"/>
    <s v="2024/12 "/>
  </r>
  <r>
    <n v="1068"/>
    <s v="2024/05 "/>
    <x v="584"/>
    <x v="233"/>
    <x v="420"/>
    <n v="4"/>
    <s v="2024/01 "/>
  </r>
  <r>
    <n v="1069"/>
    <s v="2024/05 "/>
    <x v="585"/>
    <x v="234"/>
    <x v="420"/>
    <n v="1"/>
    <s v="2024/01 "/>
  </r>
  <r>
    <n v="1070"/>
    <s v="2024/05 "/>
    <x v="271"/>
    <x v="111"/>
    <x v="9"/>
    <n v="20"/>
    <s v="2024/02 "/>
  </r>
  <r>
    <n v="1071"/>
    <s v="2024/05 "/>
    <x v="272"/>
    <x v="112"/>
    <x v="9"/>
    <n v="20"/>
    <s v="2024/07 "/>
  </r>
  <r>
    <n v="1072"/>
    <s v="2024/05 "/>
    <x v="273"/>
    <x v="113"/>
    <x v="9"/>
    <n v="20"/>
    <s v="2024/01 "/>
  </r>
  <r>
    <n v="1073"/>
    <s v="2024/05 "/>
    <x v="403"/>
    <x v="158"/>
    <x v="9"/>
    <n v="2"/>
    <s v="2024/01 "/>
  </r>
  <r>
    <n v="1074"/>
    <s v="2024/05 "/>
    <x v="276"/>
    <x v="116"/>
    <x v="232"/>
    <n v="30"/>
    <s v="2024/01 "/>
  </r>
  <r>
    <n v="1075"/>
    <s v="2024/05 "/>
    <x v="406"/>
    <x v="161"/>
    <x v="314"/>
    <n v="20"/>
    <s v="2024/01 "/>
  </r>
  <r>
    <n v="1076"/>
    <s v="2024/05 "/>
    <x v="407"/>
    <x v="162"/>
    <x v="315"/>
    <n v="25"/>
    <s v="2024/10 "/>
  </r>
  <r>
    <n v="1077"/>
    <s v="2024/05 "/>
    <x v="409"/>
    <x v="164"/>
    <x v="317"/>
    <n v="30"/>
    <s v="2024/01 "/>
  </r>
  <r>
    <n v="1078"/>
    <s v="2024/05 "/>
    <x v="586"/>
    <x v="235"/>
    <x v="9"/>
    <n v="3"/>
    <s v="2024/01 "/>
  </r>
  <r>
    <n v="1079"/>
    <s v="2024/05 "/>
    <x v="587"/>
    <x v="236"/>
    <x v="421"/>
    <n v="20"/>
    <s v="2024/01 "/>
  </r>
  <r>
    <n v="1080"/>
    <s v="2024/05 "/>
    <x v="588"/>
    <x v="237"/>
    <x v="9"/>
    <n v="35"/>
    <s v="2024/01 "/>
  </r>
  <r>
    <n v="1081"/>
    <s v="2024/05 "/>
    <x v="589"/>
    <x v="238"/>
    <x v="9"/>
    <n v="35"/>
    <s v="2024/01 "/>
  </r>
  <r>
    <n v="1082"/>
    <s v="2024/05 "/>
    <x v="590"/>
    <x v="239"/>
    <x v="9"/>
    <n v="35"/>
    <s v="2024/01 "/>
  </r>
  <r>
    <n v="1083"/>
    <s v="2024/05 "/>
    <x v="31"/>
    <x v="14"/>
    <x v="22"/>
    <n v="120"/>
    <s v="2025/12 "/>
  </r>
  <r>
    <n v="1084"/>
    <s v="2024/05 "/>
    <x v="591"/>
    <x v="240"/>
    <x v="9"/>
    <n v="3"/>
    <s v="2024/01 "/>
  </r>
  <r>
    <n v="1085"/>
    <s v="2024/05 "/>
    <x v="592"/>
    <x v="241"/>
    <x v="9"/>
    <n v="4"/>
    <s v="2024/01 "/>
  </r>
  <r>
    <n v="1086"/>
    <s v="2024/05 "/>
    <x v="32"/>
    <x v="15"/>
    <x v="23"/>
    <n v="110"/>
    <s v="2024/10 "/>
  </r>
  <r>
    <n v="1087"/>
    <s v="2024/05 "/>
    <x v="34"/>
    <x v="17"/>
    <x v="25"/>
    <n v="146"/>
    <s v="2024/09 "/>
  </r>
  <r>
    <n v="1088"/>
    <s v="2024/05 "/>
    <x v="593"/>
    <x v="242"/>
    <x v="9"/>
    <n v="78"/>
    <s v="2024/05 "/>
  </r>
  <r>
    <n v="1089"/>
    <s v="2024/05 "/>
    <x v="35"/>
    <x v="18"/>
    <x v="26"/>
    <n v="90"/>
    <s v="2024/03 "/>
  </r>
  <r>
    <n v="1090"/>
    <s v="2024/05 "/>
    <x v="37"/>
    <x v="20"/>
    <x v="28"/>
    <n v="40"/>
    <s v="2024/09 "/>
  </r>
  <r>
    <n v="1091"/>
    <s v="2024/05 "/>
    <x v="594"/>
    <x v="243"/>
    <x v="422"/>
    <n v="20"/>
    <s v="2024/01 "/>
  </r>
  <r>
    <n v="1092"/>
    <s v="2024/05 "/>
    <x v="38"/>
    <x v="21"/>
    <x v="29"/>
    <n v="180"/>
    <s v="2024/07 "/>
  </r>
  <r>
    <n v="1093"/>
    <s v="2024/05 "/>
    <x v="280"/>
    <x v="120"/>
    <x v="236"/>
    <n v="50"/>
    <s v="2024/01 "/>
  </r>
  <r>
    <n v="1094"/>
    <s v="2024/05 "/>
    <x v="505"/>
    <x v="196"/>
    <x v="370"/>
    <n v="22"/>
    <s v="2024/02 "/>
  </r>
  <r>
    <n v="1095"/>
    <s v="2024/05 "/>
    <x v="595"/>
    <x v="244"/>
    <x v="423"/>
    <n v="6"/>
    <s v="2024/01 "/>
  </r>
  <r>
    <n v="1096"/>
    <s v="2024/05 "/>
    <x v="39"/>
    <x v="22"/>
    <x v="30"/>
    <n v="80"/>
    <s v="2024/04 "/>
  </r>
  <r>
    <n v="1097"/>
    <s v="2024/05 "/>
    <x v="411"/>
    <x v="166"/>
    <x v="9"/>
    <n v="50"/>
    <s v="2024/06 "/>
  </r>
  <r>
    <n v="1098"/>
    <s v="2024/05 "/>
    <x v="596"/>
    <x v="245"/>
    <x v="9"/>
    <n v="54"/>
    <s v="2024/02 "/>
  </r>
  <r>
    <n v="1099"/>
    <s v="2024/05 "/>
    <x v="41"/>
    <x v="24"/>
    <x v="32"/>
    <n v="200"/>
    <s v="2024/11 "/>
  </r>
  <r>
    <n v="1100"/>
    <s v="2024/05 "/>
    <x v="42"/>
    <x v="25"/>
    <x v="33"/>
    <n v="10"/>
    <s v="2025/08 "/>
  </r>
  <r>
    <n v="1101"/>
    <s v="2024/05 "/>
    <x v="43"/>
    <x v="26"/>
    <x v="34"/>
    <n v="20"/>
    <s v="2024/12 "/>
  </r>
  <r>
    <n v="1102"/>
    <s v="2024/05 "/>
    <x v="597"/>
    <x v="246"/>
    <x v="9"/>
    <n v="4"/>
    <s v="2024/01 "/>
  </r>
  <r>
    <n v="1103"/>
    <s v="2024/05 "/>
    <x v="598"/>
    <x v="247"/>
    <x v="9"/>
    <n v="3"/>
    <s v="2024/01 "/>
  </r>
  <r>
    <n v="1104"/>
    <s v="2024/05 "/>
    <x v="45"/>
    <x v="28"/>
    <x v="36"/>
    <n v="42"/>
    <s v="2025/12 "/>
  </r>
  <r>
    <n v="1105"/>
    <s v="2024/05 "/>
    <x v="46"/>
    <x v="29"/>
    <x v="37"/>
    <n v="20"/>
    <s v="2024/01 "/>
  </r>
  <r>
    <n v="1106"/>
    <s v="2024/05 "/>
    <x v="47"/>
    <x v="30"/>
    <x v="38"/>
    <n v="1"/>
    <s v="2025/12 "/>
  </r>
  <r>
    <n v="1107"/>
    <s v="2024/05 "/>
    <x v="599"/>
    <x v="248"/>
    <x v="9"/>
    <n v="22"/>
    <s v="2024/01 "/>
  </r>
  <r>
    <n v="1108"/>
    <s v="2024/05 "/>
    <x v="49"/>
    <x v="32"/>
    <x v="40"/>
    <n v="1"/>
    <s v="2025/11 "/>
  </r>
  <r>
    <n v="1109"/>
    <s v="2024/05 "/>
    <x v="600"/>
    <x v="249"/>
    <x v="9"/>
    <n v="9"/>
    <s v="2024/01 "/>
  </r>
  <r>
    <n v="1110"/>
    <s v="2024/05 "/>
    <x v="51"/>
    <x v="34"/>
    <x v="42"/>
    <n v="204"/>
    <s v="2024/11 "/>
  </r>
  <r>
    <n v="1111"/>
    <s v="2024/05 "/>
    <x v="53"/>
    <x v="36"/>
    <x v="44"/>
    <n v="4"/>
    <s v="2024/01 "/>
  </r>
  <r>
    <n v="1112"/>
    <s v="2024/05 "/>
    <x v="509"/>
    <x v="200"/>
    <x v="372"/>
    <n v="22"/>
    <s v="2024/03 "/>
  </r>
  <r>
    <n v="1113"/>
    <s v="2024/05 "/>
    <x v="54"/>
    <x v="37"/>
    <x v="45"/>
    <n v="20"/>
    <s v="2024/06 "/>
  </r>
  <r>
    <n v="1114"/>
    <s v="2024/05 "/>
    <x v="282"/>
    <x v="122"/>
    <x v="238"/>
    <n v="315"/>
    <s v="2024/10 "/>
  </r>
  <r>
    <n v="1115"/>
    <s v="2024/05 "/>
    <x v="57"/>
    <x v="40"/>
    <x v="48"/>
    <n v="8"/>
    <s v="2024/01 "/>
  </r>
  <r>
    <n v="1116"/>
    <s v="2024/05 "/>
    <x v="58"/>
    <x v="41"/>
    <x v="49"/>
    <n v="13"/>
    <s v="2025/06 "/>
  </r>
  <r>
    <n v="1117"/>
    <s v="2024/05 "/>
    <x v="59"/>
    <x v="42"/>
    <x v="50"/>
    <n v="15"/>
    <s v="2024/01 "/>
  </r>
  <r>
    <n v="1118"/>
    <s v="2024/05 "/>
    <x v="601"/>
    <x v="250"/>
    <x v="9"/>
    <n v="1"/>
    <s v="2024/01 "/>
  </r>
  <r>
    <n v="1119"/>
    <s v="2024/05 "/>
    <x v="602"/>
    <x v="251"/>
    <x v="9"/>
    <n v="1"/>
    <s v="2024/02 "/>
  </r>
  <r>
    <n v="1120"/>
    <s v="2024/05 "/>
    <x v="603"/>
    <x v="252"/>
    <x v="9"/>
    <n v="20"/>
    <s v="2024/01 "/>
  </r>
  <r>
    <n v="1121"/>
    <s v="2024/05 "/>
    <x v="60"/>
    <x v="43"/>
    <x v="51"/>
    <n v="53"/>
    <s v="2025/12 "/>
  </r>
  <r>
    <n v="1122"/>
    <s v="2024/05 "/>
    <x v="61"/>
    <x v="44"/>
    <x v="52"/>
    <n v="100"/>
    <s v="2025/11 "/>
  </r>
  <r>
    <n v="1123"/>
    <s v="2024/05 "/>
    <x v="62"/>
    <x v="45"/>
    <x v="53"/>
    <n v="53"/>
    <s v="2025/03 "/>
  </r>
  <r>
    <n v="1124"/>
    <s v="2024/05 "/>
    <x v="63"/>
    <x v="46"/>
    <x v="54"/>
    <n v="56"/>
    <s v="2025/12 "/>
  </r>
  <r>
    <n v="1125"/>
    <s v="2024/05 "/>
    <x v="284"/>
    <x v="124"/>
    <x v="240"/>
    <n v="30"/>
    <s v="2024/01 "/>
  </r>
  <r>
    <n v="1126"/>
    <s v="2024/05 "/>
    <x v="64"/>
    <x v="47"/>
    <x v="55"/>
    <n v="20"/>
    <s v="2025/02 "/>
  </r>
  <r>
    <n v="1127"/>
    <s v="2024/05 "/>
    <x v="65"/>
    <x v="48"/>
    <x v="56"/>
    <n v="153"/>
    <s v="2026/04 "/>
  </r>
  <r>
    <n v="1128"/>
    <s v="2024/05 "/>
    <x v="67"/>
    <x v="50"/>
    <x v="58"/>
    <n v="50"/>
    <s v="2025/12 "/>
  </r>
  <r>
    <n v="1129"/>
    <s v="2024/05 "/>
    <x v="515"/>
    <x v="206"/>
    <x v="375"/>
    <n v="50"/>
    <s v="2025/08 "/>
  </r>
  <r>
    <n v="1130"/>
    <s v="2024/05 "/>
    <x v="604"/>
    <x v="253"/>
    <x v="9"/>
    <n v="10"/>
    <s v="2024/01 "/>
  </r>
  <r>
    <n v="1131"/>
    <s v="2024/05 "/>
    <x v="421"/>
    <x v="176"/>
    <x v="325"/>
    <n v="20"/>
    <s v="2024/01 "/>
  </r>
  <r>
    <n v="1132"/>
    <s v="2024/05 "/>
    <x v="69"/>
    <x v="52"/>
    <x v="60"/>
    <n v="430"/>
    <s v="2024/08 "/>
  </r>
  <r>
    <n v="1133"/>
    <s v="2024/05 "/>
    <x v="605"/>
    <x v="254"/>
    <x v="424"/>
    <n v="4"/>
    <s v="2024/03 "/>
  </r>
  <r>
    <n v="1134"/>
    <s v="2024/05 "/>
    <x v="72"/>
    <x v="55"/>
    <x v="63"/>
    <n v="100"/>
    <s v="2024/12 "/>
  </r>
  <r>
    <n v="1135"/>
    <s v="2024/05 "/>
    <x v="285"/>
    <x v="125"/>
    <x v="241"/>
    <n v="60"/>
    <s v="2024/01 "/>
  </r>
  <r>
    <n v="1136"/>
    <s v="2024/05 "/>
    <x v="73"/>
    <x v="56"/>
    <x v="64"/>
    <n v="20"/>
    <s v="2024/10 "/>
  </r>
  <r>
    <n v="1137"/>
    <s v="2024/05 "/>
    <x v="74"/>
    <x v="57"/>
    <x v="65"/>
    <n v="2103"/>
    <s v="2025/12 "/>
  </r>
  <r>
    <n v="1138"/>
    <s v="2024/05 "/>
    <x v="286"/>
    <x v="126"/>
    <x v="242"/>
    <n v="3"/>
    <s v="2024/01 "/>
  </r>
  <r>
    <n v="1139"/>
    <s v="2024/05 "/>
    <x v="606"/>
    <x v="255"/>
    <x v="425"/>
    <n v="200"/>
    <s v="2024/01 "/>
  </r>
  <r>
    <n v="1140"/>
    <s v="2024/05 "/>
    <x v="75"/>
    <x v="58"/>
    <x v="9"/>
    <n v="4"/>
    <s v="2024/01 "/>
  </r>
  <r>
    <n v="1141"/>
    <s v="2024/05 "/>
    <x v="607"/>
    <x v="256"/>
    <x v="426"/>
    <n v="2"/>
    <s v="2024/01 "/>
  </r>
  <r>
    <n v="1142"/>
    <s v="2024/05 "/>
    <x v="76"/>
    <x v="59"/>
    <x v="66"/>
    <n v="206"/>
    <s v="2025/12 "/>
  </r>
  <r>
    <n v="1143"/>
    <s v="2024/05 "/>
    <x v="77"/>
    <x v="60"/>
    <x v="67"/>
    <n v="30"/>
    <s v="2024/10 "/>
  </r>
  <r>
    <n v="1144"/>
    <s v="2024/05 "/>
    <x v="608"/>
    <x v="257"/>
    <x v="427"/>
    <n v="50"/>
    <s v="2024/01 "/>
  </r>
  <r>
    <n v="1145"/>
    <s v="2024/05 "/>
    <x v="609"/>
    <x v="258"/>
    <x v="428"/>
    <n v="60"/>
    <s v="2024/01 "/>
  </r>
  <r>
    <n v="1146"/>
    <s v="2024/05 "/>
    <x v="610"/>
    <x v="259"/>
    <x v="9"/>
    <n v="50"/>
    <s v="2024/01 "/>
  </r>
  <r>
    <n v="1147"/>
    <s v="2024/05 "/>
    <x v="292"/>
    <x v="24"/>
    <x v="245"/>
    <n v="50"/>
    <s v="2024/01 "/>
  </r>
  <r>
    <n v="1148"/>
    <s v="2024/05 "/>
    <x v="611"/>
    <x v="26"/>
    <x v="429"/>
    <n v="50"/>
    <s v="2024/01 "/>
  </r>
  <r>
    <n v="1149"/>
    <s v="2024/05 "/>
    <x v="293"/>
    <x v="30"/>
    <x v="246"/>
    <n v="50"/>
    <s v="2024/01 "/>
  </r>
  <r>
    <n v="1150"/>
    <s v="2024/05 "/>
    <x v="431"/>
    <x v="185"/>
    <x v="9"/>
    <n v="4"/>
    <s v="2024/01 "/>
  </r>
  <r>
    <n v="1151"/>
    <s v="2024/05 "/>
    <x v="612"/>
    <x v="243"/>
    <x v="430"/>
    <n v="50"/>
    <s v="2024/01 "/>
  </r>
  <r>
    <n v="1152"/>
    <s v="2024/05 "/>
    <x v="613"/>
    <x v="20"/>
    <x v="431"/>
    <n v="50"/>
    <s v="2024/01 "/>
  </r>
  <r>
    <n v="1153"/>
    <s v="2024/05 "/>
    <x v="614"/>
    <x v="18"/>
    <x v="432"/>
    <n v="50"/>
    <s v="2024/01 "/>
  </r>
  <r>
    <n v="1154"/>
    <s v="2024/05 "/>
    <x v="300"/>
    <x v="17"/>
    <x v="253"/>
    <n v="50"/>
    <s v="2024/01 "/>
  </r>
  <r>
    <n v="1155"/>
    <s v="2024/05 "/>
    <x v="301"/>
    <x v="15"/>
    <x v="254"/>
    <n v="50"/>
    <s v="2024/01 "/>
  </r>
  <r>
    <n v="1156"/>
    <s v="2024/05 "/>
    <x v="302"/>
    <x v="14"/>
    <x v="255"/>
    <n v="50"/>
    <s v="2024/01 "/>
  </r>
  <r>
    <n v="1157"/>
    <s v="2024/05 "/>
    <x v="615"/>
    <x v="196"/>
    <x v="433"/>
    <n v="50"/>
    <s v="2024/01 "/>
  </r>
  <r>
    <n v="1158"/>
    <s v="2024/05 "/>
    <x v="616"/>
    <x v="17"/>
    <x v="434"/>
    <n v="26"/>
    <s v="2024/01 "/>
  </r>
  <r>
    <n v="1159"/>
    <s v="2024/05 "/>
    <x v="617"/>
    <x v="18"/>
    <x v="435"/>
    <n v="7"/>
    <s v="2024/01 "/>
  </r>
  <r>
    <n v="1160"/>
    <s v="2024/05 "/>
    <x v="618"/>
    <x v="20"/>
    <x v="436"/>
    <n v="11"/>
    <s v="2024/01 "/>
  </r>
  <r>
    <n v="1161"/>
    <s v="2024/05 "/>
    <x v="619"/>
    <x v="41"/>
    <x v="437"/>
    <n v="50"/>
    <s v="2024/01 "/>
  </r>
  <r>
    <n v="1162"/>
    <s v="2024/05 "/>
    <x v="620"/>
    <x v="260"/>
    <x v="9"/>
    <n v="4"/>
    <s v="2024/01 "/>
  </r>
  <r>
    <n v="1163"/>
    <s v="2024/05 "/>
    <x v="84"/>
    <x v="57"/>
    <x v="72"/>
    <n v="100"/>
    <s v="2025/12 "/>
  </r>
  <r>
    <n v="1164"/>
    <s v="2024/05 "/>
    <x v="621"/>
    <x v="261"/>
    <x v="9"/>
    <n v="16"/>
    <s v="2024/01 "/>
  </r>
  <r>
    <n v="1165"/>
    <s v="2024/05 "/>
    <x v="622"/>
    <x v="262"/>
    <x v="9"/>
    <n v="10"/>
    <s v="2024/01 "/>
  </r>
  <r>
    <n v="1166"/>
    <s v="2024/05 "/>
    <x v="623"/>
    <x v="263"/>
    <x v="9"/>
    <n v="11"/>
    <s v="2024/01 "/>
  </r>
  <r>
    <n v="1167"/>
    <s v="2024/05 "/>
    <x v="624"/>
    <x v="264"/>
    <x v="9"/>
    <n v="3"/>
    <s v="2024/04 "/>
  </r>
  <r>
    <n v="1168"/>
    <s v="2024/05 "/>
    <x v="625"/>
    <x v="265"/>
    <x v="9"/>
    <n v="1"/>
    <s v="2024/01 "/>
  </r>
  <r>
    <n v="1169"/>
    <s v="2024/05 "/>
    <x v="626"/>
    <x v="266"/>
    <x v="76"/>
    <n v="10"/>
    <s v="2024/01 "/>
  </r>
  <r>
    <n v="1170"/>
    <s v="2024/05 "/>
    <x v="627"/>
    <x v="267"/>
    <x v="9"/>
    <n v="6"/>
    <s v="2024/01 "/>
  </r>
  <r>
    <n v="1171"/>
    <s v="2024/05 "/>
    <x v="628"/>
    <x v="268"/>
    <x v="9"/>
    <n v="11"/>
    <s v="2024/01 "/>
  </r>
  <r>
    <n v="1172"/>
    <s v="2024/05 "/>
    <x v="629"/>
    <x v="269"/>
    <x v="9"/>
    <n v="8"/>
    <s v="2024/01 "/>
  </r>
  <r>
    <n v="1173"/>
    <s v="2024/05 "/>
    <x v="630"/>
    <x v="270"/>
    <x v="76"/>
    <n v="1"/>
    <s v="2024/01 "/>
  </r>
  <r>
    <n v="1174"/>
    <s v="2024/05 "/>
    <x v="631"/>
    <x v="268"/>
    <x v="420"/>
    <n v="2"/>
    <s v="2024/01 "/>
  </r>
  <r>
    <n v="1175"/>
    <s v="2024/05 "/>
    <x v="632"/>
    <x v="271"/>
    <x v="9"/>
    <n v="9"/>
    <s v="2024/01 "/>
  </r>
  <r>
    <n v="1176"/>
    <s v="2024/05 "/>
    <x v="633"/>
    <x v="272"/>
    <x v="438"/>
    <n v="10"/>
    <s v="2024/01 "/>
  </r>
  <r>
    <n v="1177"/>
    <s v="2024/05 "/>
    <x v="634"/>
    <x v="273"/>
    <x v="420"/>
    <n v="3"/>
    <s v="2024/01 "/>
  </r>
  <r>
    <n v="1178"/>
    <s v="2024/05 "/>
    <x v="314"/>
    <x v="135"/>
    <x v="79"/>
    <n v="270"/>
    <s v="2024/02 "/>
  </r>
  <r>
    <n v="1179"/>
    <s v="2024/05 "/>
    <x v="316"/>
    <x v="75"/>
    <x v="78"/>
    <n v="4"/>
    <s v="2024/08 "/>
  </r>
  <r>
    <n v="1180"/>
    <s v="2024/05 "/>
    <x v="98"/>
    <x v="72"/>
    <x v="79"/>
    <n v="1208"/>
    <s v="2026/01 "/>
  </r>
  <r>
    <n v="1181"/>
    <s v="2024/05 "/>
    <x v="99"/>
    <x v="73"/>
    <x v="79"/>
    <n v="275"/>
    <s v="2024/03 "/>
  </r>
  <r>
    <n v="1182"/>
    <s v="2024/05 "/>
    <x v="101"/>
    <x v="75"/>
    <x v="80"/>
    <n v="55"/>
    <s v="2024/07 "/>
  </r>
  <r>
    <n v="1183"/>
    <s v="2024/05 "/>
    <x v="318"/>
    <x v="137"/>
    <x v="263"/>
    <n v="60"/>
    <s v="2024/01 "/>
  </r>
  <r>
    <n v="1184"/>
    <s v="2024/05 "/>
    <x v="102"/>
    <x v="76"/>
    <x v="81"/>
    <n v="27"/>
    <s v="2024/01 "/>
  </r>
  <r>
    <n v="1185"/>
    <s v="2024/05 "/>
    <x v="635"/>
    <x v="104"/>
    <x v="79"/>
    <n v="20"/>
    <s v="2024/01 "/>
  </r>
  <r>
    <n v="1186"/>
    <s v="2024/05 "/>
    <x v="636"/>
    <x v="104"/>
    <x v="8"/>
    <n v="10"/>
    <s v="2024/01 "/>
  </r>
  <r>
    <n v="1187"/>
    <s v="2024/05 "/>
    <x v="637"/>
    <x v="104"/>
    <x v="10"/>
    <n v="10"/>
    <s v="2024/01 "/>
  </r>
  <r>
    <n v="1188"/>
    <s v="2024/05 "/>
    <x v="638"/>
    <x v="104"/>
    <x v="11"/>
    <n v="10"/>
    <s v="2024/01 "/>
  </r>
  <r>
    <n v="1189"/>
    <s v="2024/05 "/>
    <x v="639"/>
    <x v="104"/>
    <x v="12"/>
    <n v="5"/>
    <s v="2024/01 "/>
  </r>
  <r>
    <n v="1190"/>
    <s v="2024/05 "/>
    <x v="640"/>
    <x v="104"/>
    <x v="1"/>
    <n v="20"/>
    <s v="2024/01 "/>
  </r>
  <r>
    <n v="1191"/>
    <s v="2024/05 "/>
    <x v="321"/>
    <x v="77"/>
    <x v="2"/>
    <n v="10"/>
    <s v="2026/01 "/>
  </r>
  <r>
    <n v="1192"/>
    <s v="2024/05 "/>
    <x v="438"/>
    <x v="77"/>
    <x v="82"/>
    <n v="42"/>
    <s v="2024/03 "/>
  </r>
  <r>
    <n v="1193"/>
    <s v="2024/05 "/>
    <x v="104"/>
    <x v="77"/>
    <x v="0"/>
    <n v="50"/>
    <s v="2024/01 "/>
  </r>
  <r>
    <n v="1194"/>
    <s v="2024/05 "/>
    <x v="641"/>
    <x v="77"/>
    <x v="1"/>
    <n v="50"/>
    <s v="2024/01 "/>
  </r>
  <r>
    <n v="1195"/>
    <s v="2024/05 "/>
    <x v="439"/>
    <x v="100"/>
    <x v="77"/>
    <n v="2"/>
    <s v="2024/01 "/>
  </r>
  <r>
    <n v="1196"/>
    <s v="2024/05 "/>
    <x v="105"/>
    <x v="78"/>
    <x v="82"/>
    <n v="1"/>
    <s v="2024/01 "/>
  </r>
  <r>
    <n v="1197"/>
    <s v="2024/05 "/>
    <x v="323"/>
    <x v="78"/>
    <x v="1"/>
    <n v="2"/>
    <s v="2024/01 "/>
  </r>
  <r>
    <n v="1198"/>
    <s v="2024/05 "/>
    <x v="642"/>
    <x v="79"/>
    <x v="8"/>
    <n v="5"/>
    <s v="2024/01 "/>
  </r>
  <r>
    <n v="1199"/>
    <s v="2024/05 "/>
    <x v="643"/>
    <x v="79"/>
    <x v="10"/>
    <n v="5"/>
    <s v="2024/01 "/>
  </r>
  <r>
    <n v="1200"/>
    <s v="2024/05 "/>
    <x v="644"/>
    <x v="79"/>
    <x v="11"/>
    <n v="20"/>
    <s v="2024/01 "/>
  </r>
  <r>
    <n v="1201"/>
    <s v="2024/05 "/>
    <x v="645"/>
    <x v="79"/>
    <x v="12"/>
    <n v="5"/>
    <s v="2024/01 "/>
  </r>
  <r>
    <n v="1202"/>
    <s v="2024/05 "/>
    <x v="108"/>
    <x v="79"/>
    <x v="0"/>
    <n v="20"/>
    <s v="2024/01 "/>
  </r>
  <r>
    <n v="1203"/>
    <s v="2024/05 "/>
    <x v="646"/>
    <x v="79"/>
    <x v="1"/>
    <n v="5"/>
    <s v="2024/01 "/>
  </r>
  <r>
    <n v="1204"/>
    <s v="2024/05 "/>
    <x v="324"/>
    <x v="139"/>
    <x v="265"/>
    <n v="1"/>
    <s v="2024/01 "/>
  </r>
  <r>
    <n v="1205"/>
    <s v="2024/05 "/>
    <x v="109"/>
    <x v="80"/>
    <x v="84"/>
    <n v="7"/>
    <s v="2024/02 "/>
  </r>
  <r>
    <n v="1206"/>
    <s v="2024/05 "/>
    <x v="647"/>
    <x v="81"/>
    <x v="439"/>
    <n v="30"/>
    <s v="2024/01 "/>
  </r>
  <r>
    <n v="1207"/>
    <s v="2024/05 "/>
    <x v="327"/>
    <x v="91"/>
    <x v="266"/>
    <n v="20"/>
    <s v="2024/02 "/>
  </r>
  <r>
    <n v="1208"/>
    <s v="2024/05 "/>
    <x v="648"/>
    <x v="82"/>
    <x v="440"/>
    <n v="10"/>
    <s v="2024/01 "/>
  </r>
  <r>
    <n v="1209"/>
    <s v="2024/05 "/>
    <x v="649"/>
    <x v="9"/>
    <x v="441"/>
    <n v="20"/>
    <s v="2024/01 "/>
  </r>
  <r>
    <n v="1210"/>
    <s v="2024/05 "/>
    <x v="328"/>
    <x v="11"/>
    <x v="267"/>
    <n v="2"/>
    <s v="2024/01 "/>
  </r>
  <r>
    <n v="1211"/>
    <s v="2024/05 "/>
    <x v="120"/>
    <x v="85"/>
    <x v="95"/>
    <n v="50"/>
    <s v="2024/02 "/>
  </r>
  <r>
    <n v="1212"/>
    <s v="2024/05 "/>
    <x v="121"/>
    <x v="85"/>
    <x v="96"/>
    <n v="53"/>
    <s v="2024/10 "/>
  </r>
  <r>
    <n v="1213"/>
    <s v="2024/05 "/>
    <x v="330"/>
    <x v="85"/>
    <x v="269"/>
    <n v="10"/>
    <s v="2024/01 "/>
  </r>
  <r>
    <n v="1214"/>
    <s v="2024/05 "/>
    <x v="123"/>
    <x v="85"/>
    <x v="98"/>
    <n v="16"/>
    <s v="2024/01 "/>
  </r>
  <r>
    <n v="1215"/>
    <s v="2024/05 "/>
    <x v="125"/>
    <x v="6"/>
    <x v="8"/>
    <n v="12"/>
    <s v="2024/02 "/>
  </r>
  <r>
    <n v="1216"/>
    <s v="2024/05 "/>
    <x v="129"/>
    <x v="87"/>
    <x v="100"/>
    <n v="72"/>
    <s v="2024/02 "/>
  </r>
  <r>
    <n v="1217"/>
    <s v="2024/05 "/>
    <x v="130"/>
    <x v="87"/>
    <x v="101"/>
    <n v="144"/>
    <s v="2025/02 "/>
  </r>
  <r>
    <n v="1218"/>
    <s v="2024/05 "/>
    <x v="650"/>
    <x v="87"/>
    <x v="384"/>
    <n v="12"/>
    <s v="2024/03 "/>
  </r>
  <r>
    <n v="1219"/>
    <s v="2024/05 "/>
    <x v="131"/>
    <x v="87"/>
    <x v="102"/>
    <n v="115"/>
    <s v="2025/02 "/>
  </r>
  <r>
    <n v="1220"/>
    <s v="2024/05 "/>
    <x v="132"/>
    <x v="87"/>
    <x v="103"/>
    <n v="58"/>
    <s v="2024/01 "/>
  </r>
  <r>
    <n v="1221"/>
    <s v="2024/05 "/>
    <x v="133"/>
    <x v="87"/>
    <x v="104"/>
    <n v="62"/>
    <s v="2024/02 "/>
  </r>
  <r>
    <n v="1222"/>
    <s v="2024/05 "/>
    <x v="134"/>
    <x v="87"/>
    <x v="105"/>
    <n v="10"/>
    <s v="2024/01 "/>
  </r>
  <r>
    <n v="1223"/>
    <s v="2024/05 "/>
    <x v="651"/>
    <x v="87"/>
    <x v="123"/>
    <n v="6"/>
    <s v="2024/01 "/>
  </r>
  <r>
    <n v="1224"/>
    <s v="2024/05 "/>
    <x v="453"/>
    <x v="82"/>
    <x v="346"/>
    <n v="10"/>
    <s v="2024/01 "/>
  </r>
  <r>
    <n v="1225"/>
    <s v="2024/05 "/>
    <x v="138"/>
    <x v="82"/>
    <x v="109"/>
    <n v="10"/>
    <s v="2025/03 "/>
  </r>
  <r>
    <n v="1226"/>
    <s v="2024/05 "/>
    <x v="139"/>
    <x v="82"/>
    <x v="110"/>
    <n v="2"/>
    <s v="2024/05 "/>
  </r>
  <r>
    <n v="1227"/>
    <s v="2024/05 "/>
    <x v="140"/>
    <x v="82"/>
    <x v="111"/>
    <n v="20"/>
    <s v="2024/01 "/>
  </r>
  <r>
    <n v="1228"/>
    <s v="2024/05 "/>
    <x v="142"/>
    <x v="9"/>
    <x v="113"/>
    <n v="405"/>
    <s v="2024/04 "/>
  </r>
  <r>
    <n v="1229"/>
    <s v="2024/05 "/>
    <x v="333"/>
    <x v="9"/>
    <x v="272"/>
    <n v="23"/>
    <s v="2024/02 "/>
  </r>
  <r>
    <n v="1230"/>
    <s v="2024/05 "/>
    <x v="144"/>
    <x v="9"/>
    <x v="115"/>
    <n v="418"/>
    <s v="2024/04 "/>
  </r>
  <r>
    <n v="1231"/>
    <s v="2024/05 "/>
    <x v="145"/>
    <x v="9"/>
    <x v="116"/>
    <n v="391"/>
    <s v="2024/04 "/>
  </r>
  <r>
    <n v="1232"/>
    <s v="2024/05 "/>
    <x v="146"/>
    <x v="9"/>
    <x v="117"/>
    <n v="180"/>
    <s v="2024/07 "/>
  </r>
  <r>
    <n v="1233"/>
    <s v="2024/05 "/>
    <x v="147"/>
    <x v="9"/>
    <x v="118"/>
    <n v="40"/>
    <s v="2024/02 "/>
  </r>
  <r>
    <n v="1234"/>
    <s v="2024/05 "/>
    <x v="148"/>
    <x v="9"/>
    <x v="119"/>
    <n v="42"/>
    <s v="2024/02 "/>
  </r>
  <r>
    <n v="1235"/>
    <s v="2024/05 "/>
    <x v="149"/>
    <x v="9"/>
    <x v="120"/>
    <n v="26"/>
    <s v="2024/02 "/>
  </r>
  <r>
    <n v="1236"/>
    <s v="2024/05 "/>
    <x v="150"/>
    <x v="9"/>
    <x v="121"/>
    <n v="333"/>
    <s v="2025/02 "/>
  </r>
  <r>
    <n v="1237"/>
    <s v="2024/05 "/>
    <x v="151"/>
    <x v="9"/>
    <x v="122"/>
    <n v="4"/>
    <s v="2024/01 "/>
  </r>
  <r>
    <n v="1238"/>
    <s v="2024/05 "/>
    <x v="152"/>
    <x v="9"/>
    <x v="123"/>
    <n v="20"/>
    <s v="2024/04 "/>
  </r>
  <r>
    <n v="1239"/>
    <s v="2024/05 "/>
    <x v="153"/>
    <x v="9"/>
    <x v="124"/>
    <n v="90"/>
    <s v="2024/02 "/>
  </r>
  <r>
    <n v="1240"/>
    <s v="2024/05 "/>
    <x v="154"/>
    <x v="9"/>
    <x v="125"/>
    <n v="70"/>
    <s v="2024/04 "/>
  </r>
  <r>
    <n v="1241"/>
    <s v="2024/05 "/>
    <x v="155"/>
    <x v="9"/>
    <x v="126"/>
    <n v="10"/>
    <s v="2024/01 "/>
  </r>
  <r>
    <n v="1242"/>
    <s v="2024/05 "/>
    <x v="156"/>
    <x v="88"/>
    <x v="127"/>
    <n v="15"/>
    <s v="2024/03 "/>
  </r>
  <r>
    <n v="1243"/>
    <s v="2024/05 "/>
    <x v="157"/>
    <x v="88"/>
    <x v="128"/>
    <n v="2"/>
    <s v="2024/01 "/>
  </r>
  <r>
    <n v="1244"/>
    <s v="2024/05 "/>
    <x v="158"/>
    <x v="88"/>
    <x v="129"/>
    <n v="5"/>
    <s v="2024/01 "/>
  </r>
  <r>
    <n v="1245"/>
    <s v="2024/05 "/>
    <x v="159"/>
    <x v="88"/>
    <x v="130"/>
    <n v="52"/>
    <s v="2024/02 "/>
  </r>
  <r>
    <n v="1246"/>
    <s v="2024/05 "/>
    <x v="160"/>
    <x v="88"/>
    <x v="131"/>
    <n v="230"/>
    <s v="2024/12 "/>
  </r>
  <r>
    <n v="1247"/>
    <s v="2024/05 "/>
    <x v="455"/>
    <x v="88"/>
    <x v="347"/>
    <n v="5"/>
    <s v="2024/01 "/>
  </r>
  <r>
    <n v="1248"/>
    <s v="2024/05 "/>
    <x v="161"/>
    <x v="11"/>
    <x v="132"/>
    <n v="215"/>
    <s v="2025/02 "/>
  </r>
  <r>
    <n v="1249"/>
    <s v="2024/05 "/>
    <x v="162"/>
    <x v="11"/>
    <x v="133"/>
    <n v="162"/>
    <s v="2024/08 "/>
  </r>
  <r>
    <n v="1250"/>
    <s v="2024/05 "/>
    <x v="163"/>
    <x v="11"/>
    <x v="134"/>
    <n v="135"/>
    <s v="2026/03 "/>
  </r>
  <r>
    <n v="1251"/>
    <s v="2024/05 "/>
    <x v="164"/>
    <x v="11"/>
    <x v="135"/>
    <n v="92"/>
    <s v="2024/03 "/>
  </r>
  <r>
    <n v="1252"/>
    <s v="2024/05 "/>
    <x v="337"/>
    <x v="11"/>
    <x v="276"/>
    <n v="10"/>
    <s v="2024/01 "/>
  </r>
  <r>
    <n v="1253"/>
    <s v="2024/05 "/>
    <x v="456"/>
    <x v="11"/>
    <x v="348"/>
    <n v="7"/>
    <s v="2024/01 "/>
  </r>
  <r>
    <n v="1254"/>
    <s v="2024/05 "/>
    <x v="165"/>
    <x v="11"/>
    <x v="136"/>
    <n v="135"/>
    <s v="2024/07 "/>
  </r>
  <r>
    <n v="1255"/>
    <s v="2024/05 "/>
    <x v="166"/>
    <x v="11"/>
    <x v="137"/>
    <n v="20"/>
    <s v="2024/01 "/>
  </r>
  <r>
    <n v="1256"/>
    <s v="2024/05 "/>
    <x v="167"/>
    <x v="11"/>
    <x v="138"/>
    <n v="5"/>
    <s v="2024/01 "/>
  </r>
  <r>
    <n v="1257"/>
    <s v="2024/05 "/>
    <x v="652"/>
    <x v="89"/>
    <x v="442"/>
    <n v="7"/>
    <s v="2024/01 "/>
  </r>
  <r>
    <n v="1258"/>
    <s v="2024/05 "/>
    <x v="171"/>
    <x v="83"/>
    <x v="142"/>
    <n v="40"/>
    <s v="2024/01 "/>
  </r>
  <r>
    <n v="1259"/>
    <s v="2024/05 "/>
    <x v="172"/>
    <x v="83"/>
    <x v="143"/>
    <n v="70"/>
    <s v="2024/04 "/>
  </r>
  <r>
    <n v="1260"/>
    <s v="2024/05 "/>
    <x v="173"/>
    <x v="83"/>
    <x v="144"/>
    <n v="94"/>
    <s v="2024/05 "/>
  </r>
  <r>
    <n v="1261"/>
    <s v="2024/05 "/>
    <x v="175"/>
    <x v="83"/>
    <x v="146"/>
    <n v="10"/>
    <s v="2024/01 "/>
  </r>
  <r>
    <n v="1262"/>
    <s v="2024/05 "/>
    <x v="338"/>
    <x v="10"/>
    <x v="277"/>
    <n v="5"/>
    <s v="2024/01 "/>
  </r>
  <r>
    <n v="1263"/>
    <s v="2024/05 "/>
    <x v="177"/>
    <x v="10"/>
    <x v="148"/>
    <n v="70"/>
    <s v="2024/03 "/>
  </r>
  <r>
    <n v="1264"/>
    <s v="2024/05 "/>
    <x v="339"/>
    <x v="10"/>
    <x v="278"/>
    <n v="5"/>
    <s v="2024/05 "/>
  </r>
  <r>
    <n v="1265"/>
    <s v="2024/05 "/>
    <x v="178"/>
    <x v="10"/>
    <x v="149"/>
    <n v="60"/>
    <s v="2024/01 "/>
  </r>
  <r>
    <n v="1266"/>
    <s v="2024/05 "/>
    <x v="179"/>
    <x v="90"/>
    <x v="150"/>
    <n v="55"/>
    <s v="2024/02 "/>
  </r>
  <r>
    <n v="1267"/>
    <s v="2024/05 "/>
    <x v="180"/>
    <x v="90"/>
    <x v="151"/>
    <n v="2"/>
    <s v="2024/01 "/>
  </r>
  <r>
    <n v="1268"/>
    <s v="2024/05 "/>
    <x v="340"/>
    <x v="90"/>
    <x v="279"/>
    <n v="8"/>
    <s v="2024/01 "/>
  </r>
  <r>
    <n v="1269"/>
    <s v="2024/05 "/>
    <x v="341"/>
    <x v="90"/>
    <x v="280"/>
    <n v="100"/>
    <s v="2024/07 "/>
  </r>
  <r>
    <n v="1270"/>
    <s v="2024/05 "/>
    <x v="181"/>
    <x v="90"/>
    <x v="152"/>
    <n v="705"/>
    <s v="2024/05 "/>
  </r>
  <r>
    <n v="1271"/>
    <s v="2024/05 "/>
    <x v="342"/>
    <x v="90"/>
    <x v="281"/>
    <n v="15"/>
    <s v="2024/01 "/>
  </r>
  <r>
    <n v="1272"/>
    <s v="2024/05 "/>
    <x v="182"/>
    <x v="84"/>
    <x v="153"/>
    <n v="32"/>
    <s v="2024/04 "/>
  </r>
  <r>
    <n v="1273"/>
    <s v="2024/05 "/>
    <x v="183"/>
    <x v="84"/>
    <x v="154"/>
    <n v="13"/>
    <s v="2024/01 "/>
  </r>
  <r>
    <n v="1274"/>
    <s v="2024/05 "/>
    <x v="185"/>
    <x v="84"/>
    <x v="156"/>
    <n v="130"/>
    <s v="2024/01 "/>
  </r>
  <r>
    <n v="1275"/>
    <s v="2024/05 "/>
    <x v="538"/>
    <x v="84"/>
    <x v="388"/>
    <n v="10"/>
    <s v="2024/01 "/>
  </r>
  <r>
    <n v="1276"/>
    <s v="2024/05 "/>
    <x v="186"/>
    <x v="84"/>
    <x v="157"/>
    <n v="570"/>
    <s v="2024/08 "/>
  </r>
  <r>
    <n v="1277"/>
    <s v="2024/05 "/>
    <x v="187"/>
    <x v="84"/>
    <x v="158"/>
    <n v="80"/>
    <s v="2024/06 "/>
  </r>
  <r>
    <n v="1278"/>
    <s v="2024/05 "/>
    <x v="188"/>
    <x v="91"/>
    <x v="159"/>
    <n v="115"/>
    <s v="2024/06 "/>
  </r>
  <r>
    <n v="1279"/>
    <s v="2024/05 "/>
    <x v="189"/>
    <x v="91"/>
    <x v="160"/>
    <n v="50"/>
    <s v="2024/04 "/>
  </r>
  <r>
    <n v="1280"/>
    <s v="2024/05 "/>
    <x v="461"/>
    <x v="143"/>
    <x v="163"/>
    <n v="4"/>
    <s v="2024/01 "/>
  </r>
  <r>
    <n v="1281"/>
    <s v="2024/05 "/>
    <x v="191"/>
    <x v="91"/>
    <x v="162"/>
    <n v="60"/>
    <s v="2024/01 "/>
  </r>
  <r>
    <n v="1282"/>
    <s v="2024/05 "/>
    <x v="653"/>
    <x v="91"/>
    <x v="443"/>
    <n v="7"/>
    <s v="2024/01 "/>
  </r>
  <r>
    <n v="1283"/>
    <s v="2024/05 "/>
    <x v="654"/>
    <x v="91"/>
    <x v="383"/>
    <n v="7"/>
    <s v="2024/01 "/>
  </r>
  <r>
    <n v="1284"/>
    <s v="2024/05 "/>
    <x v="345"/>
    <x v="91"/>
    <x v="283"/>
    <n v="120"/>
    <s v="2024/01 "/>
  </r>
  <r>
    <n v="1285"/>
    <s v="2024/05 "/>
    <x v="655"/>
    <x v="91"/>
    <x v="444"/>
    <n v="38"/>
    <s v="2024/04 "/>
  </r>
  <r>
    <n v="1286"/>
    <s v="2024/05 "/>
    <x v="193"/>
    <x v="93"/>
    <x v="163"/>
    <n v="10"/>
    <s v="2024/01 "/>
  </r>
  <r>
    <n v="1287"/>
    <s v="2024/05 "/>
    <x v="656"/>
    <x v="91"/>
    <x v="445"/>
    <n v="20"/>
    <s v="2024/01 "/>
  </r>
  <r>
    <n v="1288"/>
    <s v="2024/05 "/>
    <x v="195"/>
    <x v="91"/>
    <x v="165"/>
    <n v="26"/>
    <s v="2024/01 "/>
  </r>
  <r>
    <n v="1289"/>
    <s v="2024/05 "/>
    <x v="657"/>
    <x v="89"/>
    <x v="446"/>
    <n v="3"/>
    <s v="2024/01 "/>
  </r>
  <r>
    <n v="1290"/>
    <s v="2024/05 "/>
    <x v="544"/>
    <x v="67"/>
    <x v="391"/>
    <n v="63"/>
    <s v="2024/05 "/>
  </r>
  <r>
    <n v="1291"/>
    <s v="2024/05 "/>
    <x v="658"/>
    <x v="67"/>
    <x v="447"/>
    <n v="12"/>
    <s v="2024/01 "/>
  </r>
  <r>
    <n v="1292"/>
    <s v="2024/05 "/>
    <x v="349"/>
    <x v="67"/>
    <x v="285"/>
    <n v="3"/>
    <s v="2024/01 "/>
  </r>
  <r>
    <n v="1293"/>
    <s v="2024/05 "/>
    <x v="545"/>
    <x v="97"/>
    <x v="392"/>
    <n v="28"/>
    <s v="2024/05 "/>
  </r>
  <r>
    <n v="1294"/>
    <s v="2024/05 "/>
    <x v="204"/>
    <x v="97"/>
    <x v="173"/>
    <n v="25"/>
    <s v="2024/01 "/>
  </r>
  <r>
    <n v="1295"/>
    <s v="2024/05 "/>
    <x v="206"/>
    <x v="67"/>
    <x v="175"/>
    <n v="84"/>
    <s v="2024/01 "/>
  </r>
  <r>
    <n v="1296"/>
    <s v="2024/05 "/>
    <x v="659"/>
    <x v="102"/>
    <x v="448"/>
    <n v="15"/>
    <s v="2024/01 "/>
  </r>
  <r>
    <n v="1297"/>
    <s v="2024/05 "/>
    <x v="660"/>
    <x v="101"/>
    <x v="449"/>
    <n v="3"/>
    <s v="2024/01 "/>
  </r>
  <r>
    <n v="1298"/>
    <s v="2024/05 "/>
    <x v="661"/>
    <x v="101"/>
    <x v="450"/>
    <n v="25"/>
    <s v="2024/01 "/>
  </r>
  <r>
    <n v="1299"/>
    <s v="2024/05 "/>
    <x v="350"/>
    <x v="78"/>
    <x v="286"/>
    <n v="4"/>
    <s v="2024/01 "/>
  </r>
  <r>
    <n v="1300"/>
    <s v="2024/05 "/>
    <x v="548"/>
    <x v="98"/>
    <x v="395"/>
    <n v="40"/>
    <s v="2024/01 "/>
  </r>
  <r>
    <n v="1301"/>
    <s v="2024/05 "/>
    <x v="549"/>
    <x v="98"/>
    <x v="396"/>
    <n v="30"/>
    <s v="2024/01 "/>
  </r>
  <r>
    <n v="1302"/>
    <s v="2024/05 "/>
    <x v="351"/>
    <x v="98"/>
    <x v="287"/>
    <n v="60"/>
    <s v="2024/01 "/>
  </r>
  <r>
    <n v="1303"/>
    <s v="2024/05 "/>
    <x v="214"/>
    <x v="102"/>
    <x v="183"/>
    <n v="30"/>
    <s v="2024/01 "/>
  </r>
  <r>
    <n v="1304"/>
    <s v="2024/05 "/>
    <x v="215"/>
    <x v="102"/>
    <x v="184"/>
    <n v="30"/>
    <s v="2024/01 "/>
  </r>
  <r>
    <n v="1305"/>
    <s v="2024/05 "/>
    <x v="467"/>
    <x v="147"/>
    <x v="163"/>
    <n v="6"/>
    <s v="2024/01 "/>
  </r>
  <r>
    <n v="1306"/>
    <s v="2024/05 "/>
    <x v="216"/>
    <x v="103"/>
    <x v="185"/>
    <n v="95"/>
    <s v="2024/08 "/>
  </r>
  <r>
    <n v="1307"/>
    <s v="2024/05 "/>
    <x v="217"/>
    <x v="103"/>
    <x v="186"/>
    <n v="80"/>
    <s v="2025/11 "/>
  </r>
  <r>
    <n v="1308"/>
    <s v="2024/05 "/>
    <x v="219"/>
    <x v="103"/>
    <x v="188"/>
    <n v="50"/>
    <s v="2024/07 "/>
  </r>
  <r>
    <n v="1309"/>
    <s v="2024/05 "/>
    <x v="220"/>
    <x v="103"/>
    <x v="189"/>
    <n v="5"/>
    <s v="2024/06 "/>
  </r>
  <r>
    <n v="1310"/>
    <s v="2024/05 "/>
    <x v="354"/>
    <x v="103"/>
    <x v="289"/>
    <n v="10"/>
    <s v="2024/01 "/>
  </r>
  <r>
    <n v="1311"/>
    <s v="2024/05 "/>
    <x v="221"/>
    <x v="103"/>
    <x v="190"/>
    <n v="175"/>
    <s v="2024/04 "/>
  </r>
  <r>
    <n v="1312"/>
    <s v="2024/05 "/>
    <x v="222"/>
    <x v="103"/>
    <x v="191"/>
    <n v="20"/>
    <s v="2024/01 "/>
  </r>
  <r>
    <n v="1313"/>
    <s v="2024/05 "/>
    <x v="355"/>
    <x v="103"/>
    <x v="290"/>
    <n v="25"/>
    <s v="2024/02 "/>
  </r>
  <r>
    <n v="1314"/>
    <s v="2024/05 "/>
    <x v="662"/>
    <x v="103"/>
    <x v="298"/>
    <n v="30"/>
    <s v="2024/01 "/>
  </r>
  <r>
    <n v="1315"/>
    <s v="2024/05 "/>
    <x v="469"/>
    <x v="104"/>
    <x v="354"/>
    <n v="10"/>
    <s v="2024/01 "/>
  </r>
  <r>
    <n v="1316"/>
    <s v="2024/05 "/>
    <x v="470"/>
    <x v="104"/>
    <x v="355"/>
    <n v="10"/>
    <s v="2024/01 "/>
  </r>
  <r>
    <n v="1317"/>
    <s v="2024/05 "/>
    <x v="663"/>
    <x v="104"/>
    <x v="451"/>
    <n v="15"/>
    <s v="2024/01 "/>
  </r>
  <r>
    <n v="1318"/>
    <s v="2024/05 "/>
    <x v="224"/>
    <x v="105"/>
    <x v="193"/>
    <n v="10"/>
    <s v="2026/02 "/>
  </r>
  <r>
    <n v="1319"/>
    <s v="2024/05 "/>
    <x v="225"/>
    <x v="105"/>
    <x v="194"/>
    <n v="20"/>
    <s v="2024/04 "/>
  </r>
  <r>
    <n v="1320"/>
    <s v="2024/05 "/>
    <x v="227"/>
    <x v="105"/>
    <x v="196"/>
    <n v="30"/>
    <s v="2024/06 "/>
  </r>
  <r>
    <n v="1321"/>
    <s v="2024/05 "/>
    <x v="228"/>
    <x v="105"/>
    <x v="197"/>
    <n v="50"/>
    <s v="2024/01 "/>
  </r>
  <r>
    <n v="1322"/>
    <s v="2024/05 "/>
    <x v="664"/>
    <x v="105"/>
    <x v="452"/>
    <n v="20"/>
    <s v="2024/01 "/>
  </r>
  <r>
    <n v="1323"/>
    <s v="2024/05 "/>
    <x v="230"/>
    <x v="105"/>
    <x v="199"/>
    <n v="50"/>
    <s v="2024/02 "/>
  </r>
  <r>
    <n v="1324"/>
    <s v="2024/05 "/>
    <x v="231"/>
    <x v="105"/>
    <x v="200"/>
    <n v="80"/>
    <s v="2024/01 "/>
  </r>
  <r>
    <n v="1325"/>
    <s v="2024/05 "/>
    <x v="552"/>
    <x v="105"/>
    <x v="398"/>
    <n v="30"/>
    <s v="2024/01 "/>
  </r>
  <r>
    <n v="1326"/>
    <s v="2024/05 "/>
    <x v="665"/>
    <x v="77"/>
    <x v="453"/>
    <n v="65"/>
    <s v="2024/12 "/>
  </r>
  <r>
    <n v="1327"/>
    <s v="2024/05 "/>
    <x v="666"/>
    <x v="77"/>
    <x v="454"/>
    <n v="65"/>
    <s v="2024/02 "/>
  </r>
  <r>
    <n v="1328"/>
    <s v="2024/05 "/>
    <x v="357"/>
    <x v="77"/>
    <x v="292"/>
    <n v="70"/>
    <s v="2025/02 "/>
  </r>
  <r>
    <n v="1329"/>
    <s v="2024/05 "/>
    <x v="667"/>
    <x v="77"/>
    <x v="455"/>
    <n v="35"/>
    <s v="2024/01 "/>
  </r>
  <r>
    <n v="1330"/>
    <s v="2024/05 "/>
    <x v="358"/>
    <x v="100"/>
    <x v="293"/>
    <n v="1"/>
    <s v="2024/02 "/>
  </r>
  <r>
    <n v="1331"/>
    <s v="2024/05 "/>
    <x v="234"/>
    <x v="100"/>
    <x v="203"/>
    <n v="23"/>
    <s v="2025/02 "/>
  </r>
  <r>
    <n v="1332"/>
    <s v="2024/05 "/>
    <x v="235"/>
    <x v="100"/>
    <x v="204"/>
    <n v="42"/>
    <s v="2026/01 "/>
  </r>
  <r>
    <n v="1333"/>
    <s v="2024/05 "/>
    <x v="238"/>
    <x v="101"/>
    <x v="207"/>
    <n v="8"/>
    <s v="2024/01 "/>
  </r>
  <r>
    <n v="1334"/>
    <s v="2024/05 "/>
    <x v="239"/>
    <x v="78"/>
    <x v="208"/>
    <n v="10"/>
    <s v="2024/11 "/>
  </r>
  <r>
    <n v="1335"/>
    <s v="2024/05 "/>
    <x v="240"/>
    <x v="78"/>
    <x v="209"/>
    <n v="50"/>
    <s v="2024/07 "/>
  </r>
  <r>
    <n v="1336"/>
    <s v="2024/05 "/>
    <x v="668"/>
    <x v="78"/>
    <x v="456"/>
    <n v="8"/>
    <s v="2024/04 "/>
  </r>
  <r>
    <n v="1337"/>
    <s v="2024/05 "/>
    <x v="241"/>
    <x v="78"/>
    <x v="210"/>
    <n v="40"/>
    <s v="2024/08 "/>
  </r>
  <r>
    <n v="1338"/>
    <s v="2024/05 "/>
    <x v="242"/>
    <x v="78"/>
    <x v="211"/>
    <n v="594"/>
    <s v="2026/02 "/>
  </r>
  <r>
    <n v="1339"/>
    <s v="2024/05 "/>
    <x v="243"/>
    <x v="79"/>
    <x v="212"/>
    <n v="630"/>
    <s v="2024/10 "/>
  </r>
  <r>
    <n v="1340"/>
    <s v="2024/05 "/>
    <x v="244"/>
    <x v="79"/>
    <x v="213"/>
    <n v="50"/>
    <s v="2024/07 "/>
  </r>
  <r>
    <n v="1341"/>
    <s v="2024/05 "/>
    <x v="245"/>
    <x v="79"/>
    <x v="214"/>
    <n v="5890"/>
    <s v="2024/01 "/>
  </r>
  <r>
    <n v="1342"/>
    <s v="2024/05 "/>
    <x v="247"/>
    <x v="79"/>
    <x v="216"/>
    <n v="690"/>
    <s v="2026/02 "/>
  </r>
  <r>
    <n v="1343"/>
    <s v="2024/05 "/>
    <x v="248"/>
    <x v="79"/>
    <x v="217"/>
    <n v="5286"/>
    <s v="2024/01 "/>
  </r>
  <r>
    <n v="1344"/>
    <s v="2024/05 "/>
    <x v="249"/>
    <x v="79"/>
    <x v="218"/>
    <n v="20"/>
    <s v="2024/01 "/>
  </r>
  <r>
    <n v="1345"/>
    <s v="2024/05 "/>
    <x v="250"/>
    <x v="79"/>
    <x v="219"/>
    <n v="1160"/>
    <s v="2026/03 "/>
  </r>
  <r>
    <n v="1346"/>
    <s v="2024/05 "/>
    <x v="251"/>
    <x v="79"/>
    <x v="220"/>
    <n v="100"/>
    <s v="2024/01 "/>
  </r>
  <r>
    <n v="1347"/>
    <s v="2024/05 "/>
    <x v="669"/>
    <x v="147"/>
    <x v="457"/>
    <n v="1"/>
    <s v="2024/01 "/>
  </r>
  <r>
    <n v="1348"/>
    <s v="2024/05 "/>
    <x v="558"/>
    <x v="216"/>
    <x v="404"/>
    <n v="944"/>
    <s v="2024/12 "/>
  </r>
  <r>
    <n v="1349"/>
    <s v="2024/05 "/>
    <x v="559"/>
    <x v="217"/>
    <x v="405"/>
    <n v="742"/>
    <s v="2024/12 "/>
  </r>
  <r>
    <n v="1350"/>
    <s v="2024/05 "/>
    <x v="560"/>
    <x v="218"/>
    <x v="406"/>
    <n v="145"/>
    <s v="2024/04 "/>
  </r>
  <r>
    <n v="1351"/>
    <s v="2024/05 "/>
    <x v="561"/>
    <x v="219"/>
    <x v="407"/>
    <n v="152"/>
    <s v="2024/01 "/>
  </r>
  <r>
    <n v="1352"/>
    <s v="2024/05 "/>
    <x v="562"/>
    <x v="220"/>
    <x v="408"/>
    <n v="315"/>
    <s v="2024/12 "/>
  </r>
  <r>
    <n v="1353"/>
    <s v="2024/05 "/>
    <x v="563"/>
    <x v="221"/>
    <x v="409"/>
    <n v="2759"/>
    <s v="2024/05 "/>
  </r>
  <r>
    <n v="1354"/>
    <s v="2024/05 "/>
    <x v="564"/>
    <x v="222"/>
    <x v="410"/>
    <n v="105"/>
    <s v="2024/01 "/>
  </r>
  <r>
    <n v="1355"/>
    <s v="2024/05 "/>
    <x v="565"/>
    <x v="223"/>
    <x v="411"/>
    <n v="93"/>
    <s v="2025/12 "/>
  </r>
  <r>
    <n v="1356"/>
    <s v="2024/05 "/>
    <x v="566"/>
    <x v="224"/>
    <x v="412"/>
    <n v="476"/>
    <s v="2025/12 "/>
  </r>
  <r>
    <n v="1357"/>
    <s v="2024/05 "/>
    <x v="567"/>
    <x v="225"/>
    <x v="413"/>
    <n v="100"/>
    <s v="2025/12 "/>
  </r>
  <r>
    <n v="1358"/>
    <s v="2024/05 "/>
    <x v="568"/>
    <x v="226"/>
    <x v="414"/>
    <n v="21"/>
    <s v="2024/10 "/>
  </r>
  <r>
    <n v="1359"/>
    <s v="2024/05 "/>
    <x v="670"/>
    <x v="274"/>
    <x v="458"/>
    <n v="401"/>
    <s v="2024/01 "/>
  </r>
  <r>
    <n v="1360"/>
    <s v="2024/05 "/>
    <x v="671"/>
    <x v="275"/>
    <x v="459"/>
    <n v="214"/>
    <s v="2025/12 "/>
  </r>
  <r>
    <n v="1361"/>
    <s v="2024/05 "/>
    <x v="672"/>
    <x v="276"/>
    <x v="460"/>
    <n v="165"/>
    <s v="2025/12 "/>
  </r>
  <r>
    <n v="1362"/>
    <s v="2024/05 "/>
    <x v="673"/>
    <x v="277"/>
    <x v="461"/>
    <n v="80"/>
    <s v="2025/12 "/>
  </r>
  <r>
    <n v="1363"/>
    <s v="2024/05 "/>
    <x v="569"/>
    <x v="227"/>
    <x v="415"/>
    <n v="180"/>
    <s v="2024/07 "/>
  </r>
  <r>
    <n v="1364"/>
    <s v="2024/05 "/>
    <x v="674"/>
    <x v="278"/>
    <x v="462"/>
    <n v="200"/>
    <s v="2024/08 "/>
  </r>
  <r>
    <n v="1365"/>
    <s v="2024/06 "/>
    <x v="367"/>
    <x v="0"/>
    <x v="8"/>
    <n v="110"/>
    <s v="2024/01 "/>
  </r>
  <r>
    <n v="1366"/>
    <s v="2024/06 "/>
    <x v="570"/>
    <x v="0"/>
    <x v="11"/>
    <n v="100"/>
    <s v="2024/01 "/>
  </r>
  <r>
    <n v="1367"/>
    <s v="2024/06 "/>
    <x v="0"/>
    <x v="0"/>
    <x v="0"/>
    <n v="30"/>
    <s v="2024/01 "/>
  </r>
  <r>
    <n v="1368"/>
    <s v="2024/06 "/>
    <x v="675"/>
    <x v="148"/>
    <x v="8"/>
    <n v="30"/>
    <s v="2024/01 "/>
  </r>
  <r>
    <n v="1369"/>
    <s v="2024/06 "/>
    <x v="3"/>
    <x v="2"/>
    <x v="2"/>
    <n v="120"/>
    <s v="2024/01 "/>
  </r>
  <r>
    <n v="1370"/>
    <s v="2024/06 "/>
    <x v="369"/>
    <x v="2"/>
    <x v="3"/>
    <n v="50"/>
    <s v="2024/01 "/>
  </r>
  <r>
    <n v="1371"/>
    <s v="2024/06 "/>
    <x v="676"/>
    <x v="3"/>
    <x v="0"/>
    <n v="30"/>
    <s v="2024/01 "/>
  </r>
  <r>
    <n v="1372"/>
    <s v="2024/06 "/>
    <x v="573"/>
    <x v="3"/>
    <x v="14"/>
    <n v="30"/>
    <s v="2024/01 "/>
  </r>
  <r>
    <n v="1373"/>
    <s v="2024/06 "/>
    <x v="374"/>
    <x v="149"/>
    <x v="303"/>
    <n v="1"/>
    <s v="2024/01 "/>
  </r>
  <r>
    <n v="1374"/>
    <s v="2024/06 "/>
    <x v="259"/>
    <x v="3"/>
    <x v="8"/>
    <n v="10"/>
    <s v="2024/01 "/>
  </r>
  <r>
    <n v="1375"/>
    <s v="2024/06 "/>
    <x v="677"/>
    <x v="149"/>
    <x v="463"/>
    <n v="50"/>
    <s v="2024/01 "/>
  </r>
  <r>
    <n v="1376"/>
    <s v="2024/06 "/>
    <x v="678"/>
    <x v="228"/>
    <x v="463"/>
    <n v="50"/>
    <s v="2024/01 "/>
  </r>
  <r>
    <n v="1377"/>
    <s v="2024/06 "/>
    <x v="491"/>
    <x v="3"/>
    <x v="1"/>
    <n v="20"/>
    <s v="2024/01 "/>
  </r>
  <r>
    <n v="1378"/>
    <s v="2024/06 "/>
    <x v="679"/>
    <x v="3"/>
    <x v="10"/>
    <n v="10"/>
    <s v="2024/01 "/>
  </r>
  <r>
    <n v="1379"/>
    <s v="2024/06 "/>
    <x v="379"/>
    <x v="151"/>
    <x v="305"/>
    <n v="50"/>
    <s v="2024/01 "/>
  </r>
  <r>
    <n v="1380"/>
    <s v="2024/06 "/>
    <x v="680"/>
    <x v="5"/>
    <x v="1"/>
    <m/>
    <e v="#N/A"/>
  </r>
  <r>
    <n v="1381"/>
    <s v="2024/06 "/>
    <x v="681"/>
    <x v="5"/>
    <x v="8"/>
    <m/>
    <e v="#N/A"/>
  </r>
  <r>
    <n v="1382"/>
    <s v="2024/06 "/>
    <x v="682"/>
    <x v="5"/>
    <x v="10"/>
    <m/>
    <s v="2024/01 "/>
  </r>
  <r>
    <n v="1383"/>
    <s v="2024/06 "/>
    <x v="683"/>
    <x v="151"/>
    <x v="463"/>
    <n v="50"/>
    <s v="2024/01 "/>
  </r>
  <r>
    <n v="1384"/>
    <s v="2024/06 "/>
    <x v="684"/>
    <x v="85"/>
    <x v="4"/>
    <n v="6"/>
    <s v="2024/01 "/>
  </r>
  <r>
    <n v="1385"/>
    <s v="2024/06 "/>
    <x v="685"/>
    <x v="279"/>
    <x v="8"/>
    <n v="2"/>
    <s v="2024/01 "/>
  </r>
  <r>
    <n v="1386"/>
    <s v="2024/06 "/>
    <x v="493"/>
    <x v="9"/>
    <x v="8"/>
    <n v="50"/>
    <s v="2024/01 "/>
  </r>
  <r>
    <n v="1387"/>
    <s v="2024/06 "/>
    <x v="15"/>
    <x v="9"/>
    <x v="10"/>
    <n v="10"/>
    <s v="2024/01 "/>
  </r>
  <r>
    <n v="1388"/>
    <s v="2024/06 "/>
    <x v="20"/>
    <x v="9"/>
    <x v="0"/>
    <n v="20"/>
    <s v="2024/01 "/>
  </r>
  <r>
    <n v="1389"/>
    <s v="2024/06 "/>
    <x v="494"/>
    <x v="9"/>
    <x v="225"/>
    <n v="10"/>
    <s v="2024/01 "/>
  </r>
  <r>
    <n v="1390"/>
    <s v="2024/06 "/>
    <x v="495"/>
    <x v="9"/>
    <x v="363"/>
    <n v="10"/>
    <s v="2024/01 "/>
  </r>
  <r>
    <n v="1391"/>
    <s v="2024/06 "/>
    <x v="496"/>
    <x v="9"/>
    <x v="307"/>
    <n v="6"/>
    <s v="2024/01 "/>
  </r>
  <r>
    <n v="1392"/>
    <s v="2024/06 "/>
    <x v="497"/>
    <x v="9"/>
    <x v="364"/>
    <n v="10"/>
    <s v="2024/01 "/>
  </r>
  <r>
    <n v="1393"/>
    <s v="2024/06 "/>
    <x v="21"/>
    <x v="9"/>
    <x v="14"/>
    <n v="50"/>
    <s v="2024/01 "/>
  </r>
  <r>
    <n v="1394"/>
    <s v="2024/06 "/>
    <x v="686"/>
    <x v="88"/>
    <x v="7"/>
    <n v="10"/>
    <s v="2024/01 "/>
  </r>
  <r>
    <n v="1395"/>
    <s v="2024/06 "/>
    <x v="687"/>
    <x v="195"/>
    <x v="82"/>
    <n v="30"/>
    <s v="2024/01 "/>
  </r>
  <r>
    <n v="1396"/>
    <s v="2024/06 "/>
    <x v="499"/>
    <x v="30"/>
    <x v="365"/>
    <n v="4"/>
    <s v="2024/01 "/>
  </r>
  <r>
    <n v="1397"/>
    <s v="2024/06 "/>
    <x v="500"/>
    <x v="17"/>
    <x v="366"/>
    <n v="5"/>
    <s v="2024/01 "/>
  </r>
  <r>
    <n v="1398"/>
    <s v="2024/06 "/>
    <x v="501"/>
    <x v="32"/>
    <x v="367"/>
    <n v="4"/>
    <s v="2024/01 "/>
  </r>
  <r>
    <n v="1399"/>
    <s v="2024/06 "/>
    <x v="688"/>
    <x v="36"/>
    <x v="464"/>
    <n v="6"/>
    <s v="2024/01 "/>
  </r>
  <r>
    <n v="1400"/>
    <s v="2024/06 "/>
    <x v="689"/>
    <x v="280"/>
    <x v="9"/>
    <n v="8"/>
    <s v="2024/01 "/>
  </r>
  <r>
    <n v="1401"/>
    <s v="2024/06 "/>
    <x v="276"/>
    <x v="116"/>
    <x v="232"/>
    <n v="10"/>
    <s v="2024/01 "/>
  </r>
  <r>
    <n v="1402"/>
    <s v="2024/06 "/>
    <x v="406"/>
    <x v="161"/>
    <x v="314"/>
    <n v="10"/>
    <s v="2024/01 "/>
  </r>
  <r>
    <n v="1403"/>
    <s v="2024/06 "/>
    <x v="407"/>
    <x v="162"/>
    <x v="315"/>
    <n v="5"/>
    <s v="2024/10 "/>
  </r>
  <r>
    <n v="1404"/>
    <s v="2024/06 "/>
    <x v="409"/>
    <x v="164"/>
    <x v="317"/>
    <n v="11"/>
    <s v="2024/01 "/>
  </r>
  <r>
    <n v="1405"/>
    <s v="2024/06 "/>
    <x v="587"/>
    <x v="236"/>
    <x v="421"/>
    <n v="55"/>
    <s v="2024/01 "/>
  </r>
  <r>
    <n v="1406"/>
    <s v="2024/06 "/>
    <x v="690"/>
    <x v="281"/>
    <x v="465"/>
    <n v="11"/>
    <s v="2024/01 "/>
  </r>
  <r>
    <n v="1407"/>
    <s v="2024/06 "/>
    <x v="691"/>
    <x v="282"/>
    <x v="318"/>
    <n v="5"/>
    <s v="2024/01 "/>
  </r>
  <r>
    <n v="1408"/>
    <s v="2024/06 "/>
    <x v="692"/>
    <x v="283"/>
    <x v="9"/>
    <n v="2"/>
    <s v="2024/01 "/>
  </r>
  <r>
    <n v="1409"/>
    <s v="2024/06 "/>
    <x v="31"/>
    <x v="14"/>
    <x v="22"/>
    <n v="130"/>
    <s v="2025/12 "/>
  </r>
  <r>
    <n v="1410"/>
    <s v="2024/06 "/>
    <x v="32"/>
    <x v="15"/>
    <x v="23"/>
    <n v="141"/>
    <s v="2024/10 "/>
  </r>
  <r>
    <n v="1411"/>
    <s v="2024/06 "/>
    <x v="33"/>
    <x v="16"/>
    <x v="24"/>
    <n v="4"/>
    <s v="2025/10 "/>
  </r>
  <r>
    <n v="1412"/>
    <s v="2024/06 "/>
    <x v="34"/>
    <x v="17"/>
    <x v="25"/>
    <n v="135"/>
    <s v="2024/09 "/>
  </r>
  <r>
    <n v="1413"/>
    <s v="2024/06 "/>
    <x v="35"/>
    <x v="18"/>
    <x v="26"/>
    <n v="110"/>
    <s v="2024/03 "/>
  </r>
  <r>
    <n v="1414"/>
    <s v="2024/06 "/>
    <x v="36"/>
    <x v="19"/>
    <x v="27"/>
    <n v="70"/>
    <s v="2024/04 "/>
  </r>
  <r>
    <n v="1415"/>
    <s v="2024/06 "/>
    <x v="37"/>
    <x v="20"/>
    <x v="28"/>
    <n v="43"/>
    <s v="2024/09 "/>
  </r>
  <r>
    <n v="1416"/>
    <s v="2024/06 "/>
    <x v="594"/>
    <x v="243"/>
    <x v="422"/>
    <n v="4"/>
    <s v="2024/01 "/>
  </r>
  <r>
    <n v="1417"/>
    <s v="2024/06 "/>
    <x v="38"/>
    <x v="21"/>
    <x v="29"/>
    <n v="10"/>
    <s v="2024/07 "/>
  </r>
  <r>
    <n v="1418"/>
    <s v="2024/06 "/>
    <x v="595"/>
    <x v="244"/>
    <x v="423"/>
    <n v="2"/>
    <s v="2024/01 "/>
  </r>
  <r>
    <n v="1419"/>
    <s v="2024/06 "/>
    <x v="39"/>
    <x v="22"/>
    <x v="30"/>
    <n v="80"/>
    <s v="2024/04 "/>
  </r>
  <r>
    <n v="1420"/>
    <s v="2024/06 "/>
    <x v="41"/>
    <x v="24"/>
    <x v="32"/>
    <n v="78"/>
    <s v="2024/11 "/>
  </r>
  <r>
    <n v="1421"/>
    <s v="2024/06 "/>
    <x v="43"/>
    <x v="26"/>
    <x v="34"/>
    <n v="2"/>
    <s v="2024/12 "/>
  </r>
  <r>
    <n v="1422"/>
    <s v="2024/06 "/>
    <x v="44"/>
    <x v="27"/>
    <x v="35"/>
    <n v="100"/>
    <s v="2024/12 "/>
  </r>
  <r>
    <n v="1423"/>
    <s v="2024/06 "/>
    <x v="45"/>
    <x v="28"/>
    <x v="36"/>
    <n v="100"/>
    <s v="2025/12 "/>
  </r>
  <r>
    <n v="1424"/>
    <s v="2024/06 "/>
    <x v="46"/>
    <x v="29"/>
    <x v="37"/>
    <n v="359"/>
    <s v="2024/01 "/>
  </r>
  <r>
    <n v="1425"/>
    <s v="2024/06 "/>
    <x v="693"/>
    <x v="284"/>
    <x v="9"/>
    <n v="50"/>
    <s v="2024/01 "/>
  </r>
  <r>
    <n v="1426"/>
    <s v="2024/06 "/>
    <x v="47"/>
    <x v="30"/>
    <x v="38"/>
    <n v="200"/>
    <s v="2025/12 "/>
  </r>
  <r>
    <n v="1427"/>
    <s v="2024/06 "/>
    <x v="48"/>
    <x v="31"/>
    <x v="39"/>
    <n v="100"/>
    <s v="2024/03 "/>
  </r>
  <r>
    <n v="1428"/>
    <s v="2024/06 "/>
    <x v="49"/>
    <x v="32"/>
    <x v="40"/>
    <n v="160"/>
    <s v="2025/11 "/>
  </r>
  <r>
    <n v="1429"/>
    <s v="2024/06 "/>
    <x v="50"/>
    <x v="33"/>
    <x v="41"/>
    <n v="100"/>
    <s v="2024/11 "/>
  </r>
  <r>
    <n v="1430"/>
    <s v="2024/06 "/>
    <x v="53"/>
    <x v="36"/>
    <x v="44"/>
    <n v="52"/>
    <s v="2024/01 "/>
  </r>
  <r>
    <n v="1431"/>
    <s v="2024/06 "/>
    <x v="509"/>
    <x v="200"/>
    <x v="372"/>
    <n v="10"/>
    <s v="2024/03 "/>
  </r>
  <r>
    <n v="1432"/>
    <s v="2024/06 "/>
    <x v="694"/>
    <x v="285"/>
    <x v="9"/>
    <n v="60"/>
    <s v="2024/01 "/>
  </r>
  <r>
    <n v="1433"/>
    <s v="2024/06 "/>
    <x v="54"/>
    <x v="37"/>
    <x v="45"/>
    <n v="20"/>
    <s v="2024/06 "/>
  </r>
  <r>
    <n v="1434"/>
    <s v="2024/06 "/>
    <x v="58"/>
    <x v="41"/>
    <x v="49"/>
    <n v="4"/>
    <s v="2025/06 "/>
  </r>
  <r>
    <n v="1435"/>
    <s v="2024/06 "/>
    <x v="601"/>
    <x v="250"/>
    <x v="9"/>
    <n v="10"/>
    <s v="2024/01 "/>
  </r>
  <r>
    <n v="1436"/>
    <s v="2024/06 "/>
    <x v="603"/>
    <x v="252"/>
    <x v="9"/>
    <n v="200"/>
    <s v="2024/01 "/>
  </r>
  <r>
    <n v="1437"/>
    <s v="2024/06 "/>
    <x v="695"/>
    <x v="286"/>
    <x v="9"/>
    <n v="90"/>
    <s v="2024/01 "/>
  </r>
  <r>
    <n v="1438"/>
    <s v="2024/06 "/>
    <x v="512"/>
    <x v="203"/>
    <x v="9"/>
    <n v="140"/>
    <s v="2024/01 "/>
  </r>
  <r>
    <n v="1439"/>
    <s v="2024/06 "/>
    <x v="283"/>
    <x v="123"/>
    <x v="239"/>
    <n v="31"/>
    <s v="2024/03 "/>
  </r>
  <r>
    <n v="1440"/>
    <s v="2024/06 "/>
    <x v="60"/>
    <x v="43"/>
    <x v="51"/>
    <n v="264"/>
    <s v="2025/12 "/>
  </r>
  <r>
    <n v="1441"/>
    <s v="2024/06 "/>
    <x v="61"/>
    <x v="44"/>
    <x v="52"/>
    <n v="468"/>
    <s v="2025/11 "/>
  </r>
  <r>
    <n v="1442"/>
    <s v="2024/06 "/>
    <x v="696"/>
    <x v="287"/>
    <x v="466"/>
    <n v="1"/>
    <s v="2024/01 "/>
  </r>
  <r>
    <n v="1443"/>
    <s v="2024/06 "/>
    <x v="62"/>
    <x v="45"/>
    <x v="53"/>
    <n v="162"/>
    <s v="2025/03 "/>
  </r>
  <r>
    <n v="1444"/>
    <s v="2024/06 "/>
    <x v="63"/>
    <x v="46"/>
    <x v="54"/>
    <n v="155"/>
    <s v="2025/12 "/>
  </r>
  <r>
    <n v="1445"/>
    <s v="2024/06 "/>
    <x v="697"/>
    <x v="288"/>
    <x v="467"/>
    <n v="50"/>
    <s v="2024/01 "/>
  </r>
  <r>
    <n v="1446"/>
    <s v="2024/06 "/>
    <x v="64"/>
    <x v="47"/>
    <x v="55"/>
    <n v="14"/>
    <s v="2025/02 "/>
  </r>
  <r>
    <n v="1447"/>
    <s v="2024/06 "/>
    <x v="65"/>
    <x v="48"/>
    <x v="56"/>
    <n v="50"/>
    <s v="2026/04 "/>
  </r>
  <r>
    <n v="1448"/>
    <s v="2024/06 "/>
    <x v="66"/>
    <x v="49"/>
    <x v="57"/>
    <n v="225"/>
    <s v="2025/12 "/>
  </r>
  <r>
    <n v="1449"/>
    <s v="2024/06 "/>
    <x v="67"/>
    <x v="50"/>
    <x v="58"/>
    <n v="554"/>
    <s v="2025/12 "/>
  </r>
  <r>
    <n v="1450"/>
    <s v="2024/06 "/>
    <x v="515"/>
    <x v="206"/>
    <x v="375"/>
    <n v="323"/>
    <s v="2025/08 "/>
  </r>
  <r>
    <n v="1451"/>
    <s v="2024/06 "/>
    <x v="421"/>
    <x v="176"/>
    <x v="325"/>
    <n v="2"/>
    <s v="2024/01 "/>
  </r>
  <r>
    <n v="1452"/>
    <s v="2024/06 "/>
    <x v="70"/>
    <x v="53"/>
    <x v="61"/>
    <n v="15"/>
    <s v="2024/05 "/>
  </r>
  <r>
    <n v="1453"/>
    <s v="2024/06 "/>
    <x v="71"/>
    <x v="54"/>
    <x v="62"/>
    <n v="70"/>
    <s v="2024/04 "/>
  </r>
  <r>
    <n v="1454"/>
    <s v="2024/06 "/>
    <x v="423"/>
    <x v="178"/>
    <x v="326"/>
    <n v="40"/>
    <s v="2024/01 "/>
  </r>
  <r>
    <n v="1455"/>
    <s v="2024/06 "/>
    <x v="698"/>
    <x v="289"/>
    <x v="468"/>
    <n v="80"/>
    <s v="2024/04 "/>
  </r>
  <r>
    <n v="1456"/>
    <s v="2024/06 "/>
    <x v="517"/>
    <x v="208"/>
    <x v="9"/>
    <n v="100"/>
    <s v="2024/01 "/>
  </r>
  <r>
    <n v="1457"/>
    <s v="2024/06 "/>
    <x v="72"/>
    <x v="55"/>
    <x v="63"/>
    <n v="2862"/>
    <s v="2024/12 "/>
  </r>
  <r>
    <n v="1458"/>
    <s v="2024/06 "/>
    <x v="285"/>
    <x v="125"/>
    <x v="241"/>
    <n v="12"/>
    <s v="2024/01 "/>
  </r>
  <r>
    <n v="1459"/>
    <s v="2024/06 "/>
    <x v="73"/>
    <x v="56"/>
    <x v="64"/>
    <n v="130"/>
    <s v="2024/10 "/>
  </r>
  <r>
    <n v="1460"/>
    <s v="2024/06 "/>
    <x v="74"/>
    <x v="57"/>
    <x v="65"/>
    <n v="6385"/>
    <s v="2025/12 "/>
  </r>
  <r>
    <n v="1461"/>
    <s v="2024/06 "/>
    <x v="286"/>
    <x v="126"/>
    <x v="242"/>
    <n v="100"/>
    <s v="2024/01 "/>
  </r>
  <r>
    <n v="1462"/>
    <s v="2024/06 "/>
    <x v="75"/>
    <x v="58"/>
    <x v="9"/>
    <n v="16"/>
    <s v="2024/01 "/>
  </r>
  <r>
    <n v="1463"/>
    <s v="2024/06 "/>
    <x v="425"/>
    <x v="180"/>
    <x v="328"/>
    <n v="1"/>
    <s v="2024/01 "/>
  </r>
  <r>
    <n v="1464"/>
    <s v="2024/06 "/>
    <x v="77"/>
    <x v="60"/>
    <x v="67"/>
    <n v="10"/>
    <s v="2024/10 "/>
  </r>
  <r>
    <n v="1465"/>
    <s v="2024/06 "/>
    <x v="699"/>
    <x v="290"/>
    <x v="469"/>
    <n v="100"/>
    <s v="2024/01 "/>
  </r>
  <r>
    <n v="1466"/>
    <s v="2024/06 "/>
    <x v="288"/>
    <x v="128"/>
    <x v="9"/>
    <n v="80"/>
    <s v="2024/01 "/>
  </r>
  <r>
    <n v="1467"/>
    <s v="2024/06 "/>
    <x v="700"/>
    <x v="291"/>
    <x v="330"/>
    <n v="1"/>
    <s v="2024/01 "/>
  </r>
  <r>
    <n v="1468"/>
    <s v="2024/06 "/>
    <x v="701"/>
    <x v="292"/>
    <x v="333"/>
    <n v="3"/>
    <s v="2024/01 "/>
  </r>
  <r>
    <n v="1469"/>
    <s v="2024/06 "/>
    <x v="431"/>
    <x v="185"/>
    <x v="9"/>
    <n v="2"/>
    <s v="2024/01 "/>
  </r>
  <r>
    <n v="1470"/>
    <s v="2024/06 "/>
    <x v="702"/>
    <x v="49"/>
    <x v="470"/>
    <n v="50"/>
    <s v="2024/01 "/>
  </r>
  <r>
    <n v="1471"/>
    <s v="2024/06 "/>
    <x v="703"/>
    <x v="51"/>
    <x v="471"/>
    <n v="150"/>
    <s v="2024/01 "/>
  </r>
  <r>
    <n v="1472"/>
    <s v="2024/06 "/>
    <x v="704"/>
    <x v="43"/>
    <x v="472"/>
    <n v="50"/>
    <s v="2024/02 "/>
  </r>
  <r>
    <n v="1473"/>
    <s v="2024/06 "/>
    <x v="705"/>
    <x v="45"/>
    <x v="473"/>
    <n v="354"/>
    <s v="2024/06 "/>
  </r>
  <r>
    <n v="1474"/>
    <s v="2024/06 "/>
    <x v="706"/>
    <x v="53"/>
    <x v="474"/>
    <n v="106"/>
    <s v="2024/06 "/>
  </r>
  <r>
    <n v="1475"/>
    <s v="2024/06 "/>
    <x v="707"/>
    <x v="59"/>
    <x v="475"/>
    <n v="300"/>
    <s v="2024/01 "/>
  </r>
  <r>
    <n v="1476"/>
    <s v="2024/06 "/>
    <x v="708"/>
    <x v="60"/>
    <x v="476"/>
    <n v="4"/>
    <s v="2024/01 "/>
  </r>
  <r>
    <n v="1477"/>
    <s v="2024/06 "/>
    <x v="709"/>
    <x v="293"/>
    <x v="9"/>
    <n v="2"/>
    <s v="2024/01 "/>
  </r>
  <r>
    <n v="1478"/>
    <s v="2024/06 "/>
    <x v="84"/>
    <x v="57"/>
    <x v="72"/>
    <n v="1000"/>
    <s v="2025/12 "/>
  </r>
  <r>
    <n v="1479"/>
    <s v="2024/06 "/>
    <x v="434"/>
    <x v="187"/>
    <x v="333"/>
    <n v="3"/>
    <s v="2024/01 "/>
  </r>
  <r>
    <n v="1480"/>
    <s v="2024/06 "/>
    <x v="435"/>
    <x v="188"/>
    <x v="333"/>
    <n v="3"/>
    <s v="2024/01 "/>
  </r>
  <r>
    <n v="1481"/>
    <s v="2024/06 "/>
    <x v="87"/>
    <x v="65"/>
    <x v="9"/>
    <n v="28"/>
    <s v="2024/04 "/>
  </r>
  <r>
    <n v="1482"/>
    <s v="2024/06 "/>
    <x v="88"/>
    <x v="26"/>
    <x v="75"/>
    <n v="3"/>
    <s v="2024/01 "/>
  </r>
  <r>
    <n v="1483"/>
    <s v="2024/06 "/>
    <x v="521"/>
    <x v="15"/>
    <x v="377"/>
    <n v="5"/>
    <s v="2024/01 "/>
  </r>
  <r>
    <n v="1484"/>
    <s v="2024/06 "/>
    <x v="710"/>
    <x v="27"/>
    <x v="477"/>
    <n v="6"/>
    <s v="2024/01 "/>
  </r>
  <r>
    <n v="1485"/>
    <s v="2024/06 "/>
    <x v="711"/>
    <x v="31"/>
    <x v="478"/>
    <n v="21"/>
    <s v="2024/02 "/>
  </r>
  <r>
    <n v="1486"/>
    <s v="2024/06 "/>
    <x v="712"/>
    <x v="122"/>
    <x v="479"/>
    <n v="48"/>
    <s v="2024/01 "/>
  </r>
  <r>
    <n v="1487"/>
    <s v="2024/06 "/>
    <x v="713"/>
    <x v="121"/>
    <x v="480"/>
    <n v="6"/>
    <s v="2024/01 "/>
  </r>
  <r>
    <n v="1488"/>
    <s v="2024/06 "/>
    <x v="714"/>
    <x v="42"/>
    <x v="481"/>
    <n v="3"/>
    <s v="2024/01 "/>
  </r>
  <r>
    <n v="1489"/>
    <s v="2024/06 "/>
    <x v="715"/>
    <x v="294"/>
    <x v="9"/>
    <n v="2"/>
    <s v="2024/01 "/>
  </r>
  <r>
    <n v="1490"/>
    <s v="2024/06 "/>
    <x v="716"/>
    <x v="129"/>
    <x v="482"/>
    <n v="100"/>
    <s v="2024/01 "/>
  </r>
  <r>
    <n v="1491"/>
    <s v="2024/06 "/>
    <x v="717"/>
    <x v="295"/>
    <x v="482"/>
    <n v="100"/>
    <s v="2024/01 "/>
  </r>
  <r>
    <n v="1492"/>
    <s v="2024/06 "/>
    <x v="718"/>
    <x v="130"/>
    <x v="482"/>
    <n v="100"/>
    <s v="2024/01 "/>
  </r>
  <r>
    <n v="1493"/>
    <s v="2024/06 "/>
    <x v="719"/>
    <x v="129"/>
    <x v="483"/>
    <n v="100"/>
    <s v="2024/01 "/>
  </r>
  <r>
    <n v="1494"/>
    <s v="2024/06 "/>
    <x v="720"/>
    <x v="295"/>
    <x v="483"/>
    <n v="100"/>
    <s v="2024/01 "/>
  </r>
  <r>
    <n v="1495"/>
    <s v="2024/06 "/>
    <x v="721"/>
    <x v="130"/>
    <x v="483"/>
    <n v="100"/>
    <s v="2024/01 "/>
  </r>
  <r>
    <n v="1496"/>
    <s v="2024/06 "/>
    <x v="722"/>
    <x v="129"/>
    <x v="484"/>
    <n v="100"/>
    <s v="2024/01 "/>
  </r>
  <r>
    <n v="1497"/>
    <s v="2024/06 "/>
    <x v="723"/>
    <x v="295"/>
    <x v="484"/>
    <n v="100"/>
    <s v="2024/01 "/>
  </r>
  <r>
    <n v="1498"/>
    <s v="2024/06 "/>
    <x v="724"/>
    <x v="130"/>
    <x v="484"/>
    <n v="100"/>
    <s v="2024/01 "/>
  </r>
  <r>
    <n v="1499"/>
    <s v="2024/06 "/>
    <x v="725"/>
    <x v="129"/>
    <x v="485"/>
    <n v="100"/>
    <s v="2024/01 "/>
  </r>
  <r>
    <n v="1500"/>
    <s v="2024/06 "/>
    <x v="726"/>
    <x v="295"/>
    <x v="485"/>
    <n v="100"/>
    <s v="2024/01 "/>
  </r>
  <r>
    <n v="1501"/>
    <s v="2024/06 "/>
    <x v="727"/>
    <x v="130"/>
    <x v="485"/>
    <n v="100"/>
    <s v="2024/01 "/>
  </r>
  <r>
    <n v="1502"/>
    <s v="2024/06 "/>
    <x v="728"/>
    <x v="296"/>
    <x v="9"/>
    <n v="50"/>
    <s v="2024/01 "/>
  </r>
  <r>
    <n v="1503"/>
    <s v="2024/06 "/>
    <x v="729"/>
    <x v="67"/>
    <x v="486"/>
    <n v="5"/>
    <s v="2024/01 "/>
  </r>
  <r>
    <n v="1504"/>
    <s v="2024/06 "/>
    <x v="730"/>
    <x v="297"/>
    <x v="78"/>
    <n v="30"/>
    <s v="2026/02 "/>
  </r>
  <r>
    <n v="1505"/>
    <s v="2024/06 "/>
    <x v="313"/>
    <x v="134"/>
    <x v="78"/>
    <n v="64"/>
    <s v="2024/08 "/>
  </r>
  <r>
    <n v="1506"/>
    <s v="2024/06 "/>
    <x v="97"/>
    <x v="71"/>
    <x v="78"/>
    <n v="30"/>
    <s v="2024/04 "/>
  </r>
  <r>
    <n v="1507"/>
    <s v="2024/06 "/>
    <x v="316"/>
    <x v="75"/>
    <x v="78"/>
    <n v="40"/>
    <s v="2024/08 "/>
  </r>
  <r>
    <n v="1508"/>
    <s v="2024/06 "/>
    <x v="98"/>
    <x v="72"/>
    <x v="79"/>
    <m/>
    <s v="2026/01 "/>
  </r>
  <r>
    <n v="1509"/>
    <s v="2024/06 "/>
    <x v="731"/>
    <x v="298"/>
    <x v="487"/>
    <n v="4"/>
    <s v="2024/01 "/>
  </r>
  <r>
    <n v="1510"/>
    <s v="2024/06 "/>
    <x v="99"/>
    <x v="73"/>
    <x v="79"/>
    <n v="185"/>
    <s v="2024/03 "/>
  </r>
  <r>
    <n v="1511"/>
    <s v="2024/06 "/>
    <x v="101"/>
    <x v="75"/>
    <x v="80"/>
    <n v="35"/>
    <s v="2024/07 "/>
  </r>
  <r>
    <n v="1512"/>
    <s v="2024/06 "/>
    <x v="317"/>
    <x v="71"/>
    <x v="80"/>
    <n v="35"/>
    <s v="2024/01 "/>
  </r>
  <r>
    <n v="1513"/>
    <s v="2024/06 "/>
    <x v="732"/>
    <x v="299"/>
    <x v="79"/>
    <n v="24"/>
    <s v="2024/02 "/>
  </r>
  <r>
    <n v="1514"/>
    <s v="2024/06 "/>
    <x v="733"/>
    <x v="134"/>
    <x v="80"/>
    <n v="10"/>
    <s v="2024/01 "/>
  </r>
  <r>
    <n v="1515"/>
    <s v="2024/06 "/>
    <x v="734"/>
    <x v="300"/>
    <x v="487"/>
    <n v="100"/>
    <s v="2024/03 "/>
  </r>
  <r>
    <n v="1516"/>
    <s v="2024/06 "/>
    <x v="104"/>
    <x v="77"/>
    <x v="0"/>
    <n v="3"/>
    <s v="2024/01 "/>
  </r>
  <r>
    <n v="1517"/>
    <s v="2024/06 "/>
    <x v="105"/>
    <x v="78"/>
    <x v="82"/>
    <n v="22"/>
    <s v="2024/01 "/>
  </r>
  <r>
    <n v="1518"/>
    <s v="2024/06 "/>
    <x v="324"/>
    <x v="139"/>
    <x v="265"/>
    <n v="6"/>
    <s v="2024/01 "/>
  </r>
  <r>
    <n v="1519"/>
    <s v="2024/06 "/>
    <x v="109"/>
    <x v="80"/>
    <x v="84"/>
    <n v="8"/>
    <s v="2024/02 "/>
  </r>
  <r>
    <n v="1520"/>
    <s v="2024/06 "/>
    <x v="735"/>
    <x v="141"/>
    <x v="488"/>
    <n v="1"/>
    <s v="2024/01 "/>
  </r>
  <r>
    <n v="1521"/>
    <s v="2024/06 "/>
    <x v="736"/>
    <x v="81"/>
    <x v="489"/>
    <n v="10"/>
    <s v="2024/01 "/>
  </r>
  <r>
    <n v="1522"/>
    <s v="2024/06 "/>
    <x v="327"/>
    <x v="91"/>
    <x v="266"/>
    <n v="15"/>
    <s v="2024/02 "/>
  </r>
  <r>
    <n v="1523"/>
    <s v="2024/06 "/>
    <x v="737"/>
    <x v="11"/>
    <x v="490"/>
    <n v="20"/>
    <s v="2024/01 "/>
  </r>
  <r>
    <n v="1524"/>
    <s v="2024/06 "/>
    <x v="738"/>
    <x v="85"/>
    <x v="491"/>
    <n v="2"/>
    <s v="2024/01 "/>
  </r>
  <r>
    <n v="1525"/>
    <s v="2024/06 "/>
    <x v="120"/>
    <x v="85"/>
    <x v="95"/>
    <n v="48"/>
    <s v="2024/02 "/>
  </r>
  <r>
    <n v="1526"/>
    <s v="2024/06 "/>
    <x v="121"/>
    <x v="85"/>
    <x v="96"/>
    <n v="32"/>
    <s v="2024/10 "/>
  </r>
  <r>
    <n v="1527"/>
    <s v="2024/06 "/>
    <x v="122"/>
    <x v="85"/>
    <x v="97"/>
    <n v="10"/>
    <s v="2024/01 "/>
  </r>
  <r>
    <n v="1528"/>
    <s v="2024/06 "/>
    <x v="330"/>
    <x v="85"/>
    <x v="269"/>
    <n v="10"/>
    <s v="2024/01 "/>
  </r>
  <r>
    <n v="1529"/>
    <s v="2024/06 "/>
    <x v="123"/>
    <x v="85"/>
    <x v="98"/>
    <n v="4"/>
    <s v="2024/01 "/>
  </r>
  <r>
    <n v="1530"/>
    <s v="2024/06 "/>
    <x v="129"/>
    <x v="87"/>
    <x v="100"/>
    <n v="40"/>
    <s v="2024/02 "/>
  </r>
  <r>
    <n v="1531"/>
    <s v="2024/06 "/>
    <x v="130"/>
    <x v="87"/>
    <x v="101"/>
    <n v="152"/>
    <s v="2025/02 "/>
  </r>
  <r>
    <n v="1532"/>
    <s v="2024/06 "/>
    <x v="131"/>
    <x v="87"/>
    <x v="102"/>
    <n v="80"/>
    <s v="2025/02 "/>
  </r>
  <r>
    <n v="1533"/>
    <s v="2024/06 "/>
    <x v="132"/>
    <x v="87"/>
    <x v="103"/>
    <n v="59"/>
    <s v="2024/01 "/>
  </r>
  <r>
    <n v="1534"/>
    <s v="2024/06 "/>
    <x v="133"/>
    <x v="87"/>
    <x v="104"/>
    <n v="35"/>
    <s v="2024/02 "/>
  </r>
  <r>
    <n v="1535"/>
    <s v="2024/06 "/>
    <x v="532"/>
    <x v="87"/>
    <x v="383"/>
    <n v="8"/>
    <s v="2024/01 "/>
  </r>
  <r>
    <n v="1536"/>
    <s v="2024/06 "/>
    <x v="651"/>
    <x v="87"/>
    <x v="123"/>
    <n v="5"/>
    <s v="2024/01 "/>
  </r>
  <r>
    <n v="1537"/>
    <s v="2024/06 "/>
    <x v="138"/>
    <x v="82"/>
    <x v="109"/>
    <n v="40"/>
    <s v="2025/03 "/>
  </r>
  <r>
    <n v="1538"/>
    <s v="2024/06 "/>
    <x v="139"/>
    <x v="82"/>
    <x v="110"/>
    <n v="50"/>
    <s v="2024/05 "/>
  </r>
  <r>
    <n v="1539"/>
    <s v="2024/06 "/>
    <x v="141"/>
    <x v="82"/>
    <x v="112"/>
    <n v="5"/>
    <s v="2024/01 "/>
  </r>
  <r>
    <n v="1540"/>
    <s v="2024/06 "/>
    <x v="142"/>
    <x v="9"/>
    <x v="113"/>
    <n v="676"/>
    <s v="2024/04 "/>
  </r>
  <r>
    <n v="1541"/>
    <s v="2024/06 "/>
    <x v="144"/>
    <x v="9"/>
    <x v="115"/>
    <n v="965"/>
    <s v="2024/04 "/>
  </r>
  <r>
    <n v="1542"/>
    <s v="2024/06 "/>
    <x v="145"/>
    <x v="9"/>
    <x v="116"/>
    <n v="279"/>
    <s v="2024/04 "/>
  </r>
  <r>
    <n v="1543"/>
    <s v="2024/06 "/>
    <x v="146"/>
    <x v="9"/>
    <x v="117"/>
    <n v="263"/>
    <s v="2024/07 "/>
  </r>
  <r>
    <n v="1544"/>
    <s v="2024/06 "/>
    <x v="147"/>
    <x v="9"/>
    <x v="118"/>
    <n v="70"/>
    <s v="2024/02 "/>
  </r>
  <r>
    <n v="1545"/>
    <s v="2024/06 "/>
    <x v="148"/>
    <x v="9"/>
    <x v="119"/>
    <n v="130"/>
    <s v="2024/02 "/>
  </r>
  <r>
    <n v="1546"/>
    <s v="2024/06 "/>
    <x v="149"/>
    <x v="9"/>
    <x v="120"/>
    <n v="24"/>
    <s v="2024/02 "/>
  </r>
  <r>
    <n v="1547"/>
    <s v="2024/06 "/>
    <x v="150"/>
    <x v="9"/>
    <x v="121"/>
    <n v="320"/>
    <s v="2025/02 "/>
  </r>
  <r>
    <n v="1548"/>
    <s v="2024/06 "/>
    <x v="151"/>
    <x v="9"/>
    <x v="122"/>
    <n v="95"/>
    <s v="2024/01 "/>
  </r>
  <r>
    <n v="1549"/>
    <s v="2024/06 "/>
    <x v="739"/>
    <x v="9"/>
    <x v="492"/>
    <n v="50"/>
    <s v="2024/01 "/>
  </r>
  <r>
    <n v="1550"/>
    <s v="2024/06 "/>
    <x v="534"/>
    <x v="9"/>
    <x v="106"/>
    <n v="20"/>
    <s v="2024/01 "/>
  </r>
  <r>
    <n v="1551"/>
    <s v="2024/06 "/>
    <x v="153"/>
    <x v="9"/>
    <x v="124"/>
    <n v="140"/>
    <s v="2024/02 "/>
  </r>
  <r>
    <n v="1552"/>
    <s v="2024/06 "/>
    <x v="740"/>
    <x v="9"/>
    <x v="446"/>
    <n v="3"/>
    <s v="2024/01 "/>
  </r>
  <r>
    <n v="1553"/>
    <s v="2024/06 "/>
    <x v="154"/>
    <x v="9"/>
    <x v="125"/>
    <n v="40"/>
    <s v="2024/04 "/>
  </r>
  <r>
    <n v="1554"/>
    <s v="2024/06 "/>
    <x v="155"/>
    <x v="9"/>
    <x v="126"/>
    <n v="10"/>
    <s v="2024/01 "/>
  </r>
  <r>
    <n v="1555"/>
    <s v="2024/06 "/>
    <x v="157"/>
    <x v="88"/>
    <x v="128"/>
    <n v="48"/>
    <s v="2024/01 "/>
  </r>
  <r>
    <n v="1556"/>
    <s v="2024/06 "/>
    <x v="158"/>
    <x v="88"/>
    <x v="129"/>
    <n v="15"/>
    <s v="2024/01 "/>
  </r>
  <r>
    <n v="1557"/>
    <s v="2024/06 "/>
    <x v="159"/>
    <x v="88"/>
    <x v="130"/>
    <n v="84"/>
    <s v="2024/02 "/>
  </r>
  <r>
    <n v="1558"/>
    <s v="2024/06 "/>
    <x v="160"/>
    <x v="88"/>
    <x v="131"/>
    <n v="150"/>
    <s v="2024/12 "/>
  </r>
  <r>
    <n v="1559"/>
    <s v="2024/06 "/>
    <x v="161"/>
    <x v="11"/>
    <x v="132"/>
    <n v="210"/>
    <s v="2025/02 "/>
  </r>
  <r>
    <n v="1560"/>
    <s v="2024/06 "/>
    <x v="162"/>
    <x v="11"/>
    <x v="133"/>
    <n v="195"/>
    <s v="2024/08 "/>
  </r>
  <r>
    <n v="1561"/>
    <s v="2024/06 "/>
    <x v="741"/>
    <x v="11"/>
    <x v="493"/>
    <n v="7"/>
    <s v="2024/01 "/>
  </r>
  <r>
    <n v="1562"/>
    <s v="2024/06 "/>
    <x v="163"/>
    <x v="11"/>
    <x v="134"/>
    <n v="45"/>
    <s v="2026/03 "/>
  </r>
  <r>
    <n v="1563"/>
    <s v="2024/06 "/>
    <x v="164"/>
    <x v="11"/>
    <x v="135"/>
    <n v="8"/>
    <s v="2024/03 "/>
  </r>
  <r>
    <n v="1564"/>
    <s v="2024/06 "/>
    <x v="337"/>
    <x v="11"/>
    <x v="276"/>
    <n v="55"/>
    <s v="2024/01 "/>
  </r>
  <r>
    <n v="1565"/>
    <s v="2024/06 "/>
    <x v="456"/>
    <x v="11"/>
    <x v="348"/>
    <n v="50"/>
    <s v="2024/01 "/>
  </r>
  <r>
    <n v="1566"/>
    <s v="2024/06 "/>
    <x v="165"/>
    <x v="11"/>
    <x v="136"/>
    <n v="70"/>
    <s v="2024/07 "/>
  </r>
  <r>
    <n v="1567"/>
    <s v="2024/06 "/>
    <x v="166"/>
    <x v="11"/>
    <x v="137"/>
    <n v="20"/>
    <s v="2024/01 "/>
  </r>
  <r>
    <n v="1568"/>
    <s v="2024/06 "/>
    <x v="167"/>
    <x v="11"/>
    <x v="138"/>
    <n v="30"/>
    <s v="2024/01 "/>
  </r>
  <r>
    <n v="1569"/>
    <s v="2024/06 "/>
    <x v="168"/>
    <x v="89"/>
    <x v="139"/>
    <n v="5"/>
    <s v="2024/01 "/>
  </r>
  <r>
    <n v="1570"/>
    <s v="2024/06 "/>
    <x v="652"/>
    <x v="89"/>
    <x v="442"/>
    <n v="7"/>
    <s v="2024/01 "/>
  </r>
  <r>
    <n v="1571"/>
    <s v="2024/06 "/>
    <x v="171"/>
    <x v="83"/>
    <x v="142"/>
    <n v="20"/>
    <s v="2024/01 "/>
  </r>
  <r>
    <n v="1572"/>
    <s v="2024/06 "/>
    <x v="172"/>
    <x v="83"/>
    <x v="143"/>
    <n v="110"/>
    <s v="2024/04 "/>
  </r>
  <r>
    <n v="1573"/>
    <s v="2024/06 "/>
    <x v="175"/>
    <x v="83"/>
    <x v="146"/>
    <n v="20"/>
    <s v="2024/01 "/>
  </r>
  <r>
    <n v="1574"/>
    <s v="2024/06 "/>
    <x v="338"/>
    <x v="10"/>
    <x v="277"/>
    <n v="10"/>
    <s v="2024/01 "/>
  </r>
  <r>
    <n v="1575"/>
    <s v="2024/06 "/>
    <x v="177"/>
    <x v="10"/>
    <x v="148"/>
    <n v="10"/>
    <s v="2024/03 "/>
  </r>
  <r>
    <n v="1576"/>
    <s v="2024/06 "/>
    <x v="341"/>
    <x v="90"/>
    <x v="280"/>
    <n v="110"/>
    <s v="2024/07 "/>
  </r>
  <r>
    <n v="1577"/>
    <s v="2024/06 "/>
    <x v="181"/>
    <x v="90"/>
    <x v="152"/>
    <n v="30"/>
    <s v="2024/05 "/>
  </r>
  <r>
    <n v="1578"/>
    <s v="2024/06 "/>
    <x v="182"/>
    <x v="84"/>
    <x v="153"/>
    <n v="210"/>
    <s v="2024/04 "/>
  </r>
  <r>
    <n v="1579"/>
    <s v="2024/06 "/>
    <x v="183"/>
    <x v="84"/>
    <x v="154"/>
    <n v="120"/>
    <s v="2024/01 "/>
  </r>
  <r>
    <n v="1580"/>
    <s v="2024/06 "/>
    <x v="458"/>
    <x v="84"/>
    <x v="350"/>
    <n v="20"/>
    <s v="2025/03 "/>
  </r>
  <r>
    <n v="1581"/>
    <s v="2024/06 "/>
    <x v="185"/>
    <x v="84"/>
    <x v="156"/>
    <n v="110"/>
    <s v="2024/01 "/>
  </r>
  <r>
    <n v="1582"/>
    <s v="2024/06 "/>
    <x v="186"/>
    <x v="84"/>
    <x v="157"/>
    <n v="230"/>
    <s v="2024/08 "/>
  </r>
  <r>
    <n v="1583"/>
    <s v="2024/06 "/>
    <x v="187"/>
    <x v="84"/>
    <x v="158"/>
    <n v="184"/>
    <s v="2024/06 "/>
  </r>
  <r>
    <n v="1584"/>
    <s v="2024/06 "/>
    <x v="742"/>
    <x v="84"/>
    <x v="494"/>
    <n v="20"/>
    <s v="2024/01 "/>
  </r>
  <r>
    <n v="1585"/>
    <s v="2024/06 "/>
    <x v="188"/>
    <x v="91"/>
    <x v="159"/>
    <n v="143"/>
    <s v="2024/06 "/>
  </r>
  <r>
    <n v="1586"/>
    <s v="2024/06 "/>
    <x v="189"/>
    <x v="91"/>
    <x v="160"/>
    <n v="152"/>
    <s v="2024/04 "/>
  </r>
  <r>
    <n v="1587"/>
    <s v="2024/06 "/>
    <x v="459"/>
    <x v="91"/>
    <x v="351"/>
    <n v="2"/>
    <s v="2024/01 "/>
  </r>
  <r>
    <n v="1588"/>
    <s v="2024/06 "/>
    <x v="343"/>
    <x v="143"/>
    <x v="194"/>
    <n v="5"/>
    <s v="2024/01 "/>
  </r>
  <r>
    <n v="1589"/>
    <s v="2024/06 "/>
    <x v="461"/>
    <x v="143"/>
    <x v="163"/>
    <n v="2"/>
    <s v="2024/01 "/>
  </r>
  <r>
    <n v="1590"/>
    <s v="2024/06 "/>
    <x v="743"/>
    <x v="93"/>
    <x v="194"/>
    <n v="15"/>
    <s v="2024/01 "/>
  </r>
  <r>
    <n v="1591"/>
    <s v="2024/06 "/>
    <x v="345"/>
    <x v="91"/>
    <x v="283"/>
    <n v="52"/>
    <s v="2024/01 "/>
  </r>
  <r>
    <n v="1592"/>
    <s v="2024/06 "/>
    <x v="347"/>
    <x v="93"/>
    <x v="222"/>
    <n v="10"/>
    <s v="2024/01 "/>
  </r>
  <r>
    <n v="1593"/>
    <s v="2024/06 "/>
    <x v="195"/>
    <x v="91"/>
    <x v="165"/>
    <n v="20"/>
    <s v="2024/01 "/>
  </r>
  <r>
    <n v="1594"/>
    <s v="2024/06 "/>
    <x v="544"/>
    <x v="67"/>
    <x v="391"/>
    <n v="24"/>
    <s v="2024/05 "/>
  </r>
  <r>
    <n v="1595"/>
    <s v="2024/06 "/>
    <x v="201"/>
    <x v="67"/>
    <x v="170"/>
    <n v="13"/>
    <s v="2024/01 "/>
  </r>
  <r>
    <n v="1596"/>
    <s v="2024/06 "/>
    <x v="545"/>
    <x v="97"/>
    <x v="392"/>
    <n v="11"/>
    <s v="2024/05 "/>
  </r>
  <r>
    <n v="1597"/>
    <s v="2024/06 "/>
    <x v="204"/>
    <x v="97"/>
    <x v="173"/>
    <n v="22"/>
    <s v="2024/01 "/>
  </r>
  <r>
    <n v="1598"/>
    <s v="2024/06 "/>
    <x v="206"/>
    <x v="67"/>
    <x v="175"/>
    <n v="60"/>
    <s v="2024/01 "/>
  </r>
  <r>
    <n v="1599"/>
    <s v="2024/06 "/>
    <x v="744"/>
    <x v="98"/>
    <x v="495"/>
    <n v="10"/>
    <s v="2024/01 "/>
  </r>
  <r>
    <n v="1600"/>
    <s v="2024/06 "/>
    <x v="745"/>
    <x v="102"/>
    <x v="496"/>
    <m/>
    <s v="2024/01 "/>
  </r>
  <r>
    <n v="1601"/>
    <s v="2024/06 "/>
    <x v="746"/>
    <x v="100"/>
    <x v="497"/>
    <n v="10"/>
    <s v="2024/01 "/>
  </r>
  <r>
    <n v="1602"/>
    <s v="2024/06 "/>
    <x v="747"/>
    <x v="301"/>
    <x v="498"/>
    <m/>
    <s v="2024/01 "/>
  </r>
  <r>
    <n v="1603"/>
    <s v="2024/06 "/>
    <x v="748"/>
    <x v="301"/>
    <x v="499"/>
    <m/>
    <s v="2024/01 "/>
  </r>
  <r>
    <n v="1604"/>
    <s v="2024/06 "/>
    <x v="749"/>
    <x v="301"/>
    <x v="500"/>
    <m/>
    <s v="2024/01 "/>
  </r>
  <r>
    <n v="1605"/>
    <s v="2024/06 "/>
    <x v="750"/>
    <x v="301"/>
    <x v="501"/>
    <m/>
    <s v="2024/01 "/>
  </r>
  <r>
    <n v="1606"/>
    <s v="2024/06 "/>
    <x v="751"/>
    <x v="301"/>
    <x v="502"/>
    <m/>
    <s v="2024/01 "/>
  </r>
  <r>
    <n v="1607"/>
    <s v="2024/06 "/>
    <x v="548"/>
    <x v="98"/>
    <x v="395"/>
    <n v="20"/>
    <s v="2024/01 "/>
  </r>
  <r>
    <n v="1608"/>
    <s v="2024/06 "/>
    <x v="549"/>
    <x v="98"/>
    <x v="396"/>
    <n v="30"/>
    <s v="2024/01 "/>
  </r>
  <r>
    <n v="1609"/>
    <s v="2024/06 "/>
    <x v="351"/>
    <x v="98"/>
    <x v="287"/>
    <n v="60"/>
    <s v="2024/01 "/>
  </r>
  <r>
    <n v="1610"/>
    <s v="2024/06 "/>
    <x v="550"/>
    <x v="98"/>
    <x v="397"/>
    <n v="20"/>
    <s v="2024/01 "/>
  </r>
  <r>
    <n v="1611"/>
    <s v="2024/06 "/>
    <x v="752"/>
    <x v="147"/>
    <x v="194"/>
    <n v="35"/>
    <s v="2024/01 "/>
  </r>
  <r>
    <n v="1612"/>
    <s v="2024/06 "/>
    <x v="467"/>
    <x v="147"/>
    <x v="163"/>
    <n v="25"/>
    <s v="2024/01 "/>
  </r>
  <r>
    <n v="1613"/>
    <s v="2024/06 "/>
    <x v="216"/>
    <x v="103"/>
    <x v="185"/>
    <n v="80"/>
    <s v="2024/08 "/>
  </r>
  <r>
    <n v="1614"/>
    <s v="2024/06 "/>
    <x v="217"/>
    <x v="103"/>
    <x v="186"/>
    <n v="195"/>
    <s v="2025/11 "/>
  </r>
  <r>
    <n v="1615"/>
    <s v="2024/06 "/>
    <x v="219"/>
    <x v="103"/>
    <x v="188"/>
    <n v="261"/>
    <s v="2024/07 "/>
  </r>
  <r>
    <n v="1616"/>
    <s v="2024/06 "/>
    <x v="220"/>
    <x v="103"/>
    <x v="189"/>
    <n v="1"/>
    <s v="2024/06 "/>
  </r>
  <r>
    <n v="1617"/>
    <s v="2024/06 "/>
    <x v="753"/>
    <x v="103"/>
    <x v="503"/>
    <n v="15"/>
    <s v="2024/01 "/>
  </r>
  <r>
    <n v="1618"/>
    <s v="2024/06 "/>
    <x v="221"/>
    <x v="103"/>
    <x v="190"/>
    <n v="110"/>
    <s v="2024/04 "/>
  </r>
  <r>
    <n v="1619"/>
    <s v="2024/06 "/>
    <x v="222"/>
    <x v="103"/>
    <x v="191"/>
    <n v="36"/>
    <s v="2024/01 "/>
  </r>
  <r>
    <n v="1620"/>
    <s v="2024/06 "/>
    <x v="754"/>
    <x v="104"/>
    <x v="504"/>
    <n v="30"/>
    <s v="2024/01 "/>
  </r>
  <r>
    <n v="1621"/>
    <s v="2024/06 "/>
    <x v="663"/>
    <x v="104"/>
    <x v="451"/>
    <n v="15"/>
    <s v="2024/01 "/>
  </r>
  <r>
    <n v="1622"/>
    <s v="2024/06 "/>
    <x v="224"/>
    <x v="105"/>
    <x v="193"/>
    <n v="50"/>
    <s v="2026/02 "/>
  </r>
  <r>
    <n v="1623"/>
    <s v="2024/06 "/>
    <x v="225"/>
    <x v="105"/>
    <x v="194"/>
    <n v="145"/>
    <s v="2024/04 "/>
  </r>
  <r>
    <n v="1624"/>
    <s v="2024/06 "/>
    <x v="227"/>
    <x v="105"/>
    <x v="196"/>
    <n v="196"/>
    <s v="2024/06 "/>
  </r>
  <r>
    <n v="1625"/>
    <s v="2024/06 "/>
    <x v="228"/>
    <x v="105"/>
    <x v="197"/>
    <n v="40"/>
    <s v="2024/01 "/>
  </r>
  <r>
    <n v="1626"/>
    <s v="2024/06 "/>
    <x v="664"/>
    <x v="105"/>
    <x v="452"/>
    <n v="1"/>
    <s v="2024/01 "/>
  </r>
  <r>
    <n v="1627"/>
    <s v="2024/06 "/>
    <x v="230"/>
    <x v="105"/>
    <x v="199"/>
    <n v="10"/>
    <s v="2024/02 "/>
  </r>
  <r>
    <n v="1628"/>
    <s v="2024/06 "/>
    <x v="231"/>
    <x v="105"/>
    <x v="200"/>
    <n v="10"/>
    <s v="2024/01 "/>
  </r>
  <r>
    <n v="1629"/>
    <s v="2024/06 "/>
    <x v="357"/>
    <x v="77"/>
    <x v="292"/>
    <n v="170"/>
    <s v="2025/02 "/>
  </r>
  <r>
    <n v="1630"/>
    <s v="2024/06 "/>
    <x v="358"/>
    <x v="100"/>
    <x v="293"/>
    <n v="30"/>
    <s v="2024/02 "/>
  </r>
  <r>
    <n v="1631"/>
    <s v="2024/06 "/>
    <x v="234"/>
    <x v="100"/>
    <x v="203"/>
    <n v="20"/>
    <s v="2025/02 "/>
  </r>
  <r>
    <n v="1632"/>
    <s v="2024/06 "/>
    <x v="235"/>
    <x v="100"/>
    <x v="204"/>
    <n v="60"/>
    <s v="2026/01 "/>
  </r>
  <r>
    <n v="1633"/>
    <s v="2024/06 "/>
    <x v="362"/>
    <x v="78"/>
    <x v="297"/>
    <n v="30"/>
    <s v="2024/01 "/>
  </r>
  <r>
    <n v="1634"/>
    <s v="2024/06 "/>
    <x v="239"/>
    <x v="78"/>
    <x v="208"/>
    <n v="10"/>
    <s v="2024/11 "/>
  </r>
  <r>
    <n v="1635"/>
    <s v="2024/06 "/>
    <x v="240"/>
    <x v="78"/>
    <x v="209"/>
    <n v="115"/>
    <s v="2024/07 "/>
  </r>
  <r>
    <n v="1636"/>
    <s v="2024/06 "/>
    <x v="668"/>
    <x v="78"/>
    <x v="456"/>
    <n v="10"/>
    <s v="2024/04 "/>
  </r>
  <r>
    <n v="1637"/>
    <s v="2024/06 "/>
    <x v="241"/>
    <x v="78"/>
    <x v="210"/>
    <n v="170"/>
    <s v="2024/08 "/>
  </r>
  <r>
    <n v="1638"/>
    <s v="2024/06 "/>
    <x v="242"/>
    <x v="78"/>
    <x v="211"/>
    <n v="152"/>
    <s v="2026/02 "/>
  </r>
  <r>
    <n v="1639"/>
    <s v="2024/06 "/>
    <x v="243"/>
    <x v="79"/>
    <x v="212"/>
    <n v="308"/>
    <s v="2024/10 "/>
  </r>
  <r>
    <n v="1640"/>
    <s v="2024/06 "/>
    <x v="555"/>
    <x v="79"/>
    <x v="401"/>
    <n v="100"/>
    <s v="2024/01 "/>
  </r>
  <r>
    <n v="1641"/>
    <s v="2024/06 "/>
    <x v="244"/>
    <x v="79"/>
    <x v="213"/>
    <n v="80"/>
    <s v="2024/07 "/>
  </r>
  <r>
    <n v="1642"/>
    <s v="2024/06 "/>
    <x v="245"/>
    <x v="79"/>
    <x v="214"/>
    <n v="5210"/>
    <s v="2024/01 "/>
  </r>
  <r>
    <n v="1643"/>
    <s v="2024/06 "/>
    <x v="247"/>
    <x v="79"/>
    <x v="216"/>
    <n v="570"/>
    <s v="2026/02 "/>
  </r>
  <r>
    <n v="1644"/>
    <s v="2024/06 "/>
    <x v="248"/>
    <x v="79"/>
    <x v="217"/>
    <n v="2970"/>
    <s v="2024/01 "/>
  </r>
  <r>
    <n v="1645"/>
    <s v="2024/06 "/>
    <x v="249"/>
    <x v="79"/>
    <x v="218"/>
    <n v="20"/>
    <s v="2024/01 "/>
  </r>
  <r>
    <n v="1646"/>
    <s v="2024/06 "/>
    <x v="250"/>
    <x v="79"/>
    <x v="219"/>
    <n v="100"/>
    <s v="2026/03 "/>
  </r>
  <r>
    <n v="1647"/>
    <s v="2024/06 "/>
    <x v="251"/>
    <x v="79"/>
    <x v="220"/>
    <n v="110"/>
    <s v="2024/01 "/>
  </r>
  <r>
    <n v="1648"/>
    <s v="2024/06 "/>
    <x v="252"/>
    <x v="79"/>
    <x v="221"/>
    <n v="70"/>
    <s v="2024/01 "/>
  </r>
  <r>
    <n v="1649"/>
    <s v="2024/06 "/>
    <x v="755"/>
    <x v="105"/>
    <x v="505"/>
    <m/>
    <e v="#N/A"/>
  </r>
  <r>
    <n v="1650"/>
    <s v="2024/06 "/>
    <x v="253"/>
    <x v="106"/>
    <x v="222"/>
    <n v="16"/>
    <s v="2024/01 "/>
  </r>
  <r>
    <n v="1651"/>
    <s v="2024/06 "/>
    <x v="756"/>
    <x v="145"/>
    <x v="506"/>
    <n v="5"/>
    <s v="2024/01 "/>
  </r>
  <r>
    <n v="1652"/>
    <s v="2024/06 "/>
    <x v="254"/>
    <x v="106"/>
    <x v="194"/>
    <n v="45"/>
    <s v="2024/01 "/>
  </r>
  <r>
    <n v="1653"/>
    <s v="2024/06 "/>
    <x v="757"/>
    <x v="145"/>
    <x v="194"/>
    <n v="20"/>
    <s v="2024/01 "/>
  </r>
  <r>
    <n v="1654"/>
    <s v="2024/06 "/>
    <x v="481"/>
    <x v="147"/>
    <x v="222"/>
    <n v="10"/>
    <s v="2024/01 "/>
  </r>
  <r>
    <n v="1655"/>
    <s v="2024/06 "/>
    <x v="482"/>
    <x v="147"/>
    <x v="282"/>
    <n v="2"/>
    <s v="2024/01 "/>
  </r>
  <r>
    <n v="1656"/>
    <s v="2024/06 "/>
    <x v="484"/>
    <x v="145"/>
    <x v="163"/>
    <n v="1"/>
    <s v="2024/01 "/>
  </r>
  <r>
    <n v="1657"/>
    <s v="2024/06 "/>
    <x v="669"/>
    <x v="147"/>
    <x v="457"/>
    <n v="15"/>
    <s v="2024/01 "/>
  </r>
  <r>
    <n v="1658"/>
    <s v="2024/06 "/>
    <x v="758"/>
    <x v="145"/>
    <x v="351"/>
    <n v="1"/>
    <s v="2024/01 "/>
  </r>
  <r>
    <n v="1659"/>
    <s v="2024/06 "/>
    <x v="759"/>
    <x v="302"/>
    <x v="282"/>
    <n v="10"/>
    <s v="2024/01 "/>
  </r>
  <r>
    <n v="1660"/>
    <s v="2024/06 "/>
    <x v="760"/>
    <x v="302"/>
    <x v="507"/>
    <n v="8"/>
    <s v="2024/01 "/>
  </r>
  <r>
    <n v="1661"/>
    <s v="2024/06 "/>
    <x v="761"/>
    <x v="103"/>
    <x v="508"/>
    <n v="55"/>
    <s v="2024/01 "/>
  </r>
  <r>
    <n v="1662"/>
    <s v="2024/06 "/>
    <x v="762"/>
    <x v="91"/>
    <x v="106"/>
    <n v="60"/>
    <s v="2024/01 "/>
  </r>
  <r>
    <n v="1663"/>
    <s v="2024/06 "/>
    <x v="763"/>
    <x v="93"/>
    <x v="402"/>
    <n v="2"/>
    <s v="2024/01 "/>
  </r>
  <r>
    <n v="1664"/>
    <s v="2024/06 "/>
    <x v="764"/>
    <x v="91"/>
    <x v="509"/>
    <n v="33"/>
    <s v="2024/02 "/>
  </r>
  <r>
    <n v="1665"/>
    <s v="2024/06 "/>
    <x v="557"/>
    <x v="79"/>
    <x v="403"/>
    <n v="1"/>
    <s v="2024/01 "/>
  </r>
  <r>
    <n v="1666"/>
    <s v="2024/06 "/>
    <x v="558"/>
    <x v="216"/>
    <x v="404"/>
    <n v="937"/>
    <s v="2024/12 "/>
  </r>
  <r>
    <n v="1667"/>
    <s v="2024/06 "/>
    <x v="559"/>
    <x v="217"/>
    <x v="405"/>
    <n v="713"/>
    <s v="2024/12 "/>
  </r>
  <r>
    <n v="1668"/>
    <s v="2024/06 "/>
    <x v="560"/>
    <x v="218"/>
    <x v="406"/>
    <n v="20"/>
    <s v="2024/04 "/>
  </r>
  <r>
    <n v="1669"/>
    <s v="2024/06 "/>
    <x v="561"/>
    <x v="219"/>
    <x v="407"/>
    <n v="60"/>
    <s v="2024/01 "/>
  </r>
  <r>
    <n v="1670"/>
    <s v="2024/06 "/>
    <x v="562"/>
    <x v="220"/>
    <x v="408"/>
    <n v="50"/>
    <s v="2024/12 "/>
  </r>
  <r>
    <n v="1671"/>
    <s v="2024/06 "/>
    <x v="563"/>
    <x v="221"/>
    <x v="409"/>
    <n v="472"/>
    <s v="2024/05 "/>
  </r>
  <r>
    <n v="1672"/>
    <s v="2024/06 "/>
    <x v="564"/>
    <x v="222"/>
    <x v="410"/>
    <n v="20"/>
    <s v="2024/01 "/>
  </r>
  <r>
    <n v="1673"/>
    <s v="2024/06 "/>
    <x v="565"/>
    <x v="223"/>
    <x v="411"/>
    <n v="166"/>
    <s v="2025/12 "/>
  </r>
  <r>
    <n v="1674"/>
    <s v="2024/06 "/>
    <x v="566"/>
    <x v="224"/>
    <x v="412"/>
    <n v="160"/>
    <s v="2025/12 "/>
  </r>
  <r>
    <n v="1675"/>
    <s v="2024/06 "/>
    <x v="567"/>
    <x v="225"/>
    <x v="413"/>
    <n v="15"/>
    <s v="2025/12 "/>
  </r>
  <r>
    <n v="1676"/>
    <s v="2024/06 "/>
    <x v="670"/>
    <x v="274"/>
    <x v="458"/>
    <n v="30"/>
    <s v="2024/01 "/>
  </r>
  <r>
    <n v="1677"/>
    <s v="2024/06 "/>
    <x v="671"/>
    <x v="275"/>
    <x v="459"/>
    <n v="50"/>
    <s v="2025/12 "/>
  </r>
  <r>
    <n v="1678"/>
    <s v="2024/06 "/>
    <x v="672"/>
    <x v="276"/>
    <x v="460"/>
    <n v="20"/>
    <s v="2025/12 "/>
  </r>
  <r>
    <n v="1679"/>
    <s v="2024/06 "/>
    <x v="673"/>
    <x v="277"/>
    <x v="461"/>
    <n v="50"/>
    <s v="2025/12 "/>
  </r>
  <r>
    <n v="1680"/>
    <s v="2024/06 "/>
    <x v="569"/>
    <x v="227"/>
    <x v="415"/>
    <n v="173"/>
    <s v="2024/07 "/>
  </r>
  <r>
    <n v="1681"/>
    <s v="2024/06 "/>
    <x v="674"/>
    <x v="278"/>
    <x v="462"/>
    <n v="895"/>
    <s v="2024/08 "/>
  </r>
  <r>
    <n v="1682"/>
    <s v="2024/06 "/>
    <x v="765"/>
    <x v="303"/>
    <x v="510"/>
    <n v="25"/>
    <s v="2024/01 "/>
  </r>
  <r>
    <n v="1683"/>
    <s v="2024/06 "/>
    <x v="766"/>
    <x v="304"/>
    <x v="511"/>
    <n v="250"/>
    <s v="2024/01 "/>
  </r>
  <r>
    <n v="1684"/>
    <s v="2024/07 "/>
    <x v="0"/>
    <x v="0"/>
    <x v="0"/>
    <n v="90"/>
    <s v="2024/01 "/>
  </r>
  <r>
    <n v="1685"/>
    <s v="2024/07 "/>
    <x v="1"/>
    <x v="0"/>
    <x v="1"/>
    <n v="50"/>
    <s v="2024/01 "/>
  </r>
  <r>
    <n v="1686"/>
    <s v="2024/07 "/>
    <x v="675"/>
    <x v="148"/>
    <x v="8"/>
    <n v="100"/>
    <s v="2024/01 "/>
  </r>
  <r>
    <n v="1687"/>
    <s v="2024/07 "/>
    <x v="767"/>
    <x v="1"/>
    <x v="12"/>
    <n v="5"/>
    <s v="2024/01 "/>
  </r>
  <r>
    <n v="1688"/>
    <s v="2024/07 "/>
    <x v="2"/>
    <x v="1"/>
    <x v="1"/>
    <n v="10"/>
    <s v="2024/01 "/>
  </r>
  <r>
    <n v="1689"/>
    <s v="2024/07 "/>
    <x v="3"/>
    <x v="2"/>
    <x v="2"/>
    <n v="30"/>
    <s v="2024/01 "/>
  </r>
  <r>
    <n v="1690"/>
    <s v="2024/07 "/>
    <x v="768"/>
    <x v="2"/>
    <x v="7"/>
    <n v="2"/>
    <s v="2024/01 "/>
  </r>
  <r>
    <n v="1691"/>
    <s v="2024/07 "/>
    <x v="369"/>
    <x v="2"/>
    <x v="3"/>
    <n v="100"/>
    <s v="2024/01 "/>
  </r>
  <r>
    <n v="1692"/>
    <s v="2024/07 "/>
    <x v="769"/>
    <x v="1"/>
    <x v="0"/>
    <n v="200"/>
    <s v="2024/01 "/>
  </r>
  <r>
    <n v="1693"/>
    <s v="2024/07 "/>
    <x v="770"/>
    <x v="4"/>
    <x v="1"/>
    <n v="10"/>
    <s v="2024/01 "/>
  </r>
  <r>
    <n v="1694"/>
    <s v="2024/07 "/>
    <x v="372"/>
    <x v="148"/>
    <x v="1"/>
    <n v="70"/>
    <s v="2024/01 "/>
  </r>
  <r>
    <n v="1695"/>
    <s v="2024/07 "/>
    <x v="373"/>
    <x v="3"/>
    <x v="7"/>
    <n v="40"/>
    <s v="2024/01 "/>
  </r>
  <r>
    <n v="1696"/>
    <s v="2024/07 "/>
    <x v="771"/>
    <x v="3"/>
    <x v="225"/>
    <n v="10"/>
    <s v="2024/01 "/>
  </r>
  <r>
    <n v="1697"/>
    <s v="2024/07 "/>
    <x v="772"/>
    <x v="148"/>
    <x v="3"/>
    <n v="70"/>
    <s v="2024/01 "/>
  </r>
  <r>
    <n v="1698"/>
    <s v="2024/07 "/>
    <x v="773"/>
    <x v="305"/>
    <x v="303"/>
    <n v="100"/>
    <s v="2024/01 "/>
  </r>
  <r>
    <n v="1699"/>
    <s v="2024/07 "/>
    <x v="259"/>
    <x v="3"/>
    <x v="8"/>
    <n v="90"/>
    <s v="2024/01 "/>
  </r>
  <r>
    <n v="1700"/>
    <s v="2024/07 "/>
    <x v="774"/>
    <x v="148"/>
    <x v="12"/>
    <n v="5"/>
    <s v="2024/01 "/>
  </r>
  <r>
    <n v="1701"/>
    <s v="2024/07 "/>
    <x v="576"/>
    <x v="230"/>
    <x v="417"/>
    <n v="100"/>
    <s v="2024/01 "/>
  </r>
  <r>
    <n v="1702"/>
    <s v="2024/07 "/>
    <x v="775"/>
    <x v="230"/>
    <x v="512"/>
    <n v="134"/>
    <s v="2024/07 "/>
  </r>
  <r>
    <n v="1703"/>
    <s v="2024/07 "/>
    <x v="491"/>
    <x v="3"/>
    <x v="1"/>
    <n v="20"/>
    <s v="2024/01 "/>
  </r>
  <r>
    <n v="1704"/>
    <s v="2024/07 "/>
    <x v="776"/>
    <x v="230"/>
    <x v="513"/>
    <n v="53"/>
    <s v="2024/02 "/>
  </r>
  <r>
    <n v="1705"/>
    <s v="2024/07 "/>
    <x v="679"/>
    <x v="3"/>
    <x v="10"/>
    <n v="40"/>
    <s v="2024/01 "/>
  </r>
  <r>
    <n v="1706"/>
    <s v="2024/07 "/>
    <x v="777"/>
    <x v="3"/>
    <x v="11"/>
    <n v="20"/>
    <s v="2024/01 "/>
  </r>
  <r>
    <n v="1707"/>
    <s v="2024/07 "/>
    <x v="778"/>
    <x v="3"/>
    <x v="12"/>
    <n v="20"/>
    <s v="2024/01 "/>
  </r>
  <r>
    <n v="1708"/>
    <s v="2024/07 "/>
    <x v="779"/>
    <x v="3"/>
    <x v="307"/>
    <n v="10"/>
    <s v="2024/01 "/>
  </r>
  <r>
    <n v="1709"/>
    <s v="2024/07 "/>
    <x v="780"/>
    <x v="6"/>
    <x v="4"/>
    <n v="16"/>
    <s v="2024/01 "/>
  </r>
  <r>
    <n v="1710"/>
    <s v="2024/07 "/>
    <x v="781"/>
    <x v="306"/>
    <x v="9"/>
    <n v="6"/>
    <s v="2024/01 "/>
  </r>
  <r>
    <n v="1711"/>
    <s v="2024/07 "/>
    <x v="382"/>
    <x v="85"/>
    <x v="13"/>
    <n v="10"/>
    <s v="2024/01 "/>
  </r>
  <r>
    <n v="1712"/>
    <s v="2024/07 "/>
    <x v="782"/>
    <x v="87"/>
    <x v="8"/>
    <n v="20"/>
    <s v="2024/01 "/>
  </r>
  <r>
    <n v="1713"/>
    <s v="2024/07 "/>
    <x v="783"/>
    <x v="87"/>
    <x v="10"/>
    <n v="20"/>
    <s v="2024/01 "/>
  </r>
  <r>
    <n v="1714"/>
    <s v="2024/07 "/>
    <x v="493"/>
    <x v="9"/>
    <x v="8"/>
    <n v="70"/>
    <s v="2024/01 "/>
  </r>
  <r>
    <n v="1715"/>
    <s v="2024/07 "/>
    <x v="15"/>
    <x v="9"/>
    <x v="10"/>
    <n v="10"/>
    <s v="2024/01 "/>
  </r>
  <r>
    <n v="1716"/>
    <s v="2024/07 "/>
    <x v="16"/>
    <x v="9"/>
    <x v="11"/>
    <n v="50"/>
    <s v="2024/01 "/>
  </r>
  <r>
    <n v="1717"/>
    <s v="2024/07 "/>
    <x v="20"/>
    <x v="9"/>
    <x v="0"/>
    <n v="30"/>
    <s v="2024/01 "/>
  </r>
  <r>
    <n v="1718"/>
    <s v="2024/07 "/>
    <x v="388"/>
    <x v="9"/>
    <x v="1"/>
    <n v="10"/>
    <s v="2024/01 "/>
  </r>
  <r>
    <n v="1719"/>
    <s v="2024/07 "/>
    <x v="21"/>
    <x v="9"/>
    <x v="14"/>
    <n v="150"/>
    <s v="2024/01 "/>
  </r>
  <r>
    <n v="1720"/>
    <s v="2024/07 "/>
    <x v="389"/>
    <x v="88"/>
    <x v="0"/>
    <n v="30"/>
    <s v="2024/01 "/>
  </r>
  <r>
    <n v="1721"/>
    <s v="2024/07 "/>
    <x v="784"/>
    <x v="11"/>
    <x v="11"/>
    <n v="10"/>
    <s v="2024/01 "/>
  </r>
  <r>
    <n v="1722"/>
    <s v="2024/07 "/>
    <x v="785"/>
    <x v="11"/>
    <x v="7"/>
    <n v="10"/>
    <s v="2024/01 "/>
  </r>
  <r>
    <n v="1723"/>
    <s v="2024/07 "/>
    <x v="786"/>
    <x v="11"/>
    <x v="0"/>
    <n v="80"/>
    <s v="2024/01 "/>
  </r>
  <r>
    <n v="1724"/>
    <s v="2024/07 "/>
    <x v="787"/>
    <x v="11"/>
    <x v="1"/>
    <n v="50"/>
    <s v="2024/01 "/>
  </r>
  <r>
    <n v="1725"/>
    <s v="2024/07 "/>
    <x v="268"/>
    <x v="9"/>
    <x v="229"/>
    <n v="30"/>
    <s v="2024/01 "/>
  </r>
  <r>
    <n v="1726"/>
    <s v="2024/07 "/>
    <x v="24"/>
    <x v="9"/>
    <x v="16"/>
    <n v="30"/>
    <s v="2024/01 "/>
  </r>
  <r>
    <n v="1727"/>
    <s v="2024/07 "/>
    <x v="25"/>
    <x v="9"/>
    <x v="17"/>
    <n v="30"/>
    <s v="2024/01 "/>
  </r>
  <r>
    <n v="1728"/>
    <s v="2024/07 "/>
    <x v="395"/>
    <x v="9"/>
    <x v="310"/>
    <n v="30"/>
    <s v="2024/03 "/>
  </r>
  <r>
    <n v="1729"/>
    <s v="2024/07 "/>
    <x v="499"/>
    <x v="30"/>
    <x v="365"/>
    <n v="12"/>
    <s v="2024/01 "/>
  </r>
  <r>
    <n v="1730"/>
    <s v="2024/07 "/>
    <x v="500"/>
    <x v="17"/>
    <x v="366"/>
    <n v="36"/>
    <s v="2024/01 "/>
  </r>
  <r>
    <n v="1731"/>
    <s v="2024/07 "/>
    <x v="501"/>
    <x v="32"/>
    <x v="367"/>
    <n v="12"/>
    <s v="2024/01 "/>
  </r>
  <r>
    <n v="1732"/>
    <s v="2024/07 "/>
    <x v="788"/>
    <x v="84"/>
    <x v="226"/>
    <n v="20"/>
    <s v="2024/01 "/>
  </r>
  <r>
    <n v="1733"/>
    <s v="2024/07 "/>
    <x v="789"/>
    <x v="84"/>
    <x v="341"/>
    <n v="20"/>
    <s v="2024/01 "/>
  </r>
  <r>
    <n v="1734"/>
    <s v="2024/07 "/>
    <x v="790"/>
    <x v="84"/>
    <x v="514"/>
    <n v="20"/>
    <s v="2024/01 "/>
  </r>
  <r>
    <n v="1735"/>
    <s v="2024/07 "/>
    <x v="791"/>
    <x v="84"/>
    <x v="515"/>
    <n v="20"/>
    <s v="2024/01 "/>
  </r>
  <r>
    <n v="1736"/>
    <s v="2024/07 "/>
    <x v="792"/>
    <x v="87"/>
    <x v="516"/>
    <n v="20"/>
    <s v="2024/01 "/>
  </r>
  <r>
    <n v="1737"/>
    <s v="2024/07 "/>
    <x v="793"/>
    <x v="90"/>
    <x v="517"/>
    <n v="10"/>
    <s v="2024/01 "/>
  </r>
  <r>
    <n v="1738"/>
    <s v="2024/07 "/>
    <x v="794"/>
    <x v="90"/>
    <x v="341"/>
    <n v="10"/>
    <s v="2024/01 "/>
  </r>
  <r>
    <n v="1739"/>
    <s v="2024/07 "/>
    <x v="271"/>
    <x v="111"/>
    <x v="9"/>
    <n v="5"/>
    <s v="2024/02 "/>
  </r>
  <r>
    <n v="1740"/>
    <s v="2024/07 "/>
    <x v="272"/>
    <x v="112"/>
    <x v="9"/>
    <n v="4"/>
    <s v="2024/07 "/>
  </r>
  <r>
    <n v="1741"/>
    <s v="2024/07 "/>
    <x v="275"/>
    <x v="115"/>
    <x v="9"/>
    <n v="20"/>
    <s v="2024/05 "/>
  </r>
  <r>
    <n v="1742"/>
    <s v="2024/07 "/>
    <x v="276"/>
    <x v="116"/>
    <x v="232"/>
    <n v="4"/>
    <s v="2024/01 "/>
  </r>
  <r>
    <n v="1743"/>
    <s v="2024/07 "/>
    <x v="277"/>
    <x v="117"/>
    <x v="233"/>
    <n v="20"/>
    <s v="2024/01 "/>
  </r>
  <r>
    <n v="1744"/>
    <s v="2024/07 "/>
    <x v="690"/>
    <x v="281"/>
    <x v="465"/>
    <n v="2"/>
    <s v="2024/01 "/>
  </r>
  <r>
    <n v="1745"/>
    <s v="2024/07 "/>
    <x v="30"/>
    <x v="13"/>
    <x v="21"/>
    <n v="5"/>
    <s v="2024/01 "/>
  </r>
  <r>
    <n v="1746"/>
    <s v="2024/07 "/>
    <x v="31"/>
    <x v="14"/>
    <x v="22"/>
    <n v="279"/>
    <s v="2025/12 "/>
  </r>
  <r>
    <n v="1747"/>
    <s v="2024/07 "/>
    <x v="32"/>
    <x v="15"/>
    <x v="23"/>
    <n v="185"/>
    <s v="2024/10 "/>
  </r>
  <r>
    <n v="1748"/>
    <s v="2024/07 "/>
    <x v="33"/>
    <x v="16"/>
    <x v="24"/>
    <n v="280"/>
    <s v="2025/10 "/>
  </r>
  <r>
    <n v="1749"/>
    <s v="2024/07 "/>
    <x v="34"/>
    <x v="17"/>
    <x v="25"/>
    <n v="156"/>
    <s v="2024/09 "/>
  </r>
  <r>
    <n v="1750"/>
    <s v="2024/07 "/>
    <x v="35"/>
    <x v="18"/>
    <x v="26"/>
    <n v="24"/>
    <s v="2024/03 "/>
  </r>
  <r>
    <n v="1751"/>
    <s v="2024/07 "/>
    <x v="36"/>
    <x v="19"/>
    <x v="27"/>
    <n v="70"/>
    <s v="2024/04 "/>
  </r>
  <r>
    <n v="1752"/>
    <s v="2024/07 "/>
    <x v="37"/>
    <x v="20"/>
    <x v="28"/>
    <n v="28"/>
    <s v="2024/09 "/>
  </r>
  <r>
    <n v="1753"/>
    <s v="2024/07 "/>
    <x v="594"/>
    <x v="243"/>
    <x v="422"/>
    <n v="6"/>
    <s v="2024/01 "/>
  </r>
  <r>
    <n v="1754"/>
    <s v="2024/07 "/>
    <x v="38"/>
    <x v="21"/>
    <x v="29"/>
    <n v="10"/>
    <s v="2024/07 "/>
  </r>
  <r>
    <n v="1755"/>
    <s v="2024/07 "/>
    <x v="505"/>
    <x v="196"/>
    <x v="370"/>
    <n v="10"/>
    <s v="2024/02 "/>
  </r>
  <r>
    <n v="1756"/>
    <s v="2024/07 "/>
    <x v="506"/>
    <x v="197"/>
    <x v="371"/>
    <n v="35"/>
    <s v="2024/01 "/>
  </r>
  <r>
    <n v="1757"/>
    <s v="2024/07 "/>
    <x v="39"/>
    <x v="22"/>
    <x v="30"/>
    <n v="189"/>
    <s v="2024/04 "/>
  </r>
  <r>
    <n v="1758"/>
    <s v="2024/07 "/>
    <x v="41"/>
    <x v="24"/>
    <x v="32"/>
    <n v="690"/>
    <s v="2024/11 "/>
  </r>
  <r>
    <n v="1759"/>
    <s v="2024/07 "/>
    <x v="42"/>
    <x v="25"/>
    <x v="33"/>
    <n v="21"/>
    <s v="2025/08 "/>
  </r>
  <r>
    <n v="1760"/>
    <s v="2024/07 "/>
    <x v="43"/>
    <x v="26"/>
    <x v="34"/>
    <n v="80"/>
    <s v="2024/12 "/>
  </r>
  <r>
    <n v="1761"/>
    <s v="2024/07 "/>
    <x v="44"/>
    <x v="27"/>
    <x v="35"/>
    <n v="110"/>
    <s v="2024/12 "/>
  </r>
  <r>
    <n v="1762"/>
    <s v="2024/07 "/>
    <x v="45"/>
    <x v="28"/>
    <x v="36"/>
    <n v="770"/>
    <s v="2025/12 "/>
  </r>
  <r>
    <n v="1763"/>
    <s v="2024/07 "/>
    <x v="46"/>
    <x v="29"/>
    <x v="37"/>
    <n v="285"/>
    <s v="2024/01 "/>
  </r>
  <r>
    <n v="1764"/>
    <s v="2024/07 "/>
    <x v="47"/>
    <x v="30"/>
    <x v="38"/>
    <n v="485"/>
    <s v="2025/12 "/>
  </r>
  <r>
    <n v="1765"/>
    <s v="2024/07 "/>
    <x v="48"/>
    <x v="31"/>
    <x v="39"/>
    <n v="107"/>
    <s v="2024/03 "/>
  </r>
  <r>
    <n v="1766"/>
    <s v="2024/07 "/>
    <x v="49"/>
    <x v="32"/>
    <x v="40"/>
    <n v="130"/>
    <s v="2025/11 "/>
  </r>
  <r>
    <n v="1767"/>
    <s v="2024/07 "/>
    <x v="50"/>
    <x v="33"/>
    <x v="41"/>
    <n v="20"/>
    <s v="2024/11 "/>
  </r>
  <r>
    <n v="1768"/>
    <s v="2024/07 "/>
    <x v="51"/>
    <x v="34"/>
    <x v="42"/>
    <n v="260"/>
    <s v="2024/11 "/>
  </r>
  <r>
    <n v="1769"/>
    <s v="2024/07 "/>
    <x v="52"/>
    <x v="35"/>
    <x v="43"/>
    <n v="30"/>
    <s v="2024/02 "/>
  </r>
  <r>
    <n v="1770"/>
    <s v="2024/07 "/>
    <x v="53"/>
    <x v="36"/>
    <x v="44"/>
    <n v="36"/>
    <s v="2024/01 "/>
  </r>
  <r>
    <n v="1771"/>
    <s v="2024/07 "/>
    <x v="281"/>
    <x v="121"/>
    <x v="237"/>
    <n v="20"/>
    <s v="2025/03 "/>
  </r>
  <r>
    <n v="1772"/>
    <s v="2024/07 "/>
    <x v="694"/>
    <x v="285"/>
    <x v="9"/>
    <n v="30"/>
    <s v="2024/01 "/>
  </r>
  <r>
    <n v="1773"/>
    <s v="2024/07 "/>
    <x v="282"/>
    <x v="122"/>
    <x v="238"/>
    <n v="50"/>
    <s v="2024/10 "/>
  </r>
  <r>
    <n v="1774"/>
    <s v="2024/07 "/>
    <x v="55"/>
    <x v="38"/>
    <x v="46"/>
    <n v="10"/>
    <s v="2024/01 "/>
  </r>
  <r>
    <n v="1775"/>
    <s v="2024/07 "/>
    <x v="57"/>
    <x v="40"/>
    <x v="48"/>
    <n v="20"/>
    <s v="2024/01 "/>
  </r>
  <r>
    <n v="1776"/>
    <s v="2024/07 "/>
    <x v="795"/>
    <x v="307"/>
    <x v="9"/>
    <n v="50"/>
    <s v="2024/01 "/>
  </r>
  <r>
    <n v="1777"/>
    <s v="2024/07 "/>
    <x v="58"/>
    <x v="41"/>
    <x v="49"/>
    <n v="195"/>
    <s v="2025/06 "/>
  </r>
  <r>
    <n v="1778"/>
    <s v="2024/07 "/>
    <x v="59"/>
    <x v="42"/>
    <x v="50"/>
    <n v="35"/>
    <s v="2024/01 "/>
  </r>
  <r>
    <n v="1779"/>
    <s v="2024/07 "/>
    <x v="796"/>
    <x v="308"/>
    <x v="9"/>
    <n v="5"/>
    <s v="2024/01 "/>
  </r>
  <r>
    <n v="1780"/>
    <s v="2024/07 "/>
    <x v="283"/>
    <x v="123"/>
    <x v="239"/>
    <n v="100"/>
    <s v="2024/03 "/>
  </r>
  <r>
    <n v="1781"/>
    <s v="2024/07 "/>
    <x v="60"/>
    <x v="43"/>
    <x v="51"/>
    <n v="250"/>
    <s v="2025/12 "/>
  </r>
  <r>
    <n v="1782"/>
    <s v="2024/07 "/>
    <x v="61"/>
    <x v="44"/>
    <x v="52"/>
    <n v="236"/>
    <s v="2025/11 "/>
  </r>
  <r>
    <n v="1783"/>
    <s v="2024/07 "/>
    <x v="696"/>
    <x v="287"/>
    <x v="466"/>
    <n v="3"/>
    <s v="2024/01 "/>
  </r>
  <r>
    <n v="1784"/>
    <s v="2024/07 "/>
    <x v="62"/>
    <x v="45"/>
    <x v="53"/>
    <n v="150"/>
    <s v="2025/03 "/>
  </r>
  <r>
    <n v="1785"/>
    <s v="2024/07 "/>
    <x v="63"/>
    <x v="46"/>
    <x v="54"/>
    <n v="441"/>
    <s v="2025/12 "/>
  </r>
  <r>
    <n v="1786"/>
    <s v="2024/07 "/>
    <x v="64"/>
    <x v="47"/>
    <x v="55"/>
    <m/>
    <s v="2025/02 "/>
  </r>
  <r>
    <n v="1787"/>
    <s v="2024/07 "/>
    <x v="65"/>
    <x v="48"/>
    <x v="56"/>
    <n v="1"/>
    <s v="2026/04 "/>
  </r>
  <r>
    <n v="1788"/>
    <s v="2024/07 "/>
    <x v="420"/>
    <x v="175"/>
    <x v="324"/>
    <n v="5"/>
    <s v="2024/01 "/>
  </r>
  <r>
    <n v="1789"/>
    <s v="2024/07 "/>
    <x v="66"/>
    <x v="49"/>
    <x v="57"/>
    <n v="124"/>
    <s v="2025/12 "/>
  </r>
  <r>
    <n v="1790"/>
    <s v="2024/07 "/>
    <x v="67"/>
    <x v="50"/>
    <x v="58"/>
    <n v="188"/>
    <s v="2025/12 "/>
  </r>
  <r>
    <n v="1791"/>
    <s v="2024/07 "/>
    <x v="515"/>
    <x v="206"/>
    <x v="375"/>
    <n v="20"/>
    <s v="2025/08 "/>
  </r>
  <r>
    <n v="1792"/>
    <s v="2024/07 "/>
    <x v="421"/>
    <x v="176"/>
    <x v="325"/>
    <n v="8"/>
    <s v="2024/01 "/>
  </r>
  <r>
    <n v="1793"/>
    <s v="2024/07 "/>
    <x v="69"/>
    <x v="52"/>
    <x v="60"/>
    <n v="100"/>
    <s v="2024/08 "/>
  </r>
  <r>
    <n v="1794"/>
    <s v="2024/07 "/>
    <x v="517"/>
    <x v="208"/>
    <x v="9"/>
    <n v="20"/>
    <s v="2024/01 "/>
  </r>
  <r>
    <n v="1795"/>
    <s v="2024/07 "/>
    <x v="72"/>
    <x v="55"/>
    <x v="63"/>
    <n v="-450"/>
    <s v="2024/12 "/>
  </r>
  <r>
    <n v="1796"/>
    <s v="2024/07 "/>
    <x v="285"/>
    <x v="125"/>
    <x v="241"/>
    <n v="200"/>
    <s v="2024/01 "/>
  </r>
  <r>
    <n v="1797"/>
    <s v="2024/07 "/>
    <x v="73"/>
    <x v="56"/>
    <x v="64"/>
    <n v="200"/>
    <s v="2024/10 "/>
  </r>
  <r>
    <n v="1798"/>
    <s v="2024/07 "/>
    <x v="74"/>
    <x v="57"/>
    <x v="65"/>
    <n v="2120"/>
    <s v="2025/12 "/>
  </r>
  <r>
    <n v="1799"/>
    <s v="2024/07 "/>
    <x v="425"/>
    <x v="180"/>
    <x v="328"/>
    <n v="3"/>
    <s v="2024/01 "/>
  </r>
  <r>
    <n v="1800"/>
    <s v="2024/07 "/>
    <x v="76"/>
    <x v="59"/>
    <x v="66"/>
    <n v="20"/>
    <s v="2025/12 "/>
  </r>
  <r>
    <n v="1801"/>
    <s v="2024/07 "/>
    <x v="77"/>
    <x v="60"/>
    <x v="67"/>
    <n v="86"/>
    <s v="2024/10 "/>
  </r>
  <r>
    <n v="1802"/>
    <s v="2024/07 "/>
    <x v="289"/>
    <x v="129"/>
    <x v="244"/>
    <n v="45"/>
    <s v="2024/01 "/>
  </r>
  <r>
    <n v="1803"/>
    <s v="2024/07 "/>
    <x v="797"/>
    <x v="309"/>
    <x v="244"/>
    <n v="1"/>
    <s v="2024/01 "/>
  </r>
  <r>
    <n v="1804"/>
    <s v="2024/07 "/>
    <x v="290"/>
    <x v="130"/>
    <x v="244"/>
    <n v="10"/>
    <s v="2024/01 "/>
  </r>
  <r>
    <n v="1805"/>
    <s v="2024/07 "/>
    <x v="798"/>
    <x v="310"/>
    <x v="329"/>
    <n v="10"/>
    <s v="2024/01 "/>
  </r>
  <r>
    <n v="1806"/>
    <s v="2024/07 "/>
    <x v="799"/>
    <x v="311"/>
    <x v="329"/>
    <n v="10"/>
    <s v="2024/01 "/>
  </r>
  <r>
    <n v="1807"/>
    <s v="2024/07 "/>
    <x v="800"/>
    <x v="312"/>
    <x v="244"/>
    <n v="42"/>
    <s v="2024/02 "/>
  </r>
  <r>
    <n v="1808"/>
    <s v="2024/07 "/>
    <x v="79"/>
    <x v="62"/>
    <x v="9"/>
    <n v="2"/>
    <s v="2024/01 "/>
  </r>
  <r>
    <n v="1809"/>
    <s v="2024/07 "/>
    <x v="702"/>
    <x v="49"/>
    <x v="470"/>
    <n v="105"/>
    <s v="2024/01 "/>
  </r>
  <r>
    <n v="1810"/>
    <s v="2024/07 "/>
    <x v="703"/>
    <x v="51"/>
    <x v="471"/>
    <n v="119"/>
    <s v="2024/01 "/>
  </r>
  <r>
    <n v="1811"/>
    <s v="2024/07 "/>
    <x v="704"/>
    <x v="43"/>
    <x v="472"/>
    <n v="50"/>
    <s v="2024/02 "/>
  </r>
  <r>
    <n v="1812"/>
    <s v="2024/07 "/>
    <x v="705"/>
    <x v="45"/>
    <x v="473"/>
    <n v="120"/>
    <s v="2024/06 "/>
  </r>
  <r>
    <n v="1813"/>
    <s v="2024/07 "/>
    <x v="801"/>
    <x v="50"/>
    <x v="518"/>
    <n v="242"/>
    <s v="2024/01 "/>
  </r>
  <r>
    <n v="1814"/>
    <s v="2024/07 "/>
    <x v="802"/>
    <x v="44"/>
    <x v="519"/>
    <n v="110"/>
    <s v="2024/10 "/>
  </r>
  <r>
    <n v="1815"/>
    <s v="2024/07 "/>
    <x v="803"/>
    <x v="46"/>
    <x v="520"/>
    <n v="250"/>
    <s v="2024/01 "/>
  </r>
  <r>
    <n v="1816"/>
    <s v="2024/07 "/>
    <x v="804"/>
    <x v="206"/>
    <x v="521"/>
    <n v="150"/>
    <s v="2024/01 "/>
  </r>
  <r>
    <n v="1817"/>
    <s v="2024/07 "/>
    <x v="805"/>
    <x v="313"/>
    <x v="9"/>
    <n v="50"/>
    <s v="2024/01 "/>
  </r>
  <r>
    <n v="1818"/>
    <s v="2024/07 "/>
    <x v="806"/>
    <x v="30"/>
    <x v="522"/>
    <n v="20"/>
    <s v="2024/01 "/>
  </r>
  <r>
    <n v="1819"/>
    <s v="2024/07 "/>
    <x v="807"/>
    <x v="32"/>
    <x v="523"/>
    <n v="20"/>
    <s v="2024/01 "/>
  </r>
  <r>
    <n v="1820"/>
    <s v="2024/07 "/>
    <x v="617"/>
    <x v="18"/>
    <x v="435"/>
    <n v="20"/>
    <s v="2024/01 "/>
  </r>
  <r>
    <n v="1821"/>
    <s v="2024/07 "/>
    <x v="618"/>
    <x v="20"/>
    <x v="436"/>
    <n v="20"/>
    <s v="2024/01 "/>
  </r>
  <r>
    <n v="1822"/>
    <s v="2024/07 "/>
    <x v="808"/>
    <x v="36"/>
    <x v="524"/>
    <n v="10"/>
    <s v="2024/01 "/>
  </r>
  <r>
    <n v="1823"/>
    <s v="2024/07 "/>
    <x v="809"/>
    <x v="314"/>
    <x v="9"/>
    <n v="14"/>
    <s v="2024/01 "/>
  </r>
  <r>
    <n v="1824"/>
    <s v="2024/07 "/>
    <x v="708"/>
    <x v="60"/>
    <x v="476"/>
    <n v="28"/>
    <s v="2024/01 "/>
  </r>
  <r>
    <n v="1825"/>
    <s v="2024/07 "/>
    <x v="304"/>
    <x v="48"/>
    <x v="257"/>
    <n v="1500"/>
    <s v="2024/07 "/>
  </r>
  <r>
    <n v="1826"/>
    <s v="2024/07 "/>
    <x v="83"/>
    <x v="52"/>
    <x v="71"/>
    <n v="1000"/>
    <s v="2024/01 "/>
  </r>
  <r>
    <n v="1827"/>
    <s v="2024/07 "/>
    <x v="84"/>
    <x v="57"/>
    <x v="72"/>
    <n v="1500"/>
    <s v="2025/12 "/>
  </r>
  <r>
    <n v="1828"/>
    <s v="2024/07 "/>
    <x v="433"/>
    <x v="26"/>
    <x v="332"/>
    <n v="1003"/>
    <s v="2024/07 "/>
  </r>
  <r>
    <n v="1829"/>
    <s v="2024/07 "/>
    <x v="521"/>
    <x v="15"/>
    <x v="377"/>
    <n v="16"/>
    <s v="2024/01 "/>
  </r>
  <r>
    <n v="1830"/>
    <s v="2024/07 "/>
    <x v="711"/>
    <x v="31"/>
    <x v="478"/>
    <n v="28"/>
    <s v="2024/02 "/>
  </r>
  <r>
    <n v="1831"/>
    <s v="2024/07 "/>
    <x v="712"/>
    <x v="122"/>
    <x v="479"/>
    <n v="14"/>
    <s v="2024/01 "/>
  </r>
  <r>
    <n v="1832"/>
    <s v="2024/07 "/>
    <x v="810"/>
    <x v="18"/>
    <x v="525"/>
    <n v="16"/>
    <s v="2024/01 "/>
  </r>
  <r>
    <n v="1833"/>
    <s v="2024/07 "/>
    <x v="811"/>
    <x v="243"/>
    <x v="76"/>
    <n v="10"/>
    <s v="2024/01 "/>
  </r>
  <r>
    <n v="1834"/>
    <s v="2024/07 "/>
    <x v="812"/>
    <x v="15"/>
    <x v="76"/>
    <n v="20"/>
    <s v="2024/01 "/>
  </r>
  <r>
    <n v="1835"/>
    <s v="2024/07 "/>
    <x v="89"/>
    <x v="14"/>
    <x v="76"/>
    <n v="20"/>
    <s v="2024/01 "/>
  </r>
  <r>
    <n v="1836"/>
    <s v="2024/07 "/>
    <x v="813"/>
    <x v="200"/>
    <x v="76"/>
    <n v="5"/>
    <s v="2024/01 "/>
  </r>
  <r>
    <n v="1837"/>
    <s v="2024/07 "/>
    <x v="814"/>
    <x v="14"/>
    <x v="526"/>
    <n v="12"/>
    <s v="2024/03 "/>
  </r>
  <r>
    <n v="1838"/>
    <s v="2024/07 "/>
    <x v="815"/>
    <x v="22"/>
    <x v="527"/>
    <m/>
    <e v="#N/A"/>
  </r>
  <r>
    <n v="1839"/>
    <s v="2024/07 "/>
    <x v="816"/>
    <x v="315"/>
    <x v="528"/>
    <n v="5"/>
    <s v="2024/01 "/>
  </r>
  <r>
    <n v="1840"/>
    <s v="2024/07 "/>
    <x v="817"/>
    <x v="316"/>
    <x v="529"/>
    <n v="5"/>
    <s v="2024/01 "/>
  </r>
  <r>
    <n v="1841"/>
    <s v="2024/07 "/>
    <x v="818"/>
    <x v="317"/>
    <x v="529"/>
    <n v="5"/>
    <s v="2024/01 "/>
  </r>
  <r>
    <n v="1842"/>
    <s v="2024/07 "/>
    <x v="819"/>
    <x v="63"/>
    <x v="529"/>
    <n v="5"/>
    <s v="2024/01 "/>
  </r>
  <r>
    <n v="1843"/>
    <s v="2024/07 "/>
    <x v="820"/>
    <x v="318"/>
    <x v="529"/>
    <n v="5"/>
    <s v="2024/01 "/>
  </r>
  <r>
    <n v="1844"/>
    <s v="2024/07 "/>
    <x v="821"/>
    <x v="319"/>
    <x v="529"/>
    <n v="5"/>
    <s v="2024/01 "/>
  </r>
  <r>
    <n v="1845"/>
    <s v="2024/07 "/>
    <x v="822"/>
    <x v="320"/>
    <x v="530"/>
    <n v="11"/>
    <s v="2024/01 "/>
  </r>
  <r>
    <n v="1846"/>
    <s v="2024/07 "/>
    <x v="823"/>
    <x v="321"/>
    <x v="9"/>
    <n v="5"/>
    <s v="2024/01 "/>
  </r>
  <r>
    <n v="1847"/>
    <s v="2024/07 "/>
    <x v="730"/>
    <x v="297"/>
    <x v="78"/>
    <n v="25"/>
    <s v="2026/02 "/>
  </r>
  <r>
    <n v="1848"/>
    <s v="2024/07 "/>
    <x v="313"/>
    <x v="134"/>
    <x v="78"/>
    <n v="30"/>
    <s v="2024/08 "/>
  </r>
  <r>
    <n v="1849"/>
    <s v="2024/07 "/>
    <x v="96"/>
    <x v="70"/>
    <x v="79"/>
    <n v="100"/>
    <s v="2024/02 "/>
  </r>
  <r>
    <n v="1850"/>
    <s v="2024/07 "/>
    <x v="97"/>
    <x v="71"/>
    <x v="78"/>
    <n v="10"/>
    <s v="2024/04 "/>
  </r>
  <r>
    <n v="1851"/>
    <s v="2024/07 "/>
    <x v="314"/>
    <x v="135"/>
    <x v="79"/>
    <n v="330"/>
    <s v="2024/02 "/>
  </r>
  <r>
    <n v="1852"/>
    <s v="2024/07 "/>
    <x v="316"/>
    <x v="75"/>
    <x v="78"/>
    <n v="45"/>
    <s v="2024/08 "/>
  </r>
  <r>
    <n v="1853"/>
    <s v="2024/07 "/>
    <x v="98"/>
    <x v="72"/>
    <x v="79"/>
    <n v="908"/>
    <s v="2026/01 "/>
  </r>
  <r>
    <n v="1854"/>
    <s v="2024/07 "/>
    <x v="99"/>
    <x v="73"/>
    <x v="79"/>
    <n v="152"/>
    <s v="2024/03 "/>
  </r>
  <r>
    <n v="1855"/>
    <s v="2024/07 "/>
    <x v="101"/>
    <x v="75"/>
    <x v="80"/>
    <n v="148"/>
    <s v="2024/07 "/>
  </r>
  <r>
    <n v="1856"/>
    <s v="2024/07 "/>
    <x v="317"/>
    <x v="71"/>
    <x v="80"/>
    <n v="20"/>
    <s v="2024/01 "/>
  </r>
  <r>
    <n v="1857"/>
    <s v="2024/07 "/>
    <x v="824"/>
    <x v="103"/>
    <x v="0"/>
    <n v="50"/>
    <s v="2024/01 "/>
  </r>
  <r>
    <n v="1858"/>
    <s v="2024/07 "/>
    <x v="103"/>
    <x v="77"/>
    <x v="10"/>
    <n v="50"/>
    <s v="2024/01 "/>
  </r>
  <r>
    <n v="1859"/>
    <s v="2024/07 "/>
    <x v="825"/>
    <x v="77"/>
    <x v="11"/>
    <n v="50"/>
    <s v="2024/01 "/>
  </r>
  <r>
    <n v="1860"/>
    <s v="2024/07 "/>
    <x v="438"/>
    <x v="77"/>
    <x v="82"/>
    <n v="6"/>
    <s v="2024/03 "/>
  </r>
  <r>
    <n v="1861"/>
    <s v="2024/07 "/>
    <x v="104"/>
    <x v="77"/>
    <x v="0"/>
    <n v="100"/>
    <s v="2024/01 "/>
  </r>
  <r>
    <n v="1862"/>
    <s v="2024/07 "/>
    <x v="439"/>
    <x v="100"/>
    <x v="77"/>
    <n v="3"/>
    <s v="2024/01 "/>
  </r>
  <r>
    <n v="1863"/>
    <s v="2024/07 "/>
    <x v="826"/>
    <x v="78"/>
    <x v="10"/>
    <n v="50"/>
    <s v="2024/01 "/>
  </r>
  <r>
    <n v="1864"/>
    <s v="2024/07 "/>
    <x v="322"/>
    <x v="78"/>
    <x v="2"/>
    <n v="6"/>
    <s v="2024/01 "/>
  </r>
  <r>
    <n v="1865"/>
    <s v="2024/07 "/>
    <x v="827"/>
    <x v="78"/>
    <x v="11"/>
    <n v="50"/>
    <s v="2024/01 "/>
  </r>
  <r>
    <n v="1866"/>
    <s v="2024/07 "/>
    <x v="105"/>
    <x v="78"/>
    <x v="82"/>
    <n v="6"/>
    <s v="2024/01 "/>
  </r>
  <r>
    <n v="1867"/>
    <s v="2024/07 "/>
    <x v="106"/>
    <x v="78"/>
    <x v="0"/>
    <n v="50"/>
    <s v="2024/02 "/>
  </r>
  <r>
    <n v="1868"/>
    <s v="2024/07 "/>
    <x v="108"/>
    <x v="79"/>
    <x v="0"/>
    <n v="50"/>
    <s v="2024/01 "/>
  </r>
  <r>
    <n v="1869"/>
    <s v="2024/07 "/>
    <x v="828"/>
    <x v="322"/>
    <x v="2"/>
    <n v="2"/>
    <s v="2024/01 "/>
  </r>
  <r>
    <n v="1870"/>
    <s v="2024/07 "/>
    <x v="324"/>
    <x v="139"/>
    <x v="265"/>
    <n v="3"/>
    <s v="2024/01 "/>
  </r>
  <r>
    <n v="1871"/>
    <s v="2024/07 "/>
    <x v="109"/>
    <x v="80"/>
    <x v="84"/>
    <n v="1"/>
    <s v="2024/02 "/>
  </r>
  <r>
    <n v="1872"/>
    <s v="2024/07 "/>
    <x v="327"/>
    <x v="91"/>
    <x v="266"/>
    <n v="40"/>
    <s v="2024/02 "/>
  </r>
  <r>
    <n v="1873"/>
    <s v="2024/07 "/>
    <x v="829"/>
    <x v="9"/>
    <x v="123"/>
    <n v="10"/>
    <s v="2024/03 "/>
  </r>
  <r>
    <n v="1874"/>
    <s v="2024/07 "/>
    <x v="830"/>
    <x v="86"/>
    <x v="531"/>
    <n v="22"/>
    <s v="2024/01 "/>
  </r>
  <r>
    <n v="1875"/>
    <s v="2024/07 "/>
    <x v="737"/>
    <x v="11"/>
    <x v="490"/>
    <n v="30"/>
    <s v="2024/01 "/>
  </r>
  <r>
    <n v="1876"/>
    <s v="2024/07 "/>
    <x v="328"/>
    <x v="11"/>
    <x v="267"/>
    <n v="10"/>
    <s v="2024/01 "/>
  </r>
  <r>
    <n v="1877"/>
    <s v="2024/07 "/>
    <x v="831"/>
    <x v="10"/>
    <x v="532"/>
    <n v="10"/>
    <s v="2024/01 "/>
  </r>
  <r>
    <n v="1878"/>
    <s v="2024/07 "/>
    <x v="832"/>
    <x v="90"/>
    <x v="533"/>
    <n v="15"/>
    <s v="2024/01 "/>
  </r>
  <r>
    <n v="1879"/>
    <s v="2024/07 "/>
    <x v="833"/>
    <x v="84"/>
    <x v="534"/>
    <n v="10"/>
    <s v="2024/01 "/>
  </r>
  <r>
    <n v="1880"/>
    <s v="2024/07 "/>
    <x v="115"/>
    <x v="84"/>
    <x v="90"/>
    <n v="20"/>
    <s v="2024/01 "/>
  </r>
  <r>
    <n v="1881"/>
    <s v="2024/07 "/>
    <x v="446"/>
    <x v="85"/>
    <x v="340"/>
    <n v="54"/>
    <s v="2024/04 "/>
  </r>
  <r>
    <n v="1882"/>
    <s v="2024/07 "/>
    <x v="834"/>
    <x v="86"/>
    <x v="535"/>
    <n v="40"/>
    <s v="2024/01 "/>
  </r>
  <r>
    <n v="1883"/>
    <s v="2024/07 "/>
    <x v="835"/>
    <x v="86"/>
    <x v="536"/>
    <n v="8"/>
    <s v="2024/01 "/>
  </r>
  <r>
    <n v="1884"/>
    <s v="2024/07 "/>
    <x v="836"/>
    <x v="86"/>
    <x v="537"/>
    <m/>
    <e v="#N/A"/>
  </r>
  <r>
    <n v="1885"/>
    <s v="2024/07 "/>
    <x v="738"/>
    <x v="85"/>
    <x v="491"/>
    <n v="10"/>
    <s v="2024/01 "/>
  </r>
  <r>
    <n v="1886"/>
    <s v="2024/07 "/>
    <x v="120"/>
    <x v="85"/>
    <x v="95"/>
    <n v="28"/>
    <s v="2024/02 "/>
  </r>
  <r>
    <n v="1887"/>
    <s v="2024/07 "/>
    <x v="121"/>
    <x v="85"/>
    <x v="96"/>
    <n v="26"/>
    <s v="2024/10 "/>
  </r>
  <r>
    <n v="1888"/>
    <s v="2024/07 "/>
    <x v="122"/>
    <x v="85"/>
    <x v="97"/>
    <n v="34"/>
    <s v="2024/01 "/>
  </r>
  <r>
    <n v="1889"/>
    <s v="2024/07 "/>
    <x v="330"/>
    <x v="85"/>
    <x v="269"/>
    <n v="38"/>
    <s v="2024/01 "/>
  </r>
  <r>
    <n v="1890"/>
    <s v="2024/07 "/>
    <x v="123"/>
    <x v="85"/>
    <x v="98"/>
    <n v="34"/>
    <s v="2024/01 "/>
  </r>
  <r>
    <n v="1891"/>
    <s v="2024/07 "/>
    <x v="124"/>
    <x v="85"/>
    <x v="99"/>
    <n v="4"/>
    <s v="2024/05 "/>
  </r>
  <r>
    <n v="1892"/>
    <s v="2024/07 "/>
    <x v="837"/>
    <x v="6"/>
    <x v="538"/>
    <n v="16"/>
    <s v="2024/01 "/>
  </r>
  <r>
    <n v="1893"/>
    <s v="2024/07 "/>
    <x v="129"/>
    <x v="87"/>
    <x v="100"/>
    <n v="40"/>
    <s v="2024/02 "/>
  </r>
  <r>
    <n v="1894"/>
    <s v="2024/07 "/>
    <x v="130"/>
    <x v="87"/>
    <x v="101"/>
    <n v="148"/>
    <s v="2025/02 "/>
  </r>
  <r>
    <n v="1895"/>
    <s v="2024/07 "/>
    <x v="131"/>
    <x v="87"/>
    <x v="102"/>
    <n v="112"/>
    <s v="2025/02 "/>
  </r>
  <r>
    <n v="1896"/>
    <s v="2024/07 "/>
    <x v="132"/>
    <x v="87"/>
    <x v="103"/>
    <n v="50"/>
    <s v="2024/01 "/>
  </r>
  <r>
    <n v="1897"/>
    <s v="2024/07 "/>
    <x v="133"/>
    <x v="87"/>
    <x v="104"/>
    <n v="17"/>
    <s v="2024/02 "/>
  </r>
  <r>
    <n v="1898"/>
    <s v="2024/07 "/>
    <x v="137"/>
    <x v="87"/>
    <x v="108"/>
    <n v="5"/>
    <s v="2024/01 "/>
  </r>
  <r>
    <n v="1899"/>
    <s v="2024/07 "/>
    <x v="138"/>
    <x v="82"/>
    <x v="109"/>
    <n v="90"/>
    <s v="2025/03 "/>
  </r>
  <r>
    <n v="1900"/>
    <s v="2024/07 "/>
    <x v="139"/>
    <x v="82"/>
    <x v="110"/>
    <n v="85"/>
    <s v="2024/05 "/>
  </r>
  <r>
    <n v="1901"/>
    <s v="2024/07 "/>
    <x v="140"/>
    <x v="82"/>
    <x v="111"/>
    <n v="70"/>
    <s v="2024/01 "/>
  </r>
  <r>
    <n v="1902"/>
    <s v="2024/07 "/>
    <x v="142"/>
    <x v="9"/>
    <x v="113"/>
    <n v="1015"/>
    <s v="2024/04 "/>
  </r>
  <r>
    <n v="1903"/>
    <s v="2024/07 "/>
    <x v="144"/>
    <x v="9"/>
    <x v="115"/>
    <n v="1034"/>
    <s v="2024/04 "/>
  </r>
  <r>
    <n v="1904"/>
    <s v="2024/07 "/>
    <x v="145"/>
    <x v="9"/>
    <x v="116"/>
    <n v="660"/>
    <s v="2024/04 "/>
  </r>
  <r>
    <n v="1905"/>
    <s v="2024/07 "/>
    <x v="146"/>
    <x v="9"/>
    <x v="117"/>
    <n v="488"/>
    <s v="2024/07 "/>
  </r>
  <r>
    <n v="1906"/>
    <s v="2024/07 "/>
    <x v="147"/>
    <x v="9"/>
    <x v="118"/>
    <n v="130"/>
    <s v="2024/02 "/>
  </r>
  <r>
    <n v="1907"/>
    <s v="2024/07 "/>
    <x v="148"/>
    <x v="9"/>
    <x v="119"/>
    <n v="198"/>
    <s v="2024/02 "/>
  </r>
  <r>
    <n v="1908"/>
    <s v="2024/07 "/>
    <x v="149"/>
    <x v="9"/>
    <x v="120"/>
    <n v="60"/>
    <s v="2024/02 "/>
  </r>
  <r>
    <n v="1909"/>
    <s v="2024/07 "/>
    <x v="150"/>
    <x v="9"/>
    <x v="121"/>
    <n v="349"/>
    <s v="2025/02 "/>
  </r>
  <r>
    <n v="1910"/>
    <s v="2024/07 "/>
    <x v="152"/>
    <x v="9"/>
    <x v="123"/>
    <n v="4"/>
    <s v="2024/04 "/>
  </r>
  <r>
    <n v="1911"/>
    <s v="2024/07 "/>
    <x v="534"/>
    <x v="9"/>
    <x v="106"/>
    <n v="4"/>
    <s v="2024/01 "/>
  </r>
  <r>
    <n v="1912"/>
    <s v="2024/07 "/>
    <x v="153"/>
    <x v="9"/>
    <x v="124"/>
    <n v="66"/>
    <s v="2024/02 "/>
  </r>
  <r>
    <n v="1913"/>
    <s v="2024/07 "/>
    <x v="154"/>
    <x v="9"/>
    <x v="125"/>
    <n v="150"/>
    <s v="2024/04 "/>
  </r>
  <r>
    <n v="1914"/>
    <s v="2024/07 "/>
    <x v="156"/>
    <x v="88"/>
    <x v="127"/>
    <n v="26"/>
    <s v="2024/03 "/>
  </r>
  <r>
    <n v="1915"/>
    <s v="2024/07 "/>
    <x v="157"/>
    <x v="88"/>
    <x v="128"/>
    <n v="74"/>
    <s v="2024/01 "/>
  </r>
  <r>
    <n v="1916"/>
    <s v="2024/07 "/>
    <x v="838"/>
    <x v="88"/>
    <x v="539"/>
    <n v="50"/>
    <s v="2024/01 "/>
  </r>
  <r>
    <n v="1917"/>
    <s v="2024/07 "/>
    <x v="335"/>
    <x v="88"/>
    <x v="274"/>
    <n v="5"/>
    <s v="2024/01 "/>
  </r>
  <r>
    <n v="1918"/>
    <s v="2024/07 "/>
    <x v="159"/>
    <x v="88"/>
    <x v="130"/>
    <n v="2"/>
    <s v="2024/02 "/>
  </r>
  <r>
    <n v="1919"/>
    <s v="2024/07 "/>
    <x v="160"/>
    <x v="88"/>
    <x v="131"/>
    <n v="240"/>
    <s v="2024/12 "/>
  </r>
  <r>
    <n v="1920"/>
    <s v="2024/07 "/>
    <x v="455"/>
    <x v="88"/>
    <x v="347"/>
    <n v="10"/>
    <s v="2024/01 "/>
  </r>
  <r>
    <n v="1921"/>
    <s v="2024/07 "/>
    <x v="161"/>
    <x v="11"/>
    <x v="132"/>
    <n v="282"/>
    <s v="2025/02 "/>
  </r>
  <r>
    <n v="1922"/>
    <s v="2024/07 "/>
    <x v="162"/>
    <x v="11"/>
    <x v="133"/>
    <n v="262"/>
    <s v="2024/08 "/>
  </r>
  <r>
    <n v="1923"/>
    <s v="2024/07 "/>
    <x v="163"/>
    <x v="11"/>
    <x v="134"/>
    <n v="100"/>
    <s v="2026/03 "/>
  </r>
  <r>
    <n v="1924"/>
    <s v="2024/07 "/>
    <x v="164"/>
    <x v="11"/>
    <x v="135"/>
    <n v="86"/>
    <s v="2024/03 "/>
  </r>
  <r>
    <n v="1925"/>
    <s v="2024/07 "/>
    <x v="337"/>
    <x v="11"/>
    <x v="276"/>
    <n v="60"/>
    <s v="2024/01 "/>
  </r>
  <r>
    <n v="1926"/>
    <s v="2024/07 "/>
    <x v="456"/>
    <x v="11"/>
    <x v="348"/>
    <n v="20"/>
    <s v="2024/01 "/>
  </r>
  <r>
    <n v="1927"/>
    <s v="2024/07 "/>
    <x v="165"/>
    <x v="11"/>
    <x v="136"/>
    <n v="40"/>
    <s v="2024/07 "/>
  </r>
  <r>
    <n v="1928"/>
    <s v="2024/07 "/>
    <x v="839"/>
    <x v="11"/>
    <x v="540"/>
    <n v="5"/>
    <s v="2024/03 "/>
  </r>
  <r>
    <n v="1929"/>
    <s v="2024/07 "/>
    <x v="166"/>
    <x v="11"/>
    <x v="137"/>
    <n v="30"/>
    <s v="2024/01 "/>
  </r>
  <r>
    <n v="1930"/>
    <s v="2024/07 "/>
    <x v="840"/>
    <x v="11"/>
    <x v="541"/>
    <n v="50"/>
    <s v="2024/01 "/>
  </r>
  <r>
    <n v="1931"/>
    <s v="2024/07 "/>
    <x v="167"/>
    <x v="11"/>
    <x v="138"/>
    <n v="50"/>
    <s v="2024/01 "/>
  </r>
  <r>
    <n v="1932"/>
    <s v="2024/07 "/>
    <x v="170"/>
    <x v="89"/>
    <x v="141"/>
    <n v="30"/>
    <s v="2024/01 "/>
  </r>
  <r>
    <n v="1933"/>
    <s v="2024/07 "/>
    <x v="171"/>
    <x v="83"/>
    <x v="142"/>
    <n v="30"/>
    <s v="2024/01 "/>
  </r>
  <r>
    <n v="1934"/>
    <s v="2024/07 "/>
    <x v="172"/>
    <x v="83"/>
    <x v="143"/>
    <n v="24"/>
    <s v="2024/04 "/>
  </r>
  <r>
    <n v="1935"/>
    <s v="2024/07 "/>
    <x v="173"/>
    <x v="83"/>
    <x v="144"/>
    <n v="10"/>
    <s v="2024/05 "/>
  </r>
  <r>
    <n v="1936"/>
    <s v="2024/07 "/>
    <x v="174"/>
    <x v="83"/>
    <x v="145"/>
    <n v="10"/>
    <s v="2024/02 "/>
  </r>
  <r>
    <n v="1937"/>
    <s v="2024/07 "/>
    <x v="176"/>
    <x v="83"/>
    <x v="147"/>
    <n v="10"/>
    <s v="2024/01 "/>
  </r>
  <r>
    <n v="1938"/>
    <s v="2024/07 "/>
    <x v="179"/>
    <x v="90"/>
    <x v="150"/>
    <n v="30"/>
    <s v="2024/02 "/>
  </r>
  <r>
    <n v="1939"/>
    <s v="2024/07 "/>
    <x v="180"/>
    <x v="90"/>
    <x v="151"/>
    <n v="5"/>
    <s v="2024/01 "/>
  </r>
  <r>
    <n v="1940"/>
    <s v="2024/07 "/>
    <x v="341"/>
    <x v="90"/>
    <x v="280"/>
    <n v="70"/>
    <s v="2024/07 "/>
  </r>
  <r>
    <n v="1941"/>
    <s v="2024/07 "/>
    <x v="181"/>
    <x v="90"/>
    <x v="152"/>
    <n v="270"/>
    <s v="2024/05 "/>
  </r>
  <r>
    <n v="1942"/>
    <s v="2024/07 "/>
    <x v="841"/>
    <x v="90"/>
    <x v="542"/>
    <n v="10"/>
    <s v="2024/01 "/>
  </r>
  <r>
    <n v="1943"/>
    <s v="2024/07 "/>
    <x v="342"/>
    <x v="90"/>
    <x v="281"/>
    <n v="10"/>
    <s v="2024/01 "/>
  </r>
  <r>
    <n v="1944"/>
    <s v="2024/07 "/>
    <x v="842"/>
    <x v="90"/>
    <x v="543"/>
    <n v="10"/>
    <s v="2024/01 "/>
  </r>
  <r>
    <n v="1945"/>
    <s v="2024/07 "/>
    <x v="182"/>
    <x v="84"/>
    <x v="153"/>
    <n v="145"/>
    <s v="2024/04 "/>
  </r>
  <r>
    <n v="1946"/>
    <s v="2024/07 "/>
    <x v="183"/>
    <x v="84"/>
    <x v="154"/>
    <n v="52"/>
    <s v="2024/01 "/>
  </r>
  <r>
    <n v="1947"/>
    <s v="2024/07 "/>
    <x v="458"/>
    <x v="84"/>
    <x v="350"/>
    <n v="60"/>
    <s v="2025/03 "/>
  </r>
  <r>
    <n v="1948"/>
    <s v="2024/07 "/>
    <x v="184"/>
    <x v="84"/>
    <x v="155"/>
    <n v="15"/>
    <s v="2024/01 "/>
  </r>
  <r>
    <n v="1949"/>
    <s v="2024/07 "/>
    <x v="185"/>
    <x v="84"/>
    <x v="156"/>
    <n v="50"/>
    <s v="2024/01 "/>
  </r>
  <r>
    <n v="1950"/>
    <s v="2024/07 "/>
    <x v="186"/>
    <x v="84"/>
    <x v="157"/>
    <n v="70"/>
    <s v="2024/08 "/>
  </r>
  <r>
    <n v="1951"/>
    <s v="2024/07 "/>
    <x v="843"/>
    <x v="84"/>
    <x v="544"/>
    <n v="30"/>
    <s v="2024/01 "/>
  </r>
  <r>
    <n v="1952"/>
    <s v="2024/07 "/>
    <x v="187"/>
    <x v="84"/>
    <x v="158"/>
    <n v="150"/>
    <s v="2024/06 "/>
  </r>
  <r>
    <n v="1953"/>
    <s v="2024/07 "/>
    <x v="188"/>
    <x v="91"/>
    <x v="159"/>
    <n v="60"/>
    <s v="2024/06 "/>
  </r>
  <r>
    <n v="1954"/>
    <s v="2024/07 "/>
    <x v="189"/>
    <x v="91"/>
    <x v="160"/>
    <n v="20"/>
    <s v="2024/04 "/>
  </r>
  <r>
    <n v="1955"/>
    <s v="2024/07 "/>
    <x v="844"/>
    <x v="9"/>
    <x v="545"/>
    <n v="40"/>
    <s v="2024/01 "/>
  </r>
  <r>
    <n v="1956"/>
    <s v="2024/07 "/>
    <x v="191"/>
    <x v="91"/>
    <x v="162"/>
    <n v="30"/>
    <s v="2024/01 "/>
  </r>
  <r>
    <n v="1957"/>
    <s v="2024/07 "/>
    <x v="345"/>
    <x v="91"/>
    <x v="283"/>
    <n v="40"/>
    <s v="2024/01 "/>
  </r>
  <r>
    <n v="1958"/>
    <s v="2024/07 "/>
    <x v="199"/>
    <x v="67"/>
    <x v="168"/>
    <n v="13"/>
    <s v="2024/01 "/>
  </r>
  <r>
    <n v="1959"/>
    <s v="2024/07 "/>
    <x v="544"/>
    <x v="67"/>
    <x v="391"/>
    <n v="25"/>
    <s v="2024/05 "/>
  </r>
  <r>
    <n v="1960"/>
    <s v="2024/07 "/>
    <x v="465"/>
    <x v="67"/>
    <x v="352"/>
    <n v="26"/>
    <s v="2024/01 "/>
  </r>
  <r>
    <n v="1961"/>
    <s v="2024/07 "/>
    <x v="200"/>
    <x v="67"/>
    <x v="169"/>
    <n v="43"/>
    <s v="2024/02 "/>
  </r>
  <r>
    <n v="1962"/>
    <s v="2024/07 "/>
    <x v="201"/>
    <x v="67"/>
    <x v="170"/>
    <n v="10"/>
    <s v="2024/01 "/>
  </r>
  <r>
    <n v="1963"/>
    <s v="2024/07 "/>
    <x v="349"/>
    <x v="67"/>
    <x v="285"/>
    <n v="10"/>
    <s v="2024/01 "/>
  </r>
  <r>
    <n v="1964"/>
    <s v="2024/07 "/>
    <x v="203"/>
    <x v="97"/>
    <x v="172"/>
    <n v="5"/>
    <s v="2024/01 "/>
  </r>
  <r>
    <n v="1965"/>
    <s v="2024/07 "/>
    <x v="845"/>
    <x v="97"/>
    <x v="546"/>
    <n v="5"/>
    <s v="2024/01 "/>
  </r>
  <r>
    <n v="1966"/>
    <s v="2024/07 "/>
    <x v="846"/>
    <x v="97"/>
    <x v="547"/>
    <n v="5"/>
    <s v="2024/01 "/>
  </r>
  <r>
    <n v="1967"/>
    <s v="2024/07 "/>
    <x v="207"/>
    <x v="98"/>
    <x v="176"/>
    <n v="5"/>
    <s v="2024/01 "/>
  </r>
  <r>
    <n v="1968"/>
    <s v="2024/07 "/>
    <x v="847"/>
    <x v="99"/>
    <x v="548"/>
    <n v="10"/>
    <s v="2024/01 "/>
  </r>
  <r>
    <n v="1969"/>
    <s v="2024/07 "/>
    <x v="660"/>
    <x v="101"/>
    <x v="449"/>
    <n v="5"/>
    <s v="2024/01 "/>
  </r>
  <r>
    <n v="1970"/>
    <s v="2024/07 "/>
    <x v="748"/>
    <x v="301"/>
    <x v="499"/>
    <n v="20"/>
    <s v="2024/01 "/>
  </r>
  <r>
    <n v="1971"/>
    <s v="2024/07 "/>
    <x v="848"/>
    <x v="301"/>
    <x v="549"/>
    <n v="25"/>
    <s v="2024/01 "/>
  </r>
  <r>
    <n v="1972"/>
    <s v="2024/07 "/>
    <x v="548"/>
    <x v="98"/>
    <x v="395"/>
    <n v="50"/>
    <s v="2024/01 "/>
  </r>
  <r>
    <n v="1973"/>
    <s v="2024/07 "/>
    <x v="549"/>
    <x v="98"/>
    <x v="396"/>
    <n v="5"/>
    <s v="2024/01 "/>
  </r>
  <r>
    <n v="1974"/>
    <s v="2024/07 "/>
    <x v="351"/>
    <x v="98"/>
    <x v="287"/>
    <n v="3"/>
    <s v="2024/01 "/>
  </r>
  <r>
    <n v="1975"/>
    <s v="2024/07 "/>
    <x v="216"/>
    <x v="103"/>
    <x v="185"/>
    <n v="185"/>
    <s v="2024/08 "/>
  </r>
  <r>
    <n v="1976"/>
    <s v="2024/07 "/>
    <x v="217"/>
    <x v="103"/>
    <x v="186"/>
    <n v="300"/>
    <s v="2025/11 "/>
  </r>
  <r>
    <n v="1977"/>
    <s v="2024/07 "/>
    <x v="219"/>
    <x v="103"/>
    <x v="188"/>
    <n v="110"/>
    <s v="2024/07 "/>
  </r>
  <r>
    <n v="1978"/>
    <s v="2024/07 "/>
    <x v="220"/>
    <x v="103"/>
    <x v="189"/>
    <n v="61"/>
    <s v="2024/06 "/>
  </r>
  <r>
    <n v="1979"/>
    <s v="2024/07 "/>
    <x v="221"/>
    <x v="103"/>
    <x v="190"/>
    <n v="130"/>
    <s v="2024/04 "/>
  </r>
  <r>
    <n v="1980"/>
    <s v="2024/07 "/>
    <x v="222"/>
    <x v="103"/>
    <x v="191"/>
    <n v="50"/>
    <s v="2024/01 "/>
  </r>
  <r>
    <n v="1981"/>
    <s v="2024/07 "/>
    <x v="849"/>
    <x v="105"/>
    <x v="298"/>
    <n v="20"/>
    <s v="2024/01 "/>
  </r>
  <r>
    <n v="1982"/>
    <s v="2024/07 "/>
    <x v="469"/>
    <x v="104"/>
    <x v="354"/>
    <n v="35"/>
    <s v="2024/01 "/>
  </r>
  <r>
    <n v="1983"/>
    <s v="2024/07 "/>
    <x v="754"/>
    <x v="104"/>
    <x v="504"/>
    <n v="40"/>
    <s v="2024/01 "/>
  </r>
  <r>
    <n v="1984"/>
    <s v="2024/07 "/>
    <x v="470"/>
    <x v="104"/>
    <x v="355"/>
    <n v="20"/>
    <s v="2024/01 "/>
  </r>
  <r>
    <n v="1985"/>
    <s v="2024/07 "/>
    <x v="356"/>
    <x v="104"/>
    <x v="291"/>
    <n v="5"/>
    <s v="2024/01 "/>
  </r>
  <r>
    <n v="1986"/>
    <s v="2024/07 "/>
    <x v="224"/>
    <x v="105"/>
    <x v="193"/>
    <n v="168"/>
    <s v="2026/02 "/>
  </r>
  <r>
    <n v="1987"/>
    <s v="2024/07 "/>
    <x v="225"/>
    <x v="105"/>
    <x v="194"/>
    <n v="256"/>
    <s v="2024/04 "/>
  </r>
  <r>
    <n v="1988"/>
    <s v="2024/07 "/>
    <x v="226"/>
    <x v="105"/>
    <x v="195"/>
    <n v="10"/>
    <s v="2024/01 "/>
  </r>
  <r>
    <n v="1989"/>
    <s v="2024/07 "/>
    <x v="227"/>
    <x v="105"/>
    <x v="196"/>
    <n v="45"/>
    <s v="2024/06 "/>
  </r>
  <r>
    <n v="1990"/>
    <s v="2024/07 "/>
    <x v="228"/>
    <x v="105"/>
    <x v="197"/>
    <n v="55"/>
    <s v="2024/01 "/>
  </r>
  <r>
    <n v="1991"/>
    <s v="2024/07 "/>
    <x v="664"/>
    <x v="105"/>
    <x v="452"/>
    <m/>
    <s v="2024/01 "/>
  </r>
  <r>
    <n v="1992"/>
    <s v="2024/07 "/>
    <x v="230"/>
    <x v="105"/>
    <x v="199"/>
    <n v="65"/>
    <s v="2024/02 "/>
  </r>
  <r>
    <n v="1993"/>
    <s v="2024/07 "/>
    <x v="231"/>
    <x v="105"/>
    <x v="200"/>
    <n v="50"/>
    <s v="2024/01 "/>
  </r>
  <r>
    <n v="1994"/>
    <s v="2024/07 "/>
    <x v="850"/>
    <x v="105"/>
    <x v="550"/>
    <n v="20"/>
    <s v="2024/01 "/>
  </r>
  <r>
    <n v="1995"/>
    <s v="2024/07 "/>
    <x v="552"/>
    <x v="105"/>
    <x v="398"/>
    <n v="20"/>
    <s v="2024/01 "/>
  </r>
  <r>
    <n v="1996"/>
    <s v="2024/07 "/>
    <x v="665"/>
    <x v="77"/>
    <x v="453"/>
    <n v="50"/>
    <s v="2024/12 "/>
  </r>
  <r>
    <n v="1997"/>
    <s v="2024/07 "/>
    <x v="234"/>
    <x v="100"/>
    <x v="203"/>
    <n v="95"/>
    <s v="2025/02 "/>
  </r>
  <r>
    <n v="1998"/>
    <s v="2024/07 "/>
    <x v="235"/>
    <x v="100"/>
    <x v="204"/>
    <n v="1"/>
    <s v="2026/01 "/>
  </r>
  <r>
    <n v="1999"/>
    <s v="2024/07 "/>
    <x v="237"/>
    <x v="100"/>
    <x v="206"/>
    <n v="5"/>
    <s v="2024/01 "/>
  </r>
  <r>
    <n v="2000"/>
    <s v="2024/07 "/>
    <x v="472"/>
    <x v="100"/>
    <x v="357"/>
    <n v="5"/>
    <s v="2024/01 "/>
  </r>
  <r>
    <n v="2001"/>
    <s v="2024/07 "/>
    <x v="359"/>
    <x v="101"/>
    <x v="294"/>
    <n v="20"/>
    <s v="2024/01 "/>
  </r>
  <r>
    <n v="2002"/>
    <s v="2024/07 "/>
    <x v="361"/>
    <x v="101"/>
    <x v="296"/>
    <n v="30"/>
    <s v="2024/02 "/>
  </r>
  <r>
    <n v="2003"/>
    <s v="2024/07 "/>
    <x v="238"/>
    <x v="101"/>
    <x v="207"/>
    <n v="30"/>
    <s v="2024/01 "/>
  </r>
  <r>
    <n v="2004"/>
    <s v="2024/07 "/>
    <x v="362"/>
    <x v="78"/>
    <x v="297"/>
    <n v="15"/>
    <s v="2024/01 "/>
  </r>
  <r>
    <n v="2005"/>
    <s v="2024/07 "/>
    <x v="240"/>
    <x v="78"/>
    <x v="209"/>
    <n v="60"/>
    <s v="2024/07 "/>
  </r>
  <r>
    <n v="2006"/>
    <s v="2024/07 "/>
    <x v="668"/>
    <x v="78"/>
    <x v="456"/>
    <n v="15"/>
    <s v="2024/04 "/>
  </r>
  <r>
    <n v="2007"/>
    <s v="2024/07 "/>
    <x v="241"/>
    <x v="78"/>
    <x v="210"/>
    <n v="250"/>
    <s v="2024/08 "/>
  </r>
  <r>
    <n v="2008"/>
    <s v="2024/07 "/>
    <x v="242"/>
    <x v="78"/>
    <x v="211"/>
    <n v="515"/>
    <s v="2026/02 "/>
  </r>
  <r>
    <n v="2009"/>
    <s v="2024/07 "/>
    <x v="554"/>
    <x v="78"/>
    <x v="400"/>
    <n v="15"/>
    <s v="2024/01 "/>
  </r>
  <r>
    <n v="2010"/>
    <s v="2024/07 "/>
    <x v="243"/>
    <x v="79"/>
    <x v="212"/>
    <n v="666"/>
    <s v="2024/10 "/>
  </r>
  <r>
    <n v="2011"/>
    <s v="2024/07 "/>
    <x v="244"/>
    <x v="79"/>
    <x v="213"/>
    <n v="355"/>
    <s v="2024/07 "/>
  </r>
  <r>
    <n v="2012"/>
    <s v="2024/07 "/>
    <x v="245"/>
    <x v="79"/>
    <x v="214"/>
    <n v="3650"/>
    <s v="2024/01 "/>
  </r>
  <r>
    <n v="2013"/>
    <s v="2024/07 "/>
    <x v="247"/>
    <x v="79"/>
    <x v="216"/>
    <n v="660"/>
    <s v="2026/02 "/>
  </r>
  <r>
    <n v="2014"/>
    <s v="2024/07 "/>
    <x v="248"/>
    <x v="79"/>
    <x v="217"/>
    <n v="1911"/>
    <s v="2024/01 "/>
  </r>
  <r>
    <n v="2015"/>
    <s v="2024/07 "/>
    <x v="250"/>
    <x v="79"/>
    <x v="219"/>
    <n v="380"/>
    <s v="2026/03 "/>
  </r>
  <r>
    <n v="2016"/>
    <s v="2024/07 "/>
    <x v="251"/>
    <x v="79"/>
    <x v="220"/>
    <n v="20"/>
    <s v="2024/01 "/>
  </r>
  <r>
    <n v="2017"/>
    <s v="2024/07 "/>
    <x v="252"/>
    <x v="79"/>
    <x v="221"/>
    <n v="30"/>
    <s v="2024/01 "/>
  </r>
  <r>
    <n v="2018"/>
    <s v="2024/07 "/>
    <x v="761"/>
    <x v="103"/>
    <x v="508"/>
    <n v="50"/>
    <s v="2024/01 "/>
  </r>
  <r>
    <n v="2019"/>
    <s v="2024/07 "/>
    <x v="764"/>
    <x v="91"/>
    <x v="509"/>
    <n v="30"/>
    <s v="2024/02 "/>
  </r>
  <r>
    <n v="2020"/>
    <s v="2024/07 "/>
    <x v="557"/>
    <x v="79"/>
    <x v="403"/>
    <n v="1"/>
    <s v="2024/01 "/>
  </r>
  <r>
    <n v="2021"/>
    <s v="2024/07 "/>
    <x v="558"/>
    <x v="216"/>
    <x v="404"/>
    <n v="290"/>
    <s v="2024/12 "/>
  </r>
  <r>
    <n v="2022"/>
    <s v="2024/07 "/>
    <x v="559"/>
    <x v="217"/>
    <x v="405"/>
    <n v="655"/>
    <s v="2024/12 "/>
  </r>
  <r>
    <n v="2023"/>
    <s v="2024/07 "/>
    <x v="560"/>
    <x v="218"/>
    <x v="406"/>
    <n v="40"/>
    <s v="2024/04 "/>
  </r>
  <r>
    <n v="2024"/>
    <s v="2024/07 "/>
    <x v="561"/>
    <x v="219"/>
    <x v="407"/>
    <n v="19"/>
    <s v="2024/01 "/>
  </r>
  <r>
    <n v="2025"/>
    <s v="2024/07 "/>
    <x v="562"/>
    <x v="220"/>
    <x v="408"/>
    <n v="50"/>
    <s v="2024/12 "/>
  </r>
  <r>
    <n v="2026"/>
    <s v="2024/07 "/>
    <x v="563"/>
    <x v="221"/>
    <x v="409"/>
    <n v="450"/>
    <s v="2024/05 "/>
  </r>
  <r>
    <n v="2027"/>
    <s v="2024/07 "/>
    <x v="564"/>
    <x v="222"/>
    <x v="410"/>
    <n v="30"/>
    <s v="2024/01 "/>
  </r>
  <r>
    <n v="2028"/>
    <s v="2024/07 "/>
    <x v="565"/>
    <x v="223"/>
    <x v="411"/>
    <n v="109"/>
    <s v="2025/12 "/>
  </r>
  <r>
    <n v="2029"/>
    <s v="2024/07 "/>
    <x v="566"/>
    <x v="224"/>
    <x v="412"/>
    <n v="156"/>
    <s v="2025/12 "/>
  </r>
  <r>
    <n v="2030"/>
    <s v="2024/07 "/>
    <x v="567"/>
    <x v="225"/>
    <x v="413"/>
    <n v="9"/>
    <s v="2025/12 "/>
  </r>
  <r>
    <n v="2031"/>
    <s v="2024/07 "/>
    <x v="568"/>
    <x v="226"/>
    <x v="414"/>
    <n v="32"/>
    <s v="2024/10 "/>
  </r>
  <r>
    <n v="2032"/>
    <s v="2024/07 "/>
    <x v="670"/>
    <x v="274"/>
    <x v="458"/>
    <n v="360"/>
    <s v="2024/01 "/>
  </r>
  <r>
    <n v="2033"/>
    <s v="2024/07 "/>
    <x v="671"/>
    <x v="275"/>
    <x v="459"/>
    <n v="430"/>
    <s v="2025/12 "/>
  </r>
  <r>
    <n v="2034"/>
    <s v="2024/07 "/>
    <x v="672"/>
    <x v="276"/>
    <x v="460"/>
    <n v="50"/>
    <s v="2025/12 "/>
  </r>
  <r>
    <n v="2035"/>
    <s v="2024/07 "/>
    <x v="569"/>
    <x v="227"/>
    <x v="415"/>
    <n v="4453"/>
    <s v="2024/07 "/>
  </r>
  <r>
    <n v="2036"/>
    <s v="2024/07 "/>
    <x v="674"/>
    <x v="278"/>
    <x v="462"/>
    <n v="2355"/>
    <s v="2024/08 "/>
  </r>
  <r>
    <n v="2037"/>
    <s v="2024/08 "/>
    <x v="367"/>
    <x v="0"/>
    <x v="8"/>
    <n v="100"/>
    <s v="2024/01 "/>
  </r>
  <r>
    <n v="2038"/>
    <s v="2024/08 "/>
    <x v="851"/>
    <x v="1"/>
    <x v="8"/>
    <n v="50"/>
    <s v="2024/01 "/>
  </r>
  <r>
    <n v="2039"/>
    <s v="2024/08 "/>
    <x v="2"/>
    <x v="1"/>
    <x v="1"/>
    <n v="50"/>
    <s v="2024/01 "/>
  </r>
  <r>
    <n v="2040"/>
    <s v="2024/08 "/>
    <x v="852"/>
    <x v="2"/>
    <x v="551"/>
    <n v="10"/>
    <s v="2024/01 "/>
  </r>
  <r>
    <n v="2041"/>
    <s v="2024/08 "/>
    <x v="3"/>
    <x v="2"/>
    <x v="2"/>
    <n v="10"/>
    <s v="2024/01 "/>
  </r>
  <r>
    <n v="2042"/>
    <s v="2024/08 "/>
    <x v="572"/>
    <x v="2"/>
    <x v="307"/>
    <n v="20"/>
    <s v="2024/01 "/>
  </r>
  <r>
    <n v="2043"/>
    <s v="2024/08 "/>
    <x v="853"/>
    <x v="2"/>
    <x v="308"/>
    <n v="20"/>
    <s v="2024/01 "/>
  </r>
  <r>
    <n v="2044"/>
    <s v="2024/08 "/>
    <x v="368"/>
    <x v="2"/>
    <x v="6"/>
    <n v="20"/>
    <s v="2024/01 "/>
  </r>
  <r>
    <n v="2045"/>
    <s v="2024/08 "/>
    <x v="370"/>
    <x v="2"/>
    <x v="301"/>
    <n v="10"/>
    <s v="2024/01 "/>
  </r>
  <r>
    <n v="2046"/>
    <s v="2024/08 "/>
    <x v="371"/>
    <x v="2"/>
    <x v="302"/>
    <n v="10"/>
    <s v="2024/01 "/>
  </r>
  <r>
    <n v="2047"/>
    <s v="2024/08 "/>
    <x v="6"/>
    <x v="1"/>
    <x v="3"/>
    <n v="70"/>
    <s v="2024/01 "/>
  </r>
  <r>
    <n v="2048"/>
    <s v="2024/08 "/>
    <x v="854"/>
    <x v="323"/>
    <x v="303"/>
    <n v="1"/>
    <s v="2024/01 "/>
  </r>
  <r>
    <n v="2049"/>
    <s v="2024/08 "/>
    <x v="577"/>
    <x v="231"/>
    <x v="11"/>
    <n v="20"/>
    <s v="2024/01 "/>
  </r>
  <r>
    <n v="2050"/>
    <s v="2024/08 "/>
    <x v="682"/>
    <x v="5"/>
    <x v="10"/>
    <n v="1"/>
    <s v="2024/01 "/>
  </r>
  <r>
    <n v="2051"/>
    <s v="2024/08 "/>
    <x v="855"/>
    <x v="231"/>
    <x v="8"/>
    <n v="100"/>
    <s v="2024/01 "/>
  </r>
  <r>
    <n v="2052"/>
    <s v="2024/08 "/>
    <x v="856"/>
    <x v="107"/>
    <x v="552"/>
    <n v="1"/>
    <s v="2024/01 "/>
  </r>
  <r>
    <n v="2053"/>
    <s v="2024/08 "/>
    <x v="857"/>
    <x v="231"/>
    <x v="10"/>
    <n v="20"/>
    <s v="2024/01 "/>
  </r>
  <r>
    <n v="2054"/>
    <s v="2024/08 "/>
    <x v="858"/>
    <x v="6"/>
    <x v="307"/>
    <n v="2"/>
    <s v="2024/01 "/>
  </r>
  <r>
    <n v="2055"/>
    <s v="2024/08 "/>
    <x v="581"/>
    <x v="85"/>
    <x v="19"/>
    <n v="6"/>
    <s v="2024/01 "/>
  </r>
  <r>
    <n v="2056"/>
    <s v="2024/08 "/>
    <x v="859"/>
    <x v="85"/>
    <x v="363"/>
    <n v="1"/>
    <s v="2024/01 "/>
  </r>
  <r>
    <n v="2057"/>
    <s v="2024/08 "/>
    <x v="860"/>
    <x v="86"/>
    <x v="4"/>
    <n v="3"/>
    <s v="2024/01 "/>
  </r>
  <r>
    <n v="2058"/>
    <s v="2024/08 "/>
    <x v="861"/>
    <x v="86"/>
    <x v="19"/>
    <n v="1"/>
    <s v="2024/01 "/>
  </r>
  <r>
    <n v="2059"/>
    <s v="2024/08 "/>
    <x v="862"/>
    <x v="279"/>
    <x v="82"/>
    <n v="4"/>
    <s v="2024/01 "/>
  </r>
  <r>
    <n v="2060"/>
    <s v="2024/08 "/>
    <x v="863"/>
    <x v="82"/>
    <x v="0"/>
    <n v="2"/>
    <s v="2024/01 "/>
  </r>
  <r>
    <n v="2061"/>
    <s v="2024/08 "/>
    <x v="388"/>
    <x v="9"/>
    <x v="1"/>
    <n v="50"/>
    <s v="2024/01 "/>
  </r>
  <r>
    <n v="2062"/>
    <s v="2024/08 "/>
    <x v="864"/>
    <x v="88"/>
    <x v="225"/>
    <n v="2"/>
    <s v="2024/01 "/>
  </r>
  <r>
    <n v="2063"/>
    <s v="2024/08 "/>
    <x v="271"/>
    <x v="111"/>
    <x v="9"/>
    <n v="42"/>
    <s v="2024/02 "/>
  </r>
  <r>
    <n v="2064"/>
    <s v="2024/08 "/>
    <x v="272"/>
    <x v="112"/>
    <x v="9"/>
    <n v="30"/>
    <s v="2024/07 "/>
  </r>
  <r>
    <n v="2065"/>
    <s v="2024/08 "/>
    <x v="273"/>
    <x v="113"/>
    <x v="9"/>
    <n v="10"/>
    <s v="2024/01 "/>
  </r>
  <r>
    <n v="2066"/>
    <s v="2024/08 "/>
    <x v="274"/>
    <x v="114"/>
    <x v="9"/>
    <n v="28"/>
    <s v="2024/02 "/>
  </r>
  <r>
    <n v="2067"/>
    <s v="2024/08 "/>
    <x v="405"/>
    <x v="160"/>
    <x v="9"/>
    <n v="40"/>
    <s v="2024/01 "/>
  </r>
  <r>
    <n v="2068"/>
    <s v="2024/08 "/>
    <x v="275"/>
    <x v="115"/>
    <x v="9"/>
    <n v="22"/>
    <s v="2024/05 "/>
  </r>
  <r>
    <n v="2069"/>
    <s v="2024/08 "/>
    <x v="276"/>
    <x v="116"/>
    <x v="232"/>
    <n v="90"/>
    <s v="2024/01 "/>
  </r>
  <r>
    <n v="2070"/>
    <s v="2024/08 "/>
    <x v="406"/>
    <x v="161"/>
    <x v="314"/>
    <n v="20"/>
    <s v="2024/01 "/>
  </r>
  <r>
    <n v="2071"/>
    <s v="2024/08 "/>
    <x v="407"/>
    <x v="162"/>
    <x v="315"/>
    <n v="20"/>
    <s v="2024/10 "/>
  </r>
  <r>
    <n v="2072"/>
    <s v="2024/08 "/>
    <x v="30"/>
    <x v="13"/>
    <x v="21"/>
    <n v="1"/>
    <s v="2024/01 "/>
  </r>
  <r>
    <n v="2073"/>
    <s v="2024/08 "/>
    <x v="865"/>
    <x v="324"/>
    <x v="553"/>
    <n v="20"/>
    <s v="2024/12 "/>
  </r>
  <r>
    <n v="2074"/>
    <s v="2024/08 "/>
    <x v="278"/>
    <x v="118"/>
    <x v="234"/>
    <n v="20"/>
    <s v="2024/01 "/>
  </r>
  <r>
    <n v="2075"/>
    <s v="2024/08 "/>
    <x v="866"/>
    <x v="325"/>
    <x v="554"/>
    <n v="10"/>
    <s v="2025/12 "/>
  </r>
  <r>
    <n v="2076"/>
    <s v="2024/08 "/>
    <x v="34"/>
    <x v="17"/>
    <x v="25"/>
    <n v="2"/>
    <s v="2024/09 "/>
  </r>
  <r>
    <n v="2077"/>
    <s v="2024/08 "/>
    <x v="867"/>
    <x v="326"/>
    <x v="555"/>
    <n v="10"/>
    <s v="2024/01 "/>
  </r>
  <r>
    <n v="2078"/>
    <s v="2024/08 "/>
    <x v="35"/>
    <x v="18"/>
    <x v="26"/>
    <n v="7"/>
    <s v="2024/03 "/>
  </r>
  <r>
    <n v="2079"/>
    <s v="2024/08 "/>
    <x v="36"/>
    <x v="19"/>
    <x v="27"/>
    <n v="40"/>
    <s v="2024/04 "/>
  </r>
  <r>
    <n v="2080"/>
    <s v="2024/08 "/>
    <x v="37"/>
    <x v="20"/>
    <x v="28"/>
    <n v="50"/>
    <s v="2024/09 "/>
  </r>
  <r>
    <n v="2081"/>
    <s v="2024/08 "/>
    <x v="868"/>
    <x v="327"/>
    <x v="556"/>
    <n v="10"/>
    <s v="2024/03 "/>
  </r>
  <r>
    <n v="2082"/>
    <s v="2024/08 "/>
    <x v="594"/>
    <x v="243"/>
    <x v="422"/>
    <n v="5"/>
    <s v="2024/01 "/>
  </r>
  <r>
    <n v="2083"/>
    <s v="2024/08 "/>
    <x v="38"/>
    <x v="21"/>
    <x v="29"/>
    <n v="24"/>
    <s v="2024/07 "/>
  </r>
  <r>
    <n v="2084"/>
    <s v="2024/08 "/>
    <x v="280"/>
    <x v="120"/>
    <x v="236"/>
    <n v="10"/>
    <s v="2024/01 "/>
  </r>
  <r>
    <n v="2085"/>
    <s v="2024/08 "/>
    <x v="595"/>
    <x v="244"/>
    <x v="423"/>
    <n v="8"/>
    <s v="2024/01 "/>
  </r>
  <r>
    <n v="2086"/>
    <s v="2024/08 "/>
    <x v="506"/>
    <x v="197"/>
    <x v="371"/>
    <n v="8"/>
    <s v="2024/01 "/>
  </r>
  <r>
    <n v="2087"/>
    <s v="2024/08 "/>
    <x v="39"/>
    <x v="22"/>
    <x v="30"/>
    <n v="70"/>
    <s v="2024/04 "/>
  </r>
  <r>
    <n v="2088"/>
    <s v="2024/08 "/>
    <x v="869"/>
    <x v="328"/>
    <x v="557"/>
    <n v="10"/>
    <s v="2024/01 "/>
  </r>
  <r>
    <n v="2089"/>
    <s v="2024/08 "/>
    <x v="41"/>
    <x v="24"/>
    <x v="32"/>
    <n v="244"/>
    <s v="2024/11 "/>
  </r>
  <r>
    <n v="2090"/>
    <s v="2024/08 "/>
    <x v="42"/>
    <x v="25"/>
    <x v="33"/>
    <n v="223"/>
    <s v="2025/08 "/>
  </r>
  <r>
    <n v="2091"/>
    <s v="2024/08 "/>
    <x v="43"/>
    <x v="26"/>
    <x v="34"/>
    <n v="15"/>
    <s v="2024/12 "/>
  </r>
  <r>
    <n v="2092"/>
    <s v="2024/08 "/>
    <x v="44"/>
    <x v="27"/>
    <x v="35"/>
    <n v="150"/>
    <s v="2024/12 "/>
  </r>
  <r>
    <n v="2093"/>
    <s v="2024/08 "/>
    <x v="45"/>
    <x v="28"/>
    <x v="36"/>
    <n v="46"/>
    <s v="2025/12 "/>
  </r>
  <r>
    <n v="2094"/>
    <s v="2024/08 "/>
    <x v="46"/>
    <x v="29"/>
    <x v="37"/>
    <n v="1250"/>
    <s v="2024/01 "/>
  </r>
  <r>
    <n v="2095"/>
    <s v="2024/08 "/>
    <x v="47"/>
    <x v="30"/>
    <x v="38"/>
    <n v="105"/>
    <s v="2025/12 "/>
  </r>
  <r>
    <n v="2096"/>
    <s v="2024/08 "/>
    <x v="48"/>
    <x v="31"/>
    <x v="39"/>
    <n v="123"/>
    <s v="2024/03 "/>
  </r>
  <r>
    <n v="2097"/>
    <s v="2024/08 "/>
    <x v="49"/>
    <x v="32"/>
    <x v="40"/>
    <n v="39"/>
    <s v="2025/11 "/>
  </r>
  <r>
    <n v="2098"/>
    <s v="2024/08 "/>
    <x v="50"/>
    <x v="33"/>
    <x v="41"/>
    <n v="30"/>
    <s v="2024/11 "/>
  </r>
  <r>
    <n v="2099"/>
    <s v="2024/08 "/>
    <x v="51"/>
    <x v="34"/>
    <x v="42"/>
    <n v="454"/>
    <s v="2024/11 "/>
  </r>
  <r>
    <n v="2100"/>
    <s v="2024/08 "/>
    <x v="52"/>
    <x v="35"/>
    <x v="43"/>
    <n v="150"/>
    <s v="2024/02 "/>
  </r>
  <r>
    <n v="2101"/>
    <s v="2024/08 "/>
    <x v="53"/>
    <x v="36"/>
    <x v="44"/>
    <n v="49"/>
    <s v="2024/01 "/>
  </r>
  <r>
    <n v="2102"/>
    <s v="2024/08 "/>
    <x v="281"/>
    <x v="121"/>
    <x v="237"/>
    <n v="40"/>
    <s v="2025/03 "/>
  </r>
  <r>
    <n v="2103"/>
    <s v="2024/08 "/>
    <x v="509"/>
    <x v="200"/>
    <x v="372"/>
    <n v="6"/>
    <s v="2024/03 "/>
  </r>
  <r>
    <n v="2104"/>
    <s v="2024/08 "/>
    <x v="54"/>
    <x v="37"/>
    <x v="45"/>
    <n v="24"/>
    <s v="2024/06 "/>
  </r>
  <r>
    <n v="2105"/>
    <s v="2024/08 "/>
    <x v="282"/>
    <x v="122"/>
    <x v="238"/>
    <n v="26"/>
    <s v="2024/10 "/>
  </r>
  <r>
    <n v="2106"/>
    <s v="2024/08 "/>
    <x v="55"/>
    <x v="38"/>
    <x v="46"/>
    <n v="41"/>
    <s v="2024/01 "/>
  </r>
  <r>
    <n v="2107"/>
    <s v="2024/08 "/>
    <x v="870"/>
    <x v="329"/>
    <x v="558"/>
    <n v="30"/>
    <s v="2024/01 "/>
  </r>
  <r>
    <n v="2108"/>
    <s v="2024/08 "/>
    <x v="56"/>
    <x v="39"/>
    <x v="47"/>
    <n v="5"/>
    <s v="2024/01 "/>
  </r>
  <r>
    <n v="2109"/>
    <s v="2024/08 "/>
    <x v="871"/>
    <x v="330"/>
    <x v="559"/>
    <n v="10"/>
    <s v="2024/01 "/>
  </r>
  <r>
    <n v="2110"/>
    <s v="2024/08 "/>
    <x v="57"/>
    <x v="40"/>
    <x v="48"/>
    <n v="4"/>
    <s v="2024/01 "/>
  </r>
  <r>
    <n v="2111"/>
    <s v="2024/08 "/>
    <x v="58"/>
    <x v="41"/>
    <x v="49"/>
    <n v="120"/>
    <s v="2025/06 "/>
  </r>
  <r>
    <n v="2112"/>
    <s v="2024/08 "/>
    <x v="59"/>
    <x v="42"/>
    <x v="50"/>
    <n v="23"/>
    <s v="2024/01 "/>
  </r>
  <r>
    <n v="2113"/>
    <s v="2024/08 "/>
    <x v="872"/>
    <x v="331"/>
    <x v="9"/>
    <n v="32"/>
    <s v="2024/02 "/>
  </r>
  <r>
    <n v="2114"/>
    <s v="2024/08 "/>
    <x v="512"/>
    <x v="203"/>
    <x v="9"/>
    <n v="160"/>
    <s v="2024/01 "/>
  </r>
  <r>
    <n v="2115"/>
    <s v="2024/08 "/>
    <x v="60"/>
    <x v="43"/>
    <x v="51"/>
    <n v="62"/>
    <s v="2025/12 "/>
  </r>
  <r>
    <n v="2116"/>
    <s v="2024/08 "/>
    <x v="61"/>
    <x v="44"/>
    <x v="52"/>
    <n v="530"/>
    <s v="2025/11 "/>
  </r>
  <r>
    <n v="2117"/>
    <s v="2024/08 "/>
    <x v="513"/>
    <x v="204"/>
    <x v="9"/>
    <n v="50"/>
    <s v="2024/01 "/>
  </r>
  <r>
    <n v="2118"/>
    <s v="2024/08 "/>
    <x v="62"/>
    <x v="45"/>
    <x v="53"/>
    <n v="24"/>
    <s v="2025/03 "/>
  </r>
  <r>
    <n v="2119"/>
    <s v="2024/08 "/>
    <x v="63"/>
    <x v="46"/>
    <x v="54"/>
    <n v="270"/>
    <s v="2025/12 "/>
  </r>
  <r>
    <n v="2120"/>
    <s v="2024/08 "/>
    <x v="419"/>
    <x v="174"/>
    <x v="9"/>
    <n v="20"/>
    <s v="2024/01 "/>
  </r>
  <r>
    <n v="2121"/>
    <s v="2024/08 "/>
    <x v="66"/>
    <x v="49"/>
    <x v="57"/>
    <n v="128"/>
    <s v="2025/12 "/>
  </r>
  <r>
    <n v="2122"/>
    <s v="2024/08 "/>
    <x v="67"/>
    <x v="50"/>
    <x v="58"/>
    <n v="100"/>
    <s v="2025/12 "/>
  </r>
  <r>
    <n v="2123"/>
    <s v="2024/08 "/>
    <x v="873"/>
    <x v="332"/>
    <x v="9"/>
    <n v="20"/>
    <s v="2024/01 "/>
  </r>
  <r>
    <n v="2124"/>
    <s v="2024/08 "/>
    <x v="68"/>
    <x v="51"/>
    <x v="59"/>
    <n v="43"/>
    <s v="2024/03 "/>
  </r>
  <r>
    <n v="2125"/>
    <s v="2024/08 "/>
    <x v="515"/>
    <x v="206"/>
    <x v="375"/>
    <n v="50"/>
    <s v="2025/08 "/>
  </r>
  <r>
    <n v="2126"/>
    <s v="2024/08 "/>
    <x v="421"/>
    <x v="176"/>
    <x v="325"/>
    <n v="3"/>
    <s v="2024/01 "/>
  </r>
  <r>
    <n v="2127"/>
    <s v="2024/08 "/>
    <x v="69"/>
    <x v="52"/>
    <x v="60"/>
    <n v="560"/>
    <s v="2024/08 "/>
  </r>
  <r>
    <n v="2128"/>
    <s v="2024/08 "/>
    <x v="70"/>
    <x v="53"/>
    <x v="61"/>
    <n v="30"/>
    <s v="2024/05 "/>
  </r>
  <r>
    <n v="2129"/>
    <s v="2024/08 "/>
    <x v="71"/>
    <x v="54"/>
    <x v="62"/>
    <n v="60"/>
    <s v="2024/04 "/>
  </r>
  <r>
    <n v="2130"/>
    <s v="2024/08 "/>
    <x v="72"/>
    <x v="55"/>
    <x v="63"/>
    <n v="100"/>
    <s v="2024/12 "/>
  </r>
  <r>
    <n v="2131"/>
    <s v="2024/08 "/>
    <x v="73"/>
    <x v="56"/>
    <x v="64"/>
    <n v="5"/>
    <s v="2024/10 "/>
  </r>
  <r>
    <n v="2132"/>
    <s v="2024/08 "/>
    <x v="74"/>
    <x v="57"/>
    <x v="65"/>
    <n v="1520"/>
    <s v="2025/12 "/>
  </r>
  <r>
    <n v="2133"/>
    <s v="2024/08 "/>
    <x v="424"/>
    <x v="179"/>
    <x v="327"/>
    <n v="30"/>
    <s v="2024/01 "/>
  </r>
  <r>
    <n v="2134"/>
    <s v="2024/08 "/>
    <x v="286"/>
    <x v="126"/>
    <x v="242"/>
    <n v="2"/>
    <s v="2024/01 "/>
  </r>
  <r>
    <n v="2135"/>
    <s v="2024/08 "/>
    <x v="874"/>
    <x v="333"/>
    <x v="560"/>
    <n v="5"/>
    <s v="2024/01 "/>
  </r>
  <r>
    <n v="2136"/>
    <s v="2024/08 "/>
    <x v="75"/>
    <x v="58"/>
    <x v="9"/>
    <n v="40"/>
    <s v="2024/01 "/>
  </r>
  <r>
    <n v="2137"/>
    <s v="2024/08 "/>
    <x v="76"/>
    <x v="59"/>
    <x v="66"/>
    <n v="6"/>
    <s v="2025/12 "/>
  </r>
  <r>
    <n v="2138"/>
    <s v="2024/08 "/>
    <x v="77"/>
    <x v="60"/>
    <x v="67"/>
    <n v="20"/>
    <s v="2024/10 "/>
  </r>
  <r>
    <n v="2139"/>
    <s v="2024/08 "/>
    <x v="875"/>
    <x v="334"/>
    <x v="9"/>
    <n v="30"/>
    <s v="2024/01 "/>
  </r>
  <r>
    <n v="2140"/>
    <s v="2024/08 "/>
    <x v="876"/>
    <x v="335"/>
    <x v="561"/>
    <n v="20"/>
    <s v="2024/01 "/>
  </r>
  <r>
    <n v="2141"/>
    <s v="2024/08 "/>
    <x v="289"/>
    <x v="129"/>
    <x v="244"/>
    <n v="10"/>
    <s v="2024/01 "/>
  </r>
  <r>
    <n v="2142"/>
    <s v="2024/08 "/>
    <x v="877"/>
    <x v="336"/>
    <x v="562"/>
    <n v="10"/>
    <s v="2024/01 "/>
  </r>
  <r>
    <n v="2143"/>
    <s v="2024/08 "/>
    <x v="290"/>
    <x v="130"/>
    <x v="244"/>
    <n v="5"/>
    <s v="2024/01 "/>
  </r>
  <r>
    <n v="2144"/>
    <s v="2024/08 "/>
    <x v="430"/>
    <x v="184"/>
    <x v="329"/>
    <n v="50"/>
    <s v="2024/01 "/>
  </r>
  <r>
    <n v="2145"/>
    <s v="2024/08 "/>
    <x v="878"/>
    <x v="337"/>
    <x v="330"/>
    <n v="30"/>
    <s v="2024/01 "/>
  </r>
  <r>
    <n v="2146"/>
    <s v="2024/08 "/>
    <x v="879"/>
    <x v="295"/>
    <x v="244"/>
    <n v="20"/>
    <s v="2024/01 "/>
  </r>
  <r>
    <n v="2147"/>
    <s v="2024/08 "/>
    <x v="801"/>
    <x v="50"/>
    <x v="518"/>
    <n v="6"/>
    <s v="2024/01 "/>
  </r>
  <r>
    <n v="2148"/>
    <s v="2024/08 "/>
    <x v="802"/>
    <x v="44"/>
    <x v="519"/>
    <n v="50"/>
    <s v="2024/10 "/>
  </r>
  <r>
    <n v="2149"/>
    <s v="2024/08 "/>
    <x v="880"/>
    <x v="338"/>
    <x v="563"/>
    <n v="70"/>
    <s v="2024/01 "/>
  </r>
  <r>
    <n v="2150"/>
    <s v="2024/08 "/>
    <x v="881"/>
    <x v="339"/>
    <x v="564"/>
    <n v="70"/>
    <s v="2024/01 "/>
  </r>
  <r>
    <n v="2151"/>
    <s v="2024/08 "/>
    <x v="882"/>
    <x v="340"/>
    <x v="565"/>
    <n v="70"/>
    <s v="2024/01 "/>
  </r>
  <r>
    <n v="2152"/>
    <s v="2024/08 "/>
    <x v="84"/>
    <x v="57"/>
    <x v="72"/>
    <n v="1800"/>
    <s v="2025/12 "/>
  </r>
  <r>
    <n v="2153"/>
    <s v="2024/08 "/>
    <x v="883"/>
    <x v="341"/>
    <x v="9"/>
    <n v="3"/>
    <s v="2024/01 "/>
  </r>
  <r>
    <n v="2154"/>
    <s v="2024/08 "/>
    <x v="884"/>
    <x v="15"/>
    <x v="75"/>
    <n v="40"/>
    <s v="2024/01 "/>
  </r>
  <r>
    <n v="2155"/>
    <s v="2024/08 "/>
    <x v="885"/>
    <x v="17"/>
    <x v="75"/>
    <n v="10"/>
    <s v="2024/01 "/>
  </r>
  <r>
    <n v="2156"/>
    <s v="2024/08 "/>
    <x v="710"/>
    <x v="27"/>
    <x v="477"/>
    <n v="6"/>
    <s v="2024/01 "/>
  </r>
  <r>
    <n v="2157"/>
    <s v="2024/08 "/>
    <x v="712"/>
    <x v="122"/>
    <x v="479"/>
    <n v="50"/>
    <s v="2024/01 "/>
  </r>
  <r>
    <n v="2158"/>
    <s v="2024/08 "/>
    <x v="714"/>
    <x v="42"/>
    <x v="481"/>
    <n v="6"/>
    <s v="2024/01 "/>
  </r>
  <r>
    <n v="2159"/>
    <s v="2024/08 "/>
    <x v="886"/>
    <x v="33"/>
    <x v="566"/>
    <n v="6"/>
    <s v="2024/01 "/>
  </r>
  <r>
    <n v="2160"/>
    <s v="2024/08 "/>
    <x v="887"/>
    <x v="342"/>
    <x v="9"/>
    <n v="50"/>
    <s v="2024/01 "/>
  </r>
  <r>
    <n v="2161"/>
    <s v="2024/08 "/>
    <x v="888"/>
    <x v="343"/>
    <x v="7"/>
    <n v="6"/>
    <s v="2024/01 "/>
  </r>
  <r>
    <n v="2162"/>
    <s v="2024/08 "/>
    <x v="889"/>
    <x v="68"/>
    <x v="7"/>
    <n v="4"/>
    <s v="2024/01 "/>
  </r>
  <r>
    <n v="2163"/>
    <s v="2024/08 "/>
    <x v="313"/>
    <x v="134"/>
    <x v="78"/>
    <n v="506"/>
    <s v="2024/08 "/>
  </r>
  <r>
    <n v="2164"/>
    <s v="2024/08 "/>
    <x v="96"/>
    <x v="70"/>
    <x v="79"/>
    <n v="50"/>
    <s v="2024/02 "/>
  </r>
  <r>
    <n v="2165"/>
    <s v="2024/08 "/>
    <x v="97"/>
    <x v="71"/>
    <x v="78"/>
    <n v="50"/>
    <s v="2024/04 "/>
  </r>
  <r>
    <n v="2166"/>
    <s v="2024/08 "/>
    <x v="314"/>
    <x v="135"/>
    <x v="79"/>
    <n v="90"/>
    <s v="2024/02 "/>
  </r>
  <r>
    <n v="2167"/>
    <s v="2024/08 "/>
    <x v="316"/>
    <x v="75"/>
    <x v="78"/>
    <n v="1253"/>
    <s v="2024/08 "/>
  </r>
  <r>
    <n v="2168"/>
    <s v="2024/08 "/>
    <x v="98"/>
    <x v="72"/>
    <x v="79"/>
    <n v="330"/>
    <s v="2026/01 "/>
  </r>
  <r>
    <n v="2169"/>
    <s v="2024/08 "/>
    <x v="99"/>
    <x v="73"/>
    <x v="79"/>
    <n v="125"/>
    <s v="2024/03 "/>
  </r>
  <r>
    <n v="2170"/>
    <s v="2024/08 "/>
    <x v="734"/>
    <x v="300"/>
    <x v="487"/>
    <n v="101"/>
    <s v="2024/03 "/>
  </r>
  <r>
    <n v="2171"/>
    <s v="2024/08 "/>
    <x v="321"/>
    <x v="77"/>
    <x v="2"/>
    <n v="10"/>
    <s v="2026/01 "/>
  </r>
  <r>
    <n v="2172"/>
    <s v="2024/08 "/>
    <x v="438"/>
    <x v="77"/>
    <x v="82"/>
    <n v="7"/>
    <s v="2024/03 "/>
  </r>
  <r>
    <n v="2173"/>
    <s v="2024/08 "/>
    <x v="104"/>
    <x v="77"/>
    <x v="0"/>
    <n v="100"/>
    <s v="2024/01 "/>
  </r>
  <r>
    <n v="2174"/>
    <s v="2024/08 "/>
    <x v="322"/>
    <x v="78"/>
    <x v="2"/>
    <n v="1"/>
    <s v="2024/01 "/>
  </r>
  <r>
    <n v="2175"/>
    <s v="2024/08 "/>
    <x v="108"/>
    <x v="79"/>
    <x v="0"/>
    <n v="100"/>
    <s v="2024/01 "/>
  </r>
  <r>
    <n v="2176"/>
    <s v="2024/08 "/>
    <x v="890"/>
    <x v="98"/>
    <x v="307"/>
    <n v="3"/>
    <s v="2024/01 "/>
  </r>
  <r>
    <n v="2177"/>
    <s v="2024/08 "/>
    <x v="891"/>
    <x v="57"/>
    <x v="567"/>
    <n v="200"/>
    <s v="2024/01 "/>
  </r>
  <r>
    <n v="2178"/>
    <s v="2024/08 "/>
    <x v="324"/>
    <x v="139"/>
    <x v="265"/>
    <n v="8"/>
    <s v="2024/01 "/>
  </r>
  <r>
    <n v="2179"/>
    <s v="2024/08 "/>
    <x v="109"/>
    <x v="80"/>
    <x v="84"/>
    <n v="16"/>
    <s v="2024/02 "/>
  </r>
  <r>
    <n v="2180"/>
    <s v="2024/08 "/>
    <x v="892"/>
    <x v="86"/>
    <x v="568"/>
    <n v="1"/>
    <s v="2024/01 "/>
  </r>
  <r>
    <n v="2181"/>
    <s v="2024/08 "/>
    <x v="737"/>
    <x v="11"/>
    <x v="490"/>
    <n v="1"/>
    <s v="2024/01 "/>
  </r>
  <r>
    <n v="2182"/>
    <s v="2024/08 "/>
    <x v="328"/>
    <x v="11"/>
    <x v="267"/>
    <n v="20"/>
    <s v="2024/01 "/>
  </r>
  <r>
    <n v="2183"/>
    <s v="2024/08 "/>
    <x v="117"/>
    <x v="85"/>
    <x v="92"/>
    <n v="23"/>
    <s v="2024/01 "/>
  </r>
  <r>
    <n v="2184"/>
    <s v="2024/08 "/>
    <x v="120"/>
    <x v="85"/>
    <x v="95"/>
    <n v="82"/>
    <s v="2024/02 "/>
  </r>
  <r>
    <n v="2185"/>
    <s v="2024/08 "/>
    <x v="121"/>
    <x v="85"/>
    <x v="96"/>
    <n v="154"/>
    <s v="2024/10 "/>
  </r>
  <r>
    <n v="2186"/>
    <s v="2024/08 "/>
    <x v="122"/>
    <x v="85"/>
    <x v="97"/>
    <n v="36"/>
    <s v="2024/01 "/>
  </r>
  <r>
    <n v="2187"/>
    <s v="2024/08 "/>
    <x v="330"/>
    <x v="85"/>
    <x v="269"/>
    <n v="22"/>
    <s v="2024/01 "/>
  </r>
  <r>
    <n v="2188"/>
    <s v="2024/08 "/>
    <x v="123"/>
    <x v="85"/>
    <x v="98"/>
    <n v="70"/>
    <s v="2024/01 "/>
  </r>
  <r>
    <n v="2189"/>
    <s v="2024/08 "/>
    <x v="124"/>
    <x v="85"/>
    <x v="99"/>
    <n v="20"/>
    <s v="2024/05 "/>
  </r>
  <r>
    <n v="2190"/>
    <s v="2024/08 "/>
    <x v="332"/>
    <x v="142"/>
    <x v="271"/>
    <n v="30"/>
    <s v="2024/01 "/>
  </r>
  <r>
    <n v="2191"/>
    <s v="2024/08 "/>
    <x v="531"/>
    <x v="142"/>
    <x v="382"/>
    <n v="20"/>
    <s v="2024/01 "/>
  </r>
  <r>
    <n v="2192"/>
    <s v="2024/08 "/>
    <x v="130"/>
    <x v="87"/>
    <x v="101"/>
    <n v="91"/>
    <s v="2025/02 "/>
  </r>
  <r>
    <n v="2193"/>
    <s v="2024/08 "/>
    <x v="131"/>
    <x v="87"/>
    <x v="102"/>
    <n v="70"/>
    <s v="2025/02 "/>
  </r>
  <r>
    <n v="2194"/>
    <s v="2024/08 "/>
    <x v="132"/>
    <x v="87"/>
    <x v="103"/>
    <n v="45"/>
    <s v="2024/01 "/>
  </r>
  <r>
    <n v="2195"/>
    <s v="2024/08 "/>
    <x v="133"/>
    <x v="87"/>
    <x v="104"/>
    <n v="20"/>
    <s v="2024/02 "/>
  </r>
  <r>
    <n v="2196"/>
    <s v="2024/08 "/>
    <x v="134"/>
    <x v="87"/>
    <x v="105"/>
    <n v="10"/>
    <s v="2024/01 "/>
  </r>
  <r>
    <n v="2197"/>
    <s v="2024/08 "/>
    <x v="651"/>
    <x v="87"/>
    <x v="123"/>
    <n v="10"/>
    <s v="2024/01 "/>
  </r>
  <r>
    <n v="2198"/>
    <s v="2024/08 "/>
    <x v="453"/>
    <x v="82"/>
    <x v="346"/>
    <n v="10"/>
    <s v="2024/01 "/>
  </r>
  <r>
    <n v="2199"/>
    <s v="2024/08 "/>
    <x v="138"/>
    <x v="82"/>
    <x v="109"/>
    <n v="80"/>
    <s v="2025/03 "/>
  </r>
  <r>
    <n v="2200"/>
    <s v="2024/08 "/>
    <x v="139"/>
    <x v="82"/>
    <x v="110"/>
    <n v="50"/>
    <s v="2024/05 "/>
  </r>
  <r>
    <n v="2201"/>
    <s v="2024/08 "/>
    <x v="142"/>
    <x v="9"/>
    <x v="113"/>
    <n v="1140"/>
    <s v="2024/04 "/>
  </r>
  <r>
    <n v="2202"/>
    <s v="2024/08 "/>
    <x v="143"/>
    <x v="9"/>
    <x v="114"/>
    <n v="334"/>
    <s v="2024/08 "/>
  </r>
  <r>
    <n v="2203"/>
    <s v="2024/08 "/>
    <x v="144"/>
    <x v="9"/>
    <x v="115"/>
    <n v="1172"/>
    <s v="2024/04 "/>
  </r>
  <r>
    <n v="2204"/>
    <s v="2024/08 "/>
    <x v="145"/>
    <x v="9"/>
    <x v="116"/>
    <n v="460"/>
    <s v="2024/04 "/>
  </r>
  <r>
    <n v="2205"/>
    <s v="2024/08 "/>
    <x v="146"/>
    <x v="9"/>
    <x v="117"/>
    <n v="264"/>
    <s v="2024/07 "/>
  </r>
  <r>
    <n v="2206"/>
    <s v="2024/08 "/>
    <x v="147"/>
    <x v="9"/>
    <x v="118"/>
    <n v="160"/>
    <s v="2024/02 "/>
  </r>
  <r>
    <n v="2207"/>
    <s v="2024/08 "/>
    <x v="148"/>
    <x v="9"/>
    <x v="119"/>
    <n v="92"/>
    <s v="2024/02 "/>
  </r>
  <r>
    <n v="2208"/>
    <s v="2024/08 "/>
    <x v="150"/>
    <x v="9"/>
    <x v="121"/>
    <n v="450"/>
    <s v="2025/02 "/>
  </r>
  <r>
    <n v="2209"/>
    <s v="2024/08 "/>
    <x v="151"/>
    <x v="9"/>
    <x v="122"/>
    <n v="26"/>
    <s v="2024/01 "/>
  </r>
  <r>
    <n v="2210"/>
    <s v="2024/08 "/>
    <x v="153"/>
    <x v="9"/>
    <x v="124"/>
    <n v="70"/>
    <s v="2024/02 "/>
  </r>
  <r>
    <n v="2211"/>
    <s v="2024/08 "/>
    <x v="154"/>
    <x v="9"/>
    <x v="125"/>
    <n v="30"/>
    <s v="2024/04 "/>
  </r>
  <r>
    <n v="2212"/>
    <s v="2024/08 "/>
    <x v="156"/>
    <x v="88"/>
    <x v="127"/>
    <n v="62"/>
    <s v="2024/03 "/>
  </r>
  <r>
    <n v="2213"/>
    <s v="2024/08 "/>
    <x v="157"/>
    <x v="88"/>
    <x v="128"/>
    <n v="34"/>
    <s v="2024/01 "/>
  </r>
  <r>
    <n v="2214"/>
    <s v="2024/08 "/>
    <x v="158"/>
    <x v="88"/>
    <x v="129"/>
    <n v="25"/>
    <s v="2024/01 "/>
  </r>
  <r>
    <n v="2215"/>
    <s v="2024/08 "/>
    <x v="335"/>
    <x v="88"/>
    <x v="274"/>
    <n v="25"/>
    <s v="2024/01 "/>
  </r>
  <r>
    <n v="2216"/>
    <s v="2024/08 "/>
    <x v="893"/>
    <x v="88"/>
    <x v="383"/>
    <n v="20"/>
    <s v="2024/01 "/>
  </r>
  <r>
    <n v="2217"/>
    <s v="2024/08 "/>
    <x v="160"/>
    <x v="88"/>
    <x v="131"/>
    <n v="190"/>
    <s v="2024/12 "/>
  </r>
  <r>
    <n v="2218"/>
    <s v="2024/08 "/>
    <x v="161"/>
    <x v="11"/>
    <x v="132"/>
    <n v="270"/>
    <s v="2025/02 "/>
  </r>
  <r>
    <n v="2219"/>
    <s v="2024/08 "/>
    <x v="162"/>
    <x v="11"/>
    <x v="133"/>
    <n v="193"/>
    <s v="2024/08 "/>
  </r>
  <r>
    <n v="2220"/>
    <s v="2024/08 "/>
    <x v="163"/>
    <x v="11"/>
    <x v="134"/>
    <n v="126"/>
    <s v="2026/03 "/>
  </r>
  <r>
    <n v="2221"/>
    <s v="2024/08 "/>
    <x v="164"/>
    <x v="11"/>
    <x v="135"/>
    <n v="55"/>
    <s v="2024/03 "/>
  </r>
  <r>
    <n v="2222"/>
    <s v="2024/08 "/>
    <x v="337"/>
    <x v="11"/>
    <x v="276"/>
    <n v="30"/>
    <s v="2024/01 "/>
  </r>
  <r>
    <n v="2223"/>
    <s v="2024/08 "/>
    <x v="165"/>
    <x v="11"/>
    <x v="136"/>
    <n v="180"/>
    <s v="2024/07 "/>
  </r>
  <r>
    <n v="2224"/>
    <s v="2024/08 "/>
    <x v="166"/>
    <x v="11"/>
    <x v="137"/>
    <n v="60"/>
    <s v="2024/01 "/>
  </r>
  <r>
    <n v="2225"/>
    <s v="2024/08 "/>
    <x v="170"/>
    <x v="89"/>
    <x v="141"/>
    <n v="80"/>
    <s v="2024/01 "/>
  </r>
  <r>
    <n v="2226"/>
    <s v="2024/08 "/>
    <x v="171"/>
    <x v="83"/>
    <x v="142"/>
    <n v="6"/>
    <s v="2024/01 "/>
  </r>
  <r>
    <n v="2227"/>
    <s v="2024/08 "/>
    <x v="172"/>
    <x v="83"/>
    <x v="143"/>
    <n v="32"/>
    <s v="2024/04 "/>
  </r>
  <r>
    <n v="2228"/>
    <s v="2024/08 "/>
    <x v="173"/>
    <x v="83"/>
    <x v="144"/>
    <n v="36"/>
    <s v="2024/05 "/>
  </r>
  <r>
    <n v="2229"/>
    <s v="2024/08 "/>
    <x v="174"/>
    <x v="83"/>
    <x v="145"/>
    <n v="28"/>
    <s v="2024/02 "/>
  </r>
  <r>
    <n v="2230"/>
    <s v="2024/08 "/>
    <x v="338"/>
    <x v="10"/>
    <x v="277"/>
    <n v="25"/>
    <s v="2024/01 "/>
  </r>
  <r>
    <n v="2231"/>
    <s v="2024/08 "/>
    <x v="177"/>
    <x v="10"/>
    <x v="148"/>
    <n v="25"/>
    <s v="2024/03 "/>
  </r>
  <r>
    <n v="2232"/>
    <s v="2024/08 "/>
    <x v="339"/>
    <x v="10"/>
    <x v="278"/>
    <n v="15"/>
    <s v="2024/05 "/>
  </r>
  <r>
    <n v="2233"/>
    <s v="2024/08 "/>
    <x v="178"/>
    <x v="10"/>
    <x v="149"/>
    <n v="8"/>
    <s v="2024/01 "/>
  </r>
  <r>
    <n v="2234"/>
    <s v="2024/08 "/>
    <x v="179"/>
    <x v="90"/>
    <x v="150"/>
    <n v="1"/>
    <s v="2024/02 "/>
  </r>
  <r>
    <n v="2235"/>
    <s v="2024/08 "/>
    <x v="180"/>
    <x v="90"/>
    <x v="151"/>
    <n v="1"/>
    <s v="2024/01 "/>
  </r>
  <r>
    <n v="2236"/>
    <s v="2024/08 "/>
    <x v="181"/>
    <x v="90"/>
    <x v="152"/>
    <n v="110"/>
    <s v="2024/05 "/>
  </r>
  <r>
    <n v="2237"/>
    <s v="2024/08 "/>
    <x v="182"/>
    <x v="84"/>
    <x v="153"/>
    <n v="106"/>
    <s v="2024/04 "/>
  </r>
  <r>
    <n v="2238"/>
    <s v="2024/08 "/>
    <x v="183"/>
    <x v="84"/>
    <x v="154"/>
    <n v="2"/>
    <s v="2024/01 "/>
  </r>
  <r>
    <n v="2239"/>
    <s v="2024/08 "/>
    <x v="458"/>
    <x v="84"/>
    <x v="350"/>
    <n v="40"/>
    <s v="2025/03 "/>
  </r>
  <r>
    <n v="2240"/>
    <s v="2024/08 "/>
    <x v="184"/>
    <x v="84"/>
    <x v="155"/>
    <n v="4"/>
    <s v="2024/01 "/>
  </r>
  <r>
    <n v="2241"/>
    <s v="2024/08 "/>
    <x v="894"/>
    <x v="84"/>
    <x v="569"/>
    <n v="4"/>
    <s v="2024/01 "/>
  </r>
  <r>
    <n v="2242"/>
    <s v="2024/08 "/>
    <x v="185"/>
    <x v="84"/>
    <x v="156"/>
    <n v="70"/>
    <s v="2024/01 "/>
  </r>
  <r>
    <n v="2243"/>
    <s v="2024/08 "/>
    <x v="186"/>
    <x v="84"/>
    <x v="157"/>
    <n v="600"/>
    <s v="2024/08 "/>
  </r>
  <r>
    <n v="2244"/>
    <s v="2024/08 "/>
    <x v="187"/>
    <x v="84"/>
    <x v="158"/>
    <n v="100"/>
    <s v="2024/06 "/>
  </r>
  <r>
    <n v="2245"/>
    <s v="2024/08 "/>
    <x v="189"/>
    <x v="91"/>
    <x v="160"/>
    <n v="100"/>
    <s v="2024/04 "/>
  </r>
  <r>
    <n v="2246"/>
    <s v="2024/08 "/>
    <x v="895"/>
    <x v="88"/>
    <x v="106"/>
    <n v="20"/>
    <s v="2024/01 "/>
  </r>
  <r>
    <n v="2247"/>
    <s v="2024/08 "/>
    <x v="191"/>
    <x v="91"/>
    <x v="162"/>
    <n v="15"/>
    <s v="2024/01 "/>
  </r>
  <r>
    <n v="2248"/>
    <s v="2024/08 "/>
    <x v="743"/>
    <x v="93"/>
    <x v="194"/>
    <n v="2"/>
    <s v="2024/01 "/>
  </r>
  <r>
    <n v="2249"/>
    <s v="2024/08 "/>
    <x v="193"/>
    <x v="93"/>
    <x v="163"/>
    <n v="1"/>
    <s v="2024/01 "/>
  </r>
  <r>
    <n v="2250"/>
    <s v="2024/08 "/>
    <x v="896"/>
    <x v="92"/>
    <x v="351"/>
    <n v="5"/>
    <s v="2024/01 "/>
  </r>
  <r>
    <n v="2251"/>
    <s v="2024/08 "/>
    <x v="199"/>
    <x v="67"/>
    <x v="168"/>
    <n v="5"/>
    <s v="2024/01 "/>
  </r>
  <r>
    <n v="2252"/>
    <s v="2024/08 "/>
    <x v="543"/>
    <x v="67"/>
    <x v="390"/>
    <n v="24"/>
    <s v="2024/09 "/>
  </r>
  <r>
    <n v="2253"/>
    <s v="2024/08 "/>
    <x v="658"/>
    <x v="67"/>
    <x v="447"/>
    <n v="18"/>
    <s v="2024/01 "/>
  </r>
  <r>
    <n v="2254"/>
    <s v="2024/08 "/>
    <x v="200"/>
    <x v="67"/>
    <x v="169"/>
    <n v="11"/>
    <s v="2024/02 "/>
  </r>
  <r>
    <n v="2255"/>
    <s v="2024/08 "/>
    <x v="897"/>
    <x v="67"/>
    <x v="570"/>
    <n v="36"/>
    <s v="2024/01 "/>
  </r>
  <r>
    <n v="2256"/>
    <s v="2024/08 "/>
    <x v="349"/>
    <x v="67"/>
    <x v="285"/>
    <n v="20"/>
    <s v="2024/01 "/>
  </r>
  <r>
    <n v="2257"/>
    <s v="2024/08 "/>
    <x v="898"/>
    <x v="67"/>
    <x v="571"/>
    <n v="20"/>
    <s v="2024/01 "/>
  </r>
  <r>
    <n v="2258"/>
    <s v="2024/08 "/>
    <x v="899"/>
    <x v="97"/>
    <x v="572"/>
    <n v="3"/>
    <s v="2024/01 "/>
  </r>
  <r>
    <n v="2259"/>
    <s v="2024/08 "/>
    <x v="747"/>
    <x v="301"/>
    <x v="498"/>
    <n v="2"/>
    <s v="2024/01 "/>
  </r>
  <r>
    <n v="2260"/>
    <s v="2024/08 "/>
    <x v="900"/>
    <x v="301"/>
    <x v="573"/>
    <n v="2"/>
    <s v="2024/01 "/>
  </r>
  <r>
    <n v="2261"/>
    <s v="2024/08 "/>
    <x v="548"/>
    <x v="98"/>
    <x v="395"/>
    <n v="20"/>
    <s v="2024/01 "/>
  </r>
  <r>
    <n v="2262"/>
    <s v="2024/08 "/>
    <x v="549"/>
    <x v="98"/>
    <x v="396"/>
    <n v="20"/>
    <s v="2024/01 "/>
  </r>
  <r>
    <n v="2263"/>
    <s v="2024/08 "/>
    <x v="351"/>
    <x v="98"/>
    <x v="287"/>
    <n v="20"/>
    <s v="2024/01 "/>
  </r>
  <r>
    <n v="2264"/>
    <s v="2024/08 "/>
    <x v="216"/>
    <x v="103"/>
    <x v="185"/>
    <n v="120"/>
    <s v="2024/08 "/>
  </r>
  <r>
    <n v="2265"/>
    <s v="2024/08 "/>
    <x v="217"/>
    <x v="103"/>
    <x v="186"/>
    <n v="20"/>
    <s v="2025/11 "/>
  </r>
  <r>
    <n v="2266"/>
    <s v="2024/08 "/>
    <x v="219"/>
    <x v="103"/>
    <x v="188"/>
    <n v="45"/>
    <s v="2024/07 "/>
  </r>
  <r>
    <n v="2267"/>
    <s v="2024/08 "/>
    <x v="221"/>
    <x v="103"/>
    <x v="190"/>
    <n v="140"/>
    <s v="2024/04 "/>
  </r>
  <r>
    <n v="2268"/>
    <s v="2024/08 "/>
    <x v="222"/>
    <x v="103"/>
    <x v="191"/>
    <n v="30"/>
    <s v="2024/01 "/>
  </r>
  <r>
    <n v="2269"/>
    <s v="2024/08 "/>
    <x v="901"/>
    <x v="104"/>
    <x v="574"/>
    <n v="20"/>
    <s v="2024/01 "/>
  </r>
  <r>
    <n v="2270"/>
    <s v="2024/08 "/>
    <x v="225"/>
    <x v="105"/>
    <x v="194"/>
    <n v="170"/>
    <s v="2024/04 "/>
  </r>
  <r>
    <n v="2271"/>
    <s v="2024/08 "/>
    <x v="226"/>
    <x v="105"/>
    <x v="195"/>
    <n v="10"/>
    <s v="2024/01 "/>
  </r>
  <r>
    <n v="2272"/>
    <s v="2024/08 "/>
    <x v="227"/>
    <x v="105"/>
    <x v="196"/>
    <n v="80"/>
    <s v="2024/06 "/>
  </r>
  <r>
    <n v="2273"/>
    <s v="2024/08 "/>
    <x v="230"/>
    <x v="105"/>
    <x v="199"/>
    <n v="110"/>
    <s v="2024/02 "/>
  </r>
  <r>
    <n v="2274"/>
    <s v="2024/08 "/>
    <x v="231"/>
    <x v="105"/>
    <x v="200"/>
    <n v="40"/>
    <s v="2024/01 "/>
  </r>
  <r>
    <n v="2275"/>
    <s v="2024/08 "/>
    <x v="233"/>
    <x v="77"/>
    <x v="202"/>
    <m/>
    <s v="2024/02 "/>
  </r>
  <r>
    <n v="2276"/>
    <s v="2024/08 "/>
    <x v="357"/>
    <x v="77"/>
    <x v="292"/>
    <n v="490"/>
    <s v="2025/02 "/>
  </r>
  <r>
    <n v="2277"/>
    <s v="2024/08 "/>
    <x v="358"/>
    <x v="100"/>
    <x v="293"/>
    <n v="40"/>
    <s v="2024/02 "/>
  </r>
  <r>
    <n v="2278"/>
    <s v="2024/08 "/>
    <x v="235"/>
    <x v="100"/>
    <x v="204"/>
    <n v="20"/>
    <s v="2026/01 "/>
  </r>
  <r>
    <n v="2279"/>
    <s v="2024/08 "/>
    <x v="359"/>
    <x v="101"/>
    <x v="294"/>
    <n v="5"/>
    <s v="2024/01 "/>
  </r>
  <r>
    <n v="2280"/>
    <s v="2024/08 "/>
    <x v="360"/>
    <x v="101"/>
    <x v="295"/>
    <n v="25"/>
    <s v="2024/01 "/>
  </r>
  <r>
    <n v="2281"/>
    <s v="2024/08 "/>
    <x v="361"/>
    <x v="101"/>
    <x v="296"/>
    <n v="25"/>
    <s v="2024/02 "/>
  </r>
  <r>
    <n v="2282"/>
    <s v="2024/08 "/>
    <x v="238"/>
    <x v="101"/>
    <x v="207"/>
    <n v="25"/>
    <s v="2024/01 "/>
  </r>
  <r>
    <n v="2283"/>
    <s v="2024/08 "/>
    <x v="240"/>
    <x v="78"/>
    <x v="209"/>
    <n v="450"/>
    <s v="2024/07 "/>
  </r>
  <r>
    <n v="2284"/>
    <s v="2024/08 "/>
    <x v="241"/>
    <x v="78"/>
    <x v="210"/>
    <n v="160"/>
    <s v="2024/08 "/>
  </r>
  <r>
    <n v="2285"/>
    <s v="2024/08 "/>
    <x v="242"/>
    <x v="78"/>
    <x v="211"/>
    <n v="520"/>
    <s v="2026/02 "/>
  </r>
  <r>
    <n v="2286"/>
    <s v="2024/08 "/>
    <x v="902"/>
    <x v="78"/>
    <x v="575"/>
    <n v="30"/>
    <s v="2024/01 "/>
  </r>
  <r>
    <n v="2287"/>
    <s v="2024/08 "/>
    <x v="243"/>
    <x v="79"/>
    <x v="212"/>
    <n v="360"/>
    <s v="2024/10 "/>
  </r>
  <r>
    <n v="2288"/>
    <s v="2024/08 "/>
    <x v="244"/>
    <x v="79"/>
    <x v="213"/>
    <n v="10"/>
    <s v="2024/07 "/>
  </r>
  <r>
    <n v="2289"/>
    <s v="2024/08 "/>
    <x v="245"/>
    <x v="79"/>
    <x v="214"/>
    <n v="2525"/>
    <s v="2024/01 "/>
  </r>
  <r>
    <n v="2290"/>
    <s v="2024/08 "/>
    <x v="247"/>
    <x v="79"/>
    <x v="216"/>
    <n v="350"/>
    <s v="2026/02 "/>
  </r>
  <r>
    <n v="2291"/>
    <s v="2024/08 "/>
    <x v="248"/>
    <x v="79"/>
    <x v="217"/>
    <n v="2028"/>
    <s v="2024/01 "/>
  </r>
  <r>
    <n v="2292"/>
    <s v="2024/08 "/>
    <x v="249"/>
    <x v="79"/>
    <x v="218"/>
    <n v="120"/>
    <s v="2024/01 "/>
  </r>
  <r>
    <n v="2293"/>
    <s v="2024/08 "/>
    <x v="250"/>
    <x v="79"/>
    <x v="219"/>
    <n v="90"/>
    <s v="2026/03 "/>
  </r>
  <r>
    <n v="2294"/>
    <s v="2024/08 "/>
    <x v="903"/>
    <x v="103"/>
    <x v="123"/>
    <n v="15"/>
    <s v="2024/01 "/>
  </r>
  <r>
    <n v="2295"/>
    <s v="2024/08 "/>
    <x v="904"/>
    <x v="344"/>
    <x v="576"/>
    <n v="48"/>
    <s v="2024/01 "/>
  </r>
  <r>
    <n v="2296"/>
    <s v="2024/08 "/>
    <x v="905"/>
    <x v="345"/>
    <x v="577"/>
    <n v="52"/>
    <s v="2024/02 "/>
  </r>
  <r>
    <n v="2297"/>
    <s v="2024/08 "/>
    <x v="906"/>
    <x v="346"/>
    <x v="578"/>
    <n v="50"/>
    <s v="2024/01 "/>
  </r>
  <r>
    <n v="2298"/>
    <s v="2024/08 "/>
    <x v="558"/>
    <x v="216"/>
    <x v="404"/>
    <n v="446"/>
    <s v="2024/12 "/>
  </r>
  <r>
    <n v="2299"/>
    <s v="2024/08 "/>
    <x v="559"/>
    <x v="217"/>
    <x v="405"/>
    <n v="548"/>
    <s v="2024/12 "/>
  </r>
  <r>
    <n v="2300"/>
    <s v="2024/08 "/>
    <x v="560"/>
    <x v="218"/>
    <x v="406"/>
    <n v="25"/>
    <s v="2024/04 "/>
  </r>
  <r>
    <n v="2301"/>
    <s v="2024/08 "/>
    <x v="561"/>
    <x v="219"/>
    <x v="407"/>
    <n v="11"/>
    <s v="2024/01 "/>
  </r>
  <r>
    <n v="2302"/>
    <s v="2024/08 "/>
    <x v="562"/>
    <x v="220"/>
    <x v="408"/>
    <n v="270"/>
    <s v="2024/12 "/>
  </r>
  <r>
    <n v="2303"/>
    <s v="2024/08 "/>
    <x v="563"/>
    <x v="221"/>
    <x v="409"/>
    <n v="462"/>
    <s v="2024/05 "/>
  </r>
  <r>
    <n v="2304"/>
    <s v="2024/08 "/>
    <x v="566"/>
    <x v="224"/>
    <x v="412"/>
    <n v="16"/>
    <s v="2025/12 "/>
  </r>
  <r>
    <n v="2305"/>
    <s v="2024/08 "/>
    <x v="670"/>
    <x v="274"/>
    <x v="458"/>
    <n v="940"/>
    <s v="2024/01 "/>
  </r>
  <r>
    <n v="2306"/>
    <s v="2024/08 "/>
    <x v="671"/>
    <x v="275"/>
    <x v="459"/>
    <n v="220"/>
    <s v="2025/12 "/>
  </r>
  <r>
    <n v="2307"/>
    <s v="2024/08 "/>
    <x v="672"/>
    <x v="276"/>
    <x v="460"/>
    <n v="90"/>
    <s v="2025/12 "/>
  </r>
  <r>
    <n v="2308"/>
    <s v="2024/08 "/>
    <x v="673"/>
    <x v="277"/>
    <x v="461"/>
    <n v="25"/>
    <s v="2025/12 "/>
  </r>
  <r>
    <n v="2309"/>
    <s v="2024/08 "/>
    <x v="569"/>
    <x v="227"/>
    <x v="415"/>
    <n v="850"/>
    <s v="2024/07 "/>
  </r>
  <r>
    <n v="2310"/>
    <s v="2024/08 "/>
    <x v="907"/>
    <x v="347"/>
    <x v="579"/>
    <n v="25"/>
    <s v="2024/01 "/>
  </r>
  <r>
    <n v="2311"/>
    <s v="2024/08 "/>
    <x v="674"/>
    <x v="278"/>
    <x v="462"/>
    <n v="320"/>
    <s v="2024/08 "/>
  </r>
  <r>
    <n v="2312"/>
    <s v="2024/09 "/>
    <x v="0"/>
    <x v="0"/>
    <x v="0"/>
    <n v="30"/>
    <s v="2024/01 "/>
  </r>
  <r>
    <n v="2313"/>
    <s v="2024/09 "/>
    <x v="1"/>
    <x v="0"/>
    <x v="1"/>
    <n v="80"/>
    <s v="2024/01 "/>
  </r>
  <r>
    <n v="2314"/>
    <s v="2024/09 "/>
    <x v="4"/>
    <x v="2"/>
    <x v="0"/>
    <n v="10"/>
    <s v="2024/01 "/>
  </r>
  <r>
    <n v="2315"/>
    <s v="2024/09 "/>
    <x v="369"/>
    <x v="2"/>
    <x v="3"/>
    <n v="200"/>
    <s v="2024/01 "/>
  </r>
  <r>
    <n v="2316"/>
    <s v="2024/09 "/>
    <x v="908"/>
    <x v="148"/>
    <x v="10"/>
    <n v="5"/>
    <s v="2024/01 "/>
  </r>
  <r>
    <n v="2317"/>
    <s v="2024/09 "/>
    <x v="909"/>
    <x v="149"/>
    <x v="580"/>
    <n v="200"/>
    <s v="2024/01 "/>
  </r>
  <r>
    <n v="2318"/>
    <s v="2024/09 "/>
    <x v="374"/>
    <x v="149"/>
    <x v="303"/>
    <n v="30"/>
    <s v="2024/01 "/>
  </r>
  <r>
    <n v="2319"/>
    <s v="2024/09 "/>
    <x v="574"/>
    <x v="228"/>
    <x v="303"/>
    <n v="40"/>
    <s v="2024/01 "/>
  </r>
  <r>
    <n v="2320"/>
    <s v="2024/09 "/>
    <x v="376"/>
    <x v="151"/>
    <x v="303"/>
    <n v="50"/>
    <s v="2024/01 "/>
  </r>
  <r>
    <n v="2321"/>
    <s v="2024/09 "/>
    <x v="259"/>
    <x v="3"/>
    <x v="8"/>
    <n v="30"/>
    <s v="2024/01 "/>
  </r>
  <r>
    <n v="2322"/>
    <s v="2024/09 "/>
    <x v="910"/>
    <x v="348"/>
    <x v="10"/>
    <n v="10"/>
    <s v="2024/01 "/>
  </r>
  <r>
    <n v="2323"/>
    <s v="2024/09 "/>
    <x v="679"/>
    <x v="3"/>
    <x v="10"/>
    <n v="20"/>
    <s v="2024/01 "/>
  </r>
  <r>
    <n v="2324"/>
    <s v="2024/09 "/>
    <x v="855"/>
    <x v="231"/>
    <x v="8"/>
    <n v="50"/>
    <s v="2024/01 "/>
  </r>
  <r>
    <n v="2325"/>
    <s v="2024/09 "/>
    <x v="380"/>
    <x v="152"/>
    <x v="9"/>
    <n v="3"/>
    <s v="2024/01 "/>
  </r>
  <r>
    <n v="2326"/>
    <s v="2024/09 "/>
    <x v="684"/>
    <x v="85"/>
    <x v="4"/>
    <n v="10"/>
    <s v="2024/01 "/>
  </r>
  <r>
    <n v="2327"/>
    <s v="2024/09 "/>
    <x v="911"/>
    <x v="349"/>
    <x v="9"/>
    <n v="3"/>
    <s v="2024/01 "/>
  </r>
  <r>
    <n v="2328"/>
    <s v="2024/09 "/>
    <x v="912"/>
    <x v="88"/>
    <x v="12"/>
    <n v="4"/>
    <s v="2024/01 "/>
  </r>
  <r>
    <n v="2329"/>
    <s v="2024/09 "/>
    <x v="913"/>
    <x v="89"/>
    <x v="0"/>
    <n v="4"/>
    <s v="2024/01 "/>
  </r>
  <r>
    <n v="2330"/>
    <s v="2024/09 "/>
    <x v="396"/>
    <x v="155"/>
    <x v="9"/>
    <n v="50"/>
    <s v="2024/01 "/>
  </r>
  <r>
    <n v="2331"/>
    <s v="2024/09 "/>
    <x v="397"/>
    <x v="156"/>
    <x v="2"/>
    <n v="3"/>
    <s v="2024/01 "/>
  </r>
  <r>
    <n v="2332"/>
    <s v="2024/09 "/>
    <x v="914"/>
    <x v="273"/>
    <x v="9"/>
    <n v="1"/>
    <s v="2024/01 "/>
  </r>
  <r>
    <n v="2333"/>
    <s v="2024/09 "/>
    <x v="915"/>
    <x v="350"/>
    <x v="9"/>
    <n v="1"/>
    <s v="2024/01 "/>
  </r>
  <r>
    <n v="2334"/>
    <s v="2024/09 "/>
    <x v="916"/>
    <x v="351"/>
    <x v="9"/>
    <n v="1"/>
    <s v="2024/01 "/>
  </r>
  <r>
    <n v="2335"/>
    <s v="2024/09 "/>
    <x v="917"/>
    <x v="279"/>
    <x v="83"/>
    <n v="200"/>
    <s v="2024/01 "/>
  </r>
  <r>
    <n v="2336"/>
    <s v="2024/09 "/>
    <x v="918"/>
    <x v="352"/>
    <x v="9"/>
    <n v="2"/>
    <s v="2024/01 "/>
  </r>
  <r>
    <n v="2337"/>
    <s v="2024/09 "/>
    <x v="919"/>
    <x v="353"/>
    <x v="9"/>
    <n v="2"/>
    <s v="2024/01 "/>
  </r>
  <r>
    <n v="2338"/>
    <s v="2024/09 "/>
    <x v="271"/>
    <x v="111"/>
    <x v="9"/>
    <n v="20"/>
    <s v="2024/02 "/>
  </r>
  <r>
    <n v="2339"/>
    <s v="2024/09 "/>
    <x v="272"/>
    <x v="112"/>
    <x v="9"/>
    <n v="10"/>
    <s v="2024/07 "/>
  </r>
  <r>
    <n v="2340"/>
    <s v="2024/09 "/>
    <x v="273"/>
    <x v="113"/>
    <x v="9"/>
    <n v="3"/>
    <s v="2024/01 "/>
  </r>
  <r>
    <n v="2341"/>
    <s v="2024/09 "/>
    <x v="403"/>
    <x v="158"/>
    <x v="9"/>
    <n v="3"/>
    <s v="2024/01 "/>
  </r>
  <r>
    <n v="2342"/>
    <s v="2024/09 "/>
    <x v="405"/>
    <x v="160"/>
    <x v="9"/>
    <n v="30"/>
    <s v="2024/01 "/>
  </r>
  <r>
    <n v="2343"/>
    <s v="2024/09 "/>
    <x v="276"/>
    <x v="116"/>
    <x v="232"/>
    <n v="20"/>
    <s v="2024/01 "/>
  </r>
  <r>
    <n v="2344"/>
    <s v="2024/09 "/>
    <x v="865"/>
    <x v="324"/>
    <x v="553"/>
    <n v="50"/>
    <s v="2024/12 "/>
  </r>
  <r>
    <n v="2345"/>
    <s v="2024/09 "/>
    <x v="31"/>
    <x v="14"/>
    <x v="22"/>
    <n v="37"/>
    <s v="2025/12 "/>
  </r>
  <r>
    <n v="2346"/>
    <s v="2024/09 "/>
    <x v="278"/>
    <x v="118"/>
    <x v="234"/>
    <n v="20"/>
    <s v="2024/01 "/>
  </r>
  <r>
    <n v="2347"/>
    <s v="2024/09 "/>
    <x v="32"/>
    <x v="15"/>
    <x v="23"/>
    <n v="26"/>
    <s v="2024/10 "/>
  </r>
  <r>
    <n v="2348"/>
    <s v="2024/09 "/>
    <x v="866"/>
    <x v="325"/>
    <x v="554"/>
    <n v="5"/>
    <s v="2025/12 "/>
  </r>
  <r>
    <n v="2349"/>
    <s v="2024/09 "/>
    <x v="33"/>
    <x v="16"/>
    <x v="24"/>
    <n v="84"/>
    <s v="2025/10 "/>
  </r>
  <r>
    <n v="2350"/>
    <s v="2024/09 "/>
    <x v="34"/>
    <x v="17"/>
    <x v="25"/>
    <n v="23"/>
    <s v="2024/09 "/>
  </r>
  <r>
    <n v="2351"/>
    <s v="2024/09 "/>
    <x v="593"/>
    <x v="242"/>
    <x v="9"/>
    <n v="3"/>
    <s v="2024/05 "/>
  </r>
  <r>
    <n v="2352"/>
    <s v="2024/09 "/>
    <x v="920"/>
    <x v="272"/>
    <x v="9"/>
    <n v="5"/>
    <s v="2024/03 "/>
  </r>
  <r>
    <n v="2353"/>
    <s v="2024/09 "/>
    <x v="35"/>
    <x v="18"/>
    <x v="26"/>
    <n v="5"/>
    <s v="2024/03 "/>
  </r>
  <r>
    <n v="2354"/>
    <s v="2024/09 "/>
    <x v="36"/>
    <x v="19"/>
    <x v="27"/>
    <n v="10"/>
    <s v="2024/04 "/>
  </r>
  <r>
    <n v="2355"/>
    <s v="2024/09 "/>
    <x v="37"/>
    <x v="20"/>
    <x v="28"/>
    <n v="21"/>
    <s v="2024/09 "/>
  </r>
  <r>
    <n v="2356"/>
    <s v="2024/09 "/>
    <x v="594"/>
    <x v="243"/>
    <x v="422"/>
    <n v="1"/>
    <s v="2024/01 "/>
  </r>
  <r>
    <n v="2357"/>
    <s v="2024/09 "/>
    <x v="38"/>
    <x v="21"/>
    <x v="29"/>
    <n v="30"/>
    <s v="2024/07 "/>
  </r>
  <r>
    <n v="2358"/>
    <s v="2024/09 "/>
    <x v="506"/>
    <x v="197"/>
    <x v="371"/>
    <n v="10"/>
    <s v="2024/01 "/>
  </r>
  <r>
    <n v="2359"/>
    <s v="2024/09 "/>
    <x v="39"/>
    <x v="22"/>
    <x v="30"/>
    <n v="130"/>
    <s v="2024/04 "/>
  </r>
  <r>
    <n v="2360"/>
    <s v="2024/09 "/>
    <x v="417"/>
    <x v="172"/>
    <x v="9"/>
    <n v="66"/>
    <s v="2024/03 "/>
  </r>
  <r>
    <n v="2361"/>
    <s v="2024/09 "/>
    <x v="40"/>
    <x v="23"/>
    <x v="31"/>
    <n v="4"/>
    <s v="2024/01 "/>
  </r>
  <r>
    <n v="2362"/>
    <s v="2024/09 "/>
    <x v="41"/>
    <x v="24"/>
    <x v="32"/>
    <n v="70"/>
    <s v="2024/11 "/>
  </r>
  <r>
    <n v="2363"/>
    <s v="2024/09 "/>
    <x v="43"/>
    <x v="26"/>
    <x v="34"/>
    <n v="1030"/>
    <s v="2024/12 "/>
  </r>
  <r>
    <n v="2364"/>
    <s v="2024/09 "/>
    <x v="44"/>
    <x v="27"/>
    <x v="35"/>
    <n v="20"/>
    <s v="2024/12 "/>
  </r>
  <r>
    <n v="2365"/>
    <s v="2024/09 "/>
    <x v="45"/>
    <x v="28"/>
    <x v="36"/>
    <n v="28"/>
    <s v="2025/12 "/>
  </r>
  <r>
    <n v="2366"/>
    <s v="2024/09 "/>
    <x v="46"/>
    <x v="29"/>
    <x v="37"/>
    <n v="41"/>
    <s v="2024/01 "/>
  </r>
  <r>
    <n v="2367"/>
    <s v="2024/09 "/>
    <x v="47"/>
    <x v="30"/>
    <x v="38"/>
    <n v="77"/>
    <s v="2025/12 "/>
  </r>
  <r>
    <n v="2368"/>
    <s v="2024/09 "/>
    <x v="48"/>
    <x v="31"/>
    <x v="39"/>
    <n v="32"/>
    <s v="2024/03 "/>
  </r>
  <r>
    <n v="2369"/>
    <s v="2024/09 "/>
    <x v="49"/>
    <x v="32"/>
    <x v="40"/>
    <n v="20"/>
    <s v="2025/11 "/>
  </r>
  <r>
    <n v="2370"/>
    <s v="2024/09 "/>
    <x v="50"/>
    <x v="33"/>
    <x v="41"/>
    <n v="40"/>
    <s v="2024/11 "/>
  </r>
  <r>
    <n v="2371"/>
    <s v="2024/09 "/>
    <x v="51"/>
    <x v="34"/>
    <x v="42"/>
    <n v="2"/>
    <s v="2024/11 "/>
  </r>
  <r>
    <n v="2372"/>
    <s v="2024/09 "/>
    <x v="52"/>
    <x v="35"/>
    <x v="43"/>
    <n v="58"/>
    <s v="2024/02 "/>
  </r>
  <r>
    <n v="2373"/>
    <s v="2024/09 "/>
    <x v="53"/>
    <x v="36"/>
    <x v="44"/>
    <n v="12"/>
    <s v="2024/01 "/>
  </r>
  <r>
    <n v="2374"/>
    <s v="2024/09 "/>
    <x v="694"/>
    <x v="285"/>
    <x v="9"/>
    <n v="120"/>
    <s v="2024/01 "/>
  </r>
  <r>
    <n v="2375"/>
    <s v="2024/09 "/>
    <x v="54"/>
    <x v="37"/>
    <x v="45"/>
    <n v="15"/>
    <s v="2024/06 "/>
  </r>
  <r>
    <n v="2376"/>
    <s v="2024/09 "/>
    <x v="282"/>
    <x v="122"/>
    <x v="238"/>
    <n v="30"/>
    <s v="2024/10 "/>
  </r>
  <r>
    <n v="2377"/>
    <s v="2024/09 "/>
    <x v="870"/>
    <x v="329"/>
    <x v="558"/>
    <n v="50"/>
    <s v="2024/01 "/>
  </r>
  <r>
    <n v="2378"/>
    <s v="2024/09 "/>
    <x v="57"/>
    <x v="40"/>
    <x v="48"/>
    <n v="10"/>
    <s v="2024/01 "/>
  </r>
  <r>
    <n v="2379"/>
    <s v="2024/09 "/>
    <x v="921"/>
    <x v="354"/>
    <x v="581"/>
    <n v="50"/>
    <s v="2024/01 "/>
  </r>
  <r>
    <n v="2380"/>
    <s v="2024/09 "/>
    <x v="58"/>
    <x v="41"/>
    <x v="49"/>
    <n v="33"/>
    <s v="2025/06 "/>
  </r>
  <r>
    <n v="2381"/>
    <s v="2024/09 "/>
    <x v="59"/>
    <x v="42"/>
    <x v="50"/>
    <n v="12"/>
    <s v="2024/01 "/>
  </r>
  <r>
    <n v="2382"/>
    <s v="2024/09 "/>
    <x v="603"/>
    <x v="252"/>
    <x v="9"/>
    <n v="200"/>
    <s v="2024/01 "/>
  </r>
  <r>
    <n v="2383"/>
    <s v="2024/09 "/>
    <x v="512"/>
    <x v="203"/>
    <x v="9"/>
    <n v="53"/>
    <s v="2024/01 "/>
  </r>
  <r>
    <n v="2384"/>
    <s v="2024/09 "/>
    <x v="283"/>
    <x v="123"/>
    <x v="239"/>
    <n v="7"/>
    <s v="2024/03 "/>
  </r>
  <r>
    <n v="2385"/>
    <s v="2024/09 "/>
    <x v="60"/>
    <x v="43"/>
    <x v="51"/>
    <n v="169"/>
    <s v="2025/12 "/>
  </r>
  <r>
    <n v="2386"/>
    <s v="2024/09 "/>
    <x v="61"/>
    <x v="44"/>
    <x v="52"/>
    <n v="61"/>
    <s v="2025/11 "/>
  </r>
  <r>
    <n v="2387"/>
    <s v="2024/09 "/>
    <x v="696"/>
    <x v="287"/>
    <x v="466"/>
    <n v="2"/>
    <s v="2024/01 "/>
  </r>
  <r>
    <n v="2388"/>
    <s v="2024/09 "/>
    <x v="62"/>
    <x v="45"/>
    <x v="53"/>
    <n v="196"/>
    <s v="2025/03 "/>
  </r>
  <r>
    <n v="2389"/>
    <s v="2024/09 "/>
    <x v="63"/>
    <x v="46"/>
    <x v="54"/>
    <n v="50"/>
    <s v="2025/12 "/>
  </r>
  <r>
    <n v="2390"/>
    <s v="2024/09 "/>
    <x v="65"/>
    <x v="48"/>
    <x v="56"/>
    <n v="16"/>
    <s v="2026/04 "/>
  </r>
  <r>
    <n v="2391"/>
    <s v="2024/09 "/>
    <x v="66"/>
    <x v="49"/>
    <x v="57"/>
    <n v="289"/>
    <s v="2025/12 "/>
  </r>
  <r>
    <n v="2392"/>
    <s v="2024/09 "/>
    <x v="67"/>
    <x v="50"/>
    <x v="58"/>
    <n v="110"/>
    <s v="2025/12 "/>
  </r>
  <r>
    <n v="2393"/>
    <s v="2024/09 "/>
    <x v="68"/>
    <x v="51"/>
    <x v="59"/>
    <n v="82"/>
    <s v="2024/03 "/>
  </r>
  <r>
    <n v="2394"/>
    <s v="2024/09 "/>
    <x v="605"/>
    <x v="254"/>
    <x v="424"/>
    <m/>
    <s v="2024/03 "/>
  </r>
  <r>
    <n v="2395"/>
    <s v="2024/09 "/>
    <x v="70"/>
    <x v="53"/>
    <x v="61"/>
    <n v="14"/>
    <s v="2024/05 "/>
  </r>
  <r>
    <n v="2396"/>
    <s v="2024/09 "/>
    <x v="71"/>
    <x v="54"/>
    <x v="62"/>
    <n v="60"/>
    <s v="2024/04 "/>
  </r>
  <r>
    <n v="2397"/>
    <s v="2024/09 "/>
    <x v="72"/>
    <x v="55"/>
    <x v="63"/>
    <n v="930"/>
    <s v="2024/12 "/>
  </r>
  <r>
    <n v="2398"/>
    <s v="2024/09 "/>
    <x v="285"/>
    <x v="125"/>
    <x v="241"/>
    <n v="105"/>
    <s v="2024/01 "/>
  </r>
  <r>
    <n v="2399"/>
    <s v="2024/09 "/>
    <x v="73"/>
    <x v="56"/>
    <x v="64"/>
    <n v="2"/>
    <s v="2024/10 "/>
  </r>
  <r>
    <n v="2400"/>
    <s v="2024/09 "/>
    <x v="74"/>
    <x v="57"/>
    <x v="65"/>
    <n v="2250"/>
    <s v="2025/12 "/>
  </r>
  <r>
    <n v="2401"/>
    <s v="2024/09 "/>
    <x v="286"/>
    <x v="126"/>
    <x v="242"/>
    <n v="50"/>
    <s v="2024/01 "/>
  </r>
  <r>
    <n v="2402"/>
    <s v="2024/09 "/>
    <x v="922"/>
    <x v="355"/>
    <x v="582"/>
    <n v="50"/>
    <s v="2024/01 "/>
  </r>
  <r>
    <n v="2403"/>
    <s v="2024/09 "/>
    <x v="75"/>
    <x v="58"/>
    <x v="9"/>
    <n v="100"/>
    <s v="2024/01 "/>
  </r>
  <r>
    <n v="2404"/>
    <s v="2024/09 "/>
    <x v="76"/>
    <x v="59"/>
    <x v="66"/>
    <n v="82"/>
    <s v="2025/12 "/>
  </r>
  <r>
    <n v="2405"/>
    <s v="2024/09 "/>
    <x v="77"/>
    <x v="60"/>
    <x v="67"/>
    <n v="170"/>
    <s v="2024/10 "/>
  </r>
  <r>
    <n v="2406"/>
    <s v="2024/09 "/>
    <x v="923"/>
    <x v="356"/>
    <x v="9"/>
    <n v="28"/>
    <s v="2024/02 "/>
  </r>
  <r>
    <n v="2407"/>
    <s v="2024/09 "/>
    <x v="608"/>
    <x v="257"/>
    <x v="427"/>
    <n v="5"/>
    <s v="2024/01 "/>
  </r>
  <r>
    <n v="2408"/>
    <s v="2024/09 "/>
    <x v="426"/>
    <x v="181"/>
    <x v="329"/>
    <n v="10"/>
    <s v="2024/01 "/>
  </r>
  <r>
    <n v="2409"/>
    <s v="2024/09 "/>
    <x v="429"/>
    <x v="183"/>
    <x v="330"/>
    <n v="4"/>
    <s v="2024/01 "/>
  </r>
  <r>
    <n v="2410"/>
    <s v="2024/09 "/>
    <x v="924"/>
    <x v="357"/>
    <x v="9"/>
    <n v="4"/>
    <s v="2024/01 "/>
  </r>
  <r>
    <n v="2411"/>
    <s v="2024/09 "/>
    <x v="925"/>
    <x v="358"/>
    <x v="9"/>
    <n v="6"/>
    <s v="2024/01 "/>
  </r>
  <r>
    <n v="2412"/>
    <s v="2024/09 "/>
    <x v="926"/>
    <x v="266"/>
    <x v="9"/>
    <n v="5"/>
    <s v="2024/01 "/>
  </r>
  <r>
    <n v="2413"/>
    <s v="2024/09 "/>
    <x v="927"/>
    <x v="359"/>
    <x v="9"/>
    <n v="9"/>
    <s v="2024/03 "/>
  </r>
  <r>
    <n v="2414"/>
    <s v="2024/09 "/>
    <x v="703"/>
    <x v="51"/>
    <x v="471"/>
    <n v="100"/>
    <s v="2024/01 "/>
  </r>
  <r>
    <n v="2415"/>
    <s v="2024/09 "/>
    <x v="801"/>
    <x v="50"/>
    <x v="518"/>
    <n v="56"/>
    <s v="2024/01 "/>
  </r>
  <r>
    <n v="2416"/>
    <s v="2024/09 "/>
    <x v="928"/>
    <x v="178"/>
    <x v="583"/>
    <n v="200"/>
    <s v="2024/01 "/>
  </r>
  <r>
    <n v="2417"/>
    <s v="2024/09 "/>
    <x v="802"/>
    <x v="44"/>
    <x v="519"/>
    <n v="31"/>
    <s v="2024/10 "/>
  </r>
  <r>
    <n v="2418"/>
    <s v="2024/09 "/>
    <x v="803"/>
    <x v="46"/>
    <x v="520"/>
    <n v="8"/>
    <s v="2024/01 "/>
  </r>
  <r>
    <n v="2419"/>
    <s v="2024/09 "/>
    <x v="809"/>
    <x v="314"/>
    <x v="9"/>
    <n v="50"/>
    <s v="2024/01 "/>
  </r>
  <r>
    <n v="2420"/>
    <s v="2024/09 "/>
    <x v="929"/>
    <x v="360"/>
    <x v="9"/>
    <n v="1"/>
    <s v="2024/01 "/>
  </r>
  <r>
    <n v="2421"/>
    <s v="2024/09 "/>
    <x v="708"/>
    <x v="60"/>
    <x v="476"/>
    <n v="50"/>
    <s v="2024/01 "/>
  </r>
  <r>
    <n v="2422"/>
    <s v="2024/09 "/>
    <x v="304"/>
    <x v="48"/>
    <x v="257"/>
    <n v="1000"/>
    <s v="2024/07 "/>
  </r>
  <r>
    <n v="2423"/>
    <s v="2024/09 "/>
    <x v="84"/>
    <x v="57"/>
    <x v="72"/>
    <n v="1900"/>
    <s v="2025/12 "/>
  </r>
  <r>
    <n v="2424"/>
    <s v="2024/09 "/>
    <x v="622"/>
    <x v="262"/>
    <x v="9"/>
    <n v="2"/>
    <s v="2024/01 "/>
  </r>
  <r>
    <n v="2425"/>
    <s v="2024/09 "/>
    <x v="87"/>
    <x v="65"/>
    <x v="9"/>
    <n v="210"/>
    <s v="2024/04 "/>
  </r>
  <r>
    <n v="2426"/>
    <s v="2024/09 "/>
    <x v="625"/>
    <x v="265"/>
    <x v="9"/>
    <n v="16"/>
    <s v="2024/01 "/>
  </r>
  <r>
    <n v="2427"/>
    <s v="2024/09 "/>
    <x v="930"/>
    <x v="361"/>
    <x v="584"/>
    <n v="680"/>
    <s v="2024/09 "/>
  </r>
  <r>
    <n v="2428"/>
    <s v="2024/09 "/>
    <x v="627"/>
    <x v="267"/>
    <x v="9"/>
    <n v="4"/>
    <s v="2024/01 "/>
  </r>
  <r>
    <n v="2429"/>
    <s v="2024/09 "/>
    <x v="931"/>
    <x v="362"/>
    <x v="9"/>
    <n v="1"/>
    <s v="2024/01 "/>
  </r>
  <r>
    <n v="2430"/>
    <s v="2024/09 "/>
    <x v="932"/>
    <x v="363"/>
    <x v="76"/>
    <n v="4"/>
    <s v="2024/01 "/>
  </r>
  <r>
    <n v="2431"/>
    <s v="2024/09 "/>
    <x v="933"/>
    <x v="364"/>
    <x v="9"/>
    <n v="1"/>
    <s v="2024/01 "/>
  </r>
  <r>
    <n v="2432"/>
    <s v="2024/09 "/>
    <x v="313"/>
    <x v="134"/>
    <x v="78"/>
    <n v="20"/>
    <s v="2024/08 "/>
  </r>
  <r>
    <n v="2433"/>
    <s v="2024/09 "/>
    <x v="934"/>
    <x v="365"/>
    <x v="585"/>
    <n v="221"/>
    <s v="2024/01 "/>
  </r>
  <r>
    <n v="2434"/>
    <s v="2024/09 "/>
    <x v="96"/>
    <x v="70"/>
    <x v="79"/>
    <n v="130"/>
    <s v="2024/02 "/>
  </r>
  <r>
    <n v="2435"/>
    <s v="2024/09 "/>
    <x v="97"/>
    <x v="71"/>
    <x v="78"/>
    <n v="10"/>
    <s v="2024/04 "/>
  </r>
  <r>
    <n v="2436"/>
    <s v="2024/09 "/>
    <x v="316"/>
    <x v="75"/>
    <x v="78"/>
    <n v="20"/>
    <s v="2024/08 "/>
  </r>
  <r>
    <n v="2437"/>
    <s v="2024/09 "/>
    <x v="98"/>
    <x v="72"/>
    <x v="79"/>
    <n v="264"/>
    <s v="2026/01 "/>
  </r>
  <r>
    <n v="2438"/>
    <s v="2024/09 "/>
    <x v="99"/>
    <x v="73"/>
    <x v="79"/>
    <n v="98"/>
    <s v="2024/03 "/>
  </r>
  <r>
    <n v="2439"/>
    <s v="2024/09 "/>
    <x v="101"/>
    <x v="75"/>
    <x v="80"/>
    <n v="60"/>
    <s v="2024/07 "/>
  </r>
  <r>
    <n v="2440"/>
    <s v="2024/09 "/>
    <x v="935"/>
    <x v="72"/>
    <x v="2"/>
    <n v="300"/>
    <s v="2024/01 "/>
  </r>
  <r>
    <n v="2441"/>
    <s v="2024/09 "/>
    <x v="936"/>
    <x v="366"/>
    <x v="586"/>
    <n v="100"/>
    <s v="2024/01 "/>
  </r>
  <r>
    <n v="2442"/>
    <s v="2024/09 "/>
    <x v="937"/>
    <x v="103"/>
    <x v="2"/>
    <n v="250"/>
    <s v="2024/01 "/>
  </r>
  <r>
    <n v="2443"/>
    <s v="2024/09 "/>
    <x v="438"/>
    <x v="77"/>
    <x v="82"/>
    <n v="2"/>
    <s v="2024/03 "/>
  </r>
  <r>
    <n v="2444"/>
    <s v="2024/09 "/>
    <x v="104"/>
    <x v="77"/>
    <x v="0"/>
    <n v="2"/>
    <s v="2024/01 "/>
  </r>
  <r>
    <n v="2445"/>
    <s v="2024/09 "/>
    <x v="324"/>
    <x v="139"/>
    <x v="265"/>
    <n v="4"/>
    <s v="2024/01 "/>
  </r>
  <r>
    <n v="2446"/>
    <s v="2024/09 "/>
    <x v="938"/>
    <x v="367"/>
    <x v="488"/>
    <n v="5"/>
    <s v="2024/01 "/>
  </r>
  <r>
    <n v="2447"/>
    <s v="2024/09 "/>
    <x v="939"/>
    <x v="368"/>
    <x v="9"/>
    <n v="3"/>
    <s v="2024/01 "/>
  </r>
  <r>
    <n v="2448"/>
    <s v="2024/09 "/>
    <x v="441"/>
    <x v="192"/>
    <x v="335"/>
    <n v="10"/>
    <s v="2024/01 "/>
  </r>
  <r>
    <n v="2449"/>
    <s v="2024/09 "/>
    <x v="940"/>
    <x v="81"/>
    <x v="587"/>
    <n v="10"/>
    <s v="2024/01 "/>
  </r>
  <r>
    <n v="2450"/>
    <s v="2024/09 "/>
    <x v="328"/>
    <x v="11"/>
    <x v="267"/>
    <n v="10"/>
    <s v="2024/01 "/>
  </r>
  <r>
    <n v="2451"/>
    <s v="2024/09 "/>
    <x v="941"/>
    <x v="369"/>
    <x v="588"/>
    <n v="5"/>
    <s v="2024/01 "/>
  </r>
  <r>
    <n v="2452"/>
    <s v="2024/09 "/>
    <x v="446"/>
    <x v="85"/>
    <x v="340"/>
    <n v="22"/>
    <s v="2024/04 "/>
  </r>
  <r>
    <n v="2453"/>
    <s v="2024/09 "/>
    <x v="118"/>
    <x v="86"/>
    <x v="93"/>
    <n v="10"/>
    <s v="2024/02 "/>
  </r>
  <r>
    <n v="2454"/>
    <s v="2024/09 "/>
    <x v="119"/>
    <x v="86"/>
    <x v="94"/>
    <n v="10"/>
    <s v="2024/01 "/>
  </r>
  <r>
    <n v="2455"/>
    <s v="2024/09 "/>
    <x v="120"/>
    <x v="85"/>
    <x v="95"/>
    <n v="90"/>
    <s v="2024/02 "/>
  </r>
  <r>
    <n v="2456"/>
    <s v="2024/09 "/>
    <x v="121"/>
    <x v="85"/>
    <x v="96"/>
    <n v="60"/>
    <s v="2024/10 "/>
  </r>
  <r>
    <n v="2457"/>
    <s v="2024/09 "/>
    <x v="122"/>
    <x v="85"/>
    <x v="97"/>
    <n v="30"/>
    <s v="2024/01 "/>
  </r>
  <r>
    <n v="2458"/>
    <s v="2024/09 "/>
    <x v="330"/>
    <x v="85"/>
    <x v="269"/>
    <n v="42"/>
    <s v="2024/01 "/>
  </r>
  <r>
    <n v="2459"/>
    <s v="2024/09 "/>
    <x v="123"/>
    <x v="85"/>
    <x v="98"/>
    <n v="50"/>
    <s v="2024/01 "/>
  </r>
  <r>
    <n v="2460"/>
    <s v="2024/09 "/>
    <x v="124"/>
    <x v="85"/>
    <x v="99"/>
    <n v="20"/>
    <s v="2024/05 "/>
  </r>
  <r>
    <n v="2461"/>
    <s v="2024/09 "/>
    <x v="332"/>
    <x v="142"/>
    <x v="271"/>
    <n v="10"/>
    <s v="2024/01 "/>
  </r>
  <r>
    <n v="2462"/>
    <s v="2024/09 "/>
    <x v="129"/>
    <x v="87"/>
    <x v="100"/>
    <n v="5"/>
    <s v="2024/02 "/>
  </r>
  <r>
    <n v="2463"/>
    <s v="2024/09 "/>
    <x v="942"/>
    <x v="87"/>
    <x v="401"/>
    <n v="3"/>
    <s v="2024/01 "/>
  </r>
  <r>
    <n v="2464"/>
    <s v="2024/09 "/>
    <x v="130"/>
    <x v="87"/>
    <x v="101"/>
    <n v="36"/>
    <s v="2025/02 "/>
  </r>
  <r>
    <n v="2465"/>
    <s v="2024/09 "/>
    <x v="131"/>
    <x v="87"/>
    <x v="102"/>
    <n v="67"/>
    <s v="2025/02 "/>
  </r>
  <r>
    <n v="2466"/>
    <s v="2024/09 "/>
    <x v="132"/>
    <x v="87"/>
    <x v="103"/>
    <n v="57"/>
    <s v="2024/01 "/>
  </r>
  <r>
    <n v="2467"/>
    <s v="2024/09 "/>
    <x v="133"/>
    <x v="87"/>
    <x v="104"/>
    <n v="10"/>
    <s v="2024/02 "/>
  </r>
  <r>
    <n v="2468"/>
    <s v="2024/09 "/>
    <x v="943"/>
    <x v="87"/>
    <x v="589"/>
    <m/>
    <s v="2024/01 "/>
  </r>
  <r>
    <n v="2469"/>
    <s v="2024/09 "/>
    <x v="134"/>
    <x v="87"/>
    <x v="105"/>
    <n v="20"/>
    <s v="2024/01 "/>
  </r>
  <r>
    <n v="2470"/>
    <s v="2024/09 "/>
    <x v="453"/>
    <x v="82"/>
    <x v="346"/>
    <n v="30"/>
    <s v="2024/01 "/>
  </r>
  <r>
    <n v="2471"/>
    <s v="2024/09 "/>
    <x v="138"/>
    <x v="82"/>
    <x v="109"/>
    <n v="50"/>
    <s v="2025/03 "/>
  </r>
  <r>
    <n v="2472"/>
    <s v="2024/09 "/>
    <x v="139"/>
    <x v="82"/>
    <x v="110"/>
    <n v="65"/>
    <s v="2024/05 "/>
  </r>
  <r>
    <n v="2473"/>
    <s v="2024/09 "/>
    <x v="140"/>
    <x v="82"/>
    <x v="111"/>
    <n v="55"/>
    <s v="2024/01 "/>
  </r>
  <r>
    <n v="2474"/>
    <s v="2024/09 "/>
    <x v="142"/>
    <x v="9"/>
    <x v="113"/>
    <n v="1104"/>
    <s v="2024/04 "/>
  </r>
  <r>
    <n v="2475"/>
    <s v="2024/09 "/>
    <x v="143"/>
    <x v="9"/>
    <x v="114"/>
    <n v="32"/>
    <s v="2024/08 "/>
  </r>
  <r>
    <n v="2476"/>
    <s v="2024/09 "/>
    <x v="144"/>
    <x v="9"/>
    <x v="115"/>
    <n v="597"/>
    <s v="2024/04 "/>
  </r>
  <r>
    <n v="2477"/>
    <s v="2024/09 "/>
    <x v="145"/>
    <x v="9"/>
    <x v="116"/>
    <n v="460"/>
    <s v="2024/04 "/>
  </r>
  <r>
    <n v="2478"/>
    <s v="2024/09 "/>
    <x v="146"/>
    <x v="9"/>
    <x v="117"/>
    <n v="194"/>
    <s v="2024/07 "/>
  </r>
  <r>
    <n v="2479"/>
    <s v="2024/09 "/>
    <x v="147"/>
    <x v="9"/>
    <x v="118"/>
    <n v="55"/>
    <s v="2024/02 "/>
  </r>
  <r>
    <n v="2480"/>
    <s v="2024/09 "/>
    <x v="148"/>
    <x v="9"/>
    <x v="119"/>
    <n v="245"/>
    <s v="2024/02 "/>
  </r>
  <r>
    <n v="2481"/>
    <s v="2024/09 "/>
    <x v="149"/>
    <x v="9"/>
    <x v="120"/>
    <n v="30"/>
    <s v="2024/02 "/>
  </r>
  <r>
    <n v="2482"/>
    <s v="2024/09 "/>
    <x v="150"/>
    <x v="9"/>
    <x v="121"/>
    <n v="125"/>
    <s v="2025/02 "/>
  </r>
  <r>
    <n v="2483"/>
    <s v="2024/09 "/>
    <x v="151"/>
    <x v="9"/>
    <x v="122"/>
    <n v="20"/>
    <s v="2024/01 "/>
  </r>
  <r>
    <n v="2484"/>
    <s v="2024/09 "/>
    <x v="153"/>
    <x v="9"/>
    <x v="124"/>
    <n v="90"/>
    <s v="2024/02 "/>
  </r>
  <r>
    <n v="2485"/>
    <s v="2024/09 "/>
    <x v="154"/>
    <x v="9"/>
    <x v="125"/>
    <n v="39"/>
    <s v="2024/04 "/>
  </r>
  <r>
    <n v="2486"/>
    <s v="2024/09 "/>
    <x v="155"/>
    <x v="9"/>
    <x v="126"/>
    <n v="70"/>
    <s v="2024/01 "/>
  </r>
  <r>
    <n v="2487"/>
    <s v="2024/09 "/>
    <x v="156"/>
    <x v="88"/>
    <x v="127"/>
    <n v="70"/>
    <s v="2024/03 "/>
  </r>
  <r>
    <n v="2488"/>
    <s v="2024/09 "/>
    <x v="157"/>
    <x v="88"/>
    <x v="128"/>
    <n v="40"/>
    <s v="2024/01 "/>
  </r>
  <r>
    <n v="2489"/>
    <s v="2024/09 "/>
    <x v="158"/>
    <x v="88"/>
    <x v="129"/>
    <n v="10"/>
    <s v="2024/01 "/>
  </r>
  <r>
    <n v="2490"/>
    <s v="2024/09 "/>
    <x v="335"/>
    <x v="88"/>
    <x v="274"/>
    <n v="10"/>
    <s v="2024/01 "/>
  </r>
  <r>
    <n v="2491"/>
    <s v="2024/09 "/>
    <x v="159"/>
    <x v="88"/>
    <x v="130"/>
    <n v="20"/>
    <s v="2024/02 "/>
  </r>
  <r>
    <n v="2492"/>
    <s v="2024/09 "/>
    <x v="160"/>
    <x v="88"/>
    <x v="131"/>
    <n v="170"/>
    <s v="2024/12 "/>
  </r>
  <r>
    <n v="2493"/>
    <s v="2024/09 "/>
    <x v="455"/>
    <x v="88"/>
    <x v="347"/>
    <n v="30"/>
    <s v="2024/01 "/>
  </r>
  <r>
    <n v="2494"/>
    <s v="2024/09 "/>
    <x v="537"/>
    <x v="88"/>
    <x v="387"/>
    <n v="30"/>
    <s v="2024/01 "/>
  </r>
  <r>
    <n v="2495"/>
    <s v="2024/09 "/>
    <x v="161"/>
    <x v="11"/>
    <x v="132"/>
    <n v="165"/>
    <s v="2025/02 "/>
  </r>
  <r>
    <n v="2496"/>
    <s v="2024/09 "/>
    <x v="336"/>
    <x v="11"/>
    <x v="275"/>
    <n v="20"/>
    <s v="2024/01 "/>
  </r>
  <r>
    <n v="2497"/>
    <s v="2024/09 "/>
    <x v="162"/>
    <x v="11"/>
    <x v="133"/>
    <n v="260"/>
    <s v="2024/08 "/>
  </r>
  <r>
    <n v="2498"/>
    <s v="2024/09 "/>
    <x v="163"/>
    <x v="11"/>
    <x v="134"/>
    <n v="135"/>
    <s v="2026/03 "/>
  </r>
  <r>
    <n v="2499"/>
    <s v="2024/09 "/>
    <x v="164"/>
    <x v="11"/>
    <x v="135"/>
    <n v="30"/>
    <s v="2024/03 "/>
  </r>
  <r>
    <n v="2500"/>
    <s v="2024/09 "/>
    <x v="337"/>
    <x v="11"/>
    <x v="276"/>
    <n v="50"/>
    <s v="2024/01 "/>
  </r>
  <r>
    <n v="2501"/>
    <s v="2024/09 "/>
    <x v="456"/>
    <x v="11"/>
    <x v="348"/>
    <n v="10"/>
    <s v="2024/01 "/>
  </r>
  <r>
    <n v="2502"/>
    <s v="2024/09 "/>
    <x v="165"/>
    <x v="11"/>
    <x v="136"/>
    <n v="75"/>
    <s v="2024/07 "/>
  </r>
  <r>
    <n v="2503"/>
    <s v="2024/09 "/>
    <x v="839"/>
    <x v="11"/>
    <x v="540"/>
    <n v="10"/>
    <s v="2024/03 "/>
  </r>
  <r>
    <n v="2504"/>
    <s v="2024/09 "/>
    <x v="166"/>
    <x v="11"/>
    <x v="137"/>
    <n v="10"/>
    <s v="2024/01 "/>
  </r>
  <r>
    <n v="2505"/>
    <s v="2024/09 "/>
    <x v="457"/>
    <x v="11"/>
    <x v="349"/>
    <n v="20"/>
    <s v="2024/01 "/>
  </r>
  <r>
    <n v="2506"/>
    <s v="2024/09 "/>
    <x v="168"/>
    <x v="89"/>
    <x v="139"/>
    <n v="10"/>
    <s v="2024/01 "/>
  </r>
  <r>
    <n v="2507"/>
    <s v="2024/09 "/>
    <x v="169"/>
    <x v="89"/>
    <x v="140"/>
    <n v="10"/>
    <s v="2024/01 "/>
  </r>
  <r>
    <n v="2508"/>
    <s v="2024/09 "/>
    <x v="944"/>
    <x v="89"/>
    <x v="590"/>
    <n v="10"/>
    <s v="2024/01 "/>
  </r>
  <r>
    <n v="2509"/>
    <s v="2024/09 "/>
    <x v="173"/>
    <x v="83"/>
    <x v="144"/>
    <n v="20"/>
    <s v="2024/05 "/>
  </r>
  <r>
    <n v="2510"/>
    <s v="2024/09 "/>
    <x v="177"/>
    <x v="10"/>
    <x v="148"/>
    <n v="20"/>
    <s v="2024/03 "/>
  </r>
  <r>
    <n v="2511"/>
    <s v="2024/09 "/>
    <x v="339"/>
    <x v="10"/>
    <x v="278"/>
    <n v="15"/>
    <s v="2024/05 "/>
  </r>
  <r>
    <n v="2512"/>
    <s v="2024/09 "/>
    <x v="340"/>
    <x v="90"/>
    <x v="279"/>
    <n v="20"/>
    <s v="2024/01 "/>
  </r>
  <r>
    <n v="2513"/>
    <s v="2024/09 "/>
    <x v="181"/>
    <x v="90"/>
    <x v="152"/>
    <n v="50"/>
    <s v="2024/05 "/>
  </r>
  <r>
    <n v="2514"/>
    <s v="2024/09 "/>
    <x v="182"/>
    <x v="84"/>
    <x v="153"/>
    <n v="30"/>
    <s v="2024/04 "/>
  </r>
  <r>
    <n v="2515"/>
    <s v="2024/09 "/>
    <x v="183"/>
    <x v="84"/>
    <x v="154"/>
    <n v="30"/>
    <s v="2024/01 "/>
  </r>
  <r>
    <n v="2516"/>
    <s v="2024/09 "/>
    <x v="458"/>
    <x v="84"/>
    <x v="350"/>
    <n v="50"/>
    <s v="2025/03 "/>
  </r>
  <r>
    <n v="2517"/>
    <s v="2024/09 "/>
    <x v="185"/>
    <x v="84"/>
    <x v="156"/>
    <n v="50"/>
    <s v="2024/01 "/>
  </r>
  <r>
    <n v="2518"/>
    <s v="2024/09 "/>
    <x v="186"/>
    <x v="84"/>
    <x v="157"/>
    <n v="130"/>
    <s v="2024/08 "/>
  </r>
  <r>
    <n v="2519"/>
    <s v="2024/09 "/>
    <x v="459"/>
    <x v="91"/>
    <x v="351"/>
    <n v="100"/>
    <s v="2024/01 "/>
  </r>
  <r>
    <n v="2520"/>
    <s v="2024/09 "/>
    <x v="460"/>
    <x v="143"/>
    <x v="222"/>
    <n v="32"/>
    <s v="2024/01 "/>
  </r>
  <r>
    <n v="2521"/>
    <s v="2024/09 "/>
    <x v="191"/>
    <x v="91"/>
    <x v="162"/>
    <n v="20"/>
    <s v="2024/01 "/>
  </r>
  <r>
    <n v="2522"/>
    <s v="2024/09 "/>
    <x v="199"/>
    <x v="67"/>
    <x v="168"/>
    <n v="36"/>
    <s v="2024/01 "/>
  </r>
  <r>
    <n v="2523"/>
    <s v="2024/09 "/>
    <x v="349"/>
    <x v="67"/>
    <x v="285"/>
    <n v="3"/>
    <s v="2024/01 "/>
  </r>
  <r>
    <n v="2524"/>
    <s v="2024/09 "/>
    <x v="945"/>
    <x v="102"/>
    <x v="591"/>
    <n v="35"/>
    <s v="2024/01 "/>
  </r>
  <r>
    <n v="2525"/>
    <s v="2024/09 "/>
    <x v="946"/>
    <x v="99"/>
    <x v="592"/>
    <n v="24"/>
    <s v="2024/02 "/>
  </r>
  <r>
    <n v="2526"/>
    <s v="2024/09 "/>
    <x v="549"/>
    <x v="98"/>
    <x v="396"/>
    <m/>
    <s v="2024/01 "/>
  </r>
  <r>
    <n v="2527"/>
    <s v="2024/09 "/>
    <x v="351"/>
    <x v="98"/>
    <x v="287"/>
    <m/>
    <s v="2024/01 "/>
  </r>
  <r>
    <n v="2528"/>
    <s v="2024/09 "/>
    <x v="214"/>
    <x v="102"/>
    <x v="183"/>
    <n v="30"/>
    <s v="2024/01 "/>
  </r>
  <r>
    <n v="2529"/>
    <s v="2024/09 "/>
    <x v="215"/>
    <x v="102"/>
    <x v="184"/>
    <n v="30"/>
    <s v="2024/01 "/>
  </r>
  <r>
    <n v="2530"/>
    <s v="2024/09 "/>
    <x v="468"/>
    <x v="147"/>
    <x v="351"/>
    <n v="5"/>
    <s v="2024/01 "/>
  </r>
  <r>
    <n v="2531"/>
    <s v="2024/09 "/>
    <x v="216"/>
    <x v="103"/>
    <x v="185"/>
    <n v="300"/>
    <s v="2024/08 "/>
  </r>
  <r>
    <n v="2532"/>
    <s v="2024/09 "/>
    <x v="947"/>
    <x v="103"/>
    <x v="401"/>
    <n v="20"/>
    <s v="2024/01 "/>
  </r>
  <r>
    <n v="2533"/>
    <s v="2024/09 "/>
    <x v="217"/>
    <x v="103"/>
    <x v="186"/>
    <n v="265"/>
    <s v="2025/11 "/>
  </r>
  <r>
    <n v="2534"/>
    <s v="2024/09 "/>
    <x v="218"/>
    <x v="103"/>
    <x v="187"/>
    <n v="10"/>
    <s v="2024/01 "/>
  </r>
  <r>
    <n v="2535"/>
    <s v="2024/09 "/>
    <x v="219"/>
    <x v="103"/>
    <x v="188"/>
    <n v="70"/>
    <s v="2024/07 "/>
  </r>
  <r>
    <n v="2536"/>
    <s v="2024/09 "/>
    <x v="221"/>
    <x v="103"/>
    <x v="190"/>
    <n v="50"/>
    <s v="2024/04 "/>
  </r>
  <r>
    <n v="2537"/>
    <s v="2024/09 "/>
    <x v="222"/>
    <x v="103"/>
    <x v="191"/>
    <n v="70"/>
    <s v="2024/01 "/>
  </r>
  <r>
    <n v="2538"/>
    <s v="2024/09 "/>
    <x v="948"/>
    <x v="103"/>
    <x v="593"/>
    <n v="80"/>
    <s v="2024/01 "/>
  </r>
  <r>
    <n v="2539"/>
    <s v="2024/09 "/>
    <x v="224"/>
    <x v="105"/>
    <x v="193"/>
    <n v="140"/>
    <s v="2026/02 "/>
  </r>
  <r>
    <n v="2540"/>
    <s v="2024/09 "/>
    <x v="949"/>
    <x v="105"/>
    <x v="401"/>
    <n v="10"/>
    <s v="2024/01 "/>
  </r>
  <r>
    <n v="2541"/>
    <s v="2024/09 "/>
    <x v="225"/>
    <x v="105"/>
    <x v="194"/>
    <n v="66"/>
    <s v="2024/04 "/>
  </r>
  <r>
    <n v="2542"/>
    <s v="2024/09 "/>
    <x v="226"/>
    <x v="105"/>
    <x v="195"/>
    <n v="20"/>
    <s v="2024/01 "/>
  </r>
  <r>
    <n v="2543"/>
    <s v="2024/09 "/>
    <x v="227"/>
    <x v="105"/>
    <x v="196"/>
    <n v="160"/>
    <s v="2024/06 "/>
  </r>
  <r>
    <n v="2544"/>
    <s v="2024/09 "/>
    <x v="228"/>
    <x v="105"/>
    <x v="197"/>
    <n v="2"/>
    <s v="2024/01 "/>
  </r>
  <r>
    <n v="2545"/>
    <s v="2024/09 "/>
    <x v="664"/>
    <x v="105"/>
    <x v="452"/>
    <n v="10"/>
    <s v="2024/01 "/>
  </r>
  <r>
    <n v="2546"/>
    <s v="2024/09 "/>
    <x v="230"/>
    <x v="105"/>
    <x v="199"/>
    <n v="60"/>
    <s v="2024/02 "/>
  </r>
  <r>
    <n v="2547"/>
    <s v="2024/09 "/>
    <x v="231"/>
    <x v="105"/>
    <x v="200"/>
    <n v="70"/>
    <s v="2024/01 "/>
  </r>
  <r>
    <n v="2548"/>
    <s v="2024/09 "/>
    <x v="850"/>
    <x v="105"/>
    <x v="550"/>
    <n v="3"/>
    <s v="2024/01 "/>
  </r>
  <r>
    <n v="2549"/>
    <s v="2024/09 "/>
    <x v="552"/>
    <x v="105"/>
    <x v="398"/>
    <n v="10"/>
    <s v="2024/01 "/>
  </r>
  <r>
    <n v="2550"/>
    <s v="2024/09 "/>
    <x v="232"/>
    <x v="105"/>
    <x v="201"/>
    <n v="70"/>
    <s v="2024/01 "/>
  </r>
  <r>
    <n v="2551"/>
    <s v="2024/09 "/>
    <x v="665"/>
    <x v="77"/>
    <x v="453"/>
    <n v="20"/>
    <s v="2024/12 "/>
  </r>
  <r>
    <n v="2552"/>
    <s v="2024/09 "/>
    <x v="950"/>
    <x v="77"/>
    <x v="401"/>
    <n v="12"/>
    <s v="2024/03 "/>
  </r>
  <r>
    <n v="2553"/>
    <s v="2024/09 "/>
    <x v="357"/>
    <x v="77"/>
    <x v="292"/>
    <n v="50"/>
    <s v="2025/02 "/>
  </r>
  <r>
    <n v="2554"/>
    <s v="2024/09 "/>
    <x v="234"/>
    <x v="100"/>
    <x v="203"/>
    <n v="8"/>
    <s v="2025/02 "/>
  </r>
  <r>
    <n v="2555"/>
    <s v="2024/09 "/>
    <x v="235"/>
    <x v="100"/>
    <x v="204"/>
    <n v="16"/>
    <s v="2026/01 "/>
  </r>
  <r>
    <n v="2556"/>
    <s v="2024/09 "/>
    <x v="236"/>
    <x v="100"/>
    <x v="205"/>
    <n v="4"/>
    <s v="2024/03 "/>
  </r>
  <r>
    <n v="2557"/>
    <s v="2024/09 "/>
    <x v="362"/>
    <x v="78"/>
    <x v="297"/>
    <n v="20"/>
    <s v="2024/01 "/>
  </r>
  <r>
    <n v="2558"/>
    <s v="2024/09 "/>
    <x v="240"/>
    <x v="78"/>
    <x v="209"/>
    <n v="120"/>
    <s v="2024/07 "/>
  </r>
  <r>
    <n v="2559"/>
    <s v="2024/09 "/>
    <x v="241"/>
    <x v="78"/>
    <x v="210"/>
    <n v="110"/>
    <s v="2024/08 "/>
  </r>
  <r>
    <n v="2560"/>
    <s v="2024/09 "/>
    <x v="242"/>
    <x v="78"/>
    <x v="211"/>
    <n v="480"/>
    <s v="2026/02 "/>
  </r>
  <r>
    <n v="2561"/>
    <s v="2024/09 "/>
    <x v="243"/>
    <x v="79"/>
    <x v="212"/>
    <n v="200"/>
    <s v="2024/10 "/>
  </r>
  <r>
    <n v="2562"/>
    <s v="2024/09 "/>
    <x v="244"/>
    <x v="79"/>
    <x v="213"/>
    <n v="60"/>
    <s v="2024/07 "/>
  </r>
  <r>
    <n v="2563"/>
    <s v="2024/09 "/>
    <x v="245"/>
    <x v="79"/>
    <x v="214"/>
    <n v="3520"/>
    <s v="2024/01 "/>
  </r>
  <r>
    <n v="2564"/>
    <s v="2024/09 "/>
    <x v="246"/>
    <x v="79"/>
    <x v="215"/>
    <n v="10"/>
    <s v="2024/04 "/>
  </r>
  <r>
    <n v="2565"/>
    <s v="2024/09 "/>
    <x v="247"/>
    <x v="79"/>
    <x v="216"/>
    <n v="40"/>
    <s v="2026/02 "/>
  </r>
  <r>
    <n v="2566"/>
    <s v="2024/09 "/>
    <x v="248"/>
    <x v="79"/>
    <x v="217"/>
    <n v="1575"/>
    <s v="2024/01 "/>
  </r>
  <r>
    <n v="2567"/>
    <s v="2024/09 "/>
    <x v="250"/>
    <x v="79"/>
    <x v="219"/>
    <n v="20"/>
    <s v="2026/03 "/>
  </r>
  <r>
    <n v="2568"/>
    <s v="2024/09 "/>
    <x v="252"/>
    <x v="79"/>
    <x v="221"/>
    <n v="30"/>
    <s v="2024/01 "/>
  </r>
  <r>
    <n v="2569"/>
    <s v="2024/09 "/>
    <x v="951"/>
    <x v="106"/>
    <x v="163"/>
    <n v="20"/>
    <s v="2024/01 "/>
  </r>
  <r>
    <n v="2570"/>
    <s v="2024/09 "/>
    <x v="952"/>
    <x v="102"/>
    <x v="401"/>
    <n v="3"/>
    <s v="2024/01 "/>
  </r>
  <r>
    <n v="2571"/>
    <s v="2024/09 "/>
    <x v="953"/>
    <x v="77"/>
    <x v="594"/>
    <n v="2840"/>
    <s v="2024/09 "/>
  </r>
  <r>
    <n v="2572"/>
    <s v="2024/09 "/>
    <x v="954"/>
    <x v="147"/>
    <x v="401"/>
    <n v="2"/>
    <s v="2024/01 "/>
  </r>
  <r>
    <n v="2573"/>
    <s v="2024/09 "/>
    <x v="955"/>
    <x v="100"/>
    <x v="493"/>
    <n v="21"/>
    <s v="2024/01 "/>
  </r>
  <r>
    <n v="2574"/>
    <s v="2024/09 "/>
    <x v="558"/>
    <x v="216"/>
    <x v="404"/>
    <n v="1060"/>
    <s v="2024/12 "/>
  </r>
  <r>
    <n v="2575"/>
    <s v="2024/09 "/>
    <x v="559"/>
    <x v="217"/>
    <x v="405"/>
    <n v="815"/>
    <s v="2024/12 "/>
  </r>
  <r>
    <n v="2576"/>
    <s v="2024/09 "/>
    <x v="560"/>
    <x v="218"/>
    <x v="406"/>
    <n v="270"/>
    <s v="2024/04 "/>
  </r>
  <r>
    <n v="2577"/>
    <s v="2024/09 "/>
    <x v="561"/>
    <x v="219"/>
    <x v="407"/>
    <n v="100"/>
    <s v="2024/01 "/>
  </r>
  <r>
    <n v="2578"/>
    <s v="2024/09 "/>
    <x v="562"/>
    <x v="220"/>
    <x v="408"/>
    <n v="300"/>
    <s v="2024/12 "/>
  </r>
  <r>
    <n v="2579"/>
    <s v="2024/09 "/>
    <x v="563"/>
    <x v="221"/>
    <x v="409"/>
    <n v="710"/>
    <s v="2024/05 "/>
  </r>
  <r>
    <n v="2580"/>
    <s v="2024/09 "/>
    <x v="564"/>
    <x v="222"/>
    <x v="410"/>
    <n v="4"/>
    <s v="2024/01 "/>
  </r>
  <r>
    <n v="2581"/>
    <s v="2024/09 "/>
    <x v="565"/>
    <x v="223"/>
    <x v="411"/>
    <n v="120"/>
    <s v="2025/12 "/>
  </r>
  <r>
    <n v="2582"/>
    <s v="2024/09 "/>
    <x v="566"/>
    <x v="224"/>
    <x v="412"/>
    <n v="158"/>
    <s v="2025/12 "/>
  </r>
  <r>
    <n v="2583"/>
    <s v="2024/09 "/>
    <x v="567"/>
    <x v="225"/>
    <x v="413"/>
    <n v="90"/>
    <s v="2025/12 "/>
  </r>
  <r>
    <n v="2584"/>
    <s v="2024/09 "/>
    <x v="670"/>
    <x v="274"/>
    <x v="458"/>
    <n v="270"/>
    <s v="2024/01 "/>
  </r>
  <r>
    <n v="2585"/>
    <s v="2024/09 "/>
    <x v="671"/>
    <x v="275"/>
    <x v="459"/>
    <n v="175"/>
    <s v="2025/12 "/>
  </r>
  <r>
    <n v="2586"/>
    <s v="2024/09 "/>
    <x v="672"/>
    <x v="276"/>
    <x v="460"/>
    <n v="40"/>
    <s v="2025/12 "/>
  </r>
  <r>
    <n v="2587"/>
    <s v="2024/09 "/>
    <x v="673"/>
    <x v="277"/>
    <x v="461"/>
    <n v="10"/>
    <s v="2025/12 "/>
  </r>
  <r>
    <n v="2588"/>
    <s v="2024/09 "/>
    <x v="569"/>
    <x v="227"/>
    <x v="415"/>
    <n v="73"/>
    <s v="2024/07 "/>
  </r>
  <r>
    <n v="2589"/>
    <s v="2024/09 "/>
    <x v="674"/>
    <x v="278"/>
    <x v="462"/>
    <n v="651"/>
    <s v="2024/08 "/>
  </r>
  <r>
    <n v="2590"/>
    <s v="2024/10 "/>
    <x v="0"/>
    <x v="0"/>
    <x v="0"/>
    <n v="230"/>
    <s v="2024/01 "/>
  </r>
  <r>
    <n v="2591"/>
    <s v="2024/10 "/>
    <x v="851"/>
    <x v="1"/>
    <x v="8"/>
    <n v="15"/>
    <s v="2024/01 "/>
  </r>
  <r>
    <n v="2592"/>
    <s v="2024/10 "/>
    <x v="956"/>
    <x v="1"/>
    <x v="6"/>
    <n v="6"/>
    <s v="2024/01 "/>
  </r>
  <r>
    <n v="2593"/>
    <s v="2024/10 "/>
    <x v="3"/>
    <x v="2"/>
    <x v="2"/>
    <n v="60"/>
    <s v="2024/01 "/>
  </r>
  <r>
    <n v="2594"/>
    <s v="2024/10 "/>
    <x v="369"/>
    <x v="2"/>
    <x v="3"/>
    <n v="50"/>
    <s v="2024/01 "/>
  </r>
  <r>
    <n v="2595"/>
    <s v="2024/10 "/>
    <x v="255"/>
    <x v="0"/>
    <x v="2"/>
    <n v="200"/>
    <s v="2024/01 "/>
  </r>
  <r>
    <n v="2596"/>
    <s v="2024/10 "/>
    <x v="488"/>
    <x v="4"/>
    <x v="7"/>
    <n v="2"/>
    <s v="2024/01 "/>
  </r>
  <r>
    <n v="2597"/>
    <s v="2024/10 "/>
    <x v="957"/>
    <x v="4"/>
    <x v="11"/>
    <n v="1"/>
    <s v="2024/01 "/>
  </r>
  <r>
    <n v="2598"/>
    <s v="2024/10 "/>
    <x v="374"/>
    <x v="149"/>
    <x v="303"/>
    <n v="20"/>
    <s v="2024/01 "/>
  </r>
  <r>
    <n v="2599"/>
    <s v="2024/10 "/>
    <x v="375"/>
    <x v="150"/>
    <x v="303"/>
    <n v="4"/>
    <s v="2024/01 "/>
  </r>
  <r>
    <n v="2600"/>
    <s v="2024/10 "/>
    <x v="8"/>
    <x v="3"/>
    <x v="5"/>
    <n v="30"/>
    <s v="2024/01 "/>
  </r>
  <r>
    <n v="2601"/>
    <s v="2024/10 "/>
    <x v="958"/>
    <x v="150"/>
    <x v="305"/>
    <n v="50"/>
    <s v="2024/01 "/>
  </r>
  <r>
    <n v="2602"/>
    <s v="2024/10 "/>
    <x v="959"/>
    <x v="150"/>
    <x v="463"/>
    <n v="50"/>
    <s v="2024/01 "/>
  </r>
  <r>
    <n v="2603"/>
    <s v="2024/10 "/>
    <x v="960"/>
    <x v="1"/>
    <x v="82"/>
    <n v="30"/>
    <s v="2024/01 "/>
  </r>
  <r>
    <n v="2604"/>
    <s v="2024/10 "/>
    <x v="857"/>
    <x v="231"/>
    <x v="10"/>
    <n v="50"/>
    <s v="2024/01 "/>
  </r>
  <r>
    <n v="2605"/>
    <s v="2024/10 "/>
    <x v="961"/>
    <x v="107"/>
    <x v="82"/>
    <n v="65"/>
    <s v="2024/02 "/>
  </r>
  <r>
    <n v="2606"/>
    <s v="2024/10 "/>
    <x v="962"/>
    <x v="231"/>
    <x v="3"/>
    <n v="50"/>
    <s v="2024/01 "/>
  </r>
  <r>
    <n v="2607"/>
    <s v="2024/10 "/>
    <x v="963"/>
    <x v="3"/>
    <x v="595"/>
    <n v="1"/>
    <s v="2024/01 "/>
  </r>
  <r>
    <n v="2608"/>
    <s v="2024/10 "/>
    <x v="11"/>
    <x v="6"/>
    <x v="7"/>
    <n v="13"/>
    <s v="2024/01 "/>
  </r>
  <r>
    <n v="2609"/>
    <s v="2024/10 "/>
    <x v="858"/>
    <x v="6"/>
    <x v="307"/>
    <n v="2"/>
    <s v="2024/01 "/>
  </r>
  <r>
    <n v="2610"/>
    <s v="2024/10 "/>
    <x v="964"/>
    <x v="6"/>
    <x v="3"/>
    <n v="10"/>
    <s v="2024/01 "/>
  </r>
  <r>
    <n v="2611"/>
    <s v="2024/10 "/>
    <x v="383"/>
    <x v="85"/>
    <x v="307"/>
    <n v="12"/>
    <s v="2024/03 "/>
  </r>
  <r>
    <n v="2612"/>
    <s v="2024/10 "/>
    <x v="911"/>
    <x v="349"/>
    <x v="9"/>
    <n v="3"/>
    <s v="2024/01 "/>
  </r>
  <r>
    <n v="2613"/>
    <s v="2024/10 "/>
    <x v="20"/>
    <x v="9"/>
    <x v="0"/>
    <n v="50"/>
    <s v="2024/01 "/>
  </r>
  <r>
    <n v="2614"/>
    <s v="2024/10 "/>
    <x v="21"/>
    <x v="9"/>
    <x v="14"/>
    <n v="150"/>
    <s v="2024/01 "/>
  </r>
  <r>
    <n v="2615"/>
    <s v="2024/10 "/>
    <x v="965"/>
    <x v="11"/>
    <x v="77"/>
    <n v="4"/>
    <s v="2024/01 "/>
  </r>
  <r>
    <n v="2616"/>
    <s v="2024/10 "/>
    <x v="966"/>
    <x v="89"/>
    <x v="82"/>
    <n v="3"/>
    <s v="2024/01 "/>
  </r>
  <r>
    <n v="2617"/>
    <s v="2024/10 "/>
    <x v="967"/>
    <x v="84"/>
    <x v="6"/>
    <n v="1"/>
    <s v="2024/01 "/>
  </r>
  <r>
    <n v="2618"/>
    <s v="2024/10 "/>
    <x v="968"/>
    <x v="370"/>
    <x v="596"/>
    <n v="1"/>
    <s v="2024/01 "/>
  </r>
  <r>
    <n v="2619"/>
    <s v="2024/10 "/>
    <x v="969"/>
    <x v="371"/>
    <x v="597"/>
    <n v="1"/>
    <s v="2024/01 "/>
  </r>
  <r>
    <n v="2620"/>
    <s v="2024/10 "/>
    <x v="970"/>
    <x v="372"/>
    <x v="598"/>
    <n v="1"/>
    <s v="2024/01 "/>
  </r>
  <r>
    <n v="2621"/>
    <s v="2024/10 "/>
    <x v="971"/>
    <x v="10"/>
    <x v="225"/>
    <n v="2"/>
    <s v="2024/01 "/>
  </r>
  <r>
    <n v="2622"/>
    <s v="2024/10 "/>
    <x v="273"/>
    <x v="113"/>
    <x v="9"/>
    <n v="16"/>
    <s v="2024/01 "/>
  </r>
  <r>
    <n v="2623"/>
    <s v="2024/10 "/>
    <x v="274"/>
    <x v="114"/>
    <x v="9"/>
    <n v="6"/>
    <s v="2024/02 "/>
  </r>
  <r>
    <n v="2624"/>
    <s v="2024/10 "/>
    <x v="405"/>
    <x v="160"/>
    <x v="9"/>
    <n v="6"/>
    <s v="2024/01 "/>
  </r>
  <r>
    <n v="2625"/>
    <s v="2024/10 "/>
    <x v="275"/>
    <x v="115"/>
    <x v="9"/>
    <n v="16"/>
    <s v="2024/05 "/>
  </r>
  <r>
    <n v="2626"/>
    <s v="2024/10 "/>
    <x v="407"/>
    <x v="162"/>
    <x v="315"/>
    <n v="936"/>
    <s v="2024/10 "/>
  </r>
  <r>
    <n v="2627"/>
    <s v="2024/10 "/>
    <x v="31"/>
    <x v="14"/>
    <x v="22"/>
    <n v="201"/>
    <s v="2025/12 "/>
  </r>
  <r>
    <n v="2628"/>
    <s v="2024/10 "/>
    <x v="32"/>
    <x v="15"/>
    <x v="23"/>
    <n v="137"/>
    <s v="2024/10 "/>
  </r>
  <r>
    <n v="2629"/>
    <s v="2024/10 "/>
    <x v="33"/>
    <x v="16"/>
    <x v="24"/>
    <n v="20"/>
    <s v="2025/10 "/>
  </r>
  <r>
    <n v="2630"/>
    <s v="2024/10 "/>
    <x v="279"/>
    <x v="119"/>
    <x v="235"/>
    <n v="5"/>
    <s v="2024/01 "/>
  </r>
  <r>
    <n v="2631"/>
    <s v="2024/10 "/>
    <x v="34"/>
    <x v="17"/>
    <x v="25"/>
    <n v="449"/>
    <s v="2024/09 "/>
  </r>
  <r>
    <n v="2632"/>
    <s v="2024/10 "/>
    <x v="35"/>
    <x v="18"/>
    <x v="26"/>
    <n v="38"/>
    <s v="2024/03 "/>
  </r>
  <r>
    <n v="2633"/>
    <s v="2024/10 "/>
    <x v="36"/>
    <x v="19"/>
    <x v="27"/>
    <n v="60"/>
    <s v="2024/04 "/>
  </r>
  <r>
    <n v="2634"/>
    <s v="2024/10 "/>
    <x v="37"/>
    <x v="20"/>
    <x v="28"/>
    <n v="75"/>
    <s v="2024/09 "/>
  </r>
  <r>
    <n v="2635"/>
    <s v="2024/10 "/>
    <x v="594"/>
    <x v="243"/>
    <x v="422"/>
    <n v="10"/>
    <s v="2024/01 "/>
  </r>
  <r>
    <n v="2636"/>
    <s v="2024/10 "/>
    <x v="38"/>
    <x v="21"/>
    <x v="29"/>
    <n v="170"/>
    <s v="2024/07 "/>
  </r>
  <r>
    <n v="2637"/>
    <s v="2024/10 "/>
    <x v="280"/>
    <x v="120"/>
    <x v="236"/>
    <n v="20"/>
    <s v="2024/01 "/>
  </r>
  <r>
    <n v="2638"/>
    <s v="2024/10 "/>
    <x v="505"/>
    <x v="196"/>
    <x v="370"/>
    <n v="25"/>
    <s v="2024/02 "/>
  </r>
  <r>
    <n v="2639"/>
    <s v="2024/10 "/>
    <x v="506"/>
    <x v="197"/>
    <x v="371"/>
    <n v="15"/>
    <s v="2024/01 "/>
  </r>
  <r>
    <n v="2640"/>
    <s v="2024/10 "/>
    <x v="39"/>
    <x v="22"/>
    <x v="30"/>
    <n v="220"/>
    <s v="2024/04 "/>
  </r>
  <r>
    <n v="2641"/>
    <s v="2024/10 "/>
    <x v="411"/>
    <x v="166"/>
    <x v="9"/>
    <n v="50"/>
    <s v="2024/06 "/>
  </r>
  <r>
    <n v="2642"/>
    <s v="2024/10 "/>
    <x v="972"/>
    <x v="373"/>
    <x v="599"/>
    <n v="184"/>
    <s v="2024/06 "/>
  </r>
  <r>
    <n v="2643"/>
    <s v="2024/10 "/>
    <x v="417"/>
    <x v="172"/>
    <x v="9"/>
    <n v="30"/>
    <s v="2024/03 "/>
  </r>
  <r>
    <n v="2644"/>
    <s v="2024/10 "/>
    <x v="41"/>
    <x v="24"/>
    <x v="32"/>
    <n v="448"/>
    <s v="2024/11 "/>
  </r>
  <r>
    <n v="2645"/>
    <s v="2024/10 "/>
    <x v="42"/>
    <x v="25"/>
    <x v="33"/>
    <n v="60"/>
    <s v="2025/08 "/>
  </r>
  <r>
    <n v="2646"/>
    <s v="2024/10 "/>
    <x v="973"/>
    <x v="374"/>
    <x v="9"/>
    <n v="4"/>
    <s v="2024/01 "/>
  </r>
  <r>
    <n v="2647"/>
    <s v="2024/10 "/>
    <x v="43"/>
    <x v="26"/>
    <x v="34"/>
    <n v="14"/>
    <s v="2024/12 "/>
  </r>
  <r>
    <n v="2648"/>
    <s v="2024/10 "/>
    <x v="44"/>
    <x v="27"/>
    <x v="35"/>
    <n v="120"/>
    <s v="2024/12 "/>
  </r>
  <r>
    <n v="2649"/>
    <s v="2024/10 "/>
    <x v="974"/>
    <x v="375"/>
    <x v="9"/>
    <n v="100"/>
    <s v="2024/01 "/>
  </r>
  <r>
    <n v="2650"/>
    <s v="2024/10 "/>
    <x v="45"/>
    <x v="28"/>
    <x v="36"/>
    <n v="39"/>
    <s v="2025/12 "/>
  </r>
  <r>
    <n v="2651"/>
    <s v="2024/10 "/>
    <x v="47"/>
    <x v="30"/>
    <x v="38"/>
    <n v="266"/>
    <s v="2025/12 "/>
  </r>
  <r>
    <n v="2652"/>
    <s v="2024/10 "/>
    <x v="48"/>
    <x v="31"/>
    <x v="39"/>
    <n v="164"/>
    <s v="2024/03 "/>
  </r>
  <r>
    <n v="2653"/>
    <s v="2024/10 "/>
    <x v="49"/>
    <x v="32"/>
    <x v="40"/>
    <n v="343"/>
    <s v="2025/11 "/>
  </r>
  <r>
    <n v="2654"/>
    <s v="2024/10 "/>
    <x v="50"/>
    <x v="33"/>
    <x v="41"/>
    <n v="48"/>
    <s v="2024/11 "/>
  </r>
  <r>
    <n v="2655"/>
    <s v="2024/10 "/>
    <x v="975"/>
    <x v="376"/>
    <x v="9"/>
    <n v="70"/>
    <s v="2024/01 "/>
  </r>
  <r>
    <n v="2656"/>
    <s v="2024/10 "/>
    <x v="51"/>
    <x v="34"/>
    <x v="42"/>
    <n v="355"/>
    <s v="2024/11 "/>
  </r>
  <r>
    <n v="2657"/>
    <s v="2024/10 "/>
    <x v="53"/>
    <x v="36"/>
    <x v="44"/>
    <n v="300"/>
    <s v="2024/01 "/>
  </r>
  <r>
    <n v="2658"/>
    <s v="2024/10 "/>
    <x v="509"/>
    <x v="200"/>
    <x v="372"/>
    <n v="222"/>
    <s v="2024/03 "/>
  </r>
  <r>
    <n v="2659"/>
    <s v="2024/10 "/>
    <x v="976"/>
    <x v="377"/>
    <x v="600"/>
    <n v="56"/>
    <s v="2024/03 "/>
  </r>
  <r>
    <n v="2660"/>
    <s v="2024/10 "/>
    <x v="54"/>
    <x v="37"/>
    <x v="45"/>
    <n v="2"/>
    <s v="2024/06 "/>
  </r>
  <r>
    <n v="2661"/>
    <s v="2024/10 "/>
    <x v="282"/>
    <x v="122"/>
    <x v="238"/>
    <n v="674"/>
    <s v="2024/10 "/>
  </r>
  <r>
    <n v="2662"/>
    <s v="2024/10 "/>
    <x v="55"/>
    <x v="38"/>
    <x v="46"/>
    <n v="100"/>
    <s v="2024/01 "/>
  </r>
  <r>
    <n v="2663"/>
    <s v="2024/10 "/>
    <x v="871"/>
    <x v="330"/>
    <x v="559"/>
    <n v="200"/>
    <s v="2024/01 "/>
  </r>
  <r>
    <n v="2664"/>
    <s v="2024/10 "/>
    <x v="57"/>
    <x v="40"/>
    <x v="48"/>
    <n v="80"/>
    <s v="2024/01 "/>
  </r>
  <r>
    <n v="2665"/>
    <s v="2024/10 "/>
    <x v="58"/>
    <x v="41"/>
    <x v="49"/>
    <n v="142"/>
    <s v="2025/06 "/>
  </r>
  <r>
    <n v="2666"/>
    <s v="2024/10 "/>
    <x v="59"/>
    <x v="42"/>
    <x v="50"/>
    <n v="30"/>
    <s v="2024/01 "/>
  </r>
  <r>
    <n v="2667"/>
    <s v="2024/10 "/>
    <x v="977"/>
    <x v="157"/>
    <x v="9"/>
    <n v="50"/>
    <s v="2024/01 "/>
  </r>
  <r>
    <n v="2668"/>
    <s v="2024/10 "/>
    <x v="602"/>
    <x v="251"/>
    <x v="9"/>
    <n v="5"/>
    <s v="2024/02 "/>
  </r>
  <r>
    <n v="2669"/>
    <s v="2024/10 "/>
    <x v="872"/>
    <x v="331"/>
    <x v="9"/>
    <n v="2"/>
    <s v="2024/02 "/>
  </r>
  <r>
    <n v="2670"/>
    <s v="2024/10 "/>
    <x v="603"/>
    <x v="252"/>
    <x v="9"/>
    <n v="200"/>
    <s v="2024/01 "/>
  </r>
  <r>
    <n v="2671"/>
    <s v="2024/10 "/>
    <x v="512"/>
    <x v="203"/>
    <x v="9"/>
    <n v="31"/>
    <s v="2024/01 "/>
  </r>
  <r>
    <n v="2672"/>
    <s v="2024/10 "/>
    <x v="978"/>
    <x v="378"/>
    <x v="601"/>
    <n v="3"/>
    <s v="2024/01 "/>
  </r>
  <r>
    <n v="2673"/>
    <s v="2024/10 "/>
    <x v="283"/>
    <x v="123"/>
    <x v="239"/>
    <n v="52"/>
    <s v="2024/03 "/>
  </r>
  <r>
    <n v="2674"/>
    <s v="2024/10 "/>
    <x v="60"/>
    <x v="43"/>
    <x v="51"/>
    <n v="352"/>
    <s v="2025/12 "/>
  </r>
  <r>
    <n v="2675"/>
    <s v="2024/10 "/>
    <x v="61"/>
    <x v="44"/>
    <x v="52"/>
    <n v="120"/>
    <s v="2025/11 "/>
  </r>
  <r>
    <n v="2676"/>
    <s v="2024/10 "/>
    <x v="513"/>
    <x v="204"/>
    <x v="9"/>
    <n v="20"/>
    <s v="2024/01 "/>
  </r>
  <r>
    <n v="2677"/>
    <s v="2024/10 "/>
    <x v="696"/>
    <x v="287"/>
    <x v="466"/>
    <n v="30"/>
    <s v="2024/01 "/>
  </r>
  <r>
    <n v="2678"/>
    <s v="2024/10 "/>
    <x v="62"/>
    <x v="45"/>
    <x v="53"/>
    <n v="154"/>
    <s v="2025/03 "/>
  </r>
  <r>
    <n v="2679"/>
    <s v="2024/10 "/>
    <x v="63"/>
    <x v="46"/>
    <x v="54"/>
    <n v="420"/>
    <s v="2025/12 "/>
  </r>
  <r>
    <n v="2680"/>
    <s v="2024/10 "/>
    <x v="697"/>
    <x v="288"/>
    <x v="467"/>
    <n v="100"/>
    <s v="2024/01 "/>
  </r>
  <r>
    <n v="2681"/>
    <s v="2024/10 "/>
    <x v="64"/>
    <x v="47"/>
    <x v="55"/>
    <n v="149"/>
    <s v="2025/02 "/>
  </r>
  <r>
    <n v="2682"/>
    <s v="2024/10 "/>
    <x v="66"/>
    <x v="49"/>
    <x v="57"/>
    <n v="2"/>
    <s v="2025/12 "/>
  </r>
  <r>
    <n v="2683"/>
    <s v="2024/10 "/>
    <x v="67"/>
    <x v="50"/>
    <x v="58"/>
    <n v="30"/>
    <s v="2025/12 "/>
  </r>
  <r>
    <n v="2684"/>
    <s v="2024/10 "/>
    <x v="68"/>
    <x v="51"/>
    <x v="59"/>
    <n v="50"/>
    <s v="2024/03 "/>
  </r>
  <r>
    <n v="2685"/>
    <s v="2024/10 "/>
    <x v="604"/>
    <x v="253"/>
    <x v="9"/>
    <n v="90"/>
    <s v="2024/01 "/>
  </r>
  <r>
    <n v="2686"/>
    <s v="2024/10 "/>
    <x v="421"/>
    <x v="176"/>
    <x v="325"/>
    <n v="100"/>
    <s v="2024/01 "/>
  </r>
  <r>
    <n v="2687"/>
    <s v="2024/10 "/>
    <x v="69"/>
    <x v="52"/>
    <x v="60"/>
    <n v="50"/>
    <s v="2024/08 "/>
  </r>
  <r>
    <n v="2688"/>
    <s v="2024/10 "/>
    <x v="71"/>
    <x v="54"/>
    <x v="62"/>
    <n v="30"/>
    <s v="2024/04 "/>
  </r>
  <r>
    <n v="2689"/>
    <s v="2024/10 "/>
    <x v="72"/>
    <x v="55"/>
    <x v="63"/>
    <n v="50"/>
    <s v="2024/12 "/>
  </r>
  <r>
    <n v="2690"/>
    <s v="2024/10 "/>
    <x v="285"/>
    <x v="125"/>
    <x v="241"/>
    <n v="30"/>
    <s v="2024/01 "/>
  </r>
  <r>
    <n v="2691"/>
    <s v="2024/10 "/>
    <x v="73"/>
    <x v="56"/>
    <x v="64"/>
    <n v="100"/>
    <s v="2024/10 "/>
  </r>
  <r>
    <n v="2692"/>
    <s v="2024/10 "/>
    <x v="74"/>
    <x v="57"/>
    <x v="65"/>
    <n v="1224"/>
    <s v="2025/12 "/>
  </r>
  <r>
    <n v="2693"/>
    <s v="2024/10 "/>
    <x v="424"/>
    <x v="179"/>
    <x v="327"/>
    <n v="8"/>
    <s v="2024/01 "/>
  </r>
  <r>
    <n v="2694"/>
    <s v="2024/10 "/>
    <x v="979"/>
    <x v="379"/>
    <x v="602"/>
    <n v="2"/>
    <s v="2024/01 "/>
  </r>
  <r>
    <n v="2695"/>
    <s v="2024/10 "/>
    <x v="425"/>
    <x v="180"/>
    <x v="328"/>
    <n v="20"/>
    <s v="2024/01 "/>
  </r>
  <r>
    <n v="2696"/>
    <s v="2024/10 "/>
    <x v="76"/>
    <x v="59"/>
    <x v="66"/>
    <n v="100"/>
    <s v="2025/12 "/>
  </r>
  <r>
    <n v="2697"/>
    <s v="2024/10 "/>
    <x v="77"/>
    <x v="60"/>
    <x v="67"/>
    <n v="527"/>
    <s v="2024/10 "/>
  </r>
  <r>
    <n v="2698"/>
    <s v="2024/10 "/>
    <x v="980"/>
    <x v="380"/>
    <x v="55"/>
    <n v="3"/>
    <s v="2024/01 "/>
  </r>
  <r>
    <n v="2699"/>
    <s v="2024/10 "/>
    <x v="608"/>
    <x v="257"/>
    <x v="427"/>
    <n v="1"/>
    <s v="2024/01 "/>
  </r>
  <r>
    <n v="2700"/>
    <s v="2024/10 "/>
    <x v="288"/>
    <x v="128"/>
    <x v="9"/>
    <n v="80"/>
    <s v="2024/01 "/>
  </r>
  <r>
    <n v="2701"/>
    <s v="2024/10 "/>
    <x v="289"/>
    <x v="129"/>
    <x v="244"/>
    <n v="11"/>
    <s v="2024/01 "/>
  </r>
  <r>
    <n v="2702"/>
    <s v="2024/10 "/>
    <x v="428"/>
    <x v="182"/>
    <x v="329"/>
    <n v="1"/>
    <s v="2024/01 "/>
  </r>
  <r>
    <n v="2703"/>
    <s v="2024/10 "/>
    <x v="981"/>
    <x v="381"/>
    <x v="603"/>
    <n v="3"/>
    <s v="2024/01 "/>
  </r>
  <r>
    <n v="2704"/>
    <s v="2024/10 "/>
    <x v="799"/>
    <x v="311"/>
    <x v="329"/>
    <n v="1"/>
    <s v="2024/01 "/>
  </r>
  <r>
    <n v="2705"/>
    <s v="2024/10 "/>
    <x v="291"/>
    <x v="131"/>
    <x v="69"/>
    <n v="100"/>
    <s v="2024/01 "/>
  </r>
  <r>
    <n v="2706"/>
    <s v="2024/10 "/>
    <x v="878"/>
    <x v="337"/>
    <x v="330"/>
    <n v="10"/>
    <s v="2024/01 "/>
  </r>
  <r>
    <n v="2707"/>
    <s v="2024/10 "/>
    <x v="982"/>
    <x v="382"/>
    <x v="604"/>
    <n v="10"/>
    <s v="2024/01 "/>
  </r>
  <r>
    <n v="2708"/>
    <s v="2024/10 "/>
    <x v="983"/>
    <x v="383"/>
    <x v="9"/>
    <n v="5"/>
    <s v="2024/02 "/>
  </r>
  <r>
    <n v="2709"/>
    <s v="2024/10 "/>
    <x v="984"/>
    <x v="384"/>
    <x v="9"/>
    <n v="10"/>
    <s v="2024/01 "/>
  </r>
  <r>
    <n v="2710"/>
    <s v="2024/10 "/>
    <x v="293"/>
    <x v="30"/>
    <x v="246"/>
    <n v="100"/>
    <s v="2024/01 "/>
  </r>
  <r>
    <n v="2711"/>
    <s v="2024/10 "/>
    <x v="801"/>
    <x v="50"/>
    <x v="518"/>
    <n v="42"/>
    <s v="2024/01 "/>
  </r>
  <r>
    <n v="2712"/>
    <s v="2024/10 "/>
    <x v="802"/>
    <x v="44"/>
    <x v="519"/>
    <n v="192"/>
    <s v="2024/10 "/>
  </r>
  <r>
    <n v="2713"/>
    <s v="2024/10 "/>
    <x v="985"/>
    <x v="39"/>
    <x v="605"/>
    <n v="10"/>
    <s v="2024/01 "/>
  </r>
  <r>
    <n v="2714"/>
    <s v="2024/10 "/>
    <x v="806"/>
    <x v="30"/>
    <x v="522"/>
    <n v="12"/>
    <s v="2024/01 "/>
  </r>
  <r>
    <n v="2715"/>
    <s v="2024/10 "/>
    <x v="807"/>
    <x v="32"/>
    <x v="523"/>
    <n v="80"/>
    <s v="2024/01 "/>
  </r>
  <r>
    <n v="2716"/>
    <s v="2024/10 "/>
    <x v="616"/>
    <x v="17"/>
    <x v="434"/>
    <n v="4"/>
    <s v="2024/01 "/>
  </r>
  <r>
    <n v="2717"/>
    <s v="2024/10 "/>
    <x v="808"/>
    <x v="36"/>
    <x v="524"/>
    <n v="10"/>
    <s v="2024/01 "/>
  </r>
  <r>
    <n v="2718"/>
    <s v="2024/10 "/>
    <x v="986"/>
    <x v="385"/>
    <x v="9"/>
    <n v="2"/>
    <s v="2024/01 "/>
  </r>
  <r>
    <n v="2719"/>
    <s v="2024/10 "/>
    <x v="708"/>
    <x v="60"/>
    <x v="476"/>
    <n v="42"/>
    <s v="2024/01 "/>
  </r>
  <r>
    <n v="2720"/>
    <s v="2024/10 "/>
    <x v="622"/>
    <x v="262"/>
    <x v="9"/>
    <n v="1"/>
    <s v="2024/01 "/>
  </r>
  <r>
    <n v="2721"/>
    <s v="2024/10 "/>
    <x v="883"/>
    <x v="341"/>
    <x v="9"/>
    <n v="3"/>
    <s v="2024/01 "/>
  </r>
  <r>
    <n v="2722"/>
    <s v="2024/10 "/>
    <x v="987"/>
    <x v="386"/>
    <x v="606"/>
    <n v="2"/>
    <s v="2024/01 "/>
  </r>
  <r>
    <n v="2723"/>
    <s v="2024/10 "/>
    <x v="988"/>
    <x v="14"/>
    <x v="607"/>
    <n v="3"/>
    <s v="2024/01 "/>
  </r>
  <r>
    <n v="2724"/>
    <s v="2024/10 "/>
    <x v="88"/>
    <x v="26"/>
    <x v="75"/>
    <n v="4"/>
    <s v="2024/01 "/>
  </r>
  <r>
    <n v="2725"/>
    <s v="2024/10 "/>
    <x v="989"/>
    <x v="30"/>
    <x v="75"/>
    <n v="2"/>
    <s v="2024/01 "/>
  </r>
  <r>
    <n v="2726"/>
    <s v="2024/10 "/>
    <x v="990"/>
    <x v="179"/>
    <x v="608"/>
    <n v="20"/>
    <s v="2024/01 "/>
  </r>
  <r>
    <n v="2727"/>
    <s v="2024/10 "/>
    <x v="991"/>
    <x v="25"/>
    <x v="609"/>
    <n v="3"/>
    <s v="2024/01 "/>
  </r>
  <r>
    <n v="2728"/>
    <s v="2024/10 "/>
    <x v="710"/>
    <x v="27"/>
    <x v="477"/>
    <n v="3"/>
    <s v="2024/01 "/>
  </r>
  <r>
    <n v="2729"/>
    <s v="2024/10 "/>
    <x v="711"/>
    <x v="31"/>
    <x v="478"/>
    <n v="17"/>
    <s v="2024/02 "/>
  </r>
  <r>
    <n v="2730"/>
    <s v="2024/10 "/>
    <x v="712"/>
    <x v="122"/>
    <x v="479"/>
    <n v="15"/>
    <s v="2024/01 "/>
  </r>
  <r>
    <n v="2731"/>
    <s v="2024/10 "/>
    <x v="992"/>
    <x v="387"/>
    <x v="371"/>
    <n v="3"/>
    <s v="2024/01 "/>
  </r>
  <r>
    <n v="2732"/>
    <s v="2024/10 "/>
    <x v="813"/>
    <x v="200"/>
    <x v="76"/>
    <n v="14"/>
    <s v="2024/01 "/>
  </r>
  <r>
    <n v="2733"/>
    <s v="2024/10 "/>
    <x v="993"/>
    <x v="388"/>
    <x v="8"/>
    <n v="2"/>
    <s v="2024/01 "/>
  </r>
  <r>
    <n v="2734"/>
    <s v="2024/10 "/>
    <x v="313"/>
    <x v="134"/>
    <x v="78"/>
    <n v="56"/>
    <s v="2024/08 "/>
  </r>
  <r>
    <n v="2735"/>
    <s v="2024/10 "/>
    <x v="96"/>
    <x v="70"/>
    <x v="79"/>
    <n v="50"/>
    <s v="2024/02 "/>
  </r>
  <r>
    <n v="2736"/>
    <s v="2024/10 "/>
    <x v="97"/>
    <x v="71"/>
    <x v="78"/>
    <n v="75"/>
    <s v="2024/04 "/>
  </r>
  <r>
    <n v="2737"/>
    <s v="2024/10 "/>
    <x v="314"/>
    <x v="135"/>
    <x v="79"/>
    <n v="100"/>
    <s v="2024/02 "/>
  </r>
  <r>
    <n v="2738"/>
    <s v="2024/10 "/>
    <x v="316"/>
    <x v="75"/>
    <x v="78"/>
    <n v="80"/>
    <s v="2024/08 "/>
  </r>
  <r>
    <n v="2739"/>
    <s v="2024/10 "/>
    <x v="98"/>
    <x v="72"/>
    <x v="79"/>
    <n v="1550"/>
    <s v="2026/01 "/>
  </r>
  <r>
    <n v="2740"/>
    <s v="2024/10 "/>
    <x v="99"/>
    <x v="73"/>
    <x v="79"/>
    <n v="352"/>
    <s v="2024/03 "/>
  </r>
  <r>
    <n v="2741"/>
    <s v="2024/10 "/>
    <x v="101"/>
    <x v="75"/>
    <x v="80"/>
    <n v="10"/>
    <s v="2024/07 "/>
  </r>
  <r>
    <n v="2742"/>
    <s v="2024/10 "/>
    <x v="317"/>
    <x v="71"/>
    <x v="80"/>
    <n v="60"/>
    <s v="2024/01 "/>
  </r>
  <r>
    <n v="2743"/>
    <s v="2024/10 "/>
    <x v="824"/>
    <x v="103"/>
    <x v="0"/>
    <n v="5"/>
    <s v="2024/01 "/>
  </r>
  <r>
    <n v="2744"/>
    <s v="2024/10 "/>
    <x v="104"/>
    <x v="77"/>
    <x v="0"/>
    <n v="6"/>
    <s v="2024/01 "/>
  </r>
  <r>
    <n v="2745"/>
    <s v="2024/10 "/>
    <x v="322"/>
    <x v="78"/>
    <x v="2"/>
    <n v="25"/>
    <s v="2024/01 "/>
  </r>
  <r>
    <n v="2746"/>
    <s v="2024/10 "/>
    <x v="105"/>
    <x v="78"/>
    <x v="82"/>
    <n v="105"/>
    <s v="2024/01 "/>
  </r>
  <r>
    <n v="2747"/>
    <s v="2024/10 "/>
    <x v="891"/>
    <x v="57"/>
    <x v="567"/>
    <n v="100"/>
    <s v="2024/01 "/>
  </r>
  <r>
    <n v="2748"/>
    <s v="2024/10 "/>
    <x v="440"/>
    <x v="191"/>
    <x v="334"/>
    <n v="2"/>
    <s v="2024/01 "/>
  </r>
  <r>
    <n v="2749"/>
    <s v="2024/10 "/>
    <x v="324"/>
    <x v="139"/>
    <x v="265"/>
    <n v="10"/>
    <s v="2024/01 "/>
  </r>
  <r>
    <n v="2750"/>
    <s v="2024/10 "/>
    <x v="109"/>
    <x v="80"/>
    <x v="84"/>
    <n v="19"/>
    <s v="2024/02 "/>
  </r>
  <r>
    <n v="2751"/>
    <s v="2024/10 "/>
    <x v="994"/>
    <x v="389"/>
    <x v="488"/>
    <n v="1"/>
    <s v="2024/01 "/>
  </r>
  <r>
    <n v="2752"/>
    <s v="2024/10 "/>
    <x v="735"/>
    <x v="141"/>
    <x v="488"/>
    <n v="2"/>
    <s v="2024/01 "/>
  </r>
  <r>
    <n v="2753"/>
    <s v="2024/10 "/>
    <x v="995"/>
    <x v="142"/>
    <x v="610"/>
    <n v="15"/>
    <s v="2024/01 "/>
  </r>
  <r>
    <n v="2754"/>
    <s v="2024/10 "/>
    <x v="996"/>
    <x v="89"/>
    <x v="611"/>
    <n v="120"/>
    <s v="2024/01 "/>
  </r>
  <r>
    <n v="2755"/>
    <s v="2024/10 "/>
    <x v="446"/>
    <x v="85"/>
    <x v="340"/>
    <n v="20"/>
    <s v="2024/04 "/>
  </r>
  <r>
    <n v="2756"/>
    <s v="2024/10 "/>
    <x v="116"/>
    <x v="85"/>
    <x v="91"/>
    <n v="2"/>
    <s v="2024/01 "/>
  </r>
  <r>
    <n v="2757"/>
    <s v="2024/10 "/>
    <x v="117"/>
    <x v="85"/>
    <x v="92"/>
    <n v="4"/>
    <s v="2024/01 "/>
  </r>
  <r>
    <n v="2758"/>
    <s v="2024/10 "/>
    <x v="118"/>
    <x v="86"/>
    <x v="93"/>
    <n v="10"/>
    <s v="2024/02 "/>
  </r>
  <r>
    <n v="2759"/>
    <s v="2024/10 "/>
    <x v="119"/>
    <x v="86"/>
    <x v="94"/>
    <n v="50"/>
    <s v="2024/01 "/>
  </r>
  <r>
    <n v="2760"/>
    <s v="2024/10 "/>
    <x v="738"/>
    <x v="85"/>
    <x v="491"/>
    <n v="6"/>
    <s v="2024/01 "/>
  </r>
  <r>
    <n v="2761"/>
    <s v="2024/10 "/>
    <x v="120"/>
    <x v="85"/>
    <x v="95"/>
    <n v="100"/>
    <s v="2024/02 "/>
  </r>
  <r>
    <n v="2762"/>
    <s v="2024/10 "/>
    <x v="997"/>
    <x v="85"/>
    <x v="95"/>
    <n v="22"/>
    <s v="2024/01 "/>
  </r>
  <r>
    <n v="2763"/>
    <s v="2024/10 "/>
    <x v="121"/>
    <x v="85"/>
    <x v="96"/>
    <n v="199"/>
    <s v="2024/10 "/>
  </r>
  <r>
    <n v="2764"/>
    <s v="2024/10 "/>
    <x v="330"/>
    <x v="85"/>
    <x v="269"/>
    <n v="16"/>
    <s v="2024/01 "/>
  </r>
  <r>
    <n v="2765"/>
    <s v="2024/10 "/>
    <x v="123"/>
    <x v="85"/>
    <x v="98"/>
    <n v="27"/>
    <s v="2024/01 "/>
  </r>
  <r>
    <n v="2766"/>
    <s v="2024/10 "/>
    <x v="124"/>
    <x v="85"/>
    <x v="99"/>
    <n v="14"/>
    <s v="2024/05 "/>
  </r>
  <r>
    <n v="2767"/>
    <s v="2024/10 "/>
    <x v="125"/>
    <x v="6"/>
    <x v="8"/>
    <n v="4"/>
    <s v="2024/02 "/>
  </r>
  <r>
    <n v="2768"/>
    <s v="2024/10 "/>
    <x v="126"/>
    <x v="6"/>
    <x v="10"/>
    <n v="4"/>
    <s v="2024/01 "/>
  </r>
  <r>
    <n v="2769"/>
    <s v="2024/10 "/>
    <x v="449"/>
    <x v="142"/>
    <x v="342"/>
    <n v="15"/>
    <s v="2024/01 "/>
  </r>
  <r>
    <n v="2770"/>
    <s v="2024/10 "/>
    <x v="332"/>
    <x v="142"/>
    <x v="271"/>
    <n v="15"/>
    <s v="2024/01 "/>
  </r>
  <r>
    <n v="2771"/>
    <s v="2024/10 "/>
    <x v="450"/>
    <x v="142"/>
    <x v="343"/>
    <n v="10"/>
    <s v="2024/03 "/>
  </r>
  <r>
    <n v="2772"/>
    <s v="2024/10 "/>
    <x v="129"/>
    <x v="87"/>
    <x v="100"/>
    <n v="95"/>
    <s v="2024/02 "/>
  </r>
  <r>
    <n v="2773"/>
    <s v="2024/10 "/>
    <x v="130"/>
    <x v="87"/>
    <x v="101"/>
    <n v="170"/>
    <s v="2025/02 "/>
  </r>
  <r>
    <n v="2774"/>
    <s v="2024/10 "/>
    <x v="131"/>
    <x v="87"/>
    <x v="102"/>
    <n v="30"/>
    <s v="2025/02 "/>
  </r>
  <r>
    <n v="2775"/>
    <s v="2024/10 "/>
    <x v="132"/>
    <x v="87"/>
    <x v="103"/>
    <n v="30"/>
    <s v="2024/01 "/>
  </r>
  <r>
    <n v="2776"/>
    <s v="2024/10 "/>
    <x v="133"/>
    <x v="87"/>
    <x v="104"/>
    <n v="20"/>
    <s v="2024/02 "/>
  </r>
  <r>
    <n v="2777"/>
    <s v="2024/10 "/>
    <x v="943"/>
    <x v="87"/>
    <x v="589"/>
    <n v="25"/>
    <s v="2024/01 "/>
  </r>
  <r>
    <n v="2778"/>
    <s v="2024/10 "/>
    <x v="134"/>
    <x v="87"/>
    <x v="105"/>
    <n v="10"/>
    <s v="2024/01 "/>
  </r>
  <r>
    <n v="2779"/>
    <s v="2024/10 "/>
    <x v="998"/>
    <x v="87"/>
    <x v="612"/>
    <n v="10"/>
    <s v="2024/01 "/>
  </r>
  <r>
    <n v="2780"/>
    <s v="2024/10 "/>
    <x v="453"/>
    <x v="82"/>
    <x v="346"/>
    <n v="20"/>
    <s v="2024/01 "/>
  </r>
  <r>
    <n v="2781"/>
    <s v="2024/10 "/>
    <x v="138"/>
    <x v="82"/>
    <x v="109"/>
    <n v="20"/>
    <s v="2025/03 "/>
  </r>
  <r>
    <n v="2782"/>
    <s v="2024/10 "/>
    <x v="141"/>
    <x v="82"/>
    <x v="112"/>
    <n v="2"/>
    <s v="2024/01 "/>
  </r>
  <r>
    <n v="2783"/>
    <s v="2024/10 "/>
    <x v="999"/>
    <x v="82"/>
    <x v="105"/>
    <n v="22"/>
    <s v="2024/01 "/>
  </r>
  <r>
    <n v="2784"/>
    <s v="2024/10 "/>
    <x v="142"/>
    <x v="9"/>
    <x v="113"/>
    <n v="282"/>
    <s v="2024/04 "/>
  </r>
  <r>
    <n v="2785"/>
    <s v="2024/10 "/>
    <x v="333"/>
    <x v="9"/>
    <x v="272"/>
    <n v="30"/>
    <s v="2024/02 "/>
  </r>
  <r>
    <n v="2786"/>
    <s v="2024/10 "/>
    <x v="144"/>
    <x v="9"/>
    <x v="115"/>
    <n v="657"/>
    <s v="2024/04 "/>
  </r>
  <r>
    <n v="2787"/>
    <s v="2024/10 "/>
    <x v="145"/>
    <x v="9"/>
    <x v="116"/>
    <n v="275"/>
    <s v="2024/04 "/>
  </r>
  <r>
    <n v="2788"/>
    <s v="2024/10 "/>
    <x v="146"/>
    <x v="9"/>
    <x v="117"/>
    <n v="142"/>
    <s v="2024/07 "/>
  </r>
  <r>
    <n v="2789"/>
    <s v="2024/10 "/>
    <x v="147"/>
    <x v="9"/>
    <x v="118"/>
    <n v="10"/>
    <s v="2024/02 "/>
  </r>
  <r>
    <n v="2790"/>
    <s v="2024/10 "/>
    <x v="148"/>
    <x v="9"/>
    <x v="119"/>
    <n v="104"/>
    <s v="2024/02 "/>
  </r>
  <r>
    <n v="2791"/>
    <s v="2024/10 "/>
    <x v="149"/>
    <x v="9"/>
    <x v="120"/>
    <n v="4"/>
    <s v="2024/02 "/>
  </r>
  <r>
    <n v="2792"/>
    <s v="2024/10 "/>
    <x v="150"/>
    <x v="9"/>
    <x v="121"/>
    <n v="320"/>
    <s v="2025/02 "/>
  </r>
  <r>
    <n v="2793"/>
    <s v="2024/10 "/>
    <x v="151"/>
    <x v="9"/>
    <x v="122"/>
    <n v="10"/>
    <s v="2024/01 "/>
  </r>
  <r>
    <n v="2794"/>
    <s v="2024/10 "/>
    <x v="152"/>
    <x v="9"/>
    <x v="123"/>
    <n v="5"/>
    <s v="2024/04 "/>
  </r>
  <r>
    <n v="2795"/>
    <s v="2024/10 "/>
    <x v="739"/>
    <x v="9"/>
    <x v="492"/>
    <n v="50"/>
    <s v="2024/01 "/>
  </r>
  <r>
    <n v="2796"/>
    <s v="2024/10 "/>
    <x v="534"/>
    <x v="9"/>
    <x v="106"/>
    <n v="6"/>
    <s v="2024/01 "/>
  </r>
  <r>
    <n v="2797"/>
    <s v="2024/10 "/>
    <x v="153"/>
    <x v="9"/>
    <x v="124"/>
    <n v="45"/>
    <s v="2024/02 "/>
  </r>
  <r>
    <n v="2798"/>
    <s v="2024/10 "/>
    <x v="535"/>
    <x v="9"/>
    <x v="385"/>
    <n v="26"/>
    <s v="2024/01 "/>
  </r>
  <r>
    <n v="2799"/>
    <s v="2024/10 "/>
    <x v="154"/>
    <x v="9"/>
    <x v="125"/>
    <n v="38"/>
    <s v="2024/04 "/>
  </r>
  <r>
    <n v="2800"/>
    <s v="2024/10 "/>
    <x v="155"/>
    <x v="9"/>
    <x v="126"/>
    <n v="14"/>
    <s v="2024/01 "/>
  </r>
  <r>
    <n v="2801"/>
    <s v="2024/10 "/>
    <x v="156"/>
    <x v="88"/>
    <x v="127"/>
    <n v="20"/>
    <s v="2024/03 "/>
  </r>
  <r>
    <n v="2802"/>
    <s v="2024/10 "/>
    <x v="157"/>
    <x v="88"/>
    <x v="128"/>
    <n v="15"/>
    <s v="2024/01 "/>
  </r>
  <r>
    <n v="2803"/>
    <s v="2024/10 "/>
    <x v="158"/>
    <x v="88"/>
    <x v="129"/>
    <n v="10"/>
    <s v="2024/01 "/>
  </r>
  <r>
    <n v="2804"/>
    <s v="2024/10 "/>
    <x v="335"/>
    <x v="88"/>
    <x v="274"/>
    <n v="10"/>
    <s v="2024/01 "/>
  </r>
  <r>
    <n v="2805"/>
    <s v="2024/10 "/>
    <x v="159"/>
    <x v="88"/>
    <x v="130"/>
    <n v="76"/>
    <s v="2024/02 "/>
  </r>
  <r>
    <n v="2806"/>
    <s v="2024/10 "/>
    <x v="536"/>
    <x v="88"/>
    <x v="386"/>
    <n v="4"/>
    <s v="2024/02 "/>
  </r>
  <r>
    <n v="2807"/>
    <s v="2024/10 "/>
    <x v="160"/>
    <x v="88"/>
    <x v="131"/>
    <n v="250"/>
    <s v="2024/12 "/>
  </r>
  <r>
    <n v="2808"/>
    <s v="2024/10 "/>
    <x v="161"/>
    <x v="11"/>
    <x v="132"/>
    <n v="40"/>
    <s v="2025/02 "/>
  </r>
  <r>
    <n v="2809"/>
    <s v="2024/10 "/>
    <x v="162"/>
    <x v="11"/>
    <x v="133"/>
    <n v="192"/>
    <s v="2024/08 "/>
  </r>
  <r>
    <n v="2810"/>
    <s v="2024/10 "/>
    <x v="163"/>
    <x v="11"/>
    <x v="134"/>
    <n v="146"/>
    <s v="2026/03 "/>
  </r>
  <r>
    <n v="2811"/>
    <s v="2024/10 "/>
    <x v="164"/>
    <x v="11"/>
    <x v="135"/>
    <n v="35"/>
    <s v="2024/03 "/>
  </r>
  <r>
    <n v="2812"/>
    <s v="2024/10 "/>
    <x v="337"/>
    <x v="11"/>
    <x v="276"/>
    <n v="5"/>
    <s v="2024/01 "/>
  </r>
  <r>
    <n v="2813"/>
    <s v="2024/10 "/>
    <x v="456"/>
    <x v="11"/>
    <x v="348"/>
    <n v="10"/>
    <s v="2024/01 "/>
  </r>
  <r>
    <n v="2814"/>
    <s v="2024/10 "/>
    <x v="165"/>
    <x v="11"/>
    <x v="136"/>
    <n v="50"/>
    <s v="2024/07 "/>
  </r>
  <r>
    <n v="2815"/>
    <s v="2024/10 "/>
    <x v="839"/>
    <x v="11"/>
    <x v="540"/>
    <n v="2"/>
    <s v="2024/03 "/>
  </r>
  <r>
    <n v="2816"/>
    <s v="2024/10 "/>
    <x v="1000"/>
    <x v="11"/>
    <x v="613"/>
    <n v="55"/>
    <s v="2024/01 "/>
  </r>
  <r>
    <n v="2817"/>
    <s v="2024/10 "/>
    <x v="1001"/>
    <x v="142"/>
    <x v="106"/>
    <n v="10"/>
    <s v="2024/01 "/>
  </r>
  <r>
    <n v="2818"/>
    <s v="2024/10 "/>
    <x v="167"/>
    <x v="11"/>
    <x v="138"/>
    <n v="50"/>
    <s v="2024/01 "/>
  </r>
  <r>
    <n v="2819"/>
    <s v="2024/10 "/>
    <x v="170"/>
    <x v="89"/>
    <x v="141"/>
    <n v="100"/>
    <s v="2024/01 "/>
  </r>
  <r>
    <n v="2820"/>
    <s v="2024/10 "/>
    <x v="171"/>
    <x v="83"/>
    <x v="142"/>
    <n v="15"/>
    <s v="2024/01 "/>
  </r>
  <r>
    <n v="2821"/>
    <s v="2024/10 "/>
    <x v="172"/>
    <x v="83"/>
    <x v="143"/>
    <n v="82"/>
    <s v="2024/04 "/>
  </r>
  <r>
    <n v="2822"/>
    <s v="2024/10 "/>
    <x v="173"/>
    <x v="83"/>
    <x v="144"/>
    <n v="35"/>
    <s v="2024/05 "/>
  </r>
  <r>
    <n v="2823"/>
    <s v="2024/10 "/>
    <x v="174"/>
    <x v="83"/>
    <x v="145"/>
    <n v="10"/>
    <s v="2024/02 "/>
  </r>
  <r>
    <n v="2824"/>
    <s v="2024/10 "/>
    <x v="177"/>
    <x v="10"/>
    <x v="148"/>
    <n v="10"/>
    <s v="2024/03 "/>
  </r>
  <r>
    <n v="2825"/>
    <s v="2024/10 "/>
    <x v="179"/>
    <x v="90"/>
    <x v="150"/>
    <n v="6"/>
    <s v="2024/02 "/>
  </r>
  <r>
    <n v="2826"/>
    <s v="2024/10 "/>
    <x v="180"/>
    <x v="90"/>
    <x v="151"/>
    <n v="1"/>
    <s v="2024/01 "/>
  </r>
  <r>
    <n v="2827"/>
    <s v="2024/10 "/>
    <x v="1002"/>
    <x v="90"/>
    <x v="614"/>
    <n v="25"/>
    <s v="2024/01 "/>
  </r>
  <r>
    <n v="2828"/>
    <s v="2024/10 "/>
    <x v="341"/>
    <x v="90"/>
    <x v="280"/>
    <n v="30"/>
    <s v="2024/07 "/>
  </r>
  <r>
    <n v="2829"/>
    <s v="2024/10 "/>
    <x v="181"/>
    <x v="90"/>
    <x v="152"/>
    <n v="310"/>
    <s v="2024/05 "/>
  </r>
  <r>
    <n v="2830"/>
    <s v="2024/10 "/>
    <x v="841"/>
    <x v="90"/>
    <x v="542"/>
    <n v="30"/>
    <s v="2024/01 "/>
  </r>
  <r>
    <n v="2831"/>
    <s v="2024/10 "/>
    <x v="342"/>
    <x v="90"/>
    <x v="281"/>
    <n v="25"/>
    <s v="2024/01 "/>
  </r>
  <r>
    <n v="2832"/>
    <s v="2024/10 "/>
    <x v="183"/>
    <x v="84"/>
    <x v="154"/>
    <n v="25"/>
    <s v="2024/01 "/>
  </r>
  <r>
    <n v="2833"/>
    <s v="2024/10 "/>
    <x v="458"/>
    <x v="84"/>
    <x v="350"/>
    <n v="50"/>
    <s v="2025/03 "/>
  </r>
  <r>
    <n v="2834"/>
    <s v="2024/10 "/>
    <x v="184"/>
    <x v="84"/>
    <x v="155"/>
    <n v="10"/>
    <s v="2024/01 "/>
  </r>
  <r>
    <n v="2835"/>
    <s v="2024/10 "/>
    <x v="894"/>
    <x v="84"/>
    <x v="569"/>
    <n v="10"/>
    <s v="2024/01 "/>
  </r>
  <r>
    <n v="2836"/>
    <s v="2024/10 "/>
    <x v="185"/>
    <x v="84"/>
    <x v="156"/>
    <n v="100"/>
    <s v="2024/01 "/>
  </r>
  <r>
    <n v="2837"/>
    <s v="2024/10 "/>
    <x v="538"/>
    <x v="84"/>
    <x v="388"/>
    <n v="10"/>
    <s v="2024/01 "/>
  </r>
  <r>
    <n v="2838"/>
    <s v="2024/10 "/>
    <x v="186"/>
    <x v="84"/>
    <x v="157"/>
    <n v="250"/>
    <s v="2024/08 "/>
  </r>
  <r>
    <n v="2839"/>
    <s v="2024/10 "/>
    <x v="843"/>
    <x v="84"/>
    <x v="544"/>
    <n v="50"/>
    <s v="2024/01 "/>
  </r>
  <r>
    <n v="2840"/>
    <s v="2024/10 "/>
    <x v="539"/>
    <x v="82"/>
    <x v="123"/>
    <n v="20"/>
    <s v="2024/01 "/>
  </r>
  <r>
    <n v="2841"/>
    <s v="2024/10 "/>
    <x v="190"/>
    <x v="84"/>
    <x v="161"/>
    <n v="200"/>
    <s v="2024/01 "/>
  </r>
  <r>
    <n v="2842"/>
    <s v="2024/10 "/>
    <x v="191"/>
    <x v="91"/>
    <x v="162"/>
    <n v="100"/>
    <s v="2024/01 "/>
  </r>
  <r>
    <n v="2843"/>
    <s v="2024/10 "/>
    <x v="345"/>
    <x v="91"/>
    <x v="283"/>
    <n v="1"/>
    <s v="2024/01 "/>
  </r>
  <r>
    <n v="2844"/>
    <s v="2024/10 "/>
    <x v="658"/>
    <x v="67"/>
    <x v="447"/>
    <n v="35"/>
    <s v="2024/01 "/>
  </r>
  <r>
    <n v="2845"/>
    <s v="2024/10 "/>
    <x v="200"/>
    <x v="67"/>
    <x v="169"/>
    <n v="50"/>
    <s v="2024/02 "/>
  </r>
  <r>
    <n v="2846"/>
    <s v="2024/10 "/>
    <x v="349"/>
    <x v="67"/>
    <x v="285"/>
    <n v="8"/>
    <s v="2024/01 "/>
  </r>
  <r>
    <n v="2847"/>
    <s v="2024/10 "/>
    <x v="206"/>
    <x v="67"/>
    <x v="175"/>
    <n v="50"/>
    <s v="2024/01 "/>
  </r>
  <r>
    <n v="2848"/>
    <s v="2024/10 "/>
    <x v="548"/>
    <x v="98"/>
    <x v="395"/>
    <n v="10"/>
    <s v="2024/01 "/>
  </r>
  <r>
    <n v="2849"/>
    <s v="2024/10 "/>
    <x v="549"/>
    <x v="98"/>
    <x v="396"/>
    <n v="10"/>
    <s v="2024/01 "/>
  </r>
  <r>
    <n v="2850"/>
    <s v="2024/10 "/>
    <x v="215"/>
    <x v="102"/>
    <x v="184"/>
    <n v="30"/>
    <s v="2024/01 "/>
  </r>
  <r>
    <n v="2851"/>
    <s v="2024/10 "/>
    <x v="216"/>
    <x v="103"/>
    <x v="185"/>
    <n v="200"/>
    <s v="2024/08 "/>
  </r>
  <r>
    <n v="2852"/>
    <s v="2024/10 "/>
    <x v="217"/>
    <x v="103"/>
    <x v="186"/>
    <n v="430"/>
    <s v="2025/11 "/>
  </r>
  <r>
    <n v="2853"/>
    <s v="2024/10 "/>
    <x v="219"/>
    <x v="103"/>
    <x v="188"/>
    <n v="67"/>
    <s v="2024/07 "/>
  </r>
  <r>
    <n v="2854"/>
    <s v="2024/10 "/>
    <x v="220"/>
    <x v="103"/>
    <x v="189"/>
    <n v="5"/>
    <s v="2024/06 "/>
  </r>
  <r>
    <n v="2855"/>
    <s v="2024/10 "/>
    <x v="753"/>
    <x v="103"/>
    <x v="503"/>
    <n v="11"/>
    <s v="2024/01 "/>
  </r>
  <r>
    <n v="2856"/>
    <s v="2024/10 "/>
    <x v="221"/>
    <x v="103"/>
    <x v="190"/>
    <n v="65"/>
    <s v="2024/04 "/>
  </r>
  <r>
    <n v="2857"/>
    <s v="2024/10 "/>
    <x v="754"/>
    <x v="104"/>
    <x v="504"/>
    <n v="20"/>
    <s v="2024/01 "/>
  </r>
  <r>
    <n v="2858"/>
    <s v="2024/10 "/>
    <x v="470"/>
    <x v="104"/>
    <x v="355"/>
    <n v="5"/>
    <s v="2024/01 "/>
  </r>
  <r>
    <n v="2859"/>
    <s v="2024/10 "/>
    <x v="224"/>
    <x v="105"/>
    <x v="193"/>
    <n v="195"/>
    <s v="2026/02 "/>
  </r>
  <r>
    <n v="2860"/>
    <s v="2024/10 "/>
    <x v="225"/>
    <x v="105"/>
    <x v="194"/>
    <n v="275"/>
    <s v="2024/04 "/>
  </r>
  <r>
    <n v="2861"/>
    <s v="2024/10 "/>
    <x v="227"/>
    <x v="105"/>
    <x v="196"/>
    <n v="155"/>
    <s v="2024/06 "/>
  </r>
  <r>
    <n v="2862"/>
    <s v="2024/10 "/>
    <x v="228"/>
    <x v="105"/>
    <x v="197"/>
    <n v="28"/>
    <s v="2024/01 "/>
  </r>
  <r>
    <n v="2863"/>
    <s v="2024/10 "/>
    <x v="229"/>
    <x v="105"/>
    <x v="198"/>
    <n v="10"/>
    <s v="2024/02 "/>
  </r>
  <r>
    <n v="2864"/>
    <s v="2024/10 "/>
    <x v="664"/>
    <x v="105"/>
    <x v="452"/>
    <n v="11"/>
    <s v="2024/01 "/>
  </r>
  <r>
    <n v="2865"/>
    <s v="2024/10 "/>
    <x v="230"/>
    <x v="105"/>
    <x v="199"/>
    <n v="20"/>
    <s v="2024/02 "/>
  </r>
  <r>
    <n v="2866"/>
    <s v="2024/10 "/>
    <x v="231"/>
    <x v="105"/>
    <x v="200"/>
    <n v="140"/>
    <s v="2024/01 "/>
  </r>
  <r>
    <n v="2867"/>
    <s v="2024/10 "/>
    <x v="232"/>
    <x v="105"/>
    <x v="201"/>
    <n v="20"/>
    <s v="2024/01 "/>
  </r>
  <r>
    <n v="2868"/>
    <s v="2024/10 "/>
    <x v="665"/>
    <x v="77"/>
    <x v="453"/>
    <n v="70"/>
    <s v="2024/12 "/>
  </r>
  <r>
    <n v="2869"/>
    <s v="2024/10 "/>
    <x v="357"/>
    <x v="77"/>
    <x v="292"/>
    <n v="200"/>
    <s v="2025/02 "/>
  </r>
  <r>
    <n v="2870"/>
    <s v="2024/10 "/>
    <x v="358"/>
    <x v="100"/>
    <x v="293"/>
    <n v="35"/>
    <s v="2024/02 "/>
  </r>
  <r>
    <n v="2871"/>
    <s v="2024/10 "/>
    <x v="234"/>
    <x v="100"/>
    <x v="203"/>
    <n v="95"/>
    <s v="2025/02 "/>
  </r>
  <r>
    <n v="2872"/>
    <s v="2024/10 "/>
    <x v="235"/>
    <x v="100"/>
    <x v="204"/>
    <n v="13"/>
    <s v="2026/01 "/>
  </r>
  <r>
    <n v="2873"/>
    <s v="2024/10 "/>
    <x v="237"/>
    <x v="100"/>
    <x v="206"/>
    <n v="50"/>
    <s v="2024/01 "/>
  </r>
  <r>
    <n v="2874"/>
    <s v="2024/10 "/>
    <x v="360"/>
    <x v="101"/>
    <x v="295"/>
    <n v="30"/>
    <s v="2024/01 "/>
  </r>
  <r>
    <n v="2875"/>
    <s v="2024/10 "/>
    <x v="362"/>
    <x v="78"/>
    <x v="297"/>
    <n v="10"/>
    <s v="2024/01 "/>
  </r>
  <r>
    <n v="2876"/>
    <s v="2024/10 "/>
    <x v="239"/>
    <x v="78"/>
    <x v="208"/>
    <n v="5"/>
    <s v="2024/11 "/>
  </r>
  <r>
    <n v="2877"/>
    <s v="2024/10 "/>
    <x v="240"/>
    <x v="78"/>
    <x v="209"/>
    <n v="140"/>
    <s v="2024/07 "/>
  </r>
  <r>
    <n v="2878"/>
    <s v="2024/10 "/>
    <x v="668"/>
    <x v="78"/>
    <x v="456"/>
    <n v="5"/>
    <s v="2024/04 "/>
  </r>
  <r>
    <n v="2879"/>
    <s v="2024/10 "/>
    <x v="241"/>
    <x v="78"/>
    <x v="210"/>
    <n v="220"/>
    <s v="2024/08 "/>
  </r>
  <r>
    <n v="2880"/>
    <s v="2024/10 "/>
    <x v="242"/>
    <x v="78"/>
    <x v="211"/>
    <n v="830"/>
    <s v="2026/02 "/>
  </r>
  <r>
    <n v="2881"/>
    <s v="2024/10 "/>
    <x v="554"/>
    <x v="78"/>
    <x v="400"/>
    <n v="10"/>
    <s v="2024/01 "/>
  </r>
  <r>
    <n v="2882"/>
    <s v="2024/10 "/>
    <x v="243"/>
    <x v="79"/>
    <x v="212"/>
    <n v="685"/>
    <s v="2024/10 "/>
  </r>
  <r>
    <n v="2883"/>
    <s v="2024/10 "/>
    <x v="244"/>
    <x v="79"/>
    <x v="213"/>
    <n v="120"/>
    <s v="2024/07 "/>
  </r>
  <r>
    <n v="2884"/>
    <s v="2024/10 "/>
    <x v="245"/>
    <x v="79"/>
    <x v="214"/>
    <n v="1980"/>
    <s v="2024/01 "/>
  </r>
  <r>
    <n v="2885"/>
    <s v="2024/10 "/>
    <x v="474"/>
    <x v="79"/>
    <x v="359"/>
    <n v="14"/>
    <s v="2024/01 "/>
  </r>
  <r>
    <n v="2886"/>
    <s v="2024/10 "/>
    <x v="247"/>
    <x v="79"/>
    <x v="216"/>
    <n v="350"/>
    <s v="2026/02 "/>
  </r>
  <r>
    <n v="2887"/>
    <s v="2024/10 "/>
    <x v="248"/>
    <x v="79"/>
    <x v="217"/>
    <n v="3450"/>
    <s v="2024/01 "/>
  </r>
  <r>
    <n v="2888"/>
    <s v="2024/10 "/>
    <x v="249"/>
    <x v="79"/>
    <x v="218"/>
    <n v="40"/>
    <s v="2024/01 "/>
  </r>
  <r>
    <n v="2889"/>
    <s v="2024/10 "/>
    <x v="250"/>
    <x v="79"/>
    <x v="219"/>
    <n v="540"/>
    <s v="2026/03 "/>
  </r>
  <r>
    <n v="2890"/>
    <s v="2024/10 "/>
    <x v="251"/>
    <x v="79"/>
    <x v="220"/>
    <n v="200"/>
    <s v="2024/01 "/>
  </r>
  <r>
    <n v="2891"/>
    <s v="2024/10 "/>
    <x v="252"/>
    <x v="79"/>
    <x v="221"/>
    <n v="60"/>
    <s v="2024/01 "/>
  </r>
  <r>
    <n v="2892"/>
    <s v="2024/10 "/>
    <x v="558"/>
    <x v="216"/>
    <x v="404"/>
    <n v="674"/>
    <s v="2024/12 "/>
  </r>
  <r>
    <n v="2893"/>
    <s v="2024/10 "/>
    <x v="559"/>
    <x v="217"/>
    <x v="405"/>
    <n v="1115"/>
    <s v="2024/12 "/>
  </r>
  <r>
    <n v="2894"/>
    <s v="2024/10 "/>
    <x v="560"/>
    <x v="218"/>
    <x v="406"/>
    <n v="260"/>
    <s v="2024/04 "/>
  </r>
  <r>
    <n v="2895"/>
    <s v="2024/10 "/>
    <x v="561"/>
    <x v="219"/>
    <x v="407"/>
    <n v="50"/>
    <s v="2024/01 "/>
  </r>
  <r>
    <n v="2896"/>
    <s v="2024/10 "/>
    <x v="562"/>
    <x v="220"/>
    <x v="408"/>
    <n v="510"/>
    <s v="2024/12 "/>
  </r>
  <r>
    <n v="2897"/>
    <s v="2024/10 "/>
    <x v="563"/>
    <x v="221"/>
    <x v="409"/>
    <n v="250"/>
    <s v="2024/05 "/>
  </r>
  <r>
    <n v="2898"/>
    <s v="2024/10 "/>
    <x v="564"/>
    <x v="222"/>
    <x v="410"/>
    <n v="10"/>
    <s v="2024/01 "/>
  </r>
  <r>
    <n v="2899"/>
    <s v="2024/10 "/>
    <x v="565"/>
    <x v="223"/>
    <x v="411"/>
    <n v="235"/>
    <s v="2025/12 "/>
  </r>
  <r>
    <n v="2900"/>
    <s v="2024/10 "/>
    <x v="566"/>
    <x v="224"/>
    <x v="412"/>
    <n v="472"/>
    <s v="2025/12 "/>
  </r>
  <r>
    <n v="2901"/>
    <s v="2024/10 "/>
    <x v="567"/>
    <x v="225"/>
    <x v="413"/>
    <n v="280"/>
    <s v="2025/12 "/>
  </r>
  <r>
    <n v="2902"/>
    <s v="2024/10 "/>
    <x v="568"/>
    <x v="226"/>
    <x v="414"/>
    <n v="303"/>
    <s v="2024/10 "/>
  </r>
  <r>
    <n v="2903"/>
    <s v="2024/10 "/>
    <x v="670"/>
    <x v="274"/>
    <x v="458"/>
    <n v="538"/>
    <s v="2024/01 "/>
  </r>
  <r>
    <n v="2904"/>
    <s v="2024/10 "/>
    <x v="671"/>
    <x v="275"/>
    <x v="459"/>
    <n v="852"/>
    <s v="2025/12 "/>
  </r>
  <r>
    <n v="2905"/>
    <s v="2024/10 "/>
    <x v="672"/>
    <x v="276"/>
    <x v="460"/>
    <n v="320"/>
    <s v="2025/12 "/>
  </r>
  <r>
    <n v="2906"/>
    <s v="2024/10 "/>
    <x v="673"/>
    <x v="277"/>
    <x v="461"/>
    <n v="175"/>
    <s v="2025/12 "/>
  </r>
  <r>
    <n v="2907"/>
    <s v="2024/10 "/>
    <x v="569"/>
    <x v="227"/>
    <x v="415"/>
    <n v="2741"/>
    <s v="2024/07 "/>
  </r>
  <r>
    <n v="2908"/>
    <s v="2024/10 "/>
    <x v="674"/>
    <x v="278"/>
    <x v="462"/>
    <n v="1049"/>
    <s v="2024/08 "/>
  </r>
  <r>
    <n v="2909"/>
    <s v="2024/11 "/>
    <x v="0"/>
    <x v="0"/>
    <x v="0"/>
    <n v="50"/>
    <s v="2024/01 "/>
  </r>
  <r>
    <n v="2910"/>
    <s v="2024/11 "/>
    <x v="1"/>
    <x v="0"/>
    <x v="1"/>
    <n v="110"/>
    <s v="2024/01 "/>
  </r>
  <r>
    <n v="2911"/>
    <s v="2024/11 "/>
    <x v="3"/>
    <x v="2"/>
    <x v="2"/>
    <n v="200"/>
    <s v="2024/01 "/>
  </r>
  <r>
    <n v="2912"/>
    <s v="2024/11 "/>
    <x v="1003"/>
    <x v="390"/>
    <x v="225"/>
    <n v="4"/>
    <s v="2024/01 "/>
  </r>
  <r>
    <n v="2913"/>
    <s v="2024/11 "/>
    <x v="255"/>
    <x v="0"/>
    <x v="2"/>
    <n v="50"/>
    <s v="2024/01 "/>
  </r>
  <r>
    <n v="2914"/>
    <s v="2024/11 "/>
    <x v="908"/>
    <x v="148"/>
    <x v="10"/>
    <n v="5"/>
    <s v="2024/01 "/>
  </r>
  <r>
    <n v="2915"/>
    <s v="2024/11 "/>
    <x v="373"/>
    <x v="3"/>
    <x v="7"/>
    <n v="2"/>
    <s v="2024/01 "/>
  </r>
  <r>
    <n v="2916"/>
    <s v="2024/11 "/>
    <x v="771"/>
    <x v="3"/>
    <x v="225"/>
    <n v="20"/>
    <s v="2024/01 "/>
  </r>
  <r>
    <n v="2917"/>
    <s v="2024/11 "/>
    <x v="1004"/>
    <x v="3"/>
    <x v="308"/>
    <n v="10"/>
    <s v="2024/01 "/>
  </r>
  <r>
    <n v="2918"/>
    <s v="2024/11 "/>
    <x v="257"/>
    <x v="108"/>
    <x v="224"/>
    <n v="20"/>
    <s v="2024/01 "/>
  </r>
  <r>
    <n v="2919"/>
    <s v="2024/11 "/>
    <x v="258"/>
    <x v="109"/>
    <x v="224"/>
    <n v="20"/>
    <s v="2024/01 "/>
  </r>
  <r>
    <n v="2920"/>
    <s v="2024/11 "/>
    <x v="1005"/>
    <x v="391"/>
    <x v="224"/>
    <n v="10"/>
    <s v="2024/01 "/>
  </r>
  <r>
    <n v="2921"/>
    <s v="2024/11 "/>
    <x v="1006"/>
    <x v="392"/>
    <x v="224"/>
    <n v="4"/>
    <s v="2024/01 "/>
  </r>
  <r>
    <n v="2922"/>
    <s v="2024/11 "/>
    <x v="1007"/>
    <x v="393"/>
    <x v="224"/>
    <n v="4"/>
    <s v="2024/01 "/>
  </r>
  <r>
    <n v="2923"/>
    <s v="2024/11 "/>
    <x v="8"/>
    <x v="3"/>
    <x v="5"/>
    <n v="100"/>
    <s v="2024/01 "/>
  </r>
  <r>
    <n v="2924"/>
    <s v="2024/11 "/>
    <x v="958"/>
    <x v="150"/>
    <x v="305"/>
    <n v="50"/>
    <s v="2024/01 "/>
  </r>
  <r>
    <n v="2925"/>
    <s v="2024/11 "/>
    <x v="576"/>
    <x v="230"/>
    <x v="417"/>
    <n v="85"/>
    <s v="2024/01 "/>
  </r>
  <r>
    <n v="2926"/>
    <s v="2024/11 "/>
    <x v="777"/>
    <x v="3"/>
    <x v="11"/>
    <n v="55"/>
    <s v="2024/01 "/>
  </r>
  <r>
    <n v="2927"/>
    <s v="2024/11 "/>
    <x v="379"/>
    <x v="151"/>
    <x v="305"/>
    <n v="50"/>
    <s v="2024/01 "/>
  </r>
  <r>
    <n v="2928"/>
    <s v="2024/11 "/>
    <x v="1008"/>
    <x v="149"/>
    <x v="305"/>
    <n v="50"/>
    <s v="2024/01 "/>
  </r>
  <r>
    <n v="2929"/>
    <s v="2024/11 "/>
    <x v="911"/>
    <x v="349"/>
    <x v="9"/>
    <n v="3"/>
    <s v="2024/01 "/>
  </r>
  <r>
    <n v="2930"/>
    <s v="2024/11 "/>
    <x v="385"/>
    <x v="153"/>
    <x v="9"/>
    <n v="10"/>
    <s v="2024/01 "/>
  </r>
  <r>
    <n v="2931"/>
    <s v="2024/11 "/>
    <x v="14"/>
    <x v="8"/>
    <x v="9"/>
    <n v="30"/>
    <s v="2024/01 "/>
  </r>
  <r>
    <n v="2932"/>
    <s v="2024/11 "/>
    <x v="20"/>
    <x v="9"/>
    <x v="0"/>
    <n v="30"/>
    <s v="2024/01 "/>
  </r>
  <r>
    <n v="2933"/>
    <s v="2024/11 "/>
    <x v="1009"/>
    <x v="83"/>
    <x v="0"/>
    <n v="6"/>
    <s v="2024/01 "/>
  </r>
  <r>
    <n v="2934"/>
    <s v="2024/11 "/>
    <x v="1010"/>
    <x v="90"/>
    <x v="0"/>
    <n v="30"/>
    <s v="2024/01 "/>
  </r>
  <r>
    <n v="2935"/>
    <s v="2024/11 "/>
    <x v="1011"/>
    <x v="90"/>
    <x v="5"/>
    <n v="200"/>
    <s v="2024/01 "/>
  </r>
  <r>
    <n v="2936"/>
    <s v="2024/11 "/>
    <x v="1012"/>
    <x v="84"/>
    <x v="82"/>
    <n v="40"/>
    <s v="2024/01 "/>
  </r>
  <r>
    <n v="2937"/>
    <s v="2024/11 "/>
    <x v="499"/>
    <x v="30"/>
    <x v="365"/>
    <n v="8"/>
    <s v="2024/01 "/>
  </r>
  <r>
    <n v="2938"/>
    <s v="2024/11 "/>
    <x v="500"/>
    <x v="17"/>
    <x v="366"/>
    <n v="26"/>
    <s v="2024/01 "/>
  </r>
  <r>
    <n v="2939"/>
    <s v="2024/11 "/>
    <x v="501"/>
    <x v="32"/>
    <x v="367"/>
    <n v="7"/>
    <s v="2024/01 "/>
  </r>
  <r>
    <n v="2940"/>
    <s v="2024/11 "/>
    <x v="503"/>
    <x v="26"/>
    <x v="369"/>
    <n v="17"/>
    <s v="2024/01 "/>
  </r>
  <r>
    <n v="2941"/>
    <s v="2024/11 "/>
    <x v="271"/>
    <x v="111"/>
    <x v="9"/>
    <n v="5"/>
    <s v="2024/02 "/>
  </r>
  <r>
    <n v="2942"/>
    <s v="2024/11 "/>
    <x v="403"/>
    <x v="158"/>
    <x v="9"/>
    <n v="20"/>
    <s v="2024/01 "/>
  </r>
  <r>
    <n v="2943"/>
    <s v="2024/11 "/>
    <x v="275"/>
    <x v="115"/>
    <x v="9"/>
    <n v="30"/>
    <s v="2024/05 "/>
  </r>
  <r>
    <n v="2944"/>
    <s v="2024/11 "/>
    <x v="276"/>
    <x v="116"/>
    <x v="232"/>
    <n v="120"/>
    <s v="2024/01 "/>
  </r>
  <r>
    <n v="2945"/>
    <s v="2024/11 "/>
    <x v="407"/>
    <x v="162"/>
    <x v="315"/>
    <n v="24"/>
    <s v="2024/10 "/>
  </r>
  <r>
    <n v="2946"/>
    <s v="2024/11 "/>
    <x v="409"/>
    <x v="164"/>
    <x v="317"/>
    <n v="20"/>
    <s v="2024/01 "/>
  </r>
  <r>
    <n v="2947"/>
    <s v="2024/11 "/>
    <x v="587"/>
    <x v="236"/>
    <x v="421"/>
    <n v="20"/>
    <s v="2024/01 "/>
  </r>
  <r>
    <n v="2948"/>
    <s v="2024/11 "/>
    <x v="30"/>
    <x v="13"/>
    <x v="21"/>
    <n v="8"/>
    <s v="2024/01 "/>
  </r>
  <r>
    <n v="2949"/>
    <s v="2024/11 "/>
    <x v="865"/>
    <x v="324"/>
    <x v="553"/>
    <n v="20"/>
    <s v="2024/12 "/>
  </r>
  <r>
    <n v="2950"/>
    <s v="2024/11 "/>
    <x v="31"/>
    <x v="14"/>
    <x v="22"/>
    <n v="68"/>
    <s v="2025/12 "/>
  </r>
  <r>
    <n v="2951"/>
    <s v="2024/11 "/>
    <x v="32"/>
    <x v="15"/>
    <x v="23"/>
    <n v="170"/>
    <s v="2024/10 "/>
  </r>
  <r>
    <n v="2952"/>
    <s v="2024/11 "/>
    <x v="33"/>
    <x v="16"/>
    <x v="24"/>
    <n v="250"/>
    <s v="2025/10 "/>
  </r>
  <r>
    <n v="2953"/>
    <s v="2024/11 "/>
    <x v="34"/>
    <x v="17"/>
    <x v="25"/>
    <n v="130"/>
    <s v="2024/09 "/>
  </r>
  <r>
    <n v="2954"/>
    <s v="2024/11 "/>
    <x v="35"/>
    <x v="18"/>
    <x v="26"/>
    <n v="40"/>
    <s v="2024/03 "/>
  </r>
  <r>
    <n v="2955"/>
    <s v="2024/11 "/>
    <x v="36"/>
    <x v="19"/>
    <x v="27"/>
    <n v="20"/>
    <s v="2024/04 "/>
  </r>
  <r>
    <n v="2956"/>
    <s v="2024/11 "/>
    <x v="37"/>
    <x v="20"/>
    <x v="28"/>
    <n v="20"/>
    <s v="2024/09 "/>
  </r>
  <r>
    <n v="2957"/>
    <s v="2024/11 "/>
    <x v="594"/>
    <x v="243"/>
    <x v="422"/>
    <n v="16"/>
    <s v="2024/01 "/>
  </r>
  <r>
    <n v="2958"/>
    <s v="2024/11 "/>
    <x v="38"/>
    <x v="21"/>
    <x v="29"/>
    <n v="15"/>
    <s v="2024/07 "/>
  </r>
  <r>
    <n v="2959"/>
    <s v="2024/11 "/>
    <x v="280"/>
    <x v="120"/>
    <x v="236"/>
    <n v="100"/>
    <s v="2024/01 "/>
  </r>
  <r>
    <n v="2960"/>
    <s v="2024/11 "/>
    <x v="506"/>
    <x v="197"/>
    <x v="371"/>
    <n v="10"/>
    <s v="2024/01 "/>
  </r>
  <r>
    <n v="2961"/>
    <s v="2024/11 "/>
    <x v="39"/>
    <x v="22"/>
    <x v="30"/>
    <n v="9"/>
    <s v="2024/04 "/>
  </r>
  <r>
    <n v="2962"/>
    <s v="2024/11 "/>
    <x v="415"/>
    <x v="170"/>
    <x v="322"/>
    <n v="60"/>
    <s v="2024/01 "/>
  </r>
  <r>
    <n v="2963"/>
    <s v="2024/11 "/>
    <x v="41"/>
    <x v="24"/>
    <x v="32"/>
    <n v="4102"/>
    <s v="2024/11 "/>
  </r>
  <r>
    <n v="2964"/>
    <s v="2024/11 "/>
    <x v="973"/>
    <x v="374"/>
    <x v="9"/>
    <n v="10"/>
    <s v="2024/01 "/>
  </r>
  <r>
    <n v="2965"/>
    <s v="2024/11 "/>
    <x v="44"/>
    <x v="27"/>
    <x v="35"/>
    <n v="40"/>
    <s v="2024/12 "/>
  </r>
  <r>
    <n v="2966"/>
    <s v="2024/11 "/>
    <x v="45"/>
    <x v="28"/>
    <x v="36"/>
    <n v="48"/>
    <s v="2025/12 "/>
  </r>
  <r>
    <n v="2967"/>
    <s v="2024/11 "/>
    <x v="46"/>
    <x v="29"/>
    <x v="37"/>
    <n v="140"/>
    <s v="2024/01 "/>
  </r>
  <r>
    <n v="2968"/>
    <s v="2024/11 "/>
    <x v="47"/>
    <x v="30"/>
    <x v="38"/>
    <n v="160"/>
    <s v="2025/12 "/>
  </r>
  <r>
    <n v="2969"/>
    <s v="2024/11 "/>
    <x v="48"/>
    <x v="31"/>
    <x v="39"/>
    <n v="50"/>
    <s v="2024/03 "/>
  </r>
  <r>
    <n v="2970"/>
    <s v="2024/11 "/>
    <x v="49"/>
    <x v="32"/>
    <x v="40"/>
    <n v="91"/>
    <s v="2025/11 "/>
  </r>
  <r>
    <n v="2971"/>
    <s v="2024/11 "/>
    <x v="50"/>
    <x v="33"/>
    <x v="41"/>
    <n v="2000"/>
    <s v="2024/11 "/>
  </r>
  <r>
    <n v="2972"/>
    <s v="2024/11 "/>
    <x v="51"/>
    <x v="34"/>
    <x v="42"/>
    <n v="4241"/>
    <s v="2024/11 "/>
  </r>
  <r>
    <n v="2973"/>
    <s v="2024/11 "/>
    <x v="52"/>
    <x v="35"/>
    <x v="43"/>
    <n v="18"/>
    <s v="2024/02 "/>
  </r>
  <r>
    <n v="2974"/>
    <s v="2024/11 "/>
    <x v="53"/>
    <x v="36"/>
    <x v="44"/>
    <n v="95"/>
    <s v="2024/01 "/>
  </r>
  <r>
    <n v="2975"/>
    <s v="2024/11 "/>
    <x v="976"/>
    <x v="377"/>
    <x v="600"/>
    <n v="8"/>
    <s v="2024/03 "/>
  </r>
  <r>
    <n v="2976"/>
    <s v="2024/11 "/>
    <x v="54"/>
    <x v="37"/>
    <x v="45"/>
    <n v="73"/>
    <s v="2024/06 "/>
  </r>
  <r>
    <n v="2977"/>
    <s v="2024/11 "/>
    <x v="282"/>
    <x v="122"/>
    <x v="238"/>
    <n v="54"/>
    <s v="2024/10 "/>
  </r>
  <r>
    <n v="2978"/>
    <s v="2024/11 "/>
    <x v="870"/>
    <x v="329"/>
    <x v="558"/>
    <n v="4"/>
    <s v="2024/01 "/>
  </r>
  <r>
    <n v="2979"/>
    <s v="2024/11 "/>
    <x v="58"/>
    <x v="41"/>
    <x v="49"/>
    <n v="28"/>
    <s v="2025/06 "/>
  </r>
  <r>
    <n v="2980"/>
    <s v="2024/11 "/>
    <x v="601"/>
    <x v="250"/>
    <x v="9"/>
    <n v="2"/>
    <s v="2024/01 "/>
  </r>
  <r>
    <n v="2981"/>
    <s v="2024/11 "/>
    <x v="283"/>
    <x v="123"/>
    <x v="239"/>
    <n v="30"/>
    <s v="2024/03 "/>
  </r>
  <r>
    <n v="2982"/>
    <s v="2024/11 "/>
    <x v="60"/>
    <x v="43"/>
    <x v="51"/>
    <n v="194"/>
    <s v="2025/12 "/>
  </r>
  <r>
    <n v="2983"/>
    <s v="2024/11 "/>
    <x v="61"/>
    <x v="44"/>
    <x v="52"/>
    <n v="260"/>
    <s v="2025/11 "/>
  </r>
  <r>
    <n v="2984"/>
    <s v="2024/11 "/>
    <x v="62"/>
    <x v="45"/>
    <x v="53"/>
    <n v="131"/>
    <s v="2025/03 "/>
  </r>
  <r>
    <n v="2985"/>
    <s v="2024/11 "/>
    <x v="63"/>
    <x v="46"/>
    <x v="54"/>
    <n v="201"/>
    <s v="2025/12 "/>
  </r>
  <r>
    <n v="2986"/>
    <s v="2024/11 "/>
    <x v="65"/>
    <x v="48"/>
    <x v="56"/>
    <n v="2"/>
    <s v="2026/04 "/>
  </r>
  <r>
    <n v="2987"/>
    <s v="2024/11 "/>
    <x v="66"/>
    <x v="49"/>
    <x v="57"/>
    <n v="175"/>
    <s v="2025/12 "/>
  </r>
  <r>
    <n v="2988"/>
    <s v="2024/11 "/>
    <x v="67"/>
    <x v="50"/>
    <x v="58"/>
    <n v="323"/>
    <s v="2025/12 "/>
  </r>
  <r>
    <n v="2989"/>
    <s v="2024/11 "/>
    <x v="68"/>
    <x v="51"/>
    <x v="59"/>
    <n v="50"/>
    <s v="2024/03 "/>
  </r>
  <r>
    <n v="2990"/>
    <s v="2024/11 "/>
    <x v="69"/>
    <x v="52"/>
    <x v="60"/>
    <n v="212"/>
    <s v="2024/08 "/>
  </r>
  <r>
    <n v="2991"/>
    <s v="2024/11 "/>
    <x v="70"/>
    <x v="53"/>
    <x v="61"/>
    <n v="45"/>
    <s v="2024/05 "/>
  </r>
  <r>
    <n v="2992"/>
    <s v="2024/11 "/>
    <x v="71"/>
    <x v="54"/>
    <x v="62"/>
    <n v="1"/>
    <s v="2024/04 "/>
  </r>
  <r>
    <n v="2993"/>
    <s v="2024/11 "/>
    <x v="72"/>
    <x v="55"/>
    <x v="63"/>
    <n v="551"/>
    <s v="2024/12 "/>
  </r>
  <r>
    <n v="2994"/>
    <s v="2024/11 "/>
    <x v="285"/>
    <x v="125"/>
    <x v="241"/>
    <n v="30"/>
    <s v="2024/01 "/>
  </r>
  <r>
    <n v="2995"/>
    <s v="2024/11 "/>
    <x v="73"/>
    <x v="56"/>
    <x v="64"/>
    <n v="20"/>
    <s v="2024/10 "/>
  </r>
  <r>
    <n v="2996"/>
    <s v="2024/11 "/>
    <x v="74"/>
    <x v="57"/>
    <x v="65"/>
    <n v="3750"/>
    <s v="2025/12 "/>
  </r>
  <r>
    <n v="2997"/>
    <s v="2024/11 "/>
    <x v="286"/>
    <x v="126"/>
    <x v="242"/>
    <n v="1"/>
    <s v="2024/01 "/>
  </r>
  <r>
    <n v="2998"/>
    <s v="2024/11 "/>
    <x v="76"/>
    <x v="59"/>
    <x v="66"/>
    <n v="50"/>
    <s v="2025/12 "/>
  </r>
  <r>
    <n v="2999"/>
    <s v="2024/11 "/>
    <x v="77"/>
    <x v="60"/>
    <x v="67"/>
    <n v="310"/>
    <s v="2024/10 "/>
  </r>
  <r>
    <n v="3000"/>
    <s v="2024/11 "/>
    <x v="426"/>
    <x v="181"/>
    <x v="329"/>
    <n v="10"/>
    <s v="2024/01 "/>
  </r>
  <r>
    <n v="3001"/>
    <s v="2024/11 "/>
    <x v="289"/>
    <x v="129"/>
    <x v="244"/>
    <n v="40"/>
    <s v="2024/01 "/>
  </r>
  <r>
    <n v="3002"/>
    <s v="2024/11 "/>
    <x v="1013"/>
    <x v="181"/>
    <x v="329"/>
    <n v="10"/>
    <s v="2024/01 "/>
  </r>
  <r>
    <n v="3003"/>
    <s v="2024/11 "/>
    <x v="1014"/>
    <x v="394"/>
    <x v="329"/>
    <n v="10"/>
    <s v="2024/01 "/>
  </r>
  <r>
    <n v="3004"/>
    <s v="2024/11 "/>
    <x v="290"/>
    <x v="130"/>
    <x v="244"/>
    <n v="10"/>
    <s v="2024/01 "/>
  </r>
  <r>
    <n v="3005"/>
    <s v="2024/11 "/>
    <x v="982"/>
    <x v="382"/>
    <x v="604"/>
    <n v="5"/>
    <s v="2024/01 "/>
  </r>
  <r>
    <n v="3006"/>
    <s v="2024/11 "/>
    <x v="983"/>
    <x v="383"/>
    <x v="9"/>
    <n v="10"/>
    <s v="2024/02 "/>
  </r>
  <r>
    <n v="3007"/>
    <s v="2024/11 "/>
    <x v="927"/>
    <x v="359"/>
    <x v="9"/>
    <n v="12"/>
    <s v="2024/03 "/>
  </r>
  <r>
    <n v="3008"/>
    <s v="2024/11 "/>
    <x v="702"/>
    <x v="49"/>
    <x v="470"/>
    <n v="150"/>
    <s v="2024/01 "/>
  </r>
  <r>
    <n v="3009"/>
    <s v="2024/11 "/>
    <x v="703"/>
    <x v="51"/>
    <x v="471"/>
    <n v="20"/>
    <s v="2024/01 "/>
  </r>
  <r>
    <n v="3010"/>
    <s v="2024/11 "/>
    <x v="704"/>
    <x v="43"/>
    <x v="472"/>
    <n v="180"/>
    <s v="2024/02 "/>
  </r>
  <r>
    <n v="3011"/>
    <s v="2024/11 "/>
    <x v="705"/>
    <x v="45"/>
    <x v="473"/>
    <n v="23"/>
    <s v="2024/06 "/>
  </r>
  <r>
    <n v="3012"/>
    <s v="2024/11 "/>
    <x v="801"/>
    <x v="50"/>
    <x v="518"/>
    <n v="4"/>
    <s v="2024/01 "/>
  </r>
  <r>
    <n v="3013"/>
    <s v="2024/11 "/>
    <x v="1015"/>
    <x v="51"/>
    <x v="615"/>
    <n v="30"/>
    <s v="2024/01 "/>
  </r>
  <r>
    <n v="3014"/>
    <s v="2024/11 "/>
    <x v="1016"/>
    <x v="53"/>
    <x v="616"/>
    <n v="30"/>
    <s v="2024/01 "/>
  </r>
  <r>
    <n v="3015"/>
    <s v="2024/11 "/>
    <x v="1017"/>
    <x v="395"/>
    <x v="9"/>
    <n v="10"/>
    <s v="2024/01 "/>
  </r>
  <r>
    <n v="3016"/>
    <s v="2024/11 "/>
    <x v="1018"/>
    <x v="396"/>
    <x v="9"/>
    <n v="200"/>
    <s v="2024/01 "/>
  </r>
  <r>
    <n v="3017"/>
    <s v="2024/11 "/>
    <x v="83"/>
    <x v="52"/>
    <x v="71"/>
    <n v="1000"/>
    <s v="2024/01 "/>
  </r>
  <r>
    <n v="3018"/>
    <s v="2024/11 "/>
    <x v="84"/>
    <x v="57"/>
    <x v="72"/>
    <n v="2700"/>
    <s v="2025/12 "/>
  </r>
  <r>
    <n v="3019"/>
    <s v="2024/11 "/>
    <x v="1019"/>
    <x v="56"/>
    <x v="617"/>
    <n v="60"/>
    <s v="2024/01 "/>
  </r>
  <r>
    <n v="3020"/>
    <s v="2024/11 "/>
    <x v="521"/>
    <x v="15"/>
    <x v="377"/>
    <n v="12"/>
    <s v="2024/01 "/>
  </r>
  <r>
    <n v="3021"/>
    <s v="2024/11 "/>
    <x v="711"/>
    <x v="31"/>
    <x v="478"/>
    <n v="9"/>
    <s v="2024/02 "/>
  </r>
  <r>
    <n v="3022"/>
    <s v="2024/11 "/>
    <x v="1020"/>
    <x v="243"/>
    <x v="378"/>
    <n v="3"/>
    <s v="2024/01 "/>
  </r>
  <r>
    <n v="3023"/>
    <s v="2024/11 "/>
    <x v="89"/>
    <x v="14"/>
    <x v="76"/>
    <n v="20"/>
    <s v="2024/01 "/>
  </r>
  <r>
    <n v="3024"/>
    <s v="2024/11 "/>
    <x v="1021"/>
    <x v="19"/>
    <x v="76"/>
    <n v="20"/>
    <s v="2024/01 "/>
  </r>
  <r>
    <n v="3025"/>
    <s v="2024/11 "/>
    <x v="822"/>
    <x v="320"/>
    <x v="530"/>
    <n v="1"/>
    <s v="2024/01 "/>
  </r>
  <r>
    <n v="3026"/>
    <s v="2024/11 "/>
    <x v="1022"/>
    <x v="196"/>
    <x v="378"/>
    <n v="4"/>
    <s v="2024/01 "/>
  </r>
  <r>
    <n v="3027"/>
    <s v="2024/11 "/>
    <x v="1023"/>
    <x v="197"/>
    <x v="378"/>
    <n v="4"/>
    <s v="2024/01 "/>
  </r>
  <r>
    <n v="3028"/>
    <s v="2024/11 "/>
    <x v="1024"/>
    <x v="16"/>
    <x v="76"/>
    <n v="20"/>
    <s v="2024/01 "/>
  </r>
  <r>
    <n v="3029"/>
    <s v="2024/11 "/>
    <x v="313"/>
    <x v="134"/>
    <x v="78"/>
    <n v="20"/>
    <s v="2024/08 "/>
  </r>
  <r>
    <n v="3030"/>
    <s v="2024/11 "/>
    <x v="96"/>
    <x v="70"/>
    <x v="79"/>
    <n v="120"/>
    <s v="2024/02 "/>
  </r>
  <r>
    <n v="3031"/>
    <s v="2024/11 "/>
    <x v="97"/>
    <x v="71"/>
    <x v="78"/>
    <n v="22"/>
    <s v="2024/04 "/>
  </r>
  <r>
    <n v="3032"/>
    <s v="2024/11 "/>
    <x v="314"/>
    <x v="135"/>
    <x v="79"/>
    <n v="220"/>
    <s v="2024/02 "/>
  </r>
  <r>
    <n v="3033"/>
    <s v="2024/11 "/>
    <x v="315"/>
    <x v="136"/>
    <x v="262"/>
    <n v="5"/>
    <s v="2024/02 "/>
  </r>
  <r>
    <n v="3034"/>
    <s v="2024/11 "/>
    <x v="1025"/>
    <x v="397"/>
    <x v="79"/>
    <n v="60"/>
    <s v="2024/01 "/>
  </r>
  <r>
    <n v="3035"/>
    <s v="2024/11 "/>
    <x v="316"/>
    <x v="75"/>
    <x v="78"/>
    <n v="50"/>
    <s v="2024/08 "/>
  </r>
  <r>
    <n v="3036"/>
    <s v="2024/11 "/>
    <x v="98"/>
    <x v="72"/>
    <x v="79"/>
    <n v="1010"/>
    <s v="2026/01 "/>
  </r>
  <r>
    <n v="3037"/>
    <s v="2024/11 "/>
    <x v="99"/>
    <x v="73"/>
    <x v="79"/>
    <n v="281"/>
    <s v="2024/03 "/>
  </r>
  <r>
    <n v="3038"/>
    <s v="2024/11 "/>
    <x v="101"/>
    <x v="75"/>
    <x v="80"/>
    <n v="50"/>
    <s v="2024/07 "/>
  </r>
  <r>
    <n v="3039"/>
    <s v="2024/11 "/>
    <x v="1026"/>
    <x v="398"/>
    <x v="79"/>
    <n v="12"/>
    <s v="2024/03 "/>
  </r>
  <r>
    <n v="3040"/>
    <s v="2024/11 "/>
    <x v="1027"/>
    <x v="399"/>
    <x v="78"/>
    <n v="12"/>
    <s v="2024/01 "/>
  </r>
  <r>
    <n v="3041"/>
    <s v="2024/11 "/>
    <x v="319"/>
    <x v="138"/>
    <x v="262"/>
    <n v="8"/>
    <s v="2024/10 "/>
  </r>
  <r>
    <n v="3042"/>
    <s v="2024/11 "/>
    <x v="734"/>
    <x v="300"/>
    <x v="487"/>
    <n v="100"/>
    <s v="2024/03 "/>
  </r>
  <r>
    <n v="3043"/>
    <s v="2024/11 "/>
    <x v="321"/>
    <x v="77"/>
    <x v="2"/>
    <n v="51"/>
    <s v="2026/01 "/>
  </r>
  <r>
    <n v="3044"/>
    <s v="2024/11 "/>
    <x v="439"/>
    <x v="100"/>
    <x v="77"/>
    <n v="2"/>
    <s v="2024/01 "/>
  </r>
  <r>
    <n v="3045"/>
    <s v="2024/11 "/>
    <x v="106"/>
    <x v="78"/>
    <x v="0"/>
    <n v="140"/>
    <s v="2024/02 "/>
  </r>
  <r>
    <n v="3046"/>
    <s v="2024/11 "/>
    <x v="891"/>
    <x v="57"/>
    <x v="567"/>
    <n v="300"/>
    <s v="2024/01 "/>
  </r>
  <r>
    <n v="3047"/>
    <s v="2024/11 "/>
    <x v="440"/>
    <x v="191"/>
    <x v="334"/>
    <n v="4"/>
    <s v="2024/01 "/>
  </r>
  <r>
    <n v="3048"/>
    <s v="2024/11 "/>
    <x v="324"/>
    <x v="139"/>
    <x v="265"/>
    <n v="3"/>
    <s v="2024/01 "/>
  </r>
  <r>
    <n v="3049"/>
    <s v="2024/11 "/>
    <x v="109"/>
    <x v="80"/>
    <x v="84"/>
    <n v="1"/>
    <s v="2024/02 "/>
  </r>
  <r>
    <n v="3050"/>
    <s v="2024/11 "/>
    <x v="735"/>
    <x v="141"/>
    <x v="488"/>
    <n v="4"/>
    <s v="2024/01 "/>
  </r>
  <r>
    <n v="3051"/>
    <s v="2024/11 "/>
    <x v="1028"/>
    <x v="142"/>
    <x v="618"/>
    <n v="10"/>
    <s v="2024/01 "/>
  </r>
  <r>
    <n v="3052"/>
    <s v="2024/11 "/>
    <x v="1029"/>
    <x v="87"/>
    <x v="619"/>
    <n v="2"/>
    <s v="2024/01 "/>
  </r>
  <r>
    <n v="3053"/>
    <s v="2024/11 "/>
    <x v="1030"/>
    <x v="9"/>
    <x v="620"/>
    <n v="20"/>
    <s v="2024/01 "/>
  </r>
  <r>
    <n v="3054"/>
    <s v="2024/11 "/>
    <x v="737"/>
    <x v="11"/>
    <x v="490"/>
    <n v="40"/>
    <s v="2024/01 "/>
  </r>
  <r>
    <n v="3055"/>
    <s v="2024/11 "/>
    <x v="1031"/>
    <x v="89"/>
    <x v="621"/>
    <n v="45"/>
    <s v="2024/01 "/>
  </r>
  <r>
    <n v="3056"/>
    <s v="2024/11 "/>
    <x v="1032"/>
    <x v="10"/>
    <x v="622"/>
    <n v="5"/>
    <s v="2024/01 "/>
  </r>
  <r>
    <n v="3057"/>
    <s v="2024/11 "/>
    <x v="1033"/>
    <x v="90"/>
    <x v="623"/>
    <m/>
    <s v="2024/02 "/>
  </r>
  <r>
    <n v="3058"/>
    <s v="2024/11 "/>
    <x v="833"/>
    <x v="84"/>
    <x v="534"/>
    <n v="20"/>
    <s v="2024/01 "/>
  </r>
  <r>
    <n v="3059"/>
    <s v="2024/11 "/>
    <x v="119"/>
    <x v="86"/>
    <x v="94"/>
    <n v="-40"/>
    <s v="2024/01 "/>
  </r>
  <r>
    <n v="3060"/>
    <s v="2024/11 "/>
    <x v="120"/>
    <x v="85"/>
    <x v="95"/>
    <n v="6"/>
    <s v="2024/02 "/>
  </r>
  <r>
    <n v="3061"/>
    <s v="2024/11 "/>
    <x v="121"/>
    <x v="85"/>
    <x v="96"/>
    <n v="-54"/>
    <s v="2024/10 "/>
  </r>
  <r>
    <n v="3062"/>
    <s v="2024/11 "/>
    <x v="122"/>
    <x v="85"/>
    <x v="97"/>
    <n v="4"/>
    <s v="2024/01 "/>
  </r>
  <r>
    <n v="3063"/>
    <s v="2024/11 "/>
    <x v="124"/>
    <x v="85"/>
    <x v="99"/>
    <n v="7"/>
    <s v="2024/05 "/>
  </r>
  <r>
    <n v="3064"/>
    <s v="2024/11 "/>
    <x v="126"/>
    <x v="6"/>
    <x v="10"/>
    <n v="4"/>
    <s v="2024/01 "/>
  </r>
  <r>
    <n v="3065"/>
    <s v="2024/11 "/>
    <x v="447"/>
    <x v="6"/>
    <x v="12"/>
    <n v="1"/>
    <s v="2024/01 "/>
  </r>
  <r>
    <n v="3066"/>
    <s v="2024/11 "/>
    <x v="128"/>
    <x v="6"/>
    <x v="1"/>
    <n v="12"/>
    <s v="2024/08 "/>
  </r>
  <r>
    <n v="3067"/>
    <s v="2024/11 "/>
    <x v="449"/>
    <x v="142"/>
    <x v="342"/>
    <n v="10"/>
    <s v="2024/01 "/>
  </r>
  <r>
    <n v="3068"/>
    <s v="2024/11 "/>
    <x v="331"/>
    <x v="142"/>
    <x v="270"/>
    <n v="10"/>
    <s v="2024/01 "/>
  </r>
  <r>
    <n v="3069"/>
    <s v="2024/11 "/>
    <x v="332"/>
    <x v="142"/>
    <x v="271"/>
    <n v="10"/>
    <s v="2024/01 "/>
  </r>
  <r>
    <n v="3070"/>
    <s v="2024/11 "/>
    <x v="450"/>
    <x v="142"/>
    <x v="343"/>
    <n v="10"/>
    <s v="2024/03 "/>
  </r>
  <r>
    <n v="3071"/>
    <s v="2024/11 "/>
    <x v="129"/>
    <x v="87"/>
    <x v="100"/>
    <n v="90"/>
    <s v="2024/02 "/>
  </r>
  <r>
    <n v="3072"/>
    <s v="2024/11 "/>
    <x v="130"/>
    <x v="87"/>
    <x v="101"/>
    <n v="120"/>
    <s v="2025/02 "/>
  </r>
  <r>
    <n v="3073"/>
    <s v="2024/11 "/>
    <x v="131"/>
    <x v="87"/>
    <x v="102"/>
    <n v="15"/>
    <s v="2025/02 "/>
  </r>
  <r>
    <n v="3074"/>
    <s v="2024/11 "/>
    <x v="132"/>
    <x v="87"/>
    <x v="103"/>
    <n v="55"/>
    <s v="2024/01 "/>
  </r>
  <r>
    <n v="3075"/>
    <s v="2024/11 "/>
    <x v="133"/>
    <x v="87"/>
    <x v="104"/>
    <n v="81"/>
    <s v="2024/02 "/>
  </r>
  <r>
    <n v="3076"/>
    <s v="2024/11 "/>
    <x v="532"/>
    <x v="87"/>
    <x v="383"/>
    <n v="15"/>
    <s v="2024/01 "/>
  </r>
  <r>
    <n v="3077"/>
    <s v="2024/11 "/>
    <x v="453"/>
    <x v="82"/>
    <x v="346"/>
    <n v="10"/>
    <s v="2024/01 "/>
  </r>
  <r>
    <n v="3078"/>
    <s v="2024/11 "/>
    <x v="138"/>
    <x v="82"/>
    <x v="109"/>
    <n v="30"/>
    <s v="2025/03 "/>
  </r>
  <r>
    <n v="3079"/>
    <s v="2024/11 "/>
    <x v="139"/>
    <x v="82"/>
    <x v="110"/>
    <n v="30"/>
    <s v="2024/05 "/>
  </r>
  <r>
    <n v="3080"/>
    <s v="2024/11 "/>
    <x v="140"/>
    <x v="82"/>
    <x v="111"/>
    <n v="30"/>
    <s v="2024/01 "/>
  </r>
  <r>
    <n v="3081"/>
    <s v="2024/11 "/>
    <x v="141"/>
    <x v="82"/>
    <x v="112"/>
    <n v="25"/>
    <s v="2024/01 "/>
  </r>
  <r>
    <n v="3082"/>
    <s v="2024/11 "/>
    <x v="1034"/>
    <x v="82"/>
    <x v="383"/>
    <n v="15"/>
    <s v="2024/01 "/>
  </r>
  <r>
    <n v="3083"/>
    <s v="2024/11 "/>
    <x v="142"/>
    <x v="9"/>
    <x v="113"/>
    <n v="976"/>
    <s v="2024/04 "/>
  </r>
  <r>
    <n v="3084"/>
    <s v="2024/11 "/>
    <x v="144"/>
    <x v="9"/>
    <x v="115"/>
    <n v="783"/>
    <s v="2024/04 "/>
  </r>
  <r>
    <n v="3085"/>
    <s v="2024/11 "/>
    <x v="533"/>
    <x v="9"/>
    <x v="384"/>
    <n v="40"/>
    <s v="2024/01 "/>
  </r>
  <r>
    <n v="3086"/>
    <s v="2024/11 "/>
    <x v="145"/>
    <x v="9"/>
    <x v="116"/>
    <n v="352"/>
    <s v="2024/04 "/>
  </r>
  <r>
    <n v="3087"/>
    <s v="2024/11 "/>
    <x v="146"/>
    <x v="9"/>
    <x v="117"/>
    <n v="193"/>
    <s v="2024/07 "/>
  </r>
  <r>
    <n v="3088"/>
    <s v="2024/11 "/>
    <x v="147"/>
    <x v="9"/>
    <x v="118"/>
    <n v="30"/>
    <s v="2024/02 "/>
  </r>
  <r>
    <n v="3089"/>
    <s v="2024/11 "/>
    <x v="148"/>
    <x v="9"/>
    <x v="119"/>
    <n v="77"/>
    <s v="2024/02 "/>
  </r>
  <r>
    <n v="3090"/>
    <s v="2024/11 "/>
    <x v="149"/>
    <x v="9"/>
    <x v="120"/>
    <n v="3"/>
    <s v="2024/02 "/>
  </r>
  <r>
    <n v="3091"/>
    <s v="2024/11 "/>
    <x v="150"/>
    <x v="9"/>
    <x v="121"/>
    <n v="170"/>
    <s v="2025/02 "/>
  </r>
  <r>
    <n v="3092"/>
    <s v="2024/11 "/>
    <x v="151"/>
    <x v="9"/>
    <x v="122"/>
    <n v="12"/>
    <s v="2024/01 "/>
  </r>
  <r>
    <n v="3093"/>
    <s v="2024/11 "/>
    <x v="153"/>
    <x v="9"/>
    <x v="124"/>
    <n v="48"/>
    <s v="2024/02 "/>
  </r>
  <r>
    <n v="3094"/>
    <s v="2024/11 "/>
    <x v="154"/>
    <x v="9"/>
    <x v="125"/>
    <n v="70"/>
    <s v="2024/04 "/>
  </r>
  <r>
    <n v="3095"/>
    <s v="2024/11 "/>
    <x v="156"/>
    <x v="88"/>
    <x v="127"/>
    <n v="30"/>
    <s v="2024/03 "/>
  </r>
  <r>
    <n v="3096"/>
    <s v="2024/11 "/>
    <x v="157"/>
    <x v="88"/>
    <x v="128"/>
    <n v="35"/>
    <s v="2024/01 "/>
  </r>
  <r>
    <n v="3097"/>
    <s v="2024/11 "/>
    <x v="838"/>
    <x v="88"/>
    <x v="539"/>
    <n v="30"/>
    <s v="2024/01 "/>
  </r>
  <r>
    <n v="3098"/>
    <s v="2024/11 "/>
    <x v="159"/>
    <x v="88"/>
    <x v="130"/>
    <n v="32"/>
    <s v="2024/02 "/>
  </r>
  <r>
    <n v="3099"/>
    <s v="2024/11 "/>
    <x v="160"/>
    <x v="88"/>
    <x v="131"/>
    <n v="240"/>
    <s v="2024/12 "/>
  </r>
  <r>
    <n v="3100"/>
    <s v="2024/11 "/>
    <x v="455"/>
    <x v="88"/>
    <x v="347"/>
    <n v="30"/>
    <s v="2024/01 "/>
  </r>
  <r>
    <n v="3101"/>
    <s v="2024/11 "/>
    <x v="537"/>
    <x v="88"/>
    <x v="387"/>
    <n v="30"/>
    <s v="2024/01 "/>
  </r>
  <r>
    <n v="3102"/>
    <s v="2024/11 "/>
    <x v="161"/>
    <x v="11"/>
    <x v="132"/>
    <n v="83"/>
    <s v="2025/02 "/>
  </r>
  <r>
    <n v="3103"/>
    <s v="2024/11 "/>
    <x v="336"/>
    <x v="11"/>
    <x v="275"/>
    <n v="50"/>
    <s v="2024/01 "/>
  </r>
  <r>
    <n v="3104"/>
    <s v="2024/11 "/>
    <x v="162"/>
    <x v="11"/>
    <x v="133"/>
    <n v="72"/>
    <s v="2024/08 "/>
  </r>
  <r>
    <n v="3105"/>
    <s v="2024/11 "/>
    <x v="163"/>
    <x v="11"/>
    <x v="134"/>
    <n v="69"/>
    <s v="2026/03 "/>
  </r>
  <r>
    <n v="3106"/>
    <s v="2024/11 "/>
    <x v="164"/>
    <x v="11"/>
    <x v="135"/>
    <n v="50"/>
    <s v="2024/03 "/>
  </r>
  <r>
    <n v="3107"/>
    <s v="2024/11 "/>
    <x v="456"/>
    <x v="11"/>
    <x v="348"/>
    <n v="41"/>
    <s v="2024/01 "/>
  </r>
  <r>
    <n v="3108"/>
    <s v="2024/11 "/>
    <x v="165"/>
    <x v="11"/>
    <x v="136"/>
    <n v="260"/>
    <s v="2024/07 "/>
  </r>
  <r>
    <n v="3109"/>
    <s v="2024/11 "/>
    <x v="839"/>
    <x v="11"/>
    <x v="540"/>
    <n v="2"/>
    <s v="2024/03 "/>
  </r>
  <r>
    <n v="3110"/>
    <s v="2024/11 "/>
    <x v="166"/>
    <x v="11"/>
    <x v="137"/>
    <n v="45"/>
    <s v="2024/01 "/>
  </r>
  <r>
    <n v="3111"/>
    <s v="2024/11 "/>
    <x v="167"/>
    <x v="11"/>
    <x v="138"/>
    <n v="40"/>
    <s v="2024/01 "/>
  </r>
  <r>
    <n v="3112"/>
    <s v="2024/11 "/>
    <x v="171"/>
    <x v="83"/>
    <x v="142"/>
    <n v="10"/>
    <s v="2024/01 "/>
  </r>
  <r>
    <n v="3113"/>
    <s v="2024/11 "/>
    <x v="172"/>
    <x v="83"/>
    <x v="143"/>
    <n v="49"/>
    <s v="2024/04 "/>
  </r>
  <r>
    <n v="3114"/>
    <s v="2024/11 "/>
    <x v="173"/>
    <x v="83"/>
    <x v="144"/>
    <n v="5"/>
    <s v="2024/05 "/>
  </r>
  <r>
    <n v="3115"/>
    <s v="2024/11 "/>
    <x v="1002"/>
    <x v="90"/>
    <x v="614"/>
    <n v="10"/>
    <s v="2024/01 "/>
  </r>
  <r>
    <n v="3116"/>
    <s v="2024/11 "/>
    <x v="341"/>
    <x v="90"/>
    <x v="280"/>
    <n v="210"/>
    <s v="2024/07 "/>
  </r>
  <r>
    <n v="3117"/>
    <s v="2024/11 "/>
    <x v="181"/>
    <x v="90"/>
    <x v="152"/>
    <n v="264"/>
    <s v="2024/05 "/>
  </r>
  <r>
    <n v="3118"/>
    <s v="2024/11 "/>
    <x v="342"/>
    <x v="90"/>
    <x v="281"/>
    <n v="60"/>
    <s v="2024/01 "/>
  </r>
  <r>
    <n v="3119"/>
    <s v="2024/11 "/>
    <x v="183"/>
    <x v="84"/>
    <x v="154"/>
    <n v="20"/>
    <s v="2024/01 "/>
  </r>
  <r>
    <n v="3120"/>
    <s v="2024/11 "/>
    <x v="458"/>
    <x v="84"/>
    <x v="350"/>
    <n v="40"/>
    <s v="2025/03 "/>
  </r>
  <r>
    <n v="3121"/>
    <s v="2024/11 "/>
    <x v="184"/>
    <x v="84"/>
    <x v="155"/>
    <n v="50"/>
    <s v="2024/01 "/>
  </r>
  <r>
    <n v="3122"/>
    <s v="2024/11 "/>
    <x v="185"/>
    <x v="84"/>
    <x v="156"/>
    <n v="50"/>
    <s v="2024/01 "/>
  </r>
  <r>
    <n v="3123"/>
    <s v="2024/11 "/>
    <x v="186"/>
    <x v="84"/>
    <x v="157"/>
    <n v="260"/>
    <s v="2024/08 "/>
  </r>
  <r>
    <n v="3124"/>
    <s v="2024/11 "/>
    <x v="843"/>
    <x v="84"/>
    <x v="544"/>
    <n v="10"/>
    <s v="2024/01 "/>
  </r>
  <r>
    <n v="3125"/>
    <s v="2024/11 "/>
    <x v="187"/>
    <x v="84"/>
    <x v="158"/>
    <n v="30"/>
    <s v="2024/06 "/>
  </r>
  <r>
    <n v="3126"/>
    <s v="2024/11 "/>
    <x v="742"/>
    <x v="84"/>
    <x v="494"/>
    <n v="20"/>
    <s v="2024/01 "/>
  </r>
  <r>
    <n v="3127"/>
    <s v="2024/11 "/>
    <x v="1035"/>
    <x v="400"/>
    <x v="624"/>
    <n v="6"/>
    <s v="2024/01 "/>
  </r>
  <r>
    <n v="3128"/>
    <s v="2024/11 "/>
    <x v="1036"/>
    <x v="400"/>
    <x v="625"/>
    <n v="2"/>
    <s v="2024/01 "/>
  </r>
  <r>
    <n v="3129"/>
    <s v="2024/11 "/>
    <x v="1037"/>
    <x v="401"/>
    <x v="626"/>
    <n v="4"/>
    <s v="2024/01 "/>
  </r>
  <r>
    <n v="3130"/>
    <s v="2024/11 "/>
    <x v="1038"/>
    <x v="402"/>
    <x v="627"/>
    <n v="2"/>
    <s v="2024/01 "/>
  </r>
  <r>
    <n v="3131"/>
    <s v="2024/11 "/>
    <x v="204"/>
    <x v="97"/>
    <x v="173"/>
    <n v="10"/>
    <s v="2024/01 "/>
  </r>
  <r>
    <n v="3132"/>
    <s v="2024/11 "/>
    <x v="206"/>
    <x v="67"/>
    <x v="175"/>
    <n v="30"/>
    <s v="2024/01 "/>
  </r>
  <r>
    <n v="3133"/>
    <s v="2024/11 "/>
    <x v="744"/>
    <x v="98"/>
    <x v="495"/>
    <n v="20"/>
    <s v="2024/01 "/>
  </r>
  <r>
    <n v="3134"/>
    <s v="2024/11 "/>
    <x v="548"/>
    <x v="98"/>
    <x v="395"/>
    <n v="100"/>
    <s v="2024/01 "/>
  </r>
  <r>
    <n v="3135"/>
    <s v="2024/11 "/>
    <x v="549"/>
    <x v="98"/>
    <x v="396"/>
    <n v="130"/>
    <s v="2024/01 "/>
  </r>
  <r>
    <n v="3136"/>
    <s v="2024/11 "/>
    <x v="216"/>
    <x v="103"/>
    <x v="185"/>
    <n v="230"/>
    <s v="2024/08 "/>
  </r>
  <r>
    <n v="3137"/>
    <s v="2024/11 "/>
    <x v="217"/>
    <x v="103"/>
    <x v="186"/>
    <n v="119"/>
    <s v="2025/11 "/>
  </r>
  <r>
    <n v="3138"/>
    <s v="2024/11 "/>
    <x v="219"/>
    <x v="103"/>
    <x v="188"/>
    <n v="30"/>
    <s v="2024/07 "/>
  </r>
  <r>
    <n v="3139"/>
    <s v="2024/11 "/>
    <x v="221"/>
    <x v="103"/>
    <x v="190"/>
    <n v="125"/>
    <s v="2024/04 "/>
  </r>
  <r>
    <n v="3140"/>
    <s v="2024/11 "/>
    <x v="222"/>
    <x v="103"/>
    <x v="191"/>
    <n v="20"/>
    <s v="2024/01 "/>
  </r>
  <r>
    <n v="3141"/>
    <s v="2024/11 "/>
    <x v="469"/>
    <x v="104"/>
    <x v="354"/>
    <n v="20"/>
    <s v="2024/01 "/>
  </r>
  <r>
    <n v="3142"/>
    <s v="2024/11 "/>
    <x v="754"/>
    <x v="104"/>
    <x v="504"/>
    <n v="20"/>
    <s v="2024/01 "/>
  </r>
  <r>
    <n v="3143"/>
    <s v="2024/11 "/>
    <x v="224"/>
    <x v="105"/>
    <x v="193"/>
    <n v="130"/>
    <s v="2026/02 "/>
  </r>
  <r>
    <n v="3144"/>
    <s v="2024/11 "/>
    <x v="225"/>
    <x v="105"/>
    <x v="194"/>
    <n v="90"/>
    <s v="2024/04 "/>
  </r>
  <r>
    <n v="3145"/>
    <s v="2024/11 "/>
    <x v="227"/>
    <x v="105"/>
    <x v="196"/>
    <n v="10"/>
    <s v="2024/06 "/>
  </r>
  <r>
    <n v="3146"/>
    <s v="2024/11 "/>
    <x v="228"/>
    <x v="105"/>
    <x v="197"/>
    <n v="10"/>
    <s v="2024/01 "/>
  </r>
  <r>
    <n v="3147"/>
    <s v="2024/11 "/>
    <x v="230"/>
    <x v="105"/>
    <x v="199"/>
    <n v="160"/>
    <s v="2024/02 "/>
  </r>
  <r>
    <n v="3148"/>
    <s v="2024/11 "/>
    <x v="552"/>
    <x v="105"/>
    <x v="398"/>
    <n v="20"/>
    <s v="2024/01 "/>
  </r>
  <r>
    <n v="3149"/>
    <s v="2024/11 "/>
    <x v="232"/>
    <x v="105"/>
    <x v="201"/>
    <n v="28"/>
    <s v="2024/01 "/>
  </r>
  <r>
    <n v="3150"/>
    <s v="2024/11 "/>
    <x v="665"/>
    <x v="77"/>
    <x v="453"/>
    <n v="30"/>
    <s v="2024/12 "/>
  </r>
  <r>
    <n v="3151"/>
    <s v="2024/11 "/>
    <x v="357"/>
    <x v="77"/>
    <x v="292"/>
    <n v="140"/>
    <s v="2025/02 "/>
  </r>
  <r>
    <n v="3152"/>
    <s v="2024/11 "/>
    <x v="667"/>
    <x v="77"/>
    <x v="455"/>
    <n v="30"/>
    <s v="2024/01 "/>
  </r>
  <r>
    <n v="3153"/>
    <s v="2024/11 "/>
    <x v="358"/>
    <x v="100"/>
    <x v="293"/>
    <n v="80"/>
    <s v="2024/02 "/>
  </r>
  <r>
    <n v="3154"/>
    <s v="2024/11 "/>
    <x v="234"/>
    <x v="100"/>
    <x v="203"/>
    <n v="15"/>
    <s v="2025/02 "/>
  </r>
  <r>
    <n v="3155"/>
    <s v="2024/11 "/>
    <x v="235"/>
    <x v="100"/>
    <x v="204"/>
    <n v="10"/>
    <s v="2026/01 "/>
  </r>
  <r>
    <n v="3156"/>
    <s v="2024/11 "/>
    <x v="237"/>
    <x v="100"/>
    <x v="206"/>
    <n v="100"/>
    <s v="2024/01 "/>
  </r>
  <r>
    <n v="3157"/>
    <s v="2024/11 "/>
    <x v="239"/>
    <x v="78"/>
    <x v="208"/>
    <n v="202"/>
    <s v="2024/11 "/>
  </r>
  <r>
    <n v="3158"/>
    <s v="2024/11 "/>
    <x v="240"/>
    <x v="78"/>
    <x v="209"/>
    <n v="130"/>
    <s v="2024/07 "/>
  </r>
  <r>
    <n v="3159"/>
    <s v="2024/11 "/>
    <x v="241"/>
    <x v="78"/>
    <x v="210"/>
    <n v="400"/>
    <s v="2024/08 "/>
  </r>
  <r>
    <n v="3160"/>
    <s v="2024/11 "/>
    <x v="242"/>
    <x v="78"/>
    <x v="211"/>
    <n v="350"/>
    <s v="2026/02 "/>
  </r>
  <r>
    <n v="3161"/>
    <s v="2024/11 "/>
    <x v="554"/>
    <x v="78"/>
    <x v="400"/>
    <n v="10"/>
    <s v="2024/01 "/>
  </r>
  <r>
    <n v="3162"/>
    <s v="2024/11 "/>
    <x v="243"/>
    <x v="79"/>
    <x v="212"/>
    <n v="260"/>
    <s v="2024/10 "/>
  </r>
  <r>
    <n v="3163"/>
    <s v="2024/11 "/>
    <x v="555"/>
    <x v="79"/>
    <x v="401"/>
    <n v="50"/>
    <s v="2024/01 "/>
  </r>
  <r>
    <n v="3164"/>
    <s v="2024/11 "/>
    <x v="244"/>
    <x v="79"/>
    <x v="213"/>
    <n v="120"/>
    <s v="2024/07 "/>
  </r>
  <r>
    <n v="3165"/>
    <s v="2024/11 "/>
    <x v="245"/>
    <x v="79"/>
    <x v="214"/>
    <n v="2630"/>
    <s v="2024/01 "/>
  </r>
  <r>
    <n v="3166"/>
    <s v="2024/11 "/>
    <x v="246"/>
    <x v="79"/>
    <x v="215"/>
    <n v="10"/>
    <s v="2024/04 "/>
  </r>
  <r>
    <n v="3167"/>
    <s v="2024/11 "/>
    <x v="474"/>
    <x v="79"/>
    <x v="359"/>
    <n v="10"/>
    <s v="2024/01 "/>
  </r>
  <r>
    <n v="3168"/>
    <s v="2024/11 "/>
    <x v="247"/>
    <x v="79"/>
    <x v="216"/>
    <n v="200"/>
    <s v="2026/02 "/>
  </r>
  <r>
    <n v="3169"/>
    <s v="2024/11 "/>
    <x v="248"/>
    <x v="79"/>
    <x v="217"/>
    <n v="825"/>
    <s v="2024/01 "/>
  </r>
  <r>
    <n v="3170"/>
    <s v="2024/11 "/>
    <x v="250"/>
    <x v="79"/>
    <x v="219"/>
    <n v="130"/>
    <s v="2026/03 "/>
  </r>
  <r>
    <n v="3171"/>
    <s v="2024/11 "/>
    <x v="251"/>
    <x v="79"/>
    <x v="220"/>
    <n v="110"/>
    <s v="2024/01 "/>
  </r>
  <r>
    <n v="3172"/>
    <s v="2024/11 "/>
    <x v="252"/>
    <x v="79"/>
    <x v="221"/>
    <n v="100"/>
    <s v="2024/01 "/>
  </r>
  <r>
    <n v="3173"/>
    <s v="2024/11 "/>
    <x v="1039"/>
    <x v="104"/>
    <x v="505"/>
    <n v="50"/>
    <s v="2024/01 "/>
  </r>
  <r>
    <n v="3174"/>
    <s v="2024/11 "/>
    <x v="558"/>
    <x v="216"/>
    <x v="404"/>
    <n v="889"/>
    <s v="2024/12 "/>
  </r>
  <r>
    <n v="3175"/>
    <s v="2024/11 "/>
    <x v="559"/>
    <x v="217"/>
    <x v="405"/>
    <n v="798"/>
    <s v="2024/12 "/>
  </r>
  <r>
    <n v="3176"/>
    <s v="2024/11 "/>
    <x v="560"/>
    <x v="218"/>
    <x v="406"/>
    <n v="40"/>
    <s v="2024/04 "/>
  </r>
  <r>
    <n v="3177"/>
    <s v="2024/11 "/>
    <x v="561"/>
    <x v="219"/>
    <x v="407"/>
    <n v="12"/>
    <s v="2024/01 "/>
  </r>
  <r>
    <n v="3178"/>
    <s v="2024/11 "/>
    <x v="562"/>
    <x v="220"/>
    <x v="408"/>
    <n v="170"/>
    <s v="2024/12 "/>
  </r>
  <r>
    <n v="3179"/>
    <s v="2024/11 "/>
    <x v="563"/>
    <x v="221"/>
    <x v="409"/>
    <n v="267"/>
    <s v="2024/05 "/>
  </r>
  <r>
    <n v="3180"/>
    <s v="2024/11 "/>
    <x v="564"/>
    <x v="222"/>
    <x v="410"/>
    <n v="50"/>
    <s v="2024/01 "/>
  </r>
  <r>
    <n v="3181"/>
    <s v="2024/11 "/>
    <x v="565"/>
    <x v="223"/>
    <x v="411"/>
    <n v="242"/>
    <s v="2025/12 "/>
  </r>
  <r>
    <n v="3182"/>
    <s v="2024/11 "/>
    <x v="566"/>
    <x v="224"/>
    <x v="412"/>
    <n v="474"/>
    <s v="2025/12 "/>
  </r>
  <r>
    <n v="3183"/>
    <s v="2024/11 "/>
    <x v="567"/>
    <x v="225"/>
    <x v="413"/>
    <n v="250"/>
    <s v="2025/12 "/>
  </r>
  <r>
    <n v="3184"/>
    <s v="2024/11 "/>
    <x v="568"/>
    <x v="226"/>
    <x v="414"/>
    <n v="10"/>
    <s v="2024/10 "/>
  </r>
  <r>
    <n v="3185"/>
    <s v="2024/11 "/>
    <x v="670"/>
    <x v="274"/>
    <x v="458"/>
    <n v="248"/>
    <s v="2024/01 "/>
  </r>
  <r>
    <n v="3186"/>
    <s v="2024/11 "/>
    <x v="671"/>
    <x v="275"/>
    <x v="459"/>
    <n v="782"/>
    <s v="2025/12 "/>
  </r>
  <r>
    <n v="3187"/>
    <s v="2024/11 "/>
    <x v="672"/>
    <x v="276"/>
    <x v="460"/>
    <n v="130"/>
    <s v="2025/12 "/>
  </r>
  <r>
    <n v="3188"/>
    <s v="2024/11 "/>
    <x v="569"/>
    <x v="227"/>
    <x v="415"/>
    <n v="1705"/>
    <s v="2024/07 "/>
  </r>
  <r>
    <n v="3189"/>
    <s v="2024/11 "/>
    <x v="674"/>
    <x v="278"/>
    <x v="462"/>
    <n v="262"/>
    <s v="2024/08 "/>
  </r>
  <r>
    <n v="3190"/>
    <s v="2024/11 "/>
    <x v="1040"/>
    <x v="403"/>
    <x v="628"/>
    <n v="2000"/>
    <s v="2024/11 "/>
  </r>
  <r>
    <n v="3191"/>
    <s v="2024/12 "/>
    <x v="367"/>
    <x v="0"/>
    <x v="8"/>
    <n v="50"/>
    <s v="2024/01 "/>
  </r>
  <r>
    <n v="3192"/>
    <s v="2024/12 "/>
    <x v="570"/>
    <x v="0"/>
    <x v="11"/>
    <n v="30"/>
    <s v="2024/01 "/>
  </r>
  <r>
    <n v="3193"/>
    <s v="2024/12 "/>
    <x v="1"/>
    <x v="0"/>
    <x v="1"/>
    <n v="10"/>
    <s v="2024/01 "/>
  </r>
  <r>
    <n v="3194"/>
    <s v="2024/12 "/>
    <x v="956"/>
    <x v="1"/>
    <x v="6"/>
    <n v="1"/>
    <s v="2024/01 "/>
  </r>
  <r>
    <n v="3195"/>
    <s v="2024/12 "/>
    <x v="487"/>
    <x v="0"/>
    <x v="10"/>
    <n v="180"/>
    <s v="2024/02 "/>
  </r>
  <r>
    <n v="3196"/>
    <s v="2024/12 "/>
    <x v="488"/>
    <x v="4"/>
    <x v="7"/>
    <n v="2"/>
    <s v="2024/01 "/>
  </r>
  <r>
    <n v="3197"/>
    <s v="2024/12 "/>
    <x v="1041"/>
    <x v="0"/>
    <x v="7"/>
    <n v="20"/>
    <s v="2024/01 "/>
  </r>
  <r>
    <n v="3198"/>
    <s v="2024/12 "/>
    <x v="957"/>
    <x v="4"/>
    <x v="11"/>
    <n v="1"/>
    <s v="2024/01 "/>
  </r>
  <r>
    <n v="3199"/>
    <s v="2024/12 "/>
    <x v="373"/>
    <x v="3"/>
    <x v="7"/>
    <n v="20"/>
    <s v="2024/01 "/>
  </r>
  <r>
    <n v="3200"/>
    <s v="2024/12 "/>
    <x v="375"/>
    <x v="150"/>
    <x v="303"/>
    <n v="5"/>
    <s v="2024/01 "/>
  </r>
  <r>
    <n v="3201"/>
    <s v="2024/12 "/>
    <x v="256"/>
    <x v="107"/>
    <x v="223"/>
    <n v="40"/>
    <s v="2024/01 "/>
  </r>
  <r>
    <n v="3202"/>
    <s v="2024/12 "/>
    <x v="490"/>
    <x v="107"/>
    <x v="361"/>
    <n v="30"/>
    <s v="2024/01 "/>
  </r>
  <r>
    <n v="3203"/>
    <s v="2024/12 "/>
    <x v="259"/>
    <x v="3"/>
    <x v="8"/>
    <n v="21"/>
    <s v="2024/01 "/>
  </r>
  <r>
    <n v="3204"/>
    <s v="2024/12 "/>
    <x v="8"/>
    <x v="3"/>
    <x v="5"/>
    <n v="20"/>
    <s v="2024/01 "/>
  </r>
  <r>
    <n v="3205"/>
    <s v="2024/12 "/>
    <x v="1042"/>
    <x v="404"/>
    <x v="224"/>
    <n v="18"/>
    <s v="2024/01 "/>
  </r>
  <r>
    <n v="3206"/>
    <s v="2024/12 "/>
    <x v="775"/>
    <x v="230"/>
    <x v="512"/>
    <n v="13"/>
    <s v="2024/07 "/>
  </r>
  <r>
    <n v="3207"/>
    <s v="2024/12 "/>
    <x v="1043"/>
    <x v="107"/>
    <x v="0"/>
    <n v="10"/>
    <s v="2024/01 "/>
  </r>
  <r>
    <n v="3208"/>
    <s v="2024/12 "/>
    <x v="11"/>
    <x v="6"/>
    <x v="7"/>
    <n v="10"/>
    <s v="2024/01 "/>
  </r>
  <r>
    <n v="3209"/>
    <s v="2024/12 "/>
    <x v="261"/>
    <x v="6"/>
    <x v="225"/>
    <n v="10"/>
    <s v="2024/01 "/>
  </r>
  <r>
    <n v="3210"/>
    <s v="2024/12 "/>
    <x v="964"/>
    <x v="6"/>
    <x v="3"/>
    <n v="30"/>
    <s v="2024/01 "/>
  </r>
  <r>
    <n v="3211"/>
    <s v="2024/12 "/>
    <x v="14"/>
    <x v="8"/>
    <x v="9"/>
    <n v="10"/>
    <s v="2024/01 "/>
  </r>
  <r>
    <n v="3212"/>
    <s v="2024/12 "/>
    <x v="1044"/>
    <x v="87"/>
    <x v="308"/>
    <n v="1"/>
    <s v="2024/01 "/>
  </r>
  <r>
    <n v="3213"/>
    <s v="2024/12 "/>
    <x v="1045"/>
    <x v="9"/>
    <x v="82"/>
    <n v="10"/>
    <s v="2024/01 "/>
  </r>
  <r>
    <n v="3214"/>
    <s v="2024/12 "/>
    <x v="1046"/>
    <x v="9"/>
    <x v="308"/>
    <n v="27"/>
    <s v="2024/01 "/>
  </r>
  <r>
    <n v="3215"/>
    <s v="2024/12 "/>
    <x v="21"/>
    <x v="9"/>
    <x v="14"/>
    <n v="250"/>
    <s v="2024/01 "/>
  </r>
  <r>
    <n v="3216"/>
    <s v="2024/12 "/>
    <x v="389"/>
    <x v="88"/>
    <x v="0"/>
    <n v="30"/>
    <s v="2024/01 "/>
  </r>
  <r>
    <n v="3217"/>
    <s v="2024/12 "/>
    <x v="1047"/>
    <x v="11"/>
    <x v="82"/>
    <n v="26"/>
    <s v="2024/04 "/>
  </r>
  <r>
    <n v="3218"/>
    <s v="2024/12 "/>
    <x v="786"/>
    <x v="11"/>
    <x v="0"/>
    <n v="30"/>
    <s v="2024/01 "/>
  </r>
  <r>
    <n v="3219"/>
    <s v="2024/12 "/>
    <x v="1048"/>
    <x v="11"/>
    <x v="308"/>
    <n v="71"/>
    <s v="2024/12 "/>
  </r>
  <r>
    <n v="3220"/>
    <s v="2024/12 "/>
    <x v="22"/>
    <x v="10"/>
    <x v="0"/>
    <n v="4"/>
    <s v="2024/01 "/>
  </r>
  <r>
    <n v="3221"/>
    <s v="2024/12 "/>
    <x v="1049"/>
    <x v="90"/>
    <x v="11"/>
    <n v="6"/>
    <s v="2024/01 "/>
  </r>
  <r>
    <n v="3222"/>
    <s v="2024/12 "/>
    <x v="1010"/>
    <x v="90"/>
    <x v="0"/>
    <n v="120"/>
    <s v="2024/01 "/>
  </r>
  <r>
    <n v="3223"/>
    <s v="2024/12 "/>
    <x v="1050"/>
    <x v="84"/>
    <x v="10"/>
    <n v="17"/>
    <s v="2024/03 "/>
  </r>
  <r>
    <n v="3224"/>
    <s v="2024/12 "/>
    <x v="1012"/>
    <x v="84"/>
    <x v="82"/>
    <n v="10"/>
    <s v="2024/01 "/>
  </r>
  <r>
    <n v="3225"/>
    <s v="2024/12 "/>
    <x v="1051"/>
    <x v="84"/>
    <x v="629"/>
    <n v="12"/>
    <s v="2024/03 "/>
  </r>
  <r>
    <n v="3226"/>
    <s v="2024/12 "/>
    <x v="499"/>
    <x v="30"/>
    <x v="365"/>
    <n v="120"/>
    <s v="2024/01 "/>
  </r>
  <r>
    <n v="3227"/>
    <s v="2024/12 "/>
    <x v="500"/>
    <x v="17"/>
    <x v="366"/>
    <n v="6"/>
    <s v="2024/01 "/>
  </r>
  <r>
    <n v="3228"/>
    <s v="2024/12 "/>
    <x v="1052"/>
    <x v="9"/>
    <x v="630"/>
    <n v="10"/>
    <s v="2024/01 "/>
  </r>
  <r>
    <n v="3229"/>
    <s v="2024/12 "/>
    <x v="502"/>
    <x v="24"/>
    <x v="368"/>
    <n v="1"/>
    <s v="2024/01 "/>
  </r>
  <r>
    <n v="3230"/>
    <s v="2024/12 "/>
    <x v="503"/>
    <x v="26"/>
    <x v="369"/>
    <n v="300"/>
    <s v="2024/01 "/>
  </r>
  <r>
    <n v="3231"/>
    <s v="2024/12 "/>
    <x v="1053"/>
    <x v="9"/>
    <x v="631"/>
    <n v="60"/>
    <s v="2024/01 "/>
  </r>
  <r>
    <n v="3232"/>
    <s v="2024/12 "/>
    <x v="1054"/>
    <x v="9"/>
    <x v="632"/>
    <n v="10"/>
    <s v="2024/01 "/>
  </r>
  <r>
    <n v="3233"/>
    <s v="2024/12 "/>
    <x v="583"/>
    <x v="84"/>
    <x v="419"/>
    <n v="179"/>
    <s v="2024/12 "/>
  </r>
  <r>
    <n v="3234"/>
    <s v="2024/12 "/>
    <x v="1055"/>
    <x v="84"/>
    <x v="633"/>
    <n v="5"/>
    <s v="2024/01 "/>
  </r>
  <r>
    <n v="3235"/>
    <s v="2024/12 "/>
    <x v="504"/>
    <x v="6"/>
    <x v="14"/>
    <n v="50"/>
    <s v="2024/01 "/>
  </r>
  <r>
    <n v="3236"/>
    <s v="2024/12 "/>
    <x v="1056"/>
    <x v="6"/>
    <x v="634"/>
    <n v="1"/>
    <s v="2024/01 "/>
  </r>
  <r>
    <n v="3237"/>
    <s v="2024/12 "/>
    <x v="1057"/>
    <x v="6"/>
    <x v="635"/>
    <n v="1"/>
    <s v="2024/01 "/>
  </r>
  <r>
    <n v="3238"/>
    <s v="2024/12 "/>
    <x v="1058"/>
    <x v="6"/>
    <x v="636"/>
    <n v="1"/>
    <s v="2024/01 "/>
  </r>
  <r>
    <n v="3239"/>
    <s v="2024/12 "/>
    <x v="1059"/>
    <x v="6"/>
    <x v="637"/>
    <n v="1"/>
    <s v="2024/01 "/>
  </r>
  <r>
    <n v="3240"/>
    <s v="2024/12 "/>
    <x v="1060"/>
    <x v="9"/>
    <x v="638"/>
    <n v="90"/>
    <s v="2024/01 "/>
  </r>
  <r>
    <n v="3241"/>
    <s v="2024/12 "/>
    <x v="271"/>
    <x v="111"/>
    <x v="9"/>
    <n v="38"/>
    <s v="2024/02 "/>
  </r>
  <r>
    <n v="3242"/>
    <s v="2024/12 "/>
    <x v="272"/>
    <x v="112"/>
    <x v="9"/>
    <n v="47"/>
    <s v="2024/07 "/>
  </r>
  <r>
    <n v="3243"/>
    <s v="2024/12 "/>
    <x v="273"/>
    <x v="113"/>
    <x v="9"/>
    <n v="20"/>
    <s v="2024/01 "/>
  </r>
  <r>
    <n v="3244"/>
    <s v="2024/12 "/>
    <x v="404"/>
    <x v="159"/>
    <x v="9"/>
    <n v="24"/>
    <s v="2024/02 "/>
  </r>
  <r>
    <n v="3245"/>
    <s v="2024/12 "/>
    <x v="409"/>
    <x v="164"/>
    <x v="317"/>
    <n v="12"/>
    <s v="2024/01 "/>
  </r>
  <r>
    <n v="3246"/>
    <s v="2024/12 "/>
    <x v="277"/>
    <x v="117"/>
    <x v="233"/>
    <n v="11"/>
    <s v="2024/01 "/>
  </r>
  <r>
    <n v="3247"/>
    <s v="2024/12 "/>
    <x v="30"/>
    <x v="13"/>
    <x v="21"/>
    <n v="7"/>
    <s v="2024/01 "/>
  </r>
  <r>
    <n v="3248"/>
    <s v="2024/12 "/>
    <x v="31"/>
    <x v="14"/>
    <x v="22"/>
    <n v="236"/>
    <s v="2025/12 "/>
  </r>
  <r>
    <n v="3249"/>
    <s v="2024/12 "/>
    <x v="591"/>
    <x v="240"/>
    <x v="9"/>
    <n v="11"/>
    <s v="2024/01 "/>
  </r>
  <r>
    <n v="3250"/>
    <s v="2024/12 "/>
    <x v="592"/>
    <x v="241"/>
    <x v="9"/>
    <n v="22"/>
    <s v="2024/01 "/>
  </r>
  <r>
    <n v="3251"/>
    <s v="2024/12 "/>
    <x v="32"/>
    <x v="15"/>
    <x v="23"/>
    <n v="143"/>
    <s v="2024/10 "/>
  </r>
  <r>
    <n v="3252"/>
    <s v="2024/12 "/>
    <x v="33"/>
    <x v="16"/>
    <x v="24"/>
    <n v="68"/>
    <s v="2025/10 "/>
  </r>
  <r>
    <n v="3253"/>
    <s v="2024/12 "/>
    <x v="34"/>
    <x v="17"/>
    <x v="25"/>
    <n v="148"/>
    <s v="2024/09 "/>
  </r>
  <r>
    <n v="3254"/>
    <s v="2024/12 "/>
    <x v="920"/>
    <x v="272"/>
    <x v="9"/>
    <n v="12"/>
    <s v="2024/03 "/>
  </r>
  <r>
    <n v="3255"/>
    <s v="2024/12 "/>
    <x v="35"/>
    <x v="18"/>
    <x v="26"/>
    <n v="20"/>
    <s v="2024/03 "/>
  </r>
  <r>
    <n v="3256"/>
    <s v="2024/12 "/>
    <x v="36"/>
    <x v="19"/>
    <x v="27"/>
    <n v="1"/>
    <s v="2024/04 "/>
  </r>
  <r>
    <n v="3257"/>
    <s v="2024/12 "/>
    <x v="37"/>
    <x v="20"/>
    <x v="28"/>
    <n v="30"/>
    <s v="2024/09 "/>
  </r>
  <r>
    <n v="3258"/>
    <s v="2024/12 "/>
    <x v="38"/>
    <x v="21"/>
    <x v="29"/>
    <n v="13"/>
    <s v="2024/07 "/>
  </r>
  <r>
    <n v="3259"/>
    <s v="2024/12 "/>
    <x v="39"/>
    <x v="22"/>
    <x v="30"/>
    <n v="104"/>
    <s v="2024/04 "/>
  </r>
  <r>
    <n v="3260"/>
    <s v="2024/12 "/>
    <x v="411"/>
    <x v="166"/>
    <x v="9"/>
    <n v="10"/>
    <s v="2024/06 "/>
  </r>
  <r>
    <n v="3261"/>
    <s v="2024/12 "/>
    <x v="41"/>
    <x v="24"/>
    <x v="32"/>
    <n v="5"/>
    <s v="2024/11 "/>
  </r>
  <r>
    <n v="3262"/>
    <s v="2024/12 "/>
    <x v="42"/>
    <x v="25"/>
    <x v="33"/>
    <n v="170"/>
    <s v="2025/08 "/>
  </r>
  <r>
    <n v="3263"/>
    <s v="2024/12 "/>
    <x v="43"/>
    <x v="26"/>
    <x v="34"/>
    <n v="4004"/>
    <s v="2024/12 "/>
  </r>
  <r>
    <n v="3264"/>
    <s v="2024/12 "/>
    <x v="44"/>
    <x v="27"/>
    <x v="35"/>
    <n v="210"/>
    <s v="2024/12 "/>
  </r>
  <r>
    <n v="3265"/>
    <s v="2024/12 "/>
    <x v="45"/>
    <x v="28"/>
    <x v="36"/>
    <n v="2"/>
    <s v="2025/12 "/>
  </r>
  <r>
    <n v="3266"/>
    <s v="2024/12 "/>
    <x v="46"/>
    <x v="29"/>
    <x v="37"/>
    <n v="490"/>
    <s v="2024/01 "/>
  </r>
  <r>
    <n v="3267"/>
    <s v="2024/12 "/>
    <x v="47"/>
    <x v="30"/>
    <x v="38"/>
    <n v="400"/>
    <s v="2025/12 "/>
  </r>
  <r>
    <n v="3268"/>
    <s v="2024/12 "/>
    <x v="48"/>
    <x v="31"/>
    <x v="39"/>
    <n v="550"/>
    <s v="2024/03 "/>
  </r>
  <r>
    <n v="3269"/>
    <s v="2024/12 "/>
    <x v="49"/>
    <x v="32"/>
    <x v="40"/>
    <n v="212"/>
    <s v="2025/11 "/>
  </r>
  <r>
    <n v="3270"/>
    <s v="2024/12 "/>
    <x v="50"/>
    <x v="33"/>
    <x v="41"/>
    <n v="-450"/>
    <s v="2024/11 "/>
  </r>
  <r>
    <n v="3271"/>
    <s v="2024/12 "/>
    <x v="975"/>
    <x v="376"/>
    <x v="9"/>
    <n v="29"/>
    <s v="2024/01 "/>
  </r>
  <r>
    <n v="3272"/>
    <s v="2024/12 "/>
    <x v="51"/>
    <x v="34"/>
    <x v="42"/>
    <n v="100"/>
    <s v="2024/11 "/>
  </r>
  <r>
    <n v="3273"/>
    <s v="2024/12 "/>
    <x v="52"/>
    <x v="35"/>
    <x v="43"/>
    <n v="120"/>
    <s v="2024/02 "/>
  </r>
  <r>
    <n v="3274"/>
    <s v="2024/12 "/>
    <x v="54"/>
    <x v="37"/>
    <x v="45"/>
    <n v="12"/>
    <s v="2024/06 "/>
  </r>
  <r>
    <n v="3275"/>
    <s v="2024/12 "/>
    <x v="870"/>
    <x v="329"/>
    <x v="558"/>
    <n v="-4"/>
    <s v="2024/01 "/>
  </r>
  <r>
    <n v="3276"/>
    <s v="2024/12 "/>
    <x v="58"/>
    <x v="41"/>
    <x v="49"/>
    <n v="292"/>
    <s v="2025/06 "/>
  </r>
  <r>
    <n v="3277"/>
    <s v="2024/12 "/>
    <x v="695"/>
    <x v="286"/>
    <x v="9"/>
    <n v="40"/>
    <s v="2024/01 "/>
  </r>
  <r>
    <n v="3278"/>
    <s v="2024/12 "/>
    <x v="512"/>
    <x v="203"/>
    <x v="9"/>
    <n v="10"/>
    <s v="2024/01 "/>
  </r>
  <r>
    <n v="3279"/>
    <s v="2024/12 "/>
    <x v="60"/>
    <x v="43"/>
    <x v="51"/>
    <n v="34"/>
    <s v="2025/12 "/>
  </r>
  <r>
    <n v="3280"/>
    <s v="2024/12 "/>
    <x v="61"/>
    <x v="44"/>
    <x v="52"/>
    <n v="300"/>
    <s v="2025/11 "/>
  </r>
  <r>
    <n v="3281"/>
    <s v="2024/12 "/>
    <x v="513"/>
    <x v="204"/>
    <x v="9"/>
    <n v="70"/>
    <s v="2024/01 "/>
  </r>
  <r>
    <n v="3282"/>
    <s v="2024/12 "/>
    <x v="62"/>
    <x v="45"/>
    <x v="53"/>
    <n v="38"/>
    <s v="2025/03 "/>
  </r>
  <r>
    <n v="3283"/>
    <s v="2024/12 "/>
    <x v="63"/>
    <x v="46"/>
    <x v="54"/>
    <n v="110"/>
    <s v="2025/12 "/>
  </r>
  <r>
    <n v="3284"/>
    <s v="2024/12 "/>
    <x v="65"/>
    <x v="48"/>
    <x v="56"/>
    <n v="40"/>
    <s v="2026/04 "/>
  </r>
  <r>
    <n v="3285"/>
    <s v="2024/12 "/>
    <x v="420"/>
    <x v="175"/>
    <x v="324"/>
    <n v="2"/>
    <s v="2024/01 "/>
  </r>
  <r>
    <n v="3286"/>
    <s v="2024/12 "/>
    <x v="66"/>
    <x v="49"/>
    <x v="57"/>
    <n v="39"/>
    <s v="2025/12 "/>
  </r>
  <r>
    <n v="3287"/>
    <s v="2024/12 "/>
    <x v="67"/>
    <x v="50"/>
    <x v="58"/>
    <n v="33"/>
    <s v="2025/12 "/>
  </r>
  <r>
    <n v="3288"/>
    <s v="2024/12 "/>
    <x v="68"/>
    <x v="51"/>
    <x v="59"/>
    <n v="30"/>
    <s v="2024/03 "/>
  </r>
  <r>
    <n v="3289"/>
    <s v="2024/12 "/>
    <x v="69"/>
    <x v="52"/>
    <x v="60"/>
    <n v="40"/>
    <s v="2024/08 "/>
  </r>
  <r>
    <n v="3290"/>
    <s v="2024/12 "/>
    <x v="517"/>
    <x v="208"/>
    <x v="9"/>
    <n v="8"/>
    <s v="2024/01 "/>
  </r>
  <r>
    <n v="3291"/>
    <s v="2024/12 "/>
    <x v="72"/>
    <x v="55"/>
    <x v="63"/>
    <n v="825"/>
    <s v="2024/12 "/>
  </r>
  <r>
    <n v="3292"/>
    <s v="2024/12 "/>
    <x v="73"/>
    <x v="56"/>
    <x v="64"/>
    <n v="50"/>
    <s v="2024/10 "/>
  </r>
  <r>
    <n v="3293"/>
    <s v="2024/12 "/>
    <x v="74"/>
    <x v="57"/>
    <x v="65"/>
    <n v="5600"/>
    <s v="2025/12 "/>
  </r>
  <r>
    <n v="3294"/>
    <s v="2024/12 "/>
    <x v="286"/>
    <x v="126"/>
    <x v="242"/>
    <n v="4"/>
    <s v="2024/01 "/>
  </r>
  <r>
    <n v="3295"/>
    <s v="2024/12 "/>
    <x v="75"/>
    <x v="58"/>
    <x v="9"/>
    <n v="46"/>
    <s v="2024/01 "/>
  </r>
  <r>
    <n v="3296"/>
    <s v="2024/12 "/>
    <x v="77"/>
    <x v="60"/>
    <x v="67"/>
    <n v="100"/>
    <s v="2024/10 "/>
  </r>
  <r>
    <n v="3297"/>
    <s v="2024/12 "/>
    <x v="1061"/>
    <x v="405"/>
    <x v="9"/>
    <m/>
    <s v="2024/01 "/>
  </r>
  <r>
    <n v="3298"/>
    <s v="2024/12 "/>
    <x v="426"/>
    <x v="181"/>
    <x v="329"/>
    <n v="20"/>
    <s v="2024/01 "/>
  </r>
  <r>
    <n v="3299"/>
    <s v="2024/12 "/>
    <x v="289"/>
    <x v="129"/>
    <x v="244"/>
    <n v="20"/>
    <s v="2024/01 "/>
  </r>
  <r>
    <n v="3300"/>
    <s v="2024/12 "/>
    <x v="427"/>
    <x v="132"/>
    <x v="329"/>
    <n v="20"/>
    <s v="2024/01 "/>
  </r>
  <r>
    <n v="3301"/>
    <s v="2024/12 "/>
    <x v="290"/>
    <x v="130"/>
    <x v="244"/>
    <n v="20"/>
    <s v="2024/01 "/>
  </r>
  <r>
    <n v="3302"/>
    <s v="2024/12 "/>
    <x v="1062"/>
    <x v="406"/>
    <x v="9"/>
    <n v="30"/>
    <s v="2024/01 "/>
  </r>
  <r>
    <n v="3303"/>
    <s v="2024/12 "/>
    <x v="610"/>
    <x v="259"/>
    <x v="9"/>
    <n v="20"/>
    <s v="2024/01 "/>
  </r>
  <r>
    <n v="3304"/>
    <s v="2024/12 "/>
    <x v="924"/>
    <x v="357"/>
    <x v="9"/>
    <n v="22"/>
    <s v="2024/01 "/>
  </r>
  <r>
    <n v="3305"/>
    <s v="2024/12 "/>
    <x v="925"/>
    <x v="358"/>
    <x v="9"/>
    <n v="11"/>
    <s v="2024/01 "/>
  </r>
  <r>
    <n v="3306"/>
    <s v="2024/12 "/>
    <x v="1063"/>
    <x v="407"/>
    <x v="9"/>
    <n v="23"/>
    <s v="2024/01 "/>
  </r>
  <r>
    <n v="3307"/>
    <s v="2024/12 "/>
    <x v="702"/>
    <x v="49"/>
    <x v="470"/>
    <n v="6"/>
    <s v="2024/01 "/>
  </r>
  <r>
    <n v="3308"/>
    <s v="2024/12 "/>
    <x v="703"/>
    <x v="51"/>
    <x v="471"/>
    <n v="200"/>
    <s v="2024/01 "/>
  </r>
  <r>
    <n v="3309"/>
    <s v="2024/12 "/>
    <x v="705"/>
    <x v="45"/>
    <x v="473"/>
    <n v="300"/>
    <s v="2024/06 "/>
  </r>
  <r>
    <n v="3310"/>
    <s v="2024/12 "/>
    <x v="801"/>
    <x v="50"/>
    <x v="518"/>
    <n v="250"/>
    <s v="2024/01 "/>
  </r>
  <r>
    <n v="3311"/>
    <s v="2024/12 "/>
    <x v="1064"/>
    <x v="55"/>
    <x v="639"/>
    <n v="200"/>
    <s v="2024/01 "/>
  </r>
  <r>
    <n v="3312"/>
    <s v="2024/12 "/>
    <x v="1015"/>
    <x v="51"/>
    <x v="615"/>
    <n v="100"/>
    <s v="2024/01 "/>
  </r>
  <r>
    <n v="3313"/>
    <s v="2024/12 "/>
    <x v="1065"/>
    <x v="408"/>
    <x v="9"/>
    <n v="100"/>
    <s v="2024/01 "/>
  </r>
  <r>
    <n v="3314"/>
    <s v="2024/12 "/>
    <x v="708"/>
    <x v="60"/>
    <x v="476"/>
    <n v="3"/>
    <s v="2024/01 "/>
  </r>
  <r>
    <n v="3315"/>
    <s v="2024/12 "/>
    <x v="304"/>
    <x v="48"/>
    <x v="257"/>
    <n v="1000"/>
    <s v="2024/07 "/>
  </r>
  <r>
    <n v="3316"/>
    <s v="2024/12 "/>
    <x v="83"/>
    <x v="52"/>
    <x v="71"/>
    <n v="1000"/>
    <s v="2024/01 "/>
  </r>
  <r>
    <n v="3317"/>
    <s v="2024/12 "/>
    <x v="84"/>
    <x v="57"/>
    <x v="72"/>
    <n v="3000"/>
    <s v="2025/12 "/>
  </r>
  <r>
    <n v="3318"/>
    <s v="2024/12 "/>
    <x v="1066"/>
    <x v="409"/>
    <x v="9"/>
    <n v="56"/>
    <s v="2024/03 "/>
  </r>
  <r>
    <n v="3319"/>
    <s v="2024/12 "/>
    <x v="433"/>
    <x v="26"/>
    <x v="332"/>
    <n v="700"/>
    <s v="2024/07 "/>
  </r>
  <r>
    <n v="3320"/>
    <s v="2024/12 "/>
    <x v="305"/>
    <x v="21"/>
    <x v="258"/>
    <n v="60"/>
    <s v="2024/01 "/>
  </r>
  <r>
    <n v="3321"/>
    <s v="2024/12 "/>
    <x v="1067"/>
    <x v="16"/>
    <x v="640"/>
    <n v="10"/>
    <s v="2024/01 "/>
  </r>
  <r>
    <n v="3322"/>
    <s v="2024/12 "/>
    <x v="87"/>
    <x v="65"/>
    <x v="9"/>
    <n v="10"/>
    <s v="2024/04 "/>
  </r>
  <r>
    <n v="3323"/>
    <s v="2024/12 "/>
    <x v="88"/>
    <x v="26"/>
    <x v="75"/>
    <n v="10"/>
    <s v="2024/01 "/>
  </r>
  <r>
    <n v="3324"/>
    <s v="2024/12 "/>
    <x v="521"/>
    <x v="15"/>
    <x v="377"/>
    <n v="2"/>
    <s v="2024/01 "/>
  </r>
  <r>
    <n v="3325"/>
    <s v="2024/12 "/>
    <x v="308"/>
    <x v="19"/>
    <x v="260"/>
    <n v="60"/>
    <s v="2024/01 "/>
  </r>
  <r>
    <n v="3326"/>
    <s v="2024/12 "/>
    <x v="1068"/>
    <x v="410"/>
    <x v="9"/>
    <n v="32"/>
    <s v="2024/01 "/>
  </r>
  <r>
    <n v="3327"/>
    <s v="2024/12 "/>
    <x v="810"/>
    <x v="18"/>
    <x v="525"/>
    <n v="5"/>
    <s v="2024/01 "/>
  </r>
  <r>
    <n v="3328"/>
    <s v="2024/12 "/>
    <x v="1069"/>
    <x v="411"/>
    <x v="9"/>
    <n v="24"/>
    <s v="2024/02 "/>
  </r>
  <r>
    <n v="3329"/>
    <s v="2024/12 "/>
    <x v="1070"/>
    <x v="412"/>
    <x v="9"/>
    <n v="63"/>
    <s v="2024/05 "/>
  </r>
  <r>
    <n v="3330"/>
    <s v="2024/12 "/>
    <x v="1071"/>
    <x v="413"/>
    <x v="9"/>
    <n v="32"/>
    <s v="2024/01 "/>
  </r>
  <r>
    <n v="3331"/>
    <s v="2024/12 "/>
    <x v="1072"/>
    <x v="414"/>
    <x v="9"/>
    <n v="1"/>
    <s v="2024/01 "/>
  </r>
  <r>
    <n v="3332"/>
    <s v="2024/12 "/>
    <x v="1073"/>
    <x v="415"/>
    <x v="9"/>
    <n v="3"/>
    <s v="2024/01 "/>
  </r>
  <r>
    <n v="3333"/>
    <s v="2024/12 "/>
    <x v="1074"/>
    <x v="416"/>
    <x v="9"/>
    <n v="2"/>
    <s v="2024/01 "/>
  </r>
  <r>
    <n v="3334"/>
    <s v="2024/12 "/>
    <x v="1075"/>
    <x v="417"/>
    <x v="9"/>
    <n v="220"/>
    <s v="2024/01 "/>
  </r>
  <r>
    <n v="3335"/>
    <s v="2024/12 "/>
    <x v="1076"/>
    <x v="418"/>
    <x v="9"/>
    <n v="100"/>
    <s v="2024/01 "/>
  </r>
  <r>
    <n v="3336"/>
    <s v="2024/12 "/>
    <x v="730"/>
    <x v="297"/>
    <x v="78"/>
    <n v="12"/>
    <s v="2026/02 "/>
  </r>
  <r>
    <n v="3337"/>
    <s v="2024/12 "/>
    <x v="313"/>
    <x v="134"/>
    <x v="78"/>
    <n v="45"/>
    <s v="2024/08 "/>
  </r>
  <r>
    <n v="3338"/>
    <s v="2024/12 "/>
    <x v="96"/>
    <x v="70"/>
    <x v="79"/>
    <n v="96"/>
    <s v="2024/02 "/>
  </r>
  <r>
    <n v="3339"/>
    <s v="2024/12 "/>
    <x v="97"/>
    <x v="71"/>
    <x v="78"/>
    <n v="101"/>
    <s v="2024/04 "/>
  </r>
  <r>
    <n v="3340"/>
    <s v="2024/12 "/>
    <x v="314"/>
    <x v="135"/>
    <x v="79"/>
    <n v="50"/>
    <s v="2024/02 "/>
  </r>
  <r>
    <n v="3341"/>
    <s v="2024/12 "/>
    <x v="1025"/>
    <x v="397"/>
    <x v="79"/>
    <n v="100"/>
    <s v="2024/01 "/>
  </r>
  <r>
    <n v="3342"/>
    <s v="2024/12 "/>
    <x v="316"/>
    <x v="75"/>
    <x v="78"/>
    <n v="84"/>
    <s v="2024/08 "/>
  </r>
  <r>
    <n v="3343"/>
    <s v="2024/12 "/>
    <x v="98"/>
    <x v="72"/>
    <x v="79"/>
    <n v="1782"/>
    <s v="2026/01 "/>
  </r>
  <r>
    <n v="3344"/>
    <s v="2024/12 "/>
    <x v="99"/>
    <x v="73"/>
    <x v="79"/>
    <n v="101"/>
    <s v="2024/03 "/>
  </r>
  <r>
    <n v="3345"/>
    <s v="2024/12 "/>
    <x v="100"/>
    <x v="74"/>
    <x v="79"/>
    <n v="24"/>
    <s v="2024/01 "/>
  </r>
  <r>
    <n v="3346"/>
    <s v="2024/12 "/>
    <x v="733"/>
    <x v="134"/>
    <x v="80"/>
    <n v="1"/>
    <s v="2024/01 "/>
  </r>
  <r>
    <n v="3347"/>
    <s v="2024/12 "/>
    <x v="1027"/>
    <x v="399"/>
    <x v="78"/>
    <n v="4"/>
    <s v="2024/01 "/>
  </r>
  <r>
    <n v="3348"/>
    <s v="2024/12 "/>
    <x v="319"/>
    <x v="138"/>
    <x v="262"/>
    <n v="57"/>
    <s v="2024/10 "/>
  </r>
  <r>
    <n v="3349"/>
    <s v="2024/12 "/>
    <x v="1077"/>
    <x v="103"/>
    <x v="83"/>
    <n v="100"/>
    <s v="2024/01 "/>
  </r>
  <r>
    <n v="3350"/>
    <s v="2024/12 "/>
    <x v="321"/>
    <x v="77"/>
    <x v="2"/>
    <n v="5"/>
    <s v="2026/01 "/>
  </r>
  <r>
    <n v="3351"/>
    <s v="2024/12 "/>
    <x v="104"/>
    <x v="77"/>
    <x v="0"/>
    <n v="2"/>
    <s v="2024/01 "/>
  </r>
  <r>
    <n v="3352"/>
    <s v="2024/12 "/>
    <x v="322"/>
    <x v="78"/>
    <x v="2"/>
    <n v="8"/>
    <s v="2024/01 "/>
  </r>
  <r>
    <n v="3353"/>
    <s v="2024/12 "/>
    <x v="105"/>
    <x v="78"/>
    <x v="82"/>
    <n v="4"/>
    <s v="2024/01 "/>
  </r>
  <r>
    <n v="3354"/>
    <s v="2024/12 "/>
    <x v="1078"/>
    <x v="103"/>
    <x v="15"/>
    <n v="100"/>
    <s v="2024/01 "/>
  </r>
  <r>
    <n v="3355"/>
    <s v="2024/12 "/>
    <x v="1079"/>
    <x v="6"/>
    <x v="364"/>
    <n v="1"/>
    <s v="2024/01 "/>
  </r>
  <r>
    <n v="3356"/>
    <s v="2024/12 "/>
    <x v="1080"/>
    <x v="103"/>
    <x v="308"/>
    <n v="13"/>
    <s v="2024/01 "/>
  </r>
  <r>
    <n v="3357"/>
    <s v="2024/12 "/>
    <x v="1081"/>
    <x v="98"/>
    <x v="308"/>
    <n v="2"/>
    <s v="2024/01 "/>
  </r>
  <r>
    <n v="3358"/>
    <s v="2024/12 "/>
    <x v="1082"/>
    <x v="105"/>
    <x v="308"/>
    <n v="24"/>
    <s v="2024/02 "/>
  </r>
  <r>
    <n v="3359"/>
    <s v="2024/12 "/>
    <x v="1083"/>
    <x v="419"/>
    <x v="9"/>
    <n v="44"/>
    <s v="2024/01 "/>
  </r>
  <r>
    <n v="3360"/>
    <s v="2024/12 "/>
    <x v="440"/>
    <x v="191"/>
    <x v="334"/>
    <n v="3"/>
    <s v="2024/01 "/>
  </r>
  <r>
    <n v="3361"/>
    <s v="2024/12 "/>
    <x v="324"/>
    <x v="139"/>
    <x v="265"/>
    <n v="1"/>
    <s v="2024/01 "/>
  </r>
  <r>
    <n v="3362"/>
    <s v="2024/12 "/>
    <x v="109"/>
    <x v="80"/>
    <x v="84"/>
    <n v="3"/>
    <s v="2024/02 "/>
  </r>
  <r>
    <n v="3363"/>
    <s v="2024/12 "/>
    <x v="1084"/>
    <x v="192"/>
    <x v="641"/>
    <n v="10"/>
    <s v="2024/01 "/>
  </r>
  <r>
    <n v="3364"/>
    <s v="2024/12 "/>
    <x v="441"/>
    <x v="192"/>
    <x v="335"/>
    <n v="10"/>
    <s v="2024/01 "/>
  </r>
  <r>
    <n v="3365"/>
    <s v="2024/12 "/>
    <x v="1085"/>
    <x v="192"/>
    <x v="642"/>
    <n v="10"/>
    <s v="2024/01 "/>
  </r>
  <r>
    <n v="3366"/>
    <s v="2024/12 "/>
    <x v="1086"/>
    <x v="192"/>
    <x v="643"/>
    <n v="10"/>
    <s v="2024/01 "/>
  </r>
  <r>
    <n v="3367"/>
    <s v="2024/12 "/>
    <x v="1087"/>
    <x v="88"/>
    <x v="644"/>
    <n v="10"/>
    <s v="2024/01 "/>
  </r>
  <r>
    <n v="3368"/>
    <s v="2024/12 "/>
    <x v="737"/>
    <x v="11"/>
    <x v="490"/>
    <n v="2"/>
    <s v="2024/01 "/>
  </r>
  <r>
    <n v="3369"/>
    <s v="2024/12 "/>
    <x v="1088"/>
    <x v="11"/>
    <x v="123"/>
    <n v="2"/>
    <s v="2024/01 "/>
  </r>
  <r>
    <n v="3370"/>
    <s v="2024/12 "/>
    <x v="1089"/>
    <x v="83"/>
    <x v="645"/>
    <n v="2"/>
    <s v="2024/01 "/>
  </r>
  <r>
    <n v="3371"/>
    <s v="2024/12 "/>
    <x v="1090"/>
    <x v="10"/>
    <x v="646"/>
    <n v="2"/>
    <s v="2024/01 "/>
  </r>
  <r>
    <n v="3372"/>
    <s v="2024/12 "/>
    <x v="446"/>
    <x v="85"/>
    <x v="340"/>
    <m/>
    <s v="2024/04 "/>
  </r>
  <r>
    <n v="3373"/>
    <s v="2024/12 "/>
    <x v="120"/>
    <x v="85"/>
    <x v="95"/>
    <n v="8"/>
    <s v="2024/02 "/>
  </r>
  <r>
    <n v="3374"/>
    <s v="2024/12 "/>
    <x v="121"/>
    <x v="85"/>
    <x v="96"/>
    <n v="22"/>
    <s v="2024/10 "/>
  </r>
  <r>
    <n v="3375"/>
    <s v="2024/12 "/>
    <x v="330"/>
    <x v="85"/>
    <x v="269"/>
    <n v="12"/>
    <s v="2024/01 "/>
  </r>
  <r>
    <n v="3376"/>
    <s v="2024/12 "/>
    <x v="123"/>
    <x v="85"/>
    <x v="98"/>
    <n v="10"/>
    <s v="2024/01 "/>
  </r>
  <r>
    <n v="3377"/>
    <s v="2024/12 "/>
    <x v="126"/>
    <x v="6"/>
    <x v="10"/>
    <n v="40"/>
    <s v="2024/01 "/>
  </r>
  <r>
    <n v="3378"/>
    <s v="2024/12 "/>
    <x v="127"/>
    <x v="6"/>
    <x v="11"/>
    <n v="10"/>
    <s v="2024/01 "/>
  </r>
  <r>
    <n v="3379"/>
    <s v="2024/12 "/>
    <x v="129"/>
    <x v="87"/>
    <x v="100"/>
    <n v="53"/>
    <s v="2024/02 "/>
  </r>
  <r>
    <n v="3380"/>
    <s v="2024/12 "/>
    <x v="130"/>
    <x v="87"/>
    <x v="101"/>
    <n v="196"/>
    <s v="2025/02 "/>
  </r>
  <r>
    <n v="3381"/>
    <s v="2024/12 "/>
    <x v="131"/>
    <x v="87"/>
    <x v="102"/>
    <n v="80"/>
    <s v="2025/02 "/>
  </r>
  <r>
    <n v="3382"/>
    <s v="2024/12 "/>
    <x v="132"/>
    <x v="87"/>
    <x v="103"/>
    <n v="71"/>
    <s v="2024/01 "/>
  </r>
  <r>
    <n v="3383"/>
    <s v="2024/12 "/>
    <x v="651"/>
    <x v="87"/>
    <x v="123"/>
    <n v="2"/>
    <s v="2024/01 "/>
  </r>
  <r>
    <n v="3384"/>
    <s v="2024/12 "/>
    <x v="453"/>
    <x v="82"/>
    <x v="346"/>
    <n v="10"/>
    <s v="2024/01 "/>
  </r>
  <r>
    <n v="3385"/>
    <s v="2024/12 "/>
    <x v="138"/>
    <x v="82"/>
    <x v="109"/>
    <n v="40"/>
    <s v="2025/03 "/>
  </r>
  <r>
    <n v="3386"/>
    <s v="2024/12 "/>
    <x v="139"/>
    <x v="82"/>
    <x v="110"/>
    <n v="35"/>
    <s v="2024/05 "/>
  </r>
  <r>
    <n v="3387"/>
    <s v="2024/12 "/>
    <x v="140"/>
    <x v="82"/>
    <x v="111"/>
    <n v="3"/>
    <s v="2024/01 "/>
  </r>
  <r>
    <n v="3388"/>
    <s v="2024/12 "/>
    <x v="141"/>
    <x v="82"/>
    <x v="112"/>
    <n v="3"/>
    <s v="2024/01 "/>
  </r>
  <r>
    <n v="3389"/>
    <s v="2024/12 "/>
    <x v="999"/>
    <x v="82"/>
    <x v="105"/>
    <n v="5"/>
    <s v="2024/01 "/>
  </r>
  <r>
    <n v="3390"/>
    <s v="2024/12 "/>
    <x v="142"/>
    <x v="9"/>
    <x v="113"/>
    <n v="675"/>
    <s v="2024/04 "/>
  </r>
  <r>
    <n v="3391"/>
    <s v="2024/12 "/>
    <x v="143"/>
    <x v="9"/>
    <x v="114"/>
    <n v="30"/>
    <s v="2024/08 "/>
  </r>
  <r>
    <n v="3392"/>
    <s v="2024/12 "/>
    <x v="144"/>
    <x v="9"/>
    <x v="115"/>
    <n v="556"/>
    <s v="2024/04 "/>
  </r>
  <r>
    <n v="3393"/>
    <s v="2024/12 "/>
    <x v="145"/>
    <x v="9"/>
    <x v="116"/>
    <n v="297"/>
    <s v="2024/04 "/>
  </r>
  <r>
    <n v="3394"/>
    <s v="2024/12 "/>
    <x v="146"/>
    <x v="9"/>
    <x v="117"/>
    <n v="199"/>
    <s v="2024/07 "/>
  </r>
  <r>
    <n v="3395"/>
    <s v="2024/12 "/>
    <x v="147"/>
    <x v="9"/>
    <x v="118"/>
    <n v="10"/>
    <s v="2024/02 "/>
  </r>
  <r>
    <n v="3396"/>
    <s v="2024/12 "/>
    <x v="148"/>
    <x v="9"/>
    <x v="119"/>
    <n v="34"/>
    <s v="2024/02 "/>
  </r>
  <r>
    <n v="3397"/>
    <s v="2024/12 "/>
    <x v="149"/>
    <x v="9"/>
    <x v="120"/>
    <n v="31"/>
    <s v="2024/02 "/>
  </r>
  <r>
    <n v="3398"/>
    <s v="2024/12 "/>
    <x v="150"/>
    <x v="9"/>
    <x v="121"/>
    <n v="489"/>
    <s v="2025/02 "/>
  </r>
  <r>
    <n v="3399"/>
    <s v="2024/12 "/>
    <x v="151"/>
    <x v="9"/>
    <x v="122"/>
    <n v="9"/>
    <s v="2024/01 "/>
  </r>
  <r>
    <n v="3400"/>
    <s v="2024/12 "/>
    <x v="152"/>
    <x v="9"/>
    <x v="123"/>
    <n v="26"/>
    <s v="2024/04 "/>
  </r>
  <r>
    <n v="3401"/>
    <s v="2024/12 "/>
    <x v="153"/>
    <x v="9"/>
    <x v="124"/>
    <n v="50"/>
    <s v="2024/02 "/>
  </r>
  <r>
    <n v="3402"/>
    <s v="2024/12 "/>
    <x v="535"/>
    <x v="9"/>
    <x v="385"/>
    <n v="20"/>
    <s v="2024/01 "/>
  </r>
  <r>
    <n v="3403"/>
    <s v="2024/12 "/>
    <x v="154"/>
    <x v="9"/>
    <x v="125"/>
    <n v="72"/>
    <s v="2024/04 "/>
  </r>
  <r>
    <n v="3404"/>
    <s v="2024/12 "/>
    <x v="155"/>
    <x v="9"/>
    <x v="126"/>
    <n v="29"/>
    <s v="2024/01 "/>
  </r>
  <r>
    <n v="3405"/>
    <s v="2024/12 "/>
    <x v="156"/>
    <x v="88"/>
    <x v="127"/>
    <n v="10"/>
    <s v="2024/03 "/>
  </r>
  <r>
    <n v="3406"/>
    <s v="2024/12 "/>
    <x v="157"/>
    <x v="88"/>
    <x v="128"/>
    <n v="49"/>
    <s v="2024/01 "/>
  </r>
  <r>
    <n v="3407"/>
    <s v="2024/12 "/>
    <x v="838"/>
    <x v="88"/>
    <x v="539"/>
    <n v="5"/>
    <s v="2024/01 "/>
  </r>
  <r>
    <n v="3408"/>
    <s v="2024/12 "/>
    <x v="335"/>
    <x v="88"/>
    <x v="274"/>
    <n v="6"/>
    <s v="2024/01 "/>
  </r>
  <r>
    <n v="3409"/>
    <s v="2024/12 "/>
    <x v="159"/>
    <x v="88"/>
    <x v="130"/>
    <n v="130"/>
    <s v="2024/02 "/>
  </r>
  <r>
    <n v="3410"/>
    <s v="2024/12 "/>
    <x v="160"/>
    <x v="88"/>
    <x v="131"/>
    <n v="200"/>
    <s v="2024/12 "/>
  </r>
  <r>
    <n v="3411"/>
    <s v="2024/12 "/>
    <x v="161"/>
    <x v="11"/>
    <x v="132"/>
    <n v="80"/>
    <s v="2025/02 "/>
  </r>
  <r>
    <n v="3412"/>
    <s v="2024/12 "/>
    <x v="336"/>
    <x v="11"/>
    <x v="275"/>
    <n v="20"/>
    <s v="2024/01 "/>
  </r>
  <r>
    <n v="3413"/>
    <s v="2024/12 "/>
    <x v="162"/>
    <x v="11"/>
    <x v="133"/>
    <n v="133"/>
    <s v="2024/08 "/>
  </r>
  <r>
    <n v="3414"/>
    <s v="2024/12 "/>
    <x v="163"/>
    <x v="11"/>
    <x v="134"/>
    <n v="145"/>
    <s v="2026/03 "/>
  </r>
  <r>
    <n v="3415"/>
    <s v="2024/12 "/>
    <x v="164"/>
    <x v="11"/>
    <x v="135"/>
    <n v="15"/>
    <s v="2024/03 "/>
  </r>
  <r>
    <n v="3416"/>
    <s v="2024/12 "/>
    <x v="337"/>
    <x v="11"/>
    <x v="276"/>
    <n v="10"/>
    <s v="2024/01 "/>
  </r>
  <r>
    <n v="3417"/>
    <s v="2024/12 "/>
    <x v="456"/>
    <x v="11"/>
    <x v="348"/>
    <n v="41"/>
    <s v="2024/01 "/>
  </r>
  <r>
    <n v="3418"/>
    <s v="2024/12 "/>
    <x v="165"/>
    <x v="11"/>
    <x v="136"/>
    <n v="80"/>
    <s v="2024/07 "/>
  </r>
  <r>
    <n v="3419"/>
    <s v="2024/12 "/>
    <x v="839"/>
    <x v="11"/>
    <x v="540"/>
    <n v="5"/>
    <s v="2024/03 "/>
  </r>
  <r>
    <n v="3420"/>
    <s v="2024/12 "/>
    <x v="166"/>
    <x v="11"/>
    <x v="137"/>
    <n v="50"/>
    <s v="2024/01 "/>
  </r>
  <r>
    <n v="3421"/>
    <s v="2024/12 "/>
    <x v="840"/>
    <x v="11"/>
    <x v="541"/>
    <n v="10"/>
    <s v="2024/01 "/>
  </r>
  <r>
    <n v="3422"/>
    <s v="2024/12 "/>
    <x v="167"/>
    <x v="11"/>
    <x v="138"/>
    <n v="20"/>
    <s v="2024/01 "/>
  </r>
  <r>
    <n v="3423"/>
    <s v="2024/12 "/>
    <x v="169"/>
    <x v="89"/>
    <x v="140"/>
    <n v="20"/>
    <s v="2024/01 "/>
  </r>
  <r>
    <n v="3424"/>
    <s v="2024/12 "/>
    <x v="170"/>
    <x v="89"/>
    <x v="141"/>
    <n v="30"/>
    <s v="2024/01 "/>
  </r>
  <r>
    <n v="3425"/>
    <s v="2024/12 "/>
    <x v="171"/>
    <x v="83"/>
    <x v="142"/>
    <n v="40"/>
    <s v="2024/01 "/>
  </r>
  <r>
    <n v="3426"/>
    <s v="2024/12 "/>
    <x v="172"/>
    <x v="83"/>
    <x v="143"/>
    <n v="20"/>
    <s v="2024/04 "/>
  </r>
  <r>
    <n v="3427"/>
    <s v="2024/12 "/>
    <x v="173"/>
    <x v="83"/>
    <x v="144"/>
    <n v="6"/>
    <s v="2024/05 "/>
  </r>
  <r>
    <n v="3428"/>
    <s v="2024/12 "/>
    <x v="175"/>
    <x v="83"/>
    <x v="146"/>
    <n v="6"/>
    <s v="2024/01 "/>
  </r>
  <r>
    <n v="3429"/>
    <s v="2024/12 "/>
    <x v="176"/>
    <x v="83"/>
    <x v="147"/>
    <n v="20"/>
    <s v="2024/01 "/>
  </r>
  <r>
    <n v="3430"/>
    <s v="2024/12 "/>
    <x v="339"/>
    <x v="10"/>
    <x v="278"/>
    <n v="30"/>
    <s v="2024/05 "/>
  </r>
  <r>
    <n v="3431"/>
    <s v="2024/12 "/>
    <x v="179"/>
    <x v="90"/>
    <x v="150"/>
    <n v="5"/>
    <s v="2024/02 "/>
  </r>
  <r>
    <n v="3432"/>
    <s v="2024/12 "/>
    <x v="1002"/>
    <x v="90"/>
    <x v="614"/>
    <n v="2"/>
    <s v="2024/01 "/>
  </r>
  <r>
    <n v="3433"/>
    <s v="2024/12 "/>
    <x v="341"/>
    <x v="90"/>
    <x v="280"/>
    <n v="100"/>
    <s v="2024/07 "/>
  </r>
  <r>
    <n v="3434"/>
    <s v="2024/12 "/>
    <x v="181"/>
    <x v="90"/>
    <x v="152"/>
    <n v="320"/>
    <s v="2024/05 "/>
  </r>
  <r>
    <n v="3435"/>
    <s v="2024/12 "/>
    <x v="182"/>
    <x v="84"/>
    <x v="153"/>
    <n v="210"/>
    <s v="2024/04 "/>
  </r>
  <r>
    <n v="3436"/>
    <s v="2024/12 "/>
    <x v="183"/>
    <x v="84"/>
    <x v="154"/>
    <n v="60"/>
    <s v="2024/01 "/>
  </r>
  <r>
    <n v="3437"/>
    <s v="2024/12 "/>
    <x v="458"/>
    <x v="84"/>
    <x v="350"/>
    <n v="42"/>
    <s v="2025/03 "/>
  </r>
  <r>
    <n v="3438"/>
    <s v="2024/12 "/>
    <x v="186"/>
    <x v="84"/>
    <x v="157"/>
    <n v="600"/>
    <s v="2024/08 "/>
  </r>
  <r>
    <n v="3439"/>
    <s v="2024/12 "/>
    <x v="539"/>
    <x v="82"/>
    <x v="123"/>
    <n v="2"/>
    <s v="2024/01 "/>
  </r>
  <r>
    <n v="3440"/>
    <s v="2024/12 "/>
    <x v="1091"/>
    <x v="94"/>
    <x v="647"/>
    <n v="2"/>
    <s v="2024/01 "/>
  </r>
  <r>
    <n v="3441"/>
    <s v="2024/12 "/>
    <x v="345"/>
    <x v="91"/>
    <x v="283"/>
    <n v="34"/>
    <s v="2024/01 "/>
  </r>
  <r>
    <n v="3442"/>
    <s v="2024/12 "/>
    <x v="1035"/>
    <x v="400"/>
    <x v="624"/>
    <n v="2"/>
    <s v="2024/01 "/>
  </r>
  <r>
    <n v="3443"/>
    <s v="2024/12 "/>
    <x v="658"/>
    <x v="67"/>
    <x v="447"/>
    <n v="11"/>
    <s v="2024/01 "/>
  </r>
  <r>
    <n v="3444"/>
    <s v="2024/12 "/>
    <x v="200"/>
    <x v="67"/>
    <x v="169"/>
    <n v="41"/>
    <s v="2024/02 "/>
  </r>
  <r>
    <n v="3445"/>
    <s v="2024/12 "/>
    <x v="201"/>
    <x v="67"/>
    <x v="170"/>
    <n v="6"/>
    <s v="2024/01 "/>
  </r>
  <r>
    <n v="3446"/>
    <s v="2024/12 "/>
    <x v="349"/>
    <x v="67"/>
    <x v="285"/>
    <n v="2"/>
    <s v="2024/01 "/>
  </r>
  <r>
    <n v="3447"/>
    <s v="2024/12 "/>
    <x v="1092"/>
    <x v="97"/>
    <x v="648"/>
    <n v="4"/>
    <s v="2024/03 "/>
  </r>
  <r>
    <n v="3448"/>
    <s v="2024/12 "/>
    <x v="206"/>
    <x v="67"/>
    <x v="175"/>
    <n v="30"/>
    <s v="2024/01 "/>
  </r>
  <r>
    <n v="3449"/>
    <s v="2024/12 "/>
    <x v="1093"/>
    <x v="78"/>
    <x v="649"/>
    <n v="40"/>
    <s v="2024/01 "/>
  </r>
  <r>
    <n v="3450"/>
    <s v="2024/12 "/>
    <x v="213"/>
    <x v="102"/>
    <x v="182"/>
    <n v="10"/>
    <s v="2024/01 "/>
  </r>
  <r>
    <n v="3451"/>
    <s v="2024/12 "/>
    <x v="214"/>
    <x v="102"/>
    <x v="183"/>
    <n v="10"/>
    <s v="2024/01 "/>
  </r>
  <r>
    <n v="3452"/>
    <s v="2024/12 "/>
    <x v="215"/>
    <x v="102"/>
    <x v="184"/>
    <n v="5"/>
    <s v="2024/01 "/>
  </r>
  <r>
    <n v="3453"/>
    <s v="2024/12 "/>
    <x v="216"/>
    <x v="103"/>
    <x v="185"/>
    <n v="8"/>
    <s v="2024/08 "/>
  </r>
  <r>
    <n v="3454"/>
    <s v="2024/12 "/>
    <x v="947"/>
    <x v="103"/>
    <x v="401"/>
    <n v="150"/>
    <s v="2024/01 "/>
  </r>
  <r>
    <n v="3455"/>
    <s v="2024/12 "/>
    <x v="217"/>
    <x v="103"/>
    <x v="186"/>
    <n v="27"/>
    <s v="2025/11 "/>
  </r>
  <r>
    <n v="3456"/>
    <s v="2024/12 "/>
    <x v="219"/>
    <x v="103"/>
    <x v="188"/>
    <n v="9"/>
    <s v="2024/07 "/>
  </r>
  <r>
    <n v="3457"/>
    <s v="2024/12 "/>
    <x v="753"/>
    <x v="103"/>
    <x v="503"/>
    <n v="4"/>
    <s v="2024/01 "/>
  </r>
  <r>
    <n v="3458"/>
    <s v="2024/12 "/>
    <x v="221"/>
    <x v="103"/>
    <x v="190"/>
    <n v="120"/>
    <s v="2024/04 "/>
  </r>
  <r>
    <n v="3459"/>
    <s v="2024/12 "/>
    <x v="1094"/>
    <x v="103"/>
    <x v="650"/>
    <n v="3"/>
    <s v="2024/01 "/>
  </r>
  <r>
    <n v="3460"/>
    <s v="2024/12 "/>
    <x v="469"/>
    <x v="104"/>
    <x v="354"/>
    <n v="15"/>
    <s v="2024/01 "/>
  </r>
  <r>
    <n v="3461"/>
    <s v="2024/12 "/>
    <x v="754"/>
    <x v="104"/>
    <x v="504"/>
    <n v="70"/>
    <s v="2024/01 "/>
  </r>
  <r>
    <n v="3462"/>
    <s v="2024/12 "/>
    <x v="223"/>
    <x v="104"/>
    <x v="192"/>
    <n v="5"/>
    <s v="2024/01 "/>
  </r>
  <r>
    <n v="3463"/>
    <s v="2024/12 "/>
    <x v="470"/>
    <x v="104"/>
    <x v="355"/>
    <n v="10"/>
    <s v="2024/01 "/>
  </r>
  <r>
    <n v="3464"/>
    <s v="2024/12 "/>
    <x v="356"/>
    <x v="104"/>
    <x v="291"/>
    <n v="100"/>
    <s v="2024/01 "/>
  </r>
  <r>
    <n v="3465"/>
    <s v="2024/12 "/>
    <x v="1095"/>
    <x v="104"/>
    <x v="651"/>
    <n v="15"/>
    <s v="2024/01 "/>
  </r>
  <r>
    <n v="3466"/>
    <s v="2024/12 "/>
    <x v="224"/>
    <x v="105"/>
    <x v="193"/>
    <n v="154"/>
    <s v="2026/02 "/>
  </r>
  <r>
    <n v="3467"/>
    <s v="2024/12 "/>
    <x v="225"/>
    <x v="105"/>
    <x v="194"/>
    <n v="32"/>
    <s v="2024/04 "/>
  </r>
  <r>
    <n v="3468"/>
    <s v="2024/12 "/>
    <x v="227"/>
    <x v="105"/>
    <x v="196"/>
    <n v="58"/>
    <s v="2024/06 "/>
  </r>
  <r>
    <n v="3469"/>
    <s v="2024/12 "/>
    <x v="228"/>
    <x v="105"/>
    <x v="197"/>
    <n v="40"/>
    <s v="2024/01 "/>
  </r>
  <r>
    <n v="3470"/>
    <s v="2024/12 "/>
    <x v="230"/>
    <x v="105"/>
    <x v="199"/>
    <n v="50"/>
    <s v="2024/02 "/>
  </r>
  <r>
    <n v="3471"/>
    <s v="2024/12 "/>
    <x v="231"/>
    <x v="105"/>
    <x v="200"/>
    <n v="50"/>
    <s v="2024/01 "/>
  </r>
  <r>
    <n v="3472"/>
    <s v="2024/12 "/>
    <x v="850"/>
    <x v="105"/>
    <x v="550"/>
    <n v="5"/>
    <s v="2024/01 "/>
  </r>
  <r>
    <n v="3473"/>
    <s v="2024/12 "/>
    <x v="665"/>
    <x v="77"/>
    <x v="453"/>
    <n v="118"/>
    <s v="2024/12 "/>
  </r>
  <r>
    <n v="3474"/>
    <s v="2024/12 "/>
    <x v="357"/>
    <x v="77"/>
    <x v="292"/>
    <n v="190"/>
    <s v="2025/02 "/>
  </r>
  <r>
    <n v="3475"/>
    <s v="2024/12 "/>
    <x v="359"/>
    <x v="101"/>
    <x v="294"/>
    <n v="20"/>
    <s v="2024/01 "/>
  </r>
  <r>
    <n v="3476"/>
    <s v="2024/12 "/>
    <x v="360"/>
    <x v="101"/>
    <x v="295"/>
    <n v="20"/>
    <s v="2024/01 "/>
  </r>
  <r>
    <n v="3477"/>
    <s v="2024/12 "/>
    <x v="362"/>
    <x v="78"/>
    <x v="297"/>
    <n v="20"/>
    <s v="2024/01 "/>
  </r>
  <r>
    <n v="3478"/>
    <s v="2024/12 "/>
    <x v="241"/>
    <x v="78"/>
    <x v="210"/>
    <n v="130"/>
    <s v="2024/08 "/>
  </r>
  <r>
    <n v="3479"/>
    <s v="2024/12 "/>
    <x v="242"/>
    <x v="78"/>
    <x v="211"/>
    <n v="200"/>
    <s v="2026/02 "/>
  </r>
  <r>
    <n v="3480"/>
    <s v="2024/12 "/>
    <x v="243"/>
    <x v="79"/>
    <x v="212"/>
    <n v="480"/>
    <s v="2024/10 "/>
  </r>
  <r>
    <n v="3481"/>
    <s v="2024/12 "/>
    <x v="244"/>
    <x v="79"/>
    <x v="213"/>
    <n v="170"/>
    <s v="2024/07 "/>
  </r>
  <r>
    <n v="3482"/>
    <s v="2024/12 "/>
    <x v="245"/>
    <x v="79"/>
    <x v="214"/>
    <n v="2070"/>
    <s v="2024/01 "/>
  </r>
  <r>
    <n v="3483"/>
    <s v="2024/12 "/>
    <x v="247"/>
    <x v="79"/>
    <x v="216"/>
    <n v="200"/>
    <s v="2026/02 "/>
  </r>
  <r>
    <n v="3484"/>
    <s v="2024/12 "/>
    <x v="248"/>
    <x v="79"/>
    <x v="217"/>
    <n v="1560"/>
    <s v="2024/01 "/>
  </r>
  <r>
    <n v="3485"/>
    <s v="2024/12 "/>
    <x v="250"/>
    <x v="79"/>
    <x v="219"/>
    <n v="30"/>
    <s v="2026/03 "/>
  </r>
  <r>
    <n v="3486"/>
    <s v="2024/12 "/>
    <x v="558"/>
    <x v="216"/>
    <x v="404"/>
    <n v="3050"/>
    <s v="2024/12 "/>
  </r>
  <r>
    <n v="3487"/>
    <s v="2024/12 "/>
    <x v="559"/>
    <x v="217"/>
    <x v="405"/>
    <n v="4170"/>
    <s v="2024/12 "/>
  </r>
  <r>
    <n v="3488"/>
    <s v="2024/12 "/>
    <x v="560"/>
    <x v="218"/>
    <x v="406"/>
    <n v="18"/>
    <s v="2024/04 "/>
  </r>
  <r>
    <n v="3489"/>
    <s v="2024/12 "/>
    <x v="561"/>
    <x v="219"/>
    <x v="407"/>
    <n v="250"/>
    <s v="2024/01 "/>
  </r>
  <r>
    <n v="3490"/>
    <s v="2024/12 "/>
    <x v="562"/>
    <x v="220"/>
    <x v="408"/>
    <n v="910"/>
    <s v="2024/12 "/>
  </r>
  <r>
    <n v="3491"/>
    <s v="2024/12 "/>
    <x v="563"/>
    <x v="221"/>
    <x v="409"/>
    <n v="472"/>
    <s v="2024/05 "/>
  </r>
  <r>
    <n v="3492"/>
    <s v="2024/12 "/>
    <x v="564"/>
    <x v="222"/>
    <x v="410"/>
    <n v="50"/>
    <s v="2024/01 "/>
  </r>
  <r>
    <n v="3493"/>
    <s v="2024/12 "/>
    <x v="565"/>
    <x v="223"/>
    <x v="411"/>
    <n v="370"/>
    <s v="2025/12 "/>
  </r>
  <r>
    <n v="3494"/>
    <s v="2024/12 "/>
    <x v="566"/>
    <x v="224"/>
    <x v="412"/>
    <n v="411"/>
    <s v="2025/12 "/>
  </r>
  <r>
    <n v="3495"/>
    <s v="2024/12 "/>
    <x v="567"/>
    <x v="225"/>
    <x v="413"/>
    <n v="169"/>
    <s v="2025/12 "/>
  </r>
  <r>
    <n v="3496"/>
    <s v="2024/12 "/>
    <x v="671"/>
    <x v="275"/>
    <x v="459"/>
    <n v="408"/>
    <s v="2025/12 "/>
  </r>
  <r>
    <n v="3497"/>
    <s v="2024/12 "/>
    <x v="672"/>
    <x v="276"/>
    <x v="460"/>
    <n v="53"/>
    <s v="2025/12 "/>
  </r>
  <r>
    <n v="3498"/>
    <s v="2024/12 "/>
    <x v="569"/>
    <x v="227"/>
    <x v="415"/>
    <n v="1960"/>
    <s v="2024/07 "/>
  </r>
  <r>
    <n v="3499"/>
    <s v="2024/12 "/>
    <x v="674"/>
    <x v="278"/>
    <x v="462"/>
    <n v="218"/>
    <s v="2024/08 "/>
  </r>
  <r>
    <n v="3500"/>
    <s v="2025/01 "/>
    <x v="1"/>
    <x v="0"/>
    <x v="1"/>
    <n v="100"/>
    <s v="2024/01 "/>
  </r>
  <r>
    <n v="3501"/>
    <s v="2025/01 "/>
    <x v="851"/>
    <x v="1"/>
    <x v="8"/>
    <n v="20"/>
    <s v="2024/01 "/>
  </r>
  <r>
    <n v="3502"/>
    <s v="2025/01 "/>
    <x v="1096"/>
    <x v="1"/>
    <x v="10"/>
    <n v="20"/>
    <s v="2024/01 "/>
  </r>
  <r>
    <n v="3503"/>
    <s v="2025/01 "/>
    <x v="1097"/>
    <x v="1"/>
    <x v="307"/>
    <n v="10"/>
    <s v="2024/01 "/>
  </r>
  <r>
    <n v="3504"/>
    <s v="2025/01 "/>
    <x v="2"/>
    <x v="1"/>
    <x v="1"/>
    <n v="10"/>
    <s v="2024/01 "/>
  </r>
  <r>
    <n v="3505"/>
    <s v="2025/01 "/>
    <x v="3"/>
    <x v="2"/>
    <x v="2"/>
    <n v="30"/>
    <s v="2024/01 "/>
  </r>
  <r>
    <n v="3506"/>
    <s v="2025/01 "/>
    <x v="369"/>
    <x v="2"/>
    <x v="3"/>
    <n v="50"/>
    <s v="2024/01 "/>
  </r>
  <r>
    <n v="3507"/>
    <s v="2025/01 "/>
    <x v="6"/>
    <x v="1"/>
    <x v="3"/>
    <n v="20"/>
    <s v="2024/01 "/>
  </r>
  <r>
    <n v="3508"/>
    <s v="2025/01 "/>
    <x v="1098"/>
    <x v="393"/>
    <x v="580"/>
    <n v="1"/>
    <s v="2024/01 "/>
  </r>
  <r>
    <n v="3509"/>
    <s v="2025/01 "/>
    <x v="958"/>
    <x v="150"/>
    <x v="305"/>
    <n v="50"/>
    <s v="2024/01 "/>
  </r>
  <r>
    <n v="3510"/>
    <s v="2025/01 "/>
    <x v="576"/>
    <x v="230"/>
    <x v="417"/>
    <n v="25"/>
    <s v="2024/01 "/>
  </r>
  <r>
    <n v="3511"/>
    <s v="2025/01 "/>
    <x v="677"/>
    <x v="149"/>
    <x v="463"/>
    <n v="50"/>
    <s v="2024/01 "/>
  </r>
  <r>
    <n v="3512"/>
    <s v="2025/01 "/>
    <x v="959"/>
    <x v="150"/>
    <x v="463"/>
    <n v="50"/>
    <s v="2024/01 "/>
  </r>
  <r>
    <n v="3513"/>
    <s v="2025/01 "/>
    <x v="379"/>
    <x v="151"/>
    <x v="305"/>
    <n v="100"/>
    <s v="2024/01 "/>
  </r>
  <r>
    <n v="3514"/>
    <s v="2025/01 "/>
    <x v="683"/>
    <x v="151"/>
    <x v="463"/>
    <n v="50"/>
    <s v="2024/01 "/>
  </r>
  <r>
    <n v="3515"/>
    <s v="2025/01 "/>
    <x v="1008"/>
    <x v="149"/>
    <x v="305"/>
    <n v="50"/>
    <s v="2024/01 "/>
  </r>
  <r>
    <n v="3516"/>
    <s v="2025/01 "/>
    <x v="1099"/>
    <x v="420"/>
    <x v="652"/>
    <n v="10"/>
    <s v="2024/01 "/>
  </r>
  <r>
    <n v="3517"/>
    <s v="2025/01 "/>
    <x v="684"/>
    <x v="85"/>
    <x v="4"/>
    <n v="3"/>
    <s v="2024/01 "/>
  </r>
  <r>
    <n v="3518"/>
    <s v="2025/01 "/>
    <x v="1100"/>
    <x v="82"/>
    <x v="12"/>
    <n v="7"/>
    <s v="2024/01 "/>
  </r>
  <r>
    <n v="3519"/>
    <s v="2025/01 "/>
    <x v="1101"/>
    <x v="83"/>
    <x v="12"/>
    <n v="1"/>
    <s v="2024/01 "/>
  </r>
  <r>
    <n v="3520"/>
    <s v="2025/01 "/>
    <x v="1102"/>
    <x v="10"/>
    <x v="225"/>
    <n v="5"/>
    <s v="2024/01 "/>
  </r>
  <r>
    <n v="3521"/>
    <s v="2025/01 "/>
    <x v="1103"/>
    <x v="9"/>
    <x v="653"/>
    <n v="20"/>
    <s v="2024/01 "/>
  </r>
  <r>
    <n v="3522"/>
    <s v="2025/01 "/>
    <x v="271"/>
    <x v="111"/>
    <x v="9"/>
    <n v="23"/>
    <s v="2024/02 "/>
  </r>
  <r>
    <n v="3523"/>
    <s v="2025/01 "/>
    <x v="273"/>
    <x v="113"/>
    <x v="9"/>
    <n v="50"/>
    <s v="2024/01 "/>
  </r>
  <r>
    <n v="3524"/>
    <s v="2025/01 "/>
    <x v="274"/>
    <x v="114"/>
    <x v="9"/>
    <n v="10"/>
    <s v="2024/02 "/>
  </r>
  <r>
    <n v="3525"/>
    <s v="2025/01 "/>
    <x v="275"/>
    <x v="115"/>
    <x v="9"/>
    <n v="48"/>
    <s v="2024/05 "/>
  </r>
  <r>
    <n v="3526"/>
    <s v="2025/01 "/>
    <x v="409"/>
    <x v="164"/>
    <x v="317"/>
    <n v="4"/>
    <s v="2024/01 "/>
  </r>
  <r>
    <n v="3527"/>
    <s v="2025/01 "/>
    <x v="38"/>
    <x v="21"/>
    <x v="29"/>
    <n v="2"/>
    <s v="2024/07 "/>
  </r>
  <r>
    <n v="3528"/>
    <s v="2025/01 "/>
    <x v="39"/>
    <x v="22"/>
    <x v="30"/>
    <n v="60"/>
    <s v="2024/04 "/>
  </r>
  <r>
    <n v="3529"/>
    <s v="2025/01 "/>
    <x v="869"/>
    <x v="328"/>
    <x v="557"/>
    <n v="20"/>
    <s v="2024/01 "/>
  </r>
  <r>
    <n v="3530"/>
    <s v="2025/01 "/>
    <x v="41"/>
    <x v="24"/>
    <x v="32"/>
    <n v="50"/>
    <s v="2024/11 "/>
  </r>
  <r>
    <n v="3531"/>
    <s v="2025/01 "/>
    <x v="43"/>
    <x v="26"/>
    <x v="34"/>
    <n v="6"/>
    <s v="2024/12 "/>
  </r>
  <r>
    <n v="3532"/>
    <s v="2025/01 "/>
    <x v="46"/>
    <x v="29"/>
    <x v="37"/>
    <n v="104"/>
    <s v="2024/01 "/>
  </r>
  <r>
    <n v="3533"/>
    <s v="2025/01 "/>
    <x v="51"/>
    <x v="34"/>
    <x v="42"/>
    <n v="6"/>
    <s v="2024/11 "/>
  </r>
  <r>
    <n v="3534"/>
    <s v="2025/01 "/>
    <x v="52"/>
    <x v="35"/>
    <x v="43"/>
    <n v="1"/>
    <s v="2024/02 "/>
  </r>
  <r>
    <n v="3535"/>
    <s v="2025/01 "/>
    <x v="54"/>
    <x v="37"/>
    <x v="45"/>
    <n v="16"/>
    <s v="2024/06 "/>
  </r>
  <r>
    <n v="3536"/>
    <s v="2025/01 "/>
    <x v="58"/>
    <x v="41"/>
    <x v="49"/>
    <n v="50"/>
    <s v="2025/06 "/>
  </r>
  <r>
    <n v="3537"/>
    <s v="2025/01 "/>
    <x v="978"/>
    <x v="378"/>
    <x v="601"/>
    <n v="5"/>
    <s v="2024/01 "/>
  </r>
  <r>
    <n v="3538"/>
    <s v="2025/01 "/>
    <x v="60"/>
    <x v="43"/>
    <x v="51"/>
    <n v="10"/>
    <s v="2025/12 "/>
  </r>
  <r>
    <n v="3539"/>
    <s v="2025/01 "/>
    <x v="62"/>
    <x v="45"/>
    <x v="53"/>
    <n v="10"/>
    <s v="2025/03 "/>
  </r>
  <r>
    <n v="3540"/>
    <s v="2025/01 "/>
    <x v="66"/>
    <x v="49"/>
    <x v="57"/>
    <n v="15"/>
    <s v="2025/12 "/>
  </r>
  <r>
    <n v="3541"/>
    <s v="2025/01 "/>
    <x v="68"/>
    <x v="51"/>
    <x v="59"/>
    <n v="8"/>
    <s v="2024/03 "/>
  </r>
  <r>
    <n v="3542"/>
    <s v="2025/01 "/>
    <x v="70"/>
    <x v="53"/>
    <x v="61"/>
    <n v="8"/>
    <s v="2024/05 "/>
  </r>
  <r>
    <n v="3543"/>
    <s v="2025/01 "/>
    <x v="72"/>
    <x v="55"/>
    <x v="63"/>
    <n v="100"/>
    <s v="2024/12 "/>
  </r>
  <r>
    <n v="3544"/>
    <s v="2025/01 "/>
    <x v="74"/>
    <x v="57"/>
    <x v="65"/>
    <n v="200"/>
    <s v="2025/12 "/>
  </r>
  <r>
    <n v="3545"/>
    <s v="2025/01 "/>
    <x v="76"/>
    <x v="59"/>
    <x v="66"/>
    <n v="5"/>
    <s v="2025/12 "/>
  </r>
  <r>
    <n v="3546"/>
    <s v="2025/01 "/>
    <x v="426"/>
    <x v="181"/>
    <x v="329"/>
    <n v="10"/>
    <s v="2024/01 "/>
  </r>
  <r>
    <n v="3547"/>
    <s v="2025/01 "/>
    <x v="289"/>
    <x v="129"/>
    <x v="244"/>
    <n v="20"/>
    <s v="2024/01 "/>
  </r>
  <r>
    <n v="3548"/>
    <s v="2025/01 "/>
    <x v="427"/>
    <x v="132"/>
    <x v="329"/>
    <n v="10"/>
    <s v="2024/01 "/>
  </r>
  <r>
    <n v="3549"/>
    <s v="2025/01 "/>
    <x v="1104"/>
    <x v="421"/>
    <x v="603"/>
    <n v="10"/>
    <s v="2024/01 "/>
  </r>
  <r>
    <n v="3550"/>
    <s v="2025/01 "/>
    <x v="290"/>
    <x v="130"/>
    <x v="244"/>
    <n v="10"/>
    <s v="2024/01 "/>
  </r>
  <r>
    <n v="3551"/>
    <s v="2025/01 "/>
    <x v="1105"/>
    <x v="422"/>
    <x v="330"/>
    <n v="9"/>
    <s v="2024/01 "/>
  </r>
  <r>
    <n v="3552"/>
    <s v="2025/01 "/>
    <x v="802"/>
    <x v="44"/>
    <x v="519"/>
    <n v="2"/>
    <s v="2024/10 "/>
  </r>
  <r>
    <n v="3553"/>
    <s v="2025/01 "/>
    <x v="1106"/>
    <x v="423"/>
    <x v="603"/>
    <n v="10"/>
    <s v="2024/03 "/>
  </r>
  <r>
    <n v="3554"/>
    <s v="2025/01 "/>
    <x v="518"/>
    <x v="209"/>
    <x v="9"/>
    <n v="20"/>
    <s v="2024/01 "/>
  </r>
  <r>
    <n v="3555"/>
    <s v="2025/01 "/>
    <x v="1107"/>
    <x v="54"/>
    <x v="654"/>
    <n v="2"/>
    <s v="2024/01 "/>
  </r>
  <r>
    <n v="3556"/>
    <s v="2025/01 "/>
    <x v="708"/>
    <x v="60"/>
    <x v="476"/>
    <n v="1"/>
    <s v="2024/01 "/>
  </r>
  <r>
    <n v="3557"/>
    <s v="2025/01 "/>
    <x v="1108"/>
    <x v="424"/>
    <x v="655"/>
    <n v="5"/>
    <s v="2024/01 "/>
  </r>
  <r>
    <n v="3558"/>
    <s v="2025/01 "/>
    <x v="1109"/>
    <x v="425"/>
    <x v="0"/>
    <n v="26"/>
    <s v="2024/04 "/>
  </r>
  <r>
    <n v="3559"/>
    <s v="2025/01 "/>
    <x v="313"/>
    <x v="134"/>
    <x v="78"/>
    <n v="10"/>
    <s v="2024/08 "/>
  </r>
  <r>
    <n v="3560"/>
    <s v="2025/01 "/>
    <x v="934"/>
    <x v="365"/>
    <x v="585"/>
    <n v="300"/>
    <s v="2024/01 "/>
  </r>
  <r>
    <n v="3561"/>
    <s v="2025/01 "/>
    <x v="96"/>
    <x v="70"/>
    <x v="79"/>
    <n v="200"/>
    <s v="2024/02 "/>
  </r>
  <r>
    <n v="3562"/>
    <s v="2025/01 "/>
    <x v="314"/>
    <x v="135"/>
    <x v="79"/>
    <n v="755"/>
    <s v="2024/02 "/>
  </r>
  <r>
    <n v="3563"/>
    <s v="2025/01 "/>
    <x v="315"/>
    <x v="136"/>
    <x v="262"/>
    <n v="50"/>
    <s v="2024/02 "/>
  </r>
  <r>
    <n v="3564"/>
    <s v="2025/01 "/>
    <x v="316"/>
    <x v="75"/>
    <x v="78"/>
    <n v="10"/>
    <s v="2024/08 "/>
  </r>
  <r>
    <n v="3565"/>
    <s v="2025/01 "/>
    <x v="98"/>
    <x v="72"/>
    <x v="79"/>
    <n v="8976"/>
    <s v="2026/01 "/>
  </r>
  <r>
    <n v="3566"/>
    <s v="2025/01 "/>
    <x v="99"/>
    <x v="73"/>
    <x v="79"/>
    <n v="260"/>
    <s v="2024/03 "/>
  </r>
  <r>
    <n v="3567"/>
    <s v="2025/01 "/>
    <x v="101"/>
    <x v="75"/>
    <x v="80"/>
    <n v="1"/>
    <s v="2024/07 "/>
  </r>
  <r>
    <n v="3568"/>
    <s v="2025/01 "/>
    <x v="317"/>
    <x v="71"/>
    <x v="80"/>
    <n v="7"/>
    <s v="2024/01 "/>
  </r>
  <r>
    <n v="3569"/>
    <s v="2025/01 "/>
    <x v="105"/>
    <x v="78"/>
    <x v="82"/>
    <n v="9"/>
    <s v="2024/01 "/>
  </r>
  <r>
    <n v="3570"/>
    <s v="2025/01 "/>
    <x v="440"/>
    <x v="191"/>
    <x v="334"/>
    <n v="1"/>
    <s v="2024/01 "/>
  </r>
  <r>
    <n v="3571"/>
    <s v="2025/01 "/>
    <x v="324"/>
    <x v="139"/>
    <x v="265"/>
    <n v="3"/>
    <s v="2024/01 "/>
  </r>
  <r>
    <n v="3572"/>
    <s v="2025/01 "/>
    <x v="1033"/>
    <x v="90"/>
    <x v="623"/>
    <n v="2"/>
    <s v="2024/02 "/>
  </r>
  <r>
    <n v="3573"/>
    <s v="2025/01 "/>
    <x v="121"/>
    <x v="85"/>
    <x v="96"/>
    <n v="5"/>
    <s v="2024/10 "/>
  </r>
  <r>
    <n v="3574"/>
    <s v="2025/01 "/>
    <x v="122"/>
    <x v="85"/>
    <x v="97"/>
    <n v="5"/>
    <s v="2024/01 "/>
  </r>
  <r>
    <n v="3575"/>
    <s v="2025/01 "/>
    <x v="123"/>
    <x v="85"/>
    <x v="98"/>
    <n v="50"/>
    <s v="2024/01 "/>
  </r>
  <r>
    <n v="3576"/>
    <s v="2025/01 "/>
    <x v="129"/>
    <x v="87"/>
    <x v="100"/>
    <n v="15"/>
    <s v="2024/02 "/>
  </r>
  <r>
    <n v="3577"/>
    <s v="2025/01 "/>
    <x v="130"/>
    <x v="87"/>
    <x v="101"/>
    <n v="79"/>
    <s v="2025/02 "/>
  </r>
  <r>
    <n v="3578"/>
    <s v="2025/01 "/>
    <x v="131"/>
    <x v="87"/>
    <x v="102"/>
    <n v="18"/>
    <s v="2025/02 "/>
  </r>
  <r>
    <n v="3579"/>
    <s v="2025/01 "/>
    <x v="132"/>
    <x v="87"/>
    <x v="103"/>
    <n v="60"/>
    <s v="2024/01 "/>
  </r>
  <r>
    <n v="3580"/>
    <s v="2025/01 "/>
    <x v="133"/>
    <x v="87"/>
    <x v="104"/>
    <n v="18"/>
    <s v="2024/02 "/>
  </r>
  <r>
    <n v="3581"/>
    <s v="2025/01 "/>
    <x v="651"/>
    <x v="87"/>
    <x v="123"/>
    <n v="5"/>
    <s v="2024/01 "/>
  </r>
  <r>
    <n v="3582"/>
    <s v="2025/01 "/>
    <x v="453"/>
    <x v="82"/>
    <x v="346"/>
    <n v="30"/>
    <s v="2024/01 "/>
  </r>
  <r>
    <n v="3583"/>
    <s v="2025/01 "/>
    <x v="138"/>
    <x v="82"/>
    <x v="109"/>
    <n v="20"/>
    <s v="2025/03 "/>
  </r>
  <r>
    <n v="3584"/>
    <s v="2025/01 "/>
    <x v="139"/>
    <x v="82"/>
    <x v="110"/>
    <n v="10"/>
    <s v="2024/05 "/>
  </r>
  <r>
    <n v="3585"/>
    <s v="2025/01 "/>
    <x v="140"/>
    <x v="82"/>
    <x v="111"/>
    <n v="10"/>
    <s v="2024/01 "/>
  </r>
  <r>
    <n v="3586"/>
    <s v="2025/01 "/>
    <x v="142"/>
    <x v="9"/>
    <x v="113"/>
    <n v="406"/>
    <s v="2024/04 "/>
  </r>
  <r>
    <n v="3587"/>
    <s v="2025/01 "/>
    <x v="144"/>
    <x v="9"/>
    <x v="115"/>
    <n v="505"/>
    <s v="2024/04 "/>
  </r>
  <r>
    <n v="3588"/>
    <s v="2025/01 "/>
    <x v="334"/>
    <x v="9"/>
    <x v="273"/>
    <n v="40"/>
    <s v="2024/01 "/>
  </r>
  <r>
    <n v="3589"/>
    <s v="2025/01 "/>
    <x v="145"/>
    <x v="9"/>
    <x v="116"/>
    <n v="110"/>
    <s v="2024/04 "/>
  </r>
  <r>
    <n v="3590"/>
    <s v="2025/01 "/>
    <x v="146"/>
    <x v="9"/>
    <x v="117"/>
    <n v="80"/>
    <s v="2024/07 "/>
  </r>
  <r>
    <n v="3591"/>
    <s v="2025/01 "/>
    <x v="147"/>
    <x v="9"/>
    <x v="118"/>
    <n v="30"/>
    <s v="2024/02 "/>
  </r>
  <r>
    <n v="3592"/>
    <s v="2025/01 "/>
    <x v="148"/>
    <x v="9"/>
    <x v="119"/>
    <n v="10"/>
    <s v="2024/02 "/>
  </r>
  <r>
    <n v="3593"/>
    <s v="2025/01 "/>
    <x v="149"/>
    <x v="9"/>
    <x v="120"/>
    <n v="6"/>
    <s v="2024/02 "/>
  </r>
  <r>
    <n v="3594"/>
    <s v="2025/01 "/>
    <x v="150"/>
    <x v="9"/>
    <x v="121"/>
    <n v="525"/>
    <s v="2025/02 "/>
  </r>
  <r>
    <n v="3595"/>
    <s v="2025/01 "/>
    <x v="151"/>
    <x v="9"/>
    <x v="122"/>
    <n v="6"/>
    <s v="2024/01 "/>
  </r>
  <r>
    <n v="3596"/>
    <s v="2025/01 "/>
    <x v="152"/>
    <x v="9"/>
    <x v="123"/>
    <n v="10"/>
    <s v="2024/04 "/>
  </r>
  <r>
    <n v="3597"/>
    <s v="2025/01 "/>
    <x v="153"/>
    <x v="9"/>
    <x v="124"/>
    <n v="9"/>
    <s v="2024/02 "/>
  </r>
  <r>
    <n v="3598"/>
    <s v="2025/01 "/>
    <x v="154"/>
    <x v="9"/>
    <x v="125"/>
    <n v="40"/>
    <s v="2024/04 "/>
  </r>
  <r>
    <n v="3599"/>
    <s v="2025/01 "/>
    <x v="155"/>
    <x v="9"/>
    <x v="126"/>
    <n v="9"/>
    <s v="2024/01 "/>
  </r>
  <r>
    <n v="3600"/>
    <s v="2025/01 "/>
    <x v="156"/>
    <x v="88"/>
    <x v="127"/>
    <n v="30"/>
    <s v="2024/03 "/>
  </r>
  <r>
    <n v="3601"/>
    <s v="2025/01 "/>
    <x v="157"/>
    <x v="88"/>
    <x v="128"/>
    <n v="20"/>
    <s v="2024/01 "/>
  </r>
  <r>
    <n v="3602"/>
    <s v="2025/01 "/>
    <x v="838"/>
    <x v="88"/>
    <x v="539"/>
    <n v="50"/>
    <s v="2024/01 "/>
  </r>
  <r>
    <n v="3603"/>
    <s v="2025/01 "/>
    <x v="159"/>
    <x v="88"/>
    <x v="130"/>
    <n v="20"/>
    <s v="2024/02 "/>
  </r>
  <r>
    <n v="3604"/>
    <s v="2025/01 "/>
    <x v="160"/>
    <x v="88"/>
    <x v="131"/>
    <n v="376"/>
    <s v="2024/12 "/>
  </r>
  <r>
    <n v="3605"/>
    <s v="2025/01 "/>
    <x v="161"/>
    <x v="11"/>
    <x v="132"/>
    <n v="225"/>
    <s v="2025/02 "/>
  </r>
  <r>
    <n v="3606"/>
    <s v="2025/01 "/>
    <x v="162"/>
    <x v="11"/>
    <x v="133"/>
    <n v="352"/>
    <s v="2024/08 "/>
  </r>
  <r>
    <n v="3607"/>
    <s v="2025/01 "/>
    <x v="163"/>
    <x v="11"/>
    <x v="134"/>
    <n v="95"/>
    <s v="2026/03 "/>
  </r>
  <r>
    <n v="3608"/>
    <s v="2025/01 "/>
    <x v="164"/>
    <x v="11"/>
    <x v="135"/>
    <n v="70"/>
    <s v="2024/03 "/>
  </r>
  <r>
    <n v="3609"/>
    <s v="2025/01 "/>
    <x v="337"/>
    <x v="11"/>
    <x v="276"/>
    <n v="15"/>
    <s v="2024/01 "/>
  </r>
  <r>
    <n v="3610"/>
    <s v="2025/01 "/>
    <x v="456"/>
    <x v="11"/>
    <x v="348"/>
    <n v="15"/>
    <s v="2024/01 "/>
  </r>
  <r>
    <n v="3611"/>
    <s v="2025/01 "/>
    <x v="165"/>
    <x v="11"/>
    <x v="136"/>
    <n v="67"/>
    <s v="2024/07 "/>
  </r>
  <r>
    <n v="3612"/>
    <s v="2025/01 "/>
    <x v="839"/>
    <x v="11"/>
    <x v="540"/>
    <n v="5"/>
    <s v="2024/03 "/>
  </r>
  <r>
    <n v="3613"/>
    <s v="2025/01 "/>
    <x v="166"/>
    <x v="11"/>
    <x v="137"/>
    <n v="19"/>
    <s v="2024/01 "/>
  </r>
  <r>
    <n v="3614"/>
    <s v="2025/01 "/>
    <x v="171"/>
    <x v="83"/>
    <x v="142"/>
    <n v="10"/>
    <s v="2024/01 "/>
  </r>
  <r>
    <n v="3615"/>
    <s v="2025/01 "/>
    <x v="172"/>
    <x v="83"/>
    <x v="143"/>
    <n v="25"/>
    <s v="2024/04 "/>
  </r>
  <r>
    <n v="3616"/>
    <s v="2025/01 "/>
    <x v="173"/>
    <x v="83"/>
    <x v="144"/>
    <n v="83"/>
    <s v="2024/05 "/>
  </r>
  <r>
    <n v="3617"/>
    <s v="2025/01 "/>
    <x v="174"/>
    <x v="83"/>
    <x v="145"/>
    <n v="10"/>
    <s v="2024/02 "/>
  </r>
  <r>
    <n v="3618"/>
    <s v="2025/01 "/>
    <x v="338"/>
    <x v="10"/>
    <x v="277"/>
    <n v="5"/>
    <s v="2024/01 "/>
  </r>
  <r>
    <n v="3619"/>
    <s v="2025/01 "/>
    <x v="177"/>
    <x v="10"/>
    <x v="148"/>
    <n v="15"/>
    <s v="2024/03 "/>
  </r>
  <r>
    <n v="3620"/>
    <s v="2025/01 "/>
    <x v="339"/>
    <x v="10"/>
    <x v="278"/>
    <n v="15"/>
    <s v="2024/05 "/>
  </r>
  <r>
    <n v="3621"/>
    <s v="2025/01 "/>
    <x v="178"/>
    <x v="10"/>
    <x v="149"/>
    <n v="10"/>
    <s v="2024/01 "/>
  </r>
  <r>
    <n v="3622"/>
    <s v="2025/01 "/>
    <x v="179"/>
    <x v="90"/>
    <x v="150"/>
    <n v="30"/>
    <s v="2024/02 "/>
  </r>
  <r>
    <n v="3623"/>
    <s v="2025/01 "/>
    <x v="180"/>
    <x v="90"/>
    <x v="151"/>
    <n v="30"/>
    <s v="2024/01 "/>
  </r>
  <r>
    <n v="3624"/>
    <s v="2025/01 "/>
    <x v="340"/>
    <x v="90"/>
    <x v="279"/>
    <n v="10"/>
    <s v="2024/01 "/>
  </r>
  <r>
    <n v="3625"/>
    <s v="2025/01 "/>
    <x v="181"/>
    <x v="90"/>
    <x v="152"/>
    <n v="110"/>
    <s v="2024/05 "/>
  </r>
  <r>
    <n v="3626"/>
    <s v="2025/01 "/>
    <x v="183"/>
    <x v="84"/>
    <x v="154"/>
    <n v="50"/>
    <s v="2024/01 "/>
  </r>
  <r>
    <n v="3627"/>
    <s v="2025/01 "/>
    <x v="458"/>
    <x v="84"/>
    <x v="350"/>
    <n v="150"/>
    <s v="2025/03 "/>
  </r>
  <r>
    <n v="3628"/>
    <s v="2025/01 "/>
    <x v="185"/>
    <x v="84"/>
    <x v="156"/>
    <n v="120"/>
    <s v="2024/01 "/>
  </r>
  <r>
    <n v="3629"/>
    <s v="2025/01 "/>
    <x v="186"/>
    <x v="84"/>
    <x v="157"/>
    <n v="280"/>
    <s v="2024/08 "/>
  </r>
  <r>
    <n v="3630"/>
    <s v="2025/01 "/>
    <x v="187"/>
    <x v="84"/>
    <x v="158"/>
    <n v="40"/>
    <s v="2024/06 "/>
  </r>
  <r>
    <n v="3631"/>
    <s v="2025/01 "/>
    <x v="742"/>
    <x v="84"/>
    <x v="494"/>
    <n v="40"/>
    <s v="2024/01 "/>
  </r>
  <r>
    <n v="3632"/>
    <s v="2025/01 "/>
    <x v="191"/>
    <x v="91"/>
    <x v="162"/>
    <n v="40"/>
    <s v="2024/01 "/>
  </r>
  <r>
    <n v="3633"/>
    <s v="2025/01 "/>
    <x v="345"/>
    <x v="91"/>
    <x v="283"/>
    <n v="20"/>
    <s v="2024/01 "/>
  </r>
  <r>
    <n v="3634"/>
    <s v="2025/01 "/>
    <x v="195"/>
    <x v="91"/>
    <x v="165"/>
    <n v="2"/>
    <s v="2024/01 "/>
  </r>
  <r>
    <n v="3635"/>
    <s v="2025/01 "/>
    <x v="544"/>
    <x v="67"/>
    <x v="391"/>
    <n v="20"/>
    <s v="2024/05 "/>
  </r>
  <r>
    <n v="3636"/>
    <s v="2025/01 "/>
    <x v="658"/>
    <x v="67"/>
    <x v="447"/>
    <n v="95"/>
    <s v="2024/01 "/>
  </r>
  <r>
    <n v="3637"/>
    <s v="2025/01 "/>
    <x v="206"/>
    <x v="67"/>
    <x v="175"/>
    <n v="2"/>
    <s v="2024/01 "/>
  </r>
  <r>
    <n v="3638"/>
    <s v="2025/01 "/>
    <x v="744"/>
    <x v="98"/>
    <x v="495"/>
    <n v="30"/>
    <s v="2024/01 "/>
  </r>
  <r>
    <n v="3639"/>
    <s v="2025/01 "/>
    <x v="211"/>
    <x v="101"/>
    <x v="180"/>
    <n v="50"/>
    <s v="2024/01 "/>
  </r>
  <r>
    <n v="3640"/>
    <s v="2025/01 "/>
    <x v="548"/>
    <x v="98"/>
    <x v="395"/>
    <n v="30"/>
    <s v="2024/01 "/>
  </r>
  <r>
    <n v="3641"/>
    <s v="2025/01 "/>
    <x v="549"/>
    <x v="98"/>
    <x v="396"/>
    <n v="130"/>
    <s v="2024/01 "/>
  </r>
  <r>
    <n v="3642"/>
    <s v="2025/01 "/>
    <x v="351"/>
    <x v="98"/>
    <x v="287"/>
    <n v="80"/>
    <s v="2024/01 "/>
  </r>
  <r>
    <n v="3643"/>
    <s v="2025/01 "/>
    <x v="214"/>
    <x v="102"/>
    <x v="183"/>
    <n v="50"/>
    <s v="2024/01 "/>
  </r>
  <r>
    <n v="3644"/>
    <s v="2025/01 "/>
    <x v="215"/>
    <x v="102"/>
    <x v="184"/>
    <n v="50"/>
    <s v="2024/01 "/>
  </r>
  <r>
    <n v="3645"/>
    <s v="2025/01 "/>
    <x v="216"/>
    <x v="103"/>
    <x v="185"/>
    <n v="230"/>
    <s v="2024/08 "/>
  </r>
  <r>
    <n v="3646"/>
    <s v="2025/01 "/>
    <x v="217"/>
    <x v="103"/>
    <x v="186"/>
    <n v="130"/>
    <s v="2025/11 "/>
  </r>
  <r>
    <n v="3647"/>
    <s v="2025/01 "/>
    <x v="219"/>
    <x v="103"/>
    <x v="188"/>
    <n v="280"/>
    <s v="2024/07 "/>
  </r>
  <r>
    <n v="3648"/>
    <s v="2025/01 "/>
    <x v="221"/>
    <x v="103"/>
    <x v="190"/>
    <n v="100"/>
    <s v="2024/04 "/>
  </r>
  <r>
    <n v="3649"/>
    <s v="2025/01 "/>
    <x v="754"/>
    <x v="104"/>
    <x v="504"/>
    <n v="100"/>
    <s v="2024/01 "/>
  </r>
  <r>
    <n v="3650"/>
    <s v="2025/01 "/>
    <x v="470"/>
    <x v="104"/>
    <x v="355"/>
    <n v="50"/>
    <s v="2024/01 "/>
  </r>
  <r>
    <n v="3651"/>
    <s v="2025/01 "/>
    <x v="224"/>
    <x v="105"/>
    <x v="193"/>
    <n v="100"/>
    <s v="2026/02 "/>
  </r>
  <r>
    <n v="3652"/>
    <s v="2025/01 "/>
    <x v="225"/>
    <x v="105"/>
    <x v="194"/>
    <n v="110"/>
    <s v="2024/04 "/>
  </r>
  <r>
    <n v="3653"/>
    <s v="2025/01 "/>
    <x v="227"/>
    <x v="105"/>
    <x v="196"/>
    <n v="26"/>
    <s v="2024/06 "/>
  </r>
  <r>
    <n v="3654"/>
    <s v="2025/01 "/>
    <x v="228"/>
    <x v="105"/>
    <x v="197"/>
    <n v="14"/>
    <s v="2024/01 "/>
  </r>
  <r>
    <n v="3655"/>
    <s v="2025/01 "/>
    <x v="230"/>
    <x v="105"/>
    <x v="199"/>
    <n v="70"/>
    <s v="2024/02 "/>
  </r>
  <r>
    <n v="3656"/>
    <s v="2025/01 "/>
    <x v="665"/>
    <x v="77"/>
    <x v="453"/>
    <n v="15"/>
    <s v="2024/12 "/>
  </r>
  <r>
    <n v="3657"/>
    <s v="2025/01 "/>
    <x v="357"/>
    <x v="77"/>
    <x v="292"/>
    <n v="300"/>
    <s v="2025/02 "/>
  </r>
  <r>
    <n v="3658"/>
    <s v="2025/01 "/>
    <x v="234"/>
    <x v="100"/>
    <x v="203"/>
    <n v="10"/>
    <s v="2025/02 "/>
  </r>
  <r>
    <n v="3659"/>
    <s v="2025/01 "/>
    <x v="235"/>
    <x v="100"/>
    <x v="204"/>
    <n v="35"/>
    <s v="2026/01 "/>
  </r>
  <r>
    <n v="3660"/>
    <s v="2025/01 "/>
    <x v="359"/>
    <x v="101"/>
    <x v="294"/>
    <n v="20"/>
    <s v="2024/01 "/>
  </r>
  <r>
    <n v="3661"/>
    <s v="2025/01 "/>
    <x v="360"/>
    <x v="101"/>
    <x v="295"/>
    <n v="72"/>
    <s v="2024/01 "/>
  </r>
  <r>
    <n v="3662"/>
    <s v="2025/01 "/>
    <x v="361"/>
    <x v="101"/>
    <x v="296"/>
    <n v="20"/>
    <s v="2024/02 "/>
  </r>
  <r>
    <n v="3663"/>
    <s v="2025/01 "/>
    <x v="362"/>
    <x v="78"/>
    <x v="297"/>
    <n v="5"/>
    <s v="2024/01 "/>
  </r>
  <r>
    <n v="3664"/>
    <s v="2025/01 "/>
    <x v="240"/>
    <x v="78"/>
    <x v="209"/>
    <n v="100"/>
    <s v="2024/07 "/>
  </r>
  <r>
    <n v="3665"/>
    <s v="2025/01 "/>
    <x v="241"/>
    <x v="78"/>
    <x v="210"/>
    <n v="70"/>
    <s v="2024/08 "/>
  </r>
  <r>
    <n v="3666"/>
    <s v="2025/01 "/>
    <x v="242"/>
    <x v="78"/>
    <x v="211"/>
    <n v="885"/>
    <s v="2026/02 "/>
  </r>
  <r>
    <n v="3667"/>
    <s v="2025/01 "/>
    <x v="243"/>
    <x v="79"/>
    <x v="212"/>
    <n v="70"/>
    <s v="2024/10 "/>
  </r>
  <r>
    <n v="3668"/>
    <s v="2025/01 "/>
    <x v="245"/>
    <x v="79"/>
    <x v="214"/>
    <n v="30"/>
    <s v="2024/01 "/>
  </r>
  <r>
    <n v="3669"/>
    <s v="2025/01 "/>
    <x v="247"/>
    <x v="79"/>
    <x v="216"/>
    <n v="50"/>
    <s v="2026/02 "/>
  </r>
  <r>
    <n v="3670"/>
    <s v="2025/01 "/>
    <x v="248"/>
    <x v="79"/>
    <x v="217"/>
    <n v="3470"/>
    <s v="2024/01 "/>
  </r>
  <r>
    <n v="3671"/>
    <s v="2025/01 "/>
    <x v="249"/>
    <x v="79"/>
    <x v="218"/>
    <n v="50"/>
    <s v="2024/01 "/>
  </r>
  <r>
    <n v="3672"/>
    <s v="2025/01 "/>
    <x v="252"/>
    <x v="79"/>
    <x v="221"/>
    <n v="30"/>
    <s v="2024/01 "/>
  </r>
  <r>
    <n v="3673"/>
    <s v="2025/01 "/>
    <x v="1110"/>
    <x v="79"/>
    <x v="161"/>
    <n v="100"/>
    <s v="2024/01 "/>
  </r>
  <r>
    <n v="3674"/>
    <s v="2025/01 "/>
    <x v="558"/>
    <x v="216"/>
    <x v="404"/>
    <n v="100"/>
    <s v="2024/12 "/>
  </r>
  <r>
    <n v="3675"/>
    <s v="2025/01 "/>
    <x v="559"/>
    <x v="217"/>
    <x v="405"/>
    <n v="800"/>
    <s v="2024/12 "/>
  </r>
  <r>
    <n v="3676"/>
    <s v="2025/01 "/>
    <x v="562"/>
    <x v="220"/>
    <x v="408"/>
    <n v="500"/>
    <s v="2024/12 "/>
  </r>
  <r>
    <n v="3677"/>
    <s v="2025/01 "/>
    <x v="566"/>
    <x v="224"/>
    <x v="412"/>
    <n v="30"/>
    <s v="2025/12 "/>
  </r>
  <r>
    <n v="3678"/>
    <s v="2025/01 "/>
    <x v="670"/>
    <x v="274"/>
    <x v="458"/>
    <n v="167"/>
    <s v="2024/01 "/>
  </r>
  <r>
    <n v="3679"/>
    <s v="2025/01 "/>
    <x v="672"/>
    <x v="276"/>
    <x v="460"/>
    <n v="150"/>
    <s v="2025/12 "/>
  </r>
  <r>
    <n v="3680"/>
    <s v="2025/01 "/>
    <x v="673"/>
    <x v="277"/>
    <x v="461"/>
    <n v="10"/>
    <s v="2025/12 "/>
  </r>
  <r>
    <n v="3681"/>
    <s v="2025/02 "/>
    <x v="0"/>
    <x v="0"/>
    <x v="0"/>
    <n v="50"/>
    <s v="2024/01 "/>
  </r>
  <r>
    <n v="3682"/>
    <s v="2025/02 "/>
    <x v="1"/>
    <x v="0"/>
    <x v="1"/>
    <n v="10"/>
    <s v="2024/01 "/>
  </r>
  <r>
    <n v="3683"/>
    <s v="2025/02 "/>
    <x v="1111"/>
    <x v="3"/>
    <x v="2"/>
    <n v="10"/>
    <s v="2024/01 "/>
  </r>
  <r>
    <n v="3684"/>
    <s v="2025/02 "/>
    <x v="1112"/>
    <x v="3"/>
    <x v="82"/>
    <n v="10"/>
    <s v="2024/01 "/>
  </r>
  <r>
    <n v="3685"/>
    <s v="2025/02 "/>
    <x v="1113"/>
    <x v="393"/>
    <x v="224"/>
    <n v="3"/>
    <s v="2024/01 "/>
  </r>
  <r>
    <n v="3686"/>
    <s v="2025/02 "/>
    <x v="257"/>
    <x v="108"/>
    <x v="224"/>
    <n v="1"/>
    <s v="2024/01 "/>
  </r>
  <r>
    <n v="3687"/>
    <s v="2025/02 "/>
    <x v="259"/>
    <x v="3"/>
    <x v="8"/>
    <n v="10"/>
    <s v="2024/01 "/>
  </r>
  <r>
    <n v="3688"/>
    <s v="2025/02 "/>
    <x v="777"/>
    <x v="3"/>
    <x v="11"/>
    <n v="20"/>
    <s v="2024/01 "/>
  </r>
  <r>
    <n v="3689"/>
    <s v="2025/02 "/>
    <x v="1114"/>
    <x v="5"/>
    <x v="418"/>
    <n v="1"/>
    <s v="2024/01 "/>
  </r>
  <r>
    <n v="3690"/>
    <s v="2025/02 "/>
    <x v="382"/>
    <x v="85"/>
    <x v="13"/>
    <n v="5"/>
    <s v="2024/01 "/>
  </r>
  <r>
    <n v="3691"/>
    <s v="2025/02 "/>
    <x v="582"/>
    <x v="232"/>
    <x v="9"/>
    <n v="2"/>
    <s v="2024/01 "/>
  </r>
  <r>
    <n v="3692"/>
    <s v="2025/02 "/>
    <x v="388"/>
    <x v="9"/>
    <x v="1"/>
    <n v="70"/>
    <s v="2024/01 "/>
  </r>
  <r>
    <n v="3693"/>
    <s v="2025/02 "/>
    <x v="1115"/>
    <x v="89"/>
    <x v="2"/>
    <n v="10"/>
    <s v="2024/01 "/>
  </r>
  <r>
    <n v="3694"/>
    <s v="2025/02 "/>
    <x v="1116"/>
    <x v="90"/>
    <x v="10"/>
    <n v="2"/>
    <s v="2024/01 "/>
  </r>
  <r>
    <n v="3695"/>
    <s v="2025/02 "/>
    <x v="1010"/>
    <x v="90"/>
    <x v="0"/>
    <n v="2"/>
    <s v="2024/01 "/>
  </r>
  <r>
    <n v="3696"/>
    <s v="2025/02 "/>
    <x v="1117"/>
    <x v="90"/>
    <x v="1"/>
    <n v="4"/>
    <s v="2024/01 "/>
  </r>
  <r>
    <n v="3697"/>
    <s v="2025/02 "/>
    <x v="271"/>
    <x v="111"/>
    <x v="9"/>
    <n v="18"/>
    <s v="2024/02 "/>
  </r>
  <r>
    <n v="3698"/>
    <s v="2025/02 "/>
    <x v="273"/>
    <x v="113"/>
    <x v="9"/>
    <n v="10"/>
    <s v="2024/01 "/>
  </r>
  <r>
    <n v="3699"/>
    <s v="2025/02 "/>
    <x v="403"/>
    <x v="158"/>
    <x v="9"/>
    <n v="10"/>
    <s v="2024/01 "/>
  </r>
  <r>
    <n v="3700"/>
    <s v="2025/02 "/>
    <x v="405"/>
    <x v="160"/>
    <x v="9"/>
    <n v="10"/>
    <s v="2024/01 "/>
  </r>
  <r>
    <n v="3701"/>
    <s v="2025/02 "/>
    <x v="275"/>
    <x v="115"/>
    <x v="9"/>
    <n v="146"/>
    <s v="2024/05 "/>
  </r>
  <r>
    <n v="3702"/>
    <s v="2025/02 "/>
    <x v="276"/>
    <x v="116"/>
    <x v="232"/>
    <n v="2"/>
    <s v="2024/01 "/>
  </r>
  <r>
    <n v="3703"/>
    <s v="2025/02 "/>
    <x v="31"/>
    <x v="14"/>
    <x v="22"/>
    <n v="30"/>
    <s v="2025/12 "/>
  </r>
  <r>
    <n v="3704"/>
    <s v="2025/02 "/>
    <x v="32"/>
    <x v="15"/>
    <x v="23"/>
    <n v="100"/>
    <s v="2024/10 "/>
  </r>
  <r>
    <n v="3705"/>
    <s v="2025/02 "/>
    <x v="866"/>
    <x v="325"/>
    <x v="554"/>
    <n v="1"/>
    <s v="2025/12 "/>
  </r>
  <r>
    <n v="3706"/>
    <s v="2025/02 "/>
    <x v="33"/>
    <x v="16"/>
    <x v="24"/>
    <n v="40"/>
    <s v="2025/10 "/>
  </r>
  <r>
    <n v="3707"/>
    <s v="2025/02 "/>
    <x v="279"/>
    <x v="119"/>
    <x v="235"/>
    <n v="20"/>
    <s v="2024/01 "/>
  </r>
  <r>
    <n v="3708"/>
    <s v="2025/02 "/>
    <x v="34"/>
    <x v="17"/>
    <x v="25"/>
    <n v="62"/>
    <s v="2024/09 "/>
  </r>
  <r>
    <n v="3709"/>
    <s v="2025/02 "/>
    <x v="35"/>
    <x v="18"/>
    <x v="26"/>
    <n v="19"/>
    <s v="2024/03 "/>
  </r>
  <r>
    <n v="3710"/>
    <s v="2025/02 "/>
    <x v="36"/>
    <x v="19"/>
    <x v="27"/>
    <n v="156"/>
    <s v="2024/04 "/>
  </r>
  <r>
    <n v="3711"/>
    <s v="2025/02 "/>
    <x v="38"/>
    <x v="21"/>
    <x v="29"/>
    <n v="130"/>
    <s v="2024/07 "/>
  </r>
  <r>
    <n v="3712"/>
    <s v="2025/02 "/>
    <x v="39"/>
    <x v="22"/>
    <x v="30"/>
    <n v="5"/>
    <s v="2024/04 "/>
  </r>
  <r>
    <n v="3713"/>
    <s v="2025/02 "/>
    <x v="411"/>
    <x v="166"/>
    <x v="9"/>
    <n v="12"/>
    <s v="2024/06 "/>
  </r>
  <r>
    <n v="3714"/>
    <s v="2025/02 "/>
    <x v="596"/>
    <x v="245"/>
    <x v="9"/>
    <n v="1"/>
    <s v="2024/02 "/>
  </r>
  <r>
    <n v="3715"/>
    <s v="2025/02 "/>
    <x v="972"/>
    <x v="373"/>
    <x v="599"/>
    <n v="4"/>
    <s v="2024/06 "/>
  </r>
  <r>
    <n v="3716"/>
    <s v="2025/02 "/>
    <x v="416"/>
    <x v="171"/>
    <x v="323"/>
    <n v="2"/>
    <s v="2024/01 "/>
  </r>
  <r>
    <n v="3717"/>
    <s v="2025/02 "/>
    <x v="40"/>
    <x v="23"/>
    <x v="31"/>
    <n v="4"/>
    <s v="2024/01 "/>
  </r>
  <r>
    <n v="3718"/>
    <s v="2025/02 "/>
    <x v="41"/>
    <x v="24"/>
    <x v="32"/>
    <n v="100"/>
    <s v="2024/11 "/>
  </r>
  <r>
    <n v="3719"/>
    <s v="2025/02 "/>
    <x v="45"/>
    <x v="28"/>
    <x v="36"/>
    <n v="21"/>
    <s v="2025/12 "/>
  </r>
  <r>
    <n v="3720"/>
    <s v="2025/02 "/>
    <x v="46"/>
    <x v="29"/>
    <x v="37"/>
    <n v="450"/>
    <s v="2024/01 "/>
  </r>
  <r>
    <n v="3721"/>
    <s v="2025/02 "/>
    <x v="49"/>
    <x v="32"/>
    <x v="40"/>
    <n v="12"/>
    <s v="2025/11 "/>
  </r>
  <r>
    <n v="3722"/>
    <s v="2025/02 "/>
    <x v="50"/>
    <x v="33"/>
    <x v="41"/>
    <n v="26"/>
    <s v="2024/11 "/>
  </r>
  <r>
    <n v="3723"/>
    <s v="2025/02 "/>
    <x v="51"/>
    <x v="34"/>
    <x v="42"/>
    <n v="95"/>
    <s v="2024/11 "/>
  </r>
  <r>
    <n v="3724"/>
    <s v="2025/02 "/>
    <x v="53"/>
    <x v="36"/>
    <x v="44"/>
    <n v="12"/>
    <s v="2024/01 "/>
  </r>
  <r>
    <n v="3725"/>
    <s v="2025/02 "/>
    <x v="694"/>
    <x v="285"/>
    <x v="9"/>
    <n v="80"/>
    <s v="2024/01 "/>
  </r>
  <r>
    <n v="3726"/>
    <s v="2025/02 "/>
    <x v="54"/>
    <x v="37"/>
    <x v="45"/>
    <n v="5"/>
    <s v="2024/06 "/>
  </r>
  <r>
    <n v="3727"/>
    <s v="2025/02 "/>
    <x v="871"/>
    <x v="330"/>
    <x v="559"/>
    <n v="50"/>
    <s v="2024/01 "/>
  </r>
  <r>
    <n v="3728"/>
    <s v="2025/02 "/>
    <x v="58"/>
    <x v="41"/>
    <x v="49"/>
    <n v="3"/>
    <s v="2025/06 "/>
  </r>
  <r>
    <n v="3729"/>
    <s v="2025/02 "/>
    <x v="1118"/>
    <x v="426"/>
    <x v="9"/>
    <n v="200"/>
    <s v="2024/01 "/>
  </r>
  <r>
    <n v="3730"/>
    <s v="2025/02 "/>
    <x v="978"/>
    <x v="378"/>
    <x v="601"/>
    <n v="2"/>
    <s v="2024/01 "/>
  </r>
  <r>
    <n v="3731"/>
    <s v="2025/02 "/>
    <x v="60"/>
    <x v="43"/>
    <x v="51"/>
    <n v="52"/>
    <s v="2025/12 "/>
  </r>
  <r>
    <n v="3732"/>
    <s v="2025/02 "/>
    <x v="61"/>
    <x v="44"/>
    <x v="52"/>
    <n v="60"/>
    <s v="2025/11 "/>
  </r>
  <r>
    <n v="3733"/>
    <s v="2025/02 "/>
    <x v="513"/>
    <x v="204"/>
    <x v="9"/>
    <n v="64"/>
    <s v="2024/01 "/>
  </r>
  <r>
    <n v="3734"/>
    <s v="2025/02 "/>
    <x v="62"/>
    <x v="45"/>
    <x v="53"/>
    <n v="50"/>
    <s v="2025/03 "/>
  </r>
  <r>
    <n v="3735"/>
    <s v="2025/02 "/>
    <x v="63"/>
    <x v="46"/>
    <x v="54"/>
    <n v="55"/>
    <s v="2025/12 "/>
  </r>
  <r>
    <n v="3736"/>
    <s v="2025/02 "/>
    <x v="64"/>
    <x v="47"/>
    <x v="55"/>
    <n v="249"/>
    <s v="2025/02 "/>
  </r>
  <r>
    <n v="3737"/>
    <s v="2025/02 "/>
    <x v="65"/>
    <x v="48"/>
    <x v="56"/>
    <n v="100"/>
    <s v="2026/04 "/>
  </r>
  <r>
    <n v="3738"/>
    <s v="2025/02 "/>
    <x v="420"/>
    <x v="175"/>
    <x v="324"/>
    <n v="50"/>
    <s v="2024/01 "/>
  </r>
  <r>
    <n v="3739"/>
    <s v="2025/02 "/>
    <x v="68"/>
    <x v="51"/>
    <x v="59"/>
    <n v="2"/>
    <s v="2024/03 "/>
  </r>
  <r>
    <n v="3740"/>
    <s v="2025/02 "/>
    <x v="605"/>
    <x v="254"/>
    <x v="424"/>
    <n v="51"/>
    <s v="2024/03 "/>
  </r>
  <r>
    <n v="3741"/>
    <s v="2025/02 "/>
    <x v="72"/>
    <x v="55"/>
    <x v="63"/>
    <n v="83"/>
    <s v="2024/12 "/>
  </r>
  <r>
    <n v="3742"/>
    <s v="2025/02 "/>
    <x v="74"/>
    <x v="57"/>
    <x v="65"/>
    <n v="100"/>
    <s v="2025/12 "/>
  </r>
  <r>
    <n v="3743"/>
    <s v="2025/02 "/>
    <x v="286"/>
    <x v="126"/>
    <x v="242"/>
    <n v="1"/>
    <s v="2024/01 "/>
  </r>
  <r>
    <n v="3744"/>
    <s v="2025/02 "/>
    <x v="425"/>
    <x v="180"/>
    <x v="328"/>
    <n v="10"/>
    <s v="2024/01 "/>
  </r>
  <r>
    <n v="3745"/>
    <s v="2025/02 "/>
    <x v="77"/>
    <x v="60"/>
    <x v="67"/>
    <n v="51"/>
    <s v="2024/10 "/>
  </r>
  <r>
    <n v="3746"/>
    <s v="2025/02 "/>
    <x v="875"/>
    <x v="334"/>
    <x v="9"/>
    <n v="40"/>
    <s v="2024/01 "/>
  </r>
  <r>
    <n v="3747"/>
    <s v="2025/02 "/>
    <x v="1119"/>
    <x v="427"/>
    <x v="606"/>
    <n v="1"/>
    <s v="2024/01 "/>
  </r>
  <r>
    <n v="3748"/>
    <s v="2025/02 "/>
    <x v="289"/>
    <x v="129"/>
    <x v="244"/>
    <n v="10"/>
    <s v="2024/01 "/>
  </r>
  <r>
    <n v="3749"/>
    <s v="2025/02 "/>
    <x v="799"/>
    <x v="311"/>
    <x v="329"/>
    <n v="5"/>
    <s v="2024/01 "/>
  </r>
  <r>
    <n v="3750"/>
    <s v="2025/02 "/>
    <x v="1120"/>
    <x v="318"/>
    <x v="69"/>
    <n v="5"/>
    <s v="2024/01 "/>
  </r>
  <r>
    <n v="3751"/>
    <s v="2025/02 "/>
    <x v="1121"/>
    <x v="428"/>
    <x v="329"/>
    <n v="5"/>
    <s v="2024/01 "/>
  </r>
  <r>
    <n v="3752"/>
    <s v="2025/02 "/>
    <x v="1122"/>
    <x v="429"/>
    <x v="603"/>
    <n v="5"/>
    <s v="2024/01 "/>
  </r>
  <r>
    <n v="3753"/>
    <s v="2025/02 "/>
    <x v="1123"/>
    <x v="430"/>
    <x v="69"/>
    <n v="5"/>
    <s v="2024/01 "/>
  </r>
  <r>
    <n v="3754"/>
    <s v="2025/02 "/>
    <x v="1124"/>
    <x v="431"/>
    <x v="603"/>
    <n v="5"/>
    <s v="2024/01 "/>
  </r>
  <r>
    <n v="3755"/>
    <s v="2025/02 "/>
    <x v="300"/>
    <x v="17"/>
    <x v="253"/>
    <n v="30"/>
    <s v="2024/01 "/>
  </r>
  <r>
    <n v="3756"/>
    <s v="2025/02 "/>
    <x v="301"/>
    <x v="15"/>
    <x v="254"/>
    <n v="30"/>
    <s v="2024/01 "/>
  </r>
  <r>
    <n v="3757"/>
    <s v="2025/02 "/>
    <x v="302"/>
    <x v="14"/>
    <x v="255"/>
    <n v="10"/>
    <s v="2024/01 "/>
  </r>
  <r>
    <n v="3758"/>
    <s v="2025/02 "/>
    <x v="1125"/>
    <x v="432"/>
    <x v="9"/>
    <n v="9"/>
    <s v="2024/01 "/>
  </r>
  <r>
    <n v="3759"/>
    <s v="2025/02 "/>
    <x v="1126"/>
    <x v="433"/>
    <x v="9"/>
    <n v="170"/>
    <s v="2024/02 "/>
  </r>
  <r>
    <n v="3760"/>
    <s v="2025/02 "/>
    <x v="809"/>
    <x v="314"/>
    <x v="9"/>
    <n v="6"/>
    <s v="2024/01 "/>
  </r>
  <r>
    <n v="3761"/>
    <s v="2025/02 "/>
    <x v="1127"/>
    <x v="434"/>
    <x v="9"/>
    <n v="5"/>
    <s v="2024/01 "/>
  </r>
  <r>
    <n v="3762"/>
    <s v="2025/02 "/>
    <x v="992"/>
    <x v="387"/>
    <x v="371"/>
    <n v="4"/>
    <s v="2024/01 "/>
  </r>
  <r>
    <n v="3763"/>
    <s v="2025/02 "/>
    <x v="1128"/>
    <x v="435"/>
    <x v="9"/>
    <n v="50"/>
    <s v="2024/01 "/>
  </r>
  <r>
    <n v="3764"/>
    <s v="2025/02 "/>
    <x v="1129"/>
    <x v="436"/>
    <x v="9"/>
    <n v="29"/>
    <s v="2024/04 "/>
  </r>
  <r>
    <n v="3765"/>
    <s v="2025/02 "/>
    <x v="1130"/>
    <x v="437"/>
    <x v="9"/>
    <n v="3"/>
    <s v="2024/01 "/>
  </r>
  <r>
    <n v="3766"/>
    <s v="2025/02 "/>
    <x v="1131"/>
    <x v="438"/>
    <x v="9"/>
    <n v="3"/>
    <s v="2024/01 "/>
  </r>
  <r>
    <n v="3767"/>
    <s v="2025/02 "/>
    <x v="96"/>
    <x v="70"/>
    <x v="79"/>
    <n v="120"/>
    <s v="2024/02 "/>
  </r>
  <r>
    <n v="3768"/>
    <s v="2025/02 "/>
    <x v="97"/>
    <x v="71"/>
    <x v="78"/>
    <n v="10"/>
    <s v="2024/04 "/>
  </r>
  <r>
    <n v="3769"/>
    <s v="2025/02 "/>
    <x v="314"/>
    <x v="135"/>
    <x v="79"/>
    <n v="300"/>
    <s v="2024/02 "/>
  </r>
  <r>
    <n v="3770"/>
    <s v="2025/02 "/>
    <x v="1132"/>
    <x v="439"/>
    <x v="79"/>
    <n v="226"/>
    <s v="2025/02 "/>
  </r>
  <r>
    <n v="3771"/>
    <s v="2025/02 "/>
    <x v="316"/>
    <x v="75"/>
    <x v="78"/>
    <n v="230"/>
    <s v="2024/08 "/>
  </r>
  <r>
    <n v="3772"/>
    <s v="2025/02 "/>
    <x v="98"/>
    <x v="72"/>
    <x v="79"/>
    <n v="248"/>
    <s v="2026/01 "/>
  </r>
  <r>
    <n v="3773"/>
    <s v="2025/02 "/>
    <x v="99"/>
    <x v="73"/>
    <x v="79"/>
    <n v="274"/>
    <s v="2024/03 "/>
  </r>
  <r>
    <n v="3774"/>
    <s v="2025/02 "/>
    <x v="1133"/>
    <x v="440"/>
    <x v="79"/>
    <n v="184"/>
    <s v="2024/06 "/>
  </r>
  <r>
    <n v="3775"/>
    <s v="2025/02 "/>
    <x v="100"/>
    <x v="74"/>
    <x v="79"/>
    <n v="80"/>
    <s v="2024/01 "/>
  </r>
  <r>
    <n v="3776"/>
    <s v="2025/02 "/>
    <x v="101"/>
    <x v="75"/>
    <x v="80"/>
    <n v="60"/>
    <s v="2024/07 "/>
  </r>
  <r>
    <n v="3777"/>
    <s v="2025/02 "/>
    <x v="526"/>
    <x v="214"/>
    <x v="79"/>
    <n v="1"/>
    <s v="2024/01 "/>
  </r>
  <r>
    <n v="3778"/>
    <s v="2025/02 "/>
    <x v="1134"/>
    <x v="71"/>
    <x v="656"/>
    <n v="4"/>
    <s v="2024/01 "/>
  </r>
  <r>
    <n v="3779"/>
    <s v="2025/02 "/>
    <x v="321"/>
    <x v="77"/>
    <x v="2"/>
    <n v="1"/>
    <s v="2026/01 "/>
  </r>
  <r>
    <n v="3780"/>
    <s v="2025/02 "/>
    <x v="322"/>
    <x v="78"/>
    <x v="2"/>
    <n v="3"/>
    <s v="2024/01 "/>
  </r>
  <r>
    <n v="3781"/>
    <s v="2025/02 "/>
    <x v="105"/>
    <x v="78"/>
    <x v="82"/>
    <n v="1"/>
    <s v="2024/01 "/>
  </r>
  <r>
    <n v="3782"/>
    <s v="2025/02 "/>
    <x v="1135"/>
    <x v="146"/>
    <x v="10"/>
    <n v="4"/>
    <s v="2024/01 "/>
  </r>
  <r>
    <n v="3783"/>
    <s v="2025/02 "/>
    <x v="440"/>
    <x v="191"/>
    <x v="334"/>
    <n v="1"/>
    <s v="2024/01 "/>
  </r>
  <r>
    <n v="3784"/>
    <s v="2025/02 "/>
    <x v="109"/>
    <x v="80"/>
    <x v="84"/>
    <n v="3"/>
    <s v="2024/02 "/>
  </r>
  <r>
    <n v="3785"/>
    <s v="2025/02 "/>
    <x v="1136"/>
    <x v="441"/>
    <x v="488"/>
    <n v="20"/>
    <s v="2024/01 "/>
  </r>
  <r>
    <n v="3786"/>
    <s v="2025/02 "/>
    <x v="113"/>
    <x v="82"/>
    <x v="88"/>
    <n v="20"/>
    <s v="2024/01 "/>
  </r>
  <r>
    <n v="3787"/>
    <s v="2025/02 "/>
    <x v="648"/>
    <x v="82"/>
    <x v="440"/>
    <n v="20"/>
    <s v="2024/01 "/>
  </r>
  <r>
    <n v="3788"/>
    <s v="2025/02 "/>
    <x v="829"/>
    <x v="9"/>
    <x v="123"/>
    <n v="14"/>
    <s v="2024/03 "/>
  </r>
  <r>
    <n v="3789"/>
    <s v="2025/02 "/>
    <x v="1087"/>
    <x v="88"/>
    <x v="644"/>
    <n v="5"/>
    <s v="2024/01 "/>
  </r>
  <r>
    <n v="3790"/>
    <s v="2025/02 "/>
    <x v="328"/>
    <x v="11"/>
    <x v="267"/>
    <n v="10"/>
    <s v="2024/01 "/>
  </r>
  <r>
    <n v="3791"/>
    <s v="2025/02 "/>
    <x v="446"/>
    <x v="85"/>
    <x v="340"/>
    <n v="5"/>
    <s v="2024/04 "/>
  </r>
  <r>
    <n v="3792"/>
    <s v="2025/02 "/>
    <x v="120"/>
    <x v="85"/>
    <x v="95"/>
    <n v="118"/>
    <s v="2024/02 "/>
  </r>
  <r>
    <n v="3793"/>
    <s v="2025/02 "/>
    <x v="997"/>
    <x v="85"/>
    <x v="95"/>
    <n v="10"/>
    <s v="2024/01 "/>
  </r>
  <r>
    <n v="3794"/>
    <s v="2025/02 "/>
    <x v="121"/>
    <x v="85"/>
    <x v="96"/>
    <n v="156"/>
    <s v="2024/10 "/>
  </r>
  <r>
    <n v="3795"/>
    <s v="2025/02 "/>
    <x v="122"/>
    <x v="85"/>
    <x v="97"/>
    <n v="55"/>
    <s v="2024/01 "/>
  </r>
  <r>
    <n v="3796"/>
    <s v="2025/02 "/>
    <x v="330"/>
    <x v="85"/>
    <x v="269"/>
    <n v="15"/>
    <s v="2024/01 "/>
  </r>
  <r>
    <n v="3797"/>
    <s v="2025/02 "/>
    <x v="124"/>
    <x v="85"/>
    <x v="99"/>
    <n v="4"/>
    <s v="2024/05 "/>
  </r>
  <r>
    <n v="3798"/>
    <s v="2025/02 "/>
    <x v="451"/>
    <x v="81"/>
    <x v="344"/>
    <n v="10"/>
    <s v="2024/01 "/>
  </r>
  <r>
    <n v="3799"/>
    <s v="2025/02 "/>
    <x v="1137"/>
    <x v="81"/>
    <x v="657"/>
    <n v="10"/>
    <s v="2024/01 "/>
  </r>
  <r>
    <n v="3800"/>
    <s v="2025/02 "/>
    <x v="129"/>
    <x v="87"/>
    <x v="100"/>
    <n v="245"/>
    <s v="2024/02 "/>
  </r>
  <r>
    <n v="3801"/>
    <s v="2025/02 "/>
    <x v="130"/>
    <x v="87"/>
    <x v="101"/>
    <n v="578"/>
    <s v="2025/02 "/>
  </r>
  <r>
    <n v="3802"/>
    <s v="2025/02 "/>
    <x v="131"/>
    <x v="87"/>
    <x v="102"/>
    <n v="205"/>
    <s v="2025/02 "/>
  </r>
  <r>
    <n v="3803"/>
    <s v="2025/02 "/>
    <x v="132"/>
    <x v="87"/>
    <x v="103"/>
    <n v="160"/>
    <s v="2024/01 "/>
  </r>
  <r>
    <n v="3804"/>
    <s v="2025/02 "/>
    <x v="133"/>
    <x v="87"/>
    <x v="104"/>
    <n v="19"/>
    <s v="2024/02 "/>
  </r>
  <r>
    <n v="3805"/>
    <s v="2025/02 "/>
    <x v="532"/>
    <x v="87"/>
    <x v="383"/>
    <n v="5"/>
    <s v="2024/01 "/>
  </r>
  <r>
    <n v="3806"/>
    <s v="2025/02 "/>
    <x v="134"/>
    <x v="87"/>
    <x v="105"/>
    <n v="4"/>
    <s v="2024/01 "/>
  </r>
  <r>
    <n v="3807"/>
    <s v="2025/02 "/>
    <x v="651"/>
    <x v="87"/>
    <x v="123"/>
    <n v="4"/>
    <s v="2024/01 "/>
  </r>
  <r>
    <n v="3808"/>
    <s v="2025/02 "/>
    <x v="1138"/>
    <x v="87"/>
    <x v="658"/>
    <n v="20"/>
    <s v="2024/01 "/>
  </r>
  <r>
    <n v="3809"/>
    <s v="2025/02 "/>
    <x v="453"/>
    <x v="82"/>
    <x v="346"/>
    <n v="135"/>
    <s v="2024/01 "/>
  </r>
  <r>
    <n v="3810"/>
    <s v="2025/02 "/>
    <x v="138"/>
    <x v="82"/>
    <x v="109"/>
    <n v="135"/>
    <s v="2025/03 "/>
  </r>
  <r>
    <n v="3811"/>
    <s v="2025/02 "/>
    <x v="139"/>
    <x v="82"/>
    <x v="110"/>
    <n v="120"/>
    <s v="2024/05 "/>
  </r>
  <r>
    <n v="3812"/>
    <s v="2025/02 "/>
    <x v="140"/>
    <x v="82"/>
    <x v="111"/>
    <n v="35"/>
    <s v="2024/01 "/>
  </r>
  <r>
    <n v="3813"/>
    <s v="2025/02 "/>
    <x v="141"/>
    <x v="82"/>
    <x v="112"/>
    <n v="20"/>
    <s v="2024/01 "/>
  </r>
  <r>
    <n v="3814"/>
    <s v="2025/02 "/>
    <x v="999"/>
    <x v="82"/>
    <x v="105"/>
    <n v="5"/>
    <s v="2024/01 "/>
  </r>
  <r>
    <n v="3815"/>
    <s v="2025/02 "/>
    <x v="142"/>
    <x v="9"/>
    <x v="113"/>
    <n v="1095"/>
    <s v="2024/04 "/>
  </r>
  <r>
    <n v="3816"/>
    <s v="2025/02 "/>
    <x v="143"/>
    <x v="9"/>
    <x v="114"/>
    <n v="20"/>
    <s v="2024/08 "/>
  </r>
  <r>
    <n v="3817"/>
    <s v="2025/02 "/>
    <x v="144"/>
    <x v="9"/>
    <x v="115"/>
    <n v="1298"/>
    <s v="2024/04 "/>
  </r>
  <r>
    <n v="3818"/>
    <s v="2025/02 "/>
    <x v="145"/>
    <x v="9"/>
    <x v="116"/>
    <n v="933"/>
    <s v="2024/04 "/>
  </r>
  <r>
    <n v="3819"/>
    <s v="2025/02 "/>
    <x v="146"/>
    <x v="9"/>
    <x v="117"/>
    <n v="436"/>
    <s v="2024/07 "/>
  </r>
  <r>
    <n v="3820"/>
    <s v="2025/02 "/>
    <x v="147"/>
    <x v="9"/>
    <x v="118"/>
    <n v="210"/>
    <s v="2024/02 "/>
  </r>
  <r>
    <n v="3821"/>
    <s v="2025/02 "/>
    <x v="148"/>
    <x v="9"/>
    <x v="119"/>
    <n v="145"/>
    <s v="2024/02 "/>
  </r>
  <r>
    <n v="3822"/>
    <s v="2025/02 "/>
    <x v="149"/>
    <x v="9"/>
    <x v="120"/>
    <n v="18"/>
    <s v="2024/02 "/>
  </r>
  <r>
    <n v="3823"/>
    <s v="2025/02 "/>
    <x v="150"/>
    <x v="9"/>
    <x v="121"/>
    <n v="585"/>
    <s v="2025/02 "/>
  </r>
  <r>
    <n v="3824"/>
    <s v="2025/02 "/>
    <x v="151"/>
    <x v="9"/>
    <x v="122"/>
    <n v="16"/>
    <s v="2024/01 "/>
  </r>
  <r>
    <n v="3825"/>
    <s v="2025/02 "/>
    <x v="534"/>
    <x v="9"/>
    <x v="106"/>
    <n v="22"/>
    <s v="2024/01 "/>
  </r>
  <r>
    <n v="3826"/>
    <s v="2025/02 "/>
    <x v="153"/>
    <x v="9"/>
    <x v="124"/>
    <n v="35"/>
    <s v="2024/02 "/>
  </r>
  <r>
    <n v="3827"/>
    <s v="2025/02 "/>
    <x v="535"/>
    <x v="9"/>
    <x v="385"/>
    <n v="55"/>
    <s v="2024/01 "/>
  </r>
  <r>
    <n v="3828"/>
    <s v="2025/02 "/>
    <x v="154"/>
    <x v="9"/>
    <x v="125"/>
    <n v="195"/>
    <s v="2024/04 "/>
  </r>
  <r>
    <n v="3829"/>
    <s v="2025/02 "/>
    <x v="155"/>
    <x v="9"/>
    <x v="126"/>
    <n v="69"/>
    <s v="2024/01 "/>
  </r>
  <r>
    <n v="3830"/>
    <s v="2025/02 "/>
    <x v="156"/>
    <x v="88"/>
    <x v="127"/>
    <n v="40"/>
    <s v="2024/03 "/>
  </r>
  <r>
    <n v="3831"/>
    <s v="2025/02 "/>
    <x v="157"/>
    <x v="88"/>
    <x v="128"/>
    <n v="95"/>
    <s v="2024/01 "/>
  </r>
  <r>
    <n v="3832"/>
    <s v="2025/02 "/>
    <x v="838"/>
    <x v="88"/>
    <x v="539"/>
    <n v="50"/>
    <s v="2024/01 "/>
  </r>
  <r>
    <n v="3833"/>
    <s v="2025/02 "/>
    <x v="158"/>
    <x v="88"/>
    <x v="129"/>
    <n v="100"/>
    <s v="2024/01 "/>
  </r>
  <r>
    <n v="3834"/>
    <s v="2025/02 "/>
    <x v="159"/>
    <x v="88"/>
    <x v="130"/>
    <n v="40"/>
    <s v="2024/02 "/>
  </r>
  <r>
    <n v="3835"/>
    <s v="2025/02 "/>
    <x v="160"/>
    <x v="88"/>
    <x v="131"/>
    <n v="675"/>
    <s v="2024/12 "/>
  </r>
  <r>
    <n v="3836"/>
    <s v="2025/02 "/>
    <x v="537"/>
    <x v="88"/>
    <x v="387"/>
    <n v="50"/>
    <s v="2024/01 "/>
  </r>
  <r>
    <n v="3837"/>
    <s v="2025/02 "/>
    <x v="161"/>
    <x v="11"/>
    <x v="132"/>
    <n v="453"/>
    <s v="2025/02 "/>
  </r>
  <r>
    <n v="3838"/>
    <s v="2025/02 "/>
    <x v="336"/>
    <x v="11"/>
    <x v="275"/>
    <n v="20"/>
    <s v="2024/01 "/>
  </r>
  <r>
    <n v="3839"/>
    <s v="2025/02 "/>
    <x v="162"/>
    <x v="11"/>
    <x v="133"/>
    <n v="560"/>
    <s v="2024/08 "/>
  </r>
  <r>
    <n v="3840"/>
    <s v="2025/02 "/>
    <x v="163"/>
    <x v="11"/>
    <x v="134"/>
    <n v="170"/>
    <s v="2026/03 "/>
  </r>
  <r>
    <n v="3841"/>
    <s v="2025/02 "/>
    <x v="164"/>
    <x v="11"/>
    <x v="135"/>
    <n v="40"/>
    <s v="2024/03 "/>
  </r>
  <r>
    <n v="3842"/>
    <s v="2025/02 "/>
    <x v="337"/>
    <x v="11"/>
    <x v="276"/>
    <n v="30"/>
    <s v="2024/01 "/>
  </r>
  <r>
    <n v="3843"/>
    <s v="2025/02 "/>
    <x v="456"/>
    <x v="11"/>
    <x v="348"/>
    <n v="10"/>
    <s v="2024/01 "/>
  </r>
  <r>
    <n v="3844"/>
    <s v="2025/02 "/>
    <x v="165"/>
    <x v="11"/>
    <x v="136"/>
    <n v="154"/>
    <s v="2024/07 "/>
  </r>
  <r>
    <n v="3845"/>
    <s v="2025/02 "/>
    <x v="839"/>
    <x v="11"/>
    <x v="540"/>
    <n v="10"/>
    <s v="2024/03 "/>
  </r>
  <r>
    <n v="3846"/>
    <s v="2025/02 "/>
    <x v="166"/>
    <x v="11"/>
    <x v="137"/>
    <n v="40"/>
    <s v="2024/01 "/>
  </r>
  <r>
    <n v="3847"/>
    <s v="2025/02 "/>
    <x v="840"/>
    <x v="11"/>
    <x v="541"/>
    <n v="10"/>
    <s v="2024/01 "/>
  </r>
  <r>
    <n v="3848"/>
    <s v="2025/02 "/>
    <x v="167"/>
    <x v="11"/>
    <x v="138"/>
    <n v="20"/>
    <s v="2024/01 "/>
  </r>
  <r>
    <n v="3849"/>
    <s v="2025/02 "/>
    <x v="457"/>
    <x v="11"/>
    <x v="349"/>
    <n v="74"/>
    <s v="2024/01 "/>
  </r>
  <r>
    <n v="3850"/>
    <s v="2025/02 "/>
    <x v="170"/>
    <x v="89"/>
    <x v="141"/>
    <n v="70"/>
    <s v="2024/01 "/>
  </r>
  <r>
    <n v="3851"/>
    <s v="2025/02 "/>
    <x v="171"/>
    <x v="83"/>
    <x v="142"/>
    <n v="50"/>
    <s v="2024/01 "/>
  </r>
  <r>
    <n v="3852"/>
    <s v="2025/02 "/>
    <x v="1139"/>
    <x v="83"/>
    <x v="401"/>
    <n v="10"/>
    <s v="2024/01 "/>
  </r>
  <r>
    <n v="3853"/>
    <s v="2025/02 "/>
    <x v="172"/>
    <x v="83"/>
    <x v="143"/>
    <n v="90"/>
    <s v="2024/04 "/>
  </r>
  <r>
    <n v="3854"/>
    <s v="2025/02 "/>
    <x v="173"/>
    <x v="83"/>
    <x v="144"/>
    <n v="55"/>
    <s v="2024/05 "/>
  </r>
  <r>
    <n v="3855"/>
    <s v="2025/02 "/>
    <x v="174"/>
    <x v="83"/>
    <x v="145"/>
    <n v="10"/>
    <s v="2024/02 "/>
  </r>
  <r>
    <n v="3856"/>
    <s v="2025/02 "/>
    <x v="175"/>
    <x v="83"/>
    <x v="146"/>
    <n v="10"/>
    <s v="2024/01 "/>
  </r>
  <r>
    <n v="3857"/>
    <s v="2025/02 "/>
    <x v="176"/>
    <x v="83"/>
    <x v="147"/>
    <n v="20"/>
    <s v="2024/01 "/>
  </r>
  <r>
    <n v="3858"/>
    <s v="2025/02 "/>
    <x v="180"/>
    <x v="90"/>
    <x v="151"/>
    <n v="10"/>
    <s v="2024/01 "/>
  </r>
  <r>
    <n v="3859"/>
    <s v="2025/02 "/>
    <x v="341"/>
    <x v="90"/>
    <x v="280"/>
    <n v="180"/>
    <s v="2024/07 "/>
  </r>
  <r>
    <n v="3860"/>
    <s v="2025/02 "/>
    <x v="181"/>
    <x v="90"/>
    <x v="152"/>
    <n v="202"/>
    <s v="2024/05 "/>
  </r>
  <r>
    <n v="3861"/>
    <s v="2025/02 "/>
    <x v="842"/>
    <x v="90"/>
    <x v="543"/>
    <n v="10"/>
    <s v="2024/01 "/>
  </r>
  <r>
    <n v="3862"/>
    <s v="2025/02 "/>
    <x v="182"/>
    <x v="84"/>
    <x v="153"/>
    <n v="120"/>
    <s v="2024/04 "/>
  </r>
  <r>
    <n v="3863"/>
    <s v="2025/02 "/>
    <x v="183"/>
    <x v="84"/>
    <x v="154"/>
    <n v="30"/>
    <s v="2024/01 "/>
  </r>
  <r>
    <n v="3864"/>
    <s v="2025/02 "/>
    <x v="458"/>
    <x v="84"/>
    <x v="350"/>
    <n v="80"/>
    <s v="2025/03 "/>
  </r>
  <r>
    <n v="3865"/>
    <s v="2025/02 "/>
    <x v="184"/>
    <x v="84"/>
    <x v="155"/>
    <n v="10"/>
    <s v="2024/01 "/>
  </r>
  <r>
    <n v="3866"/>
    <s v="2025/02 "/>
    <x v="185"/>
    <x v="84"/>
    <x v="156"/>
    <n v="60"/>
    <s v="2024/01 "/>
  </r>
  <r>
    <n v="3867"/>
    <s v="2025/02 "/>
    <x v="186"/>
    <x v="84"/>
    <x v="157"/>
    <n v="84"/>
    <s v="2024/08 "/>
  </r>
  <r>
    <n v="3868"/>
    <s v="2025/02 "/>
    <x v="187"/>
    <x v="84"/>
    <x v="158"/>
    <n v="40"/>
    <s v="2024/06 "/>
  </r>
  <r>
    <n v="3869"/>
    <s v="2025/02 "/>
    <x v="742"/>
    <x v="84"/>
    <x v="494"/>
    <n v="20"/>
    <s v="2024/01 "/>
  </r>
  <r>
    <n v="3870"/>
    <s v="2025/02 "/>
    <x v="539"/>
    <x v="82"/>
    <x v="123"/>
    <n v="4"/>
    <s v="2024/01 "/>
  </r>
  <r>
    <n v="3871"/>
    <s v="2025/02 "/>
    <x v="463"/>
    <x v="92"/>
    <x v="194"/>
    <n v="5"/>
    <s v="2024/01 "/>
  </r>
  <r>
    <n v="3872"/>
    <s v="2025/02 "/>
    <x v="543"/>
    <x v="67"/>
    <x v="390"/>
    <n v="11"/>
    <s v="2024/09 "/>
  </r>
  <r>
    <n v="3873"/>
    <s v="2025/02 "/>
    <x v="544"/>
    <x v="67"/>
    <x v="391"/>
    <n v="30"/>
    <s v="2024/05 "/>
  </r>
  <r>
    <n v="3874"/>
    <s v="2025/02 "/>
    <x v="465"/>
    <x v="67"/>
    <x v="352"/>
    <n v="34"/>
    <s v="2024/01 "/>
  </r>
  <r>
    <n v="3875"/>
    <s v="2025/02 "/>
    <x v="200"/>
    <x v="67"/>
    <x v="169"/>
    <n v="10"/>
    <s v="2024/02 "/>
  </r>
  <r>
    <n v="3876"/>
    <s v="2025/02 "/>
    <x v="201"/>
    <x v="67"/>
    <x v="170"/>
    <n v="10"/>
    <s v="2024/01 "/>
  </r>
  <r>
    <n v="3877"/>
    <s v="2025/02 "/>
    <x v="349"/>
    <x v="67"/>
    <x v="285"/>
    <n v="20"/>
    <s v="2024/01 "/>
  </r>
  <r>
    <n v="3878"/>
    <s v="2025/02 "/>
    <x v="899"/>
    <x v="97"/>
    <x v="572"/>
    <n v="5"/>
    <s v="2024/01 "/>
  </r>
  <r>
    <n v="3879"/>
    <s v="2025/02 "/>
    <x v="545"/>
    <x v="97"/>
    <x v="392"/>
    <n v="214"/>
    <s v="2024/05 "/>
  </r>
  <r>
    <n v="3880"/>
    <s v="2025/02 "/>
    <x v="204"/>
    <x v="97"/>
    <x v="173"/>
    <n v="20"/>
    <s v="2024/01 "/>
  </r>
  <r>
    <n v="3881"/>
    <s v="2025/02 "/>
    <x v="205"/>
    <x v="97"/>
    <x v="174"/>
    <n v="42"/>
    <s v="2024/04 "/>
  </r>
  <r>
    <n v="3882"/>
    <s v="2025/02 "/>
    <x v="206"/>
    <x v="67"/>
    <x v="175"/>
    <n v="20"/>
    <s v="2024/01 "/>
  </r>
  <r>
    <n v="3883"/>
    <s v="2025/02 "/>
    <x v="745"/>
    <x v="102"/>
    <x v="496"/>
    <n v="30"/>
    <s v="2024/01 "/>
  </r>
  <r>
    <n v="3884"/>
    <s v="2025/02 "/>
    <x v="1140"/>
    <x v="442"/>
    <x v="659"/>
    <n v="5"/>
    <s v="2024/01 "/>
  </r>
  <r>
    <n v="3885"/>
    <s v="2025/02 "/>
    <x v="1141"/>
    <x v="442"/>
    <x v="660"/>
    <n v="5"/>
    <s v="2024/01 "/>
  </r>
  <r>
    <n v="3886"/>
    <s v="2025/02 "/>
    <x v="548"/>
    <x v="98"/>
    <x v="395"/>
    <n v="55"/>
    <s v="2024/01 "/>
  </r>
  <r>
    <n v="3887"/>
    <s v="2025/02 "/>
    <x v="549"/>
    <x v="98"/>
    <x v="396"/>
    <n v="120"/>
    <s v="2024/01 "/>
  </r>
  <r>
    <n v="3888"/>
    <s v="2025/02 "/>
    <x v="351"/>
    <x v="98"/>
    <x v="287"/>
    <n v="60"/>
    <s v="2024/01 "/>
  </r>
  <r>
    <n v="3889"/>
    <s v="2025/02 "/>
    <x v="215"/>
    <x v="102"/>
    <x v="184"/>
    <n v="10"/>
    <s v="2024/01 "/>
  </r>
  <r>
    <n v="3890"/>
    <s v="2025/02 "/>
    <x v="752"/>
    <x v="147"/>
    <x v="194"/>
    <n v="8"/>
    <s v="2024/01 "/>
  </r>
  <r>
    <n v="3891"/>
    <s v="2025/02 "/>
    <x v="216"/>
    <x v="103"/>
    <x v="185"/>
    <n v="90"/>
    <s v="2024/08 "/>
  </r>
  <r>
    <n v="3892"/>
    <s v="2025/02 "/>
    <x v="353"/>
    <x v="103"/>
    <x v="264"/>
    <n v="10"/>
    <s v="2024/01 "/>
  </r>
  <r>
    <n v="3893"/>
    <s v="2025/02 "/>
    <x v="217"/>
    <x v="103"/>
    <x v="186"/>
    <n v="190"/>
    <s v="2025/11 "/>
  </r>
  <r>
    <n v="3894"/>
    <s v="2025/02 "/>
    <x v="219"/>
    <x v="103"/>
    <x v="188"/>
    <n v="140"/>
    <s v="2024/07 "/>
  </r>
  <r>
    <n v="3895"/>
    <s v="2025/02 "/>
    <x v="753"/>
    <x v="103"/>
    <x v="503"/>
    <n v="10"/>
    <s v="2024/01 "/>
  </r>
  <r>
    <n v="3896"/>
    <s v="2025/02 "/>
    <x v="221"/>
    <x v="103"/>
    <x v="190"/>
    <n v="30"/>
    <s v="2024/04 "/>
  </r>
  <r>
    <n v="3897"/>
    <s v="2025/02 "/>
    <x v="222"/>
    <x v="103"/>
    <x v="191"/>
    <n v="200"/>
    <s v="2024/01 "/>
  </r>
  <r>
    <n v="3898"/>
    <s v="2025/02 "/>
    <x v="1094"/>
    <x v="103"/>
    <x v="650"/>
    <n v="20"/>
    <s v="2024/01 "/>
  </r>
  <r>
    <n v="3899"/>
    <s v="2025/02 "/>
    <x v="355"/>
    <x v="103"/>
    <x v="290"/>
    <n v="30"/>
    <s v="2024/02 "/>
  </r>
  <r>
    <n v="3900"/>
    <s v="2025/02 "/>
    <x v="469"/>
    <x v="104"/>
    <x v="354"/>
    <n v="15"/>
    <s v="2024/01 "/>
  </r>
  <r>
    <n v="3901"/>
    <s v="2025/02 "/>
    <x v="470"/>
    <x v="104"/>
    <x v="355"/>
    <n v="4"/>
    <s v="2024/01 "/>
  </r>
  <r>
    <n v="3902"/>
    <s v="2025/02 "/>
    <x v="224"/>
    <x v="105"/>
    <x v="193"/>
    <n v="50"/>
    <s v="2026/02 "/>
  </r>
  <r>
    <n v="3903"/>
    <s v="2025/02 "/>
    <x v="225"/>
    <x v="105"/>
    <x v="194"/>
    <n v="220"/>
    <s v="2024/04 "/>
  </r>
  <r>
    <n v="3904"/>
    <s v="2025/02 "/>
    <x v="227"/>
    <x v="105"/>
    <x v="196"/>
    <n v="105"/>
    <s v="2024/06 "/>
  </r>
  <r>
    <n v="3905"/>
    <s v="2025/02 "/>
    <x v="230"/>
    <x v="105"/>
    <x v="199"/>
    <n v="70"/>
    <s v="2024/02 "/>
  </r>
  <r>
    <n v="3906"/>
    <s v="2025/02 "/>
    <x v="231"/>
    <x v="105"/>
    <x v="200"/>
    <n v="50"/>
    <s v="2024/01 "/>
  </r>
  <r>
    <n v="3907"/>
    <s v="2025/02 "/>
    <x v="552"/>
    <x v="105"/>
    <x v="398"/>
    <n v="15"/>
    <s v="2024/01 "/>
  </r>
  <r>
    <n v="3908"/>
    <s v="2025/02 "/>
    <x v="357"/>
    <x v="77"/>
    <x v="292"/>
    <n v="640"/>
    <s v="2025/02 "/>
  </r>
  <r>
    <n v="3909"/>
    <s v="2025/02 "/>
    <x v="358"/>
    <x v="100"/>
    <x v="293"/>
    <n v="10"/>
    <s v="2024/02 "/>
  </r>
  <r>
    <n v="3910"/>
    <s v="2025/02 "/>
    <x v="234"/>
    <x v="100"/>
    <x v="203"/>
    <n v="70"/>
    <s v="2025/02 "/>
  </r>
  <r>
    <n v="3911"/>
    <s v="2025/02 "/>
    <x v="235"/>
    <x v="100"/>
    <x v="204"/>
    <n v="10"/>
    <s v="2026/01 "/>
  </r>
  <r>
    <n v="3912"/>
    <s v="2025/02 "/>
    <x v="472"/>
    <x v="100"/>
    <x v="357"/>
    <n v="10"/>
    <s v="2024/01 "/>
  </r>
  <r>
    <n v="3913"/>
    <s v="2025/02 "/>
    <x v="240"/>
    <x v="78"/>
    <x v="209"/>
    <n v="140"/>
    <s v="2024/07 "/>
  </r>
  <r>
    <n v="3914"/>
    <s v="2025/02 "/>
    <x v="241"/>
    <x v="78"/>
    <x v="210"/>
    <n v="30"/>
    <s v="2024/08 "/>
  </r>
  <r>
    <n v="3915"/>
    <s v="2025/02 "/>
    <x v="242"/>
    <x v="78"/>
    <x v="211"/>
    <n v="1050"/>
    <s v="2026/02 "/>
  </r>
  <r>
    <n v="3916"/>
    <s v="2025/02 "/>
    <x v="243"/>
    <x v="79"/>
    <x v="212"/>
    <n v="405"/>
    <s v="2024/10 "/>
  </r>
  <r>
    <n v="3917"/>
    <s v="2025/02 "/>
    <x v="244"/>
    <x v="79"/>
    <x v="213"/>
    <n v="50"/>
    <s v="2024/07 "/>
  </r>
  <r>
    <n v="3918"/>
    <s v="2025/02 "/>
    <x v="245"/>
    <x v="79"/>
    <x v="214"/>
    <n v="4910"/>
    <s v="2024/01 "/>
  </r>
  <r>
    <n v="3919"/>
    <s v="2025/02 "/>
    <x v="247"/>
    <x v="79"/>
    <x v="216"/>
    <n v="670"/>
    <s v="2026/02 "/>
  </r>
  <r>
    <n v="3920"/>
    <s v="2025/02 "/>
    <x v="248"/>
    <x v="79"/>
    <x v="217"/>
    <n v="1550"/>
    <s v="2024/01 "/>
  </r>
  <r>
    <n v="3921"/>
    <s v="2025/02 "/>
    <x v="249"/>
    <x v="79"/>
    <x v="218"/>
    <n v="30"/>
    <s v="2024/01 "/>
  </r>
  <r>
    <n v="3922"/>
    <s v="2025/02 "/>
    <x v="250"/>
    <x v="79"/>
    <x v="219"/>
    <n v="1540"/>
    <s v="2026/03 "/>
  </r>
  <r>
    <n v="3923"/>
    <s v="2025/02 "/>
    <x v="251"/>
    <x v="79"/>
    <x v="220"/>
    <n v="100"/>
    <s v="2024/01 "/>
  </r>
  <r>
    <n v="3924"/>
    <s v="2025/02 "/>
    <x v="1142"/>
    <x v="102"/>
    <x v="264"/>
    <n v="10"/>
    <s v="2024/01 "/>
  </r>
  <r>
    <n v="3925"/>
    <s v="2025/02 "/>
    <x v="559"/>
    <x v="217"/>
    <x v="405"/>
    <n v="200"/>
    <s v="2024/12 "/>
  </r>
  <r>
    <n v="3926"/>
    <s v="2025/02 "/>
    <x v="564"/>
    <x v="222"/>
    <x v="410"/>
    <n v="100"/>
    <s v="2024/01 "/>
  </r>
  <r>
    <n v="3927"/>
    <s v="2025/02 "/>
    <x v="565"/>
    <x v="223"/>
    <x v="411"/>
    <n v="100"/>
    <s v="2025/12 "/>
  </r>
  <r>
    <n v="3928"/>
    <s v="2025/02 "/>
    <x v="566"/>
    <x v="224"/>
    <x v="412"/>
    <n v="26"/>
    <s v="2025/12 "/>
  </r>
  <r>
    <n v="3929"/>
    <s v="2025/02 "/>
    <x v="567"/>
    <x v="225"/>
    <x v="413"/>
    <n v="64"/>
    <s v="2025/12 "/>
  </r>
  <r>
    <n v="3930"/>
    <s v="2025/02 "/>
    <x v="674"/>
    <x v="278"/>
    <x v="462"/>
    <n v="100"/>
    <s v="2024/08 "/>
  </r>
  <r>
    <n v="3931"/>
    <s v="2025/03 "/>
    <x v="0"/>
    <x v="0"/>
    <x v="0"/>
    <n v="30"/>
    <s v="2024/01 "/>
  </r>
  <r>
    <n v="3932"/>
    <s v="2025/03 "/>
    <x v="675"/>
    <x v="148"/>
    <x v="8"/>
    <n v="10"/>
    <s v="2024/01 "/>
  </r>
  <r>
    <n v="3933"/>
    <s v="2025/03 "/>
    <x v="908"/>
    <x v="148"/>
    <x v="10"/>
    <n v="5"/>
    <s v="2024/01 "/>
  </r>
  <r>
    <n v="3934"/>
    <s v="2025/03 "/>
    <x v="487"/>
    <x v="0"/>
    <x v="10"/>
    <n v="100"/>
    <s v="2024/02 "/>
  </r>
  <r>
    <n v="3935"/>
    <s v="2025/03 "/>
    <x v="372"/>
    <x v="148"/>
    <x v="1"/>
    <n v="10"/>
    <s v="2024/01 "/>
  </r>
  <r>
    <n v="3936"/>
    <s v="2025/03 "/>
    <x v="777"/>
    <x v="3"/>
    <x v="11"/>
    <n v="25"/>
    <s v="2024/01 "/>
  </r>
  <r>
    <n v="3937"/>
    <s v="2025/03 "/>
    <x v="1143"/>
    <x v="88"/>
    <x v="8"/>
    <n v="2"/>
    <s v="2024/01 "/>
  </r>
  <r>
    <n v="3938"/>
    <s v="2025/03 "/>
    <x v="1144"/>
    <x v="88"/>
    <x v="10"/>
    <n v="2"/>
    <s v="2024/01 "/>
  </r>
  <r>
    <n v="3939"/>
    <s v="2025/03 "/>
    <x v="389"/>
    <x v="88"/>
    <x v="0"/>
    <n v="50"/>
    <s v="2024/01 "/>
  </r>
  <r>
    <n v="3940"/>
    <s v="2025/03 "/>
    <x v="913"/>
    <x v="89"/>
    <x v="0"/>
    <n v="32"/>
    <s v="2024/01 "/>
  </r>
  <r>
    <n v="3941"/>
    <s v="2025/03 "/>
    <x v="1145"/>
    <x v="90"/>
    <x v="79"/>
    <n v="3"/>
    <s v="2024/01 "/>
  </r>
  <r>
    <n v="3942"/>
    <s v="2025/03 "/>
    <x v="499"/>
    <x v="30"/>
    <x v="365"/>
    <n v="2"/>
    <s v="2024/01 "/>
  </r>
  <r>
    <n v="3943"/>
    <s v="2025/03 "/>
    <x v="1146"/>
    <x v="41"/>
    <x v="661"/>
    <n v="2"/>
    <s v="2024/01 "/>
  </r>
  <r>
    <n v="3944"/>
    <s v="2025/03 "/>
    <x v="276"/>
    <x v="116"/>
    <x v="232"/>
    <n v="30"/>
    <s v="2024/01 "/>
  </r>
  <r>
    <n v="3945"/>
    <s v="2025/03 "/>
    <x v="406"/>
    <x v="161"/>
    <x v="314"/>
    <n v="30"/>
    <s v="2024/01 "/>
  </r>
  <r>
    <n v="3946"/>
    <s v="2025/03 "/>
    <x v="407"/>
    <x v="162"/>
    <x v="315"/>
    <n v="2"/>
    <s v="2024/10 "/>
  </r>
  <r>
    <n v="3947"/>
    <s v="2025/03 "/>
    <x v="277"/>
    <x v="117"/>
    <x v="233"/>
    <n v="38"/>
    <s v="2024/01 "/>
  </r>
  <r>
    <n v="3948"/>
    <s v="2025/03 "/>
    <x v="30"/>
    <x v="13"/>
    <x v="21"/>
    <n v="1"/>
    <s v="2024/01 "/>
  </r>
  <r>
    <n v="3949"/>
    <s v="2025/03 "/>
    <x v="691"/>
    <x v="282"/>
    <x v="318"/>
    <n v="80"/>
    <s v="2024/01 "/>
  </r>
  <r>
    <n v="3950"/>
    <s v="2025/03 "/>
    <x v="865"/>
    <x v="324"/>
    <x v="553"/>
    <n v="30"/>
    <s v="2024/12 "/>
  </r>
  <r>
    <n v="3951"/>
    <s v="2025/03 "/>
    <x v="31"/>
    <x v="14"/>
    <x v="22"/>
    <n v="75"/>
    <s v="2025/12 "/>
  </r>
  <r>
    <n v="3952"/>
    <s v="2025/03 "/>
    <x v="32"/>
    <x v="15"/>
    <x v="23"/>
    <n v="134"/>
    <s v="2024/10 "/>
  </r>
  <r>
    <n v="3953"/>
    <s v="2025/03 "/>
    <x v="1147"/>
    <x v="15"/>
    <x v="23"/>
    <n v="30"/>
    <s v="2024/01 "/>
  </r>
  <r>
    <n v="3954"/>
    <s v="2025/03 "/>
    <x v="33"/>
    <x v="16"/>
    <x v="24"/>
    <n v="31"/>
    <s v="2025/10 "/>
  </r>
  <r>
    <n v="3955"/>
    <s v="2025/03 "/>
    <x v="34"/>
    <x v="17"/>
    <x v="25"/>
    <n v="121"/>
    <s v="2024/09 "/>
  </r>
  <r>
    <n v="3956"/>
    <s v="2025/03 "/>
    <x v="36"/>
    <x v="19"/>
    <x v="27"/>
    <n v="20"/>
    <s v="2024/04 "/>
  </r>
  <r>
    <n v="3957"/>
    <s v="2025/03 "/>
    <x v="37"/>
    <x v="20"/>
    <x v="28"/>
    <n v="90"/>
    <s v="2024/09 "/>
  </r>
  <r>
    <n v="3958"/>
    <s v="2025/03 "/>
    <x v="594"/>
    <x v="243"/>
    <x v="422"/>
    <n v="12"/>
    <s v="2024/01 "/>
  </r>
  <r>
    <n v="3959"/>
    <s v="2025/03 "/>
    <x v="38"/>
    <x v="21"/>
    <x v="29"/>
    <n v="51"/>
    <s v="2024/07 "/>
  </r>
  <r>
    <n v="3960"/>
    <s v="2025/03 "/>
    <x v="280"/>
    <x v="120"/>
    <x v="236"/>
    <n v="150"/>
    <s v="2024/01 "/>
  </r>
  <r>
    <n v="3961"/>
    <s v="2025/03 "/>
    <x v="506"/>
    <x v="197"/>
    <x v="371"/>
    <n v="30"/>
    <s v="2024/01 "/>
  </r>
  <r>
    <n v="3962"/>
    <s v="2025/03 "/>
    <x v="1148"/>
    <x v="443"/>
    <x v="9"/>
    <n v="1"/>
    <s v="2024/01 "/>
  </r>
  <r>
    <n v="3963"/>
    <s v="2025/03 "/>
    <x v="39"/>
    <x v="22"/>
    <x v="30"/>
    <n v="50"/>
    <s v="2024/04 "/>
  </r>
  <r>
    <n v="3964"/>
    <s v="2025/03 "/>
    <x v="412"/>
    <x v="167"/>
    <x v="319"/>
    <n v="100"/>
    <s v="2024/01 "/>
  </r>
  <r>
    <n v="3965"/>
    <s v="2025/03 "/>
    <x v="415"/>
    <x v="170"/>
    <x v="322"/>
    <n v="50"/>
    <s v="2024/01 "/>
  </r>
  <r>
    <n v="3966"/>
    <s v="2025/03 "/>
    <x v="41"/>
    <x v="24"/>
    <x v="32"/>
    <n v="190"/>
    <s v="2024/11 "/>
  </r>
  <r>
    <n v="3967"/>
    <s v="2025/03 "/>
    <x v="43"/>
    <x v="26"/>
    <x v="34"/>
    <n v="30"/>
    <s v="2024/12 "/>
  </r>
  <r>
    <n v="3968"/>
    <s v="2025/03 "/>
    <x v="44"/>
    <x v="27"/>
    <x v="35"/>
    <n v="50"/>
    <s v="2024/12 "/>
  </r>
  <r>
    <n v="3969"/>
    <s v="2025/03 "/>
    <x v="45"/>
    <x v="28"/>
    <x v="36"/>
    <n v="25"/>
    <s v="2025/12 "/>
  </r>
  <r>
    <n v="3970"/>
    <s v="2025/03 "/>
    <x v="46"/>
    <x v="29"/>
    <x v="37"/>
    <n v="124"/>
    <s v="2024/01 "/>
  </r>
  <r>
    <n v="3971"/>
    <s v="2025/03 "/>
    <x v="47"/>
    <x v="30"/>
    <x v="38"/>
    <n v="211"/>
    <s v="2025/12 "/>
  </r>
  <r>
    <n v="3972"/>
    <s v="2025/03 "/>
    <x v="49"/>
    <x v="32"/>
    <x v="40"/>
    <n v="70"/>
    <s v="2025/11 "/>
  </r>
  <r>
    <n v="3973"/>
    <s v="2025/03 "/>
    <x v="50"/>
    <x v="33"/>
    <x v="41"/>
    <n v="23"/>
    <s v="2024/11 "/>
  </r>
  <r>
    <n v="3974"/>
    <s v="2025/03 "/>
    <x v="51"/>
    <x v="34"/>
    <x v="42"/>
    <n v="320"/>
    <s v="2024/11 "/>
  </r>
  <r>
    <n v="3975"/>
    <s v="2025/03 "/>
    <x v="53"/>
    <x v="36"/>
    <x v="44"/>
    <n v="11"/>
    <s v="2024/01 "/>
  </r>
  <r>
    <n v="3976"/>
    <s v="2025/03 "/>
    <x v="281"/>
    <x v="121"/>
    <x v="237"/>
    <n v="203"/>
    <s v="2025/03 "/>
  </r>
  <r>
    <n v="3977"/>
    <s v="2025/03 "/>
    <x v="54"/>
    <x v="37"/>
    <x v="45"/>
    <n v="30"/>
    <s v="2024/06 "/>
  </r>
  <r>
    <n v="3978"/>
    <s v="2025/03 "/>
    <x v="282"/>
    <x v="122"/>
    <x v="238"/>
    <n v="244"/>
    <s v="2024/10 "/>
  </r>
  <r>
    <n v="3979"/>
    <s v="2025/03 "/>
    <x v="55"/>
    <x v="38"/>
    <x v="46"/>
    <n v="2"/>
    <s v="2024/01 "/>
  </r>
  <r>
    <n v="3980"/>
    <s v="2025/03 "/>
    <x v="870"/>
    <x v="329"/>
    <x v="558"/>
    <n v="12"/>
    <s v="2024/01 "/>
  </r>
  <r>
    <n v="3981"/>
    <s v="2025/03 "/>
    <x v="57"/>
    <x v="40"/>
    <x v="48"/>
    <n v="18"/>
    <s v="2024/01 "/>
  </r>
  <r>
    <n v="3982"/>
    <s v="2025/03 "/>
    <x v="58"/>
    <x v="41"/>
    <x v="49"/>
    <n v="120"/>
    <s v="2025/06 "/>
  </r>
  <r>
    <n v="3983"/>
    <s v="2025/03 "/>
    <x v="512"/>
    <x v="203"/>
    <x v="9"/>
    <n v="4"/>
    <s v="2024/01 "/>
  </r>
  <r>
    <n v="3984"/>
    <s v="2025/03 "/>
    <x v="978"/>
    <x v="378"/>
    <x v="601"/>
    <m/>
    <s v="2024/01 "/>
  </r>
  <r>
    <n v="3985"/>
    <s v="2025/03 "/>
    <x v="283"/>
    <x v="123"/>
    <x v="239"/>
    <n v="4"/>
    <s v="2024/03 "/>
  </r>
  <r>
    <n v="3986"/>
    <s v="2025/03 "/>
    <x v="60"/>
    <x v="43"/>
    <x v="51"/>
    <n v="151"/>
    <s v="2025/12 "/>
  </r>
  <r>
    <n v="3987"/>
    <s v="2025/03 "/>
    <x v="61"/>
    <x v="44"/>
    <x v="52"/>
    <n v="300"/>
    <s v="2025/11 "/>
  </r>
  <r>
    <n v="3988"/>
    <s v="2025/03 "/>
    <x v="1149"/>
    <x v="444"/>
    <x v="662"/>
    <m/>
    <s v="2024/01 "/>
  </r>
  <r>
    <n v="3989"/>
    <s v="2025/03 "/>
    <x v="62"/>
    <x v="45"/>
    <x v="53"/>
    <n v="54"/>
    <s v="2025/03 "/>
  </r>
  <r>
    <n v="3990"/>
    <s v="2025/03 "/>
    <x v="63"/>
    <x v="46"/>
    <x v="54"/>
    <n v="50"/>
    <s v="2025/12 "/>
  </r>
  <r>
    <n v="3991"/>
    <s v="2025/03 "/>
    <x v="65"/>
    <x v="48"/>
    <x v="56"/>
    <n v="27"/>
    <s v="2026/04 "/>
  </r>
  <r>
    <n v="3992"/>
    <s v="2025/03 "/>
    <x v="66"/>
    <x v="49"/>
    <x v="57"/>
    <n v="6"/>
    <s v="2025/12 "/>
  </r>
  <r>
    <n v="3993"/>
    <s v="2025/03 "/>
    <x v="67"/>
    <x v="50"/>
    <x v="58"/>
    <n v="328"/>
    <s v="2025/12 "/>
  </r>
  <r>
    <n v="3994"/>
    <s v="2025/03 "/>
    <x v="68"/>
    <x v="51"/>
    <x v="59"/>
    <n v="5"/>
    <s v="2024/03 "/>
  </r>
  <r>
    <n v="3995"/>
    <s v="2025/03 "/>
    <x v="69"/>
    <x v="52"/>
    <x v="60"/>
    <n v="20"/>
    <s v="2024/08 "/>
  </r>
  <r>
    <n v="3996"/>
    <s v="2025/03 "/>
    <x v="70"/>
    <x v="53"/>
    <x v="61"/>
    <n v="40"/>
    <s v="2024/05 "/>
  </r>
  <r>
    <n v="3997"/>
    <s v="2025/03 "/>
    <x v="517"/>
    <x v="208"/>
    <x v="9"/>
    <n v="91"/>
    <s v="2024/01 "/>
  </r>
  <r>
    <n v="3998"/>
    <s v="2025/03 "/>
    <x v="72"/>
    <x v="55"/>
    <x v="63"/>
    <n v="50"/>
    <s v="2024/12 "/>
  </r>
  <r>
    <n v="3999"/>
    <s v="2025/03 "/>
    <x v="73"/>
    <x v="56"/>
    <x v="64"/>
    <n v="11"/>
    <s v="2024/10 "/>
  </r>
  <r>
    <n v="4000"/>
    <s v="2025/03 "/>
    <x v="74"/>
    <x v="57"/>
    <x v="65"/>
    <n v="524"/>
    <s v="2025/12 "/>
  </r>
  <r>
    <n v="4001"/>
    <s v="2025/03 "/>
    <x v="979"/>
    <x v="379"/>
    <x v="602"/>
    <n v="3"/>
    <s v="2024/01 "/>
  </r>
  <r>
    <n v="4002"/>
    <s v="2025/03 "/>
    <x v="75"/>
    <x v="58"/>
    <x v="9"/>
    <n v="8"/>
    <s v="2024/01 "/>
  </r>
  <r>
    <n v="4003"/>
    <s v="2025/03 "/>
    <x v="425"/>
    <x v="180"/>
    <x v="328"/>
    <n v="4"/>
    <s v="2024/01 "/>
  </r>
  <r>
    <n v="4004"/>
    <s v="2025/03 "/>
    <x v="76"/>
    <x v="59"/>
    <x v="66"/>
    <n v="15"/>
    <s v="2025/12 "/>
  </r>
  <r>
    <n v="4005"/>
    <s v="2025/03 "/>
    <x v="77"/>
    <x v="60"/>
    <x v="67"/>
    <n v="150"/>
    <s v="2024/10 "/>
  </r>
  <r>
    <n v="4006"/>
    <s v="2025/03 "/>
    <x v="289"/>
    <x v="129"/>
    <x v="244"/>
    <n v="19"/>
    <s v="2024/01 "/>
  </r>
  <r>
    <n v="4007"/>
    <s v="2025/03 "/>
    <x v="290"/>
    <x v="130"/>
    <x v="244"/>
    <n v="14"/>
    <s v="2024/01 "/>
  </r>
  <r>
    <n v="4008"/>
    <s v="2025/03 "/>
    <x v="983"/>
    <x v="383"/>
    <x v="9"/>
    <n v="1"/>
    <s v="2024/02 "/>
  </r>
  <r>
    <n v="4009"/>
    <s v="2025/03 "/>
    <x v="79"/>
    <x v="62"/>
    <x v="9"/>
    <n v="2"/>
    <s v="2024/01 "/>
  </r>
  <r>
    <n v="4010"/>
    <s v="2025/03 "/>
    <x v="803"/>
    <x v="46"/>
    <x v="520"/>
    <n v="2"/>
    <s v="2024/01 "/>
  </r>
  <r>
    <n v="4011"/>
    <s v="2025/03 "/>
    <x v="613"/>
    <x v="20"/>
    <x v="431"/>
    <n v="10"/>
    <s v="2024/01 "/>
  </r>
  <r>
    <n v="4012"/>
    <s v="2025/03 "/>
    <x v="300"/>
    <x v="17"/>
    <x v="253"/>
    <n v="20"/>
    <s v="2024/01 "/>
  </r>
  <r>
    <n v="4013"/>
    <s v="2025/03 "/>
    <x v="616"/>
    <x v="17"/>
    <x v="434"/>
    <n v="100"/>
    <s v="2024/01 "/>
  </r>
  <r>
    <n v="4014"/>
    <s v="2025/03 "/>
    <x v="617"/>
    <x v="18"/>
    <x v="435"/>
    <n v="60"/>
    <s v="2024/01 "/>
  </r>
  <r>
    <n v="4015"/>
    <s v="2025/03 "/>
    <x v="618"/>
    <x v="20"/>
    <x v="436"/>
    <n v="30"/>
    <s v="2024/01 "/>
  </r>
  <r>
    <n v="4016"/>
    <s v="2025/03 "/>
    <x v="808"/>
    <x v="36"/>
    <x v="524"/>
    <n v="20"/>
    <s v="2024/01 "/>
  </r>
  <r>
    <n v="4017"/>
    <s v="2025/03 "/>
    <x v="1017"/>
    <x v="395"/>
    <x v="9"/>
    <n v="1"/>
    <s v="2024/01 "/>
  </r>
  <r>
    <n v="4018"/>
    <s v="2025/03 "/>
    <x v="1150"/>
    <x v="44"/>
    <x v="663"/>
    <n v="10"/>
    <s v="2024/01 "/>
  </r>
  <r>
    <n v="4019"/>
    <s v="2025/03 "/>
    <x v="1151"/>
    <x v="445"/>
    <x v="9"/>
    <n v="4"/>
    <s v="2024/01 "/>
  </r>
  <r>
    <n v="4020"/>
    <s v="2025/03 "/>
    <x v="1152"/>
    <x v="197"/>
    <x v="664"/>
    <n v="20"/>
    <s v="2024/01 "/>
  </r>
  <r>
    <n v="4021"/>
    <s v="2025/03 "/>
    <x v="624"/>
    <x v="264"/>
    <x v="9"/>
    <n v="38"/>
    <s v="2024/04 "/>
  </r>
  <r>
    <n v="4022"/>
    <s v="2025/03 "/>
    <x v="1153"/>
    <x v="446"/>
    <x v="665"/>
    <n v="23"/>
    <s v="2024/01 "/>
  </r>
  <r>
    <n v="4023"/>
    <s v="2025/03 "/>
    <x v="87"/>
    <x v="65"/>
    <x v="9"/>
    <n v="86"/>
    <s v="2024/04 "/>
  </r>
  <r>
    <n v="4024"/>
    <s v="2025/03 "/>
    <x v="88"/>
    <x v="26"/>
    <x v="75"/>
    <n v="1"/>
    <s v="2024/01 "/>
  </r>
  <r>
    <n v="4025"/>
    <s v="2025/03 "/>
    <x v="989"/>
    <x v="30"/>
    <x v="75"/>
    <n v="1"/>
    <s v="2024/01 "/>
  </r>
  <r>
    <n v="4026"/>
    <s v="2025/03 "/>
    <x v="884"/>
    <x v="15"/>
    <x v="75"/>
    <n v="30"/>
    <s v="2024/01 "/>
  </r>
  <r>
    <n v="4027"/>
    <s v="2025/03 "/>
    <x v="1154"/>
    <x v="18"/>
    <x v="666"/>
    <n v="1"/>
    <s v="2024/01 "/>
  </r>
  <r>
    <n v="4028"/>
    <s v="2025/03 "/>
    <x v="812"/>
    <x v="15"/>
    <x v="76"/>
    <n v="30"/>
    <s v="2024/01 "/>
  </r>
  <r>
    <n v="4029"/>
    <s v="2025/03 "/>
    <x v="89"/>
    <x v="14"/>
    <x v="76"/>
    <n v="30"/>
    <s v="2024/01 "/>
  </r>
  <r>
    <n v="4030"/>
    <s v="2025/03 "/>
    <x v="813"/>
    <x v="200"/>
    <x v="76"/>
    <n v="30"/>
    <s v="2024/01 "/>
  </r>
  <r>
    <n v="4031"/>
    <s v="2025/03 "/>
    <x v="1155"/>
    <x v="245"/>
    <x v="259"/>
    <n v="60"/>
    <s v="2024/01 "/>
  </r>
  <r>
    <n v="4032"/>
    <s v="2025/03 "/>
    <x v="1156"/>
    <x v="447"/>
    <x v="9"/>
    <n v="5"/>
    <s v="2024/01 "/>
  </r>
  <r>
    <n v="4033"/>
    <s v="2025/03 "/>
    <x v="1157"/>
    <x v="448"/>
    <x v="9"/>
    <n v="15"/>
    <s v="2024/01 "/>
  </r>
  <r>
    <n v="4034"/>
    <s v="2025/03 "/>
    <x v="1158"/>
    <x v="449"/>
    <x v="9"/>
    <n v="10"/>
    <s v="2024/01 "/>
  </r>
  <r>
    <n v="4035"/>
    <s v="2025/03 "/>
    <x v="1159"/>
    <x v="19"/>
    <x v="9"/>
    <n v="5"/>
    <s v="2024/01 "/>
  </r>
  <r>
    <n v="4036"/>
    <s v="2025/03 "/>
    <x v="1160"/>
    <x v="450"/>
    <x v="9"/>
    <n v="5"/>
    <s v="2024/01 "/>
  </r>
  <r>
    <n v="4037"/>
    <s v="2025/03 "/>
    <x v="313"/>
    <x v="134"/>
    <x v="78"/>
    <n v="50"/>
    <s v="2024/08 "/>
  </r>
  <r>
    <n v="4038"/>
    <s v="2025/03 "/>
    <x v="97"/>
    <x v="71"/>
    <x v="78"/>
    <n v="133"/>
    <s v="2024/04 "/>
  </r>
  <r>
    <n v="4039"/>
    <s v="2025/03 "/>
    <x v="314"/>
    <x v="135"/>
    <x v="79"/>
    <n v="20"/>
    <s v="2024/02 "/>
  </r>
  <r>
    <n v="4040"/>
    <s v="2025/03 "/>
    <x v="1025"/>
    <x v="397"/>
    <x v="79"/>
    <n v="12"/>
    <s v="2024/01 "/>
  </r>
  <r>
    <n v="4041"/>
    <s v="2025/03 "/>
    <x v="98"/>
    <x v="72"/>
    <x v="79"/>
    <n v="304"/>
    <s v="2026/01 "/>
  </r>
  <r>
    <n v="4042"/>
    <s v="2025/03 "/>
    <x v="99"/>
    <x v="73"/>
    <x v="79"/>
    <n v="120"/>
    <s v="2024/03 "/>
  </r>
  <r>
    <n v="4043"/>
    <s v="2025/03 "/>
    <x v="733"/>
    <x v="134"/>
    <x v="80"/>
    <n v="5"/>
    <s v="2024/01 "/>
  </r>
  <r>
    <n v="4044"/>
    <s v="2025/03 "/>
    <x v="102"/>
    <x v="76"/>
    <x v="81"/>
    <n v="50"/>
    <s v="2024/01 "/>
  </r>
  <r>
    <n v="4045"/>
    <s v="2025/03 "/>
    <x v="103"/>
    <x v="77"/>
    <x v="10"/>
    <n v="20"/>
    <s v="2024/01 "/>
  </r>
  <r>
    <n v="4046"/>
    <s v="2025/03 "/>
    <x v="826"/>
    <x v="78"/>
    <x v="10"/>
    <n v="30"/>
    <s v="2024/01 "/>
  </r>
  <r>
    <n v="4047"/>
    <s v="2025/03 "/>
    <x v="106"/>
    <x v="78"/>
    <x v="0"/>
    <n v="400"/>
    <s v="2024/02 "/>
  </r>
  <r>
    <n v="4048"/>
    <s v="2025/03 "/>
    <x v="323"/>
    <x v="78"/>
    <x v="1"/>
    <n v="2"/>
    <s v="2024/01 "/>
  </r>
  <r>
    <n v="4049"/>
    <s v="2025/03 "/>
    <x v="1161"/>
    <x v="79"/>
    <x v="2"/>
    <n v="100"/>
    <s v="2024/01 "/>
  </r>
  <r>
    <n v="4050"/>
    <s v="2025/03 "/>
    <x v="108"/>
    <x v="79"/>
    <x v="0"/>
    <n v="300"/>
    <s v="2024/01 "/>
  </r>
  <r>
    <n v="4051"/>
    <s v="2025/03 "/>
    <x v="324"/>
    <x v="139"/>
    <x v="265"/>
    <n v="3"/>
    <s v="2024/01 "/>
  </r>
  <r>
    <n v="4052"/>
    <s v="2025/03 "/>
    <x v="109"/>
    <x v="80"/>
    <x v="84"/>
    <n v="19"/>
    <s v="2024/02 "/>
  </r>
  <r>
    <n v="4053"/>
    <s v="2025/03 "/>
    <x v="1162"/>
    <x v="142"/>
    <x v="667"/>
    <n v="2"/>
    <s v="2024/01 "/>
  </r>
  <r>
    <n v="4054"/>
    <s v="2025/03 "/>
    <x v="647"/>
    <x v="81"/>
    <x v="439"/>
    <n v="20"/>
    <s v="2024/01 "/>
  </r>
  <r>
    <n v="4055"/>
    <s v="2025/03 "/>
    <x v="1029"/>
    <x v="87"/>
    <x v="619"/>
    <n v="4"/>
    <s v="2024/01 "/>
  </r>
  <r>
    <n v="4056"/>
    <s v="2025/03 "/>
    <x v="737"/>
    <x v="11"/>
    <x v="490"/>
    <n v="30"/>
    <s v="2024/01 "/>
  </r>
  <r>
    <n v="4057"/>
    <s v="2025/03 "/>
    <x v="1088"/>
    <x v="11"/>
    <x v="123"/>
    <n v="2"/>
    <s v="2024/01 "/>
  </r>
  <r>
    <n v="4058"/>
    <s v="2025/03 "/>
    <x v="831"/>
    <x v="10"/>
    <x v="532"/>
    <n v="20"/>
    <s v="2024/01 "/>
  </r>
  <r>
    <n v="4059"/>
    <s v="2025/03 "/>
    <x v="1033"/>
    <x v="90"/>
    <x v="623"/>
    <n v="10"/>
    <s v="2024/02 "/>
  </r>
  <r>
    <n v="4060"/>
    <s v="2025/03 "/>
    <x v="115"/>
    <x v="84"/>
    <x v="90"/>
    <n v="70"/>
    <s v="2024/01 "/>
  </r>
  <r>
    <n v="4061"/>
    <s v="2025/03 "/>
    <x v="116"/>
    <x v="85"/>
    <x v="91"/>
    <n v="6"/>
    <s v="2024/01 "/>
  </r>
  <r>
    <n v="4062"/>
    <s v="2025/03 "/>
    <x v="120"/>
    <x v="85"/>
    <x v="95"/>
    <n v="112"/>
    <s v="2024/02 "/>
  </r>
  <r>
    <n v="4063"/>
    <s v="2025/03 "/>
    <x v="121"/>
    <x v="85"/>
    <x v="96"/>
    <n v="45"/>
    <s v="2024/10 "/>
  </r>
  <r>
    <n v="4064"/>
    <s v="2025/03 "/>
    <x v="122"/>
    <x v="85"/>
    <x v="97"/>
    <n v="20"/>
    <s v="2024/01 "/>
  </r>
  <r>
    <n v="4065"/>
    <s v="2025/03 "/>
    <x v="123"/>
    <x v="85"/>
    <x v="98"/>
    <n v="30"/>
    <s v="2024/01 "/>
  </r>
  <r>
    <n v="4066"/>
    <s v="2025/03 "/>
    <x v="124"/>
    <x v="85"/>
    <x v="99"/>
    <n v="1"/>
    <s v="2024/05 "/>
  </r>
  <r>
    <n v="4067"/>
    <s v="2025/03 "/>
    <x v="449"/>
    <x v="142"/>
    <x v="342"/>
    <n v="15"/>
    <s v="2024/01 "/>
  </r>
  <r>
    <n v="4068"/>
    <s v="2025/03 "/>
    <x v="331"/>
    <x v="142"/>
    <x v="270"/>
    <n v="10"/>
    <s v="2024/01 "/>
  </r>
  <r>
    <n v="4069"/>
    <s v="2025/03 "/>
    <x v="1163"/>
    <x v="142"/>
    <x v="610"/>
    <n v="5"/>
    <s v="2024/01 "/>
  </r>
  <r>
    <n v="4070"/>
    <s v="2025/03 "/>
    <x v="129"/>
    <x v="87"/>
    <x v="100"/>
    <n v="100"/>
    <s v="2024/02 "/>
  </r>
  <r>
    <n v="4071"/>
    <s v="2025/03 "/>
    <x v="130"/>
    <x v="87"/>
    <x v="101"/>
    <n v="76"/>
    <s v="2025/02 "/>
  </r>
  <r>
    <n v="4072"/>
    <s v="2025/03 "/>
    <x v="131"/>
    <x v="87"/>
    <x v="102"/>
    <n v="62"/>
    <s v="2025/02 "/>
  </r>
  <r>
    <n v="4073"/>
    <s v="2025/03 "/>
    <x v="132"/>
    <x v="87"/>
    <x v="103"/>
    <n v="49"/>
    <s v="2024/01 "/>
  </r>
  <r>
    <n v="4074"/>
    <s v="2025/03 "/>
    <x v="133"/>
    <x v="87"/>
    <x v="104"/>
    <n v="71"/>
    <s v="2024/02 "/>
  </r>
  <r>
    <n v="4075"/>
    <s v="2025/03 "/>
    <x v="532"/>
    <x v="87"/>
    <x v="383"/>
    <n v="20"/>
    <s v="2024/01 "/>
  </r>
  <r>
    <n v="4076"/>
    <s v="2025/03 "/>
    <x v="943"/>
    <x v="87"/>
    <x v="589"/>
    <n v="10"/>
    <s v="2024/01 "/>
  </r>
  <r>
    <n v="4077"/>
    <s v="2025/03 "/>
    <x v="137"/>
    <x v="87"/>
    <x v="108"/>
    <n v="20"/>
    <s v="2024/01 "/>
  </r>
  <r>
    <n v="4078"/>
    <s v="2025/03 "/>
    <x v="998"/>
    <x v="87"/>
    <x v="612"/>
    <n v="7"/>
    <s v="2024/01 "/>
  </r>
  <r>
    <n v="4079"/>
    <s v="2025/03 "/>
    <x v="453"/>
    <x v="82"/>
    <x v="346"/>
    <n v="50"/>
    <s v="2024/01 "/>
  </r>
  <r>
    <n v="4080"/>
    <s v="2025/03 "/>
    <x v="138"/>
    <x v="82"/>
    <x v="109"/>
    <n v="324"/>
    <s v="2025/03 "/>
  </r>
  <r>
    <n v="4081"/>
    <s v="2025/03 "/>
    <x v="139"/>
    <x v="82"/>
    <x v="110"/>
    <n v="214"/>
    <s v="2024/05 "/>
  </r>
  <r>
    <n v="4082"/>
    <s v="2025/03 "/>
    <x v="140"/>
    <x v="82"/>
    <x v="111"/>
    <n v="130"/>
    <s v="2024/01 "/>
  </r>
  <r>
    <n v="4083"/>
    <s v="2025/03 "/>
    <x v="141"/>
    <x v="82"/>
    <x v="112"/>
    <n v="20"/>
    <s v="2024/01 "/>
  </r>
  <r>
    <n v="4084"/>
    <s v="2025/03 "/>
    <x v="142"/>
    <x v="9"/>
    <x v="113"/>
    <n v="510"/>
    <s v="2024/04 "/>
  </r>
  <r>
    <n v="4085"/>
    <s v="2025/03 "/>
    <x v="143"/>
    <x v="9"/>
    <x v="114"/>
    <n v="20"/>
    <s v="2024/08 "/>
  </r>
  <r>
    <n v="4086"/>
    <s v="2025/03 "/>
    <x v="144"/>
    <x v="9"/>
    <x v="115"/>
    <n v="599"/>
    <s v="2024/04 "/>
  </r>
  <r>
    <n v="4087"/>
    <s v="2025/03 "/>
    <x v="334"/>
    <x v="9"/>
    <x v="273"/>
    <n v="20"/>
    <s v="2024/01 "/>
  </r>
  <r>
    <n v="4088"/>
    <s v="2025/03 "/>
    <x v="145"/>
    <x v="9"/>
    <x v="116"/>
    <n v="368"/>
    <s v="2024/04 "/>
  </r>
  <r>
    <n v="4089"/>
    <s v="2025/03 "/>
    <x v="146"/>
    <x v="9"/>
    <x v="117"/>
    <n v="200"/>
    <s v="2024/07 "/>
  </r>
  <r>
    <n v="4090"/>
    <s v="2025/03 "/>
    <x v="147"/>
    <x v="9"/>
    <x v="118"/>
    <n v="45"/>
    <s v="2024/02 "/>
  </r>
  <r>
    <n v="4091"/>
    <s v="2025/03 "/>
    <x v="148"/>
    <x v="9"/>
    <x v="119"/>
    <n v="100"/>
    <s v="2024/02 "/>
  </r>
  <r>
    <n v="4092"/>
    <s v="2025/03 "/>
    <x v="149"/>
    <x v="9"/>
    <x v="120"/>
    <n v="6"/>
    <s v="2024/02 "/>
  </r>
  <r>
    <n v="4093"/>
    <s v="2025/03 "/>
    <x v="150"/>
    <x v="9"/>
    <x v="121"/>
    <n v="450"/>
    <s v="2025/02 "/>
  </r>
  <r>
    <n v="4094"/>
    <s v="2025/03 "/>
    <x v="151"/>
    <x v="9"/>
    <x v="122"/>
    <n v="20"/>
    <s v="2024/01 "/>
  </r>
  <r>
    <n v="4095"/>
    <s v="2025/03 "/>
    <x v="153"/>
    <x v="9"/>
    <x v="124"/>
    <n v="90"/>
    <s v="2024/02 "/>
  </r>
  <r>
    <n v="4096"/>
    <s v="2025/03 "/>
    <x v="535"/>
    <x v="9"/>
    <x v="385"/>
    <n v="20"/>
    <s v="2024/01 "/>
  </r>
  <r>
    <n v="4097"/>
    <s v="2025/03 "/>
    <x v="154"/>
    <x v="9"/>
    <x v="125"/>
    <n v="40"/>
    <s v="2024/04 "/>
  </r>
  <r>
    <n v="4098"/>
    <s v="2025/03 "/>
    <x v="156"/>
    <x v="88"/>
    <x v="127"/>
    <n v="50"/>
    <s v="2024/03 "/>
  </r>
  <r>
    <n v="4099"/>
    <s v="2025/03 "/>
    <x v="157"/>
    <x v="88"/>
    <x v="128"/>
    <n v="40"/>
    <s v="2024/01 "/>
  </r>
  <r>
    <n v="4100"/>
    <s v="2025/03 "/>
    <x v="838"/>
    <x v="88"/>
    <x v="539"/>
    <n v="20"/>
    <s v="2024/01 "/>
  </r>
  <r>
    <n v="4101"/>
    <s v="2025/03 "/>
    <x v="159"/>
    <x v="88"/>
    <x v="130"/>
    <n v="30"/>
    <s v="2024/02 "/>
  </r>
  <r>
    <n v="4102"/>
    <s v="2025/03 "/>
    <x v="160"/>
    <x v="88"/>
    <x v="131"/>
    <n v="265"/>
    <s v="2024/12 "/>
  </r>
  <r>
    <n v="4103"/>
    <s v="2025/03 "/>
    <x v="455"/>
    <x v="88"/>
    <x v="347"/>
    <n v="50"/>
    <s v="2024/01 "/>
  </r>
  <r>
    <n v="4104"/>
    <s v="2025/03 "/>
    <x v="161"/>
    <x v="11"/>
    <x v="132"/>
    <n v="155"/>
    <s v="2025/02 "/>
  </r>
  <r>
    <n v="4105"/>
    <s v="2025/03 "/>
    <x v="162"/>
    <x v="11"/>
    <x v="133"/>
    <n v="175"/>
    <s v="2024/08 "/>
  </r>
  <r>
    <n v="4106"/>
    <s v="2025/03 "/>
    <x v="163"/>
    <x v="11"/>
    <x v="134"/>
    <n v="165"/>
    <s v="2026/03 "/>
  </r>
  <r>
    <n v="4107"/>
    <s v="2025/03 "/>
    <x v="164"/>
    <x v="11"/>
    <x v="135"/>
    <n v="20"/>
    <s v="2024/03 "/>
  </r>
  <r>
    <n v="4108"/>
    <s v="2025/03 "/>
    <x v="456"/>
    <x v="11"/>
    <x v="348"/>
    <n v="70"/>
    <s v="2024/01 "/>
  </r>
  <r>
    <n v="4109"/>
    <s v="2025/03 "/>
    <x v="165"/>
    <x v="11"/>
    <x v="136"/>
    <n v="63"/>
    <s v="2024/07 "/>
  </r>
  <r>
    <n v="4110"/>
    <s v="2025/03 "/>
    <x v="1000"/>
    <x v="11"/>
    <x v="613"/>
    <n v="20"/>
    <s v="2024/01 "/>
  </r>
  <r>
    <n v="4111"/>
    <s v="2025/03 "/>
    <x v="166"/>
    <x v="11"/>
    <x v="137"/>
    <n v="20"/>
    <s v="2024/01 "/>
  </r>
  <r>
    <n v="4112"/>
    <s v="2025/03 "/>
    <x v="167"/>
    <x v="11"/>
    <x v="138"/>
    <n v="30"/>
    <s v="2024/01 "/>
  </r>
  <r>
    <n v="4113"/>
    <s v="2025/03 "/>
    <x v="457"/>
    <x v="11"/>
    <x v="349"/>
    <n v="220"/>
    <s v="2024/01 "/>
  </r>
  <r>
    <n v="4114"/>
    <s v="2025/03 "/>
    <x v="170"/>
    <x v="89"/>
    <x v="141"/>
    <n v="84"/>
    <s v="2024/01 "/>
  </r>
  <r>
    <n v="4115"/>
    <s v="2025/03 "/>
    <x v="944"/>
    <x v="89"/>
    <x v="590"/>
    <n v="20"/>
    <s v="2024/01 "/>
  </r>
  <r>
    <n v="4116"/>
    <s v="2025/03 "/>
    <x v="171"/>
    <x v="83"/>
    <x v="142"/>
    <n v="40"/>
    <s v="2024/01 "/>
  </r>
  <r>
    <n v="4117"/>
    <s v="2025/03 "/>
    <x v="172"/>
    <x v="83"/>
    <x v="143"/>
    <n v="50"/>
    <s v="2024/04 "/>
  </r>
  <r>
    <n v="4118"/>
    <s v="2025/03 "/>
    <x v="173"/>
    <x v="83"/>
    <x v="144"/>
    <n v="30"/>
    <s v="2024/05 "/>
  </r>
  <r>
    <n v="4119"/>
    <s v="2025/03 "/>
    <x v="175"/>
    <x v="83"/>
    <x v="146"/>
    <n v="10"/>
    <s v="2024/01 "/>
  </r>
  <r>
    <n v="4120"/>
    <s v="2025/03 "/>
    <x v="177"/>
    <x v="10"/>
    <x v="148"/>
    <n v="60"/>
    <s v="2024/03 "/>
  </r>
  <r>
    <n v="4121"/>
    <s v="2025/03 "/>
    <x v="339"/>
    <x v="10"/>
    <x v="278"/>
    <n v="10"/>
    <s v="2024/05 "/>
  </r>
  <r>
    <n v="4122"/>
    <s v="2025/03 "/>
    <x v="179"/>
    <x v="90"/>
    <x v="150"/>
    <n v="20"/>
    <s v="2024/02 "/>
  </r>
  <r>
    <n v="4123"/>
    <s v="2025/03 "/>
    <x v="180"/>
    <x v="90"/>
    <x v="151"/>
    <n v="30"/>
    <s v="2024/01 "/>
  </r>
  <r>
    <n v="4124"/>
    <s v="2025/03 "/>
    <x v="1002"/>
    <x v="90"/>
    <x v="614"/>
    <n v="20"/>
    <s v="2024/01 "/>
  </r>
  <r>
    <n v="4125"/>
    <s v="2025/03 "/>
    <x v="340"/>
    <x v="90"/>
    <x v="279"/>
    <n v="20"/>
    <s v="2024/01 "/>
  </r>
  <r>
    <n v="4126"/>
    <s v="2025/03 "/>
    <x v="181"/>
    <x v="90"/>
    <x v="152"/>
    <n v="19"/>
    <s v="2024/05 "/>
  </r>
  <r>
    <n v="4127"/>
    <s v="2025/03 "/>
    <x v="841"/>
    <x v="90"/>
    <x v="542"/>
    <n v="20"/>
    <s v="2024/01 "/>
  </r>
  <r>
    <n v="4128"/>
    <s v="2025/03 "/>
    <x v="342"/>
    <x v="90"/>
    <x v="281"/>
    <n v="15"/>
    <s v="2024/01 "/>
  </r>
  <r>
    <n v="4129"/>
    <s v="2025/03 "/>
    <x v="842"/>
    <x v="90"/>
    <x v="543"/>
    <n v="20"/>
    <s v="2024/01 "/>
  </r>
  <r>
    <n v="4130"/>
    <s v="2025/03 "/>
    <x v="182"/>
    <x v="84"/>
    <x v="153"/>
    <n v="175"/>
    <s v="2024/04 "/>
  </r>
  <r>
    <n v="4131"/>
    <s v="2025/03 "/>
    <x v="183"/>
    <x v="84"/>
    <x v="154"/>
    <n v="70"/>
    <s v="2024/01 "/>
  </r>
  <r>
    <n v="4132"/>
    <s v="2025/03 "/>
    <x v="458"/>
    <x v="84"/>
    <x v="350"/>
    <n v="410"/>
    <s v="2025/03 "/>
  </r>
  <r>
    <n v="4133"/>
    <s v="2025/03 "/>
    <x v="184"/>
    <x v="84"/>
    <x v="155"/>
    <n v="45"/>
    <s v="2024/01 "/>
  </r>
  <r>
    <n v="4134"/>
    <s v="2025/03 "/>
    <x v="185"/>
    <x v="84"/>
    <x v="156"/>
    <n v="50"/>
    <s v="2024/01 "/>
  </r>
  <r>
    <n v="4135"/>
    <s v="2025/03 "/>
    <x v="538"/>
    <x v="84"/>
    <x v="388"/>
    <n v="10"/>
    <s v="2024/01 "/>
  </r>
  <r>
    <n v="4136"/>
    <s v="2025/03 "/>
    <x v="186"/>
    <x v="84"/>
    <x v="157"/>
    <n v="522"/>
    <s v="2024/08 "/>
  </r>
  <r>
    <n v="4137"/>
    <s v="2025/03 "/>
    <x v="843"/>
    <x v="84"/>
    <x v="544"/>
    <n v="40"/>
    <s v="2024/01 "/>
  </r>
  <r>
    <n v="4138"/>
    <s v="2025/03 "/>
    <x v="187"/>
    <x v="84"/>
    <x v="158"/>
    <n v="54"/>
    <s v="2024/06 "/>
  </r>
  <r>
    <n v="4139"/>
    <s v="2025/03 "/>
    <x v="188"/>
    <x v="91"/>
    <x v="159"/>
    <n v="35"/>
    <s v="2024/06 "/>
  </r>
  <r>
    <n v="4140"/>
    <s v="2025/03 "/>
    <x v="1164"/>
    <x v="143"/>
    <x v="443"/>
    <n v="10"/>
    <s v="2024/01 "/>
  </r>
  <r>
    <n v="4141"/>
    <s v="2025/03 "/>
    <x v="191"/>
    <x v="91"/>
    <x v="162"/>
    <n v="-81"/>
    <s v="2024/01 "/>
  </r>
  <r>
    <n v="4142"/>
    <s v="2025/03 "/>
    <x v="199"/>
    <x v="67"/>
    <x v="168"/>
    <n v="9"/>
    <s v="2024/01 "/>
  </r>
  <r>
    <n v="4143"/>
    <s v="2025/03 "/>
    <x v="543"/>
    <x v="67"/>
    <x v="390"/>
    <n v="67"/>
    <s v="2024/09 "/>
  </r>
  <r>
    <n v="4144"/>
    <s v="2025/03 "/>
    <x v="544"/>
    <x v="67"/>
    <x v="391"/>
    <n v="29"/>
    <s v="2024/05 "/>
  </r>
  <r>
    <n v="4145"/>
    <s v="2025/03 "/>
    <x v="658"/>
    <x v="67"/>
    <x v="447"/>
    <n v="36"/>
    <s v="2024/01 "/>
  </r>
  <r>
    <n v="4146"/>
    <s v="2025/03 "/>
    <x v="349"/>
    <x v="67"/>
    <x v="285"/>
    <n v="14"/>
    <s v="2024/01 "/>
  </r>
  <r>
    <n v="4147"/>
    <s v="2025/03 "/>
    <x v="899"/>
    <x v="97"/>
    <x v="572"/>
    <n v="10"/>
    <s v="2024/01 "/>
  </r>
  <r>
    <n v="4148"/>
    <s v="2025/03 "/>
    <x v="545"/>
    <x v="97"/>
    <x v="392"/>
    <n v="32"/>
    <s v="2024/05 "/>
  </r>
  <r>
    <n v="4149"/>
    <s v="2025/03 "/>
    <x v="1092"/>
    <x v="97"/>
    <x v="648"/>
    <n v="42"/>
    <s v="2024/03 "/>
  </r>
  <r>
    <n v="4150"/>
    <s v="2025/03 "/>
    <x v="845"/>
    <x v="97"/>
    <x v="546"/>
    <n v="15"/>
    <s v="2024/01 "/>
  </r>
  <r>
    <n v="4151"/>
    <s v="2025/03 "/>
    <x v="206"/>
    <x v="67"/>
    <x v="175"/>
    <n v="7"/>
    <s v="2024/01 "/>
  </r>
  <r>
    <n v="4152"/>
    <s v="2025/03 "/>
    <x v="1165"/>
    <x v="442"/>
    <x v="668"/>
    <n v="3"/>
    <s v="2024/01 "/>
  </r>
  <r>
    <n v="4153"/>
    <s v="2025/03 "/>
    <x v="1166"/>
    <x v="451"/>
    <x v="669"/>
    <n v="3"/>
    <s v="2024/01 "/>
  </r>
  <r>
    <n v="4154"/>
    <s v="2025/03 "/>
    <x v="1167"/>
    <x v="101"/>
    <x v="670"/>
    <n v="3"/>
    <s v="2024/01 "/>
  </r>
  <r>
    <n v="4155"/>
    <s v="2025/03 "/>
    <x v="748"/>
    <x v="301"/>
    <x v="499"/>
    <n v="3"/>
    <s v="2024/01 "/>
  </r>
  <r>
    <n v="4156"/>
    <s v="2025/03 "/>
    <x v="751"/>
    <x v="301"/>
    <x v="502"/>
    <n v="100"/>
    <s v="2024/01 "/>
  </r>
  <r>
    <n v="4157"/>
    <s v="2025/03 "/>
    <x v="1168"/>
    <x v="215"/>
    <x v="671"/>
    <n v="10"/>
    <s v="2024/01 "/>
  </r>
  <r>
    <n v="4158"/>
    <s v="2025/03 "/>
    <x v="548"/>
    <x v="98"/>
    <x v="395"/>
    <n v="25"/>
    <s v="2024/01 "/>
  </r>
  <r>
    <n v="4159"/>
    <s v="2025/03 "/>
    <x v="549"/>
    <x v="98"/>
    <x v="396"/>
    <n v="21"/>
    <s v="2024/01 "/>
  </r>
  <r>
    <n v="4160"/>
    <s v="2025/03 "/>
    <x v="351"/>
    <x v="98"/>
    <x v="287"/>
    <n v="5"/>
    <s v="2024/01 "/>
  </r>
  <r>
    <n v="4161"/>
    <s v="2025/03 "/>
    <x v="752"/>
    <x v="147"/>
    <x v="194"/>
    <n v="10"/>
    <s v="2024/01 "/>
  </r>
  <r>
    <n v="4162"/>
    <s v="2025/03 "/>
    <x v="467"/>
    <x v="147"/>
    <x v="163"/>
    <n v="10"/>
    <s v="2024/01 "/>
  </r>
  <r>
    <n v="4163"/>
    <s v="2025/03 "/>
    <x v="216"/>
    <x v="103"/>
    <x v="185"/>
    <n v="105"/>
    <s v="2024/08 "/>
  </r>
  <r>
    <n v="4164"/>
    <s v="2025/03 "/>
    <x v="217"/>
    <x v="103"/>
    <x v="186"/>
    <n v="25"/>
    <s v="2025/11 "/>
  </r>
  <r>
    <n v="4165"/>
    <s v="2025/03 "/>
    <x v="218"/>
    <x v="103"/>
    <x v="187"/>
    <n v="20"/>
    <s v="2024/01 "/>
  </r>
  <r>
    <n v="4166"/>
    <s v="2025/03 "/>
    <x v="219"/>
    <x v="103"/>
    <x v="188"/>
    <n v="25"/>
    <s v="2024/07 "/>
  </r>
  <r>
    <n v="4167"/>
    <s v="2025/03 "/>
    <x v="220"/>
    <x v="103"/>
    <x v="189"/>
    <n v="1"/>
    <s v="2024/06 "/>
  </r>
  <r>
    <n v="4168"/>
    <s v="2025/03 "/>
    <x v="753"/>
    <x v="103"/>
    <x v="503"/>
    <n v="20"/>
    <s v="2024/01 "/>
  </r>
  <r>
    <n v="4169"/>
    <s v="2025/03 "/>
    <x v="221"/>
    <x v="103"/>
    <x v="190"/>
    <n v="110"/>
    <s v="2024/04 "/>
  </r>
  <r>
    <n v="4170"/>
    <s v="2025/03 "/>
    <x v="222"/>
    <x v="103"/>
    <x v="191"/>
    <n v="10"/>
    <s v="2024/01 "/>
  </r>
  <r>
    <n v="4171"/>
    <s v="2025/03 "/>
    <x v="223"/>
    <x v="104"/>
    <x v="192"/>
    <n v="8"/>
    <s v="2024/01 "/>
  </r>
  <r>
    <n v="4172"/>
    <s v="2025/03 "/>
    <x v="356"/>
    <x v="104"/>
    <x v="291"/>
    <n v="20"/>
    <s v="2024/01 "/>
  </r>
  <r>
    <n v="4173"/>
    <s v="2025/03 "/>
    <x v="224"/>
    <x v="105"/>
    <x v="193"/>
    <n v="41"/>
    <s v="2026/02 "/>
  </r>
  <r>
    <n v="4174"/>
    <s v="2025/03 "/>
    <x v="225"/>
    <x v="105"/>
    <x v="194"/>
    <n v="105"/>
    <s v="2024/04 "/>
  </r>
  <r>
    <n v="4175"/>
    <s v="2025/03 "/>
    <x v="226"/>
    <x v="105"/>
    <x v="195"/>
    <n v="13"/>
    <s v="2024/01 "/>
  </r>
  <r>
    <n v="4176"/>
    <s v="2025/03 "/>
    <x v="227"/>
    <x v="105"/>
    <x v="196"/>
    <n v="55"/>
    <s v="2024/06 "/>
  </r>
  <r>
    <n v="4177"/>
    <s v="2025/03 "/>
    <x v="228"/>
    <x v="105"/>
    <x v="197"/>
    <n v="25"/>
    <s v="2024/01 "/>
  </r>
  <r>
    <n v="4178"/>
    <s v="2025/03 "/>
    <x v="230"/>
    <x v="105"/>
    <x v="199"/>
    <n v="53"/>
    <s v="2024/02 "/>
  </r>
  <r>
    <n v="4179"/>
    <s v="2025/03 "/>
    <x v="232"/>
    <x v="105"/>
    <x v="201"/>
    <n v="10"/>
    <s v="2024/01 "/>
  </r>
  <r>
    <n v="4180"/>
    <s v="2025/03 "/>
    <x v="553"/>
    <x v="77"/>
    <x v="399"/>
    <n v="20"/>
    <s v="2024/01 "/>
  </r>
  <r>
    <n v="4181"/>
    <s v="2025/03 "/>
    <x v="357"/>
    <x v="77"/>
    <x v="292"/>
    <n v="220"/>
    <s v="2025/02 "/>
  </r>
  <r>
    <n v="4182"/>
    <s v="2025/03 "/>
    <x v="667"/>
    <x v="77"/>
    <x v="455"/>
    <n v="20"/>
    <s v="2024/01 "/>
  </r>
  <r>
    <n v="4183"/>
    <s v="2025/03 "/>
    <x v="358"/>
    <x v="100"/>
    <x v="293"/>
    <n v="15"/>
    <s v="2024/02 "/>
  </r>
  <r>
    <n v="4184"/>
    <s v="2025/03 "/>
    <x v="234"/>
    <x v="100"/>
    <x v="203"/>
    <n v="51"/>
    <s v="2025/02 "/>
  </r>
  <r>
    <n v="4185"/>
    <s v="2025/03 "/>
    <x v="235"/>
    <x v="100"/>
    <x v="204"/>
    <n v="5"/>
    <s v="2026/01 "/>
  </r>
  <r>
    <n v="4186"/>
    <s v="2025/03 "/>
    <x v="236"/>
    <x v="100"/>
    <x v="205"/>
    <n v="2"/>
    <s v="2024/03 "/>
  </r>
  <r>
    <n v="4187"/>
    <s v="2025/03 "/>
    <x v="237"/>
    <x v="100"/>
    <x v="206"/>
    <n v="16"/>
    <s v="2024/01 "/>
  </r>
  <r>
    <n v="4188"/>
    <s v="2025/03 "/>
    <x v="359"/>
    <x v="101"/>
    <x v="294"/>
    <n v="20"/>
    <s v="2024/01 "/>
  </r>
  <r>
    <n v="4189"/>
    <s v="2025/03 "/>
    <x v="240"/>
    <x v="78"/>
    <x v="209"/>
    <n v="33"/>
    <s v="2024/07 "/>
  </r>
  <r>
    <n v="4190"/>
    <s v="2025/03 "/>
    <x v="241"/>
    <x v="78"/>
    <x v="210"/>
    <n v="60"/>
    <s v="2024/08 "/>
  </r>
  <r>
    <n v="4191"/>
    <s v="2025/03 "/>
    <x v="242"/>
    <x v="78"/>
    <x v="211"/>
    <n v="750"/>
    <s v="2026/02 "/>
  </r>
  <r>
    <n v="4192"/>
    <s v="2025/03 "/>
    <x v="243"/>
    <x v="79"/>
    <x v="212"/>
    <n v="20"/>
    <s v="2024/10 "/>
  </r>
  <r>
    <n v="4193"/>
    <s v="2025/03 "/>
    <x v="245"/>
    <x v="79"/>
    <x v="214"/>
    <n v="484"/>
    <s v="2024/01 "/>
  </r>
  <r>
    <n v="4194"/>
    <s v="2025/03 "/>
    <x v="248"/>
    <x v="79"/>
    <x v="217"/>
    <n v="1580"/>
    <s v="2024/01 "/>
  </r>
  <r>
    <n v="4195"/>
    <s v="2025/03 "/>
    <x v="250"/>
    <x v="79"/>
    <x v="219"/>
    <n v="72"/>
    <s v="2026/03 "/>
  </r>
  <r>
    <n v="4196"/>
    <s v="2025/03 "/>
    <x v="252"/>
    <x v="79"/>
    <x v="221"/>
    <n v="60"/>
    <s v="2024/01 "/>
  </r>
  <r>
    <n v="4197"/>
    <s v="2025/03 "/>
    <x v="558"/>
    <x v="216"/>
    <x v="404"/>
    <n v="100"/>
    <s v="2024/12 "/>
  </r>
  <r>
    <n v="4198"/>
    <s v="2025/03 "/>
    <x v="562"/>
    <x v="220"/>
    <x v="408"/>
    <n v="100"/>
    <s v="2024/12 "/>
  </r>
  <r>
    <n v="4199"/>
    <s v="2025/03 "/>
    <x v="565"/>
    <x v="223"/>
    <x v="411"/>
    <n v="50"/>
    <s v="2025/12 "/>
  </r>
  <r>
    <n v="4200"/>
    <s v="2025/03 "/>
    <x v="569"/>
    <x v="227"/>
    <x v="415"/>
    <n v="2670"/>
    <s v="2024/07 "/>
  </r>
  <r>
    <n v="4201"/>
    <s v="2025/03 "/>
    <x v="674"/>
    <x v="278"/>
    <x v="462"/>
    <n v="1200"/>
    <s v="2024/08 "/>
  </r>
  <r>
    <n v="4202"/>
    <s v="2025/03 "/>
    <x v="1169"/>
    <x v="452"/>
    <x v="9"/>
    <n v="3"/>
    <s v="2024/01 "/>
  </r>
  <r>
    <n v="4203"/>
    <s v="2025/04 "/>
    <x v="0"/>
    <x v="0"/>
    <x v="0"/>
    <n v="200"/>
    <s v="2024/01 "/>
  </r>
  <r>
    <n v="4204"/>
    <s v="2025/04 "/>
    <x v="374"/>
    <x v="149"/>
    <x v="303"/>
    <n v="1"/>
    <s v="2024/01 "/>
  </r>
  <r>
    <n v="4205"/>
    <s v="2025/04 "/>
    <x v="259"/>
    <x v="3"/>
    <x v="8"/>
    <n v="20"/>
    <s v="2024/01 "/>
  </r>
  <r>
    <n v="4206"/>
    <s v="2025/04 "/>
    <x v="8"/>
    <x v="3"/>
    <x v="5"/>
    <n v="50"/>
    <s v="2024/01 "/>
  </r>
  <r>
    <n v="4207"/>
    <s v="2025/04 "/>
    <x v="1170"/>
    <x v="453"/>
    <x v="580"/>
    <m/>
    <e v="#N/A"/>
  </r>
  <r>
    <n v="4208"/>
    <s v="2025/04 "/>
    <x v="576"/>
    <x v="230"/>
    <x v="417"/>
    <n v="20"/>
    <s v="2024/01 "/>
  </r>
  <r>
    <n v="4209"/>
    <s v="2025/04 "/>
    <x v="1171"/>
    <x v="3"/>
    <x v="301"/>
    <n v="2"/>
    <s v="2024/01 "/>
  </r>
  <r>
    <n v="4210"/>
    <s v="2025/04 "/>
    <x v="11"/>
    <x v="6"/>
    <x v="7"/>
    <n v="3"/>
    <s v="2024/01 "/>
  </r>
  <r>
    <n v="4211"/>
    <s v="2025/04 "/>
    <x v="1172"/>
    <x v="6"/>
    <x v="13"/>
    <n v="3"/>
    <s v="2024/01 "/>
  </r>
  <r>
    <n v="4212"/>
    <s v="2025/04 "/>
    <x v="12"/>
    <x v="6"/>
    <x v="0"/>
    <n v="1"/>
    <s v="2024/01 "/>
  </r>
  <r>
    <n v="4213"/>
    <s v="2025/04 "/>
    <x v="261"/>
    <x v="6"/>
    <x v="225"/>
    <n v="3"/>
    <s v="2024/01 "/>
  </r>
  <r>
    <n v="4214"/>
    <s v="2025/04 "/>
    <x v="1173"/>
    <x v="85"/>
    <x v="225"/>
    <n v="5"/>
    <s v="2024/01 "/>
  </r>
  <r>
    <n v="4215"/>
    <s v="2025/04 "/>
    <x v="383"/>
    <x v="85"/>
    <x v="307"/>
    <n v="3"/>
    <s v="2024/03 "/>
  </r>
  <r>
    <n v="4216"/>
    <s v="2025/04 "/>
    <x v="1174"/>
    <x v="85"/>
    <x v="364"/>
    <n v="8"/>
    <s v="2024/01 "/>
  </r>
  <r>
    <n v="4217"/>
    <s v="2025/04 "/>
    <x v="262"/>
    <x v="9"/>
    <x v="226"/>
    <n v="20"/>
    <s v="2024/01 "/>
  </r>
  <r>
    <n v="4218"/>
    <s v="2025/04 "/>
    <x v="263"/>
    <x v="9"/>
    <x v="227"/>
    <n v="20"/>
    <s v="2024/01 "/>
  </r>
  <r>
    <n v="4219"/>
    <s v="2025/04 "/>
    <x v="389"/>
    <x v="88"/>
    <x v="0"/>
    <n v="10"/>
    <s v="2024/01 "/>
  </r>
  <r>
    <n v="4220"/>
    <s v="2025/04 "/>
    <x v="965"/>
    <x v="11"/>
    <x v="77"/>
    <n v="200"/>
    <s v="2024/01 "/>
  </r>
  <r>
    <n v="4221"/>
    <s v="2025/04 "/>
    <x v="1010"/>
    <x v="90"/>
    <x v="0"/>
    <n v="13"/>
    <s v="2024/01 "/>
  </r>
  <r>
    <n v="4222"/>
    <s v="2025/04 "/>
    <x v="24"/>
    <x v="9"/>
    <x v="16"/>
    <n v="37"/>
    <s v="2024/01 "/>
  </r>
  <r>
    <n v="4223"/>
    <s v="2025/04 "/>
    <x v="395"/>
    <x v="9"/>
    <x v="310"/>
    <n v="320"/>
    <s v="2024/03 "/>
  </r>
  <r>
    <n v="4224"/>
    <s v="2025/04 "/>
    <x v="501"/>
    <x v="32"/>
    <x v="367"/>
    <n v="30"/>
    <s v="2024/01 "/>
  </r>
  <r>
    <n v="4225"/>
    <s v="2025/04 "/>
    <x v="1175"/>
    <x v="6"/>
    <x v="308"/>
    <n v="2"/>
    <s v="2024/01 "/>
  </r>
  <r>
    <n v="4226"/>
    <s v="2025/04 "/>
    <x v="271"/>
    <x v="111"/>
    <x v="9"/>
    <n v="36"/>
    <s v="2024/02 "/>
  </r>
  <r>
    <n v="4227"/>
    <s v="2025/04 "/>
    <x v="272"/>
    <x v="112"/>
    <x v="9"/>
    <n v="20"/>
    <s v="2024/07 "/>
  </r>
  <r>
    <n v="4228"/>
    <s v="2025/04 "/>
    <x v="274"/>
    <x v="114"/>
    <x v="9"/>
    <n v="4"/>
    <s v="2024/02 "/>
  </r>
  <r>
    <n v="4229"/>
    <s v="2025/04 "/>
    <x v="404"/>
    <x v="159"/>
    <x v="9"/>
    <n v="8"/>
    <s v="2024/02 "/>
  </r>
  <r>
    <n v="4230"/>
    <s v="2025/04 "/>
    <x v="405"/>
    <x v="160"/>
    <x v="9"/>
    <n v="2"/>
    <s v="2024/01 "/>
  </r>
  <r>
    <n v="4231"/>
    <s v="2025/04 "/>
    <x v="275"/>
    <x v="115"/>
    <x v="9"/>
    <n v="24"/>
    <s v="2024/05 "/>
  </r>
  <r>
    <n v="4232"/>
    <s v="2025/04 "/>
    <x v="31"/>
    <x v="14"/>
    <x v="22"/>
    <n v="235"/>
    <s v="2025/12 "/>
  </r>
  <r>
    <n v="4233"/>
    <s v="2025/04 "/>
    <x v="32"/>
    <x v="15"/>
    <x v="23"/>
    <n v="137"/>
    <s v="2024/10 "/>
  </r>
  <r>
    <n v="4234"/>
    <s v="2025/04 "/>
    <x v="34"/>
    <x v="17"/>
    <x v="25"/>
    <n v="80"/>
    <s v="2024/09 "/>
  </r>
  <r>
    <n v="4235"/>
    <s v="2025/04 "/>
    <x v="35"/>
    <x v="18"/>
    <x v="26"/>
    <n v="32"/>
    <s v="2024/03 "/>
  </r>
  <r>
    <n v="4236"/>
    <s v="2025/04 "/>
    <x v="37"/>
    <x v="20"/>
    <x v="28"/>
    <n v="130"/>
    <s v="2024/09 "/>
  </r>
  <r>
    <n v="4237"/>
    <s v="2025/04 "/>
    <x v="868"/>
    <x v="327"/>
    <x v="556"/>
    <n v="4"/>
    <s v="2024/03 "/>
  </r>
  <r>
    <n v="4238"/>
    <s v="2025/04 "/>
    <x v="594"/>
    <x v="243"/>
    <x v="422"/>
    <n v="20"/>
    <s v="2024/01 "/>
  </r>
  <r>
    <n v="4239"/>
    <s v="2025/04 "/>
    <x v="38"/>
    <x v="21"/>
    <x v="29"/>
    <n v="72"/>
    <s v="2024/07 "/>
  </r>
  <r>
    <n v="4240"/>
    <s v="2025/04 "/>
    <x v="505"/>
    <x v="196"/>
    <x v="370"/>
    <n v="112"/>
    <s v="2024/02 "/>
  </r>
  <r>
    <n v="4241"/>
    <s v="2025/04 "/>
    <x v="506"/>
    <x v="197"/>
    <x v="371"/>
    <n v="6"/>
    <s v="2024/01 "/>
  </r>
  <r>
    <n v="4242"/>
    <s v="2025/04 "/>
    <x v="39"/>
    <x v="22"/>
    <x v="30"/>
    <n v="50"/>
    <s v="2024/04 "/>
  </r>
  <r>
    <n v="4243"/>
    <s v="2025/04 "/>
    <x v="1176"/>
    <x v="454"/>
    <x v="672"/>
    <n v="2"/>
    <s v="2024/01 "/>
  </r>
  <r>
    <n v="4244"/>
    <s v="2025/04 "/>
    <x v="41"/>
    <x v="24"/>
    <x v="32"/>
    <n v="30"/>
    <s v="2024/11 "/>
  </r>
  <r>
    <n v="4245"/>
    <s v="2025/04 "/>
    <x v="42"/>
    <x v="25"/>
    <x v="33"/>
    <n v="130"/>
    <s v="2025/08 "/>
  </r>
  <r>
    <n v="4246"/>
    <s v="2025/04 "/>
    <x v="43"/>
    <x v="26"/>
    <x v="34"/>
    <n v="30"/>
    <s v="2024/12 "/>
  </r>
  <r>
    <n v="4247"/>
    <s v="2025/04 "/>
    <x v="44"/>
    <x v="27"/>
    <x v="35"/>
    <n v="212"/>
    <s v="2024/12 "/>
  </r>
  <r>
    <n v="4248"/>
    <s v="2025/04 "/>
    <x v="45"/>
    <x v="28"/>
    <x v="36"/>
    <n v="27"/>
    <s v="2025/12 "/>
  </r>
  <r>
    <n v="4249"/>
    <s v="2025/04 "/>
    <x v="46"/>
    <x v="29"/>
    <x v="37"/>
    <n v="21"/>
    <s v="2024/01 "/>
  </r>
  <r>
    <n v="4250"/>
    <s v="2025/04 "/>
    <x v="47"/>
    <x v="30"/>
    <x v="38"/>
    <n v="40"/>
    <s v="2025/12 "/>
  </r>
  <r>
    <n v="4251"/>
    <s v="2025/04 "/>
    <x v="48"/>
    <x v="31"/>
    <x v="39"/>
    <n v="180"/>
    <s v="2024/03 "/>
  </r>
  <r>
    <n v="4252"/>
    <s v="2025/04 "/>
    <x v="49"/>
    <x v="32"/>
    <x v="40"/>
    <n v="18"/>
    <s v="2025/11 "/>
  </r>
  <r>
    <n v="4253"/>
    <s v="2025/04 "/>
    <x v="50"/>
    <x v="33"/>
    <x v="41"/>
    <n v="85"/>
    <s v="2024/11 "/>
  </r>
  <r>
    <n v="4254"/>
    <s v="2025/04 "/>
    <x v="51"/>
    <x v="34"/>
    <x v="42"/>
    <n v="5"/>
    <s v="2024/11 "/>
  </r>
  <r>
    <n v="4255"/>
    <s v="2025/04 "/>
    <x v="53"/>
    <x v="36"/>
    <x v="44"/>
    <n v="30"/>
    <s v="2024/01 "/>
  </r>
  <r>
    <n v="4256"/>
    <s v="2025/04 "/>
    <x v="281"/>
    <x v="121"/>
    <x v="237"/>
    <n v="70"/>
    <s v="2025/03 "/>
  </r>
  <r>
    <n v="4257"/>
    <s v="2025/04 "/>
    <x v="976"/>
    <x v="377"/>
    <x v="600"/>
    <n v="20"/>
    <s v="2024/03 "/>
  </r>
  <r>
    <n v="4258"/>
    <s v="2025/04 "/>
    <x v="54"/>
    <x v="37"/>
    <x v="45"/>
    <n v="90"/>
    <s v="2024/06 "/>
  </r>
  <r>
    <n v="4259"/>
    <s v="2025/04 "/>
    <x v="58"/>
    <x v="41"/>
    <x v="49"/>
    <n v="24"/>
    <s v="2025/06 "/>
  </r>
  <r>
    <n v="4260"/>
    <s v="2025/04 "/>
    <x v="59"/>
    <x v="42"/>
    <x v="50"/>
    <n v="10"/>
    <s v="2024/01 "/>
  </r>
  <r>
    <n v="4261"/>
    <s v="2025/04 "/>
    <x v="1177"/>
    <x v="455"/>
    <x v="9"/>
    <n v="4"/>
    <s v="2024/01 "/>
  </r>
  <r>
    <n v="4262"/>
    <s v="2025/04 "/>
    <x v="1178"/>
    <x v="456"/>
    <x v="9"/>
    <n v="100"/>
    <s v="2024/01 "/>
  </r>
  <r>
    <n v="4263"/>
    <s v="2025/04 "/>
    <x v="978"/>
    <x v="378"/>
    <x v="601"/>
    <n v="1"/>
    <s v="2024/01 "/>
  </r>
  <r>
    <n v="4264"/>
    <s v="2025/04 "/>
    <x v="60"/>
    <x v="43"/>
    <x v="51"/>
    <n v="30"/>
    <s v="2025/12 "/>
  </r>
  <r>
    <n v="4265"/>
    <s v="2025/04 "/>
    <x v="61"/>
    <x v="44"/>
    <x v="52"/>
    <n v="90"/>
    <s v="2025/11 "/>
  </r>
  <r>
    <n v="4266"/>
    <s v="2025/04 "/>
    <x v="62"/>
    <x v="45"/>
    <x v="53"/>
    <n v="50"/>
    <s v="2025/03 "/>
  </r>
  <r>
    <n v="4267"/>
    <s v="2025/04 "/>
    <x v="63"/>
    <x v="46"/>
    <x v="54"/>
    <n v="352"/>
    <s v="2025/12 "/>
  </r>
  <r>
    <n v="4268"/>
    <s v="2025/04 "/>
    <x v="66"/>
    <x v="49"/>
    <x v="57"/>
    <n v="45"/>
    <s v="2025/12 "/>
  </r>
  <r>
    <n v="4269"/>
    <s v="2025/04 "/>
    <x v="67"/>
    <x v="50"/>
    <x v="58"/>
    <n v="400"/>
    <s v="2025/12 "/>
  </r>
  <r>
    <n v="4270"/>
    <s v="2025/04 "/>
    <x v="68"/>
    <x v="51"/>
    <x v="59"/>
    <n v="4"/>
    <s v="2024/03 "/>
  </r>
  <r>
    <n v="4271"/>
    <s v="2025/04 "/>
    <x v="515"/>
    <x v="206"/>
    <x v="375"/>
    <n v="320"/>
    <s v="2025/08 "/>
  </r>
  <r>
    <n v="4272"/>
    <s v="2025/04 "/>
    <x v="69"/>
    <x v="52"/>
    <x v="60"/>
    <n v="200"/>
    <s v="2024/08 "/>
  </r>
  <r>
    <n v="4273"/>
    <s v="2025/04 "/>
    <x v="71"/>
    <x v="54"/>
    <x v="62"/>
    <n v="370"/>
    <s v="2024/04 "/>
  </r>
  <r>
    <n v="4274"/>
    <s v="2025/04 "/>
    <x v="698"/>
    <x v="289"/>
    <x v="468"/>
    <n v="310"/>
    <s v="2024/04 "/>
  </r>
  <r>
    <n v="4275"/>
    <s v="2025/04 "/>
    <x v="72"/>
    <x v="55"/>
    <x v="63"/>
    <n v="300"/>
    <s v="2024/12 "/>
  </r>
  <r>
    <n v="4276"/>
    <s v="2025/04 "/>
    <x v="1179"/>
    <x v="457"/>
    <x v="673"/>
    <n v="59"/>
    <s v="2024/02 "/>
  </r>
  <r>
    <n v="4277"/>
    <s v="2025/04 "/>
    <x v="285"/>
    <x v="125"/>
    <x v="241"/>
    <n v="4"/>
    <s v="2024/01 "/>
  </r>
  <r>
    <n v="4278"/>
    <s v="2025/04 "/>
    <x v="73"/>
    <x v="56"/>
    <x v="64"/>
    <n v="60"/>
    <s v="2024/10 "/>
  </r>
  <r>
    <n v="4279"/>
    <s v="2025/04 "/>
    <x v="77"/>
    <x v="60"/>
    <x v="67"/>
    <n v="129"/>
    <s v="2024/10 "/>
  </r>
  <r>
    <n v="4280"/>
    <s v="2025/04 "/>
    <x v="289"/>
    <x v="129"/>
    <x v="244"/>
    <n v="19"/>
    <s v="2024/01 "/>
  </r>
  <r>
    <n v="4281"/>
    <s v="2025/04 "/>
    <x v="431"/>
    <x v="185"/>
    <x v="9"/>
    <n v="4"/>
    <s v="2024/01 "/>
  </r>
  <r>
    <n v="4282"/>
    <s v="2025/04 "/>
    <x v="702"/>
    <x v="49"/>
    <x v="470"/>
    <n v="80"/>
    <s v="2024/01 "/>
  </r>
  <r>
    <n v="4283"/>
    <s v="2025/04 "/>
    <x v="703"/>
    <x v="51"/>
    <x v="471"/>
    <n v="100"/>
    <s v="2024/01 "/>
  </r>
  <r>
    <n v="4284"/>
    <s v="2025/04 "/>
    <x v="704"/>
    <x v="43"/>
    <x v="472"/>
    <n v="30"/>
    <s v="2024/02 "/>
  </r>
  <r>
    <n v="4285"/>
    <s v="2025/04 "/>
    <x v="705"/>
    <x v="45"/>
    <x v="473"/>
    <n v="50"/>
    <s v="2024/06 "/>
  </r>
  <r>
    <n v="4286"/>
    <s v="2025/04 "/>
    <x v="706"/>
    <x v="53"/>
    <x v="474"/>
    <n v="30"/>
    <s v="2024/06 "/>
  </r>
  <r>
    <n v="4287"/>
    <s v="2025/04 "/>
    <x v="1015"/>
    <x v="51"/>
    <x v="615"/>
    <n v="30"/>
    <s v="2024/01 "/>
  </r>
  <r>
    <n v="4288"/>
    <s v="2025/04 "/>
    <x v="1180"/>
    <x v="45"/>
    <x v="674"/>
    <n v="30"/>
    <s v="2024/01 "/>
  </r>
  <r>
    <n v="4289"/>
    <s v="2025/04 "/>
    <x v="1181"/>
    <x v="43"/>
    <x v="675"/>
    <n v="30"/>
    <s v="2024/01 "/>
  </r>
  <r>
    <n v="4290"/>
    <s v="2025/04 "/>
    <x v="1016"/>
    <x v="53"/>
    <x v="616"/>
    <n v="30"/>
    <s v="2024/01 "/>
  </r>
  <r>
    <n v="4291"/>
    <s v="2025/04 "/>
    <x v="518"/>
    <x v="209"/>
    <x v="9"/>
    <n v="2"/>
    <s v="2024/01 "/>
  </r>
  <r>
    <n v="4292"/>
    <s v="2025/04 "/>
    <x v="1182"/>
    <x v="49"/>
    <x v="676"/>
    <n v="30"/>
    <s v="2024/01 "/>
  </r>
  <r>
    <n v="4293"/>
    <s v="2025/04 "/>
    <x v="1183"/>
    <x v="458"/>
    <x v="9"/>
    <n v="8"/>
    <s v="2024/01 "/>
  </r>
  <r>
    <n v="4294"/>
    <s v="2025/04 "/>
    <x v="1184"/>
    <x v="459"/>
    <x v="9"/>
    <n v="40"/>
    <s v="2024/01 "/>
  </r>
  <r>
    <n v="4295"/>
    <s v="2025/04 "/>
    <x v="1109"/>
    <x v="425"/>
    <x v="0"/>
    <n v="2"/>
    <s v="2024/04 "/>
  </r>
  <r>
    <n v="4296"/>
    <s v="2025/04 "/>
    <x v="96"/>
    <x v="70"/>
    <x v="79"/>
    <n v="100"/>
    <s v="2024/02 "/>
  </r>
  <r>
    <n v="4297"/>
    <s v="2025/04 "/>
    <x v="97"/>
    <x v="71"/>
    <x v="78"/>
    <n v="85"/>
    <s v="2024/04 "/>
  </r>
  <r>
    <n v="4298"/>
    <s v="2025/04 "/>
    <x v="314"/>
    <x v="135"/>
    <x v="79"/>
    <n v="500"/>
    <s v="2024/02 "/>
  </r>
  <r>
    <n v="4299"/>
    <s v="2025/04 "/>
    <x v="316"/>
    <x v="75"/>
    <x v="78"/>
    <n v="64"/>
    <s v="2024/08 "/>
  </r>
  <r>
    <n v="4300"/>
    <s v="2025/04 "/>
    <x v="98"/>
    <x v="72"/>
    <x v="79"/>
    <n v="1726"/>
    <s v="2026/01 "/>
  </r>
  <r>
    <n v="4301"/>
    <s v="2025/04 "/>
    <x v="99"/>
    <x v="73"/>
    <x v="79"/>
    <n v="202"/>
    <s v="2024/03 "/>
  </r>
  <r>
    <n v="4302"/>
    <s v="2025/04 "/>
    <x v="1185"/>
    <x v="103"/>
    <x v="8"/>
    <n v="400"/>
    <s v="2024/02 "/>
  </r>
  <r>
    <n v="4303"/>
    <s v="2025/04 "/>
    <x v="1186"/>
    <x v="103"/>
    <x v="10"/>
    <n v="30"/>
    <s v="2024/02 "/>
  </r>
  <r>
    <n v="4304"/>
    <s v="2025/04 "/>
    <x v="1187"/>
    <x v="103"/>
    <x v="1"/>
    <n v="10"/>
    <s v="2024/01 "/>
  </r>
  <r>
    <n v="4305"/>
    <s v="2025/04 "/>
    <x v="321"/>
    <x v="77"/>
    <x v="2"/>
    <n v="10"/>
    <s v="2026/01 "/>
  </r>
  <r>
    <n v="4306"/>
    <s v="2025/04 "/>
    <x v="641"/>
    <x v="77"/>
    <x v="1"/>
    <n v="1"/>
    <s v="2024/01 "/>
  </r>
  <r>
    <n v="4307"/>
    <s v="2025/04 "/>
    <x v="1188"/>
    <x v="103"/>
    <x v="677"/>
    <n v="150"/>
    <s v="2024/01 "/>
  </r>
  <r>
    <n v="4308"/>
    <s v="2025/04 "/>
    <x v="440"/>
    <x v="191"/>
    <x v="334"/>
    <n v="1"/>
    <s v="2024/01 "/>
  </r>
  <r>
    <n v="4309"/>
    <s v="2025/04 "/>
    <x v="938"/>
    <x v="367"/>
    <x v="488"/>
    <n v="1"/>
    <s v="2024/01 "/>
  </r>
  <r>
    <n v="4310"/>
    <s v="2025/04 "/>
    <x v="109"/>
    <x v="80"/>
    <x v="84"/>
    <n v="17"/>
    <s v="2024/02 "/>
  </r>
  <r>
    <n v="4311"/>
    <s v="2025/04 "/>
    <x v="327"/>
    <x v="91"/>
    <x v="266"/>
    <n v="20"/>
    <s v="2024/02 "/>
  </r>
  <r>
    <n v="4312"/>
    <s v="2025/04 "/>
    <x v="737"/>
    <x v="11"/>
    <x v="490"/>
    <n v="30"/>
    <s v="2024/01 "/>
  </r>
  <r>
    <n v="4313"/>
    <s v="2025/04 "/>
    <x v="1032"/>
    <x v="10"/>
    <x v="622"/>
    <n v="5"/>
    <s v="2024/01 "/>
  </r>
  <r>
    <n v="4314"/>
    <s v="2025/04 "/>
    <x v="833"/>
    <x v="84"/>
    <x v="534"/>
    <n v="25"/>
    <s v="2024/01 "/>
  </r>
  <r>
    <n v="4315"/>
    <s v="2025/04 "/>
    <x v="446"/>
    <x v="85"/>
    <x v="340"/>
    <n v="10"/>
    <s v="2024/04 "/>
  </r>
  <r>
    <n v="4316"/>
    <s v="2025/04 "/>
    <x v="117"/>
    <x v="85"/>
    <x v="92"/>
    <n v="10"/>
    <s v="2024/01 "/>
  </r>
  <r>
    <n v="4317"/>
    <s v="2025/04 "/>
    <x v="738"/>
    <x v="85"/>
    <x v="491"/>
    <n v="8"/>
    <s v="2024/01 "/>
  </r>
  <r>
    <n v="4318"/>
    <s v="2025/04 "/>
    <x v="120"/>
    <x v="85"/>
    <x v="95"/>
    <n v="98"/>
    <s v="2024/02 "/>
  </r>
  <r>
    <n v="4319"/>
    <s v="2025/04 "/>
    <x v="997"/>
    <x v="85"/>
    <x v="95"/>
    <n v="10"/>
    <s v="2024/01 "/>
  </r>
  <r>
    <n v="4320"/>
    <s v="2025/04 "/>
    <x v="121"/>
    <x v="85"/>
    <x v="96"/>
    <n v="84"/>
    <s v="2024/10 "/>
  </r>
  <r>
    <n v="4321"/>
    <s v="2025/04 "/>
    <x v="122"/>
    <x v="85"/>
    <x v="97"/>
    <n v="40"/>
    <s v="2024/01 "/>
  </r>
  <r>
    <n v="4322"/>
    <s v="2025/04 "/>
    <x v="123"/>
    <x v="85"/>
    <x v="98"/>
    <n v="10"/>
    <s v="2024/01 "/>
  </r>
  <r>
    <n v="4323"/>
    <s v="2025/04 "/>
    <x v="124"/>
    <x v="85"/>
    <x v="99"/>
    <n v="20"/>
    <s v="2024/05 "/>
  </r>
  <r>
    <n v="4324"/>
    <s v="2025/04 "/>
    <x v="126"/>
    <x v="6"/>
    <x v="10"/>
    <n v="5"/>
    <s v="2024/01 "/>
  </r>
  <r>
    <n v="4325"/>
    <s v="2025/04 "/>
    <x v="448"/>
    <x v="9"/>
    <x v="341"/>
    <n v="20"/>
    <s v="2024/01 "/>
  </r>
  <r>
    <n v="4326"/>
    <s v="2025/04 "/>
    <x v="449"/>
    <x v="142"/>
    <x v="342"/>
    <n v="4"/>
    <s v="2024/01 "/>
  </r>
  <r>
    <n v="4327"/>
    <s v="2025/04 "/>
    <x v="331"/>
    <x v="142"/>
    <x v="270"/>
    <n v="4"/>
    <s v="2024/01 "/>
  </r>
  <r>
    <n v="4328"/>
    <s v="2025/04 "/>
    <x v="129"/>
    <x v="87"/>
    <x v="100"/>
    <n v="165"/>
    <s v="2024/02 "/>
  </r>
  <r>
    <n v="4329"/>
    <s v="2025/04 "/>
    <x v="130"/>
    <x v="87"/>
    <x v="101"/>
    <n v="220"/>
    <s v="2025/02 "/>
  </r>
  <r>
    <n v="4330"/>
    <s v="2025/04 "/>
    <x v="131"/>
    <x v="87"/>
    <x v="102"/>
    <n v="186"/>
    <s v="2025/02 "/>
  </r>
  <r>
    <n v="4331"/>
    <s v="2025/04 "/>
    <x v="132"/>
    <x v="87"/>
    <x v="103"/>
    <n v="68"/>
    <s v="2024/01 "/>
  </r>
  <r>
    <n v="4332"/>
    <s v="2025/04 "/>
    <x v="133"/>
    <x v="87"/>
    <x v="104"/>
    <n v="40"/>
    <s v="2024/02 "/>
  </r>
  <r>
    <n v="4333"/>
    <s v="2025/04 "/>
    <x v="532"/>
    <x v="87"/>
    <x v="383"/>
    <n v="20"/>
    <s v="2024/01 "/>
  </r>
  <r>
    <n v="4334"/>
    <s v="2025/04 "/>
    <x v="453"/>
    <x v="82"/>
    <x v="346"/>
    <n v="15"/>
    <s v="2024/01 "/>
  </r>
  <r>
    <n v="4335"/>
    <s v="2025/04 "/>
    <x v="138"/>
    <x v="82"/>
    <x v="109"/>
    <n v="80"/>
    <s v="2025/03 "/>
  </r>
  <r>
    <n v="4336"/>
    <s v="2025/04 "/>
    <x v="139"/>
    <x v="82"/>
    <x v="110"/>
    <n v="30"/>
    <s v="2024/05 "/>
  </r>
  <r>
    <n v="4337"/>
    <s v="2025/04 "/>
    <x v="142"/>
    <x v="9"/>
    <x v="113"/>
    <n v="616"/>
    <s v="2024/04 "/>
  </r>
  <r>
    <n v="4338"/>
    <s v="2025/04 "/>
    <x v="144"/>
    <x v="9"/>
    <x v="115"/>
    <n v="604"/>
    <s v="2024/04 "/>
  </r>
  <r>
    <n v="4339"/>
    <s v="2025/04 "/>
    <x v="145"/>
    <x v="9"/>
    <x v="116"/>
    <n v="294"/>
    <s v="2024/04 "/>
  </r>
  <r>
    <n v="4340"/>
    <s v="2025/04 "/>
    <x v="146"/>
    <x v="9"/>
    <x v="117"/>
    <n v="101"/>
    <s v="2024/07 "/>
  </r>
  <r>
    <n v="4341"/>
    <s v="2025/04 "/>
    <x v="147"/>
    <x v="9"/>
    <x v="118"/>
    <n v="80"/>
    <s v="2024/02 "/>
  </r>
  <r>
    <n v="4342"/>
    <s v="2025/04 "/>
    <x v="148"/>
    <x v="9"/>
    <x v="119"/>
    <n v="46"/>
    <s v="2024/02 "/>
  </r>
  <r>
    <n v="4343"/>
    <s v="2025/04 "/>
    <x v="149"/>
    <x v="9"/>
    <x v="120"/>
    <n v="18"/>
    <s v="2024/02 "/>
  </r>
  <r>
    <n v="4344"/>
    <s v="2025/04 "/>
    <x v="150"/>
    <x v="9"/>
    <x v="121"/>
    <n v="425"/>
    <s v="2025/02 "/>
  </r>
  <r>
    <n v="4345"/>
    <s v="2025/04 "/>
    <x v="151"/>
    <x v="9"/>
    <x v="122"/>
    <n v="10"/>
    <s v="2024/01 "/>
  </r>
  <r>
    <n v="4346"/>
    <s v="2025/04 "/>
    <x v="153"/>
    <x v="9"/>
    <x v="124"/>
    <n v="20"/>
    <s v="2024/02 "/>
  </r>
  <r>
    <n v="4347"/>
    <s v="2025/04 "/>
    <x v="154"/>
    <x v="9"/>
    <x v="125"/>
    <n v="110"/>
    <s v="2024/04 "/>
  </r>
  <r>
    <n v="4348"/>
    <s v="2025/04 "/>
    <x v="156"/>
    <x v="88"/>
    <x v="127"/>
    <n v="74"/>
    <s v="2024/03 "/>
  </r>
  <r>
    <n v="4349"/>
    <s v="2025/04 "/>
    <x v="157"/>
    <x v="88"/>
    <x v="128"/>
    <n v="55"/>
    <s v="2024/01 "/>
  </r>
  <r>
    <n v="4350"/>
    <s v="2025/04 "/>
    <x v="158"/>
    <x v="88"/>
    <x v="129"/>
    <n v="31"/>
    <s v="2024/01 "/>
  </r>
  <r>
    <n v="4351"/>
    <s v="2025/04 "/>
    <x v="159"/>
    <x v="88"/>
    <x v="130"/>
    <n v="130"/>
    <s v="2024/02 "/>
  </r>
  <r>
    <n v="4352"/>
    <s v="2025/04 "/>
    <x v="160"/>
    <x v="88"/>
    <x v="131"/>
    <n v="62"/>
    <s v="2024/12 "/>
  </r>
  <r>
    <n v="4353"/>
    <s v="2025/04 "/>
    <x v="455"/>
    <x v="88"/>
    <x v="347"/>
    <n v="10"/>
    <s v="2024/01 "/>
  </r>
  <r>
    <n v="4354"/>
    <s v="2025/04 "/>
    <x v="537"/>
    <x v="88"/>
    <x v="387"/>
    <n v="30"/>
    <s v="2024/01 "/>
  </r>
  <r>
    <n v="4355"/>
    <s v="2025/04 "/>
    <x v="161"/>
    <x v="11"/>
    <x v="132"/>
    <n v="210"/>
    <s v="2025/02 "/>
  </r>
  <r>
    <n v="4356"/>
    <s v="2025/04 "/>
    <x v="162"/>
    <x v="11"/>
    <x v="133"/>
    <n v="372"/>
    <s v="2024/08 "/>
  </r>
  <r>
    <n v="4357"/>
    <s v="2025/04 "/>
    <x v="163"/>
    <x v="11"/>
    <x v="134"/>
    <n v="121"/>
    <s v="2026/03 "/>
  </r>
  <r>
    <n v="4358"/>
    <s v="2025/04 "/>
    <x v="164"/>
    <x v="11"/>
    <x v="135"/>
    <n v="5"/>
    <s v="2024/03 "/>
  </r>
  <r>
    <n v="4359"/>
    <s v="2025/04 "/>
    <x v="337"/>
    <x v="11"/>
    <x v="276"/>
    <n v="5"/>
    <s v="2024/01 "/>
  </r>
  <r>
    <n v="4360"/>
    <s v="2025/04 "/>
    <x v="456"/>
    <x v="11"/>
    <x v="348"/>
    <n v="20"/>
    <s v="2024/01 "/>
  </r>
  <r>
    <n v="4361"/>
    <s v="2025/04 "/>
    <x v="165"/>
    <x v="11"/>
    <x v="136"/>
    <n v="220"/>
    <s v="2024/07 "/>
  </r>
  <r>
    <n v="4362"/>
    <s v="2025/04 "/>
    <x v="839"/>
    <x v="11"/>
    <x v="540"/>
    <n v="10"/>
    <s v="2024/03 "/>
  </r>
  <r>
    <n v="4363"/>
    <s v="2025/04 "/>
    <x v="1000"/>
    <x v="11"/>
    <x v="613"/>
    <n v="50"/>
    <s v="2024/01 "/>
  </r>
  <r>
    <n v="4364"/>
    <s v="2025/04 "/>
    <x v="167"/>
    <x v="11"/>
    <x v="138"/>
    <n v="95"/>
    <s v="2024/01 "/>
  </r>
  <r>
    <n v="4365"/>
    <s v="2025/04 "/>
    <x v="170"/>
    <x v="89"/>
    <x v="141"/>
    <n v="40"/>
    <s v="2024/01 "/>
  </r>
  <r>
    <n v="4366"/>
    <s v="2025/04 "/>
    <x v="944"/>
    <x v="89"/>
    <x v="590"/>
    <n v="-20"/>
    <s v="2024/01 "/>
  </r>
  <r>
    <n v="4367"/>
    <s v="2025/04 "/>
    <x v="171"/>
    <x v="83"/>
    <x v="142"/>
    <n v="30"/>
    <s v="2024/01 "/>
  </r>
  <r>
    <n v="4368"/>
    <s v="2025/04 "/>
    <x v="172"/>
    <x v="83"/>
    <x v="143"/>
    <n v="34"/>
    <s v="2024/04 "/>
  </r>
  <r>
    <n v="4369"/>
    <s v="2025/04 "/>
    <x v="173"/>
    <x v="83"/>
    <x v="144"/>
    <n v="98"/>
    <s v="2024/05 "/>
  </r>
  <r>
    <n v="4370"/>
    <s v="2025/04 "/>
    <x v="1189"/>
    <x v="83"/>
    <x v="678"/>
    <n v="30"/>
    <s v="2024/01 "/>
  </r>
  <r>
    <n v="4371"/>
    <s v="2025/04 "/>
    <x v="338"/>
    <x v="10"/>
    <x v="277"/>
    <n v="5"/>
    <s v="2024/01 "/>
  </r>
  <r>
    <n v="4372"/>
    <s v="2025/04 "/>
    <x v="177"/>
    <x v="10"/>
    <x v="148"/>
    <n v="25"/>
    <s v="2024/03 "/>
  </r>
  <r>
    <n v="4373"/>
    <s v="2025/04 "/>
    <x v="339"/>
    <x v="10"/>
    <x v="278"/>
    <n v="5"/>
    <s v="2024/05 "/>
  </r>
  <r>
    <n v="4374"/>
    <s v="2025/04 "/>
    <x v="179"/>
    <x v="90"/>
    <x v="150"/>
    <n v="20"/>
    <s v="2024/02 "/>
  </r>
  <r>
    <n v="4375"/>
    <s v="2025/04 "/>
    <x v="180"/>
    <x v="90"/>
    <x v="151"/>
    <n v="10"/>
    <s v="2024/01 "/>
  </r>
  <r>
    <n v="4376"/>
    <s v="2025/04 "/>
    <x v="340"/>
    <x v="90"/>
    <x v="279"/>
    <n v="10"/>
    <s v="2024/01 "/>
  </r>
  <r>
    <n v="4377"/>
    <s v="2025/04 "/>
    <x v="341"/>
    <x v="90"/>
    <x v="280"/>
    <n v="140"/>
    <s v="2024/07 "/>
  </r>
  <r>
    <n v="4378"/>
    <s v="2025/04 "/>
    <x v="181"/>
    <x v="90"/>
    <x v="152"/>
    <n v="293"/>
    <s v="2024/05 "/>
  </r>
  <r>
    <n v="4379"/>
    <s v="2025/04 "/>
    <x v="182"/>
    <x v="84"/>
    <x v="153"/>
    <n v="31"/>
    <s v="2024/04 "/>
  </r>
  <r>
    <n v="4380"/>
    <s v="2025/04 "/>
    <x v="183"/>
    <x v="84"/>
    <x v="154"/>
    <n v="55"/>
    <s v="2024/01 "/>
  </r>
  <r>
    <n v="4381"/>
    <s v="2025/04 "/>
    <x v="458"/>
    <x v="84"/>
    <x v="350"/>
    <n v="120"/>
    <s v="2025/03 "/>
  </r>
  <r>
    <n v="4382"/>
    <s v="2025/04 "/>
    <x v="185"/>
    <x v="84"/>
    <x v="156"/>
    <n v="30"/>
    <s v="2024/01 "/>
  </r>
  <r>
    <n v="4383"/>
    <s v="2025/04 "/>
    <x v="186"/>
    <x v="84"/>
    <x v="157"/>
    <n v="250"/>
    <s v="2024/08 "/>
  </r>
  <r>
    <n v="4384"/>
    <s v="2025/04 "/>
    <x v="843"/>
    <x v="84"/>
    <x v="544"/>
    <n v="30"/>
    <s v="2024/01 "/>
  </r>
  <r>
    <n v="4385"/>
    <s v="2025/04 "/>
    <x v="742"/>
    <x v="84"/>
    <x v="494"/>
    <n v="25"/>
    <s v="2024/01 "/>
  </r>
  <r>
    <n v="4386"/>
    <s v="2025/04 "/>
    <x v="345"/>
    <x v="91"/>
    <x v="283"/>
    <n v="35"/>
    <s v="2024/01 "/>
  </r>
  <r>
    <n v="4387"/>
    <s v="2025/04 "/>
    <x v="199"/>
    <x v="67"/>
    <x v="168"/>
    <n v="125"/>
    <s v="2024/01 "/>
  </r>
  <r>
    <n v="4388"/>
    <s v="2025/04 "/>
    <x v="543"/>
    <x v="67"/>
    <x v="390"/>
    <n v="2"/>
    <s v="2024/09 "/>
  </r>
  <r>
    <n v="4389"/>
    <s v="2025/04 "/>
    <x v="544"/>
    <x v="67"/>
    <x v="391"/>
    <n v="15"/>
    <s v="2024/05 "/>
  </r>
  <r>
    <n v="4390"/>
    <s v="2025/04 "/>
    <x v="200"/>
    <x v="67"/>
    <x v="169"/>
    <n v="70"/>
    <s v="2024/02 "/>
  </r>
  <r>
    <n v="4391"/>
    <s v="2025/04 "/>
    <x v="201"/>
    <x v="67"/>
    <x v="170"/>
    <n v="10"/>
    <s v="2024/01 "/>
  </r>
  <r>
    <n v="4392"/>
    <s v="2025/04 "/>
    <x v="349"/>
    <x v="67"/>
    <x v="285"/>
    <n v="10"/>
    <s v="2024/01 "/>
  </r>
  <r>
    <n v="4393"/>
    <s v="2025/04 "/>
    <x v="1190"/>
    <x v="388"/>
    <x v="679"/>
    <n v="3"/>
    <s v="2024/01 "/>
  </r>
  <r>
    <n v="4394"/>
    <s v="2025/04 "/>
    <x v="202"/>
    <x v="97"/>
    <x v="171"/>
    <n v="9"/>
    <s v="2024/01 "/>
  </r>
  <r>
    <n v="4395"/>
    <s v="2025/04 "/>
    <x v="545"/>
    <x v="97"/>
    <x v="392"/>
    <n v="4"/>
    <s v="2024/05 "/>
  </r>
  <r>
    <n v="4396"/>
    <s v="2025/04 "/>
    <x v="203"/>
    <x v="97"/>
    <x v="172"/>
    <n v="50"/>
    <s v="2024/01 "/>
  </r>
  <r>
    <n v="4397"/>
    <s v="2025/04 "/>
    <x v="204"/>
    <x v="97"/>
    <x v="173"/>
    <n v="50"/>
    <s v="2024/01 "/>
  </r>
  <r>
    <n v="4398"/>
    <s v="2025/04 "/>
    <x v="206"/>
    <x v="67"/>
    <x v="175"/>
    <n v="100"/>
    <s v="2024/01 "/>
  </r>
  <r>
    <n v="4399"/>
    <s v="2025/04 "/>
    <x v="847"/>
    <x v="99"/>
    <x v="548"/>
    <n v="10"/>
    <s v="2024/01 "/>
  </r>
  <r>
    <n v="4400"/>
    <s v="2025/04 "/>
    <x v="1191"/>
    <x v="77"/>
    <x v="680"/>
    <n v="5"/>
    <s v="2024/01 "/>
  </r>
  <r>
    <n v="4401"/>
    <s v="2025/04 "/>
    <x v="548"/>
    <x v="98"/>
    <x v="395"/>
    <n v="50"/>
    <s v="2024/01 "/>
  </r>
  <r>
    <n v="4402"/>
    <s v="2025/04 "/>
    <x v="549"/>
    <x v="98"/>
    <x v="396"/>
    <n v="66"/>
    <s v="2024/01 "/>
  </r>
  <r>
    <n v="4403"/>
    <s v="2025/04 "/>
    <x v="351"/>
    <x v="98"/>
    <x v="287"/>
    <n v="50"/>
    <s v="2024/01 "/>
  </r>
  <r>
    <n v="4404"/>
    <s v="2025/04 "/>
    <x v="752"/>
    <x v="147"/>
    <x v="194"/>
    <n v="10"/>
    <s v="2024/01 "/>
  </r>
  <r>
    <n v="4405"/>
    <s v="2025/04 "/>
    <x v="216"/>
    <x v="103"/>
    <x v="185"/>
    <n v="40"/>
    <s v="2024/08 "/>
  </r>
  <r>
    <n v="4406"/>
    <s v="2025/04 "/>
    <x v="217"/>
    <x v="103"/>
    <x v="186"/>
    <n v="90"/>
    <s v="2025/11 "/>
  </r>
  <r>
    <n v="4407"/>
    <s v="2025/04 "/>
    <x v="218"/>
    <x v="103"/>
    <x v="187"/>
    <n v="50"/>
    <s v="2024/01 "/>
  </r>
  <r>
    <n v="4408"/>
    <s v="2025/04 "/>
    <x v="220"/>
    <x v="103"/>
    <x v="189"/>
    <n v="1"/>
    <s v="2024/06 "/>
  </r>
  <r>
    <n v="4409"/>
    <s v="2025/04 "/>
    <x v="221"/>
    <x v="103"/>
    <x v="190"/>
    <n v="100"/>
    <s v="2024/04 "/>
  </r>
  <r>
    <n v="4410"/>
    <s v="2025/04 "/>
    <x v="222"/>
    <x v="103"/>
    <x v="191"/>
    <n v="10"/>
    <s v="2024/01 "/>
  </r>
  <r>
    <n v="4411"/>
    <s v="2025/04 "/>
    <x v="754"/>
    <x v="104"/>
    <x v="504"/>
    <n v="30"/>
    <s v="2024/01 "/>
  </r>
  <r>
    <n v="4412"/>
    <s v="2025/04 "/>
    <x v="224"/>
    <x v="105"/>
    <x v="193"/>
    <n v="110"/>
    <s v="2026/02 "/>
  </r>
  <r>
    <n v="4413"/>
    <s v="2025/04 "/>
    <x v="225"/>
    <x v="105"/>
    <x v="194"/>
    <n v="175"/>
    <s v="2024/04 "/>
  </r>
  <r>
    <n v="4414"/>
    <s v="2025/04 "/>
    <x v="226"/>
    <x v="105"/>
    <x v="195"/>
    <n v="100"/>
    <s v="2024/01 "/>
  </r>
  <r>
    <n v="4415"/>
    <s v="2025/04 "/>
    <x v="227"/>
    <x v="105"/>
    <x v="196"/>
    <n v="70"/>
    <s v="2024/06 "/>
  </r>
  <r>
    <n v="4416"/>
    <s v="2025/04 "/>
    <x v="229"/>
    <x v="105"/>
    <x v="198"/>
    <n v="10"/>
    <s v="2024/02 "/>
  </r>
  <r>
    <n v="4417"/>
    <s v="2025/04 "/>
    <x v="230"/>
    <x v="105"/>
    <x v="199"/>
    <n v="30"/>
    <s v="2024/02 "/>
  </r>
  <r>
    <n v="4418"/>
    <s v="2025/04 "/>
    <x v="231"/>
    <x v="105"/>
    <x v="200"/>
    <n v="20"/>
    <s v="2024/01 "/>
  </r>
  <r>
    <n v="4419"/>
    <s v="2025/04 "/>
    <x v="232"/>
    <x v="105"/>
    <x v="201"/>
    <n v="10"/>
    <s v="2024/01 "/>
  </r>
  <r>
    <n v="4420"/>
    <s v="2025/04 "/>
    <x v="665"/>
    <x v="77"/>
    <x v="453"/>
    <n v="15"/>
    <s v="2024/12 "/>
  </r>
  <r>
    <n v="4421"/>
    <s v="2025/04 "/>
    <x v="666"/>
    <x v="77"/>
    <x v="454"/>
    <n v="5"/>
    <s v="2024/02 "/>
  </r>
  <r>
    <n v="4422"/>
    <s v="2025/04 "/>
    <x v="357"/>
    <x v="77"/>
    <x v="292"/>
    <n v="270"/>
    <s v="2025/02 "/>
  </r>
  <r>
    <n v="4423"/>
    <s v="2025/04 "/>
    <x v="358"/>
    <x v="100"/>
    <x v="293"/>
    <n v="60"/>
    <s v="2024/02 "/>
  </r>
  <r>
    <n v="4424"/>
    <s v="2025/04 "/>
    <x v="234"/>
    <x v="100"/>
    <x v="203"/>
    <n v="105"/>
    <s v="2025/02 "/>
  </r>
  <r>
    <n v="4425"/>
    <s v="2025/04 "/>
    <x v="235"/>
    <x v="100"/>
    <x v="204"/>
    <n v="50"/>
    <s v="2026/01 "/>
  </r>
  <r>
    <n v="4426"/>
    <s v="2025/04 "/>
    <x v="236"/>
    <x v="100"/>
    <x v="205"/>
    <n v="10"/>
    <s v="2024/03 "/>
  </r>
  <r>
    <n v="4427"/>
    <s v="2025/04 "/>
    <x v="237"/>
    <x v="100"/>
    <x v="206"/>
    <n v="31"/>
    <s v="2024/01 "/>
  </r>
  <r>
    <n v="4428"/>
    <s v="2025/04 "/>
    <x v="472"/>
    <x v="100"/>
    <x v="357"/>
    <n v="20"/>
    <s v="2024/01 "/>
  </r>
  <r>
    <n v="4429"/>
    <s v="2025/04 "/>
    <x v="359"/>
    <x v="101"/>
    <x v="294"/>
    <n v="40"/>
    <s v="2024/01 "/>
  </r>
  <r>
    <n v="4430"/>
    <s v="2025/04 "/>
    <x v="360"/>
    <x v="101"/>
    <x v="295"/>
    <n v="20"/>
    <s v="2024/01 "/>
  </r>
  <r>
    <n v="4431"/>
    <s v="2025/04 "/>
    <x v="361"/>
    <x v="101"/>
    <x v="296"/>
    <n v="20"/>
    <s v="2024/02 "/>
  </r>
  <r>
    <n v="4432"/>
    <s v="2025/04 "/>
    <x v="240"/>
    <x v="78"/>
    <x v="209"/>
    <n v="10"/>
    <s v="2024/07 "/>
  </r>
  <r>
    <n v="4433"/>
    <s v="2025/04 "/>
    <x v="668"/>
    <x v="78"/>
    <x v="456"/>
    <n v="5"/>
    <s v="2024/04 "/>
  </r>
  <r>
    <n v="4434"/>
    <s v="2025/04 "/>
    <x v="241"/>
    <x v="78"/>
    <x v="210"/>
    <n v="320"/>
    <s v="2024/08 "/>
  </r>
  <r>
    <n v="4435"/>
    <s v="2025/04 "/>
    <x v="242"/>
    <x v="78"/>
    <x v="211"/>
    <n v="715"/>
    <s v="2026/02 "/>
  </r>
  <r>
    <n v="4436"/>
    <s v="2025/04 "/>
    <x v="243"/>
    <x v="79"/>
    <x v="212"/>
    <n v="500"/>
    <s v="2024/10 "/>
  </r>
  <r>
    <n v="4437"/>
    <s v="2025/04 "/>
    <x v="244"/>
    <x v="79"/>
    <x v="213"/>
    <n v="200"/>
    <s v="2024/07 "/>
  </r>
  <r>
    <n v="4438"/>
    <s v="2025/04 "/>
    <x v="245"/>
    <x v="79"/>
    <x v="214"/>
    <n v="3727"/>
    <s v="2024/01 "/>
  </r>
  <r>
    <n v="4439"/>
    <s v="2025/04 "/>
    <x v="246"/>
    <x v="79"/>
    <x v="215"/>
    <n v="50"/>
    <s v="2024/04 "/>
  </r>
  <r>
    <n v="4440"/>
    <s v="2025/04 "/>
    <x v="474"/>
    <x v="79"/>
    <x v="359"/>
    <n v="10"/>
    <s v="2024/01 "/>
  </r>
  <r>
    <n v="4441"/>
    <s v="2025/04 "/>
    <x v="247"/>
    <x v="79"/>
    <x v="216"/>
    <n v="350"/>
    <s v="2026/02 "/>
  </r>
  <r>
    <n v="4442"/>
    <s v="2025/04 "/>
    <x v="248"/>
    <x v="79"/>
    <x v="217"/>
    <n v="1970"/>
    <s v="2024/01 "/>
  </r>
  <r>
    <n v="4443"/>
    <s v="2025/04 "/>
    <x v="249"/>
    <x v="79"/>
    <x v="218"/>
    <n v="60"/>
    <s v="2024/01 "/>
  </r>
  <r>
    <n v="4444"/>
    <s v="2025/04 "/>
    <x v="250"/>
    <x v="79"/>
    <x v="219"/>
    <n v="160"/>
    <s v="2026/03 "/>
  </r>
  <r>
    <n v="4445"/>
    <s v="2025/04 "/>
    <x v="475"/>
    <x v="79"/>
    <x v="360"/>
    <n v="200"/>
    <s v="2024/01 "/>
  </r>
  <r>
    <n v="4446"/>
    <s v="2025/04 "/>
    <x v="1110"/>
    <x v="79"/>
    <x v="161"/>
    <n v="50"/>
    <s v="2024/01 "/>
  </r>
  <r>
    <n v="4447"/>
    <s v="2025/04 "/>
    <x v="558"/>
    <x v="216"/>
    <x v="404"/>
    <n v="100"/>
    <s v="2024/12 "/>
  </r>
  <r>
    <n v="4448"/>
    <s v="2025/04 "/>
    <x v="559"/>
    <x v="217"/>
    <x v="405"/>
    <n v="120"/>
    <s v="2024/12 "/>
  </r>
  <r>
    <n v="4449"/>
    <s v="2025/04 "/>
    <x v="560"/>
    <x v="218"/>
    <x v="406"/>
    <n v="10"/>
    <s v="2024/04 "/>
  </r>
  <r>
    <n v="4450"/>
    <s v="2025/04 "/>
    <x v="562"/>
    <x v="220"/>
    <x v="408"/>
    <n v="30"/>
    <s v="2024/12 "/>
  </r>
  <r>
    <n v="4451"/>
    <s v="2025/04 "/>
    <x v="563"/>
    <x v="221"/>
    <x v="409"/>
    <n v="485"/>
    <s v="2024/05 "/>
  </r>
  <r>
    <n v="4452"/>
    <s v="2025/04 "/>
    <x v="564"/>
    <x v="222"/>
    <x v="410"/>
    <n v="10"/>
    <s v="2024/01 "/>
  </r>
  <r>
    <n v="4453"/>
    <s v="2025/04 "/>
    <x v="565"/>
    <x v="223"/>
    <x v="411"/>
    <n v="99"/>
    <s v="2025/12 "/>
  </r>
  <r>
    <n v="4454"/>
    <s v="2025/04 "/>
    <x v="566"/>
    <x v="224"/>
    <x v="412"/>
    <n v="139"/>
    <s v="2025/12 "/>
  </r>
  <r>
    <n v="4455"/>
    <s v="2025/04 "/>
    <x v="567"/>
    <x v="225"/>
    <x v="413"/>
    <n v="146"/>
    <s v="2025/12 "/>
  </r>
  <r>
    <n v="4456"/>
    <s v="2025/04 "/>
    <x v="568"/>
    <x v="226"/>
    <x v="414"/>
    <n v="50"/>
    <s v="2024/10 "/>
  </r>
  <r>
    <n v="4457"/>
    <s v="2025/04 "/>
    <x v="569"/>
    <x v="227"/>
    <x v="415"/>
    <n v="825"/>
    <s v="2024/07 "/>
  </r>
  <r>
    <n v="4458"/>
    <s v="2025/04 "/>
    <x v="674"/>
    <x v="278"/>
    <x v="462"/>
    <n v="508"/>
    <s v="2024/08 "/>
  </r>
  <r>
    <n v="4459"/>
    <s v="2025/04 "/>
    <x v="1169"/>
    <x v="452"/>
    <x v="9"/>
    <n v="5"/>
    <s v="2024/01 "/>
  </r>
  <r>
    <n v="4460"/>
    <s v="2025/05 "/>
    <x v="0"/>
    <x v="0"/>
    <x v="0"/>
    <n v="30"/>
    <s v="2024/01 "/>
  </r>
  <r>
    <n v="4461"/>
    <s v="2025/05 "/>
    <x v="1"/>
    <x v="0"/>
    <x v="1"/>
    <n v="5"/>
    <s v="2024/01 "/>
  </r>
  <r>
    <n v="4462"/>
    <s v="2025/05 "/>
    <x v="3"/>
    <x v="2"/>
    <x v="2"/>
    <n v="30"/>
    <s v="2024/01 "/>
  </r>
  <r>
    <n v="4463"/>
    <s v="2025/05 "/>
    <x v="4"/>
    <x v="2"/>
    <x v="0"/>
    <n v="10"/>
    <s v="2024/01 "/>
  </r>
  <r>
    <n v="4464"/>
    <s v="2025/05 "/>
    <x v="1192"/>
    <x v="2"/>
    <x v="1"/>
    <n v="5"/>
    <s v="2024/01 "/>
  </r>
  <r>
    <n v="4465"/>
    <s v="2025/05 "/>
    <x v="770"/>
    <x v="4"/>
    <x v="1"/>
    <n v="5"/>
    <s v="2024/01 "/>
  </r>
  <r>
    <n v="4466"/>
    <s v="2025/05 "/>
    <x v="373"/>
    <x v="3"/>
    <x v="7"/>
    <n v="20"/>
    <s v="2024/01 "/>
  </r>
  <r>
    <n v="4467"/>
    <s v="2025/05 "/>
    <x v="374"/>
    <x v="149"/>
    <x v="303"/>
    <n v="1"/>
    <s v="2024/01 "/>
  </r>
  <r>
    <n v="4468"/>
    <s v="2025/05 "/>
    <x v="257"/>
    <x v="108"/>
    <x v="224"/>
    <n v="1"/>
    <s v="2024/01 "/>
  </r>
  <r>
    <n v="4469"/>
    <s v="2025/05 "/>
    <x v="678"/>
    <x v="228"/>
    <x v="463"/>
    <n v="30"/>
    <s v="2024/01 "/>
  </r>
  <r>
    <n v="4470"/>
    <s v="2025/05 "/>
    <x v="1193"/>
    <x v="108"/>
    <x v="463"/>
    <n v="30"/>
    <s v="2024/01 "/>
  </r>
  <r>
    <n v="4471"/>
    <s v="2025/05 "/>
    <x v="1194"/>
    <x v="460"/>
    <x v="463"/>
    <n v="20"/>
    <s v="2024/01 "/>
  </r>
  <r>
    <n v="4472"/>
    <s v="2025/05 "/>
    <x v="679"/>
    <x v="3"/>
    <x v="10"/>
    <n v="30"/>
    <s v="2024/01 "/>
  </r>
  <r>
    <n v="4473"/>
    <s v="2025/05 "/>
    <x v="777"/>
    <x v="3"/>
    <x v="11"/>
    <n v="20"/>
    <s v="2024/01 "/>
  </r>
  <r>
    <n v="4474"/>
    <s v="2025/05 "/>
    <x v="1195"/>
    <x v="3"/>
    <x v="551"/>
    <n v="2"/>
    <s v="2024/01 "/>
  </r>
  <r>
    <n v="4475"/>
    <s v="2025/05 "/>
    <x v="380"/>
    <x v="152"/>
    <x v="9"/>
    <n v="20"/>
    <s v="2024/01 "/>
  </r>
  <r>
    <n v="4476"/>
    <s v="2025/05 "/>
    <x v="383"/>
    <x v="85"/>
    <x v="307"/>
    <n v="2"/>
    <s v="2024/03 "/>
  </r>
  <r>
    <n v="4477"/>
    <s v="2025/05 "/>
    <x v="1196"/>
    <x v="82"/>
    <x v="10"/>
    <n v="10"/>
    <s v="2024/01 "/>
  </r>
  <r>
    <n v="4478"/>
    <s v="2025/05 "/>
    <x v="912"/>
    <x v="88"/>
    <x v="12"/>
    <n v="2"/>
    <s v="2024/01 "/>
  </r>
  <r>
    <n v="4479"/>
    <s v="2025/05 "/>
    <x v="395"/>
    <x v="9"/>
    <x v="310"/>
    <n v="550"/>
    <s v="2024/03 "/>
  </r>
  <r>
    <n v="4480"/>
    <s v="2025/05 "/>
    <x v="1197"/>
    <x v="461"/>
    <x v="9"/>
    <n v="28"/>
    <s v="2024/02 "/>
  </r>
  <r>
    <n v="4481"/>
    <s v="2025/05 "/>
    <x v="1198"/>
    <x v="462"/>
    <x v="681"/>
    <n v="2"/>
    <s v="2024/01 "/>
  </r>
  <r>
    <n v="4482"/>
    <s v="2025/05 "/>
    <x v="271"/>
    <x v="111"/>
    <x v="9"/>
    <n v="6"/>
    <s v="2024/02 "/>
  </r>
  <r>
    <n v="4483"/>
    <s v="2025/05 "/>
    <x v="403"/>
    <x v="158"/>
    <x v="9"/>
    <n v="30"/>
    <s v="2024/01 "/>
  </r>
  <r>
    <n v="4484"/>
    <s v="2025/05 "/>
    <x v="275"/>
    <x v="115"/>
    <x v="9"/>
    <n v="4"/>
    <s v="2024/05 "/>
  </r>
  <r>
    <n v="4485"/>
    <s v="2025/05 "/>
    <x v="276"/>
    <x v="116"/>
    <x v="232"/>
    <n v="102"/>
    <s v="2024/01 "/>
  </r>
  <r>
    <n v="4486"/>
    <s v="2025/05 "/>
    <x v="407"/>
    <x v="162"/>
    <x v="315"/>
    <n v="12"/>
    <s v="2024/10 "/>
  </r>
  <r>
    <n v="4487"/>
    <s v="2025/05 "/>
    <x v="409"/>
    <x v="164"/>
    <x v="317"/>
    <n v="20"/>
    <s v="2024/01 "/>
  </r>
  <r>
    <n v="4488"/>
    <s v="2025/05 "/>
    <x v="587"/>
    <x v="236"/>
    <x v="421"/>
    <n v="10"/>
    <s v="2024/01 "/>
  </r>
  <r>
    <n v="4489"/>
    <s v="2025/05 "/>
    <x v="690"/>
    <x v="281"/>
    <x v="465"/>
    <n v="4"/>
    <s v="2024/01 "/>
  </r>
  <r>
    <n v="4490"/>
    <s v="2025/05 "/>
    <x v="1199"/>
    <x v="463"/>
    <x v="9"/>
    <n v="2"/>
    <s v="2024/01 "/>
  </r>
  <r>
    <n v="4491"/>
    <s v="2025/05 "/>
    <x v="865"/>
    <x v="324"/>
    <x v="553"/>
    <n v="62"/>
    <s v="2024/12 "/>
  </r>
  <r>
    <n v="4492"/>
    <s v="2025/05 "/>
    <x v="1200"/>
    <x v="464"/>
    <x v="9"/>
    <n v="12"/>
    <s v="2024/03 "/>
  </r>
  <r>
    <n v="4493"/>
    <s v="2025/05 "/>
    <x v="588"/>
    <x v="237"/>
    <x v="9"/>
    <n v="4"/>
    <s v="2024/01 "/>
  </r>
  <r>
    <n v="4494"/>
    <s v="2025/05 "/>
    <x v="1201"/>
    <x v="465"/>
    <x v="9"/>
    <n v="2"/>
    <s v="2024/01 "/>
  </r>
  <r>
    <n v="4495"/>
    <s v="2025/05 "/>
    <x v="31"/>
    <x v="14"/>
    <x v="22"/>
    <n v="335"/>
    <s v="2025/12 "/>
  </r>
  <r>
    <n v="4496"/>
    <s v="2025/05 "/>
    <x v="32"/>
    <x v="15"/>
    <x v="23"/>
    <n v="450"/>
    <s v="2024/10 "/>
  </r>
  <r>
    <n v="4497"/>
    <s v="2025/05 "/>
    <x v="34"/>
    <x v="17"/>
    <x v="25"/>
    <n v="166"/>
    <s v="2024/09 "/>
  </r>
  <r>
    <n v="4498"/>
    <s v="2025/05 "/>
    <x v="35"/>
    <x v="18"/>
    <x v="26"/>
    <n v="145"/>
    <s v="2024/03 "/>
  </r>
  <r>
    <n v="4499"/>
    <s v="2025/05 "/>
    <x v="36"/>
    <x v="19"/>
    <x v="27"/>
    <n v="170"/>
    <s v="2024/04 "/>
  </r>
  <r>
    <n v="4500"/>
    <s v="2025/05 "/>
    <x v="37"/>
    <x v="20"/>
    <x v="28"/>
    <n v="35"/>
    <s v="2024/09 "/>
  </r>
  <r>
    <n v="4501"/>
    <s v="2025/05 "/>
    <x v="594"/>
    <x v="243"/>
    <x v="422"/>
    <n v="40"/>
    <s v="2024/01 "/>
  </r>
  <r>
    <n v="4502"/>
    <s v="2025/05 "/>
    <x v="38"/>
    <x v="21"/>
    <x v="29"/>
    <n v="20"/>
    <s v="2024/07 "/>
  </r>
  <r>
    <n v="4503"/>
    <s v="2025/05 "/>
    <x v="505"/>
    <x v="196"/>
    <x v="370"/>
    <n v="90"/>
    <s v="2024/02 "/>
  </r>
  <r>
    <n v="4504"/>
    <s v="2025/05 "/>
    <x v="595"/>
    <x v="244"/>
    <x v="423"/>
    <n v="20"/>
    <s v="2024/01 "/>
  </r>
  <r>
    <n v="4505"/>
    <s v="2025/05 "/>
    <x v="506"/>
    <x v="197"/>
    <x v="371"/>
    <n v="30"/>
    <s v="2024/01 "/>
  </r>
  <r>
    <n v="4506"/>
    <s v="2025/05 "/>
    <x v="39"/>
    <x v="22"/>
    <x v="30"/>
    <n v="102"/>
    <s v="2024/04 "/>
  </r>
  <r>
    <n v="4507"/>
    <s v="2025/05 "/>
    <x v="415"/>
    <x v="170"/>
    <x v="322"/>
    <n v="50"/>
    <s v="2024/01 "/>
  </r>
  <r>
    <n v="4508"/>
    <s v="2025/05 "/>
    <x v="417"/>
    <x v="172"/>
    <x v="9"/>
    <n v="6"/>
    <s v="2024/03 "/>
  </r>
  <r>
    <n v="4509"/>
    <s v="2025/05 "/>
    <x v="40"/>
    <x v="23"/>
    <x v="31"/>
    <n v="4"/>
    <s v="2024/01 "/>
  </r>
  <r>
    <n v="4510"/>
    <s v="2025/05 "/>
    <x v="41"/>
    <x v="24"/>
    <x v="32"/>
    <n v="50"/>
    <s v="2024/11 "/>
  </r>
  <r>
    <n v="4511"/>
    <s v="2025/05 "/>
    <x v="42"/>
    <x v="25"/>
    <x v="33"/>
    <n v="170"/>
    <s v="2025/08 "/>
  </r>
  <r>
    <n v="4512"/>
    <s v="2025/05 "/>
    <x v="1202"/>
    <x v="233"/>
    <x v="9"/>
    <n v="6"/>
    <s v="2024/01 "/>
  </r>
  <r>
    <n v="4513"/>
    <s v="2025/05 "/>
    <x v="43"/>
    <x v="26"/>
    <x v="34"/>
    <n v="42"/>
    <s v="2024/12 "/>
  </r>
  <r>
    <n v="4514"/>
    <s v="2025/05 "/>
    <x v="44"/>
    <x v="27"/>
    <x v="35"/>
    <n v="160"/>
    <s v="2024/12 "/>
  </r>
  <r>
    <n v="4515"/>
    <s v="2025/05 "/>
    <x v="45"/>
    <x v="28"/>
    <x v="36"/>
    <n v="33"/>
    <s v="2025/12 "/>
  </r>
  <r>
    <n v="4516"/>
    <s v="2025/05 "/>
    <x v="46"/>
    <x v="29"/>
    <x v="37"/>
    <n v="150"/>
    <s v="2024/01 "/>
  </r>
  <r>
    <n v="4517"/>
    <s v="2025/05 "/>
    <x v="47"/>
    <x v="30"/>
    <x v="38"/>
    <n v="5"/>
    <s v="2025/12 "/>
  </r>
  <r>
    <n v="4518"/>
    <s v="2025/05 "/>
    <x v="48"/>
    <x v="31"/>
    <x v="39"/>
    <n v="45"/>
    <s v="2024/03 "/>
  </r>
  <r>
    <n v="4519"/>
    <s v="2025/05 "/>
    <x v="50"/>
    <x v="33"/>
    <x v="41"/>
    <n v="15"/>
    <s v="2024/11 "/>
  </r>
  <r>
    <n v="4520"/>
    <s v="2025/05 "/>
    <x v="1203"/>
    <x v="270"/>
    <x v="9"/>
    <n v="12"/>
    <s v="2024/03 "/>
  </r>
  <r>
    <n v="4521"/>
    <s v="2025/05 "/>
    <x v="975"/>
    <x v="376"/>
    <x v="9"/>
    <n v="10"/>
    <s v="2024/01 "/>
  </r>
  <r>
    <n v="4522"/>
    <s v="2025/05 "/>
    <x v="51"/>
    <x v="34"/>
    <x v="42"/>
    <n v="310"/>
    <s v="2024/11 "/>
  </r>
  <r>
    <n v="4523"/>
    <s v="2025/05 "/>
    <x v="52"/>
    <x v="35"/>
    <x v="43"/>
    <n v="350"/>
    <s v="2024/02 "/>
  </r>
  <r>
    <n v="4524"/>
    <s v="2025/05 "/>
    <x v="281"/>
    <x v="121"/>
    <x v="237"/>
    <n v="5"/>
    <s v="2025/03 "/>
  </r>
  <r>
    <n v="4525"/>
    <s v="2025/05 "/>
    <x v="694"/>
    <x v="285"/>
    <x v="9"/>
    <n v="40"/>
    <s v="2024/01 "/>
  </r>
  <r>
    <n v="4526"/>
    <s v="2025/05 "/>
    <x v="282"/>
    <x v="122"/>
    <x v="238"/>
    <n v="100"/>
    <s v="2024/10 "/>
  </r>
  <r>
    <n v="4527"/>
    <s v="2025/05 "/>
    <x v="1204"/>
    <x v="466"/>
    <x v="682"/>
    <n v="10"/>
    <s v="2024/04 "/>
  </r>
  <r>
    <n v="4528"/>
    <s v="2025/05 "/>
    <x v="795"/>
    <x v="307"/>
    <x v="9"/>
    <n v="10"/>
    <s v="2024/01 "/>
  </r>
  <r>
    <n v="4529"/>
    <s v="2025/05 "/>
    <x v="58"/>
    <x v="41"/>
    <x v="49"/>
    <n v="50"/>
    <s v="2025/06 "/>
  </r>
  <r>
    <n v="4530"/>
    <s v="2025/05 "/>
    <x v="977"/>
    <x v="157"/>
    <x v="9"/>
    <n v="15"/>
    <s v="2024/01 "/>
  </r>
  <r>
    <n v="4531"/>
    <s v="2025/05 "/>
    <x v="602"/>
    <x v="251"/>
    <x v="9"/>
    <n v="28"/>
    <s v="2024/02 "/>
  </r>
  <r>
    <n v="4532"/>
    <s v="2025/05 "/>
    <x v="872"/>
    <x v="331"/>
    <x v="9"/>
    <n v="20"/>
    <s v="2024/02 "/>
  </r>
  <r>
    <n v="4533"/>
    <s v="2025/05 "/>
    <x v="695"/>
    <x v="286"/>
    <x v="9"/>
    <n v="1"/>
    <s v="2024/01 "/>
  </r>
  <r>
    <n v="4534"/>
    <s v="2025/05 "/>
    <x v="60"/>
    <x v="43"/>
    <x v="51"/>
    <n v="5"/>
    <s v="2025/12 "/>
  </r>
  <r>
    <n v="4535"/>
    <s v="2025/05 "/>
    <x v="61"/>
    <x v="44"/>
    <x v="52"/>
    <n v="162"/>
    <s v="2025/11 "/>
  </r>
  <r>
    <n v="4536"/>
    <s v="2025/05 "/>
    <x v="696"/>
    <x v="287"/>
    <x v="466"/>
    <n v="300"/>
    <s v="2024/01 "/>
  </r>
  <r>
    <n v="4537"/>
    <s v="2025/05 "/>
    <x v="62"/>
    <x v="45"/>
    <x v="53"/>
    <n v="31"/>
    <s v="2025/03 "/>
  </r>
  <r>
    <n v="4538"/>
    <s v="2025/05 "/>
    <x v="63"/>
    <x v="46"/>
    <x v="54"/>
    <n v="182"/>
    <s v="2025/12 "/>
  </r>
  <r>
    <n v="4539"/>
    <s v="2025/05 "/>
    <x v="1205"/>
    <x v="467"/>
    <x v="683"/>
    <n v="50"/>
    <s v="2024/01 "/>
  </r>
  <r>
    <n v="4540"/>
    <s v="2025/05 "/>
    <x v="1206"/>
    <x v="468"/>
    <x v="9"/>
    <n v="1"/>
    <s v="2024/01 "/>
  </r>
  <r>
    <n v="4541"/>
    <s v="2025/05 "/>
    <x v="66"/>
    <x v="49"/>
    <x v="57"/>
    <n v="32"/>
    <s v="2025/12 "/>
  </r>
  <r>
    <n v="4542"/>
    <s v="2025/05 "/>
    <x v="67"/>
    <x v="50"/>
    <x v="58"/>
    <n v="80"/>
    <s v="2025/12 "/>
  </r>
  <r>
    <n v="4543"/>
    <s v="2025/05 "/>
    <x v="1207"/>
    <x v="469"/>
    <x v="684"/>
    <n v="50"/>
    <s v="2024/01 "/>
  </r>
  <r>
    <n v="4544"/>
    <s v="2025/05 "/>
    <x v="68"/>
    <x v="51"/>
    <x v="59"/>
    <n v="12"/>
    <s v="2024/03 "/>
  </r>
  <r>
    <n v="4545"/>
    <s v="2025/05 "/>
    <x v="515"/>
    <x v="206"/>
    <x v="375"/>
    <n v="50"/>
    <s v="2025/08 "/>
  </r>
  <r>
    <n v="4546"/>
    <s v="2025/05 "/>
    <x v="1208"/>
    <x v="470"/>
    <x v="685"/>
    <n v="50"/>
    <s v="2024/01 "/>
  </r>
  <r>
    <n v="4547"/>
    <s v="2025/05 "/>
    <x v="604"/>
    <x v="253"/>
    <x v="9"/>
    <n v="3"/>
    <s v="2024/01 "/>
  </r>
  <r>
    <n v="4548"/>
    <s v="2025/05 "/>
    <x v="70"/>
    <x v="53"/>
    <x v="61"/>
    <n v="10"/>
    <s v="2024/05 "/>
  </r>
  <r>
    <n v="4549"/>
    <s v="2025/05 "/>
    <x v="71"/>
    <x v="54"/>
    <x v="62"/>
    <n v="160"/>
    <s v="2024/04 "/>
  </r>
  <r>
    <n v="4550"/>
    <s v="2025/05 "/>
    <x v="72"/>
    <x v="55"/>
    <x v="63"/>
    <n v="95"/>
    <s v="2024/12 "/>
  </r>
  <r>
    <n v="4551"/>
    <s v="2025/05 "/>
    <x v="74"/>
    <x v="57"/>
    <x v="65"/>
    <n v="52"/>
    <s v="2025/12 "/>
  </r>
  <r>
    <n v="4552"/>
    <s v="2025/05 "/>
    <x v="286"/>
    <x v="126"/>
    <x v="242"/>
    <n v="20"/>
    <s v="2024/01 "/>
  </r>
  <r>
    <n v="4553"/>
    <s v="2025/05 "/>
    <x v="77"/>
    <x v="60"/>
    <x v="67"/>
    <n v="144"/>
    <s v="2024/10 "/>
  </r>
  <r>
    <n v="4554"/>
    <s v="2025/05 "/>
    <x v="289"/>
    <x v="129"/>
    <x v="244"/>
    <n v="10"/>
    <s v="2024/01 "/>
  </r>
  <r>
    <n v="4555"/>
    <s v="2025/05 "/>
    <x v="1104"/>
    <x v="421"/>
    <x v="603"/>
    <n v="20"/>
    <s v="2024/01 "/>
  </r>
  <r>
    <n v="4556"/>
    <s v="2025/05 "/>
    <x v="981"/>
    <x v="381"/>
    <x v="603"/>
    <n v="20"/>
    <s v="2024/01 "/>
  </r>
  <r>
    <n v="4557"/>
    <s v="2025/05 "/>
    <x v="1209"/>
    <x v="471"/>
    <x v="9"/>
    <n v="6"/>
    <s v="2024/01 "/>
  </r>
  <r>
    <n v="4558"/>
    <s v="2025/05 "/>
    <x v="611"/>
    <x v="26"/>
    <x v="429"/>
    <n v="50"/>
    <s v="2024/01 "/>
  </r>
  <r>
    <n v="4559"/>
    <s v="2025/05 "/>
    <x v="293"/>
    <x v="30"/>
    <x v="246"/>
    <n v="50"/>
    <s v="2024/01 "/>
  </r>
  <r>
    <n v="4560"/>
    <s v="2025/05 "/>
    <x v="294"/>
    <x v="32"/>
    <x v="247"/>
    <n v="50"/>
    <s v="2024/01 "/>
  </r>
  <r>
    <n v="4561"/>
    <s v="2025/05 "/>
    <x v="295"/>
    <x v="36"/>
    <x v="248"/>
    <n v="50"/>
    <s v="2024/01 "/>
  </r>
  <r>
    <n v="4562"/>
    <s v="2025/05 "/>
    <x v="1210"/>
    <x v="38"/>
    <x v="686"/>
    <n v="50"/>
    <s v="2024/01 "/>
  </r>
  <r>
    <n v="4563"/>
    <s v="2025/05 "/>
    <x v="1211"/>
    <x v="200"/>
    <x v="687"/>
    <n v="50"/>
    <s v="2024/01 "/>
  </r>
  <r>
    <n v="4564"/>
    <s v="2025/05 "/>
    <x v="296"/>
    <x v="43"/>
    <x v="249"/>
    <n v="50"/>
    <s v="2024/01 "/>
  </r>
  <r>
    <n v="4565"/>
    <s v="2025/05 "/>
    <x v="297"/>
    <x v="45"/>
    <x v="250"/>
    <n v="50"/>
    <s v="2024/01 "/>
  </r>
  <r>
    <n v="4566"/>
    <s v="2025/05 "/>
    <x v="298"/>
    <x v="49"/>
    <x v="251"/>
    <n v="50"/>
    <s v="2024/01 "/>
  </r>
  <r>
    <n v="4567"/>
    <s v="2025/05 "/>
    <x v="299"/>
    <x v="51"/>
    <x v="252"/>
    <n v="50"/>
    <s v="2024/01 "/>
  </r>
  <r>
    <n v="4568"/>
    <s v="2025/05 "/>
    <x v="1212"/>
    <x v="53"/>
    <x v="688"/>
    <n v="50"/>
    <s v="2024/01 "/>
  </r>
  <r>
    <n v="4569"/>
    <s v="2025/05 "/>
    <x v="612"/>
    <x v="243"/>
    <x v="430"/>
    <n v="50"/>
    <s v="2024/01 "/>
  </r>
  <r>
    <n v="4570"/>
    <s v="2025/05 "/>
    <x v="613"/>
    <x v="20"/>
    <x v="431"/>
    <n v="50"/>
    <s v="2024/01 "/>
  </r>
  <r>
    <n v="4571"/>
    <s v="2025/05 "/>
    <x v="615"/>
    <x v="196"/>
    <x v="433"/>
    <n v="50"/>
    <s v="2024/01 "/>
  </r>
  <r>
    <n v="4572"/>
    <s v="2025/05 "/>
    <x v="1213"/>
    <x v="244"/>
    <x v="689"/>
    <n v="80"/>
    <s v="2024/01 "/>
  </r>
  <r>
    <n v="4573"/>
    <s v="2025/05 "/>
    <x v="1214"/>
    <x v="320"/>
    <x v="690"/>
    <n v="50"/>
    <s v="2024/01 "/>
  </r>
  <r>
    <n v="4574"/>
    <s v="2025/05 "/>
    <x v="1106"/>
    <x v="423"/>
    <x v="603"/>
    <n v="20"/>
    <s v="2024/03 "/>
  </r>
  <r>
    <n v="4575"/>
    <s v="2025/05 "/>
    <x v="1017"/>
    <x v="395"/>
    <x v="9"/>
    <n v="20"/>
    <s v="2024/01 "/>
  </r>
  <r>
    <n v="4576"/>
    <s v="2025/05 "/>
    <x v="1152"/>
    <x v="197"/>
    <x v="664"/>
    <n v="80"/>
    <s v="2024/01 "/>
  </r>
  <r>
    <n v="4577"/>
    <s v="2025/05 "/>
    <x v="1154"/>
    <x v="18"/>
    <x v="666"/>
    <n v="4"/>
    <s v="2024/01 "/>
  </r>
  <r>
    <n v="4578"/>
    <s v="2025/05 "/>
    <x v="625"/>
    <x v="265"/>
    <x v="9"/>
    <n v="12"/>
    <s v="2024/01 "/>
  </r>
  <r>
    <n v="4579"/>
    <s v="2025/05 "/>
    <x v="1215"/>
    <x v="48"/>
    <x v="691"/>
    <n v="70"/>
    <s v="2024/01 "/>
  </r>
  <r>
    <n v="4580"/>
    <s v="2025/05 "/>
    <x v="437"/>
    <x v="190"/>
    <x v="9"/>
    <n v="5"/>
    <s v="2024/01 "/>
  </r>
  <r>
    <n v="4581"/>
    <s v="2025/05 "/>
    <x v="728"/>
    <x v="296"/>
    <x v="9"/>
    <n v="5"/>
    <s v="2024/01 "/>
  </r>
  <r>
    <n v="4582"/>
    <s v="2025/05 "/>
    <x v="1216"/>
    <x v="162"/>
    <x v="9"/>
    <n v="5"/>
    <s v="2024/01 "/>
  </r>
  <r>
    <n v="4583"/>
    <s v="2025/05 "/>
    <x v="1217"/>
    <x v="161"/>
    <x v="9"/>
    <n v="5"/>
    <s v="2024/01 "/>
  </r>
  <r>
    <n v="4584"/>
    <s v="2025/05 "/>
    <x v="1218"/>
    <x v="472"/>
    <x v="9"/>
    <n v="2"/>
    <s v="2024/01 "/>
  </r>
  <r>
    <n v="4585"/>
    <s v="2025/05 "/>
    <x v="1219"/>
    <x v="473"/>
    <x v="692"/>
    <n v="24"/>
    <s v="2024/02 "/>
  </r>
  <r>
    <n v="4586"/>
    <s v="2025/05 "/>
    <x v="313"/>
    <x v="134"/>
    <x v="78"/>
    <n v="20"/>
    <s v="2024/08 "/>
  </r>
  <r>
    <n v="4587"/>
    <s v="2025/05 "/>
    <x v="934"/>
    <x v="365"/>
    <x v="585"/>
    <n v="15"/>
    <s v="2024/01 "/>
  </r>
  <r>
    <n v="4588"/>
    <s v="2025/05 "/>
    <x v="314"/>
    <x v="135"/>
    <x v="79"/>
    <n v="300"/>
    <s v="2024/02 "/>
  </r>
  <r>
    <n v="4589"/>
    <s v="2025/05 "/>
    <x v="315"/>
    <x v="136"/>
    <x v="262"/>
    <n v="58"/>
    <s v="2024/02 "/>
  </r>
  <r>
    <n v="4590"/>
    <s v="2025/05 "/>
    <x v="316"/>
    <x v="75"/>
    <x v="78"/>
    <n v="53"/>
    <s v="2024/08 "/>
  </r>
  <r>
    <n v="4591"/>
    <s v="2025/05 "/>
    <x v="98"/>
    <x v="72"/>
    <x v="79"/>
    <n v="700"/>
    <s v="2026/01 "/>
  </r>
  <r>
    <n v="4592"/>
    <s v="2025/05 "/>
    <x v="99"/>
    <x v="73"/>
    <x v="79"/>
    <n v="30"/>
    <s v="2024/03 "/>
  </r>
  <r>
    <n v="4593"/>
    <s v="2025/05 "/>
    <x v="101"/>
    <x v="75"/>
    <x v="80"/>
    <n v="30"/>
    <s v="2024/07 "/>
  </r>
  <r>
    <n v="4594"/>
    <s v="2025/05 "/>
    <x v="1185"/>
    <x v="103"/>
    <x v="8"/>
    <n v="100"/>
    <s v="2024/02 "/>
  </r>
  <r>
    <n v="4595"/>
    <s v="2025/05 "/>
    <x v="1186"/>
    <x v="103"/>
    <x v="10"/>
    <n v="400"/>
    <s v="2024/02 "/>
  </r>
  <r>
    <n v="4596"/>
    <s v="2025/05 "/>
    <x v="1220"/>
    <x v="103"/>
    <x v="11"/>
    <n v="50"/>
    <s v="2024/01 "/>
  </r>
  <r>
    <n v="4597"/>
    <s v="2025/05 "/>
    <x v="322"/>
    <x v="78"/>
    <x v="2"/>
    <n v="3"/>
    <s v="2024/01 "/>
  </r>
  <r>
    <n v="4598"/>
    <s v="2025/05 "/>
    <x v="105"/>
    <x v="78"/>
    <x v="82"/>
    <n v="8"/>
    <s v="2024/01 "/>
  </r>
  <r>
    <n v="4599"/>
    <s v="2025/05 "/>
    <x v="106"/>
    <x v="78"/>
    <x v="0"/>
    <n v="50"/>
    <s v="2024/02 "/>
  </r>
  <r>
    <n v="4600"/>
    <s v="2025/05 "/>
    <x v="1188"/>
    <x v="103"/>
    <x v="677"/>
    <n v="200"/>
    <s v="2024/01 "/>
  </r>
  <r>
    <n v="4601"/>
    <s v="2025/05 "/>
    <x v="109"/>
    <x v="80"/>
    <x v="84"/>
    <n v="18"/>
    <s v="2024/02 "/>
  </r>
  <r>
    <n v="4602"/>
    <s v="2025/05 "/>
    <x v="327"/>
    <x v="91"/>
    <x v="266"/>
    <n v="10"/>
    <s v="2024/02 "/>
  </r>
  <r>
    <n v="4603"/>
    <s v="2025/05 "/>
    <x v="328"/>
    <x v="11"/>
    <x v="267"/>
    <n v="40"/>
    <s v="2024/01 "/>
  </r>
  <r>
    <n v="4604"/>
    <s v="2025/05 "/>
    <x v="941"/>
    <x v="369"/>
    <x v="588"/>
    <n v="10"/>
    <s v="2024/01 "/>
  </r>
  <r>
    <n v="4605"/>
    <s v="2025/05 "/>
    <x v="1221"/>
    <x v="83"/>
    <x v="693"/>
    <n v="10"/>
    <s v="2024/01 "/>
  </r>
  <r>
    <n v="4606"/>
    <s v="2025/05 "/>
    <x v="1222"/>
    <x v="83"/>
    <x v="694"/>
    <n v="10"/>
    <s v="2024/01 "/>
  </r>
  <r>
    <n v="4607"/>
    <s v="2025/05 "/>
    <x v="115"/>
    <x v="84"/>
    <x v="90"/>
    <n v="10"/>
    <s v="2024/01 "/>
  </r>
  <r>
    <n v="4608"/>
    <s v="2025/05 "/>
    <x v="116"/>
    <x v="85"/>
    <x v="91"/>
    <n v="10"/>
    <s v="2024/01 "/>
  </r>
  <r>
    <n v="4609"/>
    <s v="2025/05 "/>
    <x v="120"/>
    <x v="85"/>
    <x v="95"/>
    <n v="10"/>
    <s v="2024/02 "/>
  </r>
  <r>
    <n v="4610"/>
    <s v="2025/05 "/>
    <x v="121"/>
    <x v="85"/>
    <x v="96"/>
    <n v="30"/>
    <s v="2024/10 "/>
  </r>
  <r>
    <n v="4611"/>
    <s v="2025/05 "/>
    <x v="122"/>
    <x v="85"/>
    <x v="97"/>
    <n v="4"/>
    <s v="2024/01 "/>
  </r>
  <r>
    <n v="4612"/>
    <s v="2025/05 "/>
    <x v="123"/>
    <x v="85"/>
    <x v="98"/>
    <n v="22"/>
    <s v="2024/01 "/>
  </r>
  <r>
    <n v="4613"/>
    <s v="2025/05 "/>
    <x v="124"/>
    <x v="85"/>
    <x v="99"/>
    <n v="10"/>
    <s v="2024/05 "/>
  </r>
  <r>
    <n v="4614"/>
    <s v="2025/05 "/>
    <x v="129"/>
    <x v="87"/>
    <x v="100"/>
    <n v="50"/>
    <s v="2024/02 "/>
  </r>
  <r>
    <n v="4615"/>
    <s v="2025/05 "/>
    <x v="130"/>
    <x v="87"/>
    <x v="101"/>
    <n v="100"/>
    <s v="2025/02 "/>
  </r>
  <r>
    <n v="4616"/>
    <s v="2025/05 "/>
    <x v="131"/>
    <x v="87"/>
    <x v="102"/>
    <n v="80"/>
    <s v="2025/02 "/>
  </r>
  <r>
    <n v="4617"/>
    <s v="2025/05 "/>
    <x v="132"/>
    <x v="87"/>
    <x v="103"/>
    <n v="26"/>
    <s v="2024/01 "/>
  </r>
  <r>
    <n v="4618"/>
    <s v="2025/05 "/>
    <x v="133"/>
    <x v="87"/>
    <x v="104"/>
    <n v="10"/>
    <s v="2024/02 "/>
  </r>
  <r>
    <n v="4619"/>
    <s v="2025/05 "/>
    <x v="532"/>
    <x v="87"/>
    <x v="383"/>
    <n v="10"/>
    <s v="2024/01 "/>
  </r>
  <r>
    <n v="4620"/>
    <s v="2025/05 "/>
    <x v="943"/>
    <x v="87"/>
    <x v="589"/>
    <n v="10"/>
    <s v="2024/01 "/>
  </r>
  <r>
    <n v="4621"/>
    <s v="2025/05 "/>
    <x v="134"/>
    <x v="87"/>
    <x v="105"/>
    <n v="10"/>
    <s v="2024/01 "/>
  </r>
  <r>
    <n v="4622"/>
    <s v="2025/05 "/>
    <x v="651"/>
    <x v="87"/>
    <x v="123"/>
    <n v="10"/>
    <s v="2024/01 "/>
  </r>
  <r>
    <n v="4623"/>
    <s v="2025/05 "/>
    <x v="137"/>
    <x v="87"/>
    <x v="108"/>
    <n v="15"/>
    <s v="2024/01 "/>
  </r>
  <r>
    <n v="4624"/>
    <s v="2025/05 "/>
    <x v="453"/>
    <x v="82"/>
    <x v="346"/>
    <n v="7"/>
    <s v="2024/01 "/>
  </r>
  <r>
    <n v="4625"/>
    <s v="2025/05 "/>
    <x v="138"/>
    <x v="82"/>
    <x v="109"/>
    <n v="50"/>
    <s v="2025/03 "/>
  </r>
  <r>
    <n v="4626"/>
    <s v="2025/05 "/>
    <x v="139"/>
    <x v="82"/>
    <x v="110"/>
    <n v="75"/>
    <s v="2024/05 "/>
  </r>
  <r>
    <n v="4627"/>
    <s v="2025/05 "/>
    <x v="140"/>
    <x v="82"/>
    <x v="111"/>
    <n v="20"/>
    <s v="2024/01 "/>
  </r>
  <r>
    <n v="4628"/>
    <s v="2025/05 "/>
    <x v="141"/>
    <x v="82"/>
    <x v="112"/>
    <n v="10"/>
    <s v="2024/01 "/>
  </r>
  <r>
    <n v="4629"/>
    <s v="2025/05 "/>
    <x v="1223"/>
    <x v="82"/>
    <x v="695"/>
    <n v="38"/>
    <s v="2024/04 "/>
  </r>
  <r>
    <n v="4630"/>
    <s v="2025/05 "/>
    <x v="142"/>
    <x v="9"/>
    <x v="113"/>
    <n v="1651"/>
    <s v="2024/04 "/>
  </r>
  <r>
    <n v="4631"/>
    <s v="2025/05 "/>
    <x v="143"/>
    <x v="9"/>
    <x v="114"/>
    <n v="30"/>
    <s v="2024/08 "/>
  </r>
  <r>
    <n v="4632"/>
    <s v="2025/05 "/>
    <x v="333"/>
    <x v="9"/>
    <x v="272"/>
    <n v="10"/>
    <s v="2024/02 "/>
  </r>
  <r>
    <n v="4633"/>
    <s v="2025/05 "/>
    <x v="144"/>
    <x v="9"/>
    <x v="115"/>
    <n v="801"/>
    <s v="2024/04 "/>
  </r>
  <r>
    <n v="4634"/>
    <s v="2025/05 "/>
    <x v="145"/>
    <x v="9"/>
    <x v="116"/>
    <n v="242"/>
    <s v="2024/04 "/>
  </r>
  <r>
    <n v="4635"/>
    <s v="2025/05 "/>
    <x v="146"/>
    <x v="9"/>
    <x v="117"/>
    <n v="156"/>
    <s v="2024/07 "/>
  </r>
  <r>
    <n v="4636"/>
    <s v="2025/05 "/>
    <x v="147"/>
    <x v="9"/>
    <x v="118"/>
    <n v="105"/>
    <s v="2024/02 "/>
  </r>
  <r>
    <n v="4637"/>
    <s v="2025/05 "/>
    <x v="148"/>
    <x v="9"/>
    <x v="119"/>
    <n v="56"/>
    <s v="2024/02 "/>
  </r>
  <r>
    <n v="4638"/>
    <s v="2025/05 "/>
    <x v="149"/>
    <x v="9"/>
    <x v="120"/>
    <n v="161"/>
    <s v="2024/02 "/>
  </r>
  <r>
    <n v="4639"/>
    <s v="2025/05 "/>
    <x v="150"/>
    <x v="9"/>
    <x v="121"/>
    <n v="162"/>
    <s v="2025/02 "/>
  </r>
  <r>
    <n v="4640"/>
    <s v="2025/05 "/>
    <x v="151"/>
    <x v="9"/>
    <x v="122"/>
    <n v="27"/>
    <s v="2024/01 "/>
  </r>
  <r>
    <n v="4641"/>
    <s v="2025/05 "/>
    <x v="152"/>
    <x v="9"/>
    <x v="123"/>
    <n v="20"/>
    <s v="2024/04 "/>
  </r>
  <r>
    <n v="4642"/>
    <s v="2025/05 "/>
    <x v="739"/>
    <x v="9"/>
    <x v="492"/>
    <n v="20"/>
    <s v="2024/01 "/>
  </r>
  <r>
    <n v="4643"/>
    <s v="2025/05 "/>
    <x v="534"/>
    <x v="9"/>
    <x v="106"/>
    <n v="10"/>
    <s v="2024/01 "/>
  </r>
  <r>
    <n v="4644"/>
    <s v="2025/05 "/>
    <x v="454"/>
    <x v="9"/>
    <x v="107"/>
    <n v="10"/>
    <s v="2024/01 "/>
  </r>
  <r>
    <n v="4645"/>
    <s v="2025/05 "/>
    <x v="154"/>
    <x v="9"/>
    <x v="125"/>
    <n v="90"/>
    <s v="2024/04 "/>
  </r>
  <r>
    <n v="4646"/>
    <s v="2025/05 "/>
    <x v="155"/>
    <x v="9"/>
    <x v="126"/>
    <n v="45"/>
    <s v="2024/01 "/>
  </r>
  <r>
    <n v="4647"/>
    <s v="2025/05 "/>
    <x v="156"/>
    <x v="88"/>
    <x v="127"/>
    <n v="65"/>
    <s v="2024/03 "/>
  </r>
  <r>
    <n v="4648"/>
    <s v="2025/05 "/>
    <x v="157"/>
    <x v="88"/>
    <x v="128"/>
    <n v="70"/>
    <s v="2024/01 "/>
  </r>
  <r>
    <n v="4649"/>
    <s v="2025/05 "/>
    <x v="158"/>
    <x v="88"/>
    <x v="129"/>
    <m/>
    <s v="2024/01 "/>
  </r>
  <r>
    <n v="4650"/>
    <s v="2025/05 "/>
    <x v="159"/>
    <x v="88"/>
    <x v="130"/>
    <n v="30"/>
    <s v="2024/02 "/>
  </r>
  <r>
    <n v="4651"/>
    <s v="2025/05 "/>
    <x v="160"/>
    <x v="88"/>
    <x v="131"/>
    <n v="203"/>
    <s v="2024/12 "/>
  </r>
  <r>
    <n v="4652"/>
    <s v="2025/05 "/>
    <x v="455"/>
    <x v="88"/>
    <x v="347"/>
    <n v="10"/>
    <s v="2024/01 "/>
  </r>
  <r>
    <n v="4653"/>
    <s v="2025/05 "/>
    <x v="161"/>
    <x v="11"/>
    <x v="132"/>
    <n v="20"/>
    <s v="2025/02 "/>
  </r>
  <r>
    <n v="4654"/>
    <s v="2025/05 "/>
    <x v="162"/>
    <x v="11"/>
    <x v="133"/>
    <n v="115"/>
    <s v="2024/08 "/>
  </r>
  <r>
    <n v="4655"/>
    <s v="2025/05 "/>
    <x v="163"/>
    <x v="11"/>
    <x v="134"/>
    <n v="78"/>
    <s v="2026/03 "/>
  </r>
  <r>
    <n v="4656"/>
    <s v="2025/05 "/>
    <x v="164"/>
    <x v="11"/>
    <x v="135"/>
    <n v="2"/>
    <s v="2024/03 "/>
  </r>
  <r>
    <n v="4657"/>
    <s v="2025/05 "/>
    <x v="337"/>
    <x v="11"/>
    <x v="276"/>
    <n v="150"/>
    <s v="2024/01 "/>
  </r>
  <r>
    <n v="4658"/>
    <s v="2025/05 "/>
    <x v="165"/>
    <x v="11"/>
    <x v="136"/>
    <n v="120"/>
    <s v="2024/07 "/>
  </r>
  <r>
    <n v="4659"/>
    <s v="2025/05 "/>
    <x v="1000"/>
    <x v="11"/>
    <x v="613"/>
    <n v="10"/>
    <s v="2024/01 "/>
  </r>
  <r>
    <n v="4660"/>
    <s v="2025/05 "/>
    <x v="167"/>
    <x v="11"/>
    <x v="138"/>
    <n v="40"/>
    <s v="2024/01 "/>
  </r>
  <r>
    <n v="4661"/>
    <s v="2025/05 "/>
    <x v="457"/>
    <x v="11"/>
    <x v="349"/>
    <n v="20"/>
    <s v="2024/01 "/>
  </r>
  <r>
    <n v="4662"/>
    <s v="2025/05 "/>
    <x v="171"/>
    <x v="83"/>
    <x v="142"/>
    <n v="40"/>
    <s v="2024/01 "/>
  </r>
  <r>
    <n v="4663"/>
    <s v="2025/05 "/>
    <x v="172"/>
    <x v="83"/>
    <x v="143"/>
    <n v="15"/>
    <s v="2024/04 "/>
  </r>
  <r>
    <n v="4664"/>
    <s v="2025/05 "/>
    <x v="173"/>
    <x v="83"/>
    <x v="144"/>
    <n v="35"/>
    <s v="2024/05 "/>
  </r>
  <r>
    <n v="4665"/>
    <s v="2025/05 "/>
    <x v="1189"/>
    <x v="83"/>
    <x v="678"/>
    <n v="10"/>
    <s v="2024/01 "/>
  </r>
  <r>
    <n v="4666"/>
    <s v="2025/05 "/>
    <x v="177"/>
    <x v="10"/>
    <x v="148"/>
    <n v="30"/>
    <s v="2024/03 "/>
  </r>
  <r>
    <n v="4667"/>
    <s v="2025/05 "/>
    <x v="180"/>
    <x v="90"/>
    <x v="151"/>
    <n v="20"/>
    <s v="2024/01 "/>
  </r>
  <r>
    <n v="4668"/>
    <s v="2025/05 "/>
    <x v="341"/>
    <x v="90"/>
    <x v="280"/>
    <n v="50"/>
    <s v="2024/07 "/>
  </r>
  <r>
    <n v="4669"/>
    <s v="2025/05 "/>
    <x v="181"/>
    <x v="90"/>
    <x v="152"/>
    <n v="280"/>
    <s v="2024/05 "/>
  </r>
  <r>
    <n v="4670"/>
    <s v="2025/05 "/>
    <x v="342"/>
    <x v="90"/>
    <x v="281"/>
    <n v="10"/>
    <s v="2024/01 "/>
  </r>
  <r>
    <n v="4671"/>
    <s v="2025/05 "/>
    <x v="182"/>
    <x v="84"/>
    <x v="153"/>
    <n v="25"/>
    <s v="2024/04 "/>
  </r>
  <r>
    <n v="4672"/>
    <s v="2025/05 "/>
    <x v="183"/>
    <x v="84"/>
    <x v="154"/>
    <n v="5"/>
    <s v="2024/01 "/>
  </r>
  <r>
    <n v="4673"/>
    <s v="2025/05 "/>
    <x v="184"/>
    <x v="84"/>
    <x v="155"/>
    <n v="5"/>
    <s v="2024/01 "/>
  </r>
  <r>
    <n v="4674"/>
    <s v="2025/05 "/>
    <x v="538"/>
    <x v="84"/>
    <x v="388"/>
    <n v="35"/>
    <s v="2024/01 "/>
  </r>
  <r>
    <n v="4675"/>
    <s v="2025/05 "/>
    <x v="186"/>
    <x v="84"/>
    <x v="157"/>
    <n v="480"/>
    <s v="2024/08 "/>
  </r>
  <r>
    <n v="4676"/>
    <s v="2025/05 "/>
    <x v="843"/>
    <x v="84"/>
    <x v="544"/>
    <n v="30"/>
    <s v="2024/01 "/>
  </r>
  <r>
    <n v="4677"/>
    <s v="2025/05 "/>
    <x v="459"/>
    <x v="91"/>
    <x v="351"/>
    <n v="20"/>
    <s v="2024/01 "/>
  </r>
  <r>
    <n v="4678"/>
    <s v="2025/05 "/>
    <x v="343"/>
    <x v="143"/>
    <x v="194"/>
    <n v="10"/>
    <s v="2024/01 "/>
  </r>
  <r>
    <n v="4679"/>
    <s v="2025/05 "/>
    <x v="461"/>
    <x v="143"/>
    <x v="163"/>
    <n v="10"/>
    <s v="2024/01 "/>
  </r>
  <r>
    <n v="4680"/>
    <s v="2025/05 "/>
    <x v="462"/>
    <x v="143"/>
    <x v="351"/>
    <n v="10"/>
    <s v="2024/01 "/>
  </r>
  <r>
    <n v="4681"/>
    <s v="2025/05 "/>
    <x v="193"/>
    <x v="93"/>
    <x v="163"/>
    <n v="20"/>
    <s v="2024/01 "/>
  </r>
  <r>
    <n v="4682"/>
    <s v="2025/05 "/>
    <x v="658"/>
    <x v="67"/>
    <x v="447"/>
    <n v="39"/>
    <s v="2024/01 "/>
  </r>
  <r>
    <n v="4683"/>
    <s v="2025/05 "/>
    <x v="349"/>
    <x v="67"/>
    <x v="285"/>
    <n v="10"/>
    <s v="2024/01 "/>
  </r>
  <r>
    <n v="4684"/>
    <s v="2025/05 "/>
    <x v="202"/>
    <x v="97"/>
    <x v="171"/>
    <n v="10"/>
    <s v="2024/01 "/>
  </r>
  <r>
    <n v="4685"/>
    <s v="2025/05 "/>
    <x v="845"/>
    <x v="97"/>
    <x v="546"/>
    <n v="10"/>
    <s v="2024/01 "/>
  </r>
  <r>
    <n v="4686"/>
    <s v="2025/05 "/>
    <x v="847"/>
    <x v="99"/>
    <x v="548"/>
    <n v="25"/>
    <s v="2024/01 "/>
  </r>
  <r>
    <n v="4687"/>
    <s v="2025/05 "/>
    <x v="549"/>
    <x v="98"/>
    <x v="396"/>
    <n v="21"/>
    <s v="2024/01 "/>
  </r>
  <r>
    <n v="4688"/>
    <s v="2025/05 "/>
    <x v="216"/>
    <x v="103"/>
    <x v="185"/>
    <n v="50"/>
    <s v="2024/08 "/>
  </r>
  <r>
    <n v="4689"/>
    <s v="2025/05 "/>
    <x v="217"/>
    <x v="103"/>
    <x v="186"/>
    <n v="71"/>
    <s v="2025/11 "/>
  </r>
  <r>
    <n v="4690"/>
    <s v="2025/05 "/>
    <x v="218"/>
    <x v="103"/>
    <x v="187"/>
    <n v="28"/>
    <s v="2024/01 "/>
  </r>
  <r>
    <n v="4691"/>
    <s v="2025/05 "/>
    <x v="354"/>
    <x v="103"/>
    <x v="289"/>
    <n v="30"/>
    <s v="2024/01 "/>
  </r>
  <r>
    <n v="4692"/>
    <s v="2025/05 "/>
    <x v="222"/>
    <x v="103"/>
    <x v="191"/>
    <n v="70"/>
    <s v="2024/01 "/>
  </r>
  <r>
    <n v="4693"/>
    <s v="2025/05 "/>
    <x v="469"/>
    <x v="104"/>
    <x v="354"/>
    <n v="20"/>
    <s v="2024/01 "/>
  </r>
  <r>
    <n v="4694"/>
    <s v="2025/05 "/>
    <x v="754"/>
    <x v="104"/>
    <x v="504"/>
    <n v="20"/>
    <s v="2024/01 "/>
  </r>
  <r>
    <n v="4695"/>
    <s v="2025/05 "/>
    <x v="471"/>
    <x v="104"/>
    <x v="356"/>
    <n v="30"/>
    <s v="2024/03 "/>
  </r>
  <r>
    <n v="4696"/>
    <s v="2025/05 "/>
    <x v="356"/>
    <x v="104"/>
    <x v="291"/>
    <n v="10"/>
    <s v="2024/01 "/>
  </r>
  <r>
    <n v="4697"/>
    <s v="2025/05 "/>
    <x v="224"/>
    <x v="105"/>
    <x v="193"/>
    <n v="179"/>
    <s v="2026/02 "/>
  </r>
  <r>
    <n v="4698"/>
    <s v="2025/05 "/>
    <x v="225"/>
    <x v="105"/>
    <x v="194"/>
    <n v="141"/>
    <s v="2024/04 "/>
  </r>
  <r>
    <n v="4699"/>
    <s v="2025/05 "/>
    <x v="226"/>
    <x v="105"/>
    <x v="195"/>
    <n v="6"/>
    <s v="2024/01 "/>
  </r>
  <r>
    <n v="4700"/>
    <s v="2025/05 "/>
    <x v="227"/>
    <x v="105"/>
    <x v="196"/>
    <n v="70"/>
    <s v="2024/06 "/>
  </r>
  <r>
    <n v="4701"/>
    <s v="2025/05 "/>
    <x v="229"/>
    <x v="105"/>
    <x v="198"/>
    <n v="30"/>
    <s v="2024/02 "/>
  </r>
  <r>
    <n v="4702"/>
    <s v="2025/05 "/>
    <x v="230"/>
    <x v="105"/>
    <x v="199"/>
    <n v="50"/>
    <s v="2024/02 "/>
  </r>
  <r>
    <n v="4703"/>
    <s v="2025/05 "/>
    <x v="231"/>
    <x v="105"/>
    <x v="200"/>
    <n v="50"/>
    <s v="2024/01 "/>
  </r>
  <r>
    <n v="4704"/>
    <s v="2025/05 "/>
    <x v="552"/>
    <x v="105"/>
    <x v="398"/>
    <n v="18"/>
    <s v="2024/01 "/>
  </r>
  <r>
    <n v="4705"/>
    <s v="2025/05 "/>
    <x v="665"/>
    <x v="77"/>
    <x v="453"/>
    <n v="12"/>
    <s v="2024/12 "/>
  </r>
  <r>
    <n v="4706"/>
    <s v="2025/05 "/>
    <x v="357"/>
    <x v="77"/>
    <x v="292"/>
    <n v="590"/>
    <s v="2025/02 "/>
  </r>
  <r>
    <n v="4707"/>
    <s v="2025/05 "/>
    <x v="358"/>
    <x v="100"/>
    <x v="293"/>
    <n v="20"/>
    <s v="2024/02 "/>
  </r>
  <r>
    <n v="4708"/>
    <s v="2025/05 "/>
    <x v="235"/>
    <x v="100"/>
    <x v="204"/>
    <n v="12"/>
    <s v="2026/01 "/>
  </r>
  <r>
    <n v="4709"/>
    <s v="2025/05 "/>
    <x v="236"/>
    <x v="100"/>
    <x v="205"/>
    <n v="11"/>
    <s v="2024/03 "/>
  </r>
  <r>
    <n v="4710"/>
    <s v="2025/05 "/>
    <x v="472"/>
    <x v="100"/>
    <x v="357"/>
    <n v="20"/>
    <s v="2024/01 "/>
  </r>
  <r>
    <n v="4711"/>
    <s v="2025/05 "/>
    <x v="360"/>
    <x v="101"/>
    <x v="295"/>
    <n v="50"/>
    <s v="2024/01 "/>
  </r>
  <r>
    <n v="4712"/>
    <s v="2025/05 "/>
    <x v="361"/>
    <x v="101"/>
    <x v="296"/>
    <n v="3"/>
    <s v="2024/02 "/>
  </r>
  <r>
    <n v="4713"/>
    <s v="2025/05 "/>
    <x v="240"/>
    <x v="78"/>
    <x v="209"/>
    <n v="220"/>
    <s v="2024/07 "/>
  </r>
  <r>
    <n v="4714"/>
    <s v="2025/05 "/>
    <x v="241"/>
    <x v="78"/>
    <x v="210"/>
    <n v="150"/>
    <s v="2024/08 "/>
  </r>
  <r>
    <n v="4715"/>
    <s v="2025/05 "/>
    <x v="242"/>
    <x v="78"/>
    <x v="211"/>
    <n v="1050"/>
    <s v="2026/02 "/>
  </r>
  <r>
    <n v="4716"/>
    <s v="2025/05 "/>
    <x v="243"/>
    <x v="79"/>
    <x v="212"/>
    <n v="290"/>
    <s v="2024/10 "/>
  </r>
  <r>
    <n v="4717"/>
    <s v="2025/05 "/>
    <x v="244"/>
    <x v="79"/>
    <x v="213"/>
    <n v="100"/>
    <s v="2024/07 "/>
  </r>
  <r>
    <n v="4718"/>
    <s v="2025/05 "/>
    <x v="245"/>
    <x v="79"/>
    <x v="214"/>
    <n v="4681"/>
    <s v="2024/01 "/>
  </r>
  <r>
    <n v="4719"/>
    <s v="2025/05 "/>
    <x v="247"/>
    <x v="79"/>
    <x v="216"/>
    <n v="270"/>
    <s v="2026/02 "/>
  </r>
  <r>
    <n v="4720"/>
    <s v="2025/05 "/>
    <x v="248"/>
    <x v="79"/>
    <x v="217"/>
    <n v="2640"/>
    <s v="2024/01 "/>
  </r>
  <r>
    <n v="4721"/>
    <s v="2025/05 "/>
    <x v="250"/>
    <x v="79"/>
    <x v="219"/>
    <n v="100"/>
    <s v="2026/03 "/>
  </r>
  <r>
    <n v="4722"/>
    <s v="2025/05 "/>
    <x v="251"/>
    <x v="79"/>
    <x v="220"/>
    <n v="100"/>
    <s v="2024/01 "/>
  </r>
  <r>
    <n v="4723"/>
    <s v="2025/05 "/>
    <x v="252"/>
    <x v="79"/>
    <x v="221"/>
    <n v="40"/>
    <s v="2024/01 "/>
  </r>
  <r>
    <n v="4724"/>
    <s v="2025/05 "/>
    <x v="1224"/>
    <x v="104"/>
    <x v="383"/>
    <n v="30"/>
    <s v="2024/01 "/>
  </r>
  <r>
    <n v="4725"/>
    <s v="2025/05 "/>
    <x v="558"/>
    <x v="216"/>
    <x v="404"/>
    <n v="160"/>
    <s v="2024/12 "/>
  </r>
  <r>
    <n v="4726"/>
    <s v="2025/05 "/>
    <x v="559"/>
    <x v="217"/>
    <x v="405"/>
    <n v="100"/>
    <s v="2024/12 "/>
  </r>
  <r>
    <n v="4727"/>
    <s v="2025/05 "/>
    <x v="562"/>
    <x v="220"/>
    <x v="408"/>
    <n v="20"/>
    <s v="2024/12 "/>
  </r>
  <r>
    <n v="4728"/>
    <s v="2025/05 "/>
    <x v="565"/>
    <x v="223"/>
    <x v="411"/>
    <n v="4"/>
    <s v="2025/12 "/>
  </r>
  <r>
    <n v="4729"/>
    <s v="2025/05 "/>
    <x v="566"/>
    <x v="224"/>
    <x v="412"/>
    <n v="137"/>
    <s v="2025/12 "/>
  </r>
  <r>
    <n v="4730"/>
    <s v="2025/05 "/>
    <x v="567"/>
    <x v="225"/>
    <x v="413"/>
    <n v="50"/>
    <s v="2025/12 "/>
  </r>
  <r>
    <n v="4731"/>
    <s v="2025/05 "/>
    <x v="671"/>
    <x v="275"/>
    <x v="459"/>
    <n v="21"/>
    <s v="2025/12 "/>
  </r>
  <r>
    <n v="4732"/>
    <s v="2025/05 "/>
    <x v="569"/>
    <x v="227"/>
    <x v="415"/>
    <n v="2020"/>
    <s v="2024/07 "/>
  </r>
  <r>
    <n v="4733"/>
    <s v="2025/05 "/>
    <x v="674"/>
    <x v="278"/>
    <x v="462"/>
    <n v="1"/>
    <s v="2024/08 "/>
  </r>
  <r>
    <n v="4734"/>
    <s v="2025/05 "/>
    <x v="1169"/>
    <x v="452"/>
    <x v="9"/>
    <n v="5"/>
    <s v="2024/01 "/>
  </r>
  <r>
    <n v="4735"/>
    <s v="2025/06 "/>
    <x v="0"/>
    <x v="0"/>
    <x v="0"/>
    <n v="50"/>
    <s v="2024/01 "/>
  </r>
  <r>
    <n v="4736"/>
    <s v="2025/06 "/>
    <x v="1"/>
    <x v="0"/>
    <x v="1"/>
    <n v="50"/>
    <s v="2024/01 "/>
  </r>
  <r>
    <n v="4737"/>
    <s v="2025/06 "/>
    <x v="1225"/>
    <x v="390"/>
    <x v="12"/>
    <n v="30"/>
    <s v="2024/01 "/>
  </r>
  <r>
    <n v="4738"/>
    <s v="2025/06 "/>
    <x v="1226"/>
    <x v="390"/>
    <x v="7"/>
    <n v="20"/>
    <s v="2024/01 "/>
  </r>
  <r>
    <n v="4739"/>
    <s v="2025/06 "/>
    <x v="1227"/>
    <x v="474"/>
    <x v="12"/>
    <n v="30"/>
    <s v="2024/01 "/>
  </r>
  <r>
    <n v="4740"/>
    <s v="2025/06 "/>
    <x v="1228"/>
    <x v="474"/>
    <x v="7"/>
    <n v="20"/>
    <s v="2024/01 "/>
  </r>
  <r>
    <n v="4741"/>
    <s v="2025/06 "/>
    <x v="382"/>
    <x v="85"/>
    <x v="13"/>
    <n v="10"/>
    <s v="2024/01 "/>
  </r>
  <r>
    <n v="4742"/>
    <s v="2025/06 "/>
    <x v="1229"/>
    <x v="279"/>
    <x v="2"/>
    <n v="30"/>
    <s v="2024/01 "/>
  </r>
  <r>
    <n v="4743"/>
    <s v="2025/06 "/>
    <x v="493"/>
    <x v="9"/>
    <x v="8"/>
    <n v="20"/>
    <s v="2024/01 "/>
  </r>
  <r>
    <n v="4744"/>
    <s v="2025/06 "/>
    <x v="15"/>
    <x v="9"/>
    <x v="10"/>
    <n v="10"/>
    <s v="2024/01 "/>
  </r>
  <r>
    <n v="4745"/>
    <s v="2025/06 "/>
    <x v="16"/>
    <x v="9"/>
    <x v="11"/>
    <n v="10"/>
    <s v="2024/01 "/>
  </r>
  <r>
    <n v="4746"/>
    <s v="2025/06 "/>
    <x v="966"/>
    <x v="89"/>
    <x v="82"/>
    <n v="6"/>
    <s v="2024/01 "/>
  </r>
  <r>
    <n v="4747"/>
    <s v="2025/06 "/>
    <x v="1116"/>
    <x v="90"/>
    <x v="10"/>
    <n v="19"/>
    <s v="2024/01 "/>
  </r>
  <r>
    <n v="4748"/>
    <s v="2025/06 "/>
    <x v="268"/>
    <x v="9"/>
    <x v="229"/>
    <n v="30"/>
    <s v="2024/01 "/>
  </r>
  <r>
    <n v="4749"/>
    <s v="2025/06 "/>
    <x v="395"/>
    <x v="9"/>
    <x v="310"/>
    <n v="100"/>
    <s v="2024/03 "/>
  </r>
  <r>
    <n v="4750"/>
    <s v="2025/06 "/>
    <x v="1198"/>
    <x v="462"/>
    <x v="681"/>
    <n v="1"/>
    <s v="2024/01 "/>
  </r>
  <r>
    <n v="4751"/>
    <s v="2025/06 "/>
    <x v="1230"/>
    <x v="475"/>
    <x v="9"/>
    <n v="6"/>
    <s v="2024/01 "/>
  </r>
  <r>
    <n v="4752"/>
    <s v="2025/06 "/>
    <x v="30"/>
    <x v="13"/>
    <x v="21"/>
    <n v="30"/>
    <s v="2024/01 "/>
  </r>
  <r>
    <n v="4753"/>
    <s v="2025/06 "/>
    <x v="691"/>
    <x v="282"/>
    <x v="318"/>
    <n v="30"/>
    <s v="2024/01 "/>
  </r>
  <r>
    <n v="4754"/>
    <s v="2025/06 "/>
    <x v="31"/>
    <x v="14"/>
    <x v="22"/>
    <n v="116"/>
    <s v="2025/12 "/>
  </r>
  <r>
    <n v="4755"/>
    <s v="2025/06 "/>
    <x v="278"/>
    <x v="118"/>
    <x v="234"/>
    <n v="5"/>
    <s v="2024/01 "/>
  </r>
  <r>
    <n v="4756"/>
    <s v="2025/06 "/>
    <x v="32"/>
    <x v="15"/>
    <x v="23"/>
    <n v="86"/>
    <s v="2024/10 "/>
  </r>
  <r>
    <n v="4757"/>
    <s v="2025/06 "/>
    <x v="33"/>
    <x v="16"/>
    <x v="24"/>
    <n v="1"/>
    <s v="2025/10 "/>
  </r>
  <r>
    <n v="4758"/>
    <s v="2025/06 "/>
    <x v="34"/>
    <x v="17"/>
    <x v="25"/>
    <n v="27"/>
    <s v="2024/09 "/>
  </r>
  <r>
    <n v="4759"/>
    <s v="2025/06 "/>
    <x v="867"/>
    <x v="326"/>
    <x v="555"/>
    <n v="5"/>
    <s v="2024/01 "/>
  </r>
  <r>
    <n v="4760"/>
    <s v="2025/06 "/>
    <x v="35"/>
    <x v="18"/>
    <x v="26"/>
    <n v="90"/>
    <s v="2024/03 "/>
  </r>
  <r>
    <n v="4761"/>
    <s v="2025/06 "/>
    <x v="36"/>
    <x v="19"/>
    <x v="27"/>
    <n v="12"/>
    <s v="2024/04 "/>
  </r>
  <r>
    <n v="4762"/>
    <s v="2025/06 "/>
    <x v="37"/>
    <x v="20"/>
    <x v="28"/>
    <n v="70"/>
    <s v="2024/09 "/>
  </r>
  <r>
    <n v="4763"/>
    <s v="2025/06 "/>
    <x v="594"/>
    <x v="243"/>
    <x v="422"/>
    <n v="30"/>
    <s v="2024/01 "/>
  </r>
  <r>
    <n v="4764"/>
    <s v="2025/06 "/>
    <x v="505"/>
    <x v="196"/>
    <x v="370"/>
    <n v="12"/>
    <s v="2024/02 "/>
  </r>
  <r>
    <n v="4765"/>
    <s v="2025/06 "/>
    <x v="506"/>
    <x v="197"/>
    <x v="371"/>
    <n v="14"/>
    <s v="2024/01 "/>
  </r>
  <r>
    <n v="4766"/>
    <s v="2025/06 "/>
    <x v="39"/>
    <x v="22"/>
    <x v="30"/>
    <n v="104"/>
    <s v="2024/04 "/>
  </r>
  <r>
    <n v="4767"/>
    <s v="2025/06 "/>
    <x v="869"/>
    <x v="328"/>
    <x v="557"/>
    <n v="5"/>
    <s v="2024/01 "/>
  </r>
  <r>
    <n v="4768"/>
    <s v="2025/06 "/>
    <x v="41"/>
    <x v="24"/>
    <x v="32"/>
    <n v="-999"/>
    <s v="2024/11 "/>
  </r>
  <r>
    <n v="4769"/>
    <s v="2025/06 "/>
    <x v="42"/>
    <x v="25"/>
    <x v="33"/>
    <n v="15"/>
    <s v="2025/08 "/>
  </r>
  <r>
    <n v="4770"/>
    <s v="2025/06 "/>
    <x v="43"/>
    <x v="26"/>
    <x v="34"/>
    <n v="-51"/>
    <s v="2024/12 "/>
  </r>
  <r>
    <n v="4771"/>
    <s v="2025/06 "/>
    <x v="44"/>
    <x v="27"/>
    <x v="35"/>
    <n v="90"/>
    <s v="2024/12 "/>
  </r>
  <r>
    <n v="4772"/>
    <s v="2025/06 "/>
    <x v="45"/>
    <x v="28"/>
    <x v="36"/>
    <n v="15"/>
    <s v="2025/12 "/>
  </r>
  <r>
    <n v="4773"/>
    <s v="2025/06 "/>
    <x v="46"/>
    <x v="29"/>
    <x v="37"/>
    <n v="50"/>
    <s v="2024/01 "/>
  </r>
  <r>
    <n v="4774"/>
    <s v="2025/06 "/>
    <x v="47"/>
    <x v="30"/>
    <x v="38"/>
    <n v="230"/>
    <s v="2025/12 "/>
  </r>
  <r>
    <n v="4775"/>
    <s v="2025/06 "/>
    <x v="48"/>
    <x v="31"/>
    <x v="39"/>
    <n v="-395"/>
    <s v="2024/03 "/>
  </r>
  <r>
    <n v="4776"/>
    <s v="2025/06 "/>
    <x v="49"/>
    <x v="32"/>
    <x v="40"/>
    <n v="190"/>
    <s v="2025/11 "/>
  </r>
  <r>
    <n v="4777"/>
    <s v="2025/06 "/>
    <x v="50"/>
    <x v="33"/>
    <x v="41"/>
    <n v="20"/>
    <s v="2024/11 "/>
  </r>
  <r>
    <n v="4778"/>
    <s v="2025/06 "/>
    <x v="51"/>
    <x v="34"/>
    <x v="42"/>
    <n v="-453"/>
    <s v="2024/11 "/>
  </r>
  <r>
    <n v="4779"/>
    <s v="2025/06 "/>
    <x v="53"/>
    <x v="36"/>
    <x v="44"/>
    <n v="182"/>
    <s v="2024/01 "/>
  </r>
  <r>
    <n v="4780"/>
    <s v="2025/06 "/>
    <x v="509"/>
    <x v="200"/>
    <x v="372"/>
    <n v="150"/>
    <s v="2024/03 "/>
  </r>
  <r>
    <n v="4781"/>
    <s v="2025/06 "/>
    <x v="282"/>
    <x v="122"/>
    <x v="238"/>
    <n v="-268"/>
    <s v="2024/10 "/>
  </r>
  <r>
    <n v="4782"/>
    <s v="2025/06 "/>
    <x v="55"/>
    <x v="38"/>
    <x v="46"/>
    <n v="60"/>
    <s v="2024/01 "/>
  </r>
  <r>
    <n v="4783"/>
    <s v="2025/06 "/>
    <x v="57"/>
    <x v="40"/>
    <x v="48"/>
    <n v="20"/>
    <s v="2024/01 "/>
  </r>
  <r>
    <n v="4784"/>
    <s v="2025/06 "/>
    <x v="58"/>
    <x v="41"/>
    <x v="49"/>
    <n v="983"/>
    <s v="2025/06 "/>
  </r>
  <r>
    <n v="4785"/>
    <s v="2025/06 "/>
    <x v="977"/>
    <x v="157"/>
    <x v="9"/>
    <n v="10"/>
    <s v="2024/01 "/>
  </r>
  <r>
    <n v="4786"/>
    <s v="2025/06 "/>
    <x v="60"/>
    <x v="43"/>
    <x v="51"/>
    <n v="20"/>
    <s v="2025/12 "/>
  </r>
  <r>
    <n v="4787"/>
    <s v="2025/06 "/>
    <x v="62"/>
    <x v="45"/>
    <x v="53"/>
    <n v="52"/>
    <s v="2025/03 "/>
  </r>
  <r>
    <n v="4788"/>
    <s v="2025/06 "/>
    <x v="64"/>
    <x v="47"/>
    <x v="55"/>
    <n v="10"/>
    <s v="2025/02 "/>
  </r>
  <r>
    <n v="4789"/>
    <s v="2025/06 "/>
    <x v="65"/>
    <x v="48"/>
    <x v="56"/>
    <n v="143"/>
    <s v="2026/04 "/>
  </r>
  <r>
    <n v="4790"/>
    <s v="2025/06 "/>
    <x v="66"/>
    <x v="49"/>
    <x v="57"/>
    <n v="-1"/>
    <s v="2025/12 "/>
  </r>
  <r>
    <n v="4791"/>
    <s v="2025/06 "/>
    <x v="70"/>
    <x v="53"/>
    <x v="61"/>
    <n v="20"/>
    <s v="2024/05 "/>
  </r>
  <r>
    <n v="4792"/>
    <s v="2025/06 "/>
    <x v="423"/>
    <x v="178"/>
    <x v="326"/>
    <n v="5"/>
    <s v="2024/01 "/>
  </r>
  <r>
    <n v="4793"/>
    <s v="2025/06 "/>
    <x v="698"/>
    <x v="289"/>
    <x v="468"/>
    <n v="1"/>
    <s v="2024/04 "/>
  </r>
  <r>
    <n v="4794"/>
    <s v="2025/06 "/>
    <x v="72"/>
    <x v="55"/>
    <x v="63"/>
    <n v="350"/>
    <s v="2024/12 "/>
  </r>
  <r>
    <n v="4795"/>
    <s v="2025/06 "/>
    <x v="285"/>
    <x v="125"/>
    <x v="241"/>
    <n v="3"/>
    <s v="2024/01 "/>
  </r>
  <r>
    <n v="4796"/>
    <s v="2025/06 "/>
    <x v="73"/>
    <x v="56"/>
    <x v="64"/>
    <n v="30"/>
    <s v="2024/10 "/>
  </r>
  <r>
    <n v="4797"/>
    <s v="2025/06 "/>
    <x v="74"/>
    <x v="57"/>
    <x v="65"/>
    <n v="110"/>
    <s v="2025/12 "/>
  </r>
  <r>
    <n v="4798"/>
    <s v="2025/06 "/>
    <x v="424"/>
    <x v="179"/>
    <x v="327"/>
    <n v="3"/>
    <s v="2024/01 "/>
  </r>
  <r>
    <n v="4799"/>
    <s v="2025/06 "/>
    <x v="286"/>
    <x v="126"/>
    <x v="242"/>
    <n v="20"/>
    <s v="2024/01 "/>
  </r>
  <r>
    <n v="4800"/>
    <s v="2025/06 "/>
    <x v="874"/>
    <x v="333"/>
    <x v="560"/>
    <n v="2"/>
    <s v="2024/01 "/>
  </r>
  <r>
    <n v="4801"/>
    <s v="2025/06 "/>
    <x v="76"/>
    <x v="59"/>
    <x v="66"/>
    <n v="20"/>
    <s v="2025/12 "/>
  </r>
  <r>
    <n v="4802"/>
    <s v="2025/06 "/>
    <x v="77"/>
    <x v="60"/>
    <x v="67"/>
    <n v="156"/>
    <s v="2024/10 "/>
  </r>
  <r>
    <n v="4803"/>
    <s v="2025/06 "/>
    <x v="293"/>
    <x v="30"/>
    <x v="246"/>
    <n v="10"/>
    <s v="2024/01 "/>
  </r>
  <r>
    <n v="4804"/>
    <s v="2025/06 "/>
    <x v="294"/>
    <x v="32"/>
    <x v="247"/>
    <n v="24"/>
    <s v="2024/01 "/>
  </r>
  <r>
    <n v="4805"/>
    <s v="2025/06 "/>
    <x v="1065"/>
    <x v="408"/>
    <x v="9"/>
    <n v="60"/>
    <s v="2024/01 "/>
  </r>
  <r>
    <n v="4806"/>
    <s v="2025/06 "/>
    <x v="1231"/>
    <x v="476"/>
    <x v="9"/>
    <n v="1"/>
    <s v="2024/01 "/>
  </r>
  <r>
    <n v="4807"/>
    <s v="2025/06 "/>
    <x v="884"/>
    <x v="15"/>
    <x v="75"/>
    <n v="2"/>
    <s v="2024/01 "/>
  </r>
  <r>
    <n v="4808"/>
    <s v="2025/06 "/>
    <x v="885"/>
    <x v="17"/>
    <x v="75"/>
    <n v="2"/>
    <s v="2024/01 "/>
  </r>
  <r>
    <n v="4809"/>
    <s v="2025/06 "/>
    <x v="309"/>
    <x v="111"/>
    <x v="75"/>
    <n v="20"/>
    <s v="2024/01 "/>
  </r>
  <r>
    <n v="4810"/>
    <s v="2025/06 "/>
    <x v="1232"/>
    <x v="112"/>
    <x v="75"/>
    <n v="51"/>
    <s v="2024/03 "/>
  </r>
  <r>
    <n v="4811"/>
    <s v="2025/06 "/>
    <x v="1233"/>
    <x v="477"/>
    <x v="9"/>
    <n v="3"/>
    <s v="2024/01 "/>
  </r>
  <r>
    <n v="4812"/>
    <s v="2025/06 "/>
    <x v="1234"/>
    <x v="411"/>
    <x v="696"/>
    <n v="4"/>
    <s v="2024/01 "/>
  </r>
  <r>
    <n v="4813"/>
    <s v="2025/06 "/>
    <x v="1235"/>
    <x v="158"/>
    <x v="697"/>
    <n v="8"/>
    <s v="2024/01 "/>
  </r>
  <r>
    <n v="4814"/>
    <s v="2025/06 "/>
    <x v="1236"/>
    <x v="159"/>
    <x v="698"/>
    <n v="3"/>
    <s v="2024/01 "/>
  </r>
  <r>
    <n v="4815"/>
    <s v="2025/06 "/>
    <x v="1237"/>
    <x v="185"/>
    <x v="699"/>
    <n v="6"/>
    <s v="2024/01 "/>
  </r>
  <r>
    <n v="4816"/>
    <s v="2025/06 "/>
    <x v="1238"/>
    <x v="478"/>
    <x v="700"/>
    <n v="18"/>
    <s v="2024/01 "/>
  </r>
  <r>
    <n v="4817"/>
    <s v="2025/06 "/>
    <x v="1239"/>
    <x v="479"/>
    <x v="701"/>
    <n v="18"/>
    <s v="2024/01 "/>
  </r>
  <r>
    <n v="4818"/>
    <s v="2025/06 "/>
    <x v="1240"/>
    <x v="280"/>
    <x v="702"/>
    <n v="8"/>
    <s v="2024/01 "/>
  </r>
  <r>
    <n v="4819"/>
    <s v="2025/06 "/>
    <x v="1241"/>
    <x v="480"/>
    <x v="703"/>
    <n v="20"/>
    <s v="2024/01 "/>
  </r>
  <r>
    <n v="4820"/>
    <s v="2025/06 "/>
    <x v="1242"/>
    <x v="260"/>
    <x v="704"/>
    <n v="2"/>
    <s v="2024/01 "/>
  </r>
  <r>
    <n v="4821"/>
    <s v="2025/06 "/>
    <x v="1243"/>
    <x v="481"/>
    <x v="9"/>
    <n v="10"/>
    <s v="2024/01 "/>
  </r>
  <r>
    <n v="4822"/>
    <s v="2025/06 "/>
    <x v="1244"/>
    <x v="482"/>
    <x v="9"/>
    <n v="10"/>
    <s v="2024/01 "/>
  </r>
  <r>
    <n v="4823"/>
    <s v="2025/06 "/>
    <x v="313"/>
    <x v="134"/>
    <x v="78"/>
    <n v="30"/>
    <s v="2024/08 "/>
  </r>
  <r>
    <n v="4824"/>
    <s v="2025/06 "/>
    <x v="934"/>
    <x v="365"/>
    <x v="585"/>
    <n v="24"/>
    <s v="2024/01 "/>
  </r>
  <r>
    <n v="4825"/>
    <s v="2025/06 "/>
    <x v="97"/>
    <x v="71"/>
    <x v="78"/>
    <n v="80"/>
    <s v="2024/04 "/>
  </r>
  <r>
    <n v="4826"/>
    <s v="2025/06 "/>
    <x v="1025"/>
    <x v="397"/>
    <x v="79"/>
    <n v="48"/>
    <s v="2024/01 "/>
  </r>
  <r>
    <n v="4827"/>
    <s v="2025/06 "/>
    <x v="316"/>
    <x v="75"/>
    <x v="78"/>
    <n v="47"/>
    <s v="2024/08 "/>
  </r>
  <r>
    <n v="4828"/>
    <s v="2025/06 "/>
    <x v="98"/>
    <x v="72"/>
    <x v="79"/>
    <n v="810"/>
    <s v="2026/01 "/>
  </r>
  <r>
    <n v="4829"/>
    <s v="2025/06 "/>
    <x v="99"/>
    <x v="73"/>
    <x v="79"/>
    <n v="272"/>
    <s v="2024/03 "/>
  </r>
  <r>
    <n v="4830"/>
    <s v="2025/06 "/>
    <x v="526"/>
    <x v="214"/>
    <x v="79"/>
    <n v="1"/>
    <s v="2024/01 "/>
  </r>
  <r>
    <n v="4831"/>
    <s v="2025/06 "/>
    <x v="1245"/>
    <x v="74"/>
    <x v="81"/>
    <n v="40"/>
    <s v="2024/01 "/>
  </r>
  <r>
    <n v="4832"/>
    <s v="2025/06 "/>
    <x v="1185"/>
    <x v="103"/>
    <x v="8"/>
    <n v="100"/>
    <s v="2024/02 "/>
  </r>
  <r>
    <n v="4833"/>
    <s v="2025/06 "/>
    <x v="1186"/>
    <x v="103"/>
    <x v="10"/>
    <n v="100"/>
    <s v="2024/02 "/>
  </r>
  <r>
    <n v="4834"/>
    <s v="2025/06 "/>
    <x v="321"/>
    <x v="77"/>
    <x v="2"/>
    <n v="3"/>
    <s v="2026/01 "/>
  </r>
  <r>
    <n v="4835"/>
    <s v="2025/06 "/>
    <x v="438"/>
    <x v="77"/>
    <x v="82"/>
    <n v="9"/>
    <s v="2024/03 "/>
  </r>
  <r>
    <n v="4836"/>
    <s v="2025/06 "/>
    <x v="322"/>
    <x v="78"/>
    <x v="2"/>
    <n v="5"/>
    <s v="2024/01 "/>
  </r>
  <r>
    <n v="4837"/>
    <s v="2025/06 "/>
    <x v="1246"/>
    <x v="483"/>
    <x v="9"/>
    <n v="526"/>
    <s v="2025/06 "/>
  </r>
  <r>
    <n v="4838"/>
    <s v="2025/06 "/>
    <x v="938"/>
    <x v="367"/>
    <x v="488"/>
    <n v="3"/>
    <s v="2024/01 "/>
  </r>
  <r>
    <n v="4839"/>
    <s v="2025/06 "/>
    <x v="109"/>
    <x v="80"/>
    <x v="84"/>
    <n v="59"/>
    <s v="2024/02 "/>
  </r>
  <r>
    <n v="4840"/>
    <s v="2025/06 "/>
    <x v="327"/>
    <x v="91"/>
    <x v="266"/>
    <m/>
    <s v="2024/02 "/>
  </r>
  <r>
    <n v="4841"/>
    <s v="2025/06 "/>
    <x v="328"/>
    <x v="11"/>
    <x v="267"/>
    <n v="10"/>
    <s v="2024/01 "/>
  </r>
  <r>
    <n v="4842"/>
    <s v="2025/06 "/>
    <x v="1088"/>
    <x v="11"/>
    <x v="123"/>
    <n v="4"/>
    <s v="2024/01 "/>
  </r>
  <r>
    <n v="4843"/>
    <s v="2025/06 "/>
    <x v="115"/>
    <x v="84"/>
    <x v="90"/>
    <n v="20"/>
    <s v="2024/01 "/>
  </r>
  <r>
    <n v="4844"/>
    <s v="2025/06 "/>
    <x v="446"/>
    <x v="85"/>
    <x v="340"/>
    <n v="20"/>
    <s v="2024/04 "/>
  </r>
  <r>
    <n v="4845"/>
    <s v="2025/06 "/>
    <x v="120"/>
    <x v="85"/>
    <x v="95"/>
    <n v="36"/>
    <s v="2024/02 "/>
  </r>
  <r>
    <n v="4846"/>
    <s v="2025/06 "/>
    <x v="121"/>
    <x v="85"/>
    <x v="96"/>
    <n v="30"/>
    <s v="2024/10 "/>
  </r>
  <r>
    <n v="4847"/>
    <s v="2025/06 "/>
    <x v="122"/>
    <x v="85"/>
    <x v="97"/>
    <n v="30"/>
    <s v="2024/01 "/>
  </r>
  <r>
    <n v="4848"/>
    <s v="2025/06 "/>
    <x v="330"/>
    <x v="85"/>
    <x v="269"/>
    <n v="22"/>
    <s v="2024/01 "/>
  </r>
  <r>
    <n v="4849"/>
    <s v="2025/06 "/>
    <x v="124"/>
    <x v="85"/>
    <x v="99"/>
    <n v="10"/>
    <s v="2024/05 "/>
  </r>
  <r>
    <n v="4850"/>
    <s v="2025/06 "/>
    <x v="128"/>
    <x v="6"/>
    <x v="1"/>
    <n v="16"/>
    <s v="2024/08 "/>
  </r>
  <r>
    <n v="4851"/>
    <s v="2025/06 "/>
    <x v="332"/>
    <x v="142"/>
    <x v="271"/>
    <n v="20"/>
    <s v="2024/01 "/>
  </r>
  <r>
    <n v="4852"/>
    <s v="2025/06 "/>
    <x v="129"/>
    <x v="87"/>
    <x v="100"/>
    <n v="40"/>
    <s v="2024/02 "/>
  </r>
  <r>
    <n v="4853"/>
    <s v="2025/06 "/>
    <x v="130"/>
    <x v="87"/>
    <x v="101"/>
    <n v="160"/>
    <s v="2025/02 "/>
  </r>
  <r>
    <n v="4854"/>
    <s v="2025/06 "/>
    <x v="131"/>
    <x v="87"/>
    <x v="102"/>
    <n v="90"/>
    <s v="2025/02 "/>
  </r>
  <r>
    <n v="4855"/>
    <s v="2025/06 "/>
    <x v="132"/>
    <x v="87"/>
    <x v="103"/>
    <n v="46"/>
    <s v="2024/01 "/>
  </r>
  <r>
    <n v="4856"/>
    <s v="2025/06 "/>
    <x v="532"/>
    <x v="87"/>
    <x v="383"/>
    <n v="2"/>
    <s v="2024/01 "/>
  </r>
  <r>
    <n v="4857"/>
    <s v="2025/06 "/>
    <x v="943"/>
    <x v="87"/>
    <x v="589"/>
    <n v="20"/>
    <s v="2024/01 "/>
  </r>
  <r>
    <n v="4858"/>
    <s v="2025/06 "/>
    <x v="998"/>
    <x v="87"/>
    <x v="612"/>
    <n v="6"/>
    <s v="2024/01 "/>
  </r>
  <r>
    <n v="4859"/>
    <s v="2025/06 "/>
    <x v="140"/>
    <x v="82"/>
    <x v="111"/>
    <n v="10"/>
    <s v="2024/01 "/>
  </r>
  <r>
    <n v="4860"/>
    <s v="2025/06 "/>
    <x v="142"/>
    <x v="9"/>
    <x v="113"/>
    <n v="1147"/>
    <s v="2024/04 "/>
  </r>
  <r>
    <n v="4861"/>
    <s v="2025/06 "/>
    <x v="143"/>
    <x v="9"/>
    <x v="114"/>
    <n v="40"/>
    <s v="2024/08 "/>
  </r>
  <r>
    <n v="4862"/>
    <s v="2025/06 "/>
    <x v="333"/>
    <x v="9"/>
    <x v="272"/>
    <n v="8"/>
    <s v="2024/02 "/>
  </r>
  <r>
    <n v="4863"/>
    <s v="2025/06 "/>
    <x v="144"/>
    <x v="9"/>
    <x v="115"/>
    <n v="1023"/>
    <s v="2024/04 "/>
  </r>
  <r>
    <n v="4864"/>
    <s v="2025/06 "/>
    <x v="145"/>
    <x v="9"/>
    <x v="116"/>
    <n v="184"/>
    <s v="2024/04 "/>
  </r>
  <r>
    <n v="4865"/>
    <s v="2025/06 "/>
    <x v="146"/>
    <x v="9"/>
    <x v="117"/>
    <n v="95"/>
    <s v="2024/07 "/>
  </r>
  <r>
    <n v="4866"/>
    <s v="2025/06 "/>
    <x v="147"/>
    <x v="9"/>
    <x v="118"/>
    <n v="120"/>
    <s v="2024/02 "/>
  </r>
  <r>
    <n v="4867"/>
    <s v="2025/06 "/>
    <x v="148"/>
    <x v="9"/>
    <x v="119"/>
    <n v="110"/>
    <s v="2024/02 "/>
  </r>
  <r>
    <n v="4868"/>
    <s v="2025/06 "/>
    <x v="149"/>
    <x v="9"/>
    <x v="120"/>
    <n v="22"/>
    <s v="2024/02 "/>
  </r>
  <r>
    <n v="4869"/>
    <s v="2025/06 "/>
    <x v="150"/>
    <x v="9"/>
    <x v="121"/>
    <n v="189"/>
    <s v="2025/02 "/>
  </r>
  <r>
    <n v="4870"/>
    <s v="2025/06 "/>
    <x v="151"/>
    <x v="9"/>
    <x v="122"/>
    <n v="60"/>
    <s v="2024/01 "/>
  </r>
  <r>
    <n v="4871"/>
    <s v="2025/06 "/>
    <x v="152"/>
    <x v="9"/>
    <x v="123"/>
    <n v="10"/>
    <s v="2024/04 "/>
  </r>
  <r>
    <n v="4872"/>
    <s v="2025/06 "/>
    <x v="739"/>
    <x v="9"/>
    <x v="492"/>
    <n v="30"/>
    <s v="2024/01 "/>
  </r>
  <r>
    <n v="4873"/>
    <s v="2025/06 "/>
    <x v="534"/>
    <x v="9"/>
    <x v="106"/>
    <n v="10"/>
    <s v="2024/01 "/>
  </r>
  <r>
    <n v="4874"/>
    <s v="2025/06 "/>
    <x v="153"/>
    <x v="9"/>
    <x v="124"/>
    <n v="170"/>
    <s v="2024/02 "/>
  </r>
  <r>
    <n v="4875"/>
    <s v="2025/06 "/>
    <x v="740"/>
    <x v="9"/>
    <x v="446"/>
    <n v="4"/>
    <s v="2024/01 "/>
  </r>
  <r>
    <n v="4876"/>
    <s v="2025/06 "/>
    <x v="154"/>
    <x v="9"/>
    <x v="125"/>
    <n v="22"/>
    <s v="2024/04 "/>
  </r>
  <r>
    <n v="4877"/>
    <s v="2025/06 "/>
    <x v="156"/>
    <x v="88"/>
    <x v="127"/>
    <n v="30"/>
    <s v="2024/03 "/>
  </r>
  <r>
    <n v="4878"/>
    <s v="2025/06 "/>
    <x v="157"/>
    <x v="88"/>
    <x v="128"/>
    <n v="24"/>
    <s v="2024/01 "/>
  </r>
  <r>
    <n v="4879"/>
    <s v="2025/06 "/>
    <x v="838"/>
    <x v="88"/>
    <x v="539"/>
    <n v="50"/>
    <s v="2024/01 "/>
  </r>
  <r>
    <n v="4880"/>
    <s v="2025/06 "/>
    <x v="158"/>
    <x v="88"/>
    <x v="129"/>
    <n v="24"/>
    <s v="2024/01 "/>
  </r>
  <r>
    <n v="4881"/>
    <s v="2025/06 "/>
    <x v="335"/>
    <x v="88"/>
    <x v="274"/>
    <n v="4"/>
    <s v="2024/01 "/>
  </r>
  <r>
    <n v="4882"/>
    <s v="2025/06 "/>
    <x v="159"/>
    <x v="88"/>
    <x v="130"/>
    <n v="60"/>
    <s v="2024/02 "/>
  </r>
  <r>
    <n v="4883"/>
    <s v="2025/06 "/>
    <x v="160"/>
    <x v="88"/>
    <x v="131"/>
    <n v="268"/>
    <s v="2024/12 "/>
  </r>
  <r>
    <n v="4884"/>
    <s v="2025/06 "/>
    <x v="455"/>
    <x v="88"/>
    <x v="347"/>
    <n v="40"/>
    <s v="2024/01 "/>
  </r>
  <r>
    <n v="4885"/>
    <s v="2025/06 "/>
    <x v="161"/>
    <x v="11"/>
    <x v="132"/>
    <n v="46"/>
    <s v="2025/02 "/>
  </r>
  <r>
    <n v="4886"/>
    <s v="2025/06 "/>
    <x v="162"/>
    <x v="11"/>
    <x v="133"/>
    <n v="270"/>
    <s v="2024/08 "/>
  </r>
  <r>
    <n v="4887"/>
    <s v="2025/06 "/>
    <x v="163"/>
    <x v="11"/>
    <x v="134"/>
    <n v="175"/>
    <s v="2026/03 "/>
  </r>
  <r>
    <n v="4888"/>
    <s v="2025/06 "/>
    <x v="164"/>
    <x v="11"/>
    <x v="135"/>
    <n v="105"/>
    <s v="2024/03 "/>
  </r>
  <r>
    <n v="4889"/>
    <s v="2025/06 "/>
    <x v="337"/>
    <x v="11"/>
    <x v="276"/>
    <n v="18"/>
    <s v="2024/01 "/>
  </r>
  <r>
    <n v="4890"/>
    <s v="2025/06 "/>
    <x v="456"/>
    <x v="11"/>
    <x v="348"/>
    <n v="20"/>
    <s v="2024/01 "/>
  </r>
  <r>
    <n v="4891"/>
    <s v="2025/06 "/>
    <x v="165"/>
    <x v="11"/>
    <x v="136"/>
    <n v="30"/>
    <s v="2024/07 "/>
  </r>
  <r>
    <n v="4892"/>
    <s v="2025/06 "/>
    <x v="839"/>
    <x v="11"/>
    <x v="540"/>
    <n v="10"/>
    <s v="2024/03 "/>
  </r>
  <r>
    <n v="4893"/>
    <s v="2025/06 "/>
    <x v="1000"/>
    <x v="11"/>
    <x v="613"/>
    <n v="40"/>
    <s v="2024/01 "/>
  </r>
  <r>
    <n v="4894"/>
    <s v="2025/06 "/>
    <x v="166"/>
    <x v="11"/>
    <x v="137"/>
    <n v="20"/>
    <s v="2024/01 "/>
  </r>
  <r>
    <n v="4895"/>
    <s v="2025/06 "/>
    <x v="167"/>
    <x v="11"/>
    <x v="138"/>
    <n v="20"/>
    <s v="2024/01 "/>
  </r>
  <r>
    <n v="4896"/>
    <s v="2025/06 "/>
    <x v="169"/>
    <x v="89"/>
    <x v="140"/>
    <n v="10"/>
    <s v="2024/01 "/>
  </r>
  <r>
    <n v="4897"/>
    <s v="2025/06 "/>
    <x v="652"/>
    <x v="89"/>
    <x v="442"/>
    <n v="20"/>
    <s v="2024/01 "/>
  </r>
  <r>
    <n v="4898"/>
    <s v="2025/06 "/>
    <x v="171"/>
    <x v="83"/>
    <x v="142"/>
    <n v="20"/>
    <s v="2024/01 "/>
  </r>
  <r>
    <n v="4899"/>
    <s v="2025/06 "/>
    <x v="172"/>
    <x v="83"/>
    <x v="143"/>
    <n v="45"/>
    <s v="2024/04 "/>
  </r>
  <r>
    <n v="4900"/>
    <s v="2025/06 "/>
    <x v="173"/>
    <x v="83"/>
    <x v="144"/>
    <n v="70"/>
    <s v="2024/05 "/>
  </r>
  <r>
    <n v="4901"/>
    <s v="2025/06 "/>
    <x v="174"/>
    <x v="83"/>
    <x v="145"/>
    <n v="22"/>
    <s v="2024/02 "/>
  </r>
  <r>
    <n v="4902"/>
    <s v="2025/06 "/>
    <x v="1247"/>
    <x v="83"/>
    <x v="705"/>
    <n v="20"/>
    <s v="2024/01 "/>
  </r>
  <r>
    <n v="4903"/>
    <s v="2025/06 "/>
    <x v="179"/>
    <x v="90"/>
    <x v="150"/>
    <n v="6"/>
    <s v="2024/02 "/>
  </r>
  <r>
    <n v="4904"/>
    <s v="2025/06 "/>
    <x v="180"/>
    <x v="90"/>
    <x v="151"/>
    <n v="50"/>
    <s v="2024/01 "/>
  </r>
  <r>
    <n v="4905"/>
    <s v="2025/06 "/>
    <x v="181"/>
    <x v="90"/>
    <x v="152"/>
    <n v="220"/>
    <s v="2024/05 "/>
  </r>
  <r>
    <n v="4906"/>
    <s v="2025/06 "/>
    <x v="182"/>
    <x v="84"/>
    <x v="153"/>
    <n v="50"/>
    <s v="2024/04 "/>
  </r>
  <r>
    <n v="4907"/>
    <s v="2025/06 "/>
    <x v="458"/>
    <x v="84"/>
    <x v="350"/>
    <n v="30"/>
    <s v="2025/03 "/>
  </r>
  <r>
    <n v="4908"/>
    <s v="2025/06 "/>
    <x v="184"/>
    <x v="84"/>
    <x v="155"/>
    <n v="10"/>
    <s v="2024/01 "/>
  </r>
  <r>
    <n v="4909"/>
    <s v="2025/06 "/>
    <x v="185"/>
    <x v="84"/>
    <x v="156"/>
    <n v="70"/>
    <s v="2024/01 "/>
  </r>
  <r>
    <n v="4910"/>
    <s v="2025/06 "/>
    <x v="186"/>
    <x v="84"/>
    <x v="157"/>
    <n v="240"/>
    <s v="2024/08 "/>
  </r>
  <r>
    <n v="4911"/>
    <s v="2025/06 "/>
    <x v="843"/>
    <x v="84"/>
    <x v="544"/>
    <n v="30"/>
    <s v="2024/01 "/>
  </r>
  <r>
    <n v="4912"/>
    <s v="2025/06 "/>
    <x v="187"/>
    <x v="84"/>
    <x v="158"/>
    <n v="20"/>
    <s v="2024/06 "/>
  </r>
  <r>
    <n v="4913"/>
    <s v="2025/06 "/>
    <x v="742"/>
    <x v="84"/>
    <x v="494"/>
    <n v="90"/>
    <s v="2024/01 "/>
  </r>
  <r>
    <n v="4914"/>
    <s v="2025/06 "/>
    <x v="1248"/>
    <x v="11"/>
    <x v="706"/>
    <n v="2"/>
    <s v="2024/01 "/>
  </r>
  <r>
    <n v="4915"/>
    <s v="2025/06 "/>
    <x v="1249"/>
    <x v="11"/>
    <x v="707"/>
    <n v="17"/>
    <s v="2024/03 "/>
  </r>
  <r>
    <n v="4916"/>
    <s v="2025/06 "/>
    <x v="1250"/>
    <x v="82"/>
    <x v="708"/>
    <n v="2"/>
    <s v="2024/01 "/>
  </r>
  <r>
    <n v="4917"/>
    <s v="2025/06 "/>
    <x v="1251"/>
    <x v="83"/>
    <x v="709"/>
    <n v="12"/>
    <s v="2024/03 "/>
  </r>
  <r>
    <n v="4918"/>
    <s v="2025/06 "/>
    <x v="199"/>
    <x v="67"/>
    <x v="168"/>
    <n v="79"/>
    <s v="2024/01 "/>
  </r>
  <r>
    <n v="4919"/>
    <s v="2025/06 "/>
    <x v="544"/>
    <x v="67"/>
    <x v="391"/>
    <n v="1"/>
    <s v="2024/05 "/>
  </r>
  <r>
    <n v="4920"/>
    <s v="2025/06 "/>
    <x v="349"/>
    <x v="67"/>
    <x v="285"/>
    <n v="20"/>
    <s v="2024/01 "/>
  </r>
  <r>
    <n v="4921"/>
    <s v="2025/06 "/>
    <x v="202"/>
    <x v="97"/>
    <x v="171"/>
    <n v="12"/>
    <s v="2024/01 "/>
  </r>
  <r>
    <n v="4922"/>
    <s v="2025/06 "/>
    <x v="545"/>
    <x v="97"/>
    <x v="392"/>
    <n v="1"/>
    <s v="2024/05 "/>
  </r>
  <r>
    <n v="4923"/>
    <s v="2025/06 "/>
    <x v="206"/>
    <x v="67"/>
    <x v="175"/>
    <n v="55"/>
    <s v="2024/01 "/>
  </r>
  <r>
    <n v="4924"/>
    <s v="2025/06 "/>
    <x v="1252"/>
    <x v="105"/>
    <x v="710"/>
    <n v="18"/>
    <s v="2024/01 "/>
  </r>
  <r>
    <n v="4925"/>
    <s v="2025/06 "/>
    <x v="1253"/>
    <x v="105"/>
    <x v="711"/>
    <n v="100"/>
    <s v="2024/01 "/>
  </r>
  <r>
    <n v="4926"/>
    <s v="2025/06 "/>
    <x v="1254"/>
    <x v="99"/>
    <x v="712"/>
    <n v="10"/>
    <s v="2024/01 "/>
  </r>
  <r>
    <n v="4927"/>
    <s v="2025/06 "/>
    <x v="847"/>
    <x v="99"/>
    <x v="548"/>
    <n v="30"/>
    <s v="2024/01 "/>
  </r>
  <r>
    <n v="4928"/>
    <s v="2025/06 "/>
    <x v="1255"/>
    <x v="215"/>
    <x v="713"/>
    <n v="10"/>
    <s v="2024/01 "/>
  </r>
  <r>
    <n v="4929"/>
    <s v="2025/06 "/>
    <x v="548"/>
    <x v="98"/>
    <x v="395"/>
    <n v="30"/>
    <s v="2024/01 "/>
  </r>
  <r>
    <n v="4930"/>
    <s v="2025/06 "/>
    <x v="549"/>
    <x v="98"/>
    <x v="396"/>
    <n v="21"/>
    <s v="2024/01 "/>
  </r>
  <r>
    <n v="4931"/>
    <s v="2025/06 "/>
    <x v="351"/>
    <x v="98"/>
    <x v="287"/>
    <n v="20"/>
    <s v="2024/01 "/>
  </r>
  <r>
    <n v="4932"/>
    <s v="2025/06 "/>
    <x v="215"/>
    <x v="102"/>
    <x v="184"/>
    <n v="30"/>
    <s v="2024/01 "/>
  </r>
  <r>
    <n v="4933"/>
    <s v="2025/06 "/>
    <x v="752"/>
    <x v="147"/>
    <x v="194"/>
    <n v="10"/>
    <s v="2024/01 "/>
  </r>
  <r>
    <n v="4934"/>
    <s v="2025/06 "/>
    <x v="467"/>
    <x v="147"/>
    <x v="163"/>
    <n v="10"/>
    <s v="2024/01 "/>
  </r>
  <r>
    <n v="4935"/>
    <s v="2025/06 "/>
    <x v="216"/>
    <x v="103"/>
    <x v="185"/>
    <n v="210"/>
    <s v="2024/08 "/>
  </r>
  <r>
    <n v="4936"/>
    <s v="2025/06 "/>
    <x v="217"/>
    <x v="103"/>
    <x v="186"/>
    <n v="251"/>
    <s v="2025/11 "/>
  </r>
  <r>
    <n v="4937"/>
    <s v="2025/06 "/>
    <x v="219"/>
    <x v="103"/>
    <x v="188"/>
    <n v="20"/>
    <s v="2024/07 "/>
  </r>
  <r>
    <n v="4938"/>
    <s v="2025/06 "/>
    <x v="220"/>
    <x v="103"/>
    <x v="189"/>
    <n v="2"/>
    <s v="2024/06 "/>
  </r>
  <r>
    <n v="4939"/>
    <s v="2025/06 "/>
    <x v="221"/>
    <x v="103"/>
    <x v="190"/>
    <n v="12"/>
    <s v="2024/04 "/>
  </r>
  <r>
    <n v="4940"/>
    <s v="2025/06 "/>
    <x v="355"/>
    <x v="103"/>
    <x v="290"/>
    <n v="20"/>
    <s v="2024/02 "/>
  </r>
  <r>
    <n v="4941"/>
    <s v="2025/06 "/>
    <x v="356"/>
    <x v="104"/>
    <x v="291"/>
    <n v="50"/>
    <s v="2024/01 "/>
  </r>
  <r>
    <n v="4942"/>
    <s v="2025/06 "/>
    <x v="224"/>
    <x v="105"/>
    <x v="193"/>
    <n v="405"/>
    <s v="2026/02 "/>
  </r>
  <r>
    <n v="4943"/>
    <s v="2025/06 "/>
    <x v="225"/>
    <x v="105"/>
    <x v="194"/>
    <n v="102"/>
    <s v="2024/04 "/>
  </r>
  <r>
    <n v="4944"/>
    <s v="2025/06 "/>
    <x v="226"/>
    <x v="105"/>
    <x v="195"/>
    <n v="100"/>
    <s v="2024/01 "/>
  </r>
  <r>
    <n v="4945"/>
    <s v="2025/06 "/>
    <x v="227"/>
    <x v="105"/>
    <x v="196"/>
    <n v="40"/>
    <s v="2024/06 "/>
  </r>
  <r>
    <n v="4946"/>
    <s v="2025/06 "/>
    <x v="228"/>
    <x v="105"/>
    <x v="197"/>
    <n v="5"/>
    <s v="2024/01 "/>
  </r>
  <r>
    <n v="4947"/>
    <s v="2025/06 "/>
    <x v="229"/>
    <x v="105"/>
    <x v="198"/>
    <n v="100"/>
    <s v="2024/02 "/>
  </r>
  <r>
    <n v="4948"/>
    <s v="2025/06 "/>
    <x v="230"/>
    <x v="105"/>
    <x v="199"/>
    <n v="120"/>
    <s v="2024/02 "/>
  </r>
  <r>
    <n v="4949"/>
    <s v="2025/06 "/>
    <x v="552"/>
    <x v="105"/>
    <x v="398"/>
    <n v="15"/>
    <s v="2024/01 "/>
  </r>
  <r>
    <n v="4950"/>
    <s v="2025/06 "/>
    <x v="665"/>
    <x v="77"/>
    <x v="453"/>
    <n v="10"/>
    <s v="2024/12 "/>
  </r>
  <r>
    <n v="4951"/>
    <s v="2025/06 "/>
    <x v="357"/>
    <x v="77"/>
    <x v="292"/>
    <n v="-370"/>
    <s v="2025/02 "/>
  </r>
  <r>
    <n v="4952"/>
    <s v="2025/06 "/>
    <x v="358"/>
    <x v="100"/>
    <x v="293"/>
    <n v="56"/>
    <s v="2024/02 "/>
  </r>
  <r>
    <n v="4953"/>
    <s v="2025/06 "/>
    <x v="234"/>
    <x v="100"/>
    <x v="203"/>
    <n v="86"/>
    <s v="2025/02 "/>
  </r>
  <r>
    <n v="4954"/>
    <s v="2025/06 "/>
    <x v="235"/>
    <x v="100"/>
    <x v="204"/>
    <n v="24"/>
    <s v="2026/01 "/>
  </r>
  <r>
    <n v="4955"/>
    <s v="2025/06 "/>
    <x v="239"/>
    <x v="78"/>
    <x v="208"/>
    <n v="10"/>
    <s v="2024/11 "/>
  </r>
  <r>
    <n v="4956"/>
    <s v="2025/06 "/>
    <x v="241"/>
    <x v="78"/>
    <x v="210"/>
    <n v="70"/>
    <s v="2024/08 "/>
  </r>
  <r>
    <n v="4957"/>
    <s v="2025/06 "/>
    <x v="242"/>
    <x v="78"/>
    <x v="211"/>
    <n v="520"/>
    <s v="2026/02 "/>
  </r>
  <r>
    <n v="4958"/>
    <s v="2025/06 "/>
    <x v="554"/>
    <x v="78"/>
    <x v="400"/>
    <n v="60"/>
    <s v="2024/01 "/>
  </r>
  <r>
    <n v="4959"/>
    <s v="2025/06 "/>
    <x v="243"/>
    <x v="79"/>
    <x v="212"/>
    <n v="370"/>
    <s v="2024/10 "/>
  </r>
  <r>
    <n v="4960"/>
    <s v="2025/06 "/>
    <x v="244"/>
    <x v="79"/>
    <x v="213"/>
    <n v="62"/>
    <s v="2024/07 "/>
  </r>
  <r>
    <n v="4961"/>
    <s v="2025/06 "/>
    <x v="245"/>
    <x v="79"/>
    <x v="214"/>
    <n v="2672"/>
    <s v="2024/01 "/>
  </r>
  <r>
    <n v="4962"/>
    <s v="2025/06 "/>
    <x v="246"/>
    <x v="79"/>
    <x v="215"/>
    <n v="20"/>
    <s v="2024/04 "/>
  </r>
  <r>
    <n v="4963"/>
    <s v="2025/06 "/>
    <x v="474"/>
    <x v="79"/>
    <x v="359"/>
    <n v="2"/>
    <s v="2024/01 "/>
  </r>
  <r>
    <n v="4964"/>
    <s v="2025/06 "/>
    <x v="247"/>
    <x v="79"/>
    <x v="216"/>
    <n v="350"/>
    <s v="2026/02 "/>
  </r>
  <r>
    <n v="4965"/>
    <s v="2025/06 "/>
    <x v="248"/>
    <x v="79"/>
    <x v="217"/>
    <n v="1650"/>
    <s v="2024/01 "/>
  </r>
  <r>
    <n v="4966"/>
    <s v="2025/06 "/>
    <x v="249"/>
    <x v="79"/>
    <x v="218"/>
    <n v="100"/>
    <s v="2024/01 "/>
  </r>
  <r>
    <n v="4967"/>
    <s v="2025/06 "/>
    <x v="250"/>
    <x v="79"/>
    <x v="219"/>
    <n v="20"/>
    <s v="2026/03 "/>
  </r>
  <r>
    <n v="4968"/>
    <s v="2025/06 "/>
    <x v="251"/>
    <x v="79"/>
    <x v="220"/>
    <n v="200"/>
    <s v="2024/01 "/>
  </r>
  <r>
    <n v="4969"/>
    <s v="2025/06 "/>
    <x v="252"/>
    <x v="79"/>
    <x v="221"/>
    <n v="30"/>
    <s v="2024/01 "/>
  </r>
  <r>
    <n v="4970"/>
    <s v="2025/06 "/>
    <x v="951"/>
    <x v="106"/>
    <x v="163"/>
    <n v="10"/>
    <s v="2024/01 "/>
  </r>
  <r>
    <n v="4971"/>
    <s v="2025/06 "/>
    <x v="254"/>
    <x v="106"/>
    <x v="194"/>
    <n v="10"/>
    <s v="2024/01 "/>
  </r>
  <r>
    <n v="4972"/>
    <s v="2025/06 "/>
    <x v="558"/>
    <x v="216"/>
    <x v="404"/>
    <n v="110"/>
    <s v="2024/12 "/>
  </r>
  <r>
    <n v="4973"/>
    <s v="2025/06 "/>
    <x v="559"/>
    <x v="217"/>
    <x v="405"/>
    <n v="270"/>
    <s v="2024/12 "/>
  </r>
  <r>
    <n v="4974"/>
    <s v="2025/06 "/>
    <x v="560"/>
    <x v="218"/>
    <x v="406"/>
    <n v="30"/>
    <s v="2024/04 "/>
  </r>
  <r>
    <n v="4975"/>
    <s v="2025/06 "/>
    <x v="562"/>
    <x v="220"/>
    <x v="408"/>
    <n v="60"/>
    <s v="2024/12 "/>
  </r>
  <r>
    <n v="4976"/>
    <s v="2025/06 "/>
    <x v="563"/>
    <x v="221"/>
    <x v="409"/>
    <n v="155"/>
    <s v="2024/05 "/>
  </r>
  <r>
    <n v="4977"/>
    <s v="2025/06 "/>
    <x v="566"/>
    <x v="224"/>
    <x v="412"/>
    <n v="5"/>
    <s v="2025/12 "/>
  </r>
  <r>
    <n v="4978"/>
    <s v="2025/06 "/>
    <x v="568"/>
    <x v="226"/>
    <x v="414"/>
    <n v="13"/>
    <s v="2024/10 "/>
  </r>
  <r>
    <n v="4979"/>
    <s v="2025/06 "/>
    <x v="670"/>
    <x v="274"/>
    <x v="458"/>
    <n v="800"/>
    <s v="2024/01 "/>
  </r>
  <r>
    <n v="4980"/>
    <s v="2025/06 "/>
    <x v="671"/>
    <x v="275"/>
    <x v="459"/>
    <n v="670"/>
    <s v="2025/12 "/>
  </r>
  <r>
    <n v="4981"/>
    <s v="2025/06 "/>
    <x v="672"/>
    <x v="276"/>
    <x v="460"/>
    <n v="450"/>
    <s v="2025/12 "/>
  </r>
  <r>
    <n v="4982"/>
    <s v="2025/06 "/>
    <x v="673"/>
    <x v="277"/>
    <x v="461"/>
    <n v="310"/>
    <s v="2025/12 "/>
  </r>
  <r>
    <n v="4983"/>
    <s v="2025/06 "/>
    <x v="569"/>
    <x v="227"/>
    <x v="415"/>
    <n v="1450"/>
    <s v="2024/07 "/>
  </r>
  <r>
    <n v="4984"/>
    <s v="2025/07 "/>
    <x v="0"/>
    <x v="0"/>
    <x v="0"/>
    <n v="30"/>
    <s v="2024/01 "/>
  </r>
  <r>
    <n v="4985"/>
    <s v="2025/07 "/>
    <x v="1"/>
    <x v="0"/>
    <x v="1"/>
    <n v="30"/>
    <s v="2024/01 "/>
  </r>
  <r>
    <n v="4986"/>
    <s v="2025/07 "/>
    <x v="2"/>
    <x v="1"/>
    <x v="1"/>
    <n v="50"/>
    <s v="2024/01 "/>
  </r>
  <r>
    <n v="4987"/>
    <s v="2025/07 "/>
    <x v="6"/>
    <x v="1"/>
    <x v="3"/>
    <n v="70"/>
    <s v="2024/01 "/>
  </r>
  <r>
    <n v="4988"/>
    <s v="2025/07 "/>
    <x v="374"/>
    <x v="149"/>
    <x v="303"/>
    <n v="20"/>
    <s v="2024/01 "/>
  </r>
  <r>
    <n v="4989"/>
    <s v="2025/07 "/>
    <x v="574"/>
    <x v="228"/>
    <x v="303"/>
    <n v="10"/>
    <s v="2024/01 "/>
  </r>
  <r>
    <n v="4990"/>
    <s v="2025/07 "/>
    <x v="259"/>
    <x v="3"/>
    <x v="8"/>
    <n v="50"/>
    <s v="2024/01 "/>
  </r>
  <r>
    <n v="4991"/>
    <s v="2025/07 "/>
    <x v="958"/>
    <x v="150"/>
    <x v="305"/>
    <n v="50"/>
    <s v="2024/01 "/>
  </r>
  <r>
    <n v="4992"/>
    <s v="2025/07 "/>
    <x v="677"/>
    <x v="149"/>
    <x v="463"/>
    <n v="50"/>
    <s v="2024/01 "/>
  </r>
  <r>
    <n v="4993"/>
    <s v="2025/07 "/>
    <x v="959"/>
    <x v="150"/>
    <x v="463"/>
    <n v="50"/>
    <s v="2024/01 "/>
  </r>
  <r>
    <n v="4994"/>
    <s v="2025/07 "/>
    <x v="678"/>
    <x v="228"/>
    <x v="463"/>
    <n v="50"/>
    <s v="2024/01 "/>
  </r>
  <r>
    <n v="4995"/>
    <s v="2025/07 "/>
    <x v="577"/>
    <x v="231"/>
    <x v="11"/>
    <n v="20"/>
    <s v="2024/01 "/>
  </r>
  <r>
    <n v="4996"/>
    <s v="2025/07 "/>
    <x v="679"/>
    <x v="3"/>
    <x v="10"/>
    <n v="20"/>
    <s v="2024/01 "/>
  </r>
  <r>
    <n v="4997"/>
    <s v="2025/07 "/>
    <x v="777"/>
    <x v="3"/>
    <x v="11"/>
    <n v="10"/>
    <s v="2024/01 "/>
  </r>
  <r>
    <n v="4998"/>
    <s v="2025/07 "/>
    <x v="1256"/>
    <x v="3"/>
    <x v="714"/>
    <n v="2"/>
    <s v="2024/01 "/>
  </r>
  <r>
    <n v="4999"/>
    <s v="2025/07 "/>
    <x v="379"/>
    <x v="151"/>
    <x v="305"/>
    <n v="50"/>
    <s v="2024/01 "/>
  </r>
  <r>
    <n v="5000"/>
    <s v="2025/07 "/>
    <x v="1257"/>
    <x v="231"/>
    <x v="7"/>
    <n v="10"/>
    <s v="2024/01 "/>
  </r>
  <r>
    <n v="5001"/>
    <s v="2025/07 "/>
    <x v="1008"/>
    <x v="149"/>
    <x v="305"/>
    <n v="100"/>
    <s v="2024/01 "/>
  </r>
  <r>
    <n v="5002"/>
    <s v="2025/07 "/>
    <x v="11"/>
    <x v="6"/>
    <x v="7"/>
    <n v="2"/>
    <s v="2024/01 "/>
  </r>
  <r>
    <n v="5003"/>
    <s v="2025/07 "/>
    <x v="1143"/>
    <x v="88"/>
    <x v="8"/>
    <n v="2"/>
    <s v="2024/01 "/>
  </r>
  <r>
    <n v="5004"/>
    <s v="2025/07 "/>
    <x v="1258"/>
    <x v="12"/>
    <x v="10"/>
    <n v="5"/>
    <s v="2024/01 "/>
  </r>
  <r>
    <n v="5005"/>
    <s v="2025/07 "/>
    <x v="397"/>
    <x v="156"/>
    <x v="2"/>
    <n v="5"/>
    <s v="2024/01 "/>
  </r>
  <r>
    <n v="5006"/>
    <s v="2025/07 "/>
    <x v="1259"/>
    <x v="12"/>
    <x v="12"/>
    <n v="5"/>
    <s v="2024/01 "/>
  </r>
  <r>
    <n v="5007"/>
    <s v="2025/07 "/>
    <x v="271"/>
    <x v="111"/>
    <x v="9"/>
    <n v="2"/>
    <s v="2024/02 "/>
  </r>
  <r>
    <n v="5008"/>
    <s v="2025/07 "/>
    <x v="275"/>
    <x v="115"/>
    <x v="9"/>
    <n v="50"/>
    <s v="2024/05 "/>
  </r>
  <r>
    <n v="5009"/>
    <s v="2025/07 "/>
    <x v="1260"/>
    <x v="484"/>
    <x v="9"/>
    <n v="10"/>
    <s v="2024/01 "/>
  </r>
  <r>
    <n v="5010"/>
    <s v="2025/07 "/>
    <x v="276"/>
    <x v="116"/>
    <x v="232"/>
    <n v="10"/>
    <s v="2024/01 "/>
  </r>
  <r>
    <n v="5011"/>
    <s v="2025/07 "/>
    <x v="406"/>
    <x v="161"/>
    <x v="314"/>
    <n v="10"/>
    <s v="2024/01 "/>
  </r>
  <r>
    <n v="5012"/>
    <s v="2025/07 "/>
    <x v="409"/>
    <x v="164"/>
    <x v="317"/>
    <n v="10"/>
    <s v="2024/01 "/>
  </r>
  <r>
    <n v="5013"/>
    <s v="2025/07 "/>
    <x v="31"/>
    <x v="14"/>
    <x v="22"/>
    <n v="20"/>
    <s v="2025/12 "/>
  </r>
  <r>
    <n v="5014"/>
    <s v="2025/07 "/>
    <x v="32"/>
    <x v="15"/>
    <x v="23"/>
    <n v="81"/>
    <s v="2024/10 "/>
  </r>
  <r>
    <n v="5015"/>
    <s v="2025/07 "/>
    <x v="866"/>
    <x v="325"/>
    <x v="554"/>
    <n v="50"/>
    <s v="2025/12 "/>
  </r>
  <r>
    <n v="5016"/>
    <s v="2025/07 "/>
    <x v="33"/>
    <x v="16"/>
    <x v="24"/>
    <n v="12"/>
    <s v="2025/10 "/>
  </r>
  <r>
    <n v="5017"/>
    <s v="2025/07 "/>
    <x v="867"/>
    <x v="326"/>
    <x v="555"/>
    <n v="50"/>
    <s v="2024/01 "/>
  </r>
  <r>
    <n v="5018"/>
    <s v="2025/07 "/>
    <x v="35"/>
    <x v="18"/>
    <x v="26"/>
    <n v="25"/>
    <s v="2024/03 "/>
  </r>
  <r>
    <n v="5019"/>
    <s v="2025/07 "/>
    <x v="1261"/>
    <x v="485"/>
    <x v="715"/>
    <n v="10"/>
    <s v="2025/11 "/>
  </r>
  <r>
    <n v="5020"/>
    <s v="2025/07 "/>
    <x v="36"/>
    <x v="19"/>
    <x v="27"/>
    <n v="60"/>
    <s v="2024/04 "/>
  </r>
  <r>
    <n v="5021"/>
    <s v="2025/07 "/>
    <x v="37"/>
    <x v="20"/>
    <x v="28"/>
    <n v="60"/>
    <s v="2024/09 "/>
  </r>
  <r>
    <n v="5022"/>
    <s v="2025/07 "/>
    <x v="868"/>
    <x v="327"/>
    <x v="556"/>
    <n v="40"/>
    <s v="2024/03 "/>
  </r>
  <r>
    <n v="5023"/>
    <s v="2025/07 "/>
    <x v="594"/>
    <x v="243"/>
    <x v="422"/>
    <n v="8"/>
    <s v="2024/01 "/>
  </r>
  <r>
    <n v="5024"/>
    <s v="2025/07 "/>
    <x v="38"/>
    <x v="21"/>
    <x v="29"/>
    <n v="25"/>
    <s v="2024/07 "/>
  </r>
  <r>
    <n v="5025"/>
    <s v="2025/07 "/>
    <x v="595"/>
    <x v="244"/>
    <x v="423"/>
    <n v="8"/>
    <s v="2024/01 "/>
  </r>
  <r>
    <n v="5026"/>
    <s v="2025/07 "/>
    <x v="39"/>
    <x v="22"/>
    <x v="30"/>
    <n v="70"/>
    <s v="2024/04 "/>
  </r>
  <r>
    <n v="5027"/>
    <s v="2025/07 "/>
    <x v="869"/>
    <x v="328"/>
    <x v="557"/>
    <n v="2"/>
    <s v="2024/01 "/>
  </r>
  <r>
    <n v="5028"/>
    <s v="2025/07 "/>
    <x v="411"/>
    <x v="166"/>
    <x v="9"/>
    <n v="60"/>
    <s v="2024/06 "/>
  </r>
  <r>
    <n v="5029"/>
    <s v="2025/07 "/>
    <x v="41"/>
    <x v="24"/>
    <x v="32"/>
    <n v="47"/>
    <s v="2024/11 "/>
  </r>
  <r>
    <n v="5030"/>
    <s v="2025/07 "/>
    <x v="42"/>
    <x v="25"/>
    <x v="33"/>
    <n v="-1"/>
    <s v="2025/08 "/>
  </r>
  <r>
    <n v="5031"/>
    <s v="2025/07 "/>
    <x v="43"/>
    <x v="26"/>
    <x v="34"/>
    <n v="-2413"/>
    <s v="2024/12 "/>
  </r>
  <r>
    <n v="5032"/>
    <s v="2025/07 "/>
    <x v="44"/>
    <x v="27"/>
    <x v="35"/>
    <n v="-1024"/>
    <s v="2024/12 "/>
  </r>
  <r>
    <n v="5033"/>
    <s v="2025/07 "/>
    <x v="45"/>
    <x v="28"/>
    <x v="36"/>
    <n v="80"/>
    <s v="2025/12 "/>
  </r>
  <r>
    <n v="5034"/>
    <s v="2025/07 "/>
    <x v="46"/>
    <x v="29"/>
    <x v="37"/>
    <n v="304"/>
    <s v="2024/01 "/>
  </r>
  <r>
    <n v="5035"/>
    <s v="2025/07 "/>
    <x v="47"/>
    <x v="30"/>
    <x v="38"/>
    <n v="149"/>
    <s v="2025/12 "/>
  </r>
  <r>
    <n v="5036"/>
    <s v="2025/07 "/>
    <x v="48"/>
    <x v="31"/>
    <x v="39"/>
    <n v="59"/>
    <s v="2024/03 "/>
  </r>
  <r>
    <n v="5037"/>
    <s v="2025/07 "/>
    <x v="49"/>
    <x v="32"/>
    <x v="40"/>
    <n v="100"/>
    <s v="2025/11 "/>
  </r>
  <r>
    <n v="5038"/>
    <s v="2025/07 "/>
    <x v="50"/>
    <x v="33"/>
    <x v="41"/>
    <n v="-519"/>
    <s v="2024/11 "/>
  </r>
  <r>
    <n v="5039"/>
    <s v="2025/07 "/>
    <x v="975"/>
    <x v="376"/>
    <x v="9"/>
    <n v="-9"/>
    <s v="2024/01 "/>
  </r>
  <r>
    <n v="5040"/>
    <s v="2025/07 "/>
    <x v="51"/>
    <x v="34"/>
    <x v="42"/>
    <n v="320"/>
    <s v="2024/11 "/>
  </r>
  <r>
    <n v="5041"/>
    <s v="2025/07 "/>
    <x v="52"/>
    <x v="35"/>
    <x v="43"/>
    <n v="-594"/>
    <s v="2024/02 "/>
  </r>
  <r>
    <n v="5042"/>
    <s v="2025/07 "/>
    <x v="53"/>
    <x v="36"/>
    <x v="44"/>
    <n v="20"/>
    <s v="2024/01 "/>
  </r>
  <r>
    <n v="5043"/>
    <s v="2025/07 "/>
    <x v="281"/>
    <x v="121"/>
    <x v="237"/>
    <n v="50"/>
    <s v="2025/03 "/>
  </r>
  <r>
    <n v="5044"/>
    <s v="2025/07 "/>
    <x v="976"/>
    <x v="377"/>
    <x v="600"/>
    <n v="1"/>
    <s v="2024/03 "/>
  </r>
  <r>
    <n v="5045"/>
    <s v="2025/07 "/>
    <x v="694"/>
    <x v="285"/>
    <x v="9"/>
    <n v="-9"/>
    <s v="2024/01 "/>
  </r>
  <r>
    <n v="5046"/>
    <s v="2025/07 "/>
    <x v="54"/>
    <x v="37"/>
    <x v="45"/>
    <n v="64"/>
    <s v="2024/06 "/>
  </r>
  <r>
    <n v="5047"/>
    <s v="2025/07 "/>
    <x v="55"/>
    <x v="38"/>
    <x v="46"/>
    <n v="47"/>
    <s v="2024/01 "/>
  </r>
  <r>
    <n v="5048"/>
    <s v="2025/07 "/>
    <x v="1204"/>
    <x v="466"/>
    <x v="682"/>
    <n v="3"/>
    <s v="2024/04 "/>
  </r>
  <r>
    <n v="5049"/>
    <s v="2025/07 "/>
    <x v="871"/>
    <x v="330"/>
    <x v="559"/>
    <n v="100"/>
    <s v="2024/01 "/>
  </r>
  <r>
    <n v="5050"/>
    <s v="2025/07 "/>
    <x v="795"/>
    <x v="307"/>
    <x v="9"/>
    <n v="-10"/>
    <s v="2024/01 "/>
  </r>
  <r>
    <n v="5051"/>
    <s v="2025/07 "/>
    <x v="58"/>
    <x v="41"/>
    <x v="49"/>
    <n v="35"/>
    <s v="2025/06 "/>
  </r>
  <r>
    <n v="5052"/>
    <s v="2025/07 "/>
    <x v="59"/>
    <x v="42"/>
    <x v="50"/>
    <n v="95"/>
    <s v="2024/01 "/>
  </r>
  <r>
    <n v="5053"/>
    <s v="2025/07 "/>
    <x v="872"/>
    <x v="331"/>
    <x v="9"/>
    <n v="12"/>
    <s v="2024/02 "/>
  </r>
  <r>
    <n v="5054"/>
    <s v="2025/07 "/>
    <x v="283"/>
    <x v="123"/>
    <x v="239"/>
    <n v="1"/>
    <s v="2024/03 "/>
  </r>
  <r>
    <n v="5055"/>
    <s v="2025/07 "/>
    <x v="60"/>
    <x v="43"/>
    <x v="51"/>
    <n v="72"/>
    <s v="2025/12 "/>
  </r>
  <r>
    <n v="5056"/>
    <s v="2025/07 "/>
    <x v="61"/>
    <x v="44"/>
    <x v="52"/>
    <n v="400"/>
    <s v="2025/11 "/>
  </r>
  <r>
    <n v="5057"/>
    <s v="2025/07 "/>
    <x v="62"/>
    <x v="45"/>
    <x v="53"/>
    <n v="53"/>
    <s v="2025/03 "/>
  </r>
  <r>
    <n v="5058"/>
    <s v="2025/07 "/>
    <x v="63"/>
    <x v="46"/>
    <x v="54"/>
    <n v="400"/>
    <s v="2025/12 "/>
  </r>
  <r>
    <n v="5059"/>
    <s v="2025/07 "/>
    <x v="697"/>
    <x v="288"/>
    <x v="467"/>
    <n v="50"/>
    <s v="2024/01 "/>
  </r>
  <r>
    <n v="5060"/>
    <s v="2025/07 "/>
    <x v="284"/>
    <x v="124"/>
    <x v="240"/>
    <n v="50"/>
    <s v="2024/01 "/>
  </r>
  <r>
    <n v="5061"/>
    <s v="2025/07 "/>
    <x v="64"/>
    <x v="47"/>
    <x v="55"/>
    <n v="10"/>
    <s v="2025/02 "/>
  </r>
  <r>
    <n v="5062"/>
    <s v="2025/07 "/>
    <x v="65"/>
    <x v="48"/>
    <x v="56"/>
    <n v="500"/>
    <s v="2026/04 "/>
  </r>
  <r>
    <n v="5063"/>
    <s v="2025/07 "/>
    <x v="66"/>
    <x v="49"/>
    <x v="57"/>
    <n v="20"/>
    <s v="2025/12 "/>
  </r>
  <r>
    <n v="5064"/>
    <s v="2025/07 "/>
    <x v="70"/>
    <x v="53"/>
    <x v="61"/>
    <n v="30"/>
    <s v="2024/05 "/>
  </r>
  <r>
    <n v="5065"/>
    <s v="2025/07 "/>
    <x v="72"/>
    <x v="55"/>
    <x v="63"/>
    <n v="30"/>
    <s v="2024/12 "/>
  </r>
  <r>
    <n v="5066"/>
    <s v="2025/07 "/>
    <x v="73"/>
    <x v="56"/>
    <x v="64"/>
    <n v="10"/>
    <s v="2024/10 "/>
  </r>
  <r>
    <n v="5067"/>
    <s v="2025/07 "/>
    <x v="74"/>
    <x v="57"/>
    <x v="65"/>
    <n v="-5"/>
    <s v="2025/12 "/>
  </r>
  <r>
    <n v="5068"/>
    <s v="2025/07 "/>
    <x v="607"/>
    <x v="256"/>
    <x v="426"/>
    <n v="8"/>
    <s v="2024/01 "/>
  </r>
  <r>
    <n v="5069"/>
    <s v="2025/07 "/>
    <x v="76"/>
    <x v="59"/>
    <x v="66"/>
    <n v="74"/>
    <s v="2025/12 "/>
  </r>
  <r>
    <n v="5070"/>
    <s v="2025/07 "/>
    <x v="77"/>
    <x v="60"/>
    <x v="67"/>
    <n v="82"/>
    <s v="2024/10 "/>
  </r>
  <r>
    <n v="5071"/>
    <s v="2025/07 "/>
    <x v="608"/>
    <x v="257"/>
    <x v="427"/>
    <n v="1"/>
    <s v="2024/01 "/>
  </r>
  <r>
    <n v="5072"/>
    <s v="2025/07 "/>
    <x v="1104"/>
    <x v="421"/>
    <x v="603"/>
    <n v="5"/>
    <s v="2024/01 "/>
  </r>
  <r>
    <n v="5073"/>
    <s v="2025/07 "/>
    <x v="290"/>
    <x v="130"/>
    <x v="244"/>
    <n v="40"/>
    <s v="2024/01 "/>
  </r>
  <r>
    <n v="5074"/>
    <s v="2025/07 "/>
    <x v="981"/>
    <x v="381"/>
    <x v="603"/>
    <n v="5"/>
    <s v="2024/01 "/>
  </r>
  <r>
    <n v="5075"/>
    <s v="2025/07 "/>
    <x v="1262"/>
    <x v="486"/>
    <x v="244"/>
    <n v="30"/>
    <s v="2024/01 "/>
  </r>
  <r>
    <n v="5076"/>
    <s v="2025/07 "/>
    <x v="982"/>
    <x v="382"/>
    <x v="604"/>
    <n v="2"/>
    <s v="2024/01 "/>
  </r>
  <r>
    <n v="5077"/>
    <s v="2025/07 "/>
    <x v="1263"/>
    <x v="487"/>
    <x v="9"/>
    <n v="2"/>
    <s v="2024/01 "/>
  </r>
  <r>
    <n v="5078"/>
    <s v="2025/07 "/>
    <x v="1125"/>
    <x v="432"/>
    <x v="9"/>
    <n v="50"/>
    <s v="2024/01 "/>
  </r>
  <r>
    <n v="5079"/>
    <s v="2025/07 "/>
    <x v="1232"/>
    <x v="112"/>
    <x v="75"/>
    <n v="34"/>
    <s v="2024/03 "/>
  </r>
  <r>
    <n v="5080"/>
    <s v="2025/07 "/>
    <x v="1264"/>
    <x v="113"/>
    <x v="716"/>
    <n v="64"/>
    <s v="2024/06 "/>
  </r>
  <r>
    <n v="5081"/>
    <s v="2025/07 "/>
    <x v="1265"/>
    <x v="488"/>
    <x v="717"/>
    <n v="20"/>
    <s v="2024/01 "/>
  </r>
  <r>
    <n v="5082"/>
    <s v="2025/07 "/>
    <x v="313"/>
    <x v="134"/>
    <x v="78"/>
    <n v="36"/>
    <s v="2024/08 "/>
  </r>
  <r>
    <n v="5083"/>
    <s v="2025/07 "/>
    <x v="97"/>
    <x v="71"/>
    <x v="78"/>
    <n v="20"/>
    <s v="2024/04 "/>
  </r>
  <r>
    <n v="5084"/>
    <s v="2025/07 "/>
    <x v="314"/>
    <x v="135"/>
    <x v="79"/>
    <n v="300"/>
    <s v="2024/02 "/>
  </r>
  <r>
    <n v="5085"/>
    <s v="2025/07 "/>
    <x v="315"/>
    <x v="136"/>
    <x v="262"/>
    <n v="50"/>
    <s v="2024/02 "/>
  </r>
  <r>
    <n v="5086"/>
    <s v="2025/07 "/>
    <x v="316"/>
    <x v="75"/>
    <x v="78"/>
    <n v="50"/>
    <s v="2024/08 "/>
  </r>
  <r>
    <n v="5087"/>
    <s v="2025/07 "/>
    <x v="98"/>
    <x v="72"/>
    <x v="79"/>
    <n v="1128"/>
    <s v="2026/01 "/>
  </r>
  <r>
    <n v="5088"/>
    <s v="2025/07 "/>
    <x v="99"/>
    <x v="73"/>
    <x v="79"/>
    <n v="40"/>
    <s v="2024/03 "/>
  </r>
  <r>
    <n v="5089"/>
    <s v="2025/07 "/>
    <x v="733"/>
    <x v="134"/>
    <x v="80"/>
    <n v="10"/>
    <s v="2024/01 "/>
  </r>
  <r>
    <n v="5090"/>
    <s v="2025/07 "/>
    <x v="321"/>
    <x v="77"/>
    <x v="2"/>
    <n v="21"/>
    <s v="2026/01 "/>
  </r>
  <r>
    <n v="5091"/>
    <s v="2025/07 "/>
    <x v="438"/>
    <x v="77"/>
    <x v="82"/>
    <n v="2"/>
    <s v="2024/03 "/>
  </r>
  <r>
    <n v="5092"/>
    <s v="2025/07 "/>
    <x v="322"/>
    <x v="78"/>
    <x v="2"/>
    <n v="12"/>
    <s v="2024/01 "/>
  </r>
  <r>
    <n v="5093"/>
    <s v="2025/07 "/>
    <x v="105"/>
    <x v="78"/>
    <x v="82"/>
    <n v="2"/>
    <s v="2024/01 "/>
  </r>
  <r>
    <n v="5094"/>
    <s v="2025/07 "/>
    <x v="1266"/>
    <x v="104"/>
    <x v="15"/>
    <n v="100"/>
    <s v="2024/01 "/>
  </r>
  <r>
    <n v="5095"/>
    <s v="2025/07 "/>
    <x v="109"/>
    <x v="80"/>
    <x v="84"/>
    <n v="11"/>
    <s v="2024/02 "/>
  </r>
  <r>
    <n v="5096"/>
    <s v="2025/07 "/>
    <x v="940"/>
    <x v="81"/>
    <x v="587"/>
    <n v="30"/>
    <s v="2024/01 "/>
  </r>
  <r>
    <n v="5097"/>
    <s v="2025/07 "/>
    <x v="647"/>
    <x v="81"/>
    <x v="439"/>
    <n v="30"/>
    <s v="2024/01 "/>
  </r>
  <r>
    <n v="5098"/>
    <s v="2025/07 "/>
    <x v="1267"/>
    <x v="88"/>
    <x v="718"/>
    <n v="10"/>
    <s v="2024/01 "/>
  </r>
  <r>
    <n v="5099"/>
    <s v="2025/07 "/>
    <x v="328"/>
    <x v="11"/>
    <x v="267"/>
    <n v="50"/>
    <s v="2024/01 "/>
  </r>
  <r>
    <n v="5100"/>
    <s v="2025/07 "/>
    <x v="1088"/>
    <x v="11"/>
    <x v="123"/>
    <n v="2"/>
    <s v="2024/01 "/>
  </r>
  <r>
    <n v="5101"/>
    <s v="2025/07 "/>
    <x v="1033"/>
    <x v="90"/>
    <x v="623"/>
    <n v="28"/>
    <s v="2024/02 "/>
  </r>
  <r>
    <n v="5102"/>
    <s v="2025/07 "/>
    <x v="119"/>
    <x v="86"/>
    <x v="94"/>
    <n v="4"/>
    <s v="2024/01 "/>
  </r>
  <r>
    <n v="5103"/>
    <s v="2025/07 "/>
    <x v="120"/>
    <x v="85"/>
    <x v="95"/>
    <n v="45"/>
    <s v="2024/02 "/>
  </r>
  <r>
    <n v="5104"/>
    <s v="2025/07 "/>
    <x v="121"/>
    <x v="85"/>
    <x v="96"/>
    <n v="28"/>
    <s v="2024/10 "/>
  </r>
  <r>
    <n v="5105"/>
    <s v="2025/07 "/>
    <x v="122"/>
    <x v="85"/>
    <x v="97"/>
    <n v="10"/>
    <s v="2024/01 "/>
  </r>
  <r>
    <n v="5106"/>
    <s v="2025/07 "/>
    <x v="330"/>
    <x v="85"/>
    <x v="269"/>
    <n v="1"/>
    <s v="2024/01 "/>
  </r>
  <r>
    <n v="5107"/>
    <s v="2025/07 "/>
    <x v="124"/>
    <x v="85"/>
    <x v="99"/>
    <n v="20"/>
    <s v="2024/05 "/>
  </r>
  <r>
    <n v="5108"/>
    <s v="2025/07 "/>
    <x v="126"/>
    <x v="6"/>
    <x v="10"/>
    <n v="5"/>
    <s v="2024/01 "/>
  </r>
  <r>
    <n v="5109"/>
    <s v="2025/07 "/>
    <x v="1137"/>
    <x v="81"/>
    <x v="657"/>
    <n v="30"/>
    <s v="2024/01 "/>
  </r>
  <r>
    <n v="5110"/>
    <s v="2025/07 "/>
    <x v="129"/>
    <x v="87"/>
    <x v="100"/>
    <n v="46"/>
    <s v="2024/02 "/>
  </r>
  <r>
    <n v="5111"/>
    <s v="2025/07 "/>
    <x v="130"/>
    <x v="87"/>
    <x v="101"/>
    <n v="80"/>
    <s v="2025/02 "/>
  </r>
  <r>
    <n v="5112"/>
    <s v="2025/07 "/>
    <x v="133"/>
    <x v="87"/>
    <x v="104"/>
    <n v="48"/>
    <s v="2024/02 "/>
  </r>
  <r>
    <n v="5113"/>
    <s v="2025/07 "/>
    <x v="134"/>
    <x v="87"/>
    <x v="105"/>
    <n v="2"/>
    <s v="2024/01 "/>
  </r>
  <r>
    <n v="5114"/>
    <s v="2025/07 "/>
    <x v="1138"/>
    <x v="87"/>
    <x v="658"/>
    <n v="10"/>
    <s v="2024/01 "/>
  </r>
  <r>
    <n v="5115"/>
    <s v="2025/07 "/>
    <x v="453"/>
    <x v="82"/>
    <x v="346"/>
    <n v="30"/>
    <s v="2024/01 "/>
  </r>
  <r>
    <n v="5116"/>
    <s v="2025/07 "/>
    <x v="138"/>
    <x v="82"/>
    <x v="109"/>
    <n v="5"/>
    <s v="2025/03 "/>
  </r>
  <r>
    <n v="5117"/>
    <s v="2025/07 "/>
    <x v="139"/>
    <x v="82"/>
    <x v="110"/>
    <n v="20"/>
    <s v="2024/05 "/>
  </r>
  <r>
    <n v="5118"/>
    <s v="2025/07 "/>
    <x v="141"/>
    <x v="82"/>
    <x v="112"/>
    <n v="20"/>
    <s v="2024/01 "/>
  </r>
  <r>
    <n v="5119"/>
    <s v="2025/07 "/>
    <x v="142"/>
    <x v="9"/>
    <x v="113"/>
    <n v="592"/>
    <s v="2024/04 "/>
  </r>
  <r>
    <n v="5120"/>
    <s v="2025/07 "/>
    <x v="333"/>
    <x v="9"/>
    <x v="272"/>
    <n v="84"/>
    <s v="2024/02 "/>
  </r>
  <r>
    <n v="5121"/>
    <s v="2025/07 "/>
    <x v="144"/>
    <x v="9"/>
    <x v="115"/>
    <n v="628"/>
    <s v="2024/04 "/>
  </r>
  <r>
    <n v="5122"/>
    <s v="2025/07 "/>
    <x v="145"/>
    <x v="9"/>
    <x v="116"/>
    <n v="315"/>
    <s v="2024/04 "/>
  </r>
  <r>
    <n v="5123"/>
    <s v="2025/07 "/>
    <x v="146"/>
    <x v="9"/>
    <x v="117"/>
    <n v="260"/>
    <s v="2024/07 "/>
  </r>
  <r>
    <n v="5124"/>
    <s v="2025/07 "/>
    <x v="147"/>
    <x v="9"/>
    <x v="118"/>
    <n v="190"/>
    <s v="2024/02 "/>
  </r>
  <r>
    <n v="5125"/>
    <s v="2025/07 "/>
    <x v="148"/>
    <x v="9"/>
    <x v="119"/>
    <n v="48"/>
    <s v="2024/02 "/>
  </r>
  <r>
    <n v="5126"/>
    <s v="2025/07 "/>
    <x v="149"/>
    <x v="9"/>
    <x v="120"/>
    <n v="20"/>
    <s v="2024/02 "/>
  </r>
  <r>
    <n v="5127"/>
    <s v="2025/07 "/>
    <x v="150"/>
    <x v="9"/>
    <x v="121"/>
    <n v="341"/>
    <s v="2025/02 "/>
  </r>
  <r>
    <n v="5128"/>
    <s v="2025/07 "/>
    <x v="151"/>
    <x v="9"/>
    <x v="122"/>
    <n v="10"/>
    <s v="2024/01 "/>
  </r>
  <r>
    <n v="5129"/>
    <s v="2025/07 "/>
    <x v="153"/>
    <x v="9"/>
    <x v="124"/>
    <n v="230"/>
    <s v="2024/02 "/>
  </r>
  <r>
    <n v="5130"/>
    <s v="2025/07 "/>
    <x v="535"/>
    <x v="9"/>
    <x v="385"/>
    <n v="30"/>
    <s v="2024/01 "/>
  </r>
  <r>
    <n v="5131"/>
    <s v="2025/07 "/>
    <x v="154"/>
    <x v="9"/>
    <x v="125"/>
    <n v="122"/>
    <s v="2024/04 "/>
  </r>
  <r>
    <n v="5132"/>
    <s v="2025/07 "/>
    <x v="155"/>
    <x v="9"/>
    <x v="126"/>
    <n v="20"/>
    <s v="2024/01 "/>
  </r>
  <r>
    <n v="5133"/>
    <s v="2025/07 "/>
    <x v="156"/>
    <x v="88"/>
    <x v="127"/>
    <n v="52"/>
    <s v="2024/03 "/>
  </r>
  <r>
    <n v="5134"/>
    <s v="2025/07 "/>
    <x v="157"/>
    <x v="88"/>
    <x v="128"/>
    <n v="61"/>
    <s v="2024/01 "/>
  </r>
  <r>
    <n v="5135"/>
    <s v="2025/07 "/>
    <x v="838"/>
    <x v="88"/>
    <x v="539"/>
    <n v="30"/>
    <s v="2024/01 "/>
  </r>
  <r>
    <n v="5136"/>
    <s v="2025/07 "/>
    <x v="158"/>
    <x v="88"/>
    <x v="129"/>
    <n v="33"/>
    <s v="2024/01 "/>
  </r>
  <r>
    <n v="5137"/>
    <s v="2025/07 "/>
    <x v="335"/>
    <x v="88"/>
    <x v="274"/>
    <n v="22"/>
    <s v="2024/01 "/>
  </r>
  <r>
    <n v="5138"/>
    <s v="2025/07 "/>
    <x v="159"/>
    <x v="88"/>
    <x v="130"/>
    <n v="89"/>
    <s v="2024/02 "/>
  </r>
  <r>
    <n v="5139"/>
    <s v="2025/07 "/>
    <x v="536"/>
    <x v="88"/>
    <x v="386"/>
    <n v="28"/>
    <s v="2024/02 "/>
  </r>
  <r>
    <n v="5140"/>
    <s v="2025/07 "/>
    <x v="893"/>
    <x v="88"/>
    <x v="383"/>
    <n v="2"/>
    <s v="2024/01 "/>
  </r>
  <r>
    <n v="5141"/>
    <s v="2025/07 "/>
    <x v="160"/>
    <x v="88"/>
    <x v="131"/>
    <n v="174"/>
    <s v="2024/12 "/>
  </r>
  <r>
    <n v="5142"/>
    <s v="2025/07 "/>
    <x v="455"/>
    <x v="88"/>
    <x v="347"/>
    <n v="30"/>
    <s v="2024/01 "/>
  </r>
  <r>
    <n v="5143"/>
    <s v="2025/07 "/>
    <x v="537"/>
    <x v="88"/>
    <x v="387"/>
    <n v="30"/>
    <s v="2024/01 "/>
  </r>
  <r>
    <n v="5144"/>
    <s v="2025/07 "/>
    <x v="161"/>
    <x v="11"/>
    <x v="132"/>
    <n v="186"/>
    <s v="2025/02 "/>
  </r>
  <r>
    <n v="5145"/>
    <s v="2025/07 "/>
    <x v="162"/>
    <x v="11"/>
    <x v="133"/>
    <n v="254"/>
    <s v="2024/08 "/>
  </r>
  <r>
    <n v="5146"/>
    <s v="2025/07 "/>
    <x v="163"/>
    <x v="11"/>
    <x v="134"/>
    <n v="83"/>
    <s v="2026/03 "/>
  </r>
  <r>
    <n v="5147"/>
    <s v="2025/07 "/>
    <x v="164"/>
    <x v="11"/>
    <x v="135"/>
    <n v="75"/>
    <s v="2024/03 "/>
  </r>
  <r>
    <n v="5148"/>
    <s v="2025/07 "/>
    <x v="337"/>
    <x v="11"/>
    <x v="276"/>
    <n v="53"/>
    <s v="2024/01 "/>
  </r>
  <r>
    <n v="5149"/>
    <s v="2025/07 "/>
    <x v="456"/>
    <x v="11"/>
    <x v="348"/>
    <n v="25"/>
    <s v="2024/01 "/>
  </r>
  <r>
    <n v="5150"/>
    <s v="2025/07 "/>
    <x v="165"/>
    <x v="11"/>
    <x v="136"/>
    <n v="182"/>
    <s v="2024/07 "/>
  </r>
  <r>
    <n v="5151"/>
    <s v="2025/07 "/>
    <x v="839"/>
    <x v="11"/>
    <x v="540"/>
    <n v="2"/>
    <s v="2024/03 "/>
  </r>
  <r>
    <n v="5152"/>
    <s v="2025/07 "/>
    <x v="166"/>
    <x v="11"/>
    <x v="137"/>
    <n v="37"/>
    <s v="2024/01 "/>
  </r>
  <r>
    <n v="5153"/>
    <s v="2025/07 "/>
    <x v="840"/>
    <x v="11"/>
    <x v="541"/>
    <n v="40"/>
    <s v="2024/01 "/>
  </r>
  <r>
    <n v="5154"/>
    <s v="2025/07 "/>
    <x v="167"/>
    <x v="11"/>
    <x v="138"/>
    <n v="35"/>
    <s v="2024/01 "/>
  </r>
  <r>
    <n v="5155"/>
    <s v="2025/07 "/>
    <x v="457"/>
    <x v="11"/>
    <x v="349"/>
    <n v="20"/>
    <s v="2024/01 "/>
  </r>
  <r>
    <n v="5156"/>
    <s v="2025/07 "/>
    <x v="171"/>
    <x v="83"/>
    <x v="142"/>
    <n v="15"/>
    <s v="2024/01 "/>
  </r>
  <r>
    <n v="5157"/>
    <s v="2025/07 "/>
    <x v="172"/>
    <x v="83"/>
    <x v="143"/>
    <n v="65"/>
    <s v="2024/04 "/>
  </r>
  <r>
    <n v="5158"/>
    <s v="2025/07 "/>
    <x v="173"/>
    <x v="83"/>
    <x v="144"/>
    <n v="20"/>
    <s v="2024/05 "/>
  </r>
  <r>
    <n v="5159"/>
    <s v="2025/07 "/>
    <x v="174"/>
    <x v="83"/>
    <x v="145"/>
    <n v="40"/>
    <s v="2024/02 "/>
  </r>
  <r>
    <n v="5160"/>
    <s v="2025/07 "/>
    <x v="175"/>
    <x v="83"/>
    <x v="146"/>
    <n v="41"/>
    <s v="2024/01 "/>
  </r>
  <r>
    <n v="5161"/>
    <s v="2025/07 "/>
    <x v="176"/>
    <x v="83"/>
    <x v="147"/>
    <n v="5"/>
    <s v="2024/01 "/>
  </r>
  <r>
    <n v="5162"/>
    <s v="2025/07 "/>
    <x v="1247"/>
    <x v="83"/>
    <x v="705"/>
    <n v="10"/>
    <s v="2024/01 "/>
  </r>
  <r>
    <n v="5163"/>
    <s v="2025/07 "/>
    <x v="177"/>
    <x v="10"/>
    <x v="148"/>
    <n v="50"/>
    <s v="2024/03 "/>
  </r>
  <r>
    <n v="5164"/>
    <s v="2025/07 "/>
    <x v="339"/>
    <x v="10"/>
    <x v="278"/>
    <n v="50"/>
    <s v="2024/05 "/>
  </r>
  <r>
    <n v="5165"/>
    <s v="2025/07 "/>
    <x v="179"/>
    <x v="90"/>
    <x v="150"/>
    <n v="20"/>
    <s v="2024/02 "/>
  </r>
  <r>
    <n v="5166"/>
    <s v="2025/07 "/>
    <x v="180"/>
    <x v="90"/>
    <x v="151"/>
    <n v="30"/>
    <s v="2024/01 "/>
  </r>
  <r>
    <n v="5167"/>
    <s v="2025/07 "/>
    <x v="1002"/>
    <x v="90"/>
    <x v="614"/>
    <n v="20"/>
    <s v="2024/01 "/>
  </r>
  <r>
    <n v="5168"/>
    <s v="2025/07 "/>
    <x v="181"/>
    <x v="90"/>
    <x v="152"/>
    <n v="125"/>
    <s v="2024/05 "/>
  </r>
  <r>
    <n v="5169"/>
    <s v="2025/07 "/>
    <x v="182"/>
    <x v="84"/>
    <x v="153"/>
    <n v="20"/>
    <s v="2024/04 "/>
  </r>
  <r>
    <n v="5170"/>
    <s v="2025/07 "/>
    <x v="183"/>
    <x v="84"/>
    <x v="154"/>
    <n v="10"/>
    <s v="2024/01 "/>
  </r>
  <r>
    <n v="5171"/>
    <s v="2025/07 "/>
    <x v="458"/>
    <x v="84"/>
    <x v="350"/>
    <n v="30"/>
    <s v="2025/03 "/>
  </r>
  <r>
    <n v="5172"/>
    <s v="2025/07 "/>
    <x v="184"/>
    <x v="84"/>
    <x v="155"/>
    <n v="25"/>
    <s v="2024/01 "/>
  </r>
  <r>
    <n v="5173"/>
    <s v="2025/07 "/>
    <x v="185"/>
    <x v="84"/>
    <x v="156"/>
    <n v="10"/>
    <s v="2024/01 "/>
  </r>
  <r>
    <n v="5174"/>
    <s v="2025/07 "/>
    <x v="538"/>
    <x v="84"/>
    <x v="388"/>
    <n v="5"/>
    <s v="2024/01 "/>
  </r>
  <r>
    <n v="5175"/>
    <s v="2025/07 "/>
    <x v="186"/>
    <x v="84"/>
    <x v="157"/>
    <n v="50"/>
    <s v="2024/08 "/>
  </r>
  <r>
    <n v="5176"/>
    <s v="2025/07 "/>
    <x v="187"/>
    <x v="84"/>
    <x v="158"/>
    <n v="40"/>
    <s v="2024/06 "/>
  </r>
  <r>
    <n v="5177"/>
    <s v="2025/07 "/>
    <x v="742"/>
    <x v="84"/>
    <x v="494"/>
    <n v="10"/>
    <s v="2024/01 "/>
  </r>
  <r>
    <n v="5178"/>
    <s v="2025/07 "/>
    <x v="188"/>
    <x v="91"/>
    <x v="159"/>
    <n v="60"/>
    <s v="2024/06 "/>
  </r>
  <r>
    <n v="5179"/>
    <s v="2025/07 "/>
    <x v="459"/>
    <x v="91"/>
    <x v="351"/>
    <n v="35"/>
    <s v="2024/01 "/>
  </r>
  <r>
    <n v="5180"/>
    <s v="2025/07 "/>
    <x v="461"/>
    <x v="143"/>
    <x v="163"/>
    <n v="55"/>
    <s v="2024/01 "/>
  </r>
  <r>
    <n v="5181"/>
    <s v="2025/07 "/>
    <x v="462"/>
    <x v="143"/>
    <x v="351"/>
    <n v="5"/>
    <s v="2024/01 "/>
  </r>
  <r>
    <n v="5182"/>
    <s v="2025/07 "/>
    <x v="1164"/>
    <x v="143"/>
    <x v="443"/>
    <n v="20"/>
    <s v="2024/01 "/>
  </r>
  <r>
    <n v="5183"/>
    <s v="2025/07 "/>
    <x v="1268"/>
    <x v="79"/>
    <x v="719"/>
    <n v="30"/>
    <s v="2024/01 "/>
  </r>
  <r>
    <n v="5184"/>
    <s v="2025/07 "/>
    <x v="192"/>
    <x v="92"/>
    <x v="163"/>
    <n v="20"/>
    <s v="2024/01 "/>
  </r>
  <r>
    <n v="5185"/>
    <s v="2025/07 "/>
    <x v="345"/>
    <x v="91"/>
    <x v="283"/>
    <n v="32"/>
    <s v="2024/01 "/>
  </r>
  <r>
    <n v="5186"/>
    <s v="2025/07 "/>
    <x v="193"/>
    <x v="93"/>
    <x v="163"/>
    <n v="20"/>
    <s v="2024/01 "/>
  </r>
  <r>
    <n v="5187"/>
    <s v="2025/07 "/>
    <x v="199"/>
    <x v="67"/>
    <x v="168"/>
    <n v="40"/>
    <s v="2024/01 "/>
  </r>
  <r>
    <n v="5188"/>
    <s v="2025/07 "/>
    <x v="543"/>
    <x v="67"/>
    <x v="390"/>
    <n v="6"/>
    <s v="2024/09 "/>
  </r>
  <r>
    <n v="5189"/>
    <s v="2025/07 "/>
    <x v="349"/>
    <x v="67"/>
    <x v="285"/>
    <n v="16"/>
    <s v="2024/01 "/>
  </r>
  <r>
    <n v="5190"/>
    <s v="2025/07 "/>
    <x v="898"/>
    <x v="67"/>
    <x v="571"/>
    <n v="23"/>
    <s v="2024/01 "/>
  </r>
  <r>
    <n v="5191"/>
    <s v="2025/07 "/>
    <x v="202"/>
    <x v="97"/>
    <x v="171"/>
    <n v="12"/>
    <s v="2024/01 "/>
  </r>
  <r>
    <n v="5192"/>
    <s v="2025/07 "/>
    <x v="204"/>
    <x v="97"/>
    <x v="173"/>
    <n v="50"/>
    <s v="2024/01 "/>
  </r>
  <r>
    <n v="5193"/>
    <s v="2025/07 "/>
    <x v="1253"/>
    <x v="105"/>
    <x v="711"/>
    <n v="200"/>
    <s v="2024/01 "/>
  </r>
  <r>
    <n v="5194"/>
    <s v="2025/07 "/>
    <x v="1269"/>
    <x v="100"/>
    <x v="720"/>
    <n v="10"/>
    <s v="2024/01 "/>
  </r>
  <r>
    <n v="5195"/>
    <s v="2025/07 "/>
    <x v="548"/>
    <x v="98"/>
    <x v="395"/>
    <n v="10"/>
    <s v="2024/01 "/>
  </r>
  <r>
    <n v="5196"/>
    <s v="2025/07 "/>
    <x v="1270"/>
    <x v="98"/>
    <x v="264"/>
    <n v="30"/>
    <s v="2024/01 "/>
  </r>
  <r>
    <n v="5197"/>
    <s v="2025/07 "/>
    <x v="549"/>
    <x v="98"/>
    <x v="396"/>
    <n v="40"/>
    <s v="2024/01 "/>
  </r>
  <r>
    <n v="5198"/>
    <s v="2025/07 "/>
    <x v="351"/>
    <x v="98"/>
    <x v="287"/>
    <n v="40"/>
    <s v="2024/01 "/>
  </r>
  <r>
    <n v="5199"/>
    <s v="2025/07 "/>
    <x v="752"/>
    <x v="147"/>
    <x v="194"/>
    <n v="6"/>
    <s v="2024/01 "/>
  </r>
  <r>
    <n v="5200"/>
    <s v="2025/07 "/>
    <x v="467"/>
    <x v="147"/>
    <x v="163"/>
    <n v="10"/>
    <s v="2024/01 "/>
  </r>
  <r>
    <n v="5201"/>
    <s v="2025/07 "/>
    <x v="216"/>
    <x v="103"/>
    <x v="185"/>
    <n v="120"/>
    <s v="2024/08 "/>
  </r>
  <r>
    <n v="5202"/>
    <s v="2025/07 "/>
    <x v="217"/>
    <x v="103"/>
    <x v="186"/>
    <n v="125"/>
    <s v="2025/11 "/>
  </r>
  <r>
    <n v="5203"/>
    <s v="2025/07 "/>
    <x v="551"/>
    <x v="103"/>
    <x v="384"/>
    <n v="60"/>
    <s v="2024/01 "/>
  </r>
  <r>
    <n v="5204"/>
    <s v="2025/07 "/>
    <x v="218"/>
    <x v="103"/>
    <x v="187"/>
    <n v="70"/>
    <s v="2024/01 "/>
  </r>
  <r>
    <n v="5205"/>
    <s v="2025/07 "/>
    <x v="219"/>
    <x v="103"/>
    <x v="188"/>
    <n v="60"/>
    <s v="2024/07 "/>
  </r>
  <r>
    <n v="5206"/>
    <s v="2025/07 "/>
    <x v="753"/>
    <x v="103"/>
    <x v="503"/>
    <n v="30"/>
    <s v="2024/01 "/>
  </r>
  <r>
    <n v="5207"/>
    <s v="2025/07 "/>
    <x v="221"/>
    <x v="103"/>
    <x v="190"/>
    <n v="110"/>
    <s v="2024/04 "/>
  </r>
  <r>
    <n v="5208"/>
    <s v="2025/07 "/>
    <x v="469"/>
    <x v="104"/>
    <x v="354"/>
    <n v="10"/>
    <s v="2024/01 "/>
  </r>
  <r>
    <n v="5209"/>
    <s v="2025/07 "/>
    <x v="754"/>
    <x v="104"/>
    <x v="504"/>
    <n v="20"/>
    <s v="2024/01 "/>
  </r>
  <r>
    <n v="5210"/>
    <s v="2025/07 "/>
    <x v="470"/>
    <x v="104"/>
    <x v="355"/>
    <n v="30"/>
    <s v="2024/01 "/>
  </r>
  <r>
    <n v="5211"/>
    <s v="2025/07 "/>
    <x v="224"/>
    <x v="105"/>
    <x v="193"/>
    <n v="162"/>
    <s v="2026/02 "/>
  </r>
  <r>
    <n v="5212"/>
    <s v="2025/07 "/>
    <x v="225"/>
    <x v="105"/>
    <x v="194"/>
    <n v="65"/>
    <s v="2024/04 "/>
  </r>
  <r>
    <n v="5213"/>
    <s v="2025/07 "/>
    <x v="226"/>
    <x v="105"/>
    <x v="195"/>
    <n v="200"/>
    <s v="2024/01 "/>
  </r>
  <r>
    <n v="5214"/>
    <s v="2025/07 "/>
    <x v="227"/>
    <x v="105"/>
    <x v="196"/>
    <n v="40"/>
    <s v="2024/06 "/>
  </r>
  <r>
    <n v="5215"/>
    <s v="2025/07 "/>
    <x v="230"/>
    <x v="105"/>
    <x v="199"/>
    <n v="20"/>
    <s v="2024/02 "/>
  </r>
  <r>
    <n v="5216"/>
    <s v="2025/07 "/>
    <x v="231"/>
    <x v="105"/>
    <x v="200"/>
    <n v="14"/>
    <s v="2024/01 "/>
  </r>
  <r>
    <n v="5217"/>
    <s v="2025/07 "/>
    <x v="850"/>
    <x v="105"/>
    <x v="550"/>
    <n v="30"/>
    <s v="2024/01 "/>
  </r>
  <r>
    <n v="5218"/>
    <s v="2025/07 "/>
    <x v="357"/>
    <x v="77"/>
    <x v="292"/>
    <n v="150"/>
    <s v="2025/02 "/>
  </r>
  <r>
    <n v="5219"/>
    <s v="2025/07 "/>
    <x v="358"/>
    <x v="100"/>
    <x v="293"/>
    <n v="35"/>
    <s v="2024/02 "/>
  </r>
  <r>
    <n v="5220"/>
    <s v="2025/07 "/>
    <x v="234"/>
    <x v="100"/>
    <x v="203"/>
    <n v="36"/>
    <s v="2025/02 "/>
  </r>
  <r>
    <n v="5221"/>
    <s v="2025/07 "/>
    <x v="235"/>
    <x v="100"/>
    <x v="204"/>
    <n v="34"/>
    <s v="2026/01 "/>
  </r>
  <r>
    <n v="5222"/>
    <s v="2025/07 "/>
    <x v="362"/>
    <x v="78"/>
    <x v="297"/>
    <n v="6"/>
    <s v="2024/01 "/>
  </r>
  <r>
    <n v="5223"/>
    <s v="2025/07 "/>
    <x v="239"/>
    <x v="78"/>
    <x v="208"/>
    <n v="14"/>
    <s v="2024/11 "/>
  </r>
  <r>
    <n v="5224"/>
    <s v="2025/07 "/>
    <x v="240"/>
    <x v="78"/>
    <x v="209"/>
    <n v="230"/>
    <s v="2024/07 "/>
  </r>
  <r>
    <n v="5225"/>
    <s v="2025/07 "/>
    <x v="241"/>
    <x v="78"/>
    <x v="210"/>
    <n v="20"/>
    <s v="2024/08 "/>
  </r>
  <r>
    <n v="5226"/>
    <s v="2025/07 "/>
    <x v="242"/>
    <x v="78"/>
    <x v="211"/>
    <n v="440"/>
    <s v="2026/02 "/>
  </r>
  <r>
    <n v="5227"/>
    <s v="2025/07 "/>
    <x v="243"/>
    <x v="79"/>
    <x v="212"/>
    <n v="130"/>
    <s v="2024/10 "/>
  </r>
  <r>
    <n v="5228"/>
    <s v="2025/07 "/>
    <x v="245"/>
    <x v="79"/>
    <x v="214"/>
    <n v="2950"/>
    <s v="2024/01 "/>
  </r>
  <r>
    <n v="5229"/>
    <s v="2025/07 "/>
    <x v="247"/>
    <x v="79"/>
    <x v="216"/>
    <n v="50"/>
    <s v="2026/02 "/>
  </r>
  <r>
    <n v="5230"/>
    <s v="2025/07 "/>
    <x v="248"/>
    <x v="79"/>
    <x v="217"/>
    <n v="2445"/>
    <s v="2024/01 "/>
  </r>
  <r>
    <n v="5231"/>
    <s v="2025/07 "/>
    <x v="249"/>
    <x v="79"/>
    <x v="218"/>
    <n v="250"/>
    <s v="2024/01 "/>
  </r>
  <r>
    <n v="5232"/>
    <s v="2025/07 "/>
    <x v="250"/>
    <x v="79"/>
    <x v="219"/>
    <n v="345"/>
    <s v="2026/03 "/>
  </r>
  <r>
    <n v="5233"/>
    <s v="2025/07 "/>
    <x v="252"/>
    <x v="79"/>
    <x v="221"/>
    <n v="30"/>
    <s v="2024/01 "/>
  </r>
  <r>
    <n v="5234"/>
    <s v="2025/07 "/>
    <x v="475"/>
    <x v="79"/>
    <x v="360"/>
    <n v="4"/>
    <s v="2024/01 "/>
  </r>
  <r>
    <n v="5235"/>
    <s v="2025/07 "/>
    <x v="951"/>
    <x v="106"/>
    <x v="163"/>
    <n v="2"/>
    <s v="2024/01 "/>
  </r>
  <r>
    <n v="5236"/>
    <s v="2025/07 "/>
    <x v="476"/>
    <x v="145"/>
    <x v="222"/>
    <n v="20"/>
    <s v="2024/01 "/>
  </r>
  <r>
    <n v="5237"/>
    <s v="2025/07 "/>
    <x v="253"/>
    <x v="106"/>
    <x v="222"/>
    <n v="15"/>
    <s v="2024/01 "/>
  </r>
  <r>
    <n v="5238"/>
    <s v="2025/07 "/>
    <x v="254"/>
    <x v="106"/>
    <x v="194"/>
    <n v="17"/>
    <s v="2024/01 "/>
  </r>
  <r>
    <n v="5239"/>
    <s v="2025/07 "/>
    <x v="757"/>
    <x v="145"/>
    <x v="194"/>
    <n v="20"/>
    <s v="2024/01 "/>
  </r>
  <r>
    <n v="5240"/>
    <s v="2025/07 "/>
    <x v="481"/>
    <x v="147"/>
    <x v="222"/>
    <n v="25"/>
    <s v="2024/01 "/>
  </r>
  <r>
    <n v="5241"/>
    <s v="2025/07 "/>
    <x v="1271"/>
    <x v="147"/>
    <x v="721"/>
    <n v="20"/>
    <s v="2024/01 "/>
  </r>
  <r>
    <n v="5242"/>
    <s v="2025/07 "/>
    <x v="1272"/>
    <x v="302"/>
    <x v="383"/>
    <n v="11"/>
    <s v="2024/01 "/>
  </r>
  <r>
    <n v="5243"/>
    <s v="2025/07 "/>
    <x v="1273"/>
    <x v="302"/>
    <x v="105"/>
    <n v="10"/>
    <s v="2024/01 "/>
  </r>
  <r>
    <n v="5244"/>
    <s v="2025/07 "/>
    <x v="1274"/>
    <x v="146"/>
    <x v="163"/>
    <n v="10"/>
    <s v="2024/01 "/>
  </r>
  <r>
    <n v="5245"/>
    <s v="2025/07 "/>
    <x v="558"/>
    <x v="216"/>
    <x v="404"/>
    <n v="200"/>
    <s v="2024/12 "/>
  </r>
  <r>
    <n v="5246"/>
    <s v="2025/07 "/>
    <x v="559"/>
    <x v="217"/>
    <x v="405"/>
    <n v="190"/>
    <s v="2024/12 "/>
  </r>
  <r>
    <n v="5247"/>
    <s v="2025/07 "/>
    <x v="565"/>
    <x v="223"/>
    <x v="411"/>
    <n v="215"/>
    <s v="2025/12 "/>
  </r>
  <r>
    <n v="5248"/>
    <s v="2025/07 "/>
    <x v="566"/>
    <x v="224"/>
    <x v="412"/>
    <n v="262"/>
    <s v="2025/12 "/>
  </r>
  <r>
    <n v="5249"/>
    <s v="2025/07 "/>
    <x v="567"/>
    <x v="225"/>
    <x v="413"/>
    <n v="50"/>
    <s v="2025/12 "/>
  </r>
  <r>
    <n v="5250"/>
    <s v="2025/07 "/>
    <x v="568"/>
    <x v="226"/>
    <x v="414"/>
    <n v="15"/>
    <s v="2024/10 "/>
  </r>
  <r>
    <n v="5251"/>
    <s v="2025/07 "/>
    <x v="670"/>
    <x v="274"/>
    <x v="458"/>
    <n v="140"/>
    <s v="2024/01 "/>
  </r>
  <r>
    <n v="5252"/>
    <s v="2025/07 "/>
    <x v="671"/>
    <x v="275"/>
    <x v="459"/>
    <n v="604"/>
    <s v="2025/12 "/>
  </r>
  <r>
    <n v="5253"/>
    <s v="2025/07 "/>
    <x v="672"/>
    <x v="276"/>
    <x v="460"/>
    <n v="230"/>
    <s v="2025/12 "/>
  </r>
  <r>
    <n v="5254"/>
    <s v="2025/07 "/>
    <x v="673"/>
    <x v="277"/>
    <x v="461"/>
    <n v="172"/>
    <s v="2025/12 "/>
  </r>
  <r>
    <n v="5255"/>
    <s v="2025/07 "/>
    <x v="569"/>
    <x v="227"/>
    <x v="415"/>
    <n v="3951"/>
    <s v="2024/07 "/>
  </r>
  <r>
    <n v="5256"/>
    <s v="2025/07 "/>
    <x v="674"/>
    <x v="278"/>
    <x v="462"/>
    <n v="30"/>
    <s v="2024/08 "/>
  </r>
  <r>
    <n v="5257"/>
    <s v="2025/08 "/>
    <x v="1275"/>
    <x v="489"/>
    <x v="11"/>
    <n v="6"/>
    <s v="2024/01 "/>
  </r>
  <r>
    <n v="5258"/>
    <s v="2025/08 "/>
    <x v="677"/>
    <x v="149"/>
    <x v="463"/>
    <n v="50"/>
    <s v="2024/01 "/>
  </r>
  <r>
    <n v="5259"/>
    <s v="2025/08 "/>
    <x v="959"/>
    <x v="150"/>
    <x v="463"/>
    <n v="100"/>
    <s v="2024/01 "/>
  </r>
  <r>
    <n v="5260"/>
    <s v="2025/08 "/>
    <x v="678"/>
    <x v="228"/>
    <x v="463"/>
    <n v="100"/>
    <s v="2024/01 "/>
  </r>
  <r>
    <n v="5261"/>
    <s v="2025/08 "/>
    <x v="1276"/>
    <x v="490"/>
    <x v="580"/>
    <n v="50"/>
    <s v="2024/01 "/>
  </r>
  <r>
    <n v="5262"/>
    <s v="2025/08 "/>
    <x v="777"/>
    <x v="3"/>
    <x v="11"/>
    <n v="12"/>
    <s v="2024/01 "/>
  </r>
  <r>
    <n v="5263"/>
    <s v="2025/08 "/>
    <x v="1277"/>
    <x v="491"/>
    <x v="463"/>
    <n v="50"/>
    <s v="2024/01 "/>
  </r>
  <r>
    <n v="5264"/>
    <s v="2025/08 "/>
    <x v="683"/>
    <x v="151"/>
    <x v="463"/>
    <n v="50"/>
    <s v="2024/01 "/>
  </r>
  <r>
    <n v="5265"/>
    <s v="2025/08 "/>
    <x v="1257"/>
    <x v="231"/>
    <x v="7"/>
    <n v="20"/>
    <s v="2024/01 "/>
  </r>
  <r>
    <n v="5266"/>
    <s v="2025/08 "/>
    <x v="1278"/>
    <x v="5"/>
    <x v="11"/>
    <n v="12"/>
    <s v="2024/03 "/>
  </r>
  <r>
    <n v="5267"/>
    <s v="2025/08 "/>
    <x v="12"/>
    <x v="6"/>
    <x v="0"/>
    <n v="30"/>
    <s v="2024/01 "/>
  </r>
  <r>
    <n v="5268"/>
    <s v="2025/08 "/>
    <x v="964"/>
    <x v="6"/>
    <x v="3"/>
    <n v="30"/>
    <s v="2024/01 "/>
  </r>
  <r>
    <n v="5269"/>
    <s v="2025/08 "/>
    <x v="382"/>
    <x v="85"/>
    <x v="13"/>
    <n v="30"/>
    <s v="2024/01 "/>
  </r>
  <r>
    <n v="5270"/>
    <s v="2025/08 "/>
    <x v="1229"/>
    <x v="279"/>
    <x v="2"/>
    <n v="5"/>
    <s v="2024/01 "/>
  </r>
  <r>
    <n v="5271"/>
    <s v="2025/08 "/>
    <x v="493"/>
    <x v="9"/>
    <x v="8"/>
    <n v="30"/>
    <s v="2024/01 "/>
  </r>
  <r>
    <n v="5272"/>
    <s v="2025/08 "/>
    <x v="15"/>
    <x v="9"/>
    <x v="10"/>
    <n v="80"/>
    <s v="2024/01 "/>
  </r>
  <r>
    <n v="5273"/>
    <s v="2025/08 "/>
    <x v="17"/>
    <x v="9"/>
    <x v="12"/>
    <n v="50"/>
    <s v="2024/01 "/>
  </r>
  <r>
    <n v="5274"/>
    <s v="2025/08 "/>
    <x v="912"/>
    <x v="88"/>
    <x v="12"/>
    <n v="2"/>
    <s v="2024/01 "/>
  </r>
  <r>
    <n v="5275"/>
    <s v="2025/08 "/>
    <x v="389"/>
    <x v="88"/>
    <x v="0"/>
    <n v="30"/>
    <s v="2024/01 "/>
  </r>
  <r>
    <n v="5276"/>
    <s v="2025/08 "/>
    <x v="1047"/>
    <x v="11"/>
    <x v="82"/>
    <n v="1"/>
    <s v="2024/04 "/>
  </r>
  <r>
    <n v="5277"/>
    <s v="2025/08 "/>
    <x v="1009"/>
    <x v="83"/>
    <x v="0"/>
    <n v="4"/>
    <s v="2024/01 "/>
  </r>
  <r>
    <n v="5278"/>
    <s v="2025/08 "/>
    <x v="1117"/>
    <x v="90"/>
    <x v="1"/>
    <n v="2"/>
    <s v="2024/01 "/>
  </r>
  <r>
    <n v="5279"/>
    <s v="2025/08 "/>
    <x v="1279"/>
    <x v="6"/>
    <x v="0"/>
    <n v="28"/>
    <s v="2024/02 "/>
  </r>
  <r>
    <n v="5280"/>
    <s v="2025/08 "/>
    <x v="1280"/>
    <x v="492"/>
    <x v="722"/>
    <n v="15"/>
    <s v="2024/01 "/>
  </r>
  <r>
    <n v="5281"/>
    <s v="2025/08 "/>
    <x v="271"/>
    <x v="111"/>
    <x v="9"/>
    <n v="65"/>
    <s v="2024/02 "/>
  </r>
  <r>
    <n v="5282"/>
    <s v="2025/08 "/>
    <x v="272"/>
    <x v="112"/>
    <x v="9"/>
    <n v="20"/>
    <s v="2024/07 "/>
  </r>
  <r>
    <n v="5283"/>
    <s v="2025/08 "/>
    <x v="273"/>
    <x v="113"/>
    <x v="9"/>
    <n v="10"/>
    <s v="2024/01 "/>
  </r>
  <r>
    <n v="5284"/>
    <s v="2025/08 "/>
    <x v="404"/>
    <x v="159"/>
    <x v="9"/>
    <n v="10"/>
    <s v="2024/02 "/>
  </r>
  <r>
    <n v="5285"/>
    <s v="2025/08 "/>
    <x v="405"/>
    <x v="160"/>
    <x v="9"/>
    <n v="60"/>
    <s v="2024/01 "/>
  </r>
  <r>
    <n v="5286"/>
    <s v="2025/08 "/>
    <x v="275"/>
    <x v="115"/>
    <x v="9"/>
    <n v="5"/>
    <s v="2024/05 "/>
  </r>
  <r>
    <n v="5287"/>
    <s v="2025/08 "/>
    <x v="276"/>
    <x v="116"/>
    <x v="232"/>
    <n v="40"/>
    <s v="2024/01 "/>
  </r>
  <r>
    <n v="5288"/>
    <s v="2025/08 "/>
    <x v="406"/>
    <x v="161"/>
    <x v="314"/>
    <n v="15"/>
    <s v="2024/01 "/>
  </r>
  <r>
    <n v="5289"/>
    <s v="2025/08 "/>
    <x v="407"/>
    <x v="162"/>
    <x v="315"/>
    <n v="84"/>
    <s v="2024/10 "/>
  </r>
  <r>
    <n v="5290"/>
    <s v="2025/08 "/>
    <x v="409"/>
    <x v="164"/>
    <x v="317"/>
    <n v="10"/>
    <s v="2024/01 "/>
  </r>
  <r>
    <n v="5291"/>
    <s v="2025/08 "/>
    <x v="691"/>
    <x v="282"/>
    <x v="318"/>
    <n v="30"/>
    <s v="2024/01 "/>
  </r>
  <r>
    <n v="5292"/>
    <s v="2025/08 "/>
    <x v="865"/>
    <x v="324"/>
    <x v="553"/>
    <n v="10"/>
    <s v="2024/12 "/>
  </r>
  <r>
    <n v="5293"/>
    <s v="2025/08 "/>
    <x v="31"/>
    <x v="14"/>
    <x v="22"/>
    <n v="224"/>
    <s v="2025/12 "/>
  </r>
  <r>
    <n v="5294"/>
    <s v="2025/08 "/>
    <x v="278"/>
    <x v="118"/>
    <x v="234"/>
    <n v="14"/>
    <s v="2024/01 "/>
  </r>
  <r>
    <n v="5295"/>
    <s v="2025/08 "/>
    <x v="32"/>
    <x v="15"/>
    <x v="23"/>
    <n v="362"/>
    <s v="2024/10 "/>
  </r>
  <r>
    <n v="5296"/>
    <s v="2025/08 "/>
    <x v="866"/>
    <x v="325"/>
    <x v="554"/>
    <n v="10"/>
    <s v="2025/12 "/>
  </r>
  <r>
    <n v="5297"/>
    <s v="2025/08 "/>
    <x v="34"/>
    <x v="17"/>
    <x v="25"/>
    <n v="360"/>
    <s v="2024/09 "/>
  </r>
  <r>
    <n v="5298"/>
    <s v="2025/08 "/>
    <x v="867"/>
    <x v="326"/>
    <x v="555"/>
    <n v="10"/>
    <s v="2024/01 "/>
  </r>
  <r>
    <n v="5299"/>
    <s v="2025/08 "/>
    <x v="35"/>
    <x v="18"/>
    <x v="26"/>
    <n v="305"/>
    <s v="2024/03 "/>
  </r>
  <r>
    <n v="5300"/>
    <s v="2025/08 "/>
    <x v="1261"/>
    <x v="485"/>
    <x v="715"/>
    <n v="2"/>
    <s v="2025/11 "/>
  </r>
  <r>
    <n v="5301"/>
    <s v="2025/08 "/>
    <x v="36"/>
    <x v="19"/>
    <x v="27"/>
    <n v="30"/>
    <s v="2024/04 "/>
  </r>
  <r>
    <n v="5302"/>
    <s v="2025/08 "/>
    <x v="37"/>
    <x v="20"/>
    <x v="28"/>
    <n v="265"/>
    <s v="2024/09 "/>
  </r>
  <r>
    <n v="5303"/>
    <s v="2025/08 "/>
    <x v="868"/>
    <x v="327"/>
    <x v="556"/>
    <n v="6"/>
    <s v="2024/03 "/>
  </r>
  <r>
    <n v="5304"/>
    <s v="2025/08 "/>
    <x v="594"/>
    <x v="243"/>
    <x v="422"/>
    <n v="42"/>
    <s v="2024/01 "/>
  </r>
  <r>
    <n v="5305"/>
    <s v="2025/08 "/>
    <x v="38"/>
    <x v="21"/>
    <x v="29"/>
    <n v="129"/>
    <s v="2024/07 "/>
  </r>
  <r>
    <n v="5306"/>
    <s v="2025/08 "/>
    <x v="505"/>
    <x v="196"/>
    <x v="370"/>
    <n v="55"/>
    <s v="2024/02 "/>
  </r>
  <r>
    <n v="5307"/>
    <s v="2025/08 "/>
    <x v="506"/>
    <x v="197"/>
    <x v="371"/>
    <n v="55"/>
    <s v="2024/01 "/>
  </r>
  <r>
    <n v="5308"/>
    <s v="2025/08 "/>
    <x v="39"/>
    <x v="22"/>
    <x v="30"/>
    <n v="41"/>
    <s v="2024/04 "/>
  </r>
  <r>
    <n v="5309"/>
    <s v="2025/08 "/>
    <x v="411"/>
    <x v="166"/>
    <x v="9"/>
    <n v="5"/>
    <s v="2024/06 "/>
  </r>
  <r>
    <n v="5310"/>
    <s v="2025/08 "/>
    <x v="1281"/>
    <x v="493"/>
    <x v="723"/>
    <n v="80"/>
    <s v="2024/01 "/>
  </r>
  <r>
    <n v="5311"/>
    <s v="2025/08 "/>
    <x v="41"/>
    <x v="24"/>
    <x v="32"/>
    <n v="160"/>
    <s v="2024/11 "/>
  </r>
  <r>
    <n v="5312"/>
    <s v="2025/08 "/>
    <x v="42"/>
    <x v="25"/>
    <x v="33"/>
    <n v="392"/>
    <s v="2025/08 "/>
  </r>
  <r>
    <n v="5313"/>
    <s v="2025/08 "/>
    <x v="43"/>
    <x v="26"/>
    <x v="34"/>
    <n v="70"/>
    <s v="2024/12 "/>
  </r>
  <r>
    <n v="5314"/>
    <s v="2025/08 "/>
    <x v="44"/>
    <x v="27"/>
    <x v="35"/>
    <n v="489"/>
    <s v="2024/12 "/>
  </r>
  <r>
    <n v="5315"/>
    <s v="2025/08 "/>
    <x v="45"/>
    <x v="28"/>
    <x v="36"/>
    <n v="353"/>
    <s v="2025/12 "/>
  </r>
  <r>
    <n v="5316"/>
    <s v="2025/08 "/>
    <x v="46"/>
    <x v="29"/>
    <x v="37"/>
    <n v="597"/>
    <s v="2024/01 "/>
  </r>
  <r>
    <n v="5317"/>
    <s v="2025/08 "/>
    <x v="47"/>
    <x v="30"/>
    <x v="38"/>
    <n v="130"/>
    <s v="2025/12 "/>
  </r>
  <r>
    <n v="5318"/>
    <s v="2025/08 "/>
    <x v="48"/>
    <x v="31"/>
    <x v="39"/>
    <n v="348"/>
    <s v="2024/03 "/>
  </r>
  <r>
    <n v="5319"/>
    <s v="2025/08 "/>
    <x v="49"/>
    <x v="32"/>
    <x v="40"/>
    <n v="389"/>
    <s v="2025/11 "/>
  </r>
  <r>
    <n v="5320"/>
    <s v="2025/08 "/>
    <x v="50"/>
    <x v="33"/>
    <x v="41"/>
    <n v="70"/>
    <s v="2024/11 "/>
  </r>
  <r>
    <n v="5321"/>
    <s v="2025/08 "/>
    <x v="51"/>
    <x v="34"/>
    <x v="42"/>
    <n v="-62"/>
    <s v="2024/11 "/>
  </r>
  <r>
    <n v="5322"/>
    <s v="2025/08 "/>
    <x v="52"/>
    <x v="35"/>
    <x v="43"/>
    <n v="12"/>
    <s v="2024/02 "/>
  </r>
  <r>
    <n v="5323"/>
    <s v="2025/08 "/>
    <x v="53"/>
    <x v="36"/>
    <x v="44"/>
    <n v="49"/>
    <s v="2024/01 "/>
  </r>
  <r>
    <n v="5324"/>
    <s v="2025/08 "/>
    <x v="281"/>
    <x v="121"/>
    <x v="237"/>
    <n v="42"/>
    <s v="2025/03 "/>
  </r>
  <r>
    <n v="5325"/>
    <s v="2025/08 "/>
    <x v="509"/>
    <x v="200"/>
    <x v="372"/>
    <n v="59"/>
    <s v="2024/03 "/>
  </r>
  <r>
    <n v="5326"/>
    <s v="2025/08 "/>
    <x v="976"/>
    <x v="377"/>
    <x v="600"/>
    <n v="14"/>
    <s v="2024/03 "/>
  </r>
  <r>
    <n v="5327"/>
    <s v="2025/08 "/>
    <x v="54"/>
    <x v="37"/>
    <x v="45"/>
    <n v="68"/>
    <s v="2024/06 "/>
  </r>
  <r>
    <n v="5328"/>
    <s v="2025/08 "/>
    <x v="282"/>
    <x v="122"/>
    <x v="238"/>
    <n v="51"/>
    <s v="2024/10 "/>
  </r>
  <r>
    <n v="5329"/>
    <s v="2025/08 "/>
    <x v="55"/>
    <x v="38"/>
    <x v="46"/>
    <n v="20"/>
    <s v="2024/01 "/>
  </r>
  <r>
    <n v="5330"/>
    <s v="2025/08 "/>
    <x v="870"/>
    <x v="329"/>
    <x v="558"/>
    <n v="23"/>
    <s v="2024/01 "/>
  </r>
  <r>
    <n v="5331"/>
    <s v="2025/08 "/>
    <x v="56"/>
    <x v="39"/>
    <x v="47"/>
    <n v="10"/>
    <s v="2024/01 "/>
  </r>
  <r>
    <n v="5332"/>
    <s v="2025/08 "/>
    <x v="1204"/>
    <x v="466"/>
    <x v="682"/>
    <n v="54"/>
    <s v="2024/04 "/>
  </r>
  <r>
    <n v="5333"/>
    <s v="2025/08 "/>
    <x v="58"/>
    <x v="41"/>
    <x v="49"/>
    <n v="286"/>
    <s v="2025/06 "/>
  </r>
  <r>
    <n v="5334"/>
    <s v="2025/08 "/>
    <x v="59"/>
    <x v="42"/>
    <x v="50"/>
    <n v="50"/>
    <s v="2024/01 "/>
  </r>
  <r>
    <n v="5335"/>
    <s v="2025/08 "/>
    <x v="283"/>
    <x v="123"/>
    <x v="239"/>
    <n v="1"/>
    <s v="2024/03 "/>
  </r>
  <r>
    <n v="5336"/>
    <s v="2025/08 "/>
    <x v="61"/>
    <x v="44"/>
    <x v="52"/>
    <n v="703"/>
    <s v="2025/11 "/>
  </r>
  <r>
    <n v="5337"/>
    <s v="2025/08 "/>
    <x v="1282"/>
    <x v="494"/>
    <x v="724"/>
    <n v="100"/>
    <s v="2024/01 "/>
  </r>
  <r>
    <n v="5338"/>
    <s v="2025/08 "/>
    <x v="1283"/>
    <x v="495"/>
    <x v="725"/>
    <n v="100"/>
    <s v="2024/01 "/>
  </r>
  <r>
    <n v="5339"/>
    <s v="2025/08 "/>
    <x v="62"/>
    <x v="45"/>
    <x v="53"/>
    <n v="11"/>
    <s v="2025/03 "/>
  </r>
  <r>
    <n v="5340"/>
    <s v="2025/08 "/>
    <x v="63"/>
    <x v="46"/>
    <x v="54"/>
    <n v="512"/>
    <s v="2025/12 "/>
  </r>
  <r>
    <n v="5341"/>
    <s v="2025/08 "/>
    <x v="64"/>
    <x v="47"/>
    <x v="55"/>
    <n v="10"/>
    <s v="2025/02 "/>
  </r>
  <r>
    <n v="5342"/>
    <s v="2025/08 "/>
    <x v="66"/>
    <x v="49"/>
    <x v="57"/>
    <n v="220"/>
    <s v="2025/12 "/>
  </r>
  <r>
    <n v="5343"/>
    <s v="2025/08 "/>
    <x v="67"/>
    <x v="50"/>
    <x v="58"/>
    <n v="758"/>
    <s v="2025/12 "/>
  </r>
  <r>
    <n v="5344"/>
    <s v="2025/08 "/>
    <x v="68"/>
    <x v="51"/>
    <x v="59"/>
    <n v="375"/>
    <s v="2024/03 "/>
  </r>
  <r>
    <n v="5345"/>
    <s v="2025/08 "/>
    <x v="515"/>
    <x v="206"/>
    <x v="375"/>
    <n v="402"/>
    <s v="2025/08 "/>
  </r>
  <r>
    <n v="5346"/>
    <s v="2025/08 "/>
    <x v="69"/>
    <x v="52"/>
    <x v="60"/>
    <n v="-2000"/>
    <s v="2024/08 "/>
  </r>
  <r>
    <n v="5347"/>
    <s v="2025/08 "/>
    <x v="605"/>
    <x v="254"/>
    <x v="424"/>
    <n v="4"/>
    <s v="2024/03 "/>
  </r>
  <r>
    <n v="5348"/>
    <s v="2025/08 "/>
    <x v="70"/>
    <x v="53"/>
    <x v="61"/>
    <n v="401"/>
    <s v="2024/05 "/>
  </r>
  <r>
    <n v="5349"/>
    <s v="2025/08 "/>
    <x v="71"/>
    <x v="54"/>
    <x v="62"/>
    <n v="4"/>
    <s v="2024/04 "/>
  </r>
  <r>
    <n v="5350"/>
    <s v="2025/08 "/>
    <x v="698"/>
    <x v="289"/>
    <x v="468"/>
    <n v="4"/>
    <s v="2024/04 "/>
  </r>
  <r>
    <n v="5351"/>
    <s v="2025/08 "/>
    <x v="517"/>
    <x v="208"/>
    <x v="9"/>
    <n v="50"/>
    <s v="2024/01 "/>
  </r>
  <r>
    <n v="5352"/>
    <s v="2025/08 "/>
    <x v="72"/>
    <x v="55"/>
    <x v="63"/>
    <n v="1550"/>
    <s v="2024/12 "/>
  </r>
  <r>
    <n v="5353"/>
    <s v="2025/08 "/>
    <x v="73"/>
    <x v="56"/>
    <x v="64"/>
    <n v="510"/>
    <s v="2024/10 "/>
  </r>
  <r>
    <n v="5354"/>
    <s v="2025/08 "/>
    <x v="74"/>
    <x v="57"/>
    <x v="65"/>
    <n v="5212"/>
    <s v="2025/12 "/>
  </r>
  <r>
    <n v="5355"/>
    <s v="2025/08 "/>
    <x v="424"/>
    <x v="179"/>
    <x v="327"/>
    <n v="200"/>
    <s v="2024/01 "/>
  </r>
  <r>
    <n v="5356"/>
    <s v="2025/08 "/>
    <x v="287"/>
    <x v="127"/>
    <x v="243"/>
    <n v="10"/>
    <s v="2024/01 "/>
  </r>
  <r>
    <n v="5357"/>
    <s v="2025/08 "/>
    <x v="77"/>
    <x v="60"/>
    <x v="67"/>
    <n v="106"/>
    <s v="2024/10 "/>
  </r>
  <r>
    <n v="5358"/>
    <s v="2025/08 "/>
    <x v="609"/>
    <x v="258"/>
    <x v="428"/>
    <n v="55"/>
    <s v="2024/01 "/>
  </r>
  <r>
    <n v="5359"/>
    <s v="2025/08 "/>
    <x v="699"/>
    <x v="290"/>
    <x v="469"/>
    <n v="300"/>
    <s v="2024/01 "/>
  </r>
  <r>
    <n v="5360"/>
    <s v="2025/08 "/>
    <x v="1284"/>
    <x v="496"/>
    <x v="329"/>
    <n v="40"/>
    <s v="2024/01 "/>
  </r>
  <r>
    <n v="5361"/>
    <s v="2025/08 "/>
    <x v="291"/>
    <x v="131"/>
    <x v="69"/>
    <n v="5"/>
    <s v="2024/01 "/>
  </r>
  <r>
    <n v="5362"/>
    <s v="2025/08 "/>
    <x v="879"/>
    <x v="295"/>
    <x v="244"/>
    <n v="10"/>
    <s v="2024/01 "/>
  </r>
  <r>
    <n v="5363"/>
    <s v="2025/08 "/>
    <x v="1285"/>
    <x v="497"/>
    <x v="726"/>
    <n v="100"/>
    <s v="2024/01 "/>
  </r>
  <r>
    <n v="5364"/>
    <s v="2025/08 "/>
    <x v="1286"/>
    <x v="498"/>
    <x v="727"/>
    <n v="100"/>
    <s v="2024/01 "/>
  </r>
  <r>
    <n v="5365"/>
    <s v="2025/08 "/>
    <x v="1065"/>
    <x v="408"/>
    <x v="9"/>
    <n v="90"/>
    <s v="2024/01 "/>
  </r>
  <r>
    <n v="5366"/>
    <s v="2025/08 "/>
    <x v="806"/>
    <x v="30"/>
    <x v="522"/>
    <n v="30"/>
    <s v="2024/01 "/>
  </r>
  <r>
    <n v="5367"/>
    <s v="2025/08 "/>
    <x v="616"/>
    <x v="17"/>
    <x v="434"/>
    <n v="30"/>
    <s v="2024/01 "/>
  </r>
  <r>
    <n v="5368"/>
    <s v="2025/08 "/>
    <x v="83"/>
    <x v="52"/>
    <x v="71"/>
    <n v="20"/>
    <s v="2024/01 "/>
  </r>
  <r>
    <n v="5369"/>
    <s v="2025/08 "/>
    <x v="85"/>
    <x v="52"/>
    <x v="73"/>
    <n v="2000"/>
    <s v="2024/11 "/>
  </r>
  <r>
    <n v="5370"/>
    <s v="2025/08 "/>
    <x v="432"/>
    <x v="186"/>
    <x v="331"/>
    <n v="10"/>
    <s v="2024/01 "/>
  </r>
  <r>
    <n v="5371"/>
    <s v="2025/08 "/>
    <x v="1153"/>
    <x v="446"/>
    <x v="665"/>
    <n v="10"/>
    <s v="2024/01 "/>
  </r>
  <r>
    <n v="5372"/>
    <s v="2025/08 "/>
    <x v="988"/>
    <x v="14"/>
    <x v="607"/>
    <n v="8"/>
    <s v="2024/01 "/>
  </r>
  <r>
    <n v="5373"/>
    <s v="2025/08 "/>
    <x v="1154"/>
    <x v="18"/>
    <x v="666"/>
    <n v="16"/>
    <s v="2024/01 "/>
  </r>
  <r>
    <n v="5374"/>
    <s v="2025/08 "/>
    <x v="1287"/>
    <x v="499"/>
    <x v="9"/>
    <n v="20"/>
    <s v="2024/01 "/>
  </r>
  <r>
    <n v="5375"/>
    <s v="2025/08 "/>
    <x v="1288"/>
    <x v="500"/>
    <x v="9"/>
    <n v="15"/>
    <s v="2024/01 "/>
  </r>
  <r>
    <n v="5376"/>
    <s v="2025/08 "/>
    <x v="992"/>
    <x v="387"/>
    <x v="371"/>
    <n v="10"/>
    <s v="2024/01 "/>
  </r>
  <r>
    <n v="5377"/>
    <s v="2025/08 "/>
    <x v="1289"/>
    <x v="501"/>
    <x v="9"/>
    <n v="4"/>
    <s v="2024/01 "/>
  </r>
  <r>
    <n v="5378"/>
    <s v="2025/08 "/>
    <x v="1290"/>
    <x v="502"/>
    <x v="728"/>
    <n v="4"/>
    <s v="2024/01 "/>
  </r>
  <r>
    <n v="5379"/>
    <s v="2025/08 "/>
    <x v="1291"/>
    <x v="503"/>
    <x v="9"/>
    <n v="20"/>
    <s v="2024/01 "/>
  </r>
  <r>
    <n v="5380"/>
    <s v="2025/08 "/>
    <x v="1292"/>
    <x v="504"/>
    <x v="728"/>
    <n v="1"/>
    <s v="2024/01 "/>
  </r>
  <r>
    <n v="5381"/>
    <s v="2025/08 "/>
    <x v="1293"/>
    <x v="22"/>
    <x v="729"/>
    <n v="8"/>
    <s v="2024/01 "/>
  </r>
  <r>
    <n v="5382"/>
    <s v="2025/08 "/>
    <x v="1294"/>
    <x v="484"/>
    <x v="730"/>
    <n v="3"/>
    <s v="2024/01 "/>
  </r>
  <r>
    <n v="5383"/>
    <s v="2025/08 "/>
    <x v="1295"/>
    <x v="505"/>
    <x v="730"/>
    <n v="3"/>
    <s v="2024/01 "/>
  </r>
  <r>
    <n v="5384"/>
    <s v="2025/08 "/>
    <x v="1296"/>
    <x v="111"/>
    <x v="730"/>
    <n v="17"/>
    <s v="2024/03 "/>
  </r>
  <r>
    <n v="5385"/>
    <s v="2025/08 "/>
    <x v="1297"/>
    <x v="411"/>
    <x v="730"/>
    <n v="31"/>
    <s v="2024/03 "/>
  </r>
  <r>
    <n v="5386"/>
    <s v="2025/08 "/>
    <x v="1298"/>
    <x v="410"/>
    <x v="730"/>
    <n v="31"/>
    <s v="2024/03 "/>
  </r>
  <r>
    <n v="5387"/>
    <s v="2025/08 "/>
    <x v="1299"/>
    <x v="409"/>
    <x v="730"/>
    <n v="39"/>
    <s v="2024/03 "/>
  </r>
  <r>
    <n v="5388"/>
    <s v="2025/08 "/>
    <x v="1300"/>
    <x v="412"/>
    <x v="730"/>
    <n v="77"/>
    <s v="2024/04 "/>
  </r>
  <r>
    <n v="5389"/>
    <s v="2025/08 "/>
    <x v="1301"/>
    <x v="112"/>
    <x v="730"/>
    <n v="115"/>
    <s v="2024/02 "/>
  </r>
  <r>
    <n v="5390"/>
    <s v="2025/08 "/>
    <x v="1302"/>
    <x v="413"/>
    <x v="730"/>
    <n v="100"/>
    <s v="2024/01 "/>
  </r>
  <r>
    <n v="5391"/>
    <s v="2025/08 "/>
    <x v="1303"/>
    <x v="506"/>
    <x v="730"/>
    <n v="74"/>
    <s v="2024/03 "/>
  </r>
  <r>
    <n v="5392"/>
    <s v="2025/08 "/>
    <x v="1304"/>
    <x v="114"/>
    <x v="730"/>
    <n v="22"/>
    <s v="2024/01 "/>
  </r>
  <r>
    <n v="5393"/>
    <s v="2025/08 "/>
    <x v="1305"/>
    <x v="507"/>
    <x v="730"/>
    <n v="22"/>
    <s v="2024/01 "/>
  </r>
  <r>
    <n v="5394"/>
    <s v="2025/08 "/>
    <x v="1306"/>
    <x v="508"/>
    <x v="730"/>
    <n v="22"/>
    <s v="2024/01 "/>
  </r>
  <r>
    <n v="5395"/>
    <s v="2025/08 "/>
    <x v="1307"/>
    <x v="509"/>
    <x v="730"/>
    <n v="22"/>
    <s v="2024/01 "/>
  </r>
  <r>
    <n v="5396"/>
    <s v="2025/08 "/>
    <x v="1308"/>
    <x v="510"/>
    <x v="9"/>
    <n v="28"/>
    <s v="2024/02 "/>
  </r>
  <r>
    <n v="5397"/>
    <s v="2025/08 "/>
    <x v="730"/>
    <x v="297"/>
    <x v="78"/>
    <n v="50"/>
    <s v="2026/02 "/>
  </r>
  <r>
    <n v="5398"/>
    <s v="2025/08 "/>
    <x v="313"/>
    <x v="134"/>
    <x v="78"/>
    <n v="61"/>
    <s v="2024/08 "/>
  </r>
  <r>
    <n v="5399"/>
    <s v="2025/08 "/>
    <x v="97"/>
    <x v="71"/>
    <x v="78"/>
    <n v="5"/>
    <s v="2024/04 "/>
  </r>
  <r>
    <n v="5400"/>
    <s v="2025/08 "/>
    <x v="314"/>
    <x v="135"/>
    <x v="79"/>
    <n v="200"/>
    <s v="2024/02 "/>
  </r>
  <r>
    <n v="5401"/>
    <s v="2025/08 "/>
    <x v="316"/>
    <x v="75"/>
    <x v="78"/>
    <n v="30"/>
    <s v="2024/08 "/>
  </r>
  <r>
    <n v="5402"/>
    <s v="2025/08 "/>
    <x v="98"/>
    <x v="72"/>
    <x v="79"/>
    <n v="400"/>
    <s v="2026/01 "/>
  </r>
  <r>
    <n v="5403"/>
    <s v="2025/08 "/>
    <x v="99"/>
    <x v="73"/>
    <x v="79"/>
    <n v="306"/>
    <s v="2024/03 "/>
  </r>
  <r>
    <n v="5404"/>
    <s v="2025/08 "/>
    <x v="100"/>
    <x v="74"/>
    <x v="79"/>
    <n v="72"/>
    <s v="2024/01 "/>
  </r>
  <r>
    <n v="5405"/>
    <s v="2025/08 "/>
    <x v="439"/>
    <x v="100"/>
    <x v="77"/>
    <n v="2"/>
    <s v="2024/01 "/>
  </r>
  <r>
    <n v="5406"/>
    <s v="2025/08 "/>
    <x v="105"/>
    <x v="78"/>
    <x v="82"/>
    <n v="103"/>
    <s v="2024/01 "/>
  </r>
  <r>
    <n v="5407"/>
    <s v="2025/08 "/>
    <x v="323"/>
    <x v="78"/>
    <x v="1"/>
    <n v="1"/>
    <s v="2024/01 "/>
  </r>
  <r>
    <n v="5408"/>
    <s v="2025/08 "/>
    <x v="1246"/>
    <x v="483"/>
    <x v="9"/>
    <n v="18"/>
    <s v="2025/06 "/>
  </r>
  <r>
    <n v="5409"/>
    <s v="2025/08 "/>
    <x v="1309"/>
    <x v="511"/>
    <x v="9"/>
    <n v="19"/>
    <s v="2024/01 "/>
  </r>
  <r>
    <n v="5410"/>
    <s v="2025/08 "/>
    <x v="1310"/>
    <x v="512"/>
    <x v="69"/>
    <n v="15"/>
    <s v="2024/04 "/>
  </r>
  <r>
    <n v="5411"/>
    <s v="2025/08 "/>
    <x v="440"/>
    <x v="191"/>
    <x v="334"/>
    <n v="4"/>
    <s v="2024/01 "/>
  </r>
  <r>
    <n v="5412"/>
    <s v="2025/08 "/>
    <x v="109"/>
    <x v="80"/>
    <x v="84"/>
    <n v="9"/>
    <s v="2024/02 "/>
  </r>
  <r>
    <n v="5413"/>
    <s v="2025/08 "/>
    <x v="1311"/>
    <x v="513"/>
    <x v="84"/>
    <n v="1"/>
    <s v="2024/01 "/>
  </r>
  <r>
    <n v="5414"/>
    <s v="2025/08 "/>
    <x v="1084"/>
    <x v="192"/>
    <x v="641"/>
    <n v="10"/>
    <s v="2024/01 "/>
  </r>
  <r>
    <n v="5415"/>
    <s v="2025/08 "/>
    <x v="1086"/>
    <x v="192"/>
    <x v="643"/>
    <n v="8"/>
    <s v="2024/01 "/>
  </r>
  <r>
    <n v="5416"/>
    <s v="2025/08 "/>
    <x v="940"/>
    <x v="81"/>
    <x v="587"/>
    <n v="10"/>
    <s v="2024/01 "/>
  </r>
  <r>
    <n v="5417"/>
    <s v="2025/08 "/>
    <x v="647"/>
    <x v="81"/>
    <x v="439"/>
    <n v="10"/>
    <s v="2024/01 "/>
  </r>
  <r>
    <n v="5418"/>
    <s v="2025/08 "/>
    <x v="1312"/>
    <x v="81"/>
    <x v="731"/>
    <n v="5"/>
    <s v="2024/01 "/>
  </r>
  <r>
    <n v="5419"/>
    <s v="2025/08 "/>
    <x v="736"/>
    <x v="81"/>
    <x v="489"/>
    <n v="10"/>
    <s v="2024/01 "/>
  </r>
  <r>
    <n v="5420"/>
    <s v="2025/08 "/>
    <x v="830"/>
    <x v="86"/>
    <x v="531"/>
    <n v="1"/>
    <s v="2024/01 "/>
  </r>
  <r>
    <n v="5421"/>
    <s v="2025/08 "/>
    <x v="831"/>
    <x v="10"/>
    <x v="532"/>
    <n v="5"/>
    <s v="2024/01 "/>
  </r>
  <r>
    <n v="5422"/>
    <s v="2025/08 "/>
    <x v="1033"/>
    <x v="90"/>
    <x v="623"/>
    <n v="8"/>
    <s v="2024/02 "/>
  </r>
  <r>
    <n v="5423"/>
    <s v="2025/08 "/>
    <x v="833"/>
    <x v="84"/>
    <x v="534"/>
    <n v="50"/>
    <s v="2024/01 "/>
  </r>
  <r>
    <n v="5424"/>
    <s v="2025/08 "/>
    <x v="446"/>
    <x v="85"/>
    <x v="340"/>
    <n v="10"/>
    <s v="2024/04 "/>
  </r>
  <r>
    <n v="5425"/>
    <s v="2025/08 "/>
    <x v="118"/>
    <x v="86"/>
    <x v="93"/>
    <n v="7"/>
    <s v="2024/02 "/>
  </r>
  <r>
    <n v="5426"/>
    <s v="2025/08 "/>
    <x v="120"/>
    <x v="85"/>
    <x v="95"/>
    <n v="55"/>
    <s v="2024/02 "/>
  </r>
  <r>
    <n v="5427"/>
    <s v="2025/08 "/>
    <x v="121"/>
    <x v="85"/>
    <x v="96"/>
    <n v="105"/>
    <s v="2024/10 "/>
  </r>
  <r>
    <n v="5428"/>
    <s v="2025/08 "/>
    <x v="122"/>
    <x v="85"/>
    <x v="97"/>
    <n v="50"/>
    <s v="2024/01 "/>
  </r>
  <r>
    <n v="5429"/>
    <s v="2025/08 "/>
    <x v="330"/>
    <x v="85"/>
    <x v="269"/>
    <n v="89"/>
    <s v="2024/01 "/>
  </r>
  <r>
    <n v="5430"/>
    <s v="2025/08 "/>
    <x v="123"/>
    <x v="85"/>
    <x v="98"/>
    <m/>
    <s v="2024/01 "/>
  </r>
  <r>
    <n v="5431"/>
    <s v="2025/08 "/>
    <x v="124"/>
    <x v="85"/>
    <x v="99"/>
    <n v="72"/>
    <s v="2024/05 "/>
  </r>
  <r>
    <n v="5432"/>
    <s v="2025/08 "/>
    <x v="126"/>
    <x v="6"/>
    <x v="10"/>
    <n v="10"/>
    <s v="2024/01 "/>
  </r>
  <r>
    <n v="5433"/>
    <s v="2025/08 "/>
    <x v="127"/>
    <x v="6"/>
    <x v="11"/>
    <n v="10"/>
    <s v="2024/01 "/>
  </r>
  <r>
    <n v="5434"/>
    <s v="2025/08 "/>
    <x v="128"/>
    <x v="6"/>
    <x v="1"/>
    <n v="123"/>
    <s v="2024/08 "/>
  </r>
  <r>
    <n v="5435"/>
    <s v="2025/08 "/>
    <x v="449"/>
    <x v="142"/>
    <x v="342"/>
    <n v="10"/>
    <s v="2024/01 "/>
  </r>
  <r>
    <n v="5436"/>
    <s v="2025/08 "/>
    <x v="1137"/>
    <x v="81"/>
    <x v="657"/>
    <n v="10"/>
    <s v="2024/01 "/>
  </r>
  <r>
    <n v="5437"/>
    <s v="2025/08 "/>
    <x v="129"/>
    <x v="87"/>
    <x v="100"/>
    <n v="50"/>
    <s v="2024/02 "/>
  </r>
  <r>
    <n v="5438"/>
    <s v="2025/08 "/>
    <x v="130"/>
    <x v="87"/>
    <x v="101"/>
    <n v="85"/>
    <s v="2025/02 "/>
  </r>
  <r>
    <n v="5439"/>
    <s v="2025/08 "/>
    <x v="131"/>
    <x v="87"/>
    <x v="102"/>
    <n v="50"/>
    <s v="2025/02 "/>
  </r>
  <r>
    <n v="5440"/>
    <s v="2025/08 "/>
    <x v="132"/>
    <x v="87"/>
    <x v="103"/>
    <n v="25"/>
    <s v="2024/01 "/>
  </r>
  <r>
    <n v="5441"/>
    <s v="2025/08 "/>
    <x v="532"/>
    <x v="87"/>
    <x v="383"/>
    <n v="5"/>
    <s v="2024/01 "/>
  </r>
  <r>
    <n v="5442"/>
    <s v="2025/08 "/>
    <x v="137"/>
    <x v="87"/>
    <x v="108"/>
    <n v="10"/>
    <s v="2024/01 "/>
  </r>
  <r>
    <n v="5443"/>
    <s v="2025/08 "/>
    <x v="998"/>
    <x v="87"/>
    <x v="612"/>
    <n v="13"/>
    <s v="2024/01 "/>
  </r>
  <r>
    <n v="5444"/>
    <s v="2025/08 "/>
    <x v="453"/>
    <x v="82"/>
    <x v="346"/>
    <n v="20"/>
    <s v="2024/01 "/>
  </r>
  <r>
    <n v="5445"/>
    <s v="2025/08 "/>
    <x v="138"/>
    <x v="82"/>
    <x v="109"/>
    <n v="50"/>
    <s v="2025/03 "/>
  </r>
  <r>
    <n v="5446"/>
    <s v="2025/08 "/>
    <x v="139"/>
    <x v="82"/>
    <x v="110"/>
    <n v="50"/>
    <s v="2024/05 "/>
  </r>
  <r>
    <n v="5447"/>
    <s v="2025/08 "/>
    <x v="140"/>
    <x v="82"/>
    <x v="111"/>
    <n v="50"/>
    <s v="2024/01 "/>
  </r>
  <r>
    <n v="5448"/>
    <s v="2025/08 "/>
    <x v="141"/>
    <x v="82"/>
    <x v="112"/>
    <n v="5"/>
    <s v="2024/01 "/>
  </r>
  <r>
    <n v="5449"/>
    <s v="2025/08 "/>
    <x v="1034"/>
    <x v="82"/>
    <x v="383"/>
    <n v="50"/>
    <s v="2024/01 "/>
  </r>
  <r>
    <n v="5450"/>
    <s v="2025/08 "/>
    <x v="142"/>
    <x v="9"/>
    <x v="113"/>
    <n v="265"/>
    <s v="2024/04 "/>
  </r>
  <r>
    <n v="5451"/>
    <s v="2025/08 "/>
    <x v="144"/>
    <x v="9"/>
    <x v="115"/>
    <n v="480"/>
    <s v="2024/04 "/>
  </r>
  <r>
    <n v="5452"/>
    <s v="2025/08 "/>
    <x v="145"/>
    <x v="9"/>
    <x v="116"/>
    <n v="180"/>
    <s v="2024/04 "/>
  </r>
  <r>
    <n v="5453"/>
    <s v="2025/08 "/>
    <x v="146"/>
    <x v="9"/>
    <x v="117"/>
    <n v="310"/>
    <s v="2024/07 "/>
  </r>
  <r>
    <n v="5454"/>
    <s v="2025/08 "/>
    <x v="147"/>
    <x v="9"/>
    <x v="118"/>
    <n v="80"/>
    <s v="2024/02 "/>
  </r>
  <r>
    <n v="5455"/>
    <s v="2025/08 "/>
    <x v="148"/>
    <x v="9"/>
    <x v="119"/>
    <n v="180"/>
    <s v="2024/02 "/>
  </r>
  <r>
    <n v="5456"/>
    <s v="2025/08 "/>
    <x v="149"/>
    <x v="9"/>
    <x v="120"/>
    <n v="90"/>
    <s v="2024/02 "/>
  </r>
  <r>
    <n v="5457"/>
    <s v="2025/08 "/>
    <x v="150"/>
    <x v="9"/>
    <x v="121"/>
    <n v="363"/>
    <s v="2025/02 "/>
  </r>
  <r>
    <n v="5458"/>
    <s v="2025/08 "/>
    <x v="151"/>
    <x v="9"/>
    <x v="122"/>
    <n v="40"/>
    <s v="2024/01 "/>
  </r>
  <r>
    <n v="5459"/>
    <s v="2025/08 "/>
    <x v="739"/>
    <x v="9"/>
    <x v="492"/>
    <n v="60"/>
    <s v="2024/01 "/>
  </r>
  <r>
    <n v="5460"/>
    <s v="2025/08 "/>
    <x v="153"/>
    <x v="9"/>
    <x v="124"/>
    <n v="100"/>
    <s v="2024/02 "/>
  </r>
  <r>
    <n v="5461"/>
    <s v="2025/08 "/>
    <x v="535"/>
    <x v="9"/>
    <x v="385"/>
    <n v="1"/>
    <s v="2024/01 "/>
  </r>
  <r>
    <n v="5462"/>
    <s v="2025/08 "/>
    <x v="154"/>
    <x v="9"/>
    <x v="125"/>
    <n v="10"/>
    <s v="2024/04 "/>
  </r>
  <r>
    <n v="5463"/>
    <s v="2025/08 "/>
    <x v="156"/>
    <x v="88"/>
    <x v="127"/>
    <n v="10"/>
    <s v="2024/03 "/>
  </r>
  <r>
    <n v="5464"/>
    <s v="2025/08 "/>
    <x v="158"/>
    <x v="88"/>
    <x v="129"/>
    <n v="20"/>
    <s v="2024/01 "/>
  </r>
  <r>
    <n v="5465"/>
    <s v="2025/08 "/>
    <x v="159"/>
    <x v="88"/>
    <x v="130"/>
    <n v="30"/>
    <s v="2024/02 "/>
  </r>
  <r>
    <n v="5466"/>
    <s v="2025/08 "/>
    <x v="536"/>
    <x v="88"/>
    <x v="386"/>
    <n v="18"/>
    <s v="2024/02 "/>
  </r>
  <r>
    <n v="5467"/>
    <s v="2025/08 "/>
    <x v="160"/>
    <x v="88"/>
    <x v="131"/>
    <n v="270"/>
    <s v="2024/12 "/>
  </r>
  <r>
    <n v="5468"/>
    <s v="2025/08 "/>
    <x v="455"/>
    <x v="88"/>
    <x v="347"/>
    <n v="30"/>
    <s v="2024/01 "/>
  </r>
  <r>
    <n v="5469"/>
    <s v="2025/08 "/>
    <x v="161"/>
    <x v="11"/>
    <x v="132"/>
    <n v="144"/>
    <s v="2025/02 "/>
  </r>
  <r>
    <n v="5470"/>
    <s v="2025/08 "/>
    <x v="162"/>
    <x v="11"/>
    <x v="133"/>
    <n v="220"/>
    <s v="2024/08 "/>
  </r>
  <r>
    <n v="5471"/>
    <s v="2025/08 "/>
    <x v="163"/>
    <x v="11"/>
    <x v="134"/>
    <n v="35"/>
    <s v="2026/03 "/>
  </r>
  <r>
    <n v="5472"/>
    <s v="2025/08 "/>
    <x v="164"/>
    <x v="11"/>
    <x v="135"/>
    <n v="15"/>
    <s v="2024/03 "/>
  </r>
  <r>
    <n v="5473"/>
    <s v="2025/08 "/>
    <x v="456"/>
    <x v="11"/>
    <x v="348"/>
    <n v="1"/>
    <s v="2024/01 "/>
  </r>
  <r>
    <n v="5474"/>
    <s v="2025/08 "/>
    <x v="165"/>
    <x v="11"/>
    <x v="136"/>
    <n v="160"/>
    <s v="2024/07 "/>
  </r>
  <r>
    <n v="5475"/>
    <s v="2025/08 "/>
    <x v="839"/>
    <x v="11"/>
    <x v="540"/>
    <n v="10"/>
    <s v="2024/03 "/>
  </r>
  <r>
    <n v="5476"/>
    <s v="2025/08 "/>
    <x v="166"/>
    <x v="11"/>
    <x v="137"/>
    <n v="40"/>
    <s v="2024/01 "/>
  </r>
  <r>
    <n v="5477"/>
    <s v="2025/08 "/>
    <x v="167"/>
    <x v="11"/>
    <x v="138"/>
    <n v="40"/>
    <s v="2024/01 "/>
  </r>
  <r>
    <n v="5478"/>
    <s v="2025/08 "/>
    <x v="168"/>
    <x v="89"/>
    <x v="139"/>
    <n v="30"/>
    <s v="2024/01 "/>
  </r>
  <r>
    <n v="5479"/>
    <s v="2025/08 "/>
    <x v="169"/>
    <x v="89"/>
    <x v="140"/>
    <n v="20"/>
    <s v="2024/01 "/>
  </r>
  <r>
    <n v="5480"/>
    <s v="2025/08 "/>
    <x v="170"/>
    <x v="89"/>
    <x v="141"/>
    <n v="30"/>
    <s v="2024/01 "/>
  </r>
  <r>
    <n v="5481"/>
    <s v="2025/08 "/>
    <x v="171"/>
    <x v="83"/>
    <x v="142"/>
    <n v="10"/>
    <s v="2024/01 "/>
  </r>
  <r>
    <n v="5482"/>
    <s v="2025/08 "/>
    <x v="172"/>
    <x v="83"/>
    <x v="143"/>
    <n v="51"/>
    <s v="2024/04 "/>
  </r>
  <r>
    <n v="5483"/>
    <s v="2025/08 "/>
    <x v="173"/>
    <x v="83"/>
    <x v="144"/>
    <n v="10"/>
    <s v="2024/05 "/>
  </r>
  <r>
    <n v="5484"/>
    <s v="2025/08 "/>
    <x v="175"/>
    <x v="83"/>
    <x v="146"/>
    <n v="9"/>
    <s v="2024/01 "/>
  </r>
  <r>
    <n v="5485"/>
    <s v="2025/08 "/>
    <x v="338"/>
    <x v="10"/>
    <x v="277"/>
    <n v="35"/>
    <s v="2024/01 "/>
  </r>
  <r>
    <n v="5486"/>
    <s v="2025/08 "/>
    <x v="177"/>
    <x v="10"/>
    <x v="148"/>
    <n v="5"/>
    <s v="2024/03 "/>
  </r>
  <r>
    <n v="5487"/>
    <s v="2025/08 "/>
    <x v="339"/>
    <x v="10"/>
    <x v="278"/>
    <n v="5"/>
    <s v="2024/05 "/>
  </r>
  <r>
    <n v="5488"/>
    <s v="2025/08 "/>
    <x v="179"/>
    <x v="90"/>
    <x v="150"/>
    <n v="63"/>
    <s v="2024/02 "/>
  </r>
  <r>
    <n v="5489"/>
    <s v="2025/08 "/>
    <x v="180"/>
    <x v="90"/>
    <x v="151"/>
    <n v="30"/>
    <s v="2024/01 "/>
  </r>
  <r>
    <n v="5490"/>
    <s v="2025/08 "/>
    <x v="181"/>
    <x v="90"/>
    <x v="152"/>
    <n v="640"/>
    <s v="2024/05 "/>
  </r>
  <r>
    <n v="5491"/>
    <s v="2025/08 "/>
    <x v="842"/>
    <x v="90"/>
    <x v="543"/>
    <n v="20"/>
    <s v="2024/01 "/>
  </r>
  <r>
    <n v="5492"/>
    <s v="2025/08 "/>
    <x v="182"/>
    <x v="84"/>
    <x v="153"/>
    <n v="105"/>
    <s v="2024/04 "/>
  </r>
  <r>
    <n v="5493"/>
    <s v="2025/08 "/>
    <x v="183"/>
    <x v="84"/>
    <x v="154"/>
    <n v="85"/>
    <s v="2024/01 "/>
  </r>
  <r>
    <n v="5494"/>
    <s v="2025/08 "/>
    <x v="458"/>
    <x v="84"/>
    <x v="350"/>
    <n v="180"/>
    <s v="2025/03 "/>
  </r>
  <r>
    <n v="5495"/>
    <s v="2025/08 "/>
    <x v="184"/>
    <x v="84"/>
    <x v="155"/>
    <n v="60"/>
    <s v="2024/01 "/>
  </r>
  <r>
    <n v="5496"/>
    <s v="2025/08 "/>
    <x v="185"/>
    <x v="84"/>
    <x v="156"/>
    <n v="20"/>
    <s v="2024/01 "/>
  </r>
  <r>
    <n v="5497"/>
    <s v="2025/08 "/>
    <x v="538"/>
    <x v="84"/>
    <x v="388"/>
    <n v="6"/>
    <s v="2024/01 "/>
  </r>
  <r>
    <n v="5498"/>
    <s v="2025/08 "/>
    <x v="186"/>
    <x v="84"/>
    <x v="157"/>
    <n v="430"/>
    <s v="2024/08 "/>
  </r>
  <r>
    <n v="5499"/>
    <s v="2025/08 "/>
    <x v="843"/>
    <x v="84"/>
    <x v="544"/>
    <n v="30"/>
    <s v="2024/01 "/>
  </r>
  <r>
    <n v="5500"/>
    <s v="2025/08 "/>
    <x v="187"/>
    <x v="84"/>
    <x v="158"/>
    <n v="45"/>
    <s v="2024/06 "/>
  </r>
  <r>
    <n v="5501"/>
    <s v="2025/08 "/>
    <x v="188"/>
    <x v="91"/>
    <x v="159"/>
    <n v="35"/>
    <s v="2024/06 "/>
  </r>
  <r>
    <n v="5502"/>
    <s v="2025/08 "/>
    <x v="189"/>
    <x v="91"/>
    <x v="160"/>
    <n v="30"/>
    <s v="2024/04 "/>
  </r>
  <r>
    <n v="5503"/>
    <s v="2025/08 "/>
    <x v="191"/>
    <x v="91"/>
    <x v="162"/>
    <n v="10"/>
    <s v="2024/01 "/>
  </r>
  <r>
    <n v="5504"/>
    <s v="2025/08 "/>
    <x v="193"/>
    <x v="93"/>
    <x v="163"/>
    <n v="5"/>
    <s v="2024/01 "/>
  </r>
  <r>
    <n v="5505"/>
    <s v="2025/08 "/>
    <x v="543"/>
    <x v="67"/>
    <x v="390"/>
    <n v="21"/>
    <s v="2024/09 "/>
  </r>
  <r>
    <n v="5506"/>
    <s v="2025/08 "/>
    <x v="658"/>
    <x v="67"/>
    <x v="447"/>
    <n v="56"/>
    <s v="2024/01 "/>
  </r>
  <r>
    <n v="5507"/>
    <s v="2025/08 "/>
    <x v="349"/>
    <x v="67"/>
    <x v="285"/>
    <n v="5"/>
    <s v="2024/01 "/>
  </r>
  <r>
    <n v="5508"/>
    <s v="2025/08 "/>
    <x v="899"/>
    <x v="97"/>
    <x v="572"/>
    <n v="21"/>
    <s v="2024/01 "/>
  </r>
  <r>
    <n v="5509"/>
    <s v="2025/08 "/>
    <x v="1092"/>
    <x v="97"/>
    <x v="648"/>
    <n v="26"/>
    <s v="2024/03 "/>
  </r>
  <r>
    <n v="5510"/>
    <s v="2025/08 "/>
    <x v="204"/>
    <x v="97"/>
    <x v="173"/>
    <n v="5"/>
    <s v="2024/01 "/>
  </r>
  <r>
    <n v="5511"/>
    <s v="2025/08 "/>
    <x v="206"/>
    <x v="67"/>
    <x v="175"/>
    <n v="15"/>
    <s v="2024/01 "/>
  </r>
  <r>
    <n v="5512"/>
    <s v="2025/08 "/>
    <x v="1313"/>
    <x v="99"/>
    <x v="732"/>
    <n v="15"/>
    <s v="2024/01 "/>
  </r>
  <r>
    <n v="5513"/>
    <s v="2025/08 "/>
    <x v="847"/>
    <x v="99"/>
    <x v="548"/>
    <n v="35"/>
    <s v="2024/01 "/>
  </r>
  <r>
    <n v="5514"/>
    <s v="2025/08 "/>
    <x v="1314"/>
    <x v="78"/>
    <x v="733"/>
    <n v="15"/>
    <s v="2024/01 "/>
  </r>
  <r>
    <n v="5515"/>
    <s v="2025/08 "/>
    <x v="1315"/>
    <x v="79"/>
    <x v="734"/>
    <n v="1"/>
    <s v="2024/01 "/>
  </r>
  <r>
    <n v="5516"/>
    <s v="2025/08 "/>
    <x v="214"/>
    <x v="102"/>
    <x v="183"/>
    <n v="20"/>
    <s v="2024/01 "/>
  </r>
  <r>
    <n v="5517"/>
    <s v="2025/08 "/>
    <x v="352"/>
    <x v="102"/>
    <x v="288"/>
    <n v="3"/>
    <s v="2024/01 "/>
  </r>
  <r>
    <n v="5518"/>
    <s v="2025/08 "/>
    <x v="467"/>
    <x v="147"/>
    <x v="163"/>
    <n v="9"/>
    <s v="2024/01 "/>
  </r>
  <r>
    <n v="5519"/>
    <s v="2025/08 "/>
    <x v="468"/>
    <x v="147"/>
    <x v="351"/>
    <n v="10"/>
    <s v="2024/01 "/>
  </r>
  <r>
    <n v="5520"/>
    <s v="2025/08 "/>
    <x v="216"/>
    <x v="103"/>
    <x v="185"/>
    <n v="10"/>
    <s v="2024/08 "/>
  </r>
  <r>
    <n v="5521"/>
    <s v="2025/08 "/>
    <x v="217"/>
    <x v="103"/>
    <x v="186"/>
    <n v="170"/>
    <s v="2025/11 "/>
  </r>
  <r>
    <n v="5522"/>
    <s v="2025/08 "/>
    <x v="219"/>
    <x v="103"/>
    <x v="188"/>
    <n v="30"/>
    <s v="2024/07 "/>
  </r>
  <r>
    <n v="5523"/>
    <s v="2025/08 "/>
    <x v="354"/>
    <x v="103"/>
    <x v="289"/>
    <n v="20"/>
    <s v="2024/01 "/>
  </r>
  <r>
    <n v="5524"/>
    <s v="2025/08 "/>
    <x v="221"/>
    <x v="103"/>
    <x v="190"/>
    <n v="50"/>
    <s v="2024/04 "/>
  </r>
  <r>
    <n v="5525"/>
    <s v="2025/08 "/>
    <x v="222"/>
    <x v="103"/>
    <x v="191"/>
    <n v="20"/>
    <s v="2024/01 "/>
  </r>
  <r>
    <n v="5526"/>
    <s v="2025/08 "/>
    <x v="224"/>
    <x v="105"/>
    <x v="193"/>
    <n v="30"/>
    <s v="2026/02 "/>
  </r>
  <r>
    <n v="5527"/>
    <s v="2025/08 "/>
    <x v="225"/>
    <x v="105"/>
    <x v="194"/>
    <n v="145"/>
    <s v="2024/04 "/>
  </r>
  <r>
    <n v="5528"/>
    <s v="2025/08 "/>
    <x v="227"/>
    <x v="105"/>
    <x v="196"/>
    <n v="50"/>
    <s v="2024/06 "/>
  </r>
  <r>
    <n v="5529"/>
    <s v="2025/08 "/>
    <x v="228"/>
    <x v="105"/>
    <x v="197"/>
    <n v="25"/>
    <s v="2024/01 "/>
  </r>
  <r>
    <n v="5530"/>
    <s v="2025/08 "/>
    <x v="231"/>
    <x v="105"/>
    <x v="200"/>
    <n v="20"/>
    <s v="2024/01 "/>
  </r>
  <r>
    <n v="5531"/>
    <s v="2025/08 "/>
    <x v="666"/>
    <x v="77"/>
    <x v="454"/>
    <n v="20"/>
    <s v="2024/02 "/>
  </r>
  <r>
    <n v="5532"/>
    <s v="2025/08 "/>
    <x v="357"/>
    <x v="77"/>
    <x v="292"/>
    <n v="20"/>
    <s v="2025/02 "/>
  </r>
  <r>
    <n v="5533"/>
    <s v="2025/08 "/>
    <x v="358"/>
    <x v="100"/>
    <x v="293"/>
    <n v="10"/>
    <s v="2024/02 "/>
  </r>
  <r>
    <n v="5534"/>
    <s v="2025/08 "/>
    <x v="234"/>
    <x v="100"/>
    <x v="203"/>
    <n v="30"/>
    <s v="2025/02 "/>
  </r>
  <r>
    <n v="5535"/>
    <s v="2025/08 "/>
    <x v="359"/>
    <x v="101"/>
    <x v="294"/>
    <n v="20"/>
    <s v="2024/01 "/>
  </r>
  <r>
    <n v="5536"/>
    <s v="2025/08 "/>
    <x v="360"/>
    <x v="101"/>
    <x v="295"/>
    <n v="40"/>
    <s v="2024/01 "/>
  </r>
  <r>
    <n v="5537"/>
    <s v="2025/08 "/>
    <x v="361"/>
    <x v="101"/>
    <x v="296"/>
    <n v="40"/>
    <s v="2024/02 "/>
  </r>
  <r>
    <n v="5538"/>
    <s v="2025/08 "/>
    <x v="238"/>
    <x v="101"/>
    <x v="207"/>
    <n v="30"/>
    <s v="2024/01 "/>
  </r>
  <r>
    <n v="5539"/>
    <s v="2025/08 "/>
    <x v="362"/>
    <x v="78"/>
    <x v="297"/>
    <n v="15"/>
    <s v="2024/01 "/>
  </r>
  <r>
    <n v="5540"/>
    <s v="2025/08 "/>
    <x v="239"/>
    <x v="78"/>
    <x v="208"/>
    <n v="65"/>
    <s v="2024/11 "/>
  </r>
  <r>
    <n v="5541"/>
    <s v="2025/08 "/>
    <x v="240"/>
    <x v="78"/>
    <x v="209"/>
    <n v="80"/>
    <s v="2024/07 "/>
  </r>
  <r>
    <n v="5542"/>
    <s v="2025/08 "/>
    <x v="241"/>
    <x v="78"/>
    <x v="210"/>
    <n v="20"/>
    <s v="2024/08 "/>
  </r>
  <r>
    <n v="5543"/>
    <s v="2025/08 "/>
    <x v="242"/>
    <x v="78"/>
    <x v="211"/>
    <n v="640"/>
    <s v="2026/02 "/>
  </r>
  <r>
    <n v="5544"/>
    <s v="2025/08 "/>
    <x v="243"/>
    <x v="79"/>
    <x v="212"/>
    <n v="215"/>
    <s v="2024/10 "/>
  </r>
  <r>
    <n v="5545"/>
    <s v="2025/08 "/>
    <x v="244"/>
    <x v="79"/>
    <x v="213"/>
    <n v="15"/>
    <s v="2024/07 "/>
  </r>
  <r>
    <n v="5546"/>
    <s v="2025/08 "/>
    <x v="245"/>
    <x v="79"/>
    <x v="214"/>
    <n v="1310"/>
    <s v="2024/01 "/>
  </r>
  <r>
    <n v="5547"/>
    <s v="2025/08 "/>
    <x v="474"/>
    <x v="79"/>
    <x v="359"/>
    <n v="8"/>
    <s v="2024/01 "/>
  </r>
  <r>
    <n v="5548"/>
    <s v="2025/08 "/>
    <x v="247"/>
    <x v="79"/>
    <x v="216"/>
    <n v="100"/>
    <s v="2026/02 "/>
  </r>
  <r>
    <n v="5549"/>
    <s v="2025/08 "/>
    <x v="248"/>
    <x v="79"/>
    <x v="217"/>
    <n v="2560"/>
    <s v="2024/01 "/>
  </r>
  <r>
    <n v="5550"/>
    <s v="2025/08 "/>
    <x v="250"/>
    <x v="79"/>
    <x v="219"/>
    <n v="20"/>
    <s v="2026/03 "/>
  </r>
  <r>
    <n v="5551"/>
    <s v="2025/08 "/>
    <x v="251"/>
    <x v="79"/>
    <x v="220"/>
    <n v="15"/>
    <s v="2024/01 "/>
  </r>
  <r>
    <n v="5552"/>
    <s v="2025/08 "/>
    <x v="252"/>
    <x v="79"/>
    <x v="221"/>
    <n v="100"/>
    <s v="2024/01 "/>
  </r>
  <r>
    <n v="5553"/>
    <s v="2025/08 "/>
    <x v="951"/>
    <x v="106"/>
    <x v="163"/>
    <n v="4"/>
    <s v="2024/01 "/>
  </r>
  <r>
    <n v="5554"/>
    <s v="2025/08 "/>
    <x v="1316"/>
    <x v="193"/>
    <x v="647"/>
    <n v="10"/>
    <s v="2024/01 "/>
  </r>
  <r>
    <n v="5555"/>
    <s v="2025/08 "/>
    <x v="481"/>
    <x v="147"/>
    <x v="222"/>
    <n v="2"/>
    <s v="2024/01 "/>
  </r>
  <r>
    <n v="5556"/>
    <s v="2025/08 "/>
    <x v="1272"/>
    <x v="302"/>
    <x v="383"/>
    <n v="1"/>
    <s v="2024/01 "/>
  </r>
  <r>
    <n v="5557"/>
    <s v="2025/08 "/>
    <x v="1317"/>
    <x v="514"/>
    <x v="735"/>
    <n v="2"/>
    <s v="2024/01 "/>
  </r>
  <r>
    <n v="5558"/>
    <s v="2025/08 "/>
    <x v="1318"/>
    <x v="79"/>
    <x v="736"/>
    <n v="5"/>
    <s v="2024/01 "/>
  </r>
  <r>
    <n v="5559"/>
    <s v="2025/08 "/>
    <x v="562"/>
    <x v="220"/>
    <x v="408"/>
    <n v="20"/>
    <s v="2024/12 "/>
  </r>
  <r>
    <n v="5560"/>
    <s v="2025/08 "/>
    <x v="563"/>
    <x v="221"/>
    <x v="409"/>
    <n v="20"/>
    <s v="2024/05 "/>
  </r>
  <r>
    <n v="5561"/>
    <s v="2025/08 "/>
    <x v="569"/>
    <x v="227"/>
    <x v="415"/>
    <n v="143"/>
    <s v="2024/07 "/>
  </r>
  <r>
    <n v="5562"/>
    <s v="2025/09 "/>
    <x v="1"/>
    <x v="0"/>
    <x v="1"/>
    <n v="30"/>
    <s v="2024/01 "/>
  </r>
  <r>
    <n v="5563"/>
    <s v="2025/09 "/>
    <x v="851"/>
    <x v="1"/>
    <x v="8"/>
    <n v="30"/>
    <s v="2024/01 "/>
  </r>
  <r>
    <n v="5564"/>
    <s v="2025/09 "/>
    <x v="1096"/>
    <x v="1"/>
    <x v="10"/>
    <n v="44"/>
    <s v="2024/01 "/>
  </r>
  <r>
    <n v="5565"/>
    <s v="2025/09 "/>
    <x v="1319"/>
    <x v="1"/>
    <x v="11"/>
    <n v="30"/>
    <s v="2024/01 "/>
  </r>
  <r>
    <n v="5566"/>
    <s v="2025/09 "/>
    <x v="2"/>
    <x v="1"/>
    <x v="1"/>
    <n v="60"/>
    <s v="2024/01 "/>
  </r>
  <r>
    <n v="5567"/>
    <s v="2025/09 "/>
    <x v="3"/>
    <x v="2"/>
    <x v="2"/>
    <n v="50"/>
    <s v="2024/01 "/>
  </r>
  <r>
    <n v="5568"/>
    <s v="2025/09 "/>
    <x v="1320"/>
    <x v="2"/>
    <x v="82"/>
    <n v="80"/>
    <s v="2024/01 "/>
  </r>
  <r>
    <n v="5569"/>
    <s v="2025/09 "/>
    <x v="369"/>
    <x v="2"/>
    <x v="3"/>
    <n v="60"/>
    <s v="2024/01 "/>
  </r>
  <r>
    <n v="5570"/>
    <s v="2025/09 "/>
    <x v="1321"/>
    <x v="390"/>
    <x v="8"/>
    <n v="20"/>
    <s v="2024/01 "/>
  </r>
  <r>
    <n v="5571"/>
    <s v="2025/09 "/>
    <x v="1322"/>
    <x v="390"/>
    <x v="10"/>
    <n v="20"/>
    <s v="2024/01 "/>
  </r>
  <r>
    <n v="5572"/>
    <s v="2025/09 "/>
    <x v="259"/>
    <x v="3"/>
    <x v="8"/>
    <n v="20"/>
    <s v="2024/01 "/>
  </r>
  <r>
    <n v="5573"/>
    <s v="2025/09 "/>
    <x v="775"/>
    <x v="230"/>
    <x v="512"/>
    <n v="21"/>
    <s v="2024/07 "/>
  </r>
  <r>
    <n v="5574"/>
    <s v="2025/09 "/>
    <x v="679"/>
    <x v="3"/>
    <x v="10"/>
    <n v="10"/>
    <s v="2024/01 "/>
  </r>
  <r>
    <n v="5575"/>
    <s v="2025/09 "/>
    <x v="1114"/>
    <x v="5"/>
    <x v="418"/>
    <n v="1"/>
    <s v="2024/01 "/>
  </r>
  <r>
    <n v="5576"/>
    <s v="2025/09 "/>
    <x v="1323"/>
    <x v="85"/>
    <x v="6"/>
    <n v="4"/>
    <s v="2024/01 "/>
  </r>
  <r>
    <n v="5577"/>
    <s v="2025/09 "/>
    <x v="582"/>
    <x v="232"/>
    <x v="9"/>
    <n v="2"/>
    <s v="2024/01 "/>
  </r>
  <r>
    <n v="5578"/>
    <s v="2025/09 "/>
    <x v="493"/>
    <x v="9"/>
    <x v="8"/>
    <n v="50"/>
    <s v="2024/01 "/>
  </r>
  <r>
    <n v="5579"/>
    <s v="2025/09 "/>
    <x v="15"/>
    <x v="9"/>
    <x v="10"/>
    <n v="110"/>
    <s v="2024/01 "/>
  </r>
  <r>
    <n v="5580"/>
    <s v="2025/09 "/>
    <x v="16"/>
    <x v="9"/>
    <x v="11"/>
    <n v="100"/>
    <s v="2024/01 "/>
  </r>
  <r>
    <n v="5581"/>
    <s v="2025/09 "/>
    <x v="17"/>
    <x v="9"/>
    <x v="12"/>
    <n v="200"/>
    <s v="2024/01 "/>
  </r>
  <r>
    <n v="5582"/>
    <s v="2025/09 "/>
    <x v="20"/>
    <x v="9"/>
    <x v="0"/>
    <n v="100"/>
    <s v="2024/01 "/>
  </r>
  <r>
    <n v="5583"/>
    <s v="2025/09 "/>
    <x v="495"/>
    <x v="9"/>
    <x v="363"/>
    <n v="30"/>
    <s v="2024/01 "/>
  </r>
  <r>
    <n v="5584"/>
    <s v="2025/09 "/>
    <x v="496"/>
    <x v="9"/>
    <x v="307"/>
    <n v="30"/>
    <s v="2024/01 "/>
  </r>
  <r>
    <n v="5585"/>
    <s v="2025/09 "/>
    <x v="497"/>
    <x v="9"/>
    <x v="364"/>
    <n v="20"/>
    <s v="2024/01 "/>
  </r>
  <r>
    <n v="5586"/>
    <s v="2025/09 "/>
    <x v="21"/>
    <x v="9"/>
    <x v="14"/>
    <n v="50"/>
    <s v="2024/01 "/>
  </r>
  <r>
    <n v="5587"/>
    <s v="2025/09 "/>
    <x v="1324"/>
    <x v="84"/>
    <x v="12"/>
    <n v="6"/>
    <s v="2024/01 "/>
  </r>
  <r>
    <n v="5588"/>
    <s v="2025/09 "/>
    <x v="500"/>
    <x v="17"/>
    <x v="366"/>
    <n v="12"/>
    <s v="2024/01 "/>
  </r>
  <r>
    <n v="5589"/>
    <s v="2025/09 "/>
    <x v="1052"/>
    <x v="9"/>
    <x v="630"/>
    <n v="200"/>
    <s v="2024/01 "/>
  </r>
  <r>
    <n v="5590"/>
    <s v="2025/09 "/>
    <x v="1054"/>
    <x v="9"/>
    <x v="632"/>
    <n v="90"/>
    <s v="2024/01 "/>
  </r>
  <r>
    <n v="5591"/>
    <s v="2025/09 "/>
    <x v="1060"/>
    <x v="9"/>
    <x v="638"/>
    <n v="60"/>
    <s v="2024/01 "/>
  </r>
  <r>
    <n v="5592"/>
    <s v="2025/09 "/>
    <x v="271"/>
    <x v="111"/>
    <x v="9"/>
    <n v="6"/>
    <s v="2024/02 "/>
  </r>
  <r>
    <n v="5593"/>
    <s v="2025/09 "/>
    <x v="272"/>
    <x v="112"/>
    <x v="9"/>
    <n v="80"/>
    <s v="2024/07 "/>
  </r>
  <r>
    <n v="5594"/>
    <s v="2025/09 "/>
    <x v="405"/>
    <x v="160"/>
    <x v="9"/>
    <n v="20"/>
    <s v="2024/01 "/>
  </r>
  <r>
    <n v="5595"/>
    <s v="2025/09 "/>
    <x v="275"/>
    <x v="115"/>
    <x v="9"/>
    <n v="2"/>
    <s v="2024/05 "/>
  </r>
  <r>
    <n v="5596"/>
    <s v="2025/09 "/>
    <x v="409"/>
    <x v="164"/>
    <x v="317"/>
    <n v="20"/>
    <s v="2024/01 "/>
  </r>
  <r>
    <n v="5597"/>
    <s v="2025/09 "/>
    <x v="30"/>
    <x v="13"/>
    <x v="21"/>
    <n v="30"/>
    <s v="2024/01 "/>
  </r>
  <r>
    <n v="5598"/>
    <s v="2025/09 "/>
    <x v="865"/>
    <x v="324"/>
    <x v="553"/>
    <n v="56"/>
    <s v="2024/12 "/>
  </r>
  <r>
    <n v="5599"/>
    <s v="2025/09 "/>
    <x v="31"/>
    <x v="14"/>
    <x v="22"/>
    <n v="300"/>
    <s v="2025/12 "/>
  </r>
  <r>
    <n v="5600"/>
    <s v="2025/09 "/>
    <x v="591"/>
    <x v="240"/>
    <x v="9"/>
    <n v="50"/>
    <s v="2024/01 "/>
  </r>
  <r>
    <n v="5601"/>
    <s v="2025/09 "/>
    <x v="592"/>
    <x v="241"/>
    <x v="9"/>
    <n v="50"/>
    <s v="2024/01 "/>
  </r>
  <r>
    <n v="5602"/>
    <s v="2025/09 "/>
    <x v="32"/>
    <x v="15"/>
    <x v="23"/>
    <n v="130"/>
    <s v="2024/10 "/>
  </r>
  <r>
    <n v="5603"/>
    <s v="2025/09 "/>
    <x v="866"/>
    <x v="325"/>
    <x v="554"/>
    <n v="61"/>
    <s v="2025/12 "/>
  </r>
  <r>
    <n v="5604"/>
    <s v="2025/09 "/>
    <x v="33"/>
    <x v="16"/>
    <x v="24"/>
    <n v="2"/>
    <s v="2025/10 "/>
  </r>
  <r>
    <n v="5605"/>
    <s v="2025/09 "/>
    <x v="35"/>
    <x v="18"/>
    <x v="26"/>
    <n v="110"/>
    <s v="2024/03 "/>
  </r>
  <r>
    <n v="5606"/>
    <s v="2025/09 "/>
    <x v="1261"/>
    <x v="485"/>
    <x v="715"/>
    <n v="56"/>
    <s v="2025/11 "/>
  </r>
  <r>
    <n v="5607"/>
    <s v="2025/09 "/>
    <x v="36"/>
    <x v="19"/>
    <x v="27"/>
    <n v="2"/>
    <s v="2024/04 "/>
  </r>
  <r>
    <n v="5608"/>
    <s v="2025/09 "/>
    <x v="37"/>
    <x v="20"/>
    <x v="28"/>
    <n v="52"/>
    <s v="2024/09 "/>
  </r>
  <r>
    <n v="5609"/>
    <s v="2025/09 "/>
    <x v="38"/>
    <x v="21"/>
    <x v="29"/>
    <n v="157"/>
    <s v="2024/07 "/>
  </r>
  <r>
    <n v="5610"/>
    <s v="2025/09 "/>
    <x v="505"/>
    <x v="196"/>
    <x v="370"/>
    <n v="30"/>
    <s v="2024/02 "/>
  </r>
  <r>
    <n v="5611"/>
    <s v="2025/09 "/>
    <x v="1325"/>
    <x v="515"/>
    <x v="737"/>
    <n v="1"/>
    <s v="2024/01 "/>
  </r>
  <r>
    <n v="5612"/>
    <s v="2025/09 "/>
    <x v="39"/>
    <x v="22"/>
    <x v="30"/>
    <n v="10"/>
    <s v="2024/04 "/>
  </r>
  <r>
    <n v="5613"/>
    <s v="2025/09 "/>
    <x v="869"/>
    <x v="328"/>
    <x v="557"/>
    <n v="1"/>
    <s v="2024/01 "/>
  </r>
  <r>
    <n v="5614"/>
    <s v="2025/09 "/>
    <x v="596"/>
    <x v="245"/>
    <x v="9"/>
    <n v="100"/>
    <s v="2024/02 "/>
  </r>
  <r>
    <n v="5615"/>
    <s v="2025/09 "/>
    <x v="41"/>
    <x v="24"/>
    <x v="32"/>
    <n v="303"/>
    <s v="2024/11 "/>
  </r>
  <r>
    <n v="5616"/>
    <s v="2025/09 "/>
    <x v="42"/>
    <x v="25"/>
    <x v="33"/>
    <n v="317"/>
    <s v="2025/08 "/>
  </r>
  <r>
    <n v="5617"/>
    <s v="2025/09 "/>
    <x v="43"/>
    <x v="26"/>
    <x v="34"/>
    <n v="110"/>
    <s v="2024/12 "/>
  </r>
  <r>
    <n v="5618"/>
    <s v="2025/09 "/>
    <x v="44"/>
    <x v="27"/>
    <x v="35"/>
    <n v="355"/>
    <s v="2024/12 "/>
  </r>
  <r>
    <n v="5619"/>
    <s v="2025/09 "/>
    <x v="45"/>
    <x v="28"/>
    <x v="36"/>
    <n v="301"/>
    <s v="2025/12 "/>
  </r>
  <r>
    <n v="5620"/>
    <s v="2025/09 "/>
    <x v="46"/>
    <x v="29"/>
    <x v="37"/>
    <n v="1460"/>
    <s v="2024/01 "/>
  </r>
  <r>
    <n v="5621"/>
    <s v="2025/09 "/>
    <x v="47"/>
    <x v="30"/>
    <x v="38"/>
    <n v="497"/>
    <s v="2025/12 "/>
  </r>
  <r>
    <n v="5622"/>
    <s v="2025/09 "/>
    <x v="48"/>
    <x v="31"/>
    <x v="39"/>
    <n v="201"/>
    <s v="2024/03 "/>
  </r>
  <r>
    <n v="5623"/>
    <s v="2025/09 "/>
    <x v="49"/>
    <x v="32"/>
    <x v="40"/>
    <n v="225"/>
    <s v="2025/11 "/>
  </r>
  <r>
    <n v="5624"/>
    <s v="2025/09 "/>
    <x v="50"/>
    <x v="33"/>
    <x v="41"/>
    <n v="180"/>
    <s v="2024/11 "/>
  </r>
  <r>
    <n v="5625"/>
    <s v="2025/09 "/>
    <x v="51"/>
    <x v="34"/>
    <x v="42"/>
    <n v="610"/>
    <s v="2024/11 "/>
  </r>
  <r>
    <n v="5626"/>
    <s v="2025/09 "/>
    <x v="52"/>
    <x v="35"/>
    <x v="43"/>
    <n v="150"/>
    <s v="2024/02 "/>
  </r>
  <r>
    <n v="5627"/>
    <s v="2025/09 "/>
    <x v="53"/>
    <x v="36"/>
    <x v="44"/>
    <n v="184"/>
    <s v="2024/01 "/>
  </r>
  <r>
    <n v="5628"/>
    <s v="2025/09 "/>
    <x v="281"/>
    <x v="121"/>
    <x v="237"/>
    <n v="60"/>
    <s v="2025/03 "/>
  </r>
  <r>
    <n v="5629"/>
    <s v="2025/09 "/>
    <x v="509"/>
    <x v="200"/>
    <x v="372"/>
    <n v="95"/>
    <s v="2024/03 "/>
  </r>
  <r>
    <n v="5630"/>
    <s v="2025/09 "/>
    <x v="282"/>
    <x v="122"/>
    <x v="238"/>
    <n v="110"/>
    <s v="2024/10 "/>
  </r>
  <r>
    <n v="5631"/>
    <s v="2025/09 "/>
    <x v="55"/>
    <x v="38"/>
    <x v="46"/>
    <n v="50"/>
    <s v="2024/01 "/>
  </r>
  <r>
    <n v="5632"/>
    <s v="2025/09 "/>
    <x v="871"/>
    <x v="330"/>
    <x v="559"/>
    <n v="70"/>
    <s v="2024/01 "/>
  </r>
  <r>
    <n v="5633"/>
    <s v="2025/09 "/>
    <x v="57"/>
    <x v="40"/>
    <x v="48"/>
    <n v="100"/>
    <s v="2024/01 "/>
  </r>
  <r>
    <n v="5634"/>
    <s v="2025/09 "/>
    <x v="58"/>
    <x v="41"/>
    <x v="49"/>
    <n v="176"/>
    <s v="2025/06 "/>
  </r>
  <r>
    <n v="5635"/>
    <s v="2025/09 "/>
    <x v="59"/>
    <x v="42"/>
    <x v="50"/>
    <n v="63"/>
    <s v="2024/01 "/>
  </r>
  <r>
    <n v="5636"/>
    <s v="2025/09 "/>
    <x v="872"/>
    <x v="331"/>
    <x v="9"/>
    <n v="46"/>
    <s v="2024/02 "/>
  </r>
  <r>
    <n v="5637"/>
    <s v="2025/09 "/>
    <x v="512"/>
    <x v="203"/>
    <x v="9"/>
    <n v="20"/>
    <s v="2024/01 "/>
  </r>
  <r>
    <n v="5638"/>
    <s v="2025/09 "/>
    <x v="978"/>
    <x v="378"/>
    <x v="601"/>
    <n v="10"/>
    <s v="2024/01 "/>
  </r>
  <r>
    <n v="5639"/>
    <s v="2025/09 "/>
    <x v="283"/>
    <x v="123"/>
    <x v="239"/>
    <n v="1"/>
    <s v="2024/03 "/>
  </r>
  <r>
    <n v="5640"/>
    <s v="2025/09 "/>
    <x v="60"/>
    <x v="43"/>
    <x v="51"/>
    <n v="469"/>
    <s v="2025/12 "/>
  </r>
  <r>
    <n v="5641"/>
    <s v="2025/09 "/>
    <x v="61"/>
    <x v="44"/>
    <x v="52"/>
    <n v="650"/>
    <s v="2025/11 "/>
  </r>
  <r>
    <n v="5642"/>
    <s v="2025/09 "/>
    <x v="1283"/>
    <x v="495"/>
    <x v="725"/>
    <n v="1"/>
    <s v="2024/01 "/>
  </r>
  <r>
    <n v="5643"/>
    <s v="2025/09 "/>
    <x v="62"/>
    <x v="45"/>
    <x v="53"/>
    <n v="110"/>
    <s v="2025/03 "/>
  </r>
  <r>
    <n v="5644"/>
    <s v="2025/09 "/>
    <x v="63"/>
    <x v="46"/>
    <x v="54"/>
    <n v="673"/>
    <s v="2025/12 "/>
  </r>
  <r>
    <n v="5645"/>
    <s v="2025/09 "/>
    <x v="65"/>
    <x v="48"/>
    <x v="56"/>
    <n v="101"/>
    <s v="2026/04 "/>
  </r>
  <r>
    <n v="5646"/>
    <s v="2025/09 "/>
    <x v="66"/>
    <x v="49"/>
    <x v="57"/>
    <n v="49"/>
    <s v="2025/12 "/>
  </r>
  <r>
    <n v="5647"/>
    <s v="2025/09 "/>
    <x v="67"/>
    <x v="50"/>
    <x v="58"/>
    <n v="411"/>
    <s v="2025/12 "/>
  </r>
  <r>
    <n v="5648"/>
    <s v="2025/09 "/>
    <x v="68"/>
    <x v="51"/>
    <x v="59"/>
    <n v="200"/>
    <s v="2024/03 "/>
  </r>
  <r>
    <n v="5649"/>
    <s v="2025/09 "/>
    <x v="515"/>
    <x v="206"/>
    <x v="375"/>
    <n v="80"/>
    <s v="2025/08 "/>
  </r>
  <r>
    <n v="5650"/>
    <s v="2025/09 "/>
    <x v="421"/>
    <x v="176"/>
    <x v="325"/>
    <n v="154"/>
    <s v="2024/01 "/>
  </r>
  <r>
    <n v="5651"/>
    <s v="2025/09 "/>
    <x v="70"/>
    <x v="53"/>
    <x v="61"/>
    <n v="219"/>
    <s v="2024/05 "/>
  </r>
  <r>
    <n v="5652"/>
    <s v="2025/09 "/>
    <x v="71"/>
    <x v="54"/>
    <x v="62"/>
    <n v="100"/>
    <s v="2024/04 "/>
  </r>
  <r>
    <n v="5653"/>
    <s v="2025/09 "/>
    <x v="423"/>
    <x v="178"/>
    <x v="326"/>
    <n v="100"/>
    <s v="2024/01 "/>
  </r>
  <r>
    <n v="5654"/>
    <s v="2025/09 "/>
    <x v="72"/>
    <x v="55"/>
    <x v="63"/>
    <n v="460"/>
    <s v="2024/12 "/>
  </r>
  <r>
    <n v="5655"/>
    <s v="2025/09 "/>
    <x v="73"/>
    <x v="56"/>
    <x v="64"/>
    <n v="100"/>
    <s v="2024/10 "/>
  </r>
  <r>
    <n v="5656"/>
    <s v="2025/09 "/>
    <x v="74"/>
    <x v="57"/>
    <x v="65"/>
    <n v="3511"/>
    <s v="2025/12 "/>
  </r>
  <r>
    <n v="5657"/>
    <s v="2025/09 "/>
    <x v="979"/>
    <x v="379"/>
    <x v="602"/>
    <n v="9"/>
    <s v="2024/01 "/>
  </r>
  <r>
    <n v="5658"/>
    <s v="2025/09 "/>
    <x v="76"/>
    <x v="59"/>
    <x v="66"/>
    <n v="10"/>
    <s v="2025/12 "/>
  </r>
  <r>
    <n v="5659"/>
    <s v="2025/09 "/>
    <x v="77"/>
    <x v="60"/>
    <x v="67"/>
    <n v="200"/>
    <s v="2024/10 "/>
  </r>
  <r>
    <n v="5660"/>
    <s v="2025/09 "/>
    <x v="980"/>
    <x v="380"/>
    <x v="55"/>
    <n v="6"/>
    <s v="2024/01 "/>
  </r>
  <r>
    <n v="5661"/>
    <s v="2025/09 "/>
    <x v="608"/>
    <x v="257"/>
    <x v="427"/>
    <n v="10"/>
    <s v="2024/01 "/>
  </r>
  <r>
    <n v="5662"/>
    <s v="2025/09 "/>
    <x v="1326"/>
    <x v="516"/>
    <x v="738"/>
    <n v="6"/>
    <s v="2024/01 "/>
  </r>
  <r>
    <n v="5663"/>
    <s v="2025/09 "/>
    <x v="1327"/>
    <x v="517"/>
    <x v="738"/>
    <n v="8"/>
    <s v="2024/01 "/>
  </r>
  <r>
    <n v="5664"/>
    <s v="2025/09 "/>
    <x v="289"/>
    <x v="129"/>
    <x v="244"/>
    <n v="50"/>
    <s v="2024/01 "/>
  </r>
  <r>
    <n v="5665"/>
    <s v="2025/09 "/>
    <x v="1104"/>
    <x v="421"/>
    <x v="603"/>
    <n v="20"/>
    <s v="2024/01 "/>
  </r>
  <r>
    <n v="5666"/>
    <s v="2025/09 "/>
    <x v="290"/>
    <x v="130"/>
    <x v="244"/>
    <n v="20"/>
    <s v="2024/01 "/>
  </r>
  <r>
    <n v="5667"/>
    <s v="2025/09 "/>
    <x v="1262"/>
    <x v="486"/>
    <x v="244"/>
    <n v="20"/>
    <s v="2024/01 "/>
  </r>
  <r>
    <n v="5668"/>
    <s v="2025/09 "/>
    <x v="1328"/>
    <x v="518"/>
    <x v="244"/>
    <n v="20"/>
    <s v="2024/01 "/>
  </r>
  <r>
    <n v="5669"/>
    <s v="2025/09 "/>
    <x v="1329"/>
    <x v="519"/>
    <x v="244"/>
    <n v="20"/>
    <s v="2024/01 "/>
  </r>
  <r>
    <n v="5670"/>
    <s v="2025/09 "/>
    <x v="924"/>
    <x v="357"/>
    <x v="9"/>
    <n v="50"/>
    <s v="2024/01 "/>
  </r>
  <r>
    <n v="5671"/>
    <s v="2025/09 "/>
    <x v="431"/>
    <x v="185"/>
    <x v="9"/>
    <n v="8"/>
    <s v="2024/01 "/>
  </r>
  <r>
    <n v="5672"/>
    <s v="2025/09 "/>
    <x v="702"/>
    <x v="49"/>
    <x v="470"/>
    <n v="50"/>
    <s v="2024/01 "/>
  </r>
  <r>
    <n v="5673"/>
    <s v="2025/09 "/>
    <x v="703"/>
    <x v="51"/>
    <x v="471"/>
    <n v="50"/>
    <s v="2024/01 "/>
  </r>
  <r>
    <n v="5674"/>
    <s v="2025/09 "/>
    <x v="705"/>
    <x v="45"/>
    <x v="473"/>
    <n v="50"/>
    <s v="2024/06 "/>
  </r>
  <r>
    <n v="5675"/>
    <s v="2025/09 "/>
    <x v="1106"/>
    <x v="423"/>
    <x v="603"/>
    <n v="10"/>
    <s v="2024/03 "/>
  </r>
  <r>
    <n v="5676"/>
    <s v="2025/09 "/>
    <x v="986"/>
    <x v="385"/>
    <x v="9"/>
    <n v="50"/>
    <s v="2024/01 "/>
  </r>
  <r>
    <n v="5677"/>
    <s v="2025/09 "/>
    <x v="1330"/>
    <x v="520"/>
    <x v="9"/>
    <n v="4"/>
    <s v="2024/01 "/>
  </r>
  <r>
    <n v="5678"/>
    <s v="2025/09 "/>
    <x v="988"/>
    <x v="14"/>
    <x v="607"/>
    <n v="3"/>
    <s v="2024/01 "/>
  </r>
  <r>
    <n v="5679"/>
    <s v="2025/09 "/>
    <x v="884"/>
    <x v="15"/>
    <x v="75"/>
    <n v="2"/>
    <s v="2024/01 "/>
  </r>
  <r>
    <n v="5680"/>
    <s v="2025/09 "/>
    <x v="885"/>
    <x v="17"/>
    <x v="75"/>
    <n v="2"/>
    <s v="2024/01 "/>
  </r>
  <r>
    <n v="5681"/>
    <s v="2025/09 "/>
    <x v="521"/>
    <x v="15"/>
    <x v="377"/>
    <n v="12"/>
    <s v="2024/01 "/>
  </r>
  <r>
    <n v="5682"/>
    <s v="2025/09 "/>
    <x v="1331"/>
    <x v="521"/>
    <x v="244"/>
    <n v="20"/>
    <s v="2024/01 "/>
  </r>
  <r>
    <n v="5683"/>
    <s v="2025/09 "/>
    <x v="1332"/>
    <x v="434"/>
    <x v="75"/>
    <n v="2"/>
    <s v="2024/01 "/>
  </r>
  <r>
    <n v="5684"/>
    <s v="2025/09 "/>
    <x v="1333"/>
    <x v="160"/>
    <x v="75"/>
    <n v="2"/>
    <s v="2024/01 "/>
  </r>
  <r>
    <n v="5685"/>
    <s v="2025/09 "/>
    <x v="309"/>
    <x v="111"/>
    <x v="75"/>
    <n v="17"/>
    <s v="2024/01 "/>
  </r>
  <r>
    <n v="5686"/>
    <s v="2025/09 "/>
    <x v="1334"/>
    <x v="314"/>
    <x v="739"/>
    <n v="2"/>
    <s v="2024/01 "/>
  </r>
  <r>
    <n v="5687"/>
    <s v="2025/09 "/>
    <x v="1264"/>
    <x v="113"/>
    <x v="716"/>
    <n v="2"/>
    <s v="2024/06 "/>
  </r>
  <r>
    <n v="5688"/>
    <s v="2025/09 "/>
    <x v="1335"/>
    <x v="522"/>
    <x v="740"/>
    <n v="4"/>
    <s v="2024/01 "/>
  </r>
  <r>
    <n v="5689"/>
    <s v="2025/09 "/>
    <x v="1336"/>
    <x v="523"/>
    <x v="741"/>
    <n v="4"/>
    <s v="2024/01 "/>
  </r>
  <r>
    <n v="5690"/>
    <s v="2025/09 "/>
    <x v="1337"/>
    <x v="524"/>
    <x v="742"/>
    <n v="4"/>
    <s v="2024/01 "/>
  </r>
  <r>
    <n v="5691"/>
    <s v="2025/09 "/>
    <x v="1338"/>
    <x v="525"/>
    <x v="743"/>
    <n v="8"/>
    <s v="2024/01 "/>
  </r>
  <r>
    <n v="5692"/>
    <s v="2025/09 "/>
    <x v="632"/>
    <x v="271"/>
    <x v="9"/>
    <n v="50"/>
    <s v="2024/01 "/>
  </r>
  <r>
    <n v="5693"/>
    <s v="2025/09 "/>
    <x v="1303"/>
    <x v="506"/>
    <x v="730"/>
    <n v="6"/>
    <s v="2024/03 "/>
  </r>
  <r>
    <n v="5694"/>
    <s v="2025/09 "/>
    <x v="313"/>
    <x v="134"/>
    <x v="78"/>
    <n v="50"/>
    <s v="2024/08 "/>
  </r>
  <r>
    <n v="5695"/>
    <s v="2025/09 "/>
    <x v="97"/>
    <x v="71"/>
    <x v="78"/>
    <n v="255"/>
    <s v="2024/04 "/>
  </r>
  <r>
    <n v="5696"/>
    <s v="2025/09 "/>
    <x v="1025"/>
    <x v="397"/>
    <x v="79"/>
    <n v="10"/>
    <s v="2024/01 "/>
  </r>
  <r>
    <n v="5697"/>
    <s v="2025/09 "/>
    <x v="316"/>
    <x v="75"/>
    <x v="78"/>
    <n v="20"/>
    <s v="2024/08 "/>
  </r>
  <r>
    <n v="5698"/>
    <s v="2025/09 "/>
    <x v="98"/>
    <x v="72"/>
    <x v="79"/>
    <n v="100"/>
    <s v="2026/01 "/>
  </r>
  <r>
    <n v="5699"/>
    <s v="2025/09 "/>
    <x v="99"/>
    <x v="73"/>
    <x v="79"/>
    <n v="302"/>
    <s v="2024/03 "/>
  </r>
  <r>
    <n v="5700"/>
    <s v="2025/09 "/>
    <x v="100"/>
    <x v="74"/>
    <x v="79"/>
    <n v="32"/>
    <s v="2024/01 "/>
  </r>
  <r>
    <n v="5701"/>
    <s v="2025/09 "/>
    <x v="101"/>
    <x v="75"/>
    <x v="80"/>
    <n v="5"/>
    <s v="2024/07 "/>
  </r>
  <r>
    <n v="5702"/>
    <s v="2025/09 "/>
    <x v="733"/>
    <x v="134"/>
    <x v="80"/>
    <m/>
    <s v="2024/01 "/>
  </r>
  <r>
    <n v="5703"/>
    <s v="2025/09 "/>
    <x v="1339"/>
    <x v="526"/>
    <x v="79"/>
    <n v="2"/>
    <s v="2024/01 "/>
  </r>
  <r>
    <n v="5704"/>
    <s v="2025/09 "/>
    <x v="1340"/>
    <x v="527"/>
    <x v="79"/>
    <n v="24"/>
    <s v="2024/02 "/>
  </r>
  <r>
    <n v="5705"/>
    <s v="2025/09 "/>
    <x v="526"/>
    <x v="214"/>
    <x v="79"/>
    <n v="4"/>
    <s v="2024/01 "/>
  </r>
  <r>
    <n v="5706"/>
    <s v="2025/09 "/>
    <x v="319"/>
    <x v="138"/>
    <x v="262"/>
    <n v="192"/>
    <s v="2024/10 "/>
  </r>
  <r>
    <n v="5707"/>
    <s v="2025/09 "/>
    <x v="103"/>
    <x v="77"/>
    <x v="10"/>
    <n v="2"/>
    <s v="2024/01 "/>
  </r>
  <r>
    <n v="5708"/>
    <s v="2025/09 "/>
    <x v="322"/>
    <x v="78"/>
    <x v="2"/>
    <n v="4"/>
    <s v="2024/01 "/>
  </r>
  <r>
    <n v="5709"/>
    <s v="2025/09 "/>
    <x v="1341"/>
    <x v="528"/>
    <x v="744"/>
    <n v="150"/>
    <s v="2024/01 "/>
  </r>
  <r>
    <n v="5710"/>
    <s v="2025/09 "/>
    <x v="1342"/>
    <x v="528"/>
    <x v="745"/>
    <n v="200"/>
    <s v="2024/01 "/>
  </r>
  <r>
    <n v="5711"/>
    <s v="2025/09 "/>
    <x v="109"/>
    <x v="80"/>
    <x v="84"/>
    <n v="1"/>
    <s v="2024/02 "/>
  </r>
  <r>
    <n v="5712"/>
    <s v="2025/09 "/>
    <x v="1311"/>
    <x v="513"/>
    <x v="84"/>
    <n v="1"/>
    <s v="2024/01 "/>
  </r>
  <r>
    <n v="5713"/>
    <s v="2025/09 "/>
    <x v="326"/>
    <x v="141"/>
    <x v="85"/>
    <n v="1"/>
    <s v="2024/01 "/>
  </r>
  <r>
    <n v="5714"/>
    <s v="2025/09 "/>
    <x v="1343"/>
    <x v="86"/>
    <x v="746"/>
    <n v="15"/>
    <s v="2024/01 "/>
  </r>
  <r>
    <n v="5715"/>
    <s v="2025/09 "/>
    <x v="1344"/>
    <x v="529"/>
    <x v="747"/>
    <n v="10"/>
    <s v="2024/01 "/>
  </r>
  <r>
    <n v="5716"/>
    <s v="2025/09 "/>
    <x v="1345"/>
    <x v="529"/>
    <x v="748"/>
    <n v="10"/>
    <s v="2024/01 "/>
  </r>
  <r>
    <n v="5717"/>
    <s v="2025/09 "/>
    <x v="1031"/>
    <x v="89"/>
    <x v="621"/>
    <n v="5"/>
    <s v="2024/01 "/>
  </r>
  <r>
    <n v="5718"/>
    <s v="2025/09 "/>
    <x v="117"/>
    <x v="85"/>
    <x v="92"/>
    <n v="10"/>
    <s v="2024/01 "/>
  </r>
  <r>
    <n v="5719"/>
    <s v="2025/09 "/>
    <x v="118"/>
    <x v="86"/>
    <x v="93"/>
    <n v="24"/>
    <s v="2024/02 "/>
  </r>
  <r>
    <n v="5720"/>
    <s v="2025/09 "/>
    <x v="119"/>
    <x v="86"/>
    <x v="94"/>
    <n v="15"/>
    <s v="2024/01 "/>
  </r>
  <r>
    <n v="5721"/>
    <s v="2025/09 "/>
    <x v="834"/>
    <x v="86"/>
    <x v="535"/>
    <n v="15"/>
    <s v="2024/01 "/>
  </r>
  <r>
    <n v="5722"/>
    <s v="2025/09 "/>
    <x v="738"/>
    <x v="85"/>
    <x v="491"/>
    <n v="10"/>
    <s v="2024/01 "/>
  </r>
  <r>
    <n v="5723"/>
    <s v="2025/09 "/>
    <x v="120"/>
    <x v="85"/>
    <x v="95"/>
    <n v="440"/>
    <s v="2024/02 "/>
  </r>
  <r>
    <n v="5724"/>
    <s v="2025/09 "/>
    <x v="121"/>
    <x v="85"/>
    <x v="96"/>
    <n v="178"/>
    <s v="2024/10 "/>
  </r>
  <r>
    <n v="5725"/>
    <s v="2025/09 "/>
    <x v="122"/>
    <x v="85"/>
    <x v="97"/>
    <n v="31"/>
    <s v="2024/01 "/>
  </r>
  <r>
    <n v="5726"/>
    <s v="2025/09 "/>
    <x v="330"/>
    <x v="85"/>
    <x v="269"/>
    <n v="63"/>
    <s v="2024/01 "/>
  </r>
  <r>
    <n v="5727"/>
    <s v="2025/09 "/>
    <x v="123"/>
    <x v="85"/>
    <x v="98"/>
    <n v="28"/>
    <s v="2024/01 "/>
  </r>
  <r>
    <n v="5728"/>
    <s v="2025/09 "/>
    <x v="124"/>
    <x v="85"/>
    <x v="99"/>
    <n v="30"/>
    <s v="2024/05 "/>
  </r>
  <r>
    <n v="5729"/>
    <s v="2025/09 "/>
    <x v="128"/>
    <x v="6"/>
    <x v="1"/>
    <n v="30"/>
    <s v="2024/08 "/>
  </r>
  <r>
    <n v="5730"/>
    <s v="2025/09 "/>
    <x v="332"/>
    <x v="142"/>
    <x v="271"/>
    <n v="5"/>
    <s v="2024/01 "/>
  </r>
  <r>
    <n v="5731"/>
    <s v="2025/09 "/>
    <x v="129"/>
    <x v="87"/>
    <x v="100"/>
    <n v="98"/>
    <s v="2024/02 "/>
  </r>
  <r>
    <n v="5732"/>
    <s v="2025/09 "/>
    <x v="130"/>
    <x v="87"/>
    <x v="101"/>
    <n v="161"/>
    <s v="2025/02 "/>
  </r>
  <r>
    <n v="5733"/>
    <s v="2025/09 "/>
    <x v="131"/>
    <x v="87"/>
    <x v="102"/>
    <n v="95"/>
    <s v="2025/02 "/>
  </r>
  <r>
    <n v="5734"/>
    <s v="2025/09 "/>
    <x v="132"/>
    <x v="87"/>
    <x v="103"/>
    <n v="15"/>
    <s v="2024/01 "/>
  </r>
  <r>
    <n v="5735"/>
    <s v="2025/09 "/>
    <x v="133"/>
    <x v="87"/>
    <x v="104"/>
    <n v="31"/>
    <s v="2024/02 "/>
  </r>
  <r>
    <n v="5736"/>
    <s v="2025/09 "/>
    <x v="651"/>
    <x v="87"/>
    <x v="123"/>
    <n v="11"/>
    <s v="2024/01 "/>
  </r>
  <r>
    <n v="5737"/>
    <s v="2025/09 "/>
    <x v="135"/>
    <x v="87"/>
    <x v="106"/>
    <n v="12"/>
    <s v="2024/03 "/>
  </r>
  <r>
    <n v="5738"/>
    <s v="2025/09 "/>
    <x v="137"/>
    <x v="87"/>
    <x v="108"/>
    <n v="10"/>
    <s v="2024/01 "/>
  </r>
  <r>
    <n v="5739"/>
    <s v="2025/09 "/>
    <x v="1346"/>
    <x v="87"/>
    <x v="264"/>
    <n v="4"/>
    <s v="2024/01 "/>
  </r>
  <r>
    <n v="5740"/>
    <s v="2025/09 "/>
    <x v="453"/>
    <x v="82"/>
    <x v="346"/>
    <n v="62"/>
    <s v="2024/01 "/>
  </r>
  <r>
    <n v="5741"/>
    <s v="2025/09 "/>
    <x v="138"/>
    <x v="82"/>
    <x v="109"/>
    <n v="40"/>
    <s v="2025/03 "/>
  </r>
  <r>
    <n v="5742"/>
    <s v="2025/09 "/>
    <x v="139"/>
    <x v="82"/>
    <x v="110"/>
    <n v="60"/>
    <s v="2024/05 "/>
  </r>
  <r>
    <n v="5743"/>
    <s v="2025/09 "/>
    <x v="140"/>
    <x v="82"/>
    <x v="111"/>
    <n v="30"/>
    <s v="2024/01 "/>
  </r>
  <r>
    <n v="5744"/>
    <s v="2025/09 "/>
    <x v="141"/>
    <x v="82"/>
    <x v="112"/>
    <n v="30"/>
    <s v="2024/01 "/>
  </r>
  <r>
    <n v="5745"/>
    <s v="2025/09 "/>
    <x v="142"/>
    <x v="9"/>
    <x v="113"/>
    <n v="867"/>
    <s v="2024/04 "/>
  </r>
  <r>
    <n v="5746"/>
    <s v="2025/09 "/>
    <x v="333"/>
    <x v="9"/>
    <x v="272"/>
    <n v="10"/>
    <s v="2024/02 "/>
  </r>
  <r>
    <n v="5747"/>
    <s v="2025/09 "/>
    <x v="144"/>
    <x v="9"/>
    <x v="115"/>
    <n v="769"/>
    <s v="2024/04 "/>
  </r>
  <r>
    <n v="5748"/>
    <s v="2025/09 "/>
    <x v="334"/>
    <x v="9"/>
    <x v="273"/>
    <n v="30"/>
    <s v="2024/01 "/>
  </r>
  <r>
    <n v="5749"/>
    <s v="2025/09 "/>
    <x v="145"/>
    <x v="9"/>
    <x v="116"/>
    <n v="489"/>
    <s v="2024/04 "/>
  </r>
  <r>
    <n v="5750"/>
    <s v="2025/09 "/>
    <x v="146"/>
    <x v="9"/>
    <x v="117"/>
    <n v="209"/>
    <s v="2024/07 "/>
  </r>
  <r>
    <n v="5751"/>
    <s v="2025/09 "/>
    <x v="147"/>
    <x v="9"/>
    <x v="118"/>
    <n v="20"/>
    <s v="2024/02 "/>
  </r>
  <r>
    <n v="5752"/>
    <s v="2025/09 "/>
    <x v="148"/>
    <x v="9"/>
    <x v="119"/>
    <n v="237"/>
    <s v="2024/02 "/>
  </r>
  <r>
    <n v="5753"/>
    <s v="2025/09 "/>
    <x v="149"/>
    <x v="9"/>
    <x v="120"/>
    <n v="12"/>
    <s v="2024/02 "/>
  </r>
  <r>
    <n v="5754"/>
    <s v="2025/09 "/>
    <x v="150"/>
    <x v="9"/>
    <x v="121"/>
    <n v="240"/>
    <s v="2025/02 "/>
  </r>
  <r>
    <n v="5755"/>
    <s v="2025/09 "/>
    <x v="151"/>
    <x v="9"/>
    <x v="122"/>
    <n v="40"/>
    <s v="2024/01 "/>
  </r>
  <r>
    <n v="5756"/>
    <s v="2025/09 "/>
    <x v="152"/>
    <x v="9"/>
    <x v="123"/>
    <n v="24"/>
    <s v="2024/04 "/>
  </r>
  <r>
    <n v="5757"/>
    <s v="2025/09 "/>
    <x v="739"/>
    <x v="9"/>
    <x v="492"/>
    <n v="120"/>
    <s v="2024/01 "/>
  </r>
  <r>
    <n v="5758"/>
    <s v="2025/09 "/>
    <x v="534"/>
    <x v="9"/>
    <x v="106"/>
    <n v="4"/>
    <s v="2024/01 "/>
  </r>
  <r>
    <n v="5759"/>
    <s v="2025/09 "/>
    <x v="153"/>
    <x v="9"/>
    <x v="124"/>
    <n v="117"/>
    <s v="2024/02 "/>
  </r>
  <r>
    <n v="5760"/>
    <s v="2025/09 "/>
    <x v="740"/>
    <x v="9"/>
    <x v="446"/>
    <n v="3"/>
    <s v="2024/01 "/>
  </r>
  <r>
    <n v="5761"/>
    <s v="2025/09 "/>
    <x v="535"/>
    <x v="9"/>
    <x v="385"/>
    <n v="32"/>
    <s v="2024/01 "/>
  </r>
  <r>
    <n v="5762"/>
    <s v="2025/09 "/>
    <x v="154"/>
    <x v="9"/>
    <x v="125"/>
    <n v="140"/>
    <s v="2024/04 "/>
  </r>
  <r>
    <n v="5763"/>
    <s v="2025/09 "/>
    <x v="155"/>
    <x v="9"/>
    <x v="126"/>
    <n v="30"/>
    <s v="2024/01 "/>
  </r>
  <r>
    <n v="5764"/>
    <s v="2025/09 "/>
    <x v="156"/>
    <x v="88"/>
    <x v="127"/>
    <n v="12"/>
    <s v="2024/03 "/>
  </r>
  <r>
    <n v="5765"/>
    <s v="2025/09 "/>
    <x v="157"/>
    <x v="88"/>
    <x v="128"/>
    <n v="31"/>
    <s v="2024/01 "/>
  </r>
  <r>
    <n v="5766"/>
    <s v="2025/09 "/>
    <x v="838"/>
    <x v="88"/>
    <x v="539"/>
    <n v="50"/>
    <s v="2024/01 "/>
  </r>
  <r>
    <n v="5767"/>
    <s v="2025/09 "/>
    <x v="158"/>
    <x v="88"/>
    <x v="129"/>
    <n v="14"/>
    <s v="2024/01 "/>
  </r>
  <r>
    <n v="5768"/>
    <s v="2025/09 "/>
    <x v="159"/>
    <x v="88"/>
    <x v="130"/>
    <n v="60"/>
    <s v="2024/02 "/>
  </r>
  <r>
    <n v="5769"/>
    <s v="2025/09 "/>
    <x v="536"/>
    <x v="88"/>
    <x v="386"/>
    <n v="2"/>
    <s v="2024/02 "/>
  </r>
  <r>
    <n v="5770"/>
    <s v="2025/09 "/>
    <x v="160"/>
    <x v="88"/>
    <x v="131"/>
    <n v="144"/>
    <s v="2024/12 "/>
  </r>
  <r>
    <n v="5771"/>
    <s v="2025/09 "/>
    <x v="161"/>
    <x v="11"/>
    <x v="132"/>
    <n v="100"/>
    <s v="2025/02 "/>
  </r>
  <r>
    <n v="5772"/>
    <s v="2025/09 "/>
    <x v="336"/>
    <x v="11"/>
    <x v="275"/>
    <n v="20"/>
    <s v="2024/01 "/>
  </r>
  <r>
    <n v="5773"/>
    <s v="2025/09 "/>
    <x v="162"/>
    <x v="11"/>
    <x v="133"/>
    <n v="125"/>
    <s v="2024/08 "/>
  </r>
  <r>
    <n v="5774"/>
    <s v="2025/09 "/>
    <x v="163"/>
    <x v="11"/>
    <x v="134"/>
    <n v="163"/>
    <s v="2026/03 "/>
  </r>
  <r>
    <n v="5775"/>
    <s v="2025/09 "/>
    <x v="164"/>
    <x v="11"/>
    <x v="135"/>
    <n v="41"/>
    <s v="2024/03 "/>
  </r>
  <r>
    <n v="5776"/>
    <s v="2025/09 "/>
    <x v="456"/>
    <x v="11"/>
    <x v="348"/>
    <n v="70"/>
    <s v="2024/01 "/>
  </r>
  <r>
    <n v="5777"/>
    <s v="2025/09 "/>
    <x v="165"/>
    <x v="11"/>
    <x v="136"/>
    <n v="9"/>
    <s v="2024/07 "/>
  </r>
  <r>
    <n v="5778"/>
    <s v="2025/09 "/>
    <x v="839"/>
    <x v="11"/>
    <x v="540"/>
    <m/>
    <s v="2024/03 "/>
  </r>
  <r>
    <n v="5779"/>
    <s v="2025/09 "/>
    <x v="1000"/>
    <x v="11"/>
    <x v="613"/>
    <n v="40"/>
    <s v="2024/01 "/>
  </r>
  <r>
    <n v="5780"/>
    <s v="2025/09 "/>
    <x v="166"/>
    <x v="11"/>
    <x v="137"/>
    <n v="20"/>
    <s v="2024/01 "/>
  </r>
  <r>
    <n v="5781"/>
    <s v="2025/09 "/>
    <x v="167"/>
    <x v="11"/>
    <x v="138"/>
    <n v="10"/>
    <s v="2024/01 "/>
  </r>
  <r>
    <n v="5782"/>
    <s v="2025/09 "/>
    <x v="457"/>
    <x v="11"/>
    <x v="349"/>
    <n v="20"/>
    <s v="2024/01 "/>
  </r>
  <r>
    <n v="5783"/>
    <s v="2025/09 "/>
    <x v="168"/>
    <x v="89"/>
    <x v="139"/>
    <n v="20"/>
    <s v="2024/01 "/>
  </r>
  <r>
    <n v="5784"/>
    <s v="2025/09 "/>
    <x v="169"/>
    <x v="89"/>
    <x v="140"/>
    <n v="20"/>
    <s v="2024/01 "/>
  </r>
  <r>
    <n v="5785"/>
    <s v="2025/09 "/>
    <x v="170"/>
    <x v="89"/>
    <x v="141"/>
    <n v="20"/>
    <s v="2024/01 "/>
  </r>
  <r>
    <n v="5786"/>
    <s v="2025/09 "/>
    <x v="171"/>
    <x v="83"/>
    <x v="142"/>
    <n v="10"/>
    <s v="2024/01 "/>
  </r>
  <r>
    <n v="5787"/>
    <s v="2025/09 "/>
    <x v="172"/>
    <x v="83"/>
    <x v="143"/>
    <n v="120"/>
    <s v="2024/04 "/>
  </r>
  <r>
    <n v="5788"/>
    <s v="2025/09 "/>
    <x v="173"/>
    <x v="83"/>
    <x v="144"/>
    <n v="77"/>
    <s v="2024/05 "/>
  </r>
  <r>
    <n v="5789"/>
    <s v="2025/09 "/>
    <x v="174"/>
    <x v="83"/>
    <x v="145"/>
    <n v="30"/>
    <s v="2024/02 "/>
  </r>
  <r>
    <n v="5790"/>
    <s v="2025/09 "/>
    <x v="175"/>
    <x v="83"/>
    <x v="146"/>
    <n v="45"/>
    <s v="2024/01 "/>
  </r>
  <r>
    <n v="5791"/>
    <s v="2025/09 "/>
    <x v="1347"/>
    <x v="83"/>
    <x v="383"/>
    <n v="6"/>
    <s v="2024/01 "/>
  </r>
  <r>
    <n v="5792"/>
    <s v="2025/09 "/>
    <x v="177"/>
    <x v="10"/>
    <x v="148"/>
    <n v="48"/>
    <s v="2024/03 "/>
  </r>
  <r>
    <n v="5793"/>
    <s v="2025/09 "/>
    <x v="339"/>
    <x v="10"/>
    <x v="278"/>
    <n v="35"/>
    <s v="2024/05 "/>
  </r>
  <r>
    <n v="5794"/>
    <s v="2025/09 "/>
    <x v="341"/>
    <x v="90"/>
    <x v="280"/>
    <n v="50"/>
    <s v="2024/07 "/>
  </r>
  <r>
    <n v="5795"/>
    <s v="2025/09 "/>
    <x v="181"/>
    <x v="90"/>
    <x v="152"/>
    <n v="200"/>
    <s v="2024/05 "/>
  </r>
  <r>
    <n v="5796"/>
    <s v="2025/09 "/>
    <x v="841"/>
    <x v="90"/>
    <x v="542"/>
    <n v="60"/>
    <s v="2024/01 "/>
  </r>
  <r>
    <n v="5797"/>
    <s v="2025/09 "/>
    <x v="342"/>
    <x v="90"/>
    <x v="281"/>
    <n v="20"/>
    <s v="2024/01 "/>
  </r>
  <r>
    <n v="5798"/>
    <s v="2025/09 "/>
    <x v="842"/>
    <x v="90"/>
    <x v="543"/>
    <n v="40"/>
    <s v="2024/01 "/>
  </r>
  <r>
    <n v="5799"/>
    <s v="2025/09 "/>
    <x v="182"/>
    <x v="84"/>
    <x v="153"/>
    <n v="85"/>
    <s v="2024/04 "/>
  </r>
  <r>
    <n v="5800"/>
    <s v="2025/09 "/>
    <x v="183"/>
    <x v="84"/>
    <x v="154"/>
    <n v="18"/>
    <s v="2024/01 "/>
  </r>
  <r>
    <n v="5801"/>
    <s v="2025/09 "/>
    <x v="458"/>
    <x v="84"/>
    <x v="350"/>
    <n v="100"/>
    <s v="2025/03 "/>
  </r>
  <r>
    <n v="5802"/>
    <s v="2025/09 "/>
    <x v="184"/>
    <x v="84"/>
    <x v="155"/>
    <n v="12"/>
    <s v="2024/01 "/>
  </r>
  <r>
    <n v="5803"/>
    <s v="2025/09 "/>
    <x v="538"/>
    <x v="84"/>
    <x v="388"/>
    <n v="5"/>
    <s v="2024/01 "/>
  </r>
  <r>
    <n v="5804"/>
    <s v="2025/09 "/>
    <x v="186"/>
    <x v="84"/>
    <x v="157"/>
    <n v="240"/>
    <s v="2024/08 "/>
  </r>
  <r>
    <n v="5805"/>
    <s v="2025/09 "/>
    <x v="742"/>
    <x v="84"/>
    <x v="494"/>
    <n v="40"/>
    <s v="2024/01 "/>
  </r>
  <r>
    <n v="5806"/>
    <s v="2025/09 "/>
    <x v="460"/>
    <x v="143"/>
    <x v="222"/>
    <n v="7"/>
    <s v="2024/01 "/>
  </r>
  <r>
    <n v="5807"/>
    <s v="2025/09 "/>
    <x v="343"/>
    <x v="143"/>
    <x v="194"/>
    <n v="5"/>
    <s v="2024/01 "/>
  </r>
  <r>
    <n v="5808"/>
    <s v="2025/09 "/>
    <x v="461"/>
    <x v="143"/>
    <x v="163"/>
    <n v="10"/>
    <s v="2024/01 "/>
  </r>
  <r>
    <n v="5809"/>
    <s v="2025/09 "/>
    <x v="1348"/>
    <x v="143"/>
    <x v="389"/>
    <n v="5"/>
    <s v="2024/01 "/>
  </r>
  <r>
    <n v="5810"/>
    <s v="2025/09 "/>
    <x v="199"/>
    <x v="67"/>
    <x v="168"/>
    <n v="4"/>
    <s v="2024/01 "/>
  </r>
  <r>
    <n v="5811"/>
    <s v="2025/09 "/>
    <x v="204"/>
    <x v="97"/>
    <x v="173"/>
    <n v="5"/>
    <s v="2024/01 "/>
  </r>
  <r>
    <n v="5812"/>
    <s v="2025/09 "/>
    <x v="206"/>
    <x v="67"/>
    <x v="175"/>
    <n v="10"/>
    <s v="2024/01 "/>
  </r>
  <r>
    <n v="5813"/>
    <s v="2025/09 "/>
    <x v="1252"/>
    <x v="105"/>
    <x v="710"/>
    <n v="60"/>
    <s v="2024/01 "/>
  </r>
  <r>
    <n v="5814"/>
    <s v="2025/09 "/>
    <x v="752"/>
    <x v="147"/>
    <x v="194"/>
    <n v="4"/>
    <s v="2024/01 "/>
  </r>
  <r>
    <n v="5815"/>
    <s v="2025/09 "/>
    <x v="468"/>
    <x v="147"/>
    <x v="351"/>
    <n v="1"/>
    <s v="2024/01 "/>
  </r>
  <r>
    <n v="5816"/>
    <s v="2025/09 "/>
    <x v="216"/>
    <x v="103"/>
    <x v="185"/>
    <n v="50"/>
    <s v="2024/08 "/>
  </r>
  <r>
    <n v="5817"/>
    <s v="2025/09 "/>
    <x v="217"/>
    <x v="103"/>
    <x v="186"/>
    <n v="210"/>
    <s v="2025/11 "/>
  </r>
  <r>
    <n v="5818"/>
    <s v="2025/09 "/>
    <x v="219"/>
    <x v="103"/>
    <x v="188"/>
    <n v="40"/>
    <s v="2024/07 "/>
  </r>
  <r>
    <n v="5819"/>
    <s v="2025/09 "/>
    <x v="221"/>
    <x v="103"/>
    <x v="190"/>
    <n v="70"/>
    <s v="2024/04 "/>
  </r>
  <r>
    <n v="5820"/>
    <s v="2025/09 "/>
    <x v="222"/>
    <x v="103"/>
    <x v="191"/>
    <n v="10"/>
    <s v="2024/01 "/>
  </r>
  <r>
    <n v="5821"/>
    <s v="2025/09 "/>
    <x v="469"/>
    <x v="104"/>
    <x v="354"/>
    <n v="4"/>
    <s v="2024/01 "/>
  </r>
  <r>
    <n v="5822"/>
    <s v="2025/09 "/>
    <x v="471"/>
    <x v="104"/>
    <x v="356"/>
    <n v="101"/>
    <s v="2024/03 "/>
  </r>
  <r>
    <n v="5823"/>
    <s v="2025/09 "/>
    <x v="356"/>
    <x v="104"/>
    <x v="291"/>
    <n v="15"/>
    <s v="2024/01 "/>
  </r>
  <r>
    <n v="5824"/>
    <s v="2025/09 "/>
    <x v="224"/>
    <x v="105"/>
    <x v="193"/>
    <n v="150"/>
    <s v="2026/02 "/>
  </r>
  <r>
    <n v="5825"/>
    <s v="2025/09 "/>
    <x v="225"/>
    <x v="105"/>
    <x v="194"/>
    <n v="50"/>
    <s v="2024/04 "/>
  </r>
  <r>
    <n v="5826"/>
    <s v="2025/09 "/>
    <x v="227"/>
    <x v="105"/>
    <x v="196"/>
    <n v="101"/>
    <s v="2024/06 "/>
  </r>
  <r>
    <n v="5827"/>
    <s v="2025/09 "/>
    <x v="228"/>
    <x v="105"/>
    <x v="197"/>
    <n v="40"/>
    <s v="2024/01 "/>
  </r>
  <r>
    <n v="5828"/>
    <s v="2025/09 "/>
    <x v="664"/>
    <x v="105"/>
    <x v="452"/>
    <n v="5"/>
    <s v="2024/01 "/>
  </r>
  <r>
    <n v="5829"/>
    <s v="2025/09 "/>
    <x v="230"/>
    <x v="105"/>
    <x v="199"/>
    <n v="60"/>
    <s v="2024/02 "/>
  </r>
  <r>
    <n v="5830"/>
    <s v="2025/09 "/>
    <x v="552"/>
    <x v="105"/>
    <x v="398"/>
    <n v="14"/>
    <s v="2024/01 "/>
  </r>
  <r>
    <n v="5831"/>
    <s v="2025/09 "/>
    <x v="665"/>
    <x v="77"/>
    <x v="453"/>
    <n v="20"/>
    <s v="2024/12 "/>
  </r>
  <r>
    <n v="5832"/>
    <s v="2025/09 "/>
    <x v="666"/>
    <x v="77"/>
    <x v="454"/>
    <n v="20"/>
    <s v="2024/02 "/>
  </r>
  <r>
    <n v="5833"/>
    <s v="2025/09 "/>
    <x v="357"/>
    <x v="77"/>
    <x v="292"/>
    <n v="70"/>
    <s v="2025/02 "/>
  </r>
  <r>
    <n v="5834"/>
    <s v="2025/09 "/>
    <x v="358"/>
    <x v="100"/>
    <x v="293"/>
    <n v="70"/>
    <s v="2024/02 "/>
  </r>
  <r>
    <n v="5835"/>
    <s v="2025/09 "/>
    <x v="234"/>
    <x v="100"/>
    <x v="203"/>
    <n v="50"/>
    <s v="2025/02 "/>
  </r>
  <r>
    <n v="5836"/>
    <s v="2025/09 "/>
    <x v="359"/>
    <x v="101"/>
    <x v="294"/>
    <n v="30"/>
    <s v="2024/01 "/>
  </r>
  <r>
    <n v="5837"/>
    <s v="2025/09 "/>
    <x v="360"/>
    <x v="101"/>
    <x v="295"/>
    <n v="42"/>
    <s v="2024/01 "/>
  </r>
  <r>
    <n v="5838"/>
    <s v="2025/09 "/>
    <x v="361"/>
    <x v="101"/>
    <x v="296"/>
    <n v="20"/>
    <s v="2024/02 "/>
  </r>
  <r>
    <n v="5839"/>
    <s v="2025/09 "/>
    <x v="238"/>
    <x v="101"/>
    <x v="207"/>
    <n v="10"/>
    <s v="2024/01 "/>
  </r>
  <r>
    <n v="5840"/>
    <s v="2025/09 "/>
    <x v="239"/>
    <x v="78"/>
    <x v="208"/>
    <n v="50"/>
    <s v="2024/11 "/>
  </r>
  <r>
    <n v="5841"/>
    <s v="2025/09 "/>
    <x v="668"/>
    <x v="78"/>
    <x v="456"/>
    <n v="29"/>
    <s v="2024/04 "/>
  </r>
  <r>
    <n v="5842"/>
    <s v="2025/09 "/>
    <x v="241"/>
    <x v="78"/>
    <x v="210"/>
    <n v="70"/>
    <s v="2024/08 "/>
  </r>
  <r>
    <n v="5843"/>
    <s v="2025/09 "/>
    <x v="242"/>
    <x v="78"/>
    <x v="211"/>
    <n v="540"/>
    <s v="2026/02 "/>
  </r>
  <r>
    <n v="5844"/>
    <s v="2025/09 "/>
    <x v="243"/>
    <x v="79"/>
    <x v="212"/>
    <n v="152"/>
    <s v="2024/10 "/>
  </r>
  <r>
    <n v="5845"/>
    <s v="2025/09 "/>
    <x v="244"/>
    <x v="79"/>
    <x v="213"/>
    <n v="120"/>
    <s v="2024/07 "/>
  </r>
  <r>
    <n v="5846"/>
    <s v="2025/09 "/>
    <x v="245"/>
    <x v="79"/>
    <x v="214"/>
    <n v="320"/>
    <s v="2024/01 "/>
  </r>
  <r>
    <n v="5847"/>
    <s v="2025/09 "/>
    <x v="247"/>
    <x v="79"/>
    <x v="216"/>
    <n v="300"/>
    <s v="2026/02 "/>
  </r>
  <r>
    <n v="5848"/>
    <s v="2025/09 "/>
    <x v="248"/>
    <x v="79"/>
    <x v="217"/>
    <n v="1250"/>
    <s v="2024/01 "/>
  </r>
  <r>
    <n v="5849"/>
    <s v="2025/09 "/>
    <x v="251"/>
    <x v="79"/>
    <x v="220"/>
    <n v="1"/>
    <s v="2024/01 "/>
  </r>
  <r>
    <n v="5850"/>
    <s v="2025/09 "/>
    <x v="951"/>
    <x v="106"/>
    <x v="163"/>
    <n v="1"/>
    <s v="2024/01 "/>
  </r>
  <r>
    <n v="5851"/>
    <s v="2025/09 "/>
    <x v="480"/>
    <x v="194"/>
    <x v="163"/>
    <n v="1"/>
    <s v="2024/01 "/>
  </r>
  <r>
    <n v="5852"/>
    <s v="2025/09 "/>
    <x v="481"/>
    <x v="147"/>
    <x v="222"/>
    <n v="6"/>
    <s v="2024/01 "/>
  </r>
  <r>
    <n v="5853"/>
    <s v="2025/09 "/>
    <x v="1110"/>
    <x v="79"/>
    <x v="161"/>
    <n v="50"/>
    <s v="2024/01 "/>
  </r>
  <r>
    <n v="5854"/>
    <s v="2025/09 "/>
    <x v="557"/>
    <x v="79"/>
    <x v="403"/>
    <n v="10"/>
    <s v="2024/01 "/>
  </r>
  <r>
    <n v="5855"/>
    <s v="2025/09 "/>
    <x v="558"/>
    <x v="216"/>
    <x v="404"/>
    <n v="130"/>
    <s v="2024/12 "/>
  </r>
  <r>
    <n v="5856"/>
    <s v="2025/09 "/>
    <x v="559"/>
    <x v="217"/>
    <x v="405"/>
    <n v="320"/>
    <s v="2024/12 "/>
  </r>
  <r>
    <n v="5857"/>
    <s v="2025/09 "/>
    <x v="560"/>
    <x v="218"/>
    <x v="406"/>
    <n v="100"/>
    <s v="2024/04 "/>
  </r>
  <r>
    <n v="5858"/>
    <s v="2025/09 "/>
    <x v="561"/>
    <x v="219"/>
    <x v="407"/>
    <n v="45"/>
    <s v="2024/01 "/>
  </r>
  <r>
    <n v="5859"/>
    <s v="2025/09 "/>
    <x v="562"/>
    <x v="220"/>
    <x v="408"/>
    <n v="150"/>
    <s v="2024/12 "/>
  </r>
  <r>
    <n v="5860"/>
    <s v="2025/09 "/>
    <x v="563"/>
    <x v="221"/>
    <x v="409"/>
    <n v="142"/>
    <s v="2024/05 "/>
  </r>
  <r>
    <n v="5861"/>
    <s v="2025/09 "/>
    <x v="565"/>
    <x v="223"/>
    <x v="411"/>
    <n v="25"/>
    <s v="2025/12 "/>
  </r>
  <r>
    <n v="5862"/>
    <s v="2025/09 "/>
    <x v="566"/>
    <x v="224"/>
    <x v="412"/>
    <n v="240"/>
    <s v="2025/12 "/>
  </r>
  <r>
    <n v="5863"/>
    <s v="2025/09 "/>
    <x v="567"/>
    <x v="225"/>
    <x v="413"/>
    <n v="70"/>
    <s v="2025/12 "/>
  </r>
  <r>
    <n v="5864"/>
    <s v="2025/09 "/>
    <x v="568"/>
    <x v="226"/>
    <x v="414"/>
    <n v="34"/>
    <s v="2024/10 "/>
  </r>
  <r>
    <n v="5865"/>
    <s v="2025/09 "/>
    <x v="670"/>
    <x v="274"/>
    <x v="458"/>
    <n v="221"/>
    <s v="2024/01 "/>
  </r>
  <r>
    <n v="5866"/>
    <s v="2025/09 "/>
    <x v="671"/>
    <x v="275"/>
    <x v="459"/>
    <n v="320"/>
    <s v="2025/12 "/>
  </r>
  <r>
    <n v="5867"/>
    <s v="2025/09 "/>
    <x v="672"/>
    <x v="276"/>
    <x v="460"/>
    <n v="50"/>
    <s v="2025/12 "/>
  </r>
  <r>
    <n v="5868"/>
    <s v="2025/09 "/>
    <x v="673"/>
    <x v="277"/>
    <x v="461"/>
    <n v="6"/>
    <s v="2025/12 "/>
  </r>
  <r>
    <n v="5869"/>
    <s v="2025/09 "/>
    <x v="569"/>
    <x v="227"/>
    <x v="415"/>
    <n v="913"/>
    <s v="2024/07 "/>
  </r>
  <r>
    <n v="5870"/>
    <s v="2025/09 "/>
    <x v="674"/>
    <x v="278"/>
    <x v="462"/>
    <n v="70"/>
    <s v="2024/08 "/>
  </r>
  <r>
    <n v="5871"/>
    <s v="2025/10 "/>
    <x v="0"/>
    <x v="0"/>
    <x v="0"/>
    <n v="100"/>
    <s v="2024/01 "/>
  </r>
  <r>
    <n v="5872"/>
    <s v="2025/10 "/>
    <x v="851"/>
    <x v="1"/>
    <x v="8"/>
    <n v="20"/>
    <s v="2024/01 "/>
  </r>
  <r>
    <n v="5873"/>
    <s v="2025/10 "/>
    <x v="2"/>
    <x v="1"/>
    <x v="1"/>
    <n v="30"/>
    <s v="2024/01 "/>
  </r>
  <r>
    <n v="5874"/>
    <s v="2025/10 "/>
    <x v="6"/>
    <x v="1"/>
    <x v="3"/>
    <n v="30"/>
    <s v="2024/01 "/>
  </r>
  <r>
    <n v="5875"/>
    <s v="2025/10 "/>
    <x v="8"/>
    <x v="3"/>
    <x v="5"/>
    <n v="40"/>
    <s v="2024/01 "/>
  </r>
  <r>
    <n v="5876"/>
    <s v="2025/10 "/>
    <x v="777"/>
    <x v="3"/>
    <x v="11"/>
    <n v="20"/>
    <s v="2024/01 "/>
  </r>
  <r>
    <n v="5877"/>
    <s v="2025/10 "/>
    <x v="1173"/>
    <x v="85"/>
    <x v="225"/>
    <n v="2"/>
    <s v="2024/01 "/>
  </r>
  <r>
    <n v="5878"/>
    <s v="2025/10 "/>
    <x v="582"/>
    <x v="232"/>
    <x v="9"/>
    <n v="5"/>
    <s v="2024/01 "/>
  </r>
  <r>
    <n v="5879"/>
    <s v="2025/10 "/>
    <x v="493"/>
    <x v="9"/>
    <x v="8"/>
    <n v="80"/>
    <s v="2024/01 "/>
  </r>
  <r>
    <n v="5880"/>
    <s v="2025/10 "/>
    <x v="16"/>
    <x v="9"/>
    <x v="11"/>
    <n v="80"/>
    <s v="2024/01 "/>
  </r>
  <r>
    <n v="5881"/>
    <s v="2025/10 "/>
    <x v="21"/>
    <x v="9"/>
    <x v="14"/>
    <n v="200"/>
    <s v="2024/01 "/>
  </r>
  <r>
    <n v="5882"/>
    <s v="2025/10 "/>
    <x v="965"/>
    <x v="11"/>
    <x v="77"/>
    <n v="2"/>
    <s v="2024/01 "/>
  </r>
  <r>
    <n v="5883"/>
    <s v="2025/10 "/>
    <x v="1116"/>
    <x v="90"/>
    <x v="10"/>
    <n v="2"/>
    <s v="2024/01 "/>
  </r>
  <r>
    <n v="5884"/>
    <s v="2025/10 "/>
    <x v="1349"/>
    <x v="9"/>
    <x v="749"/>
    <n v="30"/>
    <s v="2024/01 "/>
  </r>
  <r>
    <n v="5885"/>
    <s v="2025/10 "/>
    <x v="1052"/>
    <x v="9"/>
    <x v="630"/>
    <n v="20"/>
    <s v="2024/01 "/>
  </r>
  <r>
    <n v="5886"/>
    <s v="2025/10 "/>
    <x v="1103"/>
    <x v="9"/>
    <x v="653"/>
    <n v="20"/>
    <s v="2024/01 "/>
  </r>
  <r>
    <n v="5887"/>
    <s v="2025/10 "/>
    <x v="1054"/>
    <x v="9"/>
    <x v="632"/>
    <n v="20"/>
    <s v="2024/01 "/>
  </r>
  <r>
    <n v="5888"/>
    <s v="2025/10 "/>
    <x v="271"/>
    <x v="111"/>
    <x v="9"/>
    <n v="44"/>
    <s v="2024/02 "/>
  </r>
  <r>
    <n v="5889"/>
    <s v="2025/10 "/>
    <x v="273"/>
    <x v="113"/>
    <x v="9"/>
    <n v="18"/>
    <s v="2024/01 "/>
  </r>
  <r>
    <n v="5890"/>
    <s v="2025/10 "/>
    <x v="276"/>
    <x v="116"/>
    <x v="232"/>
    <n v="50"/>
    <s v="2024/01 "/>
  </r>
  <r>
    <n v="5891"/>
    <s v="2025/10 "/>
    <x v="406"/>
    <x v="161"/>
    <x v="314"/>
    <n v="20"/>
    <s v="2024/01 "/>
  </r>
  <r>
    <n v="5892"/>
    <s v="2025/10 "/>
    <x v="409"/>
    <x v="164"/>
    <x v="317"/>
    <n v="20"/>
    <s v="2024/01 "/>
  </r>
  <r>
    <n v="5893"/>
    <s v="2025/10 "/>
    <x v="587"/>
    <x v="236"/>
    <x v="421"/>
    <n v="20"/>
    <s v="2024/01 "/>
  </r>
  <r>
    <n v="5894"/>
    <s v="2025/10 "/>
    <x v="30"/>
    <x v="13"/>
    <x v="21"/>
    <n v="42"/>
    <s v="2024/01 "/>
  </r>
  <r>
    <n v="5895"/>
    <s v="2025/10 "/>
    <x v="865"/>
    <x v="324"/>
    <x v="553"/>
    <n v="38"/>
    <s v="2024/12 "/>
  </r>
  <r>
    <n v="5896"/>
    <s v="2025/10 "/>
    <x v="1200"/>
    <x v="464"/>
    <x v="9"/>
    <n v="10"/>
    <s v="2024/03 "/>
  </r>
  <r>
    <n v="5897"/>
    <s v="2025/10 "/>
    <x v="31"/>
    <x v="14"/>
    <x v="22"/>
    <n v="110"/>
    <s v="2025/12 "/>
  </r>
  <r>
    <n v="5898"/>
    <s v="2025/10 "/>
    <x v="591"/>
    <x v="240"/>
    <x v="9"/>
    <n v="16"/>
    <s v="2024/01 "/>
  </r>
  <r>
    <n v="5899"/>
    <s v="2025/10 "/>
    <x v="32"/>
    <x v="15"/>
    <x v="23"/>
    <n v="30"/>
    <s v="2024/10 "/>
  </r>
  <r>
    <n v="5900"/>
    <s v="2025/10 "/>
    <x v="34"/>
    <x v="17"/>
    <x v="25"/>
    <n v="120"/>
    <s v="2024/09 "/>
  </r>
  <r>
    <n v="5901"/>
    <s v="2025/10 "/>
    <x v="867"/>
    <x v="326"/>
    <x v="555"/>
    <n v="10"/>
    <s v="2024/01 "/>
  </r>
  <r>
    <n v="5902"/>
    <s v="2025/10 "/>
    <x v="36"/>
    <x v="19"/>
    <x v="27"/>
    <n v="30"/>
    <s v="2024/04 "/>
  </r>
  <r>
    <n v="5903"/>
    <s v="2025/10 "/>
    <x v="37"/>
    <x v="20"/>
    <x v="28"/>
    <n v="20"/>
    <s v="2024/09 "/>
  </r>
  <r>
    <n v="5904"/>
    <s v="2025/10 "/>
    <x v="868"/>
    <x v="327"/>
    <x v="556"/>
    <n v="10"/>
    <s v="2024/03 "/>
  </r>
  <r>
    <n v="5905"/>
    <s v="2025/10 "/>
    <x v="594"/>
    <x v="243"/>
    <x v="422"/>
    <n v="50"/>
    <s v="2024/01 "/>
  </r>
  <r>
    <n v="5906"/>
    <s v="2025/10 "/>
    <x v="38"/>
    <x v="21"/>
    <x v="29"/>
    <n v="284"/>
    <s v="2024/07 "/>
  </r>
  <r>
    <n v="5907"/>
    <s v="2025/10 "/>
    <x v="39"/>
    <x v="22"/>
    <x v="30"/>
    <n v="140"/>
    <s v="2024/04 "/>
  </r>
  <r>
    <n v="5908"/>
    <s v="2025/10 "/>
    <x v="1350"/>
    <x v="530"/>
    <x v="9"/>
    <n v="4"/>
    <s v="2024/01 "/>
  </r>
  <r>
    <n v="5909"/>
    <s v="2025/10 "/>
    <x v="41"/>
    <x v="24"/>
    <x v="32"/>
    <n v="168"/>
    <s v="2024/11 "/>
  </r>
  <r>
    <n v="5910"/>
    <s v="2025/10 "/>
    <x v="42"/>
    <x v="25"/>
    <x v="33"/>
    <n v="31"/>
    <s v="2025/08 "/>
  </r>
  <r>
    <n v="5911"/>
    <s v="2025/10 "/>
    <x v="973"/>
    <x v="374"/>
    <x v="9"/>
    <n v="25"/>
    <s v="2024/01 "/>
  </r>
  <r>
    <n v="5912"/>
    <s v="2025/10 "/>
    <x v="1351"/>
    <x v="531"/>
    <x v="9"/>
    <n v="100"/>
    <s v="2024/01 "/>
  </r>
  <r>
    <n v="5913"/>
    <s v="2025/10 "/>
    <x v="43"/>
    <x v="26"/>
    <x v="34"/>
    <n v="40"/>
    <s v="2024/12 "/>
  </r>
  <r>
    <n v="5914"/>
    <s v="2025/10 "/>
    <x v="44"/>
    <x v="27"/>
    <x v="35"/>
    <n v="116"/>
    <s v="2024/12 "/>
  </r>
  <r>
    <n v="5915"/>
    <s v="2025/10 "/>
    <x v="46"/>
    <x v="29"/>
    <x v="37"/>
    <n v="64"/>
    <s v="2024/01 "/>
  </r>
  <r>
    <n v="5916"/>
    <s v="2025/10 "/>
    <x v="47"/>
    <x v="30"/>
    <x v="38"/>
    <n v="60"/>
    <s v="2025/12 "/>
  </r>
  <r>
    <n v="5917"/>
    <s v="2025/10 "/>
    <x v="48"/>
    <x v="31"/>
    <x v="39"/>
    <n v="81"/>
    <s v="2024/03 "/>
  </r>
  <r>
    <n v="5918"/>
    <s v="2025/10 "/>
    <x v="49"/>
    <x v="32"/>
    <x v="40"/>
    <n v="20"/>
    <s v="2025/11 "/>
  </r>
  <r>
    <n v="5919"/>
    <s v="2025/10 "/>
    <x v="50"/>
    <x v="33"/>
    <x v="41"/>
    <n v="30"/>
    <s v="2024/11 "/>
  </r>
  <r>
    <n v="5920"/>
    <s v="2025/10 "/>
    <x v="51"/>
    <x v="34"/>
    <x v="42"/>
    <n v="29"/>
    <s v="2024/11 "/>
  </r>
  <r>
    <n v="5921"/>
    <s v="2025/10 "/>
    <x v="53"/>
    <x v="36"/>
    <x v="44"/>
    <n v="100"/>
    <s v="2024/01 "/>
  </r>
  <r>
    <n v="5922"/>
    <s v="2025/10 "/>
    <x v="281"/>
    <x v="121"/>
    <x v="237"/>
    <n v="10"/>
    <s v="2025/03 "/>
  </r>
  <r>
    <n v="5923"/>
    <s v="2025/10 "/>
    <x v="509"/>
    <x v="200"/>
    <x v="372"/>
    <n v="10"/>
    <s v="2024/03 "/>
  </r>
  <r>
    <n v="5924"/>
    <s v="2025/10 "/>
    <x v="976"/>
    <x v="377"/>
    <x v="600"/>
    <n v="10"/>
    <s v="2024/03 "/>
  </r>
  <r>
    <n v="5925"/>
    <s v="2025/10 "/>
    <x v="54"/>
    <x v="37"/>
    <x v="45"/>
    <n v="10"/>
    <s v="2024/06 "/>
  </r>
  <r>
    <n v="5926"/>
    <s v="2025/10 "/>
    <x v="55"/>
    <x v="38"/>
    <x v="46"/>
    <n v="70"/>
    <s v="2024/01 "/>
  </r>
  <r>
    <n v="5927"/>
    <s v="2025/10 "/>
    <x v="56"/>
    <x v="39"/>
    <x v="47"/>
    <n v="50"/>
    <s v="2024/01 "/>
  </r>
  <r>
    <n v="5928"/>
    <s v="2025/10 "/>
    <x v="57"/>
    <x v="40"/>
    <x v="48"/>
    <n v="30"/>
    <s v="2024/01 "/>
  </r>
  <r>
    <n v="5929"/>
    <s v="2025/10 "/>
    <x v="58"/>
    <x v="41"/>
    <x v="49"/>
    <n v="200"/>
    <s v="2025/06 "/>
  </r>
  <r>
    <n v="5930"/>
    <s v="2025/10 "/>
    <x v="1352"/>
    <x v="532"/>
    <x v="9"/>
    <n v="1004"/>
    <s v="2025/10 "/>
  </r>
  <r>
    <n v="5931"/>
    <s v="2025/10 "/>
    <x v="283"/>
    <x v="123"/>
    <x v="239"/>
    <n v="1"/>
    <s v="2024/03 "/>
  </r>
  <r>
    <n v="5932"/>
    <s v="2025/10 "/>
    <x v="60"/>
    <x v="43"/>
    <x v="51"/>
    <n v="10"/>
    <s v="2025/12 "/>
  </r>
  <r>
    <n v="5933"/>
    <s v="2025/10 "/>
    <x v="61"/>
    <x v="44"/>
    <x v="52"/>
    <n v="100"/>
    <s v="2025/11 "/>
  </r>
  <r>
    <n v="5934"/>
    <s v="2025/10 "/>
    <x v="1149"/>
    <x v="444"/>
    <x v="662"/>
    <n v="2"/>
    <s v="2024/01 "/>
  </r>
  <r>
    <n v="5935"/>
    <s v="2025/10 "/>
    <x v="62"/>
    <x v="45"/>
    <x v="53"/>
    <n v="50"/>
    <s v="2025/03 "/>
  </r>
  <r>
    <n v="5936"/>
    <s v="2025/10 "/>
    <x v="65"/>
    <x v="48"/>
    <x v="56"/>
    <n v="200"/>
    <s v="2026/04 "/>
  </r>
  <r>
    <n v="5937"/>
    <s v="2025/10 "/>
    <x v="420"/>
    <x v="175"/>
    <x v="324"/>
    <n v="10"/>
    <s v="2024/01 "/>
  </r>
  <r>
    <n v="5938"/>
    <s v="2025/10 "/>
    <x v="66"/>
    <x v="49"/>
    <x v="57"/>
    <n v="160"/>
    <s v="2025/12 "/>
  </r>
  <r>
    <n v="5939"/>
    <s v="2025/10 "/>
    <x v="67"/>
    <x v="50"/>
    <x v="58"/>
    <n v="100"/>
    <s v="2025/12 "/>
  </r>
  <r>
    <n v="5940"/>
    <s v="2025/10 "/>
    <x v="1353"/>
    <x v="533"/>
    <x v="750"/>
    <n v="10"/>
    <s v="2024/01 "/>
  </r>
  <r>
    <n v="5941"/>
    <s v="2025/10 "/>
    <x v="421"/>
    <x v="176"/>
    <x v="325"/>
    <n v="50"/>
    <s v="2024/01 "/>
  </r>
  <r>
    <n v="5942"/>
    <s v="2025/10 "/>
    <x v="69"/>
    <x v="52"/>
    <x v="60"/>
    <n v="100"/>
    <s v="2024/08 "/>
  </r>
  <r>
    <n v="5943"/>
    <s v="2025/10 "/>
    <x v="70"/>
    <x v="53"/>
    <x v="61"/>
    <n v="150"/>
    <s v="2024/05 "/>
  </r>
  <r>
    <n v="5944"/>
    <s v="2025/10 "/>
    <x v="423"/>
    <x v="178"/>
    <x v="326"/>
    <n v="50"/>
    <s v="2024/01 "/>
  </r>
  <r>
    <n v="5945"/>
    <s v="2025/10 "/>
    <x v="73"/>
    <x v="56"/>
    <x v="64"/>
    <n v="28"/>
    <s v="2024/10 "/>
  </r>
  <r>
    <n v="5946"/>
    <s v="2025/10 "/>
    <x v="74"/>
    <x v="57"/>
    <x v="65"/>
    <n v="2025"/>
    <s v="2025/12 "/>
  </r>
  <r>
    <n v="5947"/>
    <s v="2025/10 "/>
    <x v="424"/>
    <x v="179"/>
    <x v="327"/>
    <n v="59"/>
    <s v="2024/01 "/>
  </r>
  <r>
    <n v="5948"/>
    <s v="2025/10 "/>
    <x v="77"/>
    <x v="60"/>
    <x v="67"/>
    <n v="254"/>
    <s v="2024/10 "/>
  </r>
  <r>
    <n v="5949"/>
    <s v="2025/10 "/>
    <x v="980"/>
    <x v="380"/>
    <x v="55"/>
    <n v="2"/>
    <s v="2024/01 "/>
  </r>
  <r>
    <n v="5950"/>
    <s v="2025/10 "/>
    <x v="1354"/>
    <x v="534"/>
    <x v="330"/>
    <n v="2"/>
    <s v="2024/01 "/>
  </r>
  <r>
    <n v="5951"/>
    <s v="2025/10 "/>
    <x v="291"/>
    <x v="131"/>
    <x v="69"/>
    <n v="10"/>
    <s v="2024/01 "/>
  </r>
  <r>
    <n v="5952"/>
    <s v="2025/10 "/>
    <x v="1355"/>
    <x v="535"/>
    <x v="244"/>
    <n v="15"/>
    <s v="2024/04 "/>
  </r>
  <r>
    <n v="5953"/>
    <s v="2025/10 "/>
    <x v="1356"/>
    <x v="536"/>
    <x v="244"/>
    <n v="34"/>
    <s v="2024/01 "/>
  </r>
  <r>
    <n v="5954"/>
    <s v="2025/10 "/>
    <x v="79"/>
    <x v="62"/>
    <x v="9"/>
    <n v="4"/>
    <s v="2024/01 "/>
  </r>
  <r>
    <n v="5955"/>
    <s v="2025/10 "/>
    <x v="1357"/>
    <x v="537"/>
    <x v="9"/>
    <n v="2"/>
    <s v="2024/01 "/>
  </r>
  <r>
    <n v="5956"/>
    <s v="2025/10 "/>
    <x v="1358"/>
    <x v="538"/>
    <x v="9"/>
    <n v="1"/>
    <s v="2024/01 "/>
  </r>
  <r>
    <n v="5957"/>
    <s v="2025/10 "/>
    <x v="809"/>
    <x v="314"/>
    <x v="9"/>
    <n v="34"/>
    <s v="2024/01 "/>
  </r>
  <r>
    <n v="5958"/>
    <s v="2025/10 "/>
    <x v="1359"/>
    <x v="539"/>
    <x v="69"/>
    <n v="6"/>
    <s v="2024/01 "/>
  </r>
  <r>
    <n v="5959"/>
    <s v="2025/10 "/>
    <x v="929"/>
    <x v="360"/>
    <x v="9"/>
    <n v="4"/>
    <s v="2024/01 "/>
  </r>
  <r>
    <n v="5960"/>
    <s v="2025/10 "/>
    <x v="620"/>
    <x v="260"/>
    <x v="9"/>
    <n v="10"/>
    <s v="2024/01 "/>
  </r>
  <r>
    <n v="5961"/>
    <s v="2025/10 "/>
    <x v="304"/>
    <x v="48"/>
    <x v="257"/>
    <n v="100"/>
    <s v="2024/07 "/>
  </r>
  <r>
    <n v="5962"/>
    <s v="2025/10 "/>
    <x v="84"/>
    <x v="57"/>
    <x v="72"/>
    <n v="700"/>
    <s v="2025/12 "/>
  </r>
  <r>
    <n v="5963"/>
    <s v="2025/10 "/>
    <x v="988"/>
    <x v="14"/>
    <x v="607"/>
    <n v="15"/>
    <s v="2024/01 "/>
  </r>
  <r>
    <n v="5964"/>
    <s v="2025/10 "/>
    <x v="884"/>
    <x v="15"/>
    <x v="75"/>
    <n v="15"/>
    <s v="2024/01 "/>
  </r>
  <r>
    <n v="5965"/>
    <s v="2025/10 "/>
    <x v="885"/>
    <x v="17"/>
    <x v="75"/>
    <n v="15"/>
    <s v="2024/01 "/>
  </r>
  <r>
    <n v="5966"/>
    <s v="2025/10 "/>
    <x v="1360"/>
    <x v="540"/>
    <x v="9"/>
    <n v="4"/>
    <s v="2024/01 "/>
  </r>
  <r>
    <n v="5967"/>
    <s v="2025/10 "/>
    <x v="1333"/>
    <x v="160"/>
    <x v="75"/>
    <n v="5"/>
    <s v="2024/01 "/>
  </r>
  <r>
    <n v="5968"/>
    <s v="2025/10 "/>
    <x v="715"/>
    <x v="294"/>
    <x v="9"/>
    <n v="2"/>
    <s v="2024/01 "/>
  </r>
  <r>
    <n v="5969"/>
    <s v="2025/10 "/>
    <x v="1361"/>
    <x v="115"/>
    <x v="751"/>
    <n v="5"/>
    <s v="2024/01 "/>
  </r>
  <r>
    <n v="5970"/>
    <s v="2025/10 "/>
    <x v="1362"/>
    <x v="541"/>
    <x v="752"/>
    <n v="5"/>
    <s v="2024/01 "/>
  </r>
  <r>
    <n v="5971"/>
    <s v="2025/10 "/>
    <x v="1363"/>
    <x v="542"/>
    <x v="9"/>
    <n v="1"/>
    <s v="2024/01 "/>
  </r>
  <r>
    <n v="5972"/>
    <s v="2025/10 "/>
    <x v="1364"/>
    <x v="243"/>
    <x v="75"/>
    <n v="30"/>
    <s v="2024/01 "/>
  </r>
  <r>
    <n v="5973"/>
    <s v="2025/10 "/>
    <x v="1365"/>
    <x v="196"/>
    <x v="75"/>
    <n v="20"/>
    <s v="2024/01 "/>
  </r>
  <r>
    <n v="5974"/>
    <s v="2025/10 "/>
    <x v="1366"/>
    <x v="400"/>
    <x v="10"/>
    <n v="12"/>
    <s v="2024/03 "/>
  </r>
  <r>
    <n v="5975"/>
    <s v="2025/10 "/>
    <x v="313"/>
    <x v="134"/>
    <x v="78"/>
    <n v="80"/>
    <s v="2024/08 "/>
  </r>
  <r>
    <n v="5976"/>
    <s v="2025/10 "/>
    <x v="97"/>
    <x v="71"/>
    <x v="78"/>
    <n v="35"/>
    <s v="2024/04 "/>
  </r>
  <r>
    <n v="5977"/>
    <s v="2025/10 "/>
    <x v="316"/>
    <x v="75"/>
    <x v="78"/>
    <n v="26"/>
    <s v="2024/08 "/>
  </r>
  <r>
    <n v="5978"/>
    <s v="2025/10 "/>
    <x v="98"/>
    <x v="72"/>
    <x v="79"/>
    <n v="102"/>
    <s v="2026/01 "/>
  </r>
  <r>
    <n v="5979"/>
    <s v="2025/10 "/>
    <x v="99"/>
    <x v="73"/>
    <x v="79"/>
    <n v="426"/>
    <s v="2024/03 "/>
  </r>
  <r>
    <n v="5980"/>
    <s v="2025/10 "/>
    <x v="321"/>
    <x v="77"/>
    <x v="2"/>
    <n v="3"/>
    <s v="2026/01 "/>
  </r>
  <r>
    <n v="5981"/>
    <s v="2025/10 "/>
    <x v="322"/>
    <x v="78"/>
    <x v="2"/>
    <n v="5"/>
    <s v="2024/01 "/>
  </r>
  <r>
    <n v="5982"/>
    <s v="2025/10 "/>
    <x v="1266"/>
    <x v="104"/>
    <x v="15"/>
    <n v="100"/>
    <s v="2024/01 "/>
  </r>
  <r>
    <n v="5983"/>
    <s v="2025/10 "/>
    <x v="891"/>
    <x v="57"/>
    <x v="567"/>
    <n v="100"/>
    <s v="2024/01 "/>
  </r>
  <r>
    <n v="5984"/>
    <s v="2025/10 "/>
    <x v="1367"/>
    <x v="98"/>
    <x v="753"/>
    <n v="30"/>
    <s v="2024/01 "/>
  </r>
  <r>
    <n v="5985"/>
    <s v="2025/10 "/>
    <x v="1310"/>
    <x v="512"/>
    <x v="69"/>
    <n v="29"/>
    <s v="2024/04 "/>
  </r>
  <r>
    <n v="5986"/>
    <s v="2025/10 "/>
    <x v="440"/>
    <x v="191"/>
    <x v="334"/>
    <n v="1"/>
    <s v="2024/01 "/>
  </r>
  <r>
    <n v="5987"/>
    <s v="2025/10 "/>
    <x v="109"/>
    <x v="80"/>
    <x v="84"/>
    <n v="8"/>
    <s v="2024/02 "/>
  </r>
  <r>
    <n v="5988"/>
    <s v="2025/10 "/>
    <x v="649"/>
    <x v="9"/>
    <x v="441"/>
    <n v="30"/>
    <s v="2024/01 "/>
  </r>
  <r>
    <n v="5989"/>
    <s v="2025/10 "/>
    <x v="1030"/>
    <x v="9"/>
    <x v="620"/>
    <n v="20"/>
    <s v="2024/01 "/>
  </r>
  <r>
    <n v="5990"/>
    <s v="2025/10 "/>
    <x v="1087"/>
    <x v="88"/>
    <x v="644"/>
    <n v="5"/>
    <s v="2024/01 "/>
  </r>
  <r>
    <n v="5991"/>
    <s v="2025/10 "/>
    <x v="1343"/>
    <x v="86"/>
    <x v="746"/>
    <n v="10"/>
    <s v="2024/01 "/>
  </r>
  <r>
    <n v="5992"/>
    <s v="2025/10 "/>
    <x v="116"/>
    <x v="85"/>
    <x v="91"/>
    <n v="10"/>
    <s v="2024/01 "/>
  </r>
  <r>
    <n v="5993"/>
    <s v="2025/10 "/>
    <x v="120"/>
    <x v="85"/>
    <x v="95"/>
    <n v="162"/>
    <s v="2024/02 "/>
  </r>
  <r>
    <n v="5994"/>
    <s v="2025/10 "/>
    <x v="121"/>
    <x v="85"/>
    <x v="96"/>
    <n v="30"/>
    <s v="2024/10 "/>
  </r>
  <r>
    <n v="5995"/>
    <s v="2025/10 "/>
    <x v="122"/>
    <x v="85"/>
    <x v="97"/>
    <n v="20"/>
    <s v="2024/01 "/>
  </r>
  <r>
    <n v="5996"/>
    <s v="2025/10 "/>
    <x v="123"/>
    <x v="85"/>
    <x v="98"/>
    <n v="40"/>
    <s v="2024/01 "/>
  </r>
  <r>
    <n v="5997"/>
    <s v="2025/10 "/>
    <x v="124"/>
    <x v="85"/>
    <x v="99"/>
    <n v="10"/>
    <s v="2024/05 "/>
  </r>
  <r>
    <n v="5998"/>
    <s v="2025/10 "/>
    <x v="129"/>
    <x v="87"/>
    <x v="100"/>
    <n v="95"/>
    <s v="2024/02 "/>
  </r>
  <r>
    <n v="5999"/>
    <s v="2025/10 "/>
    <x v="130"/>
    <x v="87"/>
    <x v="101"/>
    <n v="125"/>
    <s v="2025/02 "/>
  </r>
  <r>
    <n v="6000"/>
    <s v="2025/10 "/>
    <x v="131"/>
    <x v="87"/>
    <x v="102"/>
    <n v="70"/>
    <s v="2025/02 "/>
  </r>
  <r>
    <n v="6001"/>
    <s v="2025/10 "/>
    <x v="132"/>
    <x v="87"/>
    <x v="103"/>
    <n v="48"/>
    <s v="2024/01 "/>
  </r>
  <r>
    <n v="6002"/>
    <s v="2025/10 "/>
    <x v="453"/>
    <x v="82"/>
    <x v="346"/>
    <n v="5"/>
    <s v="2024/01 "/>
  </r>
  <r>
    <n v="6003"/>
    <s v="2025/10 "/>
    <x v="138"/>
    <x v="82"/>
    <x v="109"/>
    <n v="15"/>
    <s v="2025/03 "/>
  </r>
  <r>
    <n v="6004"/>
    <s v="2025/10 "/>
    <x v="139"/>
    <x v="82"/>
    <x v="110"/>
    <n v="15"/>
    <s v="2024/05 "/>
  </r>
  <r>
    <n v="6005"/>
    <s v="2025/10 "/>
    <x v="140"/>
    <x v="82"/>
    <x v="111"/>
    <n v="10"/>
    <s v="2024/01 "/>
  </r>
  <r>
    <n v="6006"/>
    <s v="2025/10 "/>
    <x v="1034"/>
    <x v="82"/>
    <x v="383"/>
    <n v="5"/>
    <s v="2024/01 "/>
  </r>
  <r>
    <n v="6007"/>
    <s v="2025/10 "/>
    <x v="142"/>
    <x v="9"/>
    <x v="113"/>
    <n v="981"/>
    <s v="2024/04 "/>
  </r>
  <r>
    <n v="6008"/>
    <s v="2025/10 "/>
    <x v="143"/>
    <x v="9"/>
    <x v="114"/>
    <n v="10"/>
    <s v="2024/08 "/>
  </r>
  <r>
    <n v="6009"/>
    <s v="2025/10 "/>
    <x v="333"/>
    <x v="9"/>
    <x v="272"/>
    <n v="33"/>
    <s v="2024/02 "/>
  </r>
  <r>
    <n v="6010"/>
    <s v="2025/10 "/>
    <x v="144"/>
    <x v="9"/>
    <x v="115"/>
    <n v="441"/>
    <s v="2024/04 "/>
  </r>
  <r>
    <n v="6011"/>
    <s v="2025/10 "/>
    <x v="145"/>
    <x v="9"/>
    <x v="116"/>
    <n v="344"/>
    <s v="2024/04 "/>
  </r>
  <r>
    <n v="6012"/>
    <s v="2025/10 "/>
    <x v="146"/>
    <x v="9"/>
    <x v="117"/>
    <n v="263"/>
    <s v="2024/07 "/>
  </r>
  <r>
    <n v="6013"/>
    <s v="2025/10 "/>
    <x v="147"/>
    <x v="9"/>
    <x v="118"/>
    <n v="80"/>
    <s v="2024/02 "/>
  </r>
  <r>
    <n v="6014"/>
    <s v="2025/10 "/>
    <x v="148"/>
    <x v="9"/>
    <x v="119"/>
    <n v="93"/>
    <s v="2024/02 "/>
  </r>
  <r>
    <n v="6015"/>
    <s v="2025/10 "/>
    <x v="149"/>
    <x v="9"/>
    <x v="120"/>
    <n v="14"/>
    <s v="2024/02 "/>
  </r>
  <r>
    <n v="6016"/>
    <s v="2025/10 "/>
    <x v="150"/>
    <x v="9"/>
    <x v="121"/>
    <n v="210"/>
    <s v="2025/02 "/>
  </r>
  <r>
    <n v="6017"/>
    <s v="2025/10 "/>
    <x v="151"/>
    <x v="9"/>
    <x v="122"/>
    <n v="4"/>
    <s v="2024/01 "/>
  </r>
  <r>
    <n v="6018"/>
    <s v="2025/10 "/>
    <x v="152"/>
    <x v="9"/>
    <x v="123"/>
    <n v="4"/>
    <s v="2024/04 "/>
  </r>
  <r>
    <n v="6019"/>
    <s v="2025/10 "/>
    <x v="534"/>
    <x v="9"/>
    <x v="106"/>
    <n v="4"/>
    <s v="2024/01 "/>
  </r>
  <r>
    <n v="6020"/>
    <s v="2025/10 "/>
    <x v="153"/>
    <x v="9"/>
    <x v="124"/>
    <n v="117"/>
    <s v="2024/02 "/>
  </r>
  <r>
    <n v="6021"/>
    <s v="2025/10 "/>
    <x v="740"/>
    <x v="9"/>
    <x v="446"/>
    <n v="5"/>
    <s v="2024/01 "/>
  </r>
  <r>
    <n v="6022"/>
    <s v="2025/10 "/>
    <x v="154"/>
    <x v="9"/>
    <x v="125"/>
    <n v="70"/>
    <s v="2024/04 "/>
  </r>
  <r>
    <n v="6023"/>
    <s v="2025/10 "/>
    <x v="155"/>
    <x v="9"/>
    <x v="126"/>
    <n v="30"/>
    <s v="2024/01 "/>
  </r>
  <r>
    <n v="6024"/>
    <s v="2025/10 "/>
    <x v="156"/>
    <x v="88"/>
    <x v="127"/>
    <n v="10"/>
    <s v="2024/03 "/>
  </r>
  <r>
    <n v="6025"/>
    <s v="2025/10 "/>
    <x v="157"/>
    <x v="88"/>
    <x v="128"/>
    <n v="40"/>
    <s v="2024/01 "/>
  </r>
  <r>
    <n v="6026"/>
    <s v="2025/10 "/>
    <x v="158"/>
    <x v="88"/>
    <x v="129"/>
    <n v="30"/>
    <s v="2024/01 "/>
  </r>
  <r>
    <n v="6027"/>
    <s v="2025/10 "/>
    <x v="159"/>
    <x v="88"/>
    <x v="130"/>
    <n v="115"/>
    <s v="2024/02 "/>
  </r>
  <r>
    <n v="6028"/>
    <s v="2025/10 "/>
    <x v="160"/>
    <x v="88"/>
    <x v="131"/>
    <n v="300"/>
    <s v="2024/12 "/>
  </r>
  <r>
    <n v="6029"/>
    <s v="2025/10 "/>
    <x v="161"/>
    <x v="11"/>
    <x v="132"/>
    <n v="200"/>
    <s v="2025/02 "/>
  </r>
  <r>
    <n v="6030"/>
    <s v="2025/10 "/>
    <x v="336"/>
    <x v="11"/>
    <x v="275"/>
    <n v="20"/>
    <s v="2024/01 "/>
  </r>
  <r>
    <n v="6031"/>
    <s v="2025/10 "/>
    <x v="162"/>
    <x v="11"/>
    <x v="133"/>
    <n v="150"/>
    <s v="2024/08 "/>
  </r>
  <r>
    <n v="6032"/>
    <s v="2025/10 "/>
    <x v="1368"/>
    <x v="11"/>
    <x v="384"/>
    <n v="20"/>
    <s v="2024/01 "/>
  </r>
  <r>
    <n v="6033"/>
    <s v="2025/10 "/>
    <x v="163"/>
    <x v="11"/>
    <x v="134"/>
    <n v="119"/>
    <s v="2026/03 "/>
  </r>
  <r>
    <n v="6034"/>
    <s v="2025/10 "/>
    <x v="164"/>
    <x v="11"/>
    <x v="135"/>
    <n v="75"/>
    <s v="2024/03 "/>
  </r>
  <r>
    <n v="6035"/>
    <s v="2025/10 "/>
    <x v="456"/>
    <x v="11"/>
    <x v="348"/>
    <n v="20"/>
    <s v="2024/01 "/>
  </r>
  <r>
    <n v="6036"/>
    <s v="2025/10 "/>
    <x v="165"/>
    <x v="11"/>
    <x v="136"/>
    <n v="10"/>
    <s v="2024/07 "/>
  </r>
  <r>
    <n v="6037"/>
    <s v="2025/10 "/>
    <x v="167"/>
    <x v="11"/>
    <x v="138"/>
    <n v="50"/>
    <s v="2024/01 "/>
  </r>
  <r>
    <n v="6038"/>
    <s v="2025/10 "/>
    <x v="171"/>
    <x v="83"/>
    <x v="142"/>
    <n v="75"/>
    <s v="2024/01 "/>
  </r>
  <r>
    <n v="6039"/>
    <s v="2025/10 "/>
    <x v="172"/>
    <x v="83"/>
    <x v="143"/>
    <n v="50"/>
    <s v="2024/04 "/>
  </r>
  <r>
    <n v="6040"/>
    <s v="2025/10 "/>
    <x v="173"/>
    <x v="83"/>
    <x v="144"/>
    <n v="22"/>
    <s v="2024/05 "/>
  </r>
  <r>
    <n v="6041"/>
    <s v="2025/10 "/>
    <x v="174"/>
    <x v="83"/>
    <x v="145"/>
    <n v="30"/>
    <s v="2024/02 "/>
  </r>
  <r>
    <n v="6042"/>
    <s v="2025/10 "/>
    <x v="338"/>
    <x v="10"/>
    <x v="277"/>
    <m/>
    <s v="2024/01 "/>
  </r>
  <r>
    <n v="6043"/>
    <s v="2025/10 "/>
    <x v="340"/>
    <x v="90"/>
    <x v="279"/>
    <n v="20"/>
    <s v="2024/01 "/>
  </r>
  <r>
    <n v="6044"/>
    <s v="2025/10 "/>
    <x v="341"/>
    <x v="90"/>
    <x v="280"/>
    <n v="20"/>
    <s v="2024/07 "/>
  </r>
  <r>
    <n v="6045"/>
    <s v="2025/10 "/>
    <x v="181"/>
    <x v="90"/>
    <x v="152"/>
    <n v="90"/>
    <s v="2024/05 "/>
  </r>
  <r>
    <n v="6046"/>
    <s v="2025/10 "/>
    <x v="182"/>
    <x v="84"/>
    <x v="153"/>
    <n v="160"/>
    <s v="2024/04 "/>
  </r>
  <r>
    <n v="6047"/>
    <s v="2025/10 "/>
    <x v="183"/>
    <x v="84"/>
    <x v="154"/>
    <n v="5"/>
    <s v="2024/01 "/>
  </r>
  <r>
    <n v="6048"/>
    <s v="2025/10 "/>
    <x v="458"/>
    <x v="84"/>
    <x v="350"/>
    <n v="20"/>
    <s v="2025/03 "/>
  </r>
  <r>
    <n v="6049"/>
    <s v="2025/10 "/>
    <x v="184"/>
    <x v="84"/>
    <x v="155"/>
    <n v="20"/>
    <s v="2024/01 "/>
  </r>
  <r>
    <n v="6050"/>
    <s v="2025/10 "/>
    <x v="185"/>
    <x v="84"/>
    <x v="156"/>
    <n v="70"/>
    <s v="2024/01 "/>
  </r>
  <r>
    <n v="6051"/>
    <s v="2025/10 "/>
    <x v="538"/>
    <x v="84"/>
    <x v="388"/>
    <n v="10"/>
    <s v="2024/01 "/>
  </r>
  <r>
    <n v="6052"/>
    <s v="2025/10 "/>
    <x v="186"/>
    <x v="84"/>
    <x v="157"/>
    <n v="70"/>
    <s v="2024/08 "/>
  </r>
  <r>
    <n v="6053"/>
    <s v="2025/10 "/>
    <x v="742"/>
    <x v="84"/>
    <x v="494"/>
    <n v="20"/>
    <s v="2024/01 "/>
  </r>
  <r>
    <n v="6054"/>
    <s v="2025/10 "/>
    <x v="188"/>
    <x v="91"/>
    <x v="159"/>
    <n v="15"/>
    <s v="2024/06 "/>
  </r>
  <r>
    <n v="6055"/>
    <s v="2025/10 "/>
    <x v="189"/>
    <x v="91"/>
    <x v="160"/>
    <n v="10"/>
    <s v="2024/04 "/>
  </r>
  <r>
    <n v="6056"/>
    <s v="2025/10 "/>
    <x v="345"/>
    <x v="91"/>
    <x v="283"/>
    <n v="15"/>
    <s v="2024/01 "/>
  </r>
  <r>
    <n v="6057"/>
    <s v="2025/10 "/>
    <x v="1035"/>
    <x v="400"/>
    <x v="624"/>
    <n v="7"/>
    <s v="2024/01 "/>
  </r>
  <r>
    <n v="6058"/>
    <s v="2025/10 "/>
    <x v="1369"/>
    <x v="400"/>
    <x v="754"/>
    <n v="30"/>
    <s v="2024/01 "/>
  </r>
  <r>
    <n v="6059"/>
    <s v="2025/10 "/>
    <x v="1036"/>
    <x v="400"/>
    <x v="625"/>
    <n v="6"/>
    <s v="2024/01 "/>
  </r>
  <r>
    <n v="6060"/>
    <s v="2025/10 "/>
    <x v="199"/>
    <x v="67"/>
    <x v="168"/>
    <n v="10"/>
    <s v="2024/01 "/>
  </r>
  <r>
    <n v="6061"/>
    <s v="2025/10 "/>
    <x v="544"/>
    <x v="67"/>
    <x v="391"/>
    <n v="8"/>
    <s v="2024/05 "/>
  </r>
  <r>
    <n v="6062"/>
    <s v="2025/10 "/>
    <x v="200"/>
    <x v="67"/>
    <x v="169"/>
    <n v="50"/>
    <s v="2024/02 "/>
  </r>
  <r>
    <n v="6063"/>
    <s v="2025/10 "/>
    <x v="349"/>
    <x v="67"/>
    <x v="285"/>
    <n v="30"/>
    <s v="2024/01 "/>
  </r>
  <r>
    <n v="6064"/>
    <s v="2025/10 "/>
    <x v="202"/>
    <x v="97"/>
    <x v="171"/>
    <n v="30"/>
    <s v="2024/01 "/>
  </r>
  <r>
    <n v="6065"/>
    <s v="2025/10 "/>
    <x v="545"/>
    <x v="97"/>
    <x v="392"/>
    <n v="4"/>
    <s v="2024/05 "/>
  </r>
  <r>
    <n v="6066"/>
    <s v="2025/10 "/>
    <x v="203"/>
    <x v="97"/>
    <x v="172"/>
    <n v="30"/>
    <s v="2024/01 "/>
  </r>
  <r>
    <n v="6067"/>
    <s v="2025/10 "/>
    <x v="204"/>
    <x v="97"/>
    <x v="173"/>
    <n v="60"/>
    <s v="2024/01 "/>
  </r>
  <r>
    <n v="6068"/>
    <s v="2025/10 "/>
    <x v="206"/>
    <x v="67"/>
    <x v="175"/>
    <n v="100"/>
    <s v="2024/01 "/>
  </r>
  <r>
    <n v="6069"/>
    <s v="2025/10 "/>
    <x v="746"/>
    <x v="100"/>
    <x v="497"/>
    <n v="10"/>
    <s v="2024/01 "/>
  </r>
  <r>
    <n v="6070"/>
    <s v="2025/10 "/>
    <x v="548"/>
    <x v="98"/>
    <x v="395"/>
    <n v="20"/>
    <s v="2024/01 "/>
  </r>
  <r>
    <n v="6071"/>
    <s v="2025/10 "/>
    <x v="549"/>
    <x v="98"/>
    <x v="396"/>
    <n v="20"/>
    <s v="2024/01 "/>
  </r>
  <r>
    <n v="6072"/>
    <s v="2025/10 "/>
    <x v="351"/>
    <x v="98"/>
    <x v="287"/>
    <n v="50"/>
    <s v="2024/01 "/>
  </r>
  <r>
    <n v="6073"/>
    <s v="2025/10 "/>
    <x v="216"/>
    <x v="103"/>
    <x v="185"/>
    <n v="600"/>
    <s v="2024/08 "/>
  </r>
  <r>
    <n v="6074"/>
    <s v="2025/10 "/>
    <x v="217"/>
    <x v="103"/>
    <x v="186"/>
    <n v="210"/>
    <s v="2025/11 "/>
  </r>
  <r>
    <n v="6075"/>
    <s v="2025/10 "/>
    <x v="218"/>
    <x v="103"/>
    <x v="187"/>
    <n v="50"/>
    <s v="2024/01 "/>
  </r>
  <r>
    <n v="6076"/>
    <s v="2025/10 "/>
    <x v="219"/>
    <x v="103"/>
    <x v="188"/>
    <n v="30"/>
    <s v="2024/07 "/>
  </r>
  <r>
    <n v="6077"/>
    <s v="2025/10 "/>
    <x v="220"/>
    <x v="103"/>
    <x v="189"/>
    <n v="30"/>
    <s v="2024/06 "/>
  </r>
  <r>
    <n v="6078"/>
    <s v="2025/10 "/>
    <x v="355"/>
    <x v="103"/>
    <x v="290"/>
    <n v="200"/>
    <s v="2024/02 "/>
  </r>
  <r>
    <n v="6079"/>
    <s v="2025/10 "/>
    <x v="471"/>
    <x v="104"/>
    <x v="356"/>
    <n v="-100"/>
    <s v="2024/03 "/>
  </r>
  <r>
    <n v="6080"/>
    <s v="2025/10 "/>
    <x v="224"/>
    <x v="105"/>
    <x v="193"/>
    <n v="199"/>
    <s v="2026/02 "/>
  </r>
  <r>
    <n v="6081"/>
    <s v="2025/10 "/>
    <x v="225"/>
    <x v="105"/>
    <x v="194"/>
    <n v="100"/>
    <s v="2024/04 "/>
  </r>
  <r>
    <n v="6082"/>
    <s v="2025/10 "/>
    <x v="227"/>
    <x v="105"/>
    <x v="196"/>
    <n v="10"/>
    <s v="2024/06 "/>
  </r>
  <r>
    <n v="6083"/>
    <s v="2025/10 "/>
    <x v="231"/>
    <x v="105"/>
    <x v="200"/>
    <n v="110"/>
    <s v="2024/01 "/>
  </r>
  <r>
    <n v="6084"/>
    <s v="2025/10 "/>
    <x v="850"/>
    <x v="105"/>
    <x v="550"/>
    <n v="20"/>
    <s v="2024/01 "/>
  </r>
  <r>
    <n v="6085"/>
    <s v="2025/10 "/>
    <x v="552"/>
    <x v="105"/>
    <x v="398"/>
    <n v="70"/>
    <s v="2024/01 "/>
  </r>
  <r>
    <n v="6086"/>
    <s v="2025/10 "/>
    <x v="232"/>
    <x v="105"/>
    <x v="201"/>
    <n v="20"/>
    <s v="2024/01 "/>
  </r>
  <r>
    <n v="6087"/>
    <s v="2025/10 "/>
    <x v="1370"/>
    <x v="105"/>
    <x v="755"/>
    <n v="20"/>
    <s v="2024/01 "/>
  </r>
  <r>
    <n v="6088"/>
    <s v="2025/10 "/>
    <x v="234"/>
    <x v="100"/>
    <x v="203"/>
    <n v="40"/>
    <s v="2025/02 "/>
  </r>
  <r>
    <n v="6089"/>
    <s v="2025/10 "/>
    <x v="235"/>
    <x v="100"/>
    <x v="204"/>
    <n v="30"/>
    <s v="2026/01 "/>
  </r>
  <r>
    <n v="6090"/>
    <s v="2025/10 "/>
    <x v="360"/>
    <x v="101"/>
    <x v="295"/>
    <n v="30"/>
    <s v="2024/01 "/>
  </r>
  <r>
    <n v="6091"/>
    <s v="2025/10 "/>
    <x v="361"/>
    <x v="101"/>
    <x v="296"/>
    <n v="30"/>
    <s v="2024/02 "/>
  </r>
  <r>
    <n v="6092"/>
    <s v="2025/10 "/>
    <x v="241"/>
    <x v="78"/>
    <x v="210"/>
    <n v="20"/>
    <s v="2024/08 "/>
  </r>
  <r>
    <n v="6093"/>
    <s v="2025/10 "/>
    <x v="242"/>
    <x v="78"/>
    <x v="211"/>
    <n v="360"/>
    <s v="2026/02 "/>
  </r>
  <r>
    <n v="6094"/>
    <s v="2025/10 "/>
    <x v="243"/>
    <x v="79"/>
    <x v="212"/>
    <n v="200"/>
    <s v="2024/10 "/>
  </r>
  <r>
    <n v="6095"/>
    <s v="2025/10 "/>
    <x v="244"/>
    <x v="79"/>
    <x v="213"/>
    <n v="56"/>
    <s v="2024/07 "/>
  </r>
  <r>
    <n v="6096"/>
    <s v="2025/10 "/>
    <x v="245"/>
    <x v="79"/>
    <x v="214"/>
    <n v="200"/>
    <s v="2024/01 "/>
  </r>
  <r>
    <n v="6097"/>
    <s v="2025/10 "/>
    <x v="247"/>
    <x v="79"/>
    <x v="216"/>
    <n v="50"/>
    <s v="2026/02 "/>
  </r>
  <r>
    <n v="6098"/>
    <s v="2025/10 "/>
    <x v="248"/>
    <x v="79"/>
    <x v="217"/>
    <n v="1410"/>
    <s v="2024/01 "/>
  </r>
  <r>
    <n v="6099"/>
    <s v="2025/10 "/>
    <x v="250"/>
    <x v="79"/>
    <x v="219"/>
    <n v="40"/>
    <s v="2026/03 "/>
  </r>
  <r>
    <n v="6100"/>
    <s v="2025/10 "/>
    <x v="251"/>
    <x v="79"/>
    <x v="220"/>
    <n v="100"/>
    <s v="2024/01 "/>
  </r>
  <r>
    <n v="6101"/>
    <s v="2025/10 "/>
    <x v="1371"/>
    <x v="103"/>
    <x v="756"/>
    <n v="10"/>
    <s v="2024/01 "/>
  </r>
  <r>
    <n v="6102"/>
    <s v="2025/10 "/>
    <x v="905"/>
    <x v="345"/>
    <x v="577"/>
    <n v="10"/>
    <s v="2024/02 "/>
  </r>
  <r>
    <n v="6103"/>
    <s v="2025/10 "/>
    <x v="558"/>
    <x v="216"/>
    <x v="404"/>
    <n v="452"/>
    <s v="2024/12 "/>
  </r>
  <r>
    <n v="6104"/>
    <s v="2025/10 "/>
    <x v="559"/>
    <x v="217"/>
    <x v="405"/>
    <n v="192"/>
    <s v="2024/12 "/>
  </r>
  <r>
    <n v="6105"/>
    <s v="2025/10 "/>
    <x v="561"/>
    <x v="219"/>
    <x v="407"/>
    <n v="11"/>
    <s v="2024/01 "/>
  </r>
  <r>
    <n v="6106"/>
    <s v="2025/10 "/>
    <x v="562"/>
    <x v="220"/>
    <x v="408"/>
    <n v="21"/>
    <s v="2024/12 "/>
  </r>
  <r>
    <n v="6107"/>
    <s v="2025/10 "/>
    <x v="563"/>
    <x v="221"/>
    <x v="409"/>
    <n v="123"/>
    <s v="2024/05 "/>
  </r>
  <r>
    <n v="6108"/>
    <s v="2025/10 "/>
    <x v="565"/>
    <x v="223"/>
    <x v="411"/>
    <n v="60"/>
    <s v="2025/12 "/>
  </r>
  <r>
    <n v="6109"/>
    <s v="2025/10 "/>
    <x v="566"/>
    <x v="224"/>
    <x v="412"/>
    <n v="207"/>
    <s v="2025/12 "/>
  </r>
  <r>
    <n v="6110"/>
    <s v="2025/10 "/>
    <x v="567"/>
    <x v="225"/>
    <x v="413"/>
    <n v="71"/>
    <s v="2025/12 "/>
  </r>
  <r>
    <n v="6111"/>
    <s v="2025/10 "/>
    <x v="568"/>
    <x v="226"/>
    <x v="414"/>
    <n v="80"/>
    <s v="2024/10 "/>
  </r>
  <r>
    <n v="6112"/>
    <s v="2025/10 "/>
    <x v="670"/>
    <x v="274"/>
    <x v="458"/>
    <n v="100"/>
    <s v="2024/01 "/>
  </r>
  <r>
    <n v="6113"/>
    <s v="2025/10 "/>
    <x v="671"/>
    <x v="275"/>
    <x v="459"/>
    <n v="345"/>
    <s v="2025/12 "/>
  </r>
  <r>
    <n v="6114"/>
    <s v="2025/10 "/>
    <x v="672"/>
    <x v="276"/>
    <x v="460"/>
    <n v="60"/>
    <s v="2025/12 "/>
  </r>
  <r>
    <n v="6115"/>
    <s v="2025/10 "/>
    <x v="673"/>
    <x v="277"/>
    <x v="461"/>
    <n v="11"/>
    <s v="2025/12 "/>
  </r>
  <r>
    <n v="6116"/>
    <s v="2025/10 "/>
    <x v="569"/>
    <x v="227"/>
    <x v="415"/>
    <n v="230"/>
    <s v="2024/07 "/>
  </r>
  <r>
    <n v="6117"/>
    <s v="2025/11 "/>
    <x v="367"/>
    <x v="0"/>
    <x v="8"/>
    <n v="30"/>
    <s v="2024/01 "/>
  </r>
  <r>
    <n v="6118"/>
    <s v="2025/11 "/>
    <x v="0"/>
    <x v="0"/>
    <x v="0"/>
    <n v="30"/>
    <s v="2024/01 "/>
  </r>
  <r>
    <n v="6119"/>
    <s v="2025/11 "/>
    <x v="1"/>
    <x v="0"/>
    <x v="1"/>
    <n v="20"/>
    <s v="2024/01 "/>
  </r>
  <r>
    <n v="6120"/>
    <s v="2025/11 "/>
    <x v="369"/>
    <x v="2"/>
    <x v="3"/>
    <n v="30"/>
    <s v="2024/01 "/>
  </r>
  <r>
    <n v="6121"/>
    <s v="2025/11 "/>
    <x v="373"/>
    <x v="3"/>
    <x v="7"/>
    <n v="30"/>
    <s v="2024/01 "/>
  </r>
  <r>
    <n v="6122"/>
    <s v="2025/11 "/>
    <x v="771"/>
    <x v="3"/>
    <x v="225"/>
    <n v="20"/>
    <s v="2024/01 "/>
  </r>
  <r>
    <n v="6123"/>
    <s v="2025/11 "/>
    <x v="1004"/>
    <x v="3"/>
    <x v="308"/>
    <n v="15"/>
    <s v="2024/01 "/>
  </r>
  <r>
    <n v="6124"/>
    <s v="2025/11 "/>
    <x v="576"/>
    <x v="230"/>
    <x v="417"/>
    <n v="100"/>
    <s v="2024/01 "/>
  </r>
  <r>
    <n v="6125"/>
    <s v="2025/11 "/>
    <x v="1372"/>
    <x v="323"/>
    <x v="463"/>
    <n v="30"/>
    <s v="2024/01 "/>
  </r>
  <r>
    <n v="6126"/>
    <s v="2025/11 "/>
    <x v="1193"/>
    <x v="108"/>
    <x v="463"/>
    <n v="30"/>
    <s v="2024/01 "/>
  </r>
  <r>
    <n v="6127"/>
    <s v="2025/11 "/>
    <x v="1194"/>
    <x v="460"/>
    <x v="463"/>
    <n v="20"/>
    <s v="2024/01 "/>
  </r>
  <r>
    <n v="6128"/>
    <s v="2025/11 "/>
    <x v="779"/>
    <x v="3"/>
    <x v="307"/>
    <n v="20"/>
    <s v="2024/01 "/>
  </r>
  <r>
    <n v="6129"/>
    <s v="2025/11 "/>
    <x v="11"/>
    <x v="6"/>
    <x v="7"/>
    <n v="5"/>
    <s v="2024/01 "/>
  </r>
  <r>
    <n v="6130"/>
    <s v="2025/11 "/>
    <x v="1172"/>
    <x v="6"/>
    <x v="13"/>
    <n v="15"/>
    <s v="2024/01 "/>
  </r>
  <r>
    <n v="6131"/>
    <s v="2025/11 "/>
    <x v="261"/>
    <x v="6"/>
    <x v="225"/>
    <n v="5"/>
    <s v="2024/01 "/>
  </r>
  <r>
    <n v="6132"/>
    <s v="2025/11 "/>
    <x v="1373"/>
    <x v="6"/>
    <x v="6"/>
    <n v="1"/>
    <s v="2024/01 "/>
  </r>
  <r>
    <n v="6133"/>
    <s v="2025/11 "/>
    <x v="1374"/>
    <x v="6"/>
    <x v="301"/>
    <n v="4"/>
    <s v="2024/01 "/>
  </r>
  <r>
    <n v="6134"/>
    <s v="2025/11 "/>
    <x v="382"/>
    <x v="85"/>
    <x v="13"/>
    <n v="2"/>
    <s v="2024/01 "/>
  </r>
  <r>
    <n v="6135"/>
    <s v="2025/11 "/>
    <x v="1173"/>
    <x v="85"/>
    <x v="225"/>
    <n v="7"/>
    <s v="2024/01 "/>
  </r>
  <r>
    <n v="6136"/>
    <s v="2025/11 "/>
    <x v="493"/>
    <x v="9"/>
    <x v="8"/>
    <n v="20"/>
    <s v="2024/01 "/>
  </r>
  <r>
    <n v="6137"/>
    <s v="2025/11 "/>
    <x v="21"/>
    <x v="9"/>
    <x v="14"/>
    <n v="300"/>
    <s v="2024/01 "/>
  </r>
  <r>
    <n v="6138"/>
    <s v="2025/11 "/>
    <x v="1047"/>
    <x v="11"/>
    <x v="82"/>
    <n v="4"/>
    <s v="2024/04 "/>
  </r>
  <r>
    <n v="6139"/>
    <s v="2025/11 "/>
    <x v="1009"/>
    <x v="83"/>
    <x v="0"/>
    <n v="5"/>
    <s v="2024/01 "/>
  </r>
  <r>
    <n v="6140"/>
    <s v="2025/11 "/>
    <x v="24"/>
    <x v="9"/>
    <x v="16"/>
    <n v="30"/>
    <s v="2024/01 "/>
  </r>
  <r>
    <n v="6141"/>
    <s v="2025/11 "/>
    <x v="1375"/>
    <x v="9"/>
    <x v="757"/>
    <n v="10"/>
    <s v="2024/01 "/>
  </r>
  <r>
    <n v="6142"/>
    <s v="2025/11 "/>
    <x v="1349"/>
    <x v="9"/>
    <x v="749"/>
    <n v="30"/>
    <s v="2024/01 "/>
  </r>
  <r>
    <n v="6143"/>
    <s v="2025/11 "/>
    <x v="1376"/>
    <x v="9"/>
    <x v="677"/>
    <n v="50"/>
    <s v="2024/01 "/>
  </r>
  <r>
    <n v="6144"/>
    <s v="2025/11 "/>
    <x v="1175"/>
    <x v="6"/>
    <x v="308"/>
    <n v="1"/>
    <s v="2024/01 "/>
  </r>
  <r>
    <n v="6145"/>
    <s v="2025/11 "/>
    <x v="1053"/>
    <x v="9"/>
    <x v="631"/>
    <n v="30"/>
    <s v="2024/01 "/>
  </r>
  <r>
    <n v="6146"/>
    <s v="2025/11 "/>
    <x v="1054"/>
    <x v="9"/>
    <x v="632"/>
    <n v="50"/>
    <s v="2024/01 "/>
  </r>
  <r>
    <n v="6147"/>
    <s v="2025/11 "/>
    <x v="504"/>
    <x v="6"/>
    <x v="14"/>
    <n v="10"/>
    <s v="2024/01 "/>
  </r>
  <r>
    <n v="6148"/>
    <s v="2025/11 "/>
    <x v="1060"/>
    <x v="9"/>
    <x v="638"/>
    <n v="100"/>
    <s v="2024/01 "/>
  </r>
  <r>
    <n v="6149"/>
    <s v="2025/11 "/>
    <x v="273"/>
    <x v="113"/>
    <x v="9"/>
    <n v="1"/>
    <s v="2024/01 "/>
  </r>
  <r>
    <n v="6150"/>
    <s v="2025/11 "/>
    <x v="403"/>
    <x v="158"/>
    <x v="9"/>
    <n v="4"/>
    <s v="2024/01 "/>
  </r>
  <r>
    <n v="6151"/>
    <s v="2025/11 "/>
    <x v="275"/>
    <x v="115"/>
    <x v="9"/>
    <n v="58"/>
    <s v="2024/05 "/>
  </r>
  <r>
    <n v="6152"/>
    <s v="2025/11 "/>
    <x v="276"/>
    <x v="116"/>
    <x v="232"/>
    <n v="30"/>
    <s v="2024/01 "/>
  </r>
  <r>
    <n v="6153"/>
    <s v="2025/11 "/>
    <x v="865"/>
    <x v="324"/>
    <x v="553"/>
    <n v="20"/>
    <s v="2024/12 "/>
  </r>
  <r>
    <n v="6154"/>
    <s v="2025/11 "/>
    <x v="31"/>
    <x v="14"/>
    <x v="22"/>
    <n v="140"/>
    <s v="2025/12 "/>
  </r>
  <r>
    <n v="6155"/>
    <s v="2025/11 "/>
    <x v="278"/>
    <x v="118"/>
    <x v="234"/>
    <n v="10"/>
    <s v="2024/01 "/>
  </r>
  <r>
    <n v="6156"/>
    <s v="2025/11 "/>
    <x v="32"/>
    <x v="15"/>
    <x v="23"/>
    <n v="590"/>
    <s v="2024/10 "/>
  </r>
  <r>
    <n v="6157"/>
    <s v="2025/11 "/>
    <x v="866"/>
    <x v="325"/>
    <x v="554"/>
    <n v="72"/>
    <s v="2025/12 "/>
  </r>
  <r>
    <n v="6158"/>
    <s v="2025/11 "/>
    <x v="33"/>
    <x v="16"/>
    <x v="24"/>
    <n v="10"/>
    <s v="2025/10 "/>
  </r>
  <r>
    <n v="6159"/>
    <s v="2025/11 "/>
    <x v="279"/>
    <x v="119"/>
    <x v="235"/>
    <n v="50"/>
    <s v="2024/01 "/>
  </r>
  <r>
    <n v="6160"/>
    <s v="2025/11 "/>
    <x v="34"/>
    <x v="17"/>
    <x v="25"/>
    <n v="43"/>
    <s v="2024/09 "/>
  </r>
  <r>
    <n v="6161"/>
    <s v="2025/11 "/>
    <x v="867"/>
    <x v="326"/>
    <x v="555"/>
    <n v="105"/>
    <s v="2024/01 "/>
  </r>
  <r>
    <n v="6162"/>
    <s v="2025/11 "/>
    <x v="35"/>
    <x v="18"/>
    <x v="26"/>
    <n v="39"/>
    <s v="2024/03 "/>
  </r>
  <r>
    <n v="6163"/>
    <s v="2025/11 "/>
    <x v="1261"/>
    <x v="485"/>
    <x v="715"/>
    <n v="97"/>
    <s v="2025/11 "/>
  </r>
  <r>
    <n v="6164"/>
    <s v="2025/11 "/>
    <x v="36"/>
    <x v="19"/>
    <x v="27"/>
    <n v="10"/>
    <s v="2024/04 "/>
  </r>
  <r>
    <n v="6165"/>
    <s v="2025/11 "/>
    <x v="37"/>
    <x v="20"/>
    <x v="28"/>
    <n v="20"/>
    <s v="2024/09 "/>
  </r>
  <r>
    <n v="6166"/>
    <s v="2025/11 "/>
    <x v="868"/>
    <x v="327"/>
    <x v="556"/>
    <n v="101"/>
    <s v="2024/03 "/>
  </r>
  <r>
    <n v="6167"/>
    <s v="2025/11 "/>
    <x v="38"/>
    <x v="21"/>
    <x v="29"/>
    <n v="488"/>
    <s v="2024/07 "/>
  </r>
  <r>
    <n v="6168"/>
    <s v="2025/11 "/>
    <x v="280"/>
    <x v="120"/>
    <x v="236"/>
    <n v="90"/>
    <s v="2024/01 "/>
  </r>
  <r>
    <n v="6169"/>
    <s v="2025/11 "/>
    <x v="505"/>
    <x v="196"/>
    <x v="370"/>
    <n v="50"/>
    <s v="2024/02 "/>
  </r>
  <r>
    <n v="6170"/>
    <s v="2025/11 "/>
    <x v="595"/>
    <x v="244"/>
    <x v="423"/>
    <n v="50"/>
    <s v="2024/01 "/>
  </r>
  <r>
    <n v="6171"/>
    <s v="2025/11 "/>
    <x v="1325"/>
    <x v="515"/>
    <x v="737"/>
    <n v="10"/>
    <s v="2024/01 "/>
  </r>
  <r>
    <n v="6172"/>
    <s v="2025/11 "/>
    <x v="506"/>
    <x v="197"/>
    <x v="371"/>
    <n v="60"/>
    <s v="2024/01 "/>
  </r>
  <r>
    <n v="6173"/>
    <s v="2025/11 "/>
    <x v="39"/>
    <x v="22"/>
    <x v="30"/>
    <n v="140"/>
    <s v="2024/04 "/>
  </r>
  <r>
    <n v="6174"/>
    <s v="2025/11 "/>
    <x v="869"/>
    <x v="328"/>
    <x v="557"/>
    <n v="50"/>
    <s v="2024/01 "/>
  </r>
  <r>
    <n v="6175"/>
    <s v="2025/11 "/>
    <x v="411"/>
    <x v="166"/>
    <x v="9"/>
    <n v="10"/>
    <s v="2024/06 "/>
  </r>
  <r>
    <n v="6176"/>
    <s v="2025/11 "/>
    <x v="596"/>
    <x v="245"/>
    <x v="9"/>
    <n v="10"/>
    <s v="2024/02 "/>
  </r>
  <r>
    <n v="6177"/>
    <s v="2025/11 "/>
    <x v="1377"/>
    <x v="543"/>
    <x v="758"/>
    <n v="20"/>
    <s v="2024/01 "/>
  </r>
  <r>
    <n v="6178"/>
    <s v="2025/11 "/>
    <x v="41"/>
    <x v="24"/>
    <x v="32"/>
    <n v="495"/>
    <s v="2024/11 "/>
  </r>
  <r>
    <n v="6179"/>
    <s v="2025/11 "/>
    <x v="42"/>
    <x v="25"/>
    <x v="33"/>
    <n v="10"/>
    <s v="2025/08 "/>
  </r>
  <r>
    <n v="6180"/>
    <s v="2025/11 "/>
    <x v="43"/>
    <x v="26"/>
    <x v="34"/>
    <n v="173"/>
    <s v="2024/12 "/>
  </r>
  <r>
    <n v="6181"/>
    <s v="2025/11 "/>
    <x v="44"/>
    <x v="27"/>
    <x v="35"/>
    <n v="253"/>
    <s v="2024/12 "/>
  </r>
  <r>
    <n v="6182"/>
    <s v="2025/11 "/>
    <x v="45"/>
    <x v="28"/>
    <x v="36"/>
    <n v="86"/>
    <s v="2025/12 "/>
  </r>
  <r>
    <n v="6183"/>
    <s v="2025/11 "/>
    <x v="46"/>
    <x v="29"/>
    <x v="37"/>
    <n v="431"/>
    <s v="2024/01 "/>
  </r>
  <r>
    <n v="6184"/>
    <s v="2025/11 "/>
    <x v="47"/>
    <x v="30"/>
    <x v="38"/>
    <n v="182"/>
    <s v="2025/12 "/>
  </r>
  <r>
    <n v="6185"/>
    <s v="2025/11 "/>
    <x v="48"/>
    <x v="31"/>
    <x v="39"/>
    <n v="257"/>
    <s v="2024/03 "/>
  </r>
  <r>
    <n v="6186"/>
    <s v="2025/11 "/>
    <x v="49"/>
    <x v="32"/>
    <x v="40"/>
    <n v="231"/>
    <s v="2025/11 "/>
  </r>
  <r>
    <n v="6187"/>
    <s v="2025/11 "/>
    <x v="50"/>
    <x v="33"/>
    <x v="41"/>
    <n v="133"/>
    <s v="2024/11 "/>
  </r>
  <r>
    <n v="6188"/>
    <s v="2025/11 "/>
    <x v="51"/>
    <x v="34"/>
    <x v="42"/>
    <n v="340"/>
    <s v="2024/11 "/>
  </r>
  <r>
    <n v="6189"/>
    <s v="2025/11 "/>
    <x v="52"/>
    <x v="35"/>
    <x v="43"/>
    <n v="30"/>
    <s v="2024/02 "/>
  </r>
  <r>
    <n v="6190"/>
    <s v="2025/11 "/>
    <x v="53"/>
    <x v="36"/>
    <x v="44"/>
    <n v="12"/>
    <s v="2024/01 "/>
  </r>
  <r>
    <n v="6191"/>
    <s v="2025/11 "/>
    <x v="281"/>
    <x v="121"/>
    <x v="237"/>
    <n v="84"/>
    <s v="2025/03 "/>
  </r>
  <r>
    <n v="6192"/>
    <s v="2025/11 "/>
    <x v="1378"/>
    <x v="544"/>
    <x v="9"/>
    <n v="5"/>
    <s v="2024/01 "/>
  </r>
  <r>
    <n v="6193"/>
    <s v="2025/11 "/>
    <x v="509"/>
    <x v="200"/>
    <x v="372"/>
    <n v="2"/>
    <s v="2024/03 "/>
  </r>
  <r>
    <n v="6194"/>
    <s v="2025/11 "/>
    <x v="976"/>
    <x v="377"/>
    <x v="600"/>
    <n v="12"/>
    <s v="2024/03 "/>
  </r>
  <r>
    <n v="6195"/>
    <s v="2025/11 "/>
    <x v="54"/>
    <x v="37"/>
    <x v="45"/>
    <n v="117"/>
    <s v="2024/06 "/>
  </r>
  <r>
    <n v="6196"/>
    <s v="2025/11 "/>
    <x v="282"/>
    <x v="122"/>
    <x v="238"/>
    <n v="3"/>
    <s v="2024/10 "/>
  </r>
  <r>
    <n v="6197"/>
    <s v="2025/11 "/>
    <x v="55"/>
    <x v="38"/>
    <x v="46"/>
    <n v="30"/>
    <s v="2024/01 "/>
  </r>
  <r>
    <n v="6198"/>
    <s v="2025/11 "/>
    <x v="921"/>
    <x v="354"/>
    <x v="581"/>
    <n v="10"/>
    <s v="2024/01 "/>
  </r>
  <r>
    <n v="6199"/>
    <s v="2025/11 "/>
    <x v="58"/>
    <x v="41"/>
    <x v="49"/>
    <n v="394"/>
    <s v="2025/06 "/>
  </r>
  <r>
    <n v="6200"/>
    <s v="2025/11 "/>
    <x v="59"/>
    <x v="42"/>
    <x v="50"/>
    <n v="150"/>
    <s v="2024/01 "/>
  </r>
  <r>
    <n v="6201"/>
    <s v="2025/11 "/>
    <x v="1379"/>
    <x v="545"/>
    <x v="9"/>
    <n v="10"/>
    <s v="2024/01 "/>
  </r>
  <r>
    <n v="6202"/>
    <s v="2025/11 "/>
    <x v="1380"/>
    <x v="546"/>
    <x v="9"/>
    <n v="10"/>
    <s v="2024/01 "/>
  </r>
  <r>
    <n v="6203"/>
    <s v="2025/11 "/>
    <x v="1381"/>
    <x v="547"/>
    <x v="9"/>
    <n v="10"/>
    <s v="2024/01 "/>
  </r>
  <r>
    <n v="6204"/>
    <s v="2025/11 "/>
    <x v="695"/>
    <x v="286"/>
    <x v="9"/>
    <n v="4"/>
    <s v="2024/01 "/>
  </r>
  <r>
    <n v="6205"/>
    <s v="2025/11 "/>
    <x v="512"/>
    <x v="203"/>
    <x v="9"/>
    <n v="22"/>
    <s v="2024/01 "/>
  </r>
  <r>
    <n v="6206"/>
    <s v="2025/11 "/>
    <x v="978"/>
    <x v="378"/>
    <x v="601"/>
    <n v="20"/>
    <s v="2024/01 "/>
  </r>
  <r>
    <n v="6207"/>
    <s v="2025/11 "/>
    <x v="283"/>
    <x v="123"/>
    <x v="239"/>
    <n v="2"/>
    <s v="2024/03 "/>
  </r>
  <r>
    <n v="6208"/>
    <s v="2025/11 "/>
    <x v="60"/>
    <x v="43"/>
    <x v="51"/>
    <n v="153"/>
    <s v="2025/12 "/>
  </r>
  <r>
    <n v="6209"/>
    <s v="2025/11 "/>
    <x v="61"/>
    <x v="44"/>
    <x v="52"/>
    <n v="2257"/>
    <s v="2025/11 "/>
  </r>
  <r>
    <n v="6210"/>
    <s v="2025/11 "/>
    <x v="1382"/>
    <x v="548"/>
    <x v="759"/>
    <n v="20"/>
    <s v="2024/01 "/>
  </r>
  <r>
    <n v="6211"/>
    <s v="2025/11 "/>
    <x v="62"/>
    <x v="45"/>
    <x v="53"/>
    <n v="111"/>
    <s v="2025/03 "/>
  </r>
  <r>
    <n v="6212"/>
    <s v="2025/11 "/>
    <x v="63"/>
    <x v="46"/>
    <x v="54"/>
    <n v="600"/>
    <s v="2025/12 "/>
  </r>
  <r>
    <n v="6213"/>
    <s v="2025/11 "/>
    <x v="64"/>
    <x v="47"/>
    <x v="55"/>
    <n v="10"/>
    <s v="2025/02 "/>
  </r>
  <r>
    <n v="6214"/>
    <s v="2025/11 "/>
    <x v="66"/>
    <x v="49"/>
    <x v="57"/>
    <n v="1"/>
    <s v="2025/12 "/>
  </r>
  <r>
    <n v="6215"/>
    <s v="2025/11 "/>
    <x v="67"/>
    <x v="50"/>
    <x v="58"/>
    <n v="150"/>
    <s v="2025/12 "/>
  </r>
  <r>
    <n v="6216"/>
    <s v="2025/11 "/>
    <x v="515"/>
    <x v="206"/>
    <x v="375"/>
    <n v="150"/>
    <s v="2025/08 "/>
  </r>
  <r>
    <n v="6217"/>
    <s v="2025/11 "/>
    <x v="1383"/>
    <x v="549"/>
    <x v="760"/>
    <n v="10"/>
    <s v="2024/01 "/>
  </r>
  <r>
    <n v="6218"/>
    <s v="2025/11 "/>
    <x v="1384"/>
    <x v="550"/>
    <x v="761"/>
    <n v="10"/>
    <s v="2024/01 "/>
  </r>
  <r>
    <n v="6219"/>
    <s v="2025/11 "/>
    <x v="69"/>
    <x v="52"/>
    <x v="60"/>
    <n v="8"/>
    <s v="2024/08 "/>
  </r>
  <r>
    <n v="6220"/>
    <s v="2025/11 "/>
    <x v="71"/>
    <x v="54"/>
    <x v="62"/>
    <n v="10"/>
    <s v="2024/04 "/>
  </r>
  <r>
    <n v="6221"/>
    <s v="2025/11 "/>
    <x v="72"/>
    <x v="55"/>
    <x v="63"/>
    <n v="340"/>
    <s v="2024/12 "/>
  </r>
  <r>
    <n v="6222"/>
    <s v="2025/11 "/>
    <x v="285"/>
    <x v="125"/>
    <x v="241"/>
    <n v="4"/>
    <s v="2024/01 "/>
  </r>
  <r>
    <n v="6223"/>
    <s v="2025/11 "/>
    <x v="73"/>
    <x v="56"/>
    <x v="64"/>
    <n v="26"/>
    <s v="2024/10 "/>
  </r>
  <r>
    <n v="6224"/>
    <s v="2025/11 "/>
    <x v="74"/>
    <x v="57"/>
    <x v="65"/>
    <n v="4600"/>
    <s v="2025/12 "/>
  </r>
  <r>
    <n v="6225"/>
    <s v="2025/11 "/>
    <x v="286"/>
    <x v="126"/>
    <x v="242"/>
    <n v="2"/>
    <s v="2024/01 "/>
  </r>
  <r>
    <n v="6226"/>
    <s v="2025/11 "/>
    <x v="76"/>
    <x v="59"/>
    <x v="66"/>
    <n v="20"/>
    <s v="2025/12 "/>
  </r>
  <r>
    <n v="6227"/>
    <s v="2025/11 "/>
    <x v="77"/>
    <x v="60"/>
    <x v="67"/>
    <n v="104"/>
    <s v="2024/10 "/>
  </r>
  <r>
    <n v="6228"/>
    <s v="2025/11 "/>
    <x v="608"/>
    <x v="257"/>
    <x v="427"/>
    <n v="3"/>
    <s v="2024/01 "/>
  </r>
  <r>
    <n v="6229"/>
    <s v="2025/11 "/>
    <x v="1120"/>
    <x v="318"/>
    <x v="69"/>
    <n v="7"/>
    <s v="2024/01 "/>
  </r>
  <r>
    <n v="6230"/>
    <s v="2025/11 "/>
    <x v="1328"/>
    <x v="518"/>
    <x v="244"/>
    <n v="1"/>
    <s v="2024/01 "/>
  </r>
  <r>
    <n v="6231"/>
    <s v="2025/11 "/>
    <x v="1355"/>
    <x v="535"/>
    <x v="244"/>
    <n v="92"/>
    <s v="2024/04 "/>
  </r>
  <r>
    <n v="6232"/>
    <s v="2025/11 "/>
    <x v="982"/>
    <x v="382"/>
    <x v="604"/>
    <n v="50"/>
    <s v="2024/01 "/>
  </r>
  <r>
    <n v="6233"/>
    <s v="2025/11 "/>
    <x v="1385"/>
    <x v="551"/>
    <x v="9"/>
    <n v="10"/>
    <s v="2024/01 "/>
  </r>
  <r>
    <n v="6234"/>
    <s v="2025/11 "/>
    <x v="610"/>
    <x v="259"/>
    <x v="9"/>
    <n v="10"/>
    <s v="2024/01 "/>
  </r>
  <r>
    <n v="6235"/>
    <s v="2025/11 "/>
    <x v="925"/>
    <x v="358"/>
    <x v="9"/>
    <n v="5"/>
    <s v="2024/01 "/>
  </r>
  <r>
    <n v="6236"/>
    <s v="2025/11 "/>
    <x v="926"/>
    <x v="266"/>
    <x v="9"/>
    <n v="5"/>
    <s v="2024/01 "/>
  </r>
  <r>
    <n v="6237"/>
    <s v="2025/11 "/>
    <x v="703"/>
    <x v="51"/>
    <x v="471"/>
    <n v="100"/>
    <s v="2024/01 "/>
  </r>
  <r>
    <n v="6238"/>
    <s v="2025/11 "/>
    <x v="1386"/>
    <x v="552"/>
    <x v="762"/>
    <n v="10"/>
    <s v="2024/01 "/>
  </r>
  <r>
    <n v="6239"/>
    <s v="2025/11 "/>
    <x v="1387"/>
    <x v="46"/>
    <x v="763"/>
    <n v="10"/>
    <s v="2024/01 "/>
  </r>
  <r>
    <n v="6240"/>
    <s v="2025/11 "/>
    <x v="1388"/>
    <x v="553"/>
    <x v="764"/>
    <n v="10"/>
    <s v="2024/01 "/>
  </r>
  <r>
    <n v="6241"/>
    <s v="2025/11 "/>
    <x v="986"/>
    <x v="385"/>
    <x v="9"/>
    <n v="10"/>
    <s v="2024/01 "/>
  </r>
  <r>
    <n v="6242"/>
    <s v="2025/11 "/>
    <x v="84"/>
    <x v="57"/>
    <x v="72"/>
    <n v="5018"/>
    <s v="2025/12 "/>
  </r>
  <r>
    <n v="6243"/>
    <s v="2025/11 "/>
    <x v="1389"/>
    <x v="50"/>
    <x v="765"/>
    <n v="10"/>
    <s v="2024/01 "/>
  </r>
  <r>
    <n v="6244"/>
    <s v="2025/11 "/>
    <x v="1390"/>
    <x v="206"/>
    <x v="766"/>
    <n v="10"/>
    <s v="2024/01 "/>
  </r>
  <r>
    <n v="6245"/>
    <s v="2025/11 "/>
    <x v="1391"/>
    <x v="38"/>
    <x v="76"/>
    <n v="20"/>
    <s v="2024/01 "/>
  </r>
  <r>
    <n v="6246"/>
    <s v="2025/11 "/>
    <x v="1392"/>
    <x v="131"/>
    <x v="767"/>
    <n v="50"/>
    <s v="2024/01 "/>
  </r>
  <r>
    <n v="6247"/>
    <s v="2025/11 "/>
    <x v="1393"/>
    <x v="554"/>
    <x v="9"/>
    <n v="20"/>
    <s v="2024/01 "/>
  </r>
  <r>
    <n v="6248"/>
    <s v="2025/11 "/>
    <x v="992"/>
    <x v="387"/>
    <x v="371"/>
    <n v="16"/>
    <s v="2024/01 "/>
  </r>
  <r>
    <n v="6249"/>
    <s v="2025/11 "/>
    <x v="1394"/>
    <x v="196"/>
    <x v="76"/>
    <n v="10"/>
    <s v="2024/01 "/>
  </r>
  <r>
    <n v="6250"/>
    <s v="2025/11 "/>
    <x v="1395"/>
    <x v="555"/>
    <x v="9"/>
    <n v="10"/>
    <s v="2024/01 "/>
  </r>
  <r>
    <n v="6251"/>
    <s v="2025/11 "/>
    <x v="1396"/>
    <x v="556"/>
    <x v="9"/>
    <n v="1"/>
    <s v="2024/01 "/>
  </r>
  <r>
    <n v="6252"/>
    <s v="2025/11 "/>
    <x v="1397"/>
    <x v="39"/>
    <x v="768"/>
    <n v="5"/>
    <s v="2024/01 "/>
  </r>
  <r>
    <n v="6253"/>
    <s v="2025/11 "/>
    <x v="1398"/>
    <x v="557"/>
    <x v="9"/>
    <n v="5"/>
    <s v="2024/01 "/>
  </r>
  <r>
    <n v="6254"/>
    <s v="2025/11 "/>
    <x v="1399"/>
    <x v="558"/>
    <x v="9"/>
    <n v="5"/>
    <s v="2024/01 "/>
  </r>
  <r>
    <n v="6255"/>
    <s v="2025/11 "/>
    <x v="1400"/>
    <x v="559"/>
    <x v="9"/>
    <n v="5"/>
    <s v="2024/01 "/>
  </r>
  <r>
    <n v="6256"/>
    <s v="2025/11 "/>
    <x v="1401"/>
    <x v="560"/>
    <x v="9"/>
    <n v="10"/>
    <s v="2024/01 "/>
  </r>
  <r>
    <n v="6257"/>
    <s v="2025/11 "/>
    <x v="1402"/>
    <x v="561"/>
    <x v="9"/>
    <n v="10"/>
    <s v="2024/01 "/>
  </r>
  <r>
    <n v="6258"/>
    <s v="2025/11 "/>
    <x v="1403"/>
    <x v="562"/>
    <x v="9"/>
    <n v="10"/>
    <s v="2024/01 "/>
  </r>
  <r>
    <n v="6259"/>
    <s v="2025/11 "/>
    <x v="1404"/>
    <x v="563"/>
    <x v="9"/>
    <n v="20"/>
    <s v="2024/01 "/>
  </r>
  <r>
    <n v="6260"/>
    <s v="2025/11 "/>
    <x v="1405"/>
    <x v="564"/>
    <x v="9"/>
    <n v="20"/>
    <s v="2024/01 "/>
  </r>
  <r>
    <n v="6261"/>
    <s v="2025/11 "/>
    <x v="1406"/>
    <x v="565"/>
    <x v="9"/>
    <n v="20"/>
    <s v="2024/01 "/>
  </r>
  <r>
    <n v="6262"/>
    <s v="2025/11 "/>
    <x v="1407"/>
    <x v="566"/>
    <x v="9"/>
    <n v="20"/>
    <s v="2024/01 "/>
  </r>
  <r>
    <n v="6263"/>
    <s v="2025/11 "/>
    <x v="1408"/>
    <x v="567"/>
    <x v="9"/>
    <n v="20"/>
    <s v="2024/01 "/>
  </r>
  <r>
    <n v="6264"/>
    <s v="2025/11 "/>
    <x v="1409"/>
    <x v="568"/>
    <x v="9"/>
    <n v="20"/>
    <s v="2024/01 "/>
  </r>
  <r>
    <n v="6265"/>
    <s v="2025/11 "/>
    <x v="1410"/>
    <x v="569"/>
    <x v="9"/>
    <n v="20"/>
    <s v="2024/01 "/>
  </r>
  <r>
    <n v="6266"/>
    <s v="2025/11 "/>
    <x v="1411"/>
    <x v="570"/>
    <x v="9"/>
    <n v="10"/>
    <s v="2024/01 "/>
  </r>
  <r>
    <n v="6267"/>
    <s v="2025/11 "/>
    <x v="1412"/>
    <x v="571"/>
    <x v="9"/>
    <n v="10"/>
    <s v="2024/01 "/>
  </r>
  <r>
    <n v="6268"/>
    <s v="2025/11 "/>
    <x v="1413"/>
    <x v="572"/>
    <x v="9"/>
    <n v="10"/>
    <s v="2024/01 "/>
  </r>
  <r>
    <n v="6269"/>
    <s v="2025/11 "/>
    <x v="1414"/>
    <x v="573"/>
    <x v="9"/>
    <n v="10"/>
    <s v="2024/01 "/>
  </r>
  <r>
    <n v="6270"/>
    <s v="2025/11 "/>
    <x v="934"/>
    <x v="365"/>
    <x v="585"/>
    <n v="16"/>
    <s v="2024/01 "/>
  </r>
  <r>
    <n v="6271"/>
    <s v="2025/11 "/>
    <x v="97"/>
    <x v="71"/>
    <x v="78"/>
    <n v="50"/>
    <s v="2024/04 "/>
  </r>
  <r>
    <n v="6272"/>
    <s v="2025/11 "/>
    <x v="314"/>
    <x v="135"/>
    <x v="79"/>
    <n v="250"/>
    <s v="2024/02 "/>
  </r>
  <r>
    <n v="6273"/>
    <s v="2025/11 "/>
    <x v="1132"/>
    <x v="439"/>
    <x v="79"/>
    <n v="40"/>
    <s v="2025/02 "/>
  </r>
  <r>
    <n v="6274"/>
    <s v="2025/11 "/>
    <x v="1025"/>
    <x v="397"/>
    <x v="79"/>
    <n v="24"/>
    <s v="2024/01 "/>
  </r>
  <r>
    <n v="6275"/>
    <s v="2025/11 "/>
    <x v="98"/>
    <x v="72"/>
    <x v="79"/>
    <n v="388"/>
    <s v="2026/01 "/>
  </r>
  <r>
    <n v="6276"/>
    <s v="2025/11 "/>
    <x v="99"/>
    <x v="73"/>
    <x v="79"/>
    <n v="374"/>
    <s v="2024/03 "/>
  </r>
  <r>
    <n v="6277"/>
    <s v="2025/11 "/>
    <x v="318"/>
    <x v="137"/>
    <x v="263"/>
    <n v="50"/>
    <s v="2024/01 "/>
  </r>
  <r>
    <n v="6278"/>
    <s v="2025/11 "/>
    <x v="732"/>
    <x v="299"/>
    <x v="79"/>
    <n v="3"/>
    <s v="2024/02 "/>
  </r>
  <r>
    <n v="6279"/>
    <s v="2025/11 "/>
    <x v="1340"/>
    <x v="527"/>
    <x v="79"/>
    <n v="20"/>
    <s v="2024/02 "/>
  </r>
  <r>
    <n v="6280"/>
    <s v="2025/11 "/>
    <x v="319"/>
    <x v="138"/>
    <x v="262"/>
    <n v="50"/>
    <s v="2024/10 "/>
  </r>
  <r>
    <n v="6281"/>
    <s v="2025/11 "/>
    <x v="321"/>
    <x v="77"/>
    <x v="2"/>
    <n v="8"/>
    <s v="2026/01 "/>
  </r>
  <r>
    <n v="6282"/>
    <s v="2025/11 "/>
    <x v="438"/>
    <x v="77"/>
    <x v="82"/>
    <n v="6"/>
    <s v="2024/03 "/>
  </r>
  <r>
    <n v="6283"/>
    <s v="2025/11 "/>
    <x v="322"/>
    <x v="78"/>
    <x v="2"/>
    <n v="1"/>
    <s v="2024/01 "/>
  </r>
  <r>
    <n v="6284"/>
    <s v="2025/11 "/>
    <x v="326"/>
    <x v="141"/>
    <x v="85"/>
    <n v="2"/>
    <s v="2024/01 "/>
  </r>
  <r>
    <n v="6285"/>
    <s v="2025/11 "/>
    <x v="1343"/>
    <x v="86"/>
    <x v="746"/>
    <n v="8"/>
    <s v="2024/01 "/>
  </r>
  <r>
    <n v="6286"/>
    <s v="2025/11 "/>
    <x v="737"/>
    <x v="11"/>
    <x v="490"/>
    <n v="50"/>
    <s v="2024/01 "/>
  </r>
  <r>
    <n v="6287"/>
    <s v="2025/11 "/>
    <x v="328"/>
    <x v="11"/>
    <x v="267"/>
    <n v="10"/>
    <s v="2024/01 "/>
  </r>
  <r>
    <n v="6288"/>
    <s v="2025/11 "/>
    <x v="833"/>
    <x v="84"/>
    <x v="534"/>
    <n v="10"/>
    <s v="2024/01 "/>
  </r>
  <r>
    <n v="6289"/>
    <s v="2025/11 "/>
    <x v="446"/>
    <x v="85"/>
    <x v="340"/>
    <n v="10"/>
    <s v="2024/04 "/>
  </r>
  <r>
    <n v="6290"/>
    <s v="2025/11 "/>
    <x v="116"/>
    <x v="85"/>
    <x v="91"/>
    <n v="7"/>
    <s v="2024/01 "/>
  </r>
  <r>
    <n v="6291"/>
    <s v="2025/11 "/>
    <x v="119"/>
    <x v="86"/>
    <x v="94"/>
    <n v="8"/>
    <s v="2024/01 "/>
  </r>
  <r>
    <n v="6292"/>
    <s v="2025/11 "/>
    <x v="834"/>
    <x v="86"/>
    <x v="535"/>
    <m/>
    <s v="2024/01 "/>
  </r>
  <r>
    <n v="6293"/>
    <s v="2025/11 "/>
    <x v="835"/>
    <x v="86"/>
    <x v="536"/>
    <m/>
    <s v="2024/01 "/>
  </r>
  <r>
    <n v="6294"/>
    <s v="2025/11 "/>
    <x v="120"/>
    <x v="85"/>
    <x v="95"/>
    <n v="158"/>
    <s v="2024/02 "/>
  </r>
  <r>
    <n v="6295"/>
    <s v="2025/11 "/>
    <x v="121"/>
    <x v="85"/>
    <x v="96"/>
    <n v="94"/>
    <s v="2024/10 "/>
  </r>
  <r>
    <n v="6296"/>
    <s v="2025/11 "/>
    <x v="122"/>
    <x v="85"/>
    <x v="97"/>
    <n v="24"/>
    <s v="2024/01 "/>
  </r>
  <r>
    <n v="6297"/>
    <s v="2025/11 "/>
    <x v="330"/>
    <x v="85"/>
    <x v="269"/>
    <n v="6"/>
    <s v="2024/01 "/>
  </r>
  <r>
    <n v="6298"/>
    <s v="2025/11 "/>
    <x v="123"/>
    <x v="85"/>
    <x v="98"/>
    <n v="77"/>
    <s v="2024/01 "/>
  </r>
  <r>
    <n v="6299"/>
    <s v="2025/11 "/>
    <x v="124"/>
    <x v="85"/>
    <x v="99"/>
    <n v="40"/>
    <s v="2024/05 "/>
  </r>
  <r>
    <n v="6300"/>
    <s v="2025/11 "/>
    <x v="125"/>
    <x v="6"/>
    <x v="8"/>
    <n v="30"/>
    <s v="2024/02 "/>
  </r>
  <r>
    <n v="6301"/>
    <s v="2025/11 "/>
    <x v="126"/>
    <x v="6"/>
    <x v="10"/>
    <n v="9"/>
    <s v="2024/01 "/>
  </r>
  <r>
    <n v="6302"/>
    <s v="2025/11 "/>
    <x v="127"/>
    <x v="6"/>
    <x v="11"/>
    <n v="15"/>
    <s v="2024/01 "/>
  </r>
  <r>
    <n v="6303"/>
    <s v="2025/11 "/>
    <x v="447"/>
    <x v="6"/>
    <x v="12"/>
    <n v="5"/>
    <s v="2024/01 "/>
  </r>
  <r>
    <n v="6304"/>
    <s v="2025/11 "/>
    <x v="449"/>
    <x v="142"/>
    <x v="342"/>
    <n v="10"/>
    <s v="2024/01 "/>
  </r>
  <r>
    <n v="6305"/>
    <s v="2025/11 "/>
    <x v="331"/>
    <x v="142"/>
    <x v="270"/>
    <n v="5"/>
    <s v="2024/01 "/>
  </r>
  <r>
    <n v="6306"/>
    <s v="2025/11 "/>
    <x v="129"/>
    <x v="87"/>
    <x v="100"/>
    <n v="94"/>
    <s v="2024/02 "/>
  </r>
  <r>
    <n v="6307"/>
    <s v="2025/11 "/>
    <x v="130"/>
    <x v="87"/>
    <x v="101"/>
    <n v="135"/>
    <s v="2025/02 "/>
  </r>
  <r>
    <n v="6308"/>
    <s v="2025/11 "/>
    <x v="131"/>
    <x v="87"/>
    <x v="102"/>
    <n v="87"/>
    <s v="2025/02 "/>
  </r>
  <r>
    <n v="6309"/>
    <s v="2025/11 "/>
    <x v="132"/>
    <x v="87"/>
    <x v="103"/>
    <n v="25"/>
    <s v="2024/01 "/>
  </r>
  <r>
    <n v="6310"/>
    <s v="2025/11 "/>
    <x v="133"/>
    <x v="87"/>
    <x v="104"/>
    <n v="10"/>
    <s v="2024/02 "/>
  </r>
  <r>
    <n v="6311"/>
    <s v="2025/11 "/>
    <x v="137"/>
    <x v="87"/>
    <x v="108"/>
    <n v="1"/>
    <s v="2024/01 "/>
  </r>
  <r>
    <n v="6312"/>
    <s v="2025/11 "/>
    <x v="453"/>
    <x v="82"/>
    <x v="346"/>
    <n v="35"/>
    <s v="2024/01 "/>
  </r>
  <r>
    <n v="6313"/>
    <s v="2025/11 "/>
    <x v="138"/>
    <x v="82"/>
    <x v="109"/>
    <n v="113"/>
    <s v="2025/03 "/>
  </r>
  <r>
    <n v="6314"/>
    <s v="2025/11 "/>
    <x v="139"/>
    <x v="82"/>
    <x v="110"/>
    <n v="90"/>
    <s v="2024/05 "/>
  </r>
  <r>
    <n v="6315"/>
    <s v="2025/11 "/>
    <x v="140"/>
    <x v="82"/>
    <x v="111"/>
    <n v="70"/>
    <s v="2024/01 "/>
  </r>
  <r>
    <n v="6316"/>
    <s v="2025/11 "/>
    <x v="141"/>
    <x v="82"/>
    <x v="112"/>
    <n v="60"/>
    <s v="2024/01 "/>
  </r>
  <r>
    <n v="6317"/>
    <s v="2025/11 "/>
    <x v="999"/>
    <x v="82"/>
    <x v="105"/>
    <n v="4"/>
    <s v="2024/01 "/>
  </r>
  <r>
    <n v="6318"/>
    <s v="2025/11 "/>
    <x v="1223"/>
    <x v="82"/>
    <x v="695"/>
    <n v="3"/>
    <s v="2024/04 "/>
  </r>
  <r>
    <n v="6319"/>
    <s v="2025/11 "/>
    <x v="142"/>
    <x v="9"/>
    <x v="113"/>
    <n v="1597"/>
    <s v="2024/04 "/>
  </r>
  <r>
    <n v="6320"/>
    <s v="2025/11 "/>
    <x v="143"/>
    <x v="9"/>
    <x v="114"/>
    <n v="30"/>
    <s v="2024/08 "/>
  </r>
  <r>
    <n v="6321"/>
    <s v="2025/11 "/>
    <x v="144"/>
    <x v="9"/>
    <x v="115"/>
    <n v="1025"/>
    <s v="2024/04 "/>
  </r>
  <r>
    <n v="6322"/>
    <s v="2025/11 "/>
    <x v="145"/>
    <x v="9"/>
    <x v="116"/>
    <n v="357"/>
    <s v="2024/04 "/>
  </r>
  <r>
    <n v="6323"/>
    <s v="2025/11 "/>
    <x v="146"/>
    <x v="9"/>
    <x v="117"/>
    <n v="235"/>
    <s v="2024/07 "/>
  </r>
  <r>
    <n v="6324"/>
    <s v="2025/11 "/>
    <x v="147"/>
    <x v="9"/>
    <x v="118"/>
    <n v="60"/>
    <s v="2024/02 "/>
  </r>
  <r>
    <n v="6325"/>
    <s v="2025/11 "/>
    <x v="148"/>
    <x v="9"/>
    <x v="119"/>
    <n v="94"/>
    <s v="2024/02 "/>
  </r>
  <r>
    <n v="6326"/>
    <s v="2025/11 "/>
    <x v="149"/>
    <x v="9"/>
    <x v="120"/>
    <n v="76"/>
    <s v="2024/02 "/>
  </r>
  <r>
    <n v="6327"/>
    <s v="2025/11 "/>
    <x v="150"/>
    <x v="9"/>
    <x v="121"/>
    <n v="290"/>
    <s v="2025/02 "/>
  </r>
  <r>
    <n v="6328"/>
    <s v="2025/11 "/>
    <x v="151"/>
    <x v="9"/>
    <x v="122"/>
    <n v="46"/>
    <s v="2024/01 "/>
  </r>
  <r>
    <n v="6329"/>
    <s v="2025/11 "/>
    <x v="152"/>
    <x v="9"/>
    <x v="123"/>
    <n v="6"/>
    <s v="2024/04 "/>
  </r>
  <r>
    <n v="6330"/>
    <s v="2025/11 "/>
    <x v="153"/>
    <x v="9"/>
    <x v="124"/>
    <n v="140"/>
    <s v="2024/02 "/>
  </r>
  <r>
    <n v="6331"/>
    <s v="2025/11 "/>
    <x v="154"/>
    <x v="9"/>
    <x v="125"/>
    <n v="67"/>
    <s v="2024/04 "/>
  </r>
  <r>
    <n v="6332"/>
    <s v="2025/11 "/>
    <x v="155"/>
    <x v="9"/>
    <x v="126"/>
    <n v="130"/>
    <s v="2024/01 "/>
  </r>
  <r>
    <n v="6333"/>
    <s v="2025/11 "/>
    <x v="156"/>
    <x v="88"/>
    <x v="127"/>
    <n v="45"/>
    <s v="2024/03 "/>
  </r>
  <r>
    <n v="6334"/>
    <s v="2025/11 "/>
    <x v="157"/>
    <x v="88"/>
    <x v="128"/>
    <n v="55"/>
    <s v="2024/01 "/>
  </r>
  <r>
    <n v="6335"/>
    <s v="2025/11 "/>
    <x v="160"/>
    <x v="88"/>
    <x v="131"/>
    <n v="300"/>
    <s v="2024/12 "/>
  </r>
  <r>
    <n v="6336"/>
    <s v="2025/11 "/>
    <x v="161"/>
    <x v="11"/>
    <x v="132"/>
    <n v="406"/>
    <s v="2025/02 "/>
  </r>
  <r>
    <n v="6337"/>
    <s v="2025/11 "/>
    <x v="336"/>
    <x v="11"/>
    <x v="275"/>
    <n v="80"/>
    <s v="2024/01 "/>
  </r>
  <r>
    <n v="6338"/>
    <s v="2025/11 "/>
    <x v="162"/>
    <x v="11"/>
    <x v="133"/>
    <n v="303"/>
    <s v="2024/08 "/>
  </r>
  <r>
    <n v="6339"/>
    <s v="2025/11 "/>
    <x v="163"/>
    <x v="11"/>
    <x v="134"/>
    <n v="213"/>
    <s v="2026/03 "/>
  </r>
  <r>
    <n v="6340"/>
    <s v="2025/11 "/>
    <x v="164"/>
    <x v="11"/>
    <x v="135"/>
    <n v="151"/>
    <s v="2024/03 "/>
  </r>
  <r>
    <n v="6341"/>
    <s v="2025/11 "/>
    <x v="337"/>
    <x v="11"/>
    <x v="276"/>
    <n v="50"/>
    <s v="2024/01 "/>
  </r>
  <r>
    <n v="6342"/>
    <s v="2025/11 "/>
    <x v="456"/>
    <x v="11"/>
    <x v="348"/>
    <n v="10"/>
    <s v="2024/01 "/>
  </r>
  <r>
    <n v="6343"/>
    <s v="2025/11 "/>
    <x v="165"/>
    <x v="11"/>
    <x v="136"/>
    <n v="204"/>
    <s v="2024/07 "/>
  </r>
  <r>
    <n v="6344"/>
    <s v="2025/11 "/>
    <x v="839"/>
    <x v="11"/>
    <x v="540"/>
    <n v="14"/>
    <s v="2024/03 "/>
  </r>
  <r>
    <n v="6345"/>
    <s v="2025/11 "/>
    <x v="167"/>
    <x v="11"/>
    <x v="138"/>
    <n v="10"/>
    <s v="2024/01 "/>
  </r>
  <r>
    <n v="6346"/>
    <s v="2025/11 "/>
    <x v="457"/>
    <x v="11"/>
    <x v="349"/>
    <n v="20"/>
    <s v="2024/01 "/>
  </r>
  <r>
    <n v="6347"/>
    <s v="2025/11 "/>
    <x v="168"/>
    <x v="89"/>
    <x v="139"/>
    <n v="20"/>
    <s v="2024/01 "/>
  </r>
  <r>
    <n v="6348"/>
    <s v="2025/11 "/>
    <x v="169"/>
    <x v="89"/>
    <x v="140"/>
    <n v="10"/>
    <s v="2024/01 "/>
  </r>
  <r>
    <n v="6349"/>
    <s v="2025/11 "/>
    <x v="652"/>
    <x v="89"/>
    <x v="442"/>
    <n v="10"/>
    <s v="2024/01 "/>
  </r>
  <r>
    <n v="6350"/>
    <s v="2025/11 "/>
    <x v="171"/>
    <x v="83"/>
    <x v="142"/>
    <n v="85"/>
    <s v="2024/01 "/>
  </r>
  <r>
    <n v="6351"/>
    <s v="2025/11 "/>
    <x v="172"/>
    <x v="83"/>
    <x v="143"/>
    <n v="90"/>
    <s v="2024/04 "/>
  </r>
  <r>
    <n v="6352"/>
    <s v="2025/11 "/>
    <x v="173"/>
    <x v="83"/>
    <x v="144"/>
    <n v="70"/>
    <s v="2024/05 "/>
  </r>
  <r>
    <n v="6353"/>
    <s v="2025/11 "/>
    <x v="174"/>
    <x v="83"/>
    <x v="145"/>
    <n v="36"/>
    <s v="2024/02 "/>
  </r>
  <r>
    <n v="6354"/>
    <s v="2025/11 "/>
    <x v="175"/>
    <x v="83"/>
    <x v="146"/>
    <n v="10"/>
    <s v="2024/01 "/>
  </r>
  <r>
    <n v="6355"/>
    <s v="2025/11 "/>
    <x v="181"/>
    <x v="90"/>
    <x v="152"/>
    <n v="555"/>
    <s v="2024/05 "/>
  </r>
  <r>
    <n v="6356"/>
    <s v="2025/11 "/>
    <x v="182"/>
    <x v="84"/>
    <x v="153"/>
    <n v="110"/>
    <s v="2024/04 "/>
  </r>
  <r>
    <n v="6357"/>
    <s v="2025/11 "/>
    <x v="183"/>
    <x v="84"/>
    <x v="154"/>
    <n v="112"/>
    <s v="2024/01 "/>
  </r>
  <r>
    <n v="6358"/>
    <s v="2025/11 "/>
    <x v="458"/>
    <x v="84"/>
    <x v="350"/>
    <n v="30"/>
    <s v="2025/03 "/>
  </r>
  <r>
    <n v="6359"/>
    <s v="2025/11 "/>
    <x v="184"/>
    <x v="84"/>
    <x v="155"/>
    <n v="23"/>
    <s v="2024/01 "/>
  </r>
  <r>
    <n v="6360"/>
    <s v="2025/11 "/>
    <x v="894"/>
    <x v="84"/>
    <x v="569"/>
    <n v="23"/>
    <s v="2024/01 "/>
  </r>
  <r>
    <n v="6361"/>
    <s v="2025/11 "/>
    <x v="186"/>
    <x v="84"/>
    <x v="157"/>
    <n v="180"/>
    <s v="2024/08 "/>
  </r>
  <r>
    <n v="6362"/>
    <s v="2025/11 "/>
    <x v="187"/>
    <x v="84"/>
    <x v="158"/>
    <n v="91"/>
    <s v="2024/06 "/>
  </r>
  <r>
    <n v="6363"/>
    <s v="2025/11 "/>
    <x v="742"/>
    <x v="84"/>
    <x v="494"/>
    <n v="2"/>
    <s v="2024/01 "/>
  </r>
  <r>
    <n v="6364"/>
    <s v="2025/11 "/>
    <x v="1415"/>
    <x v="84"/>
    <x v="756"/>
    <n v="2"/>
    <s v="2024/01 "/>
  </r>
  <r>
    <n v="6365"/>
    <s v="2025/11 "/>
    <x v="1416"/>
    <x v="84"/>
    <x v="509"/>
    <n v="2"/>
    <s v="2024/01 "/>
  </r>
  <r>
    <n v="6366"/>
    <s v="2025/11 "/>
    <x v="1417"/>
    <x v="84"/>
    <x v="769"/>
    <n v="2"/>
    <s v="2024/01 "/>
  </r>
  <r>
    <n v="6367"/>
    <s v="2025/11 "/>
    <x v="1418"/>
    <x v="84"/>
    <x v="707"/>
    <n v="3"/>
    <s v="2024/01 "/>
  </r>
  <r>
    <n v="6368"/>
    <s v="2025/11 "/>
    <x v="1419"/>
    <x v="84"/>
    <x v="770"/>
    <n v="1"/>
    <s v="2024/01 "/>
  </r>
  <r>
    <n v="6369"/>
    <s v="2025/11 "/>
    <x v="345"/>
    <x v="91"/>
    <x v="283"/>
    <n v="10"/>
    <s v="2024/01 "/>
  </r>
  <r>
    <n v="6370"/>
    <s v="2025/11 "/>
    <x v="200"/>
    <x v="67"/>
    <x v="169"/>
    <n v="30"/>
    <s v="2024/02 "/>
  </r>
  <r>
    <n v="6371"/>
    <s v="2025/11 "/>
    <x v="201"/>
    <x v="67"/>
    <x v="170"/>
    <n v="21"/>
    <s v="2024/01 "/>
  </r>
  <r>
    <n v="6372"/>
    <s v="2025/11 "/>
    <x v="349"/>
    <x v="67"/>
    <x v="285"/>
    <n v="8"/>
    <s v="2024/01 "/>
  </r>
  <r>
    <n v="6373"/>
    <s v="2025/11 "/>
    <x v="203"/>
    <x v="97"/>
    <x v="172"/>
    <n v="15"/>
    <s v="2024/01 "/>
  </r>
  <r>
    <n v="6374"/>
    <s v="2025/11 "/>
    <x v="845"/>
    <x v="97"/>
    <x v="546"/>
    <n v="3"/>
    <s v="2024/01 "/>
  </r>
  <r>
    <n v="6375"/>
    <s v="2025/11 "/>
    <x v="846"/>
    <x v="97"/>
    <x v="547"/>
    <n v="15"/>
    <s v="2024/01 "/>
  </r>
  <r>
    <n v="6376"/>
    <s v="2025/11 "/>
    <x v="744"/>
    <x v="98"/>
    <x v="495"/>
    <n v="10"/>
    <s v="2024/01 "/>
  </r>
  <r>
    <n v="6377"/>
    <s v="2025/11 "/>
    <x v="207"/>
    <x v="98"/>
    <x v="176"/>
    <n v="10"/>
    <s v="2024/01 "/>
  </r>
  <r>
    <n v="6378"/>
    <s v="2025/11 "/>
    <x v="1420"/>
    <x v="98"/>
    <x v="771"/>
    <n v="20"/>
    <s v="2024/01 "/>
  </r>
  <r>
    <n v="6379"/>
    <s v="2025/11 "/>
    <x v="746"/>
    <x v="100"/>
    <x v="497"/>
    <n v="10"/>
    <s v="2024/01 "/>
  </r>
  <r>
    <n v="6380"/>
    <s v="2025/11 "/>
    <x v="549"/>
    <x v="98"/>
    <x v="396"/>
    <n v="30"/>
    <s v="2024/01 "/>
  </r>
  <r>
    <n v="6381"/>
    <s v="2025/11 "/>
    <x v="216"/>
    <x v="103"/>
    <x v="185"/>
    <n v="50"/>
    <s v="2024/08 "/>
  </r>
  <r>
    <n v="6382"/>
    <s v="2025/11 "/>
    <x v="217"/>
    <x v="103"/>
    <x v="186"/>
    <n v="615"/>
    <s v="2025/11 "/>
  </r>
  <r>
    <n v="6383"/>
    <s v="2025/11 "/>
    <x v="219"/>
    <x v="103"/>
    <x v="188"/>
    <n v="150"/>
    <s v="2024/07 "/>
  </r>
  <r>
    <n v="6384"/>
    <s v="2025/11 "/>
    <x v="220"/>
    <x v="103"/>
    <x v="189"/>
    <n v="155"/>
    <s v="2024/06 "/>
  </r>
  <r>
    <n v="6385"/>
    <s v="2025/11 "/>
    <x v="753"/>
    <x v="103"/>
    <x v="503"/>
    <n v="10"/>
    <s v="2024/01 "/>
  </r>
  <r>
    <n v="6386"/>
    <s v="2025/11 "/>
    <x v="221"/>
    <x v="103"/>
    <x v="190"/>
    <n v="100"/>
    <s v="2024/04 "/>
  </r>
  <r>
    <n v="6387"/>
    <s v="2025/11 "/>
    <x v="224"/>
    <x v="105"/>
    <x v="193"/>
    <n v="230"/>
    <s v="2026/02 "/>
  </r>
  <r>
    <n v="6388"/>
    <s v="2025/11 "/>
    <x v="949"/>
    <x v="105"/>
    <x v="401"/>
    <n v="5"/>
    <s v="2024/01 "/>
  </r>
  <r>
    <n v="6389"/>
    <s v="2025/11 "/>
    <x v="225"/>
    <x v="105"/>
    <x v="194"/>
    <n v="405"/>
    <s v="2024/04 "/>
  </r>
  <r>
    <n v="6390"/>
    <s v="2025/11 "/>
    <x v="227"/>
    <x v="105"/>
    <x v="196"/>
    <n v="30"/>
    <s v="2024/06 "/>
  </r>
  <r>
    <n v="6391"/>
    <s v="2025/11 "/>
    <x v="228"/>
    <x v="105"/>
    <x v="197"/>
    <n v="10"/>
    <s v="2024/01 "/>
  </r>
  <r>
    <n v="6392"/>
    <s v="2025/11 "/>
    <x v="229"/>
    <x v="105"/>
    <x v="198"/>
    <n v="20"/>
    <s v="2024/02 "/>
  </r>
  <r>
    <n v="6393"/>
    <s v="2025/11 "/>
    <x v="664"/>
    <x v="105"/>
    <x v="452"/>
    <n v="35"/>
    <s v="2024/01 "/>
  </r>
  <r>
    <n v="6394"/>
    <s v="2025/11 "/>
    <x v="230"/>
    <x v="105"/>
    <x v="199"/>
    <n v="60"/>
    <s v="2024/02 "/>
  </r>
  <r>
    <n v="6395"/>
    <s v="2025/11 "/>
    <x v="552"/>
    <x v="105"/>
    <x v="398"/>
    <n v="40"/>
    <s v="2024/01 "/>
  </r>
  <r>
    <n v="6396"/>
    <s v="2025/11 "/>
    <x v="232"/>
    <x v="105"/>
    <x v="201"/>
    <n v="50"/>
    <s v="2024/01 "/>
  </r>
  <r>
    <n v="6397"/>
    <s v="2025/11 "/>
    <x v="1370"/>
    <x v="105"/>
    <x v="755"/>
    <n v="50"/>
    <s v="2024/01 "/>
  </r>
  <r>
    <n v="6398"/>
    <s v="2025/11 "/>
    <x v="1421"/>
    <x v="105"/>
    <x v="383"/>
    <n v="10"/>
    <s v="2024/01 "/>
  </r>
  <r>
    <n v="6399"/>
    <s v="2025/11 "/>
    <x v="1422"/>
    <x v="105"/>
    <x v="756"/>
    <n v="20"/>
    <s v="2024/01 "/>
  </r>
  <r>
    <n v="6400"/>
    <s v="2025/11 "/>
    <x v="357"/>
    <x v="77"/>
    <x v="292"/>
    <n v="50"/>
    <s v="2025/02 "/>
  </r>
  <r>
    <n v="6401"/>
    <s v="2025/11 "/>
    <x v="358"/>
    <x v="100"/>
    <x v="293"/>
    <n v="40"/>
    <s v="2024/02 "/>
  </r>
  <r>
    <n v="6402"/>
    <s v="2025/11 "/>
    <x v="234"/>
    <x v="100"/>
    <x v="203"/>
    <n v="60"/>
    <s v="2025/02 "/>
  </r>
  <r>
    <n v="6403"/>
    <s v="2025/11 "/>
    <x v="235"/>
    <x v="100"/>
    <x v="204"/>
    <n v="50"/>
    <s v="2026/01 "/>
  </r>
  <r>
    <n v="6404"/>
    <s v="2025/11 "/>
    <x v="236"/>
    <x v="100"/>
    <x v="205"/>
    <n v="35"/>
    <s v="2024/03 "/>
  </r>
  <r>
    <n v="6405"/>
    <s v="2025/11 "/>
    <x v="237"/>
    <x v="100"/>
    <x v="206"/>
    <n v="20"/>
    <s v="2024/01 "/>
  </r>
  <r>
    <n v="6406"/>
    <s v="2025/11 "/>
    <x v="472"/>
    <x v="100"/>
    <x v="357"/>
    <n v="5"/>
    <s v="2024/01 "/>
  </r>
  <r>
    <n v="6407"/>
    <s v="2025/11 "/>
    <x v="240"/>
    <x v="78"/>
    <x v="209"/>
    <n v="360"/>
    <s v="2024/07 "/>
  </r>
  <r>
    <n v="6408"/>
    <s v="2025/11 "/>
    <x v="241"/>
    <x v="78"/>
    <x v="210"/>
    <n v="140"/>
    <s v="2024/08 "/>
  </r>
  <r>
    <n v="6409"/>
    <s v="2025/11 "/>
    <x v="242"/>
    <x v="78"/>
    <x v="211"/>
    <n v="1080"/>
    <s v="2026/02 "/>
  </r>
  <r>
    <n v="6410"/>
    <s v="2025/11 "/>
    <x v="243"/>
    <x v="79"/>
    <x v="212"/>
    <n v="411"/>
    <s v="2024/10 "/>
  </r>
  <r>
    <n v="6411"/>
    <s v="2025/11 "/>
    <x v="244"/>
    <x v="79"/>
    <x v="213"/>
    <n v="115"/>
    <s v="2024/07 "/>
  </r>
  <r>
    <n v="6412"/>
    <s v="2025/11 "/>
    <x v="245"/>
    <x v="79"/>
    <x v="214"/>
    <n v="470"/>
    <s v="2024/01 "/>
  </r>
  <r>
    <n v="6413"/>
    <s v="2025/11 "/>
    <x v="247"/>
    <x v="79"/>
    <x v="216"/>
    <n v="100"/>
    <s v="2026/02 "/>
  </r>
  <r>
    <n v="6414"/>
    <s v="2025/11 "/>
    <x v="248"/>
    <x v="79"/>
    <x v="217"/>
    <n v="1200"/>
    <s v="2024/01 "/>
  </r>
  <r>
    <n v="6415"/>
    <s v="2025/11 "/>
    <x v="250"/>
    <x v="79"/>
    <x v="219"/>
    <n v="120"/>
    <s v="2026/03 "/>
  </r>
  <r>
    <n v="6416"/>
    <s v="2025/11 "/>
    <x v="251"/>
    <x v="79"/>
    <x v="220"/>
    <n v="70"/>
    <s v="2024/01 "/>
  </r>
  <r>
    <n v="6417"/>
    <s v="2025/11 "/>
    <x v="558"/>
    <x v="216"/>
    <x v="404"/>
    <n v="50"/>
    <s v="2024/12 "/>
  </r>
  <r>
    <n v="6418"/>
    <s v="2025/11 "/>
    <x v="559"/>
    <x v="217"/>
    <x v="405"/>
    <n v="150"/>
    <s v="2024/12 "/>
  </r>
  <r>
    <n v="6419"/>
    <s v="2025/11 "/>
    <x v="560"/>
    <x v="218"/>
    <x v="406"/>
    <n v="80"/>
    <s v="2024/04 "/>
  </r>
  <r>
    <n v="6420"/>
    <s v="2025/11 "/>
    <x v="561"/>
    <x v="219"/>
    <x v="407"/>
    <n v="10"/>
    <s v="2024/01 "/>
  </r>
  <r>
    <n v="6421"/>
    <s v="2025/11 "/>
    <x v="562"/>
    <x v="220"/>
    <x v="408"/>
    <n v="80"/>
    <s v="2024/12 "/>
  </r>
  <r>
    <n v="6422"/>
    <s v="2025/11 "/>
    <x v="566"/>
    <x v="224"/>
    <x v="412"/>
    <n v="50"/>
    <s v="2025/12 "/>
  </r>
  <r>
    <n v="6423"/>
    <s v="2025/11 "/>
    <x v="670"/>
    <x v="274"/>
    <x v="458"/>
    <n v="150"/>
    <s v="2024/01 "/>
  </r>
  <r>
    <n v="6424"/>
    <s v="2025/11 "/>
    <x v="671"/>
    <x v="275"/>
    <x v="459"/>
    <n v="840"/>
    <s v="2025/12 "/>
  </r>
  <r>
    <n v="6425"/>
    <s v="2025/11 "/>
    <x v="672"/>
    <x v="276"/>
    <x v="460"/>
    <n v="170"/>
    <s v="2025/12 "/>
  </r>
  <r>
    <n v="6426"/>
    <s v="2025/11 "/>
    <x v="673"/>
    <x v="277"/>
    <x v="461"/>
    <n v="500"/>
    <s v="2025/12 "/>
  </r>
  <r>
    <n v="6427"/>
    <s v="2025/11 "/>
    <x v="569"/>
    <x v="227"/>
    <x v="415"/>
    <n v="19"/>
    <s v="2024/07 "/>
  </r>
  <r>
    <n v="6428"/>
    <s v="2025/11 "/>
    <x v="1169"/>
    <x v="452"/>
    <x v="9"/>
    <n v="1"/>
    <s v="2024/01 "/>
  </r>
  <r>
    <n v="6429"/>
    <s v="2025/12 "/>
    <x v="0"/>
    <x v="0"/>
    <x v="0"/>
    <n v="130"/>
    <s v="2024/01 "/>
  </r>
  <r>
    <n v="6430"/>
    <s v="2025/12 "/>
    <x v="1"/>
    <x v="0"/>
    <x v="1"/>
    <n v="30"/>
    <s v="2024/01 "/>
  </r>
  <r>
    <n v="6431"/>
    <s v="2025/12 "/>
    <x v="571"/>
    <x v="148"/>
    <x v="11"/>
    <n v="50"/>
    <s v="2024/01 "/>
  </r>
  <r>
    <n v="6432"/>
    <s v="2025/12 "/>
    <x v="369"/>
    <x v="2"/>
    <x v="3"/>
    <n v="100"/>
    <s v="2024/01 "/>
  </r>
  <r>
    <n v="6433"/>
    <s v="2025/12 "/>
    <x v="257"/>
    <x v="108"/>
    <x v="224"/>
    <n v="10"/>
    <s v="2024/01 "/>
  </r>
  <r>
    <n v="6434"/>
    <s v="2025/12 "/>
    <x v="259"/>
    <x v="3"/>
    <x v="8"/>
    <n v="20"/>
    <s v="2024/01 "/>
  </r>
  <r>
    <n v="6435"/>
    <s v="2025/12 "/>
    <x v="8"/>
    <x v="3"/>
    <x v="5"/>
    <n v="10"/>
    <s v="2024/01 "/>
  </r>
  <r>
    <n v="6436"/>
    <s v="2025/12 "/>
    <x v="958"/>
    <x v="150"/>
    <x v="305"/>
    <n v="50"/>
    <s v="2024/01 "/>
  </r>
  <r>
    <n v="6437"/>
    <s v="2025/12 "/>
    <x v="379"/>
    <x v="151"/>
    <x v="305"/>
    <n v="100"/>
    <s v="2024/01 "/>
  </r>
  <r>
    <n v="6438"/>
    <s v="2025/12 "/>
    <x v="1008"/>
    <x v="149"/>
    <x v="305"/>
    <n v="100"/>
    <s v="2024/01 "/>
  </r>
  <r>
    <n v="6439"/>
    <s v="2025/12 "/>
    <x v="1423"/>
    <x v="574"/>
    <x v="772"/>
    <n v="50"/>
    <s v="2024/01 "/>
  </r>
  <r>
    <n v="6440"/>
    <s v="2025/12 "/>
    <x v="1424"/>
    <x v="228"/>
    <x v="772"/>
    <n v="30"/>
    <s v="2024/01 "/>
  </r>
  <r>
    <n v="6441"/>
    <s v="2025/12 "/>
    <x v="1425"/>
    <x v="575"/>
    <x v="10"/>
    <n v="110"/>
    <s v="2024/01 "/>
  </r>
  <r>
    <n v="6442"/>
    <s v="2025/12 "/>
    <x v="1426"/>
    <x v="575"/>
    <x v="8"/>
    <n v="110"/>
    <s v="2024/01 "/>
  </r>
  <r>
    <n v="6443"/>
    <s v="2025/12 "/>
    <x v="1427"/>
    <x v="474"/>
    <x v="11"/>
    <n v="70"/>
    <s v="2024/01 "/>
  </r>
  <r>
    <n v="6444"/>
    <s v="2025/12 "/>
    <x v="1428"/>
    <x v="474"/>
    <x v="8"/>
    <n v="70"/>
    <s v="2024/01 "/>
  </r>
  <r>
    <n v="6445"/>
    <s v="2025/12 "/>
    <x v="1172"/>
    <x v="6"/>
    <x v="13"/>
    <n v="5"/>
    <s v="2024/01 "/>
  </r>
  <r>
    <n v="6446"/>
    <s v="2025/12 "/>
    <x v="12"/>
    <x v="6"/>
    <x v="0"/>
    <n v="20"/>
    <s v="2024/01 "/>
  </r>
  <r>
    <n v="6447"/>
    <s v="2025/12 "/>
    <x v="382"/>
    <x v="85"/>
    <x v="13"/>
    <n v="4"/>
    <s v="2024/01 "/>
  </r>
  <r>
    <n v="6448"/>
    <s v="2025/12 "/>
    <x v="1429"/>
    <x v="6"/>
    <x v="5"/>
    <n v="50"/>
    <s v="2024/01 "/>
  </r>
  <r>
    <n v="6449"/>
    <s v="2025/12 "/>
    <x v="1349"/>
    <x v="9"/>
    <x v="749"/>
    <n v="30"/>
    <s v="2024/01 "/>
  </r>
  <r>
    <n v="6450"/>
    <s v="2025/12 "/>
    <x v="1052"/>
    <x v="9"/>
    <x v="630"/>
    <n v="20"/>
    <s v="2024/01 "/>
  </r>
  <r>
    <n v="6451"/>
    <s v="2025/12 "/>
    <x v="1103"/>
    <x v="9"/>
    <x v="653"/>
    <n v="20"/>
    <s v="2024/01 "/>
  </r>
  <r>
    <n v="6452"/>
    <s v="2025/12 "/>
    <x v="503"/>
    <x v="26"/>
    <x v="369"/>
    <n v="-100"/>
    <s v="2024/01 "/>
  </r>
  <r>
    <n v="6453"/>
    <s v="2025/12 "/>
    <x v="1054"/>
    <x v="9"/>
    <x v="632"/>
    <n v="20"/>
    <s v="2024/01 "/>
  </r>
  <r>
    <n v="6454"/>
    <s v="2025/12 "/>
    <x v="271"/>
    <x v="111"/>
    <x v="9"/>
    <n v="12"/>
    <s v="2024/02 "/>
  </r>
  <r>
    <n v="6455"/>
    <s v="2025/12 "/>
    <x v="276"/>
    <x v="116"/>
    <x v="232"/>
    <n v="57"/>
    <s v="2024/01 "/>
  </r>
  <r>
    <n v="6456"/>
    <s v="2025/12 "/>
    <x v="406"/>
    <x v="161"/>
    <x v="314"/>
    <n v="10"/>
    <s v="2024/01 "/>
  </r>
  <r>
    <n v="6457"/>
    <s v="2025/12 "/>
    <x v="1430"/>
    <x v="576"/>
    <x v="773"/>
    <n v="10"/>
    <s v="2024/01 "/>
  </r>
  <r>
    <n v="6458"/>
    <s v="2025/12 "/>
    <x v="407"/>
    <x v="162"/>
    <x v="315"/>
    <n v="10"/>
    <s v="2024/10 "/>
  </r>
  <r>
    <n v="6459"/>
    <s v="2025/12 "/>
    <x v="587"/>
    <x v="236"/>
    <x v="421"/>
    <n v="5"/>
    <s v="2024/01 "/>
  </r>
  <r>
    <n v="6460"/>
    <s v="2025/12 "/>
    <x v="30"/>
    <x v="13"/>
    <x v="21"/>
    <n v="34"/>
    <s v="2024/01 "/>
  </r>
  <r>
    <n v="6461"/>
    <s v="2025/12 "/>
    <x v="410"/>
    <x v="165"/>
    <x v="318"/>
    <n v="30"/>
    <s v="2024/01 "/>
  </r>
  <r>
    <n v="6462"/>
    <s v="2025/12 "/>
    <x v="865"/>
    <x v="324"/>
    <x v="553"/>
    <n v="71"/>
    <s v="2024/12 "/>
  </r>
  <r>
    <n v="6463"/>
    <s v="2025/12 "/>
    <x v="31"/>
    <x v="14"/>
    <x v="22"/>
    <n v="900"/>
    <s v="2025/12 "/>
  </r>
  <r>
    <n v="6464"/>
    <s v="2025/12 "/>
    <x v="278"/>
    <x v="118"/>
    <x v="234"/>
    <n v="20"/>
    <s v="2024/01 "/>
  </r>
  <r>
    <n v="6465"/>
    <s v="2025/12 "/>
    <x v="32"/>
    <x v="15"/>
    <x v="23"/>
    <n v="657"/>
    <s v="2024/10 "/>
  </r>
  <r>
    <n v="6466"/>
    <s v="2025/12 "/>
    <x v="866"/>
    <x v="325"/>
    <x v="554"/>
    <n v="544"/>
    <s v="2025/12 "/>
  </r>
  <r>
    <n v="6467"/>
    <s v="2025/12 "/>
    <x v="33"/>
    <x v="16"/>
    <x v="24"/>
    <n v="344"/>
    <s v="2025/10 "/>
  </r>
  <r>
    <n v="6468"/>
    <s v="2025/12 "/>
    <x v="34"/>
    <x v="17"/>
    <x v="25"/>
    <n v="480"/>
    <s v="2024/09 "/>
  </r>
  <r>
    <n v="6469"/>
    <s v="2025/12 "/>
    <x v="35"/>
    <x v="18"/>
    <x v="26"/>
    <n v="100"/>
    <s v="2024/03 "/>
  </r>
  <r>
    <n v="6470"/>
    <s v="2025/12 "/>
    <x v="36"/>
    <x v="19"/>
    <x v="27"/>
    <n v="22"/>
    <s v="2024/04 "/>
  </r>
  <r>
    <n v="6471"/>
    <s v="2025/12 "/>
    <x v="37"/>
    <x v="20"/>
    <x v="28"/>
    <n v="125"/>
    <s v="2024/09 "/>
  </r>
  <r>
    <n v="6472"/>
    <s v="2025/12 "/>
    <x v="594"/>
    <x v="243"/>
    <x v="422"/>
    <n v="20"/>
    <s v="2024/01 "/>
  </r>
  <r>
    <n v="6473"/>
    <s v="2025/12 "/>
    <x v="38"/>
    <x v="21"/>
    <x v="29"/>
    <n v="310"/>
    <s v="2024/07 "/>
  </r>
  <r>
    <n v="6474"/>
    <s v="2025/12 "/>
    <x v="505"/>
    <x v="196"/>
    <x v="370"/>
    <n v="25"/>
    <s v="2024/02 "/>
  </r>
  <r>
    <n v="6475"/>
    <s v="2025/12 "/>
    <x v="1325"/>
    <x v="515"/>
    <x v="737"/>
    <n v="4"/>
    <s v="2024/01 "/>
  </r>
  <r>
    <n v="6476"/>
    <s v="2025/12 "/>
    <x v="506"/>
    <x v="197"/>
    <x v="371"/>
    <n v="10"/>
    <s v="2024/01 "/>
  </r>
  <r>
    <n v="6477"/>
    <s v="2025/12 "/>
    <x v="39"/>
    <x v="22"/>
    <x v="30"/>
    <n v="380"/>
    <s v="2024/04 "/>
  </r>
  <r>
    <n v="6478"/>
    <s v="2025/12 "/>
    <x v="869"/>
    <x v="328"/>
    <x v="557"/>
    <n v="20"/>
    <s v="2024/01 "/>
  </r>
  <r>
    <n v="6479"/>
    <s v="2025/12 "/>
    <x v="411"/>
    <x v="166"/>
    <x v="9"/>
    <n v="141"/>
    <s v="2024/06 "/>
  </r>
  <r>
    <n v="6480"/>
    <s v="2025/12 "/>
    <x v="596"/>
    <x v="245"/>
    <x v="9"/>
    <n v="136"/>
    <s v="2024/02 "/>
  </r>
  <r>
    <n v="6481"/>
    <s v="2025/12 "/>
    <x v="41"/>
    <x v="24"/>
    <x v="32"/>
    <n v="1407"/>
    <s v="2024/11 "/>
  </r>
  <r>
    <n v="6482"/>
    <s v="2025/12 "/>
    <x v="42"/>
    <x v="25"/>
    <x v="33"/>
    <n v="374"/>
    <s v="2025/08 "/>
  </r>
  <r>
    <n v="6483"/>
    <s v="2025/12 "/>
    <x v="43"/>
    <x v="26"/>
    <x v="34"/>
    <n v="51"/>
    <s v="2024/12 "/>
  </r>
  <r>
    <n v="6484"/>
    <s v="2025/12 "/>
    <x v="44"/>
    <x v="27"/>
    <x v="35"/>
    <n v="163"/>
    <s v="2024/12 "/>
  </r>
  <r>
    <n v="6485"/>
    <s v="2025/12 "/>
    <x v="45"/>
    <x v="28"/>
    <x v="36"/>
    <n v="894"/>
    <s v="2025/12 "/>
  </r>
  <r>
    <n v="6486"/>
    <s v="2025/12 "/>
    <x v="46"/>
    <x v="29"/>
    <x v="37"/>
    <n v="805"/>
    <s v="2024/01 "/>
  </r>
  <r>
    <n v="6487"/>
    <s v="2025/12 "/>
    <x v="47"/>
    <x v="30"/>
    <x v="38"/>
    <n v="1081"/>
    <s v="2025/12 "/>
  </r>
  <r>
    <n v="6488"/>
    <s v="2025/12 "/>
    <x v="48"/>
    <x v="31"/>
    <x v="39"/>
    <n v="199"/>
    <s v="2024/03 "/>
  </r>
  <r>
    <n v="6489"/>
    <s v="2025/12 "/>
    <x v="49"/>
    <x v="32"/>
    <x v="40"/>
    <n v="470"/>
    <s v="2025/11 "/>
  </r>
  <r>
    <n v="6490"/>
    <s v="2025/12 "/>
    <x v="50"/>
    <x v="33"/>
    <x v="41"/>
    <n v="100"/>
    <s v="2024/11 "/>
  </r>
  <r>
    <n v="6491"/>
    <s v="2025/12 "/>
    <x v="51"/>
    <x v="34"/>
    <x v="42"/>
    <n v="540"/>
    <s v="2024/11 "/>
  </r>
  <r>
    <n v="6492"/>
    <s v="2025/12 "/>
    <x v="53"/>
    <x v="36"/>
    <x v="44"/>
    <n v="292"/>
    <s v="2024/01 "/>
  </r>
  <r>
    <n v="6493"/>
    <s v="2025/12 "/>
    <x v="281"/>
    <x v="121"/>
    <x v="237"/>
    <n v="110"/>
    <s v="2025/03 "/>
  </r>
  <r>
    <n v="6494"/>
    <s v="2025/12 "/>
    <x v="509"/>
    <x v="200"/>
    <x v="372"/>
    <n v="240"/>
    <s v="2024/03 "/>
  </r>
  <r>
    <n v="6495"/>
    <s v="2025/12 "/>
    <x v="976"/>
    <x v="377"/>
    <x v="600"/>
    <n v="50"/>
    <s v="2024/03 "/>
  </r>
  <r>
    <n v="6496"/>
    <s v="2025/12 "/>
    <x v="54"/>
    <x v="37"/>
    <x v="45"/>
    <n v="23"/>
    <s v="2024/06 "/>
  </r>
  <r>
    <n v="6497"/>
    <s v="2025/12 "/>
    <x v="282"/>
    <x v="122"/>
    <x v="238"/>
    <n v="303"/>
    <s v="2024/10 "/>
  </r>
  <r>
    <n v="6498"/>
    <s v="2025/12 "/>
    <x v="55"/>
    <x v="38"/>
    <x v="46"/>
    <n v="60"/>
    <s v="2024/01 "/>
  </r>
  <r>
    <n v="6499"/>
    <s v="2025/12 "/>
    <x v="56"/>
    <x v="39"/>
    <x v="47"/>
    <n v="20"/>
    <s v="2024/01 "/>
  </r>
  <r>
    <n v="6500"/>
    <s v="2025/12 "/>
    <x v="871"/>
    <x v="330"/>
    <x v="559"/>
    <n v="300"/>
    <s v="2024/01 "/>
  </r>
  <r>
    <n v="6501"/>
    <s v="2025/12 "/>
    <x v="57"/>
    <x v="40"/>
    <x v="48"/>
    <n v="100"/>
    <s v="2024/01 "/>
  </r>
  <r>
    <n v="6502"/>
    <s v="2025/12 "/>
    <x v="58"/>
    <x v="41"/>
    <x v="49"/>
    <n v="899"/>
    <s v="2025/06 "/>
  </r>
  <r>
    <n v="6503"/>
    <s v="2025/12 "/>
    <x v="59"/>
    <x v="42"/>
    <x v="50"/>
    <n v="100"/>
    <s v="2024/01 "/>
  </r>
  <r>
    <n v="6504"/>
    <s v="2025/12 "/>
    <x v="977"/>
    <x v="157"/>
    <x v="9"/>
    <n v="15"/>
    <s v="2024/01 "/>
  </r>
  <r>
    <n v="6505"/>
    <s v="2025/12 "/>
    <x v="418"/>
    <x v="173"/>
    <x v="9"/>
    <n v="200"/>
    <s v="2024/01 "/>
  </r>
  <r>
    <n v="6506"/>
    <s v="2025/12 "/>
    <x v="60"/>
    <x v="43"/>
    <x v="51"/>
    <n v="1289"/>
    <s v="2025/12 "/>
  </r>
  <r>
    <n v="6507"/>
    <s v="2025/12 "/>
    <x v="61"/>
    <x v="44"/>
    <x v="52"/>
    <n v="1010"/>
    <s v="2025/11 "/>
  </r>
  <r>
    <n v="6508"/>
    <s v="2025/12 "/>
    <x v="1431"/>
    <x v="577"/>
    <x v="774"/>
    <n v="30"/>
    <s v="2024/01 "/>
  </r>
  <r>
    <n v="6509"/>
    <s v="2025/12 "/>
    <x v="1282"/>
    <x v="494"/>
    <x v="724"/>
    <n v="20"/>
    <s v="2024/01 "/>
  </r>
  <r>
    <n v="6510"/>
    <s v="2025/12 "/>
    <x v="1382"/>
    <x v="548"/>
    <x v="759"/>
    <n v="30"/>
    <s v="2024/01 "/>
  </r>
  <r>
    <n v="6511"/>
    <s v="2025/12 "/>
    <x v="62"/>
    <x v="45"/>
    <x v="53"/>
    <n v="750"/>
    <s v="2025/03 "/>
  </r>
  <r>
    <n v="6512"/>
    <s v="2025/12 "/>
    <x v="63"/>
    <x v="46"/>
    <x v="54"/>
    <n v="812"/>
    <s v="2025/12 "/>
  </r>
  <r>
    <n v="6513"/>
    <s v="2025/12 "/>
    <x v="1432"/>
    <x v="578"/>
    <x v="775"/>
    <n v="30"/>
    <s v="2024/01 "/>
  </r>
  <r>
    <n v="6514"/>
    <s v="2025/12 "/>
    <x v="1433"/>
    <x v="579"/>
    <x v="776"/>
    <n v="20"/>
    <s v="2024/01 "/>
  </r>
  <r>
    <n v="6515"/>
    <s v="2025/12 "/>
    <x v="1205"/>
    <x v="467"/>
    <x v="683"/>
    <n v="30"/>
    <s v="2024/01 "/>
  </r>
  <r>
    <n v="6516"/>
    <s v="2025/12 "/>
    <x v="1434"/>
    <x v="580"/>
    <x v="777"/>
    <n v="20"/>
    <s v="2024/01 "/>
  </r>
  <r>
    <n v="6517"/>
    <s v="2025/12 "/>
    <x v="64"/>
    <x v="47"/>
    <x v="55"/>
    <n v="224"/>
    <s v="2025/02 "/>
  </r>
  <r>
    <n v="6518"/>
    <s v="2025/12 "/>
    <x v="65"/>
    <x v="48"/>
    <x v="56"/>
    <n v="200"/>
    <s v="2026/04 "/>
  </r>
  <r>
    <n v="6519"/>
    <s v="2025/12 "/>
    <x v="66"/>
    <x v="49"/>
    <x v="57"/>
    <n v="861"/>
    <s v="2025/12 "/>
  </r>
  <r>
    <n v="6520"/>
    <s v="2025/12 "/>
    <x v="67"/>
    <x v="50"/>
    <x v="58"/>
    <n v="1110"/>
    <s v="2025/12 "/>
  </r>
  <r>
    <n v="6521"/>
    <s v="2025/12 "/>
    <x v="1207"/>
    <x v="469"/>
    <x v="684"/>
    <n v="30"/>
    <s v="2024/01 "/>
  </r>
  <r>
    <n v="6522"/>
    <s v="2025/12 "/>
    <x v="1435"/>
    <x v="581"/>
    <x v="778"/>
    <n v="30"/>
    <s v="2024/01 "/>
  </r>
  <r>
    <n v="6523"/>
    <s v="2025/12 "/>
    <x v="68"/>
    <x v="51"/>
    <x v="59"/>
    <n v="550"/>
    <s v="2024/03 "/>
  </r>
  <r>
    <n v="6524"/>
    <s v="2025/12 "/>
    <x v="515"/>
    <x v="206"/>
    <x v="375"/>
    <n v="300"/>
    <s v="2025/08 "/>
  </r>
  <r>
    <n v="6525"/>
    <s v="2025/12 "/>
    <x v="70"/>
    <x v="53"/>
    <x v="61"/>
    <n v="368"/>
    <s v="2024/05 "/>
  </r>
  <r>
    <n v="6526"/>
    <s v="2025/12 "/>
    <x v="71"/>
    <x v="54"/>
    <x v="62"/>
    <n v="1"/>
    <s v="2024/04 "/>
  </r>
  <r>
    <n v="6527"/>
    <s v="2025/12 "/>
    <x v="423"/>
    <x v="178"/>
    <x v="326"/>
    <n v="100"/>
    <s v="2024/01 "/>
  </r>
  <r>
    <n v="6528"/>
    <s v="2025/12 "/>
    <x v="72"/>
    <x v="55"/>
    <x v="63"/>
    <n v="3000"/>
    <s v="2024/12 "/>
  </r>
  <r>
    <n v="6529"/>
    <s v="2025/12 "/>
    <x v="285"/>
    <x v="125"/>
    <x v="241"/>
    <n v="300"/>
    <s v="2024/01 "/>
  </r>
  <r>
    <n v="6530"/>
    <s v="2025/12 "/>
    <x v="73"/>
    <x v="56"/>
    <x v="64"/>
    <n v="320"/>
    <s v="2024/10 "/>
  </r>
  <r>
    <n v="6531"/>
    <s v="2025/12 "/>
    <x v="74"/>
    <x v="57"/>
    <x v="65"/>
    <n v="32271"/>
    <s v="2025/12 "/>
  </r>
  <r>
    <n v="6532"/>
    <s v="2025/12 "/>
    <x v="424"/>
    <x v="179"/>
    <x v="327"/>
    <n v="60"/>
    <s v="2024/01 "/>
  </r>
  <r>
    <n v="6533"/>
    <s v="2025/12 "/>
    <x v="286"/>
    <x v="126"/>
    <x v="242"/>
    <n v="10"/>
    <s v="2024/01 "/>
  </r>
  <r>
    <n v="6534"/>
    <s v="2025/12 "/>
    <x v="1436"/>
    <x v="582"/>
    <x v="779"/>
    <n v="50"/>
    <s v="2024/01 "/>
  </r>
  <r>
    <n v="6535"/>
    <s v="2025/12 "/>
    <x v="979"/>
    <x v="379"/>
    <x v="602"/>
    <n v="95"/>
    <s v="2024/01 "/>
  </r>
  <r>
    <n v="6536"/>
    <s v="2025/12 "/>
    <x v="76"/>
    <x v="59"/>
    <x v="66"/>
    <n v="868"/>
    <s v="2025/12 "/>
  </r>
  <r>
    <n v="6537"/>
    <s v="2025/12 "/>
    <x v="77"/>
    <x v="60"/>
    <x v="67"/>
    <n v="180"/>
    <s v="2024/10 "/>
  </r>
  <r>
    <n v="6538"/>
    <s v="2025/12 "/>
    <x v="1437"/>
    <x v="583"/>
    <x v="780"/>
    <n v="30"/>
    <s v="2024/01 "/>
  </r>
  <r>
    <n v="6539"/>
    <s v="2025/12 "/>
    <x v="699"/>
    <x v="290"/>
    <x v="469"/>
    <n v="20"/>
    <s v="2024/01 "/>
  </r>
  <r>
    <n v="6540"/>
    <s v="2025/12 "/>
    <x v="426"/>
    <x v="181"/>
    <x v="329"/>
    <n v="60"/>
    <s v="2024/01 "/>
  </r>
  <r>
    <n v="6541"/>
    <s v="2025/12 "/>
    <x v="1438"/>
    <x v="584"/>
    <x v="69"/>
    <n v="20"/>
    <s v="2024/01 "/>
  </r>
  <r>
    <n v="6542"/>
    <s v="2025/12 "/>
    <x v="289"/>
    <x v="129"/>
    <x v="244"/>
    <n v="90"/>
    <s v="2024/01 "/>
  </r>
  <r>
    <n v="6543"/>
    <s v="2025/12 "/>
    <x v="427"/>
    <x v="132"/>
    <x v="329"/>
    <n v="130"/>
    <s v="2024/01 "/>
  </r>
  <r>
    <n v="6544"/>
    <s v="2025/12 "/>
    <x v="1104"/>
    <x v="421"/>
    <x v="603"/>
    <n v="150"/>
    <s v="2024/01 "/>
  </r>
  <r>
    <n v="6545"/>
    <s v="2025/12 "/>
    <x v="290"/>
    <x v="130"/>
    <x v="244"/>
    <n v="160"/>
    <s v="2024/01 "/>
  </r>
  <r>
    <n v="6546"/>
    <s v="2025/12 "/>
    <x v="428"/>
    <x v="182"/>
    <x v="329"/>
    <n v="130"/>
    <s v="2024/01 "/>
  </r>
  <r>
    <n v="6547"/>
    <s v="2025/12 "/>
    <x v="981"/>
    <x v="381"/>
    <x v="603"/>
    <n v="150"/>
    <s v="2024/01 "/>
  </r>
  <r>
    <n v="6548"/>
    <s v="2025/12 "/>
    <x v="1262"/>
    <x v="486"/>
    <x v="244"/>
    <n v="160"/>
    <s v="2024/01 "/>
  </r>
  <r>
    <n v="6549"/>
    <s v="2025/12 "/>
    <x v="799"/>
    <x v="311"/>
    <x v="329"/>
    <n v="130"/>
    <s v="2024/01 "/>
  </r>
  <r>
    <n v="6550"/>
    <s v="2025/12 "/>
    <x v="1328"/>
    <x v="518"/>
    <x v="244"/>
    <n v="160"/>
    <s v="2024/01 "/>
  </r>
  <r>
    <n v="6551"/>
    <s v="2025/12 "/>
    <x v="1121"/>
    <x v="428"/>
    <x v="329"/>
    <n v="30"/>
    <s v="2024/01 "/>
  </r>
  <r>
    <n v="6552"/>
    <s v="2025/12 "/>
    <x v="1122"/>
    <x v="429"/>
    <x v="603"/>
    <n v="50"/>
    <s v="2024/01 "/>
  </r>
  <r>
    <n v="6553"/>
    <s v="2025/12 "/>
    <x v="1329"/>
    <x v="519"/>
    <x v="244"/>
    <n v="50"/>
    <s v="2024/01 "/>
  </r>
  <r>
    <n v="6554"/>
    <s v="2025/12 "/>
    <x v="1439"/>
    <x v="585"/>
    <x v="69"/>
    <n v="30"/>
    <s v="2024/01 "/>
  </r>
  <r>
    <n v="6555"/>
    <s v="2025/12 "/>
    <x v="1355"/>
    <x v="535"/>
    <x v="244"/>
    <n v="30"/>
    <s v="2024/04 "/>
  </r>
  <r>
    <n v="6556"/>
    <s v="2025/12 "/>
    <x v="983"/>
    <x v="383"/>
    <x v="9"/>
    <n v="59"/>
    <s v="2024/02 "/>
  </r>
  <r>
    <n v="6557"/>
    <s v="2025/12 "/>
    <x v="1285"/>
    <x v="497"/>
    <x v="726"/>
    <n v="20"/>
    <s v="2024/01 "/>
  </r>
  <r>
    <n v="6558"/>
    <s v="2025/12 "/>
    <x v="800"/>
    <x v="312"/>
    <x v="244"/>
    <n v="85"/>
    <s v="2024/02 "/>
  </r>
  <r>
    <n v="6559"/>
    <s v="2025/12 "/>
    <x v="1124"/>
    <x v="431"/>
    <x v="603"/>
    <n v="150"/>
    <s v="2024/01 "/>
  </r>
  <r>
    <n v="6560"/>
    <s v="2025/12 "/>
    <x v="1440"/>
    <x v="586"/>
    <x v="9"/>
    <n v="2"/>
    <s v="2024/01 "/>
  </r>
  <r>
    <n v="6561"/>
    <s v="2025/12 "/>
    <x v="1441"/>
    <x v="27"/>
    <x v="781"/>
    <n v="200"/>
    <s v="2024/01 "/>
  </r>
  <r>
    <n v="6562"/>
    <s v="2025/12 "/>
    <x v="80"/>
    <x v="63"/>
    <x v="69"/>
    <n v="4"/>
    <s v="2024/01 "/>
  </r>
  <r>
    <n v="6563"/>
    <s v="2025/12 "/>
    <x v="1442"/>
    <x v="25"/>
    <x v="782"/>
    <n v="200"/>
    <s v="2024/01 "/>
  </r>
  <r>
    <n v="6564"/>
    <s v="2025/12 "/>
    <x v="1106"/>
    <x v="423"/>
    <x v="603"/>
    <n v="76"/>
    <s v="2024/03 "/>
  </r>
  <r>
    <n v="6565"/>
    <s v="2025/12 "/>
    <x v="1443"/>
    <x v="24"/>
    <x v="783"/>
    <n v="200"/>
    <s v="2024/01 "/>
  </r>
  <r>
    <n v="6566"/>
    <s v="2025/12 "/>
    <x v="806"/>
    <x v="30"/>
    <x v="522"/>
    <n v="100"/>
    <s v="2024/01 "/>
  </r>
  <r>
    <n v="6567"/>
    <s v="2025/12 "/>
    <x v="986"/>
    <x v="385"/>
    <x v="9"/>
    <n v="8"/>
    <s v="2024/01 "/>
  </r>
  <r>
    <n v="6568"/>
    <s v="2025/12 "/>
    <x v="83"/>
    <x v="52"/>
    <x v="71"/>
    <n v="100"/>
    <s v="2024/01 "/>
  </r>
  <r>
    <n v="6569"/>
    <s v="2025/12 "/>
    <x v="84"/>
    <x v="57"/>
    <x v="72"/>
    <n v="7100"/>
    <s v="2025/12 "/>
  </r>
  <r>
    <n v="6570"/>
    <s v="2025/12 "/>
    <x v="433"/>
    <x v="26"/>
    <x v="332"/>
    <n v="100"/>
    <s v="2024/07 "/>
  </r>
  <r>
    <n v="6571"/>
    <s v="2025/12 "/>
    <x v="988"/>
    <x v="14"/>
    <x v="607"/>
    <n v="12"/>
    <s v="2024/01 "/>
  </r>
  <r>
    <n v="6572"/>
    <s v="2025/12 "/>
    <x v="88"/>
    <x v="26"/>
    <x v="75"/>
    <n v="3"/>
    <s v="2024/01 "/>
  </r>
  <r>
    <n v="6573"/>
    <s v="2025/12 "/>
    <x v="885"/>
    <x v="17"/>
    <x v="75"/>
    <n v="3"/>
    <s v="2024/01 "/>
  </r>
  <r>
    <n v="6574"/>
    <s v="2025/12 "/>
    <x v="1444"/>
    <x v="587"/>
    <x v="244"/>
    <n v="20"/>
    <s v="2024/01 "/>
  </r>
  <r>
    <n v="6575"/>
    <s v="2025/12 "/>
    <x v="1331"/>
    <x v="521"/>
    <x v="244"/>
    <n v="20"/>
    <s v="2024/01 "/>
  </r>
  <r>
    <n v="6576"/>
    <s v="2025/12 "/>
    <x v="715"/>
    <x v="294"/>
    <x v="9"/>
    <n v="8"/>
    <s v="2024/01 "/>
  </r>
  <r>
    <n v="6577"/>
    <s v="2025/12 "/>
    <x v="992"/>
    <x v="387"/>
    <x v="371"/>
    <n v="20"/>
    <s v="2024/01 "/>
  </r>
  <r>
    <n v="6578"/>
    <s v="2025/12 "/>
    <x v="1021"/>
    <x v="19"/>
    <x v="76"/>
    <n v="100"/>
    <s v="2024/01 "/>
  </r>
  <r>
    <n v="6579"/>
    <s v="2025/12 "/>
    <x v="632"/>
    <x v="271"/>
    <x v="9"/>
    <n v="14"/>
    <s v="2024/01 "/>
  </r>
  <r>
    <n v="6580"/>
    <s v="2025/12 "/>
    <x v="1445"/>
    <x v="24"/>
    <x v="784"/>
    <n v="1020"/>
    <s v="2025/12 "/>
  </r>
  <r>
    <n v="6581"/>
    <s v="2025/12 "/>
    <x v="1446"/>
    <x v="30"/>
    <x v="785"/>
    <n v="1010"/>
    <s v="2024/11 "/>
  </r>
  <r>
    <n v="6582"/>
    <s v="2025/12 "/>
    <x v="1447"/>
    <x v="44"/>
    <x v="786"/>
    <n v="1550"/>
    <s v="2024/10 "/>
  </r>
  <r>
    <n v="6583"/>
    <s v="2025/12 "/>
    <x v="1448"/>
    <x v="46"/>
    <x v="787"/>
    <n v="1118"/>
    <s v="2025/12 "/>
  </r>
  <r>
    <n v="6584"/>
    <s v="2025/12 "/>
    <x v="1449"/>
    <x v="50"/>
    <x v="788"/>
    <n v="1230"/>
    <s v="2025/12 "/>
  </r>
  <r>
    <n v="6585"/>
    <s v="2025/12 "/>
    <x v="1450"/>
    <x v="206"/>
    <x v="789"/>
    <n v="1000"/>
    <s v="2024/01 "/>
  </r>
  <r>
    <n v="6586"/>
    <s v="2025/12 "/>
    <x v="1451"/>
    <x v="54"/>
    <x v="790"/>
    <n v="150"/>
    <s v="2024/01 "/>
  </r>
  <r>
    <n v="6587"/>
    <s v="2025/12 "/>
    <x v="1452"/>
    <x v="289"/>
    <x v="791"/>
    <n v="150"/>
    <s v="2024/01 "/>
  </r>
  <r>
    <n v="6588"/>
    <s v="2025/12 "/>
    <x v="1453"/>
    <x v="126"/>
    <x v="792"/>
    <n v="150"/>
    <s v="2024/01 "/>
  </r>
  <r>
    <n v="6589"/>
    <s v="2025/12 "/>
    <x v="1454"/>
    <x v="43"/>
    <x v="793"/>
    <n v="100"/>
    <s v="2024/01 "/>
  </r>
  <r>
    <n v="6590"/>
    <s v="2025/12 "/>
    <x v="1455"/>
    <x v="49"/>
    <x v="794"/>
    <n v="100"/>
    <s v="2024/01 "/>
  </r>
  <r>
    <n v="6591"/>
    <s v="2025/12 "/>
    <x v="1456"/>
    <x v="53"/>
    <x v="795"/>
    <n v="100"/>
    <s v="2024/01 "/>
  </r>
  <r>
    <n v="6592"/>
    <s v="2025/12 "/>
    <x v="1457"/>
    <x v="179"/>
    <x v="796"/>
    <n v="100"/>
    <s v="2024/01 "/>
  </r>
  <r>
    <n v="6593"/>
    <s v="2025/12 "/>
    <x v="1458"/>
    <x v="28"/>
    <x v="797"/>
    <n v="30"/>
    <s v="2024/01 "/>
  </r>
  <r>
    <n v="6594"/>
    <s v="2025/12 "/>
    <x v="1459"/>
    <x v="34"/>
    <x v="798"/>
    <n v="10"/>
    <s v="2024/01 "/>
  </r>
  <r>
    <n v="6595"/>
    <s v="2025/12 "/>
    <x v="1460"/>
    <x v="41"/>
    <x v="799"/>
    <n v="452"/>
    <s v="2025/10 "/>
  </r>
  <r>
    <n v="6596"/>
    <s v="2025/12 "/>
    <x v="1461"/>
    <x v="32"/>
    <x v="800"/>
    <n v="1162"/>
    <s v="2025/12 "/>
  </r>
  <r>
    <n v="6597"/>
    <s v="2025/12 "/>
    <x v="1462"/>
    <x v="117"/>
    <x v="801"/>
    <n v="10"/>
    <s v="2024/01 "/>
  </r>
  <r>
    <n v="6598"/>
    <s v="2025/12 "/>
    <x v="1463"/>
    <x v="162"/>
    <x v="802"/>
    <n v="1020"/>
    <s v="2025/12 "/>
  </r>
  <r>
    <n v="6599"/>
    <s v="2025/12 "/>
    <x v="1464"/>
    <x v="588"/>
    <x v="301"/>
    <n v="1"/>
    <s v="2024/01 "/>
  </r>
  <r>
    <n v="6600"/>
    <s v="2025/12 "/>
    <x v="1465"/>
    <x v="400"/>
    <x v="0"/>
    <n v="4"/>
    <s v="2024/01 "/>
  </r>
  <r>
    <n v="6601"/>
    <s v="2025/12 "/>
    <x v="313"/>
    <x v="134"/>
    <x v="78"/>
    <n v="60"/>
    <s v="2024/08 "/>
  </r>
  <r>
    <n v="6602"/>
    <s v="2025/12 "/>
    <x v="97"/>
    <x v="71"/>
    <x v="78"/>
    <n v="150"/>
    <s v="2024/04 "/>
  </r>
  <r>
    <n v="6603"/>
    <s v="2025/12 "/>
    <x v="316"/>
    <x v="75"/>
    <x v="78"/>
    <n v="202"/>
    <s v="2024/08 "/>
  </r>
  <r>
    <n v="6604"/>
    <s v="2025/12 "/>
    <x v="98"/>
    <x v="72"/>
    <x v="79"/>
    <n v="500"/>
    <s v="2026/01 "/>
  </r>
  <r>
    <n v="6605"/>
    <s v="2025/12 "/>
    <x v="99"/>
    <x v="73"/>
    <x v="79"/>
    <n v="162"/>
    <s v="2024/03 "/>
  </r>
  <r>
    <n v="6606"/>
    <s v="2025/12 "/>
    <x v="100"/>
    <x v="74"/>
    <x v="79"/>
    <n v="24"/>
    <s v="2024/01 "/>
  </r>
  <r>
    <n v="6607"/>
    <s v="2025/12 "/>
    <x v="101"/>
    <x v="75"/>
    <x v="80"/>
    <n v="75"/>
    <s v="2024/07 "/>
  </r>
  <r>
    <n v="6608"/>
    <s v="2025/12 "/>
    <x v="1466"/>
    <x v="103"/>
    <x v="82"/>
    <n v="13"/>
    <s v="2024/01 "/>
  </r>
  <r>
    <n v="6609"/>
    <s v="2025/12 "/>
    <x v="104"/>
    <x v="77"/>
    <x v="0"/>
    <n v="5"/>
    <s v="2024/01 "/>
  </r>
  <r>
    <n v="6610"/>
    <s v="2025/12 "/>
    <x v="641"/>
    <x v="77"/>
    <x v="1"/>
    <n v="4"/>
    <s v="2024/01 "/>
  </r>
  <r>
    <n v="6611"/>
    <s v="2025/12 "/>
    <x v="322"/>
    <x v="78"/>
    <x v="2"/>
    <n v="7"/>
    <s v="2024/01 "/>
  </r>
  <r>
    <n v="6612"/>
    <s v="2025/12 "/>
    <x v="827"/>
    <x v="78"/>
    <x v="11"/>
    <n v="10"/>
    <s v="2024/01 "/>
  </r>
  <r>
    <n v="6613"/>
    <s v="2025/12 "/>
    <x v="323"/>
    <x v="78"/>
    <x v="1"/>
    <n v="10"/>
    <s v="2024/01 "/>
  </r>
  <r>
    <n v="6614"/>
    <s v="2025/12 "/>
    <x v="1467"/>
    <x v="103"/>
    <x v="803"/>
    <n v="30"/>
    <s v="2024/01 "/>
  </r>
  <r>
    <n v="6615"/>
    <s v="2025/12 "/>
    <x v="1468"/>
    <x v="589"/>
    <x v="603"/>
    <n v="20"/>
    <s v="2024/01 "/>
  </r>
  <r>
    <n v="6616"/>
    <s v="2025/12 "/>
    <x v="440"/>
    <x v="191"/>
    <x v="334"/>
    <n v="2"/>
    <s v="2024/01 "/>
  </r>
  <r>
    <n v="6617"/>
    <s v="2025/12 "/>
    <x v="940"/>
    <x v="81"/>
    <x v="587"/>
    <n v="10"/>
    <s v="2024/01 "/>
  </r>
  <r>
    <n v="6618"/>
    <s v="2025/12 "/>
    <x v="1312"/>
    <x v="81"/>
    <x v="731"/>
    <n v="5"/>
    <s v="2024/01 "/>
  </r>
  <r>
    <n v="6619"/>
    <s v="2025/12 "/>
    <x v="1469"/>
    <x v="85"/>
    <x v="804"/>
    <m/>
    <e v="#N/A"/>
  </r>
  <r>
    <n v="6620"/>
    <s v="2025/12 "/>
    <x v="892"/>
    <x v="86"/>
    <x v="568"/>
    <n v="10"/>
    <s v="2024/01 "/>
  </r>
  <r>
    <n v="6621"/>
    <s v="2025/12 "/>
    <x v="737"/>
    <x v="11"/>
    <x v="490"/>
    <n v="20"/>
    <s v="2024/01 "/>
  </r>
  <r>
    <n v="6622"/>
    <s v="2025/12 "/>
    <x v="831"/>
    <x v="10"/>
    <x v="532"/>
    <n v="2"/>
    <s v="2024/01 "/>
  </r>
  <r>
    <n v="6623"/>
    <s v="2025/12 "/>
    <x v="1033"/>
    <x v="90"/>
    <x v="623"/>
    <n v="2"/>
    <s v="2024/02 "/>
  </r>
  <r>
    <n v="6624"/>
    <s v="2025/12 "/>
    <x v="115"/>
    <x v="84"/>
    <x v="90"/>
    <n v="10"/>
    <s v="2024/01 "/>
  </r>
  <r>
    <n v="6625"/>
    <s v="2025/12 "/>
    <x v="446"/>
    <x v="85"/>
    <x v="340"/>
    <n v="4"/>
    <s v="2024/04 "/>
  </r>
  <r>
    <n v="6626"/>
    <s v="2025/12 "/>
    <x v="118"/>
    <x v="86"/>
    <x v="93"/>
    <n v="15"/>
    <s v="2024/02 "/>
  </r>
  <r>
    <n v="6627"/>
    <s v="2025/12 "/>
    <x v="119"/>
    <x v="86"/>
    <x v="94"/>
    <m/>
    <s v="2024/01 "/>
  </r>
  <r>
    <n v="6628"/>
    <s v="2025/12 "/>
    <x v="835"/>
    <x v="86"/>
    <x v="536"/>
    <m/>
    <s v="2024/01 "/>
  </r>
  <r>
    <n v="6629"/>
    <s v="2025/12 "/>
    <x v="120"/>
    <x v="85"/>
    <x v="95"/>
    <n v="60"/>
    <s v="2024/02 "/>
  </r>
  <r>
    <n v="6630"/>
    <s v="2025/12 "/>
    <x v="121"/>
    <x v="85"/>
    <x v="96"/>
    <n v="10"/>
    <s v="2024/10 "/>
  </r>
  <r>
    <n v="6631"/>
    <s v="2025/12 "/>
    <x v="122"/>
    <x v="85"/>
    <x v="97"/>
    <m/>
    <s v="2024/01 "/>
  </r>
  <r>
    <n v="6632"/>
    <s v="2025/12 "/>
    <x v="330"/>
    <x v="85"/>
    <x v="269"/>
    <n v="10"/>
    <s v="2024/01 "/>
  </r>
  <r>
    <n v="6633"/>
    <s v="2025/12 "/>
    <x v="123"/>
    <x v="85"/>
    <x v="98"/>
    <n v="20"/>
    <s v="2024/01 "/>
  </r>
  <r>
    <n v="6634"/>
    <s v="2025/12 "/>
    <x v="125"/>
    <x v="6"/>
    <x v="8"/>
    <n v="10"/>
    <s v="2024/02 "/>
  </r>
  <r>
    <n v="6635"/>
    <s v="2025/12 "/>
    <x v="449"/>
    <x v="142"/>
    <x v="342"/>
    <n v="4"/>
    <s v="2024/01 "/>
  </r>
  <r>
    <n v="6636"/>
    <s v="2025/12 "/>
    <x v="331"/>
    <x v="142"/>
    <x v="270"/>
    <n v="20"/>
    <s v="2024/01 "/>
  </r>
  <r>
    <n v="6637"/>
    <s v="2025/12 "/>
    <x v="332"/>
    <x v="142"/>
    <x v="271"/>
    <n v="20"/>
    <s v="2024/01 "/>
  </r>
  <r>
    <n v="6638"/>
    <s v="2025/12 "/>
    <x v="1163"/>
    <x v="142"/>
    <x v="610"/>
    <n v="4"/>
    <s v="2024/01 "/>
  </r>
  <r>
    <n v="6639"/>
    <s v="2025/12 "/>
    <x v="451"/>
    <x v="81"/>
    <x v="344"/>
    <n v="10"/>
    <s v="2024/01 "/>
  </r>
  <r>
    <n v="6640"/>
    <s v="2025/12 "/>
    <x v="129"/>
    <x v="87"/>
    <x v="100"/>
    <n v="45"/>
    <s v="2024/02 "/>
  </r>
  <r>
    <n v="6641"/>
    <s v="2025/12 "/>
    <x v="130"/>
    <x v="87"/>
    <x v="101"/>
    <n v="105"/>
    <s v="2025/02 "/>
  </r>
  <r>
    <n v="6642"/>
    <s v="2025/12 "/>
    <x v="131"/>
    <x v="87"/>
    <x v="102"/>
    <n v="80"/>
    <s v="2025/02 "/>
  </r>
  <r>
    <n v="6643"/>
    <s v="2025/12 "/>
    <x v="132"/>
    <x v="87"/>
    <x v="103"/>
    <n v="20"/>
    <s v="2024/01 "/>
  </r>
  <r>
    <n v="6644"/>
    <s v="2025/12 "/>
    <x v="133"/>
    <x v="87"/>
    <x v="104"/>
    <n v="27"/>
    <s v="2024/02 "/>
  </r>
  <r>
    <n v="6645"/>
    <s v="2025/12 "/>
    <x v="137"/>
    <x v="87"/>
    <x v="108"/>
    <n v="3"/>
    <s v="2024/01 "/>
  </r>
  <r>
    <n v="6646"/>
    <s v="2025/12 "/>
    <x v="998"/>
    <x v="87"/>
    <x v="612"/>
    <n v="5"/>
    <s v="2024/01 "/>
  </r>
  <r>
    <n v="6647"/>
    <s v="2025/12 "/>
    <x v="453"/>
    <x v="82"/>
    <x v="346"/>
    <n v="10"/>
    <s v="2024/01 "/>
  </r>
  <r>
    <n v="6648"/>
    <s v="2025/12 "/>
    <x v="138"/>
    <x v="82"/>
    <x v="109"/>
    <n v="10"/>
    <s v="2025/03 "/>
  </r>
  <r>
    <n v="6649"/>
    <s v="2025/12 "/>
    <x v="139"/>
    <x v="82"/>
    <x v="110"/>
    <m/>
    <s v="2024/05 "/>
  </r>
  <r>
    <n v="6650"/>
    <s v="2025/12 "/>
    <x v="140"/>
    <x v="82"/>
    <x v="111"/>
    <n v="10"/>
    <s v="2024/01 "/>
  </r>
  <r>
    <n v="6651"/>
    <s v="2025/12 "/>
    <x v="141"/>
    <x v="82"/>
    <x v="112"/>
    <n v="2"/>
    <s v="2024/01 "/>
  </r>
  <r>
    <n v="6652"/>
    <s v="2025/12 "/>
    <x v="142"/>
    <x v="9"/>
    <x v="113"/>
    <n v="1323"/>
    <s v="2024/04 "/>
  </r>
  <r>
    <n v="6653"/>
    <s v="2025/12 "/>
    <x v="333"/>
    <x v="9"/>
    <x v="272"/>
    <n v="10"/>
    <s v="2024/02 "/>
  </r>
  <r>
    <n v="6654"/>
    <s v="2025/12 "/>
    <x v="144"/>
    <x v="9"/>
    <x v="115"/>
    <n v="755"/>
    <s v="2024/04 "/>
  </r>
  <r>
    <n v="6655"/>
    <s v="2025/12 "/>
    <x v="145"/>
    <x v="9"/>
    <x v="116"/>
    <n v="310"/>
    <s v="2024/04 "/>
  </r>
  <r>
    <n v="6656"/>
    <s v="2025/12 "/>
    <x v="146"/>
    <x v="9"/>
    <x v="117"/>
    <n v="179"/>
    <s v="2024/07 "/>
  </r>
  <r>
    <n v="6657"/>
    <s v="2025/12 "/>
    <x v="147"/>
    <x v="9"/>
    <x v="118"/>
    <n v="150"/>
    <s v="2024/02 "/>
  </r>
  <r>
    <n v="6658"/>
    <s v="2025/12 "/>
    <x v="148"/>
    <x v="9"/>
    <x v="119"/>
    <n v="69"/>
    <s v="2024/02 "/>
  </r>
  <r>
    <n v="6659"/>
    <s v="2025/12 "/>
    <x v="149"/>
    <x v="9"/>
    <x v="120"/>
    <n v="40"/>
    <s v="2024/02 "/>
  </r>
  <r>
    <n v="6660"/>
    <s v="2025/12 "/>
    <x v="150"/>
    <x v="9"/>
    <x v="121"/>
    <n v="137"/>
    <s v="2025/02 "/>
  </r>
  <r>
    <n v="6661"/>
    <s v="2025/12 "/>
    <x v="152"/>
    <x v="9"/>
    <x v="123"/>
    <n v="10"/>
    <s v="2024/04 "/>
  </r>
  <r>
    <n v="6662"/>
    <s v="2025/12 "/>
    <x v="739"/>
    <x v="9"/>
    <x v="492"/>
    <n v="20"/>
    <s v="2024/01 "/>
  </r>
  <r>
    <n v="6663"/>
    <s v="2025/12 "/>
    <x v="153"/>
    <x v="9"/>
    <x v="124"/>
    <n v="20"/>
    <s v="2024/02 "/>
  </r>
  <r>
    <n v="6664"/>
    <s v="2025/12 "/>
    <x v="154"/>
    <x v="9"/>
    <x v="125"/>
    <n v="20"/>
    <s v="2024/04 "/>
  </r>
  <r>
    <n v="6665"/>
    <s v="2025/12 "/>
    <x v="155"/>
    <x v="9"/>
    <x v="126"/>
    <n v="130"/>
    <s v="2024/01 "/>
  </r>
  <r>
    <n v="6666"/>
    <s v="2025/12 "/>
    <x v="156"/>
    <x v="88"/>
    <x v="127"/>
    <n v="25"/>
    <s v="2024/03 "/>
  </r>
  <r>
    <n v="6667"/>
    <s v="2025/12 "/>
    <x v="157"/>
    <x v="88"/>
    <x v="128"/>
    <n v="20"/>
    <s v="2024/01 "/>
  </r>
  <r>
    <n v="6668"/>
    <s v="2025/12 "/>
    <x v="838"/>
    <x v="88"/>
    <x v="539"/>
    <n v="30"/>
    <s v="2024/01 "/>
  </r>
  <r>
    <n v="6669"/>
    <s v="2025/12 "/>
    <x v="159"/>
    <x v="88"/>
    <x v="130"/>
    <n v="110"/>
    <s v="2024/02 "/>
  </r>
  <r>
    <n v="6670"/>
    <s v="2025/12 "/>
    <x v="536"/>
    <x v="88"/>
    <x v="386"/>
    <n v="4"/>
    <s v="2024/02 "/>
  </r>
  <r>
    <n v="6671"/>
    <s v="2025/12 "/>
    <x v="160"/>
    <x v="88"/>
    <x v="131"/>
    <n v="90"/>
    <s v="2024/12 "/>
  </r>
  <r>
    <n v="6672"/>
    <s v="2025/12 "/>
    <x v="455"/>
    <x v="88"/>
    <x v="347"/>
    <n v="30"/>
    <s v="2024/01 "/>
  </r>
  <r>
    <n v="6673"/>
    <s v="2025/12 "/>
    <x v="161"/>
    <x v="11"/>
    <x v="132"/>
    <n v="90"/>
    <s v="2025/02 "/>
  </r>
  <r>
    <n v="6674"/>
    <s v="2025/12 "/>
    <x v="162"/>
    <x v="11"/>
    <x v="133"/>
    <n v="120"/>
    <s v="2024/08 "/>
  </r>
  <r>
    <n v="6675"/>
    <s v="2025/12 "/>
    <x v="163"/>
    <x v="11"/>
    <x v="134"/>
    <n v="70"/>
    <s v="2026/03 "/>
  </r>
  <r>
    <n v="6676"/>
    <s v="2025/12 "/>
    <x v="164"/>
    <x v="11"/>
    <x v="135"/>
    <n v="78"/>
    <s v="2024/03 "/>
  </r>
  <r>
    <n v="6677"/>
    <s v="2025/12 "/>
    <x v="337"/>
    <x v="11"/>
    <x v="276"/>
    <n v="10"/>
    <s v="2024/01 "/>
  </r>
  <r>
    <n v="6678"/>
    <s v="2025/12 "/>
    <x v="456"/>
    <x v="11"/>
    <x v="348"/>
    <n v="6"/>
    <s v="2024/01 "/>
  </r>
  <r>
    <n v="6679"/>
    <s v="2025/12 "/>
    <x v="165"/>
    <x v="11"/>
    <x v="136"/>
    <n v="150"/>
    <s v="2024/07 "/>
  </r>
  <r>
    <n v="6680"/>
    <s v="2025/12 "/>
    <x v="1000"/>
    <x v="11"/>
    <x v="613"/>
    <n v="20"/>
    <s v="2024/01 "/>
  </r>
  <r>
    <n v="6681"/>
    <s v="2025/12 "/>
    <x v="166"/>
    <x v="11"/>
    <x v="137"/>
    <n v="30"/>
    <s v="2024/01 "/>
  </r>
  <r>
    <n v="6682"/>
    <s v="2025/12 "/>
    <x v="171"/>
    <x v="83"/>
    <x v="142"/>
    <n v="25"/>
    <s v="2024/01 "/>
  </r>
  <r>
    <n v="6683"/>
    <s v="2025/12 "/>
    <x v="172"/>
    <x v="83"/>
    <x v="143"/>
    <n v="110"/>
    <s v="2024/04 "/>
  </r>
  <r>
    <n v="6684"/>
    <s v="2025/12 "/>
    <x v="173"/>
    <x v="83"/>
    <x v="144"/>
    <n v="15"/>
    <s v="2024/05 "/>
  </r>
  <r>
    <n v="6685"/>
    <s v="2025/12 "/>
    <x v="174"/>
    <x v="83"/>
    <x v="145"/>
    <n v="30"/>
    <s v="2024/02 "/>
  </r>
  <r>
    <n v="6686"/>
    <s v="2025/12 "/>
    <x v="175"/>
    <x v="83"/>
    <x v="146"/>
    <n v="2"/>
    <s v="2024/01 "/>
  </r>
  <r>
    <n v="6687"/>
    <s v="2025/12 "/>
    <x v="180"/>
    <x v="90"/>
    <x v="151"/>
    <n v="20"/>
    <s v="2024/01 "/>
  </r>
  <r>
    <n v="6688"/>
    <s v="2025/12 "/>
    <x v="341"/>
    <x v="90"/>
    <x v="280"/>
    <m/>
    <s v="2024/07 "/>
  </r>
  <r>
    <n v="6689"/>
    <s v="2025/12 "/>
    <x v="181"/>
    <x v="90"/>
    <x v="152"/>
    <n v="110"/>
    <s v="2024/05 "/>
  </r>
  <r>
    <n v="6690"/>
    <s v="2025/12 "/>
    <x v="342"/>
    <x v="90"/>
    <x v="281"/>
    <n v="2"/>
    <s v="2024/01 "/>
  </r>
  <r>
    <n v="6691"/>
    <s v="2025/12 "/>
    <x v="182"/>
    <x v="84"/>
    <x v="153"/>
    <n v="45"/>
    <s v="2024/04 "/>
  </r>
  <r>
    <n v="6692"/>
    <s v="2025/12 "/>
    <x v="183"/>
    <x v="84"/>
    <x v="154"/>
    <n v="5"/>
    <s v="2024/01 "/>
  </r>
  <r>
    <n v="6693"/>
    <s v="2025/12 "/>
    <x v="458"/>
    <x v="84"/>
    <x v="350"/>
    <n v="10"/>
    <s v="2025/03 "/>
  </r>
  <r>
    <n v="6694"/>
    <s v="2025/12 "/>
    <x v="184"/>
    <x v="84"/>
    <x v="155"/>
    <n v="20"/>
    <s v="2024/01 "/>
  </r>
  <r>
    <n v="6695"/>
    <s v="2025/12 "/>
    <x v="538"/>
    <x v="84"/>
    <x v="388"/>
    <n v="1"/>
    <s v="2024/01 "/>
  </r>
  <r>
    <n v="6696"/>
    <s v="2025/12 "/>
    <x v="186"/>
    <x v="84"/>
    <x v="157"/>
    <n v="130"/>
    <s v="2024/08 "/>
  </r>
  <r>
    <n v="6697"/>
    <s v="2025/12 "/>
    <x v="843"/>
    <x v="84"/>
    <x v="544"/>
    <n v="20"/>
    <s v="2024/01 "/>
  </r>
  <r>
    <n v="6698"/>
    <s v="2025/12 "/>
    <x v="187"/>
    <x v="84"/>
    <x v="158"/>
    <n v="105"/>
    <s v="2024/06 "/>
  </r>
  <r>
    <n v="6699"/>
    <s v="2025/12 "/>
    <x v="1470"/>
    <x v="590"/>
    <x v="805"/>
    <n v="1"/>
    <s v="2024/01 "/>
  </r>
  <r>
    <n v="6700"/>
    <s v="2025/12 "/>
    <x v="199"/>
    <x v="67"/>
    <x v="168"/>
    <n v="10"/>
    <s v="2024/01 "/>
  </r>
  <r>
    <n v="6701"/>
    <s v="2025/12 "/>
    <x v="465"/>
    <x v="67"/>
    <x v="352"/>
    <n v="58"/>
    <s v="2024/01 "/>
  </r>
  <r>
    <n v="6702"/>
    <s v="2025/12 "/>
    <x v="200"/>
    <x v="67"/>
    <x v="169"/>
    <n v="50"/>
    <s v="2024/02 "/>
  </r>
  <r>
    <n v="6703"/>
    <s v="2025/12 "/>
    <x v="349"/>
    <x v="67"/>
    <x v="285"/>
    <n v="10"/>
    <s v="2024/01 "/>
  </r>
  <r>
    <n v="6704"/>
    <s v="2025/12 "/>
    <x v="205"/>
    <x v="97"/>
    <x v="174"/>
    <n v="54"/>
    <s v="2024/04 "/>
  </r>
  <r>
    <n v="6705"/>
    <s v="2025/12 "/>
    <x v="206"/>
    <x v="67"/>
    <x v="175"/>
    <n v="8"/>
    <s v="2024/01 "/>
  </r>
  <r>
    <n v="6706"/>
    <s v="2025/12 "/>
    <x v="659"/>
    <x v="102"/>
    <x v="448"/>
    <n v="30"/>
    <s v="2024/01 "/>
  </r>
  <r>
    <n v="6707"/>
    <s v="2025/12 "/>
    <x v="1471"/>
    <x v="102"/>
    <x v="806"/>
    <n v="30"/>
    <s v="2024/01 "/>
  </r>
  <r>
    <n v="6708"/>
    <s v="2025/12 "/>
    <x v="1315"/>
    <x v="79"/>
    <x v="734"/>
    <n v="10"/>
    <s v="2024/01 "/>
  </r>
  <r>
    <n v="6709"/>
    <s v="2025/12 "/>
    <x v="212"/>
    <x v="98"/>
    <x v="181"/>
    <n v="1"/>
    <s v="2024/01 "/>
  </r>
  <r>
    <n v="6710"/>
    <s v="2025/12 "/>
    <x v="213"/>
    <x v="102"/>
    <x v="182"/>
    <n v="30"/>
    <s v="2024/01 "/>
  </r>
  <r>
    <n v="6711"/>
    <s v="2025/12 "/>
    <x v="752"/>
    <x v="147"/>
    <x v="194"/>
    <n v="10"/>
    <s v="2024/01 "/>
  </r>
  <r>
    <n v="6712"/>
    <s v="2025/12 "/>
    <x v="467"/>
    <x v="147"/>
    <x v="163"/>
    <n v="5"/>
    <s v="2024/01 "/>
  </r>
  <r>
    <n v="6713"/>
    <s v="2025/12 "/>
    <x v="216"/>
    <x v="103"/>
    <x v="185"/>
    <n v="220"/>
    <s v="2024/08 "/>
  </r>
  <r>
    <n v="6714"/>
    <s v="2025/12 "/>
    <x v="353"/>
    <x v="103"/>
    <x v="264"/>
    <n v="10"/>
    <s v="2024/01 "/>
  </r>
  <r>
    <n v="6715"/>
    <s v="2025/12 "/>
    <x v="217"/>
    <x v="103"/>
    <x v="186"/>
    <n v="50"/>
    <s v="2025/11 "/>
  </r>
  <r>
    <n v="6716"/>
    <s v="2025/12 "/>
    <x v="219"/>
    <x v="103"/>
    <x v="188"/>
    <n v="60"/>
    <s v="2024/07 "/>
  </r>
  <r>
    <n v="6717"/>
    <s v="2025/12 "/>
    <x v="753"/>
    <x v="103"/>
    <x v="503"/>
    <n v="2"/>
    <s v="2024/01 "/>
  </r>
  <r>
    <n v="6718"/>
    <s v="2025/12 "/>
    <x v="221"/>
    <x v="103"/>
    <x v="190"/>
    <n v="35"/>
    <s v="2024/04 "/>
  </r>
  <r>
    <n v="6719"/>
    <s v="2025/12 "/>
    <x v="754"/>
    <x v="104"/>
    <x v="504"/>
    <n v="10"/>
    <s v="2024/01 "/>
  </r>
  <r>
    <n v="6720"/>
    <s v="2025/12 "/>
    <x v="224"/>
    <x v="105"/>
    <x v="193"/>
    <n v="85"/>
    <s v="2026/02 "/>
  </r>
  <r>
    <n v="6721"/>
    <s v="2025/12 "/>
    <x v="949"/>
    <x v="105"/>
    <x v="401"/>
    <n v="20"/>
    <s v="2024/01 "/>
  </r>
  <r>
    <n v="6722"/>
    <s v="2025/12 "/>
    <x v="225"/>
    <x v="105"/>
    <x v="194"/>
    <n v="51"/>
    <s v="2024/04 "/>
  </r>
  <r>
    <n v="6723"/>
    <s v="2025/12 "/>
    <x v="228"/>
    <x v="105"/>
    <x v="197"/>
    <n v="1"/>
    <s v="2024/01 "/>
  </r>
  <r>
    <n v="6724"/>
    <s v="2025/12 "/>
    <x v="664"/>
    <x v="105"/>
    <x v="452"/>
    <n v="2"/>
    <s v="2024/01 "/>
  </r>
  <r>
    <n v="6725"/>
    <s v="2025/12 "/>
    <x v="230"/>
    <x v="105"/>
    <x v="199"/>
    <n v="185"/>
    <s v="2024/02 "/>
  </r>
  <r>
    <n v="6726"/>
    <s v="2025/12 "/>
    <x v="552"/>
    <x v="105"/>
    <x v="398"/>
    <n v="40"/>
    <s v="2024/01 "/>
  </r>
  <r>
    <n v="6727"/>
    <s v="2025/12 "/>
    <x v="232"/>
    <x v="105"/>
    <x v="201"/>
    <n v="50"/>
    <s v="2024/01 "/>
  </r>
  <r>
    <n v="6728"/>
    <s v="2025/12 "/>
    <x v="1370"/>
    <x v="105"/>
    <x v="755"/>
    <n v="50"/>
    <s v="2024/01 "/>
  </r>
  <r>
    <n v="6729"/>
    <s v="2025/12 "/>
    <x v="1421"/>
    <x v="105"/>
    <x v="383"/>
    <n v="48"/>
    <s v="2024/01 "/>
  </r>
  <r>
    <n v="6730"/>
    <s v="2025/12 "/>
    <x v="1422"/>
    <x v="105"/>
    <x v="756"/>
    <n v="30"/>
    <s v="2024/01 "/>
  </r>
  <r>
    <n v="6731"/>
    <s v="2025/12 "/>
    <x v="1472"/>
    <x v="105"/>
    <x v="264"/>
    <n v="30"/>
    <s v="2024/01 "/>
  </r>
  <r>
    <n v="6732"/>
    <s v="2025/12 "/>
    <x v="357"/>
    <x v="77"/>
    <x v="292"/>
    <n v="45"/>
    <s v="2025/02 "/>
  </r>
  <r>
    <n v="6733"/>
    <s v="2025/12 "/>
    <x v="234"/>
    <x v="100"/>
    <x v="203"/>
    <n v="20"/>
    <s v="2025/02 "/>
  </r>
  <r>
    <n v="6734"/>
    <s v="2025/12 "/>
    <x v="235"/>
    <x v="100"/>
    <x v="204"/>
    <n v="20"/>
    <s v="2026/01 "/>
  </r>
  <r>
    <n v="6735"/>
    <s v="2025/12 "/>
    <x v="236"/>
    <x v="100"/>
    <x v="205"/>
    <n v="26"/>
    <s v="2024/03 "/>
  </r>
  <r>
    <n v="6736"/>
    <s v="2025/12 "/>
    <x v="359"/>
    <x v="101"/>
    <x v="294"/>
    <n v="5"/>
    <s v="2024/01 "/>
  </r>
  <r>
    <n v="6737"/>
    <s v="2025/12 "/>
    <x v="360"/>
    <x v="101"/>
    <x v="295"/>
    <n v="5"/>
    <s v="2024/01 "/>
  </r>
  <r>
    <n v="6738"/>
    <s v="2025/12 "/>
    <x v="362"/>
    <x v="78"/>
    <x v="297"/>
    <n v="10"/>
    <s v="2024/01 "/>
  </r>
  <r>
    <n v="6739"/>
    <s v="2025/12 "/>
    <x v="239"/>
    <x v="78"/>
    <x v="208"/>
    <n v="10"/>
    <s v="2024/11 "/>
  </r>
  <r>
    <n v="6740"/>
    <s v="2025/12 "/>
    <x v="240"/>
    <x v="78"/>
    <x v="209"/>
    <n v="150"/>
    <s v="2024/07 "/>
  </r>
  <r>
    <n v="6741"/>
    <s v="2025/12 "/>
    <x v="241"/>
    <x v="78"/>
    <x v="210"/>
    <n v="50"/>
    <s v="2024/08 "/>
  </r>
  <r>
    <n v="6742"/>
    <s v="2025/12 "/>
    <x v="242"/>
    <x v="78"/>
    <x v="211"/>
    <n v="200"/>
    <s v="2026/02 "/>
  </r>
  <r>
    <n v="6743"/>
    <s v="2025/12 "/>
    <x v="243"/>
    <x v="79"/>
    <x v="212"/>
    <n v="245"/>
    <s v="2024/10 "/>
  </r>
  <r>
    <n v="6744"/>
    <s v="2025/12 "/>
    <x v="244"/>
    <x v="79"/>
    <x v="213"/>
    <n v="95"/>
    <s v="2024/07 "/>
  </r>
  <r>
    <n v="6745"/>
    <s v="2025/12 "/>
    <x v="245"/>
    <x v="79"/>
    <x v="214"/>
    <n v="410"/>
    <s v="2024/01 "/>
  </r>
  <r>
    <n v="6746"/>
    <s v="2025/12 "/>
    <x v="246"/>
    <x v="79"/>
    <x v="215"/>
    <n v="42"/>
    <s v="2024/04 "/>
  </r>
  <r>
    <n v="6747"/>
    <s v="2025/12 "/>
    <x v="247"/>
    <x v="79"/>
    <x v="216"/>
    <n v="275"/>
    <s v="2026/02 "/>
  </r>
  <r>
    <n v="6748"/>
    <s v="2025/12 "/>
    <x v="248"/>
    <x v="79"/>
    <x v="217"/>
    <n v="1160"/>
    <s v="2024/01 "/>
  </r>
  <r>
    <n v="6749"/>
    <s v="2025/12 "/>
    <x v="250"/>
    <x v="79"/>
    <x v="219"/>
    <n v="20"/>
    <s v="2026/03 "/>
  </r>
  <r>
    <n v="6750"/>
    <s v="2025/12 "/>
    <x v="251"/>
    <x v="79"/>
    <x v="220"/>
    <n v="160"/>
    <s v="2024/01 "/>
  </r>
  <r>
    <n v="6751"/>
    <s v="2025/12 "/>
    <x v="1473"/>
    <x v="103"/>
    <x v="807"/>
    <n v="4"/>
    <s v="2024/01 "/>
  </r>
  <r>
    <n v="6752"/>
    <s v="2025/12 "/>
    <x v="481"/>
    <x v="147"/>
    <x v="222"/>
    <n v="5"/>
    <s v="2024/01 "/>
  </r>
  <r>
    <n v="6753"/>
    <s v="2025/12 "/>
    <x v="1318"/>
    <x v="79"/>
    <x v="736"/>
    <n v="2"/>
    <s v="2024/01 "/>
  </r>
  <r>
    <n v="6754"/>
    <s v="2025/12 "/>
    <x v="1474"/>
    <x v="77"/>
    <x v="736"/>
    <n v="2"/>
    <s v="2024/01 "/>
  </r>
  <r>
    <n v="6755"/>
    <s v="2025/12 "/>
    <x v="558"/>
    <x v="216"/>
    <x v="404"/>
    <n v="921"/>
    <s v="2024/12 "/>
  </r>
  <r>
    <n v="6756"/>
    <s v="2025/12 "/>
    <x v="559"/>
    <x v="217"/>
    <x v="405"/>
    <n v="2084"/>
    <s v="2024/12 "/>
  </r>
  <r>
    <n v="6757"/>
    <s v="2025/12 "/>
    <x v="560"/>
    <x v="218"/>
    <x v="406"/>
    <n v="165"/>
    <s v="2024/04 "/>
  </r>
  <r>
    <n v="6758"/>
    <s v="2025/12 "/>
    <x v="561"/>
    <x v="219"/>
    <x v="407"/>
    <n v="100"/>
    <s v="2024/01 "/>
  </r>
  <r>
    <n v="6759"/>
    <s v="2025/12 "/>
    <x v="562"/>
    <x v="220"/>
    <x v="408"/>
    <n v="737"/>
    <s v="2024/12 "/>
  </r>
  <r>
    <n v="6760"/>
    <s v="2025/12 "/>
    <x v="563"/>
    <x v="221"/>
    <x v="409"/>
    <n v="324"/>
    <s v="2024/05 "/>
  </r>
  <r>
    <n v="6761"/>
    <s v="2025/12 "/>
    <x v="565"/>
    <x v="223"/>
    <x v="411"/>
    <n v="635"/>
    <s v="2025/12 "/>
  </r>
  <r>
    <n v="6762"/>
    <s v="2025/12 "/>
    <x v="566"/>
    <x v="224"/>
    <x v="412"/>
    <n v="1285"/>
    <s v="2025/12 "/>
  </r>
  <r>
    <n v="6763"/>
    <s v="2025/12 "/>
    <x v="567"/>
    <x v="225"/>
    <x v="413"/>
    <n v="501"/>
    <s v="2025/12 "/>
  </r>
  <r>
    <n v="6764"/>
    <s v="2025/12 "/>
    <x v="568"/>
    <x v="226"/>
    <x v="414"/>
    <n v="300"/>
    <s v="2024/10 "/>
  </r>
  <r>
    <n v="6765"/>
    <s v="2025/12 "/>
    <x v="670"/>
    <x v="274"/>
    <x v="458"/>
    <n v="670"/>
    <s v="2024/01 "/>
  </r>
  <r>
    <n v="6766"/>
    <s v="2025/12 "/>
    <x v="671"/>
    <x v="275"/>
    <x v="459"/>
    <n v="2947"/>
    <s v="2025/12 "/>
  </r>
  <r>
    <n v="6767"/>
    <s v="2025/12 "/>
    <x v="672"/>
    <x v="276"/>
    <x v="460"/>
    <n v="2270"/>
    <s v="2025/12 "/>
  </r>
  <r>
    <n v="6768"/>
    <s v="2025/12 "/>
    <x v="673"/>
    <x v="277"/>
    <x v="461"/>
    <n v="2003"/>
    <s v="2025/12 "/>
  </r>
  <r>
    <n v="6769"/>
    <s v="2025/12 "/>
    <x v="569"/>
    <x v="227"/>
    <x v="415"/>
    <n v="2737"/>
    <s v="2024/07 "/>
  </r>
  <r>
    <n v="6770"/>
    <s v="2025/12 "/>
    <x v="674"/>
    <x v="278"/>
    <x v="462"/>
    <n v="300"/>
    <s v="2024/08 "/>
  </r>
  <r>
    <n v="6771"/>
    <s v="2026/01 "/>
    <x v="1475"/>
    <x v="591"/>
    <x v="808"/>
    <n v="20002"/>
    <s v="2026/02 "/>
  </r>
  <r>
    <n v="6772"/>
    <s v="2026/01 "/>
    <x v="1476"/>
    <x v="592"/>
    <x v="809"/>
    <n v="100"/>
    <s v="2024/01 "/>
  </r>
  <r>
    <n v="6773"/>
    <s v="2026/01 "/>
    <x v="1477"/>
    <x v="593"/>
    <x v="9"/>
    <n v="900"/>
    <s v="2026/03 "/>
  </r>
  <r>
    <n v="6774"/>
    <s v="2026/01 "/>
    <x v="1478"/>
    <x v="594"/>
    <x v="9"/>
    <n v="510"/>
    <s v="2026/04 "/>
  </r>
  <r>
    <n v="6775"/>
    <s v="2026/01 "/>
    <x v="1479"/>
    <x v="595"/>
    <x v="810"/>
    <n v="3000"/>
    <s v="2024/12 "/>
  </r>
  <r>
    <n v="6776"/>
    <s v="2026/01 "/>
    <x v="1480"/>
    <x v="596"/>
    <x v="9"/>
    <n v="6340"/>
    <s v="2026/02 "/>
  </r>
  <r>
    <n v="6777"/>
    <s v="2026/01 "/>
    <x v="1481"/>
    <x v="597"/>
    <x v="9"/>
    <n v="50"/>
    <s v="2024/01 "/>
  </r>
  <r>
    <n v="6778"/>
    <s v="2026/01 "/>
    <x v="0"/>
    <x v="0"/>
    <x v="0"/>
    <n v="50"/>
    <s v="2024/01 "/>
  </r>
  <r>
    <n v="6779"/>
    <s v="2026/01 "/>
    <x v="675"/>
    <x v="148"/>
    <x v="8"/>
    <n v="110"/>
    <s v="2024/01 "/>
  </r>
  <r>
    <n v="6780"/>
    <s v="2026/01 "/>
    <x v="851"/>
    <x v="1"/>
    <x v="8"/>
    <n v="5"/>
    <s v="2024/01 "/>
  </r>
  <r>
    <n v="6781"/>
    <s v="2026/01 "/>
    <x v="1482"/>
    <x v="390"/>
    <x v="1"/>
    <n v="10"/>
    <s v="2024/01 "/>
  </r>
  <r>
    <n v="6782"/>
    <s v="2026/01 "/>
    <x v="908"/>
    <x v="148"/>
    <x v="10"/>
    <n v="110"/>
    <s v="2024/01 "/>
  </r>
  <r>
    <n v="6783"/>
    <s v="2026/01 "/>
    <x v="372"/>
    <x v="148"/>
    <x v="1"/>
    <n v="20"/>
    <s v="2024/01 "/>
  </r>
  <r>
    <n v="6784"/>
    <s v="2026/01 "/>
    <x v="1483"/>
    <x v="109"/>
    <x v="580"/>
    <n v="40"/>
    <s v="2024/01 "/>
  </r>
  <r>
    <n v="6785"/>
    <s v="2026/01 "/>
    <x v="1484"/>
    <x v="391"/>
    <x v="580"/>
    <n v="10"/>
    <s v="2024/01 "/>
  </r>
  <r>
    <n v="6786"/>
    <s v="2026/01 "/>
    <x v="1485"/>
    <x v="392"/>
    <x v="580"/>
    <n v="10"/>
    <s v="2024/01 "/>
  </r>
  <r>
    <n v="6787"/>
    <s v="2026/01 "/>
    <x v="1486"/>
    <x v="598"/>
    <x v="8"/>
    <n v="5"/>
    <s v="2024/01 "/>
  </r>
  <r>
    <n v="6788"/>
    <s v="2026/01 "/>
    <x v="1487"/>
    <x v="599"/>
    <x v="580"/>
    <n v="40"/>
    <s v="2024/01 "/>
  </r>
  <r>
    <n v="6789"/>
    <s v="2026/01 "/>
    <x v="491"/>
    <x v="3"/>
    <x v="1"/>
    <n v="30"/>
    <s v="2024/01 "/>
  </r>
  <r>
    <n v="6790"/>
    <s v="2026/01 "/>
    <x v="777"/>
    <x v="3"/>
    <x v="11"/>
    <n v="20"/>
    <s v="2024/01 "/>
  </r>
  <r>
    <n v="6791"/>
    <s v="2026/01 "/>
    <x v="1425"/>
    <x v="575"/>
    <x v="10"/>
    <n v="-110"/>
    <s v="2024/01 "/>
  </r>
  <r>
    <n v="6792"/>
    <s v="2026/01 "/>
    <x v="1426"/>
    <x v="575"/>
    <x v="8"/>
    <n v="-110"/>
    <s v="2024/01 "/>
  </r>
  <r>
    <n v="6793"/>
    <s v="2026/01 "/>
    <x v="780"/>
    <x v="6"/>
    <x v="4"/>
    <n v="7"/>
    <s v="2024/01 "/>
  </r>
  <r>
    <n v="6794"/>
    <s v="2026/01 "/>
    <x v="964"/>
    <x v="6"/>
    <x v="3"/>
    <n v="50"/>
    <s v="2024/01 "/>
  </r>
  <r>
    <n v="6795"/>
    <s v="2026/01 "/>
    <x v="382"/>
    <x v="85"/>
    <x v="13"/>
    <n v="2"/>
    <s v="2024/01 "/>
  </r>
  <r>
    <n v="6796"/>
    <s v="2026/01 "/>
    <x v="1173"/>
    <x v="85"/>
    <x v="225"/>
    <n v="6"/>
    <s v="2024/01 "/>
  </r>
  <r>
    <n v="6797"/>
    <s v="2026/01 "/>
    <x v="859"/>
    <x v="85"/>
    <x v="363"/>
    <n v="2"/>
    <s v="2024/01 "/>
  </r>
  <r>
    <n v="6798"/>
    <s v="2026/01 "/>
    <x v="383"/>
    <x v="85"/>
    <x v="307"/>
    <n v="3"/>
    <s v="2024/03 "/>
  </r>
  <r>
    <n v="6799"/>
    <s v="2026/01 "/>
    <x v="1174"/>
    <x v="85"/>
    <x v="364"/>
    <n v="4"/>
    <s v="2024/01 "/>
  </r>
  <r>
    <n v="6800"/>
    <s v="2026/01 "/>
    <x v="384"/>
    <x v="85"/>
    <x v="308"/>
    <n v="6"/>
    <s v="2024/01 "/>
  </r>
  <r>
    <n v="6801"/>
    <s v="2026/01 "/>
    <x v="1488"/>
    <x v="82"/>
    <x v="307"/>
    <n v="1"/>
    <s v="2024/01 "/>
  </r>
  <r>
    <n v="6802"/>
    <s v="2026/01 "/>
    <x v="493"/>
    <x v="9"/>
    <x v="8"/>
    <n v="100"/>
    <s v="2024/01 "/>
  </r>
  <r>
    <n v="6803"/>
    <s v="2026/01 "/>
    <x v="21"/>
    <x v="9"/>
    <x v="14"/>
    <n v="1000"/>
    <s v="2024/01 "/>
  </r>
  <r>
    <n v="6804"/>
    <s v="2026/01 "/>
    <x v="1429"/>
    <x v="6"/>
    <x v="5"/>
    <n v="50"/>
    <s v="2024/01 "/>
  </r>
  <r>
    <n v="6805"/>
    <s v="2026/01 "/>
    <x v="264"/>
    <x v="6"/>
    <x v="77"/>
    <n v="20"/>
    <s v="2024/01 "/>
  </r>
  <r>
    <n v="6806"/>
    <s v="2026/01 "/>
    <x v="1349"/>
    <x v="9"/>
    <x v="749"/>
    <n v="50"/>
    <s v="2024/01 "/>
  </r>
  <r>
    <n v="6807"/>
    <s v="2026/01 "/>
    <x v="504"/>
    <x v="6"/>
    <x v="14"/>
    <n v="10"/>
    <s v="2024/01 "/>
  </r>
  <r>
    <n v="6808"/>
    <s v="2026/01 "/>
    <x v="1279"/>
    <x v="6"/>
    <x v="0"/>
    <n v="20"/>
    <s v="2024/02 "/>
  </r>
  <r>
    <n v="6809"/>
    <s v="2026/01 "/>
    <x v="271"/>
    <x v="111"/>
    <x v="9"/>
    <n v="26"/>
    <s v="2024/02 "/>
  </r>
  <r>
    <n v="6810"/>
    <s v="2026/01 "/>
    <x v="272"/>
    <x v="112"/>
    <x v="9"/>
    <n v="134"/>
    <s v="2024/07 "/>
  </r>
  <r>
    <n v="6811"/>
    <s v="2026/01 "/>
    <x v="273"/>
    <x v="113"/>
    <x v="9"/>
    <n v="26"/>
    <s v="2024/01 "/>
  </r>
  <r>
    <n v="6812"/>
    <s v="2026/01 "/>
    <x v="274"/>
    <x v="114"/>
    <x v="9"/>
    <n v="20"/>
    <s v="2024/02 "/>
  </r>
  <r>
    <n v="6813"/>
    <s v="2026/01 "/>
    <x v="406"/>
    <x v="161"/>
    <x v="314"/>
    <n v="70"/>
    <s v="2024/01 "/>
  </r>
  <r>
    <n v="6814"/>
    <s v="2026/01 "/>
    <x v="31"/>
    <x v="14"/>
    <x v="22"/>
    <n v="60"/>
    <s v="2025/12 "/>
  </r>
  <r>
    <n v="6815"/>
    <s v="2026/01 "/>
    <x v="32"/>
    <x v="15"/>
    <x v="23"/>
    <n v="30"/>
    <s v="2024/10 "/>
  </r>
  <r>
    <n v="6816"/>
    <s v="2026/01 "/>
    <x v="33"/>
    <x v="16"/>
    <x v="24"/>
    <n v="4"/>
    <s v="2025/10 "/>
  </r>
  <r>
    <n v="6817"/>
    <s v="2026/01 "/>
    <x v="34"/>
    <x v="17"/>
    <x v="25"/>
    <n v="60"/>
    <s v="2024/09 "/>
  </r>
  <r>
    <n v="6818"/>
    <s v="2026/01 "/>
    <x v="35"/>
    <x v="18"/>
    <x v="26"/>
    <n v="30"/>
    <s v="2024/03 "/>
  </r>
  <r>
    <n v="6819"/>
    <s v="2026/01 "/>
    <x v="39"/>
    <x v="22"/>
    <x v="30"/>
    <n v="20"/>
    <s v="2024/04 "/>
  </r>
  <r>
    <n v="6820"/>
    <s v="2026/01 "/>
    <x v="41"/>
    <x v="24"/>
    <x v="32"/>
    <n v="135"/>
    <s v="2024/11 "/>
  </r>
  <r>
    <n v="6821"/>
    <s v="2026/01 "/>
    <x v="42"/>
    <x v="25"/>
    <x v="33"/>
    <n v="50"/>
    <s v="2025/08 "/>
  </r>
  <r>
    <n v="6822"/>
    <s v="2026/01 "/>
    <x v="43"/>
    <x v="26"/>
    <x v="34"/>
    <n v="141"/>
    <s v="2024/12 "/>
  </r>
  <r>
    <n v="6823"/>
    <s v="2026/01 "/>
    <x v="45"/>
    <x v="28"/>
    <x v="36"/>
    <n v="54"/>
    <s v="2025/12 "/>
  </r>
  <r>
    <n v="6824"/>
    <s v="2026/01 "/>
    <x v="46"/>
    <x v="29"/>
    <x v="37"/>
    <n v="80"/>
    <s v="2024/01 "/>
  </r>
  <r>
    <n v="6825"/>
    <s v="2026/01 "/>
    <x v="47"/>
    <x v="30"/>
    <x v="38"/>
    <n v="150"/>
    <s v="2025/12 "/>
  </r>
  <r>
    <n v="6826"/>
    <s v="2026/01 "/>
    <x v="51"/>
    <x v="34"/>
    <x v="42"/>
    <n v="398"/>
    <s v="2024/11 "/>
  </r>
  <r>
    <n v="6827"/>
    <s v="2026/01 "/>
    <x v="52"/>
    <x v="35"/>
    <x v="43"/>
    <n v="10"/>
    <s v="2024/02 "/>
  </r>
  <r>
    <n v="6828"/>
    <s v="2026/01 "/>
    <x v="53"/>
    <x v="36"/>
    <x v="44"/>
    <n v="22"/>
    <s v="2024/01 "/>
  </r>
  <r>
    <n v="6829"/>
    <s v="2026/01 "/>
    <x v="54"/>
    <x v="37"/>
    <x v="45"/>
    <m/>
    <m/>
  </r>
  <r>
    <n v="6830"/>
    <s v="2026/01 "/>
    <x v="282"/>
    <x v="122"/>
    <x v="238"/>
    <n v="13"/>
    <m/>
  </r>
  <r>
    <n v="6831"/>
    <s v="2026/01 "/>
    <x v="58"/>
    <x v="41"/>
    <x v="49"/>
    <n v="85"/>
    <m/>
  </r>
  <r>
    <n v="6832"/>
    <s v="2026/01 "/>
    <x v="59"/>
    <x v="42"/>
    <x v="50"/>
    <n v="20"/>
    <m/>
  </r>
  <r>
    <n v="6833"/>
    <s v="2026/01 "/>
    <x v="283"/>
    <x v="123"/>
    <x v="239"/>
    <n v="1"/>
    <m/>
  </r>
  <r>
    <n v="6834"/>
    <s v="2026/01 "/>
    <x v="60"/>
    <x v="43"/>
    <x v="51"/>
    <n v="52"/>
    <m/>
  </r>
  <r>
    <n v="6835"/>
    <s v="2026/01 "/>
    <x v="61"/>
    <x v="44"/>
    <x v="52"/>
    <n v="50"/>
    <m/>
  </r>
  <r>
    <n v="6836"/>
    <s v="2026/01 "/>
    <x v="62"/>
    <x v="45"/>
    <x v="53"/>
    <n v="40"/>
    <m/>
  </r>
  <r>
    <n v="6837"/>
    <s v="2026/01 "/>
    <x v="63"/>
    <x v="46"/>
    <x v="54"/>
    <n v="200"/>
    <m/>
  </r>
  <r>
    <n v="6838"/>
    <s v="2026/01 "/>
    <x v="65"/>
    <x v="48"/>
    <x v="56"/>
    <n v="500"/>
    <m/>
  </r>
  <r>
    <n v="6839"/>
    <s v="2026/01 "/>
    <x v="67"/>
    <x v="50"/>
    <x v="58"/>
    <n v="104"/>
    <m/>
  </r>
  <r>
    <n v="6840"/>
    <s v="2026/01 "/>
    <x v="515"/>
    <x v="206"/>
    <x v="375"/>
    <n v="100"/>
    <m/>
  </r>
  <r>
    <n v="6841"/>
    <s v="2026/01 "/>
    <x v="604"/>
    <x v="253"/>
    <x v="9"/>
    <n v="10"/>
    <m/>
  </r>
  <r>
    <n v="6842"/>
    <s v="2026/01 "/>
    <x v="72"/>
    <x v="55"/>
    <x v="63"/>
    <n v="50"/>
    <m/>
  </r>
  <r>
    <n v="6843"/>
    <s v="2026/01 "/>
    <x v="285"/>
    <x v="125"/>
    <x v="241"/>
    <n v="25"/>
    <m/>
  </r>
  <r>
    <n v="6844"/>
    <s v="2026/01 "/>
    <x v="74"/>
    <x v="57"/>
    <x v="65"/>
    <n v="22"/>
    <m/>
  </r>
  <r>
    <n v="6845"/>
    <s v="2026/01 "/>
    <x v="286"/>
    <x v="126"/>
    <x v="242"/>
    <n v="3"/>
    <m/>
  </r>
  <r>
    <n v="6846"/>
    <s v="2026/01 "/>
    <x v="77"/>
    <x v="60"/>
    <x v="67"/>
    <n v="100"/>
    <m/>
  </r>
  <r>
    <n v="6847"/>
    <s v="2026/01 "/>
    <x v="608"/>
    <x v="257"/>
    <x v="427"/>
    <n v="10"/>
    <m/>
  </r>
  <r>
    <n v="6848"/>
    <s v="2026/01 "/>
    <x v="989"/>
    <x v="30"/>
    <x v="75"/>
    <n v="4"/>
    <m/>
  </r>
  <r>
    <n v="6849"/>
    <s v="2026/01 "/>
    <x v="715"/>
    <x v="294"/>
    <x v="9"/>
    <n v="10"/>
    <m/>
  </r>
  <r>
    <n v="6850"/>
    <s v="2026/01 "/>
    <x v="313"/>
    <x v="134"/>
    <x v="78"/>
    <n v="60"/>
    <m/>
  </r>
  <r>
    <n v="6851"/>
    <s v="2026/01 "/>
    <x v="97"/>
    <x v="71"/>
    <x v="78"/>
    <n v="10"/>
    <m/>
  </r>
  <r>
    <n v="6852"/>
    <s v="2026/01 "/>
    <x v="314"/>
    <x v="135"/>
    <x v="79"/>
    <n v="350"/>
    <m/>
  </r>
  <r>
    <n v="6853"/>
    <s v="2026/01 "/>
    <x v="316"/>
    <x v="75"/>
    <x v="78"/>
    <n v="4"/>
    <m/>
  </r>
  <r>
    <n v="6854"/>
    <s v="2026/01 "/>
    <x v="98"/>
    <x v="72"/>
    <x v="79"/>
    <n v="11550"/>
    <m/>
  </r>
  <r>
    <n v="6855"/>
    <s v="2026/01 "/>
    <x v="99"/>
    <x v="73"/>
    <x v="79"/>
    <n v="192"/>
    <m/>
  </r>
  <r>
    <n v="6856"/>
    <s v="2026/01 "/>
    <x v="100"/>
    <x v="74"/>
    <x v="79"/>
    <n v="20"/>
    <m/>
  </r>
  <r>
    <n v="6857"/>
    <s v="2026/01 "/>
    <x v="1027"/>
    <x v="399"/>
    <x v="78"/>
    <n v="30"/>
    <m/>
  </r>
  <r>
    <n v="6858"/>
    <s v="2026/01 "/>
    <x v="937"/>
    <x v="103"/>
    <x v="2"/>
    <n v="10"/>
    <m/>
  </r>
  <r>
    <n v="6859"/>
    <s v="2026/01 "/>
    <x v="1466"/>
    <x v="103"/>
    <x v="82"/>
    <m/>
    <m/>
  </r>
  <r>
    <n v="6860"/>
    <s v="2026/01 "/>
    <x v="1489"/>
    <x v="105"/>
    <x v="2"/>
    <n v="10"/>
    <m/>
  </r>
  <r>
    <n v="6861"/>
    <s v="2026/01 "/>
    <x v="1490"/>
    <x v="105"/>
    <x v="0"/>
    <n v="31"/>
    <m/>
  </r>
  <r>
    <n v="6862"/>
    <s v="2026/01 "/>
    <x v="104"/>
    <x v="77"/>
    <x v="0"/>
    <n v="10"/>
    <m/>
  </r>
  <r>
    <n v="6863"/>
    <s v="2026/01 "/>
    <x v="322"/>
    <x v="78"/>
    <x v="2"/>
    <n v="1"/>
    <m/>
  </r>
  <r>
    <n v="6864"/>
    <s v="2026/01 "/>
    <x v="1491"/>
    <x v="145"/>
    <x v="8"/>
    <n v="10"/>
    <m/>
  </r>
  <r>
    <n v="6865"/>
    <s v="2026/01 "/>
    <x v="1492"/>
    <x v="79"/>
    <x v="307"/>
    <n v="10"/>
    <m/>
  </r>
  <r>
    <n v="6866"/>
    <s v="2026/01 "/>
    <x v="1493"/>
    <x v="600"/>
    <x v="811"/>
    <n v="30"/>
    <m/>
  </r>
  <r>
    <n v="6867"/>
    <s v="2026/01 "/>
    <x v="940"/>
    <x v="81"/>
    <x v="587"/>
    <n v="15"/>
    <m/>
  </r>
  <r>
    <n v="6868"/>
    <s v="2026/01 "/>
    <x v="1494"/>
    <x v="85"/>
    <x v="812"/>
    <n v="9"/>
    <m/>
  </r>
  <r>
    <n v="6869"/>
    <s v="2026/01 "/>
    <x v="649"/>
    <x v="9"/>
    <x v="441"/>
    <n v="20"/>
    <m/>
  </r>
  <r>
    <n v="6870"/>
    <s v="2026/01 "/>
    <x v="1030"/>
    <x v="9"/>
    <x v="620"/>
    <n v="30"/>
    <m/>
  </r>
  <r>
    <n v="6871"/>
    <s v="2026/01 "/>
    <x v="737"/>
    <x v="11"/>
    <x v="490"/>
    <n v="30"/>
    <m/>
  </r>
  <r>
    <n v="6872"/>
    <s v="2026/01 "/>
    <x v="328"/>
    <x v="11"/>
    <x v="267"/>
    <n v="5"/>
    <m/>
  </r>
  <r>
    <n v="6873"/>
    <s v="2026/01 "/>
    <x v="1088"/>
    <x v="11"/>
    <x v="123"/>
    <n v="2"/>
    <m/>
  </r>
  <r>
    <n v="6874"/>
    <s v="2026/01 "/>
    <x v="831"/>
    <x v="10"/>
    <x v="532"/>
    <n v="10"/>
    <m/>
  </r>
  <r>
    <n v="6875"/>
    <s v="2026/01 "/>
    <x v="329"/>
    <x v="90"/>
    <x v="268"/>
    <n v="10"/>
    <m/>
  </r>
  <r>
    <n v="6876"/>
    <s v="2026/01 "/>
    <x v="1033"/>
    <x v="90"/>
    <x v="623"/>
    <n v="20"/>
    <m/>
  </r>
  <r>
    <n v="6877"/>
    <s v="2026/01 "/>
    <x v="115"/>
    <x v="84"/>
    <x v="90"/>
    <n v="100"/>
    <m/>
  </r>
  <r>
    <n v="6878"/>
    <s v="2026/01 "/>
    <x v="117"/>
    <x v="85"/>
    <x v="92"/>
    <n v="36"/>
    <m/>
  </r>
  <r>
    <n v="6879"/>
    <s v="2026/01 "/>
    <x v="120"/>
    <x v="85"/>
    <x v="95"/>
    <n v="70"/>
    <m/>
  </r>
  <r>
    <n v="6880"/>
    <s v="2026/01 "/>
    <x v="121"/>
    <x v="85"/>
    <x v="96"/>
    <n v="50"/>
    <m/>
  </r>
  <r>
    <n v="6881"/>
    <s v="2026/01 "/>
    <x v="122"/>
    <x v="85"/>
    <x v="97"/>
    <n v="24"/>
    <m/>
  </r>
  <r>
    <n v="6882"/>
    <s v="2026/01 "/>
    <x v="123"/>
    <x v="85"/>
    <x v="98"/>
    <n v="20"/>
    <m/>
  </r>
  <r>
    <n v="6883"/>
    <s v="2026/01 "/>
    <x v="124"/>
    <x v="85"/>
    <x v="99"/>
    <n v="10"/>
    <m/>
  </r>
  <r>
    <n v="6884"/>
    <s v="2026/01 "/>
    <x v="125"/>
    <x v="6"/>
    <x v="8"/>
    <n v="30"/>
    <m/>
  </r>
  <r>
    <n v="6885"/>
    <s v="2026/01 "/>
    <x v="126"/>
    <x v="6"/>
    <x v="10"/>
    <n v="10"/>
    <m/>
  </r>
  <r>
    <n v="6886"/>
    <s v="2026/01 "/>
    <x v="450"/>
    <x v="142"/>
    <x v="343"/>
    <n v="5"/>
    <m/>
  </r>
  <r>
    <n v="6887"/>
    <s v="2026/01 "/>
    <x v="1495"/>
    <x v="142"/>
    <x v="123"/>
    <n v="5"/>
    <m/>
  </r>
  <r>
    <n v="6888"/>
    <s v="2026/01 "/>
    <x v="129"/>
    <x v="87"/>
    <x v="100"/>
    <n v="100"/>
    <m/>
  </r>
  <r>
    <n v="6889"/>
    <s v="2026/01 "/>
    <x v="130"/>
    <x v="87"/>
    <x v="101"/>
    <n v="50"/>
    <m/>
  </r>
  <r>
    <n v="6890"/>
    <s v="2026/01 "/>
    <x v="131"/>
    <x v="87"/>
    <x v="102"/>
    <n v="47"/>
    <m/>
  </r>
  <r>
    <n v="6891"/>
    <s v="2026/01 "/>
    <x v="132"/>
    <x v="87"/>
    <x v="103"/>
    <n v="49"/>
    <m/>
  </r>
  <r>
    <n v="6892"/>
    <s v="2026/01 "/>
    <x v="133"/>
    <x v="87"/>
    <x v="104"/>
    <n v="21"/>
    <m/>
  </r>
  <r>
    <n v="6893"/>
    <s v="2026/01 "/>
    <x v="532"/>
    <x v="87"/>
    <x v="383"/>
    <n v="10"/>
    <m/>
  </r>
  <r>
    <n v="6894"/>
    <s v="2026/01 "/>
    <x v="134"/>
    <x v="87"/>
    <x v="105"/>
    <n v="10"/>
    <m/>
  </r>
  <r>
    <n v="6895"/>
    <s v="2026/01 "/>
    <x v="137"/>
    <x v="87"/>
    <x v="108"/>
    <n v="20"/>
    <m/>
  </r>
  <r>
    <n v="6896"/>
    <s v="2026/01 "/>
    <x v="998"/>
    <x v="87"/>
    <x v="612"/>
    <n v="8"/>
    <m/>
  </r>
  <r>
    <n v="6897"/>
    <s v="2026/01 "/>
    <x v="140"/>
    <x v="82"/>
    <x v="111"/>
    <n v="10"/>
    <m/>
  </r>
  <r>
    <n v="6898"/>
    <s v="2026/01 "/>
    <x v="1496"/>
    <x v="82"/>
    <x v="446"/>
    <n v="3"/>
    <m/>
  </r>
  <r>
    <n v="6899"/>
    <s v="2026/01 "/>
    <x v="142"/>
    <x v="9"/>
    <x v="113"/>
    <n v="677"/>
    <m/>
  </r>
  <r>
    <n v="6900"/>
    <s v="2026/01 "/>
    <x v="143"/>
    <x v="9"/>
    <x v="114"/>
    <n v="20"/>
    <m/>
  </r>
  <r>
    <n v="6901"/>
    <s v="2026/01 "/>
    <x v="144"/>
    <x v="9"/>
    <x v="115"/>
    <n v="977"/>
    <m/>
  </r>
  <r>
    <n v="6902"/>
    <s v="2026/01 "/>
    <x v="334"/>
    <x v="9"/>
    <x v="273"/>
    <n v="30"/>
    <m/>
  </r>
  <r>
    <n v="6903"/>
    <s v="2026/01 "/>
    <x v="145"/>
    <x v="9"/>
    <x v="116"/>
    <n v="236"/>
    <m/>
  </r>
  <r>
    <n v="6904"/>
    <s v="2026/01 "/>
    <x v="146"/>
    <x v="9"/>
    <x v="117"/>
    <n v="68"/>
    <m/>
  </r>
  <r>
    <n v="6905"/>
    <s v="2026/01 "/>
    <x v="147"/>
    <x v="9"/>
    <x v="118"/>
    <n v="80"/>
    <m/>
  </r>
  <r>
    <n v="6906"/>
    <s v="2026/01 "/>
    <x v="148"/>
    <x v="9"/>
    <x v="119"/>
    <n v="39"/>
    <m/>
  </r>
  <r>
    <n v="6907"/>
    <s v="2026/01 "/>
    <x v="149"/>
    <x v="9"/>
    <x v="120"/>
    <n v="12"/>
    <m/>
  </r>
  <r>
    <n v="6908"/>
    <s v="2026/01 "/>
    <x v="150"/>
    <x v="9"/>
    <x v="121"/>
    <n v="176"/>
    <m/>
  </r>
  <r>
    <n v="6909"/>
    <s v="2026/01 "/>
    <x v="152"/>
    <x v="9"/>
    <x v="123"/>
    <n v="9"/>
    <m/>
  </r>
  <r>
    <n v="6910"/>
    <s v="2026/01 "/>
    <x v="739"/>
    <x v="9"/>
    <x v="492"/>
    <n v="100"/>
    <m/>
  </r>
  <r>
    <n v="6911"/>
    <s v="2026/01 "/>
    <x v="534"/>
    <x v="9"/>
    <x v="106"/>
    <n v="5"/>
    <m/>
  </r>
  <r>
    <n v="6912"/>
    <s v="2026/01 "/>
    <x v="153"/>
    <x v="9"/>
    <x v="124"/>
    <n v="50"/>
    <m/>
  </r>
  <r>
    <n v="6913"/>
    <s v="2026/01 "/>
    <x v="535"/>
    <x v="9"/>
    <x v="385"/>
    <n v="10"/>
    <m/>
  </r>
  <r>
    <n v="6914"/>
    <s v="2026/01 "/>
    <x v="154"/>
    <x v="9"/>
    <x v="125"/>
    <n v="105"/>
    <m/>
  </r>
  <r>
    <n v="6915"/>
    <s v="2026/01 "/>
    <x v="155"/>
    <x v="9"/>
    <x v="126"/>
    <n v="10"/>
    <m/>
  </r>
  <r>
    <n v="6916"/>
    <s v="2026/01 "/>
    <x v="156"/>
    <x v="88"/>
    <x v="127"/>
    <n v="39"/>
    <m/>
  </r>
  <r>
    <n v="6917"/>
    <s v="2026/01 "/>
    <x v="157"/>
    <x v="88"/>
    <x v="128"/>
    <n v="32"/>
    <m/>
  </r>
  <r>
    <n v="6918"/>
    <s v="2026/01 "/>
    <x v="159"/>
    <x v="88"/>
    <x v="130"/>
    <n v="20"/>
    <m/>
  </r>
  <r>
    <n v="6919"/>
    <s v="2026/01 "/>
    <x v="536"/>
    <x v="88"/>
    <x v="386"/>
    <n v="1"/>
    <m/>
  </r>
  <r>
    <n v="6920"/>
    <s v="2026/01 "/>
    <x v="160"/>
    <x v="88"/>
    <x v="131"/>
    <n v="100"/>
    <m/>
  </r>
  <r>
    <n v="6921"/>
    <s v="2026/01 "/>
    <x v="455"/>
    <x v="88"/>
    <x v="347"/>
    <n v="20"/>
    <m/>
  </r>
  <r>
    <n v="6922"/>
    <s v="2026/01 "/>
    <x v="161"/>
    <x v="11"/>
    <x v="132"/>
    <n v="206"/>
    <m/>
  </r>
  <r>
    <n v="6923"/>
    <s v="2026/01 "/>
    <x v="162"/>
    <x v="11"/>
    <x v="133"/>
    <n v="211"/>
    <m/>
  </r>
  <r>
    <n v="6924"/>
    <s v="2026/01 "/>
    <x v="163"/>
    <x v="11"/>
    <x v="134"/>
    <n v="138"/>
    <m/>
  </r>
  <r>
    <n v="6925"/>
    <s v="2026/01 "/>
    <x v="164"/>
    <x v="11"/>
    <x v="135"/>
    <n v="20"/>
    <m/>
  </r>
  <r>
    <n v="6926"/>
    <s v="2026/01 "/>
    <x v="337"/>
    <x v="11"/>
    <x v="276"/>
    <n v="50"/>
    <m/>
  </r>
  <r>
    <n v="6927"/>
    <s v="2026/01 "/>
    <x v="456"/>
    <x v="11"/>
    <x v="348"/>
    <n v="45"/>
    <m/>
  </r>
  <r>
    <n v="6928"/>
    <s v="2026/01 "/>
    <x v="165"/>
    <x v="11"/>
    <x v="136"/>
    <n v="35"/>
    <m/>
  </r>
  <r>
    <n v="6929"/>
    <s v="2026/01 "/>
    <x v="1000"/>
    <x v="11"/>
    <x v="613"/>
    <n v="50"/>
    <m/>
  </r>
  <r>
    <n v="6930"/>
    <s v="2026/01 "/>
    <x v="1497"/>
    <x v="11"/>
    <x v="107"/>
    <n v="2"/>
    <m/>
  </r>
  <r>
    <n v="6931"/>
    <s v="2026/01 "/>
    <x v="166"/>
    <x v="11"/>
    <x v="137"/>
    <n v="20"/>
    <m/>
  </r>
  <r>
    <n v="6932"/>
    <s v="2026/01 "/>
    <x v="457"/>
    <x v="11"/>
    <x v="349"/>
    <n v="10"/>
    <m/>
  </r>
  <r>
    <n v="6933"/>
    <s v="2026/01 "/>
    <x v="170"/>
    <x v="89"/>
    <x v="141"/>
    <n v="50"/>
    <m/>
  </r>
  <r>
    <n v="6934"/>
    <s v="2026/01 "/>
    <x v="171"/>
    <x v="83"/>
    <x v="142"/>
    <n v="105"/>
    <m/>
  </r>
  <r>
    <n v="6935"/>
    <s v="2026/01 "/>
    <x v="1139"/>
    <x v="83"/>
    <x v="401"/>
    <n v="30"/>
    <m/>
  </r>
  <r>
    <n v="6936"/>
    <s v="2026/01 "/>
    <x v="172"/>
    <x v="83"/>
    <x v="143"/>
    <n v="225"/>
    <m/>
  </r>
  <r>
    <n v="6937"/>
    <s v="2026/01 "/>
    <x v="173"/>
    <x v="83"/>
    <x v="144"/>
    <n v="206"/>
    <m/>
  </r>
  <r>
    <n v="6938"/>
    <s v="2026/01 "/>
    <x v="175"/>
    <x v="83"/>
    <x v="146"/>
    <n v="40"/>
    <m/>
  </r>
  <r>
    <n v="6939"/>
    <s v="2026/01 "/>
    <x v="1498"/>
    <x v="83"/>
    <x v="105"/>
    <n v="5"/>
    <m/>
  </r>
  <r>
    <n v="6940"/>
    <s v="2026/01 "/>
    <x v="1499"/>
    <x v="83"/>
    <x v="107"/>
    <n v="4"/>
    <m/>
  </r>
  <r>
    <n v="6941"/>
    <s v="2026/01 "/>
    <x v="1247"/>
    <x v="83"/>
    <x v="705"/>
    <n v="45"/>
    <m/>
  </r>
  <r>
    <n v="6942"/>
    <s v="2026/01 "/>
    <x v="177"/>
    <x v="10"/>
    <x v="148"/>
    <n v="10"/>
    <m/>
  </r>
  <r>
    <n v="6943"/>
    <s v="2026/01 "/>
    <x v="339"/>
    <x v="10"/>
    <x v="278"/>
    <n v="30"/>
    <m/>
  </r>
  <r>
    <n v="6944"/>
    <s v="2026/01 "/>
    <x v="179"/>
    <x v="90"/>
    <x v="150"/>
    <n v="30"/>
    <m/>
  </r>
  <r>
    <n v="6945"/>
    <s v="2026/01 "/>
    <x v="180"/>
    <x v="90"/>
    <x v="151"/>
    <n v="40"/>
    <m/>
  </r>
  <r>
    <n v="6946"/>
    <s v="2026/01 "/>
    <x v="341"/>
    <x v="90"/>
    <x v="280"/>
    <n v="360"/>
    <m/>
  </r>
  <r>
    <n v="6947"/>
    <s v="2026/01 "/>
    <x v="181"/>
    <x v="90"/>
    <x v="152"/>
    <n v="550"/>
    <m/>
  </r>
  <r>
    <n v="6948"/>
    <s v="2026/01 "/>
    <x v="342"/>
    <x v="90"/>
    <x v="281"/>
    <n v="10"/>
    <m/>
  </r>
  <r>
    <n v="6949"/>
    <s v="2026/01 "/>
    <x v="182"/>
    <x v="84"/>
    <x v="153"/>
    <n v="17"/>
    <m/>
  </r>
  <r>
    <n v="6950"/>
    <s v="2026/01 "/>
    <x v="183"/>
    <x v="84"/>
    <x v="154"/>
    <n v="56"/>
    <m/>
  </r>
  <r>
    <n v="6951"/>
    <s v="2026/01 "/>
    <x v="458"/>
    <x v="84"/>
    <x v="350"/>
    <n v="50"/>
    <m/>
  </r>
  <r>
    <n v="6952"/>
    <s v="2026/01 "/>
    <x v="184"/>
    <x v="84"/>
    <x v="155"/>
    <n v="52"/>
    <m/>
  </r>
  <r>
    <n v="6953"/>
    <s v="2026/01 "/>
    <x v="538"/>
    <x v="84"/>
    <x v="388"/>
    <n v="15"/>
    <m/>
  </r>
  <r>
    <n v="6954"/>
    <s v="2026/01 "/>
    <x v="186"/>
    <x v="84"/>
    <x v="157"/>
    <n v="293"/>
    <m/>
  </r>
  <r>
    <n v="6955"/>
    <s v="2026/01 "/>
    <x v="843"/>
    <x v="84"/>
    <x v="544"/>
    <n v="100"/>
    <m/>
  </r>
  <r>
    <n v="6956"/>
    <s v="2026/01 "/>
    <x v="187"/>
    <x v="84"/>
    <x v="158"/>
    <n v="55"/>
    <m/>
  </r>
  <r>
    <n v="6957"/>
    <s v="2026/01 "/>
    <x v="1500"/>
    <x v="84"/>
    <x v="813"/>
    <n v="50"/>
    <m/>
  </r>
  <r>
    <n v="6958"/>
    <s v="2026/01 "/>
    <x v="742"/>
    <x v="84"/>
    <x v="494"/>
    <n v="10"/>
    <m/>
  </r>
  <r>
    <n v="6959"/>
    <s v="2026/01 "/>
    <x v="188"/>
    <x v="91"/>
    <x v="159"/>
    <n v="15"/>
    <m/>
  </r>
  <r>
    <n v="6960"/>
    <s v="2026/01 "/>
    <x v="539"/>
    <x v="82"/>
    <x v="123"/>
    <n v="5"/>
    <m/>
  </r>
  <r>
    <n v="6961"/>
    <s v="2026/01 "/>
    <x v="191"/>
    <x v="91"/>
    <x v="162"/>
    <n v="25"/>
    <m/>
  </r>
  <r>
    <n v="6962"/>
    <s v="2026/01 "/>
    <x v="1501"/>
    <x v="601"/>
    <x v="814"/>
    <n v="7"/>
    <m/>
  </r>
  <r>
    <n v="6963"/>
    <s v="2026/01 "/>
    <x v="200"/>
    <x v="67"/>
    <x v="169"/>
    <n v="15"/>
    <m/>
  </r>
  <r>
    <n v="6964"/>
    <s v="2026/01 "/>
    <x v="201"/>
    <x v="67"/>
    <x v="170"/>
    <n v="15"/>
    <m/>
  </r>
  <r>
    <n v="6965"/>
    <s v="2026/01 "/>
    <x v="349"/>
    <x v="67"/>
    <x v="285"/>
    <n v="15"/>
    <m/>
  </r>
  <r>
    <n v="6966"/>
    <s v="2026/01 "/>
    <x v="206"/>
    <x v="67"/>
    <x v="175"/>
    <n v="90"/>
    <m/>
  </r>
  <r>
    <n v="6967"/>
    <s v="2026/01 "/>
    <x v="1502"/>
    <x v="602"/>
    <x v="815"/>
    <n v="50"/>
    <m/>
  </r>
  <r>
    <n v="6968"/>
    <s v="2026/01 "/>
    <x v="210"/>
    <x v="100"/>
    <x v="179"/>
    <n v="10"/>
    <m/>
  </r>
  <r>
    <n v="6969"/>
    <s v="2026/01 "/>
    <x v="746"/>
    <x v="100"/>
    <x v="497"/>
    <n v="2"/>
    <m/>
  </r>
  <r>
    <n v="6970"/>
    <s v="2026/01 "/>
    <x v="548"/>
    <x v="98"/>
    <x v="395"/>
    <n v="60"/>
    <m/>
  </r>
  <r>
    <n v="6971"/>
    <s v="2026/01 "/>
    <x v="549"/>
    <x v="98"/>
    <x v="396"/>
    <n v="40"/>
    <m/>
  </r>
  <r>
    <n v="6972"/>
    <s v="2026/01 "/>
    <x v="352"/>
    <x v="102"/>
    <x v="288"/>
    <n v="30"/>
    <m/>
  </r>
  <r>
    <n v="6973"/>
    <s v="2026/01 "/>
    <x v="216"/>
    <x v="103"/>
    <x v="185"/>
    <n v="130"/>
    <m/>
  </r>
  <r>
    <n v="6974"/>
    <s v="2026/01 "/>
    <x v="217"/>
    <x v="103"/>
    <x v="186"/>
    <n v="130"/>
    <m/>
  </r>
  <r>
    <n v="6975"/>
    <s v="2026/01 "/>
    <x v="218"/>
    <x v="103"/>
    <x v="187"/>
    <n v="50"/>
    <m/>
  </r>
  <r>
    <n v="6976"/>
    <s v="2026/01 "/>
    <x v="219"/>
    <x v="103"/>
    <x v="188"/>
    <n v="50"/>
    <m/>
  </r>
  <r>
    <n v="6977"/>
    <s v="2026/01 "/>
    <x v="753"/>
    <x v="103"/>
    <x v="503"/>
    <n v="-1"/>
    <m/>
  </r>
  <r>
    <n v="6978"/>
    <s v="2026/01 "/>
    <x v="222"/>
    <x v="103"/>
    <x v="191"/>
    <n v="30"/>
    <m/>
  </r>
  <r>
    <n v="6979"/>
    <s v="2026/01 "/>
    <x v="224"/>
    <x v="105"/>
    <x v="193"/>
    <n v="155"/>
    <m/>
  </r>
  <r>
    <n v="6980"/>
    <s v="2026/01 "/>
    <x v="225"/>
    <x v="105"/>
    <x v="194"/>
    <n v="150"/>
    <m/>
  </r>
  <r>
    <n v="6981"/>
    <s v="2026/01 "/>
    <x v="227"/>
    <x v="105"/>
    <x v="196"/>
    <n v="70"/>
    <m/>
  </r>
  <r>
    <n v="6982"/>
    <s v="2026/01 "/>
    <x v="228"/>
    <x v="105"/>
    <x v="197"/>
    <n v="18"/>
    <m/>
  </r>
  <r>
    <n v="6983"/>
    <s v="2026/01 "/>
    <x v="229"/>
    <x v="105"/>
    <x v="198"/>
    <n v="10"/>
    <m/>
  </r>
  <r>
    <n v="6984"/>
    <s v="2026/01 "/>
    <x v="664"/>
    <x v="105"/>
    <x v="452"/>
    <n v="-1"/>
    <m/>
  </r>
  <r>
    <n v="6985"/>
    <s v="2026/01 "/>
    <x v="230"/>
    <x v="105"/>
    <x v="199"/>
    <n v="40"/>
    <m/>
  </r>
  <r>
    <n v="6986"/>
    <s v="2026/01 "/>
    <x v="231"/>
    <x v="105"/>
    <x v="200"/>
    <n v="50"/>
    <m/>
  </r>
  <r>
    <n v="6987"/>
    <s v="2026/01 "/>
    <x v="850"/>
    <x v="105"/>
    <x v="550"/>
    <n v="10"/>
    <m/>
  </r>
  <r>
    <n v="6988"/>
    <s v="2026/01 "/>
    <x v="552"/>
    <x v="105"/>
    <x v="398"/>
    <n v="50"/>
    <m/>
  </r>
  <r>
    <n v="6989"/>
    <s v="2026/01 "/>
    <x v="1370"/>
    <x v="105"/>
    <x v="755"/>
    <n v="20"/>
    <m/>
  </r>
  <r>
    <n v="6990"/>
    <s v="2026/01 "/>
    <x v="1421"/>
    <x v="105"/>
    <x v="383"/>
    <m/>
    <m/>
  </r>
  <r>
    <n v="6991"/>
    <s v="2026/01 "/>
    <x v="357"/>
    <x v="77"/>
    <x v="292"/>
    <n v="320"/>
    <m/>
  </r>
  <r>
    <n v="6992"/>
    <s v="2026/01 "/>
    <x v="358"/>
    <x v="100"/>
    <x v="293"/>
    <n v="140"/>
    <m/>
  </r>
  <r>
    <n v="6993"/>
    <s v="2026/01 "/>
    <x v="234"/>
    <x v="100"/>
    <x v="203"/>
    <n v="205"/>
    <m/>
  </r>
  <r>
    <n v="6994"/>
    <s v="2026/01 "/>
    <x v="235"/>
    <x v="100"/>
    <x v="204"/>
    <n v="114"/>
    <m/>
  </r>
  <r>
    <n v="6995"/>
    <s v="2026/01 "/>
    <x v="236"/>
    <x v="100"/>
    <x v="205"/>
    <n v="84"/>
    <m/>
  </r>
  <r>
    <n v="6996"/>
    <s v="2026/01 "/>
    <x v="472"/>
    <x v="100"/>
    <x v="357"/>
    <n v="20"/>
    <m/>
  </r>
  <r>
    <n v="6997"/>
    <s v="2026/01 "/>
    <x v="362"/>
    <x v="78"/>
    <x v="297"/>
    <n v="30"/>
    <m/>
  </r>
  <r>
    <n v="6998"/>
    <s v="2026/01 "/>
    <x v="241"/>
    <x v="78"/>
    <x v="210"/>
    <n v="260"/>
    <m/>
  </r>
  <r>
    <n v="6999"/>
    <s v="2026/01 "/>
    <x v="242"/>
    <x v="78"/>
    <x v="211"/>
    <n v="2310"/>
    <m/>
  </r>
  <r>
    <n v="7000"/>
    <s v="2026/01 "/>
    <x v="243"/>
    <x v="79"/>
    <x v="212"/>
    <n v="200"/>
    <m/>
  </r>
  <r>
    <n v="7001"/>
    <s v="2026/01 "/>
    <x v="555"/>
    <x v="79"/>
    <x v="401"/>
    <n v="100"/>
    <m/>
  </r>
  <r>
    <n v="7002"/>
    <s v="2026/01 "/>
    <x v="244"/>
    <x v="79"/>
    <x v="213"/>
    <n v="30"/>
    <m/>
  </r>
  <r>
    <n v="7003"/>
    <s v="2026/01 "/>
    <x v="245"/>
    <x v="79"/>
    <x v="214"/>
    <n v="1610"/>
    <m/>
  </r>
  <r>
    <n v="7004"/>
    <s v="2026/01 "/>
    <x v="246"/>
    <x v="79"/>
    <x v="215"/>
    <n v="16"/>
    <m/>
  </r>
  <r>
    <n v="7005"/>
    <s v="2026/01 "/>
    <x v="474"/>
    <x v="79"/>
    <x v="359"/>
    <n v="27"/>
    <m/>
  </r>
  <r>
    <n v="7006"/>
    <s v="2026/01 "/>
    <x v="247"/>
    <x v="79"/>
    <x v="216"/>
    <n v="1070"/>
    <m/>
  </r>
  <r>
    <n v="7007"/>
    <s v="2026/01 "/>
    <x v="248"/>
    <x v="79"/>
    <x v="217"/>
    <n v="2660"/>
    <m/>
  </r>
  <r>
    <n v="7008"/>
    <s v="2026/01 "/>
    <x v="250"/>
    <x v="79"/>
    <x v="219"/>
    <n v="41"/>
    <m/>
  </r>
  <r>
    <n v="7009"/>
    <s v="2026/01 "/>
    <x v="756"/>
    <x v="145"/>
    <x v="506"/>
    <m/>
    <m/>
  </r>
  <r>
    <n v="7010"/>
    <s v="2026/01 "/>
    <x v="1503"/>
    <x v="79"/>
    <x v="735"/>
    <m/>
    <m/>
  </r>
  <r>
    <n v="7011"/>
    <s v="2026/01 "/>
    <x v="1504"/>
    <x v="100"/>
    <x v="106"/>
    <n v="1"/>
    <m/>
  </r>
  <r>
    <n v="7012"/>
    <s v="2026/01 "/>
    <x v="1505"/>
    <x v="603"/>
    <x v="816"/>
    <n v="2"/>
    <m/>
  </r>
  <r>
    <n v="7013"/>
    <s v="2026/02 "/>
    <x v="1506"/>
    <x v="591"/>
    <x v="817"/>
    <n v="1388"/>
    <m/>
  </r>
  <r>
    <n v="7014"/>
    <s v="2026/02 "/>
    <x v="1475"/>
    <x v="604"/>
    <x v="808"/>
    <n v="85180"/>
    <m/>
  </r>
  <r>
    <n v="7015"/>
    <s v="2026/02 "/>
    <x v="1476"/>
    <x v="592"/>
    <x v="809"/>
    <n v="50"/>
    <m/>
  </r>
  <r>
    <n v="7016"/>
    <s v="2026/02 "/>
    <x v="1477"/>
    <x v="593"/>
    <x v="9"/>
    <n v="20"/>
    <m/>
  </r>
  <r>
    <n v="7017"/>
    <s v="2026/02 "/>
    <x v="1478"/>
    <x v="594"/>
    <x v="9"/>
    <n v="246"/>
    <m/>
  </r>
  <r>
    <n v="7018"/>
    <s v="2026/02 "/>
    <x v="1507"/>
    <x v="605"/>
    <x v="9"/>
    <n v="100"/>
    <m/>
  </r>
  <r>
    <n v="7019"/>
    <s v="2026/02 "/>
    <x v="1480"/>
    <x v="606"/>
    <x v="9"/>
    <n v="18100"/>
    <m/>
  </r>
  <r>
    <n v="7020"/>
    <s v="2026/02 "/>
    <x v="1508"/>
    <x v="607"/>
    <x v="9"/>
    <n v="30"/>
    <m/>
  </r>
  <r>
    <n v="7021"/>
    <s v="2026/02 "/>
    <x v="1"/>
    <x v="0"/>
    <x v="1"/>
    <n v="10"/>
    <m/>
  </r>
  <r>
    <n v="7022"/>
    <s v="2026/02 "/>
    <x v="675"/>
    <x v="148"/>
    <x v="8"/>
    <n v="10"/>
    <m/>
  </r>
  <r>
    <n v="7023"/>
    <s v="2026/02 "/>
    <x v="571"/>
    <x v="148"/>
    <x v="11"/>
    <n v="10"/>
    <m/>
  </r>
  <r>
    <n v="7024"/>
    <s v="2026/02 "/>
    <x v="1097"/>
    <x v="1"/>
    <x v="307"/>
    <n v="1"/>
    <m/>
  </r>
  <r>
    <n v="7025"/>
    <s v="2026/02 "/>
    <x v="908"/>
    <x v="148"/>
    <x v="10"/>
    <n v="10"/>
    <m/>
  </r>
  <r>
    <n v="7026"/>
    <s v="2026/02 "/>
    <x v="1509"/>
    <x v="148"/>
    <x v="0"/>
    <n v="10"/>
    <m/>
  </r>
  <r>
    <n v="7027"/>
    <s v="2026/02 "/>
    <x v="372"/>
    <x v="148"/>
    <x v="1"/>
    <n v="10"/>
    <m/>
  </r>
  <r>
    <n v="7028"/>
    <s v="2026/02 "/>
    <x v="772"/>
    <x v="148"/>
    <x v="3"/>
    <n v="10"/>
    <m/>
  </r>
  <r>
    <n v="7029"/>
    <s v="2026/02 "/>
    <x v="576"/>
    <x v="230"/>
    <x v="417"/>
    <n v="30"/>
    <m/>
  </r>
  <r>
    <n v="7030"/>
    <s v="2026/02 "/>
    <x v="13"/>
    <x v="7"/>
    <x v="8"/>
    <m/>
    <m/>
  </r>
  <r>
    <n v="7031"/>
    <s v="2026/02 "/>
    <x v="382"/>
    <x v="85"/>
    <x v="13"/>
    <n v="1"/>
    <m/>
  </r>
  <r>
    <n v="7032"/>
    <s v="2026/02 "/>
    <x v="1173"/>
    <x v="85"/>
    <x v="225"/>
    <n v="1"/>
    <m/>
  </r>
  <r>
    <n v="7033"/>
    <s v="2026/02 "/>
    <x v="859"/>
    <x v="85"/>
    <x v="363"/>
    <n v="1"/>
    <m/>
  </r>
  <r>
    <n v="7034"/>
    <s v="2026/02 "/>
    <x v="383"/>
    <x v="85"/>
    <x v="307"/>
    <n v="1"/>
    <m/>
  </r>
  <r>
    <n v="7035"/>
    <s v="2026/02 "/>
    <x v="1174"/>
    <x v="85"/>
    <x v="364"/>
    <n v="1"/>
    <m/>
  </r>
  <r>
    <n v="7036"/>
    <s v="2026/02 "/>
    <x v="384"/>
    <x v="85"/>
    <x v="308"/>
    <n v="1"/>
    <m/>
  </r>
  <r>
    <n v="7037"/>
    <s v="2026/02 "/>
    <x v="1488"/>
    <x v="82"/>
    <x v="307"/>
    <n v="1"/>
    <m/>
  </r>
  <r>
    <n v="7038"/>
    <s v="2026/02 "/>
    <x v="1510"/>
    <x v="9"/>
    <x v="15"/>
    <n v="50"/>
    <m/>
  </r>
  <r>
    <n v="7039"/>
    <s v="2026/02 "/>
    <x v="1511"/>
    <x v="9"/>
    <x v="812"/>
    <n v="2"/>
    <m/>
  </r>
  <r>
    <n v="7040"/>
    <s v="2026/02 "/>
    <x v="1009"/>
    <x v="83"/>
    <x v="0"/>
    <n v="1"/>
    <m/>
  </r>
  <r>
    <n v="7041"/>
    <s v="2026/02 "/>
    <x v="1512"/>
    <x v="7"/>
    <x v="10"/>
    <m/>
    <m/>
  </r>
  <r>
    <n v="7042"/>
    <s v="2026/02 "/>
    <x v="274"/>
    <x v="114"/>
    <x v="9"/>
    <n v="20"/>
    <m/>
  </r>
  <r>
    <n v="7043"/>
    <s v="2026/02 "/>
    <x v="31"/>
    <x v="14"/>
    <x v="22"/>
    <n v="62"/>
    <m/>
  </r>
  <r>
    <n v="7044"/>
    <s v="2026/02 "/>
    <x v="32"/>
    <x v="15"/>
    <x v="23"/>
    <n v="59"/>
    <m/>
  </r>
  <r>
    <n v="7045"/>
    <s v="2026/02 "/>
    <x v="35"/>
    <x v="18"/>
    <x v="26"/>
    <n v="42"/>
    <m/>
  </r>
  <r>
    <n v="7046"/>
    <s v="2026/02 "/>
    <x v="38"/>
    <x v="21"/>
    <x v="29"/>
    <n v="2"/>
    <m/>
  </r>
  <r>
    <n v="7047"/>
    <s v="2026/02 "/>
    <x v="39"/>
    <x v="22"/>
    <x v="30"/>
    <n v="4"/>
    <m/>
  </r>
  <r>
    <n v="7048"/>
    <s v="2026/02 "/>
    <x v="417"/>
    <x v="172"/>
    <x v="9"/>
    <m/>
    <m/>
  </r>
  <r>
    <n v="7049"/>
    <s v="2026/02 "/>
    <x v="41"/>
    <x v="24"/>
    <x v="32"/>
    <n v="2"/>
    <m/>
  </r>
  <r>
    <n v="7050"/>
    <s v="2026/02 "/>
    <x v="42"/>
    <x v="25"/>
    <x v="33"/>
    <n v="8"/>
    <m/>
  </r>
  <r>
    <n v="7051"/>
    <s v="2026/02 "/>
    <x v="43"/>
    <x v="26"/>
    <x v="34"/>
    <n v="150"/>
    <m/>
  </r>
  <r>
    <n v="7052"/>
    <s v="2026/02 "/>
    <x v="44"/>
    <x v="27"/>
    <x v="35"/>
    <n v="14"/>
    <m/>
  </r>
  <r>
    <n v="7053"/>
    <s v="2026/02 "/>
    <x v="46"/>
    <x v="29"/>
    <x v="37"/>
    <n v="42"/>
    <m/>
  </r>
  <r>
    <n v="7054"/>
    <s v="2026/02 "/>
    <x v="47"/>
    <x v="30"/>
    <x v="38"/>
    <n v="53"/>
    <m/>
  </r>
  <r>
    <n v="7055"/>
    <s v="2026/02 "/>
    <x v="50"/>
    <x v="33"/>
    <x v="41"/>
    <n v="28"/>
    <m/>
  </r>
  <r>
    <n v="7056"/>
    <s v="2026/02 "/>
    <x v="51"/>
    <x v="34"/>
    <x v="42"/>
    <n v="10"/>
    <m/>
  </r>
  <r>
    <n v="7057"/>
    <s v="2026/02 "/>
    <x v="53"/>
    <x v="36"/>
    <x v="44"/>
    <n v="26"/>
    <m/>
  </r>
  <r>
    <n v="7058"/>
    <s v="2026/02 "/>
    <x v="54"/>
    <x v="37"/>
    <x v="45"/>
    <n v="42"/>
    <m/>
  </r>
  <r>
    <n v="7059"/>
    <s v="2026/02 "/>
    <x v="55"/>
    <x v="38"/>
    <x v="46"/>
    <n v="20"/>
    <m/>
  </r>
  <r>
    <n v="7060"/>
    <s v="2026/02 "/>
    <x v="56"/>
    <x v="39"/>
    <x v="47"/>
    <n v="20"/>
    <m/>
  </r>
  <r>
    <n v="7061"/>
    <s v="2026/02 "/>
    <x v="58"/>
    <x v="41"/>
    <x v="49"/>
    <n v="6"/>
    <m/>
  </r>
  <r>
    <n v="7062"/>
    <s v="2026/02 "/>
    <x v="512"/>
    <x v="203"/>
    <x v="9"/>
    <n v="40"/>
    <m/>
  </r>
  <r>
    <n v="7063"/>
    <s v="2026/02 "/>
    <x v="513"/>
    <x v="204"/>
    <x v="9"/>
    <n v="40"/>
    <m/>
  </r>
  <r>
    <n v="7064"/>
    <s v="2026/02 "/>
    <x v="63"/>
    <x v="46"/>
    <x v="54"/>
    <n v="150"/>
    <m/>
  </r>
  <r>
    <n v="7065"/>
    <s v="2026/02 "/>
    <x v="65"/>
    <x v="48"/>
    <x v="56"/>
    <n v="-2608"/>
    <m/>
  </r>
  <r>
    <n v="7066"/>
    <s v="2026/02 "/>
    <x v="419"/>
    <x v="174"/>
    <x v="9"/>
    <n v="40"/>
    <m/>
  </r>
  <r>
    <n v="7067"/>
    <s v="2026/02 "/>
    <x v="66"/>
    <x v="49"/>
    <x v="57"/>
    <n v="200"/>
    <m/>
  </r>
  <r>
    <n v="7068"/>
    <s v="2026/02 "/>
    <x v="67"/>
    <x v="50"/>
    <x v="58"/>
    <n v="50"/>
    <m/>
  </r>
  <r>
    <n v="7069"/>
    <s v="2026/02 "/>
    <x v="515"/>
    <x v="206"/>
    <x v="375"/>
    <n v="50"/>
    <m/>
  </r>
  <r>
    <n v="7070"/>
    <s v="2026/02 "/>
    <x v="69"/>
    <x v="52"/>
    <x v="60"/>
    <n v="34"/>
    <m/>
  </r>
  <r>
    <n v="7071"/>
    <s v="2026/02 "/>
    <x v="422"/>
    <x v="177"/>
    <x v="9"/>
    <n v="1"/>
    <m/>
  </r>
  <r>
    <n v="7072"/>
    <s v="2026/02 "/>
    <x v="605"/>
    <x v="254"/>
    <x v="424"/>
    <n v="50"/>
    <m/>
  </r>
  <r>
    <n v="7073"/>
    <s v="2026/02 "/>
    <x v="71"/>
    <x v="54"/>
    <x v="9"/>
    <n v="50"/>
    <m/>
  </r>
  <r>
    <n v="7074"/>
    <s v="2026/02 "/>
    <x v="72"/>
    <x v="55"/>
    <x v="9"/>
    <n v="240"/>
    <m/>
  </r>
  <r>
    <n v="7075"/>
    <s v="2026/02 "/>
    <x v="73"/>
    <x v="56"/>
    <x v="64"/>
    <n v="20"/>
    <m/>
  </r>
  <r>
    <n v="7076"/>
    <s v="2026/02 "/>
    <x v="74"/>
    <x v="57"/>
    <x v="65"/>
    <n v="2327"/>
    <m/>
  </r>
  <r>
    <n v="7077"/>
    <s v="2026/02 "/>
    <x v="286"/>
    <x v="126"/>
    <x v="242"/>
    <n v="3"/>
    <m/>
  </r>
  <r>
    <n v="7078"/>
    <s v="2026/02 "/>
    <x v="874"/>
    <x v="333"/>
    <x v="560"/>
    <n v="10"/>
    <m/>
  </r>
  <r>
    <n v="7079"/>
    <s v="2026/02 "/>
    <x v="75"/>
    <x v="58"/>
    <x v="9"/>
    <n v="40"/>
    <m/>
  </r>
  <r>
    <n v="7080"/>
    <s v="2026/02 "/>
    <x v="76"/>
    <x v="59"/>
    <x v="66"/>
    <n v="30"/>
    <m/>
  </r>
  <r>
    <n v="7081"/>
    <s v="2026/02 "/>
    <x v="1061"/>
    <x v="405"/>
    <x v="9"/>
    <n v="40"/>
    <m/>
  </r>
  <r>
    <n v="7082"/>
    <s v="2026/02 "/>
    <x v="288"/>
    <x v="128"/>
    <x v="9"/>
    <m/>
    <m/>
  </r>
  <r>
    <n v="7083"/>
    <s v="2026/02 "/>
    <x v="983"/>
    <x v="383"/>
    <x v="9"/>
    <n v="10"/>
    <m/>
  </r>
  <r>
    <n v="7084"/>
    <s v="2026/02 "/>
    <x v="304"/>
    <x v="48"/>
    <x v="257"/>
    <n v="28"/>
    <m/>
  </r>
  <r>
    <n v="7085"/>
    <s v="2026/02 "/>
    <x v="86"/>
    <x v="48"/>
    <x v="74"/>
    <n v="3000"/>
    <m/>
  </r>
  <r>
    <n v="7086"/>
    <s v="2026/02 "/>
    <x v="1513"/>
    <x v="608"/>
    <x v="9"/>
    <m/>
    <m/>
  </r>
  <r>
    <n v="7087"/>
    <s v="2026/02 "/>
    <x v="992"/>
    <x v="387"/>
    <x v="371"/>
    <n v="5"/>
    <m/>
  </r>
  <r>
    <n v="7088"/>
    <s v="2026/02 "/>
    <x v="437"/>
    <x v="190"/>
    <x v="9"/>
    <m/>
    <m/>
  </r>
  <r>
    <n v="7089"/>
    <s v="2026/02 "/>
    <x v="728"/>
    <x v="296"/>
    <x v="9"/>
    <m/>
    <m/>
  </r>
  <r>
    <n v="7090"/>
    <s v="2026/02 "/>
    <x v="730"/>
    <x v="297"/>
    <x v="78"/>
    <n v="108"/>
    <m/>
  </r>
  <r>
    <n v="7091"/>
    <s v="2026/02 "/>
    <x v="97"/>
    <x v="71"/>
    <x v="78"/>
    <n v="10"/>
    <m/>
  </r>
  <r>
    <n v="7092"/>
    <s v="2026/02 "/>
    <x v="314"/>
    <x v="135"/>
    <x v="79"/>
    <n v="300"/>
    <m/>
  </r>
  <r>
    <n v="7093"/>
    <s v="2026/02 "/>
    <x v="1132"/>
    <x v="439"/>
    <x v="79"/>
    <n v="60"/>
    <m/>
  </r>
  <r>
    <n v="7094"/>
    <s v="2026/02 "/>
    <x v="98"/>
    <x v="72"/>
    <x v="79"/>
    <n v="230"/>
    <m/>
  </r>
  <r>
    <n v="7095"/>
    <s v="2026/02 "/>
    <x v="99"/>
    <x v="73"/>
    <x v="79"/>
    <n v="90"/>
    <m/>
  </r>
  <r>
    <n v="7096"/>
    <s v="2026/02 "/>
    <x v="321"/>
    <x v="77"/>
    <x v="818"/>
    <n v="3"/>
    <m/>
  </r>
  <r>
    <n v="7097"/>
    <s v="2026/02 "/>
    <x v="322"/>
    <x v="78"/>
    <x v="2"/>
    <n v="10"/>
    <m/>
  </r>
  <r>
    <n v="7098"/>
    <s v="2026/02 "/>
    <x v="105"/>
    <x v="78"/>
    <x v="819"/>
    <n v="1"/>
    <m/>
  </r>
  <r>
    <n v="7099"/>
    <s v="2026/02 "/>
    <x v="1161"/>
    <x v="79"/>
    <x v="2"/>
    <n v="5"/>
    <m/>
  </r>
  <r>
    <n v="7100"/>
    <s v="2026/02 "/>
    <x v="1266"/>
    <x v="104"/>
    <x v="15"/>
    <n v="50"/>
    <m/>
  </r>
  <r>
    <n v="7101"/>
    <s v="2026/02 "/>
    <x v="1514"/>
    <x v="609"/>
    <x v="820"/>
    <n v="12"/>
    <m/>
  </r>
  <r>
    <n v="7102"/>
    <s v="2026/02 "/>
    <x v="1515"/>
    <x v="610"/>
    <x v="821"/>
    <n v="4"/>
    <m/>
  </r>
  <r>
    <n v="7103"/>
    <s v="2026/02 "/>
    <x v="1493"/>
    <x v="600"/>
    <x v="811"/>
    <n v="47"/>
    <m/>
  </r>
  <r>
    <n v="7104"/>
    <s v="2026/02 "/>
    <x v="1494"/>
    <x v="85"/>
    <x v="812"/>
    <n v="2"/>
    <m/>
  </r>
  <r>
    <n v="7105"/>
    <s v="2026/02 "/>
    <x v="649"/>
    <x v="9"/>
    <x v="441"/>
    <n v="5"/>
    <m/>
  </r>
  <r>
    <n v="7106"/>
    <s v="2026/02 "/>
    <x v="829"/>
    <x v="9"/>
    <x v="123"/>
    <n v="6"/>
    <m/>
  </r>
  <r>
    <n v="7107"/>
    <s v="2026/02 "/>
    <x v="328"/>
    <x v="11"/>
    <x v="267"/>
    <n v="10"/>
    <m/>
  </r>
  <r>
    <n v="7108"/>
    <s v="2026/02 "/>
    <x v="1088"/>
    <x v="11"/>
    <x v="123"/>
    <n v="5"/>
    <m/>
  </r>
  <r>
    <n v="7109"/>
    <s v="2026/02 "/>
    <x v="1516"/>
    <x v="11"/>
    <x v="107"/>
    <n v="7"/>
    <m/>
  </r>
  <r>
    <n v="7110"/>
    <s v="2026/02 "/>
    <x v="329"/>
    <x v="90"/>
    <x v="268"/>
    <n v="1"/>
    <m/>
  </r>
  <r>
    <n v="7111"/>
    <s v="2026/02 "/>
    <x v="446"/>
    <x v="85"/>
    <x v="340"/>
    <n v="5"/>
    <m/>
  </r>
  <r>
    <n v="7112"/>
    <s v="2026/02 "/>
    <x v="116"/>
    <x v="85"/>
    <x v="91"/>
    <n v="10"/>
    <m/>
  </r>
  <r>
    <n v="7113"/>
    <s v="2026/02 "/>
    <x v="117"/>
    <x v="85"/>
    <x v="92"/>
    <n v="2"/>
    <m/>
  </r>
  <r>
    <n v="7114"/>
    <s v="2026/02 "/>
    <x v="120"/>
    <x v="85"/>
    <x v="95"/>
    <n v="32"/>
    <m/>
  </r>
  <r>
    <n v="7115"/>
    <s v="2026/02 "/>
    <x v="121"/>
    <x v="85"/>
    <x v="96"/>
    <n v="10"/>
    <m/>
  </r>
  <r>
    <n v="7116"/>
    <s v="2026/02 "/>
    <x v="122"/>
    <x v="85"/>
    <x v="97"/>
    <n v="48"/>
    <m/>
  </r>
  <r>
    <n v="7117"/>
    <s v="2026/02 "/>
    <x v="125"/>
    <x v="6"/>
    <x v="8"/>
    <n v="19"/>
    <m/>
  </r>
  <r>
    <n v="7118"/>
    <s v="2026/02 "/>
    <x v="126"/>
    <x v="6"/>
    <x v="10"/>
    <n v="10"/>
    <m/>
  </r>
  <r>
    <n v="7119"/>
    <s v="2026/02 "/>
    <x v="127"/>
    <x v="6"/>
    <x v="11"/>
    <n v="5"/>
    <m/>
  </r>
  <r>
    <n v="7120"/>
    <s v="2026/02 "/>
    <x v="447"/>
    <x v="6"/>
    <x v="12"/>
    <n v="5"/>
    <m/>
  </r>
  <r>
    <n v="7121"/>
    <s v="2026/02 "/>
    <x v="129"/>
    <x v="87"/>
    <x v="100"/>
    <n v="55"/>
    <m/>
  </r>
  <r>
    <n v="7122"/>
    <s v="2026/02 "/>
    <x v="130"/>
    <x v="87"/>
    <x v="101"/>
    <n v="79"/>
    <m/>
  </r>
  <r>
    <n v="7123"/>
    <s v="2026/02 "/>
    <x v="131"/>
    <x v="87"/>
    <x v="102"/>
    <n v="19"/>
    <m/>
  </r>
  <r>
    <n v="7124"/>
    <s v="2026/02 "/>
    <x v="132"/>
    <x v="87"/>
    <x v="103"/>
    <n v="8"/>
    <m/>
  </r>
  <r>
    <n v="7125"/>
    <s v="2026/02 "/>
    <x v="532"/>
    <x v="87"/>
    <x v="383"/>
    <n v="7"/>
    <m/>
  </r>
  <r>
    <n v="7126"/>
    <s v="2026/02 "/>
    <x v="134"/>
    <x v="87"/>
    <x v="105"/>
    <n v="19"/>
    <m/>
  </r>
  <r>
    <n v="7127"/>
    <s v="2026/02 "/>
    <x v="136"/>
    <x v="87"/>
    <x v="107"/>
    <n v="4"/>
    <m/>
  </r>
  <r>
    <n v="7128"/>
    <s v="2026/02 "/>
    <x v="137"/>
    <x v="87"/>
    <x v="108"/>
    <n v="5"/>
    <m/>
  </r>
  <r>
    <n v="7129"/>
    <s v="2026/02 "/>
    <x v="1517"/>
    <x v="87"/>
    <x v="446"/>
    <n v="2"/>
    <m/>
  </r>
  <r>
    <n v="7130"/>
    <s v="2026/02 "/>
    <x v="1518"/>
    <x v="87"/>
    <x v="822"/>
    <n v="2"/>
    <m/>
  </r>
  <r>
    <n v="7131"/>
    <s v="2026/02 "/>
    <x v="138"/>
    <x v="82"/>
    <x v="109"/>
    <n v="120"/>
    <m/>
  </r>
  <r>
    <n v="7132"/>
    <s v="2026/02 "/>
    <x v="139"/>
    <x v="82"/>
    <x v="110"/>
    <n v="120"/>
    <m/>
  </r>
  <r>
    <n v="7133"/>
    <s v="2026/02 "/>
    <x v="141"/>
    <x v="82"/>
    <x v="112"/>
    <n v="20"/>
    <m/>
  </r>
  <r>
    <n v="7134"/>
    <s v="2026/02 "/>
    <x v="1223"/>
    <x v="82"/>
    <x v="695"/>
    <n v="20"/>
    <m/>
  </r>
  <r>
    <n v="7135"/>
    <s v="2026/02 "/>
    <x v="1496"/>
    <x v="82"/>
    <x v="446"/>
    <n v="2"/>
    <m/>
  </r>
  <r>
    <n v="7136"/>
    <s v="2026/02 "/>
    <x v="142"/>
    <x v="9"/>
    <x v="113"/>
    <n v="1276"/>
    <m/>
  </r>
  <r>
    <n v="7137"/>
    <s v="2026/02 "/>
    <x v="143"/>
    <x v="9"/>
    <x v="114"/>
    <n v="20"/>
    <m/>
  </r>
  <r>
    <n v="7138"/>
    <s v="2026/02 "/>
    <x v="144"/>
    <x v="9"/>
    <x v="115"/>
    <n v="970"/>
    <m/>
  </r>
  <r>
    <n v="7139"/>
    <s v="2026/02 "/>
    <x v="145"/>
    <x v="9"/>
    <x v="116"/>
    <n v="490"/>
    <m/>
  </r>
  <r>
    <n v="7140"/>
    <s v="2026/02 "/>
    <x v="146"/>
    <x v="9"/>
    <x v="117"/>
    <n v="268"/>
    <m/>
  </r>
  <r>
    <n v="7141"/>
    <s v="2026/02 "/>
    <x v="147"/>
    <x v="9"/>
    <x v="118"/>
    <n v="400"/>
    <m/>
  </r>
  <r>
    <n v="7142"/>
    <s v="2026/02 "/>
    <x v="148"/>
    <x v="9"/>
    <x v="119"/>
    <n v="60"/>
    <m/>
  </r>
  <r>
    <n v="7143"/>
    <s v="2026/02 "/>
    <x v="149"/>
    <x v="9"/>
    <x v="120"/>
    <n v="28"/>
    <m/>
  </r>
  <r>
    <n v="7144"/>
    <s v="2026/02 "/>
    <x v="150"/>
    <x v="9"/>
    <x v="121"/>
    <n v="553"/>
    <m/>
  </r>
  <r>
    <n v="7145"/>
    <s v="2026/02 "/>
    <x v="151"/>
    <x v="9"/>
    <x v="122"/>
    <n v="1"/>
    <m/>
  </r>
  <r>
    <n v="7146"/>
    <s v="2026/02 "/>
    <x v="152"/>
    <x v="9"/>
    <x v="123"/>
    <n v="10"/>
    <m/>
  </r>
  <r>
    <n v="7147"/>
    <s v="2026/02 "/>
    <x v="534"/>
    <x v="9"/>
    <x v="106"/>
    <n v="2"/>
    <m/>
  </r>
  <r>
    <n v="7148"/>
    <s v="2026/02 "/>
    <x v="454"/>
    <x v="9"/>
    <x v="107"/>
    <n v="11"/>
    <m/>
  </r>
  <r>
    <n v="7149"/>
    <s v="2026/02 "/>
    <x v="153"/>
    <x v="9"/>
    <x v="124"/>
    <n v="20"/>
    <m/>
  </r>
  <r>
    <n v="7150"/>
    <s v="2026/02 "/>
    <x v="740"/>
    <x v="9"/>
    <x v="446"/>
    <n v="2"/>
    <m/>
  </r>
  <r>
    <n v="7151"/>
    <s v="2026/02 "/>
    <x v="535"/>
    <x v="9"/>
    <x v="385"/>
    <n v="520"/>
    <m/>
  </r>
  <r>
    <n v="7152"/>
    <s v="2026/02 "/>
    <x v="154"/>
    <x v="9"/>
    <x v="125"/>
    <n v="51"/>
    <m/>
  </r>
  <r>
    <n v="7153"/>
    <s v="2026/02 "/>
    <x v="155"/>
    <x v="9"/>
    <x v="126"/>
    <n v="10"/>
    <m/>
  </r>
  <r>
    <n v="7154"/>
    <s v="2026/02 "/>
    <x v="156"/>
    <x v="88"/>
    <x v="127"/>
    <n v="4"/>
    <m/>
  </r>
  <r>
    <n v="7155"/>
    <s v="2026/02 "/>
    <x v="157"/>
    <x v="88"/>
    <x v="128"/>
    <n v="20"/>
    <m/>
  </r>
  <r>
    <n v="7156"/>
    <s v="2026/02 "/>
    <x v="838"/>
    <x v="88"/>
    <x v="539"/>
    <n v="150"/>
    <m/>
  </r>
  <r>
    <n v="7157"/>
    <s v="2026/02 "/>
    <x v="158"/>
    <x v="88"/>
    <x v="129"/>
    <n v="20"/>
    <m/>
  </r>
  <r>
    <n v="7158"/>
    <s v="2026/02 "/>
    <x v="159"/>
    <x v="88"/>
    <x v="130"/>
    <n v="180"/>
    <m/>
  </r>
  <r>
    <n v="7159"/>
    <s v="2026/02 "/>
    <x v="160"/>
    <x v="88"/>
    <x v="131"/>
    <n v="185"/>
    <m/>
  </r>
  <r>
    <n v="7160"/>
    <s v="2026/02 "/>
    <x v="161"/>
    <x v="11"/>
    <x v="132"/>
    <n v="100"/>
    <m/>
  </r>
  <r>
    <n v="7161"/>
    <s v="2026/02 "/>
    <x v="336"/>
    <x v="11"/>
    <x v="275"/>
    <n v="10"/>
    <m/>
  </r>
  <r>
    <n v="7162"/>
    <s v="2026/02 "/>
    <x v="162"/>
    <x v="11"/>
    <x v="133"/>
    <n v="60"/>
    <m/>
  </r>
  <r>
    <n v="7163"/>
    <s v="2026/02 "/>
    <x v="163"/>
    <x v="11"/>
    <x v="134"/>
    <n v="78"/>
    <m/>
  </r>
  <r>
    <n v="7164"/>
    <s v="2026/02 "/>
    <x v="164"/>
    <x v="11"/>
    <x v="135"/>
    <n v="35"/>
    <m/>
  </r>
  <r>
    <n v="7165"/>
    <s v="2026/02 "/>
    <x v="337"/>
    <x v="11"/>
    <x v="276"/>
    <n v="10"/>
    <m/>
  </r>
  <r>
    <n v="7166"/>
    <s v="2026/02 "/>
    <x v="456"/>
    <x v="11"/>
    <x v="348"/>
    <n v="30"/>
    <m/>
  </r>
  <r>
    <n v="7167"/>
    <s v="2026/02 "/>
    <x v="165"/>
    <x v="11"/>
    <x v="136"/>
    <n v="100"/>
    <m/>
  </r>
  <r>
    <n v="7168"/>
    <s v="2026/02 "/>
    <x v="839"/>
    <x v="11"/>
    <x v="540"/>
    <n v="2"/>
    <m/>
  </r>
  <r>
    <n v="7169"/>
    <s v="2026/02 "/>
    <x v="1519"/>
    <x v="11"/>
    <x v="106"/>
    <n v="3"/>
    <m/>
  </r>
  <r>
    <n v="7170"/>
    <s v="2026/02 "/>
    <x v="166"/>
    <x v="11"/>
    <x v="137"/>
    <n v="20"/>
    <m/>
  </r>
  <r>
    <n v="7171"/>
    <s v="2026/02 "/>
    <x v="1520"/>
    <x v="11"/>
    <x v="123"/>
    <n v="5"/>
    <m/>
  </r>
  <r>
    <n v="7172"/>
    <s v="2026/02 "/>
    <x v="171"/>
    <x v="83"/>
    <x v="142"/>
    <n v="10"/>
    <m/>
  </r>
  <r>
    <n v="7173"/>
    <s v="2026/02 "/>
    <x v="172"/>
    <x v="83"/>
    <x v="143"/>
    <n v="55"/>
    <m/>
  </r>
  <r>
    <n v="7174"/>
    <s v="2026/02 "/>
    <x v="173"/>
    <x v="83"/>
    <x v="144"/>
    <n v="76"/>
    <m/>
  </r>
  <r>
    <n v="7175"/>
    <s v="2026/02 "/>
    <x v="174"/>
    <x v="83"/>
    <x v="145"/>
    <n v="25"/>
    <m/>
  </r>
  <r>
    <n v="7176"/>
    <s v="2026/02 "/>
    <x v="175"/>
    <x v="83"/>
    <x v="146"/>
    <n v="30"/>
    <m/>
  </r>
  <r>
    <n v="7177"/>
    <s v="2026/02 "/>
    <x v="1347"/>
    <x v="83"/>
    <x v="383"/>
    <n v="10"/>
    <m/>
  </r>
  <r>
    <n v="7178"/>
    <s v="2026/02 "/>
    <x v="1521"/>
    <x v="83"/>
    <x v="123"/>
    <n v="5"/>
    <m/>
  </r>
  <r>
    <n v="7179"/>
    <s v="2026/02 "/>
    <x v="1499"/>
    <x v="83"/>
    <x v="107"/>
    <n v="5"/>
    <m/>
  </r>
  <r>
    <n v="7180"/>
    <s v="2026/02 "/>
    <x v="176"/>
    <x v="83"/>
    <x v="147"/>
    <n v="5"/>
    <m/>
  </r>
  <r>
    <n v="7181"/>
    <s v="2026/02 "/>
    <x v="338"/>
    <x v="10"/>
    <x v="277"/>
    <n v="50"/>
    <m/>
  </r>
  <r>
    <n v="7182"/>
    <s v="2026/02 "/>
    <x v="177"/>
    <x v="10"/>
    <x v="148"/>
    <n v="50"/>
    <m/>
  </r>
  <r>
    <n v="7183"/>
    <s v="2026/02 "/>
    <x v="179"/>
    <x v="90"/>
    <x v="150"/>
    <n v="20"/>
    <m/>
  </r>
  <r>
    <n v="7184"/>
    <s v="2026/02 "/>
    <x v="180"/>
    <x v="90"/>
    <x v="151"/>
    <n v="10"/>
    <m/>
  </r>
  <r>
    <n v="7185"/>
    <s v="2026/02 "/>
    <x v="341"/>
    <x v="90"/>
    <x v="280"/>
    <n v="320"/>
    <m/>
  </r>
  <r>
    <n v="7186"/>
    <s v="2026/02 "/>
    <x v="181"/>
    <x v="90"/>
    <x v="152"/>
    <n v="450"/>
    <m/>
  </r>
  <r>
    <n v="7187"/>
    <s v="2026/02 "/>
    <x v="342"/>
    <x v="90"/>
    <x v="281"/>
    <n v="10"/>
    <m/>
  </r>
  <r>
    <n v="7188"/>
    <s v="2026/02 "/>
    <x v="182"/>
    <x v="84"/>
    <x v="153"/>
    <n v="34"/>
    <m/>
  </r>
  <r>
    <n v="7189"/>
    <s v="2026/02 "/>
    <x v="183"/>
    <x v="84"/>
    <x v="154"/>
    <n v="30"/>
    <m/>
  </r>
  <r>
    <n v="7190"/>
    <s v="2026/02 "/>
    <x v="184"/>
    <x v="84"/>
    <x v="155"/>
    <n v="20"/>
    <m/>
  </r>
  <r>
    <n v="7191"/>
    <s v="2026/02 "/>
    <x v="185"/>
    <x v="84"/>
    <x v="156"/>
    <n v="30"/>
    <m/>
  </r>
  <r>
    <n v="7192"/>
    <s v="2026/02 "/>
    <x v="186"/>
    <x v="84"/>
    <x v="157"/>
    <n v="50"/>
    <m/>
  </r>
  <r>
    <n v="7193"/>
    <s v="2026/02 "/>
    <x v="1522"/>
    <x v="10"/>
    <x v="106"/>
    <n v="3"/>
    <m/>
  </r>
  <r>
    <n v="7194"/>
    <s v="2026/02 "/>
    <x v="188"/>
    <x v="91"/>
    <x v="159"/>
    <n v="10"/>
    <m/>
  </r>
  <r>
    <n v="7195"/>
    <s v="2026/02 "/>
    <x v="1523"/>
    <x v="103"/>
    <x v="823"/>
    <n v="20"/>
    <m/>
  </r>
  <r>
    <n v="7196"/>
    <s v="2026/02 "/>
    <x v="1524"/>
    <x v="78"/>
    <x v="824"/>
    <n v="10"/>
    <m/>
  </r>
  <r>
    <n v="7197"/>
    <s v="2026/02 "/>
    <x v="549"/>
    <x v="98"/>
    <x v="396"/>
    <n v="10"/>
    <m/>
  </r>
  <r>
    <n v="7198"/>
    <s v="2026/02 "/>
    <x v="351"/>
    <x v="98"/>
    <x v="287"/>
    <n v="10"/>
    <m/>
  </r>
  <r>
    <n v="7199"/>
    <s v="2026/02 "/>
    <x v="216"/>
    <x v="103"/>
    <x v="185"/>
    <n v="330"/>
    <m/>
  </r>
  <r>
    <n v="7200"/>
    <s v="2026/02 "/>
    <x v="353"/>
    <x v="103"/>
    <x v="264"/>
    <n v="10"/>
    <m/>
  </r>
  <r>
    <n v="7201"/>
    <s v="2026/02 "/>
    <x v="217"/>
    <x v="103"/>
    <x v="186"/>
    <n v="30"/>
    <m/>
  </r>
  <r>
    <n v="7202"/>
    <s v="2026/02 "/>
    <x v="1525"/>
    <x v="103"/>
    <x v="509"/>
    <n v="10"/>
    <m/>
  </r>
  <r>
    <n v="7203"/>
    <s v="2026/02 "/>
    <x v="1526"/>
    <x v="103"/>
    <x v="493"/>
    <n v="10"/>
    <m/>
  </r>
  <r>
    <n v="7204"/>
    <s v="2026/02 "/>
    <x v="551"/>
    <x v="103"/>
    <x v="384"/>
    <n v="10"/>
    <m/>
  </r>
  <r>
    <n v="7205"/>
    <s v="2026/02 "/>
    <x v="218"/>
    <x v="103"/>
    <x v="187"/>
    <n v="200"/>
    <m/>
  </r>
  <r>
    <n v="7206"/>
    <s v="2026/02 "/>
    <x v="221"/>
    <x v="103"/>
    <x v="190"/>
    <n v="40"/>
    <m/>
  </r>
  <r>
    <n v="7207"/>
    <s v="2026/02 "/>
    <x v="1527"/>
    <x v="103"/>
    <x v="825"/>
    <n v="1"/>
    <m/>
  </r>
  <r>
    <n v="7208"/>
    <s v="2026/02 "/>
    <x v="1094"/>
    <x v="103"/>
    <x v="650"/>
    <n v="20"/>
    <m/>
  </r>
  <r>
    <n v="7209"/>
    <s v="2026/02 "/>
    <x v="355"/>
    <x v="103"/>
    <x v="290"/>
    <n v="20"/>
    <m/>
  </r>
  <r>
    <n v="7210"/>
    <s v="2026/02 "/>
    <x v="948"/>
    <x v="103"/>
    <x v="593"/>
    <n v="20"/>
    <m/>
  </r>
  <r>
    <n v="7211"/>
    <s v="2026/02 "/>
    <x v="224"/>
    <x v="105"/>
    <x v="193"/>
    <n v="519"/>
    <m/>
  </r>
  <r>
    <n v="7212"/>
    <s v="2026/02 "/>
    <x v="949"/>
    <x v="105"/>
    <x v="401"/>
    <n v="20"/>
    <m/>
  </r>
  <r>
    <n v="7213"/>
    <s v="2026/02 "/>
    <x v="225"/>
    <x v="105"/>
    <x v="194"/>
    <n v="275"/>
    <m/>
  </r>
  <r>
    <n v="7214"/>
    <s v="2026/02 "/>
    <x v="227"/>
    <x v="105"/>
    <x v="196"/>
    <n v="165"/>
    <m/>
  </r>
  <r>
    <n v="7215"/>
    <s v="2026/02 "/>
    <x v="228"/>
    <x v="105"/>
    <x v="197"/>
    <n v="90"/>
    <m/>
  </r>
  <r>
    <n v="7216"/>
    <s v="2026/02 "/>
    <x v="230"/>
    <x v="105"/>
    <x v="199"/>
    <n v="120"/>
    <m/>
  </r>
  <r>
    <n v="7217"/>
    <s v="2026/02 "/>
    <x v="231"/>
    <x v="105"/>
    <x v="200"/>
    <n v="80"/>
    <m/>
  </r>
  <r>
    <n v="7218"/>
    <s v="2026/02 "/>
    <x v="357"/>
    <x v="77"/>
    <x v="292"/>
    <n v="60"/>
    <m/>
  </r>
  <r>
    <n v="7219"/>
    <s v="2026/02 "/>
    <x v="358"/>
    <x v="100"/>
    <x v="293"/>
    <n v="30"/>
    <m/>
  </r>
  <r>
    <n v="7220"/>
    <s v="2026/02 "/>
    <x v="234"/>
    <x v="100"/>
    <x v="203"/>
    <n v="98"/>
    <m/>
  </r>
  <r>
    <n v="7221"/>
    <s v="2026/02 "/>
    <x v="235"/>
    <x v="100"/>
    <x v="204"/>
    <n v="35"/>
    <m/>
  </r>
  <r>
    <n v="7222"/>
    <s v="2026/02 "/>
    <x v="236"/>
    <x v="100"/>
    <x v="205"/>
    <n v="35"/>
    <m/>
  </r>
  <r>
    <n v="7223"/>
    <s v="2026/02 "/>
    <x v="1528"/>
    <x v="100"/>
    <x v="383"/>
    <n v="10"/>
    <m/>
  </r>
  <r>
    <n v="7224"/>
    <s v="2026/02 "/>
    <x v="237"/>
    <x v="100"/>
    <x v="206"/>
    <n v="150"/>
    <m/>
  </r>
  <r>
    <n v="7225"/>
    <s v="2026/02 "/>
    <x v="472"/>
    <x v="100"/>
    <x v="357"/>
    <n v="30"/>
    <m/>
  </r>
  <r>
    <n v="7226"/>
    <s v="2026/02 "/>
    <x v="362"/>
    <x v="78"/>
    <x v="297"/>
    <n v="100"/>
    <m/>
  </r>
  <r>
    <n v="7227"/>
    <s v="2026/02 "/>
    <x v="239"/>
    <x v="78"/>
    <x v="208"/>
    <n v="50"/>
    <m/>
  </r>
  <r>
    <n v="7228"/>
    <s v="2026/02 "/>
    <x v="240"/>
    <x v="78"/>
    <x v="209"/>
    <n v="170"/>
    <m/>
  </r>
  <r>
    <n v="7229"/>
    <s v="2026/02 "/>
    <x v="241"/>
    <x v="78"/>
    <x v="210"/>
    <n v="490"/>
    <m/>
  </r>
  <r>
    <n v="7230"/>
    <s v="2026/02 "/>
    <x v="242"/>
    <x v="78"/>
    <x v="211"/>
    <n v="4200"/>
    <m/>
  </r>
  <r>
    <n v="7231"/>
    <s v="2026/02 "/>
    <x v="554"/>
    <x v="78"/>
    <x v="400"/>
    <n v="40"/>
    <m/>
  </r>
  <r>
    <n v="7232"/>
    <s v="2026/02 "/>
    <x v="243"/>
    <x v="79"/>
    <x v="212"/>
    <n v="670"/>
    <m/>
  </r>
  <r>
    <n v="7233"/>
    <s v="2026/02 "/>
    <x v="555"/>
    <x v="79"/>
    <x v="401"/>
    <m/>
    <m/>
  </r>
  <r>
    <n v="7234"/>
    <s v="2026/02 "/>
    <x v="244"/>
    <x v="79"/>
    <x v="213"/>
    <n v="131"/>
    <m/>
  </r>
  <r>
    <n v="7235"/>
    <s v="2026/02 "/>
    <x v="245"/>
    <x v="79"/>
    <x v="214"/>
    <n v="8560"/>
    <m/>
  </r>
  <r>
    <n v="7236"/>
    <s v="2026/02 "/>
    <x v="246"/>
    <x v="79"/>
    <x v="215"/>
    <n v="40"/>
    <m/>
  </r>
  <r>
    <n v="7237"/>
    <s v="2026/02 "/>
    <x v="247"/>
    <x v="79"/>
    <x v="216"/>
    <n v="2570"/>
    <m/>
  </r>
  <r>
    <n v="7238"/>
    <s v="2026/02 "/>
    <x v="248"/>
    <x v="79"/>
    <x v="217"/>
    <n v="6540"/>
    <m/>
  </r>
  <r>
    <n v="7239"/>
    <s v="2026/02 "/>
    <x v="250"/>
    <x v="79"/>
    <x v="219"/>
    <n v="380"/>
    <m/>
  </r>
  <r>
    <n v="7240"/>
    <s v="2026/02 "/>
    <x v="1529"/>
    <x v="103"/>
    <x v="826"/>
    <n v="10"/>
    <m/>
  </r>
  <r>
    <n v="7241"/>
    <s v="2026/02 "/>
    <x v="1530"/>
    <x v="149"/>
    <x v="827"/>
    <n v="100"/>
    <m/>
  </r>
  <r>
    <n v="7242"/>
    <s v="2026/02 "/>
    <x v="1531"/>
    <x v="150"/>
    <x v="827"/>
    <n v="70"/>
    <m/>
  </r>
  <r>
    <n v="7243"/>
    <s v="2026/02 "/>
    <x v="1505"/>
    <x v="603"/>
    <x v="816"/>
    <n v="6"/>
    <m/>
  </r>
  <r>
    <n v="7244"/>
    <s v="2026/03 "/>
    <x v="1475"/>
    <x v="591"/>
    <x v="808"/>
    <n v="7060"/>
    <m/>
  </r>
  <r>
    <n v="7245"/>
    <s v="2026/03 "/>
    <x v="1476"/>
    <x v="592"/>
    <x v="809"/>
    <n v="25"/>
    <m/>
  </r>
  <r>
    <n v="7246"/>
    <s v="2026/03 "/>
    <x v="1477"/>
    <x v="593"/>
    <x v="9"/>
    <n v="1075"/>
    <m/>
  </r>
  <r>
    <n v="7247"/>
    <s v="2026/03 "/>
    <x v="1478"/>
    <x v="594"/>
    <x v="9"/>
    <n v="120"/>
    <m/>
  </r>
  <r>
    <n v="7248"/>
    <s v="2026/03 "/>
    <x v="1480"/>
    <x v="596"/>
    <x v="9"/>
    <n v="414"/>
    <m/>
  </r>
  <r>
    <n v="7249"/>
    <s v="2026/03 "/>
    <x v="2"/>
    <x v="1"/>
    <x v="1"/>
    <n v="50"/>
    <m/>
  </r>
  <r>
    <n v="7250"/>
    <s v="2026/03 "/>
    <x v="4"/>
    <x v="2"/>
    <x v="0"/>
    <n v="20"/>
    <m/>
  </r>
  <r>
    <n v="7251"/>
    <s v="2026/03 "/>
    <x v="6"/>
    <x v="1"/>
    <x v="3"/>
    <n v="20"/>
    <m/>
  </r>
  <r>
    <n v="7252"/>
    <s v="2026/03 "/>
    <x v="1532"/>
    <x v="611"/>
    <x v="9"/>
    <n v="1"/>
    <m/>
  </r>
  <r>
    <n v="7253"/>
    <s v="2026/03 "/>
    <x v="781"/>
    <x v="306"/>
    <x v="9"/>
    <n v="1"/>
    <m/>
  </r>
  <r>
    <n v="7254"/>
    <s v="2026/03 "/>
    <x v="380"/>
    <x v="152"/>
    <x v="9"/>
    <n v="2"/>
    <m/>
  </r>
  <r>
    <n v="7255"/>
    <s v="2026/03 "/>
    <x v="275"/>
    <x v="115"/>
    <x v="9"/>
    <n v="10"/>
    <m/>
  </r>
  <r>
    <n v="7256"/>
    <s v="2026/03 "/>
    <x v="31"/>
    <x v="14"/>
    <x v="22"/>
    <n v="11"/>
    <m/>
  </r>
  <r>
    <n v="7257"/>
    <s v="2026/03 "/>
    <x v="1533"/>
    <x v="14"/>
    <x v="828"/>
    <n v="30"/>
    <m/>
  </r>
  <r>
    <n v="7258"/>
    <s v="2026/03 "/>
    <x v="32"/>
    <x v="15"/>
    <x v="23"/>
    <n v="10"/>
    <m/>
  </r>
  <r>
    <n v="7259"/>
    <s v="2026/03 "/>
    <x v="1147"/>
    <x v="15"/>
    <x v="829"/>
    <n v="30"/>
    <m/>
  </r>
  <r>
    <n v="7260"/>
    <s v="2026/03 "/>
    <x v="33"/>
    <x v="16"/>
    <x v="24"/>
    <n v="36"/>
    <m/>
  </r>
  <r>
    <n v="7261"/>
    <s v="2026/03 "/>
    <x v="36"/>
    <x v="19"/>
    <x v="27"/>
    <n v="60"/>
    <m/>
  </r>
  <r>
    <n v="7262"/>
    <s v="2026/03 "/>
    <x v="38"/>
    <x v="21"/>
    <x v="29"/>
    <n v="16"/>
    <m/>
  </r>
  <r>
    <n v="7263"/>
    <s v="2026/03 "/>
    <x v="39"/>
    <x v="22"/>
    <x v="30"/>
    <n v="25"/>
    <m/>
  </r>
  <r>
    <n v="7264"/>
    <s v="2026/03 "/>
    <x v="41"/>
    <x v="24"/>
    <x v="32"/>
    <n v="59"/>
    <m/>
  </r>
  <r>
    <n v="7265"/>
    <s v="2026/03 "/>
    <x v="42"/>
    <x v="25"/>
    <x v="33"/>
    <n v="321"/>
    <m/>
  </r>
  <r>
    <n v="7266"/>
    <s v="2026/03 "/>
    <x v="1534"/>
    <x v="25"/>
    <x v="782"/>
    <n v="100"/>
    <m/>
  </r>
  <r>
    <n v="7267"/>
    <s v="2026/03 "/>
    <x v="43"/>
    <x v="26"/>
    <x v="34"/>
    <n v="60"/>
    <m/>
  </r>
  <r>
    <n v="7268"/>
    <s v="2026/03 "/>
    <x v="44"/>
    <x v="27"/>
    <x v="35"/>
    <n v="62"/>
    <m/>
  </r>
  <r>
    <n v="7269"/>
    <s v="2026/03 "/>
    <x v="45"/>
    <x v="28"/>
    <x v="36"/>
    <n v="12"/>
    <m/>
  </r>
  <r>
    <n v="7270"/>
    <s v="2026/03 "/>
    <x v="46"/>
    <x v="29"/>
    <x v="37"/>
    <n v="622"/>
    <m/>
  </r>
  <r>
    <n v="7271"/>
    <s v="2026/03 "/>
    <x v="47"/>
    <x v="30"/>
    <x v="38"/>
    <n v="112"/>
    <m/>
  </r>
  <r>
    <n v="7272"/>
    <s v="2026/03 "/>
    <x v="48"/>
    <x v="31"/>
    <x v="39"/>
    <n v="130"/>
    <m/>
  </r>
  <r>
    <n v="7273"/>
    <s v="2026/03 "/>
    <x v="49"/>
    <x v="32"/>
    <x v="40"/>
    <n v="2"/>
    <m/>
  </r>
  <r>
    <n v="7274"/>
    <s v="2026/03 "/>
    <x v="50"/>
    <x v="33"/>
    <x v="41"/>
    <m/>
    <m/>
  </r>
  <r>
    <n v="7275"/>
    <s v="2026/03 "/>
    <x v="51"/>
    <x v="34"/>
    <x v="42"/>
    <n v="127"/>
    <m/>
  </r>
  <r>
    <n v="7276"/>
    <s v="2026/03 "/>
    <x v="52"/>
    <x v="35"/>
    <x v="43"/>
    <n v="10"/>
    <m/>
  </r>
  <r>
    <n v="7277"/>
    <s v="2026/03 "/>
    <x v="53"/>
    <x v="36"/>
    <x v="44"/>
    <m/>
    <m/>
  </r>
  <r>
    <n v="7278"/>
    <s v="2026/03 "/>
    <x v="281"/>
    <x v="121"/>
    <x v="237"/>
    <m/>
    <m/>
  </r>
  <r>
    <n v="7279"/>
    <s v="2026/03 "/>
    <x v="54"/>
    <x v="37"/>
    <x v="45"/>
    <n v="173"/>
    <m/>
  </r>
  <r>
    <n v="7280"/>
    <s v="2026/03 "/>
    <x v="282"/>
    <x v="122"/>
    <x v="238"/>
    <n v="303"/>
    <m/>
  </r>
  <r>
    <n v="7281"/>
    <s v="2026/03 "/>
    <x v="58"/>
    <x v="41"/>
    <x v="49"/>
    <n v="108"/>
    <m/>
  </r>
  <r>
    <n v="7282"/>
    <s v="2026/03 "/>
    <x v="512"/>
    <x v="203"/>
    <x v="9"/>
    <n v="5"/>
    <m/>
  </r>
  <r>
    <n v="7283"/>
    <s v="2026/03 "/>
    <x v="283"/>
    <x v="123"/>
    <x v="239"/>
    <n v="4"/>
    <m/>
  </r>
  <r>
    <n v="7284"/>
    <s v="2026/03 "/>
    <x v="60"/>
    <x v="43"/>
    <x v="51"/>
    <n v="130"/>
    <m/>
  </r>
  <r>
    <n v="7285"/>
    <s v="2026/03 "/>
    <x v="61"/>
    <x v="44"/>
    <x v="52"/>
    <n v="630"/>
    <m/>
  </r>
  <r>
    <n v="7286"/>
    <s v="2026/03 "/>
    <x v="696"/>
    <x v="287"/>
    <x v="466"/>
    <n v="2"/>
    <m/>
  </r>
  <r>
    <n v="7287"/>
    <s v="2026/03 "/>
    <x v="62"/>
    <x v="45"/>
    <x v="53"/>
    <n v="80"/>
    <m/>
  </r>
  <r>
    <n v="7288"/>
    <s v="2026/03 "/>
    <x v="63"/>
    <x v="46"/>
    <x v="54"/>
    <n v="180"/>
    <m/>
  </r>
  <r>
    <n v="7289"/>
    <s v="2026/03 "/>
    <x v="64"/>
    <x v="47"/>
    <x v="55"/>
    <n v="50"/>
    <m/>
  </r>
  <r>
    <n v="7290"/>
    <s v="2026/03 "/>
    <x v="65"/>
    <x v="48"/>
    <x v="56"/>
    <n v="50"/>
    <m/>
  </r>
  <r>
    <n v="7291"/>
    <s v="2026/03 "/>
    <x v="67"/>
    <x v="50"/>
    <x v="58"/>
    <n v="100"/>
    <m/>
  </r>
  <r>
    <n v="7292"/>
    <s v="2026/03 "/>
    <x v="515"/>
    <x v="206"/>
    <x v="375"/>
    <n v="32"/>
    <m/>
  </r>
  <r>
    <n v="7293"/>
    <s v="2026/03 "/>
    <x v="69"/>
    <x v="52"/>
    <x v="60"/>
    <n v="-907"/>
    <m/>
  </r>
  <r>
    <n v="7294"/>
    <s v="2026/03 "/>
    <x v="71"/>
    <x v="54"/>
    <x v="62"/>
    <n v="10"/>
    <m/>
  </r>
  <r>
    <n v="7295"/>
    <s v="2026/03 "/>
    <x v="72"/>
    <x v="55"/>
    <x v="63"/>
    <n v="50"/>
    <m/>
  </r>
  <r>
    <n v="7296"/>
    <s v="2026/03 "/>
    <x v="73"/>
    <x v="56"/>
    <x v="64"/>
    <n v="30"/>
    <m/>
  </r>
  <r>
    <n v="7297"/>
    <s v="2026/03 "/>
    <x v="74"/>
    <x v="57"/>
    <x v="65"/>
    <n v="1431"/>
    <m/>
  </r>
  <r>
    <n v="7298"/>
    <s v="2026/03 "/>
    <x v="76"/>
    <x v="59"/>
    <x v="66"/>
    <n v="200"/>
    <m/>
  </r>
  <r>
    <n v="7299"/>
    <s v="2026/03 "/>
    <x v="77"/>
    <x v="60"/>
    <x v="67"/>
    <n v="300"/>
    <m/>
  </r>
  <r>
    <n v="7300"/>
    <s v="2026/03 "/>
    <x v="1180"/>
    <x v="45"/>
    <x v="674"/>
    <n v="30"/>
    <m/>
  </r>
  <r>
    <n v="7301"/>
    <s v="2026/03 "/>
    <x v="1181"/>
    <x v="43"/>
    <x v="675"/>
    <n v="50"/>
    <m/>
  </r>
  <r>
    <n v="7302"/>
    <s v="2026/03 "/>
    <x v="1441"/>
    <x v="27"/>
    <x v="781"/>
    <n v="150"/>
    <m/>
  </r>
  <r>
    <n v="7303"/>
    <s v="2026/03 "/>
    <x v="1535"/>
    <x v="31"/>
    <x v="830"/>
    <n v="100"/>
    <m/>
  </r>
  <r>
    <n v="7304"/>
    <s v="2026/03 "/>
    <x v="1536"/>
    <x v="33"/>
    <x v="831"/>
    <n v="100"/>
    <m/>
  </r>
  <r>
    <n v="7305"/>
    <s v="2026/03 "/>
    <x v="1537"/>
    <x v="121"/>
    <x v="832"/>
    <n v="50"/>
    <m/>
  </r>
  <r>
    <n v="7306"/>
    <s v="2026/03 "/>
    <x v="806"/>
    <x v="30"/>
    <x v="522"/>
    <n v="30"/>
    <m/>
  </r>
  <r>
    <n v="7307"/>
    <s v="2026/03 "/>
    <x v="808"/>
    <x v="36"/>
    <x v="524"/>
    <n v="60"/>
    <m/>
  </r>
  <r>
    <n v="7308"/>
    <s v="2026/03 "/>
    <x v="85"/>
    <x v="52"/>
    <x v="73"/>
    <n v="1000"/>
    <m/>
  </r>
  <r>
    <n v="7309"/>
    <s v="2026/03 "/>
    <x v="88"/>
    <x v="26"/>
    <x v="75"/>
    <n v="7"/>
    <m/>
  </r>
  <r>
    <n v="7310"/>
    <s v="2026/03 "/>
    <x v="884"/>
    <x v="15"/>
    <x v="75"/>
    <n v="1"/>
    <m/>
  </r>
  <r>
    <n v="7311"/>
    <s v="2026/03 "/>
    <x v="1465"/>
    <x v="400"/>
    <x v="0"/>
    <n v="6"/>
    <m/>
  </r>
  <r>
    <n v="7312"/>
    <s v="2026/03 "/>
    <x v="730"/>
    <x v="297"/>
    <x v="78"/>
    <n v="20"/>
    <m/>
  </r>
  <r>
    <n v="7313"/>
    <s v="2026/03 "/>
    <x v="313"/>
    <x v="134"/>
    <x v="78"/>
    <n v="40"/>
    <m/>
  </r>
  <r>
    <n v="7314"/>
    <s v="2026/03 "/>
    <x v="316"/>
    <x v="75"/>
    <x v="78"/>
    <n v="32"/>
    <m/>
  </r>
  <r>
    <n v="7315"/>
    <s v="2026/03 "/>
    <x v="99"/>
    <x v="73"/>
    <x v="79"/>
    <n v="148"/>
    <m/>
  </r>
  <r>
    <n v="7316"/>
    <s v="2026/03 "/>
    <x v="100"/>
    <x v="74"/>
    <x v="79"/>
    <n v="50"/>
    <m/>
  </r>
  <r>
    <n v="7317"/>
    <s v="2026/03 "/>
    <x v="101"/>
    <x v="75"/>
    <x v="80"/>
    <n v="78"/>
    <m/>
  </r>
  <r>
    <n v="7318"/>
    <s v="2026/03 "/>
    <x v="103"/>
    <x v="77"/>
    <x v="833"/>
    <n v="1"/>
    <m/>
  </r>
  <r>
    <n v="7319"/>
    <s v="2026/03 "/>
    <x v="321"/>
    <x v="77"/>
    <x v="818"/>
    <n v="114"/>
    <m/>
  </r>
  <r>
    <n v="7320"/>
    <s v="2026/03 "/>
    <x v="438"/>
    <x v="77"/>
    <x v="819"/>
    <n v="4"/>
    <m/>
  </r>
  <r>
    <n v="7321"/>
    <s v="2026/03 "/>
    <x v="104"/>
    <x v="77"/>
    <x v="834"/>
    <n v="7"/>
    <m/>
  </r>
  <r>
    <n v="7322"/>
    <s v="2026/03 "/>
    <x v="105"/>
    <x v="78"/>
    <x v="819"/>
    <n v="30"/>
    <m/>
  </r>
  <r>
    <n v="7323"/>
    <s v="2026/03 "/>
    <x v="1538"/>
    <x v="612"/>
    <x v="84"/>
    <n v="1"/>
    <m/>
  </r>
  <r>
    <n v="7324"/>
    <s v="2026/03 "/>
    <x v="1493"/>
    <x v="600"/>
    <x v="811"/>
    <n v="37"/>
    <m/>
  </r>
  <r>
    <n v="7325"/>
    <s v="2026/03 "/>
    <x v="940"/>
    <x v="81"/>
    <x v="587"/>
    <n v="10"/>
    <m/>
  </r>
  <r>
    <n v="7326"/>
    <s v="2026/03 "/>
    <x v="1312"/>
    <x v="81"/>
    <x v="731"/>
    <n v="10"/>
    <m/>
  </r>
  <r>
    <n v="7327"/>
    <s v="2026/03 "/>
    <x v="649"/>
    <x v="9"/>
    <x v="441"/>
    <n v="20"/>
    <m/>
  </r>
  <r>
    <n v="7328"/>
    <s v="2026/03 "/>
    <x v="1030"/>
    <x v="9"/>
    <x v="620"/>
    <n v="15"/>
    <m/>
  </r>
  <r>
    <n v="7329"/>
    <s v="2026/03 "/>
    <x v="829"/>
    <x v="9"/>
    <x v="123"/>
    <n v="1"/>
    <m/>
  </r>
  <r>
    <n v="7330"/>
    <s v="2026/03 "/>
    <x v="737"/>
    <x v="11"/>
    <x v="490"/>
    <n v="20"/>
    <m/>
  </r>
  <r>
    <n v="7331"/>
    <s v="2026/03 "/>
    <x v="1088"/>
    <x v="11"/>
    <x v="123"/>
    <n v="-3"/>
    <m/>
  </r>
  <r>
    <n v="7332"/>
    <s v="2026/03 "/>
    <x v="1539"/>
    <x v="529"/>
    <x v="835"/>
    <n v="2"/>
    <m/>
  </r>
  <r>
    <n v="7333"/>
    <s v="2026/03 "/>
    <x v="738"/>
    <x v="85"/>
    <x v="491"/>
    <n v="5"/>
    <m/>
  </r>
  <r>
    <n v="7334"/>
    <s v="2026/03 "/>
    <x v="120"/>
    <x v="85"/>
    <x v="95"/>
    <n v="61"/>
    <m/>
  </r>
  <r>
    <n v="7335"/>
    <s v="2026/03 "/>
    <x v="121"/>
    <x v="85"/>
    <x v="96"/>
    <n v="148"/>
    <m/>
  </r>
  <r>
    <n v="7336"/>
    <s v="2026/03 "/>
    <x v="122"/>
    <x v="85"/>
    <x v="97"/>
    <n v="7"/>
    <m/>
  </r>
  <r>
    <n v="7337"/>
    <s v="2026/03 "/>
    <x v="330"/>
    <x v="85"/>
    <x v="269"/>
    <n v="12"/>
    <m/>
  </r>
  <r>
    <n v="7338"/>
    <s v="2026/03 "/>
    <x v="123"/>
    <x v="85"/>
    <x v="98"/>
    <n v="5"/>
    <m/>
  </r>
  <r>
    <n v="7339"/>
    <s v="2026/03 "/>
    <x v="124"/>
    <x v="85"/>
    <x v="99"/>
    <n v="1"/>
    <m/>
  </r>
  <r>
    <n v="7340"/>
    <s v="2026/03 "/>
    <x v="449"/>
    <x v="142"/>
    <x v="342"/>
    <n v="30"/>
    <m/>
  </r>
  <r>
    <n v="7341"/>
    <s v="2026/03 "/>
    <x v="331"/>
    <x v="142"/>
    <x v="270"/>
    <n v="4"/>
    <m/>
  </r>
  <r>
    <n v="7342"/>
    <s v="2026/03 "/>
    <x v="129"/>
    <x v="87"/>
    <x v="100"/>
    <n v="150"/>
    <m/>
  </r>
  <r>
    <n v="7343"/>
    <s v="2026/03 "/>
    <x v="130"/>
    <x v="87"/>
    <x v="101"/>
    <n v="237"/>
    <m/>
  </r>
  <r>
    <n v="7344"/>
    <s v="2026/03 "/>
    <x v="131"/>
    <x v="87"/>
    <x v="102"/>
    <n v="197"/>
    <m/>
  </r>
  <r>
    <n v="7345"/>
    <s v="2026/03 "/>
    <x v="132"/>
    <x v="87"/>
    <x v="103"/>
    <n v="86"/>
    <m/>
  </r>
  <r>
    <n v="7346"/>
    <s v="2026/03 "/>
    <x v="133"/>
    <x v="87"/>
    <x v="104"/>
    <n v="44"/>
    <m/>
  </r>
  <r>
    <n v="7347"/>
    <s v="2026/03 "/>
    <x v="532"/>
    <x v="87"/>
    <x v="383"/>
    <n v="4"/>
    <m/>
  </r>
  <r>
    <n v="7348"/>
    <s v="2026/03 "/>
    <x v="943"/>
    <x v="87"/>
    <x v="589"/>
    <n v="5"/>
    <m/>
  </r>
  <r>
    <n v="7349"/>
    <s v="2026/03 "/>
    <x v="134"/>
    <x v="87"/>
    <x v="105"/>
    <n v="-9"/>
    <m/>
  </r>
  <r>
    <n v="7350"/>
    <s v="2026/03 "/>
    <x v="136"/>
    <x v="87"/>
    <x v="107"/>
    <n v="-2"/>
    <m/>
  </r>
  <r>
    <n v="7351"/>
    <s v="2026/03 "/>
    <x v="998"/>
    <x v="87"/>
    <x v="612"/>
    <n v="10"/>
    <m/>
  </r>
  <r>
    <n v="7352"/>
    <s v="2026/03 "/>
    <x v="1346"/>
    <x v="87"/>
    <x v="264"/>
    <n v="4"/>
    <m/>
  </r>
  <r>
    <n v="7353"/>
    <s v="2026/03 "/>
    <x v="453"/>
    <x v="82"/>
    <x v="346"/>
    <n v="10"/>
    <m/>
  </r>
  <r>
    <n v="7354"/>
    <s v="2026/03 "/>
    <x v="139"/>
    <x v="82"/>
    <x v="110"/>
    <n v="10"/>
    <m/>
  </r>
  <r>
    <n v="7355"/>
    <s v="2026/03 "/>
    <x v="141"/>
    <x v="82"/>
    <x v="112"/>
    <n v="10"/>
    <m/>
  </r>
  <r>
    <n v="7356"/>
    <s v="2026/03 "/>
    <x v="142"/>
    <x v="9"/>
    <x v="113"/>
    <n v="491"/>
    <m/>
  </r>
  <r>
    <n v="7357"/>
    <s v="2026/03 "/>
    <x v="143"/>
    <x v="9"/>
    <x v="114"/>
    <n v="10"/>
    <m/>
  </r>
  <r>
    <n v="7358"/>
    <s v="2026/03 "/>
    <x v="333"/>
    <x v="9"/>
    <x v="272"/>
    <n v="35"/>
    <m/>
  </r>
  <r>
    <n v="7359"/>
    <s v="2026/03 "/>
    <x v="144"/>
    <x v="9"/>
    <x v="115"/>
    <n v="888"/>
    <m/>
  </r>
  <r>
    <n v="7360"/>
    <s v="2026/03 "/>
    <x v="145"/>
    <x v="9"/>
    <x v="116"/>
    <n v="319"/>
    <m/>
  </r>
  <r>
    <n v="7361"/>
    <s v="2026/03 "/>
    <x v="146"/>
    <x v="9"/>
    <x v="117"/>
    <n v="127"/>
    <m/>
  </r>
  <r>
    <n v="7362"/>
    <s v="2026/03 "/>
    <x v="148"/>
    <x v="9"/>
    <x v="119"/>
    <n v="140"/>
    <m/>
  </r>
  <r>
    <n v="7363"/>
    <s v="2026/03 "/>
    <x v="149"/>
    <x v="9"/>
    <x v="120"/>
    <n v="27"/>
    <m/>
  </r>
  <r>
    <n v="7364"/>
    <s v="2026/03 "/>
    <x v="150"/>
    <x v="9"/>
    <x v="121"/>
    <n v="355"/>
    <m/>
  </r>
  <r>
    <n v="7365"/>
    <s v="2026/03 "/>
    <x v="151"/>
    <x v="9"/>
    <x v="122"/>
    <n v="59"/>
    <m/>
  </r>
  <r>
    <n v="7366"/>
    <s v="2026/03 "/>
    <x v="534"/>
    <x v="9"/>
    <x v="106"/>
    <n v="-2"/>
    <m/>
  </r>
  <r>
    <n v="7367"/>
    <s v="2026/03 "/>
    <x v="454"/>
    <x v="9"/>
    <x v="107"/>
    <n v="-9"/>
    <m/>
  </r>
  <r>
    <n v="7368"/>
    <s v="2026/03 "/>
    <x v="153"/>
    <x v="9"/>
    <x v="124"/>
    <n v="80"/>
    <m/>
  </r>
  <r>
    <n v="7369"/>
    <s v="2026/03 "/>
    <x v="740"/>
    <x v="9"/>
    <x v="446"/>
    <n v="5"/>
    <m/>
  </r>
  <r>
    <n v="7370"/>
    <s v="2026/03 "/>
    <x v="535"/>
    <x v="9"/>
    <x v="385"/>
    <n v="1000"/>
    <m/>
  </r>
  <r>
    <n v="7371"/>
    <s v="2026/03 "/>
    <x v="154"/>
    <x v="9"/>
    <x v="125"/>
    <n v="20"/>
    <m/>
  </r>
  <r>
    <n v="7372"/>
    <s v="2026/03 "/>
    <x v="155"/>
    <x v="9"/>
    <x v="126"/>
    <n v="55"/>
    <m/>
  </r>
  <r>
    <n v="7373"/>
    <s v="2026/03 "/>
    <x v="156"/>
    <x v="88"/>
    <x v="127"/>
    <n v="25"/>
    <m/>
  </r>
  <r>
    <n v="7374"/>
    <s v="2026/03 "/>
    <x v="157"/>
    <x v="88"/>
    <x v="128"/>
    <n v="15"/>
    <m/>
  </r>
  <r>
    <n v="7375"/>
    <s v="2026/03 "/>
    <x v="160"/>
    <x v="88"/>
    <x v="131"/>
    <n v="480"/>
    <m/>
  </r>
  <r>
    <n v="7376"/>
    <s v="2026/03 "/>
    <x v="455"/>
    <x v="88"/>
    <x v="347"/>
    <n v="8"/>
    <m/>
  </r>
  <r>
    <n v="7377"/>
    <s v="2026/03 "/>
    <x v="161"/>
    <x v="11"/>
    <x v="132"/>
    <n v="209"/>
    <m/>
  </r>
  <r>
    <n v="7378"/>
    <s v="2026/03 "/>
    <x v="162"/>
    <x v="11"/>
    <x v="133"/>
    <n v="344"/>
    <m/>
  </r>
  <r>
    <n v="7379"/>
    <s v="2026/03 "/>
    <x v="163"/>
    <x v="11"/>
    <x v="134"/>
    <n v="414"/>
    <m/>
  </r>
  <r>
    <n v="7380"/>
    <s v="2026/03 "/>
    <x v="164"/>
    <x v="11"/>
    <x v="135"/>
    <n v="80"/>
    <m/>
  </r>
  <r>
    <n v="7381"/>
    <s v="2026/03 "/>
    <x v="337"/>
    <x v="11"/>
    <x v="276"/>
    <n v="20"/>
    <m/>
  </r>
  <r>
    <n v="7382"/>
    <s v="2026/03 "/>
    <x v="456"/>
    <x v="11"/>
    <x v="348"/>
    <n v="50"/>
    <m/>
  </r>
  <r>
    <n v="7383"/>
    <s v="2026/03 "/>
    <x v="165"/>
    <x v="11"/>
    <x v="136"/>
    <n v="160"/>
    <m/>
  </r>
  <r>
    <n v="7384"/>
    <s v="2026/03 "/>
    <x v="839"/>
    <x v="11"/>
    <x v="540"/>
    <n v="-2"/>
    <m/>
  </r>
  <r>
    <n v="7385"/>
    <s v="2026/03 "/>
    <x v="166"/>
    <x v="11"/>
    <x v="137"/>
    <n v="40"/>
    <m/>
  </r>
  <r>
    <n v="7386"/>
    <s v="2026/03 "/>
    <x v="167"/>
    <x v="11"/>
    <x v="138"/>
    <n v="100"/>
    <m/>
  </r>
  <r>
    <n v="7387"/>
    <s v="2026/03 "/>
    <x v="169"/>
    <x v="89"/>
    <x v="140"/>
    <n v="30"/>
    <m/>
  </r>
  <r>
    <n v="7388"/>
    <s v="2026/03 "/>
    <x v="944"/>
    <x v="89"/>
    <x v="590"/>
    <n v="30"/>
    <m/>
  </r>
  <r>
    <n v="7389"/>
    <s v="2026/03 "/>
    <x v="171"/>
    <x v="83"/>
    <x v="142"/>
    <n v="65"/>
    <m/>
  </r>
  <r>
    <n v="7390"/>
    <s v="2026/03 "/>
    <x v="172"/>
    <x v="83"/>
    <x v="143"/>
    <n v="120"/>
    <m/>
  </r>
  <r>
    <n v="7391"/>
    <s v="2026/03 "/>
    <x v="173"/>
    <x v="83"/>
    <x v="144"/>
    <n v="140"/>
    <m/>
  </r>
  <r>
    <n v="7392"/>
    <s v="2026/03 "/>
    <x v="177"/>
    <x v="10"/>
    <x v="148"/>
    <n v="132"/>
    <m/>
  </r>
  <r>
    <n v="7393"/>
    <s v="2026/03 "/>
    <x v="339"/>
    <x v="10"/>
    <x v="278"/>
    <n v="145"/>
    <m/>
  </r>
  <r>
    <n v="7394"/>
    <s v="2026/03 "/>
    <x v="178"/>
    <x v="10"/>
    <x v="149"/>
    <n v="100"/>
    <m/>
  </r>
  <r>
    <n v="7395"/>
    <s v="2026/03 "/>
    <x v="179"/>
    <x v="90"/>
    <x v="150"/>
    <n v="25"/>
    <m/>
  </r>
  <r>
    <n v="7396"/>
    <s v="2026/03 "/>
    <x v="181"/>
    <x v="90"/>
    <x v="152"/>
    <n v="430"/>
    <m/>
  </r>
  <r>
    <n v="7397"/>
    <s v="2026/03 "/>
    <x v="342"/>
    <x v="90"/>
    <x v="281"/>
    <n v="30"/>
    <m/>
  </r>
  <r>
    <n v="7398"/>
    <s v="2026/03 "/>
    <x v="182"/>
    <x v="84"/>
    <x v="153"/>
    <n v="100"/>
    <m/>
  </r>
  <r>
    <n v="7399"/>
    <s v="2026/03 "/>
    <x v="183"/>
    <x v="84"/>
    <x v="154"/>
    <n v="35"/>
    <m/>
  </r>
  <r>
    <n v="7400"/>
    <s v="2026/03 "/>
    <x v="458"/>
    <x v="84"/>
    <x v="350"/>
    <n v="130"/>
    <m/>
  </r>
  <r>
    <n v="7401"/>
    <s v="2026/03 "/>
    <x v="185"/>
    <x v="84"/>
    <x v="156"/>
    <n v="50"/>
    <m/>
  </r>
  <r>
    <n v="7402"/>
    <s v="2026/03 "/>
    <x v="186"/>
    <x v="84"/>
    <x v="157"/>
    <n v="270"/>
    <m/>
  </r>
  <r>
    <n v="7403"/>
    <s v="2026/03 "/>
    <x v="187"/>
    <x v="84"/>
    <x v="158"/>
    <n v="70"/>
    <m/>
  </r>
  <r>
    <n v="7404"/>
    <s v="2026/03 "/>
    <x v="1540"/>
    <x v="143"/>
    <x v="836"/>
    <n v="30"/>
    <m/>
  </r>
  <r>
    <n v="7405"/>
    <s v="2026/03 "/>
    <x v="656"/>
    <x v="91"/>
    <x v="445"/>
    <n v="50"/>
    <m/>
  </r>
  <r>
    <n v="7406"/>
    <s v="2026/03 "/>
    <x v="658"/>
    <x v="67"/>
    <x v="447"/>
    <n v="24"/>
    <m/>
  </r>
  <r>
    <n v="7407"/>
    <s v="2026/03 "/>
    <x v="201"/>
    <x v="67"/>
    <x v="170"/>
    <n v="10"/>
    <m/>
  </r>
  <r>
    <n v="7408"/>
    <s v="2026/03 "/>
    <x v="1092"/>
    <x v="97"/>
    <x v="648"/>
    <n v="8"/>
    <m/>
  </r>
  <r>
    <n v="7409"/>
    <s v="2026/03 "/>
    <x v="204"/>
    <x v="97"/>
    <x v="173"/>
    <n v="1"/>
    <m/>
  </r>
  <r>
    <n v="7410"/>
    <s v="2026/03 "/>
    <x v="206"/>
    <x v="67"/>
    <x v="175"/>
    <n v="2"/>
    <m/>
  </r>
  <r>
    <n v="7411"/>
    <s v="2026/03 "/>
    <x v="1541"/>
    <x v="99"/>
    <x v="837"/>
    <m/>
    <m/>
  </r>
  <r>
    <n v="7412"/>
    <s v="2026/03 "/>
    <x v="746"/>
    <x v="100"/>
    <x v="497"/>
    <n v="10"/>
    <m/>
  </r>
  <r>
    <n v="7413"/>
    <s v="2026/03 "/>
    <x v="1542"/>
    <x v="100"/>
    <x v="838"/>
    <n v="10"/>
    <m/>
  </r>
  <r>
    <n v="7414"/>
    <s v="2026/03 "/>
    <x v="660"/>
    <x v="101"/>
    <x v="449"/>
    <n v="8"/>
    <m/>
  </r>
  <r>
    <n v="7415"/>
    <s v="2026/03 "/>
    <x v="1314"/>
    <x v="78"/>
    <x v="733"/>
    <n v="50"/>
    <m/>
  </r>
  <r>
    <n v="7416"/>
    <s v="2026/03 "/>
    <x v="548"/>
    <x v="98"/>
    <x v="395"/>
    <n v="33"/>
    <m/>
  </r>
  <r>
    <n v="7417"/>
    <s v="2026/03 "/>
    <x v="549"/>
    <x v="98"/>
    <x v="396"/>
    <n v="50"/>
    <m/>
  </r>
  <r>
    <n v="7418"/>
    <s v="2026/03 "/>
    <x v="215"/>
    <x v="102"/>
    <x v="184"/>
    <n v="20"/>
    <m/>
  </r>
  <r>
    <n v="7419"/>
    <s v="2026/03 "/>
    <x v="752"/>
    <x v="147"/>
    <x v="194"/>
    <n v="9"/>
    <m/>
  </r>
  <r>
    <n v="7420"/>
    <s v="2026/03 "/>
    <x v="467"/>
    <x v="147"/>
    <x v="163"/>
    <n v="6"/>
    <m/>
  </r>
  <r>
    <n v="7421"/>
    <s v="2026/03 "/>
    <x v="468"/>
    <x v="147"/>
    <x v="351"/>
    <n v="10"/>
    <m/>
  </r>
  <r>
    <n v="7422"/>
    <s v="2026/03 "/>
    <x v="216"/>
    <x v="103"/>
    <x v="185"/>
    <n v="175"/>
    <m/>
  </r>
  <r>
    <n v="7423"/>
    <s v="2026/03 "/>
    <x v="217"/>
    <x v="103"/>
    <x v="186"/>
    <n v="95"/>
    <m/>
  </r>
  <r>
    <n v="7424"/>
    <s v="2026/03 "/>
    <x v="219"/>
    <x v="103"/>
    <x v="188"/>
    <n v="70"/>
    <m/>
  </r>
  <r>
    <n v="7425"/>
    <s v="2026/03 "/>
    <x v="220"/>
    <x v="103"/>
    <x v="189"/>
    <n v="23"/>
    <m/>
  </r>
  <r>
    <n v="7426"/>
    <s v="2026/03 "/>
    <x v="221"/>
    <x v="103"/>
    <x v="190"/>
    <n v="30"/>
    <m/>
  </r>
  <r>
    <n v="7427"/>
    <s v="2026/03 "/>
    <x v="355"/>
    <x v="103"/>
    <x v="290"/>
    <n v="2"/>
    <m/>
  </r>
  <r>
    <n v="7428"/>
    <s v="2026/03 "/>
    <x v="469"/>
    <x v="104"/>
    <x v="354"/>
    <n v="20"/>
    <m/>
  </r>
  <r>
    <n v="7429"/>
    <s v="2026/03 "/>
    <x v="754"/>
    <x v="104"/>
    <x v="504"/>
    <n v="30"/>
    <m/>
  </r>
  <r>
    <n v="7430"/>
    <s v="2026/03 "/>
    <x v="223"/>
    <x v="104"/>
    <x v="192"/>
    <n v="20"/>
    <m/>
  </r>
  <r>
    <n v="7431"/>
    <s v="2026/03 "/>
    <x v="356"/>
    <x v="104"/>
    <x v="291"/>
    <n v="10"/>
    <m/>
  </r>
  <r>
    <n v="7432"/>
    <s v="2026/03 "/>
    <x v="224"/>
    <x v="105"/>
    <x v="193"/>
    <n v="180"/>
    <m/>
  </r>
  <r>
    <n v="7433"/>
    <s v="2026/03 "/>
    <x v="225"/>
    <x v="105"/>
    <x v="194"/>
    <n v="174"/>
    <m/>
  </r>
  <r>
    <n v="7434"/>
    <s v="2026/03 "/>
    <x v="227"/>
    <x v="105"/>
    <x v="196"/>
    <n v="169"/>
    <m/>
  </r>
  <r>
    <n v="7435"/>
    <s v="2026/03 "/>
    <x v="228"/>
    <x v="105"/>
    <x v="197"/>
    <n v="25"/>
    <m/>
  </r>
  <r>
    <n v="7436"/>
    <s v="2026/03 "/>
    <x v="664"/>
    <x v="105"/>
    <x v="452"/>
    <n v="32"/>
    <m/>
  </r>
  <r>
    <n v="7437"/>
    <s v="2026/03 "/>
    <x v="230"/>
    <x v="105"/>
    <x v="199"/>
    <n v="110"/>
    <m/>
  </r>
  <r>
    <n v="7438"/>
    <s v="2026/03 "/>
    <x v="231"/>
    <x v="105"/>
    <x v="200"/>
    <n v="20"/>
    <m/>
  </r>
  <r>
    <n v="7439"/>
    <s v="2026/03 "/>
    <x v="552"/>
    <x v="105"/>
    <x v="398"/>
    <n v="80"/>
    <m/>
  </r>
  <r>
    <n v="7440"/>
    <s v="2026/03 "/>
    <x v="232"/>
    <x v="105"/>
    <x v="201"/>
    <n v="40"/>
    <m/>
  </r>
  <r>
    <n v="7441"/>
    <s v="2026/03 "/>
    <x v="665"/>
    <x v="77"/>
    <x v="453"/>
    <n v="30"/>
    <m/>
  </r>
  <r>
    <n v="7442"/>
    <s v="2026/03 "/>
    <x v="553"/>
    <x v="77"/>
    <x v="399"/>
    <n v="20"/>
    <m/>
  </r>
  <r>
    <n v="7443"/>
    <s v="2026/03 "/>
    <x v="357"/>
    <x v="77"/>
    <x v="292"/>
    <n v="100"/>
    <m/>
  </r>
  <r>
    <n v="7444"/>
    <s v="2026/03 "/>
    <x v="358"/>
    <x v="100"/>
    <x v="293"/>
    <n v="175"/>
    <m/>
  </r>
  <r>
    <n v="7445"/>
    <s v="2026/03 "/>
    <x v="234"/>
    <x v="100"/>
    <x v="203"/>
    <n v="110"/>
    <m/>
  </r>
  <r>
    <n v="7446"/>
    <s v="2026/03 "/>
    <x v="235"/>
    <x v="100"/>
    <x v="204"/>
    <n v="10"/>
    <m/>
  </r>
  <r>
    <n v="7447"/>
    <s v="2026/03 "/>
    <x v="236"/>
    <x v="100"/>
    <x v="205"/>
    <n v="10"/>
    <m/>
  </r>
  <r>
    <n v="7448"/>
    <s v="2026/03 "/>
    <x v="472"/>
    <x v="100"/>
    <x v="357"/>
    <n v="10"/>
    <m/>
  </r>
  <r>
    <n v="7449"/>
    <s v="2026/03 "/>
    <x v="359"/>
    <x v="101"/>
    <x v="294"/>
    <n v="140"/>
    <m/>
  </r>
  <r>
    <n v="7450"/>
    <s v="2026/03 "/>
    <x v="360"/>
    <x v="101"/>
    <x v="295"/>
    <n v="40"/>
    <m/>
  </r>
  <r>
    <n v="7451"/>
    <s v="2026/03 "/>
    <x v="361"/>
    <x v="101"/>
    <x v="296"/>
    <n v="65"/>
    <m/>
  </r>
  <r>
    <n v="7452"/>
    <s v="2026/03 "/>
    <x v="238"/>
    <x v="101"/>
    <x v="207"/>
    <n v="75"/>
    <m/>
  </r>
  <r>
    <n v="7453"/>
    <s v="2026/03 "/>
    <x v="362"/>
    <x v="78"/>
    <x v="297"/>
    <n v="50"/>
    <m/>
  </r>
  <r>
    <n v="7454"/>
    <s v="2026/03 "/>
    <x v="240"/>
    <x v="78"/>
    <x v="209"/>
    <n v="10"/>
    <m/>
  </r>
  <r>
    <n v="7455"/>
    <s v="2026/03 "/>
    <x v="241"/>
    <x v="78"/>
    <x v="210"/>
    <n v="400"/>
    <m/>
  </r>
  <r>
    <n v="7456"/>
    <s v="2026/03 "/>
    <x v="242"/>
    <x v="78"/>
    <x v="211"/>
    <n v="2330"/>
    <m/>
  </r>
  <r>
    <n v="7457"/>
    <s v="2026/03 "/>
    <x v="243"/>
    <x v="79"/>
    <x v="212"/>
    <n v="270"/>
    <m/>
  </r>
  <r>
    <n v="7458"/>
    <s v="2026/03 "/>
    <x v="244"/>
    <x v="79"/>
    <x v="213"/>
    <n v="3"/>
    <m/>
  </r>
  <r>
    <n v="7459"/>
    <s v="2026/03 "/>
    <x v="245"/>
    <x v="79"/>
    <x v="214"/>
    <n v="7070"/>
    <m/>
  </r>
  <r>
    <n v="7460"/>
    <s v="2026/03 "/>
    <x v="474"/>
    <x v="79"/>
    <x v="359"/>
    <n v="3"/>
    <m/>
  </r>
  <r>
    <n v="7461"/>
    <s v="2026/03 "/>
    <x v="248"/>
    <x v="79"/>
    <x v="217"/>
    <n v="5280"/>
    <m/>
  </r>
  <r>
    <n v="7462"/>
    <s v="2026/03 "/>
    <x v="250"/>
    <x v="79"/>
    <x v="219"/>
    <n v="1990"/>
    <m/>
  </r>
  <r>
    <n v="7463"/>
    <s v="2026/03 "/>
    <x v="251"/>
    <x v="79"/>
    <x v="220"/>
    <n v="94"/>
    <m/>
  </r>
  <r>
    <n v="7464"/>
    <s v="2026/03 "/>
    <x v="253"/>
    <x v="106"/>
    <x v="222"/>
    <n v="1"/>
    <m/>
  </r>
  <r>
    <n v="7465"/>
    <s v="2026/03 "/>
    <x v="366"/>
    <x v="147"/>
    <x v="300"/>
    <n v="7"/>
    <m/>
  </r>
  <r>
    <n v="7466"/>
    <s v="2026/03 "/>
    <x v="254"/>
    <x v="106"/>
    <x v="194"/>
    <n v="6"/>
    <m/>
  </r>
  <r>
    <n v="7467"/>
    <s v="2026/03 "/>
    <x v="481"/>
    <x v="147"/>
    <x v="222"/>
    <n v="12"/>
    <m/>
  </r>
  <r>
    <n v="7468"/>
    <s v="2026/03 "/>
    <x v="669"/>
    <x v="147"/>
    <x v="457"/>
    <n v="5"/>
    <m/>
  </r>
  <r>
    <n v="7469"/>
    <s v="2026/03 "/>
    <x v="1543"/>
    <x v="147"/>
    <x v="839"/>
    <n v="8"/>
    <m/>
  </r>
  <r>
    <n v="7470"/>
    <s v="2026/03 "/>
    <x v="1544"/>
    <x v="106"/>
    <x v="443"/>
    <n v="5"/>
    <m/>
  </r>
  <r>
    <n v="7471"/>
    <s v="2026/03 "/>
    <x v="1545"/>
    <x v="613"/>
    <x v="9"/>
    <n v="20000"/>
    <m/>
  </r>
  <r>
    <n v="7472"/>
    <s v="2026/03 "/>
    <x v="1546"/>
    <x v="614"/>
    <x v="9"/>
    <n v="1"/>
    <m/>
  </r>
  <r>
    <n v="7473"/>
    <s v="2026/04 "/>
    <x v="1475"/>
    <x v="591"/>
    <x v="808"/>
    <n v="21495"/>
    <m/>
  </r>
  <r>
    <n v="7474"/>
    <s v="2026/04 "/>
    <x v="1477"/>
    <x v="593"/>
    <x v="9"/>
    <n v="200"/>
    <m/>
  </r>
  <r>
    <n v="7475"/>
    <s v="2026/04 "/>
    <x v="1478"/>
    <x v="594"/>
    <x v="9"/>
    <n v="727"/>
    <m/>
  </r>
  <r>
    <n v="7476"/>
    <s v="2026/04 "/>
    <x v="1480"/>
    <x v="596"/>
    <x v="9"/>
    <n v="400"/>
    <m/>
  </r>
  <r>
    <n v="7477"/>
    <s v="2026/04 "/>
    <x v="0"/>
    <x v="0"/>
    <x v="0"/>
    <n v="50"/>
    <m/>
  </r>
  <r>
    <n v="7478"/>
    <s v="2026/04 "/>
    <x v="259"/>
    <x v="3"/>
    <x v="8"/>
    <n v="20"/>
    <m/>
  </r>
  <r>
    <n v="7479"/>
    <s v="2026/04 "/>
    <x v="8"/>
    <x v="3"/>
    <x v="5"/>
    <n v="40"/>
    <m/>
  </r>
  <r>
    <n v="7480"/>
    <s v="2026/04 "/>
    <x v="1547"/>
    <x v="151"/>
    <x v="840"/>
    <m/>
    <m/>
  </r>
  <r>
    <n v="7481"/>
    <s v="2026/04 "/>
    <x v="1548"/>
    <x v="151"/>
    <x v="841"/>
    <n v="50"/>
    <m/>
  </r>
  <r>
    <n v="7482"/>
    <s v="2026/04 "/>
    <x v="1229"/>
    <x v="279"/>
    <x v="2"/>
    <n v="20"/>
    <m/>
  </r>
  <r>
    <n v="7483"/>
    <s v="2026/04 "/>
    <x v="387"/>
    <x v="9"/>
    <x v="818"/>
    <n v="90"/>
    <m/>
  </r>
  <r>
    <n v="7484"/>
    <s v="2026/04 "/>
    <x v="393"/>
    <x v="6"/>
    <x v="2"/>
    <n v="90"/>
    <m/>
  </r>
  <r>
    <n v="7485"/>
    <s v="2026/04 "/>
    <x v="1349"/>
    <x v="9"/>
    <x v="842"/>
    <n v="90"/>
    <m/>
  </r>
  <r>
    <n v="7486"/>
    <s v="2026/04 "/>
    <x v="397"/>
    <x v="156"/>
    <x v="818"/>
    <n v="3"/>
    <m/>
  </r>
  <r>
    <n v="7487"/>
    <s v="2026/04 "/>
    <x v="271"/>
    <x v="111"/>
    <x v="9"/>
    <n v="6"/>
    <m/>
  </r>
  <r>
    <n v="7488"/>
    <s v="2026/04 "/>
    <x v="273"/>
    <x v="113"/>
    <x v="9"/>
    <n v="4"/>
    <m/>
  </r>
  <r>
    <n v="7489"/>
    <s v="2026/04 "/>
    <x v="274"/>
    <x v="114"/>
    <x v="9"/>
    <n v="2"/>
    <m/>
  </r>
  <r>
    <n v="7490"/>
    <s v="2026/04 "/>
    <x v="403"/>
    <x v="158"/>
    <x v="9"/>
    <n v="6"/>
    <m/>
  </r>
  <r>
    <n v="7491"/>
    <s v="2026/04 "/>
    <x v="404"/>
    <x v="159"/>
    <x v="9"/>
    <n v="2"/>
    <m/>
  </r>
  <r>
    <n v="7492"/>
    <s v="2026/04 "/>
    <x v="405"/>
    <x v="160"/>
    <x v="9"/>
    <n v="10"/>
    <m/>
  </r>
  <r>
    <n v="7493"/>
    <s v="2026/04 "/>
    <x v="275"/>
    <x v="115"/>
    <x v="9"/>
    <n v="96"/>
    <m/>
  </r>
  <r>
    <n v="7494"/>
    <s v="2026/04 "/>
    <x v="276"/>
    <x v="116"/>
    <x v="232"/>
    <n v="2"/>
    <m/>
  </r>
  <r>
    <n v="7495"/>
    <s v="2026/04 "/>
    <x v="30"/>
    <x v="13"/>
    <x v="21"/>
    <n v="6"/>
    <m/>
  </r>
  <r>
    <n v="7496"/>
    <s v="2026/04 "/>
    <x v="31"/>
    <x v="14"/>
    <x v="22"/>
    <n v="86"/>
    <m/>
  </r>
  <r>
    <n v="7497"/>
    <s v="2026/04 "/>
    <x v="32"/>
    <x v="15"/>
    <x v="23"/>
    <n v="125"/>
    <m/>
  </r>
  <r>
    <n v="7498"/>
    <s v="2026/04 "/>
    <x v="35"/>
    <x v="18"/>
    <x v="26"/>
    <n v="10"/>
    <m/>
  </r>
  <r>
    <n v="7499"/>
    <s v="2026/04 "/>
    <x v="36"/>
    <x v="19"/>
    <x v="27"/>
    <n v="4"/>
    <m/>
  </r>
  <r>
    <n v="7500"/>
    <s v="2026/04 "/>
    <x v="37"/>
    <x v="20"/>
    <x v="28"/>
    <n v="13"/>
    <m/>
  </r>
  <r>
    <n v="7501"/>
    <s v="2026/04 "/>
    <x v="594"/>
    <x v="243"/>
    <x v="422"/>
    <n v="5"/>
    <m/>
  </r>
  <r>
    <n v="7502"/>
    <s v="2026/04 "/>
    <x v="38"/>
    <x v="21"/>
    <x v="29"/>
    <n v="10"/>
    <m/>
  </r>
  <r>
    <n v="7503"/>
    <s v="2026/04 "/>
    <x v="39"/>
    <x v="22"/>
    <x v="30"/>
    <n v="4"/>
    <m/>
  </r>
  <r>
    <n v="7504"/>
    <s v="2026/04 "/>
    <x v="41"/>
    <x v="24"/>
    <x v="32"/>
    <n v="454"/>
    <m/>
  </r>
  <r>
    <n v="7505"/>
    <s v="2026/04 "/>
    <x v="42"/>
    <x v="25"/>
    <x v="33"/>
    <n v="310"/>
    <m/>
  </r>
  <r>
    <n v="7506"/>
    <s v="2026/04 "/>
    <x v="43"/>
    <x v="26"/>
    <x v="34"/>
    <n v="30"/>
    <m/>
  </r>
  <r>
    <n v="7507"/>
    <s v="2026/04 "/>
    <x v="44"/>
    <x v="27"/>
    <x v="35"/>
    <n v="248"/>
    <m/>
  </r>
  <r>
    <n v="7508"/>
    <s v="2026/04 "/>
    <x v="45"/>
    <x v="28"/>
    <x v="36"/>
    <n v="5"/>
    <m/>
  </r>
  <r>
    <n v="7509"/>
    <s v="2026/04 "/>
    <x v="46"/>
    <x v="29"/>
    <x v="37"/>
    <n v="186"/>
    <m/>
  </r>
  <r>
    <n v="7510"/>
    <s v="2026/04 "/>
    <x v="47"/>
    <x v="30"/>
    <x v="38"/>
    <n v="110"/>
    <m/>
  </r>
  <r>
    <n v="7511"/>
    <s v="2026/04 "/>
    <x v="48"/>
    <x v="31"/>
    <x v="39"/>
    <n v="201"/>
    <m/>
  </r>
  <r>
    <n v="7512"/>
    <s v="2026/04 "/>
    <x v="51"/>
    <x v="34"/>
    <x v="42"/>
    <n v="240"/>
    <m/>
  </r>
  <r>
    <n v="7513"/>
    <s v="2026/04 "/>
    <x v="53"/>
    <x v="36"/>
    <x v="44"/>
    <n v="128"/>
    <m/>
  </r>
  <r>
    <n v="7514"/>
    <s v="2026/04 "/>
    <x v="281"/>
    <x v="121"/>
    <x v="237"/>
    <n v="100"/>
    <m/>
  </r>
  <r>
    <n v="7515"/>
    <s v="2026/04 "/>
    <x v="54"/>
    <x v="37"/>
    <x v="45"/>
    <n v="4"/>
    <m/>
  </r>
  <r>
    <n v="7516"/>
    <s v="2026/04 "/>
    <x v="282"/>
    <x v="122"/>
    <x v="238"/>
    <n v="109"/>
    <m/>
  </r>
  <r>
    <n v="7517"/>
    <s v="2026/04 "/>
    <x v="57"/>
    <x v="40"/>
    <x v="48"/>
    <n v="8"/>
    <m/>
  </r>
  <r>
    <n v="7518"/>
    <s v="2026/04 "/>
    <x v="58"/>
    <x v="41"/>
    <x v="49"/>
    <n v="5"/>
    <m/>
  </r>
  <r>
    <n v="7519"/>
    <s v="2026/04 "/>
    <x v="59"/>
    <x v="42"/>
    <x v="50"/>
    <n v="27"/>
    <m/>
  </r>
  <r>
    <n v="7520"/>
    <s v="2026/04 "/>
    <x v="977"/>
    <x v="157"/>
    <x v="9"/>
    <n v="10"/>
    <m/>
  </r>
  <r>
    <n v="7521"/>
    <s v="2026/04 "/>
    <x v="602"/>
    <x v="251"/>
    <x v="9"/>
    <n v="10"/>
    <m/>
  </r>
  <r>
    <n v="7522"/>
    <s v="2026/04 "/>
    <x v="283"/>
    <x v="123"/>
    <x v="239"/>
    <n v="1"/>
    <m/>
  </r>
  <r>
    <n v="7523"/>
    <s v="2026/04 "/>
    <x v="60"/>
    <x v="43"/>
    <x v="51"/>
    <n v="110"/>
    <m/>
  </r>
  <r>
    <n v="7524"/>
    <s v="2026/04 "/>
    <x v="61"/>
    <x v="44"/>
    <x v="52"/>
    <n v="26"/>
    <m/>
  </r>
  <r>
    <n v="7525"/>
    <s v="2026/04 "/>
    <x v="62"/>
    <x v="45"/>
    <x v="53"/>
    <n v="10"/>
    <m/>
  </r>
  <r>
    <n v="7526"/>
    <s v="2026/04 "/>
    <x v="63"/>
    <x v="46"/>
    <x v="54"/>
    <n v="168"/>
    <m/>
  </r>
  <r>
    <n v="7527"/>
    <s v="2026/04 "/>
    <x v="65"/>
    <x v="48"/>
    <x v="56"/>
    <n v="708"/>
    <m/>
  </r>
  <r>
    <n v="7528"/>
    <s v="2026/04 "/>
    <x v="66"/>
    <x v="49"/>
    <x v="57"/>
    <n v="141"/>
    <m/>
  </r>
  <r>
    <n v="7529"/>
    <s v="2026/04 "/>
    <x v="67"/>
    <x v="50"/>
    <x v="58"/>
    <n v="33"/>
    <m/>
  </r>
  <r>
    <n v="7530"/>
    <s v="2026/04 "/>
    <x v="68"/>
    <x v="51"/>
    <x v="59"/>
    <n v="5"/>
    <m/>
  </r>
  <r>
    <n v="7531"/>
    <s v="2026/04 "/>
    <x v="515"/>
    <x v="206"/>
    <x v="375"/>
    <n v="1"/>
    <m/>
  </r>
  <r>
    <n v="7532"/>
    <s v="2026/04 "/>
    <x v="69"/>
    <x v="52"/>
    <x v="60"/>
    <n v="107"/>
    <m/>
  </r>
  <r>
    <n v="7533"/>
    <s v="2026/04 "/>
    <x v="70"/>
    <x v="53"/>
    <x v="61"/>
    <n v="5"/>
    <m/>
  </r>
  <r>
    <n v="7534"/>
    <s v="2026/04 "/>
    <x v="71"/>
    <x v="54"/>
    <x v="62"/>
    <n v="10"/>
    <m/>
  </r>
  <r>
    <n v="7535"/>
    <s v="2026/04 "/>
    <x v="285"/>
    <x v="125"/>
    <x v="241"/>
    <n v="11"/>
    <m/>
  </r>
  <r>
    <n v="7536"/>
    <s v="2026/04 "/>
    <x v="73"/>
    <x v="56"/>
    <x v="64"/>
    <n v="3"/>
    <m/>
  </r>
  <r>
    <n v="7537"/>
    <s v="2026/04 "/>
    <x v="74"/>
    <x v="57"/>
    <x v="65"/>
    <n v="510"/>
    <m/>
  </r>
  <r>
    <n v="7538"/>
    <s v="2026/04 "/>
    <x v="76"/>
    <x v="59"/>
    <x v="66"/>
    <n v="10"/>
    <m/>
  </r>
  <r>
    <n v="7539"/>
    <s v="2026/04 "/>
    <x v="77"/>
    <x v="60"/>
    <x v="67"/>
    <n v="316"/>
    <m/>
  </r>
  <r>
    <n v="7540"/>
    <s v="2026/04 "/>
    <x v="97"/>
    <x v="71"/>
    <x v="78"/>
    <n v="60"/>
    <m/>
  </r>
  <r>
    <n v="7541"/>
    <s v="2026/04 "/>
    <x v="314"/>
    <x v="135"/>
    <x v="79"/>
    <n v="100"/>
    <m/>
  </r>
  <r>
    <n v="7542"/>
    <s v="2026/04 "/>
    <x v="316"/>
    <x v="75"/>
    <x v="78"/>
    <n v="60"/>
    <m/>
  </r>
  <r>
    <n v="7543"/>
    <s v="2026/04 "/>
    <x v="98"/>
    <x v="72"/>
    <x v="79"/>
    <n v="50"/>
    <m/>
  </r>
  <r>
    <n v="7544"/>
    <s v="2026/04 "/>
    <x v="99"/>
    <x v="73"/>
    <x v="79"/>
    <n v="126"/>
    <m/>
  </r>
  <r>
    <n v="7545"/>
    <s v="2026/04 "/>
    <x v="1186"/>
    <x v="103"/>
    <x v="833"/>
    <n v="4"/>
    <m/>
  </r>
  <r>
    <n v="7546"/>
    <s v="2026/04 "/>
    <x v="937"/>
    <x v="103"/>
    <x v="818"/>
    <n v="8"/>
    <m/>
  </r>
  <r>
    <n v="7547"/>
    <s v="2026/04 "/>
    <x v="322"/>
    <x v="78"/>
    <x v="818"/>
    <n v="11"/>
    <m/>
  </r>
  <r>
    <n v="7548"/>
    <s v="2026/04 "/>
    <x v="105"/>
    <x v="78"/>
    <x v="819"/>
    <n v="5"/>
    <m/>
  </r>
  <r>
    <n v="7549"/>
    <s v="2026/04 "/>
    <x v="1367"/>
    <x v="98"/>
    <x v="843"/>
    <n v="30"/>
    <m/>
  </r>
  <r>
    <n v="7550"/>
    <s v="2026/04 "/>
    <x v="1493"/>
    <x v="600"/>
    <x v="811"/>
    <n v="20"/>
    <m/>
  </r>
  <r>
    <n v="7551"/>
    <s v="2026/04 "/>
    <x v="940"/>
    <x v="81"/>
    <x v="587"/>
    <n v="20"/>
    <m/>
  </r>
  <r>
    <n v="7552"/>
    <s v="2026/04 "/>
    <x v="647"/>
    <x v="81"/>
    <x v="439"/>
    <n v="20"/>
    <m/>
  </r>
  <r>
    <n v="7553"/>
    <s v="2026/04 "/>
    <x v="737"/>
    <x v="11"/>
    <x v="490"/>
    <m/>
    <m/>
  </r>
  <r>
    <n v="7554"/>
    <s v="2026/04 "/>
    <x v="1549"/>
    <x v="83"/>
    <x v="844"/>
    <n v="5"/>
    <m/>
  </r>
  <r>
    <n v="7555"/>
    <s v="2026/04 "/>
    <x v="1550"/>
    <x v="83"/>
    <x v="446"/>
    <n v="5"/>
    <m/>
  </r>
  <r>
    <n v="7556"/>
    <s v="2026/04 "/>
    <x v="446"/>
    <x v="85"/>
    <x v="340"/>
    <n v="53"/>
    <m/>
  </r>
  <r>
    <n v="7557"/>
    <s v="2026/04 "/>
    <x v="120"/>
    <x v="85"/>
    <x v="95"/>
    <n v="80"/>
    <m/>
  </r>
  <r>
    <n v="7558"/>
    <s v="2026/04 "/>
    <x v="121"/>
    <x v="85"/>
    <x v="96"/>
    <n v="68"/>
    <m/>
  </r>
  <r>
    <n v="7559"/>
    <s v="2026/04 "/>
    <x v="330"/>
    <x v="85"/>
    <x v="269"/>
    <n v="64"/>
    <m/>
  </r>
  <r>
    <n v="7560"/>
    <s v="2026/04 "/>
    <x v="123"/>
    <x v="85"/>
    <x v="98"/>
    <n v="2"/>
    <m/>
  </r>
  <r>
    <n v="7561"/>
    <s v="2026/04 "/>
    <x v="124"/>
    <x v="85"/>
    <x v="99"/>
    <n v="3"/>
    <m/>
  </r>
  <r>
    <n v="7562"/>
    <s v="2026/04 "/>
    <x v="125"/>
    <x v="6"/>
    <x v="8"/>
    <n v="53"/>
    <m/>
  </r>
  <r>
    <n v="7563"/>
    <s v="2026/04 "/>
    <x v="126"/>
    <x v="6"/>
    <x v="10"/>
    <n v="50"/>
    <m/>
  </r>
  <r>
    <n v="7564"/>
    <s v="2026/04 "/>
    <x v="128"/>
    <x v="6"/>
    <x v="1"/>
    <n v="30"/>
    <m/>
  </r>
  <r>
    <n v="7565"/>
    <s v="2026/04 "/>
    <x v="450"/>
    <x v="142"/>
    <x v="343"/>
    <n v="3"/>
    <m/>
  </r>
  <r>
    <n v="7566"/>
    <s v="2026/04 "/>
    <x v="451"/>
    <x v="81"/>
    <x v="344"/>
    <n v="20"/>
    <m/>
  </r>
  <r>
    <n v="7567"/>
    <s v="2026/04 "/>
    <x v="1137"/>
    <x v="81"/>
    <x v="657"/>
    <n v="20"/>
    <m/>
  </r>
  <r>
    <n v="7568"/>
    <s v="2026/04 "/>
    <x v="129"/>
    <x v="87"/>
    <x v="100"/>
    <n v="110"/>
    <m/>
  </r>
  <r>
    <n v="7569"/>
    <s v="2026/04 "/>
    <x v="130"/>
    <x v="87"/>
    <x v="101"/>
    <n v="235"/>
    <m/>
  </r>
  <r>
    <n v="7570"/>
    <s v="2026/04 "/>
    <x v="131"/>
    <x v="87"/>
    <x v="102"/>
    <n v="123"/>
    <m/>
  </r>
  <r>
    <n v="7571"/>
    <s v="2026/04 "/>
    <x v="132"/>
    <x v="87"/>
    <x v="103"/>
    <n v="25"/>
    <m/>
  </r>
  <r>
    <n v="7572"/>
    <s v="2026/04 "/>
    <x v="133"/>
    <x v="87"/>
    <x v="104"/>
    <n v="33"/>
    <m/>
  </r>
  <r>
    <n v="7573"/>
    <s v="2026/04 "/>
    <x v="532"/>
    <x v="87"/>
    <x v="383"/>
    <n v="4"/>
    <m/>
  </r>
  <r>
    <n v="7574"/>
    <s v="2026/04 "/>
    <x v="1517"/>
    <x v="87"/>
    <x v="446"/>
    <n v="10"/>
    <m/>
  </r>
  <r>
    <n v="7575"/>
    <s v="2026/04 "/>
    <x v="998"/>
    <x v="87"/>
    <x v="612"/>
    <n v="6"/>
    <m/>
  </r>
  <r>
    <n v="7576"/>
    <s v="2026/04 "/>
    <x v="1138"/>
    <x v="87"/>
    <x v="658"/>
    <n v="20"/>
    <m/>
  </r>
  <r>
    <n v="7577"/>
    <s v="2026/04 "/>
    <x v="453"/>
    <x v="82"/>
    <x v="346"/>
    <n v="50"/>
    <m/>
  </r>
  <r>
    <n v="7578"/>
    <s v="2026/04 "/>
    <x v="138"/>
    <x v="82"/>
    <x v="109"/>
    <n v="50"/>
    <m/>
  </r>
  <r>
    <n v="7579"/>
    <s v="2026/04 "/>
    <x v="139"/>
    <x v="82"/>
    <x v="110"/>
    <n v="62"/>
    <m/>
  </r>
  <r>
    <n v="7580"/>
    <s v="2026/04 "/>
    <x v="140"/>
    <x v="82"/>
    <x v="111"/>
    <n v="22"/>
    <m/>
  </r>
  <r>
    <n v="7581"/>
    <s v="2026/04 "/>
    <x v="141"/>
    <x v="82"/>
    <x v="112"/>
    <n v="10"/>
    <m/>
  </r>
  <r>
    <n v="7582"/>
    <s v="2026/04 "/>
    <x v="1496"/>
    <x v="82"/>
    <x v="446"/>
    <n v="5"/>
    <m/>
  </r>
  <r>
    <n v="7583"/>
    <s v="2026/04 "/>
    <x v="142"/>
    <x v="9"/>
    <x v="113"/>
    <n v="600"/>
    <m/>
  </r>
  <r>
    <n v="7584"/>
    <s v="2026/04 "/>
    <x v="144"/>
    <x v="9"/>
    <x v="115"/>
    <n v="569"/>
    <m/>
  </r>
  <r>
    <n v="7585"/>
    <s v="2026/04 "/>
    <x v="334"/>
    <x v="9"/>
    <x v="273"/>
    <m/>
    <m/>
  </r>
  <r>
    <n v="7586"/>
    <s v="2026/04 "/>
    <x v="145"/>
    <x v="9"/>
    <x v="116"/>
    <n v="330"/>
    <m/>
  </r>
  <r>
    <n v="7587"/>
    <s v="2026/04 "/>
    <x v="146"/>
    <x v="9"/>
    <x v="117"/>
    <n v="265"/>
    <m/>
  </r>
  <r>
    <n v="7588"/>
    <s v="2026/04 "/>
    <x v="148"/>
    <x v="9"/>
    <x v="119"/>
    <n v="129"/>
    <m/>
  </r>
  <r>
    <n v="7589"/>
    <s v="2026/04 "/>
    <x v="149"/>
    <x v="9"/>
    <x v="120"/>
    <n v="4"/>
    <m/>
  </r>
  <r>
    <n v="7590"/>
    <s v="2026/04 "/>
    <x v="150"/>
    <x v="9"/>
    <x v="121"/>
    <n v="193"/>
    <m/>
  </r>
  <r>
    <n v="7591"/>
    <s v="2026/04 "/>
    <x v="151"/>
    <x v="9"/>
    <x v="122"/>
    <n v="10"/>
    <m/>
  </r>
  <r>
    <n v="7592"/>
    <s v="2026/04 "/>
    <x v="153"/>
    <x v="9"/>
    <x v="124"/>
    <n v="40"/>
    <m/>
  </r>
  <r>
    <n v="7593"/>
    <s v="2026/04 "/>
    <x v="740"/>
    <x v="9"/>
    <x v="446"/>
    <n v="5"/>
    <m/>
  </r>
  <r>
    <n v="7594"/>
    <s v="2026/04 "/>
    <x v="535"/>
    <x v="9"/>
    <x v="385"/>
    <n v="30"/>
    <m/>
  </r>
  <r>
    <n v="7595"/>
    <s v="2026/04 "/>
    <x v="154"/>
    <x v="9"/>
    <x v="125"/>
    <n v="85"/>
    <m/>
  </r>
  <r>
    <n v="7596"/>
    <s v="2026/04 "/>
    <x v="156"/>
    <x v="88"/>
    <x v="127"/>
    <n v="3"/>
    <m/>
  </r>
  <r>
    <n v="7597"/>
    <s v="2026/04 "/>
    <x v="157"/>
    <x v="88"/>
    <x v="128"/>
    <n v="4"/>
    <m/>
  </r>
  <r>
    <n v="7598"/>
    <s v="2026/04 "/>
    <x v="160"/>
    <x v="88"/>
    <x v="131"/>
    <n v="430"/>
    <m/>
  </r>
  <r>
    <n v="7599"/>
    <s v="2026/04 "/>
    <x v="161"/>
    <x v="11"/>
    <x v="132"/>
    <n v="240"/>
    <m/>
  </r>
  <r>
    <n v="7600"/>
    <s v="2026/04 "/>
    <x v="162"/>
    <x v="11"/>
    <x v="133"/>
    <n v="305"/>
    <m/>
  </r>
  <r>
    <n v="7601"/>
    <s v="2026/04 "/>
    <x v="163"/>
    <x v="11"/>
    <x v="134"/>
    <n v="100"/>
    <m/>
  </r>
  <r>
    <n v="7602"/>
    <s v="2026/04 "/>
    <x v="164"/>
    <x v="11"/>
    <x v="135"/>
    <n v="24"/>
    <m/>
  </r>
  <r>
    <n v="7603"/>
    <s v="2026/04 "/>
    <x v="337"/>
    <x v="11"/>
    <x v="276"/>
    <n v="20"/>
    <m/>
  </r>
  <r>
    <n v="7604"/>
    <s v="2026/04 "/>
    <x v="456"/>
    <x v="11"/>
    <x v="348"/>
    <n v="31"/>
    <m/>
  </r>
  <r>
    <n v="7605"/>
    <s v="2026/04 "/>
    <x v="165"/>
    <x v="11"/>
    <x v="136"/>
    <n v="55"/>
    <m/>
  </r>
  <r>
    <n v="7606"/>
    <s v="2026/04 "/>
    <x v="166"/>
    <x v="11"/>
    <x v="137"/>
    <n v="35"/>
    <m/>
  </r>
  <r>
    <n v="7607"/>
    <s v="2026/04 "/>
    <x v="1551"/>
    <x v="11"/>
    <x v="446"/>
    <n v="5"/>
    <m/>
  </r>
  <r>
    <n v="7608"/>
    <s v="2026/04 "/>
    <x v="167"/>
    <x v="11"/>
    <x v="138"/>
    <n v="8"/>
    <m/>
  </r>
  <r>
    <n v="7609"/>
    <s v="2026/04 "/>
    <x v="457"/>
    <x v="11"/>
    <x v="349"/>
    <n v="15"/>
    <m/>
  </r>
  <r>
    <n v="7610"/>
    <s v="2026/04 "/>
    <x v="171"/>
    <x v="83"/>
    <x v="142"/>
    <n v="80"/>
    <m/>
  </r>
  <r>
    <n v="7611"/>
    <s v="2026/04 "/>
    <x v="172"/>
    <x v="83"/>
    <x v="143"/>
    <n v="64"/>
    <m/>
  </r>
  <r>
    <n v="7612"/>
    <s v="2026/04 "/>
    <x v="173"/>
    <x v="83"/>
    <x v="144"/>
    <n v="80"/>
    <m/>
  </r>
  <r>
    <n v="7613"/>
    <s v="2026/04 "/>
    <x v="174"/>
    <x v="83"/>
    <x v="145"/>
    <n v="6"/>
    <m/>
  </r>
  <r>
    <n v="7614"/>
    <s v="2026/04 "/>
    <x v="175"/>
    <x v="83"/>
    <x v="146"/>
    <n v="30"/>
    <m/>
  </r>
  <r>
    <n v="7615"/>
    <s v="2026/04 "/>
    <x v="1347"/>
    <x v="83"/>
    <x v="383"/>
    <n v="2"/>
    <m/>
  </r>
  <r>
    <n v="7616"/>
    <s v="2026/04 "/>
    <x v="338"/>
    <x v="10"/>
    <x v="277"/>
    <n v="20"/>
    <m/>
  </r>
  <r>
    <n v="7617"/>
    <s v="2026/04 "/>
    <x v="177"/>
    <x v="10"/>
    <x v="148"/>
    <n v="20"/>
    <m/>
  </r>
  <r>
    <n v="7618"/>
    <s v="2026/04 "/>
    <x v="339"/>
    <x v="10"/>
    <x v="278"/>
    <n v="20"/>
    <m/>
  </r>
  <r>
    <n v="7619"/>
    <s v="2026/04 "/>
    <x v="178"/>
    <x v="10"/>
    <x v="149"/>
    <n v="20"/>
    <m/>
  </r>
  <r>
    <n v="7620"/>
    <s v="2026/04 "/>
    <x v="342"/>
    <x v="90"/>
    <x v="281"/>
    <n v="20"/>
    <m/>
  </r>
  <r>
    <n v="7621"/>
    <s v="2026/04 "/>
    <x v="182"/>
    <x v="84"/>
    <x v="153"/>
    <n v="30"/>
    <m/>
  </r>
  <r>
    <n v="7622"/>
    <s v="2026/04 "/>
    <x v="183"/>
    <x v="84"/>
    <x v="154"/>
    <n v="35"/>
    <m/>
  </r>
  <r>
    <n v="7623"/>
    <s v="2026/04 "/>
    <x v="458"/>
    <x v="84"/>
    <x v="350"/>
    <m/>
    <m/>
  </r>
  <r>
    <n v="7624"/>
    <s v="2026/04 "/>
    <x v="186"/>
    <x v="84"/>
    <x v="157"/>
    <n v="90"/>
    <m/>
  </r>
  <r>
    <n v="7625"/>
    <s v="2026/04 "/>
    <x v="460"/>
    <x v="143"/>
    <x v="222"/>
    <n v="3"/>
    <m/>
  </r>
  <r>
    <n v="7626"/>
    <s v="2026/04 "/>
    <x v="1540"/>
    <x v="143"/>
    <x v="836"/>
    <n v="3"/>
    <m/>
  </r>
  <r>
    <n v="7627"/>
    <s v="2026/04 "/>
    <x v="345"/>
    <x v="91"/>
    <x v="283"/>
    <n v="29"/>
    <m/>
  </r>
  <r>
    <n v="7628"/>
    <s v="2026/04 "/>
    <x v="195"/>
    <x v="91"/>
    <x v="165"/>
    <n v="56"/>
    <m/>
  </r>
  <r>
    <n v="7629"/>
    <s v="2026/04 "/>
    <x v="199"/>
    <x v="67"/>
    <x v="168"/>
    <n v="88"/>
    <m/>
  </r>
  <r>
    <n v="7630"/>
    <s v="2026/04 "/>
    <x v="544"/>
    <x v="67"/>
    <x v="391"/>
    <n v="3"/>
    <m/>
  </r>
  <r>
    <n v="7631"/>
    <s v="2026/04 "/>
    <x v="465"/>
    <x v="67"/>
    <x v="352"/>
    <n v="10"/>
    <m/>
  </r>
  <r>
    <n v="7632"/>
    <s v="2026/04 "/>
    <x v="658"/>
    <x v="67"/>
    <x v="447"/>
    <m/>
    <m/>
  </r>
  <r>
    <n v="7633"/>
    <s v="2026/04 "/>
    <x v="200"/>
    <x v="67"/>
    <x v="169"/>
    <n v="30"/>
    <m/>
  </r>
  <r>
    <n v="7634"/>
    <s v="2026/04 "/>
    <x v="201"/>
    <x v="67"/>
    <x v="170"/>
    <n v="17"/>
    <m/>
  </r>
  <r>
    <n v="7635"/>
    <s v="2026/04 "/>
    <x v="202"/>
    <x v="97"/>
    <x v="171"/>
    <n v="32"/>
    <m/>
  </r>
  <r>
    <n v="7636"/>
    <s v="2026/04 "/>
    <x v="546"/>
    <x v="215"/>
    <x v="393"/>
    <n v="7"/>
    <m/>
  </r>
  <r>
    <n v="7637"/>
    <s v="2026/04 "/>
    <x v="1420"/>
    <x v="98"/>
    <x v="771"/>
    <n v="6"/>
    <m/>
  </r>
  <r>
    <n v="7638"/>
    <s v="2026/04 "/>
    <x v="1254"/>
    <x v="99"/>
    <x v="712"/>
    <n v="10"/>
    <m/>
  </r>
  <r>
    <n v="7639"/>
    <s v="2026/04 "/>
    <x v="847"/>
    <x v="99"/>
    <x v="548"/>
    <n v="10"/>
    <m/>
  </r>
  <r>
    <n v="7640"/>
    <s v="2026/04 "/>
    <x v="747"/>
    <x v="301"/>
    <x v="498"/>
    <n v="140"/>
    <m/>
  </r>
  <r>
    <n v="7641"/>
    <s v="2026/04 "/>
    <x v="848"/>
    <x v="301"/>
    <x v="549"/>
    <n v="10"/>
    <m/>
  </r>
  <r>
    <n v="7642"/>
    <s v="2026/04 "/>
    <x v="749"/>
    <x v="301"/>
    <x v="500"/>
    <n v="20"/>
    <m/>
  </r>
  <r>
    <n v="7643"/>
    <s v="2026/04 "/>
    <x v="1552"/>
    <x v="301"/>
    <x v="845"/>
    <n v="40"/>
    <m/>
  </r>
  <r>
    <n v="7644"/>
    <s v="2026/04 "/>
    <x v="750"/>
    <x v="301"/>
    <x v="501"/>
    <n v="50"/>
    <m/>
  </r>
  <r>
    <n v="7645"/>
    <s v="2026/04 "/>
    <x v="751"/>
    <x v="301"/>
    <x v="502"/>
    <n v="50"/>
    <m/>
  </r>
  <r>
    <n v="7646"/>
    <s v="2026/04 "/>
    <x v="548"/>
    <x v="98"/>
    <x v="395"/>
    <n v="50"/>
    <m/>
  </r>
  <r>
    <n v="7647"/>
    <s v="2026/04 "/>
    <x v="549"/>
    <x v="98"/>
    <x v="396"/>
    <n v="50"/>
    <m/>
  </r>
  <r>
    <n v="7648"/>
    <s v="2026/04 "/>
    <x v="351"/>
    <x v="98"/>
    <x v="287"/>
    <n v="50"/>
    <m/>
  </r>
  <r>
    <n v="7649"/>
    <s v="2026/04 "/>
    <x v="213"/>
    <x v="102"/>
    <x v="182"/>
    <n v="30"/>
    <m/>
  </r>
  <r>
    <n v="7650"/>
    <s v="2026/04 "/>
    <x v="214"/>
    <x v="102"/>
    <x v="183"/>
    <n v="20"/>
    <m/>
  </r>
  <r>
    <n v="7651"/>
    <s v="2026/04 "/>
    <x v="216"/>
    <x v="103"/>
    <x v="185"/>
    <n v="30"/>
    <m/>
  </r>
  <r>
    <n v="7652"/>
    <s v="2026/04 "/>
    <x v="217"/>
    <x v="103"/>
    <x v="186"/>
    <n v="22"/>
    <m/>
  </r>
  <r>
    <n v="7653"/>
    <s v="2026/04 "/>
    <x v="219"/>
    <x v="103"/>
    <x v="188"/>
    <n v="15"/>
    <m/>
  </r>
  <r>
    <n v="7654"/>
    <s v="2026/04 "/>
    <x v="220"/>
    <x v="103"/>
    <x v="189"/>
    <n v="10"/>
    <m/>
  </r>
  <r>
    <n v="7655"/>
    <s v="2026/04 "/>
    <x v="753"/>
    <x v="103"/>
    <x v="503"/>
    <n v="40"/>
    <m/>
  </r>
  <r>
    <n v="7656"/>
    <s v="2026/04 "/>
    <x v="221"/>
    <x v="103"/>
    <x v="190"/>
    <n v="30"/>
    <m/>
  </r>
  <r>
    <n v="7657"/>
    <s v="2026/04 "/>
    <x v="222"/>
    <x v="103"/>
    <x v="191"/>
    <n v="30"/>
    <m/>
  </r>
  <r>
    <n v="7658"/>
    <s v="2026/04 "/>
    <x v="224"/>
    <x v="105"/>
    <x v="193"/>
    <n v="55"/>
    <m/>
  </r>
  <r>
    <n v="7659"/>
    <s v="2026/04 "/>
    <x v="225"/>
    <x v="105"/>
    <x v="194"/>
    <n v="266"/>
    <m/>
  </r>
  <r>
    <n v="7660"/>
    <s v="2026/04 "/>
    <x v="227"/>
    <x v="105"/>
    <x v="196"/>
    <n v="140"/>
    <m/>
  </r>
  <r>
    <n v="7661"/>
    <s v="2026/04 "/>
    <x v="228"/>
    <x v="105"/>
    <x v="197"/>
    <n v="45"/>
    <m/>
  </r>
  <r>
    <n v="7662"/>
    <s v="2026/04 "/>
    <x v="229"/>
    <x v="105"/>
    <x v="198"/>
    <n v="50"/>
    <m/>
  </r>
  <r>
    <n v="7663"/>
    <s v="2026/04 "/>
    <x v="664"/>
    <x v="105"/>
    <x v="452"/>
    <n v="10"/>
    <m/>
  </r>
  <r>
    <n v="7664"/>
    <s v="2026/04 "/>
    <x v="552"/>
    <x v="105"/>
    <x v="398"/>
    <n v="70"/>
    <m/>
  </r>
  <r>
    <n v="7665"/>
    <s v="2026/04 "/>
    <x v="232"/>
    <x v="105"/>
    <x v="201"/>
    <n v="6"/>
    <m/>
  </r>
  <r>
    <n v="7666"/>
    <s v="2026/04 "/>
    <x v="666"/>
    <x v="77"/>
    <x v="454"/>
    <n v="30"/>
    <m/>
  </r>
  <r>
    <n v="7667"/>
    <s v="2026/04 "/>
    <x v="357"/>
    <x v="77"/>
    <x v="292"/>
    <n v="70"/>
    <m/>
  </r>
  <r>
    <n v="7668"/>
    <s v="2026/04 "/>
    <x v="358"/>
    <x v="100"/>
    <x v="293"/>
    <n v="30"/>
    <m/>
  </r>
  <r>
    <n v="7669"/>
    <s v="2026/04 "/>
    <x v="234"/>
    <x v="100"/>
    <x v="203"/>
    <n v="139"/>
    <m/>
  </r>
  <r>
    <n v="7670"/>
    <s v="2026/04 "/>
    <x v="235"/>
    <x v="100"/>
    <x v="204"/>
    <n v="50"/>
    <m/>
  </r>
  <r>
    <n v="7671"/>
    <s v="2026/04 "/>
    <x v="236"/>
    <x v="100"/>
    <x v="205"/>
    <n v="30"/>
    <m/>
  </r>
  <r>
    <n v="7672"/>
    <s v="2026/04 "/>
    <x v="360"/>
    <x v="101"/>
    <x v="295"/>
    <n v="80"/>
    <m/>
  </r>
  <r>
    <n v="7673"/>
    <s v="2026/04 "/>
    <x v="361"/>
    <x v="101"/>
    <x v="296"/>
    <n v="50"/>
    <m/>
  </r>
  <r>
    <n v="7674"/>
    <s v="2026/04 "/>
    <x v="239"/>
    <x v="78"/>
    <x v="208"/>
    <n v="50"/>
    <m/>
  </r>
  <r>
    <n v="7675"/>
    <s v="2026/04 "/>
    <x v="241"/>
    <x v="78"/>
    <x v="210"/>
    <n v="150"/>
    <m/>
  </r>
  <r>
    <n v="7676"/>
    <s v="2026/04 "/>
    <x v="242"/>
    <x v="78"/>
    <x v="211"/>
    <n v="600"/>
    <m/>
  </r>
  <r>
    <n v="7677"/>
    <s v="2026/04 "/>
    <x v="243"/>
    <x v="79"/>
    <x v="212"/>
    <n v="525"/>
    <m/>
  </r>
  <r>
    <n v="7678"/>
    <s v="2026/04 "/>
    <x v="244"/>
    <x v="79"/>
    <x v="213"/>
    <n v="25"/>
    <m/>
  </r>
  <r>
    <n v="7679"/>
    <s v="2026/04 "/>
    <x v="245"/>
    <x v="79"/>
    <x v="214"/>
    <n v="1510"/>
    <m/>
  </r>
  <r>
    <n v="7680"/>
    <s v="2026/04 "/>
    <x v="247"/>
    <x v="79"/>
    <x v="216"/>
    <n v="200"/>
    <m/>
  </r>
  <r>
    <n v="7681"/>
    <s v="2026/04 "/>
    <x v="248"/>
    <x v="79"/>
    <x v="217"/>
    <n v="700"/>
    <m/>
  </r>
  <r>
    <n v="7682"/>
    <s v="2026/04 "/>
    <x v="251"/>
    <x v="79"/>
    <x v="220"/>
    <n v="155"/>
    <m/>
  </r>
  <r>
    <n v="7683"/>
    <s v="2026/04 "/>
    <x v="1318"/>
    <x v="79"/>
    <x v="736"/>
    <n v="10"/>
    <m/>
  </r>
  <r>
    <n v="7684"/>
    <s v="2026/04 "/>
    <x v="1474"/>
    <x v="77"/>
    <x v="736"/>
    <n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774C9-E210-4E4B-8275-7DB0A36D10FB}" name="피벗 테이블3" cacheId="1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J1:M1573" firstHeaderRow="2" firstDataRow="2" firstDataCol="3"/>
  <pivotFields count="7">
    <pivotField compact="0" outline="0" showAll="0"/>
    <pivotField compact="0" outline="0" showAll="0"/>
    <pivotField axis="axisRow" compact="0" outline="0" showAll="0" defaultSubtotal="0">
      <items count="1553">
        <item x="367"/>
        <item x="570"/>
        <item x="0"/>
        <item x="1"/>
        <item x="675"/>
        <item x="571"/>
        <item x="851"/>
        <item x="1096"/>
        <item x="1319"/>
        <item x="767"/>
        <item x="1097"/>
        <item x="2"/>
        <item x="956"/>
        <item x="852"/>
        <item x="3"/>
        <item x="1320"/>
        <item x="768"/>
        <item x="4"/>
        <item x="572"/>
        <item x="1192"/>
        <item x="853"/>
        <item x="368"/>
        <item x="369"/>
        <item x="370"/>
        <item x="371"/>
        <item x="1225"/>
        <item x="1226"/>
        <item x="1003"/>
        <item x="5"/>
        <item x="769"/>
        <item x="6"/>
        <item x="7"/>
        <item x="1321"/>
        <item x="1322"/>
        <item x="676"/>
        <item x="1111"/>
        <item x="1112"/>
        <item x="573"/>
        <item x="255"/>
        <item x="486"/>
        <item x="908"/>
        <item x="487"/>
        <item x="770"/>
        <item x="488"/>
        <item x="372"/>
        <item x="1041"/>
        <item x="1275"/>
        <item x="957"/>
        <item x="373"/>
        <item x="771"/>
        <item x="909"/>
        <item x="1098"/>
        <item x="772"/>
        <item x="489"/>
        <item x="1004"/>
        <item x="773"/>
        <item x="374"/>
        <item x="375"/>
        <item x="574"/>
        <item x="854"/>
        <item x="1113"/>
        <item x="575"/>
        <item x="376"/>
        <item x="256"/>
        <item x="490"/>
        <item x="257"/>
        <item x="258"/>
        <item x="1005"/>
        <item x="1006"/>
        <item x="1007"/>
        <item x="259"/>
        <item x="8"/>
        <item x="1042"/>
        <item x="1170"/>
        <item x="774"/>
        <item x="958"/>
        <item x="576"/>
        <item x="775"/>
        <item x="677"/>
        <item x="959"/>
        <item x="678"/>
        <item x="1372"/>
        <item x="1193"/>
        <item x="1194"/>
        <item x="491"/>
        <item x="960"/>
        <item x="910"/>
        <item x="776"/>
        <item x="577"/>
        <item x="679"/>
        <item x="1276"/>
        <item x="777"/>
        <item x="1277"/>
        <item x="1256"/>
        <item x="377"/>
        <item x="378"/>
        <item x="1114"/>
        <item x="10"/>
        <item x="260"/>
        <item x="379"/>
        <item x="578"/>
        <item x="579"/>
        <item x="580"/>
        <item x="680"/>
        <item x="681"/>
        <item x="682"/>
        <item x="683"/>
        <item x="778"/>
        <item x="779"/>
        <item x="855"/>
        <item x="856"/>
        <item x="857"/>
        <item x="961"/>
        <item x="962"/>
        <item x="963"/>
        <item x="1257"/>
        <item x="1008"/>
        <item x="1043"/>
        <item x="1099"/>
        <item x="1171"/>
        <item x="1195"/>
        <item x="1227"/>
        <item x="1228"/>
        <item x="1278"/>
        <item x="1423"/>
        <item x="1424"/>
        <item x="1425"/>
        <item x="1426"/>
        <item x="1427"/>
        <item x="1428"/>
        <item x="780"/>
        <item x="11"/>
        <item x="1172"/>
        <item x="12"/>
        <item x="261"/>
        <item x="858"/>
        <item x="781"/>
        <item x="1373"/>
        <item x="964"/>
        <item x="1374"/>
        <item x="13"/>
        <item x="380"/>
        <item x="684"/>
        <item x="581"/>
        <item x="381"/>
        <item x="382"/>
        <item x="1173"/>
        <item x="859"/>
        <item x="383"/>
        <item x="1174"/>
        <item x="911"/>
        <item x="384"/>
        <item x="1323"/>
        <item x="385"/>
        <item x="860"/>
        <item x="861"/>
        <item x="14"/>
        <item x="685"/>
        <item x="386"/>
        <item x="1229"/>
        <item x="862"/>
        <item x="582"/>
        <item x="492"/>
        <item x="782"/>
        <item x="783"/>
        <item x="1044"/>
        <item x="1196"/>
        <item x="1100"/>
        <item x="863"/>
        <item x="493"/>
        <item x="15"/>
        <item x="262"/>
        <item x="387"/>
        <item x="16"/>
        <item x="263"/>
        <item x="17"/>
        <item x="1045"/>
        <item x="18"/>
        <item x="19"/>
        <item x="20"/>
        <item x="494"/>
        <item x="495"/>
        <item x="496"/>
        <item x="497"/>
        <item x="388"/>
        <item x="1046"/>
        <item x="21"/>
        <item x="1143"/>
        <item x="1144"/>
        <item x="912"/>
        <item x="686"/>
        <item x="389"/>
        <item x="864"/>
        <item x="784"/>
        <item x="1047"/>
        <item x="785"/>
        <item x="786"/>
        <item x="787"/>
        <item x="1048"/>
        <item x="965"/>
        <item x="1115"/>
        <item x="966"/>
        <item x="913"/>
        <item x="1101"/>
        <item x="1009"/>
        <item x="22"/>
        <item x="1102"/>
        <item x="1145"/>
        <item x="1116"/>
        <item x="1049"/>
        <item x="1010"/>
        <item x="1011"/>
        <item x="1117"/>
        <item x="1050"/>
        <item x="1324"/>
        <item x="1012"/>
        <item x="967"/>
        <item x="1429"/>
        <item x="390"/>
        <item x="391"/>
        <item x="23"/>
        <item x="264"/>
        <item x="392"/>
        <item x="687"/>
        <item x="265"/>
        <item x="266"/>
        <item x="498"/>
        <item x="393"/>
        <item x="267"/>
        <item x="394"/>
        <item x="1051"/>
        <item x="268"/>
        <item x="24"/>
        <item x="25"/>
        <item x="26"/>
        <item x="1375"/>
        <item x="269"/>
        <item x="1349"/>
        <item x="1376"/>
        <item x="395"/>
        <item x="499"/>
        <item x="500"/>
        <item x="501"/>
        <item x="1052"/>
        <item x="1258"/>
        <item x="1103"/>
        <item x="1175"/>
        <item x="1146"/>
        <item x="502"/>
        <item x="503"/>
        <item x="968"/>
        <item x="969"/>
        <item x="970"/>
        <item x="270"/>
        <item x="27"/>
        <item x="788"/>
        <item x="789"/>
        <item x="1053"/>
        <item x="1054"/>
        <item x="583"/>
        <item x="1055"/>
        <item x="504"/>
        <item x="396"/>
        <item x="1056"/>
        <item x="28"/>
        <item x="397"/>
        <item x="790"/>
        <item x="584"/>
        <item x="585"/>
        <item x="791"/>
        <item x="398"/>
        <item x="1279"/>
        <item x="399"/>
        <item x="792"/>
        <item x="29"/>
        <item x="400"/>
        <item x="401"/>
        <item x="793"/>
        <item x="794"/>
        <item x="914"/>
        <item x="915"/>
        <item x="916"/>
        <item x="917"/>
        <item x="971"/>
        <item x="1057"/>
        <item x="1058"/>
        <item x="1059"/>
        <item x="1259"/>
        <item x="918"/>
        <item x="402"/>
        <item x="1060"/>
        <item x="919"/>
        <item x="688"/>
        <item x="1197"/>
        <item x="1198"/>
        <item x="1230"/>
        <item x="1280"/>
        <item x="271"/>
        <item x="272"/>
        <item x="273"/>
        <item x="274"/>
        <item x="403"/>
        <item x="404"/>
        <item x="405"/>
        <item x="689"/>
        <item x="275"/>
        <item x="1260"/>
        <item x="276"/>
        <item x="406"/>
        <item x="1430"/>
        <item x="407"/>
        <item x="408"/>
        <item x="409"/>
        <item x="586"/>
        <item x="277"/>
        <item x="587"/>
        <item x="690"/>
        <item x="30"/>
        <item x="691"/>
        <item x="410"/>
        <item x="1199"/>
        <item x="865"/>
        <item x="1200"/>
        <item x="588"/>
        <item x="1201"/>
        <item x="589"/>
        <item x="590"/>
        <item x="692"/>
        <item x="31"/>
        <item x="278"/>
        <item x="591"/>
        <item x="592"/>
        <item x="32"/>
        <item x="1147"/>
        <item x="866"/>
        <item x="33"/>
        <item x="279"/>
        <item x="34"/>
        <item x="867"/>
        <item x="593"/>
        <item x="920"/>
        <item x="35"/>
        <item x="1261"/>
        <item x="36"/>
        <item x="37"/>
        <item x="868"/>
        <item x="594"/>
        <item x="38"/>
        <item x="280"/>
        <item x="505"/>
        <item x="595"/>
        <item x="1325"/>
        <item x="506"/>
        <item x="1148"/>
        <item x="39"/>
        <item x="869"/>
        <item x="411"/>
        <item x="596"/>
        <item x="507"/>
        <item x="508"/>
        <item x="412"/>
        <item x="1281"/>
        <item x="413"/>
        <item x="414"/>
        <item x="415"/>
        <item x="1176"/>
        <item x="1377"/>
        <item x="972"/>
        <item x="416"/>
        <item x="1350"/>
        <item x="417"/>
        <item x="40"/>
        <item x="41"/>
        <item x="42"/>
        <item x="1202"/>
        <item x="973"/>
        <item x="1351"/>
        <item x="43"/>
        <item x="44"/>
        <item x="597"/>
        <item x="598"/>
        <item x="974"/>
        <item x="45"/>
        <item x="46"/>
        <item x="693"/>
        <item x="47"/>
        <item x="48"/>
        <item x="599"/>
        <item x="49"/>
        <item x="50"/>
        <item x="1203"/>
        <item x="600"/>
        <item x="975"/>
        <item x="51"/>
        <item x="52"/>
        <item x="53"/>
        <item x="281"/>
        <item x="1378"/>
        <item x="509"/>
        <item x="976"/>
        <item x="694"/>
        <item x="54"/>
        <item x="282"/>
        <item x="55"/>
        <item x="870"/>
        <item x="56"/>
        <item x="1204"/>
        <item x="871"/>
        <item x="57"/>
        <item x="921"/>
        <item x="795"/>
        <item x="58"/>
        <item x="59"/>
        <item x="977"/>
        <item x="601"/>
        <item x="1379"/>
        <item x="602"/>
        <item x="872"/>
        <item x="1380"/>
        <item x="1381"/>
        <item x="510"/>
        <item x="1177"/>
        <item x="511"/>
        <item x="796"/>
        <item x="1352"/>
        <item x="1118"/>
        <item x="418"/>
        <item x="1178"/>
        <item x="603"/>
        <item x="695"/>
        <item x="512"/>
        <item x="978"/>
        <item x="283"/>
        <item x="60"/>
        <item x="61"/>
        <item x="1431"/>
        <item x="1282"/>
        <item x="1283"/>
        <item x="1382"/>
        <item x="513"/>
        <item x="1149"/>
        <item x="696"/>
        <item x="62"/>
        <item x="63"/>
        <item x="1432"/>
        <item x="1433"/>
        <item x="1205"/>
        <item x="1434"/>
        <item x="697"/>
        <item x="284"/>
        <item x="64"/>
        <item x="65"/>
        <item x="1206"/>
        <item x="419"/>
        <item x="514"/>
        <item x="420"/>
        <item x="66"/>
        <item x="67"/>
        <item x="1207"/>
        <item x="1435"/>
        <item x="873"/>
        <item x="1353"/>
        <item x="68"/>
        <item x="515"/>
        <item x="1383"/>
        <item x="1208"/>
        <item x="1384"/>
        <item x="604"/>
        <item x="421"/>
        <item x="69"/>
        <item x="516"/>
        <item x="422"/>
        <item x="605"/>
        <item x="70"/>
        <item x="71"/>
        <item x="423"/>
        <item x="698"/>
        <item x="517"/>
        <item x="72"/>
        <item x="1179"/>
        <item x="285"/>
        <item x="73"/>
        <item x="74"/>
        <item x="424"/>
        <item x="286"/>
        <item x="874"/>
        <item x="287"/>
        <item x="1436"/>
        <item x="606"/>
        <item x="979"/>
        <item x="922"/>
        <item x="75"/>
        <item x="607"/>
        <item x="425"/>
        <item x="76"/>
        <item x="77"/>
        <item x="980"/>
        <item x="923"/>
        <item x="78"/>
        <item x="1061"/>
        <item x="608"/>
        <item x="609"/>
        <item x="875"/>
        <item x="1437"/>
        <item x="699"/>
        <item x="288"/>
        <item x="1326"/>
        <item x="1119"/>
        <item x="1327"/>
        <item x="426"/>
        <item x="1438"/>
        <item x="876"/>
        <item x="289"/>
        <item x="1013"/>
        <item x="797"/>
        <item x="1014"/>
        <item x="427"/>
        <item x="877"/>
        <item x="1104"/>
        <item x="290"/>
        <item x="798"/>
        <item x="428"/>
        <item x="981"/>
        <item x="1262"/>
        <item x="799"/>
        <item x="1120"/>
        <item x="700"/>
        <item x="1328"/>
        <item x="1121"/>
        <item x="1122"/>
        <item x="1329"/>
        <item x="1354"/>
        <item x="1439"/>
        <item x="429"/>
        <item x="1284"/>
        <item x="291"/>
        <item x="1105"/>
        <item x="1355"/>
        <item x="1356"/>
        <item x="430"/>
        <item x="878"/>
        <item x="879"/>
        <item x="982"/>
        <item x="983"/>
        <item x="1285"/>
        <item x="1209"/>
        <item x="1123"/>
        <item x="1385"/>
        <item x="800"/>
        <item x="1124"/>
        <item x="1062"/>
        <item x="610"/>
        <item x="924"/>
        <item x="925"/>
        <item x="926"/>
        <item x="927"/>
        <item x="984"/>
        <item x="1063"/>
        <item x="701"/>
        <item x="1286"/>
        <item x="79"/>
        <item x="1357"/>
        <item x="292"/>
        <item x="611"/>
        <item x="293"/>
        <item x="294"/>
        <item x="295"/>
        <item x="1210"/>
        <item x="1211"/>
        <item x="1358"/>
        <item x="431"/>
        <item x="702"/>
        <item x="703"/>
        <item x="704"/>
        <item x="705"/>
        <item x="801"/>
        <item x="1064"/>
        <item x="706"/>
        <item x="1440"/>
        <item x="928"/>
        <item x="1386"/>
        <item x="1015"/>
        <item x="1180"/>
        <item x="1181"/>
        <item x="707"/>
        <item x="1441"/>
        <item x="1263"/>
        <item x="1387"/>
        <item x="802"/>
        <item x="803"/>
        <item x="985"/>
        <item x="296"/>
        <item x="297"/>
        <item x="298"/>
        <item x="299"/>
        <item x="1212"/>
        <item x="1016"/>
        <item x="612"/>
        <item x="613"/>
        <item x="614"/>
        <item x="300"/>
        <item x="301"/>
        <item x="302"/>
        <item x="804"/>
        <item x="1310"/>
        <item x="80"/>
        <item x="1442"/>
        <item x="1125"/>
        <item x="615"/>
        <item x="1213"/>
        <item x="1214"/>
        <item x="1106"/>
        <item x="1126"/>
        <item x="805"/>
        <item x="1065"/>
        <item x="303"/>
        <item x="518"/>
        <item x="1182"/>
        <item x="1443"/>
        <item x="806"/>
        <item x="807"/>
        <item x="616"/>
        <item x="617"/>
        <item x="1388"/>
        <item x="618"/>
        <item x="808"/>
        <item x="809"/>
        <item x="986"/>
        <item x="1107"/>
        <item x="1359"/>
        <item x="929"/>
        <item x="880"/>
        <item x="1017"/>
        <item x="619"/>
        <item x="1018"/>
        <item x="881"/>
        <item x="882"/>
        <item x="1150"/>
        <item x="1127"/>
        <item x="708"/>
        <item x="709"/>
        <item x="81"/>
        <item x="1151"/>
        <item x="620"/>
        <item x="82"/>
        <item x="304"/>
        <item x="83"/>
        <item x="84"/>
        <item x="1066"/>
        <item x="85"/>
        <item x="86"/>
        <item x="519"/>
        <item x="1330"/>
        <item x="432"/>
        <item x="1231"/>
        <item x="1152"/>
        <item x="1019"/>
        <item x="433"/>
        <item x="621"/>
        <item x="622"/>
        <item x="623"/>
        <item x="305"/>
        <item x="624"/>
        <item x="883"/>
        <item x="1153"/>
        <item x="434"/>
        <item x="306"/>
        <item x="987"/>
        <item x="1389"/>
        <item x="1390"/>
        <item x="1391"/>
        <item x="1067"/>
        <item x="307"/>
        <item x="435"/>
        <item x="988"/>
        <item x="87"/>
        <item x="436"/>
        <item x="88"/>
        <item x="989"/>
        <item x="884"/>
        <item x="520"/>
        <item x="885"/>
        <item x="1154"/>
        <item x="990"/>
        <item x="521"/>
        <item x="991"/>
        <item x="710"/>
        <item x="711"/>
        <item x="712"/>
        <item x="1392"/>
        <item x="713"/>
        <item x="1360"/>
        <item x="308"/>
        <item x="625"/>
        <item x="714"/>
        <item x="522"/>
        <item x="930"/>
        <item x="1215"/>
        <item x="1068"/>
        <item x="1444"/>
        <item x="886"/>
        <item x="626"/>
        <item x="1393"/>
        <item x="627"/>
        <item x="1287"/>
        <item x="1331"/>
        <item x="810"/>
        <item x="628"/>
        <item x="811"/>
        <item x="1020"/>
        <item x="1069"/>
        <item x="931"/>
        <item x="1332"/>
        <item x="1333"/>
        <item x="309"/>
        <item x="1232"/>
        <item x="1233"/>
        <item x="1288"/>
        <item x="629"/>
        <item x="1108"/>
        <item x="715"/>
        <item x="1361"/>
        <item x="1334"/>
        <item x="1234"/>
        <item x="1264"/>
        <item x="1235"/>
        <item x="1236"/>
        <item x="1237"/>
        <item x="1238"/>
        <item x="1239"/>
        <item x="992"/>
        <item x="1240"/>
        <item x="1265"/>
        <item x="1241"/>
        <item x="1242"/>
        <item x="1362"/>
        <item x="812"/>
        <item x="1335"/>
        <item x="1336"/>
        <item x="1337"/>
        <item x="89"/>
        <item x="1338"/>
        <item x="1394"/>
        <item x="630"/>
        <item x="1289"/>
        <item x="1128"/>
        <item x="1021"/>
        <item x="813"/>
        <item x="631"/>
        <item x="90"/>
        <item x="932"/>
        <item x="523"/>
        <item x="310"/>
        <item x="1290"/>
        <item x="933"/>
        <item x="814"/>
        <item x="815"/>
        <item x="1291"/>
        <item x="632"/>
        <item x="633"/>
        <item x="1070"/>
        <item x="1071"/>
        <item x="91"/>
        <item x="311"/>
        <item x="312"/>
        <item x="437"/>
        <item x="524"/>
        <item x="634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816"/>
        <item x="817"/>
        <item x="818"/>
        <item x="819"/>
        <item x="820"/>
        <item x="821"/>
        <item x="822"/>
        <item x="823"/>
        <item x="887"/>
        <item x="1022"/>
        <item x="1023"/>
        <item x="1024"/>
        <item x="1072"/>
        <item x="1073"/>
        <item x="1074"/>
        <item x="1075"/>
        <item x="1076"/>
        <item x="1129"/>
        <item x="1155"/>
        <item x="1395"/>
        <item x="1130"/>
        <item x="1131"/>
        <item x="1156"/>
        <item x="1157"/>
        <item x="1158"/>
        <item x="1159"/>
        <item x="1160"/>
        <item x="1183"/>
        <item x="1184"/>
        <item x="1216"/>
        <item x="1217"/>
        <item x="1218"/>
        <item x="1243"/>
        <item x="1244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63"/>
        <item x="1364"/>
        <item x="136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68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366"/>
        <item x="1465"/>
        <item x="729"/>
        <item x="92"/>
        <item x="93"/>
        <item x="94"/>
        <item x="1109"/>
        <item x="993"/>
        <item x="888"/>
        <item x="889"/>
        <item x="1219"/>
        <item x="95"/>
        <item x="730"/>
        <item x="313"/>
        <item x="934"/>
        <item x="96"/>
        <item x="97"/>
        <item x="314"/>
        <item x="1132"/>
        <item x="315"/>
        <item x="1025"/>
        <item x="316"/>
        <item x="98"/>
        <item x="731"/>
        <item x="99"/>
        <item x="1133"/>
        <item x="100"/>
        <item x="101"/>
        <item x="317"/>
        <item x="318"/>
        <item x="732"/>
        <item x="1026"/>
        <item x="733"/>
        <item x="1339"/>
        <item x="935"/>
        <item x="1340"/>
        <item x="936"/>
        <item x="102"/>
        <item x="525"/>
        <item x="526"/>
        <item x="1134"/>
        <item x="1027"/>
        <item x="319"/>
        <item x="734"/>
        <item x="1245"/>
        <item x="1077"/>
        <item x="1185"/>
        <item x="1186"/>
        <item x="937"/>
        <item x="1220"/>
        <item x="1466"/>
        <item x="824"/>
        <item x="1187"/>
        <item x="635"/>
        <item x="636"/>
        <item x="637"/>
        <item x="638"/>
        <item x="639"/>
        <item x="640"/>
        <item x="320"/>
        <item x="527"/>
        <item x="103"/>
        <item x="321"/>
        <item x="825"/>
        <item x="438"/>
        <item x="104"/>
        <item x="641"/>
        <item x="439"/>
        <item x="826"/>
        <item x="322"/>
        <item x="827"/>
        <item x="105"/>
        <item x="106"/>
        <item x="323"/>
        <item x="107"/>
        <item x="642"/>
        <item x="643"/>
        <item x="1161"/>
        <item x="644"/>
        <item x="645"/>
        <item x="108"/>
        <item x="646"/>
        <item x="1078"/>
        <item x="1135"/>
        <item x="1079"/>
        <item x="1188"/>
        <item x="890"/>
        <item x="828"/>
        <item x="1266"/>
        <item x="1080"/>
        <item x="1081"/>
        <item x="1082"/>
        <item x="891"/>
        <item x="1083"/>
        <item x="1246"/>
        <item x="1309"/>
        <item x="1341"/>
        <item x="1342"/>
        <item x="1367"/>
        <item x="1467"/>
        <item x="938"/>
        <item x="109"/>
        <item x="110"/>
        <item x="1311"/>
        <item x="1136"/>
        <item x="325"/>
        <item x="994"/>
        <item x="735"/>
        <item x="326"/>
        <item x="1493"/>
        <item x="939"/>
        <item x="445"/>
        <item x="446"/>
        <item x="116"/>
        <item x="117"/>
        <item x="118"/>
        <item x="119"/>
        <item x="834"/>
        <item x="835"/>
        <item x="836"/>
        <item x="529"/>
        <item x="738"/>
        <item x="530"/>
        <item x="120"/>
        <item x="997"/>
        <item x="121"/>
        <item x="122"/>
        <item x="330"/>
        <item x="123"/>
        <item x="124"/>
        <item x="125"/>
        <item x="126"/>
        <item x="127"/>
        <item x="447"/>
        <item x="128"/>
        <item x="837"/>
        <item x="448"/>
        <item x="449"/>
        <item x="331"/>
        <item x="332"/>
        <item x="531"/>
        <item x="450"/>
        <item x="1163"/>
        <item x="451"/>
        <item x="1137"/>
        <item x="452"/>
        <item x="129"/>
        <item x="942"/>
        <item x="130"/>
        <item x="650"/>
        <item x="131"/>
        <item x="132"/>
        <item x="133"/>
        <item x="532"/>
        <item x="943"/>
        <item x="134"/>
        <item x="651"/>
        <item x="135"/>
        <item x="136"/>
        <item x="137"/>
        <item x="998"/>
        <item x="1138"/>
        <item x="1346"/>
        <item x="453"/>
        <item x="138"/>
        <item x="139"/>
        <item x="140"/>
        <item x="141"/>
        <item x="1034"/>
        <item x="999"/>
        <item x="1223"/>
        <item x="142"/>
        <item x="143"/>
        <item x="333"/>
        <item x="144"/>
        <item x="533"/>
        <item x="334"/>
        <item x="145"/>
        <item x="146"/>
        <item x="147"/>
        <item x="148"/>
        <item x="149"/>
        <item x="150"/>
        <item x="151"/>
        <item x="152"/>
        <item x="739"/>
        <item x="534"/>
        <item x="454"/>
        <item x="153"/>
        <item x="740"/>
        <item x="535"/>
        <item x="154"/>
        <item x="155"/>
        <item x="156"/>
        <item x="157"/>
        <item x="838"/>
        <item x="158"/>
        <item x="335"/>
        <item x="159"/>
        <item x="536"/>
        <item x="893"/>
        <item x="160"/>
        <item x="455"/>
        <item x="537"/>
        <item x="161"/>
        <item x="336"/>
        <item x="162"/>
        <item x="741"/>
        <item x="1368"/>
        <item x="163"/>
        <item x="164"/>
        <item x="337"/>
        <item x="456"/>
        <item x="165"/>
        <item x="839"/>
        <item x="1000"/>
        <item x="166"/>
        <item x="1001"/>
        <item x="840"/>
        <item x="167"/>
        <item x="457"/>
        <item x="168"/>
        <item x="169"/>
        <item x="652"/>
        <item x="170"/>
        <item x="944"/>
        <item x="171"/>
        <item x="1139"/>
        <item x="172"/>
        <item x="173"/>
        <item x="174"/>
        <item x="175"/>
        <item x="1347"/>
        <item x="1189"/>
        <item x="176"/>
        <item x="1247"/>
        <item x="338"/>
        <item x="177"/>
        <item x="339"/>
        <item x="178"/>
        <item x="179"/>
        <item x="180"/>
        <item x="1002"/>
        <item x="340"/>
        <item x="341"/>
        <item x="181"/>
        <item x="841"/>
        <item x="342"/>
        <item x="842"/>
        <item x="182"/>
        <item x="183"/>
        <item x="458"/>
        <item x="184"/>
        <item x="894"/>
        <item x="185"/>
        <item x="538"/>
        <item x="186"/>
        <item x="843"/>
        <item x="187"/>
        <item x="742"/>
        <item x="1415"/>
        <item x="1416"/>
        <item x="1417"/>
        <item x="1418"/>
        <item x="1419"/>
        <item x="188"/>
        <item x="189"/>
        <item x="459"/>
        <item x="460"/>
        <item x="343"/>
        <item x="461"/>
        <item x="462"/>
        <item x="1164"/>
        <item x="895"/>
        <item x="539"/>
        <item x="844"/>
        <item x="1268"/>
        <item x="190"/>
        <item x="191"/>
        <item x="653"/>
        <item x="654"/>
        <item x="1091"/>
        <item x="1248"/>
        <item x="1249"/>
        <item x="1250"/>
        <item x="1251"/>
        <item x="743"/>
        <item x="344"/>
        <item x="192"/>
        <item x="463"/>
        <item x="345"/>
        <item x="655"/>
        <item x="346"/>
        <item x="347"/>
        <item x="193"/>
        <item x="194"/>
        <item x="656"/>
        <item x="464"/>
        <item x="540"/>
        <item x="195"/>
        <item x="1348"/>
        <item x="541"/>
        <item x="542"/>
        <item x="657"/>
        <item x="196"/>
        <item x="896"/>
        <item x="1028"/>
        <item x="995"/>
        <item x="1162"/>
        <item x="1084"/>
        <item x="441"/>
        <item x="442"/>
        <item x="1085"/>
        <item x="1086"/>
        <item x="940"/>
        <item x="647"/>
        <item x="111"/>
        <item x="1312"/>
        <item x="736"/>
        <item x="327"/>
        <item x="1029"/>
        <item x="112"/>
        <item x="113"/>
        <item x="648"/>
        <item x="1469"/>
        <item x="649"/>
        <item x="1030"/>
        <item x="829"/>
        <item x="1267"/>
        <item x="1087"/>
        <item x="443"/>
        <item x="892"/>
        <item x="830"/>
        <item x="444"/>
        <item x="1343"/>
        <item x="737"/>
        <item x="528"/>
        <item x="328"/>
        <item x="1088"/>
        <item x="1344"/>
        <item x="1345"/>
        <item x="941"/>
        <item x="1031"/>
        <item x="996"/>
        <item x="114"/>
        <item x="1089"/>
        <item x="1221"/>
        <item x="1222"/>
        <item x="1090"/>
        <item x="831"/>
        <item x="1032"/>
        <item x="329"/>
        <item x="1033"/>
        <item x="832"/>
        <item x="833"/>
        <item x="115"/>
        <item x="206"/>
        <item x="846"/>
        <item x="1035"/>
        <item x="1369"/>
        <item x="1036"/>
        <item x="197"/>
        <item x="1470"/>
        <item x="348"/>
        <item x="198"/>
        <item x="1037"/>
        <item x="1038"/>
        <item x="199"/>
        <item x="543"/>
        <item x="544"/>
        <item x="465"/>
        <item x="658"/>
        <item x="200"/>
        <item x="897"/>
        <item x="201"/>
        <item x="349"/>
        <item x="898"/>
        <item x="1190"/>
        <item x="202"/>
        <item x="899"/>
        <item x="545"/>
        <item x="1092"/>
        <item x="203"/>
        <item x="204"/>
        <item x="845"/>
        <item x="205"/>
        <item x="900"/>
        <item x="751"/>
        <item x="1255"/>
        <item x="1168"/>
        <item x="548"/>
        <item x="1270"/>
        <item x="549"/>
        <item x="351"/>
        <item x="550"/>
        <item x="212"/>
        <item x="213"/>
        <item x="214"/>
        <item x="215"/>
        <item x="352"/>
        <item x="752"/>
        <item x="467"/>
        <item x="468"/>
        <item x="216"/>
        <item x="947"/>
        <item x="353"/>
        <item x="217"/>
        <item x="551"/>
        <item x="218"/>
        <item x="219"/>
        <item x="220"/>
        <item x="354"/>
        <item x="753"/>
        <item x="221"/>
        <item x="222"/>
        <item x="1094"/>
        <item x="355"/>
        <item x="948"/>
        <item x="662"/>
        <item x="849"/>
        <item x="469"/>
        <item x="754"/>
        <item x="223"/>
        <item x="470"/>
        <item x="901"/>
        <item x="471"/>
        <item x="356"/>
        <item x="663"/>
        <item x="1095"/>
        <item x="224"/>
        <item x="949"/>
        <item x="225"/>
        <item x="226"/>
        <item x="227"/>
        <item x="228"/>
        <item x="229"/>
        <item x="664"/>
        <item x="230"/>
        <item x="231"/>
        <item x="850"/>
        <item x="552"/>
        <item x="232"/>
        <item x="1370"/>
        <item x="1421"/>
        <item x="1422"/>
        <item x="1472"/>
        <item x="665"/>
        <item x="950"/>
        <item x="666"/>
        <item x="553"/>
        <item x="233"/>
        <item x="357"/>
        <item x="667"/>
        <item x="358"/>
        <item x="234"/>
        <item x="235"/>
        <item x="236"/>
        <item x="237"/>
        <item x="472"/>
        <item x="359"/>
        <item x="360"/>
        <item x="361"/>
        <item x="238"/>
        <item x="362"/>
        <item x="239"/>
        <item x="240"/>
        <item x="668"/>
        <item x="241"/>
        <item x="242"/>
        <item x="554"/>
        <item x="243"/>
        <item x="244"/>
        <item x="245"/>
        <item x="246"/>
        <item x="474"/>
        <item x="247"/>
        <item x="248"/>
        <item x="249"/>
        <item x="250"/>
        <item x="251"/>
        <item x="252"/>
        <item x="475"/>
        <item x="951"/>
        <item x="476"/>
        <item x="253"/>
        <item x="1316"/>
        <item x="1371"/>
        <item x="1142"/>
        <item x="1473"/>
        <item x="254"/>
        <item x="480"/>
        <item x="757"/>
        <item x="481"/>
        <item x="1224"/>
        <item x="1271"/>
        <item x="1110"/>
        <item x="1272"/>
        <item x="1273"/>
        <item x="1317"/>
        <item x="1274"/>
        <item x="546"/>
        <item x="1318"/>
        <item x="1474"/>
        <item x="557"/>
        <item x="744"/>
        <item x="466"/>
        <item x="207"/>
        <item x="1420"/>
        <item x="745"/>
        <item x="659"/>
        <item x="945"/>
        <item x="1471"/>
        <item x="1140"/>
        <item x="1141"/>
        <item x="1165"/>
        <item x="1252"/>
        <item x="1253"/>
        <item x="1313"/>
        <item x="946"/>
        <item x="1254"/>
        <item x="847"/>
        <item x="208"/>
        <item x="209"/>
        <item x="1191"/>
        <item x="210"/>
        <item x="746"/>
        <item x="1269"/>
        <item x="1166"/>
        <item x="1167"/>
        <item x="660"/>
        <item x="211"/>
        <item x="661"/>
        <item x="350"/>
        <item x="547"/>
        <item x="1093"/>
        <item x="1314"/>
        <item x="747"/>
        <item x="748"/>
        <item x="848"/>
        <item x="749"/>
        <item x="750"/>
        <item x="1315"/>
        <item x="1506"/>
        <item x="1475"/>
        <item x="1476"/>
        <item x="1477"/>
        <item x="1478"/>
        <item x="1479"/>
        <item x="1507"/>
        <item x="1480"/>
        <item x="1508"/>
        <item x="1481"/>
        <item x="1514"/>
        <item x="1515"/>
        <item x="555"/>
        <item x="756"/>
        <item x="366"/>
        <item x="669"/>
        <item x="558"/>
        <item x="559"/>
        <item x="560"/>
        <item x="562"/>
        <item x="563"/>
        <item x="565"/>
        <item x="566"/>
        <item x="567"/>
        <item x="568"/>
        <item x="671"/>
        <item x="672"/>
        <item x="673"/>
        <item x="569"/>
        <item x="907"/>
        <item x="1546"/>
        <item x="9"/>
        <item x="324"/>
        <item x="363"/>
        <item x="364"/>
        <item x="365"/>
        <item x="440"/>
        <item x="473"/>
        <item x="477"/>
        <item x="478"/>
        <item x="479"/>
        <item x="482"/>
        <item x="483"/>
        <item x="484"/>
        <item x="485"/>
        <item x="556"/>
        <item x="561"/>
        <item x="564"/>
        <item x="670"/>
        <item x="674"/>
        <item x="755"/>
        <item x="758"/>
        <item x="759"/>
        <item x="760"/>
        <item x="761"/>
        <item x="762"/>
        <item x="763"/>
        <item x="764"/>
        <item x="765"/>
        <item x="766"/>
        <item x="902"/>
        <item x="903"/>
        <item x="904"/>
        <item x="905"/>
        <item x="906"/>
        <item x="952"/>
        <item x="953"/>
        <item x="954"/>
        <item x="955"/>
        <item x="1039"/>
        <item x="1040"/>
        <item x="1169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9"/>
        <item x="1510"/>
        <item x="1511"/>
        <item x="1512"/>
        <item x="1513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7"/>
        <item x="1548"/>
        <item x="1549"/>
        <item x="1550"/>
        <item x="1551"/>
        <item x="1552"/>
      </items>
    </pivotField>
    <pivotField axis="axisRow" compact="0" outline="0" showAll="0" defaultSubtotal="0">
      <items count="615">
        <item x="338"/>
        <item x="339"/>
        <item x="340"/>
        <item x="6"/>
        <item x="7"/>
        <item x="85"/>
        <item x="12"/>
        <item x="86"/>
        <item x="279"/>
        <item x="142"/>
        <item x="192"/>
        <item x="81"/>
        <item x="93"/>
        <item x="92"/>
        <item x="91"/>
        <item x="156"/>
        <item x="94"/>
        <item x="87"/>
        <item x="82"/>
        <item x="143"/>
        <item x="9"/>
        <item x="88"/>
        <item x="11"/>
        <item x="529"/>
        <item x="369"/>
        <item x="89"/>
        <item x="83"/>
        <item x="10"/>
        <item x="90"/>
        <item x="84"/>
        <item x="195"/>
        <item x="107"/>
        <item x="575"/>
        <item x="0"/>
        <item x="3"/>
        <item x="348"/>
        <item x="110"/>
        <item x="148"/>
        <item x="489"/>
        <item x="4"/>
        <item x="5"/>
        <item x="230"/>
        <item x="1"/>
        <item x="474"/>
        <item x="2"/>
        <item x="231"/>
        <item x="390"/>
        <item x="152"/>
        <item x="349"/>
        <item x="153"/>
        <item x="8"/>
        <item x="154"/>
        <item x="232"/>
        <item x="306"/>
        <item x="353"/>
        <item x="352"/>
        <item x="473"/>
        <item x="400"/>
        <item x="590"/>
        <item x="144"/>
        <item x="401"/>
        <item x="67"/>
        <item x="425"/>
        <item x="68"/>
        <item x="388"/>
        <item x="368"/>
        <item x="95"/>
        <item x="96"/>
        <item x="402"/>
        <item x="97"/>
        <item x="343"/>
        <item x="416"/>
        <item x="461"/>
        <item x="477"/>
        <item x="462"/>
        <item x="475"/>
        <item x="492"/>
        <item x="500"/>
        <item x="472"/>
        <item x="459"/>
        <item x="212"/>
        <item x="520"/>
        <item x="111"/>
        <item x="411"/>
        <item x="410"/>
        <item x="409"/>
        <item x="412"/>
        <item x="112"/>
        <item x="556"/>
        <item x="413"/>
        <item x="506"/>
        <item x="434"/>
        <item x="113"/>
        <item x="384"/>
        <item x="407"/>
        <item x="114"/>
        <item x="507"/>
        <item x="508"/>
        <item x="509"/>
        <item x="432"/>
        <item x="158"/>
        <item x="159"/>
        <item x="160"/>
        <item x="185"/>
        <item x="478"/>
        <item x="479"/>
        <item x="406"/>
        <item x="280"/>
        <item x="488"/>
        <item x="480"/>
        <item x="115"/>
        <item x="360"/>
        <item x="293"/>
        <item x="503"/>
        <item x="260"/>
        <item x="314"/>
        <item x="541"/>
        <item x="484"/>
        <item x="505"/>
        <item x="525"/>
        <item x="522"/>
        <item x="523"/>
        <item x="524"/>
        <item x="116"/>
        <item x="538"/>
        <item x="161"/>
        <item x="576"/>
        <item x="162"/>
        <item x="163"/>
        <item x="164"/>
        <item x="235"/>
        <item x="117"/>
        <item x="236"/>
        <item x="281"/>
        <item x="13"/>
        <item x="282"/>
        <item x="165"/>
        <item x="463"/>
        <item x="324"/>
        <item x="464"/>
        <item x="237"/>
        <item x="465"/>
        <item x="62"/>
        <item x="238"/>
        <item x="239"/>
        <item x="408"/>
        <item x="396"/>
        <item x="313"/>
        <item x="448"/>
        <item x="447"/>
        <item x="449"/>
        <item x="283"/>
        <item x="14"/>
        <item x="118"/>
        <item x="372"/>
        <item x="271"/>
        <item x="555"/>
        <item x="240"/>
        <item x="560"/>
        <item x="241"/>
        <item x="561"/>
        <item x="357"/>
        <item x="562"/>
        <item x="210"/>
        <item x="438"/>
        <item x="15"/>
        <item x="325"/>
        <item x="370"/>
        <item x="358"/>
        <item x="563"/>
        <item x="266"/>
        <item x="554"/>
        <item x="359"/>
        <item x="564"/>
        <item x="267"/>
        <item x="565"/>
        <item x="155"/>
        <item x="16"/>
        <item x="119"/>
        <item x="450"/>
        <item x="371"/>
        <item x="17"/>
        <item x="326"/>
        <item x="262"/>
        <item x="566"/>
        <item x="242"/>
        <item x="567"/>
        <item x="272"/>
        <item x="568"/>
        <item x="363"/>
        <item x="569"/>
        <item x="18"/>
        <item x="485"/>
        <item x="364"/>
        <item x="570"/>
        <item x="362"/>
        <item x="571"/>
        <item x="265"/>
        <item x="572"/>
        <item x="273"/>
        <item x="573"/>
        <item x="19"/>
        <item x="382"/>
        <item x="20"/>
        <item x="327"/>
        <item x="350"/>
        <item x="243"/>
        <item x="186"/>
        <item x="351"/>
        <item x="65"/>
        <item x="294"/>
        <item x="437"/>
        <item x="21"/>
        <item x="120"/>
        <item x="196"/>
        <item x="446"/>
        <item x="244"/>
        <item x="515"/>
        <item x="197"/>
        <item x="443"/>
        <item x="189"/>
        <item x="22"/>
        <item x="328"/>
        <item x="383"/>
        <item x="499"/>
        <item x="259"/>
        <item x="395"/>
        <item x="166"/>
        <item x="387"/>
        <item x="245"/>
        <item x="385"/>
        <item x="540"/>
        <item x="487"/>
        <item x="458"/>
        <item x="476"/>
        <item x="198"/>
        <item x="199"/>
        <item x="167"/>
        <item x="542"/>
        <item x="537"/>
        <item x="493"/>
        <item x="168"/>
        <item x="169"/>
        <item x="170"/>
        <item x="454"/>
        <item x="543"/>
        <item x="373"/>
        <item x="171"/>
        <item x="530"/>
        <item x="483"/>
        <item x="321"/>
        <item x="209"/>
        <item x="172"/>
        <item x="23"/>
        <item x="24"/>
        <item x="25"/>
        <item x="233"/>
        <item x="374"/>
        <item x="531"/>
        <item x="296"/>
        <item x="26"/>
        <item x="27"/>
        <item x="246"/>
        <item x="234"/>
        <item x="471"/>
        <item x="247"/>
        <item x="361"/>
        <item x="375"/>
        <item x="28"/>
        <item x="29"/>
        <item x="284"/>
        <item x="30"/>
        <item x="31"/>
        <item x="261"/>
        <item x="248"/>
        <item x="263"/>
        <item x="32"/>
        <item x="33"/>
        <item x="264"/>
        <item x="270"/>
        <item x="249"/>
        <item x="376"/>
        <item x="419"/>
        <item x="34"/>
        <item x="35"/>
        <item x="482"/>
        <item x="36"/>
        <item x="121"/>
        <item x="268"/>
        <item x="557"/>
        <item x="544"/>
        <item x="558"/>
        <item x="559"/>
        <item x="200"/>
        <item x="377"/>
        <item x="285"/>
        <item x="128"/>
        <item x="37"/>
        <item x="122"/>
        <item x="38"/>
        <item x="329"/>
        <item x="39"/>
        <item x="466"/>
        <item x="330"/>
        <item x="40"/>
        <item x="354"/>
        <item x="445"/>
        <item x="501"/>
        <item x="307"/>
        <item x="190"/>
        <item x="41"/>
        <item x="42"/>
        <item x="481"/>
        <item x="157"/>
        <item x="250"/>
        <item x="545"/>
        <item x="251"/>
        <item x="331"/>
        <item x="551"/>
        <item x="341"/>
        <item x="546"/>
        <item x="547"/>
        <item x="201"/>
        <item x="269"/>
        <item x="455"/>
        <item x="202"/>
        <item x="433"/>
        <item x="511"/>
        <item x="308"/>
        <item x="532"/>
        <item x="426"/>
        <item x="173"/>
        <item x="66"/>
        <item x="456"/>
        <item x="252"/>
        <item x="286"/>
        <item x="203"/>
        <item x="378"/>
        <item x="123"/>
        <item x="43"/>
        <item x="44"/>
        <item x="498"/>
        <item x="342"/>
        <item x="577"/>
        <item x="494"/>
        <item x="320"/>
        <item x="495"/>
        <item x="548"/>
        <item x="497"/>
        <item x="204"/>
        <item x="444"/>
        <item x="287"/>
        <item x="45"/>
        <item x="46"/>
        <item x="578"/>
        <item x="579"/>
        <item x="467"/>
        <item x="580"/>
        <item x="424"/>
        <item x="288"/>
        <item x="124"/>
        <item x="47"/>
        <item x="48"/>
        <item x="468"/>
        <item x="174"/>
        <item x="205"/>
        <item x="175"/>
        <item x="49"/>
        <item x="50"/>
        <item x="469"/>
        <item x="581"/>
        <item x="332"/>
        <item x="533"/>
        <item x="51"/>
        <item x="206"/>
        <item x="552"/>
        <item x="549"/>
        <item x="470"/>
        <item x="553"/>
        <item x="550"/>
        <item x="253"/>
        <item x="176"/>
        <item x="52"/>
        <item x="207"/>
        <item x="177"/>
        <item x="254"/>
        <item x="53"/>
        <item x="54"/>
        <item x="178"/>
        <item x="289"/>
        <item x="208"/>
        <item x="55"/>
        <item x="457"/>
        <item x="125"/>
        <item x="56"/>
        <item x="57"/>
        <item x="211"/>
        <item x="435"/>
        <item x="179"/>
        <item x="126"/>
        <item x="333"/>
        <item x="127"/>
        <item x="582"/>
        <item x="255"/>
        <item x="379"/>
        <item x="355"/>
        <item x="64"/>
        <item x="58"/>
        <item x="256"/>
        <item x="180"/>
        <item x="59"/>
        <item x="60"/>
        <item x="380"/>
        <item x="356"/>
        <item x="133"/>
        <item x="61"/>
        <item x="436"/>
        <item x="405"/>
        <item x="257"/>
        <item x="258"/>
        <item x="588"/>
        <item x="334"/>
        <item x="583"/>
        <item x="290"/>
        <item x="586"/>
        <item x="417"/>
        <item x="418"/>
        <item x="510"/>
        <item x="315"/>
        <item x="516"/>
        <item x="502"/>
        <item x="504"/>
        <item x="427"/>
        <item x="187"/>
        <item x="188"/>
        <item x="292"/>
        <item x="517"/>
        <item x="386"/>
        <item x="181"/>
        <item x="584"/>
        <item x="335"/>
        <item x="423"/>
        <item x="129"/>
        <item x="539"/>
        <item x="309"/>
        <item x="316"/>
        <item x="394"/>
        <item x="415"/>
        <item x="414"/>
        <item x="132"/>
        <item x="317"/>
        <item x="336"/>
        <item x="421"/>
        <item x="130"/>
        <item x="310"/>
        <item x="182"/>
        <item x="63"/>
        <item x="381"/>
        <item x="486"/>
        <item x="311"/>
        <item x="318"/>
        <item x="291"/>
        <item x="431"/>
        <item x="518"/>
        <item x="428"/>
        <item x="319"/>
        <item x="430"/>
        <item x="429"/>
        <item x="519"/>
        <item x="534"/>
        <item x="589"/>
        <item x="521"/>
        <item x="585"/>
        <item x="312"/>
        <item x="183"/>
        <item x="587"/>
        <item x="496"/>
        <item x="131"/>
        <item x="422"/>
        <item x="535"/>
        <item x="512"/>
        <item x="536"/>
        <item x="184"/>
        <item x="337"/>
        <item x="295"/>
        <item x="600"/>
        <item x="491"/>
        <item x="149"/>
        <item x="574"/>
        <item x="150"/>
        <item x="228"/>
        <item x="323"/>
        <item x="108"/>
        <item x="460"/>
        <item x="305"/>
        <item x="109"/>
        <item x="229"/>
        <item x="391"/>
        <item x="490"/>
        <item x="151"/>
        <item x="392"/>
        <item x="453"/>
        <item x="393"/>
        <item x="420"/>
        <item x="404"/>
        <item x="69"/>
        <item x="297"/>
        <item x="399"/>
        <item x="214"/>
        <item x="213"/>
        <item x="440"/>
        <item x="398"/>
        <item x="299"/>
        <item x="134"/>
        <item x="527"/>
        <item x="365"/>
        <item x="70"/>
        <item x="138"/>
        <item x="300"/>
        <item x="71"/>
        <item x="73"/>
        <item x="135"/>
        <item x="439"/>
        <item x="366"/>
        <item x="76"/>
        <item x="136"/>
        <item x="137"/>
        <item x="526"/>
        <item x="397"/>
        <item x="75"/>
        <item x="74"/>
        <item x="72"/>
        <item x="298"/>
        <item x="442"/>
        <item x="451"/>
        <item x="301"/>
        <item x="302"/>
        <item x="215"/>
        <item x="106"/>
        <item x="194"/>
        <item x="145"/>
        <item x="146"/>
        <item x="193"/>
        <item x="98"/>
        <item x="102"/>
        <item x="147"/>
        <item x="103"/>
        <item x="528"/>
        <item x="104"/>
        <item x="105"/>
        <item x="99"/>
        <item x="322"/>
        <item x="77"/>
        <item x="100"/>
        <item x="101"/>
        <item x="78"/>
        <item x="79"/>
        <item x="514"/>
        <item x="367"/>
        <item x="80"/>
        <item x="513"/>
        <item x="441"/>
        <item x="140"/>
        <item x="389"/>
        <item x="141"/>
        <item x="591"/>
        <item x="592"/>
        <item x="593"/>
        <item x="594"/>
        <item x="595"/>
        <item x="605"/>
        <item x="596"/>
        <item x="607"/>
        <item x="597"/>
        <item x="609"/>
        <item x="610"/>
        <item x="216"/>
        <item x="217"/>
        <item x="218"/>
        <item x="220"/>
        <item x="221"/>
        <item x="223"/>
        <item x="224"/>
        <item x="225"/>
        <item x="226"/>
        <item x="275"/>
        <item x="276"/>
        <item x="277"/>
        <item x="227"/>
        <item x="347"/>
        <item x="614"/>
        <item x="139"/>
        <item x="191"/>
        <item x="219"/>
        <item x="222"/>
        <item x="274"/>
        <item x="278"/>
        <item x="303"/>
        <item x="304"/>
        <item x="344"/>
        <item x="345"/>
        <item x="346"/>
        <item x="403"/>
        <item x="452"/>
        <item x="598"/>
        <item x="599"/>
        <item x="601"/>
        <item x="602"/>
        <item x="603"/>
        <item x="604"/>
        <item x="606"/>
        <item x="608"/>
        <item x="611"/>
        <item x="612"/>
        <item x="613"/>
      </items>
    </pivotField>
    <pivotField axis="axisRow" compact="0" outline="0" showAll="0">
      <items count="847">
        <item x="753"/>
        <item x="15"/>
        <item x="719"/>
        <item x="83"/>
        <item x="161"/>
        <item x="417"/>
        <item x="263"/>
        <item x="586"/>
        <item x="79"/>
        <item x="298"/>
        <item x="80"/>
        <item x="78"/>
        <item x="262"/>
        <item x="487"/>
        <item x="81"/>
        <item x="631"/>
        <item x="418"/>
        <item x="8"/>
        <item x="222"/>
        <item x="736"/>
        <item x="803"/>
        <item x="629"/>
        <item x="341"/>
        <item x="310"/>
        <item x="598"/>
        <item x="552"/>
        <item x="637"/>
        <item x="538"/>
        <item x="756"/>
        <item x="551"/>
        <item x="4"/>
        <item x="547"/>
        <item x="401"/>
        <item x="634"/>
        <item x="19"/>
        <item x="264"/>
        <item x="745"/>
        <item x="515"/>
        <item x="20"/>
        <item x="10"/>
        <item x="194"/>
        <item x="721"/>
        <item x="226"/>
        <item x="229"/>
        <item x="596"/>
        <item x="509"/>
        <item x="306"/>
        <item x="493"/>
        <item x="486"/>
        <item x="384"/>
        <item x="2"/>
        <item x="647"/>
        <item x="513"/>
        <item x="749"/>
        <item x="362"/>
        <item x="545"/>
        <item x="597"/>
        <item x="714"/>
        <item x="11"/>
        <item x="163"/>
        <item x="227"/>
        <item x="516"/>
        <item x="16"/>
        <item x="769"/>
        <item x="595"/>
        <item x="309"/>
        <item x="707"/>
        <item x="438"/>
        <item x="12"/>
        <item x="351"/>
        <item x="313"/>
        <item x="17"/>
        <item x="770"/>
        <item x="706"/>
        <item x="82"/>
        <item x="389"/>
        <item x="512"/>
        <item x="7"/>
        <item x="443"/>
        <item x="228"/>
        <item x="230"/>
        <item x="13"/>
        <item x="383"/>
        <item x="807"/>
        <item x="18"/>
        <item x="0"/>
        <item x="735"/>
        <item x="403"/>
        <item x="692"/>
        <item x="656"/>
        <item x="419"/>
        <item x="231"/>
        <item x="632"/>
        <item x="585"/>
        <item x="225"/>
        <item x="105"/>
        <item x="363"/>
        <item x="123"/>
        <item x="5"/>
        <item x="307"/>
        <item x="106"/>
        <item x="757"/>
        <item x="364"/>
        <item x="107"/>
        <item x="1"/>
        <item x="223"/>
        <item x="633"/>
        <item x="311"/>
        <item x="514"/>
        <item x="677"/>
        <item x="308"/>
        <item x="446"/>
        <item x="580"/>
        <item x="772"/>
        <item x="416"/>
        <item x="463"/>
        <item x="304"/>
        <item x="305"/>
        <item x="303"/>
        <item x="224"/>
        <item x="652"/>
        <item x="635"/>
        <item x="14"/>
        <item x="164"/>
        <item x="653"/>
        <item x="6"/>
        <item x="708"/>
        <item x="312"/>
        <item x="709"/>
        <item x="636"/>
        <item x="3"/>
        <item x="361"/>
        <item x="282"/>
        <item x="744"/>
        <item x="517"/>
        <item x="630"/>
        <item x="301"/>
        <item x="77"/>
        <item x="638"/>
        <item x="502"/>
        <item x="499"/>
        <item x="573"/>
        <item x="500"/>
        <item x="501"/>
        <item x="498"/>
        <item x="549"/>
        <item x="182"/>
        <item x="183"/>
        <item x="184"/>
        <item x="288"/>
        <item x="496"/>
        <item x="199"/>
        <item x="195"/>
        <item x="198"/>
        <item x="711"/>
        <item x="200"/>
        <item x="550"/>
        <item x="398"/>
        <item x="201"/>
        <item x="755"/>
        <item x="193"/>
        <item x="710"/>
        <item x="196"/>
        <item x="197"/>
        <item x="452"/>
        <item x="668"/>
        <item x="659"/>
        <item x="660"/>
        <item x="157"/>
        <item x="350"/>
        <item x="156"/>
        <item x="544"/>
        <item x="158"/>
        <item x="90"/>
        <item x="494"/>
        <item x="153"/>
        <item x="534"/>
        <item x="154"/>
        <item x="155"/>
        <item x="569"/>
        <item x="388"/>
        <item x="152"/>
        <item x="614"/>
        <item x="280"/>
        <item x="542"/>
        <item x="281"/>
        <item x="543"/>
        <item x="533"/>
        <item x="190"/>
        <item x="187"/>
        <item x="289"/>
        <item x="191"/>
        <item x="650"/>
        <item x="290"/>
        <item x="593"/>
        <item x="185"/>
        <item x="186"/>
        <item x="188"/>
        <item x="189"/>
        <item x="503"/>
        <item x="448"/>
        <item x="591"/>
        <item x="806"/>
        <item x="296"/>
        <item x="207"/>
        <item x="449"/>
        <item x="206"/>
        <item x="179"/>
        <item x="357"/>
        <item x="720"/>
        <item x="293"/>
        <item x="203"/>
        <item x="204"/>
        <item x="205"/>
        <item x="497"/>
        <item x="178"/>
        <item x="177"/>
        <item x="732"/>
        <item x="592"/>
        <item x="712"/>
        <item x="548"/>
        <item x="669"/>
        <item x="278"/>
        <item x="149"/>
        <item x="532"/>
        <item x="678"/>
        <item x="645"/>
        <item x="693"/>
        <item x="147"/>
        <item x="694"/>
        <item x="705"/>
        <item x="142"/>
        <item x="143"/>
        <item x="89"/>
        <item x="144"/>
        <item x="145"/>
        <item x="146"/>
        <item x="588"/>
        <item x="747"/>
        <item x="748"/>
        <item x="589"/>
        <item x="619"/>
        <item x="108"/>
        <item x="612"/>
        <item x="658"/>
        <item x="100"/>
        <item x="150"/>
        <item x="151"/>
        <item x="279"/>
        <item x="268"/>
        <item x="623"/>
        <item x="141"/>
        <item x="621"/>
        <item x="590"/>
        <item x="611"/>
        <item x="139"/>
        <item x="140"/>
        <item x="442"/>
        <item x="489"/>
        <item x="86"/>
        <item x="345"/>
        <item x="344"/>
        <item x="657"/>
        <item x="587"/>
        <item x="439"/>
        <item x="731"/>
        <item x="643"/>
        <item x="641"/>
        <item x="335"/>
        <item x="336"/>
        <item x="642"/>
        <item x="618"/>
        <item x="610"/>
        <item x="667"/>
        <item x="342"/>
        <item x="270"/>
        <item x="271"/>
        <item x="382"/>
        <item x="343"/>
        <item x="646"/>
        <item x="622"/>
        <item x="277"/>
        <item x="148"/>
        <item x="441"/>
        <item x="114"/>
        <item x="272"/>
        <item x="115"/>
        <item x="116"/>
        <item x="117"/>
        <item x="119"/>
        <item x="88"/>
        <item x="87"/>
        <item x="695"/>
        <item x="440"/>
        <item x="346"/>
        <item x="109"/>
        <item x="110"/>
        <item x="380"/>
        <item x="568"/>
        <item x="537"/>
        <item x="746"/>
        <item x="381"/>
        <item x="93"/>
        <item x="94"/>
        <item x="535"/>
        <item x="536"/>
        <item x="531"/>
        <item x="168"/>
        <item x="390"/>
        <item x="391"/>
        <item x="352"/>
        <item x="447"/>
        <item x="169"/>
        <item x="570"/>
        <item x="175"/>
        <item x="170"/>
        <item x="285"/>
        <item x="571"/>
        <item x="111"/>
        <item x="112"/>
        <item x="136"/>
        <item x="490"/>
        <item x="276"/>
        <item x="613"/>
        <item x="137"/>
        <item x="541"/>
        <item x="138"/>
        <item x="349"/>
        <item x="132"/>
        <item x="275"/>
        <item x="133"/>
        <item x="134"/>
        <item x="379"/>
        <item x="135"/>
        <item x="348"/>
        <item x="101"/>
        <item x="102"/>
        <item x="103"/>
        <item x="104"/>
        <item x="131"/>
        <item x="539"/>
        <item x="130"/>
        <item x="347"/>
        <item x="644"/>
        <item x="387"/>
        <item x="337"/>
        <item x="127"/>
        <item x="718"/>
        <item x="128"/>
        <item x="129"/>
        <item x="274"/>
        <item x="386"/>
        <item x="121"/>
        <item x="273"/>
        <item x="118"/>
        <item x="492"/>
        <item x="124"/>
        <item x="385"/>
        <item x="125"/>
        <item x="126"/>
        <item x="620"/>
        <item x="113"/>
        <item x="284"/>
        <item x="671"/>
        <item x="713"/>
        <item x="393"/>
        <item x="180"/>
        <item x="670"/>
        <item x="450"/>
        <item x="294"/>
        <item x="295"/>
        <item x="217"/>
        <item x="214"/>
        <item x="216"/>
        <item x="218"/>
        <item x="219"/>
        <item x="360"/>
        <item x="220"/>
        <item x="221"/>
        <item x="212"/>
        <item x="213"/>
        <item x="215"/>
        <item x="359"/>
        <item x="734"/>
        <item x="211"/>
        <item x="209"/>
        <item x="210"/>
        <item x="394"/>
        <item x="400"/>
        <item x="649"/>
        <item x="733"/>
        <item x="297"/>
        <item x="208"/>
        <item x="456"/>
        <item x="286"/>
        <item x="292"/>
        <item x="399"/>
        <item x="202"/>
        <item x="455"/>
        <item x="680"/>
        <item x="453"/>
        <item x="454"/>
        <item x="302"/>
        <item x="167"/>
        <item x="171"/>
        <item x="572"/>
        <item x="392"/>
        <item x="174"/>
        <item x="648"/>
        <item x="172"/>
        <item x="173"/>
        <item x="546"/>
        <item x="166"/>
        <item x="627"/>
        <item x="805"/>
        <item x="626"/>
        <item x="338"/>
        <item x="120"/>
        <item x="122"/>
        <item x="267"/>
        <item x="540"/>
        <item x="192"/>
        <item x="574"/>
        <item x="291"/>
        <item x="451"/>
        <item x="651"/>
        <item x="354"/>
        <item x="504"/>
        <item x="355"/>
        <item x="356"/>
        <item x="339"/>
        <item x="98"/>
        <item x="804"/>
        <item x="99"/>
        <item x="91"/>
        <item x="92"/>
        <item x="491"/>
        <item x="95"/>
        <item x="96"/>
        <item x="97"/>
        <item x="269"/>
        <item x="340"/>
        <item x="176"/>
        <item x="624"/>
        <item x="679"/>
        <item x="181"/>
        <item x="771"/>
        <item x="395"/>
        <item x="396"/>
        <item x="287"/>
        <item x="397"/>
        <item x="495"/>
        <item x="353"/>
        <item x="445"/>
        <item x="165"/>
        <item x="162"/>
        <item x="266"/>
        <item x="283"/>
        <item x="159"/>
        <item x="160"/>
        <item x="754"/>
        <item x="625"/>
        <item x="811"/>
        <item x="444"/>
        <item x="730"/>
        <item x="84"/>
        <item x="488"/>
        <item x="85"/>
        <item x="56"/>
        <item x="691"/>
        <item x="74"/>
        <item x="257"/>
        <item x="60"/>
        <item x="70"/>
        <item x="73"/>
        <item x="71"/>
        <item x="65"/>
        <item x="567"/>
        <item x="376"/>
        <item x="72"/>
        <item x="425"/>
        <item x="67"/>
        <item x="476"/>
        <item x="68"/>
        <item x="428"/>
        <item x="469"/>
        <item x="52"/>
        <item x="519"/>
        <item x="663"/>
        <item x="786"/>
        <item x="727"/>
        <item x="724"/>
        <item x="725"/>
        <item x="726"/>
        <item x="54"/>
        <item x="520"/>
        <item x="763"/>
        <item x="787"/>
        <item x="776"/>
        <item x="777"/>
        <item x="58"/>
        <item x="518"/>
        <item x="765"/>
        <item x="788"/>
        <item x="375"/>
        <item x="521"/>
        <item x="766"/>
        <item x="789"/>
        <item x="762"/>
        <item x="760"/>
        <item x="764"/>
        <item x="761"/>
        <item x="62"/>
        <item x="654"/>
        <item x="790"/>
        <item x="468"/>
        <item x="791"/>
        <item x="242"/>
        <item x="792"/>
        <item x="243"/>
        <item x="582"/>
        <item x="37"/>
        <item x="43"/>
        <item x="238"/>
        <item x="479"/>
        <item x="50"/>
        <item x="481"/>
        <item x="33"/>
        <item x="609"/>
        <item x="782"/>
        <item x="35"/>
        <item x="477"/>
        <item x="781"/>
        <item x="39"/>
        <item x="478"/>
        <item x="41"/>
        <item x="566"/>
        <item x="237"/>
        <item x="480"/>
        <item x="600"/>
        <item x="558"/>
        <item x="682"/>
        <item x="581"/>
        <item x="235"/>
        <item x="604"/>
        <item x="236"/>
        <item x="557"/>
        <item x="234"/>
        <item x="554"/>
        <item x="555"/>
        <item x="715"/>
        <item x="556"/>
        <item x="331"/>
        <item x="665"/>
        <item x="240"/>
        <item x="241"/>
        <item x="328"/>
        <item x="239"/>
        <item x="466"/>
        <item x="324"/>
        <item x="750"/>
        <item x="424"/>
        <item x="31"/>
        <item x="467"/>
        <item x="63"/>
        <item x="639"/>
        <item x="55"/>
        <item x="325"/>
        <item x="64"/>
        <item x="617"/>
        <item x="256"/>
        <item x="779"/>
        <item x="66"/>
        <item x="475"/>
        <item x="427"/>
        <item x="780"/>
        <item x="51"/>
        <item x="472"/>
        <item x="675"/>
        <item x="249"/>
        <item x="793"/>
        <item x="774"/>
        <item x="530"/>
        <item x="690"/>
        <item x="759"/>
        <item x="53"/>
        <item x="473"/>
        <item x="674"/>
        <item x="250"/>
        <item x="775"/>
        <item x="683"/>
        <item x="57"/>
        <item x="470"/>
        <item x="676"/>
        <item x="251"/>
        <item x="794"/>
        <item x="684"/>
        <item x="778"/>
        <item x="59"/>
        <item x="471"/>
        <item x="615"/>
        <item x="252"/>
        <item x="685"/>
        <item x="61"/>
        <item x="474"/>
        <item x="616"/>
        <item x="688"/>
        <item x="795"/>
        <item x="326"/>
        <item x="583"/>
        <item x="327"/>
        <item x="608"/>
        <item x="796"/>
        <item x="560"/>
        <item x="602"/>
        <item x="36"/>
        <item x="797"/>
        <item x="42"/>
        <item x="798"/>
        <item x="45"/>
        <item x="559"/>
        <item x="49"/>
        <item x="661"/>
        <item x="437"/>
        <item x="799"/>
        <item x="32"/>
        <item x="368"/>
        <item x="783"/>
        <item x="245"/>
        <item x="784"/>
        <item x="34"/>
        <item x="369"/>
        <item x="429"/>
        <item x="332"/>
        <item x="38"/>
        <item x="365"/>
        <item x="522"/>
        <item x="246"/>
        <item x="785"/>
        <item x="40"/>
        <item x="367"/>
        <item x="523"/>
        <item x="247"/>
        <item x="800"/>
        <item x="44"/>
        <item x="464"/>
        <item x="524"/>
        <item x="248"/>
        <item x="372"/>
        <item x="687"/>
        <item x="46"/>
        <item x="686"/>
        <item x="47"/>
        <item x="768"/>
        <item x="605"/>
        <item x="48"/>
        <item x="24"/>
        <item x="640"/>
        <item x="27"/>
        <item x="29"/>
        <item x="258"/>
        <item x="737"/>
        <item x="30"/>
        <item x="729"/>
        <item x="527"/>
        <item x="22"/>
        <item x="607"/>
        <item x="526"/>
        <item x="255"/>
        <item x="23"/>
        <item x="377"/>
        <item x="254"/>
        <item x="25"/>
        <item x="366"/>
        <item x="434"/>
        <item x="253"/>
        <item x="26"/>
        <item x="666"/>
        <item x="525"/>
        <item x="435"/>
        <item x="432"/>
        <item x="28"/>
        <item x="436"/>
        <item x="431"/>
        <item x="422"/>
        <item x="430"/>
        <item x="370"/>
        <item x="433"/>
        <item x="423"/>
        <item x="689"/>
        <item x="371"/>
        <item x="664"/>
        <item x="673"/>
        <item x="426"/>
        <item x="601"/>
        <item x="662"/>
        <item x="374"/>
        <item x="681"/>
        <item x="584"/>
        <item x="722"/>
        <item x="655"/>
        <item x="316"/>
        <item x="373"/>
        <item x="322"/>
        <item x="599"/>
        <item x="323"/>
        <item x="319"/>
        <item x="723"/>
        <item x="320"/>
        <item x="321"/>
        <item x="672"/>
        <item x="758"/>
        <item x="773"/>
        <item x="233"/>
        <item x="801"/>
        <item x="21"/>
        <item x="553"/>
        <item x="232"/>
        <item x="314"/>
        <item x="315"/>
        <item x="802"/>
        <item x="317"/>
        <item x="421"/>
        <item x="465"/>
        <item x="318"/>
        <item x="603"/>
        <item x="244"/>
        <item x="329"/>
        <item x="728"/>
        <item x="738"/>
        <item x="565"/>
        <item x="563"/>
        <item x="69"/>
        <item x="767"/>
        <item x="529"/>
        <item x="333"/>
        <item x="330"/>
        <item x="606"/>
        <item x="564"/>
        <item x="561"/>
        <item x="562"/>
        <item x="75"/>
        <item x="743"/>
        <item x="696"/>
        <item x="716"/>
        <item x="697"/>
        <item x="698"/>
        <item x="741"/>
        <item x="699"/>
        <item x="700"/>
        <item x="701"/>
        <item x="702"/>
        <item x="717"/>
        <item x="703"/>
        <item x="751"/>
        <item x="704"/>
        <item x="739"/>
        <item x="752"/>
        <item x="740"/>
        <item x="742"/>
        <item x="378"/>
        <item x="483"/>
        <item x="484"/>
        <item x="485"/>
        <item x="482"/>
        <item x="261"/>
        <item x="528"/>
        <item x="420"/>
        <item x="76"/>
        <item x="259"/>
        <item x="260"/>
        <item x="9"/>
        <item x="817"/>
        <item x="808"/>
        <item x="809"/>
        <item x="810"/>
        <item x="820"/>
        <item x="821"/>
        <item x="510"/>
        <item x="506"/>
        <item x="300"/>
        <item x="457"/>
        <item x="404"/>
        <item x="405"/>
        <item x="406"/>
        <item x="408"/>
        <item x="409"/>
        <item x="411"/>
        <item x="412"/>
        <item x="413"/>
        <item x="414"/>
        <item x="459"/>
        <item x="460"/>
        <item x="461"/>
        <item x="415"/>
        <item x="579"/>
        <item x="265"/>
        <item x="299"/>
        <item x="334"/>
        <item x="358"/>
        <item x="402"/>
        <item x="407"/>
        <item x="410"/>
        <item x="458"/>
        <item x="462"/>
        <item x="505"/>
        <item x="507"/>
        <item x="508"/>
        <item x="511"/>
        <item x="575"/>
        <item x="576"/>
        <item x="577"/>
        <item x="578"/>
        <item x="594"/>
        <item x="628"/>
        <item x="812"/>
        <item x="813"/>
        <item x="814"/>
        <item x="815"/>
        <item x="816"/>
        <item x="818"/>
        <item x="819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dataField="1" compact="0" outline="0" showAll="0"/>
    <pivotField compact="0" outline="0" showAll="0"/>
  </pivotFields>
  <rowFields count="3">
    <field x="2"/>
    <field x="3"/>
    <field x="4"/>
  </rowFields>
  <rowItems count="1571">
    <i>
      <x/>
      <x v="33"/>
      <x v="17"/>
    </i>
    <i>
      <x v="1"/>
      <x v="33"/>
      <x v="58"/>
    </i>
    <i>
      <x v="2"/>
      <x v="33"/>
      <x v="85"/>
    </i>
    <i>
      <x v="3"/>
      <x v="33"/>
      <x v="104"/>
    </i>
    <i>
      <x v="4"/>
      <x v="37"/>
      <x v="17"/>
    </i>
    <i>
      <x v="5"/>
      <x v="37"/>
      <x v="58"/>
    </i>
    <i>
      <x v="6"/>
      <x v="42"/>
      <x v="17"/>
    </i>
    <i>
      <x v="7"/>
      <x v="42"/>
      <x v="39"/>
    </i>
    <i>
      <x v="8"/>
      <x v="42"/>
      <x v="58"/>
    </i>
    <i>
      <x v="9"/>
      <x v="42"/>
      <x v="68"/>
    </i>
    <i>
      <x v="10"/>
      <x v="42"/>
      <x v="99"/>
    </i>
    <i>
      <x v="11"/>
      <x v="42"/>
      <x v="104"/>
    </i>
    <i>
      <x v="12"/>
      <x v="42"/>
      <x v="125"/>
    </i>
    <i>
      <x v="13"/>
      <x v="44"/>
      <x v="29"/>
    </i>
    <i>
      <x v="14"/>
      <x v="44"/>
      <x v="50"/>
    </i>
    <i>
      <x v="15"/>
      <x v="44"/>
      <x v="74"/>
    </i>
    <i>
      <x v="16"/>
      <x v="44"/>
      <x v="77"/>
    </i>
    <i>
      <x v="17"/>
      <x v="44"/>
      <x v="85"/>
    </i>
    <i>
      <x v="18"/>
      <x v="44"/>
      <x v="99"/>
    </i>
    <i>
      <x v="19"/>
      <x v="44"/>
      <x v="104"/>
    </i>
    <i>
      <x v="20"/>
      <x v="44"/>
      <x v="110"/>
    </i>
    <i>
      <x v="21"/>
      <x v="44"/>
      <x v="125"/>
    </i>
    <i>
      <x v="22"/>
      <x v="44"/>
      <x v="130"/>
    </i>
    <i>
      <x v="23"/>
      <x v="44"/>
      <x v="136"/>
    </i>
    <i>
      <x v="24"/>
      <x v="44"/>
      <x v="402"/>
    </i>
    <i>
      <x v="25"/>
      <x v="46"/>
      <x v="68"/>
    </i>
    <i>
      <x v="26"/>
      <x v="46"/>
      <x v="77"/>
    </i>
    <i>
      <x v="27"/>
      <x v="46"/>
      <x v="94"/>
    </i>
    <i>
      <x v="28"/>
      <x v="42"/>
      <x v="85"/>
    </i>
    <i>
      <x v="29"/>
      <x v="42"/>
      <x v="85"/>
    </i>
    <i>
      <x v="30"/>
      <x v="42"/>
      <x v="130"/>
    </i>
    <i>
      <x v="31"/>
      <x v="42"/>
      <x v="30"/>
    </i>
    <i>
      <x v="32"/>
      <x v="46"/>
      <x v="17"/>
    </i>
    <i>
      <x v="33"/>
      <x v="46"/>
      <x v="39"/>
    </i>
    <i>
      <x v="34"/>
      <x v="34"/>
      <x v="85"/>
    </i>
    <i>
      <x v="35"/>
      <x v="34"/>
      <x v="50"/>
    </i>
    <i>
      <x v="36"/>
      <x v="34"/>
      <x v="74"/>
    </i>
    <i>
      <x v="37"/>
      <x v="34"/>
      <x v="122"/>
    </i>
    <i>
      <x v="38"/>
      <x v="33"/>
      <x v="50"/>
    </i>
    <i>
      <x v="39"/>
      <x v="42"/>
      <x v="137"/>
    </i>
    <i>
      <x v="40"/>
      <x v="37"/>
      <x v="39"/>
    </i>
    <i>
      <x v="41"/>
      <x v="33"/>
      <x v="39"/>
    </i>
    <i>
      <x v="42"/>
      <x v="39"/>
      <x v="104"/>
    </i>
    <i>
      <x v="43"/>
      <x v="39"/>
      <x v="77"/>
    </i>
    <i>
      <x v="44"/>
      <x v="37"/>
      <x v="104"/>
    </i>
    <i>
      <x v="45"/>
      <x v="33"/>
      <x v="77"/>
    </i>
    <i>
      <x v="46"/>
      <x v="38"/>
      <x v="58"/>
    </i>
    <i>
      <x v="47"/>
      <x v="39"/>
      <x v="58"/>
    </i>
    <i>
      <x v="48"/>
      <x v="34"/>
      <x v="77"/>
    </i>
    <i>
      <x v="49"/>
      <x v="34"/>
      <x v="94"/>
    </i>
    <i>
      <x v="50"/>
      <x v="487"/>
      <x v="112"/>
    </i>
    <i>
      <x v="51"/>
      <x v="502"/>
      <x v="112"/>
    </i>
    <i>
      <x v="52"/>
      <x v="37"/>
      <x v="130"/>
    </i>
    <i>
      <x v="53"/>
      <x v="39"/>
      <x v="94"/>
    </i>
    <i>
      <x v="54"/>
      <x v="34"/>
      <x v="110"/>
    </i>
    <i>
      <x v="55"/>
      <x v="494"/>
      <x v="118"/>
    </i>
    <i>
      <x v="56"/>
      <x v="487"/>
      <x v="118"/>
    </i>
    <i>
      <x v="57"/>
      <x v="489"/>
      <x v="118"/>
    </i>
    <i>
      <x v="58"/>
      <x v="490"/>
      <x v="118"/>
    </i>
    <i>
      <x v="59"/>
      <x v="491"/>
      <x v="118"/>
    </i>
    <i>
      <x v="60"/>
      <x v="502"/>
      <x v="119"/>
    </i>
    <i>
      <x v="61"/>
      <x v="496"/>
      <x v="114"/>
    </i>
    <i>
      <x v="62"/>
      <x v="499"/>
      <x v="118"/>
    </i>
    <i>
      <x v="63"/>
      <x v="31"/>
      <x v="105"/>
    </i>
    <i>
      <x v="64"/>
      <x v="31"/>
      <x v="131"/>
    </i>
    <i>
      <x v="65"/>
      <x v="492"/>
      <x v="119"/>
    </i>
    <i>
      <x v="66"/>
      <x v="495"/>
      <x v="119"/>
    </i>
    <i>
      <x v="67"/>
      <x v="497"/>
      <x v="119"/>
    </i>
    <i>
      <x v="68"/>
      <x v="500"/>
      <x v="119"/>
    </i>
    <i>
      <x v="69"/>
      <x v="502"/>
      <x v="119"/>
    </i>
    <i>
      <x v="70"/>
      <x v="34"/>
      <x v="17"/>
    </i>
    <i>
      <x v="71"/>
      <x v="34"/>
      <x v="98"/>
    </i>
    <i>
      <x v="72"/>
      <x v="504"/>
      <x v="119"/>
    </i>
    <i>
      <x v="73"/>
      <x v="501"/>
      <x v="112"/>
    </i>
    <i>
      <x v="74"/>
      <x v="37"/>
      <x v="68"/>
    </i>
    <i>
      <x v="75"/>
      <x v="489"/>
      <x v="117"/>
    </i>
    <i>
      <x v="76"/>
      <x v="41"/>
      <x v="5"/>
    </i>
    <i>
      <x v="77"/>
      <x v="41"/>
      <x v="76"/>
    </i>
    <i>
      <x v="78"/>
      <x v="487"/>
      <x v="115"/>
    </i>
    <i>
      <x v="79"/>
      <x v="489"/>
      <x v="115"/>
    </i>
    <i>
      <x v="80"/>
      <x v="490"/>
      <x v="115"/>
    </i>
    <i>
      <x v="81"/>
      <x v="491"/>
      <x v="115"/>
    </i>
    <i>
      <x v="82"/>
      <x v="492"/>
      <x v="115"/>
    </i>
    <i>
      <x v="83"/>
      <x v="493"/>
      <x v="115"/>
    </i>
    <i>
      <x v="84"/>
      <x v="34"/>
      <x v="104"/>
    </i>
    <i>
      <x v="85"/>
      <x v="42"/>
      <x v="74"/>
    </i>
    <i>
      <x v="86"/>
      <x v="35"/>
      <x v="39"/>
    </i>
    <i>
      <x v="87"/>
      <x v="41"/>
      <x v="52"/>
    </i>
    <i>
      <x v="88"/>
      <x v="45"/>
      <x v="58"/>
    </i>
    <i>
      <x v="89"/>
      <x v="34"/>
      <x v="39"/>
    </i>
    <i>
      <x v="90"/>
      <x v="498"/>
      <x v="112"/>
    </i>
    <i>
      <x v="91"/>
      <x v="34"/>
      <x v="58"/>
    </i>
    <i>
      <x v="92"/>
      <x v="486"/>
      <x v="115"/>
    </i>
    <i>
      <x v="93"/>
      <x v="34"/>
      <x v="57"/>
    </i>
    <i>
      <x v="94"/>
      <x v="487"/>
      <x v="116"/>
    </i>
    <i>
      <x v="95"/>
      <x v="489"/>
      <x v="116"/>
    </i>
    <i>
      <x v="96"/>
      <x v="40"/>
      <x v="16"/>
    </i>
    <i>
      <x v="97"/>
      <x v="40"/>
      <x v="125"/>
    </i>
    <i>
      <x v="98"/>
      <x v="36"/>
      <x v="77"/>
    </i>
    <i>
      <x v="99"/>
      <x v="499"/>
      <x v="117"/>
    </i>
    <i>
      <x v="100"/>
      <x v="45"/>
      <x v="85"/>
    </i>
    <i>
      <x v="101"/>
      <x v="31"/>
      <x v="122"/>
    </i>
    <i>
      <x v="102"/>
      <x v="45"/>
      <x v="16"/>
    </i>
    <i>
      <x v="103"/>
      <x v="40"/>
      <x v="104"/>
    </i>
    <i>
      <x v="104"/>
      <x v="40"/>
      <x v="17"/>
    </i>
    <i>
      <x v="105"/>
      <x v="40"/>
      <x v="39"/>
    </i>
    <i>
      <x v="106"/>
      <x v="499"/>
      <x v="115"/>
    </i>
    <i>
      <x v="107"/>
      <x v="34"/>
      <x v="68"/>
    </i>
    <i>
      <x v="108"/>
      <x v="34"/>
      <x v="99"/>
    </i>
    <i>
      <x v="109"/>
      <x v="45"/>
      <x v="17"/>
    </i>
    <i>
      <x v="110"/>
      <x v="31"/>
      <x v="25"/>
    </i>
    <i>
      <x v="111"/>
      <x v="45"/>
      <x v="39"/>
    </i>
    <i>
      <x v="112"/>
      <x v="31"/>
      <x v="74"/>
    </i>
    <i>
      <x v="113"/>
      <x v="45"/>
      <x v="130"/>
    </i>
    <i>
      <x v="114"/>
      <x v="34"/>
      <x v="64"/>
    </i>
    <i>
      <x v="115"/>
      <x v="45"/>
      <x v="77"/>
    </i>
    <i>
      <x v="116"/>
      <x v="487"/>
      <x v="117"/>
    </i>
    <i>
      <x v="117"/>
      <x v="31"/>
      <x v="85"/>
    </i>
    <i>
      <x v="118"/>
      <x v="503"/>
      <x v="120"/>
    </i>
    <i>
      <x v="119"/>
      <x v="34"/>
      <x v="136"/>
    </i>
    <i>
      <x v="120"/>
      <x v="34"/>
      <x v="29"/>
    </i>
    <i>
      <x v="121"/>
      <x v="43"/>
      <x v="68"/>
    </i>
    <i>
      <x v="122"/>
      <x v="43"/>
      <x v="77"/>
    </i>
    <i>
      <x v="123"/>
      <x v="40"/>
      <x v="58"/>
    </i>
    <i>
      <x v="124"/>
      <x v="488"/>
      <x v="113"/>
    </i>
    <i>
      <x v="125"/>
      <x v="490"/>
      <x v="113"/>
    </i>
    <i>
      <x v="126"/>
      <x v="32"/>
      <x v="39"/>
    </i>
    <i>
      <x v="127"/>
      <x v="32"/>
      <x v="17"/>
    </i>
    <i>
      <x v="128"/>
      <x v="43"/>
      <x v="58"/>
    </i>
    <i>
      <x v="129"/>
      <x v="43"/>
      <x v="17"/>
    </i>
    <i>
      <x v="130"/>
      <x v="3"/>
      <x v="30"/>
    </i>
    <i>
      <x v="131"/>
      <x v="3"/>
      <x v="77"/>
    </i>
    <i>
      <x v="132"/>
      <x v="3"/>
      <x v="81"/>
    </i>
    <i>
      <x v="133"/>
      <x v="3"/>
      <x v="85"/>
    </i>
    <i>
      <x v="134"/>
      <x v="3"/>
      <x v="94"/>
    </i>
    <i>
      <x v="135"/>
      <x v="3"/>
      <x v="99"/>
    </i>
    <i>
      <x v="136"/>
      <x v="53"/>
      <x v="771"/>
    </i>
    <i>
      <x v="137"/>
      <x v="3"/>
      <x v="125"/>
    </i>
    <i>
      <x v="138"/>
      <x v="3"/>
      <x v="130"/>
    </i>
    <i>
      <x v="139"/>
      <x v="3"/>
      <x v="136"/>
    </i>
    <i>
      <x v="140"/>
      <x v="4"/>
      <x v="17"/>
    </i>
    <i>
      <x v="141"/>
      <x v="47"/>
      <x v="771"/>
    </i>
    <i>
      <x v="142"/>
      <x v="5"/>
      <x v="30"/>
    </i>
    <i>
      <x v="143"/>
      <x v="5"/>
      <x v="34"/>
    </i>
    <i>
      <x v="144"/>
      <x v="5"/>
      <x v="46"/>
    </i>
    <i>
      <x v="145"/>
      <x v="5"/>
      <x v="81"/>
    </i>
    <i>
      <x v="146"/>
      <x v="5"/>
      <x v="94"/>
    </i>
    <i>
      <x v="147"/>
      <x v="5"/>
      <x v="96"/>
    </i>
    <i>
      <x v="148"/>
      <x v="5"/>
      <x v="99"/>
    </i>
    <i>
      <x v="149"/>
      <x v="5"/>
      <x v="102"/>
    </i>
    <i>
      <x v="150"/>
      <x v="48"/>
      <x v="771"/>
    </i>
    <i>
      <x v="151"/>
      <x v="5"/>
      <x v="110"/>
    </i>
    <i>
      <x v="152"/>
      <x v="5"/>
      <x v="125"/>
    </i>
    <i>
      <x v="153"/>
      <x v="49"/>
      <x v="771"/>
    </i>
    <i>
      <x v="154"/>
      <x v="7"/>
      <x v="30"/>
    </i>
    <i>
      <x v="155"/>
      <x v="7"/>
      <x v="34"/>
    </i>
    <i>
      <x v="156"/>
      <x v="50"/>
      <x v="771"/>
    </i>
    <i>
      <x v="157"/>
      <x v="8"/>
      <x v="17"/>
    </i>
    <i>
      <x v="158"/>
      <x v="51"/>
      <x v="771"/>
    </i>
    <i>
      <x v="159"/>
      <x v="8"/>
      <x v="50"/>
    </i>
    <i>
      <x v="160"/>
      <x v="8"/>
      <x v="74"/>
    </i>
    <i>
      <x v="161"/>
      <x v="52"/>
      <x v="771"/>
    </i>
    <i>
      <x v="162"/>
      <x v="20"/>
      <x v="54"/>
    </i>
    <i>
      <x v="163"/>
      <x v="17"/>
      <x v="17"/>
    </i>
    <i>
      <x v="164"/>
      <x v="17"/>
      <x v="39"/>
    </i>
    <i>
      <x v="165"/>
      <x v="17"/>
      <x v="110"/>
    </i>
    <i>
      <x v="166"/>
      <x v="18"/>
      <x v="39"/>
    </i>
    <i>
      <x v="167"/>
      <x v="18"/>
      <x v="68"/>
    </i>
    <i>
      <x v="168"/>
      <x v="18"/>
      <x v="85"/>
    </i>
    <i>
      <x v="169"/>
      <x v="20"/>
      <x v="17"/>
    </i>
    <i>
      <x v="170"/>
      <x v="20"/>
      <x v="39"/>
    </i>
    <i>
      <x v="171"/>
      <x v="20"/>
      <x v="42"/>
    </i>
    <i>
      <x v="172"/>
      <x v="20"/>
      <x v="50"/>
    </i>
    <i r="2">
      <x v="820"/>
    </i>
    <i>
      <x v="173"/>
      <x v="20"/>
      <x v="58"/>
    </i>
    <i>
      <x v="174"/>
      <x v="20"/>
      <x v="60"/>
    </i>
    <i>
      <x v="175"/>
      <x v="20"/>
      <x v="68"/>
    </i>
    <i>
      <x v="176"/>
      <x v="20"/>
      <x v="74"/>
    </i>
    <i>
      <x v="177"/>
      <x v="20"/>
      <x v="77"/>
    </i>
    <i>
      <x v="178"/>
      <x v="20"/>
      <x v="81"/>
    </i>
    <i>
      <x v="179"/>
      <x v="20"/>
      <x v="85"/>
    </i>
    <i>
      <x v="180"/>
      <x v="20"/>
      <x v="94"/>
    </i>
    <i>
      <x v="181"/>
      <x v="20"/>
      <x v="96"/>
    </i>
    <i>
      <x v="182"/>
      <x v="20"/>
      <x v="99"/>
    </i>
    <i>
      <x v="183"/>
      <x v="20"/>
      <x v="102"/>
    </i>
    <i>
      <x v="184"/>
      <x v="20"/>
      <x v="104"/>
    </i>
    <i>
      <x v="185"/>
      <x v="20"/>
      <x v="110"/>
    </i>
    <i>
      <x v="186"/>
      <x v="20"/>
      <x v="122"/>
    </i>
    <i>
      <x v="187"/>
      <x v="21"/>
      <x v="17"/>
    </i>
    <i>
      <x v="188"/>
      <x v="21"/>
      <x v="39"/>
    </i>
    <i>
      <x v="189"/>
      <x v="21"/>
      <x v="68"/>
    </i>
    <i>
      <x v="190"/>
      <x v="21"/>
      <x v="77"/>
    </i>
    <i>
      <x v="191"/>
      <x v="21"/>
      <x v="85"/>
    </i>
    <i>
      <x v="192"/>
      <x v="21"/>
      <x v="94"/>
    </i>
    <i>
      <x v="193"/>
      <x v="22"/>
      <x v="58"/>
    </i>
    <i>
      <x v="194"/>
      <x v="22"/>
      <x v="74"/>
    </i>
    <i>
      <x v="195"/>
      <x v="22"/>
      <x v="77"/>
    </i>
    <i>
      <x v="196"/>
      <x v="22"/>
      <x v="85"/>
    </i>
    <i>
      <x v="197"/>
      <x v="22"/>
      <x v="104"/>
    </i>
    <i>
      <x v="198"/>
      <x v="22"/>
      <x v="110"/>
    </i>
    <i>
      <x v="199"/>
      <x v="22"/>
      <x v="137"/>
    </i>
    <i>
      <x v="200"/>
      <x v="25"/>
      <x v="50"/>
    </i>
    <i>
      <x v="201"/>
      <x v="25"/>
      <x v="74"/>
    </i>
    <i>
      <x v="202"/>
      <x v="25"/>
      <x v="85"/>
    </i>
    <i>
      <x v="203"/>
      <x v="26"/>
      <x v="68"/>
    </i>
    <i>
      <x v="204"/>
      <x v="26"/>
      <x v="85"/>
    </i>
    <i>
      <x v="205"/>
      <x v="27"/>
      <x v="85"/>
    </i>
    <i>
      <x v="206"/>
      <x v="27"/>
      <x v="94"/>
    </i>
    <i>
      <x v="207"/>
      <x v="28"/>
      <x v="8"/>
    </i>
    <i>
      <x v="208"/>
      <x v="28"/>
      <x v="39"/>
    </i>
    <i>
      <x v="209"/>
      <x v="28"/>
      <x v="58"/>
    </i>
    <i>
      <x v="210"/>
      <x v="28"/>
      <x v="85"/>
    </i>
    <i>
      <x v="211"/>
      <x v="28"/>
      <x v="98"/>
    </i>
    <i>
      <x v="212"/>
      <x v="28"/>
      <x v="104"/>
    </i>
    <i>
      <x v="213"/>
      <x v="29"/>
      <x v="39"/>
    </i>
    <i>
      <x v="214"/>
      <x v="29"/>
      <x v="68"/>
    </i>
    <i>
      <x v="215"/>
      <x v="29"/>
      <x v="74"/>
    </i>
    <i>
      <x v="216"/>
      <x v="29"/>
      <x v="125"/>
    </i>
    <i>
      <x v="217"/>
      <x v="3"/>
      <x v="98"/>
    </i>
    <i>
      <x v="218"/>
      <x v="3"/>
      <x v="74"/>
    </i>
    <i>
      <x v="219"/>
      <x v="4"/>
      <x v="68"/>
    </i>
    <i>
      <x v="220"/>
      <x v="22"/>
      <x v="1"/>
    </i>
    <i>
      <x v="221"/>
      <x v="3"/>
      <x v="137"/>
    </i>
    <i>
      <x v="222"/>
      <x v="5"/>
      <x v="65"/>
    </i>
    <i>
      <x v="223"/>
      <x v="30"/>
      <x v="74"/>
    </i>
    <i>
      <x v="224"/>
      <x v="20"/>
      <x v="60"/>
    </i>
    <i>
      <x v="225"/>
      <x v="20"/>
      <x v="79"/>
    </i>
    <i>
      <x v="226"/>
      <x v="30"/>
      <x v="77"/>
    </i>
    <i>
      <x v="227"/>
      <x v="3"/>
      <x v="50"/>
    </i>
    <i>
      <x v="228"/>
      <x v="4"/>
      <x v="85"/>
    </i>
    <i>
      <x v="229"/>
      <x v="17"/>
      <x v="60"/>
    </i>
    <i>
      <x v="230"/>
      <x v="29"/>
      <x v="21"/>
    </i>
    <i>
      <x v="231"/>
      <x v="20"/>
      <x v="43"/>
    </i>
    <i>
      <x v="232"/>
      <x v="20"/>
      <x v="62"/>
    </i>
    <i>
      <x v="233"/>
      <x v="20"/>
      <x v="71"/>
    </i>
    <i>
      <x v="234"/>
      <x v="20"/>
      <x v="84"/>
    </i>
    <i>
      <x v="235"/>
      <x v="20"/>
      <x v="101"/>
    </i>
    <i>
      <x v="236"/>
      <x v="20"/>
      <x v="80"/>
    </i>
    <i>
      <x v="237"/>
      <x v="20"/>
      <x v="53"/>
    </i>
    <i r="2">
      <x v="842"/>
    </i>
    <i>
      <x v="238"/>
      <x v="20"/>
      <x v="109"/>
    </i>
    <i>
      <x v="239"/>
      <x v="20"/>
      <x v="23"/>
    </i>
    <i>
      <x v="240"/>
      <x v="271"/>
      <x v="635"/>
    </i>
    <i>
      <x v="241"/>
      <x v="181"/>
      <x v="673"/>
    </i>
    <i>
      <x v="242"/>
      <x v="276"/>
      <x v="640"/>
    </i>
    <i>
      <x v="243"/>
      <x v="20"/>
      <x v="135"/>
    </i>
    <i>
      <x v="244"/>
      <x v="6"/>
      <x v="39"/>
    </i>
    <i>
      <x v="245"/>
      <x v="20"/>
      <x v="124"/>
    </i>
    <i>
      <x v="246"/>
      <x v="3"/>
      <x v="110"/>
    </i>
    <i>
      <x v="247"/>
      <x v="310"/>
      <x v="622"/>
    </i>
    <i>
      <x v="248"/>
      <x v="254"/>
      <x v="626"/>
    </i>
    <i>
      <x v="249"/>
      <x v="260"/>
      <x v="631"/>
    </i>
    <i>
      <x v="250"/>
      <x v="167"/>
      <x v="44"/>
    </i>
    <i>
      <x v="251"/>
      <x v="180"/>
      <x v="56"/>
    </i>
    <i>
      <x v="252"/>
      <x v="154"/>
      <x v="24"/>
    </i>
    <i>
      <x v="253"/>
      <x v="20"/>
      <x v="91"/>
    </i>
    <i>
      <x v="254"/>
      <x v="3"/>
      <x v="34"/>
    </i>
    <i>
      <x v="255"/>
      <x v="29"/>
      <x v="42"/>
    </i>
    <i>
      <x v="256"/>
      <x v="29"/>
      <x v="22"/>
    </i>
    <i>
      <x v="257"/>
      <x v="20"/>
      <x v="15"/>
    </i>
    <i>
      <x v="258"/>
      <x v="20"/>
      <x v="92"/>
    </i>
    <i>
      <x v="259"/>
      <x v="29"/>
      <x v="90"/>
    </i>
    <i>
      <x v="260"/>
      <x v="29"/>
      <x v="106"/>
    </i>
    <i>
      <x v="261"/>
      <x v="3"/>
      <x v="122"/>
    </i>
    <i>
      <x v="262"/>
      <x v="176"/>
      <x v="771"/>
    </i>
    <i>
      <x v="263"/>
      <x v="3"/>
      <x v="33"/>
    </i>
    <i>
      <x v="264"/>
      <x v="3"/>
      <x v="38"/>
    </i>
    <i>
      <x v="265"/>
      <x v="15"/>
      <x v="50"/>
    </i>
    <i r="2">
      <x v="820"/>
    </i>
    <i>
      <x v="266"/>
      <x v="29"/>
      <x v="108"/>
    </i>
    <i>
      <x v="267"/>
      <x v="256"/>
      <x v="767"/>
    </i>
    <i>
      <x v="268"/>
      <x v="263"/>
      <x v="767"/>
    </i>
    <i>
      <x v="269"/>
      <x v="29"/>
      <x v="37"/>
    </i>
    <i>
      <x v="270"/>
      <x v="20"/>
      <x v="107"/>
    </i>
    <i>
      <x v="271"/>
      <x v="3"/>
      <x v="85"/>
    </i>
    <i>
      <x v="272"/>
      <x v="313"/>
      <x v="768"/>
    </i>
    <i>
      <x v="273"/>
      <x v="17"/>
      <x v="61"/>
    </i>
    <i>
      <x v="274"/>
      <x v="6"/>
      <x v="17"/>
    </i>
    <i>
      <x v="275"/>
      <x v="5"/>
      <x v="127"/>
    </i>
    <i>
      <x v="276"/>
      <x v="17"/>
      <x v="70"/>
    </i>
    <i>
      <x v="277"/>
      <x v="28"/>
      <x v="134"/>
    </i>
    <i>
      <x v="278"/>
      <x v="28"/>
      <x v="22"/>
    </i>
    <i>
      <x v="279"/>
      <x v="199"/>
      <x v="771"/>
    </i>
    <i>
      <x v="280"/>
      <x v="205"/>
      <x v="771"/>
    </i>
    <i>
      <x v="281"/>
      <x v="208"/>
      <x v="771"/>
    </i>
    <i>
      <x v="282"/>
      <x v="8"/>
      <x v="3"/>
    </i>
    <i>
      <x v="283"/>
      <x v="27"/>
      <x v="94"/>
    </i>
    <i>
      <x v="284"/>
      <x v="3"/>
      <x v="121"/>
    </i>
    <i>
      <x v="285"/>
      <x v="3"/>
      <x v="129"/>
    </i>
    <i>
      <x v="286"/>
      <x v="3"/>
      <x v="26"/>
    </i>
    <i>
      <x v="287"/>
      <x v="6"/>
      <x v="68"/>
    </i>
    <i>
      <x v="288"/>
      <x v="55"/>
      <x v="771"/>
    </i>
    <i>
      <x v="289"/>
      <x v="3"/>
      <x v="46"/>
    </i>
    <i>
      <x v="290"/>
      <x v="20"/>
      <x v="138"/>
    </i>
    <i>
      <x v="291"/>
      <x v="54"/>
      <x v="771"/>
    </i>
    <i>
      <x v="292"/>
      <x v="286"/>
      <x v="645"/>
    </i>
    <i>
      <x v="293"/>
      <x v="72"/>
      <x v="771"/>
    </i>
    <i>
      <x v="294"/>
      <x v="74"/>
      <x v="697"/>
    </i>
    <i>
      <x v="295"/>
      <x v="75"/>
      <x v="771"/>
    </i>
    <i>
      <x v="296"/>
      <x v="76"/>
      <x v="699"/>
    </i>
    <i>
      <x v="297"/>
      <x v="82"/>
      <x v="771"/>
    </i>
    <i>
      <x v="298"/>
      <x v="87"/>
      <x v="771"/>
    </i>
    <i>
      <x v="299"/>
      <x v="92"/>
      <x v="771"/>
    </i>
    <i>
      <x v="300"/>
      <x v="95"/>
      <x v="771"/>
    </i>
    <i>
      <x v="301"/>
      <x v="100"/>
      <x v="771"/>
    </i>
    <i>
      <x v="302"/>
      <x v="101"/>
      <x v="771"/>
    </i>
    <i>
      <x v="303"/>
      <x v="102"/>
      <x v="771"/>
    </i>
    <i>
      <x v="304"/>
      <x v="107"/>
      <x v="771"/>
    </i>
    <i>
      <x v="305"/>
      <x v="110"/>
      <x v="771"/>
    </i>
    <i>
      <x v="306"/>
      <x v="117"/>
      <x v="771"/>
    </i>
    <i>
      <x v="307"/>
      <x v="123"/>
      <x v="717"/>
    </i>
    <i>
      <x v="308"/>
      <x v="125"/>
      <x v="718"/>
    </i>
    <i>
      <x v="309"/>
      <x v="126"/>
      <x v="712"/>
    </i>
    <i>
      <x v="310"/>
      <x v="127"/>
      <x v="719"/>
    </i>
    <i>
      <x v="311"/>
      <x v="128"/>
      <x v="701"/>
    </i>
    <i>
      <x v="312"/>
      <x v="129"/>
      <x v="721"/>
    </i>
    <i>
      <x v="313"/>
      <x v="130"/>
      <x v="771"/>
    </i>
    <i>
      <x v="314"/>
      <x v="131"/>
      <x v="713"/>
    </i>
    <i>
      <x v="315"/>
      <x v="132"/>
      <x v="722"/>
    </i>
    <i>
      <x v="316"/>
      <x v="133"/>
      <x v="723"/>
    </i>
    <i>
      <x v="317"/>
      <x v="134"/>
      <x v="715"/>
    </i>
    <i>
      <x v="318"/>
      <x v="135"/>
      <x v="724"/>
    </i>
    <i>
      <x v="319"/>
      <x v="136"/>
      <x v="724"/>
    </i>
    <i>
      <x v="320"/>
      <x v="137"/>
      <x v="771"/>
    </i>
    <i>
      <x v="321"/>
      <x v="138"/>
      <x v="716"/>
    </i>
    <i>
      <x v="322"/>
      <x v="139"/>
      <x v="771"/>
    </i>
    <i>
      <x v="323"/>
      <x v="140"/>
      <x v="771"/>
    </i>
    <i>
      <x v="324"/>
      <x v="141"/>
      <x v="771"/>
    </i>
    <i>
      <x v="325"/>
      <x v="143"/>
      <x v="771"/>
    </i>
    <i>
      <x v="326"/>
      <x v="144"/>
      <x v="771"/>
    </i>
    <i>
      <x v="327"/>
      <x v="151"/>
      <x v="771"/>
    </i>
    <i>
      <x v="328"/>
      <x v="152"/>
      <x v="665"/>
    </i>
    <i>
      <x v="329"/>
      <x v="153"/>
      <x v="547"/>
    </i>
    <i>
      <x v="330"/>
      <x v="157"/>
      <x v="771"/>
    </i>
    <i>
      <x v="331"/>
      <x v="159"/>
      <x v="771"/>
    </i>
    <i>
      <x v="332"/>
      <x v="165"/>
      <x v="669"/>
    </i>
    <i>
      <x v="333"/>
      <x v="165"/>
      <x v="669"/>
    </i>
    <i r="2">
      <x v="829"/>
    </i>
    <i>
      <x v="334"/>
      <x v="166"/>
      <x v="548"/>
    </i>
    <i>
      <x v="335"/>
      <x v="177"/>
      <x v="656"/>
    </i>
    <i>
      <x v="336"/>
      <x v="178"/>
      <x v="543"/>
    </i>
    <i>
      <x v="337"/>
      <x v="181"/>
      <x v="672"/>
    </i>
    <i>
      <x v="338"/>
      <x v="182"/>
      <x v="549"/>
    </i>
    <i>
      <x v="339"/>
      <x v="185"/>
      <x v="771"/>
    </i>
    <i>
      <x v="340"/>
      <x v="187"/>
      <x v="771"/>
    </i>
    <i>
      <x v="341"/>
      <x v="191"/>
      <x v="676"/>
    </i>
    <i>
      <x v="342"/>
      <x v="192"/>
      <x v="550"/>
    </i>
    <i>
      <x v="343"/>
      <x v="201"/>
      <x v="658"/>
    </i>
    <i>
      <x v="344"/>
      <x v="203"/>
      <x v="681"/>
    </i>
    <i>
      <x v="345"/>
      <x v="204"/>
      <x v="551"/>
    </i>
    <i>
      <x v="346"/>
      <x v="206"/>
      <x v="684"/>
    </i>
    <i>
      <x v="347"/>
      <x v="212"/>
      <x v="659"/>
    </i>
    <i>
      <x v="348"/>
      <x v="213"/>
      <x v="545"/>
    </i>
    <i>
      <x v="349"/>
      <x v="214"/>
      <x v="686"/>
    </i>
    <i>
      <x v="350"/>
      <x v="216"/>
      <x v="688"/>
    </i>
    <i>
      <x v="351"/>
      <x v="217"/>
      <x v="661"/>
    </i>
    <i>
      <x v="352"/>
      <x v="218"/>
      <x v="690"/>
    </i>
    <i>
      <x v="353"/>
      <x v="219"/>
      <x v="771"/>
    </i>
    <i>
      <x v="354"/>
      <x v="221"/>
      <x v="662"/>
    </i>
    <i>
      <x v="355"/>
      <x v="222"/>
      <x v="546"/>
    </i>
    <i>
      <x v="356"/>
      <x v="227"/>
      <x v="771"/>
    </i>
    <i>
      <x v="357"/>
      <x v="229"/>
      <x v="771"/>
    </i>
    <i>
      <x v="358"/>
      <x v="235"/>
      <x v="771"/>
    </i>
    <i>
      <x v="359"/>
      <x v="236"/>
      <x v="771"/>
    </i>
    <i>
      <x v="360"/>
      <x v="237"/>
      <x v="706"/>
    </i>
    <i>
      <x v="361"/>
      <x v="240"/>
      <x v="707"/>
    </i>
    <i>
      <x v="362"/>
      <x v="241"/>
      <x v="708"/>
    </i>
    <i>
      <x v="363"/>
      <x v="242"/>
      <x v="709"/>
    </i>
    <i>
      <x v="364"/>
      <x v="243"/>
      <x v="703"/>
    </i>
    <i>
      <x v="365"/>
      <x v="244"/>
      <x v="710"/>
    </i>
    <i>
      <x v="366"/>
      <x v="245"/>
      <x v="711"/>
    </i>
    <i>
      <x v="367"/>
      <x v="246"/>
      <x v="704"/>
    </i>
    <i>
      <x v="368"/>
      <x v="247"/>
      <x v="705"/>
    </i>
    <i>
      <x v="369"/>
      <x v="248"/>
      <x v="771"/>
    </i>
    <i>
      <x v="370"/>
      <x v="252"/>
      <x v="771"/>
    </i>
    <i>
      <x v="371"/>
      <x v="253"/>
      <x v="562"/>
    </i>
    <i>
      <x v="372"/>
      <x v="254"/>
      <x v="625"/>
    </i>
    <i>
      <x v="373"/>
      <x v="255"/>
      <x v="527"/>
    </i>
    <i>
      <x v="374"/>
      <x v="256"/>
      <x v="771"/>
    </i>
    <i>
      <x v="375"/>
      <x v="257"/>
      <x v="771"/>
    </i>
    <i>
      <x v="376"/>
      <x v="258"/>
      <x v="771"/>
    </i>
    <i>
      <x v="377"/>
      <x v="260"/>
      <x v="630"/>
    </i>
    <i>
      <x v="378"/>
      <x v="261"/>
      <x v="530"/>
    </i>
    <i>
      <x v="379"/>
      <x v="262"/>
      <x v="771"/>
    </i>
    <i>
      <x v="380"/>
      <x v="265"/>
      <x v="771"/>
    </i>
    <i>
      <x v="381"/>
      <x v="267"/>
      <x v="771"/>
    </i>
    <i>
      <x v="382"/>
      <x v="268"/>
      <x v="615"/>
    </i>
    <i>
      <x v="383"/>
      <x v="269"/>
      <x v="521"/>
    </i>
    <i>
      <x v="384"/>
      <x v="270"/>
      <x v="771"/>
    </i>
    <i>
      <x v="385"/>
      <x v="271"/>
      <x v="634"/>
    </i>
    <i>
      <x v="386"/>
      <x v="272"/>
      <x v="533"/>
    </i>
    <i>
      <x v="387"/>
      <x v="274"/>
      <x v="771"/>
    </i>
    <i>
      <x v="388"/>
      <x v="276"/>
      <x v="639"/>
    </i>
    <i>
      <x v="389"/>
      <x v="277"/>
      <x v="535"/>
    </i>
    <i>
      <x v="390"/>
      <x v="279"/>
      <x v="771"/>
    </i>
    <i>
      <x v="391"/>
      <x v="280"/>
      <x v="771"/>
    </i>
    <i>
      <x v="392"/>
      <x v="281"/>
      <x v="771"/>
    </i>
    <i>
      <x v="393"/>
      <x v="283"/>
      <x v="617"/>
    </i>
    <i>
      <x v="394"/>
      <x v="284"/>
      <x v="522"/>
    </i>
    <i>
      <x v="395"/>
      <x v="286"/>
      <x v="644"/>
    </i>
    <i>
      <x v="396"/>
      <x v="287"/>
      <x v="537"/>
    </i>
    <i>
      <x v="397"/>
      <x v="290"/>
      <x v="771"/>
    </i>
    <i>
      <x v="398"/>
      <x v="293"/>
      <x v="648"/>
    </i>
    <i>
      <x v="399"/>
      <x v="294"/>
      <x v="539"/>
    </i>
    <i>
      <x v="400"/>
      <x v="295"/>
      <x v="771"/>
    </i>
    <i>
      <x v="401"/>
      <x v="297"/>
      <x v="619"/>
    </i>
    <i>
      <x v="402"/>
      <x v="298"/>
      <x v="523"/>
    </i>
    <i>
      <x v="403"/>
      <x v="299"/>
      <x v="650"/>
    </i>
    <i>
      <x v="404"/>
      <x v="300"/>
      <x v="540"/>
    </i>
    <i>
      <x v="405"/>
      <x v="301"/>
      <x v="652"/>
    </i>
    <i>
      <x v="406"/>
      <x v="302"/>
      <x v="541"/>
    </i>
    <i>
      <x v="407"/>
      <x v="303"/>
      <x v="620"/>
    </i>
    <i>
      <x v="408"/>
      <x v="304"/>
      <x v="655"/>
    </i>
    <i>
      <x v="409"/>
      <x v="305"/>
      <x v="542"/>
    </i>
    <i>
      <x v="410"/>
      <x v="308"/>
      <x v="771"/>
    </i>
    <i>
      <x v="411"/>
      <x v="310"/>
      <x v="621"/>
    </i>
    <i>
      <x v="412"/>
      <x v="311"/>
      <x v="525"/>
    </i>
    <i>
      <x v="413"/>
      <x v="313"/>
      <x v="771"/>
    </i>
    <i>
      <x v="414"/>
      <x v="314"/>
      <x v="771"/>
    </i>
    <i>
      <x v="415"/>
      <x v="315"/>
      <x v="771"/>
    </i>
    <i>
      <x v="416"/>
      <x v="316"/>
      <x v="771"/>
    </i>
    <i>
      <x v="417"/>
      <x v="317"/>
      <x v="771"/>
    </i>
    <i>
      <x v="418"/>
      <x v="320"/>
      <x v="771"/>
    </i>
    <i>
      <x v="419"/>
      <x v="321"/>
      <x v="771"/>
    </i>
    <i>
      <x v="420"/>
      <x v="322"/>
      <x v="771"/>
    </i>
    <i>
      <x v="421"/>
      <x v="324"/>
      <x v="771"/>
    </i>
    <i>
      <x v="422"/>
      <x v="325"/>
      <x v="702"/>
    </i>
    <i>
      <x v="423"/>
      <x v="328"/>
      <x v="771"/>
    </i>
    <i>
      <x v="424"/>
      <x v="329"/>
      <x v="771"/>
    </i>
    <i>
      <x v="425"/>
      <x v="330"/>
      <x v="771"/>
    </i>
    <i>
      <x v="426"/>
      <x v="331"/>
      <x v="771"/>
    </i>
    <i>
      <x v="427"/>
      <x v="333"/>
      <x v="771"/>
    </i>
    <i>
      <x v="428"/>
      <x v="334"/>
      <x v="771"/>
    </i>
    <i>
      <x v="429"/>
      <x v="335"/>
      <x v="771"/>
    </i>
    <i>
      <x v="430"/>
      <x v="336"/>
      <x v="771"/>
    </i>
    <i>
      <x v="431"/>
      <x v="337"/>
      <x v="694"/>
    </i>
    <i>
      <x v="432"/>
      <x v="338"/>
      <x v="557"/>
    </i>
    <i>
      <x v="433"/>
      <x v="339"/>
      <x v="576"/>
    </i>
    <i>
      <x v="434"/>
      <x v="340"/>
      <x v="486"/>
    </i>
    <i>
      <x v="435"/>
      <x v="343"/>
      <x v="581"/>
    </i>
    <i>
      <x v="436"/>
      <x v="344"/>
      <x v="491"/>
    </i>
    <i>
      <x v="437"/>
      <x v="346"/>
      <x v="492"/>
    </i>
    <i>
      <x v="438"/>
      <x v="347"/>
      <x v="584"/>
    </i>
    <i>
      <x v="439"/>
      <x v="349"/>
      <x v="771"/>
    </i>
    <i>
      <x v="440"/>
      <x v="350"/>
      <x v="695"/>
    </i>
    <i>
      <x v="441"/>
      <x v="351"/>
      <x v="558"/>
    </i>
    <i>
      <x v="442"/>
      <x v="352"/>
      <x v="585"/>
    </i>
    <i>
      <x v="443"/>
      <x v="353"/>
      <x v="494"/>
    </i>
    <i>
      <x v="444"/>
      <x v="354"/>
      <x v="589"/>
    </i>
    <i>
      <x v="445"/>
      <x v="355"/>
      <x v="498"/>
    </i>
    <i>
      <x v="446"/>
      <x v="356"/>
      <x v="590"/>
    </i>
    <i>
      <x v="447"/>
      <x v="357"/>
      <x v="499"/>
    </i>
    <i>
      <x v="448"/>
      <x v="359"/>
      <x v="563"/>
    </i>
    <i>
      <x v="449"/>
      <x v="360"/>
      <x v="554"/>
    </i>
    <i>
      <x v="450"/>
      <x v="361"/>
      <x v="566"/>
    </i>
    <i>
      <x v="451"/>
      <x v="362"/>
      <x v="468"/>
    </i>
    <i>
      <x v="452"/>
      <x v="363"/>
      <x v="771"/>
    </i>
    <i>
      <x v="453"/>
      <x v="364"/>
      <x v="771"/>
    </i>
    <i>
      <x v="454"/>
      <x v="365"/>
      <x v="696"/>
    </i>
    <i>
      <x v="455"/>
      <x v="366"/>
      <x v="559"/>
    </i>
    <i>
      <x v="456"/>
      <x v="367"/>
      <x v="591"/>
    </i>
    <i>
      <x v="457"/>
      <x v="368"/>
      <x v="500"/>
    </i>
    <i>
      <x v="458"/>
      <x v="369"/>
      <x v="596"/>
    </i>
    <i>
      <x v="459"/>
      <x v="370"/>
      <x v="597"/>
    </i>
    <i>
      <x v="460"/>
      <x v="371"/>
      <x v="771"/>
    </i>
    <i>
      <x v="461"/>
      <x v="372"/>
      <x v="560"/>
    </i>
    <i>
      <x v="462"/>
      <x v="373"/>
      <x v="598"/>
    </i>
    <i>
      <x v="463"/>
      <x v="374"/>
      <x v="504"/>
    </i>
    <i>
      <x v="464"/>
      <x v="376"/>
      <x v="509"/>
    </i>
    <i>
      <x v="465"/>
      <x v="377"/>
      <x v="602"/>
    </i>
    <i>
      <x v="466"/>
      <x v="379"/>
      <x v="511"/>
    </i>
    <i>
      <x v="467"/>
      <x v="380"/>
      <x v="771"/>
    </i>
    <i>
      <x v="468"/>
      <x v="381"/>
      <x v="567"/>
    </i>
    <i>
      <x v="469"/>
      <x v="382"/>
      <x v="472"/>
    </i>
    <i>
      <x v="470"/>
      <x v="383"/>
      <x v="771"/>
    </i>
    <i>
      <x v="471"/>
      <x v="384"/>
      <x v="771"/>
    </i>
    <i>
      <x v="472"/>
      <x v="385"/>
      <x v="561"/>
    </i>
    <i>
      <x v="473"/>
      <x v="386"/>
      <x v="603"/>
    </i>
    <i>
      <x v="474"/>
      <x v="387"/>
      <x v="512"/>
    </i>
    <i r="2">
      <x v="771"/>
    </i>
    <i>
      <x v="475"/>
      <x v="388"/>
      <x v="608"/>
    </i>
    <i>
      <x v="476"/>
      <x v="389"/>
      <x v="515"/>
    </i>
    <i>
      <x v="477"/>
      <x v="390"/>
      <x v="771"/>
    </i>
    <i>
      <x v="478"/>
      <x v="391"/>
      <x v="564"/>
    </i>
    <i r="2">
      <x v="771"/>
    </i>
    <i>
      <x v="479"/>
      <x v="392"/>
      <x v="692"/>
    </i>
    <i>
      <x v="480"/>
      <x v="393"/>
      <x v="555"/>
    </i>
    <i>
      <x v="481"/>
      <x v="394"/>
      <x v="568"/>
    </i>
    <i>
      <x v="482"/>
      <x v="395"/>
      <x v="476"/>
    </i>
    <i>
      <x v="483"/>
      <x v="398"/>
      <x v="610"/>
    </i>
    <i>
      <x v="484"/>
      <x v="399"/>
      <x v="517"/>
    </i>
    <i>
      <x v="485"/>
      <x v="400"/>
      <x v="613"/>
    </i>
    <i>
      <x v="486"/>
      <x v="401"/>
      <x v="519"/>
    </i>
    <i>
      <x v="487"/>
      <x v="402"/>
      <x v="571"/>
    </i>
    <i>
      <x v="488"/>
      <x v="403"/>
      <x v="480"/>
    </i>
    <i>
      <x v="489"/>
      <x v="404"/>
      <x v="614"/>
    </i>
    <i>
      <x v="490"/>
      <x v="405"/>
      <x v="520"/>
    </i>
    <i>
      <x v="491"/>
      <x v="407"/>
      <x v="771"/>
    </i>
    <i>
      <x v="492"/>
      <x v="408"/>
      <x v="693"/>
    </i>
    <i>
      <x v="493"/>
      <x v="409"/>
      <x v="556"/>
    </i>
    <i>
      <x v="494"/>
      <x v="410"/>
      <x v="572"/>
    </i>
    <i>
      <x v="495"/>
      <x v="411"/>
      <x v="481"/>
    </i>
    <i>
      <x v="496"/>
      <x v="412"/>
      <x v="566"/>
    </i>
    <i>
      <x v="497"/>
      <x v="413"/>
      <x v="771"/>
    </i>
    <i>
      <x v="498"/>
      <x v="415"/>
      <x v="483"/>
    </i>
    <i>
      <x v="499"/>
      <x v="417"/>
      <x v="771"/>
    </i>
    <i>
      <x v="500"/>
      <x v="418"/>
      <x v="574"/>
    </i>
    <i>
      <x v="501"/>
      <x v="419"/>
      <x v="484"/>
    </i>
    <i>
      <x v="502"/>
      <x v="421"/>
      <x v="771"/>
    </i>
    <i>
      <x v="503"/>
      <x v="422"/>
      <x v="575"/>
    </i>
    <i>
      <x v="504"/>
      <x v="423"/>
      <x v="485"/>
    </i>
    <i>
      <x v="505"/>
      <x v="296"/>
      <x v="771"/>
    </i>
    <i>
      <x v="506"/>
      <x v="429"/>
      <x v="729"/>
    </i>
    <i>
      <x v="507"/>
      <x v="432"/>
      <x v="737"/>
    </i>
    <i>
      <x v="508"/>
      <x v="436"/>
      <x v="729"/>
    </i>
    <i>
      <x v="509"/>
      <x v="438"/>
      <x v="727"/>
    </i>
    <i>
      <x v="510"/>
      <x v="439"/>
      <x v="732"/>
    </i>
    <i>
      <x v="511"/>
      <x v="440"/>
      <x v="739"/>
    </i>
    <i>
      <x v="512"/>
      <x v="442"/>
      <x v="726"/>
    </i>
    <i>
      <x v="513"/>
      <x v="438"/>
      <x v="727"/>
    </i>
    <i>
      <x v="514"/>
      <x v="444"/>
      <x v="726"/>
    </i>
    <i>
      <x v="515"/>
      <x v="446"/>
      <x v="727"/>
    </i>
    <i>
      <x v="516"/>
      <x v="449"/>
      <x v="727"/>
    </i>
    <i>
      <x v="517"/>
      <x v="451"/>
      <x v="740"/>
    </i>
    <i>
      <x v="518"/>
      <x v="452"/>
      <x v="725"/>
    </i>
    <i>
      <x v="519"/>
      <x v="453"/>
      <x v="726"/>
    </i>
    <i>
      <x v="520"/>
      <x v="454"/>
      <x v="727"/>
    </i>
    <i>
      <x v="521"/>
      <x v="455"/>
      <x v="727"/>
    </i>
    <i>
      <x v="522"/>
      <x v="457"/>
      <x v="725"/>
    </i>
    <i>
      <x v="523"/>
      <x v="458"/>
      <x v="726"/>
    </i>
    <i>
      <x v="524"/>
      <x v="459"/>
      <x v="727"/>
    </i>
    <i>
      <x v="525"/>
      <x v="460"/>
      <x v="732"/>
    </i>
    <i>
      <x v="526"/>
      <x v="461"/>
      <x v="736"/>
    </i>
    <i>
      <x v="527"/>
      <x v="463"/>
      <x v="726"/>
    </i>
    <i>
      <x v="528"/>
      <x v="464"/>
      <x v="727"/>
    </i>
    <i>
      <x v="529"/>
      <x v="467"/>
      <x v="725"/>
    </i>
    <i>
      <x v="530"/>
      <x v="468"/>
      <x v="726"/>
    </i>
    <i>
      <x v="531"/>
      <x v="469"/>
      <x v="736"/>
    </i>
    <i>
      <x v="532"/>
      <x v="472"/>
      <x v="732"/>
    </i>
    <i>
      <x v="533"/>
      <x v="474"/>
      <x v="736"/>
    </i>
    <i>
      <x v="534"/>
      <x v="476"/>
      <x v="727"/>
    </i>
    <i>
      <x v="535"/>
      <x v="477"/>
      <x v="732"/>
    </i>
    <i>
      <x v="536"/>
      <x v="478"/>
      <x v="736"/>
    </i>
    <i>
      <x v="537"/>
      <x v="479"/>
      <x v="726"/>
    </i>
    <i>
      <x v="538"/>
      <x v="481"/>
      <x v="726"/>
    </i>
    <i>
      <x v="539"/>
      <x v="482"/>
      <x v="727"/>
    </i>
    <i>
      <x v="540"/>
      <x v="483"/>
      <x v="736"/>
    </i>
    <i>
      <x v="541"/>
      <x v="484"/>
      <x v="726"/>
    </i>
    <i>
      <x v="542"/>
      <x v="202"/>
      <x v="544"/>
    </i>
    <i>
      <x v="543"/>
      <x v="223"/>
      <x v="771"/>
    </i>
    <i>
      <x v="544"/>
      <x v="348"/>
      <x v="493"/>
    </i>
    <i>
      <x v="545"/>
      <x v="264"/>
      <x v="771"/>
    </i>
    <i>
      <x v="546"/>
      <x v="466"/>
      <x v="732"/>
    </i>
    <i>
      <x v="547"/>
      <x v="318"/>
      <x v="771"/>
    </i>
    <i>
      <x v="548"/>
      <x v="473"/>
      <x v="726"/>
    </i>
    <i>
      <x v="549"/>
      <x v="462"/>
      <x v="725"/>
    </i>
    <i>
      <x v="550"/>
      <x v="106"/>
      <x v="771"/>
    </i>
    <i>
      <x v="551"/>
      <x v="225"/>
      <x v="771"/>
    </i>
    <i>
      <x v="552"/>
      <x v="161"/>
      <x v="771"/>
    </i>
    <i>
      <x v="553"/>
      <x v="168"/>
      <x v="771"/>
    </i>
    <i>
      <x v="554"/>
      <x v="170"/>
      <x v="771"/>
    </i>
    <i>
      <x v="555"/>
      <x v="172"/>
      <x v="771"/>
    </i>
    <i>
      <x v="556"/>
      <x v="93"/>
      <x v="771"/>
    </i>
    <i>
      <x v="557"/>
      <x v="94"/>
      <x v="771"/>
    </i>
    <i>
      <x v="558"/>
      <x v="435"/>
      <x v="735"/>
    </i>
    <i>
      <x v="559"/>
      <x v="341"/>
      <x v="490"/>
    </i>
    <i>
      <x v="560"/>
      <x v="142"/>
      <x v="771"/>
    </i>
    <i>
      <x v="561"/>
      <x v="239"/>
      <x v="771"/>
    </i>
    <i>
      <x v="562"/>
      <x v="254"/>
      <x v="628"/>
    </i>
    <i>
      <x v="563"/>
      <x v="260"/>
      <x v="632"/>
    </i>
    <i>
      <x v="564"/>
      <x v="271"/>
      <x v="637"/>
    </i>
    <i>
      <x v="565"/>
      <x v="276"/>
      <x v="642"/>
    </i>
    <i>
      <x v="566"/>
      <x v="286"/>
      <x v="647"/>
    </i>
    <i>
      <x v="567"/>
      <x v="299"/>
      <x v="651"/>
    </i>
    <i>
      <x v="568"/>
      <x v="293"/>
      <x v="649"/>
    </i>
    <i>
      <x v="569"/>
      <x v="124"/>
      <x v="771"/>
    </i>
    <i>
      <x v="570"/>
      <x v="103"/>
      <x v="771"/>
    </i>
    <i>
      <x v="571"/>
      <x v="367"/>
      <x v="592"/>
    </i>
    <i>
      <x v="572"/>
      <x v="373"/>
      <x v="599"/>
    </i>
    <i>
      <x v="573"/>
      <x v="339"/>
      <x v="577"/>
    </i>
    <i>
      <x v="574"/>
      <x v="352"/>
      <x v="586"/>
    </i>
    <i>
      <x v="575"/>
      <x v="368"/>
      <x v="501"/>
    </i>
    <i>
      <x v="576"/>
      <x v="391"/>
      <x v="565"/>
    </i>
    <i>
      <x v="577"/>
      <x v="386"/>
      <x v="604"/>
    </i>
    <i>
      <x v="578"/>
      <x v="424"/>
      <x v="771"/>
    </i>
    <i>
      <x v="579"/>
      <x v="388"/>
      <x v="609"/>
    </i>
    <i>
      <x v="580"/>
      <x v="375"/>
      <x v="508"/>
    </i>
    <i>
      <x v="581"/>
      <x v="373"/>
      <x v="600"/>
    </i>
    <i>
      <x v="582"/>
      <x v="352"/>
      <x v="587"/>
    </i>
    <i>
      <x v="583"/>
      <x v="339"/>
      <x v="578"/>
    </i>
    <i>
      <x v="584"/>
      <x v="410"/>
      <x v="573"/>
    </i>
    <i>
      <x v="585"/>
      <x v="261"/>
      <x v="532"/>
    </i>
    <i>
      <x v="586"/>
      <x v="232"/>
      <x v="771"/>
    </i>
    <i>
      <x v="587"/>
      <x v="353"/>
      <x v="496"/>
    </i>
    <i>
      <x v="588"/>
      <x v="340"/>
      <x v="487"/>
    </i>
    <i>
      <x v="589"/>
      <x v="353"/>
      <x v="495"/>
    </i>
    <i>
      <x v="590"/>
      <x v="301"/>
      <x v="654"/>
    </i>
    <i>
      <x v="591"/>
      <x v="339"/>
      <x v="579"/>
    </i>
    <i>
      <x v="592"/>
      <x v="352"/>
      <x v="588"/>
    </i>
    <i>
      <x v="593"/>
      <x v="367"/>
      <x v="594"/>
    </i>
    <i>
      <x v="594"/>
      <x v="373"/>
      <x v="601"/>
    </i>
    <i>
      <x v="595"/>
      <x v="386"/>
      <x v="606"/>
    </i>
    <i>
      <x v="596"/>
      <x v="386"/>
      <x v="605"/>
    </i>
    <i>
      <x v="597"/>
      <x v="206"/>
      <x v="685"/>
    </i>
    <i>
      <x v="598"/>
      <x v="203"/>
      <x v="683"/>
    </i>
    <i>
      <x v="599"/>
      <x v="191"/>
      <x v="680"/>
    </i>
    <i>
      <x v="600"/>
      <x v="181"/>
      <x v="675"/>
    </i>
    <i>
      <x v="601"/>
      <x v="165"/>
      <x v="671"/>
    </i>
    <i>
      <x v="602"/>
      <x v="152"/>
      <x v="668"/>
    </i>
    <i>
      <x v="603"/>
      <x v="374"/>
      <x v="505"/>
    </i>
    <i>
      <x v="604"/>
      <x v="480"/>
      <x v="732"/>
    </i>
    <i>
      <x v="605"/>
      <x v="456"/>
      <x v="732"/>
    </i>
    <i>
      <x v="606"/>
      <x v="255"/>
      <x v="529"/>
    </i>
    <i>
      <x v="607"/>
      <x v="99"/>
      <x v="771"/>
    </i>
    <i>
      <x v="608"/>
      <x v="214"/>
      <x v="687"/>
    </i>
    <i>
      <x v="609"/>
      <x v="216"/>
      <x v="689"/>
    </i>
    <i>
      <x v="610"/>
      <x v="345"/>
      <x v="583"/>
    </i>
    <i>
      <x v="611"/>
      <x v="441"/>
      <x v="725"/>
    </i>
    <i>
      <x v="612"/>
      <x v="326"/>
      <x v="771"/>
    </i>
    <i>
      <x v="613"/>
      <x v="147"/>
      <x v="771"/>
    </i>
    <i>
      <x v="614"/>
      <x v="145"/>
      <x v="771"/>
    </i>
    <i>
      <x v="615"/>
      <x v="394"/>
      <x v="570"/>
    </i>
    <i>
      <x v="616"/>
      <x v="251"/>
      <x v="771"/>
    </i>
    <i>
      <x v="617"/>
      <x v="367"/>
      <x v="593"/>
    </i>
    <i>
      <x v="618"/>
      <x v="254"/>
      <x v="627"/>
    </i>
    <i>
      <x v="619"/>
      <x v="271"/>
      <x v="636"/>
    </i>
    <i>
      <x v="620"/>
      <x v="276"/>
      <x v="641"/>
    </i>
    <i>
      <x v="621"/>
      <x v="181"/>
      <x v="674"/>
    </i>
    <i>
      <x v="622"/>
      <x v="191"/>
      <x v="679"/>
    </i>
    <i>
      <x v="623"/>
      <x v="378"/>
      <x v="510"/>
    </i>
    <i>
      <x v="624"/>
      <x v="203"/>
      <x v="682"/>
    </i>
    <i>
      <x v="625"/>
      <x v="286"/>
      <x v="646"/>
    </i>
    <i>
      <x v="626"/>
      <x v="115"/>
      <x v="771"/>
    </i>
    <i>
      <x v="627"/>
      <x v="230"/>
      <x v="771"/>
    </i>
    <i>
      <x v="628"/>
      <x v="387"/>
      <x v="513"/>
    </i>
    <i>
      <x v="629"/>
      <x v="443"/>
      <x v="732"/>
    </i>
    <i>
      <x v="630"/>
      <x v="111"/>
      <x v="771"/>
    </i>
    <i>
      <x v="631"/>
      <x/>
      <x v="731"/>
    </i>
    <i>
      <x v="632"/>
      <x v="226"/>
      <x v="771"/>
    </i>
    <i>
      <x v="633"/>
      <x v="310"/>
      <x v="623"/>
    </i>
    <i>
      <x v="634"/>
      <x v="146"/>
      <x v="771"/>
    </i>
    <i>
      <x v="635"/>
      <x v="1"/>
      <x v="738"/>
    </i>
    <i>
      <x v="636"/>
      <x v="2"/>
      <x v="730"/>
    </i>
    <i>
      <x v="637"/>
      <x v="340"/>
      <x v="488"/>
    </i>
    <i>
      <x v="638"/>
      <x v="91"/>
      <x v="771"/>
    </i>
    <i>
      <x v="639"/>
      <x v="411"/>
      <x v="482"/>
    </i>
    <i>
      <x v="640"/>
      <x v="112"/>
      <x v="771"/>
    </i>
    <i>
      <x v="641"/>
      <x v="406"/>
      <x v="771"/>
    </i>
    <i>
      <x v="642"/>
      <x v="306"/>
      <x v="771"/>
    </i>
    <i>
      <x v="643"/>
      <x v="114"/>
      <x v="771"/>
    </i>
    <i>
      <x v="644"/>
      <x v="382"/>
      <x v="473"/>
    </i>
    <i>
      <x v="645"/>
      <x v="362"/>
      <x v="471"/>
    </i>
    <i>
      <x v="646"/>
      <x v="382"/>
      <x v="475"/>
    </i>
    <i>
      <x v="647"/>
      <x v="395"/>
      <x v="479"/>
    </i>
    <i>
      <x v="648"/>
      <x v="85"/>
      <x v="771"/>
    </i>
    <i>
      <x v="649"/>
      <x v="382"/>
      <x v="474"/>
    </i>
    <i>
      <x v="650"/>
      <x v="362"/>
      <x v="470"/>
    </i>
    <i>
      <x v="651"/>
      <x v="395"/>
      <x v="478"/>
    </i>
    <i>
      <x v="652"/>
      <x v="81"/>
      <x v="771"/>
    </i>
    <i>
      <x v="653"/>
      <x v="207"/>
      <x v="552"/>
    </i>
    <i>
      <x v="654"/>
      <x v="234"/>
      <x v="771"/>
    </i>
    <i>
      <x v="655"/>
      <x v="218"/>
      <x v="691"/>
    </i>
    <i>
      <x v="656"/>
      <x v="394"/>
      <x v="569"/>
    </i>
    <i>
      <x v="657"/>
      <x v="260"/>
      <x v="633"/>
    </i>
    <i>
      <x v="658"/>
      <x v="273"/>
      <x v="771"/>
    </i>
    <i>
      <x v="659"/>
      <x v="183"/>
      <x v="771"/>
    </i>
    <i>
      <x v="660"/>
      <x v="275"/>
      <x v="771"/>
    </i>
    <i>
      <x v="661"/>
      <x v="212"/>
      <x v="660"/>
    </i>
    <i>
      <x v="662"/>
      <x v="278"/>
      <x v="771"/>
    </i>
    <i>
      <x v="663"/>
      <x v="319"/>
      <x v="771"/>
    </i>
    <i>
      <x v="664"/>
      <x v="215"/>
      <x v="553"/>
    </i>
    <i>
      <x v="665"/>
      <x v="433"/>
      <x v="735"/>
    </i>
    <i>
      <x v="666"/>
      <x v="297"/>
      <x v="769"/>
    </i>
    <i>
      <x v="667"/>
      <x v="437"/>
      <x v="737"/>
    </i>
    <i>
      <x v="668"/>
      <x v="368"/>
      <x v="502"/>
    </i>
    <i>
      <x v="669"/>
      <x v="374"/>
      <x v="506"/>
    </i>
    <i>
      <x v="670"/>
      <x v="299"/>
      <x v="768"/>
    </i>
    <i>
      <x v="671"/>
      <x v="177"/>
      <x v="657"/>
    </i>
    <i>
      <x v="672"/>
      <x v="394"/>
      <x v="768"/>
    </i>
    <i>
      <x v="673"/>
      <x v="434"/>
      <x v="735"/>
    </i>
    <i>
      <x v="674"/>
      <x v="152"/>
      <x v="666"/>
    </i>
    <i>
      <x v="675"/>
      <x v="209"/>
      <x v="771"/>
    </i>
    <i>
      <x v="676"/>
      <x v="220"/>
      <x v="771"/>
    </i>
    <i>
      <x v="677"/>
      <x v="260"/>
      <x v="741"/>
    </i>
    <i>
      <x v="678"/>
      <x v="271"/>
      <x v="741"/>
    </i>
    <i>
      <x v="679"/>
      <x v="165"/>
      <x v="741"/>
    </i>
    <i>
      <x v="680"/>
      <x v="163"/>
      <x v="771"/>
    </i>
    <i>
      <x v="681"/>
      <x v="181"/>
      <x v="741"/>
    </i>
    <i>
      <x v="682"/>
      <x v="191"/>
      <x v="677"/>
    </i>
    <i>
      <x v="683"/>
      <x v="398"/>
      <x v="611"/>
    </i>
    <i>
      <x v="684"/>
      <x v="165"/>
      <x v="670"/>
    </i>
    <i>
      <x v="685"/>
      <x v="255"/>
      <x v="528"/>
    </i>
    <i>
      <x v="686"/>
      <x v="261"/>
      <x v="531"/>
    </i>
    <i>
      <x v="687"/>
      <x v="272"/>
      <x v="534"/>
    </i>
    <i>
      <x v="688"/>
      <x v="298"/>
      <x v="524"/>
    </i>
    <i>
      <x v="689"/>
      <x v="477"/>
      <x v="733"/>
    </i>
    <i>
      <x v="690"/>
      <x v="287"/>
      <x v="538"/>
    </i>
    <i>
      <x v="691"/>
      <x v="231"/>
      <x v="771"/>
    </i>
    <i>
      <x v="692"/>
      <x v="201"/>
      <x v="770"/>
    </i>
    <i>
      <x v="693"/>
      <x v="197"/>
      <x v="771"/>
    </i>
    <i>
      <x v="694"/>
      <x v="311"/>
      <x v="526"/>
    </i>
    <i>
      <x v="695"/>
      <x v="396"/>
      <x v="771"/>
    </i>
    <i>
      <x v="696"/>
      <x v="266"/>
      <x v="698"/>
    </i>
    <i>
      <x v="697"/>
      <x v="362"/>
      <x v="469"/>
    </i>
    <i>
      <x v="698"/>
      <x v="84"/>
      <x v="771"/>
    </i>
    <i>
      <x v="699"/>
      <x v="475"/>
      <x v="726"/>
    </i>
    <i>
      <x v="700"/>
      <x v="277"/>
      <x v="536"/>
    </i>
    <i>
      <x v="701"/>
      <x v="170"/>
      <x v="768"/>
    </i>
    <i>
      <x v="702"/>
      <x v="171"/>
      <x v="771"/>
    </i>
    <i>
      <x v="703"/>
      <x v="174"/>
      <x v="771"/>
    </i>
    <i>
      <x v="704"/>
      <x v="224"/>
      <x v="771"/>
    </i>
    <i>
      <x v="705"/>
      <x v="471"/>
      <x v="726"/>
    </i>
    <i>
      <x v="706"/>
      <x v="191"/>
      <x v="678"/>
    </i>
    <i>
      <x v="707"/>
      <x v="288"/>
      <x v="771"/>
    </i>
    <i>
      <x v="708"/>
      <x v="206"/>
      <x v="768"/>
    </i>
    <i>
      <x v="709"/>
      <x v="206"/>
      <x v="760"/>
    </i>
    <i>
      <x v="710"/>
      <x v="83"/>
      <x v="771"/>
    </i>
    <i>
      <x v="711"/>
      <x v="195"/>
      <x v="771"/>
    </i>
    <i>
      <x v="712"/>
      <x v="91"/>
      <x v="741"/>
    </i>
    <i>
      <x v="713"/>
      <x v="102"/>
      <x v="741"/>
    </i>
    <i>
      <x v="714"/>
      <x v="82"/>
      <x v="741"/>
    </i>
    <i>
      <x v="715"/>
      <x v="87"/>
      <x v="741"/>
    </i>
    <i>
      <x v="716"/>
      <x v="73"/>
      <x v="771"/>
    </i>
    <i>
      <x v="717"/>
      <x v="77"/>
      <x v="771"/>
    </i>
    <i>
      <x v="718"/>
      <x v="323"/>
      <x v="771"/>
    </i>
    <i>
      <x v="719"/>
      <x v="358"/>
      <x v="700"/>
    </i>
    <i>
      <x v="720"/>
      <x v="210"/>
      <x v="771"/>
    </i>
    <i>
      <x v="721"/>
      <x v="110"/>
      <x v="754"/>
    </i>
    <i>
      <x v="722"/>
      <x v="115"/>
      <x v="756"/>
    </i>
    <i>
      <x v="723"/>
      <x v="83"/>
      <x v="743"/>
    </i>
    <i>
      <x v="724"/>
      <x v="92"/>
      <x v="744"/>
    </i>
    <i>
      <x v="725"/>
      <x v="100"/>
      <x v="745"/>
    </i>
    <i>
      <x v="726"/>
      <x v="101"/>
      <x v="746"/>
    </i>
    <i>
      <x v="727"/>
      <x v="103"/>
      <x v="748"/>
    </i>
    <i>
      <x v="728"/>
      <x v="104"/>
      <x v="749"/>
    </i>
    <i>
      <x v="729"/>
      <x v="105"/>
      <x v="750"/>
    </i>
    <i>
      <x v="730"/>
      <x v="228"/>
      <x v="690"/>
    </i>
    <i>
      <x v="731"/>
      <x v="107"/>
      <x v="751"/>
    </i>
    <i>
      <x v="732"/>
      <x v="108"/>
      <x v="752"/>
    </i>
    <i>
      <x v="733"/>
      <x v="109"/>
      <x v="753"/>
    </i>
    <i>
      <x v="734"/>
      <x v="114"/>
      <x v="755"/>
    </i>
    <i>
      <x v="735"/>
      <x v="116"/>
      <x v="757"/>
    </i>
    <i>
      <x v="736"/>
      <x v="165"/>
      <x v="768"/>
    </i>
    <i>
      <x v="737"/>
      <x v="120"/>
      <x v="758"/>
    </i>
    <i>
      <x v="738"/>
      <x v="121"/>
      <x v="747"/>
    </i>
    <i>
      <x v="739"/>
      <x v="122"/>
      <x v="759"/>
    </i>
    <i>
      <x v="740"/>
      <x v="152"/>
      <x v="768"/>
    </i>
    <i>
      <x v="741"/>
      <x v="119"/>
      <x v="742"/>
    </i>
    <i>
      <x v="742"/>
      <x v="214"/>
      <x v="768"/>
    </i>
    <i>
      <x v="743"/>
      <x v="279"/>
      <x v="768"/>
    </i>
    <i>
      <x v="744"/>
      <x v="307"/>
      <x v="771"/>
    </i>
    <i>
      <x v="745"/>
      <x v="397"/>
      <x v="771"/>
    </i>
    <i>
      <x v="746"/>
      <x v="201"/>
      <x v="768"/>
    </i>
    <i>
      <x v="747"/>
      <x v="293"/>
      <x v="768"/>
    </i>
    <i>
      <x v="748"/>
      <x v="288"/>
      <x v="767"/>
    </i>
    <i>
      <x v="749"/>
      <x v="221"/>
      <x v="768"/>
    </i>
    <i>
      <x v="750"/>
      <x v="189"/>
      <x v="768"/>
    </i>
    <i>
      <x v="751"/>
      <x v="203"/>
      <x v="760"/>
    </i>
    <i>
      <x v="752"/>
      <x v="449"/>
      <x v="765"/>
    </i>
    <i>
      <x v="753"/>
      <x v="430"/>
      <x v="728"/>
    </i>
    <i>
      <x v="754"/>
      <x v="193"/>
      <x v="771"/>
    </i>
    <i>
      <x v="755"/>
      <x v="152"/>
      <x v="667"/>
    </i>
    <i>
      <x v="756"/>
      <x v="221"/>
      <x v="664"/>
    </i>
    <i>
      <x v="757"/>
      <x v="113"/>
      <x v="771"/>
    </i>
    <i>
      <x v="758"/>
      <x v="155"/>
      <x v="771"/>
    </i>
    <i>
      <x v="759"/>
      <x v="187"/>
      <x v="67"/>
    </i>
    <i>
      <x v="760"/>
      <x v="86"/>
      <x v="771"/>
    </i>
    <i>
      <x v="761"/>
      <x v="89"/>
      <x v="771"/>
    </i>
    <i>
      <x v="762"/>
      <x v="332"/>
      <x v="771"/>
    </i>
    <i>
      <x v="763"/>
      <x v="284"/>
      <x v="768"/>
    </i>
    <i>
      <x v="764"/>
      <x v="414"/>
      <x v="768"/>
    </i>
    <i>
      <x v="765"/>
      <x v="309"/>
      <x v="771"/>
    </i>
    <i>
      <x v="766"/>
      <x v="80"/>
      <x v="771"/>
    </i>
    <i>
      <x v="767"/>
      <x v="199"/>
      <x v="767"/>
    </i>
    <i>
      <x v="768"/>
      <x v="442"/>
      <x v="764"/>
    </i>
    <i>
      <x v="769"/>
      <x v="484"/>
      <x v="764"/>
    </i>
    <i>
      <x v="770"/>
      <x v="453"/>
      <x v="764"/>
    </i>
    <i>
      <x v="771"/>
      <x v="442"/>
      <x v="761"/>
    </i>
    <i>
      <x v="772"/>
      <x v="484"/>
      <x v="761"/>
    </i>
    <i>
      <x v="773"/>
      <x v="453"/>
      <x v="761"/>
    </i>
    <i>
      <x v="774"/>
      <x v="442"/>
      <x v="762"/>
    </i>
    <i>
      <x v="775"/>
      <x v="484"/>
      <x v="762"/>
    </i>
    <i>
      <x v="776"/>
      <x v="453"/>
      <x v="762"/>
    </i>
    <i>
      <x v="777"/>
      <x v="442"/>
      <x v="763"/>
    </i>
    <i>
      <x v="778"/>
      <x v="484"/>
      <x v="763"/>
    </i>
    <i>
      <x v="779"/>
      <x v="453"/>
      <x v="763"/>
    </i>
    <i>
      <x v="780"/>
      <x v="259"/>
      <x v="771"/>
    </i>
    <i>
      <x v="781"/>
      <x v="428"/>
      <x v="766"/>
    </i>
    <i>
      <x v="782"/>
      <x v="445"/>
      <x v="734"/>
    </i>
    <i>
      <x v="783"/>
      <x v="450"/>
      <x v="734"/>
    </i>
    <i>
      <x v="784"/>
      <x v="456"/>
      <x v="734"/>
    </i>
    <i>
      <x v="785"/>
      <x v="460"/>
      <x v="734"/>
    </i>
    <i>
      <x v="786"/>
      <x v="465"/>
      <x v="734"/>
    </i>
    <i>
      <x v="787"/>
      <x v="345"/>
      <x v="582"/>
    </i>
    <i>
      <x v="788"/>
      <x v="250"/>
      <x v="771"/>
    </i>
    <i>
      <x v="789"/>
      <x v="342"/>
      <x v="771"/>
    </i>
    <i>
      <x v="790"/>
      <x v="214"/>
      <x v="760"/>
    </i>
    <i>
      <x v="791"/>
      <x v="218"/>
      <x v="760"/>
    </i>
    <i>
      <x v="792"/>
      <x v="177"/>
      <x v="768"/>
    </i>
    <i>
      <x v="793"/>
      <x v="448"/>
      <x v="771"/>
    </i>
    <i>
      <x v="794"/>
      <x v="447"/>
      <x v="771"/>
    </i>
    <i>
      <x v="795"/>
      <x v="71"/>
      <x v="771"/>
    </i>
    <i>
      <x v="796"/>
      <x v="425"/>
      <x v="771"/>
    </i>
    <i>
      <x v="797"/>
      <x v="426"/>
      <x v="771"/>
    </i>
    <i>
      <x v="798"/>
      <x v="416"/>
      <x v="771"/>
    </i>
    <i>
      <x v="799"/>
      <x v="229"/>
      <x v="769"/>
    </i>
    <i>
      <x v="800"/>
      <x v="156"/>
      <x v="771"/>
    </i>
    <i>
      <x v="801"/>
      <x v="211"/>
      <x v="771"/>
    </i>
    <i>
      <x v="802"/>
      <x v="164"/>
      <x v="771"/>
    </i>
    <i>
      <x v="803"/>
      <x v="149"/>
      <x v="771"/>
    </i>
    <i>
      <x v="804"/>
      <x v="148"/>
      <x v="771"/>
    </i>
    <i>
      <x v="805"/>
      <x v="150"/>
      <x v="771"/>
    </i>
    <i>
      <x v="806"/>
      <x v="201"/>
      <x v="771"/>
    </i>
    <i>
      <x v="807"/>
      <x v="179"/>
      <x v="771"/>
    </i>
    <i>
      <x v="808"/>
      <x v="233"/>
      <x v="771"/>
    </i>
    <i>
      <x v="809"/>
      <x v="79"/>
      <x v="771"/>
    </i>
    <i>
      <x v="810"/>
      <x v="127"/>
      <x v="771"/>
    </i>
    <i>
      <x v="811"/>
      <x v="125"/>
      <x v="771"/>
    </i>
    <i>
      <x v="812"/>
      <x v="78"/>
      <x v="771"/>
    </i>
    <i>
      <x v="813"/>
      <x v="312"/>
      <x v="771"/>
    </i>
    <i>
      <x v="814"/>
      <x v="285"/>
      <x v="771"/>
    </i>
    <i>
      <x v="815"/>
      <x v="431"/>
      <x v="728"/>
    </i>
    <i>
      <x v="816"/>
      <x v="221"/>
      <x v="663"/>
    </i>
    <i>
      <x v="817"/>
      <x v="117"/>
      <x v="464"/>
    </i>
    <i>
      <x v="818"/>
      <x v="118"/>
      <x v="464"/>
    </i>
    <i>
      <x v="819"/>
      <x v="82"/>
      <x v="464"/>
    </i>
    <i>
      <x v="820"/>
      <x v="83"/>
      <x v="464"/>
    </i>
    <i>
      <x v="821"/>
      <x v="84"/>
      <x v="464"/>
    </i>
    <i>
      <x v="822"/>
      <x v="85"/>
      <x v="464"/>
    </i>
    <i>
      <x v="823"/>
      <x v="86"/>
      <x v="464"/>
    </i>
    <i>
      <x v="824"/>
      <x v="87"/>
      <x v="464"/>
    </i>
    <i>
      <x v="825"/>
      <x v="89"/>
      <x v="464"/>
    </i>
    <i>
      <x v="826"/>
      <x v="90"/>
      <x v="464"/>
    </i>
    <i>
      <x v="827"/>
      <x v="95"/>
      <x v="464"/>
    </i>
    <i>
      <x v="828"/>
      <x v="96"/>
      <x v="464"/>
    </i>
    <i>
      <x v="829"/>
      <x v="97"/>
      <x v="464"/>
    </i>
    <i>
      <x v="830"/>
      <x v="98"/>
      <x v="464"/>
    </i>
    <i>
      <x v="831"/>
      <x v="427"/>
      <x v="771"/>
    </i>
    <i>
      <x v="832"/>
      <x v="238"/>
      <x v="771"/>
    </i>
    <i>
      <x v="833"/>
      <x v="206"/>
      <x v="741"/>
    </i>
    <i>
      <x v="834"/>
      <x v="214"/>
      <x v="741"/>
    </i>
    <i>
      <x v="835"/>
      <x v="88"/>
      <x v="771"/>
    </i>
    <i>
      <x v="836"/>
      <x v="301"/>
      <x v="653"/>
    </i>
    <i>
      <x v="837"/>
      <x v="289"/>
      <x v="771"/>
    </i>
    <i>
      <x v="838"/>
      <x v="291"/>
      <x v="771"/>
    </i>
    <i>
      <x v="839"/>
      <x v="292"/>
      <x v="771"/>
    </i>
    <i>
      <x v="840"/>
      <x v="158"/>
      <x v="771"/>
    </i>
    <i>
      <x v="841"/>
      <x v="160"/>
      <x v="771"/>
    </i>
    <i>
      <x v="842"/>
      <x v="162"/>
      <x v="771"/>
    </i>
    <i>
      <x v="843"/>
      <x v="169"/>
      <x v="771"/>
    </i>
    <i>
      <x v="844"/>
      <x v="173"/>
      <x v="771"/>
    </i>
    <i>
      <x v="845"/>
      <x v="175"/>
      <x v="771"/>
    </i>
    <i>
      <x v="846"/>
      <x v="184"/>
      <x v="771"/>
    </i>
    <i>
      <x v="847"/>
      <x v="186"/>
      <x v="771"/>
    </i>
    <i>
      <x v="848"/>
      <x v="188"/>
      <x v="771"/>
    </i>
    <i>
      <x v="849"/>
      <x v="190"/>
      <x v="771"/>
    </i>
    <i>
      <x v="850"/>
      <x v="194"/>
      <x v="771"/>
    </i>
    <i>
      <x v="851"/>
      <x v="196"/>
      <x v="771"/>
    </i>
    <i>
      <x v="852"/>
      <x v="198"/>
      <x v="771"/>
    </i>
    <i>
      <x v="853"/>
      <x v="200"/>
      <x v="771"/>
    </i>
    <i>
      <x v="854"/>
      <x v="470"/>
      <x v="725"/>
    </i>
    <i>
      <x v="855"/>
      <x v="254"/>
      <x v="629"/>
    </i>
    <i>
      <x v="856"/>
      <x v="271"/>
      <x v="638"/>
    </i>
    <i>
      <x v="857"/>
      <x v="340"/>
      <x v="489"/>
    </i>
    <i>
      <x v="858"/>
      <x v="353"/>
      <x v="497"/>
    </i>
    <i>
      <x v="859"/>
      <x v="368"/>
      <x v="503"/>
    </i>
    <i>
      <x v="860"/>
      <x v="374"/>
      <x v="507"/>
    </i>
    <i>
      <x v="861"/>
      <x v="387"/>
      <x v="514"/>
    </i>
    <i>
      <x v="862"/>
      <x v="389"/>
      <x v="516"/>
    </i>
    <i>
      <x v="863"/>
      <x v="399"/>
      <x v="518"/>
    </i>
    <i>
      <x v="864"/>
      <x v="339"/>
      <x v="580"/>
    </i>
    <i>
      <x v="865"/>
      <x v="367"/>
      <x v="595"/>
    </i>
    <i>
      <x v="866"/>
      <x v="386"/>
      <x v="607"/>
    </i>
    <i>
      <x v="867"/>
      <x v="398"/>
      <x v="612"/>
    </i>
    <i>
      <x v="868"/>
      <x v="268"/>
      <x v="616"/>
    </i>
    <i>
      <x v="869"/>
      <x v="283"/>
      <x v="618"/>
    </i>
    <i>
      <x v="870"/>
      <x v="310"/>
      <x v="624"/>
    </i>
    <i>
      <x v="871"/>
      <x v="276"/>
      <x v="643"/>
    </i>
    <i>
      <x v="872"/>
      <x v="131"/>
      <x v="714"/>
    </i>
    <i>
      <x v="873"/>
      <x v="127"/>
      <x v="720"/>
    </i>
    <i>
      <x v="874"/>
      <x v="420"/>
      <x v="136"/>
    </i>
    <i>
      <x v="875"/>
      <x v="57"/>
      <x v="39"/>
    </i>
    <i>
      <x v="876"/>
      <x v="57"/>
      <x v="85"/>
    </i>
    <i>
      <x v="877"/>
      <x v="61"/>
      <x v="48"/>
    </i>
    <i>
      <x v="878"/>
      <x v="61"/>
      <x v="58"/>
    </i>
    <i>
      <x v="879"/>
      <x v="61"/>
      <x v="137"/>
    </i>
    <i>
      <x v="880"/>
      <x v="63"/>
      <x v="85"/>
    </i>
    <i>
      <x v="881"/>
      <x v="62"/>
      <x v="85"/>
    </i>
    <i>
      <x v="882"/>
      <x v="64"/>
      <x v="17"/>
    </i>
    <i>
      <x v="883"/>
      <x v="70"/>
      <x v="77"/>
    </i>
    <i>
      <x v="884"/>
      <x v="63"/>
      <x v="77"/>
    </i>
    <i>
      <x v="885"/>
      <x v="56"/>
      <x v="88"/>
    </i>
    <i>
      <x v="886"/>
      <x v="505"/>
      <x v="11"/>
    </i>
    <i>
      <x v="887"/>
      <x v="506"/>
      <x v="11"/>
    </i>
    <i>
      <x v="888"/>
      <x v="513"/>
      <x v="11"/>
    </i>
    <i>
      <x v="889"/>
      <x v="515"/>
      <x v="93"/>
    </i>
    <i>
      <x v="890"/>
      <x v="516"/>
      <x v="8"/>
    </i>
    <i>
      <x v="891"/>
      <x v="519"/>
      <x v="11"/>
    </i>
    <i>
      <x v="892"/>
      <x v="521"/>
      <x v="8"/>
    </i>
    <i>
      <x v="893"/>
      <x v="522"/>
      <x v="8"/>
    </i>
    <i>
      <x v="894"/>
      <x v="525"/>
      <x v="12"/>
    </i>
    <i>
      <x v="895"/>
      <x v="528"/>
      <x v="8"/>
    </i>
    <i>
      <x v="896"/>
      <x v="529"/>
      <x v="11"/>
    </i>
    <i>
      <x v="897"/>
      <x v="531"/>
      <x v="8"/>
    </i>
    <i>
      <x v="898"/>
      <x v="532"/>
      <x v="13"/>
    </i>
    <i>
      <x v="899"/>
      <x v="520"/>
      <x v="8"/>
    </i>
    <i>
      <x v="900"/>
      <x v="510"/>
      <x v="8"/>
    </i>
    <i>
      <x v="901"/>
      <x v="530"/>
      <x v="8"/>
    </i>
    <i>
      <x v="902"/>
      <x v="529"/>
      <x v="10"/>
    </i>
    <i>
      <x v="903"/>
      <x v="519"/>
      <x v="10"/>
    </i>
    <i>
      <x v="904"/>
      <x v="526"/>
      <x v="6"/>
    </i>
    <i>
      <x v="905"/>
      <x v="512"/>
      <x v="8"/>
    </i>
    <i>
      <x v="906"/>
      <x v="511"/>
      <x v="8"/>
    </i>
    <i>
      <x v="907"/>
      <x v="513"/>
      <x v="10"/>
    </i>
    <i>
      <x v="908"/>
      <x v="527"/>
      <x v="8"/>
    </i>
    <i>
      <x v="909"/>
      <x v="531"/>
      <x v="50"/>
    </i>
    <i>
      <x v="910"/>
      <x v="514"/>
      <x v="8"/>
    </i>
    <i>
      <x v="911"/>
      <x v="523"/>
      <x v="7"/>
    </i>
    <i>
      <x v="912"/>
      <x v="524"/>
      <x v="14"/>
    </i>
    <i>
      <x v="913"/>
      <x v="509"/>
      <x v="14"/>
    </i>
    <i>
      <x v="914"/>
      <x v="508"/>
      <x v="8"/>
    </i>
    <i>
      <x v="915"/>
      <x v="519"/>
      <x v="89"/>
    </i>
    <i>
      <x v="916"/>
      <x v="507"/>
      <x v="11"/>
    </i>
    <i>
      <x v="917"/>
      <x v="517"/>
      <x v="12"/>
    </i>
    <i>
      <x v="918"/>
      <x v="518"/>
      <x v="13"/>
    </i>
    <i>
      <x v="919"/>
      <x v="530"/>
      <x v="14"/>
    </i>
    <i>
      <x v="920"/>
      <x v="546"/>
      <x v="3"/>
    </i>
    <i>
      <x v="921"/>
      <x v="546"/>
      <x v="17"/>
    </i>
    <i>
      <x v="922"/>
      <x v="546"/>
      <x v="39"/>
    </i>
    <i r="2">
      <x v="833"/>
    </i>
    <i>
      <x v="923"/>
      <x v="546"/>
      <x v="50"/>
    </i>
    <i r="2">
      <x v="820"/>
    </i>
    <i>
      <x v="924"/>
      <x v="546"/>
      <x v="58"/>
    </i>
    <i>
      <x v="925"/>
      <x v="546"/>
      <x v="74"/>
    </i>
    <i>
      <x v="926"/>
      <x v="546"/>
      <x v="85"/>
    </i>
    <i>
      <x v="927"/>
      <x v="546"/>
      <x v="104"/>
    </i>
    <i>
      <x v="928"/>
      <x v="548"/>
      <x v="8"/>
    </i>
    <i>
      <x v="929"/>
      <x v="548"/>
      <x v="17"/>
    </i>
    <i>
      <x v="930"/>
      <x v="548"/>
      <x v="39"/>
    </i>
    <i>
      <x v="931"/>
      <x v="548"/>
      <x v="58"/>
    </i>
    <i>
      <x v="932"/>
      <x v="548"/>
      <x v="68"/>
    </i>
    <i>
      <x v="933"/>
      <x v="548"/>
      <x v="104"/>
    </i>
    <i>
      <x v="934"/>
      <x v="549"/>
      <x v="35"/>
    </i>
    <i>
      <x v="935"/>
      <x v="550"/>
      <x v="74"/>
    </i>
    <i>
      <x v="936"/>
      <x v="552"/>
      <x v="39"/>
    </i>
    <i r="2">
      <x v="833"/>
    </i>
    <i>
      <x v="937"/>
      <x v="552"/>
      <x v="50"/>
    </i>
    <i r="2">
      <x v="820"/>
    </i>
    <i>
      <x v="938"/>
      <x v="552"/>
      <x v="58"/>
    </i>
    <i>
      <x v="939"/>
      <x v="552"/>
      <x v="74"/>
    </i>
    <i r="2">
      <x v="821"/>
    </i>
    <i>
      <x v="940"/>
      <x v="552"/>
      <x v="85"/>
    </i>
    <i r="2">
      <x v="834"/>
    </i>
    <i>
      <x v="941"/>
      <x v="552"/>
      <x v="104"/>
    </i>
    <i>
      <x v="942"/>
      <x v="553"/>
      <x v="137"/>
    </i>
    <i>
      <x v="943"/>
      <x v="555"/>
      <x v="39"/>
    </i>
    <i>
      <x v="944"/>
      <x v="555"/>
      <x v="50"/>
    </i>
    <i r="2">
      <x v="820"/>
    </i>
    <i>
      <x v="945"/>
      <x v="555"/>
      <x v="58"/>
    </i>
    <i>
      <x v="946"/>
      <x v="555"/>
      <x v="74"/>
    </i>
    <i r="2">
      <x v="821"/>
    </i>
    <i>
      <x v="947"/>
      <x v="555"/>
      <x v="85"/>
    </i>
    <i>
      <x v="948"/>
      <x v="555"/>
      <x v="104"/>
    </i>
    <i>
      <x v="949"/>
      <x v="556"/>
      <x v="3"/>
    </i>
    <i>
      <x v="950"/>
      <x v="556"/>
      <x v="17"/>
    </i>
    <i>
      <x v="951"/>
      <x v="556"/>
      <x v="39"/>
    </i>
    <i>
      <x v="952"/>
      <x v="556"/>
      <x v="50"/>
    </i>
    <i>
      <x v="953"/>
      <x v="556"/>
      <x v="58"/>
    </i>
    <i>
      <x v="954"/>
      <x v="556"/>
      <x v="68"/>
    </i>
    <i>
      <x v="955"/>
      <x v="556"/>
      <x v="85"/>
    </i>
    <i>
      <x v="956"/>
      <x v="556"/>
      <x v="104"/>
    </i>
    <i>
      <x v="957"/>
      <x v="546"/>
      <x v="1"/>
    </i>
    <i>
      <x v="958"/>
      <x v="541"/>
      <x v="39"/>
    </i>
    <i>
      <x v="959"/>
      <x v="3"/>
      <x v="102"/>
    </i>
    <i>
      <x v="960"/>
      <x v="546"/>
      <x v="109"/>
    </i>
    <i>
      <x v="961"/>
      <x v="543"/>
      <x v="99"/>
    </i>
    <i>
      <x v="962"/>
      <x v="551"/>
      <x v="50"/>
    </i>
    <i>
      <x v="963"/>
      <x v="548"/>
      <x v="1"/>
    </i>
    <i>
      <x v="964"/>
      <x v="546"/>
      <x v="110"/>
    </i>
    <i>
      <x v="965"/>
      <x v="543"/>
      <x v="110"/>
    </i>
    <i>
      <x v="966"/>
      <x v="549"/>
      <x v="110"/>
    </i>
    <i>
      <x v="967"/>
      <x v="395"/>
      <x v="477"/>
    </i>
    <i>
      <x v="968"/>
      <x v="282"/>
      <x v="771"/>
    </i>
    <i>
      <x v="969"/>
      <x v="249"/>
      <x v="771"/>
    </i>
    <i>
      <x v="970"/>
      <x v="327"/>
      <x v="771"/>
    </i>
    <i>
      <x v="971"/>
      <x v="547"/>
      <x v="133"/>
    </i>
    <i>
      <x v="972"/>
      <x v="547"/>
      <x v="36"/>
    </i>
    <i>
      <x v="973"/>
      <x v="543"/>
      <x/>
    </i>
    <i r="2">
      <x v="843"/>
    </i>
    <i>
      <x v="974"/>
      <x v="546"/>
      <x v="20"/>
    </i>
    <i>
      <x v="975"/>
      <x v="558"/>
      <x v="466"/>
    </i>
    <i>
      <x v="976"/>
      <x v="559"/>
      <x v="465"/>
    </i>
    <i>
      <x v="977"/>
      <x v="559"/>
      <x v="467"/>
    </i>
    <i>
      <x v="978"/>
      <x v="560"/>
      <x v="465"/>
    </i>
    <i>
      <x v="979"/>
      <x v="561"/>
      <x v="466"/>
    </i>
    <i>
      <x v="980"/>
      <x v="562"/>
      <x v="467"/>
    </i>
    <i>
      <x v="981"/>
      <x v="563"/>
      <x v="466"/>
    </i>
    <i>
      <x v="982"/>
      <x v="564"/>
      <x v="466"/>
    </i>
    <i>
      <x v="983"/>
      <x v="564"/>
      <x v="467"/>
    </i>
    <i>
      <x v="984"/>
      <x v="485"/>
      <x v="462"/>
    </i>
    <i>
      <x v="985"/>
      <x v="65"/>
      <x v="771"/>
    </i>
    <i>
      <x v="986"/>
      <x v="5"/>
      <x v="430"/>
    </i>
    <i>
      <x v="987"/>
      <x v="5"/>
      <x v="441"/>
    </i>
    <i>
      <x v="988"/>
      <x v="5"/>
      <x v="434"/>
    </i>
    <i>
      <x v="989"/>
      <x v="5"/>
      <x v="435"/>
    </i>
    <i>
      <x v="990"/>
      <x v="7"/>
      <x v="302"/>
    </i>
    <i>
      <x v="991"/>
      <x v="7"/>
      <x v="303"/>
    </i>
    <i>
      <x v="992"/>
      <x v="7"/>
      <x v="304"/>
    </i>
    <i>
      <x v="993"/>
      <x v="7"/>
      <x v="305"/>
    </i>
    <i>
      <x v="994"/>
      <x v="7"/>
      <x v="299"/>
    </i>
    <i>
      <x v="995"/>
      <x v="7"/>
      <x v="297"/>
    </i>
    <i>
      <x v="996"/>
      <x v="5"/>
      <x v="436"/>
    </i>
    <i>
      <x v="997"/>
      <x v="7"/>
      <x v="301"/>
    </i>
    <i>
      <x v="998"/>
      <x v="5"/>
      <x v="437"/>
    </i>
    <i>
      <x v="999"/>
      <x v="5"/>
      <x v="437"/>
    </i>
    <i>
      <x v="1000"/>
      <x v="5"/>
      <x v="438"/>
    </i>
    <i>
      <x v="1001"/>
      <x v="5"/>
      <x v="439"/>
    </i>
    <i>
      <x v="1002"/>
      <x v="5"/>
      <x v="440"/>
    </i>
    <i>
      <x v="1003"/>
      <x v="5"/>
      <x v="431"/>
    </i>
    <i>
      <x v="1004"/>
      <x v="5"/>
      <x v="433"/>
    </i>
    <i>
      <x v="1005"/>
      <x v="3"/>
      <x v="17"/>
    </i>
    <i>
      <x v="1006"/>
      <x v="3"/>
      <x v="39"/>
    </i>
    <i>
      <x v="1007"/>
      <x v="3"/>
      <x v="58"/>
    </i>
    <i>
      <x v="1008"/>
      <x v="3"/>
      <x v="68"/>
    </i>
    <i>
      <x v="1009"/>
      <x v="3"/>
      <x v="104"/>
    </i>
    <i>
      <x v="1010"/>
      <x v="3"/>
      <x v="27"/>
    </i>
    <i>
      <x v="1011"/>
      <x v="20"/>
      <x v="22"/>
    </i>
    <i>
      <x v="1012"/>
      <x v="9"/>
      <x v="274"/>
    </i>
    <i>
      <x v="1013"/>
      <x v="9"/>
      <x v="275"/>
    </i>
    <i>
      <x v="1014"/>
      <x v="9"/>
      <x v="276"/>
    </i>
    <i>
      <x v="1015"/>
      <x v="9"/>
      <x v="277"/>
    </i>
    <i>
      <x v="1016"/>
      <x v="9"/>
      <x v="278"/>
    </i>
    <i>
      <x v="1017"/>
      <x v="9"/>
      <x v="272"/>
    </i>
    <i>
      <x v="1018"/>
      <x v="11"/>
      <x v="261"/>
    </i>
    <i>
      <x v="1019"/>
      <x v="11"/>
      <x v="262"/>
    </i>
    <i>
      <x v="1020"/>
      <x v="11"/>
      <x v="260"/>
    </i>
    <i>
      <x v="1021"/>
      <x v="17"/>
      <x v="245"/>
    </i>
    <i>
      <x v="1022"/>
      <x v="17"/>
      <x v="32"/>
    </i>
    <i>
      <x v="1023"/>
      <x v="17"/>
      <x v="335"/>
    </i>
    <i>
      <x v="1024"/>
      <x v="17"/>
      <x v="49"/>
    </i>
    <i>
      <x v="1025"/>
      <x v="17"/>
      <x v="336"/>
    </i>
    <i>
      <x v="1026"/>
      <x v="17"/>
      <x v="337"/>
    </i>
    <i>
      <x v="1027"/>
      <x v="17"/>
      <x v="338"/>
    </i>
    <i>
      <x v="1028"/>
      <x v="17"/>
      <x v="82"/>
    </i>
    <i>
      <x v="1029"/>
      <x v="17"/>
      <x v="240"/>
    </i>
    <i>
      <x v="1030"/>
      <x v="17"/>
      <x v="95"/>
    </i>
    <i>
      <x v="1031"/>
      <x v="17"/>
      <x v="97"/>
    </i>
    <i>
      <x v="1032"/>
      <x v="17"/>
      <x v="100"/>
    </i>
    <i>
      <x v="1033"/>
      <x v="17"/>
      <x v="103"/>
    </i>
    <i>
      <x v="1034"/>
      <x v="17"/>
      <x v="242"/>
    </i>
    <i>
      <x v="1035"/>
      <x v="17"/>
      <x v="243"/>
    </i>
    <i>
      <x v="1036"/>
      <x v="17"/>
      <x v="244"/>
    </i>
    <i>
      <x v="1037"/>
      <x v="17"/>
      <x v="35"/>
    </i>
    <i>
      <x v="1038"/>
      <x v="18"/>
      <x v="294"/>
    </i>
    <i>
      <x v="1039"/>
      <x v="18"/>
      <x v="295"/>
    </i>
    <i>
      <x v="1040"/>
      <x v="18"/>
      <x v="296"/>
    </i>
    <i>
      <x v="1041"/>
      <x v="18"/>
      <x v="318"/>
    </i>
    <i>
      <x v="1042"/>
      <x v="18"/>
      <x v="319"/>
    </i>
    <i>
      <x v="1043"/>
      <x v="18"/>
      <x v="82"/>
    </i>
    <i>
      <x v="1044"/>
      <x v="18"/>
      <x v="95"/>
    </i>
    <i>
      <x v="1045"/>
      <x v="18"/>
      <x v="292"/>
    </i>
    <i>
      <x v="1046"/>
      <x v="20"/>
      <x v="361"/>
    </i>
    <i>
      <x v="1047"/>
      <x v="20"/>
      <x v="284"/>
    </i>
    <i>
      <x v="1048"/>
      <x v="20"/>
      <x v="285"/>
    </i>
    <i>
      <x v="1049"/>
      <x v="20"/>
      <x v="286"/>
    </i>
    <i>
      <x v="1050"/>
      <x v="20"/>
      <x v="49"/>
    </i>
    <i>
      <x v="1051"/>
      <x v="20"/>
      <x v="353"/>
    </i>
    <i>
      <x v="1052"/>
      <x v="20"/>
      <x v="287"/>
    </i>
    <i>
      <x v="1053"/>
      <x v="20"/>
      <x v="288"/>
    </i>
    <i>
      <x v="1054"/>
      <x v="20"/>
      <x v="354"/>
    </i>
    <i>
      <x v="1055"/>
      <x v="20"/>
      <x v="289"/>
    </i>
    <i>
      <x v="1056"/>
      <x v="20"/>
      <x v="417"/>
    </i>
    <i>
      <x v="1057"/>
      <x v="20"/>
      <x v="352"/>
    </i>
    <i>
      <x v="1058"/>
      <x v="20"/>
      <x v="418"/>
    </i>
    <i>
      <x v="1059"/>
      <x v="20"/>
      <x v="97"/>
    </i>
    <i>
      <x v="1060"/>
      <x v="20"/>
      <x v="355"/>
    </i>
    <i>
      <x v="1061"/>
      <x v="20"/>
      <x v="100"/>
    </i>
    <i>
      <x v="1062"/>
      <x v="20"/>
      <x v="103"/>
    </i>
    <i>
      <x v="1063"/>
      <x v="20"/>
      <x v="356"/>
    </i>
    <i>
      <x v="1064"/>
      <x v="20"/>
      <x v="111"/>
    </i>
    <i>
      <x v="1065"/>
      <x v="20"/>
      <x v="357"/>
    </i>
    <i>
      <x v="1066"/>
      <x v="20"/>
      <x v="358"/>
    </i>
    <i>
      <x v="1067"/>
      <x v="20"/>
      <x v="359"/>
    </i>
    <i>
      <x v="1068"/>
      <x v="21"/>
      <x v="346"/>
    </i>
    <i>
      <x v="1069"/>
      <x v="21"/>
      <x v="348"/>
    </i>
    <i>
      <x v="1070"/>
      <x v="21"/>
      <x v="340"/>
    </i>
    <i>
      <x v="1071"/>
      <x v="21"/>
      <x v="349"/>
    </i>
    <i>
      <x v="1072"/>
      <x v="21"/>
      <x v="350"/>
    </i>
    <i>
      <x v="1073"/>
      <x v="21"/>
      <x v="341"/>
    </i>
    <i>
      <x v="1074"/>
      <x v="21"/>
      <x v="351"/>
    </i>
    <i>
      <x v="1075"/>
      <x v="21"/>
      <x v="82"/>
    </i>
    <i>
      <x v="1076"/>
      <x v="21"/>
      <x v="339"/>
    </i>
    <i>
      <x v="1077"/>
      <x v="21"/>
      <x v="342"/>
    </i>
    <i>
      <x v="1078"/>
      <x v="21"/>
      <x v="344"/>
    </i>
    <i>
      <x v="1079"/>
      <x v="22"/>
      <x v="328"/>
    </i>
    <i>
      <x v="1080"/>
      <x v="22"/>
      <x v="329"/>
    </i>
    <i>
      <x v="1081"/>
      <x v="22"/>
      <x v="330"/>
    </i>
    <i>
      <x v="1082"/>
      <x v="22"/>
      <x v="47"/>
    </i>
    <i>
      <x v="1083"/>
      <x v="22"/>
      <x v="49"/>
    </i>
    <i>
      <x v="1084"/>
      <x v="22"/>
      <x v="331"/>
    </i>
    <i>
      <x v="1085"/>
      <x v="22"/>
      <x v="333"/>
    </i>
    <i>
      <x v="1086"/>
      <x v="22"/>
      <x v="322"/>
    </i>
    <i>
      <x v="1087"/>
      <x v="22"/>
      <x v="334"/>
    </i>
    <i>
      <x v="1088"/>
      <x v="22"/>
      <x v="320"/>
    </i>
    <i>
      <x v="1089"/>
      <x v="22"/>
      <x v="420"/>
    </i>
    <i>
      <x v="1090"/>
      <x v="22"/>
      <x v="323"/>
    </i>
    <i>
      <x v="1091"/>
      <x v="22"/>
      <x v="324"/>
    </i>
    <i>
      <x v="1092"/>
      <x v="9"/>
      <x v="100"/>
    </i>
    <i>
      <x v="1093"/>
      <x v="22"/>
      <x v="325"/>
    </i>
    <i>
      <x v="1094"/>
      <x v="22"/>
      <x v="326"/>
    </i>
    <i>
      <x v="1095"/>
      <x v="22"/>
      <x v="327"/>
    </i>
    <i>
      <x v="1096"/>
      <x v="25"/>
      <x v="255"/>
    </i>
    <i>
      <x v="1097"/>
      <x v="25"/>
      <x v="256"/>
    </i>
    <i>
      <x v="1098"/>
      <x v="25"/>
      <x v="257"/>
    </i>
    <i>
      <x v="1099"/>
      <x v="25"/>
      <x v="251"/>
    </i>
    <i>
      <x v="1100"/>
      <x v="25"/>
      <x v="253"/>
    </i>
    <i>
      <x v="1101"/>
      <x v="26"/>
      <x v="231"/>
    </i>
    <i>
      <x v="1102"/>
      <x v="26"/>
      <x v="32"/>
    </i>
    <i>
      <x v="1103"/>
      <x v="26"/>
      <x v="232"/>
    </i>
    <i>
      <x v="1104"/>
      <x v="26"/>
      <x v="234"/>
    </i>
    <i>
      <x v="1105"/>
      <x v="26"/>
      <x v="235"/>
    </i>
    <i>
      <x v="1106"/>
      <x v="26"/>
      <x v="236"/>
    </i>
    <i>
      <x v="1107"/>
      <x v="26"/>
      <x v="82"/>
    </i>
    <i>
      <x v="1108"/>
      <x v="26"/>
      <x v="225"/>
    </i>
    <i>
      <x v="1109"/>
      <x v="26"/>
      <x v="228"/>
    </i>
    <i>
      <x v="1110"/>
      <x v="26"/>
      <x v="230"/>
    </i>
    <i>
      <x v="1111"/>
      <x v="27"/>
      <x v="281"/>
    </i>
    <i>
      <x v="1112"/>
      <x v="27"/>
      <x v="282"/>
    </i>
    <i>
      <x v="1113"/>
      <x v="27"/>
      <x v="222"/>
    </i>
    <i>
      <x v="1114"/>
      <x v="27"/>
      <x v="223"/>
    </i>
    <i>
      <x v="1115"/>
      <x v="28"/>
      <x v="246"/>
    </i>
    <i>
      <x v="1116"/>
      <x v="28"/>
      <x v="247"/>
    </i>
    <i>
      <x v="1117"/>
      <x v="28"/>
      <x v="182"/>
    </i>
    <i>
      <x v="1118"/>
      <x v="28"/>
      <x v="248"/>
    </i>
    <i>
      <x v="1119"/>
      <x v="28"/>
      <x v="183"/>
    </i>
    <i>
      <x v="1120"/>
      <x v="28"/>
      <x v="181"/>
    </i>
    <i>
      <x v="1121"/>
      <x v="28"/>
      <x v="184"/>
    </i>
    <i>
      <x v="1122"/>
      <x v="28"/>
      <x v="185"/>
    </i>
    <i>
      <x v="1123"/>
      <x v="28"/>
      <x v="186"/>
    </i>
    <i>
      <x v="1124"/>
      <x v="29"/>
      <x v="175"/>
    </i>
    <i>
      <x v="1125"/>
      <x v="29"/>
      <x v="177"/>
    </i>
    <i>
      <x v="1126"/>
      <x v="29"/>
      <x v="169"/>
    </i>
    <i>
      <x v="1127"/>
      <x v="29"/>
      <x v="178"/>
    </i>
    <i>
      <x v="1128"/>
      <x v="29"/>
      <x v="179"/>
    </i>
    <i>
      <x v="1129"/>
      <x v="29"/>
      <x v="170"/>
    </i>
    <i>
      <x v="1130"/>
      <x v="29"/>
      <x v="180"/>
    </i>
    <i>
      <x v="1131"/>
      <x v="29"/>
      <x v="168"/>
    </i>
    <i>
      <x v="1132"/>
      <x v="29"/>
      <x v="171"/>
    </i>
    <i>
      <x v="1133"/>
      <x v="29"/>
      <x v="172"/>
    </i>
    <i>
      <x v="1134"/>
      <x v="29"/>
      <x v="174"/>
    </i>
    <i>
      <x v="1135"/>
      <x v="29"/>
      <x v="28"/>
    </i>
    <i>
      <x v="1136"/>
      <x v="29"/>
      <x v="45"/>
    </i>
    <i>
      <x v="1137"/>
      <x v="29"/>
      <x v="63"/>
    </i>
    <i>
      <x v="1138"/>
      <x v="29"/>
      <x v="66"/>
    </i>
    <i>
      <x v="1139"/>
      <x v="29"/>
      <x v="72"/>
    </i>
    <i>
      <x v="1140"/>
      <x v="14"/>
      <x v="458"/>
    </i>
    <i>
      <x v="1141"/>
      <x v="14"/>
      <x v="459"/>
    </i>
    <i>
      <x v="1142"/>
      <x v="14"/>
      <x v="69"/>
    </i>
    <i>
      <x v="1143"/>
      <x v="19"/>
      <x v="18"/>
    </i>
    <i>
      <x v="1144"/>
      <x v="19"/>
      <x v="40"/>
    </i>
    <i>
      <x v="1145"/>
      <x v="19"/>
      <x v="59"/>
    </i>
    <i>
      <x v="1146"/>
      <x v="19"/>
      <x v="69"/>
    </i>
    <i>
      <x v="1147"/>
      <x v="19"/>
      <x v="78"/>
    </i>
    <i>
      <x v="1148"/>
      <x v="21"/>
      <x v="100"/>
    </i>
    <i>
      <x v="1149"/>
      <x v="18"/>
      <x v="97"/>
    </i>
    <i>
      <x v="1150"/>
      <x v="20"/>
      <x v="55"/>
    </i>
    <i>
      <x v="1151"/>
      <x v="556"/>
      <x v="2"/>
    </i>
    <i>
      <x v="1152"/>
      <x v="29"/>
      <x v="4"/>
    </i>
    <i>
      <x v="1153"/>
      <x v="14"/>
      <x v="455"/>
    </i>
    <i>
      <x v="1154"/>
      <x v="14"/>
      <x v="78"/>
    </i>
    <i>
      <x v="1155"/>
      <x v="14"/>
      <x v="82"/>
    </i>
    <i>
      <x v="1156"/>
      <x v="16"/>
      <x v="51"/>
    </i>
    <i>
      <x v="1157"/>
      <x v="22"/>
      <x v="73"/>
    </i>
    <i>
      <x v="1158"/>
      <x v="22"/>
      <x v="66"/>
    </i>
    <i>
      <x v="1159"/>
      <x v="18"/>
      <x v="126"/>
    </i>
    <i>
      <x v="1160"/>
      <x v="26"/>
      <x v="128"/>
    </i>
    <i>
      <x v="1161"/>
      <x v="12"/>
      <x v="40"/>
    </i>
    <i>
      <x v="1162"/>
      <x v="14"/>
      <x v="132"/>
    </i>
    <i>
      <x v="1163"/>
      <x v="13"/>
      <x v="59"/>
    </i>
    <i>
      <x v="1164"/>
      <x v="13"/>
      <x v="40"/>
    </i>
    <i>
      <x v="1165"/>
      <x v="14"/>
      <x v="457"/>
    </i>
    <i>
      <x v="1166"/>
      <x v="14"/>
      <x v="463"/>
    </i>
    <i>
      <x v="1167"/>
      <x v="14"/>
      <x v="35"/>
    </i>
    <i>
      <x v="1168"/>
      <x v="12"/>
      <x v="18"/>
    </i>
    <i>
      <x v="1169"/>
      <x v="12"/>
      <x v="59"/>
    </i>
    <i>
      <x v="1170"/>
      <x v="14"/>
      <x v="123"/>
    </i>
    <i>
      <x v="1171"/>
      <x v="14"/>
      <x v="453"/>
    </i>
    <i>
      <x v="1172"/>
      <x v="15"/>
      <x v="40"/>
    </i>
    <i>
      <x v="1173"/>
      <x v="13"/>
      <x v="18"/>
    </i>
    <i>
      <x v="1174"/>
      <x v="14"/>
      <x v="454"/>
    </i>
    <i>
      <x v="1175"/>
      <x v="19"/>
      <x v="75"/>
    </i>
    <i>
      <x v="1176"/>
      <x v="16"/>
      <x v="75"/>
    </i>
    <i>
      <x v="1177"/>
      <x v="16"/>
      <x v="18"/>
    </i>
    <i>
      <x v="1178"/>
      <x v="25"/>
      <x v="111"/>
    </i>
    <i>
      <x v="1179"/>
      <x v="16"/>
      <x v="59"/>
    </i>
    <i>
      <x v="1180"/>
      <x v="13"/>
      <x v="69"/>
    </i>
    <i>
      <x v="1181"/>
      <x v="9"/>
      <x v="271"/>
    </i>
    <i>
      <x v="1182"/>
      <x v="9"/>
      <x v="272"/>
    </i>
    <i>
      <x v="1183"/>
      <x v="9"/>
      <x v="273"/>
    </i>
    <i>
      <x v="1184"/>
      <x v="10"/>
      <x v="267"/>
    </i>
    <i>
      <x v="1185"/>
      <x v="10"/>
      <x v="268"/>
    </i>
    <i>
      <x v="1186"/>
      <x v="10"/>
      <x v="269"/>
    </i>
    <i>
      <x v="1187"/>
      <x v="10"/>
      <x v="270"/>
    </i>
    <i>
      <x v="1188"/>
      <x v="10"/>
      <x v="266"/>
    </i>
    <i>
      <x v="1189"/>
      <x v="11"/>
      <x v="263"/>
    </i>
    <i>
      <x v="1190"/>
      <x v="11"/>
      <x v="264"/>
    </i>
    <i>
      <x v="1191"/>
      <x v="11"/>
      <x v="259"/>
    </i>
    <i>
      <x v="1192"/>
      <x v="11"/>
      <x v="265"/>
    </i>
    <i>
      <x v="1193"/>
      <x v="11"/>
      <x v="258"/>
    </i>
    <i>
      <x v="1194"/>
      <x v="14"/>
      <x v="456"/>
    </i>
    <i>
      <x v="1195"/>
      <x v="17"/>
      <x v="241"/>
    </i>
    <i>
      <x v="1196"/>
      <x v="18"/>
      <x v="291"/>
    </i>
    <i>
      <x v="1197"/>
      <x v="18"/>
      <x v="290"/>
    </i>
    <i>
      <x v="1198"/>
      <x v="18"/>
      <x v="293"/>
    </i>
    <i>
      <x v="1199"/>
      <x v="5"/>
      <x v="432"/>
    </i>
    <i>
      <x v="1200"/>
      <x v="20"/>
      <x v="283"/>
    </i>
    <i>
      <x v="1201"/>
      <x v="20"/>
      <x v="360"/>
    </i>
    <i>
      <x v="1202"/>
      <x v="20"/>
      <x v="97"/>
    </i>
    <i>
      <x v="1203"/>
      <x v="21"/>
      <x v="347"/>
    </i>
    <i>
      <x v="1204"/>
      <x v="21"/>
      <x v="343"/>
    </i>
    <i>
      <x v="1205"/>
      <x v="21"/>
      <x v="345"/>
    </i>
    <i>
      <x v="1206"/>
      <x v="7"/>
      <x v="298"/>
    </i>
    <i>
      <x v="1207"/>
      <x v="7"/>
      <x v="306"/>
    </i>
    <i>
      <x v="1208"/>
      <x v="7"/>
      <x v="416"/>
    </i>
    <i>
      <x v="1209"/>
      <x v="7"/>
      <x v="300"/>
    </i>
    <i>
      <x v="1210"/>
      <x v="22"/>
      <x v="321"/>
    </i>
    <i>
      <x v="1211"/>
      <x v="22"/>
      <x v="332"/>
    </i>
    <i>
      <x v="1212"/>
      <x v="22"/>
      <x v="419"/>
    </i>
    <i>
      <x v="1213"/>
      <x v="22"/>
      <x v="97"/>
    </i>
    <i>
      <x v="1214"/>
      <x v="23"/>
      <x v="238"/>
    </i>
    <i>
      <x v="1215"/>
      <x v="23"/>
      <x v="239"/>
    </i>
    <i>
      <x v="1216"/>
      <x v="24"/>
      <x v="237"/>
    </i>
    <i>
      <x v="1217"/>
      <x v="25"/>
      <x v="252"/>
    </i>
    <i>
      <x v="1218"/>
      <x v="25"/>
      <x v="254"/>
    </i>
    <i>
      <x v="1219"/>
      <x v="26"/>
      <x v="233"/>
    </i>
    <i>
      <x v="1220"/>
      <x v="26"/>
      <x v="226"/>
    </i>
    <i>
      <x v="1221"/>
      <x v="26"/>
      <x v="227"/>
    </i>
    <i>
      <x v="1222"/>
      <x v="26"/>
      <x v="229"/>
    </i>
    <i>
      <x v="1223"/>
      <x v="27"/>
      <x v="279"/>
    </i>
    <i>
      <x v="1224"/>
      <x v="27"/>
      <x v="224"/>
    </i>
    <i>
      <x v="1225"/>
      <x v="27"/>
      <x v="280"/>
    </i>
    <i>
      <x v="1226"/>
      <x v="28"/>
      <x v="249"/>
    </i>
    <i>
      <x v="1227"/>
      <x v="28"/>
      <x v="250"/>
    </i>
    <i>
      <x v="1228"/>
      <x v="28"/>
      <x v="187"/>
    </i>
    <i>
      <x v="1229"/>
      <x v="29"/>
      <x v="176"/>
    </i>
    <i>
      <x v="1230"/>
      <x v="29"/>
      <x v="173"/>
    </i>
    <i>
      <x v="1231"/>
      <x v="61"/>
      <x v="314"/>
    </i>
    <i>
      <x v="1232"/>
      <x v="69"/>
      <x v="31"/>
    </i>
    <i>
      <x v="1233"/>
      <x v="57"/>
      <x v="443"/>
    </i>
    <i>
      <x v="1234"/>
      <x v="57"/>
      <x v="460"/>
    </i>
    <i>
      <x v="1235"/>
      <x v="57"/>
      <x v="461"/>
    </i>
    <i>
      <x v="1236"/>
      <x v="66"/>
      <x v="412"/>
    </i>
    <i>
      <x v="1237"/>
      <x v="58"/>
      <x v="414"/>
    </i>
    <i>
      <x v="1238"/>
      <x v="59"/>
      <x v="362"/>
    </i>
    <i>
      <x v="1239"/>
      <x v="67"/>
      <x v="403"/>
    </i>
    <i>
      <x v="1240"/>
      <x v="60"/>
      <x v="415"/>
    </i>
    <i>
      <x v="1241"/>
      <x v="68"/>
      <x v="413"/>
    </i>
    <i>
      <x v="1242"/>
      <x v="61"/>
      <x v="307"/>
    </i>
    <i>
      <x v="1243"/>
      <x v="61"/>
      <x v="308"/>
    </i>
    <i>
      <x v="1244"/>
      <x v="61"/>
      <x v="309"/>
    </i>
    <i>
      <x v="1245"/>
      <x v="61"/>
      <x v="310"/>
    </i>
    <i>
      <x v="1246"/>
      <x v="61"/>
      <x v="311"/>
    </i>
    <i>
      <x v="1247"/>
      <x v="61"/>
      <x v="312"/>
    </i>
    <i>
      <x v="1248"/>
      <x v="61"/>
      <x v="313"/>
    </i>
    <i>
      <x v="1249"/>
      <x v="61"/>
      <x v="315"/>
    </i>
    <i>
      <x v="1250"/>
      <x v="61"/>
      <x v="316"/>
    </i>
    <i>
      <x v="1251"/>
      <x v="61"/>
      <x v="317"/>
    </i>
    <i>
      <x v="1252"/>
      <x v="64"/>
      <x v="444"/>
    </i>
    <i>
      <x v="1253"/>
      <x v="69"/>
      <x v="404"/>
    </i>
    <i>
      <x v="1254"/>
      <x v="69"/>
      <x v="405"/>
    </i>
    <i>
      <x v="1255"/>
      <x v="69"/>
      <x v="406"/>
    </i>
    <i>
      <x v="1256"/>
      <x v="69"/>
      <x v="408"/>
    </i>
    <i>
      <x v="1257"/>
      <x v="69"/>
      <x v="409"/>
    </i>
    <i>
      <x v="1258"/>
      <x v="69"/>
      <x v="410"/>
    </i>
    <i>
      <x v="1259"/>
      <x v="69"/>
      <x v="411"/>
    </i>
    <i>
      <x v="1260"/>
      <x v="69"/>
      <x v="407"/>
    </i>
    <i>
      <x v="1261"/>
      <x v="535"/>
      <x v="141"/>
    </i>
    <i>
      <x v="1262"/>
      <x v="535"/>
      <x v="139"/>
    </i>
    <i>
      <x v="1263"/>
      <x v="537"/>
      <x v="364"/>
    </i>
    <i>
      <x v="1264"/>
      <x v="537"/>
      <x v="363"/>
    </i>
    <i>
      <x v="1265"/>
      <x v="543"/>
      <x v="447"/>
    </i>
    <i>
      <x v="1266"/>
      <x v="543"/>
      <x v="35"/>
    </i>
    <i>
      <x v="1267"/>
      <x v="543"/>
      <x v="448"/>
    </i>
    <i>
      <x v="1268"/>
      <x v="543"/>
      <x v="449"/>
    </i>
    <i>
      <x v="1269"/>
      <x v="543"/>
      <x v="450"/>
    </i>
    <i>
      <x v="1270"/>
      <x v="543"/>
      <x v="445"/>
    </i>
    <i>
      <x v="1271"/>
      <x v="544"/>
      <x v="146"/>
    </i>
    <i>
      <x v="1272"/>
      <x v="544"/>
      <x v="147"/>
    </i>
    <i>
      <x v="1273"/>
      <x v="544"/>
      <x v="148"/>
    </i>
    <i>
      <x v="1274"/>
      <x v="544"/>
      <x v="149"/>
    </i>
    <i>
      <x v="1275"/>
      <x v="545"/>
      <x v="40"/>
    </i>
    <i>
      <x v="1276"/>
      <x v="545"/>
      <x v="59"/>
    </i>
    <i>
      <x v="1277"/>
      <x v="545"/>
      <x v="69"/>
    </i>
    <i>
      <x v="1278"/>
      <x v="546"/>
      <x v="195"/>
    </i>
    <i>
      <x v="1279"/>
      <x v="546"/>
      <x v="32"/>
    </i>
    <i>
      <x v="1280"/>
      <x v="546"/>
      <x v="35"/>
    </i>
    <i>
      <x v="1281"/>
      <x v="546"/>
      <x v="196"/>
    </i>
    <i>
      <x v="1282"/>
      <x v="546"/>
      <x v="49"/>
    </i>
    <i>
      <x v="1283"/>
      <x v="546"/>
      <x v="189"/>
    </i>
    <i>
      <x v="1284"/>
      <x v="546"/>
      <x v="197"/>
    </i>
    <i>
      <x v="1285"/>
      <x v="546"/>
      <x v="198"/>
    </i>
    <i>
      <x v="1286"/>
      <x v="546"/>
      <x v="190"/>
    </i>
    <i>
      <x v="1287"/>
      <x v="546"/>
      <x v="199"/>
    </i>
    <i>
      <x v="1288"/>
      <x v="546"/>
      <x v="188"/>
    </i>
    <i>
      <x v="1289"/>
      <x v="546"/>
      <x v="191"/>
    </i>
    <i>
      <x v="1290"/>
      <x v="546"/>
      <x v="192"/>
    </i>
    <i>
      <x v="1291"/>
      <x v="546"/>
      <x v="193"/>
    </i>
    <i>
      <x v="1292"/>
      <x v="546"/>
      <x v="194"/>
    </i>
    <i>
      <x v="1293"/>
      <x v="546"/>
      <x v="9"/>
    </i>
    <i>
      <x v="1294"/>
      <x v="549"/>
      <x v="9"/>
    </i>
    <i>
      <x v="1295"/>
      <x v="548"/>
      <x v="426"/>
    </i>
    <i>
      <x v="1296"/>
      <x v="548"/>
      <x v="427"/>
    </i>
    <i>
      <x v="1297"/>
      <x v="548"/>
      <x v="421"/>
    </i>
    <i>
      <x v="1298"/>
      <x v="548"/>
      <x v="428"/>
    </i>
    <i>
      <x v="1299"/>
      <x v="548"/>
      <x v="422"/>
    </i>
    <i>
      <x v="1300"/>
      <x v="548"/>
      <x v="429"/>
    </i>
    <i>
      <x v="1301"/>
      <x v="548"/>
      <x v="423"/>
    </i>
    <i>
      <x v="1302"/>
      <x v="548"/>
      <x v="424"/>
    </i>
    <i>
      <x v="1303"/>
      <x v="548"/>
      <x v="425"/>
    </i>
    <i>
      <x v="1304"/>
      <x v="549"/>
      <x v="160"/>
    </i>
    <i>
      <x v="1305"/>
      <x v="549"/>
      <x v="32"/>
    </i>
    <i>
      <x v="1306"/>
      <x v="549"/>
      <x v="40"/>
    </i>
    <i>
      <x v="1307"/>
      <x v="549"/>
      <x v="152"/>
    </i>
    <i>
      <x v="1308"/>
      <x v="549"/>
      <x v="162"/>
    </i>
    <i>
      <x v="1309"/>
      <x v="549"/>
      <x v="163"/>
    </i>
    <i>
      <x v="1310"/>
      <x v="549"/>
      <x v="153"/>
    </i>
    <i>
      <x v="1311"/>
      <x v="549"/>
      <x v="164"/>
    </i>
    <i>
      <x v="1312"/>
      <x v="549"/>
      <x v="151"/>
    </i>
    <i>
      <x v="1313"/>
      <x v="549"/>
      <x v="155"/>
    </i>
    <i>
      <x v="1314"/>
      <x v="549"/>
      <x v="156"/>
    </i>
    <i>
      <x v="1315"/>
      <x v="549"/>
      <x v="157"/>
    </i>
    <i>
      <x v="1316"/>
      <x v="549"/>
      <x v="158"/>
    </i>
    <i>
      <x v="1317"/>
      <x v="549"/>
      <x v="159"/>
    </i>
    <i>
      <x v="1318"/>
      <x v="549"/>
      <x v="82"/>
    </i>
    <i>
      <x v="1319"/>
      <x v="549"/>
      <x v="28"/>
    </i>
    <i>
      <x v="1320"/>
      <x v="549"/>
      <x v="35"/>
    </i>
    <i>
      <x v="1321"/>
      <x v="552"/>
      <x v="400"/>
    </i>
    <i>
      <x v="1322"/>
      <x v="552"/>
      <x v="32"/>
    </i>
    <i>
      <x v="1323"/>
      <x v="552"/>
      <x v="401"/>
    </i>
    <i>
      <x v="1324"/>
      <x v="552"/>
      <x v="396"/>
    </i>
    <i>
      <x v="1325"/>
      <x v="552"/>
      <x v="397"/>
    </i>
    <i>
      <x v="1326"/>
      <x v="552"/>
      <x v="395"/>
    </i>
    <i>
      <x v="1327"/>
      <x v="552"/>
      <x v="398"/>
    </i>
    <i>
      <x v="1328"/>
      <x v="553"/>
      <x v="210"/>
    </i>
    <i>
      <x v="1329"/>
      <x v="553"/>
      <x v="211"/>
    </i>
    <i>
      <x v="1330"/>
      <x v="553"/>
      <x v="212"/>
    </i>
    <i>
      <x v="1331"/>
      <x v="553"/>
      <x v="213"/>
    </i>
    <i>
      <x v="1332"/>
      <x v="553"/>
      <x v="206"/>
    </i>
    <i>
      <x v="1333"/>
      <x v="553"/>
      <x v="208"/>
    </i>
    <i>
      <x v="1334"/>
      <x v="554"/>
      <x v="369"/>
    </i>
    <i>
      <x v="1335"/>
      <x v="554"/>
      <x v="370"/>
    </i>
    <i>
      <x v="1336"/>
      <x v="554"/>
      <x v="203"/>
    </i>
    <i>
      <x v="1337"/>
      <x v="554"/>
      <x v="204"/>
    </i>
    <i>
      <x v="1338"/>
      <x v="555"/>
      <x v="391"/>
    </i>
    <i>
      <x v="1339"/>
      <x v="555"/>
      <x v="392"/>
    </i>
    <i>
      <x v="1340"/>
      <x v="555"/>
      <x v="385"/>
    </i>
    <i>
      <x v="1341"/>
      <x v="555"/>
      <x v="393"/>
    </i>
    <i>
      <x v="1342"/>
      <x v="555"/>
      <x v="386"/>
    </i>
    <i>
      <x v="1343"/>
      <x v="555"/>
      <x v="384"/>
    </i>
    <i>
      <x v="1344"/>
      <x v="555"/>
      <x v="388"/>
    </i>
    <i>
      <x v="1345"/>
      <x v="556"/>
      <x v="379"/>
    </i>
    <i>
      <x v="1346"/>
      <x v="556"/>
      <x v="380"/>
    </i>
    <i>
      <x v="1347"/>
      <x v="556"/>
      <x v="372"/>
    </i>
    <i>
      <x v="1348"/>
      <x v="556"/>
      <x v="381"/>
    </i>
    <i>
      <x v="1349"/>
      <x v="556"/>
      <x v="382"/>
    </i>
    <i>
      <x v="1350"/>
      <x v="556"/>
      <x v="373"/>
    </i>
    <i>
      <x v="1351"/>
      <x v="556"/>
      <x v="371"/>
    </i>
    <i>
      <x v="1352"/>
      <x v="556"/>
      <x v="374"/>
    </i>
    <i>
      <x v="1353"/>
      <x v="556"/>
      <x v="375"/>
    </i>
    <i>
      <x v="1354"/>
      <x v="556"/>
      <x v="377"/>
    </i>
    <i>
      <x v="1355"/>
      <x v="556"/>
      <x v="378"/>
    </i>
    <i>
      <x v="1356"/>
      <x v="556"/>
      <x v="376"/>
    </i>
    <i>
      <x v="1357"/>
      <x v="538"/>
      <x v="59"/>
    </i>
    <i>
      <x v="1358"/>
      <x v="540"/>
      <x v="18"/>
    </i>
    <i>
      <x v="1359"/>
      <x v="538"/>
      <x v="18"/>
    </i>
    <i>
      <x v="1360"/>
      <x v="542"/>
      <x v="51"/>
    </i>
    <i>
      <x v="1361"/>
      <x v="546"/>
      <x v="28"/>
    </i>
    <i>
      <x v="1362"/>
      <x v="544"/>
      <x v="35"/>
    </i>
    <i>
      <x v="1363"/>
      <x v="546"/>
      <x v="83"/>
    </i>
    <i>
      <x v="1364"/>
      <x v="538"/>
      <x v="40"/>
    </i>
    <i>
      <x v="1365"/>
      <x v="539"/>
      <x v="59"/>
    </i>
    <i>
      <x v="1366"/>
      <x v="540"/>
      <x v="40"/>
    </i>
    <i>
      <x v="1367"/>
      <x v="545"/>
      <x v="18"/>
    </i>
    <i>
      <x v="1368"/>
      <x v="548"/>
      <x v="82"/>
    </i>
    <i>
      <x v="1369"/>
      <x v="545"/>
      <x v="41"/>
    </i>
    <i>
      <x v="1370"/>
      <x v="556"/>
      <x v="4"/>
    </i>
    <i>
      <x v="1371"/>
      <x v="536"/>
      <x v="82"/>
    </i>
    <i>
      <x v="1372"/>
      <x v="536"/>
      <x v="95"/>
    </i>
    <i>
      <x v="1373"/>
      <x v="557"/>
      <x v="86"/>
    </i>
    <i>
      <x v="1374"/>
      <x v="541"/>
      <x v="59"/>
    </i>
    <i>
      <x v="1375"/>
      <x v="537"/>
      <x v="365"/>
    </i>
    <i>
      <x v="1376"/>
      <x v="556"/>
      <x v="19"/>
    </i>
    <i>
      <x v="1377"/>
      <x v="552"/>
      <x v="19"/>
    </i>
    <i>
      <x v="1378"/>
      <x v="556"/>
      <x v="87"/>
    </i>
    <i>
      <x v="1379"/>
      <x v="543"/>
      <x v="451"/>
    </i>
    <i>
      <x v="1380"/>
      <x v="543"/>
      <x v="452"/>
    </i>
    <i>
      <x v="1381"/>
      <x v="543"/>
      <x v="442"/>
    </i>
    <i>
      <x v="1382"/>
      <x v="543"/>
      <x v="446"/>
    </i>
    <i>
      <x v="1383"/>
      <x v="544"/>
      <x v="150"/>
    </i>
    <i>
      <x v="1384"/>
      <x v="544"/>
      <x v="200"/>
    </i>
    <i>
      <x v="1385"/>
      <x v="544"/>
      <x v="201"/>
    </i>
    <i>
      <x v="1386"/>
      <x v="544"/>
      <x v="202"/>
    </i>
    <i>
      <x v="1387"/>
      <x v="533"/>
      <x v="166"/>
    </i>
    <i>
      <x v="1388"/>
      <x v="533"/>
      <x v="167"/>
    </i>
    <i>
      <x v="1389"/>
      <x v="533"/>
      <x v="165"/>
    </i>
    <i>
      <x v="1390"/>
      <x v="549"/>
      <x v="161"/>
    </i>
    <i>
      <x v="1391"/>
      <x v="549"/>
      <x v="154"/>
    </i>
    <i>
      <x v="1392"/>
      <x v="550"/>
      <x v="217"/>
    </i>
    <i>
      <x v="1393"/>
      <x v="550"/>
      <x v="218"/>
    </i>
    <i>
      <x v="1394"/>
      <x v="550"/>
      <x v="219"/>
    </i>
    <i>
      <x v="1395"/>
      <x v="550"/>
      <x v="220"/>
    </i>
    <i>
      <x v="1396"/>
      <x v="550"/>
      <x v="216"/>
    </i>
    <i>
      <x v="1397"/>
      <x v="550"/>
      <x v="215"/>
    </i>
    <i>
      <x v="1398"/>
      <x v="552"/>
      <x v="399"/>
    </i>
    <i>
      <x v="1399"/>
      <x v="553"/>
      <x v="207"/>
    </i>
    <i>
      <x v="1400"/>
      <x v="553"/>
      <x v="214"/>
    </i>
    <i>
      <x v="1401"/>
      <x v="553"/>
      <x v="209"/>
    </i>
    <i>
      <x v="1402"/>
      <x v="534"/>
      <x v="221"/>
    </i>
    <i>
      <x v="1403"/>
      <x v="554"/>
      <x v="367"/>
    </i>
    <i>
      <x v="1404"/>
      <x v="554"/>
      <x v="205"/>
    </i>
    <i>
      <x v="1405"/>
      <x v="554"/>
      <x v="366"/>
    </i>
    <i>
      <x v="1406"/>
      <x v="554"/>
      <x v="368"/>
    </i>
    <i>
      <x v="1407"/>
      <x v="555"/>
      <x v="394"/>
    </i>
    <i>
      <x v="1408"/>
      <x v="555"/>
      <x v="387"/>
    </i>
    <i>
      <x v="1409"/>
      <x v="555"/>
      <x v="389"/>
    </i>
    <i>
      <x v="1410"/>
      <x v="555"/>
      <x v="390"/>
    </i>
    <i>
      <x v="1411"/>
      <x v="535"/>
      <x v="144"/>
    </i>
    <i>
      <x v="1412"/>
      <x v="535"/>
      <x v="140"/>
    </i>
    <i>
      <x v="1413"/>
      <x v="535"/>
      <x v="145"/>
    </i>
    <i>
      <x v="1414"/>
      <x v="535"/>
      <x v="142"/>
    </i>
    <i>
      <x v="1415"/>
      <x v="535"/>
      <x v="143"/>
    </i>
    <i>
      <x v="1416"/>
      <x v="556"/>
      <x v="383"/>
    </i>
    <i>
      <x v="1417"/>
      <x v="565"/>
      <x v="772"/>
    </i>
    <i>
      <x v="1418"/>
      <x v="565"/>
      <x v="773"/>
    </i>
    <i r="1">
      <x v="609"/>
      <x v="773"/>
    </i>
    <i>
      <x v="1419"/>
      <x v="566"/>
      <x v="774"/>
    </i>
    <i>
      <x v="1420"/>
      <x v="567"/>
      <x v="771"/>
    </i>
    <i>
      <x v="1421"/>
      <x v="568"/>
      <x v="771"/>
    </i>
    <i>
      <x v="1422"/>
      <x v="569"/>
      <x v="775"/>
    </i>
    <i>
      <x v="1423"/>
      <x v="570"/>
      <x v="771"/>
    </i>
    <i>
      <x v="1424"/>
      <x v="571"/>
      <x v="771"/>
    </i>
    <i r="1">
      <x v="610"/>
      <x v="771"/>
    </i>
    <i>
      <x v="1425"/>
      <x v="572"/>
      <x v="771"/>
    </i>
    <i>
      <x v="1426"/>
      <x v="573"/>
      <x v="771"/>
    </i>
    <i>
      <x v="1427"/>
      <x v="574"/>
      <x v="776"/>
    </i>
    <i>
      <x v="1428"/>
      <x v="575"/>
      <x v="777"/>
    </i>
    <i>
      <x v="1429"/>
      <x v="556"/>
      <x v="32"/>
    </i>
    <i>
      <x v="1430"/>
      <x v="540"/>
      <x v="779"/>
    </i>
    <i>
      <x v="1431"/>
      <x v="545"/>
      <x v="780"/>
    </i>
    <i>
      <x v="1432"/>
      <x v="545"/>
      <x v="781"/>
    </i>
    <i>
      <x v="1433"/>
      <x v="576"/>
      <x v="782"/>
    </i>
    <i>
      <x v="1434"/>
      <x v="577"/>
      <x v="783"/>
    </i>
    <i>
      <x v="1435"/>
      <x v="578"/>
      <x v="784"/>
    </i>
    <i>
      <x v="1436"/>
      <x v="579"/>
      <x v="785"/>
    </i>
    <i>
      <x v="1437"/>
      <x v="580"/>
      <x v="786"/>
    </i>
    <i>
      <x v="1438"/>
      <x v="581"/>
      <x v="787"/>
    </i>
    <i>
      <x v="1439"/>
      <x v="582"/>
      <x v="788"/>
    </i>
    <i>
      <x v="1440"/>
      <x v="583"/>
      <x v="789"/>
    </i>
    <i>
      <x v="1441"/>
      <x v="584"/>
      <x v="790"/>
    </i>
    <i>
      <x v="1442"/>
      <x v="585"/>
      <x v="791"/>
    </i>
    <i>
      <x v="1443"/>
      <x v="586"/>
      <x v="792"/>
    </i>
    <i>
      <x v="1444"/>
      <x v="587"/>
      <x v="793"/>
    </i>
    <i>
      <x v="1445"/>
      <x v="588"/>
      <x v="794"/>
    </i>
    <i>
      <x v="1446"/>
      <x v="589"/>
      <x v="795"/>
    </i>
    <i>
      <x v="1447"/>
      <x v="590"/>
      <x v="771"/>
    </i>
    <i>
      <x v="1448"/>
      <x v="39"/>
      <x v="125"/>
    </i>
    <i>
      <x v="1449"/>
      <x v="591"/>
      <x v="796"/>
    </i>
    <i>
      <x v="1450"/>
      <x v="556"/>
      <x v="9"/>
    </i>
    <i>
      <x v="1451"/>
      <x v="540"/>
      <x v="797"/>
    </i>
    <i>
      <x v="1452"/>
      <x v="541"/>
      <x v="797"/>
    </i>
    <i>
      <x v="1453"/>
      <x v="592"/>
      <x v="798"/>
    </i>
    <i>
      <x v="1454"/>
      <x v="555"/>
      <x v="799"/>
    </i>
    <i>
      <x v="1455"/>
      <x v="542"/>
      <x v="18"/>
    </i>
    <i>
      <x v="1456"/>
      <x v="542"/>
      <x v="40"/>
    </i>
    <i>
      <x v="1457"/>
      <x v="539"/>
      <x v="40"/>
    </i>
    <i>
      <x v="1458"/>
      <x v="545"/>
      <x v="132"/>
    </i>
    <i>
      <x v="1459"/>
      <x v="539"/>
      <x v="18"/>
    </i>
    <i>
      <x v="1460"/>
      <x v="540"/>
      <x v="59"/>
    </i>
    <i>
      <x v="1461"/>
      <x v="542"/>
      <x v="59"/>
    </i>
    <i>
      <x v="1462"/>
      <x v="546"/>
      <x v="800"/>
    </i>
    <i>
      <x v="1463"/>
      <x v="593"/>
      <x v="801"/>
    </i>
    <i>
      <x v="1464"/>
      <x v="594"/>
      <x v="802"/>
    </i>
    <i>
      <x v="1465"/>
      <x v="595"/>
      <x v="803"/>
    </i>
    <i>
      <x v="1466"/>
      <x v="596"/>
      <x v="804"/>
    </i>
    <i>
      <x v="1467"/>
      <x v="549"/>
      <x v="805"/>
    </i>
    <i>
      <x v="1468"/>
      <x v="540"/>
      <x v="69"/>
    </i>
    <i>
      <x v="1469"/>
      <x v="536"/>
      <x v="132"/>
    </i>
    <i>
      <x v="1470"/>
      <x v="536"/>
      <x v="806"/>
    </i>
    <i>
      <x v="1471"/>
      <x v="546"/>
      <x v="807"/>
    </i>
    <i>
      <x v="1472"/>
      <x v="14"/>
      <x v="100"/>
    </i>
    <i>
      <x v="1473"/>
      <x v="12"/>
      <x v="800"/>
    </i>
    <i>
      <x v="1474"/>
      <x v="14"/>
      <x v="45"/>
    </i>
    <i>
      <x v="1475"/>
      <x v="597"/>
      <x v="778"/>
    </i>
    <i>
      <x v="1476"/>
      <x v="598"/>
      <x v="808"/>
    </i>
    <i>
      <x v="1477"/>
      <x v="555"/>
      <x v="809"/>
    </i>
    <i>
      <x v="1478"/>
      <x v="546"/>
      <x v="97"/>
    </i>
    <i>
      <x v="1479"/>
      <x v="599"/>
      <x v="810"/>
    </i>
    <i>
      <x v="1480"/>
      <x v="600"/>
      <x v="811"/>
    </i>
    <i>
      <x v="1481"/>
      <x v="601"/>
      <x v="812"/>
    </i>
    <i>
      <x v="1482"/>
      <x v="544"/>
      <x v="32"/>
    </i>
    <i>
      <x v="1483"/>
      <x v="552"/>
      <x v="813"/>
    </i>
    <i>
      <x v="1484"/>
      <x v="545"/>
      <x v="32"/>
    </i>
    <i>
      <x v="1485"/>
      <x v="553"/>
      <x v="47"/>
    </i>
    <i>
      <x v="1486"/>
      <x v="548"/>
      <x v="805"/>
    </i>
    <i>
      <x v="1487"/>
      <x v="602"/>
      <x v="814"/>
    </i>
    <i>
      <x v="1488"/>
      <x v="603"/>
      <x v="771"/>
    </i>
    <i>
      <x v="1489"/>
      <x v="46"/>
      <x v="104"/>
    </i>
    <i>
      <x v="1490"/>
      <x v="495"/>
      <x v="112"/>
    </i>
    <i>
      <x v="1491"/>
      <x v="497"/>
      <x v="112"/>
    </i>
    <i>
      <x v="1492"/>
      <x v="500"/>
      <x v="112"/>
    </i>
    <i>
      <x v="1493"/>
      <x v="604"/>
      <x v="17"/>
    </i>
    <i>
      <x v="1494"/>
      <x v="605"/>
      <x v="112"/>
    </i>
    <i>
      <x v="1495"/>
      <x v="18"/>
      <x v="99"/>
    </i>
    <i>
      <x v="1496"/>
      <x v="549"/>
      <x v="50"/>
    </i>
    <i>
      <x v="1497"/>
      <x v="549"/>
      <x v="85"/>
    </i>
    <i>
      <x v="1498"/>
      <x v="540"/>
      <x v="17"/>
    </i>
    <i>
      <x v="1499"/>
      <x v="556"/>
      <x v="99"/>
    </i>
    <i>
      <x v="1500"/>
      <x v="5"/>
      <x v="815"/>
    </i>
    <i>
      <x v="1501"/>
      <x v="9"/>
      <x v="97"/>
    </i>
    <i>
      <x v="1502"/>
      <x v="18"/>
      <x v="111"/>
    </i>
    <i>
      <x v="1503"/>
      <x v="22"/>
      <x v="103"/>
    </i>
    <i>
      <x v="1504"/>
      <x v="26"/>
      <x v="95"/>
    </i>
    <i>
      <x v="1505"/>
      <x v="26"/>
      <x v="103"/>
    </i>
    <i>
      <x v="1506"/>
      <x v="29"/>
      <x v="816"/>
    </i>
    <i>
      <x v="1507"/>
      <x v="606"/>
      <x v="817"/>
    </i>
    <i>
      <x v="1508"/>
      <x v="607"/>
      <x v="818"/>
    </i>
    <i>
      <x v="1509"/>
      <x v="556"/>
      <x v="86"/>
    </i>
    <i>
      <x v="1510"/>
      <x v="553"/>
      <x v="100"/>
    </i>
    <i>
      <x v="1511"/>
      <x v="608"/>
      <x v="819"/>
    </i>
    <i>
      <x v="1512"/>
      <x v="37"/>
      <x v="85"/>
    </i>
    <i>
      <x v="1513"/>
      <x v="20"/>
      <x v="1"/>
    </i>
    <i>
      <x v="1514"/>
      <x v="20"/>
      <x v="815"/>
    </i>
    <i>
      <x v="1515"/>
      <x v="4"/>
      <x v="39"/>
    </i>
    <i>
      <x v="1516"/>
      <x v="611"/>
      <x v="771"/>
    </i>
    <i>
      <x v="1517"/>
      <x v="22"/>
      <x v="103"/>
    </i>
    <i>
      <x v="1518"/>
      <x v="17"/>
      <x v="111"/>
    </i>
    <i>
      <x v="1519"/>
      <x v="17"/>
      <x v="822"/>
    </i>
    <i>
      <x v="1520"/>
      <x v="22"/>
      <x v="100"/>
    </i>
    <i>
      <x v="1521"/>
      <x v="22"/>
      <x v="97"/>
    </i>
    <i>
      <x v="1522"/>
      <x v="26"/>
      <x v="97"/>
    </i>
    <i>
      <x v="1523"/>
      <x v="27"/>
      <x v="100"/>
    </i>
    <i>
      <x v="1524"/>
      <x v="546"/>
      <x v="823"/>
    </i>
    <i>
      <x v="1525"/>
      <x v="555"/>
      <x v="824"/>
    </i>
    <i>
      <x v="1526"/>
      <x v="546"/>
      <x v="45"/>
    </i>
    <i>
      <x v="1527"/>
      <x v="546"/>
      <x v="47"/>
    </i>
    <i>
      <x v="1528"/>
      <x v="546"/>
      <x v="825"/>
    </i>
    <i>
      <x v="1529"/>
      <x v="553"/>
      <x v="82"/>
    </i>
    <i>
      <x v="1530"/>
      <x v="546"/>
      <x v="826"/>
    </i>
    <i>
      <x v="1531"/>
      <x v="487"/>
      <x v="827"/>
    </i>
    <i>
      <x v="1532"/>
      <x v="489"/>
      <x v="827"/>
    </i>
    <i>
      <x v="1533"/>
      <x v="612"/>
      <x v="771"/>
    </i>
    <i>
      <x v="1534"/>
      <x v="152"/>
      <x v="828"/>
    </i>
    <i>
      <x v="1535"/>
      <x v="255"/>
      <x v="529"/>
    </i>
    <i>
      <x v="1536"/>
      <x v="272"/>
      <x v="830"/>
    </i>
    <i>
      <x v="1537"/>
      <x v="277"/>
      <x v="831"/>
    </i>
    <i>
      <x v="1538"/>
      <x v="287"/>
      <x v="832"/>
    </i>
    <i>
      <x v="1539"/>
      <x v="613"/>
      <x v="465"/>
    </i>
    <i>
      <x v="1540"/>
      <x v="23"/>
      <x v="835"/>
    </i>
    <i>
      <x v="1541"/>
      <x v="19"/>
      <x v="836"/>
    </i>
    <i>
      <x v="1542"/>
      <x v="550"/>
      <x v="837"/>
    </i>
    <i>
      <x v="1543"/>
      <x v="553"/>
      <x v="838"/>
    </i>
    <i>
      <x v="1544"/>
      <x v="545"/>
      <x v="839"/>
    </i>
    <i>
      <x v="1545"/>
      <x v="538"/>
      <x v="78"/>
    </i>
    <i>
      <x v="1546"/>
      <x v="614"/>
      <x v="771"/>
    </i>
    <i>
      <x v="1547"/>
      <x v="499"/>
      <x v="840"/>
    </i>
    <i>
      <x v="1548"/>
      <x v="499"/>
      <x v="841"/>
    </i>
    <i>
      <x v="1549"/>
      <x v="26"/>
      <x v="844"/>
    </i>
    <i>
      <x v="1550"/>
      <x v="26"/>
      <x v="111"/>
    </i>
    <i>
      <x v="1551"/>
      <x v="22"/>
      <x v="111"/>
    </i>
    <i>
      <x v="1552"/>
      <x v="535"/>
      <x v="845"/>
    </i>
    <i t="grand">
      <x/>
    </i>
  </rowItems>
  <colItems count="1">
    <i/>
  </colItems>
  <dataFields count="1">
    <dataField name="합계 : 수량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5B89-1A95-4C03-AED6-18477905F495}">
  <dimension ref="B2:O26"/>
  <sheetViews>
    <sheetView topLeftCell="A14" zoomScale="115" zoomScaleNormal="115" workbookViewId="0">
      <selection activeCell="O26" sqref="O26"/>
    </sheetView>
  </sheetViews>
  <sheetFormatPr defaultColWidth="9.140625" defaultRowHeight="16.5"/>
  <cols>
    <col min="1" max="1" width="0.85546875" style="19" customWidth="1"/>
    <col min="2" max="2" width="6" style="19" bestFit="1" customWidth="1"/>
    <col min="3" max="3" width="34.7109375" style="19" bestFit="1" customWidth="1"/>
    <col min="4" max="4" width="40.140625" style="19" bestFit="1" customWidth="1"/>
    <col min="5" max="16384" width="9.140625" style="19"/>
  </cols>
  <sheetData>
    <row r="2" spans="2:15">
      <c r="B2" s="26" t="s">
        <v>5914</v>
      </c>
    </row>
    <row r="3" spans="2:15" ht="3" customHeight="1">
      <c r="B3" s="26"/>
    </row>
    <row r="4" spans="2:15" ht="16.5" customHeight="1">
      <c r="B4" s="27" t="s">
        <v>5915</v>
      </c>
      <c r="C4" s="27" t="s">
        <v>1</v>
      </c>
      <c r="D4" s="27" t="s">
        <v>2</v>
      </c>
      <c r="E4" s="27" t="s">
        <v>5916</v>
      </c>
      <c r="F4" s="27" t="s">
        <v>5915</v>
      </c>
      <c r="G4" s="89" t="s">
        <v>5917</v>
      </c>
      <c r="H4" s="89"/>
      <c r="I4" s="89"/>
      <c r="J4" s="89"/>
      <c r="K4" s="89"/>
      <c r="L4" s="89"/>
      <c r="M4" s="89"/>
      <c r="N4" s="89"/>
      <c r="O4" s="89"/>
    </row>
    <row r="5" spans="2:15">
      <c r="B5" s="27">
        <v>1</v>
      </c>
      <c r="C5" s="27" t="s">
        <v>5918</v>
      </c>
      <c r="D5" s="27" t="s">
        <v>1343</v>
      </c>
      <c r="E5" s="27">
        <v>1</v>
      </c>
      <c r="F5" s="27">
        <v>1</v>
      </c>
      <c r="G5" s="89"/>
      <c r="H5" s="89"/>
      <c r="I5" s="89"/>
      <c r="J5" s="89"/>
      <c r="K5" s="89"/>
      <c r="L5" s="89"/>
      <c r="M5" s="89"/>
      <c r="N5" s="89"/>
      <c r="O5" s="89"/>
    </row>
    <row r="6" spans="2:15">
      <c r="B6" s="27">
        <v>1</v>
      </c>
      <c r="C6" s="27" t="s">
        <v>5919</v>
      </c>
      <c r="D6" s="27" t="s">
        <v>5920</v>
      </c>
      <c r="E6" s="27">
        <v>12</v>
      </c>
      <c r="F6" s="27">
        <v>1</v>
      </c>
      <c r="G6" s="89"/>
      <c r="H6" s="89"/>
      <c r="I6" s="89"/>
      <c r="J6" s="89"/>
      <c r="K6" s="89"/>
      <c r="L6" s="89"/>
      <c r="M6" s="89"/>
      <c r="N6" s="89"/>
      <c r="O6" s="89"/>
    </row>
    <row r="7" spans="2:15">
      <c r="B7" s="27">
        <v>2</v>
      </c>
      <c r="C7" s="27" t="s">
        <v>5921</v>
      </c>
      <c r="D7" s="27" t="s">
        <v>5922</v>
      </c>
      <c r="E7" s="27">
        <v>1</v>
      </c>
      <c r="F7" s="27">
        <v>2</v>
      </c>
      <c r="G7" s="89"/>
      <c r="H7" s="89"/>
      <c r="I7" s="89"/>
      <c r="J7" s="89"/>
      <c r="K7" s="89"/>
      <c r="L7" s="89"/>
      <c r="M7" s="89"/>
      <c r="N7" s="89"/>
      <c r="O7" s="89"/>
    </row>
    <row r="8" spans="2:15">
      <c r="B8" s="27">
        <v>2</v>
      </c>
      <c r="C8" s="27" t="s">
        <v>1392</v>
      </c>
      <c r="D8" s="27" t="s">
        <v>1391</v>
      </c>
      <c r="E8" s="27">
        <v>12</v>
      </c>
      <c r="F8" s="27">
        <v>2</v>
      </c>
      <c r="G8" s="89"/>
      <c r="H8" s="89"/>
      <c r="I8" s="89"/>
      <c r="J8" s="89"/>
      <c r="K8" s="89"/>
      <c r="L8" s="89"/>
      <c r="M8" s="89"/>
      <c r="N8" s="89"/>
      <c r="O8" s="89"/>
    </row>
    <row r="9" spans="2:15">
      <c r="B9" s="27">
        <v>3</v>
      </c>
      <c r="C9" s="27" t="s">
        <v>1383</v>
      </c>
      <c r="D9" s="27" t="s">
        <v>1345</v>
      </c>
      <c r="E9" s="27">
        <v>1</v>
      </c>
      <c r="F9" s="27">
        <v>3</v>
      </c>
    </row>
    <row r="10" spans="2:15">
      <c r="B10" s="27">
        <v>3</v>
      </c>
      <c r="C10" s="27" t="s">
        <v>1351</v>
      </c>
      <c r="D10" s="27" t="s">
        <v>1350</v>
      </c>
      <c r="E10" s="27">
        <v>12</v>
      </c>
      <c r="F10" s="27">
        <v>3</v>
      </c>
    </row>
    <row r="11" spans="2:15">
      <c r="B11" s="27">
        <v>3</v>
      </c>
      <c r="C11" s="27" t="s">
        <v>5923</v>
      </c>
      <c r="D11" s="27" t="s">
        <v>5924</v>
      </c>
      <c r="E11" s="27">
        <v>6</v>
      </c>
      <c r="F11" s="27">
        <v>3</v>
      </c>
    </row>
    <row r="12" spans="2:15">
      <c r="B12" s="27">
        <v>3</v>
      </c>
      <c r="C12" s="27" t="s">
        <v>5925</v>
      </c>
      <c r="D12" s="27" t="s">
        <v>5926</v>
      </c>
      <c r="E12" s="27">
        <v>3</v>
      </c>
      <c r="F12" s="27">
        <v>3</v>
      </c>
    </row>
    <row r="13" spans="2:15">
      <c r="B13" s="27">
        <v>4</v>
      </c>
      <c r="C13" s="27" t="s">
        <v>5927</v>
      </c>
      <c r="D13" s="27" t="s">
        <v>5928</v>
      </c>
      <c r="E13" s="27">
        <v>1</v>
      </c>
      <c r="F13" s="27">
        <v>4</v>
      </c>
    </row>
    <row r="14" spans="2:15">
      <c r="B14" s="27">
        <v>4</v>
      </c>
      <c r="C14" s="27" t="s">
        <v>5929</v>
      </c>
      <c r="D14" s="27" t="s">
        <v>5930</v>
      </c>
      <c r="E14" s="27">
        <v>12</v>
      </c>
      <c r="F14" s="27">
        <v>4</v>
      </c>
    </row>
    <row r="15" spans="2:15">
      <c r="B15" s="27">
        <v>5</v>
      </c>
      <c r="C15" s="27" t="s">
        <v>1375</v>
      </c>
      <c r="D15" s="27" t="s">
        <v>1353</v>
      </c>
      <c r="E15" s="27">
        <v>1</v>
      </c>
      <c r="F15" s="27">
        <v>5</v>
      </c>
    </row>
    <row r="16" spans="2:15">
      <c r="B16" s="27">
        <v>5</v>
      </c>
      <c r="C16" s="27" t="s">
        <v>1389</v>
      </c>
      <c r="D16" s="27" t="s">
        <v>1388</v>
      </c>
      <c r="E16" s="27">
        <v>6</v>
      </c>
      <c r="F16" s="27">
        <v>5</v>
      </c>
    </row>
    <row r="17" spans="2:6">
      <c r="B17" s="27">
        <v>5</v>
      </c>
      <c r="C17" s="27" t="s">
        <v>5931</v>
      </c>
      <c r="D17" s="27" t="s">
        <v>5932</v>
      </c>
      <c r="E17" s="27">
        <v>3</v>
      </c>
      <c r="F17" s="27">
        <v>5</v>
      </c>
    </row>
    <row r="18" spans="2:6">
      <c r="B18" s="27">
        <v>5</v>
      </c>
      <c r="C18" s="27" t="s">
        <v>5933</v>
      </c>
      <c r="D18" s="27" t="s">
        <v>1357</v>
      </c>
      <c r="E18" s="27">
        <v>2</v>
      </c>
      <c r="F18" s="27">
        <v>5</v>
      </c>
    </row>
    <row r="19" spans="2:6">
      <c r="B19" s="27">
        <v>5</v>
      </c>
      <c r="C19" s="27" t="s">
        <v>1356</v>
      </c>
      <c r="D19" s="27" t="s">
        <v>1355</v>
      </c>
      <c r="E19" s="27">
        <v>12</v>
      </c>
      <c r="F19" s="27">
        <v>5</v>
      </c>
    </row>
    <row r="20" spans="2:6">
      <c r="B20" s="27">
        <v>6</v>
      </c>
      <c r="C20" s="27" t="s">
        <v>3515</v>
      </c>
      <c r="D20" s="27" t="s">
        <v>3514</v>
      </c>
      <c r="E20" s="27">
        <v>2</v>
      </c>
      <c r="F20" s="27">
        <v>6</v>
      </c>
    </row>
    <row r="21" spans="2:6">
      <c r="B21" s="27">
        <v>6</v>
      </c>
      <c r="C21" s="27" t="s">
        <v>5934</v>
      </c>
      <c r="D21" s="27" t="s">
        <v>5935</v>
      </c>
      <c r="E21" s="27">
        <v>1</v>
      </c>
      <c r="F21" s="27">
        <v>6</v>
      </c>
    </row>
    <row r="22" spans="2:6">
      <c r="B22" s="27">
        <v>7</v>
      </c>
      <c r="C22" s="27" t="s">
        <v>3519</v>
      </c>
      <c r="D22" s="27" t="s">
        <v>3518</v>
      </c>
      <c r="E22" s="27">
        <v>1</v>
      </c>
      <c r="F22" s="27">
        <v>7</v>
      </c>
    </row>
    <row r="23" spans="2:6">
      <c r="B23" s="27">
        <v>7</v>
      </c>
      <c r="C23" s="27" t="s">
        <v>1361</v>
      </c>
      <c r="D23" s="27" t="s">
        <v>1360</v>
      </c>
      <c r="E23" s="27">
        <v>12</v>
      </c>
      <c r="F23" s="27">
        <v>7</v>
      </c>
    </row>
    <row r="24" spans="2:6">
      <c r="B24" s="27">
        <v>8</v>
      </c>
      <c r="C24" s="27" t="s">
        <v>1373</v>
      </c>
      <c r="D24" s="27" t="s">
        <v>1362</v>
      </c>
      <c r="E24" s="27">
        <v>1</v>
      </c>
      <c r="F24" s="27">
        <v>8</v>
      </c>
    </row>
    <row r="25" spans="2:6">
      <c r="B25" s="27">
        <v>8</v>
      </c>
      <c r="C25" s="27" t="s">
        <v>1365</v>
      </c>
      <c r="D25" s="27" t="s">
        <v>1364</v>
      </c>
      <c r="E25" s="27">
        <v>12</v>
      </c>
      <c r="F25" s="27">
        <v>8</v>
      </c>
    </row>
    <row r="26" spans="2:6">
      <c r="B26" s="27">
        <v>8</v>
      </c>
      <c r="C26" s="27" t="s">
        <v>5936</v>
      </c>
      <c r="D26" s="27" t="s">
        <v>5937</v>
      </c>
      <c r="E26" s="27">
        <v>3</v>
      </c>
      <c r="F26" s="27">
        <v>8</v>
      </c>
    </row>
  </sheetData>
  <mergeCells count="1">
    <mergeCell ref="G4:O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B851-721D-491A-827E-6DD86AD4E2E5}">
  <dimension ref="A1:V353"/>
  <sheetViews>
    <sheetView tabSelected="1" zoomScale="55" zoomScaleNormal="55" workbookViewId="0">
      <selection activeCell="O39" sqref="O39"/>
    </sheetView>
  </sheetViews>
  <sheetFormatPr defaultColWidth="9.140625" defaultRowHeight="15"/>
  <cols>
    <col min="1" max="1" width="16.7109375" style="48" customWidth="1"/>
    <col min="2" max="2" width="7.140625" style="48" bestFit="1" customWidth="1"/>
    <col min="3" max="3" width="22.7109375" style="34" bestFit="1" customWidth="1"/>
    <col min="4" max="4" width="58.140625" style="34" bestFit="1" customWidth="1"/>
    <col min="5" max="5" width="31.140625" style="34" customWidth="1"/>
    <col min="6" max="6" width="23.28515625" style="45" bestFit="1" customWidth="1"/>
    <col min="7" max="7" width="15.28515625" style="34" bestFit="1" customWidth="1"/>
    <col min="8" max="8" width="18.140625" style="45" bestFit="1" customWidth="1"/>
    <col min="9" max="9" width="16" style="45" bestFit="1" customWidth="1"/>
    <col min="10" max="10" width="12.5703125" style="45" bestFit="1" customWidth="1"/>
    <col min="11" max="11" width="18.140625" style="58" customWidth="1"/>
    <col min="12" max="12" width="14.5703125" style="45" bestFit="1" customWidth="1"/>
    <col min="13" max="13" width="39.28515625" style="34" bestFit="1" customWidth="1"/>
    <col min="14" max="14" width="15.7109375" style="46" bestFit="1" customWidth="1"/>
    <col min="15" max="15" width="16.42578125" style="45" bestFit="1" customWidth="1"/>
    <col min="16" max="16" width="11" style="45" bestFit="1" customWidth="1"/>
    <col min="17" max="17" width="21" style="47" bestFit="1" customWidth="1"/>
    <col min="18" max="18" width="14.42578125" style="45" bestFit="1" customWidth="1"/>
    <col min="19" max="21" width="18.5703125" style="34" customWidth="1"/>
    <col min="22" max="22" width="14.28515625" style="34" bestFit="1" customWidth="1"/>
    <col min="23" max="16384" width="9.140625" style="34"/>
  </cols>
  <sheetData>
    <row r="1" spans="1:22" s="49" customFormat="1">
      <c r="A1" s="50"/>
      <c r="B1" s="50"/>
      <c r="F1" s="51"/>
      <c r="H1" s="51"/>
      <c r="J1" s="51"/>
      <c r="K1" s="55"/>
      <c r="L1" s="51"/>
      <c r="N1" s="52"/>
      <c r="O1" s="51"/>
      <c r="P1" s="51"/>
      <c r="Q1" s="53"/>
      <c r="R1" s="51"/>
      <c r="T1" s="83"/>
      <c r="U1" s="84"/>
      <c r="V1" s="84"/>
    </row>
    <row r="2" spans="1:22" s="49" customFormat="1">
      <c r="A2" s="50"/>
      <c r="B2" s="50"/>
      <c r="C2" s="50"/>
      <c r="D2" s="50"/>
      <c r="E2" s="50"/>
      <c r="F2" s="59"/>
      <c r="G2" s="50"/>
      <c r="H2" s="59"/>
      <c r="I2" s="90" t="s">
        <v>6750</v>
      </c>
      <c r="J2" s="90"/>
      <c r="K2" s="60"/>
      <c r="L2" s="59"/>
      <c r="M2" s="50"/>
      <c r="N2" s="61"/>
      <c r="O2" s="59"/>
      <c r="P2" s="59" t="e">
        <f>재고현황!#REF!</f>
        <v>#REF!</v>
      </c>
      <c r="Q2" s="62"/>
      <c r="R2" s="59"/>
      <c r="S2" s="50"/>
      <c r="T2" s="50"/>
      <c r="U2" s="50"/>
    </row>
    <row r="3" spans="1:22" s="40" customFormat="1" ht="28.5">
      <c r="A3" s="35" t="s">
        <v>6034</v>
      </c>
      <c r="B3" s="35" t="s">
        <v>5910</v>
      </c>
      <c r="C3" s="35" t="s">
        <v>1</v>
      </c>
      <c r="D3" s="35" t="s">
        <v>2</v>
      </c>
      <c r="E3" s="35" t="s">
        <v>3</v>
      </c>
      <c r="F3" s="36" t="s">
        <v>5263</v>
      </c>
      <c r="G3" s="35" t="s">
        <v>5265</v>
      </c>
      <c r="H3" s="36" t="s">
        <v>5267</v>
      </c>
      <c r="I3" s="36" t="s">
        <v>6751</v>
      </c>
      <c r="J3" s="36" t="s">
        <v>6752</v>
      </c>
      <c r="K3" s="56" t="s">
        <v>6749</v>
      </c>
      <c r="L3" s="56" t="s">
        <v>6748</v>
      </c>
      <c r="M3" s="35" t="s">
        <v>5272</v>
      </c>
      <c r="N3" s="37" t="s">
        <v>5269</v>
      </c>
      <c r="O3" s="37" t="s">
        <v>5274</v>
      </c>
      <c r="P3" s="36" t="s">
        <v>5909</v>
      </c>
      <c r="Q3" s="39" t="s">
        <v>5912</v>
      </c>
      <c r="R3" s="36" t="s">
        <v>5911</v>
      </c>
      <c r="S3" s="63" t="s">
        <v>5913</v>
      </c>
      <c r="T3" s="81" t="s">
        <v>6783</v>
      </c>
      <c r="U3" s="81" t="s">
        <v>6782</v>
      </c>
    </row>
    <row r="4" spans="1:22">
      <c r="A4" s="54">
        <v>2</v>
      </c>
      <c r="B4" s="41">
        <v>1</v>
      </c>
      <c r="C4" s="41" t="s">
        <v>823</v>
      </c>
      <c r="D4" s="41" t="s">
        <v>822</v>
      </c>
      <c r="E4" s="41" t="s">
        <v>824</v>
      </c>
      <c r="F4" s="42">
        <f>VLOOKUP(C4,'판매현황-통합'!$J$2:$M$1479,4,0)</f>
        <v>91014</v>
      </c>
      <c r="G4" s="41" t="str">
        <f>VLOOKUP(C4,'판매현황-통합'!J:P,6,0)</f>
        <v xml:space="preserve">2025/12 </v>
      </c>
      <c r="H4" s="42">
        <f>VLOOKUP(C4,'판매현황-통합'!J:P,7,0)</f>
        <v>32271</v>
      </c>
      <c r="I4" s="42">
        <f t="shared" ref="I4:I6" si="0">+F4/24</f>
        <v>3792.25</v>
      </c>
      <c r="J4" s="42">
        <f>SUMIF(판매현황_2026!C:C,발주검토!C4,판매현황_2026!F:F)/4</f>
        <v>1072.5</v>
      </c>
      <c r="K4" s="57">
        <f t="shared" ref="K4:K6" si="1">+J4-I4</f>
        <v>-2719.75</v>
      </c>
      <c r="L4" s="42" t="str">
        <f t="shared" ref="L4:L6" si="2">IF(K4&lt;0,"감소","증가")</f>
        <v>감소</v>
      </c>
      <c r="M4" s="43" t="str">
        <f>VLOOKUP(C4,'판매현황-통합'!$J$1:$Q$1420,8,0)</f>
        <v>Fiberwit Link Communication Co.,LTD</v>
      </c>
      <c r="N4" s="38">
        <f>VLOOKUP(M4,리드타임!$B$3:$D$10,3,0)</f>
        <v>60</v>
      </c>
      <c r="O4" s="82">
        <f>I4*3</f>
        <v>11376.75</v>
      </c>
      <c r="P4" s="42">
        <f>IFERROR(VLOOKUP(C4,재고현황!$A:$D,4,0),0)</f>
        <v>15293</v>
      </c>
      <c r="Q4" s="44">
        <f t="shared" ref="Q4:Q6" si="3">+P4/I4</f>
        <v>4.0326982662008044</v>
      </c>
      <c r="R4" s="42">
        <f>SUMIF(입고예정_260527!C:C,발주검토!C4,입고예정_260527!F:F)</f>
        <v>20000</v>
      </c>
      <c r="S4" s="44">
        <f>+(R4+P4)/O4</f>
        <v>3.1022040565187772</v>
      </c>
      <c r="T4" s="88"/>
      <c r="U4" s="62">
        <f>+(+T4+P4+R4-(I4*3))/I4</f>
        <v>6.306612169556332</v>
      </c>
      <c r="V4" s="94" t="s">
        <v>2895</v>
      </c>
    </row>
    <row r="5" spans="1:22">
      <c r="A5" s="54">
        <v>5</v>
      </c>
      <c r="B5" s="41">
        <v>2</v>
      </c>
      <c r="C5" s="41" t="s">
        <v>3880</v>
      </c>
      <c r="D5" s="41" t="s">
        <v>1433</v>
      </c>
      <c r="E5" s="41" t="s">
        <v>3881</v>
      </c>
      <c r="F5" s="42">
        <f>VLOOKUP(C5,'판매현황-통합'!$J$2:$M$1479,4,0)</f>
        <v>94359</v>
      </c>
      <c r="G5" s="41" t="str">
        <f>VLOOKUP(C5,'판매현황-통합'!J:P,6,0)</f>
        <v xml:space="preserve">2024/01 </v>
      </c>
      <c r="H5" s="42">
        <f>VLOOKUP(C5,'판매현황-통합'!J:P,7,0)</f>
        <v>10760</v>
      </c>
      <c r="I5" s="42">
        <f t="shared" si="0"/>
        <v>3931.625</v>
      </c>
      <c r="J5" s="65">
        <f>SUMIF(판매현황_2026!C:C,발주검토!C5,판매현황_2026!F:F)/4</f>
        <v>4687.5</v>
      </c>
      <c r="K5" s="57">
        <f t="shared" si="1"/>
        <v>755.875</v>
      </c>
      <c r="L5" s="42" t="str">
        <f t="shared" si="2"/>
        <v>증가</v>
      </c>
      <c r="M5" s="43" t="str">
        <f>VLOOKUP(C5,'판매현황-통합'!$J$1:$Q$1420,8,0)</f>
        <v>Fiberwit Link Communication Co.,LTD</v>
      </c>
      <c r="N5" s="38">
        <f>VLOOKUP(M5,리드타임!$B$3:$D$10,3,0)</f>
        <v>60</v>
      </c>
      <c r="O5" s="82">
        <f t="shared" ref="O5:O6" si="4">I5*3</f>
        <v>11794.875</v>
      </c>
      <c r="P5" s="42">
        <f>IFERROR(VLOOKUP(C5,재고현황!$A:$D,4,0),0)</f>
        <v>-90</v>
      </c>
      <c r="Q5" s="44">
        <f t="shared" si="3"/>
        <v>-2.2891298127364641E-2</v>
      </c>
      <c r="R5" s="64">
        <f>SUMIF(입고예정_260527!C:C,발주검토!C5,입고예정_260527!F:F)</f>
        <v>8200</v>
      </c>
      <c r="S5" s="44">
        <f t="shared" ref="S5:S6" si="5">+(R5+P5)/O5</f>
        <v>0.6875867696775082</v>
      </c>
      <c r="T5" s="88">
        <v>28000</v>
      </c>
      <c r="U5" s="62">
        <f t="shared" ref="U5:U6" si="6">+(+T5+P5+R5-(I5*3))/I5</f>
        <v>6.1844975042126347</v>
      </c>
      <c r="V5" s="95" t="s">
        <v>2885</v>
      </c>
    </row>
    <row r="6" spans="1:22">
      <c r="A6" s="54">
        <v>6</v>
      </c>
      <c r="B6" s="41">
        <v>3</v>
      </c>
      <c r="C6" s="41" t="s">
        <v>3888</v>
      </c>
      <c r="D6" s="41" t="s">
        <v>1433</v>
      </c>
      <c r="E6" s="41" t="s">
        <v>3889</v>
      </c>
      <c r="F6" s="42">
        <f>VLOOKUP(C6,'판매현황-통합'!$J$2:$M$1479,4,0)</f>
        <v>75287</v>
      </c>
      <c r="G6" s="41" t="str">
        <f>VLOOKUP(C6,'판매현황-통합'!J:P,6,0)</f>
        <v xml:space="preserve">2024/01 </v>
      </c>
      <c r="H6" s="42">
        <f>VLOOKUP(C6,'판매현황-통합'!J:P,7,0)</f>
        <v>6792</v>
      </c>
      <c r="I6" s="42">
        <f t="shared" si="0"/>
        <v>3136.9583333333335</v>
      </c>
      <c r="J6" s="65">
        <f>SUMIF(판매현황_2026!C:C,발주검토!C6,판매현황_2026!F:F)/4</f>
        <v>3795</v>
      </c>
      <c r="K6" s="57">
        <f t="shared" si="1"/>
        <v>658.04166666666652</v>
      </c>
      <c r="L6" s="42" t="str">
        <f t="shared" si="2"/>
        <v>증가</v>
      </c>
      <c r="M6" s="43" t="str">
        <f>VLOOKUP(C6,'판매현황-통합'!$J$1:$Q$1420,8,0)</f>
        <v>Fiberwit Link Communication Co.,LTD</v>
      </c>
      <c r="N6" s="38">
        <f>VLOOKUP(M6,리드타임!$B$3:$D$10,3,0)</f>
        <v>60</v>
      </c>
      <c r="O6" s="82">
        <f t="shared" si="4"/>
        <v>9410.875</v>
      </c>
      <c r="P6" s="42">
        <f>IFERROR(VLOOKUP(C6,재고현황!$A:$D,4,0),0)</f>
        <v>4723</v>
      </c>
      <c r="Q6" s="44">
        <f t="shared" si="3"/>
        <v>1.5055985761153983</v>
      </c>
      <c r="R6" s="64">
        <f>SUMIF(입고예정_260527!C:C,발주검토!C6,입고예정_260527!F:F)</f>
        <v>4010</v>
      </c>
      <c r="S6" s="44">
        <f t="shared" si="5"/>
        <v>0.92796897206689066</v>
      </c>
      <c r="T6" s="88">
        <v>20000</v>
      </c>
      <c r="U6" s="62">
        <f t="shared" si="6"/>
        <v>6.1595096098928099</v>
      </c>
      <c r="V6" s="94" t="s">
        <v>2624</v>
      </c>
    </row>
    <row r="7" spans="1:22">
      <c r="A7" s="54">
        <v>9</v>
      </c>
      <c r="B7" s="41">
        <v>4</v>
      </c>
      <c r="C7" s="41" t="s">
        <v>1075</v>
      </c>
      <c r="D7" s="41" t="s">
        <v>822</v>
      </c>
      <c r="E7" s="41" t="s">
        <v>1076</v>
      </c>
      <c r="F7" s="42">
        <f>VLOOKUP(C7,'판매현황-통합'!$J$2:$M$1479,4,0)</f>
        <v>31318</v>
      </c>
      <c r="G7" s="41" t="str">
        <f>VLOOKUP(C7,'판매현황-통합'!J:P,6,0)</f>
        <v xml:space="preserve">2025/12 </v>
      </c>
      <c r="H7" s="42">
        <f>VLOOKUP(C7,'판매현황-통합'!J:P,7,0)</f>
        <v>7100</v>
      </c>
      <c r="I7" s="42">
        <f t="shared" ref="I7:I70" si="7">+F7/24</f>
        <v>1304.9166666666667</v>
      </c>
      <c r="J7" s="65">
        <f>SUMIF(판매현황_2026!C:C,발주검토!C7,판매현황_2026!F:F)/4</f>
        <v>0</v>
      </c>
      <c r="K7" s="57">
        <f t="shared" ref="K7:K70" si="8">+J7-I7</f>
        <v>-1304.9166666666667</v>
      </c>
      <c r="L7" s="42" t="str">
        <f t="shared" ref="L7:L70" si="9">IF(K7&lt;0,"감소","증가")</f>
        <v>감소</v>
      </c>
      <c r="M7" s="43" t="str">
        <f>VLOOKUP(C7,'판매현황-통합'!$J$1:$Q$1420,8,0)</f>
        <v>Fiberwit Link Communication Co.,LTD</v>
      </c>
      <c r="N7" s="38">
        <f>VLOOKUP(M7,리드타임!$B$3:$D$10,3,0)</f>
        <v>60</v>
      </c>
      <c r="O7" s="82">
        <f t="shared" ref="O7:O70" si="10">I7*3</f>
        <v>3914.75</v>
      </c>
      <c r="P7" s="42">
        <f>IFERROR(VLOOKUP(C7,재고현황!$A:$D,4,0),0)</f>
        <v>5505</v>
      </c>
      <c r="Q7" s="44">
        <f t="shared" ref="Q7:Q70" si="11">+P7/I7</f>
        <v>4.2186601954147775</v>
      </c>
      <c r="R7" s="64">
        <f>SUMIF(입고예정_260527!C:C,발주검토!C7,입고예정_260527!F:F)</f>
        <v>0</v>
      </c>
      <c r="S7" s="44">
        <f t="shared" ref="S7:S70" si="12">+(R7+P7)/O7</f>
        <v>1.4062200651382593</v>
      </c>
      <c r="T7" s="85"/>
      <c r="U7" s="62">
        <f t="shared" ref="U7:U70" si="13">+(+T7+P7+R7-(I7*3))/I7</f>
        <v>1.2186601954147773</v>
      </c>
      <c r="V7" s="94" t="s">
        <v>2606</v>
      </c>
    </row>
    <row r="8" spans="1:22">
      <c r="A8" s="54">
        <v>17</v>
      </c>
      <c r="B8" s="41">
        <v>5</v>
      </c>
      <c r="C8" s="41" t="s">
        <v>1365</v>
      </c>
      <c r="D8" s="41" t="s">
        <v>1364</v>
      </c>
      <c r="E8" s="41" t="s">
        <v>1352</v>
      </c>
      <c r="F8" s="42">
        <f>VLOOKUP(C8,'판매현황-통합'!$J$2:$M$1479,4,0)</f>
        <v>36641</v>
      </c>
      <c r="G8" s="41" t="str">
        <f>VLOOKUP(C8,'판매현황-통합'!J:P,6,0)</f>
        <v xml:space="preserve">2026/01 </v>
      </c>
      <c r="H8" s="42">
        <f>VLOOKUP(C8,'판매현황-통합'!J:P,7,0)</f>
        <v>11550</v>
      </c>
      <c r="I8" s="42">
        <f t="shared" si="7"/>
        <v>1526.7083333333333</v>
      </c>
      <c r="J8" s="65">
        <f>SUMIF(판매현황_2026!C:C,발주검토!C8,판매현황_2026!F:F)/4</f>
        <v>2957.5</v>
      </c>
      <c r="K8" s="57">
        <f t="shared" si="8"/>
        <v>1430.7916666666667</v>
      </c>
      <c r="L8" s="42" t="str">
        <f t="shared" si="9"/>
        <v>증가</v>
      </c>
      <c r="M8" s="43" t="str">
        <f>VLOOKUP(C8,'판매현황-통합'!$J$1:$Q$1420,8,0)</f>
        <v>Fiberwit Link Communication Co.,LTD</v>
      </c>
      <c r="N8" s="38">
        <f>VLOOKUP(M8,리드타임!$B$3:$D$10,3,0)</f>
        <v>60</v>
      </c>
      <c r="O8" s="82">
        <f t="shared" si="10"/>
        <v>4580.125</v>
      </c>
      <c r="P8" s="42">
        <f>IFERROR(VLOOKUP(C8,재고현황!$A:$D,4,0),0)</f>
        <v>4</v>
      </c>
      <c r="Q8" s="44">
        <f t="shared" si="11"/>
        <v>2.6200158292623019E-3</v>
      </c>
      <c r="R8" s="64">
        <f>SUMIF(입고예정_260527!C:C,발주검토!C8,입고예정_260527!F:F)</f>
        <v>0</v>
      </c>
      <c r="S8" s="44">
        <f t="shared" si="12"/>
        <v>8.733386097541006E-4</v>
      </c>
      <c r="T8" s="88">
        <v>14000</v>
      </c>
      <c r="U8" s="62">
        <f t="shared" si="13"/>
        <v>6.1726754182473185</v>
      </c>
      <c r="V8" s="94" t="s">
        <v>2848</v>
      </c>
    </row>
    <row r="9" spans="1:22">
      <c r="A9" s="54">
        <v>4</v>
      </c>
      <c r="B9" s="41">
        <v>6</v>
      </c>
      <c r="C9" s="41" t="s">
        <v>2473</v>
      </c>
      <c r="D9" s="41" t="s">
        <v>264</v>
      </c>
      <c r="E9" s="41" t="s">
        <v>2474</v>
      </c>
      <c r="F9" s="42">
        <f>VLOOKUP(C9,'판매현황-통합'!$J$2:$M$1479,4,0)</f>
        <v>24439</v>
      </c>
      <c r="G9" s="41" t="str">
        <f>VLOOKUP(C9,'판매현황-통합'!J:P,6,0)</f>
        <v xml:space="preserve">2024/04 </v>
      </c>
      <c r="H9" s="42">
        <f>VLOOKUP(C9,'판매현황-통합'!J:P,7,0)</f>
        <v>2197</v>
      </c>
      <c r="I9" s="42">
        <f t="shared" si="7"/>
        <v>1018.2916666666666</v>
      </c>
      <c r="J9" s="65">
        <f>SUMIF(판매현황_2026!C:C,발주검토!C9,판매현황_2026!F:F)/4</f>
        <v>761</v>
      </c>
      <c r="K9" s="57">
        <f t="shared" si="8"/>
        <v>-257.29166666666663</v>
      </c>
      <c r="L9" s="42" t="str">
        <f t="shared" si="9"/>
        <v>감소</v>
      </c>
      <c r="M9" s="43" t="str">
        <f>VLOOKUP(C9,'판매현황-통합'!$J$1:$Q$1420,8,0)</f>
        <v>Fiberwit Link Communication Co.,LTD</v>
      </c>
      <c r="N9" s="38">
        <f>VLOOKUP(M9,리드타임!$B$3:$D$10,3,0)</f>
        <v>60</v>
      </c>
      <c r="O9" s="82">
        <f t="shared" si="10"/>
        <v>3054.875</v>
      </c>
      <c r="P9" s="42">
        <f>IFERROR(VLOOKUP(C9,재고현황!$A:$D,4,0),0)</f>
        <v>2272</v>
      </c>
      <c r="Q9" s="44">
        <f t="shared" si="11"/>
        <v>2.2311878554769016</v>
      </c>
      <c r="R9" s="64">
        <f>SUMIF(입고예정_260527!C:C,발주검토!C9,입고예정_260527!F:F)</f>
        <v>3900</v>
      </c>
      <c r="S9" s="44">
        <f t="shared" si="12"/>
        <v>2.0203772658455748</v>
      </c>
      <c r="T9" s="88">
        <v>3000</v>
      </c>
      <c r="U9" s="62">
        <f t="shared" si="13"/>
        <v>6.0072425221981263</v>
      </c>
      <c r="V9" s="94" t="s">
        <v>2850</v>
      </c>
    </row>
    <row r="10" spans="1:22">
      <c r="A10" s="54">
        <v>3</v>
      </c>
      <c r="B10" s="41">
        <v>7</v>
      </c>
      <c r="C10" s="41" t="s">
        <v>2479</v>
      </c>
      <c r="D10" s="41" t="s">
        <v>264</v>
      </c>
      <c r="E10" s="41" t="s">
        <v>2480</v>
      </c>
      <c r="F10" s="42">
        <f>VLOOKUP(C10,'판매현황-통합'!$J$2:$M$1479,4,0)</f>
        <v>22527</v>
      </c>
      <c r="G10" s="41" t="str">
        <f>VLOOKUP(C10,'판매현황-통합'!J:P,6,0)</f>
        <v xml:space="preserve">2024/04 </v>
      </c>
      <c r="H10" s="42">
        <f>VLOOKUP(C10,'판매현황-통합'!J:P,7,0)</f>
        <v>1525</v>
      </c>
      <c r="I10" s="42">
        <f t="shared" si="7"/>
        <v>938.625</v>
      </c>
      <c r="J10" s="65">
        <f>SUMIF(판매현황_2026!C:C,발주검토!C10,판매현황_2026!F:F)/4</f>
        <v>851</v>
      </c>
      <c r="K10" s="57">
        <f t="shared" si="8"/>
        <v>-87.625</v>
      </c>
      <c r="L10" s="42" t="str">
        <f t="shared" si="9"/>
        <v>감소</v>
      </c>
      <c r="M10" s="43" t="str">
        <f>VLOOKUP(C10,'판매현황-통합'!$J$1:$Q$1420,8,0)</f>
        <v>Fiberwit Link Communication Co.,LTD</v>
      </c>
      <c r="N10" s="38">
        <f>VLOOKUP(M10,리드타임!$B$3:$D$10,3,0)</f>
        <v>60</v>
      </c>
      <c r="O10" s="82">
        <f t="shared" si="10"/>
        <v>2815.875</v>
      </c>
      <c r="P10" s="42">
        <f>IFERROR(VLOOKUP(C10,재고현황!$A:$D,4,0),0)</f>
        <v>2330</v>
      </c>
      <c r="Q10" s="44">
        <f t="shared" si="11"/>
        <v>2.4823545079238247</v>
      </c>
      <c r="R10" s="64">
        <f>SUMIF(입고예정_260527!C:C,발주검토!C10,입고예정_260527!F:F)</f>
        <v>2600</v>
      </c>
      <c r="S10" s="44">
        <f t="shared" si="12"/>
        <v>1.7507879433568607</v>
      </c>
      <c r="T10" s="88">
        <v>3500</v>
      </c>
      <c r="U10" s="62">
        <f t="shared" si="13"/>
        <v>5.9812225329604471</v>
      </c>
      <c r="V10" s="95" t="s">
        <v>2477</v>
      </c>
    </row>
    <row r="11" spans="1:22">
      <c r="A11" s="54">
        <v>27</v>
      </c>
      <c r="B11" s="41">
        <v>8</v>
      </c>
      <c r="C11" s="41" t="s">
        <v>3872</v>
      </c>
      <c r="D11" s="41" t="s">
        <v>1426</v>
      </c>
      <c r="E11" s="41" t="s">
        <v>3873</v>
      </c>
      <c r="F11" s="42">
        <f>VLOOKUP(C11,'판매현황-통합'!$J$2:$M$1479,4,0)</f>
        <v>23336</v>
      </c>
      <c r="G11" s="41" t="str">
        <f>VLOOKUP(C11,'판매현황-통합'!J:P,6,0)</f>
        <v xml:space="preserve">2026/02 </v>
      </c>
      <c r="H11" s="42">
        <f>VLOOKUP(C11,'판매현황-통합'!J:P,7,0)</f>
        <v>4200</v>
      </c>
      <c r="I11" s="42">
        <f t="shared" si="7"/>
        <v>972.33333333333337</v>
      </c>
      <c r="J11" s="65">
        <f>SUMIF(판매현황_2026!C:C,발주검토!C11,판매현황_2026!F:F)/4</f>
        <v>2360</v>
      </c>
      <c r="K11" s="57">
        <f t="shared" si="8"/>
        <v>1387.6666666666665</v>
      </c>
      <c r="L11" s="42" t="str">
        <f t="shared" si="9"/>
        <v>증가</v>
      </c>
      <c r="M11" s="43" t="str">
        <f>VLOOKUP(C11,'판매현황-통합'!$J$1:$Q$1420,8,0)</f>
        <v>Fiberwit Link Communication Co.,LTD</v>
      </c>
      <c r="N11" s="38">
        <f>VLOOKUP(M11,리드타임!$B$3:$D$10,3,0)</f>
        <v>60</v>
      </c>
      <c r="O11" s="82">
        <f t="shared" si="10"/>
        <v>2917</v>
      </c>
      <c r="P11" s="42">
        <f>IFERROR(VLOOKUP(C11,재고현황!$A:$D,4,0),0)</f>
        <v>-500</v>
      </c>
      <c r="Q11" s="44">
        <f t="shared" si="11"/>
        <v>-0.51422694549194381</v>
      </c>
      <c r="R11" s="64">
        <f>SUMIF(입고예정_260527!C:C,발주검토!C11,입고예정_260527!F:F)</f>
        <v>8000</v>
      </c>
      <c r="S11" s="44">
        <f t="shared" si="12"/>
        <v>2.5711347274597189</v>
      </c>
      <c r="T11" s="88">
        <v>1300</v>
      </c>
      <c r="U11" s="62">
        <f t="shared" si="13"/>
        <v>6.0503942406582105</v>
      </c>
      <c r="V11" s="94" t="s">
        <v>2550</v>
      </c>
    </row>
    <row r="12" spans="1:22">
      <c r="A12" s="54">
        <v>25</v>
      </c>
      <c r="B12" s="41">
        <v>9</v>
      </c>
      <c r="C12" s="41" t="s">
        <v>814</v>
      </c>
      <c r="D12" s="41" t="s">
        <v>813</v>
      </c>
      <c r="E12" s="41" t="s">
        <v>815</v>
      </c>
      <c r="F12" s="42">
        <f>VLOOKUP(C12,'판매현황-통합'!$J$2:$M$1479,4,0)</f>
        <v>13006</v>
      </c>
      <c r="G12" s="41" t="str">
        <f>VLOOKUP(C12,'판매현황-통합'!J:P,6,0)</f>
        <v xml:space="preserve">2024/12 </v>
      </c>
      <c r="H12" s="42">
        <f>VLOOKUP(C12,'판매현황-통합'!J:P,7,0)</f>
        <v>3000</v>
      </c>
      <c r="I12" s="42">
        <f t="shared" si="7"/>
        <v>541.91666666666663</v>
      </c>
      <c r="J12" s="65">
        <f>SUMIF(판매현황_2026!C:C,발주검토!C12,판매현황_2026!F:F)/4</f>
        <v>85</v>
      </c>
      <c r="K12" s="57">
        <f t="shared" si="8"/>
        <v>-456.91666666666663</v>
      </c>
      <c r="L12" s="42" t="str">
        <f t="shared" si="9"/>
        <v>감소</v>
      </c>
      <c r="M12" s="43" t="str">
        <f>VLOOKUP(C12,'판매현황-통합'!$J$1:$Q$1420,8,0)</f>
        <v>Fiberwit Link Communication Co.,LTD</v>
      </c>
      <c r="N12" s="38">
        <f>VLOOKUP(M12,리드타임!$B$3:$D$10,3,0)</f>
        <v>60</v>
      </c>
      <c r="O12" s="82">
        <f t="shared" si="10"/>
        <v>1625.75</v>
      </c>
      <c r="P12" s="42">
        <f>IFERROR(VLOOKUP(C12,재고현황!$A:$D,4,0),0)</f>
        <v>2748</v>
      </c>
      <c r="Q12" s="44">
        <f t="shared" si="11"/>
        <v>5.0708903582961717</v>
      </c>
      <c r="R12" s="64">
        <f>SUMIF(입고예정_260527!C:C,발주검토!C12,입고예정_260527!F:F)</f>
        <v>1100</v>
      </c>
      <c r="S12" s="44">
        <f t="shared" si="12"/>
        <v>2.3669075811164078</v>
      </c>
      <c r="T12" s="88">
        <v>1000</v>
      </c>
      <c r="U12" s="62">
        <f t="shared" si="13"/>
        <v>5.9460249115792712</v>
      </c>
      <c r="V12" s="94" t="s">
        <v>2546</v>
      </c>
    </row>
    <row r="13" spans="1:22">
      <c r="A13" s="54">
        <v>7</v>
      </c>
      <c r="B13" s="41">
        <v>10</v>
      </c>
      <c r="C13" s="41" t="s">
        <v>2484</v>
      </c>
      <c r="D13" s="41" t="s">
        <v>264</v>
      </c>
      <c r="E13" s="41" t="s">
        <v>2485</v>
      </c>
      <c r="F13" s="42">
        <f>VLOOKUP(C13,'판매현황-통합'!$J$2:$M$1479,4,0)</f>
        <v>10662</v>
      </c>
      <c r="G13" s="41" t="str">
        <f>VLOOKUP(C13,'판매현황-통합'!J:P,6,0)</f>
        <v xml:space="preserve">2024/04 </v>
      </c>
      <c r="H13" s="42">
        <f>VLOOKUP(C13,'판매현황-통합'!J:P,7,0)</f>
        <v>987</v>
      </c>
      <c r="I13" s="42">
        <f t="shared" si="7"/>
        <v>444.25</v>
      </c>
      <c r="J13" s="65">
        <f>SUMIF(판매현황_2026!C:C,발주검토!C13,판매현황_2026!F:F)/4</f>
        <v>343.75</v>
      </c>
      <c r="K13" s="57">
        <f t="shared" si="8"/>
        <v>-100.5</v>
      </c>
      <c r="L13" s="42" t="str">
        <f t="shared" si="9"/>
        <v>감소</v>
      </c>
      <c r="M13" s="43" t="str">
        <f>VLOOKUP(C13,'판매현황-통합'!$J$1:$Q$1420,8,0)</f>
        <v>Fiberwit Link Communication Co.,LTD</v>
      </c>
      <c r="N13" s="38">
        <f>VLOOKUP(M13,리드타임!$B$3:$D$10,3,0)</f>
        <v>60</v>
      </c>
      <c r="O13" s="82">
        <f t="shared" si="10"/>
        <v>1332.75</v>
      </c>
      <c r="P13" s="42">
        <f>IFERROR(VLOOKUP(C13,재고현황!$A:$D,4,0),0)</f>
        <v>791</v>
      </c>
      <c r="Q13" s="44">
        <f t="shared" si="11"/>
        <v>1.7805289814293754</v>
      </c>
      <c r="R13" s="64">
        <f>SUMIF(입고예정_260527!C:C,발주검토!C13,입고예정_260527!F:F)</f>
        <v>900</v>
      </c>
      <c r="S13" s="44">
        <f t="shared" si="12"/>
        <v>1.2688051022322266</v>
      </c>
      <c r="T13" s="88">
        <v>2300</v>
      </c>
      <c r="U13" s="62">
        <f t="shared" si="13"/>
        <v>5.9836803601575692</v>
      </c>
      <c r="V13" s="94" t="s">
        <v>2556</v>
      </c>
    </row>
    <row r="14" spans="1:22">
      <c r="A14" s="54">
        <v>53</v>
      </c>
      <c r="B14" s="41">
        <v>11</v>
      </c>
      <c r="C14" s="41" t="s">
        <v>3886</v>
      </c>
      <c r="D14" s="41" t="s">
        <v>1433</v>
      </c>
      <c r="E14" s="41" t="s">
        <v>3887</v>
      </c>
      <c r="F14" s="42">
        <f>VLOOKUP(C14,'판매현황-통합'!$J$2:$M$1479,4,0)</f>
        <v>12845</v>
      </c>
      <c r="G14" s="41" t="str">
        <f>VLOOKUP(C14,'판매현황-통합'!J:P,6,0)</f>
        <v xml:space="preserve">2026/02 </v>
      </c>
      <c r="H14" s="42">
        <f>VLOOKUP(C14,'판매현황-통합'!J:P,7,0)</f>
        <v>2570</v>
      </c>
      <c r="I14" s="42">
        <f t="shared" si="7"/>
        <v>535.20833333333337</v>
      </c>
      <c r="J14" s="65">
        <f>SUMIF(판매현황_2026!C:C,발주검토!C14,판매현황_2026!F:F)/4</f>
        <v>960</v>
      </c>
      <c r="K14" s="57">
        <f t="shared" si="8"/>
        <v>424.79166666666663</v>
      </c>
      <c r="L14" s="42" t="str">
        <f t="shared" si="9"/>
        <v>증가</v>
      </c>
      <c r="M14" s="43" t="str">
        <f>VLOOKUP(C14,'판매현황-통합'!$J$1:$Q$1420,8,0)</f>
        <v>Fiberwit Link Communication Co.,LTD</v>
      </c>
      <c r="N14" s="38">
        <f>VLOOKUP(M14,리드타임!$B$3:$D$10,3,0)</f>
        <v>60</v>
      </c>
      <c r="O14" s="82">
        <f t="shared" si="10"/>
        <v>1605.625</v>
      </c>
      <c r="P14" s="42">
        <f>IFERROR(VLOOKUP(C14,재고현황!$A:$D,4,0),0)</f>
        <v>-200</v>
      </c>
      <c r="Q14" s="44">
        <f t="shared" si="11"/>
        <v>-0.37368625924484233</v>
      </c>
      <c r="R14" s="64">
        <f>SUMIF(입고예정_260527!C:C,발주검토!C14,입고예정_260527!F:F)</f>
        <v>1900</v>
      </c>
      <c r="S14" s="44">
        <f t="shared" si="12"/>
        <v>1.0587777345270533</v>
      </c>
      <c r="T14" s="88">
        <f t="shared" ref="T14" si="14">I14*9-R14</f>
        <v>2916.875</v>
      </c>
      <c r="U14" s="62">
        <f t="shared" si="13"/>
        <v>5.6263137407551573</v>
      </c>
      <c r="V14" s="94" t="s">
        <v>3888</v>
      </c>
    </row>
    <row r="15" spans="1:22">
      <c r="A15" s="54">
        <v>8</v>
      </c>
      <c r="B15" s="41">
        <v>12</v>
      </c>
      <c r="C15" s="41" t="s">
        <v>612</v>
      </c>
      <c r="D15" s="41" t="s">
        <v>363</v>
      </c>
      <c r="E15" s="41" t="s">
        <v>613</v>
      </c>
      <c r="F15" s="42">
        <f>VLOOKUP(C15,'판매현황-통합'!$J$2:$M$1479,4,0)</f>
        <v>9558</v>
      </c>
      <c r="G15" s="41" t="str">
        <f>VLOOKUP(C15,'판매현황-통합'!J:P,6,0)</f>
        <v xml:space="preserve">2024/11 </v>
      </c>
      <c r="H15" s="42">
        <f>VLOOKUP(C15,'판매현황-통합'!J:P,7,0)</f>
        <v>4102</v>
      </c>
      <c r="I15" s="42">
        <f t="shared" si="7"/>
        <v>398.25</v>
      </c>
      <c r="J15" s="65">
        <f>SUMIF(판매현황_2026!C:C,발주검토!C15,판매현황_2026!F:F)/4</f>
        <v>162.5</v>
      </c>
      <c r="K15" s="57">
        <f t="shared" si="8"/>
        <v>-235.75</v>
      </c>
      <c r="L15" s="42" t="str">
        <f t="shared" si="9"/>
        <v>감소</v>
      </c>
      <c r="M15" s="43" t="str">
        <f>VLOOKUP(C15,'판매현황-통합'!$J$1:$Q$1420,8,0)</f>
        <v>Fiberwit Link Communication Co.,LTD</v>
      </c>
      <c r="N15" s="38">
        <f>VLOOKUP(M15,리드타임!$B$3:$D$10,3,0)</f>
        <v>60</v>
      </c>
      <c r="O15" s="82">
        <f t="shared" si="10"/>
        <v>1194.75</v>
      </c>
      <c r="P15" s="42">
        <f>IFERROR(VLOOKUP(C15,재고현황!$A:$D,4,0),0)</f>
        <v>2310</v>
      </c>
      <c r="Q15" s="44">
        <f t="shared" si="11"/>
        <v>5.8003766478342751</v>
      </c>
      <c r="R15" s="64">
        <f>SUMIF(입고예정_260527!C:C,발주검토!C15,입고예정_260527!F:F)</f>
        <v>0</v>
      </c>
      <c r="S15" s="44">
        <f t="shared" si="12"/>
        <v>1.933458882611425</v>
      </c>
      <c r="T15" s="88">
        <v>1300</v>
      </c>
      <c r="U15" s="62">
        <f t="shared" si="13"/>
        <v>6.0646578782171998</v>
      </c>
      <c r="V15" s="94" t="s">
        <v>3880</v>
      </c>
    </row>
    <row r="16" spans="1:22">
      <c r="A16" s="54">
        <v>34</v>
      </c>
      <c r="B16" s="41">
        <v>13</v>
      </c>
      <c r="C16" s="41" t="s">
        <v>3892</v>
      </c>
      <c r="D16" s="41" t="s">
        <v>1433</v>
      </c>
      <c r="E16" s="41" t="s">
        <v>3893</v>
      </c>
      <c r="F16" s="42">
        <f>VLOOKUP(C16,'판매현황-통합'!$J$2:$M$1479,4,0)</f>
        <v>10963</v>
      </c>
      <c r="G16" s="41" t="str">
        <f>VLOOKUP(C16,'판매현황-통합'!J:P,6,0)</f>
        <v xml:space="preserve">2026/03 </v>
      </c>
      <c r="H16" s="42">
        <f>VLOOKUP(C16,'판매현황-통합'!J:P,7,0)</f>
        <v>1990</v>
      </c>
      <c r="I16" s="42">
        <f t="shared" si="7"/>
        <v>456.79166666666669</v>
      </c>
      <c r="J16" s="65">
        <f>SUMIF(판매현황_2026!C:C,발주검토!C16,판매현황_2026!F:F)/4</f>
        <v>602.75</v>
      </c>
      <c r="K16" s="57">
        <f t="shared" si="8"/>
        <v>145.95833333333331</v>
      </c>
      <c r="L16" s="42" t="str">
        <f t="shared" si="9"/>
        <v>증가</v>
      </c>
      <c r="M16" s="43" t="str">
        <f>VLOOKUP(C16,'판매현황-통합'!$J$1:$Q$1420,8,0)</f>
        <v>Fiberwit Link Communication Co.,LTD</v>
      </c>
      <c r="N16" s="38">
        <f>VLOOKUP(M16,리드타임!$B$3:$D$10,3,0)</f>
        <v>60</v>
      </c>
      <c r="O16" s="82">
        <f t="shared" si="10"/>
        <v>1370.375</v>
      </c>
      <c r="P16" s="42">
        <f>IFERROR(VLOOKUP(C16,재고현황!$A:$D,4,0),0)</f>
        <v>70</v>
      </c>
      <c r="Q16" s="44">
        <f t="shared" si="11"/>
        <v>0.15324272553133267</v>
      </c>
      <c r="R16" s="64">
        <f>SUMIF(입고예정_260527!C:C,발주검토!C16,입고예정_260527!F:F)</f>
        <v>150</v>
      </c>
      <c r="S16" s="44">
        <f t="shared" si="12"/>
        <v>0.16053999817568185</v>
      </c>
      <c r="T16" s="88">
        <f>I16*9-R16</f>
        <v>3961.125</v>
      </c>
      <c r="U16" s="62">
        <f t="shared" si="13"/>
        <v>6.1532427255313324</v>
      </c>
      <c r="V16" s="94" t="s">
        <v>3886</v>
      </c>
    </row>
    <row r="17" spans="1:22">
      <c r="A17" s="54">
        <v>13</v>
      </c>
      <c r="B17" s="41">
        <v>14</v>
      </c>
      <c r="C17" s="41" t="s">
        <v>655</v>
      </c>
      <c r="D17" s="41" t="s">
        <v>654</v>
      </c>
      <c r="E17" s="41" t="s">
        <v>656</v>
      </c>
      <c r="F17" s="42">
        <f>VLOOKUP(C17,'판매현황-통합'!$J$2:$M$1479,4,0)</f>
        <v>9086</v>
      </c>
      <c r="G17" s="41" t="str">
        <f>VLOOKUP(C17,'판매현황-통합'!J:P,6,0)</f>
        <v xml:space="preserve">2024/11 </v>
      </c>
      <c r="H17" s="42">
        <f>VLOOKUP(C17,'판매현황-통합'!J:P,7,0)</f>
        <v>4241</v>
      </c>
      <c r="I17" s="42">
        <f t="shared" si="7"/>
        <v>378.58333333333331</v>
      </c>
      <c r="J17" s="65">
        <f>SUMIF(판매현황_2026!C:C,발주검토!C17,판매현황_2026!F:F)/4</f>
        <v>193.75</v>
      </c>
      <c r="K17" s="57">
        <f t="shared" si="8"/>
        <v>-184.83333333333331</v>
      </c>
      <c r="L17" s="42" t="str">
        <f t="shared" si="9"/>
        <v>감소</v>
      </c>
      <c r="M17" s="43" t="str">
        <f>VLOOKUP(C17,'판매현황-통합'!$J$1:$Q$1420,8,0)</f>
        <v>Fiberwit Link Communication Co.,LTD</v>
      </c>
      <c r="N17" s="38">
        <f>VLOOKUP(M17,리드타임!$B$3:$D$10,3,0)</f>
        <v>60</v>
      </c>
      <c r="O17" s="82">
        <f t="shared" si="10"/>
        <v>1135.75</v>
      </c>
      <c r="P17" s="42">
        <f>IFERROR(VLOOKUP(C17,재고현황!$A:$D,4,0),0)</f>
        <v>2613</v>
      </c>
      <c r="Q17" s="44">
        <f t="shared" si="11"/>
        <v>6.9020471054369361</v>
      </c>
      <c r="R17" s="64">
        <f>SUMIF(입고예정_260527!C:C,발주검토!C17,입고예정_260527!F:F)</f>
        <v>0</v>
      </c>
      <c r="S17" s="44">
        <f t="shared" si="12"/>
        <v>2.3006823684789786</v>
      </c>
      <c r="T17" s="88">
        <v>1000</v>
      </c>
      <c r="U17" s="62">
        <f t="shared" si="13"/>
        <v>6.5434734756768655</v>
      </c>
      <c r="V17" s="94" t="s">
        <v>3892</v>
      </c>
    </row>
    <row r="18" spans="1:22">
      <c r="A18" s="54">
        <v>44</v>
      </c>
      <c r="B18" s="41">
        <v>15</v>
      </c>
      <c r="C18" s="41" t="s">
        <v>634</v>
      </c>
      <c r="D18" s="41" t="s">
        <v>633</v>
      </c>
      <c r="E18" s="41" t="s">
        <v>635</v>
      </c>
      <c r="F18" s="42">
        <f>VLOOKUP(C18,'판매현황-통합'!$J$2:$M$1479,4,0)</f>
        <v>8912</v>
      </c>
      <c r="G18" s="41" t="str">
        <f>VLOOKUP(C18,'판매현황-통합'!J:P,6,0)</f>
        <v xml:space="preserve">2024/01 </v>
      </c>
      <c r="H18" s="42">
        <f>VLOOKUP(C18,'판매현황-통합'!J:P,7,0)</f>
        <v>1460</v>
      </c>
      <c r="I18" s="42">
        <f t="shared" si="7"/>
        <v>371.33333333333331</v>
      </c>
      <c r="J18" s="65">
        <f>SUMIF(판매현황_2026!C:C,발주검토!C18,판매현황_2026!F:F)/4</f>
        <v>232.5</v>
      </c>
      <c r="K18" s="57">
        <f t="shared" si="8"/>
        <v>-138.83333333333331</v>
      </c>
      <c r="L18" s="42" t="str">
        <f t="shared" si="9"/>
        <v>감소</v>
      </c>
      <c r="M18" s="43" t="str">
        <f>VLOOKUP(C18,'판매현황-통합'!$J$1:$Q$1420,8,0)</f>
        <v>Fiberwit Link Communication Co.,LTD</v>
      </c>
      <c r="N18" s="38">
        <f>VLOOKUP(M18,리드타임!$B$3:$D$10,3,0)</f>
        <v>60</v>
      </c>
      <c r="O18" s="82">
        <f t="shared" si="10"/>
        <v>1114</v>
      </c>
      <c r="P18" s="42">
        <f>IFERROR(VLOOKUP(C18,재고현황!$A:$D,4,0),0)</f>
        <v>326</v>
      </c>
      <c r="Q18" s="44">
        <f t="shared" si="11"/>
        <v>0.87791741472172358</v>
      </c>
      <c r="R18" s="64">
        <f>SUMIF(입고예정_260527!C:C,발주검토!C18,입고예정_260527!F:F)</f>
        <v>2200</v>
      </c>
      <c r="S18" s="44">
        <f t="shared" si="12"/>
        <v>2.2675044883303412</v>
      </c>
      <c r="T18" s="88">
        <v>800</v>
      </c>
      <c r="U18" s="62">
        <f t="shared" si="13"/>
        <v>5.9569120287253146</v>
      </c>
      <c r="V18" s="94" t="s">
        <v>2397</v>
      </c>
    </row>
    <row r="19" spans="1:22">
      <c r="A19" s="54">
        <v>33</v>
      </c>
      <c r="B19" s="41">
        <v>16</v>
      </c>
      <c r="C19" s="41" t="s">
        <v>737</v>
      </c>
      <c r="D19" s="41" t="s">
        <v>736</v>
      </c>
      <c r="E19" s="41" t="s">
        <v>738</v>
      </c>
      <c r="F19" s="42">
        <f>VLOOKUP(C19,'판매현황-통합'!$J$2:$M$1479,4,0)</f>
        <v>8557</v>
      </c>
      <c r="G19" s="41" t="str">
        <f>VLOOKUP(C19,'판매현황-통합'!J:P,6,0)</f>
        <v xml:space="preserve">2025/11 </v>
      </c>
      <c r="H19" s="42">
        <f>VLOOKUP(C19,'판매현황-통합'!J:P,7,0)</f>
        <v>2257</v>
      </c>
      <c r="I19" s="42">
        <f t="shared" si="7"/>
        <v>356.54166666666669</v>
      </c>
      <c r="J19" s="65">
        <f>SUMIF(판매현황_2026!C:C,발주검토!C19,판매현황_2026!F:F)/4</f>
        <v>176.5</v>
      </c>
      <c r="K19" s="57">
        <f t="shared" si="8"/>
        <v>-180.04166666666669</v>
      </c>
      <c r="L19" s="42" t="str">
        <f t="shared" si="9"/>
        <v>감소</v>
      </c>
      <c r="M19" s="43" t="str">
        <f>VLOOKUP(C19,'판매현황-통합'!$J$1:$Q$1420,8,0)</f>
        <v>Fiberwit Link Communication Co.,LTD</v>
      </c>
      <c r="N19" s="38">
        <f>VLOOKUP(M19,리드타임!$B$3:$D$10,3,0)</f>
        <v>60</v>
      </c>
      <c r="O19" s="82">
        <f t="shared" si="10"/>
        <v>1069.625</v>
      </c>
      <c r="P19" s="42">
        <f>IFERROR(VLOOKUP(C19,재고현황!$A:$D,4,0),0)</f>
        <v>1744</v>
      </c>
      <c r="Q19" s="44">
        <f t="shared" si="11"/>
        <v>4.8914339137548204</v>
      </c>
      <c r="R19" s="64">
        <f>SUMIF(입고예정_260527!C:C,발주검토!C19,입고예정_260527!F:F)</f>
        <v>1500</v>
      </c>
      <c r="S19" s="44">
        <f t="shared" si="12"/>
        <v>3.032838611662966</v>
      </c>
      <c r="T19" s="88"/>
      <c r="U19" s="62">
        <f t="shared" si="13"/>
        <v>6.0985158349888975</v>
      </c>
      <c r="V19" s="94" t="s">
        <v>2400</v>
      </c>
    </row>
    <row r="20" spans="1:22">
      <c r="A20" s="54">
        <v>39</v>
      </c>
      <c r="B20" s="41">
        <v>17</v>
      </c>
      <c r="C20" s="41" t="s">
        <v>3876</v>
      </c>
      <c r="D20" s="41" t="s">
        <v>1433</v>
      </c>
      <c r="E20" s="41" t="s">
        <v>3877</v>
      </c>
      <c r="F20" s="42">
        <f>VLOOKUP(C20,'판매현황-통합'!$J$2:$M$1479,4,0)</f>
        <v>9322</v>
      </c>
      <c r="G20" s="41" t="str">
        <f>VLOOKUP(C20,'판매현황-통합'!J:P,6,0)</f>
        <v xml:space="preserve">2024/10 </v>
      </c>
      <c r="H20" s="42">
        <f>VLOOKUP(C20,'판매현황-통합'!J:P,7,0)</f>
        <v>685</v>
      </c>
      <c r="I20" s="42">
        <f t="shared" si="7"/>
        <v>388.41666666666669</v>
      </c>
      <c r="J20" s="65">
        <f>SUMIF(판매현황_2026!C:C,발주검토!C20,판매현황_2026!F:F)/4</f>
        <v>416.25</v>
      </c>
      <c r="K20" s="57">
        <f t="shared" si="8"/>
        <v>27.833333333333314</v>
      </c>
      <c r="L20" s="42" t="str">
        <f t="shared" si="9"/>
        <v>증가</v>
      </c>
      <c r="M20" s="43" t="str">
        <f>VLOOKUP(C20,'판매현황-통합'!$J$1:$Q$1420,8,0)</f>
        <v>Fiberwit Link Communication Co.,LTD</v>
      </c>
      <c r="N20" s="38">
        <f>VLOOKUP(M20,리드타임!$B$3:$D$10,3,0)</f>
        <v>60</v>
      </c>
      <c r="O20" s="82">
        <f t="shared" si="10"/>
        <v>1165.25</v>
      </c>
      <c r="P20" s="42">
        <f>IFERROR(VLOOKUP(C20,재고현황!$A:$D,4,0),0)</f>
        <v>-200</v>
      </c>
      <c r="Q20" s="44">
        <f t="shared" si="11"/>
        <v>-0.51491096331259378</v>
      </c>
      <c r="R20" s="64">
        <f>SUMIF(입고예정_260527!C:C,발주검토!C20,입고예정_260527!F:F)</f>
        <v>1500</v>
      </c>
      <c r="S20" s="44">
        <f t="shared" si="12"/>
        <v>1.1156404205106201</v>
      </c>
      <c r="T20" s="88">
        <v>2200</v>
      </c>
      <c r="U20" s="62">
        <f t="shared" si="13"/>
        <v>6.0109418579703924</v>
      </c>
      <c r="V20" s="95" t="s">
        <v>3882</v>
      </c>
    </row>
    <row r="21" spans="1:22">
      <c r="A21" s="54">
        <v>24</v>
      </c>
      <c r="B21" s="41">
        <v>18</v>
      </c>
      <c r="C21" s="41" t="s">
        <v>2494</v>
      </c>
      <c r="D21" s="41" t="s">
        <v>264</v>
      </c>
      <c r="E21" s="41" t="s">
        <v>2495</v>
      </c>
      <c r="F21" s="42">
        <f>VLOOKUP(C21,'판매현황-통합'!$J$2:$M$1479,4,0)</f>
        <v>8614</v>
      </c>
      <c r="G21" s="41" t="str">
        <f>VLOOKUP(C21,'판매현황-통합'!J:P,6,0)</f>
        <v xml:space="preserve">2025/02 </v>
      </c>
      <c r="H21" s="42">
        <f>VLOOKUP(C21,'판매현황-통합'!J:P,7,0)</f>
        <v>585</v>
      </c>
      <c r="I21" s="42">
        <f t="shared" si="7"/>
        <v>358.91666666666669</v>
      </c>
      <c r="J21" s="65">
        <f>SUMIF(판매현황_2026!C:C,발주검토!C21,판매현황_2026!F:F)/4</f>
        <v>319.25</v>
      </c>
      <c r="K21" s="57">
        <f t="shared" si="8"/>
        <v>-39.666666666666686</v>
      </c>
      <c r="L21" s="42" t="str">
        <f t="shared" si="9"/>
        <v>감소</v>
      </c>
      <c r="M21" s="43" t="str">
        <f>VLOOKUP(C21,'판매현황-통합'!$J$1:$Q$1420,8,0)</f>
        <v>Fiberwit Link Communication Co.,LTD</v>
      </c>
      <c r="N21" s="38">
        <f>VLOOKUP(M21,리드타임!$B$3:$D$10,3,0)</f>
        <v>60</v>
      </c>
      <c r="O21" s="82">
        <f t="shared" si="10"/>
        <v>1076.75</v>
      </c>
      <c r="P21" s="42">
        <f>IFERROR(VLOOKUP(C21,재고현황!$A:$D,4,0),0)</f>
        <v>989</v>
      </c>
      <c r="Q21" s="44">
        <f t="shared" si="11"/>
        <v>2.7555142790805665</v>
      </c>
      <c r="R21" s="64">
        <f>SUMIF(입고예정_260527!C:C,발주검토!C21,입고예정_260527!F:F)</f>
        <v>2200</v>
      </c>
      <c r="S21" s="44">
        <f t="shared" si="12"/>
        <v>2.9616902716508009</v>
      </c>
      <c r="T21" s="88">
        <v>50</v>
      </c>
      <c r="U21" s="62">
        <f t="shared" si="13"/>
        <v>6.0243789180403988</v>
      </c>
      <c r="V21" s="94" t="s">
        <v>3874</v>
      </c>
    </row>
    <row r="22" spans="1:22">
      <c r="A22" s="54">
        <v>22</v>
      </c>
      <c r="B22" s="41">
        <v>19</v>
      </c>
      <c r="C22" s="41" t="s">
        <v>2628</v>
      </c>
      <c r="D22" s="41" t="s">
        <v>318</v>
      </c>
      <c r="E22" s="41" t="s">
        <v>2629</v>
      </c>
      <c r="F22" s="42">
        <f>VLOOKUP(C22,'판매현황-통합'!$J$2:$M$1479,4,0)</f>
        <v>6979</v>
      </c>
      <c r="G22" s="41" t="str">
        <f>VLOOKUP(C22,'판매현황-통합'!J:P,6,0)</f>
        <v xml:space="preserve">2024/08 </v>
      </c>
      <c r="H22" s="42">
        <f>VLOOKUP(C22,'판매현황-통합'!J:P,7,0)</f>
        <v>600</v>
      </c>
      <c r="I22" s="42">
        <f t="shared" si="7"/>
        <v>290.79166666666669</v>
      </c>
      <c r="J22" s="65">
        <f>SUMIF(판매현황_2026!C:C,발주검토!C22,판매현황_2026!F:F)/4</f>
        <v>175.75</v>
      </c>
      <c r="K22" s="57">
        <f t="shared" si="8"/>
        <v>-115.04166666666669</v>
      </c>
      <c r="L22" s="42" t="str">
        <f t="shared" si="9"/>
        <v>감소</v>
      </c>
      <c r="M22" s="43" t="str">
        <f>VLOOKUP(C22,'판매현황-통합'!$J$1:$Q$1420,8,0)</f>
        <v>Fiberwit Link Communication Co.,LTD</v>
      </c>
      <c r="N22" s="38">
        <f>VLOOKUP(M22,리드타임!$B$3:$D$10,3,0)</f>
        <v>60</v>
      </c>
      <c r="O22" s="82">
        <f t="shared" si="10"/>
        <v>872.375</v>
      </c>
      <c r="P22" s="42">
        <f>IFERROR(VLOOKUP(C22,재고현황!$A:$D,4,0),0)</f>
        <v>1361</v>
      </c>
      <c r="Q22" s="44">
        <f t="shared" si="11"/>
        <v>4.6803266943688202</v>
      </c>
      <c r="R22" s="64">
        <f>SUMIF(입고예정_260527!C:C,발주검토!C22,입고예정_260527!F:F)</f>
        <v>800</v>
      </c>
      <c r="S22" s="44">
        <f t="shared" si="12"/>
        <v>2.4771457228829346</v>
      </c>
      <c r="T22" s="88">
        <v>500</v>
      </c>
      <c r="U22" s="62">
        <f t="shared" si="13"/>
        <v>6.1508812150737926</v>
      </c>
      <c r="V22" s="95" t="s">
        <v>2932</v>
      </c>
    </row>
    <row r="23" spans="1:22">
      <c r="A23" s="54">
        <v>41</v>
      </c>
      <c r="B23" s="41">
        <v>20</v>
      </c>
      <c r="C23" s="41" t="s">
        <v>748</v>
      </c>
      <c r="D23" s="41" t="s">
        <v>747</v>
      </c>
      <c r="E23" s="41" t="s">
        <v>749</v>
      </c>
      <c r="F23" s="42">
        <f>VLOOKUP(C23,'판매현황-통합'!$J$2:$M$1479,4,0)</f>
        <v>6914</v>
      </c>
      <c r="G23" s="41" t="str">
        <f>VLOOKUP(C23,'판매현황-통합'!J:P,6,0)</f>
        <v xml:space="preserve">2025/12 </v>
      </c>
      <c r="H23" s="42">
        <f>VLOOKUP(C23,'판매현황-통합'!J:P,7,0)</f>
        <v>812</v>
      </c>
      <c r="I23" s="42">
        <f t="shared" si="7"/>
        <v>288.08333333333331</v>
      </c>
      <c r="J23" s="65">
        <f>SUMIF(판매현황_2026!C:C,발주검토!C23,판매현황_2026!F:F)/4</f>
        <v>174.5</v>
      </c>
      <c r="K23" s="57">
        <f t="shared" si="8"/>
        <v>-113.58333333333331</v>
      </c>
      <c r="L23" s="42" t="str">
        <f t="shared" si="9"/>
        <v>감소</v>
      </c>
      <c r="M23" s="43" t="str">
        <f>VLOOKUP(C23,'판매현황-통합'!$J$1:$Q$1420,8,0)</f>
        <v>Fiberwit Link Communication Co.,LTD</v>
      </c>
      <c r="N23" s="38">
        <f>VLOOKUP(M23,리드타임!$B$3:$D$10,3,0)</f>
        <v>60</v>
      </c>
      <c r="O23" s="82">
        <f t="shared" si="10"/>
        <v>864.25</v>
      </c>
      <c r="P23" s="42">
        <f>IFERROR(VLOOKUP(C23,재고현황!$A:$D,4,0),0)</f>
        <v>887</v>
      </c>
      <c r="Q23" s="44">
        <f t="shared" si="11"/>
        <v>3.0789702053803878</v>
      </c>
      <c r="R23" s="64">
        <f>SUMIF(입고예정_260527!C:C,발주검토!C23,입고예정_260527!F:F)</f>
        <v>1600</v>
      </c>
      <c r="S23" s="44">
        <f t="shared" si="12"/>
        <v>2.8776395718831358</v>
      </c>
      <c r="T23" s="88">
        <v>120</v>
      </c>
      <c r="U23" s="62">
        <f t="shared" si="13"/>
        <v>6.0494648539195834</v>
      </c>
      <c r="V23" s="95" t="s">
        <v>2934</v>
      </c>
    </row>
    <row r="24" spans="1:22">
      <c r="A24" s="54">
        <v>1</v>
      </c>
      <c r="B24" s="41">
        <v>21</v>
      </c>
      <c r="C24" s="41" t="s">
        <v>1370</v>
      </c>
      <c r="D24" s="41" t="s">
        <v>1369</v>
      </c>
      <c r="E24" s="41" t="s">
        <v>1352</v>
      </c>
      <c r="F24" s="42">
        <f>VLOOKUP(C24,'판매현황-통합'!$J$2:$M$1479,4,0)</f>
        <v>6405</v>
      </c>
      <c r="G24" s="41" t="str">
        <f>VLOOKUP(C24,'판매현황-통합'!J:P,6,0)</f>
        <v xml:space="preserve">2024/03 </v>
      </c>
      <c r="H24" s="42">
        <f>VLOOKUP(C24,'판매현황-통합'!J:P,7,0)</f>
        <v>702</v>
      </c>
      <c r="I24" s="42">
        <f t="shared" si="7"/>
        <v>266.875</v>
      </c>
      <c r="J24" s="65">
        <f>SUMIF(판매현황_2026!C:C,발주검토!C24,판매현황_2026!F:F)/4</f>
        <v>139</v>
      </c>
      <c r="K24" s="57">
        <f t="shared" si="8"/>
        <v>-127.875</v>
      </c>
      <c r="L24" s="42" t="str">
        <f t="shared" si="9"/>
        <v>감소</v>
      </c>
      <c r="M24" s="43" t="str">
        <f>VLOOKUP(C24,'판매현황-통합'!$J$1:$Q$1420,8,0)</f>
        <v>Huizhou Fibercan Industrial Co.,Ltd</v>
      </c>
      <c r="N24" s="38">
        <f>VLOOKUP(M24,리드타임!$B$3:$D$10,3,0)</f>
        <v>40</v>
      </c>
      <c r="O24" s="82">
        <f t="shared" si="10"/>
        <v>800.625</v>
      </c>
      <c r="P24" s="42">
        <f>IFERROR(VLOOKUP(C24,재고현황!$A:$D,4,0),0)</f>
        <v>1650</v>
      </c>
      <c r="Q24" s="44">
        <f t="shared" si="11"/>
        <v>6.182669789227166</v>
      </c>
      <c r="R24" s="64">
        <f>SUMIF(입고예정_260527!C:C,발주검토!C24,입고예정_260527!F:F)</f>
        <v>0</v>
      </c>
      <c r="S24" s="44">
        <f t="shared" si="12"/>
        <v>2.0608899297423888</v>
      </c>
      <c r="T24" s="88">
        <f>I24*9-R24</f>
        <v>2401.875</v>
      </c>
      <c r="U24" s="62">
        <f t="shared" si="13"/>
        <v>12.182669789227166</v>
      </c>
      <c r="V24" s="94" t="s">
        <v>2926</v>
      </c>
    </row>
    <row r="25" spans="1:22">
      <c r="A25" s="54">
        <v>32</v>
      </c>
      <c r="B25" s="41">
        <v>22</v>
      </c>
      <c r="C25" s="41" t="s">
        <v>2528</v>
      </c>
      <c r="D25" s="41" t="s">
        <v>294</v>
      </c>
      <c r="E25" s="41" t="s">
        <v>2529</v>
      </c>
      <c r="F25" s="42">
        <f>VLOOKUP(C25,'판매현황-통합'!$J$2:$M$1479,4,0)</f>
        <v>6918</v>
      </c>
      <c r="G25" s="41" t="str">
        <f>VLOOKUP(C25,'판매현황-통합'!J:P,6,0)</f>
        <v xml:space="preserve">2024/12 </v>
      </c>
      <c r="H25" s="42">
        <f>VLOOKUP(C25,'판매현황-통합'!J:P,7,0)</f>
        <v>675</v>
      </c>
      <c r="I25" s="42">
        <f t="shared" si="7"/>
        <v>288.25</v>
      </c>
      <c r="J25" s="65">
        <f>SUMIF(판매현황_2026!C:C,발주검토!C25,판매현황_2026!F:F)/4</f>
        <v>298.75</v>
      </c>
      <c r="K25" s="57">
        <f t="shared" si="8"/>
        <v>10.5</v>
      </c>
      <c r="L25" s="42" t="str">
        <f t="shared" si="9"/>
        <v>증가</v>
      </c>
      <c r="M25" s="43" t="str">
        <f>VLOOKUP(C25,'판매현황-통합'!$J$1:$Q$1420,8,0)</f>
        <v>Fiberwit Link Communication Co.,LTD</v>
      </c>
      <c r="N25" s="38">
        <f>VLOOKUP(M25,리드타임!$B$3:$D$10,3,0)</f>
        <v>60</v>
      </c>
      <c r="O25" s="82">
        <f t="shared" si="10"/>
        <v>864.75</v>
      </c>
      <c r="P25" s="42">
        <f>IFERROR(VLOOKUP(C25,재고현황!$A:$D,4,0),0)</f>
        <v>692</v>
      </c>
      <c r="Q25" s="44">
        <f t="shared" si="11"/>
        <v>2.4006938421509108</v>
      </c>
      <c r="R25" s="64">
        <f>SUMIF(입고예정_260527!C:C,발주검토!C25,입고예정_260527!F:F)</f>
        <v>1800</v>
      </c>
      <c r="S25" s="44">
        <f t="shared" si="12"/>
        <v>2.8817577334489739</v>
      </c>
      <c r="T25" s="88">
        <f>ROUND(+I25*9-P25-R25,-1)</f>
        <v>100</v>
      </c>
      <c r="U25" s="62">
        <f t="shared" si="13"/>
        <v>5.9921942758022553</v>
      </c>
      <c r="V25" s="95" t="s">
        <v>2922</v>
      </c>
    </row>
    <row r="26" spans="1:22">
      <c r="A26" s="54">
        <v>36</v>
      </c>
      <c r="B26" s="41">
        <v>23</v>
      </c>
      <c r="C26" s="41" t="s">
        <v>774</v>
      </c>
      <c r="D26" s="41" t="s">
        <v>773</v>
      </c>
      <c r="E26" s="41" t="s">
        <v>775</v>
      </c>
      <c r="F26" s="42">
        <f>VLOOKUP(C26,'판매현황-통합'!$J$2:$M$1479,4,0)</f>
        <v>5960</v>
      </c>
      <c r="G26" s="41" t="str">
        <f>VLOOKUP(C26,'판매현황-통합'!J:P,6,0)</f>
        <v xml:space="preserve">2025/12 </v>
      </c>
      <c r="H26" s="42">
        <f>VLOOKUP(C26,'판매현황-통합'!J:P,7,0)</f>
        <v>1110</v>
      </c>
      <c r="I26" s="42">
        <f t="shared" si="7"/>
        <v>248.33333333333334</v>
      </c>
      <c r="J26" s="65">
        <f>SUMIF(판매현황_2026!C:C,발주검토!C26,판매현황_2026!F:F)/4</f>
        <v>71.75</v>
      </c>
      <c r="K26" s="57">
        <f t="shared" si="8"/>
        <v>-176.58333333333334</v>
      </c>
      <c r="L26" s="42" t="str">
        <f t="shared" si="9"/>
        <v>감소</v>
      </c>
      <c r="M26" s="43" t="str">
        <f>VLOOKUP(C26,'판매현황-통합'!$J$1:$Q$1420,8,0)</f>
        <v>Fiberwit Link Communication Co.,LTD</v>
      </c>
      <c r="N26" s="38">
        <f>VLOOKUP(M26,리드타임!$B$3:$D$10,3,0)</f>
        <v>60</v>
      </c>
      <c r="O26" s="82">
        <f t="shared" si="10"/>
        <v>745</v>
      </c>
      <c r="P26" s="42">
        <f>IFERROR(VLOOKUP(C26,재고현황!$A:$D,4,0),0)</f>
        <v>1334</v>
      </c>
      <c r="Q26" s="44">
        <f t="shared" si="11"/>
        <v>5.3718120805369125</v>
      </c>
      <c r="R26" s="64">
        <f>SUMIF(입고예정_260527!C:C,발주검토!C26,입고예정_260527!F:F)</f>
        <v>1100</v>
      </c>
      <c r="S26" s="44">
        <f t="shared" si="12"/>
        <v>3.2671140939597314</v>
      </c>
      <c r="T26" s="88"/>
      <c r="U26" s="62">
        <f t="shared" si="13"/>
        <v>6.8013422818791947</v>
      </c>
      <c r="V26" s="95" t="s">
        <v>2771</v>
      </c>
    </row>
    <row r="27" spans="1:22">
      <c r="A27" s="54">
        <v>38</v>
      </c>
      <c r="B27" s="41">
        <v>24</v>
      </c>
      <c r="C27" s="41" t="s">
        <v>2606</v>
      </c>
      <c r="D27" s="41" t="s">
        <v>314</v>
      </c>
      <c r="E27" s="41" t="s">
        <v>2607</v>
      </c>
      <c r="F27" s="42">
        <f>VLOOKUP(C27,'판매현황-통합'!$J$2:$M$1479,4,0)</f>
        <v>6725</v>
      </c>
      <c r="G27" s="41" t="str">
        <f>VLOOKUP(C27,'판매현황-통합'!J:P,6,0)</f>
        <v xml:space="preserve">2024/05 </v>
      </c>
      <c r="H27" s="42">
        <f>VLOOKUP(C27,'판매현황-통합'!J:P,7,0)</f>
        <v>705</v>
      </c>
      <c r="I27" s="42">
        <f t="shared" si="7"/>
        <v>280.20833333333331</v>
      </c>
      <c r="J27" s="65">
        <f>SUMIF(판매현황_2026!C:C,발주검토!C27,판매현황_2026!F:F)/4</f>
        <v>357.5</v>
      </c>
      <c r="K27" s="57">
        <f t="shared" si="8"/>
        <v>77.291666666666686</v>
      </c>
      <c r="L27" s="42" t="str">
        <f t="shared" si="9"/>
        <v>증가</v>
      </c>
      <c r="M27" s="43" t="str">
        <f>VLOOKUP(C27,'판매현황-통합'!$J$1:$Q$1420,8,0)</f>
        <v>Fiberwit Link Communication Co.,LTD</v>
      </c>
      <c r="N27" s="38">
        <f>VLOOKUP(M27,리드타임!$B$3:$D$10,3,0)</f>
        <v>60</v>
      </c>
      <c r="O27" s="82">
        <f t="shared" si="10"/>
        <v>840.625</v>
      </c>
      <c r="P27" s="42">
        <f>IFERROR(VLOOKUP(C27,재고현황!$A:$D,4,0),0)</f>
        <v>0</v>
      </c>
      <c r="Q27" s="44">
        <f t="shared" si="11"/>
        <v>0</v>
      </c>
      <c r="R27" s="64">
        <f>SUMIF(입고예정_260527!C:C,발주검토!C27,입고예정_260527!F:F)</f>
        <v>1900</v>
      </c>
      <c r="S27" s="44">
        <f t="shared" si="12"/>
        <v>2.2602230483271377</v>
      </c>
      <c r="T27" s="88">
        <f t="shared" ref="T27" si="15">I27*9-R27</f>
        <v>621.875</v>
      </c>
      <c r="U27" s="62">
        <f t="shared" si="13"/>
        <v>6</v>
      </c>
      <c r="V27" s="95" t="s">
        <v>2582</v>
      </c>
    </row>
    <row r="28" spans="1:22">
      <c r="A28" s="54">
        <v>11</v>
      </c>
      <c r="B28" s="41">
        <v>25</v>
      </c>
      <c r="C28" s="41" t="s">
        <v>2486</v>
      </c>
      <c r="D28" s="41" t="s">
        <v>264</v>
      </c>
      <c r="E28" s="41" t="s">
        <v>2487</v>
      </c>
      <c r="F28" s="42">
        <f>VLOOKUP(C28,'판매현황-통합'!$J$2:$M$1479,4,0)</f>
        <v>6013</v>
      </c>
      <c r="G28" s="41" t="str">
        <f>VLOOKUP(C28,'판매현황-통합'!J:P,6,0)</f>
        <v xml:space="preserve">2024/07 </v>
      </c>
      <c r="H28" s="42">
        <f>VLOOKUP(C28,'판매현황-통합'!J:P,7,0)</f>
        <v>488</v>
      </c>
      <c r="I28" s="42">
        <f t="shared" si="7"/>
        <v>250.54166666666666</v>
      </c>
      <c r="J28" s="65">
        <f>SUMIF(판매현황_2026!C:C,발주검토!C28,판매현황_2026!F:F)/4</f>
        <v>182</v>
      </c>
      <c r="K28" s="57">
        <f t="shared" si="8"/>
        <v>-68.541666666666657</v>
      </c>
      <c r="L28" s="42" t="str">
        <f t="shared" si="9"/>
        <v>감소</v>
      </c>
      <c r="M28" s="43" t="str">
        <f>VLOOKUP(C28,'판매현황-통합'!$J$1:$Q$1420,8,0)</f>
        <v>Fiberwit Link Communication Co.,LTD</v>
      </c>
      <c r="N28" s="38">
        <f>VLOOKUP(M28,리드타임!$B$3:$D$10,3,0)</f>
        <v>60</v>
      </c>
      <c r="O28" s="82">
        <f t="shared" si="10"/>
        <v>751.625</v>
      </c>
      <c r="P28" s="42">
        <f>IFERROR(VLOOKUP(C28,재고현황!$A:$D,4,0),0)</f>
        <v>741</v>
      </c>
      <c r="Q28" s="44">
        <f t="shared" si="11"/>
        <v>2.9575918842507902</v>
      </c>
      <c r="R28" s="64">
        <f>SUMIF(입고예정_260527!C:C,발주검토!C28,입고예정_260527!F:F)</f>
        <v>400</v>
      </c>
      <c r="S28" s="44">
        <f t="shared" si="12"/>
        <v>1.5180442374854481</v>
      </c>
      <c r="T28" s="88">
        <v>1200</v>
      </c>
      <c r="U28" s="62">
        <f t="shared" si="13"/>
        <v>6.3437551970730084</v>
      </c>
      <c r="V28" s="94" t="s">
        <v>2457</v>
      </c>
    </row>
    <row r="29" spans="1:22">
      <c r="A29" s="54">
        <v>15</v>
      </c>
      <c r="B29" s="41">
        <v>26</v>
      </c>
      <c r="C29" s="41" t="s">
        <v>2538</v>
      </c>
      <c r="D29" s="41" t="s">
        <v>299</v>
      </c>
      <c r="E29" s="41" t="s">
        <v>2539</v>
      </c>
      <c r="F29" s="42">
        <f>VLOOKUP(C29,'판매현황-통합'!$J$2:$M$1479,4,0)</f>
        <v>6057</v>
      </c>
      <c r="G29" s="41" t="str">
        <f>VLOOKUP(C29,'판매현황-통합'!J:P,6,0)</f>
        <v xml:space="preserve">2024/08 </v>
      </c>
      <c r="H29" s="42">
        <f>VLOOKUP(C29,'판매현황-통합'!J:P,7,0)</f>
        <v>560</v>
      </c>
      <c r="I29" s="42">
        <f t="shared" si="7"/>
        <v>252.375</v>
      </c>
      <c r="J29" s="65">
        <f>SUMIF(판매현황_2026!C:C,발주검토!C29,판매현황_2026!F:F)/4</f>
        <v>230</v>
      </c>
      <c r="K29" s="57">
        <f t="shared" si="8"/>
        <v>-22.375</v>
      </c>
      <c r="L29" s="42" t="str">
        <f t="shared" si="9"/>
        <v>감소</v>
      </c>
      <c r="M29" s="43" t="str">
        <f>VLOOKUP(C29,'판매현황-통합'!$J$1:$Q$1420,8,0)</f>
        <v>Fiberwit Link Communication Co.,LTD</v>
      </c>
      <c r="N29" s="38">
        <f>VLOOKUP(M29,리드타임!$B$3:$D$10,3,0)</f>
        <v>60</v>
      </c>
      <c r="O29" s="82">
        <f t="shared" si="10"/>
        <v>757.125</v>
      </c>
      <c r="P29" s="42">
        <f>IFERROR(VLOOKUP(C29,재고현황!$A:$D,4,0),0)</f>
        <v>520</v>
      </c>
      <c r="Q29" s="44">
        <f t="shared" si="11"/>
        <v>2.060425953442298</v>
      </c>
      <c r="R29" s="64">
        <f>SUMIF(입고예정_260527!C:C,발주검토!C29,입고예정_260527!F:F)</f>
        <v>900</v>
      </c>
      <c r="S29" s="44">
        <f t="shared" si="12"/>
        <v>1.8755159319795278</v>
      </c>
      <c r="T29" s="88">
        <v>900</v>
      </c>
      <c r="U29" s="62">
        <f t="shared" si="13"/>
        <v>6.192669638434869</v>
      </c>
      <c r="V29" s="95" t="s">
        <v>2418</v>
      </c>
    </row>
    <row r="30" spans="1:22">
      <c r="A30" s="54">
        <v>12</v>
      </c>
      <c r="B30" s="41">
        <v>27</v>
      </c>
      <c r="C30" s="41" t="s">
        <v>638</v>
      </c>
      <c r="D30" s="41" t="s">
        <v>352</v>
      </c>
      <c r="E30" s="41" t="s">
        <v>639</v>
      </c>
      <c r="F30" s="42">
        <f>VLOOKUP(C30,'판매현황-통합'!$J$2:$M$1479,4,0)</f>
        <v>5421</v>
      </c>
      <c r="G30" s="41" t="str">
        <f>VLOOKUP(C30,'판매현황-통합'!J:P,6,0)</f>
        <v xml:space="preserve">2025/12 </v>
      </c>
      <c r="H30" s="42">
        <f>VLOOKUP(C30,'판매현황-통합'!J:P,7,0)</f>
        <v>1081</v>
      </c>
      <c r="I30" s="42">
        <f t="shared" si="7"/>
        <v>225.875</v>
      </c>
      <c r="J30" s="65">
        <f>SUMIF(판매현황_2026!C:C,발주검토!C30,판매현황_2026!F:F)/4</f>
        <v>106.25</v>
      </c>
      <c r="K30" s="57">
        <f t="shared" si="8"/>
        <v>-119.625</v>
      </c>
      <c r="L30" s="42" t="str">
        <f t="shared" si="9"/>
        <v>감소</v>
      </c>
      <c r="M30" s="43" t="str">
        <f>VLOOKUP(C30,'판매현황-통합'!$J$1:$Q$1420,8,0)</f>
        <v>Fiberwit Link Communication Co.,LTD</v>
      </c>
      <c r="N30" s="38">
        <f>VLOOKUP(M30,리드타임!$B$3:$D$10,3,0)</f>
        <v>60</v>
      </c>
      <c r="O30" s="82">
        <f t="shared" si="10"/>
        <v>677.625</v>
      </c>
      <c r="P30" s="42">
        <f>IFERROR(VLOOKUP(C30,재고현황!$A:$D,4,0),0)</f>
        <v>2281</v>
      </c>
      <c r="Q30" s="44">
        <f t="shared" si="11"/>
        <v>10.098505810736027</v>
      </c>
      <c r="R30" s="64">
        <f>SUMIF(입고예정_260527!C:C,발주검토!C30,입고예정_260527!F:F)</f>
        <v>0</v>
      </c>
      <c r="S30" s="44">
        <f t="shared" si="12"/>
        <v>3.3661686035786755</v>
      </c>
      <c r="T30" s="85"/>
      <c r="U30" s="62">
        <f t="shared" si="13"/>
        <v>7.0985058107360262</v>
      </c>
      <c r="V30" s="94" t="s">
        <v>2632</v>
      </c>
    </row>
    <row r="31" spans="1:22">
      <c r="A31" s="54">
        <v>95</v>
      </c>
      <c r="B31" s="41">
        <v>28</v>
      </c>
      <c r="C31" s="41" t="s">
        <v>1071</v>
      </c>
      <c r="D31" s="41" t="s">
        <v>759</v>
      </c>
      <c r="E31" s="41" t="s">
        <v>1072</v>
      </c>
      <c r="F31" s="42">
        <f>VLOOKUP(C31,'판매현황-통합'!$J$2:$M$1479,4,0)</f>
        <v>4628</v>
      </c>
      <c r="G31" s="41" t="str">
        <f>VLOOKUP(C31,'판매현황-통합'!J:P,6,0)</f>
        <v xml:space="preserve">2024/07 </v>
      </c>
      <c r="H31" s="42">
        <f>VLOOKUP(C31,'판매현황-통합'!J:P,7,0)</f>
        <v>1500</v>
      </c>
      <c r="I31" s="42">
        <f t="shared" si="7"/>
        <v>192.83333333333334</v>
      </c>
      <c r="J31" s="65">
        <f>SUMIF(판매현황_2026!C:C,발주검토!C31,판매현황_2026!F:F)/4</f>
        <v>7</v>
      </c>
      <c r="K31" s="57">
        <f t="shared" si="8"/>
        <v>-185.83333333333334</v>
      </c>
      <c r="L31" s="42" t="str">
        <f t="shared" si="9"/>
        <v>감소</v>
      </c>
      <c r="M31" s="43" t="str">
        <f>VLOOKUP(C31,'판매현황-통합'!$J$1:$Q$1420,8,0)</f>
        <v>Fiberwit Link Communication Co.,LTD</v>
      </c>
      <c r="N31" s="38">
        <f>VLOOKUP(M31,리드타임!$B$3:$D$10,3,0)</f>
        <v>60</v>
      </c>
      <c r="O31" s="82">
        <f t="shared" si="10"/>
        <v>578.5</v>
      </c>
      <c r="P31" s="42">
        <f>IFERROR(VLOOKUP(C31,재고현황!$A:$D,4,0),0)</f>
        <v>1159</v>
      </c>
      <c r="Q31" s="44">
        <f t="shared" si="11"/>
        <v>6.0103716508210887</v>
      </c>
      <c r="R31" s="64">
        <f>SUMIF(입고예정_260527!C:C,발주검토!C31,입고예정_260527!F:F)</f>
        <v>0</v>
      </c>
      <c r="S31" s="44">
        <f t="shared" si="12"/>
        <v>2.0034572169403631</v>
      </c>
      <c r="T31" s="85"/>
      <c r="U31" s="62">
        <f t="shared" si="13"/>
        <v>3.0103716508210887</v>
      </c>
      <c r="V31" s="95" t="s">
        <v>2598</v>
      </c>
    </row>
    <row r="32" spans="1:22">
      <c r="A32" s="54">
        <v>46</v>
      </c>
      <c r="B32" s="41">
        <v>29</v>
      </c>
      <c r="C32" s="41" t="s">
        <v>2835</v>
      </c>
      <c r="D32" s="41" t="s">
        <v>1401</v>
      </c>
      <c r="E32" s="41" t="s">
        <v>2836</v>
      </c>
      <c r="F32" s="42">
        <f>VLOOKUP(C32,'판매현황-통합'!$J$2:$M$1479,4,0)</f>
        <v>4868</v>
      </c>
      <c r="G32" s="41" t="str">
        <f>VLOOKUP(C32,'판매현황-통합'!J:P,6,0)</f>
        <v xml:space="preserve">2025/11 </v>
      </c>
      <c r="H32" s="42">
        <f>VLOOKUP(C32,'판매현황-통합'!J:P,7,0)</f>
        <v>615</v>
      </c>
      <c r="I32" s="42">
        <f t="shared" si="7"/>
        <v>202.83333333333334</v>
      </c>
      <c r="J32" s="65">
        <f>SUMIF(판매현황_2026!C:C,발주검토!C32,판매현황_2026!F:F)/4</f>
        <v>69.25</v>
      </c>
      <c r="K32" s="57">
        <f t="shared" si="8"/>
        <v>-133.58333333333334</v>
      </c>
      <c r="L32" s="42" t="str">
        <f t="shared" si="9"/>
        <v>감소</v>
      </c>
      <c r="M32" s="43" t="str">
        <f>VLOOKUP(C32,'판매현황-통합'!$J$1:$Q$1420,8,0)</f>
        <v>Fiberwit Link Communication Co.,LTD</v>
      </c>
      <c r="N32" s="38">
        <f>VLOOKUP(M32,리드타임!$B$3:$D$10,3,0)</f>
        <v>60</v>
      </c>
      <c r="O32" s="82">
        <f t="shared" si="10"/>
        <v>608.5</v>
      </c>
      <c r="P32" s="42">
        <f>IFERROR(VLOOKUP(C32,재고현황!$A:$D,4,0),0)</f>
        <v>673</v>
      </c>
      <c r="Q32" s="44">
        <f t="shared" si="11"/>
        <v>3.317995069843878</v>
      </c>
      <c r="R32" s="64">
        <f>SUMIF(입고예정_260527!C:C,발주검토!C32,입고예정_260527!F:F)</f>
        <v>700</v>
      </c>
      <c r="S32" s="44">
        <f t="shared" si="12"/>
        <v>2.256368118323747</v>
      </c>
      <c r="T32" s="88">
        <v>500</v>
      </c>
      <c r="U32" s="62">
        <f t="shared" si="13"/>
        <v>6.2341824157764991</v>
      </c>
      <c r="V32" s="95" t="s">
        <v>2588</v>
      </c>
    </row>
    <row r="33" spans="1:22">
      <c r="A33" s="54">
        <v>16</v>
      </c>
      <c r="B33" s="41">
        <v>30</v>
      </c>
      <c r="C33" s="41" t="s">
        <v>525</v>
      </c>
      <c r="D33" s="41" t="s">
        <v>524</v>
      </c>
      <c r="E33" s="41" t="s">
        <v>526</v>
      </c>
      <c r="F33" s="42">
        <f>VLOOKUP(C33,'판매현황-통합'!$J$2:$M$1479,4,0)</f>
        <v>4514</v>
      </c>
      <c r="G33" s="41" t="str">
        <f>VLOOKUP(C33,'판매현황-통합'!J:P,6,0)</f>
        <v xml:space="preserve">2024/10 </v>
      </c>
      <c r="H33" s="42">
        <f>VLOOKUP(C33,'판매현황-통합'!J:P,7,0)</f>
        <v>657</v>
      </c>
      <c r="I33" s="42">
        <f t="shared" si="7"/>
        <v>188.08333333333334</v>
      </c>
      <c r="J33" s="65">
        <f>SUMIF(판매현황_2026!C:C,발주검토!C33,판매현황_2026!F:F)/4</f>
        <v>56</v>
      </c>
      <c r="K33" s="57">
        <f t="shared" si="8"/>
        <v>-132.08333333333334</v>
      </c>
      <c r="L33" s="42" t="str">
        <f t="shared" si="9"/>
        <v>감소</v>
      </c>
      <c r="M33" s="43" t="str">
        <f>VLOOKUP(C33,'판매현황-통합'!$J$1:$Q$1420,8,0)</f>
        <v>Fiberwit Link Communication Co.,LTD</v>
      </c>
      <c r="N33" s="38">
        <f>VLOOKUP(M33,리드타임!$B$3:$D$10,3,0)</f>
        <v>60</v>
      </c>
      <c r="O33" s="82">
        <f t="shared" si="10"/>
        <v>564.25</v>
      </c>
      <c r="P33" s="42">
        <f>IFERROR(VLOOKUP(C33,재고현황!$A:$D,4,0),0)</f>
        <v>1631</v>
      </c>
      <c r="Q33" s="44">
        <f t="shared" si="11"/>
        <v>8.6716880815241471</v>
      </c>
      <c r="R33" s="64">
        <f>SUMIF(입고예정_260527!C:C,발주검토!C33,입고예정_260527!F:F)</f>
        <v>500</v>
      </c>
      <c r="S33" s="44">
        <f t="shared" si="12"/>
        <v>3.7766947275143998</v>
      </c>
      <c r="T33" s="85"/>
      <c r="U33" s="62">
        <f t="shared" si="13"/>
        <v>8.3300841825431977</v>
      </c>
      <c r="V33" s="95" t="s">
        <v>2461</v>
      </c>
    </row>
    <row r="34" spans="1:22">
      <c r="A34" s="54">
        <v>23</v>
      </c>
      <c r="B34" s="41">
        <v>31</v>
      </c>
      <c r="C34" s="41" t="s">
        <v>2534</v>
      </c>
      <c r="D34" s="41" t="s">
        <v>299</v>
      </c>
      <c r="E34" s="41" t="s">
        <v>2535</v>
      </c>
      <c r="F34" s="42">
        <f>VLOOKUP(C34,'판매현황-통합'!$J$2:$M$1479,4,0)</f>
        <v>5014</v>
      </c>
      <c r="G34" s="41" t="str">
        <f>VLOOKUP(C34,'판매현황-통합'!J:P,6,0)</f>
        <v xml:space="preserve">2025/02 </v>
      </c>
      <c r="H34" s="42">
        <f>VLOOKUP(C34,'판매현황-통합'!J:P,7,0)</f>
        <v>453</v>
      </c>
      <c r="I34" s="42">
        <f t="shared" si="7"/>
        <v>208.91666666666666</v>
      </c>
      <c r="J34" s="65">
        <f>SUMIF(판매현황_2026!C:C,발주검토!C34,판매현황_2026!F:F)/4</f>
        <v>188.75</v>
      </c>
      <c r="K34" s="57">
        <f t="shared" si="8"/>
        <v>-20.166666666666657</v>
      </c>
      <c r="L34" s="42" t="str">
        <f t="shared" si="9"/>
        <v>감소</v>
      </c>
      <c r="M34" s="43" t="str">
        <f>VLOOKUP(C34,'판매현황-통합'!$J$1:$Q$1420,8,0)</f>
        <v>Fiberwit Link Communication Co.,LTD</v>
      </c>
      <c r="N34" s="38">
        <f>VLOOKUP(M34,리드타임!$B$3:$D$10,3,0)</f>
        <v>60</v>
      </c>
      <c r="O34" s="82">
        <f t="shared" si="10"/>
        <v>626.75</v>
      </c>
      <c r="P34" s="42">
        <f>IFERROR(VLOOKUP(C34,재고현황!$A:$D,4,0),0)</f>
        <v>405</v>
      </c>
      <c r="Q34" s="44">
        <f t="shared" si="11"/>
        <v>1.9385719984044676</v>
      </c>
      <c r="R34" s="64">
        <f>SUMIF(입고예정_260527!C:C,발주검토!C34,입고예정_260527!F:F)</f>
        <v>850</v>
      </c>
      <c r="S34" s="44">
        <f t="shared" si="12"/>
        <v>2.0023932987634625</v>
      </c>
      <c r="T34" s="88">
        <f>ROUND(+I34*9-P34-R34,-1)</f>
        <v>630</v>
      </c>
      <c r="U34" s="62">
        <f t="shared" si="13"/>
        <v>6.0227363382528925</v>
      </c>
      <c r="V34" s="95" t="s">
        <v>2548</v>
      </c>
    </row>
    <row r="35" spans="1:22">
      <c r="A35" s="54">
        <v>18</v>
      </c>
      <c r="B35" s="41">
        <v>32</v>
      </c>
      <c r="C35" s="41" t="s">
        <v>700</v>
      </c>
      <c r="D35" s="41" t="s">
        <v>699</v>
      </c>
      <c r="E35" s="41" t="s">
        <v>701</v>
      </c>
      <c r="F35" s="42">
        <f>VLOOKUP(C35,'판매현황-통합'!$J$2:$M$1479,4,0)</f>
        <v>4452</v>
      </c>
      <c r="G35" s="41" t="str">
        <f>VLOOKUP(C35,'판매현황-통합'!J:P,6,0)</f>
        <v xml:space="preserve">2025/06 </v>
      </c>
      <c r="H35" s="42">
        <f>VLOOKUP(C35,'판매현황-통합'!J:P,7,0)</f>
        <v>983</v>
      </c>
      <c r="I35" s="42">
        <f t="shared" si="7"/>
        <v>185.5</v>
      </c>
      <c r="J35" s="65">
        <f>SUMIF(판매현황_2026!C:C,발주검토!C35,판매현황_2026!F:F)/4</f>
        <v>51</v>
      </c>
      <c r="K35" s="57">
        <f t="shared" si="8"/>
        <v>-134.5</v>
      </c>
      <c r="L35" s="42" t="str">
        <f t="shared" si="9"/>
        <v>감소</v>
      </c>
      <c r="M35" s="43" t="str">
        <f>VLOOKUP(C35,'판매현황-통합'!$J$1:$Q$1420,8,0)</f>
        <v>Fiberwit Link Communication Co.,LTD</v>
      </c>
      <c r="N35" s="38">
        <f>VLOOKUP(M35,리드타임!$B$3:$D$10,3,0)</f>
        <v>60</v>
      </c>
      <c r="O35" s="82">
        <f t="shared" si="10"/>
        <v>556.5</v>
      </c>
      <c r="P35" s="42">
        <f>IFERROR(VLOOKUP(C35,재고현황!$A:$D,4,0),0)</f>
        <v>850</v>
      </c>
      <c r="Q35" s="44">
        <f t="shared" si="11"/>
        <v>4.5822102425876015</v>
      </c>
      <c r="R35" s="64">
        <f>SUMIF(입고예정_260527!C:C,발주검토!C35,입고예정_260527!F:F)</f>
        <v>2100</v>
      </c>
      <c r="S35" s="44">
        <f t="shared" si="12"/>
        <v>5.300988319856244</v>
      </c>
      <c r="T35" s="62"/>
      <c r="U35" s="62">
        <f t="shared" si="13"/>
        <v>12.902964959568733</v>
      </c>
      <c r="V35" s="94" t="s">
        <v>2339</v>
      </c>
    </row>
    <row r="36" spans="1:22">
      <c r="A36" s="54">
        <v>30</v>
      </c>
      <c r="B36" s="41">
        <v>33</v>
      </c>
      <c r="C36" s="41" t="s">
        <v>734</v>
      </c>
      <c r="D36" s="41" t="s">
        <v>733</v>
      </c>
      <c r="E36" s="41" t="s">
        <v>735</v>
      </c>
      <c r="F36" s="42">
        <f>VLOOKUP(C36,'판매현황-통합'!$J$2:$M$1479,4,0)</f>
        <v>4451</v>
      </c>
      <c r="G36" s="41" t="str">
        <f>VLOOKUP(C36,'판매현황-통합'!J:P,6,0)</f>
        <v xml:space="preserve">2025/12 </v>
      </c>
      <c r="H36" s="42">
        <f>VLOOKUP(C36,'판매현황-통합'!J:P,7,0)</f>
        <v>1289</v>
      </c>
      <c r="I36" s="42">
        <f t="shared" si="7"/>
        <v>185.45833333333334</v>
      </c>
      <c r="J36" s="65">
        <f>SUMIF(판매현황_2026!C:C,발주검토!C36,판매현황_2026!F:F)/4</f>
        <v>73</v>
      </c>
      <c r="K36" s="57">
        <f t="shared" si="8"/>
        <v>-112.45833333333334</v>
      </c>
      <c r="L36" s="42" t="str">
        <f t="shared" si="9"/>
        <v>감소</v>
      </c>
      <c r="M36" s="43" t="str">
        <f>VLOOKUP(C36,'판매현황-통합'!$J$1:$Q$1420,8,0)</f>
        <v>Fiberwit Link Communication Co.,LTD</v>
      </c>
      <c r="N36" s="38">
        <f>VLOOKUP(M36,리드타임!$B$3:$D$10,3,0)</f>
        <v>60</v>
      </c>
      <c r="O36" s="82">
        <f t="shared" si="10"/>
        <v>556.375</v>
      </c>
      <c r="P36" s="42">
        <f>IFERROR(VLOOKUP(C36,재고현황!$A:$D,4,0),0)</f>
        <v>1930</v>
      </c>
      <c r="Q36" s="44">
        <f t="shared" si="11"/>
        <v>10.406650190968321</v>
      </c>
      <c r="R36" s="64">
        <f>SUMIF(입고예정_260527!C:C,발주검토!C36,입고예정_260527!F:F)</f>
        <v>1300</v>
      </c>
      <c r="S36" s="44">
        <f t="shared" si="12"/>
        <v>5.8054369804538304</v>
      </c>
      <c r="T36" s="62"/>
      <c r="U36" s="62">
        <f t="shared" si="13"/>
        <v>14.416310941361491</v>
      </c>
      <c r="V36" s="95" t="s">
        <v>2519</v>
      </c>
    </row>
    <row r="37" spans="1:22">
      <c r="A37" s="54">
        <v>20</v>
      </c>
      <c r="B37" s="41">
        <v>34</v>
      </c>
      <c r="C37" s="41" t="s">
        <v>515</v>
      </c>
      <c r="D37" s="41" t="s">
        <v>514</v>
      </c>
      <c r="E37" s="41" t="s">
        <v>516</v>
      </c>
      <c r="F37" s="42">
        <f>VLOOKUP(C37,'판매현황-통합'!$J$2:$M$1479,4,0)</f>
        <v>4363</v>
      </c>
      <c r="G37" s="41" t="str">
        <f>VLOOKUP(C37,'판매현황-통합'!J:P,6,0)</f>
        <v xml:space="preserve">2025/12 </v>
      </c>
      <c r="H37" s="42">
        <f>VLOOKUP(C37,'판매현황-통합'!J:P,7,0)</f>
        <v>900</v>
      </c>
      <c r="I37" s="42">
        <f t="shared" si="7"/>
        <v>181.79166666666666</v>
      </c>
      <c r="J37" s="65">
        <f>SUMIF(판매현황_2026!C:C,발주검토!C37,판매현황_2026!F:F)/4</f>
        <v>54.75</v>
      </c>
      <c r="K37" s="57">
        <f t="shared" si="8"/>
        <v>-127.04166666666666</v>
      </c>
      <c r="L37" s="42" t="str">
        <f t="shared" si="9"/>
        <v>감소</v>
      </c>
      <c r="M37" s="43" t="str">
        <f>VLOOKUP(C37,'판매현황-통합'!$J$1:$Q$1420,8,0)</f>
        <v>Fiberwit Link Communication Co.,LTD</v>
      </c>
      <c r="N37" s="38">
        <f>VLOOKUP(M37,리드타임!$B$3:$D$10,3,0)</f>
        <v>60</v>
      </c>
      <c r="O37" s="82">
        <f t="shared" si="10"/>
        <v>545.375</v>
      </c>
      <c r="P37" s="42">
        <f>IFERROR(VLOOKUP(C37,재고현황!$A:$D,4,0),0)</f>
        <v>589</v>
      </c>
      <c r="Q37" s="44">
        <f t="shared" si="11"/>
        <v>3.2399724959889986</v>
      </c>
      <c r="R37" s="64">
        <f>SUMIF(입고예정_260527!C:C,발주검토!C37,입고예정_260527!F:F)</f>
        <v>900</v>
      </c>
      <c r="S37" s="44">
        <f t="shared" si="12"/>
        <v>2.7302314920925967</v>
      </c>
      <c r="T37" s="88">
        <f t="shared" ref="T37" si="16">ROUND(+I37*9-P37-R37,-1)</f>
        <v>150</v>
      </c>
      <c r="U37" s="62">
        <f t="shared" si="13"/>
        <v>6.0158148063259231</v>
      </c>
      <c r="V37" s="95" t="s">
        <v>2496</v>
      </c>
    </row>
    <row r="38" spans="1:22">
      <c r="A38" s="54">
        <v>58</v>
      </c>
      <c r="B38" s="41">
        <v>35</v>
      </c>
      <c r="C38" s="41" t="s">
        <v>2882</v>
      </c>
      <c r="D38" s="41" t="s">
        <v>1412</v>
      </c>
      <c r="E38" s="41" t="s">
        <v>2646</v>
      </c>
      <c r="F38" s="42">
        <f>VLOOKUP(C38,'판매현황-통합'!$J$2:$M$1479,4,0)</f>
        <v>4643</v>
      </c>
      <c r="G38" s="41" t="str">
        <f>VLOOKUP(C38,'판매현황-통합'!J:P,6,0)</f>
        <v xml:space="preserve">2024/04 </v>
      </c>
      <c r="H38" s="42">
        <f>VLOOKUP(C38,'판매현황-통합'!J:P,7,0)</f>
        <v>796</v>
      </c>
      <c r="I38" s="42">
        <f t="shared" si="7"/>
        <v>193.45833333333334</v>
      </c>
      <c r="J38" s="65">
        <f>SUMIF(판매현황_2026!C:C,발주검토!C38,판매현황_2026!F:F)/4</f>
        <v>216.25</v>
      </c>
      <c r="K38" s="57">
        <f t="shared" si="8"/>
        <v>22.791666666666657</v>
      </c>
      <c r="L38" s="42" t="str">
        <f t="shared" si="9"/>
        <v>증가</v>
      </c>
      <c r="M38" s="43" t="str">
        <f>VLOOKUP(C38,'판매현황-통합'!$J$1:$Q$1420,8,0)</f>
        <v>Fiberwit Link Communication Co.,LTD</v>
      </c>
      <c r="N38" s="38">
        <f>VLOOKUP(M38,리드타임!$B$3:$D$10,3,0)</f>
        <v>60</v>
      </c>
      <c r="O38" s="82">
        <f t="shared" si="10"/>
        <v>580.375</v>
      </c>
      <c r="P38" s="42">
        <f>IFERROR(VLOOKUP(C38,재고현황!$A:$D,4,0),0)</f>
        <v>0</v>
      </c>
      <c r="Q38" s="44">
        <f t="shared" si="11"/>
        <v>0</v>
      </c>
      <c r="R38" s="64">
        <f>SUMIF(입고예정_260527!C:C,발주검토!C38,입고예정_260527!F:F)</f>
        <v>950</v>
      </c>
      <c r="S38" s="44">
        <f t="shared" si="12"/>
        <v>1.6368727116088735</v>
      </c>
      <c r="T38" s="88">
        <v>800</v>
      </c>
      <c r="U38" s="62">
        <f t="shared" si="13"/>
        <v>6.0458755115227225</v>
      </c>
      <c r="V38" s="95" t="s">
        <v>2442</v>
      </c>
    </row>
    <row r="39" spans="1:22">
      <c r="A39" s="54">
        <v>72</v>
      </c>
      <c r="B39" s="41">
        <v>36</v>
      </c>
      <c r="C39" s="41" t="s">
        <v>2831</v>
      </c>
      <c r="D39" s="41" t="s">
        <v>1401</v>
      </c>
      <c r="E39" s="41" t="s">
        <v>2832</v>
      </c>
      <c r="F39" s="42">
        <f>VLOOKUP(C39,'판매현황-통합'!$J$2:$M$1479,4,0)</f>
        <v>4428</v>
      </c>
      <c r="G39" s="41" t="str">
        <f>VLOOKUP(C39,'판매현황-통합'!J:P,6,0)</f>
        <v xml:space="preserve">2024/08 </v>
      </c>
      <c r="H39" s="42">
        <f>VLOOKUP(C39,'판매현황-통합'!J:P,7,0)</f>
        <v>600</v>
      </c>
      <c r="I39" s="42">
        <f t="shared" si="7"/>
        <v>184.5</v>
      </c>
      <c r="J39" s="65">
        <f>SUMIF(판매현황_2026!C:C,발주검토!C39,판매현황_2026!F:F)/4</f>
        <v>166.25</v>
      </c>
      <c r="K39" s="57">
        <f t="shared" si="8"/>
        <v>-18.25</v>
      </c>
      <c r="L39" s="42" t="str">
        <f t="shared" si="9"/>
        <v>감소</v>
      </c>
      <c r="M39" s="43" t="str">
        <f>VLOOKUP(C39,'판매현황-통합'!$J$1:$Q$1420,8,0)</f>
        <v>Fiberwit Link Communication Co.,LTD</v>
      </c>
      <c r="N39" s="38">
        <f>VLOOKUP(M39,리드타임!$B$3:$D$10,3,0)</f>
        <v>60</v>
      </c>
      <c r="O39" s="82">
        <f t="shared" si="10"/>
        <v>553.5</v>
      </c>
      <c r="P39" s="42">
        <f>IFERROR(VLOOKUP(C39,재고현황!$A:$D,4,0),0)</f>
        <v>328</v>
      </c>
      <c r="Q39" s="44">
        <f t="shared" si="11"/>
        <v>1.7777777777777777</v>
      </c>
      <c r="R39" s="64">
        <f>SUMIF(입고예정_260527!C:C,발주검토!C39,입고예정_260527!F:F)</f>
        <v>700</v>
      </c>
      <c r="S39" s="44">
        <f t="shared" si="12"/>
        <v>1.8572719060523939</v>
      </c>
      <c r="T39" s="88">
        <v>650</v>
      </c>
      <c r="U39" s="62">
        <f t="shared" si="13"/>
        <v>6.0948509485094853</v>
      </c>
      <c r="V39" s="95" t="s">
        <v>2928</v>
      </c>
    </row>
    <row r="40" spans="1:22">
      <c r="A40" s="54">
        <v>92</v>
      </c>
      <c r="B40" s="41">
        <v>37</v>
      </c>
      <c r="C40" s="41" t="s">
        <v>2912</v>
      </c>
      <c r="D40" s="41" t="s">
        <v>1417</v>
      </c>
      <c r="E40" s="41" t="s">
        <v>2913</v>
      </c>
      <c r="F40" s="42">
        <f>VLOOKUP(C40,'판매현황-통합'!$J$2:$M$1479,4,0)</f>
        <v>4165</v>
      </c>
      <c r="G40" s="41" t="str">
        <f>VLOOKUP(C40,'판매현황-통합'!J:P,6,0)</f>
        <v xml:space="preserve">2025/02 </v>
      </c>
      <c r="H40" s="42">
        <f>VLOOKUP(C40,'판매현황-통합'!J:P,7,0)</f>
        <v>640</v>
      </c>
      <c r="I40" s="42">
        <f t="shared" si="7"/>
        <v>173.54166666666666</v>
      </c>
      <c r="J40" s="65">
        <f>SUMIF(판매현황_2026!C:C,발주검토!C40,판매현황_2026!F:F)/4</f>
        <v>137.5</v>
      </c>
      <c r="K40" s="57">
        <f t="shared" si="8"/>
        <v>-36.041666666666657</v>
      </c>
      <c r="L40" s="42" t="str">
        <f t="shared" si="9"/>
        <v>감소</v>
      </c>
      <c r="M40" s="43" t="str">
        <f>VLOOKUP(C40,'판매현황-통합'!$J$1:$Q$1420,8,0)</f>
        <v>Fiberwit Link Communication Co.,LTD</v>
      </c>
      <c r="N40" s="38">
        <f>VLOOKUP(M40,리드타임!$B$3:$D$10,3,0)</f>
        <v>60</v>
      </c>
      <c r="O40" s="82">
        <f t="shared" si="10"/>
        <v>520.625</v>
      </c>
      <c r="P40" s="42">
        <f>IFERROR(VLOOKUP(C40,재고현황!$A:$D,4,0),0)</f>
        <v>623</v>
      </c>
      <c r="Q40" s="44">
        <f t="shared" si="11"/>
        <v>3.5899159663865547</v>
      </c>
      <c r="R40" s="64">
        <f>SUMIF(입고예정_260527!C:C,발주검토!C40,입고예정_260527!F:F)</f>
        <v>1100</v>
      </c>
      <c r="S40" s="44">
        <f t="shared" si="12"/>
        <v>3.3094837935174071</v>
      </c>
      <c r="T40" s="62"/>
      <c r="U40" s="62">
        <f t="shared" si="13"/>
        <v>6.9284513805522217</v>
      </c>
      <c r="V40" s="95" t="s">
        <v>2930</v>
      </c>
    </row>
    <row r="41" spans="1:22">
      <c r="A41" s="54">
        <v>10</v>
      </c>
      <c r="B41" s="41">
        <v>38</v>
      </c>
      <c r="C41" s="41" t="s">
        <v>619</v>
      </c>
      <c r="D41" s="41" t="s">
        <v>366</v>
      </c>
      <c r="E41" s="41" t="s">
        <v>620</v>
      </c>
      <c r="F41" s="42">
        <f>VLOOKUP(C41,'판매현황-통합'!$J$2:$M$1479,4,0)</f>
        <v>3976</v>
      </c>
      <c r="G41" s="41" t="str">
        <f>VLOOKUP(C41,'판매현황-통합'!J:P,6,0)</f>
        <v xml:space="preserve">2024/12 </v>
      </c>
      <c r="H41" s="42">
        <f>VLOOKUP(C41,'판매현황-통합'!J:P,7,0)</f>
        <v>4004</v>
      </c>
      <c r="I41" s="42">
        <f t="shared" si="7"/>
        <v>165.66666666666666</v>
      </c>
      <c r="J41" s="65">
        <f>SUMIF(판매현황_2026!C:C,발주검토!C41,판매현황_2026!F:F)/4</f>
        <v>95.25</v>
      </c>
      <c r="K41" s="57">
        <f t="shared" si="8"/>
        <v>-70.416666666666657</v>
      </c>
      <c r="L41" s="42" t="str">
        <f t="shared" si="9"/>
        <v>감소</v>
      </c>
      <c r="M41" s="43" t="str">
        <f>VLOOKUP(C41,'판매현황-통합'!$J$1:$Q$1420,8,0)</f>
        <v>Fiberwit Link Communication Co.,LTD</v>
      </c>
      <c r="N41" s="38">
        <f>VLOOKUP(M41,리드타임!$B$3:$D$10,3,0)</f>
        <v>60</v>
      </c>
      <c r="O41" s="82">
        <f t="shared" si="10"/>
        <v>497</v>
      </c>
      <c r="P41" s="42">
        <f>IFERROR(VLOOKUP(C41,재고현황!$A:$D,4,0),0)</f>
        <v>1448</v>
      </c>
      <c r="Q41" s="44">
        <f t="shared" si="11"/>
        <v>8.740442655935615</v>
      </c>
      <c r="R41" s="64">
        <f>SUMIF(입고예정_260527!C:C,발주검토!C41,입고예정_260527!F:F)</f>
        <v>0</v>
      </c>
      <c r="S41" s="44">
        <f t="shared" si="12"/>
        <v>2.9134808853118712</v>
      </c>
      <c r="T41" s="88">
        <v>100</v>
      </c>
      <c r="U41" s="62">
        <f t="shared" si="13"/>
        <v>6.3440643863179078</v>
      </c>
      <c r="V41" s="94" t="s">
        <v>2313</v>
      </c>
    </row>
    <row r="42" spans="1:22">
      <c r="A42" s="54">
        <v>151</v>
      </c>
      <c r="B42" s="41">
        <v>39</v>
      </c>
      <c r="C42" s="41" t="s">
        <v>1079</v>
      </c>
      <c r="D42" s="41" t="s">
        <v>789</v>
      </c>
      <c r="E42" s="41" t="s">
        <v>1080</v>
      </c>
      <c r="F42" s="42">
        <f>VLOOKUP(C42,'판매현황-통합'!$J$2:$M$1479,4,0)</f>
        <v>4500</v>
      </c>
      <c r="G42" s="41" t="str">
        <f>VLOOKUP(C42,'판매현황-통합'!J:P,6,0)</f>
        <v xml:space="preserve">2024/11 </v>
      </c>
      <c r="H42" s="42">
        <f>VLOOKUP(C42,'판매현황-통합'!J:P,7,0)</f>
        <v>2000</v>
      </c>
      <c r="I42" s="42">
        <f t="shared" si="7"/>
        <v>187.5</v>
      </c>
      <c r="J42" s="65">
        <f>SUMIF(판매현황_2026!C:C,발주검토!C42,판매현황_2026!F:F)/4</f>
        <v>250</v>
      </c>
      <c r="K42" s="57">
        <f t="shared" si="8"/>
        <v>62.5</v>
      </c>
      <c r="L42" s="42" t="str">
        <f t="shared" si="9"/>
        <v>증가</v>
      </c>
      <c r="M42" s="43" t="str">
        <f>VLOOKUP(C42,'판매현황-통합'!$J$1:$Q$1420,8,0)</f>
        <v>Fiberwit Link Communication Co.,LTD</v>
      </c>
      <c r="N42" s="38">
        <f>VLOOKUP(M42,리드타임!$B$3:$D$10,3,0)</f>
        <v>60</v>
      </c>
      <c r="O42" s="82">
        <f t="shared" si="10"/>
        <v>562.5</v>
      </c>
      <c r="P42" s="42">
        <f>IFERROR(VLOOKUP(C42,재고현황!$A:$D,4,0),0)</f>
        <v>5700</v>
      </c>
      <c r="Q42" s="44">
        <f t="shared" si="11"/>
        <v>30.4</v>
      </c>
      <c r="R42" s="64">
        <f>SUMIF(입고예정_260527!C:C,발주검토!C42,입고예정_260527!F:F)</f>
        <v>0</v>
      </c>
      <c r="S42" s="44">
        <f t="shared" si="12"/>
        <v>10.133333333333333</v>
      </c>
      <c r="T42" s="62"/>
      <c r="U42" s="62">
        <f t="shared" si="13"/>
        <v>27.4</v>
      </c>
      <c r="V42" s="95" t="s">
        <v>2813</v>
      </c>
    </row>
    <row r="43" spans="1:22">
      <c r="A43" s="54">
        <v>107</v>
      </c>
      <c r="B43" s="41">
        <v>40</v>
      </c>
      <c r="C43" s="41" t="s">
        <v>3870</v>
      </c>
      <c r="D43" s="41" t="s">
        <v>1426</v>
      </c>
      <c r="E43" s="41" t="s">
        <v>3871</v>
      </c>
      <c r="F43" s="42">
        <f>VLOOKUP(C43,'판매현황-통합'!$J$2:$M$1479,4,0)</f>
        <v>4791</v>
      </c>
      <c r="G43" s="41" t="str">
        <f>VLOOKUP(C43,'판매현황-통합'!J:P,6,0)</f>
        <v xml:space="preserve">2024/08 </v>
      </c>
      <c r="H43" s="42">
        <f>VLOOKUP(C43,'판매현황-통합'!J:P,7,0)</f>
        <v>490</v>
      </c>
      <c r="I43" s="42">
        <f t="shared" si="7"/>
        <v>199.625</v>
      </c>
      <c r="J43" s="65">
        <f>SUMIF(판매현황_2026!C:C,발주검토!C43,판매현황_2026!F:F)/4</f>
        <v>325</v>
      </c>
      <c r="K43" s="57">
        <f t="shared" si="8"/>
        <v>125.375</v>
      </c>
      <c r="L43" s="42" t="str">
        <f t="shared" si="9"/>
        <v>증가</v>
      </c>
      <c r="M43" s="43" t="str">
        <f>VLOOKUP(C43,'판매현황-통합'!$J$1:$Q$1420,8,0)</f>
        <v>Fiberwit Link Communication Co.,LTD</v>
      </c>
      <c r="N43" s="38">
        <f>VLOOKUP(M43,리드타임!$B$3:$D$10,3,0)</f>
        <v>60</v>
      </c>
      <c r="O43" s="82">
        <f t="shared" si="10"/>
        <v>598.875</v>
      </c>
      <c r="P43" s="42">
        <f>IFERROR(VLOOKUP(C43,재고현황!$A:$D,4,0),0)</f>
        <v>-150</v>
      </c>
      <c r="Q43" s="44">
        <f t="shared" si="11"/>
        <v>-0.75140889167188474</v>
      </c>
      <c r="R43" s="64">
        <f>SUMIF(입고예정_260527!C:C,발주검토!C43,입고예정_260527!F:F)</f>
        <v>800</v>
      </c>
      <c r="S43" s="44">
        <f t="shared" si="12"/>
        <v>1.0853683990816114</v>
      </c>
      <c r="T43" s="88">
        <f t="shared" ref="T43" si="17">ROUND(+I43*9-P43-R43,-1)</f>
        <v>1150</v>
      </c>
      <c r="U43" s="62">
        <f t="shared" si="13"/>
        <v>6.0169067000626173</v>
      </c>
      <c r="V43" s="96" t="s">
        <v>2408</v>
      </c>
    </row>
    <row r="44" spans="1:22">
      <c r="A44" s="54">
        <v>31</v>
      </c>
      <c r="B44" s="41">
        <v>41</v>
      </c>
      <c r="C44" s="41" t="s">
        <v>2436</v>
      </c>
      <c r="D44" s="41" t="s">
        <v>267</v>
      </c>
      <c r="E44" s="41" t="s">
        <v>2437</v>
      </c>
      <c r="F44" s="42">
        <f>VLOOKUP(C44,'판매현황-통합'!$J$2:$M$1479,4,0)</f>
        <v>3997</v>
      </c>
      <c r="G44" s="41" t="str">
        <f>VLOOKUP(C44,'판매현황-통합'!J:P,6,0)</f>
        <v xml:space="preserve">2025/02 </v>
      </c>
      <c r="H44" s="42">
        <f>VLOOKUP(C44,'판매현황-통합'!J:P,7,0)</f>
        <v>578</v>
      </c>
      <c r="I44" s="42">
        <f t="shared" si="7"/>
        <v>166.54166666666666</v>
      </c>
      <c r="J44" s="65">
        <f>SUMIF(판매현황_2026!C:C,발주검토!C44,판매현황_2026!F:F)/4</f>
        <v>150.25</v>
      </c>
      <c r="K44" s="57">
        <f t="shared" si="8"/>
        <v>-16.291666666666657</v>
      </c>
      <c r="L44" s="42" t="str">
        <f t="shared" si="9"/>
        <v>감소</v>
      </c>
      <c r="M44" s="43" t="str">
        <f>VLOOKUP(C44,'판매현황-통합'!$J$1:$Q$1420,8,0)</f>
        <v>Fiberwit Link Communication Co.,LTD</v>
      </c>
      <c r="N44" s="38">
        <f>VLOOKUP(M44,리드타임!$B$3:$D$10,3,0)</f>
        <v>60</v>
      </c>
      <c r="O44" s="82">
        <f t="shared" si="10"/>
        <v>499.625</v>
      </c>
      <c r="P44" s="42">
        <f>IFERROR(VLOOKUP(C44,재고현황!$A:$D,4,0),0)</f>
        <v>292</v>
      </c>
      <c r="Q44" s="44">
        <f t="shared" si="11"/>
        <v>1.75331498623968</v>
      </c>
      <c r="R44" s="64">
        <f>SUMIF(입고예정_260527!C:C,발주검토!C44,입고예정_260527!F:F)</f>
        <v>500</v>
      </c>
      <c r="S44" s="44">
        <f t="shared" si="12"/>
        <v>1.5851888916687515</v>
      </c>
      <c r="T44" s="88">
        <v>700</v>
      </c>
      <c r="U44" s="62">
        <f t="shared" si="13"/>
        <v>5.95871903927946</v>
      </c>
    </row>
    <row r="45" spans="1:22">
      <c r="A45" s="54">
        <v>55</v>
      </c>
      <c r="B45" s="41">
        <v>42</v>
      </c>
      <c r="C45" s="41" t="s">
        <v>631</v>
      </c>
      <c r="D45" s="41" t="s">
        <v>630</v>
      </c>
      <c r="E45" s="41" t="s">
        <v>632</v>
      </c>
      <c r="F45" s="42">
        <f>VLOOKUP(C45,'판매현황-통합'!$J$2:$M$1479,4,0)</f>
        <v>3206</v>
      </c>
      <c r="G45" s="41" t="str">
        <f>VLOOKUP(C45,'판매현황-통합'!J:P,6,0)</f>
        <v xml:space="preserve">2025/12 </v>
      </c>
      <c r="H45" s="42">
        <f>VLOOKUP(C45,'판매현황-통합'!J:P,7,0)</f>
        <v>894</v>
      </c>
      <c r="I45" s="42">
        <f t="shared" si="7"/>
        <v>133.58333333333334</v>
      </c>
      <c r="J45" s="65">
        <f>SUMIF(판매현황_2026!C:C,발주검토!C45,판매현황_2026!F:F)/4</f>
        <v>17.75</v>
      </c>
      <c r="K45" s="57">
        <f t="shared" si="8"/>
        <v>-115.83333333333334</v>
      </c>
      <c r="L45" s="42" t="str">
        <f t="shared" si="9"/>
        <v>감소</v>
      </c>
      <c r="M45" s="43" t="str">
        <f>VLOOKUP(C45,'판매현황-통합'!$J$1:$Q$1420,8,0)</f>
        <v>Fiberwit Link Communication Co.,LTD</v>
      </c>
      <c r="N45" s="38">
        <f>VLOOKUP(M45,리드타임!$B$3:$D$10,3,0)</f>
        <v>60</v>
      </c>
      <c r="O45" s="82">
        <f t="shared" si="10"/>
        <v>400.75</v>
      </c>
      <c r="P45" s="42">
        <f>IFERROR(VLOOKUP(C45,재고현황!$A:$D,4,0),0)</f>
        <v>839</v>
      </c>
      <c r="Q45" s="44">
        <f t="shared" si="11"/>
        <v>6.2807236431690576</v>
      </c>
      <c r="R45" s="64">
        <f>SUMIF(입고예정_260527!C:C,발주검토!C45,입고예정_260527!F:F)</f>
        <v>0</v>
      </c>
      <c r="S45" s="44">
        <f t="shared" si="12"/>
        <v>2.0935745477230192</v>
      </c>
      <c r="T45" s="88">
        <v>400</v>
      </c>
      <c r="U45" s="62">
        <f t="shared" si="13"/>
        <v>6.2751091703056767</v>
      </c>
    </row>
    <row r="46" spans="1:22">
      <c r="A46" s="54">
        <v>19</v>
      </c>
      <c r="B46" s="41">
        <v>43</v>
      </c>
      <c r="C46" s="41" t="s">
        <v>536</v>
      </c>
      <c r="D46" s="41" t="s">
        <v>355</v>
      </c>
      <c r="E46" s="41" t="s">
        <v>537</v>
      </c>
      <c r="F46" s="42">
        <f>VLOOKUP(C46,'판매현황-통합'!$J$2:$M$1479,4,0)</f>
        <v>3193</v>
      </c>
      <c r="G46" s="41" t="str">
        <f>VLOOKUP(C46,'판매현황-통합'!J:P,6,0)</f>
        <v xml:space="preserve">2024/09 </v>
      </c>
      <c r="H46" s="42">
        <f>VLOOKUP(C46,'판매현황-통합'!J:P,7,0)</f>
        <v>480</v>
      </c>
      <c r="I46" s="42">
        <f t="shared" si="7"/>
        <v>133.04166666666666</v>
      </c>
      <c r="J46" s="65">
        <f>SUMIF(판매현황_2026!C:C,발주검토!C46,판매현황_2026!F:F)/4</f>
        <v>15</v>
      </c>
      <c r="K46" s="57">
        <f t="shared" si="8"/>
        <v>-118.04166666666666</v>
      </c>
      <c r="L46" s="42" t="str">
        <f t="shared" si="9"/>
        <v>감소</v>
      </c>
      <c r="M46" s="43" t="str">
        <f>VLOOKUP(C46,'판매현황-통합'!$J$1:$Q$1420,8,0)</f>
        <v>Fiberwit Link Communication Co.,LTD</v>
      </c>
      <c r="N46" s="38">
        <f>VLOOKUP(M46,리드타임!$B$3:$D$10,3,0)</f>
        <v>60</v>
      </c>
      <c r="O46" s="82">
        <f t="shared" si="10"/>
        <v>399.125</v>
      </c>
      <c r="P46" s="42">
        <f>IFERROR(VLOOKUP(C46,재고현황!$A:$D,4,0),0)</f>
        <v>740</v>
      </c>
      <c r="Q46" s="44">
        <f t="shared" si="11"/>
        <v>5.5621672408393366</v>
      </c>
      <c r="R46" s="64">
        <f>SUMIF(입고예정_260527!C:C,발주검토!C46,입고예정_260527!F:F)</f>
        <v>0</v>
      </c>
      <c r="S46" s="44">
        <f t="shared" si="12"/>
        <v>1.8540557469464454</v>
      </c>
      <c r="T46" s="88">
        <v>500</v>
      </c>
      <c r="U46" s="62">
        <f t="shared" si="13"/>
        <v>6.3203883495145634</v>
      </c>
    </row>
    <row r="47" spans="1:22">
      <c r="A47" s="54">
        <v>14</v>
      </c>
      <c r="B47" s="41">
        <v>44</v>
      </c>
      <c r="C47" s="41" t="s">
        <v>645</v>
      </c>
      <c r="D47" s="41" t="s">
        <v>358</v>
      </c>
      <c r="E47" s="41" t="s">
        <v>646</v>
      </c>
      <c r="F47" s="42">
        <f>VLOOKUP(C47,'판매현황-통합'!$J$2:$M$1479,4,0)</f>
        <v>3016</v>
      </c>
      <c r="G47" s="41" t="str">
        <f>VLOOKUP(C47,'판매현황-통합'!J:P,6,0)</f>
        <v xml:space="preserve">2025/11 </v>
      </c>
      <c r="H47" s="42">
        <f>VLOOKUP(C47,'판매현황-통합'!J:P,7,0)</f>
        <v>470</v>
      </c>
      <c r="I47" s="42">
        <f t="shared" si="7"/>
        <v>125.66666666666667</v>
      </c>
      <c r="J47" s="65">
        <f>SUMIF(판매현황_2026!C:C,발주검토!C47,판매현황_2026!F:F)/4</f>
        <v>0.5</v>
      </c>
      <c r="K47" s="57">
        <f t="shared" si="8"/>
        <v>-125.16666666666667</v>
      </c>
      <c r="L47" s="42" t="str">
        <f t="shared" si="9"/>
        <v>감소</v>
      </c>
      <c r="M47" s="43" t="str">
        <f>VLOOKUP(C47,'판매현황-통합'!$J$1:$Q$1420,8,0)</f>
        <v>Fiberwit Link Communication Co.,LTD</v>
      </c>
      <c r="N47" s="38">
        <f>VLOOKUP(M47,리드타임!$B$3:$D$10,3,0)</f>
        <v>60</v>
      </c>
      <c r="O47" s="82">
        <f t="shared" si="10"/>
        <v>377</v>
      </c>
      <c r="P47" s="42">
        <f>IFERROR(VLOOKUP(C47,재고현황!$A:$D,4,0),0)</f>
        <v>853</v>
      </c>
      <c r="Q47" s="44">
        <f t="shared" si="11"/>
        <v>6.7877984084880634</v>
      </c>
      <c r="R47" s="64">
        <f>SUMIF(입고예정_260527!C:C,발주검토!C47,입고예정_260527!F:F)</f>
        <v>1000</v>
      </c>
      <c r="S47" s="44">
        <f t="shared" si="12"/>
        <v>4.9151193633952257</v>
      </c>
      <c r="T47" s="62"/>
      <c r="U47" s="62">
        <f t="shared" si="13"/>
        <v>11.745358090185675</v>
      </c>
    </row>
    <row r="48" spans="1:22">
      <c r="A48" s="54">
        <v>87</v>
      </c>
      <c r="B48" s="41">
        <v>45</v>
      </c>
      <c r="C48" s="41" t="s">
        <v>2879</v>
      </c>
      <c r="D48" s="41" t="s">
        <v>1412</v>
      </c>
      <c r="E48" s="41" t="s">
        <v>2880</v>
      </c>
      <c r="F48" s="42">
        <f>VLOOKUP(C48,'판매현황-통합'!$J$2:$M$1479,4,0)</f>
        <v>3828</v>
      </c>
      <c r="G48" s="41" t="str">
        <f>VLOOKUP(C48,'판매현황-통합'!J:P,6,0)</f>
        <v xml:space="preserve">2026/02 </v>
      </c>
      <c r="H48" s="42">
        <f>VLOOKUP(C48,'판매현황-통합'!J:P,7,0)</f>
        <v>519</v>
      </c>
      <c r="I48" s="42">
        <f t="shared" si="7"/>
        <v>159.5</v>
      </c>
      <c r="J48" s="65">
        <f>SUMIF(판매현황_2026!C:C,발주검토!C48,판매현황_2026!F:F)/4</f>
        <v>227.25</v>
      </c>
      <c r="K48" s="57">
        <f t="shared" si="8"/>
        <v>67.75</v>
      </c>
      <c r="L48" s="42" t="str">
        <f t="shared" si="9"/>
        <v>증가</v>
      </c>
      <c r="M48" s="43" t="str">
        <f>VLOOKUP(C48,'판매현황-통합'!$J$1:$Q$1420,8,0)</f>
        <v>Fiberwit Link Communication Co.,LTD</v>
      </c>
      <c r="N48" s="38">
        <f>VLOOKUP(M48,리드타임!$B$3:$D$10,3,0)</f>
        <v>60</v>
      </c>
      <c r="O48" s="82">
        <f t="shared" si="10"/>
        <v>478.5</v>
      </c>
      <c r="P48" s="42">
        <f>IFERROR(VLOOKUP(C48,재고현황!$A:$D,4,0),0)</f>
        <v>175</v>
      </c>
      <c r="Q48" s="44">
        <f t="shared" si="11"/>
        <v>1.0971786833855799</v>
      </c>
      <c r="R48" s="64">
        <f>SUMIF(입고예정_260527!C:C,발주검토!C48,입고예정_260527!F:F)</f>
        <v>1000</v>
      </c>
      <c r="S48" s="44">
        <f t="shared" si="12"/>
        <v>2.4555903866248694</v>
      </c>
      <c r="T48" s="88">
        <v>250</v>
      </c>
      <c r="U48" s="62">
        <f t="shared" si="13"/>
        <v>5.9341692789968654</v>
      </c>
    </row>
    <row r="49" spans="1:22">
      <c r="A49" s="54">
        <v>21</v>
      </c>
      <c r="B49" s="41">
        <v>46</v>
      </c>
      <c r="C49" s="41" t="s">
        <v>2542</v>
      </c>
      <c r="D49" s="41" t="s">
        <v>299</v>
      </c>
      <c r="E49" s="41" t="s">
        <v>2543</v>
      </c>
      <c r="F49" s="42">
        <f>VLOOKUP(C49,'판매현황-통합'!$J$2:$M$1479,4,0)</f>
        <v>3615</v>
      </c>
      <c r="G49" s="41" t="str">
        <f>VLOOKUP(C49,'판매현황-통합'!J:P,6,0)</f>
        <v xml:space="preserve">2026/03 </v>
      </c>
      <c r="H49" s="42">
        <f>VLOOKUP(C49,'판매현황-통합'!J:P,7,0)</f>
        <v>414</v>
      </c>
      <c r="I49" s="42">
        <f t="shared" si="7"/>
        <v>150.625</v>
      </c>
      <c r="J49" s="65">
        <f>SUMIF(판매현황_2026!C:C,발주검토!C49,판매현황_2026!F:F)/4</f>
        <v>182.5</v>
      </c>
      <c r="K49" s="57">
        <f t="shared" si="8"/>
        <v>31.875</v>
      </c>
      <c r="L49" s="42" t="str">
        <f t="shared" si="9"/>
        <v>증가</v>
      </c>
      <c r="M49" s="43" t="str">
        <f>VLOOKUP(C49,'판매현황-통합'!$J$1:$Q$1420,8,0)</f>
        <v>Fiberwit Link Communication Co.,LTD</v>
      </c>
      <c r="N49" s="38">
        <f>VLOOKUP(M49,리드타임!$B$3:$D$10,3,0)</f>
        <v>60</v>
      </c>
      <c r="O49" s="82">
        <f t="shared" si="10"/>
        <v>451.875</v>
      </c>
      <c r="P49" s="42">
        <f>IFERROR(VLOOKUP(C49,재고현황!$A:$D,4,0),0)</f>
        <v>-30</v>
      </c>
      <c r="Q49" s="44">
        <f t="shared" si="11"/>
        <v>-0.19917012448132779</v>
      </c>
      <c r="R49" s="64">
        <f>SUMIF(입고예정_260527!C:C,발주검토!C49,입고예정_260527!F:F)</f>
        <v>800</v>
      </c>
      <c r="S49" s="44">
        <f t="shared" si="12"/>
        <v>1.7040110650069156</v>
      </c>
      <c r="T49" s="88">
        <v>600</v>
      </c>
      <c r="U49" s="62">
        <f t="shared" si="13"/>
        <v>6.0954356846473026</v>
      </c>
    </row>
    <row r="50" spans="1:22">
      <c r="A50" s="54">
        <v>35</v>
      </c>
      <c r="B50" s="41">
        <v>47</v>
      </c>
      <c r="C50" s="41" t="s">
        <v>1090</v>
      </c>
      <c r="D50" s="41" t="s">
        <v>366</v>
      </c>
      <c r="E50" s="41" t="s">
        <v>1091</v>
      </c>
      <c r="F50" s="42">
        <f>VLOOKUP(C50,'판매현황-통합'!$J$2:$M$1479,4,0)</f>
        <v>2803</v>
      </c>
      <c r="G50" s="41" t="str">
        <f>VLOOKUP(C50,'판매현황-통합'!J:P,6,0)</f>
        <v xml:space="preserve">2024/07 </v>
      </c>
      <c r="H50" s="42">
        <f>VLOOKUP(C50,'판매현황-통합'!J:P,7,0)</f>
        <v>1003</v>
      </c>
      <c r="I50" s="42">
        <f t="shared" si="7"/>
        <v>116.79166666666667</v>
      </c>
      <c r="J50" s="65">
        <f>SUMIF(판매현황_2026!C:C,발주검토!C50,판매현황_2026!F:F)/4</f>
        <v>0</v>
      </c>
      <c r="K50" s="57">
        <f t="shared" si="8"/>
        <v>-116.79166666666667</v>
      </c>
      <c r="L50" s="42" t="str">
        <f t="shared" si="9"/>
        <v>감소</v>
      </c>
      <c r="M50" s="43" t="str">
        <f>VLOOKUP(C50,'판매현황-통합'!$J$1:$Q$1420,8,0)</f>
        <v>Fiberwit Link Communication Co.,LTD</v>
      </c>
      <c r="N50" s="38">
        <f>VLOOKUP(M50,리드타임!$B$3:$D$10,3,0)</f>
        <v>60</v>
      </c>
      <c r="O50" s="82">
        <f t="shared" si="10"/>
        <v>350.375</v>
      </c>
      <c r="P50" s="42">
        <f>IFERROR(VLOOKUP(C50,재고현황!$A:$D,4,0),0)</f>
        <v>1438</v>
      </c>
      <c r="Q50" s="44">
        <f t="shared" si="11"/>
        <v>12.312522297538351</v>
      </c>
      <c r="R50" s="64">
        <f>SUMIF(입고예정_260527!C:C,발주검토!C50,입고예정_260527!F:F)</f>
        <v>0</v>
      </c>
      <c r="S50" s="44">
        <f t="shared" si="12"/>
        <v>4.1041740991794509</v>
      </c>
      <c r="T50" s="62"/>
      <c r="U50" s="62">
        <f t="shared" si="13"/>
        <v>9.3125222975383508</v>
      </c>
      <c r="V50" s="34" t="s">
        <v>2620</v>
      </c>
    </row>
    <row r="51" spans="1:22">
      <c r="A51" s="54">
        <v>29</v>
      </c>
      <c r="B51" s="41">
        <v>48</v>
      </c>
      <c r="C51" s="41" t="s">
        <v>771</v>
      </c>
      <c r="D51" s="41" t="s">
        <v>770</v>
      </c>
      <c r="E51" s="41" t="s">
        <v>772</v>
      </c>
      <c r="F51" s="42">
        <f>VLOOKUP(C51,'판매현황-통합'!$J$2:$M$1479,4,0)</f>
        <v>3135</v>
      </c>
      <c r="G51" s="41" t="str">
        <f>VLOOKUP(C51,'판매현황-통합'!J:P,6,0)</f>
        <v xml:space="preserve">2025/12 </v>
      </c>
      <c r="H51" s="42">
        <f>VLOOKUP(C51,'판매현황-통합'!J:P,7,0)</f>
        <v>861</v>
      </c>
      <c r="I51" s="42">
        <f t="shared" si="7"/>
        <v>130.625</v>
      </c>
      <c r="J51" s="65">
        <f>SUMIF(판매현황_2026!C:C,발주검토!C51,판매현황_2026!F:F)/4</f>
        <v>85.25</v>
      </c>
      <c r="K51" s="57">
        <f t="shared" si="8"/>
        <v>-45.375</v>
      </c>
      <c r="L51" s="42" t="str">
        <f t="shared" si="9"/>
        <v>감소</v>
      </c>
      <c r="M51" s="43" t="str">
        <f>VLOOKUP(C51,'판매현황-통합'!$J$1:$Q$1420,8,0)</f>
        <v>Fiberwit Link Communication Co.,LTD</v>
      </c>
      <c r="N51" s="38">
        <f>VLOOKUP(M51,리드타임!$B$3:$D$10,3,0)</f>
        <v>60</v>
      </c>
      <c r="O51" s="82">
        <f t="shared" si="10"/>
        <v>391.875</v>
      </c>
      <c r="P51" s="42">
        <f>IFERROR(VLOOKUP(C51,재고현황!$A:$D,4,0),0)</f>
        <v>1291</v>
      </c>
      <c r="Q51" s="44">
        <f t="shared" si="11"/>
        <v>9.8832535885167463</v>
      </c>
      <c r="R51" s="64">
        <f>SUMIF(입고예정_260527!C:C,발주검토!C51,입고예정_260527!F:F)</f>
        <v>0</v>
      </c>
      <c r="S51" s="44">
        <f t="shared" si="12"/>
        <v>3.2944178628389156</v>
      </c>
      <c r="T51" s="62"/>
      <c r="U51" s="62">
        <f t="shared" si="13"/>
        <v>6.8832535885167463</v>
      </c>
    </row>
    <row r="52" spans="1:22">
      <c r="A52" s="54">
        <v>60</v>
      </c>
      <c r="B52" s="41">
        <v>49</v>
      </c>
      <c r="C52" s="41" t="s">
        <v>2550</v>
      </c>
      <c r="D52" s="41" t="s">
        <v>299</v>
      </c>
      <c r="E52" s="41" t="s">
        <v>2551</v>
      </c>
      <c r="F52" s="42">
        <f>VLOOKUP(C52,'판매현황-통합'!$J$2:$M$1479,4,0)</f>
        <v>2999</v>
      </c>
      <c r="G52" s="41" t="str">
        <f>VLOOKUP(C52,'판매현황-통합'!J:P,6,0)</f>
        <v xml:space="preserve">2024/07 </v>
      </c>
      <c r="H52" s="42">
        <f>VLOOKUP(C52,'판매현황-통합'!J:P,7,0)</f>
        <v>260</v>
      </c>
      <c r="I52" s="42">
        <f t="shared" si="7"/>
        <v>124.95833333333333</v>
      </c>
      <c r="J52" s="65">
        <f>SUMIF(판매현황_2026!C:C,발주검토!C52,판매현황_2026!F:F)/4</f>
        <v>87.5</v>
      </c>
      <c r="K52" s="57">
        <f t="shared" si="8"/>
        <v>-37.458333333333329</v>
      </c>
      <c r="L52" s="42" t="str">
        <f t="shared" si="9"/>
        <v>감소</v>
      </c>
      <c r="M52" s="43" t="str">
        <f>VLOOKUP(C52,'판매현황-통합'!$J$1:$Q$1420,8,0)</f>
        <v>Fiberwit Link Communication Co.,LTD</v>
      </c>
      <c r="N52" s="38">
        <f>VLOOKUP(M52,리드타임!$B$3:$D$10,3,0)</f>
        <v>60</v>
      </c>
      <c r="O52" s="82">
        <f t="shared" si="10"/>
        <v>374.875</v>
      </c>
      <c r="P52" s="42">
        <f>IFERROR(VLOOKUP(C52,재고현황!$A:$D,4,0),0)</f>
        <v>314</v>
      </c>
      <c r="Q52" s="44">
        <f t="shared" si="11"/>
        <v>2.5128376125375125</v>
      </c>
      <c r="R52" s="64">
        <f>SUMIF(입고예정_260527!C:C,발주검토!C52,입고예정_260527!F:F)</f>
        <v>500</v>
      </c>
      <c r="S52" s="44">
        <f t="shared" si="12"/>
        <v>2.1713904634878292</v>
      </c>
      <c r="T52" s="88">
        <f>I52*9-R52</f>
        <v>624.625</v>
      </c>
      <c r="U52" s="62">
        <f t="shared" si="13"/>
        <v>8.5128376125375134</v>
      </c>
    </row>
    <row r="53" spans="1:22">
      <c r="A53" s="54">
        <v>128</v>
      </c>
      <c r="B53" s="41">
        <v>50</v>
      </c>
      <c r="C53" s="41" t="s">
        <v>3866</v>
      </c>
      <c r="D53" s="41" t="s">
        <v>1426</v>
      </c>
      <c r="E53" s="41" t="s">
        <v>3867</v>
      </c>
      <c r="F53" s="42">
        <f>VLOOKUP(C53,'판매현황-통합'!$J$2:$M$1479,4,0)</f>
        <v>2818</v>
      </c>
      <c r="G53" s="41" t="str">
        <f>VLOOKUP(C53,'판매현황-통합'!J:P,6,0)</f>
        <v xml:space="preserve">2024/07 </v>
      </c>
      <c r="H53" s="42">
        <f>VLOOKUP(C53,'판매현황-통합'!J:P,7,0)</f>
        <v>450</v>
      </c>
      <c r="I53" s="42">
        <f t="shared" si="7"/>
        <v>117.41666666666667</v>
      </c>
      <c r="J53" s="65">
        <f>SUMIF(판매현황_2026!C:C,발주검토!C53,판매현황_2026!F:F)/4</f>
        <v>45</v>
      </c>
      <c r="K53" s="57">
        <f t="shared" si="8"/>
        <v>-72.416666666666671</v>
      </c>
      <c r="L53" s="42" t="str">
        <f t="shared" si="9"/>
        <v>감소</v>
      </c>
      <c r="M53" s="43" t="str">
        <f>VLOOKUP(C53,'판매현황-통합'!$J$1:$Q$1420,8,0)</f>
        <v>Fiberwit Link Communication Co.,LTD</v>
      </c>
      <c r="N53" s="38">
        <f>VLOOKUP(M53,리드타임!$B$3:$D$10,3,0)</f>
        <v>60</v>
      </c>
      <c r="O53" s="82">
        <f t="shared" si="10"/>
        <v>352.25</v>
      </c>
      <c r="P53" s="42">
        <f>IFERROR(VLOOKUP(C53,재고현황!$A:$D,4,0),0)</f>
        <v>494</v>
      </c>
      <c r="Q53" s="44">
        <f t="shared" si="11"/>
        <v>4.2072391767210782</v>
      </c>
      <c r="R53" s="64">
        <f>SUMIF(입고예정_260527!C:C,발주검토!C53,입고예정_260527!F:F)</f>
        <v>500</v>
      </c>
      <c r="S53" s="44">
        <f t="shared" si="12"/>
        <v>2.821859474804826</v>
      </c>
      <c r="T53" s="88">
        <f>ROUND(+I53*9-P53-R53,-1)</f>
        <v>60</v>
      </c>
      <c r="U53" s="62">
        <f t="shared" si="13"/>
        <v>5.9765791341376859</v>
      </c>
    </row>
    <row r="54" spans="1:22">
      <c r="A54" s="54">
        <v>57</v>
      </c>
      <c r="B54" s="41">
        <v>51</v>
      </c>
      <c r="C54" s="41" t="s">
        <v>576</v>
      </c>
      <c r="D54" s="41" t="s">
        <v>575</v>
      </c>
      <c r="E54" s="41" t="s">
        <v>577</v>
      </c>
      <c r="F54" s="42">
        <f>VLOOKUP(C54,'판매현황-통합'!$J$2:$M$1479,4,0)</f>
        <v>2472</v>
      </c>
      <c r="G54" s="41" t="str">
        <f>VLOOKUP(C54,'판매현황-통합'!J:P,6,0)</f>
        <v xml:space="preserve">2024/04 </v>
      </c>
      <c r="H54" s="42">
        <f>VLOOKUP(C54,'판매현황-통합'!J:P,7,0)</f>
        <v>380</v>
      </c>
      <c r="I54" s="42">
        <f t="shared" si="7"/>
        <v>103</v>
      </c>
      <c r="J54" s="65">
        <f>SUMIF(판매현황_2026!C:C,발주검토!C54,판매현황_2026!F:F)/4</f>
        <v>13.25</v>
      </c>
      <c r="K54" s="57">
        <f t="shared" si="8"/>
        <v>-89.75</v>
      </c>
      <c r="L54" s="42" t="str">
        <f t="shared" si="9"/>
        <v>감소</v>
      </c>
      <c r="M54" s="43" t="str">
        <f>VLOOKUP(C54,'판매현황-통합'!$J$1:$Q$1420,8,0)</f>
        <v>Fiberwit Link Communication Co.,LTD</v>
      </c>
      <c r="N54" s="38">
        <f>VLOOKUP(M54,리드타임!$B$3:$D$10,3,0)</f>
        <v>60</v>
      </c>
      <c r="O54" s="82">
        <f t="shared" si="10"/>
        <v>309</v>
      </c>
      <c r="P54" s="42">
        <f>IFERROR(VLOOKUP(C54,재고현황!$A:$D,4,0),0)</f>
        <v>458</v>
      </c>
      <c r="Q54" s="44">
        <f t="shared" si="11"/>
        <v>4.4466019417475726</v>
      </c>
      <c r="R54" s="64">
        <f>SUMIF(입고예정_260527!C:C,발주검토!C54,입고예정_260527!F:F)</f>
        <v>0</v>
      </c>
      <c r="S54" s="44">
        <f t="shared" si="12"/>
        <v>1.4822006472491909</v>
      </c>
      <c r="T54" s="88">
        <v>500</v>
      </c>
      <c r="U54" s="62">
        <f t="shared" si="13"/>
        <v>6.3009708737864081</v>
      </c>
    </row>
    <row r="55" spans="1:22">
      <c r="A55" s="54">
        <v>43</v>
      </c>
      <c r="B55" s="41">
        <v>52</v>
      </c>
      <c r="C55" s="41" t="s">
        <v>745</v>
      </c>
      <c r="D55" s="41" t="s">
        <v>744</v>
      </c>
      <c r="E55" s="41" t="s">
        <v>746</v>
      </c>
      <c r="F55" s="42">
        <f>VLOOKUP(C55,'판매현황-통합'!$J$2:$M$1479,4,0)</f>
        <v>2522</v>
      </c>
      <c r="G55" s="41" t="str">
        <f>VLOOKUP(C55,'판매현황-통합'!J:P,6,0)</f>
        <v xml:space="preserve">2025/03 </v>
      </c>
      <c r="H55" s="42">
        <f>VLOOKUP(C55,'판매현황-통합'!J:P,7,0)</f>
        <v>750</v>
      </c>
      <c r="I55" s="42">
        <f t="shared" si="7"/>
        <v>105.08333333333333</v>
      </c>
      <c r="J55" s="65">
        <f>SUMIF(판매현황_2026!C:C,발주검토!C55,판매현황_2026!F:F)/4</f>
        <v>32.5</v>
      </c>
      <c r="K55" s="57">
        <f t="shared" si="8"/>
        <v>-72.583333333333329</v>
      </c>
      <c r="L55" s="42" t="str">
        <f t="shared" si="9"/>
        <v>감소</v>
      </c>
      <c r="M55" s="43" t="str">
        <f>VLOOKUP(C55,'판매현황-통합'!$J$1:$Q$1420,8,0)</f>
        <v>Fiberwit Link Communication Co.,LTD</v>
      </c>
      <c r="N55" s="38">
        <f>VLOOKUP(M55,리드타임!$B$3:$D$10,3,0)</f>
        <v>60</v>
      </c>
      <c r="O55" s="82">
        <f t="shared" si="10"/>
        <v>315.25</v>
      </c>
      <c r="P55" s="42">
        <f>IFERROR(VLOOKUP(C55,재고현황!$A:$D,4,0),0)</f>
        <v>355</v>
      </c>
      <c r="Q55" s="44">
        <f t="shared" si="11"/>
        <v>3.3782712133227597</v>
      </c>
      <c r="R55" s="64">
        <f>SUMIF(입고예정_260527!C:C,발주검토!C55,입고예정_260527!F:F)</f>
        <v>500</v>
      </c>
      <c r="S55" s="44">
        <f t="shared" si="12"/>
        <v>2.7121332275971453</v>
      </c>
      <c r="T55" s="88">
        <v>100</v>
      </c>
      <c r="U55" s="62">
        <f t="shared" si="13"/>
        <v>6.0880253766851711</v>
      </c>
    </row>
    <row r="56" spans="1:22">
      <c r="A56" s="54">
        <v>28</v>
      </c>
      <c r="B56" s="41">
        <v>53</v>
      </c>
      <c r="C56" s="41" t="s">
        <v>2490</v>
      </c>
      <c r="D56" s="41" t="s">
        <v>264</v>
      </c>
      <c r="E56" s="41" t="s">
        <v>2491</v>
      </c>
      <c r="F56" s="42">
        <f>VLOOKUP(C56,'판매현황-통합'!$J$2:$M$1479,4,0)</f>
        <v>2711</v>
      </c>
      <c r="G56" s="41" t="str">
        <f>VLOOKUP(C56,'판매현황-통합'!J:P,6,0)</f>
        <v xml:space="preserve">2024/02 </v>
      </c>
      <c r="H56" s="42">
        <f>VLOOKUP(C56,'판매현황-통합'!J:P,7,0)</f>
        <v>245</v>
      </c>
      <c r="I56" s="42">
        <f t="shared" si="7"/>
        <v>112.95833333333333</v>
      </c>
      <c r="J56" s="65">
        <f>SUMIF(판매현황_2026!C:C,발주검토!C56,판매현황_2026!F:F)/4</f>
        <v>92</v>
      </c>
      <c r="K56" s="57">
        <f t="shared" si="8"/>
        <v>-20.958333333333329</v>
      </c>
      <c r="L56" s="42" t="str">
        <f t="shared" si="9"/>
        <v>감소</v>
      </c>
      <c r="M56" s="43" t="str">
        <f>VLOOKUP(C56,'판매현황-통합'!$J$1:$Q$1420,8,0)</f>
        <v>Fiberwit Link Communication Co.,LTD</v>
      </c>
      <c r="N56" s="38">
        <f>VLOOKUP(M56,리드타임!$B$3:$D$10,3,0)</f>
        <v>60</v>
      </c>
      <c r="O56" s="82">
        <f t="shared" si="10"/>
        <v>338.875</v>
      </c>
      <c r="P56" s="42">
        <f>IFERROR(VLOOKUP(C56,재고현황!$A:$D,4,0),0)</f>
        <v>7</v>
      </c>
      <c r="Q56" s="44">
        <f t="shared" si="11"/>
        <v>6.196975285872372E-2</v>
      </c>
      <c r="R56" s="64">
        <f>SUMIF(입고예정_260527!C:C,발주검토!C56,입고예정_260527!F:F)</f>
        <v>500</v>
      </c>
      <c r="S56" s="44">
        <f t="shared" si="12"/>
        <v>1.4961268904463298</v>
      </c>
      <c r="T56" s="88">
        <v>500</v>
      </c>
      <c r="U56" s="62">
        <f t="shared" si="13"/>
        <v>5.9147915898192549</v>
      </c>
    </row>
    <row r="57" spans="1:22">
      <c r="A57" s="54">
        <v>26</v>
      </c>
      <c r="B57" s="41">
        <v>54</v>
      </c>
      <c r="C57" s="41" t="s">
        <v>1363</v>
      </c>
      <c r="D57" s="41" t="s">
        <v>1362</v>
      </c>
      <c r="E57" s="41" t="s">
        <v>1342</v>
      </c>
      <c r="F57" s="42">
        <f>VLOOKUP(C57,'판매현황-통합'!$J$2:$M$1479,4,0)</f>
        <v>2419</v>
      </c>
      <c r="G57" s="41" t="str">
        <f>VLOOKUP(C57,'판매현황-통합'!J:P,6,0)</f>
        <v xml:space="preserve">2024/08 </v>
      </c>
      <c r="H57" s="42">
        <f>VLOOKUP(C57,'판매현황-통합'!J:P,7,0)</f>
        <v>1253</v>
      </c>
      <c r="I57" s="42">
        <f t="shared" si="7"/>
        <v>100.79166666666667</v>
      </c>
      <c r="J57" s="65">
        <f>SUMIF(판매현황_2026!C:C,발주검토!C57,판매현황_2026!F:F)/4</f>
        <v>24</v>
      </c>
      <c r="K57" s="57">
        <f t="shared" si="8"/>
        <v>-76.791666666666671</v>
      </c>
      <c r="L57" s="42" t="str">
        <f t="shared" si="9"/>
        <v>감소</v>
      </c>
      <c r="M57" s="43" t="str">
        <f>VLOOKUP(C57,'판매현황-통합'!$J$1:$Q$1420,8,0)</f>
        <v>Fiberwit Link Communication Co.,LTD</v>
      </c>
      <c r="N57" s="38">
        <f>VLOOKUP(M57,리드타임!$B$3:$D$10,3,0)</f>
        <v>60</v>
      </c>
      <c r="O57" s="82">
        <f t="shared" si="10"/>
        <v>302.375</v>
      </c>
      <c r="P57" s="42">
        <f>IFERROR(VLOOKUP(C57,재고현황!$A:$D,4,0),0)</f>
        <v>412</v>
      </c>
      <c r="Q57" s="44">
        <f t="shared" si="11"/>
        <v>4.0876395204630009</v>
      </c>
      <c r="R57" s="64">
        <f>SUMIF(입고예정_260527!C:C,발주검토!C57,입고예정_260527!F:F)</f>
        <v>0</v>
      </c>
      <c r="S57" s="44">
        <f t="shared" si="12"/>
        <v>1.3625465068210003</v>
      </c>
      <c r="T57" s="88">
        <v>500</v>
      </c>
      <c r="U57" s="62">
        <f t="shared" si="13"/>
        <v>6.0483670938404295</v>
      </c>
    </row>
    <row r="58" spans="1:22">
      <c r="A58" s="54">
        <v>70</v>
      </c>
      <c r="B58" s="41">
        <v>55</v>
      </c>
      <c r="C58" s="41" t="s">
        <v>561</v>
      </c>
      <c r="D58" s="41" t="s">
        <v>560</v>
      </c>
      <c r="E58" s="41" t="s">
        <v>562</v>
      </c>
      <c r="F58" s="42">
        <f>VLOOKUP(C58,'판매현황-통합'!$J$2:$M$1479,4,0)</f>
        <v>2316</v>
      </c>
      <c r="G58" s="41" t="str">
        <f>VLOOKUP(C58,'판매현황-통합'!J:P,6,0)</f>
        <v xml:space="preserve">2024/07 </v>
      </c>
      <c r="H58" s="42">
        <f>VLOOKUP(C58,'판매현황-통합'!J:P,7,0)</f>
        <v>488</v>
      </c>
      <c r="I58" s="42">
        <f t="shared" si="7"/>
        <v>96.5</v>
      </c>
      <c r="J58" s="65">
        <f>SUMIF(판매현황_2026!C:C,발주검토!C58,판매현황_2026!F:F)/4</f>
        <v>7</v>
      </c>
      <c r="K58" s="57">
        <f t="shared" si="8"/>
        <v>-89.5</v>
      </c>
      <c r="L58" s="42" t="str">
        <f t="shared" si="9"/>
        <v>감소</v>
      </c>
      <c r="M58" s="43" t="str">
        <f>VLOOKUP(C58,'판매현황-통합'!$J$1:$Q$1420,8,0)</f>
        <v>Fiberwit Link Communication Co.,LTD</v>
      </c>
      <c r="N58" s="38">
        <f>VLOOKUP(M58,리드타임!$B$3:$D$10,3,0)</f>
        <v>60</v>
      </c>
      <c r="O58" s="82">
        <f t="shared" si="10"/>
        <v>289.5</v>
      </c>
      <c r="P58" s="42">
        <f>IFERROR(VLOOKUP(C58,재고현황!$A:$D,4,0),0)</f>
        <v>284</v>
      </c>
      <c r="Q58" s="44">
        <f t="shared" si="11"/>
        <v>2.9430051813471501</v>
      </c>
      <c r="R58" s="64">
        <f>SUMIF(입고예정_260527!C:C,발주검토!C58,입고예정_260527!F:F)</f>
        <v>900</v>
      </c>
      <c r="S58" s="44">
        <f t="shared" si="12"/>
        <v>4.0898100172711569</v>
      </c>
      <c r="T58" s="62"/>
      <c r="U58" s="62">
        <f t="shared" si="13"/>
        <v>9.2694300518134707</v>
      </c>
    </row>
    <row r="59" spans="1:22">
      <c r="A59" s="54">
        <v>126</v>
      </c>
      <c r="B59" s="41">
        <v>56</v>
      </c>
      <c r="C59" s="41" t="s">
        <v>2848</v>
      </c>
      <c r="D59" s="41" t="s">
        <v>1401</v>
      </c>
      <c r="E59" s="41" t="s">
        <v>2849</v>
      </c>
      <c r="F59" s="42">
        <f>VLOOKUP(C59,'판매현황-통합'!$J$2:$M$1479,4,0)</f>
        <v>2387</v>
      </c>
      <c r="G59" s="41" t="str">
        <f>VLOOKUP(C59,'판매현황-통합'!J:P,6,0)</f>
        <v xml:space="preserve">2024/04 </v>
      </c>
      <c r="H59" s="42">
        <f>VLOOKUP(C59,'판매현황-통합'!J:P,7,0)</f>
        <v>380</v>
      </c>
      <c r="I59" s="42">
        <f t="shared" si="7"/>
        <v>99.458333333333329</v>
      </c>
      <c r="J59" s="65">
        <f>SUMIF(판매현황_2026!C:C,발주검토!C59,판매현황_2026!F:F)/4</f>
        <v>25</v>
      </c>
      <c r="K59" s="57">
        <f t="shared" si="8"/>
        <v>-74.458333333333329</v>
      </c>
      <c r="L59" s="42" t="str">
        <f t="shared" si="9"/>
        <v>감소</v>
      </c>
      <c r="M59" s="43" t="str">
        <f>VLOOKUP(C59,'판매현황-통합'!$J$1:$Q$1420,8,0)</f>
        <v>Fiberwit Link Communication Co.,LTD</v>
      </c>
      <c r="N59" s="38">
        <f>VLOOKUP(M59,리드타임!$B$3:$D$10,3,0)</f>
        <v>60</v>
      </c>
      <c r="O59" s="82">
        <f t="shared" si="10"/>
        <v>298.375</v>
      </c>
      <c r="P59" s="42">
        <f>IFERROR(VLOOKUP(C59,재고현황!$A:$D,4,0),0)</f>
        <v>211</v>
      </c>
      <c r="Q59" s="44">
        <f t="shared" si="11"/>
        <v>2.1214914118139925</v>
      </c>
      <c r="R59" s="64">
        <f>SUMIF(입고예정_260527!C:C,발주검토!C59,입고예정_260527!F:F)</f>
        <v>200</v>
      </c>
      <c r="S59" s="44">
        <f t="shared" si="12"/>
        <v>1.3774612484289903</v>
      </c>
      <c r="T59" s="88">
        <f>I59*9-R59</f>
        <v>695.125</v>
      </c>
      <c r="U59" s="62">
        <f t="shared" si="13"/>
        <v>8.1214914118139934</v>
      </c>
    </row>
    <row r="60" spans="1:22">
      <c r="A60" s="54">
        <v>63</v>
      </c>
      <c r="B60" s="41">
        <v>57</v>
      </c>
      <c r="C60" s="41" t="s">
        <v>641</v>
      </c>
      <c r="D60" s="41" t="s">
        <v>640</v>
      </c>
      <c r="E60" s="41" t="s">
        <v>642</v>
      </c>
      <c r="F60" s="42">
        <f>VLOOKUP(C60,'판매현황-통합'!$J$2:$M$1479,4,0)</f>
        <v>2612</v>
      </c>
      <c r="G60" s="41" t="str">
        <f>VLOOKUP(C60,'판매현황-통합'!J:P,6,0)</f>
        <v xml:space="preserve">2024/03 </v>
      </c>
      <c r="H60" s="42">
        <f>VLOOKUP(C60,'판매현황-통합'!J:P,7,0)</f>
        <v>550</v>
      </c>
      <c r="I60" s="42">
        <f t="shared" si="7"/>
        <v>108.83333333333333</v>
      </c>
      <c r="J60" s="65">
        <f>SUMIF(판매현황_2026!C:C,발주검토!C60,판매현황_2026!F:F)/4</f>
        <v>82.75</v>
      </c>
      <c r="K60" s="57">
        <f t="shared" si="8"/>
        <v>-26.083333333333329</v>
      </c>
      <c r="L60" s="42" t="str">
        <f t="shared" si="9"/>
        <v>감소</v>
      </c>
      <c r="M60" s="43" t="str">
        <f>VLOOKUP(C60,'판매현황-통합'!$J$1:$Q$1420,8,0)</f>
        <v>Fiberwit Link Communication Co.,LTD</v>
      </c>
      <c r="N60" s="38">
        <f>VLOOKUP(M60,리드타임!$B$3:$D$10,3,0)</f>
        <v>60</v>
      </c>
      <c r="O60" s="82">
        <f t="shared" si="10"/>
        <v>326.5</v>
      </c>
      <c r="P60" s="42">
        <f>IFERROR(VLOOKUP(C60,재고현황!$A:$D,4,0),0)</f>
        <v>190</v>
      </c>
      <c r="Q60" s="44">
        <f t="shared" si="11"/>
        <v>1.7457886676875958</v>
      </c>
      <c r="R60" s="64">
        <f>SUMIF(입고예정_260527!C:C,발주검토!C60,입고예정_260527!F:F)</f>
        <v>400</v>
      </c>
      <c r="S60" s="44">
        <f t="shared" si="12"/>
        <v>1.8070444104134762</v>
      </c>
      <c r="T60" s="88">
        <v>400</v>
      </c>
      <c r="U60" s="62">
        <f t="shared" si="13"/>
        <v>6.0964777947932625</v>
      </c>
    </row>
    <row r="61" spans="1:22">
      <c r="A61" s="54">
        <v>94</v>
      </c>
      <c r="B61" s="41">
        <v>58</v>
      </c>
      <c r="C61" s="41" t="s">
        <v>615</v>
      </c>
      <c r="D61" s="41" t="s">
        <v>614</v>
      </c>
      <c r="E61" s="41" t="s">
        <v>616</v>
      </c>
      <c r="F61" s="42">
        <f>VLOOKUP(C61,'판매현황-통합'!$J$2:$M$1479,4,0)</f>
        <v>2898</v>
      </c>
      <c r="G61" s="41" t="str">
        <f>VLOOKUP(C61,'판매현황-통합'!J:P,6,0)</f>
        <v xml:space="preserve">2025/08 </v>
      </c>
      <c r="H61" s="42">
        <f>VLOOKUP(C61,'판매현황-통합'!J:P,7,0)</f>
        <v>392</v>
      </c>
      <c r="I61" s="42">
        <f t="shared" si="7"/>
        <v>120.75</v>
      </c>
      <c r="J61" s="65">
        <f>SUMIF(판매현황_2026!C:C,발주검토!C61,판매현황_2026!F:F)/4</f>
        <v>172.25</v>
      </c>
      <c r="K61" s="57">
        <f t="shared" si="8"/>
        <v>51.5</v>
      </c>
      <c r="L61" s="42" t="str">
        <f t="shared" si="9"/>
        <v>증가</v>
      </c>
      <c r="M61" s="43" t="str">
        <f>VLOOKUP(C61,'판매현황-통합'!$J$1:$Q$1420,8,0)</f>
        <v>Fiberwit Link Communication Co.,LTD</v>
      </c>
      <c r="N61" s="38">
        <f>VLOOKUP(M61,리드타임!$B$3:$D$10,3,0)</f>
        <v>60</v>
      </c>
      <c r="O61" s="82">
        <f t="shared" si="10"/>
        <v>362.25</v>
      </c>
      <c r="P61" s="42">
        <f>IFERROR(VLOOKUP(C61,재고현황!$A:$D,4,0),0)</f>
        <v>470</v>
      </c>
      <c r="Q61" s="44">
        <f t="shared" si="11"/>
        <v>3.8923395445134576</v>
      </c>
      <c r="R61" s="64">
        <f>SUMIF(입고예정_260527!C:C,발주검토!C61,입고예정_260527!F:F)</f>
        <v>700</v>
      </c>
      <c r="S61" s="44">
        <f t="shared" si="12"/>
        <v>3.2298136645962732</v>
      </c>
      <c r="T61" s="62"/>
      <c r="U61" s="62">
        <f t="shared" si="13"/>
        <v>6.6894409937888195</v>
      </c>
    </row>
    <row r="62" spans="1:22">
      <c r="A62" s="54">
        <v>96</v>
      </c>
      <c r="B62" s="41">
        <v>59</v>
      </c>
      <c r="C62" s="41" t="s">
        <v>3878</v>
      </c>
      <c r="D62" s="41" t="s">
        <v>1433</v>
      </c>
      <c r="E62" s="41" t="s">
        <v>3879</v>
      </c>
      <c r="F62" s="42">
        <f>VLOOKUP(C62,'판매현황-통합'!$J$2:$M$1479,4,0)</f>
        <v>2357</v>
      </c>
      <c r="G62" s="41" t="str">
        <f>VLOOKUP(C62,'판매현황-통합'!J:P,6,0)</f>
        <v xml:space="preserve">2024/07 </v>
      </c>
      <c r="H62" s="42">
        <f>VLOOKUP(C62,'판매현황-통합'!J:P,7,0)</f>
        <v>355</v>
      </c>
      <c r="I62" s="42">
        <f t="shared" si="7"/>
        <v>98.208333333333329</v>
      </c>
      <c r="J62" s="65">
        <f>SUMIF(판매현황_2026!C:C,발주검토!C62,판매현황_2026!F:F)/4</f>
        <v>47.25</v>
      </c>
      <c r="K62" s="57">
        <f t="shared" si="8"/>
        <v>-50.958333333333329</v>
      </c>
      <c r="L62" s="42" t="str">
        <f t="shared" si="9"/>
        <v>감소</v>
      </c>
      <c r="M62" s="43" t="str">
        <f>VLOOKUP(C62,'판매현황-통합'!$J$1:$Q$1420,8,0)</f>
        <v>Fiberwit Link Communication Co.,LTD</v>
      </c>
      <c r="N62" s="38">
        <f>VLOOKUP(M62,리드타임!$B$3:$D$10,3,0)</f>
        <v>60</v>
      </c>
      <c r="O62" s="82">
        <f t="shared" si="10"/>
        <v>294.625</v>
      </c>
      <c r="P62" s="42">
        <f>IFERROR(VLOOKUP(C62,재고현황!$A:$D,4,0),0)</f>
        <v>176</v>
      </c>
      <c r="Q62" s="44">
        <f t="shared" si="11"/>
        <v>1.7921086126431907</v>
      </c>
      <c r="R62" s="64">
        <f>SUMIF(입고예정_260527!C:C,발주검토!C62,입고예정_260527!F:F)</f>
        <v>310</v>
      </c>
      <c r="S62" s="44">
        <f t="shared" si="12"/>
        <v>1.6495545184556639</v>
      </c>
      <c r="T62" s="88">
        <f>ROUND(+I62*9-P62-R62,-1)</f>
        <v>400</v>
      </c>
      <c r="U62" s="62">
        <f t="shared" si="13"/>
        <v>6.0216376750106066</v>
      </c>
    </row>
    <row r="63" spans="1:22">
      <c r="A63" s="54">
        <v>80</v>
      </c>
      <c r="B63" s="41">
        <v>60</v>
      </c>
      <c r="C63" s="41" t="s">
        <v>2503</v>
      </c>
      <c r="D63" s="41" t="s">
        <v>264</v>
      </c>
      <c r="E63" s="41" t="s">
        <v>2504</v>
      </c>
      <c r="F63" s="42">
        <f>VLOOKUP(C63,'판매현황-통합'!$J$2:$M$1479,4,0)</f>
        <v>2260</v>
      </c>
      <c r="G63" s="41" t="str">
        <f>VLOOKUP(C63,'판매현황-통합'!J:P,6,0)</f>
        <v xml:space="preserve">2024/02 </v>
      </c>
      <c r="H63" s="42">
        <f>VLOOKUP(C63,'판매현황-통합'!J:P,7,0)</f>
        <v>230</v>
      </c>
      <c r="I63" s="42">
        <f t="shared" si="7"/>
        <v>94.166666666666671</v>
      </c>
      <c r="J63" s="65">
        <f>SUMIF(판매현황_2026!C:C,발주검토!C63,판매현황_2026!F:F)/4</f>
        <v>47.5</v>
      </c>
      <c r="K63" s="57">
        <f t="shared" si="8"/>
        <v>-46.666666666666671</v>
      </c>
      <c r="L63" s="42" t="str">
        <f t="shared" si="9"/>
        <v>감소</v>
      </c>
      <c r="M63" s="43" t="str">
        <f>VLOOKUP(C63,'판매현황-통합'!$J$1:$Q$1420,8,0)</f>
        <v>Fiberwit Link Communication Co.,LTD</v>
      </c>
      <c r="N63" s="38">
        <f>VLOOKUP(M63,리드타임!$B$3:$D$10,3,0)</f>
        <v>60</v>
      </c>
      <c r="O63" s="82">
        <f t="shared" si="10"/>
        <v>282.5</v>
      </c>
      <c r="P63" s="42">
        <f>IFERROR(VLOOKUP(C63,재고현황!$A:$D,4,0),0)</f>
        <v>518</v>
      </c>
      <c r="Q63" s="44">
        <f t="shared" si="11"/>
        <v>5.5008849557522117</v>
      </c>
      <c r="R63" s="64">
        <f>SUMIF(입고예정_260527!C:C,발주검토!C63,입고예정_260527!F:F)</f>
        <v>1180</v>
      </c>
      <c r="S63" s="44">
        <f t="shared" si="12"/>
        <v>6.0106194690265484</v>
      </c>
      <c r="T63" s="62"/>
      <c r="U63" s="62">
        <f t="shared" si="13"/>
        <v>15.031858407079644</v>
      </c>
    </row>
    <row r="64" spans="1:22">
      <c r="A64" s="54">
        <v>59</v>
      </c>
      <c r="B64" s="41">
        <v>61</v>
      </c>
      <c r="C64" s="41" t="s">
        <v>648</v>
      </c>
      <c r="D64" s="41" t="s">
        <v>647</v>
      </c>
      <c r="E64" s="41" t="s">
        <v>649</v>
      </c>
      <c r="F64" s="42">
        <f>VLOOKUP(C64,'판매현황-통합'!$J$2:$M$1479,4,0)</f>
        <v>2024</v>
      </c>
      <c r="G64" s="41" t="str">
        <f>VLOOKUP(C64,'판매현황-통합'!J:P,6,0)</f>
        <v xml:space="preserve">2024/11 </v>
      </c>
      <c r="H64" s="42">
        <f>VLOOKUP(C64,'판매현황-통합'!J:P,7,0)</f>
        <v>2000</v>
      </c>
      <c r="I64" s="42">
        <f t="shared" si="7"/>
        <v>84.333333333333329</v>
      </c>
      <c r="J64" s="65">
        <f>SUMIF(판매현황_2026!C:C,발주검토!C64,판매현황_2026!F:F)/4</f>
        <v>7</v>
      </c>
      <c r="K64" s="57">
        <f t="shared" si="8"/>
        <v>-77.333333333333329</v>
      </c>
      <c r="L64" s="42" t="str">
        <f t="shared" si="9"/>
        <v>감소</v>
      </c>
      <c r="M64" s="43" t="str">
        <f>VLOOKUP(C64,'판매현황-통합'!$J$1:$Q$1420,8,0)</f>
        <v>Fiberwit Link Communication Co.,LTD</v>
      </c>
      <c r="N64" s="38">
        <f>VLOOKUP(M64,리드타임!$B$3:$D$10,3,0)</f>
        <v>60</v>
      </c>
      <c r="O64" s="82">
        <f t="shared" si="10"/>
        <v>253</v>
      </c>
      <c r="P64" s="42">
        <f>IFERROR(VLOOKUP(C64,재고현황!$A:$D,4,0),0)</f>
        <v>235</v>
      </c>
      <c r="Q64" s="44">
        <f t="shared" si="11"/>
        <v>2.7865612648221347</v>
      </c>
      <c r="R64" s="64">
        <f>SUMIF(입고예정_260527!C:C,발주검토!C64,입고예정_260527!F:F)</f>
        <v>300</v>
      </c>
      <c r="S64" s="44">
        <f t="shared" si="12"/>
        <v>2.1146245059288535</v>
      </c>
      <c r="T64" s="88">
        <f t="shared" ref="T64:T66" si="18">ROUND(+I64*9-P64-R64,-1)</f>
        <v>220</v>
      </c>
      <c r="U64" s="62">
        <f t="shared" si="13"/>
        <v>5.9525691699604746</v>
      </c>
    </row>
    <row r="65" spans="1:21">
      <c r="A65" s="54">
        <v>86</v>
      </c>
      <c r="B65" s="41">
        <v>62</v>
      </c>
      <c r="C65" s="41" t="s">
        <v>2840</v>
      </c>
      <c r="D65" s="41" t="s">
        <v>1401</v>
      </c>
      <c r="E65" s="41" t="s">
        <v>2841</v>
      </c>
      <c r="F65" s="42">
        <f>VLOOKUP(C65,'판매현황-통합'!$J$2:$M$1479,4,0)</f>
        <v>2119</v>
      </c>
      <c r="G65" s="41" t="str">
        <f>VLOOKUP(C65,'판매현황-통합'!J:P,6,0)</f>
        <v xml:space="preserve">2024/07 </v>
      </c>
      <c r="H65" s="42">
        <f>VLOOKUP(C65,'판매현황-통합'!J:P,7,0)</f>
        <v>280</v>
      </c>
      <c r="I65" s="42">
        <f t="shared" si="7"/>
        <v>88.291666666666671</v>
      </c>
      <c r="J65" s="65">
        <f>SUMIF(판매현황_2026!C:C,발주검토!C65,판매현황_2026!F:F)/4</f>
        <v>33.75</v>
      </c>
      <c r="K65" s="57">
        <f t="shared" si="8"/>
        <v>-54.541666666666671</v>
      </c>
      <c r="L65" s="42" t="str">
        <f t="shared" si="9"/>
        <v>감소</v>
      </c>
      <c r="M65" s="43" t="str">
        <f>VLOOKUP(C65,'판매현황-통합'!$J$1:$Q$1420,8,0)</f>
        <v>Fiberwit Link Communication Co.,LTD</v>
      </c>
      <c r="N65" s="38">
        <f>VLOOKUP(M65,리드타임!$B$3:$D$10,3,0)</f>
        <v>60</v>
      </c>
      <c r="O65" s="82">
        <f t="shared" si="10"/>
        <v>264.875</v>
      </c>
      <c r="P65" s="42">
        <f>IFERROR(VLOOKUP(C65,재고현황!$A:$D,4,0),0)</f>
        <v>200</v>
      </c>
      <c r="Q65" s="44">
        <f t="shared" si="11"/>
        <v>2.2652194431335535</v>
      </c>
      <c r="R65" s="64">
        <f>SUMIF(입고예정_260527!C:C,발주검토!C65,입고예정_260527!F:F)</f>
        <v>250</v>
      </c>
      <c r="S65" s="44">
        <f t="shared" si="12"/>
        <v>1.6989145823501652</v>
      </c>
      <c r="T65" s="88">
        <f t="shared" si="18"/>
        <v>340</v>
      </c>
      <c r="U65" s="62">
        <f t="shared" si="13"/>
        <v>5.9476168003775358</v>
      </c>
    </row>
    <row r="66" spans="1:21">
      <c r="A66" s="54">
        <v>100</v>
      </c>
      <c r="B66" s="41">
        <v>63</v>
      </c>
      <c r="C66" s="41" t="s">
        <v>2488</v>
      </c>
      <c r="D66" s="41" t="s">
        <v>264</v>
      </c>
      <c r="E66" s="41" t="s">
        <v>2489</v>
      </c>
      <c r="F66" s="42">
        <f>VLOOKUP(C66,'판매현황-통합'!$J$2:$M$1479,4,0)</f>
        <v>2450</v>
      </c>
      <c r="G66" s="41" t="str">
        <f>VLOOKUP(C66,'판매현황-통합'!J:P,6,0)</f>
        <v xml:space="preserve">2024/02 </v>
      </c>
      <c r="H66" s="42">
        <f>VLOOKUP(C66,'판매현황-통합'!J:P,7,0)</f>
        <v>400</v>
      </c>
      <c r="I66" s="42">
        <f t="shared" si="7"/>
        <v>102.08333333333333</v>
      </c>
      <c r="J66" s="65">
        <f>SUMIF(판매현황_2026!C:C,발주검토!C66,판매현황_2026!F:F)/4</f>
        <v>120</v>
      </c>
      <c r="K66" s="57">
        <f t="shared" si="8"/>
        <v>17.916666666666671</v>
      </c>
      <c r="L66" s="42" t="str">
        <f t="shared" si="9"/>
        <v>증가</v>
      </c>
      <c r="M66" s="43" t="str">
        <f>VLOOKUP(C66,'판매현황-통합'!$J$1:$Q$1420,8,0)</f>
        <v>Fiberwit Link Communication Co.,LTD</v>
      </c>
      <c r="N66" s="38">
        <f>VLOOKUP(M66,리드타임!$B$3:$D$10,3,0)</f>
        <v>60</v>
      </c>
      <c r="O66" s="82">
        <f t="shared" si="10"/>
        <v>306.25</v>
      </c>
      <c r="P66" s="42">
        <f>IFERROR(VLOOKUP(C66,재고현황!$A:$D,4,0),0)</f>
        <v>200</v>
      </c>
      <c r="Q66" s="44">
        <f t="shared" si="11"/>
        <v>1.9591836734693879</v>
      </c>
      <c r="R66" s="64">
        <f>SUMIF(입고예정_260527!C:C,발주검토!C66,입고예정_260527!F:F)</f>
        <v>700</v>
      </c>
      <c r="S66" s="44">
        <f t="shared" si="12"/>
        <v>2.9387755102040818</v>
      </c>
      <c r="T66" s="88">
        <f t="shared" si="18"/>
        <v>20</v>
      </c>
      <c r="U66" s="62">
        <f t="shared" si="13"/>
        <v>6.0122448979591843</v>
      </c>
    </row>
    <row r="67" spans="1:21">
      <c r="A67" s="54">
        <v>48</v>
      </c>
      <c r="B67" s="41">
        <v>64</v>
      </c>
      <c r="C67" s="41" t="s">
        <v>2397</v>
      </c>
      <c r="D67" s="41" t="s">
        <v>236</v>
      </c>
      <c r="E67" s="41" t="s">
        <v>2398</v>
      </c>
      <c r="F67" s="42">
        <f>VLOOKUP(C67,'판매현황-통합'!$J$2:$M$1479,4,0)</f>
        <v>2179</v>
      </c>
      <c r="G67" s="41" t="str">
        <f>VLOOKUP(C67,'판매현황-통합'!J:P,6,0)</f>
        <v xml:space="preserve">2024/02 </v>
      </c>
      <c r="H67" s="42">
        <f>VLOOKUP(C67,'판매현황-통합'!J:P,7,0)</f>
        <v>440</v>
      </c>
      <c r="I67" s="42">
        <f t="shared" si="7"/>
        <v>90.791666666666671</v>
      </c>
      <c r="J67" s="65">
        <f>SUMIF(판매현황_2026!C:C,발주검토!C67,판매현황_2026!F:F)/4</f>
        <v>60.75</v>
      </c>
      <c r="K67" s="57">
        <f t="shared" si="8"/>
        <v>-30.041666666666671</v>
      </c>
      <c r="L67" s="42" t="str">
        <f t="shared" si="9"/>
        <v>감소</v>
      </c>
      <c r="M67" s="43" t="str">
        <f>VLOOKUP(C67,'판매현황-통합'!$J$1:$Q$1420,8,0)</f>
        <v>Fiberwit Link Communication Co.,LTD</v>
      </c>
      <c r="N67" s="38">
        <f>VLOOKUP(M67,리드타임!$B$3:$D$10,3,0)</f>
        <v>60</v>
      </c>
      <c r="O67" s="82">
        <f t="shared" si="10"/>
        <v>272.375</v>
      </c>
      <c r="P67" s="42">
        <f>IFERROR(VLOOKUP(C67,재고현황!$A:$D,4,0),0)</f>
        <v>175</v>
      </c>
      <c r="Q67" s="44">
        <f t="shared" si="11"/>
        <v>1.9274896741624596</v>
      </c>
      <c r="R67" s="64">
        <f>SUMIF(입고예정_260527!C:C,발주검토!C67,입고예정_260527!F:F)</f>
        <v>500</v>
      </c>
      <c r="S67" s="44">
        <f t="shared" si="12"/>
        <v>2.4782010096374485</v>
      </c>
      <c r="T67" s="88">
        <f>I67*9-R67</f>
        <v>317.125</v>
      </c>
      <c r="U67" s="62">
        <f t="shared" si="13"/>
        <v>7.9274896741624596</v>
      </c>
    </row>
    <row r="68" spans="1:21">
      <c r="A68" s="54">
        <v>88</v>
      </c>
      <c r="B68" s="41">
        <v>65</v>
      </c>
      <c r="C68" s="41" t="s">
        <v>820</v>
      </c>
      <c r="D68" s="41" t="s">
        <v>819</v>
      </c>
      <c r="E68" s="41" t="s">
        <v>821</v>
      </c>
      <c r="F68" s="42">
        <f>VLOOKUP(C68,'판매현황-통합'!$J$2:$M$1479,4,0)</f>
        <v>1932</v>
      </c>
      <c r="G68" s="41" t="str">
        <f>VLOOKUP(C68,'판매현황-통합'!J:P,6,0)</f>
        <v xml:space="preserve">2024/10 </v>
      </c>
      <c r="H68" s="42">
        <f>VLOOKUP(C68,'판매현황-통합'!J:P,7,0)</f>
        <v>510</v>
      </c>
      <c r="I68" s="42">
        <f t="shared" si="7"/>
        <v>80.5</v>
      </c>
      <c r="J68" s="65">
        <f>SUMIF(판매현황_2026!C:C,발주검토!C68,판매현황_2026!F:F)/4</f>
        <v>13.25</v>
      </c>
      <c r="K68" s="57">
        <f t="shared" si="8"/>
        <v>-67.25</v>
      </c>
      <c r="L68" s="42" t="str">
        <f t="shared" si="9"/>
        <v>감소</v>
      </c>
      <c r="M68" s="43" t="str">
        <f>VLOOKUP(C68,'판매현황-통합'!$J$1:$Q$1420,8,0)</f>
        <v>Fiberwit Link Communication Co.,LTD</v>
      </c>
      <c r="N68" s="38">
        <f>VLOOKUP(M68,리드타임!$B$3:$D$10,3,0)</f>
        <v>60</v>
      </c>
      <c r="O68" s="82">
        <f t="shared" si="10"/>
        <v>241.5</v>
      </c>
      <c r="P68" s="42">
        <f>IFERROR(VLOOKUP(C68,재고현황!$A:$D,4,0),0)</f>
        <v>651</v>
      </c>
      <c r="Q68" s="44">
        <f t="shared" si="11"/>
        <v>8.0869565217391308</v>
      </c>
      <c r="R68" s="64">
        <f>SUMIF(입고예정_260527!C:C,발주검토!C68,입고예정_260527!F:F)</f>
        <v>100</v>
      </c>
      <c r="S68" s="44">
        <f t="shared" si="12"/>
        <v>3.1097308488612838</v>
      </c>
      <c r="T68" s="62"/>
      <c r="U68" s="62">
        <f t="shared" si="13"/>
        <v>6.329192546583851</v>
      </c>
    </row>
    <row r="69" spans="1:21">
      <c r="A69" s="54">
        <v>40</v>
      </c>
      <c r="B69" s="41">
        <v>66</v>
      </c>
      <c r="C69" s="41" t="s">
        <v>2440</v>
      </c>
      <c r="D69" s="41" t="s">
        <v>267</v>
      </c>
      <c r="E69" s="41" t="s">
        <v>2441</v>
      </c>
      <c r="F69" s="42">
        <f>VLOOKUP(C69,'판매현황-통합'!$J$2:$M$1479,4,0)</f>
        <v>2256</v>
      </c>
      <c r="G69" s="41" t="str">
        <f>VLOOKUP(C69,'판매현황-통합'!J:P,6,0)</f>
        <v xml:space="preserve">2025/02 </v>
      </c>
      <c r="H69" s="42">
        <f>VLOOKUP(C69,'판매현황-통합'!J:P,7,0)</f>
        <v>205</v>
      </c>
      <c r="I69" s="42">
        <f t="shared" si="7"/>
        <v>94</v>
      </c>
      <c r="J69" s="65">
        <f>SUMIF(판매현황_2026!C:C,발주검토!C69,판매현황_2026!F:F)/4</f>
        <v>96.5</v>
      </c>
      <c r="K69" s="57">
        <f t="shared" si="8"/>
        <v>2.5</v>
      </c>
      <c r="L69" s="42" t="str">
        <f t="shared" si="9"/>
        <v>증가</v>
      </c>
      <c r="M69" s="43" t="str">
        <f>VLOOKUP(C69,'판매현황-통합'!$J$1:$Q$1420,8,0)</f>
        <v>Fiberwit Link Communication Co.,LTD</v>
      </c>
      <c r="N69" s="38">
        <f>VLOOKUP(M69,리드타임!$B$3:$D$10,3,0)</f>
        <v>60</v>
      </c>
      <c r="O69" s="82">
        <f t="shared" si="10"/>
        <v>282</v>
      </c>
      <c r="P69" s="42">
        <f>IFERROR(VLOOKUP(C69,재고현황!$A:$D,4,0),0)</f>
        <v>56</v>
      </c>
      <c r="Q69" s="44">
        <f t="shared" si="11"/>
        <v>0.5957446808510638</v>
      </c>
      <c r="R69" s="64">
        <f>SUMIF(입고예정_260527!C:C,발주검토!C69,입고예정_260527!F:F)</f>
        <v>400</v>
      </c>
      <c r="S69" s="44">
        <f t="shared" si="12"/>
        <v>1.6170212765957446</v>
      </c>
      <c r="T69" s="88">
        <f t="shared" ref="T69:T70" si="19">ROUND(+I69*9-P69-R69,-1)</f>
        <v>390</v>
      </c>
      <c r="U69" s="62">
        <f t="shared" si="13"/>
        <v>6</v>
      </c>
    </row>
    <row r="70" spans="1:21">
      <c r="A70" s="54">
        <v>67</v>
      </c>
      <c r="B70" s="41">
        <v>67</v>
      </c>
      <c r="C70" s="41" t="s">
        <v>2614</v>
      </c>
      <c r="D70" s="41" t="s">
        <v>318</v>
      </c>
      <c r="E70" s="41" t="s">
        <v>2615</v>
      </c>
      <c r="F70" s="42">
        <f>VLOOKUP(C70,'판매현황-통합'!$J$2:$M$1479,4,0)</f>
        <v>2036</v>
      </c>
      <c r="G70" s="41" t="str">
        <f>VLOOKUP(C70,'판매현황-통합'!J:P,6,0)</f>
        <v xml:space="preserve">2024/04 </v>
      </c>
      <c r="H70" s="42">
        <f>VLOOKUP(C70,'판매현황-통합'!J:P,7,0)</f>
        <v>210</v>
      </c>
      <c r="I70" s="42">
        <f t="shared" si="7"/>
        <v>84.833333333333329</v>
      </c>
      <c r="J70" s="65">
        <f>SUMIF(판매현황_2026!C:C,발주검토!C70,판매현황_2026!F:F)/4</f>
        <v>45.25</v>
      </c>
      <c r="K70" s="57">
        <f t="shared" si="8"/>
        <v>-39.583333333333329</v>
      </c>
      <c r="L70" s="42" t="str">
        <f t="shared" si="9"/>
        <v>감소</v>
      </c>
      <c r="M70" s="43" t="str">
        <f>VLOOKUP(C70,'판매현황-통합'!$J$1:$Q$1420,8,0)</f>
        <v>Fiberwit Link Communication Co.,LTD</v>
      </c>
      <c r="N70" s="38">
        <f>VLOOKUP(M70,리드타임!$B$3:$D$10,3,0)</f>
        <v>60</v>
      </c>
      <c r="O70" s="82">
        <f t="shared" si="10"/>
        <v>254.5</v>
      </c>
      <c r="P70" s="42">
        <f>IFERROR(VLOOKUP(C70,재고현황!$A:$D,4,0),0)</f>
        <v>328</v>
      </c>
      <c r="Q70" s="44">
        <f t="shared" si="11"/>
        <v>3.8664047151277017</v>
      </c>
      <c r="R70" s="64">
        <f>SUMIF(입고예정_260527!C:C,발주검토!C70,입고예정_260527!F:F)</f>
        <v>300</v>
      </c>
      <c r="S70" s="44">
        <f t="shared" si="12"/>
        <v>2.4675834970530452</v>
      </c>
      <c r="T70" s="88">
        <f t="shared" si="19"/>
        <v>140</v>
      </c>
      <c r="U70" s="62">
        <f t="shared" si="13"/>
        <v>6.053045186640472</v>
      </c>
    </row>
    <row r="71" spans="1:21">
      <c r="A71" s="54">
        <v>118</v>
      </c>
      <c r="B71" s="41">
        <v>68</v>
      </c>
      <c r="C71" s="41" t="s">
        <v>677</v>
      </c>
      <c r="D71" s="41" t="s">
        <v>676</v>
      </c>
      <c r="E71" s="41" t="s">
        <v>678</v>
      </c>
      <c r="F71" s="42">
        <f>VLOOKUP(C71,'판매현황-통합'!$J$2:$M$1479,4,0)</f>
        <v>2272</v>
      </c>
      <c r="G71" s="41" t="str">
        <f>VLOOKUP(C71,'판매현황-통합'!J:P,6,0)</f>
        <v xml:space="preserve">2024/10 </v>
      </c>
      <c r="H71" s="42">
        <f>VLOOKUP(C71,'판매현황-통합'!J:P,7,0)</f>
        <v>674</v>
      </c>
      <c r="I71" s="42">
        <f t="shared" ref="I71:I134" si="20">+F71/24</f>
        <v>94.666666666666671</v>
      </c>
      <c r="J71" s="65">
        <f>SUMIF(판매현황_2026!C:C,발주검토!C71,판매현황_2026!F:F)/4</f>
        <v>106.25</v>
      </c>
      <c r="K71" s="57">
        <f t="shared" ref="K71:K134" si="21">+J71-I71</f>
        <v>11.583333333333329</v>
      </c>
      <c r="L71" s="42" t="str">
        <f t="shared" ref="L71:L134" si="22">IF(K71&lt;0,"감소","증가")</f>
        <v>증가</v>
      </c>
      <c r="M71" s="43" t="str">
        <f>VLOOKUP(C71,'판매현황-통합'!$J$1:$Q$1420,8,0)</f>
        <v>Fiberwit Link Communication Co.,LTD</v>
      </c>
      <c r="N71" s="38">
        <f>VLOOKUP(M71,리드타임!$B$3:$D$10,3,0)</f>
        <v>60</v>
      </c>
      <c r="O71" s="82">
        <f t="shared" ref="O71:O134" si="23">I71*3</f>
        <v>284</v>
      </c>
      <c r="P71" s="42">
        <f>IFERROR(VLOOKUP(C71,재고현황!$A:$D,4,0),0)</f>
        <v>439</v>
      </c>
      <c r="Q71" s="44">
        <f t="shared" ref="Q71:Q134" si="24">+P71/I71</f>
        <v>4.637323943661972</v>
      </c>
      <c r="R71" s="64">
        <f>SUMIF(입고예정_260527!C:C,발주검토!C71,입고예정_260527!F:F)</f>
        <v>0</v>
      </c>
      <c r="S71" s="44">
        <f t="shared" ref="S71:S134" si="25">+(R71+P71)/O71</f>
        <v>1.545774647887324</v>
      </c>
      <c r="T71" s="88">
        <v>450</v>
      </c>
      <c r="U71" s="62">
        <f t="shared" ref="U71:U134" si="26">+(+T71+P71+R71-(I71*3))/I71</f>
        <v>6.390845070422535</v>
      </c>
    </row>
    <row r="72" spans="1:21">
      <c r="A72" s="54">
        <v>124</v>
      </c>
      <c r="B72" s="41">
        <v>69</v>
      </c>
      <c r="C72" s="41" t="s">
        <v>2893</v>
      </c>
      <c r="D72" s="41" t="s">
        <v>1412</v>
      </c>
      <c r="E72" s="41" t="s">
        <v>2894</v>
      </c>
      <c r="F72" s="42">
        <f>VLOOKUP(C72,'판매현황-통합'!$J$2:$M$1479,4,0)</f>
        <v>2088</v>
      </c>
      <c r="G72" s="41" t="str">
        <f>VLOOKUP(C72,'판매현황-통합'!J:P,6,0)</f>
        <v xml:space="preserve">2024/02 </v>
      </c>
      <c r="H72" s="42">
        <f>VLOOKUP(C72,'판매현황-통합'!J:P,7,0)</f>
        <v>350</v>
      </c>
      <c r="I72" s="42">
        <f t="shared" si="20"/>
        <v>87</v>
      </c>
      <c r="J72" s="65">
        <f>SUMIF(판매현황_2026!C:C,발주검토!C72,판매현황_2026!F:F)/4</f>
        <v>67.5</v>
      </c>
      <c r="K72" s="57">
        <f t="shared" si="21"/>
        <v>-19.5</v>
      </c>
      <c r="L72" s="42" t="str">
        <f t="shared" si="22"/>
        <v>감소</v>
      </c>
      <c r="M72" s="43" t="str">
        <f>VLOOKUP(C72,'판매현황-통합'!$J$1:$Q$1420,8,0)</f>
        <v>Fiberwit Link Communication Co.,LTD</v>
      </c>
      <c r="N72" s="38">
        <f>VLOOKUP(M72,리드타임!$B$3:$D$10,3,0)</f>
        <v>60</v>
      </c>
      <c r="O72" s="82">
        <f t="shared" si="23"/>
        <v>261</v>
      </c>
      <c r="P72" s="42">
        <f>IFERROR(VLOOKUP(C72,재고현황!$A:$D,4,0),0)</f>
        <v>220</v>
      </c>
      <c r="Q72" s="44">
        <f t="shared" si="24"/>
        <v>2.5287356321839081</v>
      </c>
      <c r="R72" s="64">
        <f>SUMIF(입고예정_260527!C:C,발주검토!C72,입고예정_260527!F:F)</f>
        <v>120</v>
      </c>
      <c r="S72" s="44">
        <f t="shared" si="25"/>
        <v>1.3026819923371646</v>
      </c>
      <c r="T72" s="88">
        <v>450</v>
      </c>
      <c r="U72" s="62">
        <f t="shared" si="26"/>
        <v>6.0804597701149428</v>
      </c>
    </row>
    <row r="73" spans="1:21">
      <c r="A73" s="54">
        <v>89</v>
      </c>
      <c r="B73" s="41">
        <v>70</v>
      </c>
      <c r="C73" s="41" t="s">
        <v>782</v>
      </c>
      <c r="D73" s="41" t="s">
        <v>781</v>
      </c>
      <c r="E73" s="41" t="s">
        <v>783</v>
      </c>
      <c r="F73" s="42">
        <f>VLOOKUP(C73,'판매현황-통합'!$J$2:$M$1479,4,0)</f>
        <v>1958</v>
      </c>
      <c r="G73" s="41" t="str">
        <f>VLOOKUP(C73,'판매현황-통합'!J:P,6,0)</f>
        <v xml:space="preserve">2025/08 </v>
      </c>
      <c r="H73" s="42">
        <f>VLOOKUP(C73,'판매현황-통합'!J:P,7,0)</f>
        <v>402</v>
      </c>
      <c r="I73" s="42">
        <f t="shared" si="20"/>
        <v>81.583333333333329</v>
      </c>
      <c r="J73" s="65">
        <f>SUMIF(판매현황_2026!C:C,발주검토!C73,판매현황_2026!F:F)/4</f>
        <v>45.75</v>
      </c>
      <c r="K73" s="57">
        <f t="shared" si="21"/>
        <v>-35.833333333333329</v>
      </c>
      <c r="L73" s="42" t="str">
        <f t="shared" si="22"/>
        <v>감소</v>
      </c>
      <c r="M73" s="43" t="str">
        <f>VLOOKUP(C73,'판매현황-통합'!$J$1:$Q$1420,8,0)</f>
        <v>Fiberwit Link Communication Co.,LTD</v>
      </c>
      <c r="N73" s="38">
        <f>VLOOKUP(M73,리드타임!$B$3:$D$10,3,0)</f>
        <v>60</v>
      </c>
      <c r="O73" s="82">
        <f t="shared" si="23"/>
        <v>244.75</v>
      </c>
      <c r="P73" s="42">
        <f>IFERROR(VLOOKUP(C73,재고현황!$A:$D,4,0),0)</f>
        <v>337</v>
      </c>
      <c r="Q73" s="44">
        <f t="shared" si="24"/>
        <v>4.1307456588355471</v>
      </c>
      <c r="R73" s="64">
        <f>SUMIF(입고예정_260527!C:C,발주검토!C73,입고예정_260527!F:F)</f>
        <v>700</v>
      </c>
      <c r="S73" s="44">
        <f t="shared" si="25"/>
        <v>4.2369765066394276</v>
      </c>
      <c r="T73" s="62"/>
      <c r="U73" s="62">
        <f t="shared" si="26"/>
        <v>9.7109295199182846</v>
      </c>
    </row>
    <row r="74" spans="1:21">
      <c r="A74" s="54">
        <v>69</v>
      </c>
      <c r="B74" s="41">
        <v>71</v>
      </c>
      <c r="C74" s="41" t="s">
        <v>622</v>
      </c>
      <c r="D74" s="41" t="s">
        <v>621</v>
      </c>
      <c r="E74" s="41" t="s">
        <v>623</v>
      </c>
      <c r="F74" s="42">
        <f>VLOOKUP(C74,'판매현황-통합'!$J$2:$M$1479,4,0)</f>
        <v>2088</v>
      </c>
      <c r="G74" s="41" t="str">
        <f>VLOOKUP(C74,'판매현황-통합'!J:P,6,0)</f>
        <v xml:space="preserve">2024/12 </v>
      </c>
      <c r="H74" s="42">
        <f>VLOOKUP(C74,'판매현황-통합'!J:P,7,0)</f>
        <v>489</v>
      </c>
      <c r="I74" s="42">
        <f t="shared" si="20"/>
        <v>87</v>
      </c>
      <c r="J74" s="65">
        <f>SUMIF(판매현황_2026!C:C,발주검토!C74,판매현황_2026!F:F)/4</f>
        <v>81</v>
      </c>
      <c r="K74" s="57">
        <f t="shared" si="21"/>
        <v>-6</v>
      </c>
      <c r="L74" s="42" t="str">
        <f t="shared" si="22"/>
        <v>감소</v>
      </c>
      <c r="M74" s="43" t="str">
        <f>VLOOKUP(C74,'판매현황-통합'!$J$1:$Q$1420,8,0)</f>
        <v>Fiberwit Link Communication Co.,LTD</v>
      </c>
      <c r="N74" s="38">
        <f>VLOOKUP(M74,리드타임!$B$3:$D$10,3,0)</f>
        <v>60</v>
      </c>
      <c r="O74" s="82">
        <f t="shared" si="23"/>
        <v>261</v>
      </c>
      <c r="P74" s="42">
        <f>IFERROR(VLOOKUP(C74,재고현황!$A:$D,4,0),0)</f>
        <v>225</v>
      </c>
      <c r="Q74" s="44">
        <f t="shared" si="24"/>
        <v>2.5862068965517242</v>
      </c>
      <c r="R74" s="64">
        <f>SUMIF(입고예정_260527!C:C,발주검토!C74,입고예정_260527!F:F)</f>
        <v>3000</v>
      </c>
      <c r="S74" s="44">
        <f t="shared" si="25"/>
        <v>12.35632183908046</v>
      </c>
      <c r="T74" s="62"/>
      <c r="U74" s="62">
        <f t="shared" si="26"/>
        <v>34.068965517241381</v>
      </c>
    </row>
    <row r="75" spans="1:21">
      <c r="A75" s="54">
        <v>73</v>
      </c>
      <c r="B75" s="41">
        <v>72</v>
      </c>
      <c r="C75" s="41" t="s">
        <v>2509</v>
      </c>
      <c r="D75" s="41" t="s">
        <v>264</v>
      </c>
      <c r="E75" s="41" t="s">
        <v>2510</v>
      </c>
      <c r="F75" s="42">
        <f>VLOOKUP(C75,'판매현황-통합'!$J$2:$M$1479,4,0)</f>
        <v>1996</v>
      </c>
      <c r="G75" s="41" t="str">
        <f>VLOOKUP(C75,'판매현황-통합'!J:P,6,0)</f>
        <v xml:space="preserve">2024/04 </v>
      </c>
      <c r="H75" s="42">
        <f>VLOOKUP(C75,'판매현황-통합'!J:P,7,0)</f>
        <v>195</v>
      </c>
      <c r="I75" s="42">
        <f t="shared" si="20"/>
        <v>83.166666666666671</v>
      </c>
      <c r="J75" s="65">
        <f>SUMIF(판매현황_2026!C:C,발주검토!C75,판매현황_2026!F:F)/4</f>
        <v>65.25</v>
      </c>
      <c r="K75" s="57">
        <f t="shared" si="21"/>
        <v>-17.916666666666671</v>
      </c>
      <c r="L75" s="42" t="str">
        <f t="shared" si="22"/>
        <v>감소</v>
      </c>
      <c r="M75" s="43" t="str">
        <f>VLOOKUP(C75,'판매현황-통합'!$J$1:$Q$1420,8,0)</f>
        <v>Fiberwit Link Communication Co.,LTD</v>
      </c>
      <c r="N75" s="38">
        <f>VLOOKUP(M75,리드타임!$B$3:$D$10,3,0)</f>
        <v>60</v>
      </c>
      <c r="O75" s="82">
        <f t="shared" si="23"/>
        <v>249.5</v>
      </c>
      <c r="P75" s="42">
        <f>IFERROR(VLOOKUP(C75,재고현황!$A:$D,4,0),0)</f>
        <v>495</v>
      </c>
      <c r="Q75" s="44">
        <f t="shared" si="24"/>
        <v>5.9519038076152304</v>
      </c>
      <c r="R75" s="64">
        <f>SUMIF(입고예정_260527!C:C,발주검토!C75,입고예정_260527!F:F)</f>
        <v>200</v>
      </c>
      <c r="S75" s="44">
        <f t="shared" si="25"/>
        <v>2.785571142284569</v>
      </c>
      <c r="T75" s="88">
        <f>ROUND(+I75*9-P75-R75,-1)</f>
        <v>50</v>
      </c>
      <c r="U75" s="62">
        <f t="shared" si="26"/>
        <v>5.9579158316633265</v>
      </c>
    </row>
    <row r="76" spans="1:21">
      <c r="A76" s="54">
        <v>82</v>
      </c>
      <c r="B76" s="41">
        <v>73</v>
      </c>
      <c r="C76" s="41" t="s">
        <v>2885</v>
      </c>
      <c r="D76" s="41" t="s">
        <v>1412</v>
      </c>
      <c r="E76" s="41" t="s">
        <v>2886</v>
      </c>
      <c r="F76" s="42">
        <f>VLOOKUP(C76,'판매현황-통합'!$J$2:$M$1479,4,0)</f>
        <v>2196</v>
      </c>
      <c r="G76" s="41" t="str">
        <f>VLOOKUP(C76,'판매현황-통합'!J:P,6,0)</f>
        <v xml:space="preserve">2024/06 </v>
      </c>
      <c r="H76" s="42">
        <f>VLOOKUP(C76,'판매현황-통합'!J:P,7,0)</f>
        <v>196</v>
      </c>
      <c r="I76" s="42">
        <f t="shared" si="20"/>
        <v>91.5</v>
      </c>
      <c r="J76" s="65">
        <f>SUMIF(판매현황_2026!C:C,발주검토!C76,판매현황_2026!F:F)/4</f>
        <v>136</v>
      </c>
      <c r="K76" s="57">
        <f t="shared" si="21"/>
        <v>44.5</v>
      </c>
      <c r="L76" s="42" t="str">
        <f t="shared" si="22"/>
        <v>증가</v>
      </c>
      <c r="M76" s="43" t="str">
        <f>VLOOKUP(C76,'판매현황-통합'!$J$1:$Q$1420,8,0)</f>
        <v>Fiberwit Link Communication Co.,LTD</v>
      </c>
      <c r="N76" s="38">
        <f>VLOOKUP(M76,리드타임!$B$3:$D$10,3,0)</f>
        <v>60</v>
      </c>
      <c r="O76" s="82">
        <f t="shared" si="23"/>
        <v>274.5</v>
      </c>
      <c r="P76" s="42">
        <f>IFERROR(VLOOKUP(C76,재고현황!$A:$D,4,0),0)</f>
        <v>80</v>
      </c>
      <c r="Q76" s="44">
        <f t="shared" si="24"/>
        <v>0.87431693989071035</v>
      </c>
      <c r="R76" s="64">
        <f>SUMIF(입고예정_260527!C:C,발주검토!C76,입고예정_260527!F:F)</f>
        <v>0</v>
      </c>
      <c r="S76" s="44">
        <f t="shared" si="25"/>
        <v>0.29143897996357016</v>
      </c>
      <c r="T76" s="88">
        <f>I76*9-R76</f>
        <v>823.5</v>
      </c>
      <c r="U76" s="62">
        <f t="shared" si="26"/>
        <v>6.8743169398907105</v>
      </c>
    </row>
    <row r="77" spans="1:21">
      <c r="A77" s="54">
        <v>75</v>
      </c>
      <c r="B77" s="41">
        <v>74</v>
      </c>
      <c r="C77" s="41" t="s">
        <v>855</v>
      </c>
      <c r="D77" s="41" t="s">
        <v>854</v>
      </c>
      <c r="E77" s="41" t="s">
        <v>856</v>
      </c>
      <c r="F77" s="42">
        <f>VLOOKUP(C77,'판매현황-통합'!$J$2:$M$1479,4,0)</f>
        <v>1848</v>
      </c>
      <c r="G77" s="41" t="str">
        <f>VLOOKUP(C77,'판매현황-통합'!J:P,6,0)</f>
        <v xml:space="preserve">2025/12 </v>
      </c>
      <c r="H77" s="42">
        <f>VLOOKUP(C77,'판매현황-통합'!J:P,7,0)</f>
        <v>868</v>
      </c>
      <c r="I77" s="42">
        <f t="shared" si="20"/>
        <v>77</v>
      </c>
      <c r="J77" s="65">
        <f>SUMIF(판매현황_2026!C:C,발주검토!C77,판매현황_2026!F:F)/4</f>
        <v>60</v>
      </c>
      <c r="K77" s="57">
        <f t="shared" si="21"/>
        <v>-17</v>
      </c>
      <c r="L77" s="42" t="str">
        <f t="shared" si="22"/>
        <v>감소</v>
      </c>
      <c r="M77" s="43" t="str">
        <f>VLOOKUP(C77,'판매현황-통합'!$J$1:$Q$1420,8,0)</f>
        <v>Fiberwit Link Communication Co.,LTD</v>
      </c>
      <c r="N77" s="38">
        <f>VLOOKUP(M77,리드타임!$B$3:$D$10,3,0)</f>
        <v>60</v>
      </c>
      <c r="O77" s="82">
        <f t="shared" si="23"/>
        <v>231</v>
      </c>
      <c r="P77" s="42">
        <f>IFERROR(VLOOKUP(C77,재고현황!$A:$D,4,0),0)</f>
        <v>390</v>
      </c>
      <c r="Q77" s="44">
        <f t="shared" si="24"/>
        <v>5.0649350649350646</v>
      </c>
      <c r="R77" s="64">
        <f>SUMIF(입고예정_260527!C:C,발주검토!C77,입고예정_260527!F:F)</f>
        <v>350</v>
      </c>
      <c r="S77" s="44">
        <f t="shared" si="25"/>
        <v>3.2034632034632033</v>
      </c>
      <c r="T77" s="62"/>
      <c r="U77" s="62">
        <f t="shared" si="26"/>
        <v>6.6103896103896105</v>
      </c>
    </row>
    <row r="78" spans="1:21">
      <c r="A78" s="54">
        <v>66</v>
      </c>
      <c r="B78" s="41">
        <v>75</v>
      </c>
      <c r="C78" s="41" t="s">
        <v>2432</v>
      </c>
      <c r="D78" s="41" t="s">
        <v>267</v>
      </c>
      <c r="E78" s="41" t="s">
        <v>2433</v>
      </c>
      <c r="F78" s="42">
        <f>VLOOKUP(C78,'판매현황-통합'!$J$2:$M$1479,4,0)</f>
        <v>2018</v>
      </c>
      <c r="G78" s="41" t="str">
        <f>VLOOKUP(C78,'판매현황-통합'!J:P,6,0)</f>
        <v xml:space="preserve">2024/02 </v>
      </c>
      <c r="H78" s="42">
        <f>VLOOKUP(C78,'판매현황-통합'!J:P,7,0)</f>
        <v>245</v>
      </c>
      <c r="I78" s="42">
        <f t="shared" si="20"/>
        <v>84.083333333333329</v>
      </c>
      <c r="J78" s="65">
        <f>SUMIF(판매현황_2026!C:C,발주검토!C78,판매현황_2026!F:F)/4</f>
        <v>103.75</v>
      </c>
      <c r="K78" s="57">
        <f t="shared" si="21"/>
        <v>19.666666666666671</v>
      </c>
      <c r="L78" s="42" t="str">
        <f t="shared" si="22"/>
        <v>증가</v>
      </c>
      <c r="M78" s="43" t="str">
        <f>VLOOKUP(C78,'판매현황-통합'!$J$1:$Q$1420,8,0)</f>
        <v>Fiberwit Link Communication Co.,LTD</v>
      </c>
      <c r="N78" s="38">
        <f>VLOOKUP(M78,리드타임!$B$3:$D$10,3,0)</f>
        <v>60</v>
      </c>
      <c r="O78" s="82">
        <f t="shared" si="23"/>
        <v>252.25</v>
      </c>
      <c r="P78" s="42">
        <f>IFERROR(VLOOKUP(C78,재고현황!$A:$D,4,0),0)</f>
        <v>-55</v>
      </c>
      <c r="Q78" s="44">
        <f t="shared" si="24"/>
        <v>-0.65411298315163535</v>
      </c>
      <c r="R78" s="64">
        <f>SUMIF(입고예정_260527!C:C,발주검토!C78,입고예정_260527!F:F)</f>
        <v>570</v>
      </c>
      <c r="S78" s="44">
        <f t="shared" si="25"/>
        <v>2.0416253716551043</v>
      </c>
      <c r="T78" s="88">
        <v>250</v>
      </c>
      <c r="U78" s="62">
        <f t="shared" si="26"/>
        <v>6.0981169474727457</v>
      </c>
    </row>
    <row r="79" spans="1:21">
      <c r="A79" s="54">
        <v>50</v>
      </c>
      <c r="B79" s="41">
        <v>76</v>
      </c>
      <c r="C79" s="41" t="s">
        <v>779</v>
      </c>
      <c r="D79" s="41" t="s">
        <v>778</v>
      </c>
      <c r="E79" s="41" t="s">
        <v>780</v>
      </c>
      <c r="F79" s="42">
        <f>VLOOKUP(C79,'판매현황-통합'!$J$2:$M$1479,4,0)</f>
        <v>1562</v>
      </c>
      <c r="G79" s="41" t="str">
        <f>VLOOKUP(C79,'판매현황-통합'!J:P,6,0)</f>
        <v xml:space="preserve">2024/03 </v>
      </c>
      <c r="H79" s="42">
        <f>VLOOKUP(C79,'판매현황-통합'!J:P,7,0)</f>
        <v>550</v>
      </c>
      <c r="I79" s="42">
        <f t="shared" si="20"/>
        <v>65.083333333333329</v>
      </c>
      <c r="J79" s="65">
        <f>SUMIF(판매현황_2026!C:C,발주검토!C79,판매현황_2026!F:F)/4</f>
        <v>1.25</v>
      </c>
      <c r="K79" s="57">
        <f t="shared" si="21"/>
        <v>-63.833333333333329</v>
      </c>
      <c r="L79" s="42" t="str">
        <f t="shared" si="22"/>
        <v>감소</v>
      </c>
      <c r="M79" s="43" t="str">
        <f>VLOOKUP(C79,'판매현황-통합'!$J$1:$Q$1420,8,0)</f>
        <v>Fiberwit Link Communication Co.,LTD</v>
      </c>
      <c r="N79" s="38">
        <f>VLOOKUP(M79,리드타임!$B$3:$D$10,3,0)</f>
        <v>60</v>
      </c>
      <c r="O79" s="82">
        <f t="shared" si="23"/>
        <v>195.25</v>
      </c>
      <c r="P79" s="42">
        <f>IFERROR(VLOOKUP(C79,재고현황!$A:$D,4,0),0)</f>
        <v>754</v>
      </c>
      <c r="Q79" s="44">
        <f t="shared" si="24"/>
        <v>11.585147247119078</v>
      </c>
      <c r="R79" s="64">
        <f>SUMIF(입고예정_260527!C:C,발주검토!C79,입고예정_260527!F:F)</f>
        <v>0</v>
      </c>
      <c r="S79" s="44">
        <f t="shared" si="25"/>
        <v>3.8617157490396927</v>
      </c>
      <c r="T79" s="62"/>
      <c r="U79" s="62">
        <f t="shared" si="26"/>
        <v>8.5851472471190782</v>
      </c>
    </row>
    <row r="80" spans="1:21">
      <c r="A80" s="54">
        <v>47</v>
      </c>
      <c r="B80" s="41">
        <v>77</v>
      </c>
      <c r="C80" s="41" t="s">
        <v>2400</v>
      </c>
      <c r="D80" s="41" t="s">
        <v>236</v>
      </c>
      <c r="E80" s="41" t="s">
        <v>2401</v>
      </c>
      <c r="F80" s="42">
        <f>VLOOKUP(C80,'판매현황-통합'!$J$2:$M$1479,4,0)</f>
        <v>1833</v>
      </c>
      <c r="G80" s="41" t="str">
        <f>VLOOKUP(C80,'판매현황-통합'!J:P,6,0)</f>
        <v xml:space="preserve">2024/10 </v>
      </c>
      <c r="H80" s="42">
        <f>VLOOKUP(C80,'판매현황-통합'!J:P,7,0)</f>
        <v>199</v>
      </c>
      <c r="I80" s="42">
        <f t="shared" si="20"/>
        <v>76.375</v>
      </c>
      <c r="J80" s="65">
        <f>SUMIF(판매현황_2026!C:C,발주검토!C80,판매현황_2026!F:F)/4</f>
        <v>69</v>
      </c>
      <c r="K80" s="57">
        <f t="shared" si="21"/>
        <v>-7.375</v>
      </c>
      <c r="L80" s="42" t="str">
        <f t="shared" si="22"/>
        <v>감소</v>
      </c>
      <c r="M80" s="43" t="str">
        <f>VLOOKUP(C80,'판매현황-통합'!$J$1:$Q$1420,8,0)</f>
        <v>Fiberwit Link Communication Co.,LTD</v>
      </c>
      <c r="N80" s="38">
        <f>VLOOKUP(M80,리드타임!$B$3:$D$10,3,0)</f>
        <v>60</v>
      </c>
      <c r="O80" s="82">
        <f t="shared" si="23"/>
        <v>229.125</v>
      </c>
      <c r="P80" s="42">
        <f>IFERROR(VLOOKUP(C80,재고현황!$A:$D,4,0),0)</f>
        <v>212</v>
      </c>
      <c r="Q80" s="44">
        <f t="shared" si="24"/>
        <v>2.7757774140752862</v>
      </c>
      <c r="R80" s="64">
        <f>SUMIF(입고예정_260527!C:C,발주검토!C80,입고예정_260527!F:F)</f>
        <v>250</v>
      </c>
      <c r="S80" s="44">
        <f t="shared" si="25"/>
        <v>2.0163666121112929</v>
      </c>
      <c r="T80" s="88">
        <f>I80*9-R80</f>
        <v>437.375</v>
      </c>
      <c r="U80" s="62">
        <f t="shared" si="26"/>
        <v>8.7757774140752858</v>
      </c>
    </row>
    <row r="81" spans="1:22">
      <c r="A81" s="54">
        <v>130</v>
      </c>
      <c r="B81" s="41">
        <v>78</v>
      </c>
      <c r="C81" s="41" t="s">
        <v>3456</v>
      </c>
      <c r="D81" s="41" t="s">
        <v>736</v>
      </c>
      <c r="E81" s="41" t="s">
        <v>3457</v>
      </c>
      <c r="F81" s="42">
        <f>VLOOKUP(C81,'판매현황-통합'!$J$2:$M$1479,4,0)</f>
        <v>1550</v>
      </c>
      <c r="G81" s="41" t="str">
        <f>VLOOKUP(C81,'판매현황-통합'!J:P,6,0)</f>
        <v xml:space="preserve">2024/10 </v>
      </c>
      <c r="H81" s="42">
        <f>VLOOKUP(C81,'판매현황-통합'!J:P,7,0)</f>
        <v>1550</v>
      </c>
      <c r="I81" s="42">
        <f t="shared" si="20"/>
        <v>64.583333333333329</v>
      </c>
      <c r="J81" s="65">
        <f>SUMIF(판매현황_2026!C:C,발주검토!C81,판매현황_2026!F:F)/4</f>
        <v>0</v>
      </c>
      <c r="K81" s="57">
        <f t="shared" si="21"/>
        <v>-64.583333333333329</v>
      </c>
      <c r="L81" s="42" t="str">
        <f t="shared" si="22"/>
        <v>감소</v>
      </c>
      <c r="M81" s="43" t="str">
        <f>VLOOKUP(C81,'판매현황-통합'!$J$1:$Q$1420,8,0)</f>
        <v>Fiberwit Link Communication Co.,LTD</v>
      </c>
      <c r="N81" s="38">
        <f>VLOOKUP(M81,리드타임!$B$3:$D$10,3,0)</f>
        <v>60</v>
      </c>
      <c r="O81" s="82">
        <f t="shared" si="23"/>
        <v>193.75</v>
      </c>
      <c r="P81" s="42">
        <f>IFERROR(VLOOKUP(C81,재고현황!$A:$D,4,0),0)</f>
        <v>0</v>
      </c>
      <c r="Q81" s="44">
        <f t="shared" si="24"/>
        <v>0</v>
      </c>
      <c r="R81" s="64">
        <f>SUMIF(입고예정_260527!C:C,발주검토!C81,입고예정_260527!F:F)</f>
        <v>0</v>
      </c>
      <c r="S81" s="44">
        <f t="shared" si="25"/>
        <v>0</v>
      </c>
      <c r="T81" s="85"/>
      <c r="U81" s="62">
        <f t="shared" si="26"/>
        <v>-3</v>
      </c>
      <c r="V81" s="34" t="s">
        <v>2926</v>
      </c>
    </row>
    <row r="82" spans="1:22">
      <c r="A82" s="54">
        <v>111</v>
      </c>
      <c r="B82" s="41">
        <v>79</v>
      </c>
      <c r="C82" s="41" t="s">
        <v>2618</v>
      </c>
      <c r="D82" s="41" t="s">
        <v>318</v>
      </c>
      <c r="E82" s="41" t="s">
        <v>2619</v>
      </c>
      <c r="F82" s="42">
        <f>VLOOKUP(C82,'판매현황-통합'!$J$2:$M$1479,4,0)</f>
        <v>1722</v>
      </c>
      <c r="G82" s="41" t="str">
        <f>VLOOKUP(C82,'판매현황-통합'!J:P,6,0)</f>
        <v xml:space="preserve">2025/03 </v>
      </c>
      <c r="H82" s="42">
        <f>VLOOKUP(C82,'판매현황-통합'!J:P,7,0)</f>
        <v>410</v>
      </c>
      <c r="I82" s="42">
        <f t="shared" si="20"/>
        <v>71.75</v>
      </c>
      <c r="J82" s="65">
        <f>SUMIF(판매현황_2026!C:C,발주검토!C82,판매현황_2026!F:F)/4</f>
        <v>45</v>
      </c>
      <c r="K82" s="57">
        <f t="shared" si="21"/>
        <v>-26.75</v>
      </c>
      <c r="L82" s="42" t="str">
        <f t="shared" si="22"/>
        <v>감소</v>
      </c>
      <c r="M82" s="43" t="str">
        <f>VLOOKUP(C82,'판매현황-통합'!$J$1:$Q$1420,8,0)</f>
        <v>Fiberwit Link Communication Co.,LTD</v>
      </c>
      <c r="N82" s="38">
        <f>VLOOKUP(M82,리드타임!$B$3:$D$10,3,0)</f>
        <v>60</v>
      </c>
      <c r="O82" s="82">
        <f t="shared" si="23"/>
        <v>215.25</v>
      </c>
      <c r="P82" s="42">
        <f>IFERROR(VLOOKUP(C82,재고현황!$A:$D,4,0),0)</f>
        <v>180</v>
      </c>
      <c r="Q82" s="44">
        <f t="shared" si="24"/>
        <v>2.508710801393728</v>
      </c>
      <c r="R82" s="64">
        <f>SUMIF(입고예정_260527!C:C,발주검토!C82,입고예정_260527!F:F)</f>
        <v>700</v>
      </c>
      <c r="S82" s="44">
        <f t="shared" si="25"/>
        <v>4.0882694541231128</v>
      </c>
      <c r="T82" s="62"/>
      <c r="U82" s="62">
        <f t="shared" si="26"/>
        <v>9.2648083623693385</v>
      </c>
    </row>
    <row r="83" spans="1:22">
      <c r="A83" s="54">
        <v>42</v>
      </c>
      <c r="B83" s="41">
        <v>80</v>
      </c>
      <c r="C83" s="41" t="s">
        <v>660</v>
      </c>
      <c r="D83" s="41" t="s">
        <v>448</v>
      </c>
      <c r="E83" s="41" t="s">
        <v>661</v>
      </c>
      <c r="F83" s="42">
        <f>VLOOKUP(C83,'판매현황-통합'!$J$2:$M$1479,4,0)</f>
        <v>1716</v>
      </c>
      <c r="G83" s="41" t="str">
        <f>VLOOKUP(C83,'판매현황-통합'!J:P,6,0)</f>
        <v xml:space="preserve">2024/01 </v>
      </c>
      <c r="H83" s="42">
        <f>VLOOKUP(C83,'판매현황-통합'!J:P,7,0)</f>
        <v>300</v>
      </c>
      <c r="I83" s="42">
        <f t="shared" si="20"/>
        <v>71.5</v>
      </c>
      <c r="J83" s="65">
        <f>SUMIF(판매현황_2026!C:C,발주검토!C83,판매현황_2026!F:F)/4</f>
        <v>44</v>
      </c>
      <c r="K83" s="57">
        <f t="shared" si="21"/>
        <v>-27.5</v>
      </c>
      <c r="L83" s="42" t="str">
        <f t="shared" si="22"/>
        <v>감소</v>
      </c>
      <c r="M83" s="43" t="str">
        <f>VLOOKUP(C83,'판매현황-통합'!$J$1:$Q$1420,8,0)</f>
        <v>Fiberwit Link Communication Co.,LTD</v>
      </c>
      <c r="N83" s="38">
        <f>VLOOKUP(M83,리드타임!$B$3:$D$10,3,0)</f>
        <v>60</v>
      </c>
      <c r="O83" s="82">
        <f t="shared" si="23"/>
        <v>214.5</v>
      </c>
      <c r="P83" s="42">
        <f>IFERROR(VLOOKUP(C83,재고현황!$A:$D,4,0),0)</f>
        <v>120</v>
      </c>
      <c r="Q83" s="44">
        <f t="shared" si="24"/>
        <v>1.6783216783216783</v>
      </c>
      <c r="R83" s="64">
        <f>SUMIF(입고예정_260527!C:C,발주검토!C83,입고예정_260527!F:F)</f>
        <v>400</v>
      </c>
      <c r="S83" s="44">
        <f t="shared" si="25"/>
        <v>2.4242424242424243</v>
      </c>
      <c r="T83" s="88">
        <v>130</v>
      </c>
      <c r="U83" s="62">
        <f t="shared" si="26"/>
        <v>6.0909090909090908</v>
      </c>
    </row>
    <row r="84" spans="1:22">
      <c r="A84" s="54">
        <v>104</v>
      </c>
      <c r="B84" s="41">
        <v>81</v>
      </c>
      <c r="C84" s="41" t="s">
        <v>549</v>
      </c>
      <c r="D84" s="41" t="s">
        <v>548</v>
      </c>
      <c r="E84" s="41" t="s">
        <v>550</v>
      </c>
      <c r="F84" s="42">
        <f>VLOOKUP(C84,'판매현황-통합'!$J$2:$M$1479,4,0)</f>
        <v>1573</v>
      </c>
      <c r="G84" s="41" t="str">
        <f>VLOOKUP(C84,'판매현황-통합'!J:P,6,0)</f>
        <v xml:space="preserve">2024/04 </v>
      </c>
      <c r="H84" s="42">
        <f>VLOOKUP(C84,'판매현황-통합'!J:P,7,0)</f>
        <v>415</v>
      </c>
      <c r="I84" s="42">
        <f t="shared" si="20"/>
        <v>65.541666666666671</v>
      </c>
      <c r="J84" s="65">
        <f>SUMIF(판매현황_2026!C:C,발주검토!C84,판매현황_2026!F:F)/4</f>
        <v>16</v>
      </c>
      <c r="K84" s="57">
        <f t="shared" si="21"/>
        <v>-49.541666666666671</v>
      </c>
      <c r="L84" s="42" t="str">
        <f t="shared" si="22"/>
        <v>감소</v>
      </c>
      <c r="M84" s="43" t="str">
        <f>VLOOKUP(C84,'판매현황-통합'!$J$1:$Q$1420,8,0)</f>
        <v>Fiberwit Link Communication Co.,LTD</v>
      </c>
      <c r="N84" s="38">
        <f>VLOOKUP(M84,리드타임!$B$3:$D$10,3,0)</f>
        <v>60</v>
      </c>
      <c r="O84" s="82">
        <f t="shared" si="23"/>
        <v>196.625</v>
      </c>
      <c r="P84" s="42">
        <f>IFERROR(VLOOKUP(C84,재고현황!$A:$D,4,0),0)</f>
        <v>592</v>
      </c>
      <c r="Q84" s="44">
        <f t="shared" si="24"/>
        <v>9.0324221233312141</v>
      </c>
      <c r="R84" s="64">
        <f>SUMIF(입고예정_260527!C:C,발주검토!C84,입고예정_260527!F:F)</f>
        <v>0</v>
      </c>
      <c r="S84" s="44">
        <f t="shared" si="25"/>
        <v>3.010807374443738</v>
      </c>
      <c r="T84" s="62"/>
      <c r="U84" s="62">
        <f t="shared" si="26"/>
        <v>6.0324221233312141</v>
      </c>
    </row>
    <row r="85" spans="1:22">
      <c r="A85" s="54">
        <v>163</v>
      </c>
      <c r="B85" s="41">
        <v>82</v>
      </c>
      <c r="C85" s="41" t="s">
        <v>1081</v>
      </c>
      <c r="D85" s="41" t="s">
        <v>759</v>
      </c>
      <c r="E85" s="41" t="s">
        <v>1082</v>
      </c>
      <c r="F85" s="42">
        <f>VLOOKUP(C85,'판매현황-통합'!$J$2:$M$1479,4,0)</f>
        <v>4500</v>
      </c>
      <c r="G85" s="41" t="str">
        <f>VLOOKUP(C85,'판매현황-통합'!J:P,6,0)</f>
        <v xml:space="preserve">2024/12 </v>
      </c>
      <c r="H85" s="42">
        <f>VLOOKUP(C85,'판매현황-통합'!J:P,7,0)</f>
        <v>3000</v>
      </c>
      <c r="I85" s="42">
        <f t="shared" si="20"/>
        <v>187.5</v>
      </c>
      <c r="J85" s="65">
        <f>SUMIF(판매현황_2026!C:C,발주검토!C85,판매현황_2026!F:F)/4</f>
        <v>750</v>
      </c>
      <c r="K85" s="57">
        <f t="shared" si="21"/>
        <v>562.5</v>
      </c>
      <c r="L85" s="42" t="str">
        <f t="shared" si="22"/>
        <v>증가</v>
      </c>
      <c r="M85" s="43" t="str">
        <f>VLOOKUP(C85,'판매현황-통합'!$J$1:$Q$1420,8,0)</f>
        <v>Fiberwit Link Communication Co.,LTD</v>
      </c>
      <c r="N85" s="38">
        <f>VLOOKUP(M85,리드타임!$B$3:$D$10,3,0)</f>
        <v>60</v>
      </c>
      <c r="O85" s="82">
        <f t="shared" si="23"/>
        <v>562.5</v>
      </c>
      <c r="P85" s="42">
        <f>IFERROR(VLOOKUP(C85,재고현황!$A:$D,4,0),0)</f>
        <v>3500</v>
      </c>
      <c r="Q85" s="44">
        <f t="shared" si="24"/>
        <v>18.666666666666668</v>
      </c>
      <c r="R85" s="64">
        <f>SUMIF(입고예정_260527!C:C,발주검토!C85,입고예정_260527!F:F)</f>
        <v>0</v>
      </c>
      <c r="S85" s="44">
        <f t="shared" si="25"/>
        <v>6.2222222222222223</v>
      </c>
      <c r="T85" s="62"/>
      <c r="U85" s="62">
        <f t="shared" si="26"/>
        <v>15.666666666666666</v>
      </c>
    </row>
    <row r="86" spans="1:22">
      <c r="A86" s="54">
        <v>65</v>
      </c>
      <c r="B86" s="41">
        <v>83</v>
      </c>
      <c r="C86" s="41" t="s">
        <v>2578</v>
      </c>
      <c r="D86" s="41" t="s">
        <v>310</v>
      </c>
      <c r="E86" s="41" t="s">
        <v>2579</v>
      </c>
      <c r="F86" s="42">
        <f>VLOOKUP(C86,'판매현황-통합'!$J$2:$M$1479,4,0)</f>
        <v>1932</v>
      </c>
      <c r="G86" s="41" t="str">
        <f>VLOOKUP(C86,'판매현황-통합'!J:P,6,0)</f>
        <v xml:space="preserve">2024/04 </v>
      </c>
      <c r="H86" s="42">
        <f>VLOOKUP(C86,'판매현황-통합'!J:P,7,0)</f>
        <v>225</v>
      </c>
      <c r="I86" s="42">
        <f t="shared" si="20"/>
        <v>80.5</v>
      </c>
      <c r="J86" s="65">
        <f>SUMIF(판매현황_2026!C:C,발주검토!C86,판매현황_2026!F:F)/4</f>
        <v>116</v>
      </c>
      <c r="K86" s="57">
        <f t="shared" si="21"/>
        <v>35.5</v>
      </c>
      <c r="L86" s="42" t="str">
        <f t="shared" si="22"/>
        <v>증가</v>
      </c>
      <c r="M86" s="43" t="str">
        <f>VLOOKUP(C86,'판매현황-통합'!$J$1:$Q$1420,8,0)</f>
        <v>Fiberwit Link Communication Co.,LTD</v>
      </c>
      <c r="N86" s="38">
        <f>VLOOKUP(M86,리드타임!$B$3:$D$10,3,0)</f>
        <v>60</v>
      </c>
      <c r="O86" s="82">
        <f t="shared" si="23"/>
        <v>241.5</v>
      </c>
      <c r="P86" s="42">
        <f>IFERROR(VLOOKUP(C86,재고현황!$A:$D,4,0),0)</f>
        <v>155</v>
      </c>
      <c r="Q86" s="44">
        <f t="shared" si="24"/>
        <v>1.9254658385093169</v>
      </c>
      <c r="R86" s="64">
        <f>SUMIF(입고예정_260527!C:C,발주검토!C86,입고예정_260527!F:F)</f>
        <v>300</v>
      </c>
      <c r="S86" s="44">
        <f t="shared" si="25"/>
        <v>1.8840579710144927</v>
      </c>
      <c r="T86" s="88">
        <f>I86*9-R86</f>
        <v>424.5</v>
      </c>
      <c r="U86" s="62">
        <f t="shared" si="26"/>
        <v>7.9254658385093171</v>
      </c>
    </row>
    <row r="87" spans="1:22">
      <c r="A87" s="54">
        <v>51</v>
      </c>
      <c r="B87" s="41">
        <v>84</v>
      </c>
      <c r="C87" s="41" t="s">
        <v>546</v>
      </c>
      <c r="D87" s="41" t="s">
        <v>545</v>
      </c>
      <c r="E87" s="41" t="s">
        <v>547</v>
      </c>
      <c r="F87" s="42">
        <f>VLOOKUP(C87,'판매현황-통합'!$J$2:$M$1479,4,0)</f>
        <v>1532</v>
      </c>
      <c r="G87" s="41" t="str">
        <f>VLOOKUP(C87,'판매현황-통합'!J:P,6,0)</f>
        <v xml:space="preserve">2024/03 </v>
      </c>
      <c r="H87" s="42">
        <f>VLOOKUP(C87,'판매현황-통합'!J:P,7,0)</f>
        <v>305</v>
      </c>
      <c r="I87" s="42">
        <f t="shared" si="20"/>
        <v>63.833333333333336</v>
      </c>
      <c r="J87" s="65">
        <f>SUMIF(판매현황_2026!C:C,발주검토!C87,판매현황_2026!F:F)/4</f>
        <v>20.5</v>
      </c>
      <c r="K87" s="57">
        <f t="shared" si="21"/>
        <v>-43.333333333333336</v>
      </c>
      <c r="L87" s="42" t="str">
        <f t="shared" si="22"/>
        <v>감소</v>
      </c>
      <c r="M87" s="43" t="str">
        <f>VLOOKUP(C87,'판매현황-통합'!$J$1:$Q$1420,8,0)</f>
        <v>Fiberwit Link Communication Co.,LTD</v>
      </c>
      <c r="N87" s="38">
        <f>VLOOKUP(M87,리드타임!$B$3:$D$10,3,0)</f>
        <v>60</v>
      </c>
      <c r="O87" s="82">
        <f t="shared" si="23"/>
        <v>191.5</v>
      </c>
      <c r="P87" s="42">
        <f>IFERROR(VLOOKUP(C87,재고현황!$A:$D,4,0),0)</f>
        <v>205</v>
      </c>
      <c r="Q87" s="44">
        <f t="shared" si="24"/>
        <v>3.2114882506527413</v>
      </c>
      <c r="R87" s="64">
        <f>SUMIF(입고예정_260527!C:C,발주검토!C87,입고예정_260527!F:F)</f>
        <v>200</v>
      </c>
      <c r="S87" s="44">
        <f t="shared" si="25"/>
        <v>2.1148825065274153</v>
      </c>
      <c r="T87" s="88">
        <f t="shared" ref="T87" si="27">ROUND(+I87*9-P87-R87,-1)</f>
        <v>170</v>
      </c>
      <c r="U87" s="62">
        <f t="shared" si="26"/>
        <v>6.0078328981723237</v>
      </c>
    </row>
    <row r="88" spans="1:22">
      <c r="A88" s="54">
        <v>97</v>
      </c>
      <c r="B88" s="41">
        <v>85</v>
      </c>
      <c r="C88" s="41" t="s">
        <v>531</v>
      </c>
      <c r="D88" s="41" t="s">
        <v>530</v>
      </c>
      <c r="E88" s="41" t="s">
        <v>532</v>
      </c>
      <c r="F88" s="42">
        <f>VLOOKUP(C88,'판매현황-통합'!$J$2:$M$1479,4,0)</f>
        <v>1486</v>
      </c>
      <c r="G88" s="41" t="str">
        <f>VLOOKUP(C88,'판매현황-통합'!J:P,6,0)</f>
        <v xml:space="preserve">2025/10 </v>
      </c>
      <c r="H88" s="42">
        <f>VLOOKUP(C88,'판매현황-통합'!J:P,7,0)</f>
        <v>344</v>
      </c>
      <c r="I88" s="42">
        <f t="shared" si="20"/>
        <v>61.916666666666664</v>
      </c>
      <c r="J88" s="65">
        <f>SUMIF(판매현황_2026!C:C,발주검토!C88,판매현황_2026!F:F)/4</f>
        <v>10</v>
      </c>
      <c r="K88" s="57">
        <f t="shared" si="21"/>
        <v>-51.916666666666664</v>
      </c>
      <c r="L88" s="42" t="str">
        <f t="shared" si="22"/>
        <v>감소</v>
      </c>
      <c r="M88" s="43" t="str">
        <f>VLOOKUP(C88,'판매현황-통합'!$J$1:$Q$1420,8,0)</f>
        <v>Fiberwit Link Communication Co.,LTD</v>
      </c>
      <c r="N88" s="38">
        <f>VLOOKUP(M88,리드타임!$B$3:$D$10,3,0)</f>
        <v>60</v>
      </c>
      <c r="O88" s="82">
        <f t="shared" si="23"/>
        <v>185.75</v>
      </c>
      <c r="P88" s="42">
        <f>IFERROR(VLOOKUP(C88,재고현황!$A:$D,4,0),0)</f>
        <v>4</v>
      </c>
      <c r="Q88" s="44">
        <f t="shared" si="24"/>
        <v>6.4602960969044415E-2</v>
      </c>
      <c r="R88" s="64">
        <f>SUMIF(입고예정_260527!C:C,발주검토!C88,입고예정_260527!F:F)</f>
        <v>300</v>
      </c>
      <c r="S88" s="44">
        <f t="shared" si="25"/>
        <v>1.6366083445491251</v>
      </c>
      <c r="T88" s="88">
        <v>300</v>
      </c>
      <c r="U88" s="62">
        <f t="shared" si="26"/>
        <v>6.7550471063257067</v>
      </c>
    </row>
    <row r="89" spans="1:22">
      <c r="A89" s="54">
        <v>147</v>
      </c>
      <c r="B89" s="41">
        <v>86</v>
      </c>
      <c r="C89" s="41" t="s">
        <v>3894</v>
      </c>
      <c r="D89" s="41" t="s">
        <v>1433</v>
      </c>
      <c r="E89" s="41" t="s">
        <v>3895</v>
      </c>
      <c r="F89" s="42">
        <f>VLOOKUP(C89,'판매현황-통합'!$J$2:$M$1479,4,0)</f>
        <v>1655</v>
      </c>
      <c r="G89" s="41" t="str">
        <f>VLOOKUP(C89,'판매현황-통합'!J:P,6,0)</f>
        <v xml:space="preserve">2024/01 </v>
      </c>
      <c r="H89" s="42">
        <f>VLOOKUP(C89,'판매현황-통합'!J:P,7,0)</f>
        <v>200</v>
      </c>
      <c r="I89" s="42">
        <f t="shared" si="20"/>
        <v>68.958333333333329</v>
      </c>
      <c r="J89" s="65">
        <f>SUMIF(판매현황_2026!C:C,발주검토!C89,판매현황_2026!F:F)/4</f>
        <v>62.25</v>
      </c>
      <c r="K89" s="57">
        <f t="shared" si="21"/>
        <v>-6.7083333333333286</v>
      </c>
      <c r="L89" s="42" t="str">
        <f t="shared" si="22"/>
        <v>감소</v>
      </c>
      <c r="M89" s="43" t="str">
        <f>VLOOKUP(C89,'판매현황-통합'!$J$1:$Q$1420,8,0)</f>
        <v>Fiberwit Link Communication Co.,LTD</v>
      </c>
      <c r="N89" s="38">
        <f>VLOOKUP(M89,리드타임!$B$3:$D$10,3,0)</f>
        <v>60</v>
      </c>
      <c r="O89" s="82">
        <f t="shared" si="23"/>
        <v>206.875</v>
      </c>
      <c r="P89" s="42">
        <f>IFERROR(VLOOKUP(C89,재고현황!$A:$D,4,0),0)</f>
        <v>51</v>
      </c>
      <c r="Q89" s="44">
        <f t="shared" si="24"/>
        <v>0.73957703927492457</v>
      </c>
      <c r="R89" s="64">
        <f>SUMIF(입고예정_260527!C:C,발주검토!C89,입고예정_260527!F:F)</f>
        <v>200</v>
      </c>
      <c r="S89" s="44">
        <f t="shared" si="25"/>
        <v>1.2132930513595166</v>
      </c>
      <c r="T89" s="88">
        <v>400</v>
      </c>
      <c r="U89" s="62">
        <f t="shared" si="26"/>
        <v>6.4404833836858009</v>
      </c>
    </row>
    <row r="90" spans="1:22">
      <c r="A90" s="54">
        <v>56</v>
      </c>
      <c r="B90" s="41">
        <v>87</v>
      </c>
      <c r="C90" s="41" t="s">
        <v>800</v>
      </c>
      <c r="D90" s="41" t="s">
        <v>799</v>
      </c>
      <c r="E90" s="41" t="s">
        <v>801</v>
      </c>
      <c r="F90" s="42">
        <f>VLOOKUP(C90,'판매현황-통합'!$J$2:$M$1479,4,0)</f>
        <v>1394</v>
      </c>
      <c r="G90" s="41" t="str">
        <f>VLOOKUP(C90,'판매현황-통합'!J:P,6,0)</f>
        <v xml:space="preserve">2024/05 </v>
      </c>
      <c r="H90" s="42">
        <f>VLOOKUP(C90,'판매현황-통합'!J:P,7,0)</f>
        <v>401</v>
      </c>
      <c r="I90" s="42">
        <f t="shared" si="20"/>
        <v>58.083333333333336</v>
      </c>
      <c r="J90" s="65">
        <f>SUMIF(판매현황_2026!C:C,발주검토!C90,판매현황_2026!F:F)/4</f>
        <v>1.25</v>
      </c>
      <c r="K90" s="57">
        <f t="shared" si="21"/>
        <v>-56.833333333333336</v>
      </c>
      <c r="L90" s="42" t="str">
        <f t="shared" si="22"/>
        <v>감소</v>
      </c>
      <c r="M90" s="43" t="str">
        <f>VLOOKUP(C90,'판매현황-통합'!$J$1:$Q$1420,8,0)</f>
        <v>Fiberwit Link Communication Co.,LTD</v>
      </c>
      <c r="N90" s="38">
        <f>VLOOKUP(M90,리드타임!$B$3:$D$10,3,0)</f>
        <v>60</v>
      </c>
      <c r="O90" s="82">
        <f t="shared" si="23"/>
        <v>174.25</v>
      </c>
      <c r="P90" s="42">
        <f>IFERROR(VLOOKUP(C90,재고현황!$A:$D,4,0),0)</f>
        <v>577</v>
      </c>
      <c r="Q90" s="44">
        <f t="shared" si="24"/>
        <v>9.9340028694404587</v>
      </c>
      <c r="R90" s="64">
        <f>SUMIF(입고예정_260527!C:C,발주검토!C90,입고예정_260527!F:F)</f>
        <v>250</v>
      </c>
      <c r="S90" s="44">
        <f t="shared" si="25"/>
        <v>4.7460545193687231</v>
      </c>
      <c r="T90" s="62"/>
      <c r="U90" s="62">
        <f t="shared" si="26"/>
        <v>11.238163558106169</v>
      </c>
    </row>
    <row r="91" spans="1:22">
      <c r="A91" s="54">
        <v>62</v>
      </c>
      <c r="B91" s="41">
        <v>88</v>
      </c>
      <c r="C91" s="41" t="s">
        <v>2463</v>
      </c>
      <c r="D91" s="41" t="s">
        <v>271</v>
      </c>
      <c r="E91" s="41" t="s">
        <v>2464</v>
      </c>
      <c r="F91" s="42">
        <f>VLOOKUP(C91,'판매현황-통합'!$J$2:$M$1479,4,0)</f>
        <v>1552</v>
      </c>
      <c r="G91" s="41" t="str">
        <f>VLOOKUP(C91,'판매현황-통합'!J:P,6,0)</f>
        <v xml:space="preserve">2025/03 </v>
      </c>
      <c r="H91" s="42">
        <f>VLOOKUP(C91,'판매현황-통합'!J:P,7,0)</f>
        <v>324</v>
      </c>
      <c r="I91" s="42">
        <f t="shared" si="20"/>
        <v>64.666666666666671</v>
      </c>
      <c r="J91" s="65">
        <f>SUMIF(판매현황_2026!C:C,발주검토!C91,판매현황_2026!F:F)/4</f>
        <v>42.5</v>
      </c>
      <c r="K91" s="57">
        <f t="shared" si="21"/>
        <v>-22.166666666666671</v>
      </c>
      <c r="L91" s="42" t="str">
        <f t="shared" si="22"/>
        <v>감소</v>
      </c>
      <c r="M91" s="43" t="str">
        <f>VLOOKUP(C91,'판매현황-통합'!$J$1:$Q$1420,8,0)</f>
        <v>Fiberwit Link Communication Co.,LTD</v>
      </c>
      <c r="N91" s="38">
        <f>VLOOKUP(M91,리드타임!$B$3:$D$10,3,0)</f>
        <v>60</v>
      </c>
      <c r="O91" s="82">
        <f t="shared" si="23"/>
        <v>194</v>
      </c>
      <c r="P91" s="42">
        <f>IFERROR(VLOOKUP(C91,재고현황!$A:$D,4,0),0)</f>
        <v>166</v>
      </c>
      <c r="Q91" s="44">
        <f t="shared" si="24"/>
        <v>2.5670103092783503</v>
      </c>
      <c r="R91" s="64">
        <f>SUMIF(입고예정_260527!C:C,발주검토!C91,입고예정_260527!F:F)</f>
        <v>400</v>
      </c>
      <c r="S91" s="44">
        <f t="shared" si="25"/>
        <v>2.9175257731958761</v>
      </c>
      <c r="T91" s="88">
        <f t="shared" ref="T91:T92" si="28">ROUND(+I91*9-P91-R91,-1)</f>
        <v>20</v>
      </c>
      <c r="U91" s="62">
        <f t="shared" si="26"/>
        <v>6.0618556701030926</v>
      </c>
    </row>
    <row r="92" spans="1:22">
      <c r="A92" s="54">
        <v>114</v>
      </c>
      <c r="B92" s="41">
        <v>89</v>
      </c>
      <c r="C92" s="41" t="s">
        <v>2604</v>
      </c>
      <c r="D92" s="41" t="s">
        <v>314</v>
      </c>
      <c r="E92" s="41" t="s">
        <v>2605</v>
      </c>
      <c r="F92" s="42">
        <f>VLOOKUP(C92,'판매현황-통합'!$J$2:$M$1479,4,0)</f>
        <v>2010</v>
      </c>
      <c r="G92" s="41" t="str">
        <f>VLOOKUP(C92,'판매현황-통합'!J:P,6,0)</f>
        <v xml:space="preserve">2024/07 </v>
      </c>
      <c r="H92" s="42">
        <f>VLOOKUP(C92,'판매현황-통합'!J:P,7,0)</f>
        <v>360</v>
      </c>
      <c r="I92" s="42">
        <f t="shared" si="20"/>
        <v>83.75</v>
      </c>
      <c r="J92" s="65">
        <f>SUMIF(판매현황_2026!C:C,발주검토!C92,판매현황_2026!F:F)/4</f>
        <v>170</v>
      </c>
      <c r="K92" s="57">
        <f t="shared" si="21"/>
        <v>86.25</v>
      </c>
      <c r="L92" s="42" t="str">
        <f t="shared" si="22"/>
        <v>증가</v>
      </c>
      <c r="M92" s="43" t="str">
        <f>VLOOKUP(C92,'판매현황-통합'!$J$1:$Q$1420,8,0)</f>
        <v>Fiberwit Link Communication Co.,LTD</v>
      </c>
      <c r="N92" s="38">
        <f>VLOOKUP(M92,리드타임!$B$3:$D$10,3,0)</f>
        <v>60</v>
      </c>
      <c r="O92" s="82">
        <f t="shared" si="23"/>
        <v>251.25</v>
      </c>
      <c r="P92" s="42">
        <f>IFERROR(VLOOKUP(C92,재고현황!$A:$D,4,0),0)</f>
        <v>50</v>
      </c>
      <c r="Q92" s="44">
        <f t="shared" si="24"/>
        <v>0.59701492537313428</v>
      </c>
      <c r="R92" s="64">
        <f>SUMIF(입고예정_260527!C:C,발주검토!C92,입고예정_260527!F:F)</f>
        <v>700</v>
      </c>
      <c r="S92" s="44">
        <f t="shared" si="25"/>
        <v>2.9850746268656718</v>
      </c>
      <c r="T92" s="88">
        <f t="shared" si="28"/>
        <v>0</v>
      </c>
      <c r="U92" s="62">
        <f t="shared" si="26"/>
        <v>5.955223880597015</v>
      </c>
    </row>
    <row r="93" spans="1:22">
      <c r="A93" s="54">
        <v>49</v>
      </c>
      <c r="B93" s="41">
        <v>93</v>
      </c>
      <c r="C93" s="41" t="s">
        <v>552</v>
      </c>
      <c r="D93" s="41" t="s">
        <v>551</v>
      </c>
      <c r="E93" s="41" t="s">
        <v>553</v>
      </c>
      <c r="F93" s="42">
        <f>VLOOKUP(C93,'판매현황-통합'!$J$2:$M$1479,4,0)</f>
        <v>1259</v>
      </c>
      <c r="G93" s="41" t="str">
        <f>VLOOKUP(C93,'판매현황-통합'!J:P,6,0)</f>
        <v xml:space="preserve">2024/09 </v>
      </c>
      <c r="H93" s="42">
        <f>VLOOKUP(C93,'판매현황-통합'!J:P,7,0)</f>
        <v>265</v>
      </c>
      <c r="I93" s="42">
        <f t="shared" si="20"/>
        <v>52.458333333333336</v>
      </c>
      <c r="J93" s="65">
        <f>SUMIF(판매현황_2026!C:C,발주검토!C93,판매현황_2026!F:F)/4</f>
        <v>3.25</v>
      </c>
      <c r="K93" s="57">
        <f t="shared" si="21"/>
        <v>-49.208333333333336</v>
      </c>
      <c r="L93" s="42" t="str">
        <f t="shared" si="22"/>
        <v>감소</v>
      </c>
      <c r="M93" s="43" t="str">
        <f>VLOOKUP(C93,'판매현황-통합'!$J$1:$Q$1420,8,0)</f>
        <v>Fiberwit Link Communication Co.,LTD</v>
      </c>
      <c r="N93" s="38">
        <f>VLOOKUP(M93,리드타임!$B$3:$D$10,3,0)</f>
        <v>60</v>
      </c>
      <c r="O93" s="82">
        <f t="shared" si="23"/>
        <v>157.375</v>
      </c>
      <c r="P93" s="42">
        <f>IFERROR(VLOOKUP(C93,재고현황!$A:$D,4,0),0)</f>
        <v>369</v>
      </c>
      <c r="Q93" s="44">
        <f t="shared" si="24"/>
        <v>7.0341540905480535</v>
      </c>
      <c r="R93" s="64">
        <f>SUMIF(입고예정_260527!C:C,발주검토!C96,입고예정_260527!F:F)</f>
        <v>0</v>
      </c>
      <c r="S93" s="44">
        <f t="shared" si="25"/>
        <v>2.3447180301826847</v>
      </c>
      <c r="T93" s="88">
        <v>120</v>
      </c>
      <c r="U93" s="62">
        <f t="shared" si="26"/>
        <v>6.3216838760921359</v>
      </c>
    </row>
    <row r="94" spans="1:22">
      <c r="A94" s="54">
        <v>37</v>
      </c>
      <c r="B94" s="41">
        <v>91</v>
      </c>
      <c r="C94" s="41" t="s">
        <v>1354</v>
      </c>
      <c r="D94" s="41" t="s">
        <v>1353</v>
      </c>
      <c r="E94" s="41" t="s">
        <v>1342</v>
      </c>
      <c r="F94" s="42">
        <f>VLOOKUP(C94,'판매현황-통합'!$J$2:$M$1479,4,0)</f>
        <v>1367</v>
      </c>
      <c r="G94" s="41" t="str">
        <f>VLOOKUP(C94,'판매현황-통합'!J:P,6,0)</f>
        <v xml:space="preserve">2024/04 </v>
      </c>
      <c r="H94" s="42">
        <f>VLOOKUP(C94,'판매현황-통합'!J:P,7,0)</f>
        <v>255</v>
      </c>
      <c r="I94" s="42">
        <f t="shared" si="20"/>
        <v>56.958333333333336</v>
      </c>
      <c r="J94" s="65">
        <f>SUMIF(판매현황_2026!C:C,발주검토!C94,판매현황_2026!F:F)/4</f>
        <v>20</v>
      </c>
      <c r="K94" s="57">
        <f t="shared" si="21"/>
        <v>-36.958333333333336</v>
      </c>
      <c r="L94" s="42" t="str">
        <f t="shared" si="22"/>
        <v>감소</v>
      </c>
      <c r="M94" s="43" t="str">
        <f>VLOOKUP(C94,'판매현황-통합'!$J$1:$Q$1420,8,0)</f>
        <v>Fiberwit Link Communication Co.,LTD</v>
      </c>
      <c r="N94" s="38">
        <f>VLOOKUP(M94,리드타임!$B$3:$D$10,3,0)</f>
        <v>60</v>
      </c>
      <c r="O94" s="82">
        <f t="shared" si="23"/>
        <v>170.875</v>
      </c>
      <c r="P94" s="42">
        <f>IFERROR(VLOOKUP(C94,재고현황!$A:$D,4,0),0)</f>
        <v>24</v>
      </c>
      <c r="Q94" s="44">
        <f t="shared" si="24"/>
        <v>0.42136064374542792</v>
      </c>
      <c r="R94" s="64">
        <f>SUMIF(입고예정_260527!C:C,발주검토!C94,입고예정_260527!F:F)</f>
        <v>700</v>
      </c>
      <c r="S94" s="44">
        <f t="shared" si="25"/>
        <v>4.2370153621068036</v>
      </c>
      <c r="T94" s="62"/>
      <c r="U94" s="62">
        <f t="shared" si="26"/>
        <v>9.71104608632041</v>
      </c>
    </row>
    <row r="95" spans="1:22">
      <c r="A95" s="54">
        <v>54</v>
      </c>
      <c r="B95" s="41">
        <v>92</v>
      </c>
      <c r="C95" s="41" t="s">
        <v>2544</v>
      </c>
      <c r="D95" s="41" t="s">
        <v>299</v>
      </c>
      <c r="E95" s="41" t="s">
        <v>2545</v>
      </c>
      <c r="F95" s="42">
        <f>VLOOKUP(C95,'판매현황-통합'!$J$2:$M$1479,4,0)</f>
        <v>1409</v>
      </c>
      <c r="G95" s="41" t="str">
        <f>VLOOKUP(C95,'판매현황-통합'!J:P,6,0)</f>
        <v xml:space="preserve">2024/03 </v>
      </c>
      <c r="H95" s="42">
        <f>VLOOKUP(C95,'판매현황-통합'!J:P,7,0)</f>
        <v>151</v>
      </c>
      <c r="I95" s="42">
        <f t="shared" si="20"/>
        <v>58.708333333333336</v>
      </c>
      <c r="J95" s="65">
        <f>SUMIF(판매현황_2026!C:C,발주검토!C95,판매현황_2026!F:F)/4</f>
        <v>39.75</v>
      </c>
      <c r="K95" s="57">
        <f t="shared" si="21"/>
        <v>-18.958333333333336</v>
      </c>
      <c r="L95" s="42" t="str">
        <f t="shared" si="22"/>
        <v>감소</v>
      </c>
      <c r="M95" s="43" t="str">
        <f>VLOOKUP(C95,'판매현황-통합'!$J$1:$Q$1420,8,0)</f>
        <v>Fiberwit Link Communication Co.,LTD</v>
      </c>
      <c r="N95" s="38">
        <f>VLOOKUP(M95,리드타임!$B$3:$D$10,3,0)</f>
        <v>60</v>
      </c>
      <c r="O95" s="82">
        <f t="shared" si="23"/>
        <v>176.125</v>
      </c>
      <c r="P95" s="42">
        <f>IFERROR(VLOOKUP(C95,재고현황!$A:$D,4,0),0)</f>
        <v>38</v>
      </c>
      <c r="Q95" s="44">
        <f t="shared" si="24"/>
        <v>0.64726756564939669</v>
      </c>
      <c r="R95" s="64">
        <f>SUMIF(입고예정_260527!C:C,발주검토!C95,입고예정_260527!F:F)</f>
        <v>370</v>
      </c>
      <c r="S95" s="44">
        <f t="shared" si="25"/>
        <v>2.3165365507452096</v>
      </c>
      <c r="T95" s="88">
        <f>ROUND(+I95*9-P95-R95,-1)</f>
        <v>120</v>
      </c>
      <c r="U95" s="62">
        <f t="shared" si="26"/>
        <v>5.9936124911284594</v>
      </c>
    </row>
    <row r="96" spans="1:22">
      <c r="A96" s="54">
        <v>125</v>
      </c>
      <c r="B96" s="41">
        <v>96</v>
      </c>
      <c r="C96" s="41" t="s">
        <v>3460</v>
      </c>
      <c r="D96" s="41" t="s">
        <v>773</v>
      </c>
      <c r="E96" s="41" t="s">
        <v>3461</v>
      </c>
      <c r="F96" s="42">
        <f>VLOOKUP(C96,'판매현황-통합'!$J$2:$M$1479,4,0)</f>
        <v>1230</v>
      </c>
      <c r="G96" s="41" t="str">
        <f>VLOOKUP(C96,'판매현황-통합'!J:P,6,0)</f>
        <v xml:space="preserve">2025/12 </v>
      </c>
      <c r="H96" s="42">
        <f>VLOOKUP(C96,'판매현황-통합'!J:P,7,0)</f>
        <v>1230</v>
      </c>
      <c r="I96" s="42">
        <f t="shared" si="20"/>
        <v>51.25</v>
      </c>
      <c r="J96" s="65">
        <f>SUMIF(판매현황_2026!C:C,발주검토!C96,판매현황_2026!F:F)/4</f>
        <v>0</v>
      </c>
      <c r="K96" s="57">
        <f t="shared" si="21"/>
        <v>-51.25</v>
      </c>
      <c r="L96" s="42" t="str">
        <f t="shared" si="22"/>
        <v>감소</v>
      </c>
      <c r="M96" s="43" t="str">
        <f>VLOOKUP(C96,'판매현황-통합'!$J$1:$Q$1420,8,0)</f>
        <v>Fiberwit Link Communication Co.,LTD</v>
      </c>
      <c r="N96" s="38">
        <f>VLOOKUP(M96,리드타임!$B$3:$D$10,3,0)</f>
        <v>60</v>
      </c>
      <c r="O96" s="82">
        <f t="shared" si="23"/>
        <v>153.75</v>
      </c>
      <c r="P96" s="42">
        <f>IFERROR(VLOOKUP(C96,재고현황!$A:$D,4,0),0)</f>
        <v>0</v>
      </c>
      <c r="Q96" s="44">
        <f t="shared" si="24"/>
        <v>0</v>
      </c>
      <c r="R96" s="64">
        <f>SUMIF(입고예정_260527!C:C,발주검토!C99,입고예정_260527!F:F)</f>
        <v>0</v>
      </c>
      <c r="S96" s="44">
        <f t="shared" si="25"/>
        <v>0</v>
      </c>
      <c r="T96" s="85"/>
      <c r="U96" s="62">
        <f t="shared" si="26"/>
        <v>-3</v>
      </c>
      <c r="V96" s="34" t="s">
        <v>2771</v>
      </c>
    </row>
    <row r="97" spans="1:22">
      <c r="A97" s="54">
        <v>112</v>
      </c>
      <c r="B97" s="41">
        <v>94</v>
      </c>
      <c r="C97" s="41" t="s">
        <v>2523</v>
      </c>
      <c r="D97" s="41" t="s">
        <v>294</v>
      </c>
      <c r="E97" s="41" t="s">
        <v>2524</v>
      </c>
      <c r="F97" s="42">
        <f>VLOOKUP(C97,'판매현황-통합'!$J$2:$M$1479,4,0)</f>
        <v>1444</v>
      </c>
      <c r="G97" s="41" t="str">
        <f>VLOOKUP(C97,'판매현황-통합'!J:P,6,0)</f>
        <v xml:space="preserve">2024/02 </v>
      </c>
      <c r="H97" s="42">
        <f>VLOOKUP(C97,'판매현황-통합'!J:P,7,0)</f>
        <v>180</v>
      </c>
      <c r="I97" s="42">
        <f t="shared" si="20"/>
        <v>60.166666666666664</v>
      </c>
      <c r="J97" s="65">
        <f>SUMIF(판매현황_2026!C:C,발주검토!C97,판매현황_2026!F:F)/4</f>
        <v>50</v>
      </c>
      <c r="K97" s="57">
        <f t="shared" si="21"/>
        <v>-10.166666666666664</v>
      </c>
      <c r="L97" s="42" t="str">
        <f t="shared" si="22"/>
        <v>감소</v>
      </c>
      <c r="M97" s="43" t="str">
        <f>VLOOKUP(C97,'판매현황-통합'!$J$1:$Q$1420,8,0)</f>
        <v>Fiberwit Link Communication Co.,LTD</v>
      </c>
      <c r="N97" s="38">
        <f>VLOOKUP(M97,리드타임!$B$3:$D$10,3,0)</f>
        <v>60</v>
      </c>
      <c r="O97" s="82">
        <f t="shared" si="23"/>
        <v>180.5</v>
      </c>
      <c r="P97" s="42">
        <f>IFERROR(VLOOKUP(C97,재고현황!$A:$D,4,0),0)</f>
        <v>390</v>
      </c>
      <c r="Q97" s="44">
        <f t="shared" si="24"/>
        <v>6.4819944598337953</v>
      </c>
      <c r="R97" s="64">
        <f>SUMIF(입고예정_260527!C:C,발주검토!C97,입고예정_260527!F:F)</f>
        <v>300</v>
      </c>
      <c r="S97" s="44">
        <f t="shared" si="25"/>
        <v>3.8227146814404431</v>
      </c>
      <c r="T97" s="62"/>
      <c r="U97" s="62">
        <f t="shared" si="26"/>
        <v>8.4681440443213294</v>
      </c>
    </row>
    <row r="98" spans="1:22">
      <c r="A98" s="54">
        <v>102</v>
      </c>
      <c r="B98" s="41">
        <v>95</v>
      </c>
      <c r="C98" s="41" t="s">
        <v>2632</v>
      </c>
      <c r="D98" s="41" t="s">
        <v>318</v>
      </c>
      <c r="E98" s="41" t="s">
        <v>2633</v>
      </c>
      <c r="F98" s="42">
        <f>VLOOKUP(C98,'판매현황-통합'!$J$2:$M$1479,4,0)</f>
        <v>1364</v>
      </c>
      <c r="G98" s="41" t="str">
        <f>VLOOKUP(C98,'판매현황-통합'!J:P,6,0)</f>
        <v xml:space="preserve">2024/06 </v>
      </c>
      <c r="H98" s="42">
        <f>VLOOKUP(C98,'판매현황-통합'!J:P,7,0)</f>
        <v>184</v>
      </c>
      <c r="I98" s="42">
        <f t="shared" si="20"/>
        <v>56.833333333333336</v>
      </c>
      <c r="J98" s="65">
        <f>SUMIF(판매현황_2026!C:C,발주검토!C98,판매현황_2026!F:F)/4</f>
        <v>31.25</v>
      </c>
      <c r="K98" s="57">
        <f t="shared" si="21"/>
        <v>-25.583333333333336</v>
      </c>
      <c r="L98" s="42" t="str">
        <f t="shared" si="22"/>
        <v>감소</v>
      </c>
      <c r="M98" s="43" t="str">
        <f>VLOOKUP(C98,'판매현황-통합'!$J$1:$Q$1420,8,0)</f>
        <v>Fiberwit Link Communication Co.,LTD</v>
      </c>
      <c r="N98" s="38">
        <f>VLOOKUP(M98,리드타임!$B$3:$D$10,3,0)</f>
        <v>60</v>
      </c>
      <c r="O98" s="82">
        <f t="shared" si="23"/>
        <v>170.5</v>
      </c>
      <c r="P98" s="42">
        <f>IFERROR(VLOOKUP(C98,재고현황!$A:$D,4,0),0)</f>
        <v>89</v>
      </c>
      <c r="Q98" s="44">
        <f t="shared" si="24"/>
        <v>1.5659824046920821</v>
      </c>
      <c r="R98" s="64">
        <f>SUMIF(입고예정_260527!C:C,발주검토!C98,입고예정_260527!F:F)</f>
        <v>200</v>
      </c>
      <c r="S98" s="44">
        <f t="shared" si="25"/>
        <v>1.6950146627565983</v>
      </c>
      <c r="T98" s="88">
        <f>I98*9-R98</f>
        <v>311.5</v>
      </c>
      <c r="U98" s="62">
        <f t="shared" si="26"/>
        <v>7.5659824046920816</v>
      </c>
    </row>
    <row r="99" spans="1:22">
      <c r="A99" s="54">
        <v>68</v>
      </c>
      <c r="B99" s="41">
        <v>98</v>
      </c>
      <c r="C99" s="41" t="s">
        <v>3484</v>
      </c>
      <c r="D99" s="41" t="s">
        <v>358</v>
      </c>
      <c r="E99" s="41" t="s">
        <v>3485</v>
      </c>
      <c r="F99" s="42">
        <f>VLOOKUP(C99,'판매현황-통합'!$J$2:$M$1479,4,0)</f>
        <v>1162</v>
      </c>
      <c r="G99" s="41" t="str">
        <f>VLOOKUP(C99,'판매현황-통합'!J:P,6,0)</f>
        <v xml:space="preserve">2025/12 </v>
      </c>
      <c r="H99" s="42">
        <f>VLOOKUP(C99,'판매현황-통합'!J:P,7,0)</f>
        <v>1162</v>
      </c>
      <c r="I99" s="42">
        <f t="shared" si="20"/>
        <v>48.416666666666664</v>
      </c>
      <c r="J99" s="65">
        <f>SUMIF(판매현황_2026!C:C,발주검토!C99,판매현황_2026!F:F)/4</f>
        <v>0</v>
      </c>
      <c r="K99" s="57">
        <f t="shared" si="21"/>
        <v>-48.416666666666664</v>
      </c>
      <c r="L99" s="42" t="str">
        <f t="shared" si="22"/>
        <v>감소</v>
      </c>
      <c r="M99" s="43" t="str">
        <f>VLOOKUP(C99,'판매현황-통합'!$J$1:$Q$1420,8,0)</f>
        <v>Fiberwit Link Communication Co.,LTD</v>
      </c>
      <c r="N99" s="38">
        <f>VLOOKUP(M99,리드타임!$B$3:$D$10,3,0)</f>
        <v>60</v>
      </c>
      <c r="O99" s="82">
        <f t="shared" si="23"/>
        <v>145.25</v>
      </c>
      <c r="P99" s="42">
        <f>IFERROR(VLOOKUP(C99,재고현황!$A:$D,4,0),0)</f>
        <v>0</v>
      </c>
      <c r="Q99" s="44">
        <f t="shared" si="24"/>
        <v>0</v>
      </c>
      <c r="R99" s="64">
        <f>SUMIF(입고예정_260527!C:C,발주검토!C101,입고예정_260527!F:F)</f>
        <v>0</v>
      </c>
      <c r="S99" s="44">
        <f t="shared" si="25"/>
        <v>0</v>
      </c>
      <c r="T99" s="85"/>
      <c r="U99" s="62">
        <f t="shared" si="26"/>
        <v>-3</v>
      </c>
      <c r="V99" s="34" t="s">
        <v>2592</v>
      </c>
    </row>
    <row r="100" spans="1:22">
      <c r="A100" s="54">
        <v>45</v>
      </c>
      <c r="B100" s="41">
        <v>97</v>
      </c>
      <c r="C100" s="41" t="s">
        <v>1346</v>
      </c>
      <c r="D100" s="41" t="s">
        <v>1345</v>
      </c>
      <c r="E100" s="41" t="s">
        <v>1342</v>
      </c>
      <c r="F100" s="42">
        <f>VLOOKUP(C100,'판매현황-통합'!$J$2:$M$1479,4,0)</f>
        <v>1308</v>
      </c>
      <c r="G100" s="41" t="str">
        <f>VLOOKUP(C100,'판매현황-통합'!J:P,6,0)</f>
        <v xml:space="preserve">2024/08 </v>
      </c>
      <c r="H100" s="42">
        <f>VLOOKUP(C100,'판매현황-통합'!J:P,7,0)</f>
        <v>506</v>
      </c>
      <c r="I100" s="42">
        <f t="shared" si="20"/>
        <v>54.5</v>
      </c>
      <c r="J100" s="65">
        <f>SUMIF(판매현황_2026!C:C,발주검토!C100,판매현황_2026!F:F)/4</f>
        <v>25</v>
      </c>
      <c r="K100" s="57">
        <f t="shared" si="21"/>
        <v>-29.5</v>
      </c>
      <c r="L100" s="42" t="str">
        <f t="shared" si="22"/>
        <v>감소</v>
      </c>
      <c r="M100" s="43" t="str">
        <f>VLOOKUP(C100,'판매현황-통합'!$J$1:$Q$1420,8,0)</f>
        <v>Fiberwit Link Communication Co.,LTD</v>
      </c>
      <c r="N100" s="38">
        <f>VLOOKUP(M100,리드타임!$B$3:$D$10,3,0)</f>
        <v>60</v>
      </c>
      <c r="O100" s="82">
        <f t="shared" si="23"/>
        <v>163.5</v>
      </c>
      <c r="P100" s="42">
        <f>IFERROR(VLOOKUP(C100,재고현황!$A:$D,4,0),0)</f>
        <v>11</v>
      </c>
      <c r="Q100" s="44">
        <f t="shared" si="24"/>
        <v>0.20183486238532111</v>
      </c>
      <c r="R100" s="64">
        <f>SUMIF(입고예정_260527!C:C,발주검토!C100,입고예정_260527!F:F)</f>
        <v>0</v>
      </c>
      <c r="S100" s="44">
        <f t="shared" si="25"/>
        <v>6.7278287461773695E-2</v>
      </c>
      <c r="T100" s="88">
        <v>500</v>
      </c>
      <c r="U100" s="62">
        <f t="shared" si="26"/>
        <v>6.3761467889908259</v>
      </c>
    </row>
    <row r="101" spans="1:22">
      <c r="A101" s="54">
        <v>81</v>
      </c>
      <c r="B101" s="41">
        <v>100</v>
      </c>
      <c r="C101" s="41" t="s">
        <v>476</v>
      </c>
      <c r="D101" s="41" t="s">
        <v>475</v>
      </c>
      <c r="E101" s="41" t="s">
        <v>477</v>
      </c>
      <c r="F101" s="42">
        <f>VLOOKUP(C101,'판매현황-통합'!$J$2:$M$1479,4,0)</f>
        <v>1128</v>
      </c>
      <c r="G101" s="41" t="str">
        <f>VLOOKUP(C101,'판매현황-통합'!J:P,6,0)</f>
        <v xml:space="preserve">2024/10 </v>
      </c>
      <c r="H101" s="42">
        <f>VLOOKUP(C101,'판매현황-통합'!J:P,7,0)</f>
        <v>936</v>
      </c>
      <c r="I101" s="42">
        <f t="shared" si="20"/>
        <v>47</v>
      </c>
      <c r="J101" s="65">
        <f>SUMIF(판매현황_2026!C:C,발주검토!C101,판매현황_2026!F:F)/4</f>
        <v>0</v>
      </c>
      <c r="K101" s="57">
        <f t="shared" si="21"/>
        <v>-47</v>
      </c>
      <c r="L101" s="42" t="str">
        <f t="shared" si="22"/>
        <v>감소</v>
      </c>
      <c r="M101" s="43" t="str">
        <f>VLOOKUP(C101,'판매현황-통합'!$J$1:$Q$1420,8,0)</f>
        <v>Fiberwit Link Communication Co.,LTD</v>
      </c>
      <c r="N101" s="38">
        <f>VLOOKUP(M101,리드타임!$B$3:$D$10,3,0)</f>
        <v>60</v>
      </c>
      <c r="O101" s="82">
        <f t="shared" si="23"/>
        <v>141</v>
      </c>
      <c r="P101" s="42">
        <f>IFERROR(VLOOKUP(C101,재고현황!$A:$D,4,0),0)</f>
        <v>340</v>
      </c>
      <c r="Q101" s="44">
        <f t="shared" si="24"/>
        <v>7.2340425531914896</v>
      </c>
      <c r="R101" s="64">
        <f>SUMIF(입고예정_260527!C:C,발주검토!C103,입고예정_260527!F:F)</f>
        <v>0</v>
      </c>
      <c r="S101" s="44">
        <f t="shared" si="25"/>
        <v>2.4113475177304964</v>
      </c>
      <c r="T101" s="88">
        <v>100</v>
      </c>
      <c r="U101" s="62">
        <f t="shared" si="26"/>
        <v>6.3617021276595747</v>
      </c>
    </row>
    <row r="102" spans="1:22">
      <c r="A102" s="54">
        <v>122</v>
      </c>
      <c r="B102" s="41">
        <v>99</v>
      </c>
      <c r="C102" s="41" t="s">
        <v>2624</v>
      </c>
      <c r="D102" s="41" t="s">
        <v>318</v>
      </c>
      <c r="E102" s="41" t="s">
        <v>2625</v>
      </c>
      <c r="F102" s="42">
        <f>VLOOKUP(C102,'판매현황-통합'!$J$2:$M$1479,4,0)</f>
        <v>1210</v>
      </c>
      <c r="G102" s="41" t="str">
        <f>VLOOKUP(C102,'판매현황-통합'!J:P,6,0)</f>
        <v xml:space="preserve">2024/01 </v>
      </c>
      <c r="H102" s="42">
        <f>VLOOKUP(C102,'판매현황-통합'!J:P,7,0)</f>
        <v>130</v>
      </c>
      <c r="I102" s="42">
        <f t="shared" si="20"/>
        <v>50.416666666666664</v>
      </c>
      <c r="J102" s="65">
        <f>SUMIF(판매현황_2026!C:C,발주검토!C102,판매현황_2026!F:F)/4</f>
        <v>20</v>
      </c>
      <c r="K102" s="57">
        <f t="shared" si="21"/>
        <v>-30.416666666666664</v>
      </c>
      <c r="L102" s="42" t="str">
        <f t="shared" si="22"/>
        <v>감소</v>
      </c>
      <c r="M102" s="43" t="str">
        <f>VLOOKUP(C102,'판매현황-통합'!$J$1:$Q$1420,8,0)</f>
        <v>Fiberwit Link Communication Co.,LTD</v>
      </c>
      <c r="N102" s="38">
        <f>VLOOKUP(M102,리드타임!$B$3:$D$10,3,0)</f>
        <v>60</v>
      </c>
      <c r="O102" s="82">
        <f t="shared" si="23"/>
        <v>151.25</v>
      </c>
      <c r="P102" s="42">
        <f>IFERROR(VLOOKUP(C102,재고현황!$A:$D,4,0),0)</f>
        <v>195</v>
      </c>
      <c r="Q102" s="44">
        <f t="shared" si="24"/>
        <v>3.8677685950413223</v>
      </c>
      <c r="R102" s="64">
        <f>SUMIF(입고예정_260527!C:C,발주검토!C102,입고예정_260527!F:F)</f>
        <v>0</v>
      </c>
      <c r="S102" s="44">
        <f t="shared" si="25"/>
        <v>1.2892561983471074</v>
      </c>
      <c r="T102" s="88">
        <f>I102*9-R102</f>
        <v>453.75</v>
      </c>
      <c r="U102" s="62">
        <f t="shared" si="26"/>
        <v>9.8677685950413228</v>
      </c>
    </row>
    <row r="103" spans="1:22">
      <c r="A103" s="54">
        <v>142</v>
      </c>
      <c r="B103" s="41">
        <v>102</v>
      </c>
      <c r="C103" s="41" t="s">
        <v>3458</v>
      </c>
      <c r="D103" s="41" t="s">
        <v>747</v>
      </c>
      <c r="E103" s="41" t="s">
        <v>3459</v>
      </c>
      <c r="F103" s="42">
        <f>VLOOKUP(C103,'판매현황-통합'!$J$2:$M$1479,4,0)</f>
        <v>1118</v>
      </c>
      <c r="G103" s="41" t="str">
        <f>VLOOKUP(C103,'판매현황-통합'!J:P,6,0)</f>
        <v xml:space="preserve">2025/12 </v>
      </c>
      <c r="H103" s="42">
        <f>VLOOKUP(C103,'판매현황-통합'!J:P,7,0)</f>
        <v>1118</v>
      </c>
      <c r="I103" s="42">
        <f t="shared" si="20"/>
        <v>46.583333333333336</v>
      </c>
      <c r="J103" s="65">
        <f>SUMIF(판매현황_2026!C:C,발주검토!C103,판매현황_2026!F:F)/4</f>
        <v>0</v>
      </c>
      <c r="K103" s="57">
        <f t="shared" si="21"/>
        <v>-46.583333333333336</v>
      </c>
      <c r="L103" s="42" t="str">
        <f t="shared" si="22"/>
        <v>감소</v>
      </c>
      <c r="M103" s="43" t="str">
        <f>VLOOKUP(C103,'판매현황-통합'!$J$1:$Q$1420,8,0)</f>
        <v>Fiberwit Link Communication Co.,LTD</v>
      </c>
      <c r="N103" s="38">
        <f>VLOOKUP(M103,리드타임!$B$3:$D$10,3,0)</f>
        <v>60</v>
      </c>
      <c r="O103" s="82">
        <f t="shared" si="23"/>
        <v>139.75</v>
      </c>
      <c r="P103" s="42">
        <f>IFERROR(VLOOKUP(C103,재고현황!$A:$D,4,0),0)</f>
        <v>0</v>
      </c>
      <c r="Q103" s="44">
        <f t="shared" si="24"/>
        <v>0</v>
      </c>
      <c r="R103" s="64">
        <f>SUMIF(입고예정_260527!C:C,발주검토!C105,입고예정_260527!F:F)</f>
        <v>0</v>
      </c>
      <c r="S103" s="44">
        <f t="shared" si="25"/>
        <v>0</v>
      </c>
      <c r="T103" s="85"/>
      <c r="U103" s="62">
        <f t="shared" si="26"/>
        <v>-3</v>
      </c>
      <c r="V103" s="34" t="s">
        <v>2586</v>
      </c>
    </row>
    <row r="104" spans="1:22">
      <c r="A104" s="54">
        <v>64</v>
      </c>
      <c r="B104" s="41">
        <v>101</v>
      </c>
      <c r="C104" s="41" t="s">
        <v>2465</v>
      </c>
      <c r="D104" s="41" t="s">
        <v>271</v>
      </c>
      <c r="E104" s="41" t="s">
        <v>2466</v>
      </c>
      <c r="F104" s="42">
        <f>VLOOKUP(C104,'판매현황-통합'!$J$2:$M$1479,4,0)</f>
        <v>1312</v>
      </c>
      <c r="G104" s="41" t="str">
        <f>VLOOKUP(C104,'판매현황-통합'!J:P,6,0)</f>
        <v xml:space="preserve">2024/05 </v>
      </c>
      <c r="H104" s="42">
        <f>VLOOKUP(C104,'판매현황-통합'!J:P,7,0)</f>
        <v>214</v>
      </c>
      <c r="I104" s="42">
        <f t="shared" si="20"/>
        <v>54.666666666666664</v>
      </c>
      <c r="J104" s="65">
        <f>SUMIF(판매현황_2026!C:C,발주검토!C104,판매현황_2026!F:F)/4</f>
        <v>48</v>
      </c>
      <c r="K104" s="57">
        <f t="shared" si="21"/>
        <v>-6.6666666666666643</v>
      </c>
      <c r="L104" s="42" t="str">
        <f t="shared" si="22"/>
        <v>감소</v>
      </c>
      <c r="M104" s="43" t="str">
        <f>VLOOKUP(C104,'판매현황-통합'!$J$1:$Q$1420,8,0)</f>
        <v>Fiberwit Link Communication Co.,LTD</v>
      </c>
      <c r="N104" s="38">
        <f>VLOOKUP(M104,리드타임!$B$3:$D$10,3,0)</f>
        <v>60</v>
      </c>
      <c r="O104" s="82">
        <f t="shared" si="23"/>
        <v>164</v>
      </c>
      <c r="P104" s="42">
        <f>IFERROR(VLOOKUP(C104,재고현황!$A:$D,4,0),0)</f>
        <v>23</v>
      </c>
      <c r="Q104" s="44">
        <f t="shared" si="24"/>
        <v>0.42073170731707321</v>
      </c>
      <c r="R104" s="64">
        <f>SUMIF(입고예정_260527!C:C,발주검토!C104,입고예정_260527!F:F)</f>
        <v>400</v>
      </c>
      <c r="S104" s="44">
        <f t="shared" si="25"/>
        <v>2.5792682926829267</v>
      </c>
      <c r="T104" s="88">
        <f>ROUND(+I104*9-P104-R104,-1)</f>
        <v>70</v>
      </c>
      <c r="U104" s="62">
        <f t="shared" si="26"/>
        <v>6.0182926829268295</v>
      </c>
    </row>
    <row r="105" spans="1:22">
      <c r="A105" s="54">
        <v>103</v>
      </c>
      <c r="B105" s="41">
        <v>104</v>
      </c>
      <c r="C105" s="41" t="s">
        <v>3452</v>
      </c>
      <c r="D105" s="41" t="s">
        <v>363</v>
      </c>
      <c r="E105" s="41" t="s">
        <v>3453</v>
      </c>
      <c r="F105" s="42">
        <f>VLOOKUP(C105,'판매현황-통합'!$J$2:$M$1479,4,0)</f>
        <v>1020</v>
      </c>
      <c r="G105" s="41" t="str">
        <f>VLOOKUP(C105,'판매현황-통합'!J:P,6,0)</f>
        <v xml:space="preserve">2025/12 </v>
      </c>
      <c r="H105" s="42">
        <f>VLOOKUP(C105,'판매현황-통합'!J:P,7,0)</f>
        <v>1020</v>
      </c>
      <c r="I105" s="42">
        <f t="shared" si="20"/>
        <v>42.5</v>
      </c>
      <c r="J105" s="65">
        <f>SUMIF(판매현황_2026!C:C,발주검토!C105,판매현황_2026!F:F)/4</f>
        <v>0</v>
      </c>
      <c r="K105" s="57">
        <f t="shared" si="21"/>
        <v>-42.5</v>
      </c>
      <c r="L105" s="42" t="str">
        <f t="shared" si="22"/>
        <v>감소</v>
      </c>
      <c r="M105" s="43" t="str">
        <f>VLOOKUP(C105,'판매현황-통합'!$J$1:$Q$1420,8,0)</f>
        <v>Fiberwit Link Communication Co.,LTD</v>
      </c>
      <c r="N105" s="38">
        <f>VLOOKUP(M105,리드타임!$B$3:$D$10,3,0)</f>
        <v>60</v>
      </c>
      <c r="O105" s="82">
        <f t="shared" si="23"/>
        <v>127.5</v>
      </c>
      <c r="P105" s="42">
        <f>IFERROR(VLOOKUP(C105,재고현황!$A:$D,4,0),0)</f>
        <v>0</v>
      </c>
      <c r="Q105" s="44">
        <f t="shared" si="24"/>
        <v>0</v>
      </c>
      <c r="R105" s="64">
        <f>SUMIF(입고예정_260527!C:C,발주검토!C107,입고예정_260527!F:F)</f>
        <v>0</v>
      </c>
      <c r="S105" s="44">
        <f t="shared" si="25"/>
        <v>0</v>
      </c>
      <c r="T105" s="85"/>
      <c r="U105" s="62">
        <f t="shared" si="26"/>
        <v>-3</v>
      </c>
      <c r="V105" s="34" t="s">
        <v>6781</v>
      </c>
    </row>
    <row r="106" spans="1:22">
      <c r="A106" s="54">
        <v>61</v>
      </c>
      <c r="B106" s="41">
        <v>103</v>
      </c>
      <c r="C106" s="41" t="s">
        <v>2442</v>
      </c>
      <c r="D106" s="41" t="s">
        <v>267</v>
      </c>
      <c r="E106" s="41" t="s">
        <v>2443</v>
      </c>
      <c r="F106" s="42">
        <f>VLOOKUP(C106,'판매현황-통합'!$J$2:$M$1479,4,0)</f>
        <v>1219</v>
      </c>
      <c r="G106" s="41" t="str">
        <f>VLOOKUP(C106,'판매현황-통합'!J:P,6,0)</f>
        <v xml:space="preserve">2024/01 </v>
      </c>
      <c r="H106" s="42">
        <f>VLOOKUP(C106,'판매현황-통합'!J:P,7,0)</f>
        <v>160</v>
      </c>
      <c r="I106" s="42">
        <f t="shared" si="20"/>
        <v>50.791666666666664</v>
      </c>
      <c r="J106" s="65">
        <f>SUMIF(판매현황_2026!C:C,발주검토!C106,판매현황_2026!F:F)/4</f>
        <v>42</v>
      </c>
      <c r="K106" s="57">
        <f t="shared" si="21"/>
        <v>-8.7916666666666643</v>
      </c>
      <c r="L106" s="42" t="str">
        <f t="shared" si="22"/>
        <v>감소</v>
      </c>
      <c r="M106" s="43" t="str">
        <f>VLOOKUP(C106,'판매현황-통합'!$J$1:$Q$1420,8,0)</f>
        <v>Fiberwit Link Communication Co.,LTD</v>
      </c>
      <c r="N106" s="38">
        <f>VLOOKUP(M106,리드타임!$B$3:$D$10,3,0)</f>
        <v>60</v>
      </c>
      <c r="O106" s="82">
        <f t="shared" si="23"/>
        <v>152.375</v>
      </c>
      <c r="P106" s="42">
        <f>IFERROR(VLOOKUP(C106,재고현황!$A:$D,4,0),0)</f>
        <v>46</v>
      </c>
      <c r="Q106" s="44">
        <f t="shared" si="24"/>
        <v>0.90566037735849059</v>
      </c>
      <c r="R106" s="64">
        <f>SUMIF(입고예정_260527!C:C,발주검토!C106,입고예정_260527!F:F)</f>
        <v>200</v>
      </c>
      <c r="S106" s="44">
        <f t="shared" si="25"/>
        <v>1.6144380639868745</v>
      </c>
      <c r="T106" s="88">
        <f>I106*9-R106</f>
        <v>257.125</v>
      </c>
      <c r="U106" s="62">
        <f t="shared" si="26"/>
        <v>6.9056603773584913</v>
      </c>
    </row>
    <row r="107" spans="1:22">
      <c r="A107" s="54">
        <v>90</v>
      </c>
      <c r="B107" s="41">
        <v>105</v>
      </c>
      <c r="C107" s="41" t="s">
        <v>3488</v>
      </c>
      <c r="D107" s="41" t="s">
        <v>475</v>
      </c>
      <c r="E107" s="41" t="s">
        <v>3489</v>
      </c>
      <c r="F107" s="42">
        <f>VLOOKUP(C107,'판매현황-통합'!$J$2:$M$1479,4,0)</f>
        <v>1020</v>
      </c>
      <c r="G107" s="41" t="str">
        <f>VLOOKUP(C107,'판매현황-통합'!J:P,6,0)</f>
        <v xml:space="preserve">2025/12 </v>
      </c>
      <c r="H107" s="42">
        <f>VLOOKUP(C107,'판매현황-통합'!J:P,7,0)</f>
        <v>1020</v>
      </c>
      <c r="I107" s="42">
        <f t="shared" si="20"/>
        <v>42.5</v>
      </c>
      <c r="J107" s="65">
        <f>SUMIF(판매현황_2026!C:C,발주검토!C107,판매현황_2026!F:F)/4</f>
        <v>0</v>
      </c>
      <c r="K107" s="57">
        <f t="shared" si="21"/>
        <v>-42.5</v>
      </c>
      <c r="L107" s="42" t="str">
        <f t="shared" si="22"/>
        <v>감소</v>
      </c>
      <c r="M107" s="43" t="str">
        <f>VLOOKUP(C107,'판매현황-통합'!$J$1:$Q$1420,8,0)</f>
        <v>Fiberwit Link Communication Co.,LTD</v>
      </c>
      <c r="N107" s="38">
        <f>VLOOKUP(M107,리드타임!$B$3:$D$10,3,0)</f>
        <v>60</v>
      </c>
      <c r="O107" s="82">
        <f t="shared" si="23"/>
        <v>127.5</v>
      </c>
      <c r="P107" s="42">
        <f>IFERROR(VLOOKUP(C107,재고현황!$A:$D,4,0),0)</f>
        <v>0</v>
      </c>
      <c r="Q107" s="44">
        <f t="shared" si="24"/>
        <v>0</v>
      </c>
      <c r="R107" s="64">
        <f>SUMIF(입고예정_260527!C:C,발주검토!C108,입고예정_260527!F:F)</f>
        <v>0</v>
      </c>
      <c r="S107" s="44">
        <f t="shared" si="25"/>
        <v>0</v>
      </c>
      <c r="T107" s="85"/>
      <c r="U107" s="62">
        <f t="shared" si="26"/>
        <v>-3</v>
      </c>
      <c r="V107" s="34" t="s">
        <v>2576</v>
      </c>
    </row>
    <row r="108" spans="1:22">
      <c r="A108" s="54">
        <v>85</v>
      </c>
      <c r="B108" s="41">
        <v>106</v>
      </c>
      <c r="C108" s="41" t="s">
        <v>3454</v>
      </c>
      <c r="D108" s="41" t="s">
        <v>352</v>
      </c>
      <c r="E108" s="41" t="s">
        <v>3455</v>
      </c>
      <c r="F108" s="42">
        <f>VLOOKUP(C108,'판매현황-통합'!$J$2:$M$1479,4,0)</f>
        <v>1010</v>
      </c>
      <c r="G108" s="41" t="str">
        <f>VLOOKUP(C108,'판매현황-통합'!J:P,6,0)</f>
        <v xml:space="preserve">2024/11 </v>
      </c>
      <c r="H108" s="42">
        <f>VLOOKUP(C108,'판매현황-통합'!J:P,7,0)</f>
        <v>1010</v>
      </c>
      <c r="I108" s="42">
        <f t="shared" si="20"/>
        <v>42.083333333333336</v>
      </c>
      <c r="J108" s="65">
        <f>SUMIF(판매현황_2026!C:C,발주검토!C108,판매현황_2026!F:F)/4</f>
        <v>0</v>
      </c>
      <c r="K108" s="57">
        <f t="shared" si="21"/>
        <v>-42.083333333333336</v>
      </c>
      <c r="L108" s="42" t="str">
        <f t="shared" si="22"/>
        <v>감소</v>
      </c>
      <c r="M108" s="43" t="str">
        <f>VLOOKUP(C108,'판매현황-통합'!$J$1:$Q$1420,8,0)</f>
        <v>Fiberwit Link Communication Co.,LTD</v>
      </c>
      <c r="N108" s="38">
        <f>VLOOKUP(M108,리드타임!$B$3:$D$10,3,0)</f>
        <v>60</v>
      </c>
      <c r="O108" s="82">
        <f t="shared" si="23"/>
        <v>126.25</v>
      </c>
      <c r="P108" s="42">
        <f>IFERROR(VLOOKUP(C108,재고현황!$A:$D,4,0),0)</f>
        <v>0</v>
      </c>
      <c r="Q108" s="44">
        <f t="shared" si="24"/>
        <v>0</v>
      </c>
      <c r="R108" s="64">
        <f>SUMIF(입고예정_260527!C:C,발주검토!C109,입고예정_260527!F:F)</f>
        <v>0</v>
      </c>
      <c r="S108" s="44">
        <f t="shared" si="25"/>
        <v>0</v>
      </c>
      <c r="T108" s="85"/>
      <c r="U108" s="62">
        <f t="shared" si="26"/>
        <v>-3</v>
      </c>
      <c r="V108" s="34" t="s">
        <v>2578</v>
      </c>
    </row>
    <row r="109" spans="1:22">
      <c r="A109" s="54">
        <v>132</v>
      </c>
      <c r="B109" s="41">
        <v>108</v>
      </c>
      <c r="C109" s="41" t="s">
        <v>3462</v>
      </c>
      <c r="D109" s="41" t="s">
        <v>781</v>
      </c>
      <c r="E109" s="41" t="s">
        <v>3463</v>
      </c>
      <c r="F109" s="42">
        <f>VLOOKUP(C109,'판매현황-통합'!$J$2:$M$1479,4,0)</f>
        <v>1000</v>
      </c>
      <c r="G109" s="41" t="str">
        <f>VLOOKUP(C109,'판매현황-통합'!J:P,6,0)</f>
        <v xml:space="preserve">2024/01 </v>
      </c>
      <c r="H109" s="42">
        <f>VLOOKUP(C109,'판매현황-통합'!J:P,7,0)</f>
        <v>1000</v>
      </c>
      <c r="I109" s="42">
        <f t="shared" si="20"/>
        <v>41.666666666666664</v>
      </c>
      <c r="J109" s="65">
        <f>SUMIF(판매현황_2026!C:C,발주검토!C109,판매현황_2026!F:F)/4</f>
        <v>0</v>
      </c>
      <c r="K109" s="57">
        <f t="shared" si="21"/>
        <v>-41.666666666666664</v>
      </c>
      <c r="L109" s="42" t="str">
        <f t="shared" si="22"/>
        <v>감소</v>
      </c>
      <c r="M109" s="43" t="str">
        <f>VLOOKUP(C109,'판매현황-통합'!$J$1:$Q$1420,8,0)</f>
        <v>Fiberwit Link Communication Co.,LTD</v>
      </c>
      <c r="N109" s="38">
        <f>VLOOKUP(M109,리드타임!$B$3:$D$10,3,0)</f>
        <v>60</v>
      </c>
      <c r="O109" s="82">
        <f t="shared" si="23"/>
        <v>125</v>
      </c>
      <c r="P109" s="42">
        <f>IFERROR(VLOOKUP(C109,재고현황!$A:$D,4,0),0)</f>
        <v>0</v>
      </c>
      <c r="Q109" s="44">
        <f t="shared" si="24"/>
        <v>0</v>
      </c>
      <c r="R109" s="64">
        <f>SUMIF(입고예정_260527!C:C,발주검토!C111,입고예정_260527!F:F)</f>
        <v>0</v>
      </c>
      <c r="S109" s="44">
        <f t="shared" si="25"/>
        <v>0</v>
      </c>
      <c r="T109" s="85"/>
      <c r="U109" s="62">
        <f t="shared" si="26"/>
        <v>-3</v>
      </c>
      <c r="V109" s="34" t="s">
        <v>2580</v>
      </c>
    </row>
    <row r="110" spans="1:22">
      <c r="A110" s="54">
        <v>182</v>
      </c>
      <c r="B110" s="41">
        <v>107</v>
      </c>
      <c r="C110" s="41" t="s">
        <v>1083</v>
      </c>
      <c r="D110" s="41" t="s">
        <v>822</v>
      </c>
      <c r="E110" s="41" t="s">
        <v>1084</v>
      </c>
      <c r="F110" s="42">
        <f>VLOOKUP(C110,'판매현황-통합'!$J$2:$M$1479,4,0)</f>
        <v>1000</v>
      </c>
      <c r="G110" s="41" t="str">
        <f>VLOOKUP(C110,'판매현황-통합'!J:P,6,0)</f>
        <v xml:space="preserve">2024/01 </v>
      </c>
      <c r="H110" s="42">
        <f>VLOOKUP(C110,'판매현황-통합'!J:P,7,0)</f>
        <v>1000</v>
      </c>
      <c r="I110" s="42">
        <f t="shared" si="20"/>
        <v>41.666666666666664</v>
      </c>
      <c r="J110" s="65">
        <f>SUMIF(판매현황_2026!C:C,발주검토!C110,판매현황_2026!F:F)/4</f>
        <v>0</v>
      </c>
      <c r="K110" s="57">
        <f t="shared" si="21"/>
        <v>-41.666666666666664</v>
      </c>
      <c r="L110" s="42" t="str">
        <f t="shared" si="22"/>
        <v>감소</v>
      </c>
      <c r="M110" s="43" t="str">
        <f>VLOOKUP(C110,'판매현황-통합'!$J$1:$Q$1420,8,0)</f>
        <v>Fiberwit Link Communication Co.,LTD</v>
      </c>
      <c r="N110" s="38">
        <f>VLOOKUP(M110,리드타임!$B$3:$D$10,3,0)</f>
        <v>60</v>
      </c>
      <c r="O110" s="82">
        <f t="shared" si="23"/>
        <v>125</v>
      </c>
      <c r="P110" s="42">
        <f>IFERROR(VLOOKUP(C110,재고현황!$A:$D,4,0),0)</f>
        <v>10140</v>
      </c>
      <c r="Q110" s="44">
        <f t="shared" si="24"/>
        <v>243.36</v>
      </c>
      <c r="R110" s="64">
        <f>SUMIF(입고예정_260527!C:C,발주검토!C110,입고예정_260527!F:F)</f>
        <v>0</v>
      </c>
      <c r="S110" s="44">
        <f t="shared" si="25"/>
        <v>81.12</v>
      </c>
      <c r="T110" s="62"/>
      <c r="U110" s="62">
        <f t="shared" si="26"/>
        <v>240.36</v>
      </c>
    </row>
    <row r="111" spans="1:22">
      <c r="A111" s="54">
        <v>71</v>
      </c>
      <c r="B111" s="41">
        <v>119</v>
      </c>
      <c r="C111" s="41" t="s">
        <v>666</v>
      </c>
      <c r="D111" s="41" t="s">
        <v>665</v>
      </c>
      <c r="E111" s="41" t="s">
        <v>667</v>
      </c>
      <c r="F111" s="42">
        <f>VLOOKUP(C111,'판매현황-통합'!$J$2:$M$1479,4,0)</f>
        <v>834</v>
      </c>
      <c r="G111" s="41" t="str">
        <f>VLOOKUP(C111,'판매현황-통합'!J:P,6,0)</f>
        <v xml:space="preserve">2024/03 </v>
      </c>
      <c r="H111" s="42">
        <f>VLOOKUP(C111,'판매현황-통합'!J:P,7,0)</f>
        <v>240</v>
      </c>
      <c r="I111" s="42">
        <f t="shared" si="20"/>
        <v>34.75</v>
      </c>
      <c r="J111" s="65">
        <f>SUMIF(판매현황_2026!C:C,발주검토!C111,판매현황_2026!F:F)/4</f>
        <v>0</v>
      </c>
      <c r="K111" s="57">
        <f t="shared" si="21"/>
        <v>-34.75</v>
      </c>
      <c r="L111" s="42" t="str">
        <f t="shared" si="22"/>
        <v>감소</v>
      </c>
      <c r="M111" s="43" t="str">
        <f>VLOOKUP(C111,'판매현황-통합'!$J$1:$Q$1420,8,0)</f>
        <v>Fiberwit Link Communication Co.,LTD</v>
      </c>
      <c r="N111" s="38">
        <f>VLOOKUP(M111,리드타임!$B$3:$D$10,3,0)</f>
        <v>60</v>
      </c>
      <c r="O111" s="82">
        <f t="shared" si="23"/>
        <v>104.25</v>
      </c>
      <c r="P111" s="42">
        <f>IFERROR(VLOOKUP(C111,재고현황!$A:$D,4,0),0)</f>
        <v>238</v>
      </c>
      <c r="Q111" s="44">
        <f t="shared" si="24"/>
        <v>6.8489208633093526</v>
      </c>
      <c r="R111" s="64">
        <f>SUMIF(입고예정_260527!C:C,발주검토!C122,입고예정_260527!F:F)</f>
        <v>100</v>
      </c>
      <c r="S111" s="44">
        <f t="shared" si="25"/>
        <v>3.2422062350119902</v>
      </c>
      <c r="T111" s="85"/>
      <c r="U111" s="62">
        <f t="shared" si="26"/>
        <v>6.7266187050359711</v>
      </c>
    </row>
    <row r="112" spans="1:22">
      <c r="A112" s="54">
        <v>52</v>
      </c>
      <c r="B112" s="41">
        <v>109</v>
      </c>
      <c r="C112" s="41" t="s">
        <v>2492</v>
      </c>
      <c r="D112" s="41" t="s">
        <v>264</v>
      </c>
      <c r="E112" s="41" t="s">
        <v>2493</v>
      </c>
      <c r="F112" s="42">
        <f>VLOOKUP(C112,'판매현황-통합'!$J$2:$M$1479,4,0)</f>
        <v>1034</v>
      </c>
      <c r="G112" s="41" t="str">
        <f>VLOOKUP(C112,'판매현황-통합'!J:P,6,0)</f>
        <v xml:space="preserve">2024/02 </v>
      </c>
      <c r="H112" s="42">
        <f>VLOOKUP(C112,'판매현황-통합'!J:P,7,0)</f>
        <v>230</v>
      </c>
      <c r="I112" s="42">
        <f t="shared" si="20"/>
        <v>43.083333333333336</v>
      </c>
      <c r="J112" s="65">
        <f>SUMIF(판매현황_2026!C:C,발주검토!C112,판매현황_2026!F:F)/4</f>
        <v>17.75</v>
      </c>
      <c r="K112" s="57">
        <f t="shared" si="21"/>
        <v>-25.333333333333336</v>
      </c>
      <c r="L112" s="42" t="str">
        <f t="shared" si="22"/>
        <v>감소</v>
      </c>
      <c r="M112" s="43" t="str">
        <f>VLOOKUP(C112,'판매현황-통합'!$J$1:$Q$1420,8,0)</f>
        <v>Fiberwit Link Communication Co.,LTD</v>
      </c>
      <c r="N112" s="38">
        <f>VLOOKUP(M112,리드타임!$B$3:$D$10,3,0)</f>
        <v>60</v>
      </c>
      <c r="O112" s="82">
        <f t="shared" si="23"/>
        <v>129.25</v>
      </c>
      <c r="P112" s="42">
        <f>IFERROR(VLOOKUP(C112,재고현황!$A:$D,4,0),0)</f>
        <v>83</v>
      </c>
      <c r="Q112" s="44">
        <f t="shared" si="24"/>
        <v>1.9264990328820115</v>
      </c>
      <c r="R112" s="64">
        <f>SUMIF(입고예정_260527!C:C,발주검토!C112,입고예정_260527!F:F)</f>
        <v>400</v>
      </c>
      <c r="S112" s="44">
        <f t="shared" si="25"/>
        <v>3.736943907156673</v>
      </c>
      <c r="T112" s="62"/>
      <c r="U112" s="62">
        <f t="shared" si="26"/>
        <v>8.2108317214700186</v>
      </c>
    </row>
    <row r="113" spans="1:21">
      <c r="A113" s="54">
        <v>188</v>
      </c>
      <c r="B113" s="41">
        <v>110</v>
      </c>
      <c r="C113" s="41" t="s">
        <v>817</v>
      </c>
      <c r="D113" s="41" t="s">
        <v>816</v>
      </c>
      <c r="E113" s="41" t="s">
        <v>818</v>
      </c>
      <c r="F113" s="42">
        <f>VLOOKUP(C113,'판매현황-통합'!$J$2:$M$1479,4,0)</f>
        <v>989</v>
      </c>
      <c r="G113" s="41" t="str">
        <f>VLOOKUP(C113,'판매현황-통합'!J:P,6,0)</f>
        <v xml:space="preserve">2024/01 </v>
      </c>
      <c r="H113" s="42">
        <f>VLOOKUP(C113,'판매현황-통합'!J:P,7,0)</f>
        <v>300</v>
      </c>
      <c r="I113" s="42">
        <f t="shared" si="20"/>
        <v>41.208333333333336</v>
      </c>
      <c r="J113" s="65">
        <f>SUMIF(판매현황_2026!C:C,발주검토!C113,판매현황_2026!F:F)/4</f>
        <v>9</v>
      </c>
      <c r="K113" s="57">
        <f t="shared" si="21"/>
        <v>-32.208333333333336</v>
      </c>
      <c r="L113" s="42" t="str">
        <f t="shared" si="22"/>
        <v>감소</v>
      </c>
      <c r="M113" s="43" t="str">
        <f>VLOOKUP(C113,'판매현황-통합'!$J$1:$Q$1420,8,0)</f>
        <v>Fiberwit Link Communication Co.,LTD</v>
      </c>
      <c r="N113" s="38">
        <f>VLOOKUP(M113,리드타임!$B$3:$D$10,3,0)</f>
        <v>60</v>
      </c>
      <c r="O113" s="82">
        <f t="shared" si="23"/>
        <v>123.625</v>
      </c>
      <c r="P113" s="42">
        <f>IFERROR(VLOOKUP(C113,재고현황!$A:$D,4,0),0)</f>
        <v>-2</v>
      </c>
      <c r="Q113" s="44">
        <f t="shared" si="24"/>
        <v>-4.8533872598584424E-2</v>
      </c>
      <c r="R113" s="64">
        <f>SUMIF(입고예정_260527!C:C,발주검토!C113,입고예정_260527!F:F)</f>
        <v>250</v>
      </c>
      <c r="S113" s="44">
        <f t="shared" si="25"/>
        <v>2.0060667340748228</v>
      </c>
      <c r="T113" s="88">
        <f>ROUND(+I113*9-P113-R113,-1)</f>
        <v>120</v>
      </c>
      <c r="U113" s="62">
        <f t="shared" si="26"/>
        <v>5.9302325581395348</v>
      </c>
    </row>
    <row r="114" spans="1:21">
      <c r="A114" s="54">
        <v>161</v>
      </c>
      <c r="B114" s="41">
        <v>111</v>
      </c>
      <c r="C114" s="41" t="s">
        <v>2895</v>
      </c>
      <c r="D114" s="41" t="s">
        <v>1412</v>
      </c>
      <c r="E114" s="41" t="s">
        <v>2896</v>
      </c>
      <c r="F114" s="42">
        <f>VLOOKUP(C114,'판매현황-통합'!$J$2:$M$1479,4,0)</f>
        <v>1101</v>
      </c>
      <c r="G114" s="41" t="str">
        <f>VLOOKUP(C114,'판매현황-통합'!J:P,6,0)</f>
        <v xml:space="preserve">2024/01 </v>
      </c>
      <c r="H114" s="42">
        <f>VLOOKUP(C114,'판매현황-통합'!J:P,7,0)</f>
        <v>172</v>
      </c>
      <c r="I114" s="42">
        <f t="shared" si="20"/>
        <v>45.875</v>
      </c>
      <c r="J114" s="65">
        <f>SUMIF(판매현황_2026!C:C,발주검토!C114,판매현황_2026!F:F)/4</f>
        <v>37.5</v>
      </c>
      <c r="K114" s="57">
        <f t="shared" si="21"/>
        <v>-8.375</v>
      </c>
      <c r="L114" s="42" t="str">
        <f t="shared" si="22"/>
        <v>감소</v>
      </c>
      <c r="M114" s="43" t="str">
        <f>VLOOKUP(C114,'판매현황-통합'!$J$1:$Q$1420,8,0)</f>
        <v>Fiberwit Link Communication Co.,LTD</v>
      </c>
      <c r="N114" s="38">
        <f>VLOOKUP(M114,리드타임!$B$3:$D$10,3,0)</f>
        <v>60</v>
      </c>
      <c r="O114" s="82">
        <f t="shared" si="23"/>
        <v>137.625</v>
      </c>
      <c r="P114" s="42">
        <f>IFERROR(VLOOKUP(C114,재고현황!$A:$D,4,0),0)</f>
        <v>136</v>
      </c>
      <c r="Q114" s="44">
        <f t="shared" si="24"/>
        <v>2.9645776566757491</v>
      </c>
      <c r="R114" s="64">
        <f>SUMIF(입고예정_260527!C:C,발주검토!C114,입고예정_260527!F:F)</f>
        <v>0</v>
      </c>
      <c r="S114" s="44">
        <f t="shared" si="25"/>
        <v>0.98819255222524982</v>
      </c>
      <c r="T114" s="88">
        <f>I114*9-R114</f>
        <v>412.875</v>
      </c>
      <c r="U114" s="62">
        <f t="shared" si="26"/>
        <v>8.9645776566757487</v>
      </c>
    </row>
    <row r="115" spans="1:21">
      <c r="A115" s="54">
        <v>74</v>
      </c>
      <c r="B115" s="41">
        <v>112</v>
      </c>
      <c r="C115" s="41" t="s">
        <v>2580</v>
      </c>
      <c r="D115" s="41" t="s">
        <v>310</v>
      </c>
      <c r="E115" s="41" t="s">
        <v>2581</v>
      </c>
      <c r="F115" s="42">
        <f>VLOOKUP(C115,'판매현황-통합'!$J$2:$M$1479,4,0)</f>
        <v>1408</v>
      </c>
      <c r="G115" s="41" t="str">
        <f>VLOOKUP(C115,'판매현황-통합'!J:P,6,0)</f>
        <v xml:space="preserve">2024/05 </v>
      </c>
      <c r="H115" s="42">
        <f>VLOOKUP(C115,'판매현황-통합'!J:P,7,0)</f>
        <v>206</v>
      </c>
      <c r="I115" s="42">
        <f t="shared" si="20"/>
        <v>58.666666666666664</v>
      </c>
      <c r="J115" s="65">
        <f>SUMIF(판매현황_2026!C:C,발주검토!C115,판매현황_2026!F:F)/4</f>
        <v>125.5</v>
      </c>
      <c r="K115" s="57">
        <f t="shared" si="21"/>
        <v>66.833333333333343</v>
      </c>
      <c r="L115" s="42" t="str">
        <f t="shared" si="22"/>
        <v>증가</v>
      </c>
      <c r="M115" s="43" t="str">
        <f>VLOOKUP(C115,'판매현황-통합'!$J$1:$Q$1420,8,0)</f>
        <v>Fiberwit Link Communication Co.,LTD</v>
      </c>
      <c r="N115" s="38">
        <f>VLOOKUP(M115,리드타임!$B$3:$D$10,3,0)</f>
        <v>60</v>
      </c>
      <c r="O115" s="82">
        <f t="shared" si="23"/>
        <v>176</v>
      </c>
      <c r="P115" s="42">
        <f>IFERROR(VLOOKUP(C115,재고현황!$A:$D,4,0),0)</f>
        <v>0</v>
      </c>
      <c r="Q115" s="44">
        <f t="shared" si="24"/>
        <v>0</v>
      </c>
      <c r="R115" s="64">
        <f>SUMIF(입고예정_260527!C:C,발주검토!C115,입고예정_260527!F:F)</f>
        <v>500</v>
      </c>
      <c r="S115" s="44">
        <f t="shared" si="25"/>
        <v>2.8409090909090908</v>
      </c>
      <c r="T115" s="62"/>
      <c r="U115" s="62">
        <f t="shared" si="26"/>
        <v>5.5227272727272734</v>
      </c>
    </row>
    <row r="116" spans="1:21">
      <c r="A116" s="54">
        <v>120</v>
      </c>
      <c r="B116" s="41">
        <v>113</v>
      </c>
      <c r="C116" s="41" t="s">
        <v>803</v>
      </c>
      <c r="D116" s="41" t="s">
        <v>802</v>
      </c>
      <c r="E116" s="41" t="s">
        <v>804</v>
      </c>
      <c r="F116" s="42">
        <f>VLOOKUP(C116,'판매현황-통합'!$J$2:$M$1479,4,0)</f>
        <v>923</v>
      </c>
      <c r="G116" s="41" t="str">
        <f>VLOOKUP(C116,'판매현황-통합'!J:P,6,0)</f>
        <v xml:space="preserve">2024/04 </v>
      </c>
      <c r="H116" s="42">
        <f>VLOOKUP(C116,'판매현황-통합'!J:P,7,0)</f>
        <v>370</v>
      </c>
      <c r="I116" s="42">
        <f t="shared" si="20"/>
        <v>38.458333333333336</v>
      </c>
      <c r="J116" s="65">
        <f>SUMIF(판매현황_2026!C:C,발주검토!C116,판매현황_2026!F:F)/4</f>
        <v>17.5</v>
      </c>
      <c r="K116" s="57">
        <f t="shared" si="21"/>
        <v>-20.958333333333336</v>
      </c>
      <c r="L116" s="42" t="str">
        <f t="shared" si="22"/>
        <v>감소</v>
      </c>
      <c r="M116" s="43" t="str">
        <f>VLOOKUP(C116,'판매현황-통합'!$J$1:$Q$1420,8,0)</f>
        <v>Fiberwit Link Communication Co.,LTD</v>
      </c>
      <c r="N116" s="38">
        <f>VLOOKUP(M116,리드타임!$B$3:$D$10,3,0)</f>
        <v>60</v>
      </c>
      <c r="O116" s="82">
        <f t="shared" si="23"/>
        <v>115.375</v>
      </c>
      <c r="P116" s="42">
        <f>IFERROR(VLOOKUP(C116,재고현황!$A:$D,4,0),0)</f>
        <v>125</v>
      </c>
      <c r="Q116" s="44">
        <f t="shared" si="24"/>
        <v>3.2502708559046587</v>
      </c>
      <c r="R116" s="64">
        <f>SUMIF(입고예정_260527!C:C,발주검토!C116,입고예정_260527!F:F)</f>
        <v>400</v>
      </c>
      <c r="S116" s="44">
        <f t="shared" si="25"/>
        <v>4.5503791982665218</v>
      </c>
      <c r="T116" s="62"/>
      <c r="U116" s="62">
        <f t="shared" si="26"/>
        <v>10.651137594799566</v>
      </c>
    </row>
    <row r="117" spans="1:21">
      <c r="A117" s="54">
        <v>144</v>
      </c>
      <c r="B117" s="41">
        <v>114</v>
      </c>
      <c r="C117" s="41" t="s">
        <v>2918</v>
      </c>
      <c r="D117" s="41" t="s">
        <v>1424</v>
      </c>
      <c r="E117" s="41" t="s">
        <v>2919</v>
      </c>
      <c r="F117" s="42">
        <f>VLOOKUP(C117,'판매현황-통합'!$J$2:$M$1479,4,0)</f>
        <v>1455</v>
      </c>
      <c r="G117" s="41" t="str">
        <f>VLOOKUP(C117,'판매현황-통합'!J:P,6,0)</f>
        <v xml:space="preserve">2025/02 </v>
      </c>
      <c r="H117" s="42">
        <f>VLOOKUP(C117,'판매현황-통합'!J:P,7,0)</f>
        <v>205</v>
      </c>
      <c r="I117" s="42">
        <f t="shared" si="20"/>
        <v>60.625</v>
      </c>
      <c r="J117" s="65">
        <f>SUMIF(판매현황_2026!C:C,발주검토!C117,판매현황_2026!F:F)/4</f>
        <v>138</v>
      </c>
      <c r="K117" s="57">
        <f t="shared" si="21"/>
        <v>77.375</v>
      </c>
      <c r="L117" s="42" t="str">
        <f t="shared" si="22"/>
        <v>증가</v>
      </c>
      <c r="M117" s="43" t="str">
        <f>VLOOKUP(C117,'판매현황-통합'!$J$1:$Q$1420,8,0)</f>
        <v>Fiberwit Link Communication Co.,LTD</v>
      </c>
      <c r="N117" s="38">
        <f>VLOOKUP(M117,리드타임!$B$3:$D$10,3,0)</f>
        <v>60</v>
      </c>
      <c r="O117" s="82">
        <f t="shared" si="23"/>
        <v>181.875</v>
      </c>
      <c r="P117" s="42">
        <f>IFERROR(VLOOKUP(C117,재고현황!$A:$D,4,0),0)</f>
        <v>25</v>
      </c>
      <c r="Q117" s="44">
        <f t="shared" si="24"/>
        <v>0.41237113402061853</v>
      </c>
      <c r="R117" s="64">
        <f>SUMIF(입고예정_260527!C:C,발주검토!C117,입고예정_260527!F:F)</f>
        <v>390</v>
      </c>
      <c r="S117" s="44">
        <f t="shared" si="25"/>
        <v>2.2817869415807559</v>
      </c>
      <c r="T117" s="88">
        <f>ROUND(+I117*9-P117-R117,-1)</f>
        <v>130</v>
      </c>
      <c r="U117" s="62">
        <f t="shared" si="26"/>
        <v>5.9896907216494846</v>
      </c>
    </row>
    <row r="118" spans="1:21">
      <c r="A118" s="54">
        <v>91</v>
      </c>
      <c r="B118" s="41">
        <v>115</v>
      </c>
      <c r="C118" s="41" t="s">
        <v>2515</v>
      </c>
      <c r="D118" s="41" t="s">
        <v>294</v>
      </c>
      <c r="E118" s="41" t="s">
        <v>2516</v>
      </c>
      <c r="F118" s="42">
        <f>VLOOKUP(C118,'판매현황-통합'!$J$2:$M$1479,4,0)</f>
        <v>959</v>
      </c>
      <c r="G118" s="41" t="str">
        <f>VLOOKUP(C118,'판매현황-통합'!J:P,6,0)</f>
        <v xml:space="preserve">2024/01 </v>
      </c>
      <c r="H118" s="42">
        <f>VLOOKUP(C118,'판매현황-통합'!J:P,7,0)</f>
        <v>95</v>
      </c>
      <c r="I118" s="42">
        <f t="shared" si="20"/>
        <v>39.958333333333336</v>
      </c>
      <c r="J118" s="65">
        <f>SUMIF(판매현황_2026!C:C,발주검토!C118,판매현황_2026!F:F)/4</f>
        <v>17.75</v>
      </c>
      <c r="K118" s="57">
        <f t="shared" si="21"/>
        <v>-22.208333333333336</v>
      </c>
      <c r="L118" s="42" t="str">
        <f t="shared" si="22"/>
        <v>감소</v>
      </c>
      <c r="M118" s="43" t="str">
        <f>VLOOKUP(C118,'판매현황-통합'!$J$1:$Q$1420,8,0)</f>
        <v>Fiberwit Link Communication Co.,LTD</v>
      </c>
      <c r="N118" s="38">
        <f>VLOOKUP(M118,리드타임!$B$3:$D$10,3,0)</f>
        <v>60</v>
      </c>
      <c r="O118" s="82">
        <f t="shared" si="23"/>
        <v>119.875</v>
      </c>
      <c r="P118" s="42">
        <f>IFERROR(VLOOKUP(C118,재고현황!$A:$D,4,0),0)</f>
        <v>69</v>
      </c>
      <c r="Q118" s="44">
        <f t="shared" si="24"/>
        <v>1.7267987486965588</v>
      </c>
      <c r="R118" s="64">
        <f>SUMIF(입고예정_260527!C:C,발주검토!C118,입고예정_260527!F:F)</f>
        <v>300</v>
      </c>
      <c r="S118" s="44">
        <f t="shared" si="25"/>
        <v>3.0782064650677787</v>
      </c>
      <c r="T118" s="62"/>
      <c r="U118" s="62">
        <f t="shared" si="26"/>
        <v>6.2346193952033362</v>
      </c>
    </row>
    <row r="119" spans="1:21">
      <c r="A119" s="54">
        <v>98</v>
      </c>
      <c r="B119" s="41">
        <v>116</v>
      </c>
      <c r="C119" s="41" t="s">
        <v>2616</v>
      </c>
      <c r="D119" s="41" t="s">
        <v>318</v>
      </c>
      <c r="E119" s="41" t="s">
        <v>2617</v>
      </c>
      <c r="F119" s="42">
        <f>VLOOKUP(C119,'판매현황-통합'!$J$2:$M$1479,4,0)</f>
        <v>1033</v>
      </c>
      <c r="G119" s="41" t="str">
        <f>VLOOKUP(C119,'판매현황-통합'!J:P,6,0)</f>
        <v xml:space="preserve">2024/01 </v>
      </c>
      <c r="H119" s="42">
        <f>VLOOKUP(C119,'판매현황-통합'!J:P,7,0)</f>
        <v>120</v>
      </c>
      <c r="I119" s="42">
        <f t="shared" si="20"/>
        <v>43.041666666666664</v>
      </c>
      <c r="J119" s="65">
        <f>SUMIF(판매현황_2026!C:C,발주검토!C119,판매현황_2026!F:F)/4</f>
        <v>39</v>
      </c>
      <c r="K119" s="57">
        <f t="shared" si="21"/>
        <v>-4.0416666666666643</v>
      </c>
      <c r="L119" s="42" t="str">
        <f t="shared" si="22"/>
        <v>감소</v>
      </c>
      <c r="M119" s="43" t="str">
        <f>VLOOKUP(C119,'판매현황-통합'!$J$1:$Q$1420,8,0)</f>
        <v>Fiberwit Link Communication Co.,LTD</v>
      </c>
      <c r="N119" s="38">
        <f>VLOOKUP(M119,리드타임!$B$3:$D$10,3,0)</f>
        <v>60</v>
      </c>
      <c r="O119" s="82">
        <f t="shared" si="23"/>
        <v>129.125</v>
      </c>
      <c r="P119" s="42">
        <f>IFERROR(VLOOKUP(C119,재고현황!$A:$D,4,0),0)</f>
        <v>69</v>
      </c>
      <c r="Q119" s="44">
        <f t="shared" si="24"/>
        <v>1.6030977734753147</v>
      </c>
      <c r="R119" s="64">
        <f>SUMIF(입고예정_260527!C:C,발주검토!C119,입고예정_260527!F:F)</f>
        <v>200</v>
      </c>
      <c r="S119" s="44">
        <f t="shared" si="25"/>
        <v>2.0832526621490803</v>
      </c>
      <c r="T119" s="88">
        <f>ROUND(+I119*9-P119-R119,-1)</f>
        <v>120</v>
      </c>
      <c r="U119" s="62">
        <f t="shared" si="26"/>
        <v>6.0377541142303972</v>
      </c>
    </row>
    <row r="120" spans="1:21">
      <c r="A120" s="54">
        <v>101</v>
      </c>
      <c r="B120" s="41">
        <v>117</v>
      </c>
      <c r="C120" s="41" t="s">
        <v>2477</v>
      </c>
      <c r="D120" s="41" t="s">
        <v>264</v>
      </c>
      <c r="E120" s="41" t="s">
        <v>2478</v>
      </c>
      <c r="F120" s="42">
        <f>VLOOKUP(C120,'판매현황-통합'!$J$2:$M$1479,4,0)</f>
        <v>893</v>
      </c>
      <c r="G120" s="41" t="str">
        <f>VLOOKUP(C120,'판매현황-통합'!J:P,6,0)</f>
        <v xml:space="preserve">2024/02 </v>
      </c>
      <c r="H120" s="42">
        <f>VLOOKUP(C120,'판매현황-통합'!J:P,7,0)</f>
        <v>650</v>
      </c>
      <c r="I120" s="42">
        <f t="shared" si="20"/>
        <v>37.208333333333336</v>
      </c>
      <c r="J120" s="65">
        <f>SUMIF(판매현황_2026!C:C,발주검토!C120,판매현황_2026!F:F)/4</f>
        <v>8.75</v>
      </c>
      <c r="K120" s="57">
        <f t="shared" si="21"/>
        <v>-28.458333333333336</v>
      </c>
      <c r="L120" s="42" t="str">
        <f t="shared" si="22"/>
        <v>감소</v>
      </c>
      <c r="M120" s="43" t="str">
        <f>VLOOKUP(C120,'판매현황-통합'!$J$1:$Q$1420,8,0)</f>
        <v>Fiberwit Link Communication Co.,LTD</v>
      </c>
      <c r="N120" s="38">
        <f>VLOOKUP(M120,리드타임!$B$3:$D$10,3,0)</f>
        <v>60</v>
      </c>
      <c r="O120" s="82">
        <f t="shared" si="23"/>
        <v>111.625</v>
      </c>
      <c r="P120" s="42">
        <f>IFERROR(VLOOKUP(C120,재고현황!$A:$D,4,0),0)</f>
        <v>0</v>
      </c>
      <c r="Q120" s="44">
        <f t="shared" si="24"/>
        <v>0</v>
      </c>
      <c r="R120" s="64">
        <f>SUMIF(입고예정_260527!C:C,발주검토!C120,입고예정_260527!F:F)</f>
        <v>0</v>
      </c>
      <c r="S120" s="44">
        <f t="shared" si="25"/>
        <v>0</v>
      </c>
      <c r="T120" s="88">
        <f t="shared" ref="T120" si="29">I120*9-R120</f>
        <v>334.875</v>
      </c>
      <c r="U120" s="62">
        <f t="shared" si="26"/>
        <v>6</v>
      </c>
    </row>
    <row r="121" spans="1:21">
      <c r="A121" s="54">
        <v>153</v>
      </c>
      <c r="B121" s="41">
        <v>118</v>
      </c>
      <c r="C121" s="41" t="s">
        <v>757</v>
      </c>
      <c r="D121" s="41" t="s">
        <v>756</v>
      </c>
      <c r="E121" s="41" t="s">
        <v>758</v>
      </c>
      <c r="F121" s="42">
        <f>VLOOKUP(C121,'판매현황-통합'!$J$2:$M$1479,4,0)</f>
        <v>901</v>
      </c>
      <c r="G121" s="41" t="str">
        <f>VLOOKUP(C121,'판매현황-통합'!J:P,6,0)</f>
        <v xml:space="preserve">2025/02 </v>
      </c>
      <c r="H121" s="42">
        <f>VLOOKUP(C121,'판매현황-통합'!J:P,7,0)</f>
        <v>249</v>
      </c>
      <c r="I121" s="42">
        <f t="shared" si="20"/>
        <v>37.541666666666664</v>
      </c>
      <c r="J121" s="65">
        <f>SUMIF(판매현황_2026!C:C,발주검토!C121,판매현황_2026!F:F)/4</f>
        <v>12.5</v>
      </c>
      <c r="K121" s="57">
        <f t="shared" si="21"/>
        <v>-25.041666666666664</v>
      </c>
      <c r="L121" s="42" t="str">
        <f t="shared" si="22"/>
        <v>감소</v>
      </c>
      <c r="M121" s="43" t="str">
        <f>VLOOKUP(C121,'판매현황-통합'!$J$1:$Q$1420,8,0)</f>
        <v>Fiberwit Link Communication Co.,LTD</v>
      </c>
      <c r="N121" s="38">
        <f>VLOOKUP(M121,리드타임!$B$3:$D$10,3,0)</f>
        <v>60</v>
      </c>
      <c r="O121" s="82">
        <f t="shared" si="23"/>
        <v>112.625</v>
      </c>
      <c r="P121" s="42">
        <f>IFERROR(VLOOKUP(C121,재고현황!$A:$D,4,0),0)</f>
        <v>191</v>
      </c>
      <c r="Q121" s="44">
        <f t="shared" si="24"/>
        <v>5.0876803551609324</v>
      </c>
      <c r="R121" s="64">
        <f>SUMIF(입고예정_260527!C:C,발주검토!C121,입고예정_260527!F:F)</f>
        <v>0</v>
      </c>
      <c r="S121" s="44">
        <f t="shared" si="25"/>
        <v>1.6958934517203108</v>
      </c>
      <c r="T121" s="88">
        <v>150</v>
      </c>
      <c r="U121" s="62">
        <f t="shared" si="26"/>
        <v>6.0832408435072143</v>
      </c>
    </row>
    <row r="122" spans="1:21">
      <c r="A122" s="54">
        <v>129</v>
      </c>
      <c r="B122" s="41">
        <v>132</v>
      </c>
      <c r="C122" s="41" t="s">
        <v>470</v>
      </c>
      <c r="D122" s="41" t="s">
        <v>469</v>
      </c>
      <c r="E122" s="41" t="s">
        <v>471</v>
      </c>
      <c r="F122" s="42">
        <f>VLOOKUP(C122,'판매현황-통합'!$J$2:$M$1479,4,0)</f>
        <v>621</v>
      </c>
      <c r="G122" s="41" t="str">
        <f>VLOOKUP(C122,'판매현황-통합'!J:P,6,0)</f>
        <v xml:space="preserve">2024/01 </v>
      </c>
      <c r="H122" s="42">
        <f>VLOOKUP(C122,'판매현황-통합'!J:P,7,0)</f>
        <v>120</v>
      </c>
      <c r="I122" s="42">
        <f t="shared" si="20"/>
        <v>25.875</v>
      </c>
      <c r="J122" s="65">
        <f>SUMIF(판매현황_2026!C:C,발주검토!C122,판매현황_2026!F:F)/4</f>
        <v>0.5</v>
      </c>
      <c r="K122" s="57">
        <f t="shared" si="21"/>
        <v>-25.375</v>
      </c>
      <c r="L122" s="42" t="str">
        <f t="shared" si="22"/>
        <v>감소</v>
      </c>
      <c r="M122" s="43" t="str">
        <f>VLOOKUP(C122,'판매현황-통합'!$J$1:$Q$1420,8,0)</f>
        <v>Fiberwit Link Communication Co.,LTD</v>
      </c>
      <c r="N122" s="38">
        <f>VLOOKUP(M122,리드타임!$B$3:$D$10,3,0)</f>
        <v>60</v>
      </c>
      <c r="O122" s="82">
        <f t="shared" si="23"/>
        <v>77.625</v>
      </c>
      <c r="P122" s="42">
        <f>IFERROR(VLOOKUP(C122,재고현황!$A:$D,4,0),0)</f>
        <v>0</v>
      </c>
      <c r="Q122" s="44">
        <f t="shared" si="24"/>
        <v>0</v>
      </c>
      <c r="R122" s="64">
        <f>SUMIF(입고예정_260527!C:C,발주검토!C135,입고예정_260527!F:F)</f>
        <v>0</v>
      </c>
      <c r="S122" s="44">
        <f t="shared" si="25"/>
        <v>0</v>
      </c>
      <c r="T122" s="88">
        <v>240</v>
      </c>
      <c r="U122" s="62">
        <f t="shared" si="26"/>
        <v>6.27536231884058</v>
      </c>
    </row>
    <row r="123" spans="1:21">
      <c r="A123" s="54">
        <v>76</v>
      </c>
      <c r="B123" s="41">
        <v>141</v>
      </c>
      <c r="C123" s="41" t="s">
        <v>1348</v>
      </c>
      <c r="D123" s="41" t="s">
        <v>1347</v>
      </c>
      <c r="E123" s="41" t="s">
        <v>1349</v>
      </c>
      <c r="F123" s="42">
        <f>VLOOKUP(C123,'판매현황-통합'!$J$2:$M$1479,4,0)</f>
        <v>576</v>
      </c>
      <c r="G123" s="41" t="str">
        <f>VLOOKUP(C123,'판매현황-통합'!J:P,6,0)</f>
        <v xml:space="preserve">2024/01 </v>
      </c>
      <c r="H123" s="42">
        <f>VLOOKUP(C123,'판매현황-통합'!J:P,7,0)</f>
        <v>300</v>
      </c>
      <c r="I123" s="42">
        <f t="shared" si="20"/>
        <v>24</v>
      </c>
      <c r="J123" s="65">
        <f>SUMIF(판매현황_2026!C:C,발주검토!C123,판매현황_2026!F:F)/4</f>
        <v>0</v>
      </c>
      <c r="K123" s="57">
        <f t="shared" si="21"/>
        <v>-24</v>
      </c>
      <c r="L123" s="42" t="str">
        <f t="shared" si="22"/>
        <v>감소</v>
      </c>
      <c r="M123" s="43" t="str">
        <f>VLOOKUP(C123,'판매현황-통합'!$J$1:$Q$1420,8,0)</f>
        <v>Huizhou Fibercan Industrial Co.,Ltd</v>
      </c>
      <c r="N123" s="38">
        <f>VLOOKUP(M123,리드타임!$B$3:$D$10,3,0)</f>
        <v>40</v>
      </c>
      <c r="O123" s="82">
        <f t="shared" si="23"/>
        <v>72</v>
      </c>
      <c r="P123" s="42">
        <f>IFERROR(VLOOKUP(C123,재고현황!$A:$D,4,0),0)</f>
        <v>179</v>
      </c>
      <c r="Q123" s="44">
        <f t="shared" si="24"/>
        <v>7.458333333333333</v>
      </c>
      <c r="R123" s="64">
        <f>SUMIF(입고예정_260527!C:C,발주검토!C144,입고예정_260527!F:F)</f>
        <v>0</v>
      </c>
      <c r="S123" s="44">
        <f t="shared" si="25"/>
        <v>2.4861111111111112</v>
      </c>
      <c r="T123" s="88">
        <f t="shared" ref="T123:T126" si="30">I123*9-R123</f>
        <v>216</v>
      </c>
      <c r="U123" s="62">
        <f t="shared" si="26"/>
        <v>13.458333333333334</v>
      </c>
    </row>
    <row r="124" spans="1:21">
      <c r="A124" s="54">
        <v>110</v>
      </c>
      <c r="B124" s="41">
        <v>121</v>
      </c>
      <c r="C124" s="41" t="s">
        <v>2475</v>
      </c>
      <c r="D124" s="41" t="s">
        <v>264</v>
      </c>
      <c r="E124" s="41" t="s">
        <v>2476</v>
      </c>
      <c r="F124" s="42">
        <f>VLOOKUP(C124,'판매현황-통합'!$J$2:$M$1479,4,0)</f>
        <v>838</v>
      </c>
      <c r="G124" s="41" t="str">
        <f>VLOOKUP(C124,'판매현황-통합'!J:P,6,0)</f>
        <v xml:space="preserve">2024/08 </v>
      </c>
      <c r="H124" s="42">
        <f>VLOOKUP(C124,'판매현황-통합'!J:P,7,0)</f>
        <v>334</v>
      </c>
      <c r="I124" s="42">
        <f t="shared" si="20"/>
        <v>34.916666666666664</v>
      </c>
      <c r="J124" s="65">
        <f>SUMIF(판매현황_2026!C:C,발주검토!C124,판매현황_2026!F:F)/4</f>
        <v>12.5</v>
      </c>
      <c r="K124" s="57">
        <f t="shared" si="21"/>
        <v>-22.416666666666664</v>
      </c>
      <c r="L124" s="42" t="str">
        <f t="shared" si="22"/>
        <v>감소</v>
      </c>
      <c r="M124" s="43" t="str">
        <f>VLOOKUP(C124,'판매현황-통합'!$J$1:$Q$1420,8,0)</f>
        <v>Fiberwit Link Communication Co.,LTD</v>
      </c>
      <c r="N124" s="38">
        <f>VLOOKUP(M124,리드타임!$B$3:$D$10,3,0)</f>
        <v>60</v>
      </c>
      <c r="O124" s="82">
        <f t="shared" si="23"/>
        <v>104.75</v>
      </c>
      <c r="P124" s="42">
        <f>IFERROR(VLOOKUP(C124,재고현황!$A:$D,4,0),0)</f>
        <v>60</v>
      </c>
      <c r="Q124" s="44">
        <f t="shared" si="24"/>
        <v>1.7183770883054894</v>
      </c>
      <c r="R124" s="64">
        <f>SUMIF(입고예정_260527!C:C,발주검토!C124,입고예정_260527!F:F)</f>
        <v>0</v>
      </c>
      <c r="S124" s="44">
        <f t="shared" si="25"/>
        <v>0.57279236276849643</v>
      </c>
      <c r="T124" s="88">
        <v>260</v>
      </c>
      <c r="U124" s="62">
        <f t="shared" si="26"/>
        <v>6.1646778042959429</v>
      </c>
    </row>
    <row r="125" spans="1:21">
      <c r="A125" s="54">
        <v>162</v>
      </c>
      <c r="B125" s="41">
        <v>122</v>
      </c>
      <c r="C125" s="41" t="s">
        <v>2811</v>
      </c>
      <c r="D125" s="41" t="s">
        <v>1443</v>
      </c>
      <c r="E125" s="41" t="s">
        <v>2812</v>
      </c>
      <c r="F125" s="42">
        <f>VLOOKUP(C125,'판매현황-통합'!$J$2:$M$1479,4,0)</f>
        <v>900</v>
      </c>
      <c r="G125" s="41" t="str">
        <f>VLOOKUP(C125,'판매현황-통합'!J:P,6,0)</f>
        <v xml:space="preserve">2024/01 </v>
      </c>
      <c r="H125" s="42">
        <f>VLOOKUP(C125,'판매현황-통합'!J:P,7,0)</f>
        <v>130</v>
      </c>
      <c r="I125" s="42">
        <f t="shared" si="20"/>
        <v>37.5</v>
      </c>
      <c r="J125" s="65">
        <f>SUMIF(판매현황_2026!C:C,발주검토!C125,판매현황_2026!F:F)/4</f>
        <v>37.5</v>
      </c>
      <c r="K125" s="57">
        <f t="shared" si="21"/>
        <v>0</v>
      </c>
      <c r="L125" s="42" t="str">
        <f t="shared" si="22"/>
        <v>증가</v>
      </c>
      <c r="M125" s="43" t="str">
        <f>VLOOKUP(C125,'판매현황-통합'!$J$1:$Q$1420,8,0)</f>
        <v>Fiberwit Link Communication Co.,LTD</v>
      </c>
      <c r="N125" s="38">
        <f>VLOOKUP(M125,리드타임!$B$3:$D$10,3,0)</f>
        <v>60</v>
      </c>
      <c r="O125" s="82">
        <f t="shared" si="23"/>
        <v>112.5</v>
      </c>
      <c r="P125" s="42">
        <f>IFERROR(VLOOKUP(C125,재고현황!$A:$D,4,0),0)</f>
        <v>49</v>
      </c>
      <c r="Q125" s="44">
        <f t="shared" si="24"/>
        <v>1.3066666666666666</v>
      </c>
      <c r="R125" s="64">
        <f>SUMIF(입고예정_260527!C:C,발주검토!C125,입고예정_260527!F:F)</f>
        <v>200</v>
      </c>
      <c r="S125" s="44">
        <f t="shared" si="25"/>
        <v>2.2133333333333334</v>
      </c>
      <c r="T125" s="88">
        <v>100</v>
      </c>
      <c r="U125" s="62">
        <f t="shared" si="26"/>
        <v>6.3066666666666666</v>
      </c>
    </row>
    <row r="126" spans="1:21">
      <c r="A126" s="54">
        <v>193</v>
      </c>
      <c r="B126" s="41">
        <v>123</v>
      </c>
      <c r="C126" s="41" t="s">
        <v>2850</v>
      </c>
      <c r="D126" s="41" t="s">
        <v>1401</v>
      </c>
      <c r="E126" s="41" t="s">
        <v>2851</v>
      </c>
      <c r="F126" s="42">
        <f>VLOOKUP(C126,'판매현황-통합'!$J$2:$M$1479,4,0)</f>
        <v>809</v>
      </c>
      <c r="G126" s="41" t="str">
        <f>VLOOKUP(C126,'판매현황-통합'!J:P,6,0)</f>
        <v xml:space="preserve">2024/01 </v>
      </c>
      <c r="H126" s="42">
        <f>VLOOKUP(C126,'판매현황-통합'!J:P,7,0)</f>
        <v>200</v>
      </c>
      <c r="I126" s="42">
        <f t="shared" si="20"/>
        <v>33.708333333333336</v>
      </c>
      <c r="J126" s="65">
        <f>SUMIF(판매현황_2026!C:C,발주검토!C126,판매현황_2026!F:F)/4</f>
        <v>15</v>
      </c>
      <c r="K126" s="57">
        <f t="shared" si="21"/>
        <v>-18.708333333333336</v>
      </c>
      <c r="L126" s="42" t="str">
        <f t="shared" si="22"/>
        <v>감소</v>
      </c>
      <c r="M126" s="43" t="str">
        <f>VLOOKUP(C126,'판매현황-통합'!$J$1:$Q$1420,8,0)</f>
        <v>Fiberwit Link Communication Co.,LTD</v>
      </c>
      <c r="N126" s="38">
        <f>VLOOKUP(M126,리드타임!$B$3:$D$10,3,0)</f>
        <v>60</v>
      </c>
      <c r="O126" s="82">
        <f t="shared" si="23"/>
        <v>101.125</v>
      </c>
      <c r="P126" s="42">
        <f>IFERROR(VLOOKUP(C126,재고현황!$A:$D,4,0),0)</f>
        <v>156</v>
      </c>
      <c r="Q126" s="44">
        <f t="shared" si="24"/>
        <v>4.6279357231149563</v>
      </c>
      <c r="R126" s="64">
        <f>SUMIF(입고예정_260527!C:C,발주검토!C126,입고예정_260527!F:F)</f>
        <v>0</v>
      </c>
      <c r="S126" s="44">
        <f t="shared" si="25"/>
        <v>1.5426452410383189</v>
      </c>
      <c r="T126" s="88">
        <f t="shared" si="30"/>
        <v>303.375</v>
      </c>
      <c r="U126" s="62">
        <f t="shared" si="26"/>
        <v>10.627935723114955</v>
      </c>
    </row>
    <row r="127" spans="1:21">
      <c r="A127" s="54">
        <v>137</v>
      </c>
      <c r="B127" s="41">
        <v>124</v>
      </c>
      <c r="C127" s="41" t="s">
        <v>663</v>
      </c>
      <c r="D127" s="41" t="s">
        <v>662</v>
      </c>
      <c r="E127" s="41" t="s">
        <v>664</v>
      </c>
      <c r="F127" s="42">
        <f>VLOOKUP(C127,'판매현황-통합'!$J$2:$M$1479,4,0)</f>
        <v>814</v>
      </c>
      <c r="G127" s="41" t="str">
        <f>VLOOKUP(C127,'판매현황-통합'!J:P,6,0)</f>
        <v xml:space="preserve">2025/03 </v>
      </c>
      <c r="H127" s="42">
        <f>VLOOKUP(C127,'판매현황-통합'!J:P,7,0)</f>
        <v>203</v>
      </c>
      <c r="I127" s="42">
        <f t="shared" si="20"/>
        <v>33.916666666666664</v>
      </c>
      <c r="J127" s="65">
        <f>SUMIF(판매현황_2026!C:C,발주검토!C127,판매현황_2026!F:F)/4</f>
        <v>25</v>
      </c>
      <c r="K127" s="57">
        <f t="shared" si="21"/>
        <v>-8.9166666666666643</v>
      </c>
      <c r="L127" s="42" t="str">
        <f t="shared" si="22"/>
        <v>감소</v>
      </c>
      <c r="M127" s="43" t="str">
        <f>VLOOKUP(C127,'판매현황-통합'!$J$1:$Q$1420,8,0)</f>
        <v>Fiberwit Link Communication Co.,LTD</v>
      </c>
      <c r="N127" s="38">
        <f>VLOOKUP(M127,리드타임!$B$3:$D$10,3,0)</f>
        <v>60</v>
      </c>
      <c r="O127" s="82">
        <f t="shared" si="23"/>
        <v>101.75</v>
      </c>
      <c r="P127" s="42">
        <f>IFERROR(VLOOKUP(C127,재고현황!$A:$D,4,0),0)</f>
        <v>50</v>
      </c>
      <c r="Q127" s="44">
        <f t="shared" si="24"/>
        <v>1.4742014742014744</v>
      </c>
      <c r="R127" s="64">
        <f>SUMIF(입고예정_260527!C:C,발주검토!C127,입고예정_260527!F:F)</f>
        <v>400</v>
      </c>
      <c r="S127" s="44">
        <f t="shared" si="25"/>
        <v>4.4226044226044223</v>
      </c>
      <c r="T127" s="62"/>
      <c r="U127" s="62">
        <f t="shared" si="26"/>
        <v>10.267813267813269</v>
      </c>
    </row>
    <row r="128" spans="1:21">
      <c r="A128" s="54">
        <v>121</v>
      </c>
      <c r="B128" s="41">
        <v>125</v>
      </c>
      <c r="C128" s="41" t="s">
        <v>2513</v>
      </c>
      <c r="D128" s="41" t="s">
        <v>294</v>
      </c>
      <c r="E128" s="41" t="s">
        <v>2514</v>
      </c>
      <c r="F128" s="42">
        <f>VLOOKUP(C128,'판매현황-통합'!$J$2:$M$1479,4,0)</f>
        <v>760</v>
      </c>
      <c r="G128" s="41" t="str">
        <f>VLOOKUP(C128,'판매현황-통합'!J:P,6,0)</f>
        <v xml:space="preserve">2024/03 </v>
      </c>
      <c r="H128" s="42">
        <f>VLOOKUP(C128,'판매현황-통합'!J:P,7,0)</f>
        <v>74</v>
      </c>
      <c r="I128" s="42">
        <f t="shared" si="20"/>
        <v>31.666666666666668</v>
      </c>
      <c r="J128" s="65">
        <f>SUMIF(판매현황_2026!C:C,발주검토!C128,판매현황_2026!F:F)/4</f>
        <v>17.75</v>
      </c>
      <c r="K128" s="57">
        <f t="shared" si="21"/>
        <v>-13.916666666666668</v>
      </c>
      <c r="L128" s="42" t="str">
        <f t="shared" si="22"/>
        <v>감소</v>
      </c>
      <c r="M128" s="43" t="str">
        <f>VLOOKUP(C128,'판매현황-통합'!$J$1:$Q$1420,8,0)</f>
        <v>Fiberwit Link Communication Co.,LTD</v>
      </c>
      <c r="N128" s="38">
        <f>VLOOKUP(M128,리드타임!$B$3:$D$10,3,0)</f>
        <v>60</v>
      </c>
      <c r="O128" s="82">
        <f t="shared" si="23"/>
        <v>95</v>
      </c>
      <c r="P128" s="42">
        <f>IFERROR(VLOOKUP(C128,재고현황!$A:$D,4,0),0)</f>
        <v>22</v>
      </c>
      <c r="Q128" s="44">
        <f t="shared" si="24"/>
        <v>0.6947368421052631</v>
      </c>
      <c r="R128" s="64">
        <f>SUMIF(입고예정_260527!C:C,발주검토!C128,입고예정_260527!F:F)</f>
        <v>300</v>
      </c>
      <c r="S128" s="44">
        <f t="shared" si="25"/>
        <v>3.3894736842105262</v>
      </c>
      <c r="T128" s="62"/>
      <c r="U128" s="62">
        <f t="shared" si="26"/>
        <v>7.1684210526315786</v>
      </c>
    </row>
    <row r="129" spans="1:22">
      <c r="A129" s="54">
        <v>208</v>
      </c>
      <c r="B129" s="41">
        <v>148</v>
      </c>
      <c r="C129" s="41" t="s">
        <v>564</v>
      </c>
      <c r="D129" s="41" t="s">
        <v>563</v>
      </c>
      <c r="E129" s="41" t="s">
        <v>565</v>
      </c>
      <c r="F129" s="42">
        <f>VLOOKUP(C129,'판매현황-통합'!$J$2:$M$1479,4,0)</f>
        <v>490</v>
      </c>
      <c r="G129" s="41" t="str">
        <f>VLOOKUP(C129,'판매현황-통합'!J:P,6,0)</f>
        <v xml:space="preserve">2024/01 </v>
      </c>
      <c r="H129" s="42">
        <f>VLOOKUP(C129,'판매현황-통합'!J:P,7,0)</f>
        <v>150</v>
      </c>
      <c r="I129" s="42">
        <f t="shared" si="20"/>
        <v>20.416666666666668</v>
      </c>
      <c r="J129" s="65">
        <f>SUMIF(판매현황_2026!C:C,발주검토!C129,판매현황_2026!F:F)/4</f>
        <v>0</v>
      </c>
      <c r="K129" s="57">
        <f t="shared" si="21"/>
        <v>-20.416666666666668</v>
      </c>
      <c r="L129" s="42" t="str">
        <f t="shared" si="22"/>
        <v>감소</v>
      </c>
      <c r="M129" s="43" t="str">
        <f>VLOOKUP(C129,'판매현황-통합'!$J$1:$Q$1420,8,0)</f>
        <v>Fiberwit Link Communication Co.,LTD</v>
      </c>
      <c r="N129" s="38">
        <f>VLOOKUP(M129,리드타임!$B$3:$D$10,3,0)</f>
        <v>60</v>
      </c>
      <c r="O129" s="82">
        <f t="shared" si="23"/>
        <v>61.25</v>
      </c>
      <c r="P129" s="42">
        <f>IFERROR(VLOOKUP(C129,재고현황!$A:$D,4,0),0)</f>
        <v>130</v>
      </c>
      <c r="Q129" s="44">
        <f t="shared" si="24"/>
        <v>6.3673469387755102</v>
      </c>
      <c r="R129" s="64">
        <f>SUMIF(입고예정_260527!C:C,발주검토!C151,입고예정_260527!F:F)</f>
        <v>0</v>
      </c>
      <c r="S129" s="44">
        <f t="shared" si="25"/>
        <v>2.1224489795918369</v>
      </c>
      <c r="T129" s="88">
        <v>60</v>
      </c>
      <c r="U129" s="62">
        <f t="shared" si="26"/>
        <v>6.3061224489795915</v>
      </c>
    </row>
    <row r="130" spans="1:22">
      <c r="A130" s="54">
        <v>155</v>
      </c>
      <c r="B130" s="41">
        <v>127</v>
      </c>
      <c r="C130" s="41" t="s">
        <v>2546</v>
      </c>
      <c r="D130" s="41" t="s">
        <v>299</v>
      </c>
      <c r="E130" s="41" t="s">
        <v>2547</v>
      </c>
      <c r="F130" s="42">
        <f>VLOOKUP(C130,'판매현황-통합'!$J$2:$M$1479,4,0)</f>
        <v>751</v>
      </c>
      <c r="G130" s="41" t="str">
        <f>VLOOKUP(C130,'판매현황-통합'!J:P,6,0)</f>
        <v xml:space="preserve">2024/01 </v>
      </c>
      <c r="H130" s="42">
        <f>VLOOKUP(C130,'판매현황-통합'!J:P,7,0)</f>
        <v>150</v>
      </c>
      <c r="I130" s="42">
        <f t="shared" si="20"/>
        <v>31.291666666666668</v>
      </c>
      <c r="J130" s="65">
        <f>SUMIF(판매현황_2026!C:C,발주검토!C130,판매현황_2026!F:F)/4</f>
        <v>25</v>
      </c>
      <c r="K130" s="57">
        <f t="shared" si="21"/>
        <v>-6.2916666666666679</v>
      </c>
      <c r="L130" s="42" t="str">
        <f t="shared" si="22"/>
        <v>감소</v>
      </c>
      <c r="M130" s="43" t="str">
        <f>VLOOKUP(C130,'판매현황-통합'!$J$1:$Q$1420,8,0)</f>
        <v>Fiberwit Link Communication Co.,LTD</v>
      </c>
      <c r="N130" s="38">
        <f>VLOOKUP(M130,리드타임!$B$3:$D$10,3,0)</f>
        <v>60</v>
      </c>
      <c r="O130" s="82">
        <f t="shared" si="23"/>
        <v>93.875</v>
      </c>
      <c r="P130" s="42">
        <f>IFERROR(VLOOKUP(C130,재고현황!$A:$D,4,0),0)</f>
        <v>45</v>
      </c>
      <c r="Q130" s="44">
        <f t="shared" si="24"/>
        <v>1.4380825565912116</v>
      </c>
      <c r="R130" s="64">
        <f>SUMIF(입고예정_260527!C:C,발주검토!C130,입고예정_260527!F:F)</f>
        <v>200</v>
      </c>
      <c r="S130" s="44">
        <f t="shared" si="25"/>
        <v>2.6098535286284954</v>
      </c>
      <c r="T130" s="88">
        <f t="shared" ref="T130" si="31">I130*9-R130</f>
        <v>81.625</v>
      </c>
      <c r="U130" s="62">
        <f t="shared" si="26"/>
        <v>7.4380825565912119</v>
      </c>
    </row>
    <row r="131" spans="1:22">
      <c r="A131" s="54">
        <v>113</v>
      </c>
      <c r="B131" s="41">
        <v>128</v>
      </c>
      <c r="C131" s="41" t="s">
        <v>2636</v>
      </c>
      <c r="D131" s="41" t="s">
        <v>2312</v>
      </c>
      <c r="E131" s="41" t="s">
        <v>2637</v>
      </c>
      <c r="F131" s="42">
        <f>VLOOKUP(C131,'판매현황-통합'!$J$2:$M$1479,4,0)</f>
        <v>676</v>
      </c>
      <c r="G131" s="41" t="str">
        <f>VLOOKUP(C131,'판매현황-통합'!J:P,6,0)</f>
        <v xml:space="preserve">2024/06 </v>
      </c>
      <c r="H131" s="42">
        <f>VLOOKUP(C131,'판매현황-통합'!J:P,7,0)</f>
        <v>143</v>
      </c>
      <c r="I131" s="42">
        <f t="shared" si="20"/>
        <v>28.166666666666668</v>
      </c>
      <c r="J131" s="65">
        <f>SUMIF(판매현황_2026!C:C,발주검토!C131,판매현황_2026!F:F)/4</f>
        <v>6.25</v>
      </c>
      <c r="K131" s="57">
        <f t="shared" si="21"/>
        <v>-21.916666666666668</v>
      </c>
      <c r="L131" s="42" t="str">
        <f t="shared" si="22"/>
        <v>감소</v>
      </c>
      <c r="M131" s="43" t="str">
        <f>VLOOKUP(C131,'판매현황-통합'!$J$1:$Q$1420,8,0)</f>
        <v>Fiberwit Link Communication Co.,LTD</v>
      </c>
      <c r="N131" s="38">
        <f>VLOOKUP(M131,리드타임!$B$3:$D$10,3,0)</f>
        <v>60</v>
      </c>
      <c r="O131" s="82">
        <f t="shared" si="23"/>
        <v>84.5</v>
      </c>
      <c r="P131" s="42">
        <f>IFERROR(VLOOKUP(C131,재고현황!$A:$D,4,0),0)</f>
        <v>155</v>
      </c>
      <c r="Q131" s="44">
        <f t="shared" si="24"/>
        <v>5.5029585798816569</v>
      </c>
      <c r="R131" s="64">
        <f>SUMIF(입고예정_260527!C:C,발주검토!C131,입고예정_260527!F:F)</f>
        <v>0</v>
      </c>
      <c r="S131" s="44">
        <f t="shared" si="25"/>
        <v>1.834319526627219</v>
      </c>
      <c r="T131" s="88">
        <v>100</v>
      </c>
      <c r="U131" s="62">
        <f t="shared" si="26"/>
        <v>6.0532544378698221</v>
      </c>
    </row>
    <row r="132" spans="1:22">
      <c r="A132" s="54">
        <v>123</v>
      </c>
      <c r="B132" s="41">
        <v>129</v>
      </c>
      <c r="C132" s="41" t="s">
        <v>2576</v>
      </c>
      <c r="D132" s="41" t="s">
        <v>310</v>
      </c>
      <c r="E132" s="41" t="s">
        <v>2577</v>
      </c>
      <c r="F132" s="42">
        <f>VLOOKUP(C132,'판매현황-통합'!$J$2:$M$1479,4,0)</f>
        <v>901</v>
      </c>
      <c r="G132" s="41" t="str">
        <f>VLOOKUP(C132,'판매현황-통합'!J:P,6,0)</f>
        <v xml:space="preserve">2024/01 </v>
      </c>
      <c r="H132" s="42">
        <f>VLOOKUP(C132,'판매현황-통합'!J:P,7,0)</f>
        <v>105</v>
      </c>
      <c r="I132" s="42">
        <f t="shared" si="20"/>
        <v>37.541666666666664</v>
      </c>
      <c r="J132" s="65">
        <f>SUMIF(판매현황_2026!C:C,발주검토!C132,판매현황_2026!F:F)/4</f>
        <v>65</v>
      </c>
      <c r="K132" s="57">
        <f t="shared" si="21"/>
        <v>27.458333333333336</v>
      </c>
      <c r="L132" s="42" t="str">
        <f t="shared" si="22"/>
        <v>증가</v>
      </c>
      <c r="M132" s="43" t="str">
        <f>VLOOKUP(C132,'판매현황-통합'!$J$1:$Q$1420,8,0)</f>
        <v>Fiberwit Link Communication Co.,LTD</v>
      </c>
      <c r="N132" s="38">
        <f>VLOOKUP(M132,리드타임!$B$3:$D$10,3,0)</f>
        <v>60</v>
      </c>
      <c r="O132" s="82">
        <f t="shared" si="23"/>
        <v>112.625</v>
      </c>
      <c r="P132" s="42">
        <f>IFERROR(VLOOKUP(C132,재고현황!$A:$D,4,0),0)</f>
        <v>-20</v>
      </c>
      <c r="Q132" s="44">
        <f t="shared" si="24"/>
        <v>-0.53274139844617097</v>
      </c>
      <c r="R132" s="64">
        <f>SUMIF(입고예정_260527!C:C,발주검토!C132,입고예정_260527!F:F)</f>
        <v>310</v>
      </c>
      <c r="S132" s="44">
        <f t="shared" si="25"/>
        <v>2.5749167591564928</v>
      </c>
      <c r="T132" s="62"/>
      <c r="U132" s="62">
        <f t="shared" si="26"/>
        <v>4.7247502774694787</v>
      </c>
    </row>
    <row r="133" spans="1:22">
      <c r="A133" s="54">
        <v>134</v>
      </c>
      <c r="B133" s="41">
        <v>130</v>
      </c>
      <c r="C133" s="41" t="s">
        <v>2511</v>
      </c>
      <c r="D133" s="41" t="s">
        <v>264</v>
      </c>
      <c r="E133" s="41" t="s">
        <v>2512</v>
      </c>
      <c r="F133" s="42">
        <f>VLOOKUP(C133,'판매현황-통합'!$J$2:$M$1479,4,0)</f>
        <v>709</v>
      </c>
      <c r="G133" s="41" t="str">
        <f>VLOOKUP(C133,'판매현황-통합'!J:P,6,0)</f>
        <v xml:space="preserve">2024/01 </v>
      </c>
      <c r="H133" s="42">
        <f>VLOOKUP(C133,'판매현황-통합'!J:P,7,0)</f>
        <v>130</v>
      </c>
      <c r="I133" s="42">
        <f t="shared" si="20"/>
        <v>29.541666666666668</v>
      </c>
      <c r="J133" s="65">
        <f>SUMIF(판매현황_2026!C:C,발주검토!C133,판매현황_2026!F:F)/4</f>
        <v>18.75</v>
      </c>
      <c r="K133" s="57">
        <f t="shared" si="21"/>
        <v>-10.791666666666668</v>
      </c>
      <c r="L133" s="42" t="str">
        <f t="shared" si="22"/>
        <v>감소</v>
      </c>
      <c r="M133" s="43" t="str">
        <f>VLOOKUP(C133,'판매현황-통합'!$J$1:$Q$1420,8,0)</f>
        <v>Fiberwit Link Communication Co.,LTD</v>
      </c>
      <c r="N133" s="38">
        <f>VLOOKUP(M133,리드타임!$B$3:$D$10,3,0)</f>
        <v>60</v>
      </c>
      <c r="O133" s="82">
        <f t="shared" si="23"/>
        <v>88.625</v>
      </c>
      <c r="P133" s="42">
        <f>IFERROR(VLOOKUP(C133,재고현황!$A:$D,4,0),0)</f>
        <v>0</v>
      </c>
      <c r="Q133" s="44">
        <f t="shared" si="24"/>
        <v>0</v>
      </c>
      <c r="R133" s="64">
        <f>SUMIF(입고예정_260527!C:C,발주검토!C133,입고예정_260527!F:F)</f>
        <v>400</v>
      </c>
      <c r="S133" s="44">
        <f t="shared" si="25"/>
        <v>4.5133991537376588</v>
      </c>
      <c r="T133" s="62"/>
      <c r="U133" s="62">
        <f t="shared" si="26"/>
        <v>10.540197461212976</v>
      </c>
    </row>
    <row r="134" spans="1:22">
      <c r="A134" s="54">
        <v>154</v>
      </c>
      <c r="B134" s="41">
        <v>131</v>
      </c>
      <c r="C134" s="41" t="s">
        <v>2406</v>
      </c>
      <c r="D134" s="41" t="s">
        <v>236</v>
      </c>
      <c r="E134" s="41" t="s">
        <v>2407</v>
      </c>
      <c r="F134" s="42">
        <f>VLOOKUP(C134,'판매현황-통합'!$J$2:$M$1479,4,0)</f>
        <v>651</v>
      </c>
      <c r="G134" s="41" t="str">
        <f>VLOOKUP(C134,'판매현황-통합'!J:P,6,0)</f>
        <v xml:space="preserve">2024/01 </v>
      </c>
      <c r="H134" s="42">
        <f>VLOOKUP(C134,'판매현황-통합'!J:P,7,0)</f>
        <v>89</v>
      </c>
      <c r="I134" s="42">
        <f t="shared" si="20"/>
        <v>27.125</v>
      </c>
      <c r="J134" s="65">
        <f>SUMIF(판매현황_2026!C:C,발주검토!C134,판매현황_2026!F:F)/4</f>
        <v>6.75</v>
      </c>
      <c r="K134" s="57">
        <f t="shared" si="21"/>
        <v>-20.375</v>
      </c>
      <c r="L134" s="42" t="str">
        <f t="shared" si="22"/>
        <v>감소</v>
      </c>
      <c r="M134" s="43" t="str">
        <f>VLOOKUP(C134,'판매현황-통합'!$J$1:$Q$1420,8,0)</f>
        <v>Fiberwit Link Communication Co.,LTD</v>
      </c>
      <c r="N134" s="38">
        <f>VLOOKUP(M134,리드타임!$B$3:$D$10,3,0)</f>
        <v>60</v>
      </c>
      <c r="O134" s="82">
        <f t="shared" si="23"/>
        <v>81.375</v>
      </c>
      <c r="P134" s="42">
        <f>IFERROR(VLOOKUP(C134,재고현황!$A:$D,4,0),0)</f>
        <v>82</v>
      </c>
      <c r="Q134" s="44">
        <f t="shared" si="24"/>
        <v>3.0230414746543777</v>
      </c>
      <c r="R134" s="64">
        <f>SUMIF(입고예정_260527!C:C,발주검토!C134,입고예정_260527!F:F)</f>
        <v>120</v>
      </c>
      <c r="S134" s="44">
        <f t="shared" si="25"/>
        <v>2.4823348694316438</v>
      </c>
      <c r="T134" s="88">
        <v>50</v>
      </c>
      <c r="U134" s="62">
        <f t="shared" si="26"/>
        <v>6.290322580645161</v>
      </c>
    </row>
    <row r="135" spans="1:22">
      <c r="A135" s="54">
        <v>172</v>
      </c>
      <c r="B135" s="41">
        <v>155</v>
      </c>
      <c r="C135" s="41" t="s">
        <v>3482</v>
      </c>
      <c r="D135" s="41" t="s">
        <v>699</v>
      </c>
      <c r="E135" s="41" t="s">
        <v>3483</v>
      </c>
      <c r="F135" s="42">
        <f>VLOOKUP(C135,'판매현황-통합'!$J$2:$M$1479,4,0)</f>
        <v>452</v>
      </c>
      <c r="G135" s="41" t="str">
        <f>VLOOKUP(C135,'판매현황-통합'!J:P,6,0)</f>
        <v xml:space="preserve">2025/10 </v>
      </c>
      <c r="H135" s="42">
        <f>VLOOKUP(C135,'판매현황-통합'!J:P,7,0)</f>
        <v>452</v>
      </c>
      <c r="I135" s="42">
        <f t="shared" ref="I135:I194" si="32">+F135/24</f>
        <v>18.833333333333332</v>
      </c>
      <c r="J135" s="65">
        <f>SUMIF(판매현황_2026!C:C,발주검토!C135,판매현황_2026!F:F)/4</f>
        <v>0</v>
      </c>
      <c r="K135" s="57">
        <f t="shared" ref="K135:K194" si="33">+J135-I135</f>
        <v>-18.833333333333332</v>
      </c>
      <c r="L135" s="42" t="str">
        <f t="shared" ref="L135:L194" si="34">IF(K135&lt;0,"감소","증가")</f>
        <v>감소</v>
      </c>
      <c r="M135" s="43" t="str">
        <f>VLOOKUP(C135,'판매현황-통합'!$J$1:$Q$1420,8,0)</f>
        <v>Fiberwit Link Communication Co.,LTD</v>
      </c>
      <c r="N135" s="38">
        <f>VLOOKUP(M135,리드타임!$B$3:$D$10,3,0)</f>
        <v>60</v>
      </c>
      <c r="O135" s="82">
        <f t="shared" ref="O135:O194" si="35">I135*3</f>
        <v>56.5</v>
      </c>
      <c r="P135" s="42">
        <f>IFERROR(VLOOKUP(C135,재고현황!$A:$D,4,0),0)</f>
        <v>0</v>
      </c>
      <c r="Q135" s="44">
        <f t="shared" ref="Q135:Q194" si="36">+P135/I135</f>
        <v>0</v>
      </c>
      <c r="R135" s="64">
        <f>SUMIF(입고예정_260527!C:C,발주검토!C158,입고예정_260527!F:F)</f>
        <v>0</v>
      </c>
      <c r="S135" s="44">
        <f t="shared" ref="S135:S194" si="37">+(R135+P135)/O135</f>
        <v>0</v>
      </c>
      <c r="T135" s="85"/>
      <c r="U135" s="62">
        <f t="shared" ref="U135:U194" si="38">+(+T135+P135+R135-(I135*3))/I135</f>
        <v>-3</v>
      </c>
      <c r="V135" s="34" t="s">
        <v>2568</v>
      </c>
    </row>
    <row r="136" spans="1:22">
      <c r="A136" s="54">
        <v>106</v>
      </c>
      <c r="B136" s="41">
        <v>156</v>
      </c>
      <c r="C136" s="41" t="s">
        <v>567</v>
      </c>
      <c r="D136" s="41" t="s">
        <v>566</v>
      </c>
      <c r="E136" s="41" t="s">
        <v>568</v>
      </c>
      <c r="F136" s="42">
        <f>VLOOKUP(C136,'판매현황-통합'!$J$2:$M$1479,4,0)</f>
        <v>443</v>
      </c>
      <c r="G136" s="41" t="str">
        <f>VLOOKUP(C136,'판매현황-통합'!J:P,6,0)</f>
        <v xml:space="preserve">2024/02 </v>
      </c>
      <c r="H136" s="42">
        <f>VLOOKUP(C136,'판매현황-통합'!J:P,7,0)</f>
        <v>112</v>
      </c>
      <c r="I136" s="42">
        <f t="shared" si="32"/>
        <v>18.458333333333332</v>
      </c>
      <c r="J136" s="65">
        <f>SUMIF(판매현황_2026!C:C,발주검토!C136,판매현황_2026!F:F)/4</f>
        <v>0</v>
      </c>
      <c r="K136" s="57">
        <f t="shared" si="33"/>
        <v>-18.458333333333332</v>
      </c>
      <c r="L136" s="42" t="str">
        <f t="shared" si="34"/>
        <v>감소</v>
      </c>
      <c r="M136" s="43" t="str">
        <f>VLOOKUP(C136,'판매현황-통합'!$J$1:$Q$1420,8,0)</f>
        <v>Fiberwit Link Communication Co.,LTD</v>
      </c>
      <c r="N136" s="38">
        <f>VLOOKUP(M136,리드타임!$B$3:$D$10,3,0)</f>
        <v>60</v>
      </c>
      <c r="O136" s="82">
        <f t="shared" si="35"/>
        <v>55.375</v>
      </c>
      <c r="P136" s="42">
        <f>IFERROR(VLOOKUP(C136,재고현황!$A:$D,4,0),0)</f>
        <v>62</v>
      </c>
      <c r="Q136" s="44">
        <f t="shared" si="36"/>
        <v>3.358916478555305</v>
      </c>
      <c r="R136" s="64">
        <f>SUMIF(입고예정_260527!C:C,발주검토!C159,입고예정_260527!F:F)</f>
        <v>0</v>
      </c>
      <c r="S136" s="44">
        <f t="shared" si="37"/>
        <v>1.1196388261851016</v>
      </c>
      <c r="T136" s="88">
        <v>100</v>
      </c>
      <c r="U136" s="62">
        <f t="shared" si="38"/>
        <v>5.7765237020316027</v>
      </c>
    </row>
    <row r="137" spans="1:22">
      <c r="A137" s="54">
        <v>141</v>
      </c>
      <c r="B137" s="41">
        <v>134</v>
      </c>
      <c r="C137" s="41" t="s">
        <v>2556</v>
      </c>
      <c r="D137" s="41" t="s">
        <v>299</v>
      </c>
      <c r="E137" s="41" t="s">
        <v>2557</v>
      </c>
      <c r="F137" s="42">
        <f>VLOOKUP(C137,'판매현황-통합'!$J$2:$M$1479,4,0)</f>
        <v>726</v>
      </c>
      <c r="G137" s="41" t="str">
        <f>VLOOKUP(C137,'판매현황-통합'!J:P,6,0)</f>
        <v xml:space="preserve">2024/01 </v>
      </c>
      <c r="H137" s="42">
        <f>VLOOKUP(C137,'판매현황-통합'!J:P,7,0)</f>
        <v>80</v>
      </c>
      <c r="I137" s="42">
        <f t="shared" si="32"/>
        <v>30.25</v>
      </c>
      <c r="J137" s="65">
        <f>SUMIF(판매현황_2026!C:C,발주검토!C137,판매현황_2026!F:F)/4</f>
        <v>28.75</v>
      </c>
      <c r="K137" s="57">
        <f t="shared" si="33"/>
        <v>-1.5</v>
      </c>
      <c r="L137" s="42" t="str">
        <f t="shared" si="34"/>
        <v>감소</v>
      </c>
      <c r="M137" s="43" t="str">
        <f>VLOOKUP(C137,'판매현황-통합'!$J$1:$Q$1420,8,0)</f>
        <v>Fiberwit Link Communication Co.,LTD</v>
      </c>
      <c r="N137" s="38">
        <f>VLOOKUP(M137,리드타임!$B$3:$D$10,3,0)</f>
        <v>60</v>
      </c>
      <c r="O137" s="82">
        <f t="shared" si="35"/>
        <v>90.75</v>
      </c>
      <c r="P137" s="42">
        <f>IFERROR(VLOOKUP(C137,재고현황!$A:$D,4,0),0)</f>
        <v>10</v>
      </c>
      <c r="Q137" s="44">
        <f t="shared" si="36"/>
        <v>0.33057851239669422</v>
      </c>
      <c r="R137" s="64">
        <f>SUMIF(입고예정_260527!C:C,발주검토!C137,입고예정_260527!F:F)</f>
        <v>100</v>
      </c>
      <c r="S137" s="44">
        <f t="shared" si="37"/>
        <v>1.2121212121212122</v>
      </c>
      <c r="T137" s="88">
        <f>I137*9-R137</f>
        <v>172.25</v>
      </c>
      <c r="U137" s="62">
        <f t="shared" si="38"/>
        <v>6.330578512396694</v>
      </c>
    </row>
    <row r="138" spans="1:22">
      <c r="A138" s="54">
        <v>181</v>
      </c>
      <c r="B138" s="41">
        <v>135</v>
      </c>
      <c r="C138" s="41" t="s">
        <v>2916</v>
      </c>
      <c r="D138" s="41" t="s">
        <v>1424</v>
      </c>
      <c r="E138" s="41" t="s">
        <v>2917</v>
      </c>
      <c r="F138" s="42">
        <f>VLOOKUP(C138,'판매현황-통합'!$J$2:$M$1479,4,0)</f>
        <v>983</v>
      </c>
      <c r="G138" s="41" t="str">
        <f>VLOOKUP(C138,'판매현황-통합'!J:P,6,0)</f>
        <v xml:space="preserve">2024/02 </v>
      </c>
      <c r="H138" s="42">
        <f>VLOOKUP(C138,'판매현황-통합'!J:P,7,0)</f>
        <v>175</v>
      </c>
      <c r="I138" s="42">
        <f t="shared" si="32"/>
        <v>40.958333333333336</v>
      </c>
      <c r="J138" s="65">
        <f>SUMIF(판매현황_2026!C:C,발주검토!C138,판매현황_2026!F:F)/4</f>
        <v>93.75</v>
      </c>
      <c r="K138" s="57">
        <f t="shared" si="33"/>
        <v>52.791666666666664</v>
      </c>
      <c r="L138" s="42" t="str">
        <f t="shared" si="34"/>
        <v>증가</v>
      </c>
      <c r="M138" s="43" t="str">
        <f>VLOOKUP(C138,'판매현황-통합'!$J$1:$Q$1420,8,0)</f>
        <v>Fiberwit Link Communication Co.,LTD</v>
      </c>
      <c r="N138" s="38">
        <f>VLOOKUP(M138,리드타임!$B$3:$D$10,3,0)</f>
        <v>60</v>
      </c>
      <c r="O138" s="82">
        <f t="shared" si="35"/>
        <v>122.875</v>
      </c>
      <c r="P138" s="42">
        <f>IFERROR(VLOOKUP(C138,재고현황!$A:$D,4,0),0)</f>
        <v>0</v>
      </c>
      <c r="Q138" s="44">
        <f t="shared" si="36"/>
        <v>0</v>
      </c>
      <c r="R138" s="64">
        <f>SUMIF(입고예정_260527!C:C,발주검토!C138,입고예정_260527!F:F)</f>
        <v>320</v>
      </c>
      <c r="S138" s="44">
        <f t="shared" si="37"/>
        <v>2.6042726347914549</v>
      </c>
      <c r="T138" s="88">
        <f>ROUND(+I138*9-P138-R138,-1)</f>
        <v>50</v>
      </c>
      <c r="U138" s="62">
        <f t="shared" si="38"/>
        <v>6.0335707019328586</v>
      </c>
    </row>
    <row r="139" spans="1:22">
      <c r="A139" s="54">
        <v>190</v>
      </c>
      <c r="B139" s="41">
        <v>136</v>
      </c>
      <c r="C139" s="41" t="s">
        <v>703</v>
      </c>
      <c r="D139" s="41" t="s">
        <v>702</v>
      </c>
      <c r="E139" s="41" t="s">
        <v>704</v>
      </c>
      <c r="F139" s="42">
        <f>VLOOKUP(C139,'판매현황-통합'!$J$2:$M$1479,4,0)</f>
        <v>650</v>
      </c>
      <c r="G139" s="41" t="str">
        <f>VLOOKUP(C139,'판매현황-통합'!J:P,6,0)</f>
        <v xml:space="preserve">2024/01 </v>
      </c>
      <c r="H139" s="42">
        <f>VLOOKUP(C139,'판매현황-통합'!J:P,7,0)</f>
        <v>150</v>
      </c>
      <c r="I139" s="42">
        <f t="shared" si="32"/>
        <v>27.083333333333332</v>
      </c>
      <c r="J139" s="65">
        <f>SUMIF(판매현황_2026!C:C,발주검토!C139,판매현황_2026!F:F)/4</f>
        <v>11.75</v>
      </c>
      <c r="K139" s="57">
        <f t="shared" si="33"/>
        <v>-15.333333333333332</v>
      </c>
      <c r="L139" s="42" t="str">
        <f t="shared" si="34"/>
        <v>감소</v>
      </c>
      <c r="M139" s="43" t="str">
        <f>VLOOKUP(C139,'판매현황-통합'!$J$1:$Q$1420,8,0)</f>
        <v>Fiberwit Link Communication Co.,LTD</v>
      </c>
      <c r="N139" s="38">
        <f>VLOOKUP(M139,리드타임!$B$3:$D$10,3,0)</f>
        <v>60</v>
      </c>
      <c r="O139" s="82">
        <f t="shared" si="35"/>
        <v>81.25</v>
      </c>
      <c r="P139" s="42">
        <f>IFERROR(VLOOKUP(C139,재고현황!$A:$D,4,0),0)</f>
        <v>122</v>
      </c>
      <c r="Q139" s="44">
        <f t="shared" si="36"/>
        <v>4.5046153846153851</v>
      </c>
      <c r="R139" s="64">
        <f>SUMIF(입고예정_260527!C:C,발주검토!C139,입고예정_260527!F:F)</f>
        <v>0</v>
      </c>
      <c r="S139" s="44">
        <f t="shared" si="37"/>
        <v>1.5015384615384615</v>
      </c>
      <c r="T139" s="88">
        <v>120</v>
      </c>
      <c r="U139" s="62">
        <f t="shared" si="38"/>
        <v>5.9353846153846153</v>
      </c>
    </row>
    <row r="140" spans="1:22">
      <c r="A140" s="54">
        <v>180</v>
      </c>
      <c r="B140" s="41">
        <v>162</v>
      </c>
      <c r="C140" s="41" t="s">
        <v>504</v>
      </c>
      <c r="D140" s="41" t="s">
        <v>503</v>
      </c>
      <c r="E140" s="41" t="s">
        <v>505</v>
      </c>
      <c r="F140" s="42">
        <f>VLOOKUP(C140,'판매현황-통합'!$J$2:$M$1479,4,0)</f>
        <v>377</v>
      </c>
      <c r="G140" s="41" t="str">
        <f>VLOOKUP(C140,'판매현황-통합'!J:P,6,0)</f>
        <v xml:space="preserve">2024/12 </v>
      </c>
      <c r="H140" s="42">
        <f>VLOOKUP(C140,'판매현황-통합'!J:P,7,0)</f>
        <v>71</v>
      </c>
      <c r="I140" s="42">
        <f t="shared" si="32"/>
        <v>15.708333333333334</v>
      </c>
      <c r="J140" s="65">
        <f>SUMIF(판매현황_2026!C:C,발주검토!C140,판매현황_2026!F:F)/4</f>
        <v>0</v>
      </c>
      <c r="K140" s="57">
        <f t="shared" si="33"/>
        <v>-15.708333333333334</v>
      </c>
      <c r="L140" s="42" t="str">
        <f t="shared" si="34"/>
        <v>감소</v>
      </c>
      <c r="M140" s="43" t="str">
        <f>VLOOKUP(C140,'판매현황-통합'!$J$1:$Q$1420,8,0)</f>
        <v>Fiberwit Link Communication Co.,LTD</v>
      </c>
      <c r="N140" s="38">
        <f>VLOOKUP(M140,리드타임!$B$3:$D$10,3,0)</f>
        <v>60</v>
      </c>
      <c r="O140" s="82">
        <f t="shared" si="35"/>
        <v>47.125</v>
      </c>
      <c r="P140" s="42">
        <f>IFERROR(VLOOKUP(C140,재고현황!$A:$D,4,0),0)</f>
        <v>69</v>
      </c>
      <c r="Q140" s="44">
        <f t="shared" si="36"/>
        <v>4.3925729442970818</v>
      </c>
      <c r="R140" s="64">
        <f>SUMIF(입고예정_260527!C:C,발주검토!C165,입고예정_260527!F:F)</f>
        <v>0</v>
      </c>
      <c r="S140" s="44">
        <f t="shared" si="37"/>
        <v>1.4641909814323608</v>
      </c>
      <c r="T140" s="88">
        <v>70</v>
      </c>
      <c r="U140" s="62">
        <f t="shared" si="38"/>
        <v>5.8488063660477447</v>
      </c>
    </row>
    <row r="141" spans="1:22">
      <c r="A141" s="54">
        <v>84</v>
      </c>
      <c r="B141" s="41">
        <v>138</v>
      </c>
      <c r="C141" s="41" t="s">
        <v>2444</v>
      </c>
      <c r="D141" s="41" t="s">
        <v>267</v>
      </c>
      <c r="E141" s="41" t="s">
        <v>2445</v>
      </c>
      <c r="F141" s="42">
        <f>VLOOKUP(C141,'판매현황-통합'!$J$2:$M$1479,4,0)</f>
        <v>688</v>
      </c>
      <c r="G141" s="41" t="str">
        <f>VLOOKUP(C141,'판매현황-통합'!J:P,6,0)</f>
        <v xml:space="preserve">2024/02 </v>
      </c>
      <c r="H141" s="42">
        <f>VLOOKUP(C141,'판매현황-통합'!J:P,7,0)</f>
        <v>81</v>
      </c>
      <c r="I141" s="42">
        <f t="shared" si="32"/>
        <v>28.666666666666668</v>
      </c>
      <c r="J141" s="65">
        <f>SUMIF(판매현황_2026!C:C,발주검토!C141,판매현황_2026!F:F)/4</f>
        <v>24.5</v>
      </c>
      <c r="K141" s="57">
        <f t="shared" si="33"/>
        <v>-4.1666666666666679</v>
      </c>
      <c r="L141" s="42" t="str">
        <f t="shared" si="34"/>
        <v>감소</v>
      </c>
      <c r="M141" s="43" t="str">
        <f>VLOOKUP(C141,'판매현황-통합'!$J$1:$Q$1420,8,0)</f>
        <v>Fiberwit Link Communication Co.,LTD</v>
      </c>
      <c r="N141" s="38">
        <f>VLOOKUP(M141,리드타임!$B$3:$D$10,3,0)</f>
        <v>60</v>
      </c>
      <c r="O141" s="82">
        <f t="shared" si="35"/>
        <v>86</v>
      </c>
      <c r="P141" s="42">
        <f>IFERROR(VLOOKUP(C141,재고현황!$A:$D,4,0),0)</f>
        <v>31</v>
      </c>
      <c r="Q141" s="44">
        <f t="shared" si="36"/>
        <v>1.0813953488372092</v>
      </c>
      <c r="R141" s="64">
        <f>SUMIF(입고예정_260527!C:C,발주검토!C141,입고예정_260527!F:F)</f>
        <v>250</v>
      </c>
      <c r="S141" s="44">
        <f t="shared" si="37"/>
        <v>3.2674418604651163</v>
      </c>
      <c r="T141" s="62"/>
      <c r="U141" s="62">
        <f t="shared" si="38"/>
        <v>6.8023255813953485</v>
      </c>
    </row>
    <row r="142" spans="1:22">
      <c r="A142" s="54">
        <v>148</v>
      </c>
      <c r="B142" s="41">
        <v>139</v>
      </c>
      <c r="C142" s="41" t="s">
        <v>2572</v>
      </c>
      <c r="D142" s="41" t="s">
        <v>307</v>
      </c>
      <c r="E142" s="41" t="s">
        <v>2573</v>
      </c>
      <c r="F142" s="42">
        <f>VLOOKUP(C142,'판매현황-통합'!$J$2:$M$1479,4,0)</f>
        <v>634</v>
      </c>
      <c r="G142" s="41" t="str">
        <f>VLOOKUP(C142,'판매현황-통합'!J:P,6,0)</f>
        <v xml:space="preserve">2024/01 </v>
      </c>
      <c r="H142" s="42">
        <f>VLOOKUP(C142,'판매현황-통합'!J:P,7,0)</f>
        <v>100</v>
      </c>
      <c r="I142" s="42">
        <f t="shared" si="32"/>
        <v>26.416666666666668</v>
      </c>
      <c r="J142" s="65">
        <f>SUMIF(판매현황_2026!C:C,발주검토!C142,판매현황_2026!F:F)/4</f>
        <v>12.5</v>
      </c>
      <c r="K142" s="57">
        <f t="shared" si="33"/>
        <v>-13.916666666666668</v>
      </c>
      <c r="L142" s="42" t="str">
        <f t="shared" si="34"/>
        <v>감소</v>
      </c>
      <c r="M142" s="43" t="str">
        <f>VLOOKUP(C142,'판매현황-통합'!$J$1:$Q$1420,8,0)</f>
        <v>Fiberwit Link Communication Co.,LTD</v>
      </c>
      <c r="N142" s="38">
        <f>VLOOKUP(M142,리드타임!$B$3:$D$10,3,0)</f>
        <v>60</v>
      </c>
      <c r="O142" s="82">
        <f t="shared" si="35"/>
        <v>79.25</v>
      </c>
      <c r="P142" s="42">
        <f>IFERROR(VLOOKUP(C142,재고현황!$A:$D,4,0),0)</f>
        <v>121</v>
      </c>
      <c r="Q142" s="44">
        <f t="shared" si="36"/>
        <v>4.5804416403785488</v>
      </c>
      <c r="R142" s="64">
        <f>SUMIF(입고예정_260527!C:C,발주검토!C142,입고예정_260527!F:F)</f>
        <v>100</v>
      </c>
      <c r="S142" s="44">
        <f t="shared" si="37"/>
        <v>2.7886435331230284</v>
      </c>
      <c r="T142" s="88">
        <v>30</v>
      </c>
      <c r="U142" s="62">
        <f t="shared" si="38"/>
        <v>6.5015772870662456</v>
      </c>
    </row>
    <row r="143" spans="1:22">
      <c r="A143" s="54">
        <v>83</v>
      </c>
      <c r="B143" s="41">
        <v>140</v>
      </c>
      <c r="C143" s="41" t="s">
        <v>1373</v>
      </c>
      <c r="D143" s="41" t="s">
        <v>1362</v>
      </c>
      <c r="E143" s="41" t="s">
        <v>1374</v>
      </c>
      <c r="F143" s="42">
        <f>VLOOKUP(C143,'판매현황-통합'!$J$2:$M$1479,4,0)</f>
        <v>657</v>
      </c>
      <c r="G143" s="41" t="str">
        <f>VLOOKUP(C143,'판매현황-통합'!J:P,6,0)</f>
        <v xml:space="preserve">2024/07 </v>
      </c>
      <c r="H143" s="42">
        <f>VLOOKUP(C143,'판매현황-통합'!J:P,7,0)</f>
        <v>148</v>
      </c>
      <c r="I143" s="42">
        <f t="shared" si="32"/>
        <v>27.375</v>
      </c>
      <c r="J143" s="65">
        <f>SUMIF(판매현황_2026!C:C,발주검토!C143,판매현황_2026!F:F)/4</f>
        <v>19.5</v>
      </c>
      <c r="K143" s="57">
        <f t="shared" si="33"/>
        <v>-7.875</v>
      </c>
      <c r="L143" s="42" t="str">
        <f t="shared" si="34"/>
        <v>감소</v>
      </c>
      <c r="M143" s="43" t="str">
        <f>VLOOKUP(C143,'판매현황-통합'!$J$1:$Q$1420,8,0)</f>
        <v>Fiberwit Link Communication Co.,LTD</v>
      </c>
      <c r="N143" s="38">
        <f>VLOOKUP(M143,리드타임!$B$3:$D$10,3,0)</f>
        <v>60</v>
      </c>
      <c r="O143" s="82">
        <f t="shared" si="35"/>
        <v>82.125</v>
      </c>
      <c r="P143" s="42">
        <f>IFERROR(VLOOKUP(C143,재고현황!$A:$D,4,0),0)</f>
        <v>218</v>
      </c>
      <c r="Q143" s="44">
        <f t="shared" si="36"/>
        <v>7.9634703196347028</v>
      </c>
      <c r="R143" s="64">
        <f>SUMIF(입고예정_260527!C:C,발주검토!C143,입고예정_260527!F:F)</f>
        <v>1800</v>
      </c>
      <c r="S143" s="44">
        <f t="shared" si="37"/>
        <v>24.572298325722983</v>
      </c>
      <c r="T143" s="85"/>
      <c r="U143" s="62">
        <f t="shared" si="38"/>
        <v>70.716894977168948</v>
      </c>
    </row>
    <row r="144" spans="1:22">
      <c r="A144" s="54">
        <v>146</v>
      </c>
      <c r="B144" s="41">
        <v>191</v>
      </c>
      <c r="C144" s="41" t="s">
        <v>1755</v>
      </c>
      <c r="D144" s="41" t="s">
        <v>1754</v>
      </c>
      <c r="E144" s="41" t="s">
        <v>1756</v>
      </c>
      <c r="F144" s="42">
        <f>VLOOKUP(C144,'판매현황-통합'!$J$2:$M$1479,4,0)</f>
        <v>204</v>
      </c>
      <c r="G144" s="41" t="str">
        <f>VLOOKUP(C144,'판매현황-통합'!J:P,6,0)</f>
        <v xml:space="preserve">2024/02 </v>
      </c>
      <c r="H144" s="42">
        <f>VLOOKUP(C144,'판매현황-통합'!J:P,7,0)</f>
        <v>59</v>
      </c>
      <c r="I144" s="42">
        <f t="shared" si="32"/>
        <v>8.5</v>
      </c>
      <c r="J144" s="65">
        <f>SUMIF(판매현황_2026!C:C,발주검토!C144,판매현황_2026!F:F)/4</f>
        <v>0</v>
      </c>
      <c r="K144" s="57">
        <f t="shared" si="33"/>
        <v>-8.5</v>
      </c>
      <c r="L144" s="42" t="str">
        <f t="shared" si="34"/>
        <v>감소</v>
      </c>
      <c r="M144" s="43" t="str">
        <f>VLOOKUP(C144,'판매현황-통합'!$J$1:$Q$1420,8,0)</f>
        <v>Henan Shijia Photons Technology Co.,Ltd</v>
      </c>
      <c r="N144" s="38">
        <f>VLOOKUP(M144,리드타임!$B$3:$D$10,3,0)</f>
        <v>70</v>
      </c>
      <c r="O144" s="82">
        <f t="shared" si="35"/>
        <v>25.5</v>
      </c>
      <c r="P144" s="42">
        <f>IFERROR(VLOOKUP(C144,재고현황!$A:$D,4,0),0)</f>
        <v>0</v>
      </c>
      <c r="Q144" s="44">
        <f t="shared" si="36"/>
        <v>0</v>
      </c>
      <c r="R144" s="64">
        <f>SUMIF(입고예정_260527!C:C,발주검토!#REF!,입고예정_260527!F:F)</f>
        <v>0</v>
      </c>
      <c r="S144" s="44">
        <f t="shared" si="37"/>
        <v>0</v>
      </c>
      <c r="T144" s="85"/>
      <c r="U144" s="62">
        <f t="shared" si="38"/>
        <v>-3</v>
      </c>
    </row>
    <row r="145" spans="1:21">
      <c r="A145" s="54">
        <v>99</v>
      </c>
      <c r="B145" s="41">
        <v>142</v>
      </c>
      <c r="C145" s="41" t="s">
        <v>2467</v>
      </c>
      <c r="D145" s="41" t="s">
        <v>271</v>
      </c>
      <c r="E145" s="41" t="s">
        <v>2468</v>
      </c>
      <c r="F145" s="42">
        <f>VLOOKUP(C145,'판매현황-통합'!$J$2:$M$1479,4,0)</f>
        <v>600</v>
      </c>
      <c r="G145" s="41" t="str">
        <f>VLOOKUP(C145,'판매현황-통합'!J:P,6,0)</f>
        <v xml:space="preserve">2024/01 </v>
      </c>
      <c r="H145" s="42">
        <f>VLOOKUP(C145,'판매현황-통합'!J:P,7,0)</f>
        <v>130</v>
      </c>
      <c r="I145" s="42">
        <f t="shared" si="32"/>
        <v>25</v>
      </c>
      <c r="J145" s="65">
        <f>SUMIF(판매현황_2026!C:C,발주검토!C145,판매현황_2026!F:F)/4</f>
        <v>8</v>
      </c>
      <c r="K145" s="57">
        <f t="shared" si="33"/>
        <v>-17</v>
      </c>
      <c r="L145" s="42" t="str">
        <f t="shared" si="34"/>
        <v>감소</v>
      </c>
      <c r="M145" s="43" t="str">
        <f>VLOOKUP(C145,'판매현황-통합'!$J$1:$Q$1420,8,0)</f>
        <v>Fiberwit Link Communication Co.,LTD</v>
      </c>
      <c r="N145" s="38">
        <f>VLOOKUP(M145,리드타임!$B$3:$D$10,3,0)</f>
        <v>60</v>
      </c>
      <c r="O145" s="82">
        <f t="shared" si="35"/>
        <v>75</v>
      </c>
      <c r="P145" s="42">
        <f>IFERROR(VLOOKUP(C145,재고현황!$A:$D,4,0),0)</f>
        <v>5</v>
      </c>
      <c r="Q145" s="44">
        <f t="shared" si="36"/>
        <v>0.2</v>
      </c>
      <c r="R145" s="64">
        <f>SUMIF(입고예정_260527!C:C,발주검토!C145,입고예정_260527!F:F)</f>
        <v>200</v>
      </c>
      <c r="S145" s="44">
        <f t="shared" si="37"/>
        <v>2.7333333333333334</v>
      </c>
      <c r="T145" s="88">
        <v>30</v>
      </c>
      <c r="U145" s="62">
        <f t="shared" si="38"/>
        <v>6.4</v>
      </c>
    </row>
    <row r="146" spans="1:21">
      <c r="A146" s="54">
        <v>78</v>
      </c>
      <c r="B146" s="41">
        <v>143</v>
      </c>
      <c r="C146" s="41" t="s">
        <v>2496</v>
      </c>
      <c r="D146" s="41" t="s">
        <v>264</v>
      </c>
      <c r="E146" s="41" t="s">
        <v>2497</v>
      </c>
      <c r="F146" s="42">
        <f>VLOOKUP(C146,'판매현황-통합'!$J$2:$M$1479,4,0)</f>
        <v>629</v>
      </c>
      <c r="G146" s="41" t="str">
        <f>VLOOKUP(C146,'판매현황-통합'!J:P,6,0)</f>
        <v xml:space="preserve">2024/01 </v>
      </c>
      <c r="H146" s="42">
        <f>VLOOKUP(C146,'판매현황-통합'!J:P,7,0)</f>
        <v>95</v>
      </c>
      <c r="I146" s="42">
        <f t="shared" si="32"/>
        <v>26.208333333333332</v>
      </c>
      <c r="J146" s="65">
        <f>SUMIF(판매현황_2026!C:C,발주검토!C146,판매현황_2026!F:F)/4</f>
        <v>17.5</v>
      </c>
      <c r="K146" s="57">
        <f t="shared" si="33"/>
        <v>-8.7083333333333321</v>
      </c>
      <c r="L146" s="42" t="str">
        <f t="shared" si="34"/>
        <v>감소</v>
      </c>
      <c r="M146" s="43" t="str">
        <f>VLOOKUP(C146,'판매현황-통합'!$J$1:$Q$1420,8,0)</f>
        <v>Fiberwit Link Communication Co.,LTD</v>
      </c>
      <c r="N146" s="38">
        <f>VLOOKUP(M146,리드타임!$B$3:$D$10,3,0)</f>
        <v>60</v>
      </c>
      <c r="O146" s="82">
        <f t="shared" si="35"/>
        <v>78.625</v>
      </c>
      <c r="P146" s="42">
        <f>IFERROR(VLOOKUP(C146,재고현황!$A:$D,4,0),0)</f>
        <v>51</v>
      </c>
      <c r="Q146" s="44">
        <f t="shared" si="36"/>
        <v>1.9459459459459461</v>
      </c>
      <c r="R146" s="64">
        <f>SUMIF(입고예정_260527!C:C,발주검토!C146,입고예정_260527!F:F)</f>
        <v>0</v>
      </c>
      <c r="S146" s="44">
        <f t="shared" si="37"/>
        <v>0.64864864864864868</v>
      </c>
      <c r="T146" s="88">
        <f t="shared" ref="T146" si="39">I146*9-R146</f>
        <v>235.875</v>
      </c>
      <c r="U146" s="62">
        <f t="shared" si="38"/>
        <v>7.9459459459459465</v>
      </c>
    </row>
    <row r="147" spans="1:21">
      <c r="A147" s="54">
        <v>93</v>
      </c>
      <c r="B147" s="41">
        <v>144</v>
      </c>
      <c r="C147" s="41" t="s">
        <v>680</v>
      </c>
      <c r="D147" s="41" t="s">
        <v>679</v>
      </c>
      <c r="E147" s="41" t="s">
        <v>681</v>
      </c>
      <c r="F147" s="42">
        <f>VLOOKUP(C147,'판매현황-통합'!$J$2:$M$1479,4,0)</f>
        <v>544</v>
      </c>
      <c r="G147" s="41" t="str">
        <f>VLOOKUP(C147,'판매현황-통합'!J:P,6,0)</f>
        <v xml:space="preserve">2024/01 </v>
      </c>
      <c r="H147" s="42">
        <f>VLOOKUP(C147,'판매현황-통합'!J:P,7,0)</f>
        <v>100</v>
      </c>
      <c r="I147" s="42">
        <f t="shared" si="32"/>
        <v>22.666666666666668</v>
      </c>
      <c r="J147" s="65">
        <f>SUMIF(판매현황_2026!C:C,발주검토!C147,판매현황_2026!F:F)/4</f>
        <v>5</v>
      </c>
      <c r="K147" s="57">
        <f t="shared" si="33"/>
        <v>-17.666666666666668</v>
      </c>
      <c r="L147" s="42" t="str">
        <f t="shared" si="34"/>
        <v>감소</v>
      </c>
      <c r="M147" s="43" t="str">
        <f>VLOOKUP(C147,'판매현황-통합'!$J$1:$Q$1420,8,0)</f>
        <v>Fiberwit Link Communication Co.,LTD</v>
      </c>
      <c r="N147" s="38">
        <f>VLOOKUP(M147,리드타임!$B$3:$D$10,3,0)</f>
        <v>60</v>
      </c>
      <c r="O147" s="82">
        <f t="shared" si="35"/>
        <v>68</v>
      </c>
      <c r="P147" s="42">
        <f>IFERROR(VLOOKUP(C147,재고현황!$A:$D,4,0),0)</f>
        <v>10</v>
      </c>
      <c r="Q147" s="44">
        <f t="shared" si="36"/>
        <v>0.44117647058823528</v>
      </c>
      <c r="R147" s="64">
        <f>SUMIF(입고예정_260527!C:C,발주검토!C147,입고예정_260527!F:F)</f>
        <v>300</v>
      </c>
      <c r="S147" s="44">
        <f t="shared" si="37"/>
        <v>4.5588235294117645</v>
      </c>
      <c r="T147" s="62"/>
      <c r="U147" s="62">
        <f t="shared" si="38"/>
        <v>10.676470588235293</v>
      </c>
    </row>
    <row r="148" spans="1:21">
      <c r="A148" s="54">
        <v>108</v>
      </c>
      <c r="B148" s="41">
        <v>145</v>
      </c>
      <c r="C148" s="41" t="s">
        <v>2402</v>
      </c>
      <c r="D148" s="41" t="s">
        <v>236</v>
      </c>
      <c r="E148" s="41" t="s">
        <v>2403</v>
      </c>
      <c r="F148" s="42">
        <f>VLOOKUP(C148,'판매현황-통합'!$J$2:$M$1479,4,0)</f>
        <v>585</v>
      </c>
      <c r="G148" s="41" t="str">
        <f>VLOOKUP(C148,'판매현황-통합'!J:P,6,0)</f>
        <v xml:space="preserve">2024/01 </v>
      </c>
      <c r="H148" s="42">
        <f>VLOOKUP(C148,'판매현황-통합'!J:P,7,0)</f>
        <v>57</v>
      </c>
      <c r="I148" s="42">
        <f t="shared" si="32"/>
        <v>24.375</v>
      </c>
      <c r="J148" s="65">
        <f>SUMIF(판매현황_2026!C:C,발주검토!C148,판매현황_2026!F:F)/4</f>
        <v>19.75</v>
      </c>
      <c r="K148" s="57">
        <f t="shared" si="33"/>
        <v>-4.625</v>
      </c>
      <c r="L148" s="42" t="str">
        <f t="shared" si="34"/>
        <v>감소</v>
      </c>
      <c r="M148" s="43" t="str">
        <f>VLOOKUP(C148,'판매현황-통합'!$J$1:$Q$1420,8,0)</f>
        <v>Fiberwit Link Communication Co.,LTD</v>
      </c>
      <c r="N148" s="38">
        <f>VLOOKUP(M148,리드타임!$B$3:$D$10,3,0)</f>
        <v>60</v>
      </c>
      <c r="O148" s="82">
        <f t="shared" si="35"/>
        <v>73.125</v>
      </c>
      <c r="P148" s="42">
        <f>IFERROR(VLOOKUP(C148,재고현황!$A:$D,4,0),0)</f>
        <v>11</v>
      </c>
      <c r="Q148" s="44">
        <f t="shared" si="36"/>
        <v>0.45128205128205129</v>
      </c>
      <c r="R148" s="64">
        <f>SUMIF(입고예정_260527!C:C,발주검토!C148,입고예정_260527!F:F)</f>
        <v>110</v>
      </c>
      <c r="S148" s="44">
        <f t="shared" si="37"/>
        <v>1.6547008547008546</v>
      </c>
      <c r="T148" s="88">
        <f>ROUND(+I148*9-P148-R148,-1)</f>
        <v>100</v>
      </c>
      <c r="U148" s="62">
        <f t="shared" si="38"/>
        <v>6.0666666666666664</v>
      </c>
    </row>
    <row r="149" spans="1:21">
      <c r="A149" s="54">
        <v>138</v>
      </c>
      <c r="B149" s="41">
        <v>146</v>
      </c>
      <c r="C149" s="41" t="s">
        <v>2461</v>
      </c>
      <c r="D149" s="41" t="s">
        <v>271</v>
      </c>
      <c r="E149" s="41" t="s">
        <v>2462</v>
      </c>
      <c r="F149" s="42">
        <f>VLOOKUP(C149,'판매현황-통합'!$J$2:$M$1479,4,0)</f>
        <v>562</v>
      </c>
      <c r="G149" s="41" t="str">
        <f>VLOOKUP(C149,'판매현황-통합'!J:P,6,0)</f>
        <v xml:space="preserve">2024/01 </v>
      </c>
      <c r="H149" s="42">
        <f>VLOOKUP(C149,'판매현황-통합'!J:P,7,0)</f>
        <v>135</v>
      </c>
      <c r="I149" s="42">
        <f t="shared" si="32"/>
        <v>23.416666666666668</v>
      </c>
      <c r="J149" s="65">
        <f>SUMIF(판매현황_2026!C:C,발주검토!C149,판매현황_2026!F:F)/4</f>
        <v>15</v>
      </c>
      <c r="K149" s="57">
        <f t="shared" si="33"/>
        <v>-8.4166666666666679</v>
      </c>
      <c r="L149" s="42" t="str">
        <f t="shared" si="34"/>
        <v>감소</v>
      </c>
      <c r="M149" s="43" t="str">
        <f>VLOOKUP(C149,'판매현황-통합'!$J$1:$Q$1420,8,0)</f>
        <v>Fiberwit Link Communication Co.,LTD</v>
      </c>
      <c r="N149" s="38">
        <f>VLOOKUP(M149,리드타임!$B$3:$D$10,3,0)</f>
        <v>60</v>
      </c>
      <c r="O149" s="82">
        <f t="shared" si="35"/>
        <v>70.25</v>
      </c>
      <c r="P149" s="42">
        <f>IFERROR(VLOOKUP(C149,재고현황!$A:$D,4,0),0)</f>
        <v>74</v>
      </c>
      <c r="Q149" s="44">
        <f t="shared" si="36"/>
        <v>3.1601423487544484</v>
      </c>
      <c r="R149" s="64">
        <f>SUMIF(입고예정_260527!C:C,발주검토!C149,입고예정_260527!F:F)</f>
        <v>0</v>
      </c>
      <c r="S149" s="44">
        <f t="shared" si="37"/>
        <v>1.0533807829181494</v>
      </c>
      <c r="T149" s="88">
        <f t="shared" ref="T149:T151" si="40">I149*9-R149</f>
        <v>210.75</v>
      </c>
      <c r="U149" s="62">
        <f t="shared" si="38"/>
        <v>9.160142348754448</v>
      </c>
    </row>
    <row r="150" spans="1:21">
      <c r="A150" s="54">
        <v>160</v>
      </c>
      <c r="B150" s="41">
        <v>147</v>
      </c>
      <c r="C150" s="41" t="s">
        <v>2813</v>
      </c>
      <c r="D150" s="41" t="s">
        <v>1443</v>
      </c>
      <c r="E150" s="41" t="s">
        <v>2814</v>
      </c>
      <c r="F150" s="42">
        <f>VLOOKUP(C150,'판매현황-통합'!$J$2:$M$1479,4,0)</f>
        <v>558</v>
      </c>
      <c r="G150" s="41" t="str">
        <f>VLOOKUP(C150,'판매현황-통합'!J:P,6,0)</f>
        <v xml:space="preserve">2024/01 </v>
      </c>
      <c r="H150" s="42">
        <f>VLOOKUP(C150,'판매현황-통합'!J:P,7,0)</f>
        <v>80</v>
      </c>
      <c r="I150" s="42">
        <f t="shared" si="32"/>
        <v>23.25</v>
      </c>
      <c r="J150" s="65">
        <f>SUMIF(판매현황_2026!C:C,발주검토!C150,판매현황_2026!F:F)/4</f>
        <v>15</v>
      </c>
      <c r="K150" s="57">
        <f t="shared" si="33"/>
        <v>-8.25</v>
      </c>
      <c r="L150" s="42" t="str">
        <f t="shared" si="34"/>
        <v>감소</v>
      </c>
      <c r="M150" s="43" t="str">
        <f>VLOOKUP(C150,'판매현황-통합'!$J$1:$Q$1420,8,0)</f>
        <v>Fiberwit Link Communication Co.,LTD</v>
      </c>
      <c r="N150" s="38">
        <f>VLOOKUP(M150,리드타임!$B$3:$D$10,3,0)</f>
        <v>60</v>
      </c>
      <c r="O150" s="82">
        <f t="shared" si="35"/>
        <v>69.75</v>
      </c>
      <c r="P150" s="42">
        <f>IFERROR(VLOOKUP(C150,재고현황!$A:$D,4,0),0)</f>
        <v>80</v>
      </c>
      <c r="Q150" s="44">
        <f t="shared" si="36"/>
        <v>3.4408602150537635</v>
      </c>
      <c r="R150" s="64">
        <f>SUMIF(입고예정_260527!C:C,발주검토!C150,입고예정_260527!F:F)</f>
        <v>0</v>
      </c>
      <c r="S150" s="44">
        <f t="shared" si="37"/>
        <v>1.1469534050179211</v>
      </c>
      <c r="T150" s="88">
        <f t="shared" si="40"/>
        <v>209.25</v>
      </c>
      <c r="U150" s="62">
        <f t="shared" si="38"/>
        <v>9.4408602150537639</v>
      </c>
    </row>
    <row r="151" spans="1:21">
      <c r="A151" s="54">
        <v>152</v>
      </c>
      <c r="B151" s="41">
        <v>198</v>
      </c>
      <c r="C151" s="41" t="s">
        <v>1377</v>
      </c>
      <c r="D151" s="41" t="s">
        <v>1376</v>
      </c>
      <c r="E151" s="41" t="s">
        <v>1378</v>
      </c>
      <c r="F151" s="42">
        <f>VLOOKUP(C151,'판매현황-통합'!$J$2:$M$1479,4,0)</f>
        <v>180</v>
      </c>
      <c r="G151" s="41" t="str">
        <f>VLOOKUP(C151,'판매현황-통합'!J:P,6,0)</f>
        <v xml:space="preserve">2024/01 </v>
      </c>
      <c r="H151" s="42">
        <f>VLOOKUP(C151,'판매현황-통합'!J:P,7,0)</f>
        <v>70</v>
      </c>
      <c r="I151" s="42">
        <f t="shared" si="32"/>
        <v>7.5</v>
      </c>
      <c r="J151" s="65">
        <f>SUMIF(판매현황_2026!C:C,발주검토!C151,판매현황_2026!F:F)/4</f>
        <v>0</v>
      </c>
      <c r="K151" s="57">
        <f t="shared" si="33"/>
        <v>-7.5</v>
      </c>
      <c r="L151" s="42" t="str">
        <f t="shared" si="34"/>
        <v>감소</v>
      </c>
      <c r="M151" s="43" t="str">
        <f>VLOOKUP(C151,'판매현황-통합'!$J$1:$Q$1420,8,0)</f>
        <v>Huizhou Fibercan Industrial Co.,Ltd</v>
      </c>
      <c r="N151" s="38">
        <f>VLOOKUP(M151,리드타임!$B$3:$D$10,3,0)</f>
        <v>40</v>
      </c>
      <c r="O151" s="82">
        <f t="shared" si="35"/>
        <v>22.5</v>
      </c>
      <c r="P151" s="42">
        <f>IFERROR(VLOOKUP(C151,재고현황!$A:$D,4,0),0)</f>
        <v>0</v>
      </c>
      <c r="Q151" s="44">
        <f t="shared" si="36"/>
        <v>0</v>
      </c>
      <c r="R151" s="64">
        <f>SUMIF(입고예정_260527!C:C,발주검토!#REF!,입고예정_260527!F:F)</f>
        <v>0</v>
      </c>
      <c r="S151" s="44">
        <f t="shared" si="37"/>
        <v>0</v>
      </c>
      <c r="T151" s="88">
        <f t="shared" si="40"/>
        <v>67.5</v>
      </c>
      <c r="U151" s="62">
        <f t="shared" si="38"/>
        <v>6</v>
      </c>
    </row>
    <row r="152" spans="1:21">
      <c r="A152" s="54">
        <v>194</v>
      </c>
      <c r="B152" s="41">
        <v>149</v>
      </c>
      <c r="C152" s="41" t="s">
        <v>726</v>
      </c>
      <c r="D152" s="41" t="s">
        <v>725</v>
      </c>
      <c r="E152" s="41" t="s">
        <v>5261</v>
      </c>
      <c r="F152" s="42">
        <f>VLOOKUP(C152,'판매현황-통합'!$J$2:$M$1479,4,0)</f>
        <v>530</v>
      </c>
      <c r="G152" s="41" t="str">
        <f>VLOOKUP(C152,'판매현황-통합'!J:P,6,0)</f>
        <v xml:space="preserve">2024/01 </v>
      </c>
      <c r="H152" s="42">
        <f>VLOOKUP(C152,'판매현황-통합'!J:P,7,0)</f>
        <v>160</v>
      </c>
      <c r="I152" s="42">
        <f t="shared" si="32"/>
        <v>22.083333333333332</v>
      </c>
      <c r="J152" s="65">
        <f>SUMIF(판매현황_2026!C:C,발주검토!C152,판매현황_2026!F:F)/4</f>
        <v>11.25</v>
      </c>
      <c r="K152" s="57">
        <f t="shared" si="33"/>
        <v>-10.833333333333332</v>
      </c>
      <c r="L152" s="42" t="str">
        <f t="shared" si="34"/>
        <v>감소</v>
      </c>
      <c r="M152" s="43" t="str">
        <f>VLOOKUP(C152,'판매현황-통합'!$J$1:$Q$1420,8,0)</f>
        <v>Fiberwit Link Communication Co.,LTD</v>
      </c>
      <c r="N152" s="38">
        <f>VLOOKUP(M152,리드타임!$B$3:$D$10,3,0)</f>
        <v>60</v>
      </c>
      <c r="O152" s="82">
        <f t="shared" si="35"/>
        <v>66.25</v>
      </c>
      <c r="P152" s="42">
        <f>IFERROR(VLOOKUP(C152,재고현황!$A:$D,4,0),0)</f>
        <v>99</v>
      </c>
      <c r="Q152" s="44">
        <f t="shared" si="36"/>
        <v>4.4830188679245282</v>
      </c>
      <c r="R152" s="64">
        <f>SUMIF(입고예정_260527!C:C,발주검토!C152,입고예정_260527!F:F)</f>
        <v>0</v>
      </c>
      <c r="S152" s="44">
        <f t="shared" si="37"/>
        <v>1.4943396226415093</v>
      </c>
      <c r="T152" s="88">
        <v>100</v>
      </c>
      <c r="U152" s="62">
        <f t="shared" si="38"/>
        <v>6.0113207547169818</v>
      </c>
    </row>
    <row r="153" spans="1:21">
      <c r="A153" s="54">
        <v>189</v>
      </c>
      <c r="B153" s="41">
        <v>150</v>
      </c>
      <c r="C153" s="41" t="s">
        <v>2809</v>
      </c>
      <c r="D153" s="41" t="s">
        <v>1443</v>
      </c>
      <c r="E153" s="41" t="s">
        <v>2810</v>
      </c>
      <c r="F153" s="42">
        <f>VLOOKUP(C153,'판매현황-통합'!$J$2:$M$1479,4,0)</f>
        <v>623</v>
      </c>
      <c r="G153" s="41" t="str">
        <f>VLOOKUP(C153,'판매현황-통합'!J:P,6,0)</f>
        <v xml:space="preserve">2024/01 </v>
      </c>
      <c r="H153" s="42">
        <f>VLOOKUP(C153,'판매현황-통합'!J:P,7,0)</f>
        <v>100</v>
      </c>
      <c r="I153" s="42">
        <f t="shared" si="32"/>
        <v>25.958333333333332</v>
      </c>
      <c r="J153" s="65">
        <f>SUMIF(판매현황_2026!C:C,발주검토!C153,판매현황_2026!F:F)/4</f>
        <v>35.75</v>
      </c>
      <c r="K153" s="57">
        <f t="shared" si="33"/>
        <v>9.7916666666666679</v>
      </c>
      <c r="L153" s="42" t="str">
        <f t="shared" si="34"/>
        <v>증가</v>
      </c>
      <c r="M153" s="43" t="str">
        <f>VLOOKUP(C153,'판매현황-통합'!$J$1:$Q$1420,8,0)</f>
        <v>Fiberwit Link Communication Co.,LTD</v>
      </c>
      <c r="N153" s="38">
        <f>VLOOKUP(M153,리드타임!$B$3:$D$10,3,0)</f>
        <v>60</v>
      </c>
      <c r="O153" s="82">
        <f t="shared" si="35"/>
        <v>77.875</v>
      </c>
      <c r="P153" s="42">
        <f>IFERROR(VLOOKUP(C153,재고현황!$A:$D,4,0),0)</f>
        <v>36</v>
      </c>
      <c r="Q153" s="44">
        <f t="shared" si="36"/>
        <v>1.3868378812199038</v>
      </c>
      <c r="R153" s="64">
        <f>SUMIF(입고예정_260527!C:C,발주검토!C153,입고예정_260527!F:F)</f>
        <v>100</v>
      </c>
      <c r="S153" s="44">
        <f t="shared" si="37"/>
        <v>1.7463884430176566</v>
      </c>
      <c r="T153" s="88">
        <f>ROUND(+I153*9-P153-R153,-1)</f>
        <v>100</v>
      </c>
      <c r="U153" s="62">
        <f t="shared" si="38"/>
        <v>6.0914927768860352</v>
      </c>
    </row>
    <row r="154" spans="1:21">
      <c r="A154" s="54">
        <v>131</v>
      </c>
      <c r="B154" s="41">
        <v>151</v>
      </c>
      <c r="C154" s="41" t="s">
        <v>468</v>
      </c>
      <c r="D154" s="41" t="s">
        <v>467</v>
      </c>
      <c r="E154" s="41" t="s">
        <v>5261</v>
      </c>
      <c r="F154" s="42">
        <f>VLOOKUP(C154,'판매현황-통합'!$J$2:$M$1479,4,0)</f>
        <v>584</v>
      </c>
      <c r="G154" s="41" t="str">
        <f>VLOOKUP(C154,'판매현황-통합'!J:P,6,0)</f>
        <v xml:space="preserve">2024/05 </v>
      </c>
      <c r="H154" s="42">
        <f>VLOOKUP(C154,'판매현황-통합'!J:P,7,0)</f>
        <v>146</v>
      </c>
      <c r="I154" s="42">
        <f t="shared" si="32"/>
        <v>24.333333333333332</v>
      </c>
      <c r="J154" s="65">
        <f>SUMIF(판매현황_2026!C:C,발주검토!C154,판매현황_2026!F:F)/4</f>
        <v>26.5</v>
      </c>
      <c r="K154" s="57">
        <f t="shared" si="33"/>
        <v>2.1666666666666679</v>
      </c>
      <c r="L154" s="42" t="str">
        <f t="shared" si="34"/>
        <v>증가</v>
      </c>
      <c r="M154" s="43" t="str">
        <f>VLOOKUP(C154,'판매현황-통합'!$J$1:$Q$1420,8,0)</f>
        <v>Fiberwit Link Communication Co.,LTD</v>
      </c>
      <c r="N154" s="38">
        <f>VLOOKUP(M154,리드타임!$B$3:$D$10,3,0)</f>
        <v>60</v>
      </c>
      <c r="O154" s="82">
        <f t="shared" si="35"/>
        <v>73</v>
      </c>
      <c r="P154" s="42">
        <f>IFERROR(VLOOKUP(C154,재고현황!$A:$D,4,0),0)</f>
        <v>0</v>
      </c>
      <c r="Q154" s="44">
        <f t="shared" si="36"/>
        <v>0</v>
      </c>
      <c r="R154" s="64">
        <f>SUMIF(입고예정_260527!C:C,발주검토!C154,입고예정_260527!F:F)</f>
        <v>0</v>
      </c>
      <c r="S154" s="44">
        <f t="shared" si="37"/>
        <v>0</v>
      </c>
      <c r="T154" s="88">
        <v>220</v>
      </c>
      <c r="U154" s="62">
        <f t="shared" si="38"/>
        <v>6.0410958904109595</v>
      </c>
    </row>
    <row r="155" spans="1:21">
      <c r="A155" s="54">
        <v>164</v>
      </c>
      <c r="B155" s="41">
        <v>152</v>
      </c>
      <c r="C155" s="41" t="s">
        <v>2920</v>
      </c>
      <c r="D155" s="41" t="s">
        <v>1424</v>
      </c>
      <c r="E155" s="41" t="s">
        <v>2921</v>
      </c>
      <c r="F155" s="42">
        <f>VLOOKUP(C155,'판매현황-통합'!$J$2:$M$1479,4,0)</f>
        <v>684</v>
      </c>
      <c r="G155" s="41" t="str">
        <f>VLOOKUP(C155,'판매현황-통합'!J:P,6,0)</f>
        <v xml:space="preserve">2026/01 </v>
      </c>
      <c r="H155" s="42">
        <f>VLOOKUP(C155,'판매현황-통합'!J:P,7,0)</f>
        <v>114</v>
      </c>
      <c r="I155" s="42">
        <f t="shared" si="32"/>
        <v>28.5</v>
      </c>
      <c r="J155" s="65">
        <f>SUMIF(판매현황_2026!C:C,발주검토!C155,판매현황_2026!F:F)/4</f>
        <v>52.25</v>
      </c>
      <c r="K155" s="57">
        <f t="shared" si="33"/>
        <v>23.75</v>
      </c>
      <c r="L155" s="42" t="str">
        <f t="shared" si="34"/>
        <v>증가</v>
      </c>
      <c r="M155" s="43" t="str">
        <f>VLOOKUP(C155,'판매현황-통합'!$J$1:$Q$1420,8,0)</f>
        <v>Fiberwit Link Communication Co.,LTD</v>
      </c>
      <c r="N155" s="38">
        <f>VLOOKUP(M155,리드타임!$B$3:$D$10,3,0)</f>
        <v>60</v>
      </c>
      <c r="O155" s="82">
        <f t="shared" si="35"/>
        <v>85.5</v>
      </c>
      <c r="P155" s="42">
        <f>IFERROR(VLOOKUP(C155,재고현황!$A:$D,4,0),0)</f>
        <v>0</v>
      </c>
      <c r="Q155" s="44">
        <f t="shared" si="36"/>
        <v>0</v>
      </c>
      <c r="R155" s="64">
        <f>SUMIF(입고예정_260527!C:C,발주검토!C155,입고예정_260527!F:F)</f>
        <v>200</v>
      </c>
      <c r="S155" s="44">
        <f t="shared" si="37"/>
        <v>2.3391812865497075</v>
      </c>
      <c r="T155" s="88">
        <f>ROUND(+I155*9-P155-R155,-1)</f>
        <v>60</v>
      </c>
      <c r="U155" s="62">
        <f t="shared" si="38"/>
        <v>6.1228070175438596</v>
      </c>
    </row>
    <row r="156" spans="1:21">
      <c r="A156" s="54">
        <v>171</v>
      </c>
      <c r="B156" s="41">
        <v>153</v>
      </c>
      <c r="C156" s="41" t="s">
        <v>658</v>
      </c>
      <c r="D156" s="41" t="s">
        <v>657</v>
      </c>
      <c r="E156" s="41" t="s">
        <v>659</v>
      </c>
      <c r="F156" s="42">
        <f>VLOOKUP(C156,'판매현황-통합'!$J$2:$M$1479,4,0)</f>
        <v>479</v>
      </c>
      <c r="G156" s="41" t="str">
        <f>VLOOKUP(C156,'판매현황-통합'!J:P,6,0)</f>
        <v xml:space="preserve">2024/02 </v>
      </c>
      <c r="H156" s="42">
        <f>VLOOKUP(C156,'판매현황-통합'!J:P,7,0)</f>
        <v>350</v>
      </c>
      <c r="I156" s="42">
        <f t="shared" si="32"/>
        <v>19.958333333333332</v>
      </c>
      <c r="J156" s="65">
        <f>SUMIF(판매현황_2026!C:C,발주검토!C156,판매현황_2026!F:F)/4</f>
        <v>5</v>
      </c>
      <c r="K156" s="57">
        <f t="shared" si="33"/>
        <v>-14.958333333333332</v>
      </c>
      <c r="L156" s="42" t="str">
        <f t="shared" si="34"/>
        <v>감소</v>
      </c>
      <c r="M156" s="43" t="str">
        <f>VLOOKUP(C156,'판매현황-통합'!$J$1:$Q$1420,8,0)</f>
        <v>Fiberwit Link Communication Co.,LTD</v>
      </c>
      <c r="N156" s="38">
        <f>VLOOKUP(M156,리드타임!$B$3:$D$10,3,0)</f>
        <v>60</v>
      </c>
      <c r="O156" s="82">
        <f t="shared" si="35"/>
        <v>59.875</v>
      </c>
      <c r="P156" s="42">
        <f>IFERROR(VLOOKUP(C156,재고현황!$A:$D,4,0),0)</f>
        <v>201</v>
      </c>
      <c r="Q156" s="44">
        <f t="shared" si="36"/>
        <v>10.070981210855951</v>
      </c>
      <c r="R156" s="64">
        <f>SUMIF(입고예정_260527!C:C,발주검토!C156,입고예정_260527!F:F)</f>
        <v>200</v>
      </c>
      <c r="S156" s="44">
        <f t="shared" si="37"/>
        <v>6.6972860125260958</v>
      </c>
      <c r="T156" s="62"/>
      <c r="U156" s="62">
        <f t="shared" si="38"/>
        <v>17.091858037578287</v>
      </c>
    </row>
    <row r="157" spans="1:21">
      <c r="A157" s="54">
        <v>109</v>
      </c>
      <c r="B157" s="41">
        <v>154</v>
      </c>
      <c r="C157" s="41" t="s">
        <v>2548</v>
      </c>
      <c r="D157" s="41" t="s">
        <v>299</v>
      </c>
      <c r="E157" s="41" t="s">
        <v>2549</v>
      </c>
      <c r="F157" s="42">
        <f>VLOOKUP(C157,'판매현황-통합'!$J$2:$M$1479,4,0)</f>
        <v>612</v>
      </c>
      <c r="G157" s="41" t="str">
        <f>VLOOKUP(C157,'판매현황-통합'!J:P,6,0)</f>
        <v xml:space="preserve">2024/01 </v>
      </c>
      <c r="H157" s="42">
        <f>VLOOKUP(C157,'판매현황-통합'!J:P,7,0)</f>
        <v>70</v>
      </c>
      <c r="I157" s="42">
        <f t="shared" si="32"/>
        <v>25.5</v>
      </c>
      <c r="J157" s="65">
        <f>SUMIF(판매현황_2026!C:C,발주검토!C157,판매현황_2026!F:F)/4</f>
        <v>39</v>
      </c>
      <c r="K157" s="57">
        <f t="shared" si="33"/>
        <v>13.5</v>
      </c>
      <c r="L157" s="42" t="str">
        <f t="shared" si="34"/>
        <v>증가</v>
      </c>
      <c r="M157" s="43" t="str">
        <f>VLOOKUP(C157,'판매현황-통합'!$J$1:$Q$1420,8,0)</f>
        <v>Fiberwit Link Communication Co.,LTD</v>
      </c>
      <c r="N157" s="38">
        <f>VLOOKUP(M157,리드타임!$B$3:$D$10,3,0)</f>
        <v>60</v>
      </c>
      <c r="O157" s="82">
        <f t="shared" si="35"/>
        <v>76.5</v>
      </c>
      <c r="P157" s="42">
        <f>IFERROR(VLOOKUP(C157,재고현황!$A:$D,4,0),0)</f>
        <v>-3</v>
      </c>
      <c r="Q157" s="44">
        <f t="shared" si="36"/>
        <v>-0.11764705882352941</v>
      </c>
      <c r="R157" s="64">
        <f>SUMIF(입고예정_260527!C:C,발주검토!C157,입고예정_260527!F:F)</f>
        <v>0</v>
      </c>
      <c r="S157" s="44">
        <f t="shared" si="37"/>
        <v>-3.9215686274509803E-2</v>
      </c>
      <c r="T157" s="88">
        <f>I157*9-R157</f>
        <v>229.5</v>
      </c>
      <c r="U157" s="62">
        <f t="shared" si="38"/>
        <v>5.882352941176471</v>
      </c>
    </row>
    <row r="158" spans="1:21">
      <c r="A158" s="54">
        <v>117</v>
      </c>
      <c r="B158" s="41">
        <v>200</v>
      </c>
      <c r="C158" s="41" t="s">
        <v>176</v>
      </c>
      <c r="D158" s="41" t="s">
        <v>173</v>
      </c>
      <c r="E158" s="41" t="s">
        <v>177</v>
      </c>
      <c r="F158" s="42">
        <f>VLOOKUP(C158,'판매현황-통합'!$J$2:$M$1479,4,0)</f>
        <v>168</v>
      </c>
      <c r="G158" s="41" t="str">
        <f>VLOOKUP(C158,'판매현황-통합'!J:P,6,0)</f>
        <v xml:space="preserve">2024/07 </v>
      </c>
      <c r="H158" s="42">
        <f>VLOOKUP(C158,'판매현황-통합'!J:P,7,0)</f>
        <v>134</v>
      </c>
      <c r="I158" s="42">
        <f t="shared" si="32"/>
        <v>7</v>
      </c>
      <c r="J158" s="65">
        <f>SUMIF(판매현황_2026!C:C,발주검토!C158,판매현황_2026!F:F)/4</f>
        <v>0</v>
      </c>
      <c r="K158" s="57">
        <f t="shared" si="33"/>
        <v>-7</v>
      </c>
      <c r="L158" s="42" t="str">
        <f t="shared" si="34"/>
        <v>감소</v>
      </c>
      <c r="M158" s="43" t="str">
        <f>VLOOKUP(C158,'판매현황-통합'!$J$1:$Q$1420,8,0)</f>
        <v>Shenzhen Fibercan Optical Co., Ltd</v>
      </c>
      <c r="N158" s="38">
        <f>VLOOKUP(M158,리드타임!$B$3:$D$10,3,0)</f>
        <v>40</v>
      </c>
      <c r="O158" s="82">
        <f t="shared" si="35"/>
        <v>21</v>
      </c>
      <c r="P158" s="42">
        <f>IFERROR(VLOOKUP(C158,재고현황!$A:$D,4,0),0)</f>
        <v>61</v>
      </c>
      <c r="Q158" s="44">
        <f t="shared" si="36"/>
        <v>8.7142857142857135</v>
      </c>
      <c r="R158" s="64">
        <f>SUMIF(입고예정_260527!C:C,발주검토!C198,입고예정_260527!F:F)</f>
        <v>0</v>
      </c>
      <c r="S158" s="44">
        <f t="shared" si="37"/>
        <v>2.9047619047619047</v>
      </c>
      <c r="T158" s="85"/>
      <c r="U158" s="62">
        <f t="shared" si="38"/>
        <v>5.7142857142857144</v>
      </c>
    </row>
    <row r="159" spans="1:21">
      <c r="A159" s="54">
        <v>169</v>
      </c>
      <c r="B159" s="41">
        <v>207</v>
      </c>
      <c r="C159" s="41" t="s">
        <v>3187</v>
      </c>
      <c r="D159" s="41" t="s">
        <v>3186</v>
      </c>
      <c r="E159" s="41" t="s">
        <v>890</v>
      </c>
      <c r="F159" s="42">
        <f>VLOOKUP(C159,'판매현황-통합'!$J$2:$M$1479,4,0)</f>
        <v>137</v>
      </c>
      <c r="G159" s="41" t="str">
        <f>VLOOKUP(C159,'판매현황-통합'!J:P,6,0)</f>
        <v xml:space="preserve">2024/04 </v>
      </c>
      <c r="H159" s="42">
        <f>VLOOKUP(C159,'판매현황-통합'!J:P,7,0)</f>
        <v>92</v>
      </c>
      <c r="I159" s="42">
        <f t="shared" si="32"/>
        <v>5.708333333333333</v>
      </c>
      <c r="J159" s="65">
        <f>SUMIF(판매현황_2026!C:C,발주검토!C159,판매현황_2026!F:F)/4</f>
        <v>0</v>
      </c>
      <c r="K159" s="57">
        <f t="shared" si="33"/>
        <v>-5.708333333333333</v>
      </c>
      <c r="L159" s="42" t="str">
        <f t="shared" si="34"/>
        <v>감소</v>
      </c>
      <c r="M159" s="43" t="str">
        <f>VLOOKUP(C159,'판매현황-통합'!$J$1:$Q$1420,8,0)</f>
        <v>CFOFC Communications (Shenzhen) Co., Ltd</v>
      </c>
      <c r="N159" s="38">
        <f>VLOOKUP(M159,리드타임!$B$3:$D$10,3,0)</f>
        <v>40</v>
      </c>
      <c r="O159" s="82">
        <f t="shared" si="35"/>
        <v>17.125</v>
      </c>
      <c r="P159" s="42">
        <f>IFERROR(VLOOKUP(C159,재고현황!$A:$D,4,0),0)</f>
        <v>0</v>
      </c>
      <c r="Q159" s="44">
        <f t="shared" si="36"/>
        <v>0</v>
      </c>
      <c r="R159" s="64">
        <f>SUMIF(입고예정_260527!C:C,발주검토!#REF!,입고예정_260527!F:F)</f>
        <v>0</v>
      </c>
      <c r="S159" s="44">
        <f t="shared" si="37"/>
        <v>0</v>
      </c>
      <c r="T159" s="85"/>
      <c r="U159" s="62">
        <f t="shared" si="38"/>
        <v>-3</v>
      </c>
    </row>
    <row r="160" spans="1:21">
      <c r="A160" s="54">
        <v>200</v>
      </c>
      <c r="B160" s="41">
        <v>157</v>
      </c>
      <c r="C160" s="41" t="s">
        <v>2903</v>
      </c>
      <c r="D160" s="41" t="s">
        <v>1417</v>
      </c>
      <c r="E160" s="41" t="s">
        <v>2904</v>
      </c>
      <c r="F160" s="42">
        <f>VLOOKUP(C160,'판매현황-통합'!$J$2:$M$1479,4,0)</f>
        <v>455</v>
      </c>
      <c r="G160" s="41" t="str">
        <f>VLOOKUP(C160,'판매현황-통합'!J:P,6,0)</f>
        <v xml:space="preserve">2024/12 </v>
      </c>
      <c r="H160" s="42">
        <f>VLOOKUP(C160,'판매현황-통합'!J:P,7,0)</f>
        <v>118</v>
      </c>
      <c r="I160" s="42">
        <f t="shared" si="32"/>
        <v>18.958333333333332</v>
      </c>
      <c r="J160" s="65">
        <f>SUMIF(판매현황_2026!C:C,발주검토!C160,판매현황_2026!F:F)/4</f>
        <v>7.5</v>
      </c>
      <c r="K160" s="57">
        <f t="shared" si="33"/>
        <v>-11.458333333333332</v>
      </c>
      <c r="L160" s="42" t="str">
        <f t="shared" si="34"/>
        <v>감소</v>
      </c>
      <c r="M160" s="43" t="str">
        <f>VLOOKUP(C160,'판매현황-통합'!$J$1:$Q$1420,8,0)</f>
        <v>Fiberwit Link Communication Co.,LTD</v>
      </c>
      <c r="N160" s="38">
        <f>VLOOKUP(M160,리드타임!$B$3:$D$10,3,0)</f>
        <v>60</v>
      </c>
      <c r="O160" s="82">
        <f t="shared" si="35"/>
        <v>56.875</v>
      </c>
      <c r="P160" s="42">
        <f>IFERROR(VLOOKUP(C160,재고현황!$A:$D,4,0),0)</f>
        <v>90</v>
      </c>
      <c r="Q160" s="44">
        <f t="shared" si="36"/>
        <v>4.7472527472527473</v>
      </c>
      <c r="R160" s="64">
        <f>SUMIF(입고예정_260527!C:C,발주검토!C160,입고예정_260527!F:F)</f>
        <v>0</v>
      </c>
      <c r="S160" s="44">
        <f t="shared" si="37"/>
        <v>1.5824175824175823</v>
      </c>
      <c r="T160" s="88">
        <v>90</v>
      </c>
      <c r="U160" s="62">
        <f t="shared" si="38"/>
        <v>6.4945054945054945</v>
      </c>
    </row>
    <row r="161" spans="1:21">
      <c r="A161" s="54">
        <v>140</v>
      </c>
      <c r="B161" s="41">
        <v>158</v>
      </c>
      <c r="C161" s="41" t="s">
        <v>2590</v>
      </c>
      <c r="D161" s="41" t="s">
        <v>312</v>
      </c>
      <c r="E161" s="41" t="s">
        <v>2591</v>
      </c>
      <c r="F161" s="42">
        <f>VLOOKUP(C161,'판매현황-통합'!$J$2:$M$1479,4,0)</f>
        <v>625</v>
      </c>
      <c r="G161" s="41" t="str">
        <f>VLOOKUP(C161,'판매현황-통합'!J:P,6,0)</f>
        <v xml:space="preserve">2024/03 </v>
      </c>
      <c r="H161" s="42">
        <f>VLOOKUP(C161,'판매현황-통합'!J:P,7,0)</f>
        <v>132</v>
      </c>
      <c r="I161" s="42">
        <f t="shared" si="32"/>
        <v>26.041666666666668</v>
      </c>
      <c r="J161" s="65">
        <f>SUMIF(판매현황_2026!C:C,발주검토!C161,판매현황_2026!F:F)/4</f>
        <v>53</v>
      </c>
      <c r="K161" s="57">
        <f t="shared" si="33"/>
        <v>26.958333333333332</v>
      </c>
      <c r="L161" s="42" t="str">
        <f t="shared" si="34"/>
        <v>증가</v>
      </c>
      <c r="M161" s="43" t="str">
        <f>VLOOKUP(C161,'판매현황-통합'!$J$1:$Q$1420,8,0)</f>
        <v>Fiberwit Link Communication Co.,LTD</v>
      </c>
      <c r="N161" s="38">
        <f>VLOOKUP(M161,리드타임!$B$3:$D$10,3,0)</f>
        <v>60</v>
      </c>
      <c r="O161" s="82">
        <f t="shared" si="35"/>
        <v>78.125</v>
      </c>
      <c r="P161" s="42">
        <f>IFERROR(VLOOKUP(C161,재고현황!$A:$D,4,0),0)</f>
        <v>0</v>
      </c>
      <c r="Q161" s="44">
        <f t="shared" si="36"/>
        <v>0</v>
      </c>
      <c r="R161" s="64">
        <f>SUMIF(입고예정_260527!C:C,발주검토!C161,입고예정_260527!F:F)</f>
        <v>100</v>
      </c>
      <c r="S161" s="44">
        <f t="shared" si="37"/>
        <v>1.28</v>
      </c>
      <c r="T161" s="88">
        <v>150</v>
      </c>
      <c r="U161" s="62">
        <f t="shared" si="38"/>
        <v>6.6</v>
      </c>
    </row>
    <row r="162" spans="1:21">
      <c r="A162" s="54">
        <v>223</v>
      </c>
      <c r="B162" s="41">
        <v>159</v>
      </c>
      <c r="C162" s="41" t="s">
        <v>2838</v>
      </c>
      <c r="D162" s="41" t="s">
        <v>1401</v>
      </c>
      <c r="E162" s="41" t="s">
        <v>2839</v>
      </c>
      <c r="F162" s="42">
        <f>VLOOKUP(C162,'판매현황-통합'!$J$2:$M$1479,4,0)</f>
        <v>643</v>
      </c>
      <c r="G162" s="41" t="str">
        <f>VLOOKUP(C162,'판매현황-통합'!J:P,6,0)</f>
        <v xml:space="preserve">2024/01 </v>
      </c>
      <c r="H162" s="42">
        <f>VLOOKUP(C162,'판매현황-통합'!J:P,7,0)</f>
        <v>200</v>
      </c>
      <c r="I162" s="42">
        <f t="shared" si="32"/>
        <v>26.791666666666668</v>
      </c>
      <c r="J162" s="65">
        <f>SUMIF(판매현황_2026!C:C,발주검토!C162,판매현황_2026!F:F)/4</f>
        <v>62.5</v>
      </c>
      <c r="K162" s="57">
        <f t="shared" si="33"/>
        <v>35.708333333333329</v>
      </c>
      <c r="L162" s="42" t="str">
        <f t="shared" si="34"/>
        <v>증가</v>
      </c>
      <c r="M162" s="43" t="str">
        <f>VLOOKUP(C162,'판매현황-통합'!$J$1:$Q$1420,8,0)</f>
        <v>Fiberwit Link Communication Co.,LTD</v>
      </c>
      <c r="N162" s="38">
        <f>VLOOKUP(M162,리드타임!$B$3:$D$10,3,0)</f>
        <v>60</v>
      </c>
      <c r="O162" s="82">
        <f t="shared" si="35"/>
        <v>80.375</v>
      </c>
      <c r="P162" s="42">
        <f>IFERROR(VLOOKUP(C162,재고현황!$A:$D,4,0),0)</f>
        <v>100</v>
      </c>
      <c r="Q162" s="44">
        <f t="shared" si="36"/>
        <v>3.7325038880248833</v>
      </c>
      <c r="R162" s="64">
        <f>SUMIF(입고예정_260527!C:C,발주검토!C162,입고예정_260527!F:F)</f>
        <v>250</v>
      </c>
      <c r="S162" s="44">
        <f t="shared" si="37"/>
        <v>4.3545878693623639</v>
      </c>
      <c r="T162" s="62"/>
      <c r="U162" s="62">
        <f t="shared" si="38"/>
        <v>10.063763608087092</v>
      </c>
    </row>
    <row r="163" spans="1:21">
      <c r="A163" s="54">
        <v>115</v>
      </c>
      <c r="B163" s="41">
        <v>160</v>
      </c>
      <c r="C163" s="41" t="s">
        <v>2404</v>
      </c>
      <c r="D163" s="41" t="s">
        <v>236</v>
      </c>
      <c r="E163" s="41" t="s">
        <v>2405</v>
      </c>
      <c r="F163" s="42">
        <f>VLOOKUP(C163,'판매현황-통합'!$J$2:$M$1479,4,0)</f>
        <v>462</v>
      </c>
      <c r="G163" s="41" t="str">
        <f>VLOOKUP(C163,'판매현황-통합'!J:P,6,0)</f>
        <v xml:space="preserve">2024/01 </v>
      </c>
      <c r="H163" s="42">
        <f>VLOOKUP(C163,'판매현황-통합'!J:P,7,0)</f>
        <v>89</v>
      </c>
      <c r="I163" s="42">
        <f t="shared" si="32"/>
        <v>19.25</v>
      </c>
      <c r="J163" s="65">
        <f>SUMIF(판매현황_2026!C:C,발주검토!C163,판매현황_2026!F:F)/4</f>
        <v>19</v>
      </c>
      <c r="K163" s="57">
        <f t="shared" si="33"/>
        <v>-0.25</v>
      </c>
      <c r="L163" s="42" t="str">
        <f t="shared" si="34"/>
        <v>감소</v>
      </c>
      <c r="M163" s="43" t="str">
        <f>VLOOKUP(C163,'판매현황-통합'!$J$1:$Q$1420,8,0)</f>
        <v>Fiberwit Link Communication Co.,LTD</v>
      </c>
      <c r="N163" s="38">
        <f>VLOOKUP(M163,리드타임!$B$3:$D$10,3,0)</f>
        <v>60</v>
      </c>
      <c r="O163" s="82">
        <f t="shared" si="35"/>
        <v>57.75</v>
      </c>
      <c r="P163" s="42">
        <f>IFERROR(VLOOKUP(C163,재고현황!$A:$D,4,0),0)</f>
        <v>-10</v>
      </c>
      <c r="Q163" s="44">
        <f t="shared" si="36"/>
        <v>-0.51948051948051943</v>
      </c>
      <c r="R163" s="64">
        <f>SUMIF(입고예정_260527!C:C,발주검토!C163,입고예정_260527!F:F)</f>
        <v>0</v>
      </c>
      <c r="S163" s="44">
        <f t="shared" si="37"/>
        <v>-0.17316017316017315</v>
      </c>
      <c r="T163" s="88">
        <v>160</v>
      </c>
      <c r="U163" s="62">
        <f t="shared" si="38"/>
        <v>4.7922077922077921</v>
      </c>
    </row>
    <row r="164" spans="1:21">
      <c r="A164" s="54">
        <v>136</v>
      </c>
      <c r="B164" s="41">
        <v>161</v>
      </c>
      <c r="C164" s="41" t="s">
        <v>2519</v>
      </c>
      <c r="D164" s="41" t="s">
        <v>294</v>
      </c>
      <c r="E164" s="41" t="s">
        <v>2520</v>
      </c>
      <c r="F164" s="42">
        <f>VLOOKUP(C164,'판매현황-통합'!$J$2:$M$1479,4,0)</f>
        <v>401</v>
      </c>
      <c r="G164" s="41" t="str">
        <f>VLOOKUP(C164,'판매현황-통합'!J:P,6,0)</f>
        <v xml:space="preserve">2024/01 </v>
      </c>
      <c r="H164" s="42">
        <f>VLOOKUP(C164,'판매현황-통합'!J:P,7,0)</f>
        <v>100</v>
      </c>
      <c r="I164" s="42">
        <f t="shared" si="32"/>
        <v>16.708333333333332</v>
      </c>
      <c r="J164" s="65">
        <f>SUMIF(판매현황_2026!C:C,발주검토!C164,판매현황_2026!F:F)/4</f>
        <v>5</v>
      </c>
      <c r="K164" s="57">
        <f t="shared" si="33"/>
        <v>-11.708333333333332</v>
      </c>
      <c r="L164" s="42" t="str">
        <f t="shared" si="34"/>
        <v>감소</v>
      </c>
      <c r="M164" s="43" t="str">
        <f>VLOOKUP(C164,'판매현황-통합'!$J$1:$Q$1420,8,0)</f>
        <v>Fiberwit Link Communication Co.,LTD</v>
      </c>
      <c r="N164" s="38">
        <f>VLOOKUP(M164,리드타임!$B$3:$D$10,3,0)</f>
        <v>60</v>
      </c>
      <c r="O164" s="82">
        <f t="shared" si="35"/>
        <v>50.125</v>
      </c>
      <c r="P164" s="42">
        <f>IFERROR(VLOOKUP(C164,재고현황!$A:$D,4,0),0)</f>
        <v>100</v>
      </c>
      <c r="Q164" s="44">
        <f t="shared" si="36"/>
        <v>5.9850374064837908</v>
      </c>
      <c r="R164" s="64">
        <f>SUMIF(입고예정_260527!C:C,발주검토!C164,입고예정_260527!F:F)</f>
        <v>0</v>
      </c>
      <c r="S164" s="44">
        <f t="shared" si="37"/>
        <v>1.9950124688279303</v>
      </c>
      <c r="T164" s="88">
        <f t="shared" ref="T164" si="41">I164*9-R164</f>
        <v>150.375</v>
      </c>
      <c r="U164" s="62">
        <f t="shared" si="38"/>
        <v>11.985037406483791</v>
      </c>
    </row>
    <row r="165" spans="1:21">
      <c r="A165" s="54">
        <v>139</v>
      </c>
      <c r="B165" s="41">
        <v>209</v>
      </c>
      <c r="C165" s="41" t="s">
        <v>883</v>
      </c>
      <c r="D165" s="41" t="s">
        <v>882</v>
      </c>
      <c r="E165" s="41" t="s">
        <v>884</v>
      </c>
      <c r="F165" s="42">
        <f>VLOOKUP(C165,'판매현황-통합'!$J$2:$M$1479,4,0)</f>
        <v>120</v>
      </c>
      <c r="G165" s="41" t="str">
        <f>VLOOKUP(C165,'판매현황-통합'!J:P,6,0)</f>
        <v xml:space="preserve">2024/01 </v>
      </c>
      <c r="H165" s="42">
        <f>VLOOKUP(C165,'판매현황-통합'!J:P,7,0)</f>
        <v>60</v>
      </c>
      <c r="I165" s="42">
        <f t="shared" si="32"/>
        <v>5</v>
      </c>
      <c r="J165" s="65">
        <f>SUMIF(판매현황_2026!C:C,발주검토!C165,판매현황_2026!F:F)/4</f>
        <v>0</v>
      </c>
      <c r="K165" s="57">
        <f t="shared" si="33"/>
        <v>-5</v>
      </c>
      <c r="L165" s="42" t="str">
        <f t="shared" si="34"/>
        <v>감소</v>
      </c>
      <c r="M165" s="43" t="str">
        <f>VLOOKUP(C165,'판매현황-통합'!$J$1:$Q$1420,8,0)</f>
        <v>CFOFC Communications (Shenzhen) Co., Ltd</v>
      </c>
      <c r="N165" s="38">
        <f>VLOOKUP(M165,리드타임!$B$3:$D$10,3,0)</f>
        <v>40</v>
      </c>
      <c r="O165" s="82">
        <f t="shared" si="35"/>
        <v>15</v>
      </c>
      <c r="P165" s="42">
        <f>IFERROR(VLOOKUP(C165,재고현황!$A:$D,4,0),0)</f>
        <v>0</v>
      </c>
      <c r="Q165" s="44">
        <f t="shared" si="36"/>
        <v>0</v>
      </c>
      <c r="R165" s="64">
        <f>SUMIF(입고예정_260527!C:C,발주검토!#REF!,입고예정_260527!F:F)</f>
        <v>0</v>
      </c>
      <c r="S165" s="44">
        <f t="shared" si="37"/>
        <v>0</v>
      </c>
      <c r="T165" s="85"/>
      <c r="U165" s="62">
        <f t="shared" si="38"/>
        <v>-3</v>
      </c>
    </row>
    <row r="166" spans="1:21">
      <c r="A166" s="54">
        <v>195</v>
      </c>
      <c r="B166" s="41">
        <v>163</v>
      </c>
      <c r="C166" s="41" t="s">
        <v>2517</v>
      </c>
      <c r="D166" s="41" t="s">
        <v>294</v>
      </c>
      <c r="E166" s="41" t="s">
        <v>2518</v>
      </c>
      <c r="F166" s="42">
        <f>VLOOKUP(C166,'판매현황-통합'!$J$2:$M$1479,4,0)</f>
        <v>515</v>
      </c>
      <c r="G166" s="41" t="str">
        <f>VLOOKUP(C166,'판매현황-통합'!J:P,6,0)</f>
        <v xml:space="preserve">2024/01 </v>
      </c>
      <c r="H166" s="42">
        <f>VLOOKUP(C166,'판매현황-통합'!J:P,7,0)</f>
        <v>150</v>
      </c>
      <c r="I166" s="42">
        <f t="shared" si="32"/>
        <v>21.458333333333332</v>
      </c>
      <c r="J166" s="65">
        <f>SUMIF(판매현황_2026!C:C,발주검토!C166,판매현황_2026!F:F)/4</f>
        <v>37.5</v>
      </c>
      <c r="K166" s="57">
        <f t="shared" si="33"/>
        <v>16.041666666666668</v>
      </c>
      <c r="L166" s="42" t="str">
        <f t="shared" si="34"/>
        <v>증가</v>
      </c>
      <c r="M166" s="43" t="str">
        <f>VLOOKUP(C166,'판매현황-통합'!$J$1:$Q$1420,8,0)</f>
        <v>Fiberwit Link Communication Co.,LTD</v>
      </c>
      <c r="N166" s="38">
        <f>VLOOKUP(M166,리드타임!$B$3:$D$10,3,0)</f>
        <v>60</v>
      </c>
      <c r="O166" s="82">
        <f t="shared" si="35"/>
        <v>64.375</v>
      </c>
      <c r="P166" s="42">
        <f>IFERROR(VLOOKUP(C166,재고현황!$A:$D,4,0),0)</f>
        <v>300</v>
      </c>
      <c r="Q166" s="44">
        <f t="shared" si="36"/>
        <v>13.980582524271846</v>
      </c>
      <c r="R166" s="64">
        <f>SUMIF(입고예정_260527!C:C,발주검토!C166,입고예정_260527!F:F)</f>
        <v>240</v>
      </c>
      <c r="S166" s="44">
        <f t="shared" si="37"/>
        <v>8.3883495145631066</v>
      </c>
      <c r="T166" s="62"/>
      <c r="U166" s="62">
        <f t="shared" si="38"/>
        <v>22.16504854368932</v>
      </c>
    </row>
    <row r="167" spans="1:21">
      <c r="A167" s="54">
        <v>116</v>
      </c>
      <c r="B167" s="41">
        <v>164</v>
      </c>
      <c r="C167" s="41" t="s">
        <v>2343</v>
      </c>
      <c r="D167" s="41" t="s">
        <v>299</v>
      </c>
      <c r="E167" s="41" t="s">
        <v>2344</v>
      </c>
      <c r="F167" s="42">
        <f>VLOOKUP(C167,'판매현황-통합'!$J$2:$M$1479,4,0)</f>
        <v>377</v>
      </c>
      <c r="G167" s="41" t="str">
        <f>VLOOKUP(C167,'판매현황-통합'!J:P,6,0)</f>
        <v xml:space="preserve">2024/01 </v>
      </c>
      <c r="H167" s="42">
        <f>VLOOKUP(C167,'판매현황-통합'!J:P,7,0)</f>
        <v>200</v>
      </c>
      <c r="I167" s="42">
        <f t="shared" si="32"/>
        <v>15.708333333333334</v>
      </c>
      <c r="J167" s="65">
        <f>SUMIF(판매현황_2026!C:C,발주검토!C167,판매현황_2026!F:F)/4</f>
        <v>3.75</v>
      </c>
      <c r="K167" s="57">
        <f t="shared" si="33"/>
        <v>-11.958333333333334</v>
      </c>
      <c r="L167" s="42" t="str">
        <f t="shared" si="34"/>
        <v>감소</v>
      </c>
      <c r="M167" s="43" t="str">
        <f>VLOOKUP(C167,'판매현황-통합'!$J$1:$Q$1420,8,0)</f>
        <v>Fiberwit Link Communication Co.,LTD</v>
      </c>
      <c r="N167" s="38">
        <f>VLOOKUP(M167,리드타임!$B$3:$D$10,3,0)</f>
        <v>60</v>
      </c>
      <c r="O167" s="82">
        <f t="shared" si="35"/>
        <v>47.125</v>
      </c>
      <c r="P167" s="42">
        <f>IFERROR(VLOOKUP(C167,재고현황!$A:$D,4,0),0)</f>
        <v>62</v>
      </c>
      <c r="Q167" s="44">
        <f t="shared" si="36"/>
        <v>3.9469496021220158</v>
      </c>
      <c r="R167" s="64">
        <f>SUMIF(입고예정_260527!C:C,발주검토!C167,입고예정_260527!F:F)</f>
        <v>0</v>
      </c>
      <c r="S167" s="44">
        <f t="shared" si="37"/>
        <v>1.3156498673740054</v>
      </c>
      <c r="T167" s="88">
        <v>90</v>
      </c>
      <c r="U167" s="62">
        <f t="shared" si="38"/>
        <v>6.6763925729442972</v>
      </c>
    </row>
    <row r="168" spans="1:21">
      <c r="A168" s="54">
        <v>135</v>
      </c>
      <c r="B168" s="41">
        <v>165</v>
      </c>
      <c r="C168" s="41" t="s">
        <v>806</v>
      </c>
      <c r="D168" s="41" t="s">
        <v>805</v>
      </c>
      <c r="E168" s="41" t="s">
        <v>807</v>
      </c>
      <c r="F168" s="42">
        <f>VLOOKUP(C168,'판매현황-통합'!$J$2:$M$1479,4,0)</f>
        <v>359</v>
      </c>
      <c r="G168" s="41" t="str">
        <f>VLOOKUP(C168,'판매현황-통합'!J:P,6,0)</f>
        <v xml:space="preserve">2024/01 </v>
      </c>
      <c r="H168" s="42">
        <f>VLOOKUP(C168,'판매현황-통합'!J:P,7,0)</f>
        <v>100</v>
      </c>
      <c r="I168" s="42">
        <f t="shared" si="32"/>
        <v>14.958333333333334</v>
      </c>
      <c r="J168" s="65">
        <f>SUMIF(판매현황_2026!C:C,발주검토!C168,판매현황_2026!F:F)/4</f>
        <v>0</v>
      </c>
      <c r="K168" s="57">
        <f t="shared" si="33"/>
        <v>-14.958333333333334</v>
      </c>
      <c r="L168" s="42" t="str">
        <f t="shared" si="34"/>
        <v>감소</v>
      </c>
      <c r="M168" s="43" t="str">
        <f>VLOOKUP(C168,'판매현황-통합'!$J$1:$Q$1420,8,0)</f>
        <v>Fiberwit Link Communication Co.,LTD</v>
      </c>
      <c r="N168" s="38">
        <f>VLOOKUP(M168,리드타임!$B$3:$D$10,3,0)</f>
        <v>60</v>
      </c>
      <c r="O168" s="82">
        <f t="shared" si="35"/>
        <v>44.875</v>
      </c>
      <c r="P168" s="42">
        <f>IFERROR(VLOOKUP(C168,재고현황!$A:$D,4,0),0)</f>
        <v>0</v>
      </c>
      <c r="Q168" s="44">
        <f t="shared" si="36"/>
        <v>0</v>
      </c>
      <c r="R168" s="64">
        <f>SUMIF(입고예정_260527!C:C,발주검토!C168,입고예정_260527!F:F)</f>
        <v>200</v>
      </c>
      <c r="S168" s="44">
        <f t="shared" si="37"/>
        <v>4.4568245125348191</v>
      </c>
      <c r="T168" s="62"/>
      <c r="U168" s="62">
        <f t="shared" si="38"/>
        <v>10.370473537604456</v>
      </c>
    </row>
    <row r="169" spans="1:21">
      <c r="A169" s="54">
        <v>178</v>
      </c>
      <c r="B169" s="41">
        <v>166</v>
      </c>
      <c r="C169" s="41" t="s">
        <v>2596</v>
      </c>
      <c r="D169" s="41" t="s">
        <v>314</v>
      </c>
      <c r="E169" s="41" t="s">
        <v>2597</v>
      </c>
      <c r="F169" s="42">
        <f>VLOOKUP(C169,'판매현황-통합'!$J$2:$M$1479,4,0)</f>
        <v>431</v>
      </c>
      <c r="G169" s="41" t="str">
        <f>VLOOKUP(C169,'판매현황-통합'!J:P,6,0)</f>
        <v xml:space="preserve">2024/02 </v>
      </c>
      <c r="H169" s="42">
        <f>VLOOKUP(C169,'판매현황-통합'!J:P,7,0)</f>
        <v>65</v>
      </c>
      <c r="I169" s="42">
        <f t="shared" si="32"/>
        <v>17.958333333333332</v>
      </c>
      <c r="J169" s="65">
        <f>SUMIF(판매현황_2026!C:C,발주검토!C169,판매현황_2026!F:F)/4</f>
        <v>18.75</v>
      </c>
      <c r="K169" s="57">
        <f t="shared" si="33"/>
        <v>0.79166666666666785</v>
      </c>
      <c r="L169" s="42" t="str">
        <f t="shared" si="34"/>
        <v>증가</v>
      </c>
      <c r="M169" s="43" t="str">
        <f>VLOOKUP(C169,'판매현황-통합'!$J$1:$Q$1420,8,0)</f>
        <v>Fiberwit Link Communication Co.,LTD</v>
      </c>
      <c r="N169" s="38">
        <f>VLOOKUP(M169,리드타임!$B$3:$D$10,3,0)</f>
        <v>60</v>
      </c>
      <c r="O169" s="82">
        <f t="shared" si="35"/>
        <v>53.875</v>
      </c>
      <c r="P169" s="42">
        <f>IFERROR(VLOOKUP(C169,재고현황!$A:$D,4,0),0)</f>
        <v>69</v>
      </c>
      <c r="Q169" s="44">
        <f t="shared" si="36"/>
        <v>3.8422273781902554</v>
      </c>
      <c r="R169" s="64">
        <f>SUMIF(입고예정_260527!C:C,발주검토!C169,입고예정_260527!F:F)</f>
        <v>100</v>
      </c>
      <c r="S169" s="44">
        <f t="shared" si="37"/>
        <v>3.1368909512761021</v>
      </c>
      <c r="T169" s="62"/>
      <c r="U169" s="62">
        <f t="shared" si="38"/>
        <v>6.4106728538283066</v>
      </c>
    </row>
    <row r="170" spans="1:21">
      <c r="A170" s="54">
        <v>185</v>
      </c>
      <c r="B170" s="41">
        <v>167</v>
      </c>
      <c r="C170" s="41" t="s">
        <v>2499</v>
      </c>
      <c r="D170" s="41" t="s">
        <v>264</v>
      </c>
      <c r="E170" s="41" t="s">
        <v>2500</v>
      </c>
      <c r="F170" s="42">
        <f>VLOOKUP(C170,'판매현황-통합'!$J$2:$M$1479,4,0)</f>
        <v>450</v>
      </c>
      <c r="G170" s="41" t="str">
        <f>VLOOKUP(C170,'판매현황-통합'!J:P,6,0)</f>
        <v xml:space="preserve">2024/01 </v>
      </c>
      <c r="H170" s="42">
        <f>VLOOKUP(C170,'판매현황-통합'!J:P,7,0)</f>
        <v>120</v>
      </c>
      <c r="I170" s="42">
        <f t="shared" si="32"/>
        <v>18.75</v>
      </c>
      <c r="J170" s="65">
        <f>SUMIF(판매현황_2026!C:C,발주검토!C170,판매현황_2026!F:F)/4</f>
        <v>25</v>
      </c>
      <c r="K170" s="57">
        <f t="shared" si="33"/>
        <v>6.25</v>
      </c>
      <c r="L170" s="42" t="str">
        <f t="shared" si="34"/>
        <v>증가</v>
      </c>
      <c r="M170" s="43" t="str">
        <f>VLOOKUP(C170,'판매현황-통합'!$J$1:$Q$1420,8,0)</f>
        <v>Fiberwit Link Communication Co.,LTD</v>
      </c>
      <c r="N170" s="38">
        <f>VLOOKUP(M170,리드타임!$B$3:$D$10,3,0)</f>
        <v>60</v>
      </c>
      <c r="O170" s="82">
        <f t="shared" si="35"/>
        <v>56.25</v>
      </c>
      <c r="P170" s="42">
        <f>IFERROR(VLOOKUP(C170,재고현황!$A:$D,4,0),0)</f>
        <v>5</v>
      </c>
      <c r="Q170" s="44">
        <f t="shared" si="36"/>
        <v>0.26666666666666666</v>
      </c>
      <c r="R170" s="64">
        <f>SUMIF(입고예정_260527!C:C,발주검토!C170,입고예정_260527!F:F)</f>
        <v>200</v>
      </c>
      <c r="S170" s="44">
        <f t="shared" si="37"/>
        <v>3.6444444444444444</v>
      </c>
      <c r="T170" s="62"/>
      <c r="U170" s="62">
        <f t="shared" si="38"/>
        <v>7.9333333333333336</v>
      </c>
    </row>
    <row r="171" spans="1:21">
      <c r="A171" s="54">
        <v>184</v>
      </c>
      <c r="B171" s="41">
        <v>168</v>
      </c>
      <c r="C171" s="41" t="s">
        <v>2408</v>
      </c>
      <c r="D171" s="41" t="s">
        <v>236</v>
      </c>
      <c r="E171" s="41" t="s">
        <v>2409</v>
      </c>
      <c r="F171" s="42">
        <f>VLOOKUP(C171,'판매현황-통합'!$J$2:$M$1479,4,0)</f>
        <v>358</v>
      </c>
      <c r="G171" s="41" t="str">
        <f>VLOOKUP(C171,'판매현황-통합'!J:P,6,0)</f>
        <v xml:space="preserve">2024/05 </v>
      </c>
      <c r="H171" s="42">
        <f>VLOOKUP(C171,'판매현황-통합'!J:P,7,0)</f>
        <v>72</v>
      </c>
      <c r="I171" s="42">
        <f t="shared" si="32"/>
        <v>14.916666666666666</v>
      </c>
      <c r="J171" s="65">
        <f>SUMIF(판매현황_2026!C:C,발주검토!C171,판매현황_2026!F:F)/4</f>
        <v>3.5</v>
      </c>
      <c r="K171" s="57">
        <f t="shared" si="33"/>
        <v>-11.416666666666666</v>
      </c>
      <c r="L171" s="42" t="str">
        <f t="shared" si="34"/>
        <v>감소</v>
      </c>
      <c r="M171" s="43" t="str">
        <f>VLOOKUP(C171,'판매현황-통합'!$J$1:$Q$1420,8,0)</f>
        <v>Fiberwit Link Communication Co.,LTD</v>
      </c>
      <c r="N171" s="38">
        <f>VLOOKUP(M171,리드타임!$B$3:$D$10,3,0)</f>
        <v>60</v>
      </c>
      <c r="O171" s="82">
        <f t="shared" si="35"/>
        <v>44.75</v>
      </c>
      <c r="P171" s="42">
        <f>IFERROR(VLOOKUP(C171,재고현황!$A:$D,4,0),0)</f>
        <v>-2</v>
      </c>
      <c r="Q171" s="44">
        <f t="shared" si="36"/>
        <v>-0.13407821229050279</v>
      </c>
      <c r="R171" s="64">
        <f>SUMIF(입고예정_260527!C:C,발주검토!C171,입고예정_260527!F:F)</f>
        <v>0</v>
      </c>
      <c r="S171" s="44">
        <f t="shared" si="37"/>
        <v>-4.4692737430167599E-2</v>
      </c>
      <c r="T171" s="88">
        <f t="shared" ref="T171" si="42">I171*9-R171</f>
        <v>134.25</v>
      </c>
      <c r="U171" s="62">
        <f t="shared" si="38"/>
        <v>5.8659217877094978</v>
      </c>
    </row>
    <row r="172" spans="1:21">
      <c r="A172" s="54">
        <v>214</v>
      </c>
      <c r="B172" s="41">
        <v>169</v>
      </c>
      <c r="C172" s="41" t="s">
        <v>2889</v>
      </c>
      <c r="D172" s="41" t="s">
        <v>1412</v>
      </c>
      <c r="E172" s="41" t="s">
        <v>2890</v>
      </c>
      <c r="F172" s="42">
        <f>VLOOKUP(C172,'판매현황-통합'!$J$2:$M$1479,4,0)</f>
        <v>403</v>
      </c>
      <c r="G172" s="41" t="str">
        <f>VLOOKUP(C172,'판매현황-통합'!J:P,6,0)</f>
        <v xml:space="preserve">2024/02 </v>
      </c>
      <c r="H172" s="42">
        <f>VLOOKUP(C172,'판매현황-통합'!J:P,7,0)</f>
        <v>115</v>
      </c>
      <c r="I172" s="42">
        <f t="shared" si="32"/>
        <v>16.791666666666668</v>
      </c>
      <c r="J172" s="65">
        <f>SUMIF(판매현황_2026!C:C,발주검토!C172,판매현황_2026!F:F)/4</f>
        <v>15</v>
      </c>
      <c r="K172" s="57">
        <f t="shared" si="33"/>
        <v>-1.7916666666666679</v>
      </c>
      <c r="L172" s="42" t="str">
        <f t="shared" si="34"/>
        <v>감소</v>
      </c>
      <c r="M172" s="43" t="str">
        <f>VLOOKUP(C172,'판매현황-통합'!$J$1:$Q$1420,8,0)</f>
        <v>Fiberwit Link Communication Co.,LTD</v>
      </c>
      <c r="N172" s="38">
        <f>VLOOKUP(M172,리드타임!$B$3:$D$10,3,0)</f>
        <v>60</v>
      </c>
      <c r="O172" s="82">
        <f t="shared" si="35"/>
        <v>50.375</v>
      </c>
      <c r="P172" s="42">
        <f>IFERROR(VLOOKUP(C172,재고현황!$A:$D,4,0),0)</f>
        <v>-42</v>
      </c>
      <c r="Q172" s="44">
        <f t="shared" si="36"/>
        <v>-2.5012406947890815</v>
      </c>
      <c r="R172" s="64">
        <f>SUMIF(입고예정_260527!C:C,발주검토!C172,입고예정_260527!F:F)</f>
        <v>30</v>
      </c>
      <c r="S172" s="44">
        <f t="shared" si="37"/>
        <v>-0.23821339950372208</v>
      </c>
      <c r="T172" s="88">
        <v>160</v>
      </c>
      <c r="U172" s="62">
        <f t="shared" si="38"/>
        <v>5.8138957816377168</v>
      </c>
    </row>
    <row r="173" spans="1:21">
      <c r="A173" s="54">
        <v>79</v>
      </c>
      <c r="B173" s="41">
        <v>170</v>
      </c>
      <c r="C173" s="41" t="s">
        <v>174</v>
      </c>
      <c r="D173" s="41" t="s">
        <v>173</v>
      </c>
      <c r="E173" s="41" t="s">
        <v>175</v>
      </c>
      <c r="F173" s="42">
        <f>VLOOKUP(C173,'판매현황-통합'!$J$2:$M$1479,4,0)</f>
        <v>370</v>
      </c>
      <c r="G173" s="41" t="str">
        <f>VLOOKUP(C173,'판매현황-통합'!J:P,6,0)</f>
        <v xml:space="preserve">2024/01 </v>
      </c>
      <c r="H173" s="42">
        <f>VLOOKUP(C173,'판매현황-통합'!J:P,7,0)</f>
        <v>100</v>
      </c>
      <c r="I173" s="42">
        <f t="shared" si="32"/>
        <v>15.416666666666666</v>
      </c>
      <c r="J173" s="65">
        <f>SUMIF(판매현황_2026!C:C,발주검토!C173,판매현황_2026!F:F)/4</f>
        <v>7.5</v>
      </c>
      <c r="K173" s="57">
        <f t="shared" si="33"/>
        <v>-7.9166666666666661</v>
      </c>
      <c r="L173" s="42" t="str">
        <f t="shared" si="34"/>
        <v>감소</v>
      </c>
      <c r="M173" s="43" t="str">
        <f>VLOOKUP(C173,'판매현황-통합'!$J$1:$Q$1420,8,0)</f>
        <v>Shenzhen Fibercan Optical Co., Ltd</v>
      </c>
      <c r="N173" s="38">
        <f>VLOOKUP(M173,리드타임!$B$3:$D$10,3,0)</f>
        <v>40</v>
      </c>
      <c r="O173" s="82">
        <f t="shared" si="35"/>
        <v>46.25</v>
      </c>
      <c r="P173" s="42">
        <f>IFERROR(VLOOKUP(C173,재고현황!$A:$D,4,0),0)</f>
        <v>91</v>
      </c>
      <c r="Q173" s="44">
        <f t="shared" si="36"/>
        <v>5.9027027027027028</v>
      </c>
      <c r="R173" s="64">
        <f>SUMIF(입고예정_260527!C:C,발주검토!C173,입고예정_260527!F:F)</f>
        <v>0</v>
      </c>
      <c r="S173" s="44">
        <f t="shared" si="37"/>
        <v>1.9675675675675677</v>
      </c>
      <c r="T173" s="85"/>
      <c r="U173" s="62">
        <f t="shared" si="38"/>
        <v>2.9027027027027028</v>
      </c>
    </row>
    <row r="174" spans="1:21">
      <c r="A174" s="54">
        <v>198</v>
      </c>
      <c r="B174" s="41">
        <v>171</v>
      </c>
      <c r="C174" s="41" t="s">
        <v>2930</v>
      </c>
      <c r="D174" s="41" t="s">
        <v>2781</v>
      </c>
      <c r="E174" s="41" t="s">
        <v>2931</v>
      </c>
      <c r="F174" s="42">
        <f>VLOOKUP(C174,'판매현황-통합'!$J$2:$M$1479,4,0)</f>
        <v>459</v>
      </c>
      <c r="G174" s="41" t="str">
        <f>VLOOKUP(C174,'판매현황-통합'!J:P,6,0)</f>
        <v xml:space="preserve">2024/01 </v>
      </c>
      <c r="H174" s="42">
        <f>VLOOKUP(C174,'판매현황-통합'!J:P,7,0)</f>
        <v>80</v>
      </c>
      <c r="I174" s="42">
        <f t="shared" si="32"/>
        <v>19.125</v>
      </c>
      <c r="J174" s="65">
        <f>SUMIF(판매현황_2026!C:C,발주검토!C174,판매현황_2026!F:F)/4</f>
        <v>30</v>
      </c>
      <c r="K174" s="57">
        <f t="shared" si="33"/>
        <v>10.875</v>
      </c>
      <c r="L174" s="42" t="str">
        <f t="shared" si="34"/>
        <v>증가</v>
      </c>
      <c r="M174" s="43" t="str">
        <f>VLOOKUP(C174,'판매현황-통합'!$J$1:$Q$1420,8,0)</f>
        <v>Fiberwit Link Communication Co.,LTD</v>
      </c>
      <c r="N174" s="38">
        <f>VLOOKUP(M174,리드타임!$B$3:$D$10,3,0)</f>
        <v>60</v>
      </c>
      <c r="O174" s="82">
        <f t="shared" si="35"/>
        <v>57.375</v>
      </c>
      <c r="P174" s="42">
        <f>IFERROR(VLOOKUP(C174,재고현황!$A:$D,4,0),0)</f>
        <v>0</v>
      </c>
      <c r="Q174" s="44">
        <f t="shared" si="36"/>
        <v>0</v>
      </c>
      <c r="R174" s="64">
        <f>SUMIF(입고예정_260527!C:C,발주검토!C174,입고예정_260527!F:F)</f>
        <v>0</v>
      </c>
      <c r="S174" s="44">
        <f t="shared" si="37"/>
        <v>0</v>
      </c>
      <c r="T174" s="88">
        <f>I174*9-R174</f>
        <v>172.125</v>
      </c>
      <c r="U174" s="62">
        <f t="shared" si="38"/>
        <v>6</v>
      </c>
    </row>
    <row r="175" spans="1:21">
      <c r="A175" s="54">
        <v>210</v>
      </c>
      <c r="B175" s="41">
        <v>172</v>
      </c>
      <c r="C175" s="41" t="s">
        <v>742</v>
      </c>
      <c r="D175" s="41" t="s">
        <v>741</v>
      </c>
      <c r="E175" s="41" t="s">
        <v>743</v>
      </c>
      <c r="F175" s="42">
        <f>VLOOKUP(C175,'판매현황-통합'!$J$2:$M$1479,4,0)</f>
        <v>338</v>
      </c>
      <c r="G175" s="41" t="str">
        <f>VLOOKUP(C175,'판매현황-통합'!J:P,6,0)</f>
        <v xml:space="preserve">2024/01 </v>
      </c>
      <c r="H175" s="42">
        <f>VLOOKUP(C175,'판매현황-통합'!J:P,7,0)</f>
        <v>300</v>
      </c>
      <c r="I175" s="42">
        <f t="shared" si="32"/>
        <v>14.083333333333334</v>
      </c>
      <c r="J175" s="65">
        <f>SUMIF(판매현황_2026!C:C,발주검토!C175,판매현황_2026!F:F)/4</f>
        <v>0.5</v>
      </c>
      <c r="K175" s="57">
        <f t="shared" si="33"/>
        <v>-13.583333333333334</v>
      </c>
      <c r="L175" s="42" t="str">
        <f t="shared" si="34"/>
        <v>감소</v>
      </c>
      <c r="M175" s="43" t="str">
        <f>VLOOKUP(C175,'판매현황-통합'!$J$1:$Q$1420,8,0)</f>
        <v>Fiberwit Link Communication Co.,LTD</v>
      </c>
      <c r="N175" s="38">
        <f>VLOOKUP(M175,리드타임!$B$3:$D$10,3,0)</f>
        <v>60</v>
      </c>
      <c r="O175" s="82">
        <f t="shared" si="35"/>
        <v>42.25</v>
      </c>
      <c r="P175" s="42">
        <f>IFERROR(VLOOKUP(C175,재고현황!$A:$D,4,0),0)</f>
        <v>99</v>
      </c>
      <c r="Q175" s="44">
        <f t="shared" si="36"/>
        <v>7.0295857988165675</v>
      </c>
      <c r="R175" s="64">
        <f>SUMIF(입고예정_260527!C:C,발주검토!C175,입고예정_260527!F:F)</f>
        <v>0</v>
      </c>
      <c r="S175" s="44">
        <f t="shared" si="37"/>
        <v>2.3431952662721893</v>
      </c>
      <c r="T175" s="88">
        <v>50</v>
      </c>
      <c r="U175" s="62">
        <f t="shared" si="38"/>
        <v>7.5798816568047336</v>
      </c>
    </row>
    <row r="176" spans="1:21">
      <c r="A176" s="54">
        <v>133</v>
      </c>
      <c r="B176" s="41">
        <v>173</v>
      </c>
      <c r="C176" s="41" t="s">
        <v>2582</v>
      </c>
      <c r="D176" s="41" t="s">
        <v>310</v>
      </c>
      <c r="E176" s="41" t="s">
        <v>2583</v>
      </c>
      <c r="F176" s="42">
        <f>VLOOKUP(C176,'판매현황-통합'!$J$2:$M$1479,4,0)</f>
        <v>363</v>
      </c>
      <c r="G176" s="41" t="str">
        <f>VLOOKUP(C176,'판매현황-통합'!J:P,6,0)</f>
        <v xml:space="preserve">2024/02 </v>
      </c>
      <c r="H176" s="42">
        <f>VLOOKUP(C176,'판매현황-통합'!J:P,7,0)</f>
        <v>53</v>
      </c>
      <c r="I176" s="42">
        <f t="shared" si="32"/>
        <v>15.125</v>
      </c>
      <c r="J176" s="65">
        <f>SUMIF(판매현황_2026!C:C,발주검토!C176,판매현황_2026!F:F)/4</f>
        <v>7.75</v>
      </c>
      <c r="K176" s="57">
        <f t="shared" si="33"/>
        <v>-7.375</v>
      </c>
      <c r="L176" s="42" t="str">
        <f t="shared" si="34"/>
        <v>감소</v>
      </c>
      <c r="M176" s="43" t="str">
        <f>VLOOKUP(C176,'판매현황-통합'!$J$1:$Q$1420,8,0)</f>
        <v>Fiberwit Link Communication Co.,LTD</v>
      </c>
      <c r="N176" s="38">
        <f>VLOOKUP(M176,리드타임!$B$3:$D$10,3,0)</f>
        <v>60</v>
      </c>
      <c r="O176" s="82">
        <f t="shared" si="35"/>
        <v>45.375</v>
      </c>
      <c r="P176" s="42">
        <f>IFERROR(VLOOKUP(C176,재고현황!$A:$D,4,0),0)</f>
        <v>21</v>
      </c>
      <c r="Q176" s="44">
        <f t="shared" si="36"/>
        <v>1.3884297520661157</v>
      </c>
      <c r="R176" s="64">
        <f>SUMIF(입고예정_260527!C:C,발주검토!C176,입고예정_260527!F:F)</f>
        <v>0</v>
      </c>
      <c r="S176" s="44">
        <f t="shared" si="37"/>
        <v>0.46280991735537191</v>
      </c>
      <c r="T176" s="88">
        <f t="shared" ref="T176" si="43">I176*9-R176</f>
        <v>136.125</v>
      </c>
      <c r="U176" s="62">
        <f t="shared" si="38"/>
        <v>7.3884297520661155</v>
      </c>
    </row>
    <row r="177" spans="1:21">
      <c r="A177" s="54">
        <v>187</v>
      </c>
      <c r="B177" s="41">
        <v>174</v>
      </c>
      <c r="C177" s="41" t="s">
        <v>2530</v>
      </c>
      <c r="D177" s="41" t="s">
        <v>294</v>
      </c>
      <c r="E177" s="41" t="s">
        <v>2531</v>
      </c>
      <c r="F177" s="42">
        <f>VLOOKUP(C177,'판매현황-통합'!$J$2:$M$1479,4,0)</f>
        <v>353</v>
      </c>
      <c r="G177" s="41" t="str">
        <f>VLOOKUP(C177,'판매현황-통합'!J:P,6,0)</f>
        <v xml:space="preserve">2024/01 </v>
      </c>
      <c r="H177" s="42">
        <f>VLOOKUP(C177,'판매현황-통합'!J:P,7,0)</f>
        <v>50</v>
      </c>
      <c r="I177" s="42">
        <f t="shared" si="32"/>
        <v>14.708333333333334</v>
      </c>
      <c r="J177" s="65">
        <f>SUMIF(판매현황_2026!C:C,발주검토!C177,판매현황_2026!F:F)/4</f>
        <v>7</v>
      </c>
      <c r="K177" s="57">
        <f t="shared" si="33"/>
        <v>-7.7083333333333339</v>
      </c>
      <c r="L177" s="42" t="str">
        <f t="shared" si="34"/>
        <v>감소</v>
      </c>
      <c r="M177" s="43" t="str">
        <f>VLOOKUP(C177,'판매현황-통합'!$J$1:$Q$1420,8,0)</f>
        <v>Fiberwit Link Communication Co.,LTD</v>
      </c>
      <c r="N177" s="38">
        <f>VLOOKUP(M177,리드타임!$B$3:$D$10,3,0)</f>
        <v>60</v>
      </c>
      <c r="O177" s="82">
        <f t="shared" si="35"/>
        <v>44.125</v>
      </c>
      <c r="P177" s="42">
        <f>IFERROR(VLOOKUP(C177,재고현황!$A:$D,4,0),0)</f>
        <v>102</v>
      </c>
      <c r="Q177" s="44">
        <f t="shared" si="36"/>
        <v>6.9348441926345608</v>
      </c>
      <c r="R177" s="64">
        <f>SUMIF(입고예정_260527!C:C,발주검토!C177,입고예정_260527!F:F)</f>
        <v>0</v>
      </c>
      <c r="S177" s="44">
        <f t="shared" si="37"/>
        <v>2.3116147308781869</v>
      </c>
      <c r="T177" s="88">
        <v>50</v>
      </c>
      <c r="U177" s="62">
        <f t="shared" si="38"/>
        <v>7.3342776203966</v>
      </c>
    </row>
    <row r="178" spans="1:21">
      <c r="A178" s="54">
        <v>183</v>
      </c>
      <c r="B178" s="41">
        <v>175</v>
      </c>
      <c r="C178" s="41" t="s">
        <v>2656</v>
      </c>
      <c r="D178" s="41" t="s">
        <v>2312</v>
      </c>
      <c r="E178" s="41" t="s">
        <v>2657</v>
      </c>
      <c r="F178" s="42">
        <f>VLOOKUP(C178,'판매현황-통합'!$J$2:$M$1479,4,0)</f>
        <v>341</v>
      </c>
      <c r="G178" s="41" t="str">
        <f>VLOOKUP(C178,'판매현황-통합'!J:P,6,0)</f>
        <v xml:space="preserve">2024/01 </v>
      </c>
      <c r="H178" s="42">
        <f>VLOOKUP(C178,'판매현황-통합'!J:P,7,0)</f>
        <v>100</v>
      </c>
      <c r="I178" s="42">
        <f t="shared" si="32"/>
        <v>14.208333333333334</v>
      </c>
      <c r="J178" s="65">
        <f>SUMIF(판매현황_2026!C:C,발주검토!C178,판매현황_2026!F:F)/4</f>
        <v>6.25</v>
      </c>
      <c r="K178" s="57">
        <f t="shared" si="33"/>
        <v>-7.9583333333333339</v>
      </c>
      <c r="L178" s="42" t="str">
        <f t="shared" si="34"/>
        <v>감소</v>
      </c>
      <c r="M178" s="43" t="str">
        <f>VLOOKUP(C178,'판매현황-통합'!$J$1:$Q$1420,8,0)</f>
        <v>Fiberwit Link Communication Co.,LTD</v>
      </c>
      <c r="N178" s="38">
        <f>VLOOKUP(M178,리드타임!$B$3:$D$10,3,0)</f>
        <v>60</v>
      </c>
      <c r="O178" s="82">
        <f t="shared" si="35"/>
        <v>42.625</v>
      </c>
      <c r="P178" s="42">
        <f>IFERROR(VLOOKUP(C178,재고현황!$A:$D,4,0),0)</f>
        <v>251</v>
      </c>
      <c r="Q178" s="44">
        <f t="shared" si="36"/>
        <v>17.665689149560116</v>
      </c>
      <c r="R178" s="64">
        <f>SUMIF(입고예정_260527!C:C,발주검토!C178,입고예정_260527!F:F)</f>
        <v>0</v>
      </c>
      <c r="S178" s="44">
        <f t="shared" si="37"/>
        <v>5.8885630498533725</v>
      </c>
      <c r="T178" s="62"/>
      <c r="U178" s="62">
        <f t="shared" si="38"/>
        <v>14.665689149560116</v>
      </c>
    </row>
    <row r="179" spans="1:21">
      <c r="A179" s="54">
        <v>119</v>
      </c>
      <c r="B179" s="41">
        <v>177</v>
      </c>
      <c r="C179" s="41" t="s">
        <v>573</v>
      </c>
      <c r="D179" s="41" t="s">
        <v>572</v>
      </c>
      <c r="E179" s="41" t="s">
        <v>574</v>
      </c>
      <c r="F179" s="42">
        <f>VLOOKUP(C179,'판매현황-통합'!$J$2:$M$1479,4,0)</f>
        <v>291</v>
      </c>
      <c r="G179" s="41" t="str">
        <f>VLOOKUP(C179,'판매현황-통합'!J:P,6,0)</f>
        <v xml:space="preserve">2024/01 </v>
      </c>
      <c r="H179" s="42">
        <f>VLOOKUP(C179,'판매현황-통합'!J:P,7,0)</f>
        <v>60</v>
      </c>
      <c r="I179" s="42">
        <f t="shared" si="32"/>
        <v>12.125</v>
      </c>
      <c r="J179" s="65">
        <f>SUMIF(판매현황_2026!C:C,발주검토!C179,판매현황_2026!F:F)/4</f>
        <v>0</v>
      </c>
      <c r="K179" s="57">
        <f t="shared" si="33"/>
        <v>-12.125</v>
      </c>
      <c r="L179" s="42" t="str">
        <f t="shared" si="34"/>
        <v>감소</v>
      </c>
      <c r="M179" s="43" t="str">
        <f>VLOOKUP(C179,'판매현황-통합'!$J$1:$Q$1420,8,0)</f>
        <v>Fiberwit Link Communication Co.,LTD</v>
      </c>
      <c r="N179" s="38">
        <f>VLOOKUP(M179,리드타임!$B$3:$D$10,3,0)</f>
        <v>60</v>
      </c>
      <c r="O179" s="82">
        <f t="shared" si="35"/>
        <v>36.375</v>
      </c>
      <c r="P179" s="42">
        <f>IFERROR(VLOOKUP(C179,재고현황!$A:$D,4,0),0)</f>
        <v>1</v>
      </c>
      <c r="Q179" s="44">
        <f t="shared" si="36"/>
        <v>8.247422680412371E-2</v>
      </c>
      <c r="R179" s="64">
        <f>SUMIF(입고예정_260527!C:C,발주검토!C179,입고예정_260527!F:F)</f>
        <v>150</v>
      </c>
      <c r="S179" s="44">
        <f t="shared" si="37"/>
        <v>4.1512027491408938</v>
      </c>
      <c r="T179" s="62"/>
      <c r="U179" s="62">
        <f t="shared" si="38"/>
        <v>9.4536082474226806</v>
      </c>
    </row>
    <row r="180" spans="1:21">
      <c r="A180" s="54">
        <v>173</v>
      </c>
      <c r="B180" s="41">
        <v>178</v>
      </c>
      <c r="C180" s="41" t="s">
        <v>2598</v>
      </c>
      <c r="D180" s="41" t="s">
        <v>314</v>
      </c>
      <c r="E180" s="41" t="s">
        <v>2599</v>
      </c>
      <c r="F180" s="42">
        <f>VLOOKUP(C180,'판매현황-통합'!$J$2:$M$1479,4,0)</f>
        <v>339</v>
      </c>
      <c r="G180" s="41" t="str">
        <f>VLOOKUP(C180,'판매현황-통합'!J:P,6,0)</f>
        <v xml:space="preserve">2024/01 </v>
      </c>
      <c r="H180" s="42">
        <f>VLOOKUP(C180,'판매현황-통합'!J:P,7,0)</f>
        <v>50</v>
      </c>
      <c r="I180" s="42">
        <f t="shared" si="32"/>
        <v>14.125</v>
      </c>
      <c r="J180" s="65">
        <f>SUMIF(판매현황_2026!C:C,발주검토!C180,판매현황_2026!F:F)/4</f>
        <v>12.5</v>
      </c>
      <c r="K180" s="57">
        <f t="shared" si="33"/>
        <v>-1.625</v>
      </c>
      <c r="L180" s="42" t="str">
        <f t="shared" si="34"/>
        <v>감소</v>
      </c>
      <c r="M180" s="43" t="str">
        <f>VLOOKUP(C180,'판매현황-통합'!$J$1:$Q$1420,8,0)</f>
        <v>Fiberwit Link Communication Co.,LTD</v>
      </c>
      <c r="N180" s="38">
        <f>VLOOKUP(M180,리드타임!$B$3:$D$10,3,0)</f>
        <v>60</v>
      </c>
      <c r="O180" s="82">
        <f t="shared" si="35"/>
        <v>42.375</v>
      </c>
      <c r="P180" s="42">
        <f>IFERROR(VLOOKUP(C180,재고현황!$A:$D,4,0),0)</f>
        <v>0</v>
      </c>
      <c r="Q180" s="44">
        <f t="shared" si="36"/>
        <v>0</v>
      </c>
      <c r="R180" s="64">
        <f>SUMIF(입고예정_260527!C:C,발주검토!C180,입고예정_260527!F:F)</f>
        <v>0</v>
      </c>
      <c r="S180" s="44">
        <f t="shared" si="37"/>
        <v>0</v>
      </c>
      <c r="T180" s="88">
        <f>I180*9-R180</f>
        <v>127.125</v>
      </c>
      <c r="U180" s="62">
        <f t="shared" si="38"/>
        <v>6</v>
      </c>
    </row>
    <row r="181" spans="1:21">
      <c r="A181" s="54">
        <v>149</v>
      </c>
      <c r="B181" s="41">
        <v>179</v>
      </c>
      <c r="C181" s="41" t="s">
        <v>558</v>
      </c>
      <c r="D181" s="41" t="s">
        <v>557</v>
      </c>
      <c r="E181" s="41" t="s">
        <v>559</v>
      </c>
      <c r="F181" s="42">
        <f>VLOOKUP(C181,'판매현황-통합'!$J$2:$M$1479,4,0)</f>
        <v>289</v>
      </c>
      <c r="G181" s="41" t="str">
        <f>VLOOKUP(C181,'판매현황-통합'!J:P,6,0)</f>
        <v xml:space="preserve">2024/01 </v>
      </c>
      <c r="H181" s="42">
        <f>VLOOKUP(C181,'판매현황-통합'!J:P,7,0)</f>
        <v>50</v>
      </c>
      <c r="I181" s="42">
        <f t="shared" si="32"/>
        <v>12.041666666666666</v>
      </c>
      <c r="J181" s="65">
        <f>SUMIF(판매현황_2026!C:C,발주검토!C181,판매현황_2026!F:F)/4</f>
        <v>1.25</v>
      </c>
      <c r="K181" s="57">
        <f t="shared" si="33"/>
        <v>-10.791666666666666</v>
      </c>
      <c r="L181" s="42" t="str">
        <f t="shared" si="34"/>
        <v>감소</v>
      </c>
      <c r="M181" s="43" t="str">
        <f>VLOOKUP(C181,'판매현황-통합'!$J$1:$Q$1420,8,0)</f>
        <v>Fiberwit Link Communication Co.,LTD</v>
      </c>
      <c r="N181" s="38">
        <f>VLOOKUP(M181,리드타임!$B$3:$D$10,3,0)</f>
        <v>60</v>
      </c>
      <c r="O181" s="82">
        <f t="shared" si="35"/>
        <v>36.125</v>
      </c>
      <c r="P181" s="42">
        <f>IFERROR(VLOOKUP(C181,재고현황!$A:$D,4,0),0)</f>
        <v>26</v>
      </c>
      <c r="Q181" s="44">
        <f t="shared" si="36"/>
        <v>2.1591695501730106</v>
      </c>
      <c r="R181" s="64">
        <f>SUMIF(입고예정_260527!C:C,발주검토!C181,입고예정_260527!F:F)</f>
        <v>150</v>
      </c>
      <c r="S181" s="44">
        <f t="shared" si="37"/>
        <v>4.8719723183391004</v>
      </c>
      <c r="T181" s="62"/>
      <c r="U181" s="62">
        <f t="shared" si="38"/>
        <v>11.615916955017301</v>
      </c>
    </row>
    <row r="182" spans="1:21">
      <c r="A182" s="54">
        <v>202</v>
      </c>
      <c r="B182" s="41">
        <v>180</v>
      </c>
      <c r="C182" s="41" t="s">
        <v>2630</v>
      </c>
      <c r="D182" s="41" t="s">
        <v>318</v>
      </c>
      <c r="E182" s="41" t="s">
        <v>2631</v>
      </c>
      <c r="F182" s="42">
        <f>VLOOKUP(C182,'판매현황-통합'!$J$2:$M$1479,4,0)</f>
        <v>370</v>
      </c>
      <c r="G182" s="41" t="str">
        <f>VLOOKUP(C182,'판매현황-통합'!J:P,6,0)</f>
        <v xml:space="preserve">2024/01 </v>
      </c>
      <c r="H182" s="42">
        <f>VLOOKUP(C182,'판매현황-통합'!J:P,7,0)</f>
        <v>100</v>
      </c>
      <c r="I182" s="42">
        <f t="shared" si="32"/>
        <v>15.416666666666666</v>
      </c>
      <c r="J182" s="65">
        <f>SUMIF(판매현황_2026!C:C,발주검토!C182,판매현황_2026!F:F)/4</f>
        <v>25</v>
      </c>
      <c r="K182" s="57">
        <f t="shared" si="33"/>
        <v>9.5833333333333339</v>
      </c>
      <c r="L182" s="42" t="str">
        <f t="shared" si="34"/>
        <v>증가</v>
      </c>
      <c r="M182" s="43" t="str">
        <f>VLOOKUP(C182,'판매현황-통합'!$J$1:$Q$1420,8,0)</f>
        <v>Fiberwit Link Communication Co.,LTD</v>
      </c>
      <c r="N182" s="38">
        <f>VLOOKUP(M182,리드타임!$B$3:$D$10,3,0)</f>
        <v>60</v>
      </c>
      <c r="O182" s="82">
        <f t="shared" si="35"/>
        <v>46.25</v>
      </c>
      <c r="P182" s="42">
        <f>IFERROR(VLOOKUP(C182,재고현황!$A:$D,4,0),0)</f>
        <v>0</v>
      </c>
      <c r="Q182" s="44">
        <f t="shared" si="36"/>
        <v>0</v>
      </c>
      <c r="R182" s="64">
        <f>SUMIF(입고예정_260527!C:C,발주검토!C182,입고예정_260527!F:F)</f>
        <v>0</v>
      </c>
      <c r="S182" s="44">
        <f t="shared" si="37"/>
        <v>0</v>
      </c>
      <c r="T182" s="88">
        <v>130</v>
      </c>
      <c r="U182" s="62">
        <f t="shared" si="38"/>
        <v>5.4324324324324325</v>
      </c>
    </row>
    <row r="183" spans="1:21">
      <c r="A183" s="54">
        <v>77</v>
      </c>
      <c r="B183" s="41">
        <v>181</v>
      </c>
      <c r="C183" s="41" t="s">
        <v>1372</v>
      </c>
      <c r="D183" s="41" t="s">
        <v>1371</v>
      </c>
      <c r="E183" s="41" t="s">
        <v>1352</v>
      </c>
      <c r="F183" s="42">
        <f>VLOOKUP(C183,'판매현황-통합'!$J$2:$M$1479,4,0)</f>
        <v>338</v>
      </c>
      <c r="G183" s="41" t="str">
        <f>VLOOKUP(C183,'판매현황-통합'!J:P,6,0)</f>
        <v xml:space="preserve">2024/01 </v>
      </c>
      <c r="H183" s="42">
        <f>VLOOKUP(C183,'판매현황-통합'!J:P,7,0)</f>
        <v>80</v>
      </c>
      <c r="I183" s="42">
        <f t="shared" si="32"/>
        <v>14.083333333333334</v>
      </c>
      <c r="J183" s="65">
        <f>SUMIF(판매현황_2026!C:C,발주검토!C183,판매현황_2026!F:F)/4</f>
        <v>17.5</v>
      </c>
      <c r="K183" s="57">
        <f t="shared" si="33"/>
        <v>3.4166666666666661</v>
      </c>
      <c r="L183" s="42" t="str">
        <f t="shared" si="34"/>
        <v>증가</v>
      </c>
      <c r="M183" s="43" t="str">
        <f>VLOOKUP(C183,'판매현황-통합'!$J$1:$Q$1420,8,0)</f>
        <v>Huizhou Fibercan Industrial Co.,Ltd</v>
      </c>
      <c r="N183" s="38">
        <f>VLOOKUP(M183,리드타임!$B$3:$D$10,3,0)</f>
        <v>40</v>
      </c>
      <c r="O183" s="82">
        <f t="shared" si="35"/>
        <v>42.25</v>
      </c>
      <c r="P183" s="42">
        <f>IFERROR(VLOOKUP(C183,재고현황!$A:$D,4,0),0)</f>
        <v>-17</v>
      </c>
      <c r="Q183" s="44">
        <f t="shared" si="36"/>
        <v>-1.2071005917159763</v>
      </c>
      <c r="R183" s="64">
        <f>SUMIF(입고예정_260527!C:C,발주검토!C183,입고예정_260527!F:F)</f>
        <v>0</v>
      </c>
      <c r="S183" s="44">
        <f t="shared" si="37"/>
        <v>-0.40236686390532544</v>
      </c>
      <c r="T183" s="88">
        <f t="shared" ref="T183:T184" si="44">I183*9-R183</f>
        <v>126.75</v>
      </c>
      <c r="U183" s="62">
        <f t="shared" si="38"/>
        <v>4.7928994082840237</v>
      </c>
    </row>
    <row r="184" spans="1:21">
      <c r="A184" s="54">
        <v>203</v>
      </c>
      <c r="B184" s="41">
        <v>182</v>
      </c>
      <c r="C184" s="41" t="s">
        <v>3882</v>
      </c>
      <c r="D184" s="41" t="s">
        <v>1433</v>
      </c>
      <c r="E184" s="41" t="s">
        <v>3883</v>
      </c>
      <c r="F184" s="42">
        <f>VLOOKUP(C184,'판매현황-통합'!$J$2:$M$1479,4,0)</f>
        <v>315</v>
      </c>
      <c r="G184" s="41" t="str">
        <f>VLOOKUP(C184,'판매현황-통합'!J:P,6,0)</f>
        <v xml:space="preserve">2024/04 </v>
      </c>
      <c r="H184" s="42">
        <f>VLOOKUP(C184,'판매현황-통합'!J:P,7,0)</f>
        <v>77</v>
      </c>
      <c r="I184" s="42">
        <f t="shared" si="32"/>
        <v>13.125</v>
      </c>
      <c r="J184" s="65">
        <f>SUMIF(판매현황_2026!C:C,발주검토!C184,판매현황_2026!F:F)/4</f>
        <v>14</v>
      </c>
      <c r="K184" s="57">
        <f t="shared" si="33"/>
        <v>0.875</v>
      </c>
      <c r="L184" s="42" t="str">
        <f t="shared" si="34"/>
        <v>증가</v>
      </c>
      <c r="M184" s="43" t="str">
        <f>VLOOKUP(C184,'판매현황-통합'!$J$1:$Q$1420,8,0)</f>
        <v>Fiberwit Link Communication Co.,LTD</v>
      </c>
      <c r="N184" s="38">
        <f>VLOOKUP(M184,리드타임!$B$3:$D$10,3,0)</f>
        <v>60</v>
      </c>
      <c r="O184" s="82">
        <f t="shared" si="35"/>
        <v>39.375</v>
      </c>
      <c r="P184" s="42">
        <f>IFERROR(VLOOKUP(C184,재고현황!$A:$D,4,0),0)</f>
        <v>0</v>
      </c>
      <c r="Q184" s="44">
        <f t="shared" si="36"/>
        <v>0</v>
      </c>
      <c r="R184" s="64">
        <f>SUMIF(입고예정_260527!C:C,발주검토!C184,입고예정_260527!F:F)</f>
        <v>0</v>
      </c>
      <c r="S184" s="44">
        <f t="shared" si="37"/>
        <v>0</v>
      </c>
      <c r="T184" s="88">
        <f t="shared" si="44"/>
        <v>118.125</v>
      </c>
      <c r="U184" s="62">
        <f t="shared" si="38"/>
        <v>6</v>
      </c>
    </row>
    <row r="185" spans="1:21">
      <c r="A185" s="54">
        <v>226</v>
      </c>
      <c r="B185" s="41">
        <v>183</v>
      </c>
      <c r="C185" s="41" t="s">
        <v>2873</v>
      </c>
      <c r="D185" s="41" t="s">
        <v>1405</v>
      </c>
      <c r="E185" s="41" t="s">
        <v>2874</v>
      </c>
      <c r="F185" s="42">
        <f>VLOOKUP(C185,'판매현황-통합'!$J$2:$M$1479,4,0)</f>
        <v>260</v>
      </c>
      <c r="G185" s="41" t="str">
        <f>VLOOKUP(C185,'판매현황-통합'!J:P,6,0)</f>
        <v xml:space="preserve">2024/01 </v>
      </c>
      <c r="H185" s="42">
        <f>VLOOKUP(C185,'판매현황-통합'!J:P,7,0)</f>
        <v>100</v>
      </c>
      <c r="I185" s="42">
        <f t="shared" si="32"/>
        <v>10.833333333333334</v>
      </c>
      <c r="J185" s="65">
        <f>SUMIF(판매현황_2026!C:C,발주검토!C185,판매현황_2026!F:F)/4</f>
        <v>2.5</v>
      </c>
      <c r="K185" s="57">
        <f t="shared" si="33"/>
        <v>-8.3333333333333339</v>
      </c>
      <c r="L185" s="42" t="str">
        <f t="shared" si="34"/>
        <v>감소</v>
      </c>
      <c r="M185" s="43" t="str">
        <f>VLOOKUP(C185,'판매현황-통합'!$J$1:$Q$1420,8,0)</f>
        <v>Fiberwit Link Communication Co.,LTD</v>
      </c>
      <c r="N185" s="38">
        <f>VLOOKUP(M185,리드타임!$B$3:$D$10,3,0)</f>
        <v>60</v>
      </c>
      <c r="O185" s="82">
        <f t="shared" si="35"/>
        <v>32.5</v>
      </c>
      <c r="P185" s="42">
        <f>IFERROR(VLOOKUP(C185,재고현황!$A:$D,4,0),0)</f>
        <v>0</v>
      </c>
      <c r="Q185" s="44">
        <f t="shared" si="36"/>
        <v>0</v>
      </c>
      <c r="R185" s="64">
        <f>SUMIF(입고예정_260527!C:C,발주검토!C185,입고예정_260527!F:F)</f>
        <v>50</v>
      </c>
      <c r="S185" s="44">
        <f t="shared" si="37"/>
        <v>1.5384615384615385</v>
      </c>
      <c r="T185" s="88">
        <f t="shared" ref="T185:T186" si="45">ROUND(+I185*9-P185-R185,-1)</f>
        <v>50</v>
      </c>
      <c r="U185" s="62">
        <f t="shared" si="38"/>
        <v>6.2307692307692308</v>
      </c>
    </row>
    <row r="186" spans="1:21">
      <c r="A186" s="54">
        <v>201</v>
      </c>
      <c r="B186" s="41">
        <v>184</v>
      </c>
      <c r="C186" s="41" t="s">
        <v>496</v>
      </c>
      <c r="D186" s="41" t="s">
        <v>495</v>
      </c>
      <c r="E186" s="41" t="s">
        <v>497</v>
      </c>
      <c r="F186" s="42">
        <f>VLOOKUP(C186,'판매현황-통합'!$J$2:$M$1479,4,0)</f>
        <v>246</v>
      </c>
      <c r="G186" s="41" t="str">
        <f>VLOOKUP(C186,'판매현황-통합'!J:P,6,0)</f>
        <v xml:space="preserve">2024/01 </v>
      </c>
      <c r="H186" s="42">
        <f>VLOOKUP(C186,'판매현황-통합'!J:P,7,0)</f>
        <v>80</v>
      </c>
      <c r="I186" s="42">
        <f t="shared" si="32"/>
        <v>10.25</v>
      </c>
      <c r="J186" s="65">
        <f>SUMIF(판매현황_2026!C:C,발주검토!C186,판매현황_2026!F:F)/4</f>
        <v>1.5</v>
      </c>
      <c r="K186" s="57">
        <f t="shared" si="33"/>
        <v>-8.75</v>
      </c>
      <c r="L186" s="42" t="str">
        <f t="shared" si="34"/>
        <v>감소</v>
      </c>
      <c r="M186" s="43" t="str">
        <f>VLOOKUP(C186,'판매현황-통합'!$J$1:$Q$1420,8,0)</f>
        <v>Fiberwit Link Communication Co.,LTD</v>
      </c>
      <c r="N186" s="38">
        <f>VLOOKUP(M186,리드타임!$B$3:$D$10,3,0)</f>
        <v>60</v>
      </c>
      <c r="O186" s="82">
        <f t="shared" si="35"/>
        <v>30.75</v>
      </c>
      <c r="P186" s="42">
        <f>IFERROR(VLOOKUP(C186,재고현황!$A:$D,4,0),0)</f>
        <v>0</v>
      </c>
      <c r="Q186" s="44">
        <f t="shared" si="36"/>
        <v>0</v>
      </c>
      <c r="R186" s="64">
        <f>SUMIF(입고예정_260527!C:C,발주검토!C186,입고예정_260527!F:F)</f>
        <v>80</v>
      </c>
      <c r="S186" s="44">
        <f t="shared" si="37"/>
        <v>2.6016260162601625</v>
      </c>
      <c r="T186" s="88">
        <v>30</v>
      </c>
      <c r="U186" s="62">
        <f t="shared" si="38"/>
        <v>7.7317073170731705</v>
      </c>
    </row>
    <row r="187" spans="1:21">
      <c r="A187" s="54">
        <v>143</v>
      </c>
      <c r="B187" s="41">
        <v>185</v>
      </c>
      <c r="C187" s="41" t="s">
        <v>2469</v>
      </c>
      <c r="D187" s="41" t="s">
        <v>271</v>
      </c>
      <c r="E187" s="41" t="s">
        <v>2470</v>
      </c>
      <c r="F187" s="42">
        <f>VLOOKUP(C187,'판매현황-통합'!$J$2:$M$1479,4,0)</f>
        <v>278</v>
      </c>
      <c r="G187" s="41" t="str">
        <f>VLOOKUP(C187,'판매현황-통합'!J:P,6,0)</f>
        <v xml:space="preserve">2024/01 </v>
      </c>
      <c r="H187" s="42">
        <f>VLOOKUP(C187,'판매현황-통합'!J:P,7,0)</f>
        <v>60</v>
      </c>
      <c r="I187" s="42">
        <f t="shared" si="32"/>
        <v>11.583333333333334</v>
      </c>
      <c r="J187" s="65">
        <f>SUMIF(판매현황_2026!C:C,발주검토!C187,판매현황_2026!F:F)/4</f>
        <v>10</v>
      </c>
      <c r="K187" s="57">
        <f t="shared" si="33"/>
        <v>-1.5833333333333339</v>
      </c>
      <c r="L187" s="42" t="str">
        <f t="shared" si="34"/>
        <v>감소</v>
      </c>
      <c r="M187" s="43" t="str">
        <f>VLOOKUP(C187,'판매현황-통합'!$J$1:$Q$1420,8,0)</f>
        <v>Fiberwit Link Communication Co.,LTD</v>
      </c>
      <c r="N187" s="38">
        <f>VLOOKUP(M187,리드타임!$B$3:$D$10,3,0)</f>
        <v>60</v>
      </c>
      <c r="O187" s="82">
        <f t="shared" si="35"/>
        <v>34.75</v>
      </c>
      <c r="P187" s="42">
        <f>IFERROR(VLOOKUP(C187,재고현황!$A:$D,4,0),0)</f>
        <v>-15</v>
      </c>
      <c r="Q187" s="44">
        <f t="shared" si="36"/>
        <v>-1.2949640287769784</v>
      </c>
      <c r="R187" s="64">
        <f>SUMIF(입고예정_260527!C:C,발주검토!C187,입고예정_260527!F:F)</f>
        <v>150</v>
      </c>
      <c r="S187" s="44">
        <f t="shared" si="37"/>
        <v>3.8848920863309351</v>
      </c>
      <c r="T187" s="62"/>
      <c r="U187" s="62">
        <f t="shared" si="38"/>
        <v>8.6546762589928061</v>
      </c>
    </row>
    <row r="188" spans="1:21">
      <c r="A188" s="54">
        <v>205</v>
      </c>
      <c r="B188" s="41">
        <v>186</v>
      </c>
      <c r="C188" s="41" t="s">
        <v>2554</v>
      </c>
      <c r="D188" s="41" t="s">
        <v>299</v>
      </c>
      <c r="E188" s="41" t="s">
        <v>2555</v>
      </c>
      <c r="F188" s="42">
        <f>VLOOKUP(C188,'판매현황-통합'!$J$2:$M$1479,4,0)</f>
        <v>285</v>
      </c>
      <c r="G188" s="41" t="str">
        <f>VLOOKUP(C188,'판매현황-통합'!J:P,6,0)</f>
        <v xml:space="preserve">2024/01 </v>
      </c>
      <c r="H188" s="42">
        <f>VLOOKUP(C188,'판매현황-통합'!J:P,7,0)</f>
        <v>55</v>
      </c>
      <c r="I188" s="42">
        <f t="shared" si="32"/>
        <v>11.875</v>
      </c>
      <c r="J188" s="65">
        <f>SUMIF(판매현황_2026!C:C,발주검토!C188,판매현황_2026!F:F)/4</f>
        <v>12.5</v>
      </c>
      <c r="K188" s="57">
        <f t="shared" si="33"/>
        <v>0.625</v>
      </c>
      <c r="L188" s="42" t="str">
        <f t="shared" si="34"/>
        <v>증가</v>
      </c>
      <c r="M188" s="43" t="str">
        <f>VLOOKUP(C188,'판매현황-통합'!$J$1:$Q$1420,8,0)</f>
        <v>Fiberwit Link Communication Co.,LTD</v>
      </c>
      <c r="N188" s="38">
        <f>VLOOKUP(M188,리드타임!$B$3:$D$10,3,0)</f>
        <v>60</v>
      </c>
      <c r="O188" s="82">
        <f t="shared" si="35"/>
        <v>35.625</v>
      </c>
      <c r="P188" s="42">
        <f>IFERROR(VLOOKUP(C188,재고현황!$A:$D,4,0),0)</f>
        <v>60</v>
      </c>
      <c r="Q188" s="44">
        <f t="shared" si="36"/>
        <v>5.0526315789473681</v>
      </c>
      <c r="R188" s="64">
        <f>SUMIF(입고예정_260527!C:C,발주검토!C188,입고예정_260527!F:F)</f>
        <v>100</v>
      </c>
      <c r="S188" s="44">
        <f t="shared" si="37"/>
        <v>4.4912280701754383</v>
      </c>
      <c r="T188" s="62"/>
      <c r="U188" s="62">
        <f t="shared" si="38"/>
        <v>10.473684210526315</v>
      </c>
    </row>
    <row r="189" spans="1:21">
      <c r="A189" s="54">
        <v>220</v>
      </c>
      <c r="B189" s="41">
        <v>187</v>
      </c>
      <c r="C189" s="41" t="s">
        <v>2924</v>
      </c>
      <c r="D189" s="41" t="s">
        <v>1424</v>
      </c>
      <c r="E189" s="41" t="s">
        <v>2925</v>
      </c>
      <c r="F189" s="42">
        <f>VLOOKUP(C189,'판매현황-통합'!$J$2:$M$1479,4,0)</f>
        <v>373</v>
      </c>
      <c r="G189" s="41" t="str">
        <f>VLOOKUP(C189,'판매현황-통합'!J:P,6,0)</f>
        <v xml:space="preserve">2024/01 </v>
      </c>
      <c r="H189" s="42">
        <f>VLOOKUP(C189,'판매현황-통합'!J:P,7,0)</f>
        <v>150</v>
      </c>
      <c r="I189" s="42">
        <f t="shared" si="32"/>
        <v>15.541666666666666</v>
      </c>
      <c r="J189" s="65">
        <f>SUMIF(판매현황_2026!C:C,발주검토!C189,판매현황_2026!F:F)/4</f>
        <v>37.5</v>
      </c>
      <c r="K189" s="57">
        <f t="shared" si="33"/>
        <v>21.958333333333336</v>
      </c>
      <c r="L189" s="42" t="str">
        <f t="shared" si="34"/>
        <v>증가</v>
      </c>
      <c r="M189" s="43" t="str">
        <f>VLOOKUP(C189,'판매현황-통합'!$J$1:$Q$1420,8,0)</f>
        <v>Fiberwit Link Communication Co.,LTD</v>
      </c>
      <c r="N189" s="38">
        <f>VLOOKUP(M189,리드타임!$B$3:$D$10,3,0)</f>
        <v>60</v>
      </c>
      <c r="O189" s="82">
        <f t="shared" si="35"/>
        <v>46.625</v>
      </c>
      <c r="P189" s="42">
        <f>IFERROR(VLOOKUP(C189,재고현황!$A:$D,4,0),0)</f>
        <v>0</v>
      </c>
      <c r="Q189" s="44">
        <f t="shared" si="36"/>
        <v>0</v>
      </c>
      <c r="R189" s="64">
        <f>SUMIF(입고예정_260527!C:C,발주검토!C189,입고예정_260527!F:F)</f>
        <v>100</v>
      </c>
      <c r="S189" s="44">
        <f t="shared" si="37"/>
        <v>2.1447721179624666</v>
      </c>
      <c r="T189" s="88">
        <f t="shared" ref="T189:T190" si="46">ROUND(+I189*9-P189-R189,-1)</f>
        <v>40</v>
      </c>
      <c r="U189" s="62">
        <f t="shared" si="38"/>
        <v>6.0080428954423599</v>
      </c>
    </row>
    <row r="190" spans="1:21">
      <c r="A190" s="54">
        <v>207</v>
      </c>
      <c r="B190" s="41">
        <v>188</v>
      </c>
      <c r="C190" s="41" t="s">
        <v>2610</v>
      </c>
      <c r="D190" s="41" t="s">
        <v>314</v>
      </c>
      <c r="E190" s="41" t="s">
        <v>2611</v>
      </c>
      <c r="F190" s="42">
        <f>VLOOKUP(C190,'판매현황-통합'!$J$2:$M$1479,4,0)</f>
        <v>287</v>
      </c>
      <c r="G190" s="41" t="str">
        <f>VLOOKUP(C190,'판매현황-통합'!J:P,6,0)</f>
        <v xml:space="preserve">2024/01 </v>
      </c>
      <c r="H190" s="42">
        <f>VLOOKUP(C190,'판매현황-통합'!J:P,7,0)</f>
        <v>60</v>
      </c>
      <c r="I190" s="42">
        <f t="shared" si="32"/>
        <v>11.958333333333334</v>
      </c>
      <c r="J190" s="65">
        <f>SUMIF(판매현황_2026!C:C,발주검토!C190,판매현황_2026!F:F)/4</f>
        <v>17.5</v>
      </c>
      <c r="K190" s="57">
        <f t="shared" si="33"/>
        <v>5.5416666666666661</v>
      </c>
      <c r="L190" s="42" t="str">
        <f t="shared" si="34"/>
        <v>증가</v>
      </c>
      <c r="M190" s="43" t="str">
        <f>VLOOKUP(C190,'판매현황-통합'!$J$1:$Q$1420,8,0)</f>
        <v>Fiberwit Link Communication Co.,LTD</v>
      </c>
      <c r="N190" s="38">
        <f>VLOOKUP(M190,리드타임!$B$3:$D$10,3,0)</f>
        <v>60</v>
      </c>
      <c r="O190" s="82">
        <f t="shared" si="35"/>
        <v>35.875</v>
      </c>
      <c r="P190" s="42">
        <f>IFERROR(VLOOKUP(C190,재고현황!$A:$D,4,0),0)</f>
        <v>3</v>
      </c>
      <c r="Q190" s="44">
        <f t="shared" si="36"/>
        <v>0.25087108013937282</v>
      </c>
      <c r="R190" s="64">
        <f>SUMIF(입고예정_260527!C:C,발주검토!C190,입고예정_260527!F:F)</f>
        <v>50</v>
      </c>
      <c r="S190" s="44">
        <f t="shared" si="37"/>
        <v>1.4773519163763067</v>
      </c>
      <c r="T190" s="88">
        <v>60</v>
      </c>
      <c r="U190" s="62">
        <f t="shared" si="38"/>
        <v>6.4494773519163759</v>
      </c>
    </row>
    <row r="191" spans="1:21">
      <c r="A191" s="54">
        <v>206</v>
      </c>
      <c r="B191" s="41">
        <v>190</v>
      </c>
      <c r="C191" s="41" t="s">
        <v>2823</v>
      </c>
      <c r="D191" s="41" t="s">
        <v>2762</v>
      </c>
      <c r="E191" s="41" t="s">
        <v>2824</v>
      </c>
      <c r="F191" s="42">
        <f>VLOOKUP(C191,'판매현황-통합'!$J$2:$M$1479,4,0)</f>
        <v>227</v>
      </c>
      <c r="G191" s="41" t="str">
        <f>VLOOKUP(C191,'판매현황-통합'!J:P,6,0)</f>
        <v xml:space="preserve">2024/01 </v>
      </c>
      <c r="H191" s="42">
        <f>VLOOKUP(C191,'판매현황-통합'!J:P,7,0)</f>
        <v>50</v>
      </c>
      <c r="I191" s="42">
        <f t="shared" si="32"/>
        <v>9.4583333333333339</v>
      </c>
      <c r="J191" s="65">
        <f>SUMIF(판매현황_2026!C:C,발주검토!C191,판매현황_2026!F:F)/4</f>
        <v>5</v>
      </c>
      <c r="K191" s="57">
        <f t="shared" si="33"/>
        <v>-4.4583333333333339</v>
      </c>
      <c r="L191" s="42" t="str">
        <f t="shared" si="34"/>
        <v>감소</v>
      </c>
      <c r="M191" s="43" t="str">
        <f>VLOOKUP(C191,'판매현황-통합'!$J$1:$Q$1420,8,0)</f>
        <v>Fiberwit Link Communication Co.,LTD</v>
      </c>
      <c r="N191" s="38">
        <f>VLOOKUP(M191,리드타임!$B$3:$D$10,3,0)</f>
        <v>60</v>
      </c>
      <c r="O191" s="82">
        <f t="shared" si="35"/>
        <v>28.375</v>
      </c>
      <c r="P191" s="42">
        <f>IFERROR(VLOOKUP(C191,재고현황!$A:$D,4,0),0)</f>
        <v>57</v>
      </c>
      <c r="Q191" s="44">
        <f t="shared" si="36"/>
        <v>6.0264317180616738</v>
      </c>
      <c r="R191" s="64">
        <f>SUMIF(입고예정_260527!C:C,발주검토!C191,입고예정_260527!F:F)</f>
        <v>0</v>
      </c>
      <c r="S191" s="44">
        <f t="shared" si="37"/>
        <v>2.0088105726872247</v>
      </c>
      <c r="T191" s="88">
        <v>50</v>
      </c>
      <c r="U191" s="62">
        <f t="shared" si="38"/>
        <v>8.3127753303964749</v>
      </c>
    </row>
    <row r="192" spans="1:21">
      <c r="A192" s="54">
        <v>211</v>
      </c>
      <c r="B192" s="41">
        <v>193</v>
      </c>
      <c r="C192" s="41" t="s">
        <v>2932</v>
      </c>
      <c r="D192" s="41" t="s">
        <v>2781</v>
      </c>
      <c r="E192" s="41" t="s">
        <v>2933</v>
      </c>
      <c r="F192" s="42">
        <f>VLOOKUP(C192,'판매현황-통합'!$J$2:$M$1479,4,0)</f>
        <v>308</v>
      </c>
      <c r="G192" s="41" t="str">
        <f>VLOOKUP(C192,'판매현황-통합'!J:P,6,0)</f>
        <v xml:space="preserve">2024/02 </v>
      </c>
      <c r="H192" s="42">
        <f>VLOOKUP(C192,'판매현황-통합'!J:P,7,0)</f>
        <v>65</v>
      </c>
      <c r="I192" s="42">
        <f t="shared" si="32"/>
        <v>12.833333333333334</v>
      </c>
      <c r="J192" s="65">
        <f>SUMIF(판매현황_2026!C:C,발주검토!C192,판매현황_2026!F:F)/4</f>
        <v>28.75</v>
      </c>
      <c r="K192" s="57">
        <f t="shared" si="33"/>
        <v>15.916666666666666</v>
      </c>
      <c r="L192" s="42" t="str">
        <f t="shared" si="34"/>
        <v>증가</v>
      </c>
      <c r="M192" s="43" t="str">
        <f>VLOOKUP(C192,'판매현황-통합'!$J$1:$Q$1420,8,0)</f>
        <v>Fiberwit Link Communication Co.,LTD</v>
      </c>
      <c r="N192" s="38">
        <f>VLOOKUP(M192,리드타임!$B$3:$D$10,3,0)</f>
        <v>60</v>
      </c>
      <c r="O192" s="82">
        <f t="shared" si="35"/>
        <v>38.5</v>
      </c>
      <c r="P192" s="42">
        <f>IFERROR(VLOOKUP(C192,재고현황!$A:$D,4,0),0)</f>
        <v>0</v>
      </c>
      <c r="Q192" s="44">
        <f t="shared" si="36"/>
        <v>0</v>
      </c>
      <c r="R192" s="64">
        <f>SUMIF(입고예정_260527!C:C,발주검토!C192,입고예정_260527!F:F)</f>
        <v>0</v>
      </c>
      <c r="S192" s="44">
        <f t="shared" si="37"/>
        <v>0</v>
      </c>
      <c r="T192" s="88">
        <f t="shared" ref="T192:T193" si="47">I192*9-R192</f>
        <v>115.5</v>
      </c>
      <c r="U192" s="62">
        <f t="shared" si="38"/>
        <v>6</v>
      </c>
    </row>
    <row r="193" spans="1:21">
      <c r="A193" s="54">
        <v>186</v>
      </c>
      <c r="B193" s="41">
        <v>194</v>
      </c>
      <c r="C193" s="41" t="s">
        <v>2592</v>
      </c>
      <c r="D193" s="41" t="s">
        <v>312</v>
      </c>
      <c r="E193" s="41" t="s">
        <v>2593</v>
      </c>
      <c r="F193" s="42">
        <f>VLOOKUP(C193,'판매현황-통합'!$J$2:$M$1479,4,0)</f>
        <v>385</v>
      </c>
      <c r="G193" s="41" t="str">
        <f>VLOOKUP(C193,'판매현황-통합'!J:P,6,0)</f>
        <v xml:space="preserve">2024/05 </v>
      </c>
      <c r="H193" s="42">
        <f>VLOOKUP(C193,'판매현황-통합'!J:P,7,0)</f>
        <v>145</v>
      </c>
      <c r="I193" s="42">
        <f t="shared" si="32"/>
        <v>16.041666666666668</v>
      </c>
      <c r="J193" s="65">
        <f>SUMIF(판매현황_2026!C:C,발주검토!C193,판매현황_2026!F:F)/4</f>
        <v>48.75</v>
      </c>
      <c r="K193" s="57">
        <f t="shared" si="33"/>
        <v>32.708333333333329</v>
      </c>
      <c r="L193" s="42" t="str">
        <f t="shared" si="34"/>
        <v>증가</v>
      </c>
      <c r="M193" s="43" t="str">
        <f>VLOOKUP(C193,'판매현황-통합'!$J$1:$Q$1420,8,0)</f>
        <v>Fiberwit Link Communication Co.,LTD</v>
      </c>
      <c r="N193" s="38">
        <f>VLOOKUP(M193,리드타임!$B$3:$D$10,3,0)</f>
        <v>60</v>
      </c>
      <c r="O193" s="82">
        <f t="shared" si="35"/>
        <v>48.125</v>
      </c>
      <c r="P193" s="42">
        <f>IFERROR(VLOOKUP(C193,재고현황!$A:$D,4,0),0)</f>
        <v>0</v>
      </c>
      <c r="Q193" s="44">
        <f t="shared" si="36"/>
        <v>0</v>
      </c>
      <c r="R193" s="64">
        <f>SUMIF(입고예정_260527!C:C,발주검토!C193,입고예정_260527!F:F)</f>
        <v>100</v>
      </c>
      <c r="S193" s="44">
        <f t="shared" si="37"/>
        <v>2.0779220779220777</v>
      </c>
      <c r="T193" s="88">
        <f t="shared" si="47"/>
        <v>44.375</v>
      </c>
      <c r="U193" s="62">
        <f t="shared" si="38"/>
        <v>6</v>
      </c>
    </row>
    <row r="194" spans="1:21">
      <c r="A194" s="54">
        <v>145</v>
      </c>
      <c r="B194" s="41">
        <v>195</v>
      </c>
      <c r="C194" s="41" t="s">
        <v>2584</v>
      </c>
      <c r="D194" s="41" t="s">
        <v>310</v>
      </c>
      <c r="E194" s="41" t="s">
        <v>2585</v>
      </c>
      <c r="F194" s="42">
        <f>VLOOKUP(C194,'판매현황-통합'!$J$2:$M$1479,4,0)</f>
        <v>288</v>
      </c>
      <c r="G194" s="41" t="str">
        <f>VLOOKUP(C194,'판매현황-통합'!J:P,6,0)</f>
        <v xml:space="preserve">2024/01 </v>
      </c>
      <c r="H194" s="42">
        <f>VLOOKUP(C194,'판매현황-통합'!J:P,7,0)</f>
        <v>45</v>
      </c>
      <c r="I194" s="42">
        <f t="shared" si="32"/>
        <v>12</v>
      </c>
      <c r="J194" s="65">
        <f>SUMIF(판매현황_2026!C:C,발주검토!C194,판매현황_2026!F:F)/4</f>
        <v>25</v>
      </c>
      <c r="K194" s="57">
        <f t="shared" si="33"/>
        <v>13</v>
      </c>
      <c r="L194" s="42" t="str">
        <f t="shared" si="34"/>
        <v>증가</v>
      </c>
      <c r="M194" s="43" t="str">
        <f>VLOOKUP(C194,'판매현황-통합'!$J$1:$Q$1420,8,0)</f>
        <v>Fiberwit Link Communication Co.,LTD</v>
      </c>
      <c r="N194" s="38">
        <f>VLOOKUP(M194,리드타임!$B$3:$D$10,3,0)</f>
        <v>60</v>
      </c>
      <c r="O194" s="82">
        <f t="shared" si="35"/>
        <v>36</v>
      </c>
      <c r="P194" s="42">
        <f>IFERROR(VLOOKUP(C194,재고현황!$A:$D,4,0),0)</f>
        <v>0</v>
      </c>
      <c r="Q194" s="44">
        <f t="shared" si="36"/>
        <v>0</v>
      </c>
      <c r="R194" s="64">
        <f>SUMIF(입고예정_260527!C:C,발주검토!C194,입고예정_260527!F:F)</f>
        <v>120</v>
      </c>
      <c r="S194" s="44">
        <f t="shared" si="37"/>
        <v>3.3333333333333335</v>
      </c>
      <c r="T194" s="62"/>
      <c r="U194" s="62">
        <f t="shared" si="38"/>
        <v>7</v>
      </c>
    </row>
    <row r="195" spans="1:21">
      <c r="A195" s="54">
        <v>222</v>
      </c>
      <c r="B195" s="41">
        <v>196</v>
      </c>
      <c r="C195" s="41" t="s">
        <v>2928</v>
      </c>
      <c r="D195" s="41" t="s">
        <v>2781</v>
      </c>
      <c r="E195" s="41" t="s">
        <v>2929</v>
      </c>
      <c r="F195" s="42">
        <f>VLOOKUP(C195,'판매현황-통합'!$J$2:$M$1479,4,0)</f>
        <v>325</v>
      </c>
      <c r="G195" s="41" t="str">
        <f>VLOOKUP(C195,'판매현황-통합'!J:P,6,0)</f>
        <v xml:space="preserve">2024/01 </v>
      </c>
      <c r="H195" s="42">
        <f>VLOOKUP(C195,'판매현황-통합'!J:P,7,0)</f>
        <v>140</v>
      </c>
      <c r="I195" s="42">
        <f t="shared" ref="I195:I236" si="48">+F195/24</f>
        <v>13.541666666666666</v>
      </c>
      <c r="J195" s="65">
        <f>SUMIF(판매현황_2026!C:C,발주검토!C195,판매현황_2026!F:F)/4</f>
        <v>35</v>
      </c>
      <c r="K195" s="57">
        <f t="shared" ref="K195:K236" si="49">+J195-I195</f>
        <v>21.458333333333336</v>
      </c>
      <c r="L195" s="42" t="str">
        <f t="shared" ref="L195:L236" si="50">IF(K195&lt;0,"감소","증가")</f>
        <v>증가</v>
      </c>
      <c r="M195" s="43" t="str">
        <f>VLOOKUP(C195,'판매현황-통합'!$J$1:$Q$1420,8,0)</f>
        <v>Fiberwit Link Communication Co.,LTD</v>
      </c>
      <c r="N195" s="38">
        <f>VLOOKUP(M195,리드타임!$B$3:$D$10,3,0)</f>
        <v>60</v>
      </c>
      <c r="O195" s="82">
        <f t="shared" ref="O195:O236" si="51">I195*3</f>
        <v>40.625</v>
      </c>
      <c r="P195" s="42">
        <f>IFERROR(VLOOKUP(C195,재고현황!$A:$D,4,0),0)</f>
        <v>0</v>
      </c>
      <c r="Q195" s="44">
        <f t="shared" ref="Q195:Q236" si="52">+P195/I195</f>
        <v>0</v>
      </c>
      <c r="R195" s="64">
        <f>SUMIF(입고예정_260527!C:C,발주검토!C195,입고예정_260527!F:F)</f>
        <v>0</v>
      </c>
      <c r="S195" s="44">
        <f t="shared" ref="S195:S236" si="53">+(R195+P195)/O195</f>
        <v>0</v>
      </c>
      <c r="T195" s="88">
        <f>I195*9-R195</f>
        <v>121.875</v>
      </c>
      <c r="U195" s="62">
        <f t="shared" ref="U195:U236" si="54">+(+T195+P195+R195-(I195*3))/I195</f>
        <v>6</v>
      </c>
    </row>
    <row r="196" spans="1:21">
      <c r="A196" s="54">
        <v>237</v>
      </c>
      <c r="B196" s="41">
        <v>197</v>
      </c>
      <c r="C196" s="41" t="s">
        <v>2910</v>
      </c>
      <c r="D196" s="41" t="s">
        <v>1417</v>
      </c>
      <c r="E196" s="41" t="s">
        <v>2911</v>
      </c>
      <c r="F196" s="42">
        <f>VLOOKUP(C196,'판매현황-통합'!$J$2:$M$1479,4,0)</f>
        <v>181</v>
      </c>
      <c r="G196" s="41" t="str">
        <f>VLOOKUP(C196,'판매현황-통합'!J:P,6,0)</f>
        <v xml:space="preserve">2024/02 </v>
      </c>
      <c r="H196" s="42">
        <f>VLOOKUP(C196,'판매현황-통합'!J:P,7,0)</f>
        <v>136</v>
      </c>
      <c r="I196" s="42">
        <f t="shared" si="48"/>
        <v>7.541666666666667</v>
      </c>
      <c r="J196" s="65">
        <f>SUMIF(판매현황_2026!C:C,발주검토!C196,판매현황_2026!F:F)/4</f>
        <v>0</v>
      </c>
      <c r="K196" s="57">
        <f t="shared" si="49"/>
        <v>-7.541666666666667</v>
      </c>
      <c r="L196" s="42" t="str">
        <f t="shared" si="50"/>
        <v>감소</v>
      </c>
      <c r="M196" s="43" t="str">
        <f>VLOOKUP(C196,'판매현황-통합'!$J$1:$Q$1420,8,0)</f>
        <v>Fiberwit Link Communication Co.,LTD</v>
      </c>
      <c r="N196" s="38">
        <f>VLOOKUP(M196,리드타임!$B$3:$D$10,3,0)</f>
        <v>60</v>
      </c>
      <c r="O196" s="82">
        <f t="shared" si="51"/>
        <v>22.625</v>
      </c>
      <c r="P196" s="42">
        <f>IFERROR(VLOOKUP(C196,재고현황!$A:$D,4,0),0)</f>
        <v>100</v>
      </c>
      <c r="Q196" s="44">
        <f t="shared" si="52"/>
        <v>13.259668508287293</v>
      </c>
      <c r="R196" s="64">
        <f>SUMIF(입고예정_260527!C:C,발주검토!C196,입고예정_260527!F:F)</f>
        <v>0</v>
      </c>
      <c r="S196" s="44">
        <f t="shared" si="53"/>
        <v>4.4198895027624312</v>
      </c>
      <c r="T196" s="62"/>
      <c r="U196" s="62">
        <f t="shared" si="54"/>
        <v>10.259668508287293</v>
      </c>
    </row>
    <row r="197" spans="1:21">
      <c r="A197" s="54">
        <v>229</v>
      </c>
      <c r="B197" s="41">
        <v>199</v>
      </c>
      <c r="C197" s="41" t="s">
        <v>3862</v>
      </c>
      <c r="D197" s="41" t="s">
        <v>1426</v>
      </c>
      <c r="E197" s="41" t="s">
        <v>3863</v>
      </c>
      <c r="F197" s="42">
        <f>VLOOKUP(C197,'판매현황-통합'!$J$2:$M$1479,4,0)</f>
        <v>351</v>
      </c>
      <c r="G197" s="41" t="str">
        <f>VLOOKUP(C197,'판매현황-통합'!J:P,6,0)</f>
        <v xml:space="preserve">2024/01 </v>
      </c>
      <c r="H197" s="42">
        <f>VLOOKUP(C197,'판매현황-통합'!J:P,7,0)</f>
        <v>100</v>
      </c>
      <c r="I197" s="42">
        <f t="shared" si="48"/>
        <v>14.625</v>
      </c>
      <c r="J197" s="65">
        <f>SUMIF(판매현황_2026!C:C,발주검토!C197,판매현황_2026!F:F)/4</f>
        <v>45</v>
      </c>
      <c r="K197" s="57">
        <f t="shared" si="49"/>
        <v>30.375</v>
      </c>
      <c r="L197" s="42" t="str">
        <f t="shared" si="50"/>
        <v>증가</v>
      </c>
      <c r="M197" s="43" t="str">
        <f>VLOOKUP(C197,'판매현황-통합'!$J$1:$Q$1420,8,0)</f>
        <v>Fiberwit Link Communication Co.,LTD</v>
      </c>
      <c r="N197" s="38">
        <f>VLOOKUP(M197,리드타임!$B$3:$D$10,3,0)</f>
        <v>60</v>
      </c>
      <c r="O197" s="82">
        <f t="shared" si="51"/>
        <v>43.875</v>
      </c>
      <c r="P197" s="42">
        <f>IFERROR(VLOOKUP(C197,재고현황!$A:$D,4,0),0)</f>
        <v>0</v>
      </c>
      <c r="Q197" s="44">
        <f t="shared" si="52"/>
        <v>0</v>
      </c>
      <c r="R197" s="64">
        <f>SUMIF(입고예정_260527!C:C,발주검토!C197,입고예정_260527!F:F)</f>
        <v>30</v>
      </c>
      <c r="S197" s="44">
        <f t="shared" si="53"/>
        <v>0.68376068376068377</v>
      </c>
      <c r="T197" s="88">
        <f>ROUND(+I197*9-P197-R197,-1)</f>
        <v>100</v>
      </c>
      <c r="U197" s="62">
        <f t="shared" si="54"/>
        <v>5.8888888888888893</v>
      </c>
    </row>
    <row r="198" spans="1:21">
      <c r="A198" s="54">
        <v>156</v>
      </c>
      <c r="B198" s="41">
        <v>220</v>
      </c>
      <c r="C198" s="41" t="s">
        <v>1223</v>
      </c>
      <c r="D198" s="41" t="s">
        <v>901</v>
      </c>
      <c r="E198" s="41" t="s">
        <v>1221</v>
      </c>
      <c r="F198" s="42">
        <f>VLOOKUP(C198,'판매현황-통합'!$J$2:$M$1479,4,0)</f>
        <v>100</v>
      </c>
      <c r="G198" s="41" t="str">
        <f>VLOOKUP(C198,'판매현황-통합'!J:P,6,0)</f>
        <v xml:space="preserve">2024/01 </v>
      </c>
      <c r="H198" s="42">
        <f>VLOOKUP(C198,'판매현황-통합'!J:P,7,0)</f>
        <v>100</v>
      </c>
      <c r="I198" s="42">
        <f t="shared" si="48"/>
        <v>4.166666666666667</v>
      </c>
      <c r="J198" s="65">
        <f>SUMIF(판매현황_2026!C:C,발주검토!C198,판매현황_2026!F:F)/4</f>
        <v>0</v>
      </c>
      <c r="K198" s="57">
        <f t="shared" si="49"/>
        <v>-4.166666666666667</v>
      </c>
      <c r="L198" s="42" t="str">
        <f t="shared" si="50"/>
        <v>감소</v>
      </c>
      <c r="M198" s="43" t="str">
        <f>VLOOKUP(C198,'판매현황-통합'!$J$1:$Q$1420,8,0)</f>
        <v>Fiberwit Link Communication Co.,LTD</v>
      </c>
      <c r="N198" s="38">
        <f>VLOOKUP(M198,리드타임!$B$3:$D$10,3,0)</f>
        <v>60</v>
      </c>
      <c r="O198" s="82">
        <f t="shared" si="51"/>
        <v>12.5</v>
      </c>
      <c r="P198" s="42">
        <f>IFERROR(VLOOKUP(C198,재고현황!$A:$D,4,0),0)</f>
        <v>0</v>
      </c>
      <c r="Q198" s="44">
        <f t="shared" si="52"/>
        <v>0</v>
      </c>
      <c r="R198" s="64">
        <f>SUMIF(입고예정_260527!C:C,발주검토!C212,입고예정_260527!F:F)</f>
        <v>150</v>
      </c>
      <c r="S198" s="44">
        <f t="shared" si="53"/>
        <v>12</v>
      </c>
      <c r="T198" s="85"/>
      <c r="U198" s="62">
        <f t="shared" si="54"/>
        <v>33</v>
      </c>
    </row>
    <row r="199" spans="1:21">
      <c r="A199" s="54">
        <v>236</v>
      </c>
      <c r="B199" s="41">
        <v>201</v>
      </c>
      <c r="C199" s="41" t="s">
        <v>3874</v>
      </c>
      <c r="D199" s="41" t="s">
        <v>1426</v>
      </c>
      <c r="E199" s="41" t="s">
        <v>3875</v>
      </c>
      <c r="F199" s="42">
        <f>VLOOKUP(C199,'판매현황-통합'!$J$2:$M$1479,4,0)</f>
        <v>191</v>
      </c>
      <c r="G199" s="41" t="str">
        <f>VLOOKUP(C199,'판매현황-통합'!J:P,6,0)</f>
        <v xml:space="preserve">2024/01 </v>
      </c>
      <c r="H199" s="42">
        <f>VLOOKUP(C199,'판매현황-통합'!J:P,7,0)</f>
        <v>60</v>
      </c>
      <c r="I199" s="42">
        <f t="shared" si="48"/>
        <v>7.958333333333333</v>
      </c>
      <c r="J199" s="65">
        <f>SUMIF(판매현황_2026!C:C,발주검토!C199,판매현황_2026!F:F)/4</f>
        <v>10</v>
      </c>
      <c r="K199" s="57">
        <f t="shared" si="49"/>
        <v>2.041666666666667</v>
      </c>
      <c r="L199" s="42" t="str">
        <f t="shared" si="50"/>
        <v>증가</v>
      </c>
      <c r="M199" s="43" t="str">
        <f>VLOOKUP(C199,'판매현황-통합'!$J$1:$Q$1420,8,0)</f>
        <v>Fiberwit Link Communication Co.,LTD</v>
      </c>
      <c r="N199" s="38">
        <f>VLOOKUP(M199,리드타임!$B$3:$D$10,3,0)</f>
        <v>60</v>
      </c>
      <c r="O199" s="82">
        <f t="shared" si="51"/>
        <v>23.875</v>
      </c>
      <c r="P199" s="42">
        <f>IFERROR(VLOOKUP(C199,재고현황!$A:$D,4,0),0)</f>
        <v>0</v>
      </c>
      <c r="Q199" s="44">
        <f t="shared" si="52"/>
        <v>0</v>
      </c>
      <c r="R199" s="64">
        <f>SUMIF(입고예정_260527!C:C,발주검토!C199,입고예정_260527!F:F)</f>
        <v>0</v>
      </c>
      <c r="S199" s="44">
        <f t="shared" si="53"/>
        <v>0</v>
      </c>
      <c r="T199" s="88">
        <f>I199*9-R199</f>
        <v>71.625</v>
      </c>
      <c r="U199" s="62">
        <f t="shared" si="54"/>
        <v>6</v>
      </c>
    </row>
    <row r="200" spans="1:21">
      <c r="A200" s="54">
        <v>230</v>
      </c>
      <c r="B200" s="41">
        <v>202</v>
      </c>
      <c r="C200" s="41" t="s">
        <v>2861</v>
      </c>
      <c r="D200" s="41" t="s">
        <v>1405</v>
      </c>
      <c r="E200" s="41" t="s">
        <v>2862</v>
      </c>
      <c r="F200" s="42">
        <f>VLOOKUP(C200,'판매현황-통합'!$J$2:$M$1479,4,0)</f>
        <v>170</v>
      </c>
      <c r="G200" s="41" t="str">
        <f>VLOOKUP(C200,'판매현황-통합'!J:P,6,0)</f>
        <v xml:space="preserve">2024/01 </v>
      </c>
      <c r="H200" s="42">
        <f>VLOOKUP(C200,'판매현황-통합'!J:P,7,0)</f>
        <v>35</v>
      </c>
      <c r="I200" s="42">
        <f t="shared" si="48"/>
        <v>7.083333333333333</v>
      </c>
      <c r="J200" s="65">
        <f>SUMIF(판매현황_2026!C:C,발주검토!C200,판매현황_2026!F:F)/4</f>
        <v>5</v>
      </c>
      <c r="K200" s="57">
        <f t="shared" si="49"/>
        <v>-2.083333333333333</v>
      </c>
      <c r="L200" s="42" t="str">
        <f t="shared" si="50"/>
        <v>감소</v>
      </c>
      <c r="M200" s="43" t="str">
        <f>VLOOKUP(C200,'판매현황-통합'!$J$1:$Q$1420,8,0)</f>
        <v>Fiberwit Link Communication Co.,LTD</v>
      </c>
      <c r="N200" s="38">
        <f>VLOOKUP(M200,리드타임!$B$3:$D$10,3,0)</f>
        <v>60</v>
      </c>
      <c r="O200" s="82">
        <f t="shared" si="51"/>
        <v>21.25</v>
      </c>
      <c r="P200" s="42">
        <f>IFERROR(VLOOKUP(C200,재고현황!$A:$D,4,0),0)</f>
        <v>11</v>
      </c>
      <c r="Q200" s="44">
        <f t="shared" si="52"/>
        <v>1.5529411764705883</v>
      </c>
      <c r="R200" s="64">
        <f>SUMIF(입고예정_260527!C:C,발주검토!C200,입고예정_260527!F:F)</f>
        <v>50</v>
      </c>
      <c r="S200" s="44">
        <f t="shared" si="53"/>
        <v>2.8705882352941177</v>
      </c>
      <c r="T200" s="88">
        <v>20</v>
      </c>
      <c r="U200" s="62">
        <f t="shared" si="54"/>
        <v>8.4352941176470591</v>
      </c>
    </row>
    <row r="201" spans="1:21">
      <c r="A201" s="54">
        <v>218</v>
      </c>
      <c r="B201" s="41">
        <v>203</v>
      </c>
      <c r="C201" s="41" t="s">
        <v>487</v>
      </c>
      <c r="D201" s="41" t="s">
        <v>486</v>
      </c>
      <c r="E201" s="41" t="s">
        <v>488</v>
      </c>
      <c r="F201" s="42">
        <f>VLOOKUP(C201,'판매현황-통합'!$J$2:$M$1479,4,0)</f>
        <v>149</v>
      </c>
      <c r="G201" s="41" t="str">
        <f>VLOOKUP(C201,'판매현황-통합'!J:P,6,0)</f>
        <v xml:space="preserve">2024/01 </v>
      </c>
      <c r="H201" s="42">
        <f>VLOOKUP(C201,'판매현황-통합'!J:P,7,0)</f>
        <v>80</v>
      </c>
      <c r="I201" s="42">
        <f t="shared" si="48"/>
        <v>6.208333333333333</v>
      </c>
      <c r="J201" s="65">
        <f>SUMIF(판매현황_2026!C:C,발주검토!C201,판매현황_2026!F:F)/4</f>
        <v>0</v>
      </c>
      <c r="K201" s="57">
        <f t="shared" si="49"/>
        <v>-6.208333333333333</v>
      </c>
      <c r="L201" s="42" t="str">
        <f t="shared" si="50"/>
        <v>감소</v>
      </c>
      <c r="M201" s="43" t="str">
        <f>VLOOKUP(C201,'판매현황-통합'!$J$1:$Q$1420,8,0)</f>
        <v>Fiberwit Link Communication Co.,LTD</v>
      </c>
      <c r="N201" s="38">
        <f>VLOOKUP(M201,리드타임!$B$3:$D$10,3,0)</f>
        <v>60</v>
      </c>
      <c r="O201" s="82">
        <f t="shared" si="51"/>
        <v>18.625</v>
      </c>
      <c r="P201" s="42">
        <f>IFERROR(VLOOKUP(C201,재고현황!$A:$D,4,0),0)</f>
        <v>86</v>
      </c>
      <c r="Q201" s="44">
        <f t="shared" si="52"/>
        <v>13.852348993288592</v>
      </c>
      <c r="R201" s="64">
        <f>SUMIF(입고예정_260527!C:C,발주검토!C201,입고예정_260527!F:F)</f>
        <v>0</v>
      </c>
      <c r="S201" s="44">
        <f t="shared" si="53"/>
        <v>4.6174496644295306</v>
      </c>
      <c r="T201" s="62"/>
      <c r="U201" s="62">
        <f t="shared" si="54"/>
        <v>10.852348993288592</v>
      </c>
    </row>
    <row r="202" spans="1:21">
      <c r="A202" s="54">
        <v>225</v>
      </c>
      <c r="B202" s="41">
        <v>204</v>
      </c>
      <c r="C202" s="41" t="s">
        <v>2482</v>
      </c>
      <c r="D202" s="41" t="s">
        <v>264</v>
      </c>
      <c r="E202" s="41" t="s">
        <v>2483</v>
      </c>
      <c r="F202" s="42">
        <f>VLOOKUP(C202,'판매현황-통합'!$J$2:$M$1479,4,0)</f>
        <v>178</v>
      </c>
      <c r="G202" s="41" t="str">
        <f>VLOOKUP(C202,'판매현황-통합'!J:P,6,0)</f>
        <v xml:space="preserve">2024/01 </v>
      </c>
      <c r="H202" s="42">
        <f>VLOOKUP(C202,'판매현황-통합'!J:P,7,0)</f>
        <v>40</v>
      </c>
      <c r="I202" s="42">
        <f t="shared" si="48"/>
        <v>7.416666666666667</v>
      </c>
      <c r="J202" s="65">
        <f>SUMIF(판매현황_2026!C:C,발주검토!C202,판매현황_2026!F:F)/4</f>
        <v>7.5</v>
      </c>
      <c r="K202" s="57">
        <f t="shared" si="49"/>
        <v>8.3333333333333037E-2</v>
      </c>
      <c r="L202" s="42" t="str">
        <f t="shared" si="50"/>
        <v>증가</v>
      </c>
      <c r="M202" s="43" t="str">
        <f>VLOOKUP(C202,'판매현황-통합'!$J$1:$Q$1420,8,0)</f>
        <v>Fiberwit Link Communication Co.,LTD</v>
      </c>
      <c r="N202" s="38">
        <f>VLOOKUP(M202,리드타임!$B$3:$D$10,3,0)</f>
        <v>60</v>
      </c>
      <c r="O202" s="82">
        <f t="shared" si="51"/>
        <v>22.25</v>
      </c>
      <c r="P202" s="42">
        <f>IFERROR(VLOOKUP(C202,재고현황!$A:$D,4,0),0)</f>
        <v>90</v>
      </c>
      <c r="Q202" s="44">
        <f t="shared" si="52"/>
        <v>12.134831460674157</v>
      </c>
      <c r="R202" s="64">
        <f>SUMIF(입고예정_260527!C:C,발주검토!C202,입고예정_260527!F:F)</f>
        <v>30</v>
      </c>
      <c r="S202" s="44">
        <f t="shared" si="53"/>
        <v>5.393258426966292</v>
      </c>
      <c r="T202" s="85"/>
      <c r="U202" s="62">
        <f t="shared" si="54"/>
        <v>13.179775280898875</v>
      </c>
    </row>
    <row r="203" spans="1:21">
      <c r="A203" s="54">
        <v>209</v>
      </c>
      <c r="B203" s="41">
        <v>205</v>
      </c>
      <c r="C203" s="41" t="s">
        <v>473</v>
      </c>
      <c r="D203" s="41" t="s">
        <v>472</v>
      </c>
      <c r="E203" s="41" t="s">
        <v>474</v>
      </c>
      <c r="F203" s="42">
        <f>VLOOKUP(C203,'판매현황-통합'!$J$2:$M$1479,4,0)</f>
        <v>215</v>
      </c>
      <c r="G203" s="41" t="str">
        <f>VLOOKUP(C203,'판매현황-통합'!J:P,6,0)</f>
        <v xml:space="preserve">2024/01 </v>
      </c>
      <c r="H203" s="42">
        <f>VLOOKUP(C203,'판매현황-통합'!J:P,7,0)</f>
        <v>70</v>
      </c>
      <c r="I203" s="42">
        <f t="shared" si="48"/>
        <v>8.9583333333333339</v>
      </c>
      <c r="J203" s="65">
        <f>SUMIF(판매현황_2026!C:C,발주검토!C203,판매현황_2026!F:F)/4</f>
        <v>17.5</v>
      </c>
      <c r="K203" s="57">
        <f t="shared" si="49"/>
        <v>8.5416666666666661</v>
      </c>
      <c r="L203" s="42" t="str">
        <f t="shared" si="50"/>
        <v>증가</v>
      </c>
      <c r="M203" s="43" t="str">
        <f>VLOOKUP(C203,'판매현황-통합'!$J$1:$Q$1420,8,0)</f>
        <v>Fiberwit Link Communication Co.,LTD</v>
      </c>
      <c r="N203" s="38">
        <f>VLOOKUP(M203,리드타임!$B$3:$D$10,3,0)</f>
        <v>60</v>
      </c>
      <c r="O203" s="82">
        <f t="shared" si="51"/>
        <v>26.875</v>
      </c>
      <c r="P203" s="42">
        <f>IFERROR(VLOOKUP(C203,재고현황!$A:$D,4,0),0)</f>
        <v>14</v>
      </c>
      <c r="Q203" s="44">
        <f t="shared" si="52"/>
        <v>1.5627906976744186</v>
      </c>
      <c r="R203" s="64">
        <f>SUMIF(입고예정_260527!C:C,발주검토!C203,입고예정_260527!F:F)</f>
        <v>50</v>
      </c>
      <c r="S203" s="44">
        <f t="shared" si="53"/>
        <v>2.3813953488372093</v>
      </c>
      <c r="T203" s="88">
        <f>ROUND(+I203*9-P203-R203,-1)</f>
        <v>20</v>
      </c>
      <c r="U203" s="62">
        <f t="shared" si="54"/>
        <v>6.3767441860465111</v>
      </c>
    </row>
    <row r="204" spans="1:21">
      <c r="A204" s="54">
        <v>215</v>
      </c>
      <c r="B204" s="41">
        <v>208</v>
      </c>
      <c r="C204" s="41" t="s">
        <v>3884</v>
      </c>
      <c r="D204" s="41" t="s">
        <v>1433</v>
      </c>
      <c r="E204" s="41" t="s">
        <v>3885</v>
      </c>
      <c r="F204" s="42">
        <f>VLOOKUP(C204,'판매현황-통합'!$J$2:$M$1479,4,0)</f>
        <v>159</v>
      </c>
      <c r="G204" s="41" t="str">
        <f>VLOOKUP(C204,'판매현황-통합'!J:P,6,0)</f>
        <v xml:space="preserve">2024/01 </v>
      </c>
      <c r="H204" s="42">
        <f>VLOOKUP(C204,'판매현황-통합'!J:P,7,0)</f>
        <v>80</v>
      </c>
      <c r="I204" s="42">
        <f t="shared" si="48"/>
        <v>6.625</v>
      </c>
      <c r="J204" s="65">
        <f>SUMIF(판매현황_2026!C:C,발주검토!C204,판매현황_2026!F:F)/4</f>
        <v>7.5</v>
      </c>
      <c r="K204" s="57">
        <f t="shared" si="49"/>
        <v>0.875</v>
      </c>
      <c r="L204" s="42" t="str">
        <f t="shared" si="50"/>
        <v>증가</v>
      </c>
      <c r="M204" s="43" t="str">
        <f>VLOOKUP(C204,'판매현황-통합'!$J$1:$Q$1420,8,0)</f>
        <v>Fiberwit Link Communication Co.,LTD</v>
      </c>
      <c r="N204" s="38">
        <f>VLOOKUP(M204,리드타임!$B$3:$D$10,3,0)</f>
        <v>60</v>
      </c>
      <c r="O204" s="82">
        <f t="shared" si="51"/>
        <v>19.875</v>
      </c>
      <c r="P204" s="42">
        <f>IFERROR(VLOOKUP(C204,재고현황!$A:$D,4,0),0)</f>
        <v>0</v>
      </c>
      <c r="Q204" s="44">
        <f t="shared" si="52"/>
        <v>0</v>
      </c>
      <c r="R204" s="64">
        <f>SUMIF(입고예정_260527!C:C,발주검토!C204,입고예정_260527!F:F)</f>
        <v>0</v>
      </c>
      <c r="S204" s="44">
        <f t="shared" si="53"/>
        <v>0</v>
      </c>
      <c r="T204" s="88">
        <v>60</v>
      </c>
      <c r="U204" s="62">
        <f t="shared" si="54"/>
        <v>6.0566037735849054</v>
      </c>
    </row>
    <row r="205" spans="1:21">
      <c r="A205" s="54">
        <v>219</v>
      </c>
      <c r="B205" s="41">
        <v>210</v>
      </c>
      <c r="C205" s="41" t="s">
        <v>2934</v>
      </c>
      <c r="D205" s="41" t="s">
        <v>2781</v>
      </c>
      <c r="E205" s="41" t="s">
        <v>2935</v>
      </c>
      <c r="F205" s="42">
        <f>VLOOKUP(C205,'판매현황-통합'!$J$2:$M$1479,4,0)</f>
        <v>188</v>
      </c>
      <c r="G205" s="41" t="str">
        <f>VLOOKUP(C205,'판매현황-통합'!J:P,6,0)</f>
        <v xml:space="preserve">2024/01 </v>
      </c>
      <c r="H205" s="42">
        <f>VLOOKUP(C205,'판매현황-통합'!J:P,7,0)</f>
        <v>75</v>
      </c>
      <c r="I205" s="42">
        <f t="shared" si="48"/>
        <v>7.833333333333333</v>
      </c>
      <c r="J205" s="65">
        <f>SUMIF(판매현황_2026!C:C,발주검토!C205,판매현황_2026!F:F)/4</f>
        <v>18.75</v>
      </c>
      <c r="K205" s="57">
        <f t="shared" si="49"/>
        <v>10.916666666666668</v>
      </c>
      <c r="L205" s="42" t="str">
        <f t="shared" si="50"/>
        <v>증가</v>
      </c>
      <c r="M205" s="43" t="str">
        <f>VLOOKUP(C205,'판매현황-통합'!$J$1:$Q$1420,8,0)</f>
        <v>Fiberwit Link Communication Co.,LTD</v>
      </c>
      <c r="N205" s="38">
        <f>VLOOKUP(M205,리드타임!$B$3:$D$10,3,0)</f>
        <v>60</v>
      </c>
      <c r="O205" s="82">
        <f t="shared" si="51"/>
        <v>23.5</v>
      </c>
      <c r="P205" s="42">
        <f>IFERROR(VLOOKUP(C205,재고현황!$A:$D,4,0),0)</f>
        <v>5</v>
      </c>
      <c r="Q205" s="44">
        <f t="shared" si="52"/>
        <v>0.63829787234042556</v>
      </c>
      <c r="R205" s="64">
        <f>SUMIF(입고예정_260527!C:C,발주검토!C205,입고예정_260527!F:F)</f>
        <v>0</v>
      </c>
      <c r="S205" s="44">
        <f t="shared" si="53"/>
        <v>0.21276595744680851</v>
      </c>
      <c r="T205" s="88">
        <f>I205*9-R205</f>
        <v>70.5</v>
      </c>
      <c r="U205" s="62">
        <f t="shared" si="54"/>
        <v>6.6382978723404253</v>
      </c>
    </row>
    <row r="206" spans="1:21">
      <c r="A206" s="54">
        <v>234</v>
      </c>
      <c r="B206" s="41">
        <v>212</v>
      </c>
      <c r="C206" s="41" t="s">
        <v>518</v>
      </c>
      <c r="D206" s="41" t="s">
        <v>517</v>
      </c>
      <c r="E206" s="41" t="s">
        <v>519</v>
      </c>
      <c r="F206" s="42">
        <f>VLOOKUP(C206,'판매현황-통합'!$J$2:$M$1479,4,0)</f>
        <v>109</v>
      </c>
      <c r="G206" s="41" t="str">
        <f>VLOOKUP(C206,'판매현황-통합'!J:P,6,0)</f>
        <v xml:space="preserve">2024/01 </v>
      </c>
      <c r="H206" s="42">
        <f>VLOOKUP(C206,'판매현황-통합'!J:P,7,0)</f>
        <v>20</v>
      </c>
      <c r="I206" s="42">
        <f t="shared" si="48"/>
        <v>4.541666666666667</v>
      </c>
      <c r="J206" s="65">
        <f>SUMIF(판매현황_2026!C:C,발주검토!C206,판매현황_2026!F:F)/4</f>
        <v>0</v>
      </c>
      <c r="K206" s="57">
        <f t="shared" si="49"/>
        <v>-4.541666666666667</v>
      </c>
      <c r="L206" s="42" t="str">
        <f t="shared" si="50"/>
        <v>감소</v>
      </c>
      <c r="M206" s="43" t="str">
        <f>VLOOKUP(C206,'판매현황-통합'!$J$1:$Q$1420,8,0)</f>
        <v>Fiberwit Link Communication Co.,LTD</v>
      </c>
      <c r="N206" s="38">
        <f>VLOOKUP(M206,리드타임!$B$3:$D$10,3,0)</f>
        <v>60</v>
      </c>
      <c r="O206" s="82">
        <f t="shared" si="51"/>
        <v>13.625</v>
      </c>
      <c r="P206" s="42">
        <f>IFERROR(VLOOKUP(C206,재고현황!$A:$D,4,0),0)</f>
        <v>241</v>
      </c>
      <c r="Q206" s="44">
        <f t="shared" si="52"/>
        <v>53.064220183486235</v>
      </c>
      <c r="R206" s="64">
        <f>SUMIF(입고예정_260527!C:C,발주검토!C206,입고예정_260527!F:F)</f>
        <v>0</v>
      </c>
      <c r="S206" s="44">
        <f t="shared" si="53"/>
        <v>17.688073394495412</v>
      </c>
      <c r="T206" s="62"/>
      <c r="U206" s="62">
        <f t="shared" si="54"/>
        <v>50.064220183486235</v>
      </c>
    </row>
    <row r="207" spans="1:21">
      <c r="A207" s="54">
        <v>217</v>
      </c>
      <c r="B207" s="41">
        <v>213</v>
      </c>
      <c r="C207" s="41" t="s">
        <v>2846</v>
      </c>
      <c r="D207" s="41" t="s">
        <v>1401</v>
      </c>
      <c r="E207" s="41" t="s">
        <v>2847</v>
      </c>
      <c r="F207" s="42">
        <f>VLOOKUP(C207,'판매현황-통합'!$J$2:$M$1479,4,0)</f>
        <v>141</v>
      </c>
      <c r="G207" s="41" t="str">
        <f>VLOOKUP(C207,'판매현황-통합'!J:P,6,0)</f>
        <v xml:space="preserve">2024/01 </v>
      </c>
      <c r="H207" s="42">
        <f>VLOOKUP(C207,'판매현황-통합'!J:P,7,0)</f>
        <v>40</v>
      </c>
      <c r="I207" s="42">
        <f t="shared" si="48"/>
        <v>5.875</v>
      </c>
      <c r="J207" s="65">
        <f>SUMIF(판매현황_2026!C:C,발주검토!C207,판매현황_2026!F:F)/4</f>
        <v>9.75</v>
      </c>
      <c r="K207" s="57">
        <f t="shared" si="49"/>
        <v>3.875</v>
      </c>
      <c r="L207" s="42" t="str">
        <f t="shared" si="50"/>
        <v>증가</v>
      </c>
      <c r="M207" s="43" t="str">
        <f>VLOOKUP(C207,'판매현황-통합'!$J$1:$Q$1420,8,0)</f>
        <v>Fiberwit Link Communication Co.,LTD</v>
      </c>
      <c r="N207" s="38">
        <f>VLOOKUP(M207,리드타임!$B$3:$D$10,3,0)</f>
        <v>60</v>
      </c>
      <c r="O207" s="82">
        <f t="shared" si="51"/>
        <v>17.625</v>
      </c>
      <c r="P207" s="42">
        <f>IFERROR(VLOOKUP(C207,재고현황!$A:$D,4,0),0)</f>
        <v>1</v>
      </c>
      <c r="Q207" s="44">
        <f t="shared" si="52"/>
        <v>0.1702127659574468</v>
      </c>
      <c r="R207" s="64">
        <f>SUMIF(입고예정_260527!C:C,발주검토!C207,입고예정_260527!F:F)</f>
        <v>50</v>
      </c>
      <c r="S207" s="44">
        <f t="shared" si="53"/>
        <v>2.8936170212765959</v>
      </c>
      <c r="T207" s="88">
        <v>20</v>
      </c>
      <c r="U207" s="62">
        <f t="shared" si="54"/>
        <v>9.085106382978724</v>
      </c>
    </row>
    <row r="208" spans="1:21">
      <c r="A208" s="54">
        <v>170</v>
      </c>
      <c r="B208" s="41">
        <v>214</v>
      </c>
      <c r="C208" s="41" t="s">
        <v>2450</v>
      </c>
      <c r="D208" s="41" t="s">
        <v>267</v>
      </c>
      <c r="E208" s="41" t="s">
        <v>2451</v>
      </c>
      <c r="F208" s="42">
        <f>VLOOKUP(C208,'판매현황-통합'!$J$2:$M$1479,4,0)</f>
        <v>121</v>
      </c>
      <c r="G208" s="41" t="str">
        <f>VLOOKUP(C208,'판매현황-통합'!J:P,6,0)</f>
        <v xml:space="preserve">2024/01 </v>
      </c>
      <c r="H208" s="42">
        <f>VLOOKUP(C208,'판매현황-통합'!J:P,7,0)</f>
        <v>30</v>
      </c>
      <c r="I208" s="42">
        <f t="shared" si="48"/>
        <v>5.041666666666667</v>
      </c>
      <c r="J208" s="65">
        <f>SUMIF(판매현황_2026!C:C,발주검토!C208,판매현황_2026!F:F)/4</f>
        <v>5</v>
      </c>
      <c r="K208" s="57">
        <f t="shared" si="49"/>
        <v>-4.1666666666666963E-2</v>
      </c>
      <c r="L208" s="42" t="str">
        <f t="shared" si="50"/>
        <v>감소</v>
      </c>
      <c r="M208" s="43" t="str">
        <f>VLOOKUP(C208,'판매현황-통합'!$J$1:$Q$1420,8,0)</f>
        <v>Fiberwit Link Communication Co.,LTD</v>
      </c>
      <c r="N208" s="38">
        <f>VLOOKUP(M208,리드타임!$B$3:$D$10,3,0)</f>
        <v>60</v>
      </c>
      <c r="O208" s="82">
        <f t="shared" si="51"/>
        <v>15.125</v>
      </c>
      <c r="P208" s="42">
        <f>IFERROR(VLOOKUP(C208,재고현황!$A:$D,4,0),0)</f>
        <v>-4</v>
      </c>
      <c r="Q208" s="44">
        <f t="shared" si="52"/>
        <v>-0.79338842975206603</v>
      </c>
      <c r="R208" s="64">
        <f>SUMIF(입고예정_260527!C:C,발주검토!C208,입고예정_260527!F:F)</f>
        <v>0</v>
      </c>
      <c r="S208" s="44">
        <f t="shared" si="53"/>
        <v>-0.26446280991735538</v>
      </c>
      <c r="T208" s="88">
        <v>50</v>
      </c>
      <c r="U208" s="62">
        <f t="shared" si="54"/>
        <v>6.1239669421487601</v>
      </c>
    </row>
    <row r="209" spans="1:21">
      <c r="A209" s="54">
        <v>240</v>
      </c>
      <c r="B209" s="41">
        <v>241</v>
      </c>
      <c r="C209" s="41" t="s">
        <v>2686</v>
      </c>
      <c r="D209" s="41" t="s">
        <v>2661</v>
      </c>
      <c r="E209" s="41" t="s">
        <v>2687</v>
      </c>
      <c r="F209" s="42">
        <f>VLOOKUP(C209,'판매현황-통합'!$J$2:$M$1479,4,0)</f>
        <v>20</v>
      </c>
      <c r="G209" s="41" t="str">
        <f>VLOOKUP(C209,'판매현황-통합'!J:P,6,0)</f>
        <v xml:space="preserve">2024/01 </v>
      </c>
      <c r="H209" s="42">
        <f>VLOOKUP(C209,'판매현황-통합'!J:P,7,0)</f>
        <v>20</v>
      </c>
      <c r="I209" s="42">
        <f t="shared" si="48"/>
        <v>0.83333333333333337</v>
      </c>
      <c r="J209" s="65">
        <f>SUMIF(판매현황_2026!C:C,발주검토!C209,판매현황_2026!F:F)/4</f>
        <v>0</v>
      </c>
      <c r="K209" s="57">
        <f t="shared" si="49"/>
        <v>-0.83333333333333337</v>
      </c>
      <c r="L209" s="42" t="str">
        <f t="shared" si="50"/>
        <v>감소</v>
      </c>
      <c r="M209" s="43" t="str">
        <f>VLOOKUP(C209,'판매현황-통합'!$J$1:$Q$1420,8,0)</f>
        <v>Fiberwit Link Communication Co.,LTD</v>
      </c>
      <c r="N209" s="38">
        <f>VLOOKUP(M209,리드타임!$B$3:$D$10,3,0)</f>
        <v>60</v>
      </c>
      <c r="O209" s="82">
        <f t="shared" si="51"/>
        <v>2.5</v>
      </c>
      <c r="P209" s="42">
        <f>IFERROR(VLOOKUP(C209,재고현황!$A:$D,4,0),0)</f>
        <v>0</v>
      </c>
      <c r="Q209" s="44">
        <f t="shared" si="52"/>
        <v>0</v>
      </c>
      <c r="R209" s="64">
        <f>SUMIF(입고예정_260527!C:C,발주검토!C233,입고예정_260527!F:F)</f>
        <v>0</v>
      </c>
      <c r="S209" s="44">
        <f t="shared" si="53"/>
        <v>0</v>
      </c>
      <c r="T209" s="88">
        <v>20</v>
      </c>
      <c r="U209" s="62">
        <f t="shared" si="54"/>
        <v>21</v>
      </c>
    </row>
    <row r="210" spans="1:21">
      <c r="A210" s="54">
        <v>150</v>
      </c>
      <c r="B210" s="41">
        <v>90</v>
      </c>
      <c r="C210" s="41" t="s">
        <v>3890</v>
      </c>
      <c r="D210" s="41" t="s">
        <v>1433</v>
      </c>
      <c r="E210" s="41" t="s">
        <v>3891</v>
      </c>
      <c r="F210" s="42">
        <f>VLOOKUP(C210,'판매현황-통합'!$J$2:$M$1479,4,0)</f>
        <v>1295</v>
      </c>
      <c r="G210" s="41" t="str">
        <f>VLOOKUP(C210,'판매현황-통합'!J:P,6,0)</f>
        <v xml:space="preserve">2024/01 </v>
      </c>
      <c r="H210" s="42">
        <f>VLOOKUP(C210,'판매현황-통합'!J:P,7,0)</f>
        <v>300</v>
      </c>
      <c r="I210" s="42">
        <f t="shared" si="48"/>
        <v>53.958333333333336</v>
      </c>
      <c r="J210" s="65">
        <f>SUMIF(판매현황_2026!C:C,발주검토!C210,판매현황_2026!F:F)/4</f>
        <v>0</v>
      </c>
      <c r="K210" s="57">
        <f t="shared" si="49"/>
        <v>-53.958333333333336</v>
      </c>
      <c r="L210" s="42" t="str">
        <f t="shared" si="50"/>
        <v>감소</v>
      </c>
      <c r="M210" s="43" t="str">
        <f>VLOOKUP(C210,'판매현황-통합'!$J$1:$Q$1420,8,0)</f>
        <v>Fiberwit Link Communication Co.,LTD</v>
      </c>
      <c r="N210" s="38">
        <f>VLOOKUP(M210,리드타임!$B$3:$D$10,3,0)</f>
        <v>60</v>
      </c>
      <c r="O210" s="82">
        <f t="shared" si="51"/>
        <v>161.875</v>
      </c>
      <c r="P210" s="42">
        <f>IFERROR(VLOOKUP(C210,재고현황!$A:$D,4,0),0)</f>
        <v>349</v>
      </c>
      <c r="Q210" s="44">
        <f t="shared" si="52"/>
        <v>6.467953667953668</v>
      </c>
      <c r="R210" s="64">
        <f>SUMIF(입고예정_260527!C:C,발주검토!C93,입고예정_260527!F:F)</f>
        <v>0</v>
      </c>
      <c r="S210" s="44">
        <f t="shared" si="53"/>
        <v>2.1559845559845559</v>
      </c>
      <c r="T210" s="88">
        <v>180</v>
      </c>
      <c r="U210" s="62">
        <f t="shared" si="54"/>
        <v>6.8038610038610035</v>
      </c>
    </row>
    <row r="211" spans="1:21">
      <c r="A211" s="54">
        <v>191</v>
      </c>
      <c r="B211" s="41">
        <v>120</v>
      </c>
      <c r="C211" s="41" t="s">
        <v>2883</v>
      </c>
      <c r="D211" s="41" t="s">
        <v>1412</v>
      </c>
      <c r="E211" s="41" t="s">
        <v>2884</v>
      </c>
      <c r="F211" s="42">
        <f>VLOOKUP(C211,'판매현황-통합'!$J$2:$M$1479,4,0)</f>
        <v>805</v>
      </c>
      <c r="G211" s="41" t="str">
        <f>VLOOKUP(C211,'판매현황-통합'!J:P,6,0)</f>
        <v xml:space="preserve">2024/01 </v>
      </c>
      <c r="H211" s="42">
        <f>VLOOKUP(C211,'판매현황-통합'!J:P,7,0)</f>
        <v>200</v>
      </c>
      <c r="I211" s="42">
        <f t="shared" si="48"/>
        <v>33.541666666666664</v>
      </c>
      <c r="J211" s="65">
        <f>SUMIF(판매현황_2026!C:C,발주검토!C211,판매현황_2026!F:F)/4</f>
        <v>0</v>
      </c>
      <c r="K211" s="57">
        <f t="shared" si="49"/>
        <v>-33.541666666666664</v>
      </c>
      <c r="L211" s="42" t="str">
        <f t="shared" si="50"/>
        <v>감소</v>
      </c>
      <c r="M211" s="43" t="str">
        <f>VLOOKUP(C211,'판매현황-통합'!$J$1:$Q$1420,8,0)</f>
        <v>Fiberwit Link Communication Co.,LTD</v>
      </c>
      <c r="N211" s="38">
        <f>VLOOKUP(M211,리드타임!$B$3:$D$10,3,0)</f>
        <v>60</v>
      </c>
      <c r="O211" s="82">
        <f t="shared" si="51"/>
        <v>100.625</v>
      </c>
      <c r="P211" s="42">
        <f>IFERROR(VLOOKUP(C211,재고현황!$A:$D,4,0),0)</f>
        <v>398</v>
      </c>
      <c r="Q211" s="44">
        <f t="shared" si="52"/>
        <v>11.86583850931677</v>
      </c>
      <c r="R211" s="64">
        <f>SUMIF(입고예정_260527!C:C,발주검토!C123,입고예정_260527!F:F)</f>
        <v>0</v>
      </c>
      <c r="S211" s="44">
        <f t="shared" si="53"/>
        <v>3.9552795031055901</v>
      </c>
      <c r="T211" s="85"/>
      <c r="U211" s="62">
        <f t="shared" si="54"/>
        <v>8.8658385093167702</v>
      </c>
    </row>
    <row r="212" spans="1:21">
      <c r="A212" s="54">
        <v>192</v>
      </c>
      <c r="B212" s="41">
        <v>126</v>
      </c>
      <c r="C212" s="41" t="s">
        <v>3896</v>
      </c>
      <c r="D212" s="41" t="s">
        <v>1433</v>
      </c>
      <c r="E212" s="41" t="s">
        <v>3897</v>
      </c>
      <c r="F212" s="42">
        <f>VLOOKUP(C212,'판매현황-통합'!$J$2:$M$1479,4,0)</f>
        <v>680</v>
      </c>
      <c r="G212" s="41" t="str">
        <f>VLOOKUP(C212,'판매현황-통합'!J:P,6,0)</f>
        <v xml:space="preserve">2024/01 </v>
      </c>
      <c r="H212" s="42">
        <f>VLOOKUP(C212,'판매현황-통합'!J:P,7,0)</f>
        <v>100</v>
      </c>
      <c r="I212" s="42">
        <f t="shared" si="48"/>
        <v>28.333333333333332</v>
      </c>
      <c r="J212" s="65">
        <f>SUMIF(판매현황_2026!C:C,발주검토!C212,판매현황_2026!F:F)/4</f>
        <v>0</v>
      </c>
      <c r="K212" s="57">
        <f t="shared" si="49"/>
        <v>-28.333333333333332</v>
      </c>
      <c r="L212" s="42" t="str">
        <f t="shared" si="50"/>
        <v>감소</v>
      </c>
      <c r="M212" s="43" t="str">
        <f>VLOOKUP(C212,'판매현황-통합'!$J$1:$Q$1420,8,0)</f>
        <v>Fiberwit Link Communication Co.,LTD</v>
      </c>
      <c r="N212" s="38">
        <f>VLOOKUP(M212,리드타임!$B$3:$D$10,3,0)</f>
        <v>60</v>
      </c>
      <c r="O212" s="82">
        <f t="shared" si="51"/>
        <v>85</v>
      </c>
      <c r="P212" s="42">
        <f>IFERROR(VLOOKUP(C212,재고현황!$A:$D,4,0),0)</f>
        <v>70</v>
      </c>
      <c r="Q212" s="44">
        <f t="shared" si="52"/>
        <v>2.4705882352941178</v>
      </c>
      <c r="R212" s="64">
        <f>SUMIF(입고예정_260527!C:C,발주검토!C129,입고예정_260527!F:F)</f>
        <v>0</v>
      </c>
      <c r="S212" s="44">
        <f t="shared" si="53"/>
        <v>0.82352941176470584</v>
      </c>
      <c r="T212" s="88">
        <v>190</v>
      </c>
      <c r="U212" s="62">
        <f t="shared" si="54"/>
        <v>6.1764705882352944</v>
      </c>
    </row>
    <row r="213" spans="1:21">
      <c r="A213" s="54">
        <v>127</v>
      </c>
      <c r="B213" s="41">
        <v>133</v>
      </c>
      <c r="C213" s="41" t="s">
        <v>2671</v>
      </c>
      <c r="D213" s="41" t="s">
        <v>2312</v>
      </c>
      <c r="E213" s="41" t="s">
        <v>2672</v>
      </c>
      <c r="F213" s="42">
        <f>VLOOKUP(C213,'판매현황-통합'!$J$2:$M$1479,4,0)</f>
        <v>645</v>
      </c>
      <c r="G213" s="41" t="str">
        <f>VLOOKUP(C213,'판매현황-통합'!J:P,6,0)</f>
        <v xml:space="preserve">2024/01 </v>
      </c>
      <c r="H213" s="42">
        <f>VLOOKUP(C213,'판매현황-통합'!J:P,7,0)</f>
        <v>120</v>
      </c>
      <c r="I213" s="42">
        <f t="shared" si="48"/>
        <v>26.875</v>
      </c>
      <c r="J213" s="65">
        <f>SUMIF(판매현황_2026!C:C,발주검토!C213,판매현황_2026!F:F)/4</f>
        <v>7.25</v>
      </c>
      <c r="K213" s="57">
        <f t="shared" si="49"/>
        <v>-19.625</v>
      </c>
      <c r="L213" s="42" t="str">
        <f t="shared" si="50"/>
        <v>감소</v>
      </c>
      <c r="M213" s="43" t="str">
        <f>VLOOKUP(C213,'판매현황-통합'!$J$1:$Q$1420,8,0)</f>
        <v>Fiberwit Link Communication Co.,LTD</v>
      </c>
      <c r="N213" s="38">
        <f>VLOOKUP(M213,리드타임!$B$3:$D$10,3,0)</f>
        <v>60</v>
      </c>
      <c r="O213" s="82">
        <f t="shared" si="51"/>
        <v>80.625</v>
      </c>
      <c r="P213" s="42">
        <f>IFERROR(VLOOKUP(C213,재고현황!$A:$D,4,0),0)</f>
        <v>144</v>
      </c>
      <c r="Q213" s="44">
        <f t="shared" si="52"/>
        <v>5.3581395348837209</v>
      </c>
      <c r="R213" s="64">
        <f>SUMIF(입고예정_260527!C:C,발주검토!C136,입고예정_260527!F:F)</f>
        <v>0</v>
      </c>
      <c r="S213" s="44">
        <f t="shared" si="53"/>
        <v>1.786046511627907</v>
      </c>
      <c r="T213" s="88">
        <v>120</v>
      </c>
      <c r="U213" s="62">
        <f t="shared" si="54"/>
        <v>6.8232558139534882</v>
      </c>
    </row>
    <row r="214" spans="1:21">
      <c r="A214" s="54">
        <v>105</v>
      </c>
      <c r="B214" s="41">
        <v>137</v>
      </c>
      <c r="C214" s="41" t="s">
        <v>2638</v>
      </c>
      <c r="D214" s="41" t="s">
        <v>2312</v>
      </c>
      <c r="E214" s="41" t="s">
        <v>2639</v>
      </c>
      <c r="F214" s="42">
        <f>VLOOKUP(C214,'판매현황-통합'!$J$2:$M$1479,4,0)</f>
        <v>600</v>
      </c>
      <c r="G214" s="41" t="str">
        <f>VLOOKUP(C214,'판매현황-통합'!J:P,6,0)</f>
        <v xml:space="preserve">2024/04 </v>
      </c>
      <c r="H214" s="42">
        <f>VLOOKUP(C214,'판매현황-통합'!J:P,7,0)</f>
        <v>152</v>
      </c>
      <c r="I214" s="42">
        <f t="shared" si="48"/>
        <v>25</v>
      </c>
      <c r="J214" s="65">
        <f>SUMIF(판매현황_2026!C:C,발주검토!C214,판매현황_2026!F:F)/4</f>
        <v>0</v>
      </c>
      <c r="K214" s="57">
        <f t="shared" si="49"/>
        <v>-25</v>
      </c>
      <c r="L214" s="42" t="str">
        <f t="shared" si="50"/>
        <v>감소</v>
      </c>
      <c r="M214" s="43" t="str">
        <f>VLOOKUP(C214,'판매현황-통합'!$J$1:$Q$1420,8,0)</f>
        <v>Fiberwit Link Communication Co.,LTD</v>
      </c>
      <c r="N214" s="38">
        <f>VLOOKUP(M214,리드타임!$B$3:$D$10,3,0)</f>
        <v>60</v>
      </c>
      <c r="O214" s="82">
        <f t="shared" si="51"/>
        <v>75</v>
      </c>
      <c r="P214" s="42">
        <f>IFERROR(VLOOKUP(C214,재고현황!$A:$D,4,0),0)</f>
        <v>160</v>
      </c>
      <c r="Q214" s="44">
        <f t="shared" si="52"/>
        <v>6.4</v>
      </c>
      <c r="R214" s="64">
        <f>SUMIF(입고예정_260527!C:C,발주검토!C140,입고예정_260527!F:F)</f>
        <v>0</v>
      </c>
      <c r="S214" s="44">
        <f t="shared" si="53"/>
        <v>2.1333333333333333</v>
      </c>
      <c r="T214" s="88">
        <v>80</v>
      </c>
      <c r="U214" s="62">
        <f t="shared" si="54"/>
        <v>6.6</v>
      </c>
    </row>
    <row r="215" spans="1:21">
      <c r="A215" s="54">
        <v>199</v>
      </c>
      <c r="B215" s="41">
        <v>176</v>
      </c>
      <c r="C215" s="41" t="s">
        <v>2684</v>
      </c>
      <c r="D215" s="41" t="s">
        <v>2312</v>
      </c>
      <c r="E215" s="41" t="s">
        <v>2685</v>
      </c>
      <c r="F215" s="42">
        <f>VLOOKUP(C215,'판매현황-통합'!$J$2:$M$1479,4,0)</f>
        <v>350</v>
      </c>
      <c r="G215" s="41" t="str">
        <f>VLOOKUP(C215,'판매현황-통합'!J:P,6,0)</f>
        <v xml:space="preserve">2024/01 </v>
      </c>
      <c r="H215" s="42">
        <f>VLOOKUP(C215,'판매현황-통합'!J:P,7,0)</f>
        <v>200</v>
      </c>
      <c r="I215" s="42">
        <f t="shared" si="48"/>
        <v>14.583333333333334</v>
      </c>
      <c r="J215" s="65">
        <f>SUMIF(판매현황_2026!C:C,발주검토!C215,판매현황_2026!F:F)/4</f>
        <v>14</v>
      </c>
      <c r="K215" s="57">
        <f t="shared" si="49"/>
        <v>-0.58333333333333393</v>
      </c>
      <c r="L215" s="42" t="str">
        <f t="shared" si="50"/>
        <v>감소</v>
      </c>
      <c r="M215" s="43" t="str">
        <f>VLOOKUP(C215,'판매현황-통합'!$J$1:$Q$1420,8,0)</f>
        <v>Fiberwit Link Communication Co.,LTD</v>
      </c>
      <c r="N215" s="38">
        <f>VLOOKUP(M215,리드타임!$B$3:$D$10,3,0)</f>
        <v>60</v>
      </c>
      <c r="O215" s="82">
        <f t="shared" si="51"/>
        <v>43.75</v>
      </c>
      <c r="P215" s="42">
        <f>IFERROR(VLOOKUP(C215,재고현황!$A:$D,4,0),0)</f>
        <v>30</v>
      </c>
      <c r="Q215" s="44">
        <f t="shared" si="52"/>
        <v>2.0571428571428569</v>
      </c>
      <c r="R215" s="64">
        <f>SUMIF(입고예정_260527!C:C,발주검토!#REF!,입고예정_260527!F:F)</f>
        <v>0</v>
      </c>
      <c r="S215" s="44">
        <f t="shared" si="53"/>
        <v>0.68571428571428572</v>
      </c>
      <c r="T215" s="88">
        <v>100</v>
      </c>
      <c r="U215" s="62">
        <f t="shared" si="54"/>
        <v>5.9142857142857137</v>
      </c>
    </row>
    <row r="216" spans="1:21">
      <c r="A216" s="54">
        <v>204</v>
      </c>
      <c r="B216" s="41">
        <v>189</v>
      </c>
      <c r="C216" s="41" t="s">
        <v>2313</v>
      </c>
      <c r="D216" s="41" t="s">
        <v>2312</v>
      </c>
      <c r="E216" s="41" t="s">
        <v>2314</v>
      </c>
      <c r="F216" s="42">
        <f>VLOOKUP(C216,'판매현황-통합'!$J$2:$M$1479,4,0)</f>
        <v>208</v>
      </c>
      <c r="G216" s="41" t="str">
        <f>VLOOKUP(C216,'판매현황-통합'!J:P,6,0)</f>
        <v xml:space="preserve">2024/02 </v>
      </c>
      <c r="H216" s="42">
        <f>VLOOKUP(C216,'판매현황-통합'!J:P,7,0)</f>
        <v>53</v>
      </c>
      <c r="I216" s="42">
        <f t="shared" si="48"/>
        <v>8.6666666666666661</v>
      </c>
      <c r="J216" s="65">
        <f>SUMIF(판매현황_2026!C:C,발주검토!C216,판매현황_2026!F:F)/4</f>
        <v>0</v>
      </c>
      <c r="K216" s="57">
        <f t="shared" si="49"/>
        <v>-8.6666666666666661</v>
      </c>
      <c r="L216" s="42" t="str">
        <f t="shared" si="50"/>
        <v>감소</v>
      </c>
      <c r="M216" s="43" t="str">
        <f>VLOOKUP(C216,'판매현황-통합'!$J$1:$Q$1420,8,0)</f>
        <v>Fiberwit Link Communication Co.,LTD</v>
      </c>
      <c r="N216" s="38">
        <f>VLOOKUP(M216,리드타임!$B$3:$D$10,3,0)</f>
        <v>60</v>
      </c>
      <c r="O216" s="82">
        <f t="shared" si="51"/>
        <v>26</v>
      </c>
      <c r="P216" s="42">
        <f>IFERROR(VLOOKUP(C216,재고현황!$A:$D,4,0),0)</f>
        <v>0</v>
      </c>
      <c r="Q216" s="44">
        <f t="shared" si="52"/>
        <v>0</v>
      </c>
      <c r="R216" s="64">
        <f>SUMIF(입고예정_260527!C:C,발주검토!#REF!,입고예정_260527!F:F)</f>
        <v>0</v>
      </c>
      <c r="S216" s="44">
        <f t="shared" si="53"/>
        <v>0</v>
      </c>
      <c r="T216" s="88">
        <f t="shared" ref="T212:T228" si="55">I216*9-R216</f>
        <v>78</v>
      </c>
      <c r="U216" s="62">
        <f t="shared" si="54"/>
        <v>6</v>
      </c>
    </row>
    <row r="217" spans="1:21">
      <c r="A217" s="54">
        <v>213</v>
      </c>
      <c r="B217" s="41">
        <v>192</v>
      </c>
      <c r="C217" s="41" t="s">
        <v>2821</v>
      </c>
      <c r="D217" s="41" t="s">
        <v>2762</v>
      </c>
      <c r="E217" s="41" t="s">
        <v>2822</v>
      </c>
      <c r="F217" s="42">
        <f>VLOOKUP(C217,'판매현황-통합'!$J$2:$M$1479,4,0)</f>
        <v>213</v>
      </c>
      <c r="G217" s="41" t="str">
        <f>VLOOKUP(C217,'판매현황-통합'!J:P,6,0)</f>
        <v xml:space="preserve">2024/01 </v>
      </c>
      <c r="H217" s="42">
        <f>VLOOKUP(C217,'판매현황-통합'!J:P,7,0)</f>
        <v>50</v>
      </c>
      <c r="I217" s="42">
        <f t="shared" si="48"/>
        <v>8.875</v>
      </c>
      <c r="J217" s="65">
        <f>SUMIF(판매현황_2026!C:C,발주검토!C217,판매현황_2026!F:F)/4</f>
        <v>5</v>
      </c>
      <c r="K217" s="57">
        <f t="shared" si="49"/>
        <v>-3.875</v>
      </c>
      <c r="L217" s="42" t="str">
        <f t="shared" si="50"/>
        <v>감소</v>
      </c>
      <c r="M217" s="43" t="str">
        <f>VLOOKUP(C217,'판매현황-통합'!$J$1:$Q$1420,8,0)</f>
        <v>Fiberwit Link Communication Co.,LTD</v>
      </c>
      <c r="N217" s="38">
        <f>VLOOKUP(M217,리드타임!$B$3:$D$10,3,0)</f>
        <v>60</v>
      </c>
      <c r="O217" s="82">
        <f t="shared" si="51"/>
        <v>26.625</v>
      </c>
      <c r="P217" s="42">
        <f>IFERROR(VLOOKUP(C217,재고현황!$A:$D,4,0),0)</f>
        <v>49</v>
      </c>
      <c r="Q217" s="44">
        <f t="shared" si="52"/>
        <v>5.52112676056338</v>
      </c>
      <c r="R217" s="64">
        <f>SUMIF(입고예정_260527!C:C,발주검토!#REF!,입고예정_260527!F:F)</f>
        <v>0</v>
      </c>
      <c r="S217" s="44">
        <f t="shared" si="53"/>
        <v>1.84037558685446</v>
      </c>
      <c r="T217" s="88">
        <v>30</v>
      </c>
      <c r="U217" s="62">
        <f t="shared" si="54"/>
        <v>5.901408450704225</v>
      </c>
    </row>
    <row r="218" spans="1:21">
      <c r="A218" s="54">
        <v>197</v>
      </c>
      <c r="B218" s="41">
        <v>206</v>
      </c>
      <c r="C218" s="41" t="s">
        <v>2422</v>
      </c>
      <c r="D218" s="41" t="s">
        <v>2287</v>
      </c>
      <c r="E218" s="41" t="s">
        <v>2423</v>
      </c>
      <c r="F218" s="42">
        <f>VLOOKUP(C218,'판매현황-통합'!$J$2:$M$1479,4,0)</f>
        <v>142</v>
      </c>
      <c r="G218" s="41" t="str">
        <f>VLOOKUP(C218,'판매현황-통합'!J:P,6,0)</f>
        <v xml:space="preserve">2024/01 </v>
      </c>
      <c r="H218" s="42">
        <f>VLOOKUP(C218,'판매현황-통합'!J:P,7,0)</f>
        <v>30</v>
      </c>
      <c r="I218" s="42">
        <f t="shared" si="48"/>
        <v>5.916666666666667</v>
      </c>
      <c r="J218" s="65">
        <f>SUMIF(판매현황_2026!C:C,발주검토!C218,판매현황_2026!F:F)/4</f>
        <v>0</v>
      </c>
      <c r="K218" s="57">
        <f t="shared" si="49"/>
        <v>-5.916666666666667</v>
      </c>
      <c r="L218" s="42" t="str">
        <f t="shared" si="50"/>
        <v>감소</v>
      </c>
      <c r="M218" s="43" t="str">
        <f>VLOOKUP(C218,'판매현황-통합'!$J$1:$Q$1420,8,0)</f>
        <v>Fiberwit Link Communication Co.,LTD</v>
      </c>
      <c r="N218" s="38">
        <f>VLOOKUP(M218,리드타임!$B$3:$D$10,3,0)</f>
        <v>60</v>
      </c>
      <c r="O218" s="82">
        <f t="shared" si="51"/>
        <v>17.75</v>
      </c>
      <c r="P218" s="42">
        <f>IFERROR(VLOOKUP(C218,재고현황!$A:$D,4,0),0)</f>
        <v>20</v>
      </c>
      <c r="Q218" s="44">
        <f t="shared" si="52"/>
        <v>3.380281690140845</v>
      </c>
      <c r="R218" s="64">
        <f>SUMIF(입고예정_260527!C:C,발주검토!#REF!,입고예정_260527!F:F)</f>
        <v>0</v>
      </c>
      <c r="S218" s="44">
        <f t="shared" si="53"/>
        <v>1.1267605633802817</v>
      </c>
      <c r="T218" s="88">
        <v>30</v>
      </c>
      <c r="U218" s="62">
        <f t="shared" si="54"/>
        <v>5.4507042253521121</v>
      </c>
    </row>
    <row r="219" spans="1:21">
      <c r="A219" s="54">
        <v>221</v>
      </c>
      <c r="B219" s="41">
        <v>227</v>
      </c>
      <c r="C219" s="41" t="s">
        <v>2588</v>
      </c>
      <c r="D219" s="41" t="s">
        <v>312</v>
      </c>
      <c r="E219" s="41" t="s">
        <v>2589</v>
      </c>
      <c r="F219" s="42">
        <f>VLOOKUP(C219,'판매현황-통합'!$J$2:$M$1479,4,0)</f>
        <v>170</v>
      </c>
      <c r="G219" s="41" t="str">
        <f>VLOOKUP(C219,'판매현황-통합'!J:P,6,0)</f>
        <v xml:space="preserve">2024/01 </v>
      </c>
      <c r="H219" s="42">
        <f>VLOOKUP(C219,'판매현황-통합'!J:P,7,0)</f>
        <v>50</v>
      </c>
      <c r="I219" s="42">
        <f t="shared" si="48"/>
        <v>7.083333333333333</v>
      </c>
      <c r="J219" s="65">
        <f>SUMIF(판매현황_2026!C:C,발주검토!C219,판매현황_2026!F:F)/4</f>
        <v>17.5</v>
      </c>
      <c r="K219" s="57">
        <f t="shared" si="49"/>
        <v>10.416666666666668</v>
      </c>
      <c r="L219" s="42" t="str">
        <f t="shared" si="50"/>
        <v>증가</v>
      </c>
      <c r="M219" s="43" t="str">
        <f>VLOOKUP(C219,'판매현황-통합'!$J$1:$Q$1420,8,0)</f>
        <v>Fiberwit Link Communication Co.,LTD</v>
      </c>
      <c r="N219" s="38">
        <f>VLOOKUP(M219,리드타임!$B$3:$D$10,3,0)</f>
        <v>60</v>
      </c>
      <c r="O219" s="82">
        <f t="shared" si="51"/>
        <v>21.25</v>
      </c>
      <c r="P219" s="42">
        <f>IFERROR(VLOOKUP(C219,재고현황!$A:$D,4,0),0)</f>
        <v>0</v>
      </c>
      <c r="Q219" s="44">
        <f t="shared" si="52"/>
        <v>0</v>
      </c>
      <c r="R219" s="64">
        <f>SUMIF(입고예정_260527!C:C,발주검토!C219,입고예정_260527!F:F)</f>
        <v>0</v>
      </c>
      <c r="S219" s="44">
        <f t="shared" si="53"/>
        <v>0</v>
      </c>
      <c r="T219" s="88">
        <f t="shared" si="55"/>
        <v>63.75</v>
      </c>
      <c r="U219" s="62">
        <f t="shared" si="54"/>
        <v>6</v>
      </c>
    </row>
    <row r="220" spans="1:21">
      <c r="A220" s="54">
        <v>224</v>
      </c>
      <c r="B220" s="41">
        <v>228</v>
      </c>
      <c r="C220" s="41" t="s">
        <v>2922</v>
      </c>
      <c r="D220" s="41" t="s">
        <v>1424</v>
      </c>
      <c r="E220" s="41" t="s">
        <v>2923</v>
      </c>
      <c r="F220" s="42">
        <f>VLOOKUP(C220,'판매현황-통합'!$J$2:$M$1479,4,0)</f>
        <v>259</v>
      </c>
      <c r="G220" s="41" t="str">
        <f>VLOOKUP(C220,'판매현황-통합'!J:P,6,0)</f>
        <v xml:space="preserve">2024/03 </v>
      </c>
      <c r="H220" s="42">
        <f>VLOOKUP(C220,'판매현황-통합'!J:P,7,0)</f>
        <v>84</v>
      </c>
      <c r="I220" s="42">
        <f t="shared" si="48"/>
        <v>10.791666666666666</v>
      </c>
      <c r="J220" s="65">
        <f>SUMIF(판매현황_2026!C:C,발주검토!C220,판매현황_2026!F:F)/4</f>
        <v>39.75</v>
      </c>
      <c r="K220" s="57">
        <f t="shared" si="49"/>
        <v>28.958333333333336</v>
      </c>
      <c r="L220" s="42" t="str">
        <f t="shared" si="50"/>
        <v>증가</v>
      </c>
      <c r="M220" s="43" t="str">
        <f>VLOOKUP(C220,'판매현황-통합'!$J$1:$Q$1420,8,0)</f>
        <v>Fiberwit Link Communication Co.,LTD</v>
      </c>
      <c r="N220" s="38">
        <f>VLOOKUP(M220,리드타임!$B$3:$D$10,3,0)</f>
        <v>60</v>
      </c>
      <c r="O220" s="82">
        <f t="shared" si="51"/>
        <v>32.375</v>
      </c>
      <c r="P220" s="42">
        <f>IFERROR(VLOOKUP(C220,재고현황!$A:$D,4,0),0)</f>
        <v>0</v>
      </c>
      <c r="Q220" s="44">
        <f t="shared" si="52"/>
        <v>0</v>
      </c>
      <c r="R220" s="64">
        <f>SUMIF(입고예정_260527!C:C,발주검토!C220,입고예정_260527!F:F)</f>
        <v>0</v>
      </c>
      <c r="S220" s="44">
        <f t="shared" si="53"/>
        <v>0</v>
      </c>
      <c r="T220" s="88">
        <f t="shared" si="55"/>
        <v>97.125</v>
      </c>
      <c r="U220" s="62">
        <f t="shared" si="54"/>
        <v>6</v>
      </c>
    </row>
    <row r="221" spans="1:21">
      <c r="A221" s="54">
        <v>179</v>
      </c>
      <c r="B221" s="41">
        <v>229</v>
      </c>
      <c r="C221" s="41" t="s">
        <v>2446</v>
      </c>
      <c r="D221" s="41" t="s">
        <v>267</v>
      </c>
      <c r="E221" s="41" t="s">
        <v>2447</v>
      </c>
      <c r="F221" s="42">
        <f>VLOOKUP(C221,'판매현황-통합'!$J$2:$M$1479,4,0)</f>
        <v>120</v>
      </c>
      <c r="G221" s="41" t="str">
        <f>VLOOKUP(C221,'판매현황-통합'!J:P,6,0)</f>
        <v xml:space="preserve">2024/01 </v>
      </c>
      <c r="H221" s="42">
        <f>VLOOKUP(C221,'판매현황-통합'!J:P,7,0)</f>
        <v>20</v>
      </c>
      <c r="I221" s="42">
        <f t="shared" si="48"/>
        <v>5</v>
      </c>
      <c r="J221" s="65">
        <f>SUMIF(판매현황_2026!C:C,발주검토!C221,판매현황_2026!F:F)/4</f>
        <v>6.25</v>
      </c>
      <c r="K221" s="57">
        <f t="shared" si="49"/>
        <v>1.25</v>
      </c>
      <c r="L221" s="42" t="str">
        <f t="shared" si="50"/>
        <v>증가</v>
      </c>
      <c r="M221" s="43" t="str">
        <f>VLOOKUP(C221,'판매현황-통합'!$J$1:$Q$1420,8,0)</f>
        <v>Fiberwit Link Communication Co.,LTD</v>
      </c>
      <c r="N221" s="38">
        <f>VLOOKUP(M221,리드타임!$B$3:$D$10,3,0)</f>
        <v>60</v>
      </c>
      <c r="O221" s="82">
        <f t="shared" si="51"/>
        <v>15</v>
      </c>
      <c r="P221" s="42">
        <f>IFERROR(VLOOKUP(C221,재고현황!$A:$D,4,0),0)</f>
        <v>0</v>
      </c>
      <c r="Q221" s="44">
        <f t="shared" si="52"/>
        <v>0</v>
      </c>
      <c r="R221" s="64">
        <f>SUMIF(입고예정_260527!C:C,발주검토!C221,입고예정_260527!F:F)</f>
        <v>0</v>
      </c>
      <c r="S221" s="44">
        <f t="shared" si="53"/>
        <v>0</v>
      </c>
      <c r="T221" s="88">
        <v>40</v>
      </c>
      <c r="U221" s="62">
        <f t="shared" si="54"/>
        <v>5</v>
      </c>
    </row>
    <row r="222" spans="1:21">
      <c r="A222" s="54">
        <v>212</v>
      </c>
      <c r="B222" s="41">
        <v>230</v>
      </c>
      <c r="C222" s="41" t="s">
        <v>2594</v>
      </c>
      <c r="D222" s="41" t="s">
        <v>312</v>
      </c>
      <c r="E222" s="41" t="s">
        <v>2595</v>
      </c>
      <c r="F222" s="42">
        <f>VLOOKUP(C222,'판매현황-통합'!$J$2:$M$1479,4,0)</f>
        <v>208</v>
      </c>
      <c r="G222" s="41" t="str">
        <f>VLOOKUP(C222,'판매현황-통합'!J:P,6,0)</f>
        <v xml:space="preserve">2024/01 </v>
      </c>
      <c r="H222" s="42">
        <f>VLOOKUP(C222,'판매현황-통합'!J:P,7,0)</f>
        <v>100</v>
      </c>
      <c r="I222" s="42">
        <f t="shared" si="48"/>
        <v>8.6666666666666661</v>
      </c>
      <c r="J222" s="65">
        <f>SUMIF(판매현황_2026!C:C,발주검토!C222,판매현황_2026!F:F)/4</f>
        <v>30</v>
      </c>
      <c r="K222" s="57">
        <f t="shared" si="49"/>
        <v>21.333333333333336</v>
      </c>
      <c r="L222" s="42" t="str">
        <f t="shared" si="50"/>
        <v>증가</v>
      </c>
      <c r="M222" s="43" t="str">
        <f>VLOOKUP(C222,'판매현황-통합'!$J$1:$Q$1420,8,0)</f>
        <v>Fiberwit Link Communication Co.,LTD</v>
      </c>
      <c r="N222" s="38">
        <f>VLOOKUP(M222,리드타임!$B$3:$D$10,3,0)</f>
        <v>60</v>
      </c>
      <c r="O222" s="82">
        <f t="shared" si="51"/>
        <v>26</v>
      </c>
      <c r="P222" s="42">
        <f>IFERROR(VLOOKUP(C222,재고현황!$A:$D,4,0),0)</f>
        <v>10</v>
      </c>
      <c r="Q222" s="44">
        <f t="shared" si="52"/>
        <v>1.153846153846154</v>
      </c>
      <c r="R222" s="64">
        <f>SUMIF(입고예정_260527!C:C,발주검토!C222,입고예정_260527!F:F)</f>
        <v>0</v>
      </c>
      <c r="S222" s="44">
        <f t="shared" si="53"/>
        <v>0.38461538461538464</v>
      </c>
      <c r="T222" s="88">
        <v>70</v>
      </c>
      <c r="U222" s="62">
        <f t="shared" si="54"/>
        <v>6.2307692307692308</v>
      </c>
    </row>
    <row r="223" spans="1:21">
      <c r="A223" s="54">
        <v>227</v>
      </c>
      <c r="B223" s="41">
        <v>211</v>
      </c>
      <c r="C223" s="41" t="s">
        <v>2771</v>
      </c>
      <c r="D223" s="41" t="s">
        <v>1415</v>
      </c>
      <c r="E223" s="41" t="s">
        <v>2772</v>
      </c>
      <c r="F223" s="42">
        <f>VLOOKUP(C223,'판매현황-통합'!$J$2:$M$1479,4,0)</f>
        <v>120</v>
      </c>
      <c r="G223" s="41" t="str">
        <f>VLOOKUP(C223,'판매현황-통합'!J:P,6,0)</f>
        <v xml:space="preserve">2024/01 </v>
      </c>
      <c r="H223" s="42">
        <f>VLOOKUP(C223,'판매현황-통합'!J:P,7,0)</f>
        <v>35</v>
      </c>
      <c r="I223" s="42">
        <f t="shared" si="48"/>
        <v>5</v>
      </c>
      <c r="J223" s="65">
        <f>SUMIF(판매현황_2026!C:C,발주검토!C223,판매현황_2026!F:F)/4</f>
        <v>2.5</v>
      </c>
      <c r="K223" s="57">
        <f t="shared" si="49"/>
        <v>-2.5</v>
      </c>
      <c r="L223" s="42" t="str">
        <f t="shared" si="50"/>
        <v>감소</v>
      </c>
      <c r="M223" s="43" t="str">
        <f>VLOOKUP(C223,'판매현황-통합'!$J$1:$Q$1420,8,0)</f>
        <v>Fiberwit Link Communication Co.,LTD</v>
      </c>
      <c r="N223" s="38">
        <f>VLOOKUP(M223,리드타임!$B$3:$D$10,3,0)</f>
        <v>60</v>
      </c>
      <c r="O223" s="82">
        <f t="shared" si="51"/>
        <v>15</v>
      </c>
      <c r="P223" s="42">
        <f>IFERROR(VLOOKUP(C223,재고현황!$A:$D,4,0),0)</f>
        <v>30</v>
      </c>
      <c r="Q223" s="44">
        <f t="shared" si="52"/>
        <v>6</v>
      </c>
      <c r="R223" s="64">
        <f>SUMIF(입고예정_260527!C:C,발주검토!#REF!,입고예정_260527!F:F)</f>
        <v>0</v>
      </c>
      <c r="S223" s="44">
        <f t="shared" si="53"/>
        <v>2</v>
      </c>
      <c r="T223" s="88">
        <f t="shared" si="55"/>
        <v>45</v>
      </c>
      <c r="U223" s="62">
        <f t="shared" si="54"/>
        <v>12</v>
      </c>
    </row>
    <row r="224" spans="1:21">
      <c r="A224" s="54">
        <v>216</v>
      </c>
      <c r="B224" s="41">
        <v>232</v>
      </c>
      <c r="C224" s="41" t="s">
        <v>2420</v>
      </c>
      <c r="D224" s="41" t="s">
        <v>2287</v>
      </c>
      <c r="E224" s="41" t="s">
        <v>2421</v>
      </c>
      <c r="F224" s="42">
        <f>VLOOKUP(C224,'판매현황-통합'!$J$2:$M$1479,4,0)</f>
        <v>83</v>
      </c>
      <c r="G224" s="41" t="str">
        <f>VLOOKUP(C224,'판매현황-통합'!J:P,6,0)</f>
        <v xml:space="preserve">2024/01 </v>
      </c>
      <c r="H224" s="42">
        <f>VLOOKUP(C224,'판매현황-통합'!J:P,7,0)</f>
        <v>20</v>
      </c>
      <c r="I224" s="42">
        <f t="shared" si="48"/>
        <v>3.4583333333333335</v>
      </c>
      <c r="J224" s="65">
        <f>SUMIF(판매현황_2026!C:C,발주검토!C224,판매현황_2026!F:F)/4</f>
        <v>1</v>
      </c>
      <c r="K224" s="57">
        <f t="shared" si="49"/>
        <v>-2.4583333333333335</v>
      </c>
      <c r="L224" s="42" t="str">
        <f t="shared" si="50"/>
        <v>감소</v>
      </c>
      <c r="M224" s="43" t="str">
        <f>VLOOKUP(C224,'판매현황-통합'!$J$1:$Q$1420,8,0)</f>
        <v>Fiberwit Link Communication Co.,LTD</v>
      </c>
      <c r="N224" s="38">
        <f>VLOOKUP(M224,리드타임!$B$3:$D$10,3,0)</f>
        <v>60</v>
      </c>
      <c r="O224" s="82">
        <f t="shared" si="51"/>
        <v>10.375</v>
      </c>
      <c r="P224" s="42">
        <f>IFERROR(VLOOKUP(C224,재고현황!$A:$D,4,0),0)</f>
        <v>26</v>
      </c>
      <c r="Q224" s="44">
        <f t="shared" si="52"/>
        <v>7.5180722891566258</v>
      </c>
      <c r="R224" s="64">
        <f>SUMIF(입고예정_260527!C:C,발주검토!C224,입고예정_260527!F:F)</f>
        <v>0</v>
      </c>
      <c r="S224" s="44">
        <f t="shared" si="53"/>
        <v>2.5060240963855422</v>
      </c>
      <c r="T224" s="88">
        <v>10</v>
      </c>
      <c r="U224" s="62">
        <f t="shared" si="54"/>
        <v>7.4096385542168672</v>
      </c>
    </row>
    <row r="225" spans="1:21">
      <c r="A225" s="54">
        <v>228</v>
      </c>
      <c r="B225" s="41">
        <v>233</v>
      </c>
      <c r="C225" s="41" t="s">
        <v>2418</v>
      </c>
      <c r="D225" s="41" t="s">
        <v>2287</v>
      </c>
      <c r="E225" s="41" t="s">
        <v>2419</v>
      </c>
      <c r="F225" s="42">
        <f>VLOOKUP(C225,'판매현황-통합'!$J$2:$M$1479,4,0)</f>
        <v>108</v>
      </c>
      <c r="G225" s="41" t="str">
        <f>VLOOKUP(C225,'판매현황-통합'!J:P,6,0)</f>
        <v xml:space="preserve">2024/01 </v>
      </c>
      <c r="H225" s="42">
        <f>VLOOKUP(C225,'판매현황-통합'!J:P,7,0)</f>
        <v>30</v>
      </c>
      <c r="I225" s="42">
        <f t="shared" si="48"/>
        <v>4.5</v>
      </c>
      <c r="J225" s="65">
        <f>SUMIF(판매현황_2026!C:C,발주검토!C225,판매현황_2026!F:F)/4</f>
        <v>7.5</v>
      </c>
      <c r="K225" s="57">
        <f t="shared" si="49"/>
        <v>3</v>
      </c>
      <c r="L225" s="42" t="str">
        <f t="shared" si="50"/>
        <v>증가</v>
      </c>
      <c r="M225" s="43" t="str">
        <f>VLOOKUP(C225,'판매현황-통합'!$J$1:$Q$1420,8,0)</f>
        <v>Fiberwit Link Communication Co.,LTD</v>
      </c>
      <c r="N225" s="38">
        <f>VLOOKUP(M225,리드타임!$B$3:$D$10,3,0)</f>
        <v>60</v>
      </c>
      <c r="O225" s="82">
        <f t="shared" si="51"/>
        <v>13.5</v>
      </c>
      <c r="P225" s="42">
        <f>IFERROR(VLOOKUP(C225,재고현황!$A:$D,4,0),0)</f>
        <v>0</v>
      </c>
      <c r="Q225" s="44">
        <f t="shared" si="52"/>
        <v>0</v>
      </c>
      <c r="R225" s="64">
        <f>SUMIF(입고예정_260527!C:C,발주검토!C225,입고예정_260527!F:F)</f>
        <v>0</v>
      </c>
      <c r="S225" s="44">
        <f t="shared" si="53"/>
        <v>0</v>
      </c>
      <c r="T225" s="88">
        <f t="shared" si="55"/>
        <v>40.5</v>
      </c>
      <c r="U225" s="62">
        <f t="shared" si="54"/>
        <v>6</v>
      </c>
    </row>
    <row r="226" spans="1:21">
      <c r="A226" s="54">
        <v>239</v>
      </c>
      <c r="B226" s="41">
        <v>234</v>
      </c>
      <c r="C226" s="41" t="s">
        <v>2926</v>
      </c>
      <c r="D226" s="41" t="s">
        <v>1424</v>
      </c>
      <c r="E226" s="41" t="s">
        <v>2927</v>
      </c>
      <c r="F226" s="42">
        <f>VLOOKUP(C226,'판매현황-통합'!$J$2:$M$1479,4,0)</f>
        <v>135</v>
      </c>
      <c r="G226" s="41" t="str">
        <f>VLOOKUP(C226,'판매현황-통합'!J:P,6,0)</f>
        <v xml:space="preserve">2024/01 </v>
      </c>
      <c r="H226" s="42">
        <f>VLOOKUP(C226,'판매현황-통합'!J:P,7,0)</f>
        <v>30</v>
      </c>
      <c r="I226" s="42">
        <f t="shared" si="48"/>
        <v>5.625</v>
      </c>
      <c r="J226" s="65">
        <f>SUMIF(판매현황_2026!C:C,발주검토!C226,판매현황_2026!F:F)/4</f>
        <v>15</v>
      </c>
      <c r="K226" s="57">
        <f t="shared" si="49"/>
        <v>9.375</v>
      </c>
      <c r="L226" s="42" t="str">
        <f t="shared" si="50"/>
        <v>증가</v>
      </c>
      <c r="M226" s="43" t="str">
        <f>VLOOKUP(C226,'판매현황-통합'!$J$1:$Q$1420,8,0)</f>
        <v>Fiberwit Link Communication Co.,LTD</v>
      </c>
      <c r="N226" s="38">
        <f>VLOOKUP(M226,리드타임!$B$3:$D$10,3,0)</f>
        <v>60</v>
      </c>
      <c r="O226" s="82">
        <f t="shared" si="51"/>
        <v>16.875</v>
      </c>
      <c r="P226" s="42">
        <f>IFERROR(VLOOKUP(C226,재고현황!$A:$D,4,0),0)</f>
        <v>0</v>
      </c>
      <c r="Q226" s="44">
        <f t="shared" si="52"/>
        <v>0</v>
      </c>
      <c r="R226" s="64">
        <f>SUMIF(입고예정_260527!C:C,발주검토!C226,입고예정_260527!F:F)</f>
        <v>0</v>
      </c>
      <c r="S226" s="44">
        <f t="shared" si="53"/>
        <v>0</v>
      </c>
      <c r="T226" s="88">
        <f t="shared" si="55"/>
        <v>50.625</v>
      </c>
      <c r="U226" s="62">
        <f t="shared" si="54"/>
        <v>6</v>
      </c>
    </row>
    <row r="227" spans="1:21">
      <c r="A227" s="54">
        <v>231</v>
      </c>
      <c r="B227" s="41">
        <v>235</v>
      </c>
      <c r="C227" s="41" t="s">
        <v>2448</v>
      </c>
      <c r="D227" s="41" t="s">
        <v>267</v>
      </c>
      <c r="E227" s="41" t="s">
        <v>2449</v>
      </c>
      <c r="F227" s="42">
        <f>VLOOKUP(C227,'판매현황-통합'!$J$2:$M$1479,4,0)</f>
        <v>70</v>
      </c>
      <c r="G227" s="41" t="str">
        <f>VLOOKUP(C227,'판매현황-통합'!J:P,6,0)</f>
        <v xml:space="preserve">2024/01 </v>
      </c>
      <c r="H227" s="42">
        <f>VLOOKUP(C227,'판매현황-통합'!J:P,7,0)</f>
        <v>25</v>
      </c>
      <c r="I227" s="42">
        <f t="shared" si="48"/>
        <v>2.9166666666666665</v>
      </c>
      <c r="J227" s="65">
        <f>SUMIF(판매현황_2026!C:C,발주검토!C227,판매현황_2026!F:F)/4</f>
        <v>1.25</v>
      </c>
      <c r="K227" s="57">
        <f t="shared" si="49"/>
        <v>-1.6666666666666665</v>
      </c>
      <c r="L227" s="42" t="str">
        <f t="shared" si="50"/>
        <v>감소</v>
      </c>
      <c r="M227" s="43" t="str">
        <f>VLOOKUP(C227,'판매현황-통합'!$J$1:$Q$1420,8,0)</f>
        <v>Fiberwit Link Communication Co.,LTD</v>
      </c>
      <c r="N227" s="38">
        <f>VLOOKUP(M227,리드타임!$B$3:$D$10,3,0)</f>
        <v>60</v>
      </c>
      <c r="O227" s="82">
        <f t="shared" si="51"/>
        <v>8.75</v>
      </c>
      <c r="P227" s="42">
        <f>IFERROR(VLOOKUP(C227,재고현황!$A:$D,4,0),0)</f>
        <v>20</v>
      </c>
      <c r="Q227" s="44">
        <f t="shared" si="52"/>
        <v>6.8571428571428577</v>
      </c>
      <c r="R227" s="64">
        <f>SUMIF(입고예정_260527!C:C,발주검토!C227,입고예정_260527!F:F)</f>
        <v>0</v>
      </c>
      <c r="S227" s="44">
        <f t="shared" si="53"/>
        <v>2.2857142857142856</v>
      </c>
      <c r="T227" s="88">
        <v>10</v>
      </c>
      <c r="U227" s="62">
        <f t="shared" si="54"/>
        <v>7.2857142857142865</v>
      </c>
    </row>
    <row r="228" spans="1:21">
      <c r="A228" s="54">
        <v>235</v>
      </c>
      <c r="B228" s="41">
        <v>236</v>
      </c>
      <c r="C228" s="41" t="s">
        <v>2586</v>
      </c>
      <c r="D228" s="41" t="s">
        <v>310</v>
      </c>
      <c r="E228" s="41" t="s">
        <v>2587</v>
      </c>
      <c r="F228" s="42">
        <f>VLOOKUP(C228,'판매현황-통합'!$J$2:$M$1479,4,0)</f>
        <v>65</v>
      </c>
      <c r="G228" s="41" t="str">
        <f>VLOOKUP(C228,'판매현황-통합'!J:P,6,0)</f>
        <v xml:space="preserve">2024/01 </v>
      </c>
      <c r="H228" s="42">
        <f>VLOOKUP(C228,'판매현황-통합'!J:P,7,0)</f>
        <v>20</v>
      </c>
      <c r="I228" s="42">
        <f t="shared" si="48"/>
        <v>2.7083333333333335</v>
      </c>
      <c r="J228" s="65">
        <f>SUMIF(판매현황_2026!C:C,발주검토!C228,판매현황_2026!F:F)/4</f>
        <v>1.25</v>
      </c>
      <c r="K228" s="57">
        <f t="shared" si="49"/>
        <v>-1.4583333333333335</v>
      </c>
      <c r="L228" s="42" t="str">
        <f t="shared" si="50"/>
        <v>감소</v>
      </c>
      <c r="M228" s="43" t="str">
        <f>VLOOKUP(C228,'판매현황-통합'!$J$1:$Q$1420,8,0)</f>
        <v>Fiberwit Link Communication Co.,LTD</v>
      </c>
      <c r="N228" s="38">
        <f>VLOOKUP(M228,리드타임!$B$3:$D$10,3,0)</f>
        <v>60</v>
      </c>
      <c r="O228" s="82">
        <f t="shared" si="51"/>
        <v>8.125</v>
      </c>
      <c r="P228" s="42">
        <f>IFERROR(VLOOKUP(C228,재고현황!$A:$D,4,0),0)</f>
        <v>19</v>
      </c>
      <c r="Q228" s="44">
        <f t="shared" si="52"/>
        <v>7.0153846153846153</v>
      </c>
      <c r="R228" s="64">
        <f>SUMIF(입고예정_260527!C:C,발주검토!C228,입고예정_260527!F:F)</f>
        <v>0</v>
      </c>
      <c r="S228" s="44">
        <f t="shared" si="53"/>
        <v>2.3384615384615386</v>
      </c>
      <c r="T228" s="88">
        <f t="shared" si="55"/>
        <v>24.375</v>
      </c>
      <c r="U228" s="62">
        <f t="shared" si="54"/>
        <v>13.015384615384615</v>
      </c>
    </row>
    <row r="229" spans="1:21">
      <c r="A229" s="54">
        <v>196</v>
      </c>
      <c r="B229" s="41">
        <v>237</v>
      </c>
      <c r="C229" s="41" t="s">
        <v>187</v>
      </c>
      <c r="D229" s="41" t="s">
        <v>173</v>
      </c>
      <c r="E229" s="41" t="s">
        <v>188</v>
      </c>
      <c r="F229" s="42">
        <f>VLOOKUP(C229,'판매현황-통합'!$J$2:$M$1479,4,0)</f>
        <v>53</v>
      </c>
      <c r="G229" s="41" t="str">
        <f>VLOOKUP(C229,'판매현황-통합'!J:P,6,0)</f>
        <v xml:space="preserve">2024/02 </v>
      </c>
      <c r="H229" s="42">
        <f>VLOOKUP(C229,'판매현황-통합'!J:P,7,0)</f>
        <v>53</v>
      </c>
      <c r="I229" s="42">
        <f t="shared" si="48"/>
        <v>2.2083333333333335</v>
      </c>
      <c r="J229" s="65">
        <f>SUMIF(판매현황_2026!C:C,발주검토!C229,판매현황_2026!F:F)/4</f>
        <v>0</v>
      </c>
      <c r="K229" s="57">
        <f t="shared" si="49"/>
        <v>-2.2083333333333335</v>
      </c>
      <c r="L229" s="42" t="str">
        <f t="shared" si="50"/>
        <v>감소</v>
      </c>
      <c r="M229" s="43" t="str">
        <f>VLOOKUP(C229,'판매현황-통합'!$J$1:$Q$1420,8,0)</f>
        <v>Shenzhen Fibercan Optical Co., Ltd</v>
      </c>
      <c r="N229" s="38">
        <f>VLOOKUP(M229,리드타임!$B$3:$D$10,3,0)</f>
        <v>40</v>
      </c>
      <c r="O229" s="82">
        <f t="shared" si="51"/>
        <v>6.625</v>
      </c>
      <c r="P229" s="42">
        <f>IFERROR(VLOOKUP(C229,재고현황!$A:$D,4,0),0)</f>
        <v>47</v>
      </c>
      <c r="Q229" s="44">
        <f t="shared" si="52"/>
        <v>21.283018867924525</v>
      </c>
      <c r="R229" s="64">
        <f>SUMIF(입고예정_260527!C:C,발주검토!C229,입고예정_260527!F:F)</f>
        <v>0</v>
      </c>
      <c r="S229" s="44">
        <f t="shared" si="53"/>
        <v>7.0943396226415096</v>
      </c>
      <c r="T229" s="62"/>
      <c r="U229" s="62">
        <f t="shared" si="54"/>
        <v>18.283018867924525</v>
      </c>
    </row>
    <row r="230" spans="1:21">
      <c r="A230" s="54">
        <v>242</v>
      </c>
      <c r="B230" s="41">
        <v>238</v>
      </c>
      <c r="C230" s="41" t="s">
        <v>2865</v>
      </c>
      <c r="D230" s="41" t="s">
        <v>1405</v>
      </c>
      <c r="E230" s="41" t="s">
        <v>2866</v>
      </c>
      <c r="F230" s="42">
        <f>VLOOKUP(C230,'판매현황-통합'!$J$2:$M$1479,4,0)</f>
        <v>63</v>
      </c>
      <c r="G230" s="41" t="str">
        <f>VLOOKUP(C230,'판매현황-통합'!J:P,6,0)</f>
        <v xml:space="preserve">2024/01 </v>
      </c>
      <c r="H230" s="42">
        <f>VLOOKUP(C230,'판매현황-통합'!J:P,7,0)</f>
        <v>30</v>
      </c>
      <c r="I230" s="42">
        <f t="shared" si="48"/>
        <v>2.625</v>
      </c>
      <c r="J230" s="65">
        <f>SUMIF(판매현황_2026!C:C,발주검토!C230,판매현황_2026!F:F)/4</f>
        <v>5</v>
      </c>
      <c r="K230" s="57">
        <f t="shared" si="49"/>
        <v>2.375</v>
      </c>
      <c r="L230" s="42" t="str">
        <f t="shared" si="50"/>
        <v>증가</v>
      </c>
      <c r="M230" s="43" t="str">
        <f>VLOOKUP(C230,'판매현황-통합'!$J$1:$Q$1420,8,0)</f>
        <v>Fiberwit Link Communication Co.,LTD</v>
      </c>
      <c r="N230" s="38">
        <f>VLOOKUP(M230,리드타임!$B$3:$D$10,3,0)</f>
        <v>60</v>
      </c>
      <c r="O230" s="82">
        <f t="shared" si="51"/>
        <v>7.875</v>
      </c>
      <c r="P230" s="42">
        <f>IFERROR(VLOOKUP(C230,재고현황!$A:$D,4,0),0)</f>
        <v>117</v>
      </c>
      <c r="Q230" s="44">
        <f t="shared" si="52"/>
        <v>44.571428571428569</v>
      </c>
      <c r="R230" s="64">
        <f>SUMIF(입고예정_260527!C:C,발주검토!C230,입고예정_260527!F:F)</f>
        <v>0</v>
      </c>
      <c r="S230" s="44">
        <f t="shared" si="53"/>
        <v>14.857142857142858</v>
      </c>
      <c r="T230" s="62"/>
      <c r="U230" s="62">
        <f t="shared" si="54"/>
        <v>41.571428571428569</v>
      </c>
    </row>
    <row r="231" spans="1:21">
      <c r="A231" s="54">
        <v>232</v>
      </c>
      <c r="B231" s="41">
        <v>239</v>
      </c>
      <c r="C231" s="41" t="s">
        <v>2426</v>
      </c>
      <c r="D231" s="41" t="s">
        <v>2287</v>
      </c>
      <c r="E231" s="41" t="s">
        <v>2427</v>
      </c>
      <c r="F231" s="42">
        <f>VLOOKUP(C231,'판매현황-통합'!$J$2:$M$1479,4,0)</f>
        <v>40</v>
      </c>
      <c r="G231" s="41" t="str">
        <f>VLOOKUP(C231,'판매현황-통합'!J:P,6,0)</f>
        <v xml:space="preserve">2024/03 </v>
      </c>
      <c r="H231" s="42">
        <f>VLOOKUP(C231,'판매현황-통합'!J:P,7,0)</f>
        <v>12</v>
      </c>
      <c r="I231" s="42">
        <f t="shared" si="48"/>
        <v>1.6666666666666667</v>
      </c>
      <c r="J231" s="65">
        <f>SUMIF(판매현황_2026!C:C,발주검토!C231,판매현황_2026!F:F)/4</f>
        <v>2</v>
      </c>
      <c r="K231" s="57">
        <f t="shared" si="49"/>
        <v>0.33333333333333326</v>
      </c>
      <c r="L231" s="42" t="str">
        <f t="shared" si="50"/>
        <v>증가</v>
      </c>
      <c r="M231" s="43" t="str">
        <f>VLOOKUP(C231,'판매현황-통합'!$J$1:$Q$1420,8,0)</f>
        <v>Fiberwit Link Communication Co.,LTD</v>
      </c>
      <c r="N231" s="38">
        <f>VLOOKUP(M231,리드타임!$B$3:$D$10,3,0)</f>
        <v>60</v>
      </c>
      <c r="O231" s="82">
        <f t="shared" si="51"/>
        <v>5</v>
      </c>
      <c r="P231" s="42">
        <f>IFERROR(VLOOKUP(C231,재고현황!$A:$D,4,0),0)</f>
        <v>10</v>
      </c>
      <c r="Q231" s="44">
        <f t="shared" si="52"/>
        <v>6</v>
      </c>
      <c r="R231" s="64">
        <f>SUMIF(입고예정_260527!C:C,발주검토!C231,입고예정_260527!F:F)</f>
        <v>0</v>
      </c>
      <c r="S231" s="44">
        <f t="shared" si="53"/>
        <v>2</v>
      </c>
      <c r="T231" s="88">
        <v>10</v>
      </c>
      <c r="U231" s="62">
        <f t="shared" si="54"/>
        <v>9</v>
      </c>
    </row>
    <row r="232" spans="1:21">
      <c r="A232" s="54">
        <v>233</v>
      </c>
      <c r="B232" s="41">
        <v>240</v>
      </c>
      <c r="C232" s="41" t="s">
        <v>1383</v>
      </c>
      <c r="D232" s="41" t="s">
        <v>1345</v>
      </c>
      <c r="E232" s="41" t="s">
        <v>1374</v>
      </c>
      <c r="F232" s="42">
        <f>VLOOKUP(C232,'판매현황-통합'!$J$2:$M$1479,4,0)</f>
        <v>26</v>
      </c>
      <c r="G232" s="41" t="str">
        <f>VLOOKUP(C232,'판매현황-통합'!J:P,6,0)</f>
        <v xml:space="preserve">2024/01 </v>
      </c>
      <c r="H232" s="42">
        <f>VLOOKUP(C232,'판매현황-통합'!J:P,7,0)</f>
        <v>10</v>
      </c>
      <c r="I232" s="42">
        <f t="shared" si="48"/>
        <v>1.0833333333333333</v>
      </c>
      <c r="J232" s="65">
        <f>SUMIF(판매현황_2026!C:C,발주검토!C232,판매현황_2026!F:F)/4</f>
        <v>0</v>
      </c>
      <c r="K232" s="57">
        <f t="shared" si="49"/>
        <v>-1.0833333333333333</v>
      </c>
      <c r="L232" s="42" t="str">
        <f t="shared" si="50"/>
        <v>감소</v>
      </c>
      <c r="M232" s="43" t="str">
        <f>VLOOKUP(C232,'판매현황-통합'!$J$1:$Q$1420,8,0)</f>
        <v>Fiberwit Link Communication Co.,LTD</v>
      </c>
      <c r="N232" s="38">
        <f>VLOOKUP(M232,리드타임!$B$3:$D$10,3,0)</f>
        <v>60</v>
      </c>
      <c r="O232" s="82">
        <f t="shared" si="51"/>
        <v>3.25</v>
      </c>
      <c r="P232" s="42">
        <f>IFERROR(VLOOKUP(C232,재고현황!$A:$D,4,0),0)</f>
        <v>471</v>
      </c>
      <c r="Q232" s="44">
        <f t="shared" si="52"/>
        <v>434.76923076923077</v>
      </c>
      <c r="R232" s="64">
        <f>SUMIF(입고예정_260527!C:C,발주검토!C232,입고예정_260527!F:F)</f>
        <v>0</v>
      </c>
      <c r="S232" s="44">
        <f t="shared" si="53"/>
        <v>144.92307692307693</v>
      </c>
      <c r="T232" s="62"/>
      <c r="U232" s="62">
        <f t="shared" si="54"/>
        <v>431.76923076923077</v>
      </c>
    </row>
    <row r="233" spans="1:21">
      <c r="A233" s="54">
        <v>238</v>
      </c>
      <c r="B233" s="41">
        <v>231</v>
      </c>
      <c r="C233" s="41" t="s">
        <v>2819</v>
      </c>
      <c r="D233" s="41" t="s">
        <v>2762</v>
      </c>
      <c r="E233" s="41" t="s">
        <v>2820</v>
      </c>
      <c r="F233" s="42">
        <f>VLOOKUP(C233,'판매현황-통합'!$J$2:$M$1479,4,0)</f>
        <v>117</v>
      </c>
      <c r="G233" s="41" t="str">
        <f>VLOOKUP(C233,'판매현황-통합'!J:P,6,0)</f>
        <v xml:space="preserve">2024/01 </v>
      </c>
      <c r="H233" s="42">
        <f>VLOOKUP(C233,'판매현황-통합'!J:P,7,0)</f>
        <v>45</v>
      </c>
      <c r="I233" s="42">
        <f t="shared" si="48"/>
        <v>4.875</v>
      </c>
      <c r="J233" s="65">
        <f>SUMIF(판매현황_2026!C:C,발주검토!C233,판매현황_2026!F:F)/4</f>
        <v>7.5</v>
      </c>
      <c r="K233" s="57">
        <f t="shared" si="49"/>
        <v>2.625</v>
      </c>
      <c r="L233" s="42" t="str">
        <f t="shared" si="50"/>
        <v>증가</v>
      </c>
      <c r="M233" s="43" t="str">
        <f>VLOOKUP(C233,'판매현황-통합'!$J$1:$Q$1420,8,0)</f>
        <v>Fiberwit Link Communication Co.,LTD</v>
      </c>
      <c r="N233" s="38">
        <f>VLOOKUP(M233,리드타임!$B$3:$D$10,3,0)</f>
        <v>60</v>
      </c>
      <c r="O233" s="82">
        <f t="shared" si="51"/>
        <v>14.625</v>
      </c>
      <c r="P233" s="42">
        <f>IFERROR(VLOOKUP(C233,재고현황!$A:$D,4,0),0)</f>
        <v>0</v>
      </c>
      <c r="Q233" s="44">
        <f t="shared" si="52"/>
        <v>0</v>
      </c>
      <c r="R233" s="64">
        <f>SUMIF(입고예정_260527!C:C,발주검토!C223,입고예정_260527!F:F)</f>
        <v>0</v>
      </c>
      <c r="S233" s="44">
        <f t="shared" si="53"/>
        <v>0</v>
      </c>
      <c r="T233" s="88">
        <v>40</v>
      </c>
      <c r="U233" s="62">
        <f t="shared" si="54"/>
        <v>5.2051282051282053</v>
      </c>
    </row>
    <row r="234" spans="1:21">
      <c r="A234" s="54">
        <v>244</v>
      </c>
      <c r="B234" s="41">
        <v>242</v>
      </c>
      <c r="C234" s="41" t="s">
        <v>2869</v>
      </c>
      <c r="D234" s="41" t="s">
        <v>1405</v>
      </c>
      <c r="E234" s="41" t="s">
        <v>2870</v>
      </c>
      <c r="F234" s="42">
        <f>VLOOKUP(C234,'판매현황-통합'!$J$2:$M$1479,4,0)</f>
        <v>20</v>
      </c>
      <c r="G234" s="41" t="str">
        <f>VLOOKUP(C234,'판매현황-통합'!J:P,6,0)</f>
        <v xml:space="preserve">2024/01 </v>
      </c>
      <c r="H234" s="42">
        <f>VLOOKUP(C234,'판매현황-통합'!J:P,7,0)</f>
        <v>20</v>
      </c>
      <c r="I234" s="42">
        <f t="shared" si="48"/>
        <v>0.83333333333333337</v>
      </c>
      <c r="J234" s="65">
        <f>SUMIF(판매현황_2026!C:C,발주검토!C234,판매현황_2026!F:F)/4</f>
        <v>0</v>
      </c>
      <c r="K234" s="57">
        <f t="shared" si="49"/>
        <v>-0.83333333333333337</v>
      </c>
      <c r="L234" s="42" t="str">
        <f t="shared" si="50"/>
        <v>감소</v>
      </c>
      <c r="M234" s="43" t="str">
        <f>VLOOKUP(C234,'판매현황-통합'!$J$1:$Q$1420,8,0)</f>
        <v>Fiberwit Link Communication Co.,LTD</v>
      </c>
      <c r="N234" s="38">
        <f>VLOOKUP(M234,리드타임!$B$3:$D$10,3,0)</f>
        <v>60</v>
      </c>
      <c r="O234" s="82">
        <f t="shared" si="51"/>
        <v>2.5</v>
      </c>
      <c r="P234" s="42">
        <f>IFERROR(VLOOKUP(C234,재고현황!$A:$D,4,0),0)</f>
        <v>200</v>
      </c>
      <c r="Q234" s="44">
        <f t="shared" si="52"/>
        <v>240</v>
      </c>
      <c r="R234" s="64">
        <f>SUMIF(입고예정_260527!C:C,발주검토!C234,입고예정_260527!F:F)</f>
        <v>0</v>
      </c>
      <c r="S234" s="44">
        <f t="shared" si="53"/>
        <v>80</v>
      </c>
      <c r="T234" s="62"/>
      <c r="U234" s="62">
        <f t="shared" si="54"/>
        <v>237</v>
      </c>
    </row>
    <row r="235" spans="1:21">
      <c r="A235" s="54">
        <v>245</v>
      </c>
      <c r="B235" s="41">
        <v>243</v>
      </c>
      <c r="C235" s="41" t="s">
        <v>1382</v>
      </c>
      <c r="D235" s="41" t="s">
        <v>1381</v>
      </c>
      <c r="E235" s="41" t="s">
        <v>1352</v>
      </c>
      <c r="F235" s="42">
        <f>VLOOKUP(C235,'판매현황-통합'!$J$2:$M$1479,4,0)</f>
        <v>12</v>
      </c>
      <c r="G235" s="41" t="str">
        <f>VLOOKUP(C235,'판매현황-통합'!J:P,6,0)</f>
        <v xml:space="preserve">2024/03 </v>
      </c>
      <c r="H235" s="42">
        <f>VLOOKUP(C235,'판매현황-통합'!J:P,7,0)</f>
        <v>12</v>
      </c>
      <c r="I235" s="42">
        <f t="shared" si="48"/>
        <v>0.5</v>
      </c>
      <c r="J235" s="65">
        <f>SUMIF(판매현황_2026!C:C,발주검토!C235,판매현황_2026!F:F)/4</f>
        <v>0</v>
      </c>
      <c r="K235" s="57">
        <f t="shared" si="49"/>
        <v>-0.5</v>
      </c>
      <c r="L235" s="42" t="str">
        <f t="shared" si="50"/>
        <v>감소</v>
      </c>
      <c r="M235" s="43" t="str">
        <f>VLOOKUP(C235,'판매현황-통합'!$J$1:$Q$1420,8,0)</f>
        <v>Shenzhen Fibercan Optical Co., Ltd</v>
      </c>
      <c r="N235" s="38">
        <f>VLOOKUP(M235,리드타임!$B$3:$D$10,3,0)</f>
        <v>40</v>
      </c>
      <c r="O235" s="82">
        <f t="shared" si="51"/>
        <v>1.5</v>
      </c>
      <c r="P235" s="42">
        <f>IFERROR(VLOOKUP(C235,재고현황!$A:$D,4,0),0)</f>
        <v>236</v>
      </c>
      <c r="Q235" s="44">
        <f t="shared" si="52"/>
        <v>472</v>
      </c>
      <c r="R235" s="64">
        <f>SUMIF(입고예정_260527!C:C,발주검토!C235,입고예정_260527!F:F)</f>
        <v>0</v>
      </c>
      <c r="S235" s="44">
        <f t="shared" si="53"/>
        <v>157.33333333333334</v>
      </c>
      <c r="T235" s="62"/>
      <c r="U235" s="62">
        <f t="shared" si="54"/>
        <v>469</v>
      </c>
    </row>
    <row r="236" spans="1:21">
      <c r="A236" s="54">
        <v>243</v>
      </c>
      <c r="B236" s="41">
        <v>244</v>
      </c>
      <c r="C236" s="41" t="s">
        <v>3852</v>
      </c>
      <c r="D236" s="41" t="s">
        <v>2753</v>
      </c>
      <c r="E236" s="41" t="s">
        <v>3853</v>
      </c>
      <c r="F236" s="42">
        <f>VLOOKUP(C236,'판매현황-통합'!$J$2:$M$1479,4,0)</f>
        <v>10</v>
      </c>
      <c r="G236" s="41" t="str">
        <f>VLOOKUP(C236,'판매현황-통합'!J:P,6,0)</f>
        <v xml:space="preserve">2024/01 </v>
      </c>
      <c r="H236" s="42">
        <f>VLOOKUP(C236,'판매현황-통합'!J:P,7,0)</f>
        <v>10</v>
      </c>
      <c r="I236" s="42">
        <f t="shared" si="48"/>
        <v>0.41666666666666669</v>
      </c>
      <c r="J236" s="65">
        <f>SUMIF(판매현황_2026!C:C,발주검토!C236,판매현황_2026!F:F)/4</f>
        <v>0</v>
      </c>
      <c r="K236" s="57">
        <f t="shared" si="49"/>
        <v>-0.41666666666666669</v>
      </c>
      <c r="L236" s="42" t="str">
        <f t="shared" si="50"/>
        <v>감소</v>
      </c>
      <c r="M236" s="43" t="str">
        <f>VLOOKUP(C236,'판매현황-통합'!$J$1:$Q$1420,8,0)</f>
        <v>Fiberwit Link Communication Co.,LTD</v>
      </c>
      <c r="N236" s="38">
        <f>VLOOKUP(M236,리드타임!$B$3:$D$10,3,0)</f>
        <v>60</v>
      </c>
      <c r="O236" s="82">
        <f t="shared" si="51"/>
        <v>1.25</v>
      </c>
      <c r="P236" s="42">
        <f>IFERROR(VLOOKUP(C236,재고현황!$A:$D,4,0),0)</f>
        <v>0</v>
      </c>
      <c r="Q236" s="44">
        <f t="shared" si="52"/>
        <v>0</v>
      </c>
      <c r="R236" s="64">
        <f>SUMIF(입고예정_260527!C:C,발주검토!C236,입고예정_260527!F:F)</f>
        <v>0</v>
      </c>
      <c r="S236" s="44">
        <f t="shared" si="53"/>
        <v>0</v>
      </c>
      <c r="T236" s="88">
        <v>10</v>
      </c>
      <c r="U236" s="62">
        <f t="shared" si="54"/>
        <v>21</v>
      </c>
    </row>
    <row r="237" spans="1:21">
      <c r="A237" s="54">
        <v>241</v>
      </c>
      <c r="B237" s="41">
        <v>245</v>
      </c>
      <c r="C237" s="41" t="s">
        <v>1964</v>
      </c>
      <c r="D237" s="41" t="s">
        <v>1970</v>
      </c>
      <c r="E237" s="41" t="s">
        <v>5261</v>
      </c>
      <c r="F237" s="42">
        <f>VLOOKUP(C237,'판매현황-통합'!$J$2:$M$1479,4,0)</f>
        <v>3</v>
      </c>
      <c r="G237" s="41" t="str">
        <f>VLOOKUP(C237,'판매현황-통합'!J:P,6,0)</f>
        <v xml:space="preserve">2024/01 </v>
      </c>
      <c r="H237" s="42">
        <f>VLOOKUP(C237,'판매현황-통합'!J:P,7,0)</f>
        <v>3</v>
      </c>
      <c r="I237" s="42">
        <f t="shared" ref="I237" si="56">+F237/24</f>
        <v>0.125</v>
      </c>
      <c r="J237" s="65">
        <f>SUMIF(판매현황_2026!C:C,발주검토!C237,판매현황_2026!F:F)/4</f>
        <v>0.25</v>
      </c>
      <c r="K237" s="57">
        <f t="shared" ref="K237" si="57">+J237-I237</f>
        <v>0.125</v>
      </c>
      <c r="L237" s="42" t="str">
        <f t="shared" ref="L237" si="58">IF(K237&lt;0,"감소","증가")</f>
        <v>증가</v>
      </c>
      <c r="M237" s="43" t="str">
        <f>VLOOKUP(C237,'판매현황-통합'!$J$1:$Q$1420,8,0)</f>
        <v>CFOFC Communications (Shenzhen) Co., Ltd</v>
      </c>
      <c r="N237" s="38">
        <f>VLOOKUP(M237,리드타임!$B$3:$D$10,3,0)</f>
        <v>40</v>
      </c>
      <c r="O237" s="82">
        <f t="shared" ref="O237" si="59">I237*3</f>
        <v>0.375</v>
      </c>
      <c r="P237" s="42">
        <f>IFERROR(VLOOKUP(C237,재고현황!$A:$D,4,0),0)</f>
        <v>0</v>
      </c>
      <c r="Q237" s="44">
        <f t="shared" ref="Q237" si="60">+P237/I237</f>
        <v>0</v>
      </c>
      <c r="R237" s="64">
        <f>SUMIF(입고예정_260527!C:C,발주검토!C237,입고예정_260527!F:F)</f>
        <v>5000</v>
      </c>
      <c r="S237" s="44">
        <f t="shared" ref="S237" si="61">+(R237+P237)/O237</f>
        <v>13333.333333333334</v>
      </c>
      <c r="T237" s="62"/>
      <c r="U237" s="62">
        <f t="shared" ref="U237:U249" si="62">+(+T237+P237+R237-(I237*3))/I237</f>
        <v>39997</v>
      </c>
    </row>
    <row r="238" spans="1:21">
      <c r="U238" s="62" t="e">
        <f t="shared" si="62"/>
        <v>#DIV/0!</v>
      </c>
    </row>
    <row r="239" spans="1:21">
      <c r="U239" s="62" t="e">
        <f t="shared" si="62"/>
        <v>#DIV/0!</v>
      </c>
    </row>
    <row r="240" spans="1:21">
      <c r="U240" s="62" t="e">
        <f t="shared" si="62"/>
        <v>#DIV/0!</v>
      </c>
    </row>
    <row r="241" spans="21:21">
      <c r="U241" s="62" t="e">
        <f t="shared" si="62"/>
        <v>#DIV/0!</v>
      </c>
    </row>
    <row r="242" spans="21:21">
      <c r="U242" s="62" t="e">
        <f t="shared" si="62"/>
        <v>#DIV/0!</v>
      </c>
    </row>
    <row r="243" spans="21:21">
      <c r="U243" s="62" t="e">
        <f t="shared" si="62"/>
        <v>#DIV/0!</v>
      </c>
    </row>
    <row r="244" spans="21:21">
      <c r="U244" s="62" t="e">
        <f t="shared" si="62"/>
        <v>#DIV/0!</v>
      </c>
    </row>
    <row r="245" spans="21:21">
      <c r="U245" s="62" t="e">
        <f t="shared" si="62"/>
        <v>#DIV/0!</v>
      </c>
    </row>
    <row r="246" spans="21:21">
      <c r="U246" s="62" t="e">
        <f t="shared" si="62"/>
        <v>#DIV/0!</v>
      </c>
    </row>
    <row r="247" spans="21:21">
      <c r="U247" s="62" t="e">
        <f t="shared" si="62"/>
        <v>#DIV/0!</v>
      </c>
    </row>
    <row r="248" spans="21:21">
      <c r="U248" s="62" t="e">
        <f t="shared" si="62"/>
        <v>#DIV/0!</v>
      </c>
    </row>
    <row r="249" spans="21:21">
      <c r="U249" s="62" t="e">
        <f t="shared" si="62"/>
        <v>#DIV/0!</v>
      </c>
    </row>
    <row r="250" spans="21:21">
      <c r="U250" s="62" t="e">
        <f t="shared" ref="U250:U313" si="63">+(+T250+P250+R250-(I250*3))/I250</f>
        <v>#DIV/0!</v>
      </c>
    </row>
    <row r="251" spans="21:21">
      <c r="U251" s="62" t="e">
        <f t="shared" si="63"/>
        <v>#DIV/0!</v>
      </c>
    </row>
    <row r="252" spans="21:21">
      <c r="U252" s="62" t="e">
        <f t="shared" si="63"/>
        <v>#DIV/0!</v>
      </c>
    </row>
    <row r="253" spans="21:21">
      <c r="U253" s="62" t="e">
        <f t="shared" si="63"/>
        <v>#DIV/0!</v>
      </c>
    </row>
    <row r="254" spans="21:21">
      <c r="U254" s="62" t="e">
        <f t="shared" si="63"/>
        <v>#DIV/0!</v>
      </c>
    </row>
    <row r="255" spans="21:21">
      <c r="U255" s="62" t="e">
        <f t="shared" si="63"/>
        <v>#DIV/0!</v>
      </c>
    </row>
    <row r="256" spans="21:21">
      <c r="U256" s="62" t="e">
        <f t="shared" si="63"/>
        <v>#DIV/0!</v>
      </c>
    </row>
    <row r="257" spans="21:21">
      <c r="U257" s="62" t="e">
        <f t="shared" si="63"/>
        <v>#DIV/0!</v>
      </c>
    </row>
    <row r="258" spans="21:21">
      <c r="U258" s="62" t="e">
        <f t="shared" si="63"/>
        <v>#DIV/0!</v>
      </c>
    </row>
    <row r="259" spans="21:21">
      <c r="U259" s="62" t="e">
        <f t="shared" si="63"/>
        <v>#DIV/0!</v>
      </c>
    </row>
    <row r="260" spans="21:21">
      <c r="U260" s="62" t="e">
        <f t="shared" si="63"/>
        <v>#DIV/0!</v>
      </c>
    </row>
    <row r="261" spans="21:21">
      <c r="U261" s="62" t="e">
        <f t="shared" si="63"/>
        <v>#DIV/0!</v>
      </c>
    </row>
    <row r="262" spans="21:21">
      <c r="U262" s="62" t="e">
        <f t="shared" si="63"/>
        <v>#DIV/0!</v>
      </c>
    </row>
    <row r="263" spans="21:21">
      <c r="U263" s="62" t="e">
        <f t="shared" si="63"/>
        <v>#DIV/0!</v>
      </c>
    </row>
    <row r="264" spans="21:21">
      <c r="U264" s="62" t="e">
        <f t="shared" si="63"/>
        <v>#DIV/0!</v>
      </c>
    </row>
    <row r="265" spans="21:21">
      <c r="U265" s="62" t="e">
        <f t="shared" si="63"/>
        <v>#DIV/0!</v>
      </c>
    </row>
    <row r="266" spans="21:21">
      <c r="U266" s="62" t="e">
        <f t="shared" si="63"/>
        <v>#DIV/0!</v>
      </c>
    </row>
    <row r="267" spans="21:21">
      <c r="U267" s="62" t="e">
        <f t="shared" si="63"/>
        <v>#DIV/0!</v>
      </c>
    </row>
    <row r="268" spans="21:21">
      <c r="U268" s="62" t="e">
        <f t="shared" si="63"/>
        <v>#DIV/0!</v>
      </c>
    </row>
    <row r="269" spans="21:21">
      <c r="U269" s="62" t="e">
        <f t="shared" si="63"/>
        <v>#DIV/0!</v>
      </c>
    </row>
    <row r="270" spans="21:21">
      <c r="U270" s="62" t="e">
        <f t="shared" si="63"/>
        <v>#DIV/0!</v>
      </c>
    </row>
    <row r="271" spans="21:21">
      <c r="U271" s="62" t="e">
        <f t="shared" si="63"/>
        <v>#DIV/0!</v>
      </c>
    </row>
    <row r="272" spans="21:21">
      <c r="U272" s="62" t="e">
        <f t="shared" si="63"/>
        <v>#DIV/0!</v>
      </c>
    </row>
    <row r="273" spans="21:21">
      <c r="U273" s="62" t="e">
        <f t="shared" si="63"/>
        <v>#DIV/0!</v>
      </c>
    </row>
    <row r="274" spans="21:21">
      <c r="U274" s="62" t="e">
        <f t="shared" si="63"/>
        <v>#DIV/0!</v>
      </c>
    </row>
    <row r="275" spans="21:21">
      <c r="U275" s="62" t="e">
        <f t="shared" si="63"/>
        <v>#DIV/0!</v>
      </c>
    </row>
    <row r="276" spans="21:21">
      <c r="U276" s="62" t="e">
        <f t="shared" si="63"/>
        <v>#DIV/0!</v>
      </c>
    </row>
    <row r="277" spans="21:21">
      <c r="U277" s="62" t="e">
        <f t="shared" si="63"/>
        <v>#DIV/0!</v>
      </c>
    </row>
    <row r="278" spans="21:21">
      <c r="U278" s="62" t="e">
        <f t="shared" si="63"/>
        <v>#DIV/0!</v>
      </c>
    </row>
    <row r="279" spans="21:21">
      <c r="U279" s="62" t="e">
        <f t="shared" si="63"/>
        <v>#DIV/0!</v>
      </c>
    </row>
    <row r="280" spans="21:21">
      <c r="U280" s="62" t="e">
        <f t="shared" si="63"/>
        <v>#DIV/0!</v>
      </c>
    </row>
    <row r="281" spans="21:21">
      <c r="U281" s="62" t="e">
        <f t="shared" si="63"/>
        <v>#DIV/0!</v>
      </c>
    </row>
    <row r="282" spans="21:21">
      <c r="U282" s="62" t="e">
        <f t="shared" si="63"/>
        <v>#DIV/0!</v>
      </c>
    </row>
    <row r="283" spans="21:21">
      <c r="U283" s="62" t="e">
        <f t="shared" si="63"/>
        <v>#DIV/0!</v>
      </c>
    </row>
    <row r="284" spans="21:21">
      <c r="U284" s="62" t="e">
        <f t="shared" si="63"/>
        <v>#DIV/0!</v>
      </c>
    </row>
    <row r="285" spans="21:21">
      <c r="U285" s="62" t="e">
        <f t="shared" si="63"/>
        <v>#DIV/0!</v>
      </c>
    </row>
    <row r="286" spans="21:21">
      <c r="U286" s="62" t="e">
        <f t="shared" si="63"/>
        <v>#DIV/0!</v>
      </c>
    </row>
    <row r="287" spans="21:21">
      <c r="U287" s="62" t="e">
        <f t="shared" si="63"/>
        <v>#DIV/0!</v>
      </c>
    </row>
    <row r="288" spans="21:21">
      <c r="U288" s="62" t="e">
        <f t="shared" si="63"/>
        <v>#DIV/0!</v>
      </c>
    </row>
    <row r="289" spans="21:21">
      <c r="U289" s="62" t="e">
        <f t="shared" si="63"/>
        <v>#DIV/0!</v>
      </c>
    </row>
    <row r="290" spans="21:21">
      <c r="U290" s="62" t="e">
        <f t="shared" si="63"/>
        <v>#DIV/0!</v>
      </c>
    </row>
    <row r="291" spans="21:21">
      <c r="U291" s="62" t="e">
        <f t="shared" si="63"/>
        <v>#DIV/0!</v>
      </c>
    </row>
    <row r="292" spans="21:21">
      <c r="U292" s="62" t="e">
        <f t="shared" si="63"/>
        <v>#DIV/0!</v>
      </c>
    </row>
    <row r="293" spans="21:21">
      <c r="U293" s="62" t="e">
        <f t="shared" si="63"/>
        <v>#DIV/0!</v>
      </c>
    </row>
    <row r="294" spans="21:21">
      <c r="U294" s="62" t="e">
        <f t="shared" si="63"/>
        <v>#DIV/0!</v>
      </c>
    </row>
    <row r="295" spans="21:21">
      <c r="U295" s="62" t="e">
        <f t="shared" si="63"/>
        <v>#DIV/0!</v>
      </c>
    </row>
    <row r="296" spans="21:21">
      <c r="U296" s="62" t="e">
        <f t="shared" si="63"/>
        <v>#DIV/0!</v>
      </c>
    </row>
    <row r="297" spans="21:21">
      <c r="U297" s="62" t="e">
        <f t="shared" si="63"/>
        <v>#DIV/0!</v>
      </c>
    </row>
    <row r="298" spans="21:21">
      <c r="U298" s="62" t="e">
        <f t="shared" si="63"/>
        <v>#DIV/0!</v>
      </c>
    </row>
    <row r="299" spans="21:21">
      <c r="U299" s="62" t="e">
        <f t="shared" si="63"/>
        <v>#DIV/0!</v>
      </c>
    </row>
    <row r="300" spans="21:21">
      <c r="U300" s="62" t="e">
        <f t="shared" si="63"/>
        <v>#DIV/0!</v>
      </c>
    </row>
    <row r="301" spans="21:21">
      <c r="U301" s="62" t="e">
        <f t="shared" si="63"/>
        <v>#DIV/0!</v>
      </c>
    </row>
    <row r="302" spans="21:21">
      <c r="U302" s="62" t="e">
        <f t="shared" si="63"/>
        <v>#DIV/0!</v>
      </c>
    </row>
    <row r="303" spans="21:21">
      <c r="U303" s="62" t="e">
        <f t="shared" si="63"/>
        <v>#DIV/0!</v>
      </c>
    </row>
    <row r="304" spans="21:21">
      <c r="U304" s="62" t="e">
        <f t="shared" si="63"/>
        <v>#DIV/0!</v>
      </c>
    </row>
    <row r="305" spans="21:21">
      <c r="U305" s="62" t="e">
        <f t="shared" si="63"/>
        <v>#DIV/0!</v>
      </c>
    </row>
    <row r="306" spans="21:21">
      <c r="U306" s="62" t="e">
        <f t="shared" si="63"/>
        <v>#DIV/0!</v>
      </c>
    </row>
    <row r="307" spans="21:21">
      <c r="U307" s="62" t="e">
        <f t="shared" si="63"/>
        <v>#DIV/0!</v>
      </c>
    </row>
    <row r="308" spans="21:21">
      <c r="U308" s="62" t="e">
        <f t="shared" si="63"/>
        <v>#DIV/0!</v>
      </c>
    </row>
    <row r="309" spans="21:21">
      <c r="U309" s="62" t="e">
        <f t="shared" si="63"/>
        <v>#DIV/0!</v>
      </c>
    </row>
    <row r="310" spans="21:21">
      <c r="U310" s="62" t="e">
        <f t="shared" si="63"/>
        <v>#DIV/0!</v>
      </c>
    </row>
    <row r="311" spans="21:21">
      <c r="U311" s="62" t="e">
        <f t="shared" si="63"/>
        <v>#DIV/0!</v>
      </c>
    </row>
    <row r="312" spans="21:21">
      <c r="U312" s="62" t="e">
        <f t="shared" si="63"/>
        <v>#DIV/0!</v>
      </c>
    </row>
    <row r="313" spans="21:21">
      <c r="U313" s="62" t="e">
        <f t="shared" si="63"/>
        <v>#DIV/0!</v>
      </c>
    </row>
    <row r="314" spans="21:21">
      <c r="U314" s="62" t="e">
        <f t="shared" ref="U314:U350" si="64">+(+T314+P314+R314-(I314*3))/I314</f>
        <v>#DIV/0!</v>
      </c>
    </row>
    <row r="315" spans="21:21">
      <c r="U315" s="62" t="e">
        <f t="shared" si="64"/>
        <v>#DIV/0!</v>
      </c>
    </row>
    <row r="316" spans="21:21">
      <c r="U316" s="62" t="e">
        <f t="shared" si="64"/>
        <v>#DIV/0!</v>
      </c>
    </row>
    <row r="317" spans="21:21">
      <c r="U317" s="62" t="e">
        <f t="shared" si="64"/>
        <v>#DIV/0!</v>
      </c>
    </row>
    <row r="318" spans="21:21">
      <c r="U318" s="62" t="e">
        <f t="shared" si="64"/>
        <v>#DIV/0!</v>
      </c>
    </row>
    <row r="319" spans="21:21">
      <c r="U319" s="62" t="e">
        <f t="shared" si="64"/>
        <v>#DIV/0!</v>
      </c>
    </row>
    <row r="320" spans="21:21">
      <c r="U320" s="62" t="e">
        <f t="shared" si="64"/>
        <v>#DIV/0!</v>
      </c>
    </row>
    <row r="321" spans="21:21">
      <c r="U321" s="62" t="e">
        <f t="shared" si="64"/>
        <v>#DIV/0!</v>
      </c>
    </row>
    <row r="322" spans="21:21">
      <c r="U322" s="62" t="e">
        <f t="shared" si="64"/>
        <v>#DIV/0!</v>
      </c>
    </row>
    <row r="323" spans="21:21">
      <c r="U323" s="62" t="e">
        <f t="shared" si="64"/>
        <v>#DIV/0!</v>
      </c>
    </row>
    <row r="324" spans="21:21">
      <c r="U324" s="62" t="e">
        <f t="shared" si="64"/>
        <v>#DIV/0!</v>
      </c>
    </row>
    <row r="325" spans="21:21">
      <c r="U325" s="62" t="e">
        <f t="shared" si="64"/>
        <v>#DIV/0!</v>
      </c>
    </row>
    <row r="326" spans="21:21">
      <c r="U326" s="62" t="e">
        <f t="shared" si="64"/>
        <v>#DIV/0!</v>
      </c>
    </row>
    <row r="327" spans="21:21">
      <c r="U327" s="62" t="e">
        <f t="shared" si="64"/>
        <v>#DIV/0!</v>
      </c>
    </row>
    <row r="328" spans="21:21">
      <c r="U328" s="62" t="e">
        <f t="shared" si="64"/>
        <v>#DIV/0!</v>
      </c>
    </row>
    <row r="329" spans="21:21">
      <c r="U329" s="62" t="e">
        <f t="shared" si="64"/>
        <v>#DIV/0!</v>
      </c>
    </row>
    <row r="330" spans="21:21">
      <c r="U330" s="62" t="e">
        <f t="shared" si="64"/>
        <v>#DIV/0!</v>
      </c>
    </row>
    <row r="331" spans="21:21">
      <c r="U331" s="62" t="e">
        <f t="shared" si="64"/>
        <v>#DIV/0!</v>
      </c>
    </row>
    <row r="332" spans="21:21">
      <c r="U332" s="62" t="e">
        <f t="shared" si="64"/>
        <v>#DIV/0!</v>
      </c>
    </row>
    <row r="333" spans="21:21">
      <c r="U333" s="62" t="e">
        <f t="shared" si="64"/>
        <v>#DIV/0!</v>
      </c>
    </row>
    <row r="334" spans="21:21">
      <c r="U334" s="62" t="e">
        <f t="shared" si="64"/>
        <v>#DIV/0!</v>
      </c>
    </row>
    <row r="335" spans="21:21">
      <c r="U335" s="62" t="e">
        <f t="shared" si="64"/>
        <v>#DIV/0!</v>
      </c>
    </row>
    <row r="336" spans="21:21">
      <c r="U336" s="62" t="e">
        <f t="shared" si="64"/>
        <v>#DIV/0!</v>
      </c>
    </row>
    <row r="337" spans="21:21">
      <c r="U337" s="62" t="e">
        <f t="shared" si="64"/>
        <v>#DIV/0!</v>
      </c>
    </row>
    <row r="338" spans="21:21">
      <c r="U338" s="62" t="e">
        <f t="shared" si="64"/>
        <v>#DIV/0!</v>
      </c>
    </row>
    <row r="339" spans="21:21">
      <c r="U339" s="62" t="e">
        <f t="shared" si="64"/>
        <v>#DIV/0!</v>
      </c>
    </row>
    <row r="340" spans="21:21">
      <c r="U340" s="62" t="e">
        <f t="shared" si="64"/>
        <v>#DIV/0!</v>
      </c>
    </row>
    <row r="341" spans="21:21">
      <c r="U341" s="62" t="e">
        <f t="shared" si="64"/>
        <v>#DIV/0!</v>
      </c>
    </row>
    <row r="342" spans="21:21">
      <c r="U342" s="62" t="e">
        <f t="shared" si="64"/>
        <v>#DIV/0!</v>
      </c>
    </row>
    <row r="343" spans="21:21">
      <c r="U343" s="62" t="e">
        <f t="shared" si="64"/>
        <v>#DIV/0!</v>
      </c>
    </row>
    <row r="344" spans="21:21">
      <c r="U344" s="62" t="e">
        <f t="shared" si="64"/>
        <v>#DIV/0!</v>
      </c>
    </row>
    <row r="345" spans="21:21">
      <c r="U345" s="62" t="e">
        <f t="shared" si="64"/>
        <v>#DIV/0!</v>
      </c>
    </row>
    <row r="346" spans="21:21">
      <c r="U346" s="62" t="e">
        <f t="shared" si="64"/>
        <v>#DIV/0!</v>
      </c>
    </row>
    <row r="347" spans="21:21">
      <c r="U347" s="62" t="e">
        <f t="shared" si="64"/>
        <v>#DIV/0!</v>
      </c>
    </row>
    <row r="348" spans="21:21">
      <c r="U348" s="62" t="e">
        <f t="shared" si="64"/>
        <v>#DIV/0!</v>
      </c>
    </row>
    <row r="349" spans="21:21">
      <c r="U349" s="62" t="e">
        <f t="shared" si="64"/>
        <v>#DIV/0!</v>
      </c>
    </row>
    <row r="350" spans="21:21">
      <c r="U350" s="62" t="e">
        <f t="shared" si="64"/>
        <v>#DIV/0!</v>
      </c>
    </row>
    <row r="353" spans="18:18">
      <c r="R353" s="86"/>
    </row>
  </sheetData>
  <autoFilter ref="A3:W350" xr:uid="{5AF5C20F-CFDA-4A49-ADCA-E4F44FF8F117}"/>
  <mergeCells count="1">
    <mergeCell ref="I2:J2"/>
  </mergeCells>
  <phoneticPr fontId="5" type="noConversion"/>
  <conditionalFormatting sqref="Q1:Q1048576">
    <cfRule type="cellIs" dxfId="12" priority="29" operator="lessThan">
      <formula>3</formula>
    </cfRule>
  </conditionalFormatting>
  <conditionalFormatting sqref="C1:C1048576">
    <cfRule type="duplicateValues" dxfId="11" priority="30"/>
  </conditionalFormatting>
  <conditionalFormatting sqref="V1:V3 C1:C1048576 V44:V1048576">
    <cfRule type="duplicateValues" dxfId="10" priority="3"/>
  </conditionalFormatting>
  <conditionalFormatting sqref="V4:V43">
    <cfRule type="duplicateValues" dxfId="9" priority="2"/>
  </conditionalFormatting>
  <conditionalFormatting sqref="C1:C1048576 V1:V1048576">
    <cfRule type="duplicateValues" dxfId="8" priority="1"/>
  </conditionalFormatting>
  <conditionalFormatting sqref="S4:S237 U4:U350">
    <cfRule type="iconSet" priority="186">
      <iconSet>
        <cfvo type="percent" val="0"/>
        <cfvo type="num" val="3"/>
        <cfvo type="num" val="6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7E7D-6EF8-40B7-A814-51465AC25FC9}">
  <dimension ref="B3:G717"/>
  <sheetViews>
    <sheetView topLeftCell="A3" workbookViewId="0">
      <selection activeCell="B3" sqref="B3"/>
    </sheetView>
  </sheetViews>
  <sheetFormatPr defaultRowHeight="15"/>
  <cols>
    <col min="2" max="2" width="21.85546875" bestFit="1" customWidth="1"/>
    <col min="3" max="3" width="12.85546875" bestFit="1" customWidth="1"/>
    <col min="4" max="4" width="9.85546875" bestFit="1" customWidth="1"/>
    <col min="5" max="5" width="8.85546875" bestFit="1" customWidth="1"/>
    <col min="6" max="6" width="7.85546875" bestFit="1" customWidth="1"/>
    <col min="7" max="7" width="9.85546875" bestFit="1" customWidth="1"/>
  </cols>
  <sheetData>
    <row r="3" spans="2:7">
      <c r="B3" t="s">
        <v>4008</v>
      </c>
      <c r="C3" t="s">
        <v>5257</v>
      </c>
      <c r="D3" t="s">
        <v>5258</v>
      </c>
      <c r="E3" t="s">
        <v>5259</v>
      </c>
      <c r="F3" t="s">
        <v>5260</v>
      </c>
      <c r="G3" t="s">
        <v>2936</v>
      </c>
    </row>
    <row r="4" spans="2:7">
      <c r="B4" t="s">
        <v>7</v>
      </c>
      <c r="C4">
        <v>159000</v>
      </c>
      <c r="G4">
        <v>159000</v>
      </c>
    </row>
    <row r="5" spans="2:7">
      <c r="B5" t="s">
        <v>22</v>
      </c>
      <c r="C5">
        <v>156000</v>
      </c>
      <c r="G5">
        <v>156000</v>
      </c>
    </row>
    <row r="6" spans="2:7">
      <c r="B6" t="s">
        <v>24</v>
      </c>
      <c r="C6">
        <v>1349000</v>
      </c>
      <c r="G6">
        <v>1349000</v>
      </c>
    </row>
    <row r="7" spans="2:7">
      <c r="B7" t="s">
        <v>27</v>
      </c>
      <c r="E7">
        <v>13000</v>
      </c>
      <c r="G7">
        <v>13000</v>
      </c>
    </row>
    <row r="8" spans="2:7">
      <c r="B8" t="s">
        <v>30</v>
      </c>
      <c r="C8">
        <v>17500</v>
      </c>
      <c r="G8">
        <v>17500</v>
      </c>
    </row>
    <row r="9" spans="2:7">
      <c r="B9" t="s">
        <v>32</v>
      </c>
      <c r="D9">
        <v>42000</v>
      </c>
      <c r="G9">
        <v>42000</v>
      </c>
    </row>
    <row r="10" spans="2:7">
      <c r="B10" t="s">
        <v>34</v>
      </c>
      <c r="F10">
        <v>15000</v>
      </c>
      <c r="G10">
        <v>15000</v>
      </c>
    </row>
    <row r="11" spans="2:7">
      <c r="B11" t="s">
        <v>39</v>
      </c>
      <c r="D11">
        <v>104000</v>
      </c>
      <c r="G11">
        <v>104000</v>
      </c>
    </row>
    <row r="12" spans="2:7">
      <c r="B12" t="s">
        <v>48</v>
      </c>
      <c r="D12">
        <v>100</v>
      </c>
      <c r="G12">
        <v>100</v>
      </c>
    </row>
    <row r="13" spans="2:7">
      <c r="B13" t="s">
        <v>4036</v>
      </c>
      <c r="C13">
        <v>42000</v>
      </c>
      <c r="G13">
        <v>42000</v>
      </c>
    </row>
    <row r="14" spans="2:7">
      <c r="B14" t="s">
        <v>112</v>
      </c>
      <c r="C14">
        <v>8000</v>
      </c>
      <c r="G14">
        <v>8000</v>
      </c>
    </row>
    <row r="15" spans="2:7">
      <c r="B15" t="s">
        <v>115</v>
      </c>
      <c r="C15">
        <v>20000</v>
      </c>
      <c r="G15">
        <v>20000</v>
      </c>
    </row>
    <row r="16" spans="2:7">
      <c r="B16" t="s">
        <v>117</v>
      </c>
      <c r="C16">
        <v>216000</v>
      </c>
      <c r="G16">
        <v>216000</v>
      </c>
    </row>
    <row r="17" spans="2:7">
      <c r="B17" t="s">
        <v>120</v>
      </c>
      <c r="C17">
        <v>7000</v>
      </c>
      <c r="G17">
        <v>7000</v>
      </c>
    </row>
    <row r="18" spans="2:7">
      <c r="B18" t="s">
        <v>122</v>
      </c>
      <c r="D18">
        <v>5000</v>
      </c>
      <c r="G18">
        <v>5000</v>
      </c>
    </row>
    <row r="19" spans="2:7">
      <c r="B19" t="s">
        <v>174</v>
      </c>
      <c r="C19">
        <v>900</v>
      </c>
      <c r="G19">
        <v>900</v>
      </c>
    </row>
    <row r="20" spans="2:7">
      <c r="B20" t="s">
        <v>176</v>
      </c>
      <c r="C20">
        <v>500</v>
      </c>
      <c r="G20">
        <v>500</v>
      </c>
    </row>
    <row r="21" spans="2:7">
      <c r="B21" t="s">
        <v>187</v>
      </c>
      <c r="D21">
        <v>100</v>
      </c>
      <c r="G21">
        <v>100</v>
      </c>
    </row>
    <row r="22" spans="2:7">
      <c r="B22" t="s">
        <v>468</v>
      </c>
      <c r="D22">
        <v>50</v>
      </c>
      <c r="G22">
        <v>50</v>
      </c>
    </row>
    <row r="23" spans="2:7">
      <c r="B23" t="s">
        <v>470</v>
      </c>
      <c r="C23">
        <v>890</v>
      </c>
      <c r="G23">
        <v>890</v>
      </c>
    </row>
    <row r="24" spans="2:7">
      <c r="B24" t="s">
        <v>473</v>
      </c>
      <c r="C24">
        <v>380</v>
      </c>
      <c r="G24">
        <v>380</v>
      </c>
    </row>
    <row r="25" spans="2:7">
      <c r="B25" t="s">
        <v>476</v>
      </c>
      <c r="C25">
        <v>600</v>
      </c>
      <c r="G25">
        <v>600</v>
      </c>
    </row>
    <row r="26" spans="2:7">
      <c r="B26" t="s">
        <v>487</v>
      </c>
      <c r="D26">
        <v>150</v>
      </c>
      <c r="G26">
        <v>150</v>
      </c>
    </row>
    <row r="27" spans="2:7">
      <c r="B27" t="s">
        <v>496</v>
      </c>
      <c r="C27">
        <v>170</v>
      </c>
      <c r="G27">
        <v>170</v>
      </c>
    </row>
    <row r="28" spans="2:7">
      <c r="B28" t="s">
        <v>504</v>
      </c>
      <c r="C28">
        <v>440</v>
      </c>
      <c r="G28">
        <v>440</v>
      </c>
    </row>
    <row r="29" spans="2:7">
      <c r="B29" t="s">
        <v>515</v>
      </c>
      <c r="D29">
        <v>1608</v>
      </c>
      <c r="G29">
        <v>1608</v>
      </c>
    </row>
    <row r="30" spans="2:7">
      <c r="B30" t="s">
        <v>518</v>
      </c>
      <c r="C30">
        <v>270</v>
      </c>
      <c r="G30">
        <v>270</v>
      </c>
    </row>
    <row r="31" spans="2:7">
      <c r="B31" t="s">
        <v>525</v>
      </c>
      <c r="D31">
        <v>3850</v>
      </c>
      <c r="G31">
        <v>3850</v>
      </c>
    </row>
    <row r="32" spans="2:7">
      <c r="B32" t="s">
        <v>531</v>
      </c>
      <c r="F32">
        <v>50</v>
      </c>
      <c r="G32">
        <v>50</v>
      </c>
    </row>
    <row r="33" spans="2:7">
      <c r="B33" t="s">
        <v>536</v>
      </c>
      <c r="D33">
        <v>1560</v>
      </c>
      <c r="G33">
        <v>1560</v>
      </c>
    </row>
    <row r="34" spans="2:7">
      <c r="B34" t="s">
        <v>546</v>
      </c>
      <c r="D34">
        <v>650</v>
      </c>
      <c r="G34">
        <v>650</v>
      </c>
    </row>
    <row r="35" spans="2:7">
      <c r="B35" t="s">
        <v>549</v>
      </c>
      <c r="D35">
        <v>800</v>
      </c>
      <c r="G35">
        <v>800</v>
      </c>
    </row>
    <row r="36" spans="2:7">
      <c r="B36" t="s">
        <v>552</v>
      </c>
      <c r="E36">
        <v>400</v>
      </c>
      <c r="G36">
        <v>400</v>
      </c>
    </row>
    <row r="37" spans="2:7">
      <c r="B37" t="s">
        <v>558</v>
      </c>
      <c r="E37">
        <v>60</v>
      </c>
      <c r="G37">
        <v>60</v>
      </c>
    </row>
    <row r="38" spans="2:7">
      <c r="B38" t="s">
        <v>561</v>
      </c>
      <c r="D38">
        <v>1425</v>
      </c>
      <c r="G38">
        <v>1425</v>
      </c>
    </row>
    <row r="39" spans="2:7">
      <c r="B39" t="s">
        <v>564</v>
      </c>
      <c r="E39">
        <v>120</v>
      </c>
      <c r="G39">
        <v>120</v>
      </c>
    </row>
    <row r="40" spans="2:7">
      <c r="B40" t="s">
        <v>567</v>
      </c>
      <c r="E40">
        <v>130</v>
      </c>
      <c r="G40">
        <v>130</v>
      </c>
    </row>
    <row r="41" spans="2:7">
      <c r="B41" t="s">
        <v>573</v>
      </c>
      <c r="E41">
        <v>60</v>
      </c>
      <c r="G41">
        <v>60</v>
      </c>
    </row>
    <row r="42" spans="2:7">
      <c r="B42" t="s">
        <v>576</v>
      </c>
      <c r="D42">
        <v>1350</v>
      </c>
      <c r="G42">
        <v>1350</v>
      </c>
    </row>
    <row r="43" spans="2:7">
      <c r="B43" t="s">
        <v>612</v>
      </c>
      <c r="D43">
        <v>8100</v>
      </c>
      <c r="G43">
        <v>8100</v>
      </c>
    </row>
    <row r="44" spans="2:7">
      <c r="B44" t="s">
        <v>615</v>
      </c>
      <c r="E44">
        <v>1100</v>
      </c>
      <c r="G44">
        <v>1100</v>
      </c>
    </row>
    <row r="45" spans="2:7">
      <c r="B45" t="s">
        <v>619</v>
      </c>
      <c r="C45">
        <v>5400</v>
      </c>
      <c r="G45">
        <v>5400</v>
      </c>
    </row>
    <row r="46" spans="2:7">
      <c r="B46" t="s">
        <v>622</v>
      </c>
      <c r="E46">
        <v>1230</v>
      </c>
      <c r="G46">
        <v>1230</v>
      </c>
    </row>
    <row r="47" spans="2:7">
      <c r="B47" t="s">
        <v>631</v>
      </c>
      <c r="D47">
        <v>2000</v>
      </c>
      <c r="G47">
        <v>2000</v>
      </c>
    </row>
    <row r="48" spans="2:7">
      <c r="B48" t="s">
        <v>634</v>
      </c>
      <c r="D48">
        <v>4200</v>
      </c>
      <c r="G48">
        <v>4200</v>
      </c>
    </row>
    <row r="49" spans="2:7">
      <c r="B49" t="s">
        <v>638</v>
      </c>
      <c r="D49">
        <v>2350</v>
      </c>
      <c r="G49">
        <v>2350</v>
      </c>
    </row>
    <row r="50" spans="2:7">
      <c r="B50" t="s">
        <v>641</v>
      </c>
      <c r="E50">
        <v>1120</v>
      </c>
      <c r="G50">
        <v>1120</v>
      </c>
    </row>
    <row r="51" spans="2:7">
      <c r="B51" t="s">
        <v>645</v>
      </c>
      <c r="E51">
        <v>1900</v>
      </c>
      <c r="G51">
        <v>1900</v>
      </c>
    </row>
    <row r="52" spans="2:7">
      <c r="B52" t="s">
        <v>648</v>
      </c>
      <c r="D52">
        <v>2000</v>
      </c>
      <c r="G52">
        <v>2000</v>
      </c>
    </row>
    <row r="53" spans="2:7">
      <c r="B53" t="s">
        <v>655</v>
      </c>
      <c r="D53">
        <v>6700</v>
      </c>
      <c r="G53">
        <v>6700</v>
      </c>
    </row>
    <row r="54" spans="2:7">
      <c r="B54" t="s">
        <v>658</v>
      </c>
      <c r="E54">
        <v>310</v>
      </c>
      <c r="G54">
        <v>310</v>
      </c>
    </row>
    <row r="55" spans="2:7">
      <c r="B55" t="s">
        <v>660</v>
      </c>
      <c r="F55">
        <v>100</v>
      </c>
      <c r="G55">
        <v>100</v>
      </c>
    </row>
    <row r="56" spans="2:7">
      <c r="B56" t="s">
        <v>663</v>
      </c>
      <c r="E56">
        <v>320</v>
      </c>
      <c r="G56">
        <v>320</v>
      </c>
    </row>
    <row r="57" spans="2:7">
      <c r="B57" t="s">
        <v>666</v>
      </c>
      <c r="E57">
        <v>480</v>
      </c>
      <c r="G57">
        <v>480</v>
      </c>
    </row>
    <row r="58" spans="2:7">
      <c r="B58" t="s">
        <v>677</v>
      </c>
      <c r="E58">
        <v>250</v>
      </c>
      <c r="G58">
        <v>250</v>
      </c>
    </row>
    <row r="59" spans="2:7">
      <c r="B59" t="s">
        <v>680</v>
      </c>
      <c r="E59">
        <v>130</v>
      </c>
      <c r="G59">
        <v>130</v>
      </c>
    </row>
    <row r="60" spans="2:7">
      <c r="B60" t="s">
        <v>700</v>
      </c>
      <c r="E60">
        <v>2400</v>
      </c>
      <c r="G60">
        <v>2400</v>
      </c>
    </row>
    <row r="61" spans="2:7">
      <c r="B61" t="s">
        <v>703</v>
      </c>
      <c r="F61">
        <v>150</v>
      </c>
      <c r="G61">
        <v>150</v>
      </c>
    </row>
    <row r="62" spans="2:7">
      <c r="B62" t="s">
        <v>726</v>
      </c>
      <c r="E62">
        <v>100</v>
      </c>
      <c r="G62">
        <v>100</v>
      </c>
    </row>
    <row r="63" spans="2:7">
      <c r="B63" t="s">
        <v>734</v>
      </c>
      <c r="F63">
        <v>1250</v>
      </c>
      <c r="G63">
        <v>1250</v>
      </c>
    </row>
    <row r="64" spans="2:7">
      <c r="B64" t="s">
        <v>737</v>
      </c>
      <c r="E64">
        <v>4250</v>
      </c>
      <c r="G64">
        <v>4250</v>
      </c>
    </row>
    <row r="65" spans="2:7">
      <c r="B65" t="s">
        <v>742</v>
      </c>
      <c r="F65">
        <v>100</v>
      </c>
      <c r="G65">
        <v>100</v>
      </c>
    </row>
    <row r="66" spans="2:7">
      <c r="B66" t="s">
        <v>745</v>
      </c>
      <c r="F66">
        <v>650</v>
      </c>
      <c r="G66">
        <v>650</v>
      </c>
    </row>
    <row r="67" spans="2:7">
      <c r="B67" t="s">
        <v>748</v>
      </c>
      <c r="E67">
        <v>2350</v>
      </c>
      <c r="G67">
        <v>2350</v>
      </c>
    </row>
    <row r="68" spans="2:7">
      <c r="B68" t="s">
        <v>757</v>
      </c>
      <c r="E68">
        <v>350</v>
      </c>
      <c r="G68">
        <v>350</v>
      </c>
    </row>
    <row r="69" spans="2:7">
      <c r="B69" t="s">
        <v>771</v>
      </c>
      <c r="E69">
        <v>1400</v>
      </c>
      <c r="G69">
        <v>1400</v>
      </c>
    </row>
    <row r="70" spans="2:7">
      <c r="B70" t="s">
        <v>774</v>
      </c>
      <c r="D70">
        <v>2450</v>
      </c>
      <c r="G70">
        <v>2450</v>
      </c>
    </row>
    <row r="71" spans="2:7">
      <c r="B71" t="s">
        <v>779</v>
      </c>
      <c r="E71">
        <v>1060</v>
      </c>
      <c r="G71">
        <v>1060</v>
      </c>
    </row>
    <row r="72" spans="2:7">
      <c r="B72" t="s">
        <v>782</v>
      </c>
      <c r="D72">
        <v>880</v>
      </c>
      <c r="G72">
        <v>880</v>
      </c>
    </row>
    <row r="73" spans="2:7">
      <c r="B73" t="s">
        <v>800</v>
      </c>
      <c r="E73">
        <v>800</v>
      </c>
      <c r="G73">
        <v>800</v>
      </c>
    </row>
    <row r="74" spans="2:7">
      <c r="B74" t="s">
        <v>803</v>
      </c>
      <c r="E74">
        <v>250</v>
      </c>
      <c r="G74">
        <v>250</v>
      </c>
    </row>
    <row r="75" spans="2:7">
      <c r="B75" t="s">
        <v>806</v>
      </c>
      <c r="F75">
        <v>100</v>
      </c>
      <c r="G75">
        <v>100</v>
      </c>
    </row>
    <row r="76" spans="2:7">
      <c r="B76" t="s">
        <v>814</v>
      </c>
      <c r="D76">
        <v>5250</v>
      </c>
      <c r="G76">
        <v>5250</v>
      </c>
    </row>
    <row r="77" spans="2:7">
      <c r="B77" t="s">
        <v>817</v>
      </c>
      <c r="D77">
        <v>400</v>
      </c>
      <c r="G77">
        <v>400</v>
      </c>
    </row>
    <row r="78" spans="2:7">
      <c r="B78" t="s">
        <v>820</v>
      </c>
      <c r="E78">
        <v>530</v>
      </c>
      <c r="G78">
        <v>530</v>
      </c>
    </row>
    <row r="79" spans="2:7">
      <c r="B79" t="s">
        <v>823</v>
      </c>
      <c r="C79">
        <v>60500</v>
      </c>
      <c r="G79">
        <v>60500</v>
      </c>
    </row>
    <row r="80" spans="2:7">
      <c r="B80" t="s">
        <v>855</v>
      </c>
      <c r="F80">
        <v>100</v>
      </c>
      <c r="G80">
        <v>100</v>
      </c>
    </row>
    <row r="81" spans="2:7">
      <c r="B81" t="s">
        <v>883</v>
      </c>
      <c r="F81">
        <v>8</v>
      </c>
      <c r="G81">
        <v>8</v>
      </c>
    </row>
    <row r="82" spans="2:7">
      <c r="B82" t="s">
        <v>4084</v>
      </c>
      <c r="D82">
        <v>400</v>
      </c>
      <c r="G82">
        <v>400</v>
      </c>
    </row>
    <row r="83" spans="2:7">
      <c r="B83" t="s">
        <v>4086</v>
      </c>
      <c r="D83">
        <v>300</v>
      </c>
      <c r="G83">
        <v>300</v>
      </c>
    </row>
    <row r="84" spans="2:7">
      <c r="B84" t="s">
        <v>4088</v>
      </c>
      <c r="D84">
        <v>200</v>
      </c>
      <c r="G84">
        <v>200</v>
      </c>
    </row>
    <row r="85" spans="2:7">
      <c r="B85" t="s">
        <v>1071</v>
      </c>
      <c r="C85">
        <v>3600</v>
      </c>
      <c r="G85">
        <v>3600</v>
      </c>
    </row>
    <row r="86" spans="2:7">
      <c r="B86" t="s">
        <v>1075</v>
      </c>
      <c r="C86">
        <v>27300</v>
      </c>
      <c r="G86">
        <v>27300</v>
      </c>
    </row>
    <row r="87" spans="2:7">
      <c r="B87" t="s">
        <v>1079</v>
      </c>
      <c r="C87">
        <v>7000</v>
      </c>
      <c r="G87">
        <v>7000</v>
      </c>
    </row>
    <row r="88" spans="2:7">
      <c r="B88" t="s">
        <v>1081</v>
      </c>
      <c r="C88">
        <v>7000</v>
      </c>
      <c r="G88">
        <v>7000</v>
      </c>
    </row>
    <row r="89" spans="2:7">
      <c r="B89" t="s">
        <v>1083</v>
      </c>
      <c r="C89">
        <v>11000</v>
      </c>
      <c r="G89">
        <v>11000</v>
      </c>
    </row>
    <row r="90" spans="2:7">
      <c r="B90" t="s">
        <v>1090</v>
      </c>
      <c r="D90">
        <v>2000</v>
      </c>
      <c r="G90">
        <v>2000</v>
      </c>
    </row>
    <row r="91" spans="2:7">
      <c r="B91" t="s">
        <v>4095</v>
      </c>
      <c r="C91">
        <v>73</v>
      </c>
      <c r="G91">
        <v>73</v>
      </c>
    </row>
    <row r="92" spans="2:7">
      <c r="B92" t="s">
        <v>4097</v>
      </c>
      <c r="C92">
        <v>100</v>
      </c>
      <c r="G92">
        <v>100</v>
      </c>
    </row>
    <row r="93" spans="2:7">
      <c r="B93" t="s">
        <v>4099</v>
      </c>
      <c r="C93">
        <v>35</v>
      </c>
      <c r="G93">
        <v>35</v>
      </c>
    </row>
    <row r="94" spans="2:7">
      <c r="B94" t="s">
        <v>4101</v>
      </c>
      <c r="C94">
        <v>16</v>
      </c>
      <c r="G94">
        <v>16</v>
      </c>
    </row>
    <row r="95" spans="2:7">
      <c r="B95" t="s">
        <v>4102</v>
      </c>
      <c r="C95">
        <v>510</v>
      </c>
      <c r="G95">
        <v>510</v>
      </c>
    </row>
    <row r="96" spans="2:7">
      <c r="B96" t="s">
        <v>4103</v>
      </c>
      <c r="C96">
        <v>63</v>
      </c>
      <c r="G96">
        <v>63</v>
      </c>
    </row>
    <row r="97" spans="2:7">
      <c r="B97" t="s">
        <v>4104</v>
      </c>
      <c r="C97">
        <v>30</v>
      </c>
      <c r="G97">
        <v>30</v>
      </c>
    </row>
    <row r="98" spans="2:7">
      <c r="B98" t="s">
        <v>4107</v>
      </c>
      <c r="C98">
        <v>17</v>
      </c>
      <c r="G98">
        <v>17</v>
      </c>
    </row>
    <row r="99" spans="2:7">
      <c r="B99" t="s">
        <v>4109</v>
      </c>
      <c r="C99">
        <v>6</v>
      </c>
      <c r="G99">
        <v>6</v>
      </c>
    </row>
    <row r="100" spans="2:7">
      <c r="B100" t="s">
        <v>4111</v>
      </c>
      <c r="C100">
        <v>11</v>
      </c>
      <c r="G100">
        <v>11</v>
      </c>
    </row>
    <row r="101" spans="2:7">
      <c r="B101" t="s">
        <v>4113</v>
      </c>
      <c r="C101">
        <v>10</v>
      </c>
      <c r="G101">
        <v>10</v>
      </c>
    </row>
    <row r="102" spans="2:7">
      <c r="B102" t="s">
        <v>4114</v>
      </c>
      <c r="C102">
        <v>13</v>
      </c>
      <c r="G102">
        <v>13</v>
      </c>
    </row>
    <row r="103" spans="2:7">
      <c r="B103" t="s">
        <v>4116</v>
      </c>
      <c r="C103">
        <v>13</v>
      </c>
      <c r="G103">
        <v>13</v>
      </c>
    </row>
    <row r="104" spans="2:7">
      <c r="B104" t="s">
        <v>4117</v>
      </c>
      <c r="C104">
        <v>6</v>
      </c>
      <c r="G104">
        <v>6</v>
      </c>
    </row>
    <row r="105" spans="2:7">
      <c r="B105" t="s">
        <v>4119</v>
      </c>
      <c r="C105">
        <v>6</v>
      </c>
      <c r="G105">
        <v>6</v>
      </c>
    </row>
    <row r="106" spans="2:7">
      <c r="B106" t="s">
        <v>4121</v>
      </c>
      <c r="C106">
        <v>5</v>
      </c>
      <c r="G106">
        <v>5</v>
      </c>
    </row>
    <row r="107" spans="2:7">
      <c r="B107" t="s">
        <v>4124</v>
      </c>
      <c r="C107">
        <v>19</v>
      </c>
      <c r="G107">
        <v>19</v>
      </c>
    </row>
    <row r="108" spans="2:7">
      <c r="B108" t="s">
        <v>4126</v>
      </c>
      <c r="C108">
        <v>8</v>
      </c>
      <c r="G108">
        <v>8</v>
      </c>
    </row>
    <row r="109" spans="2:7">
      <c r="B109" t="s">
        <v>4127</v>
      </c>
      <c r="C109">
        <v>21</v>
      </c>
      <c r="G109">
        <v>21</v>
      </c>
    </row>
    <row r="110" spans="2:7">
      <c r="B110" t="s">
        <v>4129</v>
      </c>
      <c r="C110">
        <v>32</v>
      </c>
      <c r="G110">
        <v>32</v>
      </c>
    </row>
    <row r="111" spans="2:7">
      <c r="B111" t="s">
        <v>4130</v>
      </c>
      <c r="C111">
        <v>10</v>
      </c>
      <c r="G111">
        <v>10</v>
      </c>
    </row>
    <row r="112" spans="2:7">
      <c r="B112" t="s">
        <v>4132</v>
      </c>
      <c r="C112">
        <v>4</v>
      </c>
      <c r="G112">
        <v>4</v>
      </c>
    </row>
    <row r="113" spans="2:7">
      <c r="B113" t="s">
        <v>4133</v>
      </c>
      <c r="C113">
        <v>5</v>
      </c>
      <c r="G113">
        <v>5</v>
      </c>
    </row>
    <row r="114" spans="2:7">
      <c r="B114" t="s">
        <v>4134</v>
      </c>
      <c r="D114">
        <v>300</v>
      </c>
      <c r="G114">
        <v>300</v>
      </c>
    </row>
    <row r="115" spans="2:7">
      <c r="B115" t="s">
        <v>1216</v>
      </c>
      <c r="D115">
        <v>100</v>
      </c>
      <c r="G115">
        <v>100</v>
      </c>
    </row>
    <row r="116" spans="2:7">
      <c r="B116" t="s">
        <v>1218</v>
      </c>
      <c r="D116">
        <v>100</v>
      </c>
      <c r="G116">
        <v>100</v>
      </c>
    </row>
    <row r="117" spans="2:7">
      <c r="B117" t="s">
        <v>1219</v>
      </c>
      <c r="D117">
        <v>100</v>
      </c>
      <c r="G117">
        <v>100</v>
      </c>
    </row>
    <row r="118" spans="2:7">
      <c r="B118" t="s">
        <v>1220</v>
      </c>
      <c r="D118">
        <v>100</v>
      </c>
      <c r="G118">
        <v>100</v>
      </c>
    </row>
    <row r="119" spans="2:7">
      <c r="B119" t="s">
        <v>1222</v>
      </c>
      <c r="D119">
        <v>100</v>
      </c>
      <c r="G119">
        <v>100</v>
      </c>
    </row>
    <row r="120" spans="2:7">
      <c r="B120" t="s">
        <v>1223</v>
      </c>
      <c r="D120">
        <v>100</v>
      </c>
      <c r="G120">
        <v>100</v>
      </c>
    </row>
    <row r="121" spans="2:7">
      <c r="B121" t="s">
        <v>1224</v>
      </c>
      <c r="D121">
        <v>100</v>
      </c>
      <c r="G121">
        <v>100</v>
      </c>
    </row>
    <row r="122" spans="2:7">
      <c r="B122" t="s">
        <v>1226</v>
      </c>
      <c r="D122">
        <v>100</v>
      </c>
      <c r="G122">
        <v>100</v>
      </c>
    </row>
    <row r="123" spans="2:7">
      <c r="B123" t="s">
        <v>1227</v>
      </c>
      <c r="D123">
        <v>100</v>
      </c>
      <c r="G123">
        <v>100</v>
      </c>
    </row>
    <row r="124" spans="2:7">
      <c r="B124" t="s">
        <v>1228</v>
      </c>
      <c r="D124">
        <v>100</v>
      </c>
      <c r="G124">
        <v>100</v>
      </c>
    </row>
    <row r="125" spans="2:7">
      <c r="B125" t="s">
        <v>1230</v>
      </c>
      <c r="D125">
        <v>100</v>
      </c>
      <c r="G125">
        <v>100</v>
      </c>
    </row>
    <row r="126" spans="2:7">
      <c r="B126" t="s">
        <v>1231</v>
      </c>
      <c r="D126">
        <v>100</v>
      </c>
      <c r="G126">
        <v>100</v>
      </c>
    </row>
    <row r="127" spans="2:7">
      <c r="B127" t="s">
        <v>3452</v>
      </c>
      <c r="F127">
        <v>1000</v>
      </c>
      <c r="G127">
        <v>1000</v>
      </c>
    </row>
    <row r="128" spans="2:7">
      <c r="B128" t="s">
        <v>3454</v>
      </c>
      <c r="F128">
        <v>1000</v>
      </c>
      <c r="G128">
        <v>1000</v>
      </c>
    </row>
    <row r="129" spans="2:7">
      <c r="B129" t="s">
        <v>3456</v>
      </c>
      <c r="F129">
        <v>1000</v>
      </c>
      <c r="G129">
        <v>1000</v>
      </c>
    </row>
    <row r="130" spans="2:7">
      <c r="B130" t="s">
        <v>3458</v>
      </c>
      <c r="F130">
        <v>1000</v>
      </c>
      <c r="G130">
        <v>1000</v>
      </c>
    </row>
    <row r="131" spans="2:7">
      <c r="B131" t="s">
        <v>3460</v>
      </c>
      <c r="F131">
        <v>1000</v>
      </c>
      <c r="G131">
        <v>1000</v>
      </c>
    </row>
    <row r="132" spans="2:7">
      <c r="B132" t="s">
        <v>3462</v>
      </c>
      <c r="F132">
        <v>1000</v>
      </c>
      <c r="G132">
        <v>1000</v>
      </c>
    </row>
    <row r="133" spans="2:7">
      <c r="B133" t="s">
        <v>3482</v>
      </c>
      <c r="F133">
        <v>452</v>
      </c>
      <c r="G133">
        <v>452</v>
      </c>
    </row>
    <row r="134" spans="2:7">
      <c r="B134" t="s">
        <v>3484</v>
      </c>
      <c r="F134">
        <v>1162</v>
      </c>
      <c r="G134">
        <v>1162</v>
      </c>
    </row>
    <row r="135" spans="2:7">
      <c r="B135" t="s">
        <v>3488</v>
      </c>
      <c r="F135">
        <v>1020</v>
      </c>
      <c r="G135">
        <v>1020</v>
      </c>
    </row>
    <row r="136" spans="2:7">
      <c r="B136" t="s">
        <v>4146</v>
      </c>
      <c r="C136">
        <v>10</v>
      </c>
      <c r="G136">
        <v>10</v>
      </c>
    </row>
    <row r="137" spans="2:7">
      <c r="B137" t="s">
        <v>4148</v>
      </c>
      <c r="C137">
        <v>10</v>
      </c>
      <c r="G137">
        <v>10</v>
      </c>
    </row>
    <row r="138" spans="2:7">
      <c r="B138" t="s">
        <v>4150</v>
      </c>
      <c r="C138">
        <v>10</v>
      </c>
      <c r="G138">
        <v>10</v>
      </c>
    </row>
    <row r="139" spans="2:7">
      <c r="B139" t="s">
        <v>4152</v>
      </c>
      <c r="C139">
        <v>10</v>
      </c>
      <c r="G139">
        <v>10</v>
      </c>
    </row>
    <row r="140" spans="2:7">
      <c r="B140" t="s">
        <v>1280</v>
      </c>
      <c r="C140">
        <v>440</v>
      </c>
      <c r="G140">
        <v>440</v>
      </c>
    </row>
    <row r="141" spans="2:7">
      <c r="B141" t="s">
        <v>1282</v>
      </c>
      <c r="E141">
        <v>50</v>
      </c>
      <c r="G141">
        <v>50</v>
      </c>
    </row>
    <row r="142" spans="2:7">
      <c r="B142" t="s">
        <v>1284</v>
      </c>
      <c r="C142">
        <v>17000</v>
      </c>
      <c r="G142">
        <v>17000</v>
      </c>
    </row>
    <row r="143" spans="2:7">
      <c r="B143" t="s">
        <v>1289</v>
      </c>
      <c r="C143">
        <v>320</v>
      </c>
      <c r="G143">
        <v>320</v>
      </c>
    </row>
    <row r="144" spans="2:7">
      <c r="B144" t="s">
        <v>1291</v>
      </c>
      <c r="E144">
        <v>450</v>
      </c>
      <c r="G144">
        <v>450</v>
      </c>
    </row>
    <row r="145" spans="2:7">
      <c r="B145" t="s">
        <v>1293</v>
      </c>
      <c r="C145">
        <v>10100</v>
      </c>
      <c r="G145">
        <v>10100</v>
      </c>
    </row>
    <row r="146" spans="2:7">
      <c r="B146" t="s">
        <v>1296</v>
      </c>
      <c r="E146">
        <v>100</v>
      </c>
      <c r="G146">
        <v>100</v>
      </c>
    </row>
    <row r="147" spans="2:7">
      <c r="B147" t="s">
        <v>1299</v>
      </c>
      <c r="C147">
        <v>150</v>
      </c>
      <c r="G147">
        <v>150</v>
      </c>
    </row>
    <row r="148" spans="2:7">
      <c r="B148" t="s">
        <v>1301</v>
      </c>
      <c r="C148">
        <v>200</v>
      </c>
      <c r="G148">
        <v>200</v>
      </c>
    </row>
    <row r="149" spans="2:7">
      <c r="B149" t="s">
        <v>1303</v>
      </c>
      <c r="C149">
        <v>940</v>
      </c>
      <c r="G149">
        <v>940</v>
      </c>
    </row>
    <row r="150" spans="2:7">
      <c r="B150" t="s">
        <v>1305</v>
      </c>
      <c r="C150">
        <v>150</v>
      </c>
      <c r="G150">
        <v>150</v>
      </c>
    </row>
    <row r="151" spans="2:7">
      <c r="B151" t="s">
        <v>1307</v>
      </c>
      <c r="E151">
        <v>1900</v>
      </c>
      <c r="G151">
        <v>1900</v>
      </c>
    </row>
    <row r="152" spans="2:7">
      <c r="B152" t="s">
        <v>1310</v>
      </c>
      <c r="C152">
        <v>50</v>
      </c>
      <c r="G152">
        <v>50</v>
      </c>
    </row>
    <row r="153" spans="2:7">
      <c r="B153" t="s">
        <v>1312</v>
      </c>
      <c r="C153">
        <v>1250</v>
      </c>
      <c r="G153">
        <v>1250</v>
      </c>
    </row>
    <row r="154" spans="2:7">
      <c r="B154" t="s">
        <v>1314</v>
      </c>
      <c r="C154">
        <v>50</v>
      </c>
      <c r="G154">
        <v>50</v>
      </c>
    </row>
    <row r="155" spans="2:7">
      <c r="B155" t="s">
        <v>1316</v>
      </c>
      <c r="C155">
        <v>50</v>
      </c>
      <c r="G155">
        <v>50</v>
      </c>
    </row>
    <row r="156" spans="2:7">
      <c r="B156" t="s">
        <v>1318</v>
      </c>
      <c r="C156">
        <v>9022</v>
      </c>
      <c r="G156">
        <v>9022</v>
      </c>
    </row>
    <row r="157" spans="2:7">
      <c r="B157" t="s">
        <v>1321</v>
      </c>
      <c r="C157">
        <v>150</v>
      </c>
      <c r="G157">
        <v>150</v>
      </c>
    </row>
    <row r="158" spans="2:7">
      <c r="B158" t="s">
        <v>4176</v>
      </c>
      <c r="C158">
        <v>120</v>
      </c>
      <c r="G158">
        <v>120</v>
      </c>
    </row>
    <row r="159" spans="2:7">
      <c r="B159" t="s">
        <v>1346</v>
      </c>
      <c r="E159">
        <v>500</v>
      </c>
      <c r="G159">
        <v>500</v>
      </c>
    </row>
    <row r="160" spans="2:7">
      <c r="B160" t="s">
        <v>1348</v>
      </c>
      <c r="D160">
        <v>500</v>
      </c>
      <c r="G160">
        <v>500</v>
      </c>
    </row>
    <row r="161" spans="2:7">
      <c r="B161" t="s">
        <v>1354</v>
      </c>
      <c r="E161">
        <v>300</v>
      </c>
      <c r="G161">
        <v>300</v>
      </c>
    </row>
    <row r="162" spans="2:7">
      <c r="B162" t="s">
        <v>1363</v>
      </c>
      <c r="E162">
        <v>1280</v>
      </c>
      <c r="G162">
        <v>1280</v>
      </c>
    </row>
    <row r="163" spans="2:7">
      <c r="B163" t="s">
        <v>1365</v>
      </c>
      <c r="D163">
        <v>3550</v>
      </c>
      <c r="G163">
        <v>3550</v>
      </c>
    </row>
    <row r="164" spans="2:7">
      <c r="B164" t="s">
        <v>1370</v>
      </c>
      <c r="C164">
        <v>9000</v>
      </c>
      <c r="G164">
        <v>9000</v>
      </c>
    </row>
    <row r="165" spans="2:7">
      <c r="B165" t="s">
        <v>1372</v>
      </c>
      <c r="C165">
        <v>230</v>
      </c>
      <c r="G165">
        <v>230</v>
      </c>
    </row>
    <row r="166" spans="2:7">
      <c r="B166" t="s">
        <v>1373</v>
      </c>
      <c r="C166">
        <v>2620</v>
      </c>
      <c r="G166">
        <v>2620</v>
      </c>
    </row>
    <row r="167" spans="2:7">
      <c r="B167" t="s">
        <v>1377</v>
      </c>
      <c r="F167">
        <v>50</v>
      </c>
      <c r="G167">
        <v>50</v>
      </c>
    </row>
    <row r="168" spans="2:7">
      <c r="B168" t="s">
        <v>1382</v>
      </c>
      <c r="C168">
        <v>250</v>
      </c>
      <c r="G168">
        <v>250</v>
      </c>
    </row>
    <row r="169" spans="2:7">
      <c r="B169" t="s">
        <v>1383</v>
      </c>
      <c r="D169">
        <v>100</v>
      </c>
      <c r="G169">
        <v>100</v>
      </c>
    </row>
    <row r="170" spans="2:7">
      <c r="B170" t="s">
        <v>4184</v>
      </c>
      <c r="E170">
        <v>900</v>
      </c>
      <c r="G170">
        <v>900</v>
      </c>
    </row>
    <row r="171" spans="2:7">
      <c r="B171" t="s">
        <v>4188</v>
      </c>
      <c r="E171">
        <v>5</v>
      </c>
      <c r="G171">
        <v>5</v>
      </c>
    </row>
    <row r="172" spans="2:7">
      <c r="B172" t="s">
        <v>1479</v>
      </c>
      <c r="C172">
        <v>2980290</v>
      </c>
      <c r="G172">
        <v>2980290</v>
      </c>
    </row>
    <row r="173" spans="2:7">
      <c r="B173" t="s">
        <v>1504</v>
      </c>
      <c r="C173">
        <v>87000</v>
      </c>
      <c r="G173">
        <v>87000</v>
      </c>
    </row>
    <row r="174" spans="2:7">
      <c r="B174" t="s">
        <v>1510</v>
      </c>
      <c r="D174">
        <v>10000</v>
      </c>
      <c r="G174">
        <v>10000</v>
      </c>
    </row>
    <row r="175" spans="2:7">
      <c r="B175" t="s">
        <v>1513</v>
      </c>
      <c r="D175">
        <v>10000</v>
      </c>
      <c r="G175">
        <v>10000</v>
      </c>
    </row>
    <row r="176" spans="2:7">
      <c r="B176" t="s">
        <v>1516</v>
      </c>
      <c r="C176">
        <v>9500</v>
      </c>
      <c r="G176">
        <v>9500</v>
      </c>
    </row>
    <row r="177" spans="2:7">
      <c r="B177" t="s">
        <v>4200</v>
      </c>
      <c r="E177">
        <v>200000</v>
      </c>
      <c r="G177">
        <v>200000</v>
      </c>
    </row>
    <row r="178" spans="2:7">
      <c r="B178" t="s">
        <v>3565</v>
      </c>
      <c r="E178">
        <v>2500000</v>
      </c>
      <c r="G178">
        <v>2500000</v>
      </c>
    </row>
    <row r="179" spans="2:7">
      <c r="B179" t="s">
        <v>3566</v>
      </c>
      <c r="E179">
        <v>1000190</v>
      </c>
      <c r="G179">
        <v>1000190</v>
      </c>
    </row>
    <row r="180" spans="2:7">
      <c r="B180" t="s">
        <v>1521</v>
      </c>
      <c r="C180">
        <v>60</v>
      </c>
      <c r="G180">
        <v>60</v>
      </c>
    </row>
    <row r="181" spans="2:7">
      <c r="B181" t="s">
        <v>3574</v>
      </c>
      <c r="E181">
        <v>200</v>
      </c>
      <c r="G181">
        <v>200</v>
      </c>
    </row>
    <row r="182" spans="2:7">
      <c r="B182" t="s">
        <v>1529</v>
      </c>
      <c r="E182">
        <v>100000</v>
      </c>
      <c r="G182">
        <v>100000</v>
      </c>
    </row>
    <row r="183" spans="2:7">
      <c r="B183" t="s">
        <v>1532</v>
      </c>
      <c r="E183">
        <v>1150</v>
      </c>
      <c r="G183">
        <v>1150</v>
      </c>
    </row>
    <row r="184" spans="2:7">
      <c r="B184" t="s">
        <v>1535</v>
      </c>
      <c r="C184">
        <v>300500</v>
      </c>
      <c r="G184">
        <v>300500</v>
      </c>
    </row>
    <row r="185" spans="2:7">
      <c r="B185" t="s">
        <v>1541</v>
      </c>
      <c r="C185">
        <v>20000</v>
      </c>
      <c r="G185">
        <v>20000</v>
      </c>
    </row>
    <row r="186" spans="2:7">
      <c r="B186" t="s">
        <v>1544</v>
      </c>
      <c r="C186">
        <v>10000</v>
      </c>
      <c r="G186">
        <v>10000</v>
      </c>
    </row>
    <row r="187" spans="2:7">
      <c r="B187" t="s">
        <v>3591</v>
      </c>
      <c r="C187">
        <v>3500</v>
      </c>
      <c r="G187">
        <v>3500</v>
      </c>
    </row>
    <row r="188" spans="2:7">
      <c r="B188" t="s">
        <v>3593</v>
      </c>
      <c r="C188">
        <v>4000</v>
      </c>
      <c r="G188">
        <v>4000</v>
      </c>
    </row>
    <row r="189" spans="2:7">
      <c r="B189" t="s">
        <v>1567</v>
      </c>
      <c r="F189">
        <v>20000</v>
      </c>
      <c r="G189">
        <v>20000</v>
      </c>
    </row>
    <row r="190" spans="2:7">
      <c r="B190" t="s">
        <v>1570</v>
      </c>
      <c r="C190">
        <v>500000</v>
      </c>
      <c r="G190">
        <v>500000</v>
      </c>
    </row>
    <row r="191" spans="2:7">
      <c r="B191" t="s">
        <v>1573</v>
      </c>
      <c r="D191">
        <v>2476000</v>
      </c>
      <c r="G191">
        <v>2476000</v>
      </c>
    </row>
    <row r="192" spans="2:7">
      <c r="B192" t="s">
        <v>1577</v>
      </c>
      <c r="E192">
        <v>1000</v>
      </c>
      <c r="G192">
        <v>1000</v>
      </c>
    </row>
    <row r="193" spans="2:7">
      <c r="B193" t="s">
        <v>1579</v>
      </c>
      <c r="C193">
        <v>190000</v>
      </c>
      <c r="G193">
        <v>190000</v>
      </c>
    </row>
    <row r="194" spans="2:7">
      <c r="B194" t="s">
        <v>1580</v>
      </c>
      <c r="D194">
        <v>690000</v>
      </c>
      <c r="G194">
        <v>690000</v>
      </c>
    </row>
    <row r="195" spans="2:7">
      <c r="B195" t="s">
        <v>1581</v>
      </c>
      <c r="C195">
        <v>20000</v>
      </c>
      <c r="G195">
        <v>20000</v>
      </c>
    </row>
    <row r="196" spans="2:7">
      <c r="B196" t="s">
        <v>3598</v>
      </c>
      <c r="D196">
        <v>10000</v>
      </c>
      <c r="G196">
        <v>10000</v>
      </c>
    </row>
    <row r="197" spans="2:7">
      <c r="B197" t="s">
        <v>1585</v>
      </c>
      <c r="D197">
        <v>43000</v>
      </c>
      <c r="G197">
        <v>43000</v>
      </c>
    </row>
    <row r="198" spans="2:7">
      <c r="B198" t="s">
        <v>1592</v>
      </c>
      <c r="C198">
        <v>110</v>
      </c>
      <c r="G198">
        <v>110</v>
      </c>
    </row>
    <row r="199" spans="2:7">
      <c r="B199" t="s">
        <v>1598</v>
      </c>
      <c r="C199">
        <v>150</v>
      </c>
      <c r="G199">
        <v>150</v>
      </c>
    </row>
    <row r="200" spans="2:7">
      <c r="B200" t="s">
        <v>1601</v>
      </c>
      <c r="C200">
        <v>106</v>
      </c>
      <c r="G200">
        <v>106</v>
      </c>
    </row>
    <row r="201" spans="2:7">
      <c r="B201" t="s">
        <v>1606</v>
      </c>
      <c r="C201">
        <v>20</v>
      </c>
      <c r="G201">
        <v>20</v>
      </c>
    </row>
    <row r="202" spans="2:7">
      <c r="B202" t="s">
        <v>1611</v>
      </c>
      <c r="D202">
        <v>1</v>
      </c>
      <c r="G202">
        <v>1</v>
      </c>
    </row>
    <row r="203" spans="2:7">
      <c r="B203" t="s">
        <v>4250</v>
      </c>
      <c r="C203">
        <v>1</v>
      </c>
      <c r="G203">
        <v>1</v>
      </c>
    </row>
    <row r="204" spans="2:7">
      <c r="B204" t="s">
        <v>3607</v>
      </c>
      <c r="C204">
        <v>1</v>
      </c>
      <c r="G204">
        <v>1</v>
      </c>
    </row>
    <row r="205" spans="2:7">
      <c r="B205" t="s">
        <v>4259</v>
      </c>
      <c r="D205">
        <v>1</v>
      </c>
      <c r="G205">
        <v>1</v>
      </c>
    </row>
    <row r="206" spans="2:7">
      <c r="B206" t="s">
        <v>4262</v>
      </c>
      <c r="D206">
        <v>1</v>
      </c>
      <c r="G206">
        <v>1</v>
      </c>
    </row>
    <row r="207" spans="2:7">
      <c r="B207" t="s">
        <v>4265</v>
      </c>
      <c r="D207">
        <v>1</v>
      </c>
      <c r="G207">
        <v>1</v>
      </c>
    </row>
    <row r="208" spans="2:7">
      <c r="B208" t="s">
        <v>1617</v>
      </c>
      <c r="E208">
        <v>100</v>
      </c>
      <c r="G208">
        <v>100</v>
      </c>
    </row>
    <row r="209" spans="2:7">
      <c r="B209" t="s">
        <v>1620</v>
      </c>
      <c r="C209">
        <v>502</v>
      </c>
      <c r="G209">
        <v>502</v>
      </c>
    </row>
    <row r="210" spans="2:7">
      <c r="B210" t="s">
        <v>1626</v>
      </c>
      <c r="C210">
        <v>56</v>
      </c>
      <c r="G210">
        <v>56</v>
      </c>
    </row>
    <row r="211" spans="2:7">
      <c r="B211" t="s">
        <v>1657</v>
      </c>
      <c r="D211">
        <v>1000</v>
      </c>
      <c r="G211">
        <v>1000</v>
      </c>
    </row>
    <row r="212" spans="2:7">
      <c r="B212" t="s">
        <v>1672</v>
      </c>
      <c r="C212">
        <v>50</v>
      </c>
      <c r="G212">
        <v>50</v>
      </c>
    </row>
    <row r="213" spans="2:7">
      <c r="B213" t="s">
        <v>1684</v>
      </c>
      <c r="C213">
        <v>300</v>
      </c>
      <c r="G213">
        <v>300</v>
      </c>
    </row>
    <row r="214" spans="2:7">
      <c r="B214" t="s">
        <v>1689</v>
      </c>
      <c r="C214">
        <v>60</v>
      </c>
      <c r="G214">
        <v>60</v>
      </c>
    </row>
    <row r="215" spans="2:7">
      <c r="B215" t="s">
        <v>1699</v>
      </c>
      <c r="D215">
        <v>100</v>
      </c>
      <c r="G215">
        <v>100</v>
      </c>
    </row>
    <row r="216" spans="2:7">
      <c r="B216" t="s">
        <v>1723</v>
      </c>
      <c r="C216">
        <v>225</v>
      </c>
      <c r="G216">
        <v>225</v>
      </c>
    </row>
    <row r="217" spans="2:7">
      <c r="B217" t="s">
        <v>4293</v>
      </c>
      <c r="D217">
        <v>17</v>
      </c>
      <c r="G217">
        <v>17</v>
      </c>
    </row>
    <row r="218" spans="2:7">
      <c r="B218" t="s">
        <v>4295</v>
      </c>
      <c r="D218">
        <v>15</v>
      </c>
      <c r="G218">
        <v>15</v>
      </c>
    </row>
    <row r="219" spans="2:7">
      <c r="B219" t="s">
        <v>1729</v>
      </c>
      <c r="C219">
        <v>5760095</v>
      </c>
      <c r="G219">
        <v>5760095</v>
      </c>
    </row>
    <row r="220" spans="2:7">
      <c r="B220" t="s">
        <v>4302</v>
      </c>
      <c r="F220">
        <v>80000</v>
      </c>
      <c r="G220">
        <v>80000</v>
      </c>
    </row>
    <row r="221" spans="2:7">
      <c r="B221" t="s">
        <v>1736</v>
      </c>
      <c r="C221">
        <v>1800000</v>
      </c>
      <c r="G221">
        <v>1800000</v>
      </c>
    </row>
    <row r="222" spans="2:7">
      <c r="B222" t="s">
        <v>1740</v>
      </c>
      <c r="C222">
        <v>1705000</v>
      </c>
      <c r="G222">
        <v>1705000</v>
      </c>
    </row>
    <row r="223" spans="2:7">
      <c r="B223" t="s">
        <v>1742</v>
      </c>
      <c r="D223">
        <v>1700095</v>
      </c>
      <c r="G223">
        <v>1700095</v>
      </c>
    </row>
    <row r="224" spans="2:7">
      <c r="B224" t="s">
        <v>3614</v>
      </c>
      <c r="E224">
        <v>1600000</v>
      </c>
      <c r="G224">
        <v>1600000</v>
      </c>
    </row>
    <row r="225" spans="2:7">
      <c r="B225" t="s">
        <v>1744</v>
      </c>
      <c r="D225">
        <v>1600000</v>
      </c>
      <c r="G225">
        <v>1600000</v>
      </c>
    </row>
    <row r="226" spans="2:7">
      <c r="B226" t="s">
        <v>1755</v>
      </c>
      <c r="C226">
        <v>200</v>
      </c>
      <c r="G226">
        <v>200</v>
      </c>
    </row>
    <row r="227" spans="2:7">
      <c r="B227" t="s">
        <v>1782</v>
      </c>
      <c r="C227">
        <v>80</v>
      </c>
      <c r="G227">
        <v>80</v>
      </c>
    </row>
    <row r="228" spans="2:7">
      <c r="B228" t="s">
        <v>1785</v>
      </c>
      <c r="C228">
        <v>80</v>
      </c>
      <c r="G228">
        <v>80</v>
      </c>
    </row>
    <row r="229" spans="2:7">
      <c r="B229" t="s">
        <v>1802</v>
      </c>
      <c r="D229">
        <v>10000</v>
      </c>
      <c r="G229">
        <v>10000</v>
      </c>
    </row>
    <row r="230" spans="2:7">
      <c r="B230" t="s">
        <v>4331</v>
      </c>
      <c r="C230">
        <v>1015</v>
      </c>
      <c r="G230">
        <v>1015</v>
      </c>
    </row>
    <row r="231" spans="2:7">
      <c r="B231" t="s">
        <v>1964</v>
      </c>
      <c r="D231">
        <v>7232</v>
      </c>
      <c r="G231">
        <v>7232</v>
      </c>
    </row>
    <row r="232" spans="2:7">
      <c r="B232" t="s">
        <v>1978</v>
      </c>
      <c r="C232">
        <v>11421</v>
      </c>
      <c r="G232">
        <v>11421</v>
      </c>
    </row>
    <row r="233" spans="2:7">
      <c r="B233" t="s">
        <v>4345</v>
      </c>
      <c r="E233">
        <v>1</v>
      </c>
      <c r="G233">
        <v>1</v>
      </c>
    </row>
    <row r="234" spans="2:7">
      <c r="B234" t="s">
        <v>4348</v>
      </c>
      <c r="C234">
        <v>4</v>
      </c>
      <c r="G234">
        <v>4</v>
      </c>
    </row>
    <row r="235" spans="2:7">
      <c r="B235" t="s">
        <v>4351</v>
      </c>
      <c r="E235">
        <v>5</v>
      </c>
      <c r="G235">
        <v>5</v>
      </c>
    </row>
    <row r="236" spans="2:7">
      <c r="B236" t="s">
        <v>4353</v>
      </c>
      <c r="E236">
        <v>5</v>
      </c>
      <c r="G236">
        <v>5</v>
      </c>
    </row>
    <row r="237" spans="2:7">
      <c r="B237" t="s">
        <v>4356</v>
      </c>
      <c r="D237">
        <v>1</v>
      </c>
      <c r="G237">
        <v>1</v>
      </c>
    </row>
    <row r="238" spans="2:7">
      <c r="B238" t="s">
        <v>4360</v>
      </c>
      <c r="E238">
        <v>2</v>
      </c>
      <c r="G238">
        <v>2</v>
      </c>
    </row>
    <row r="239" spans="2:7">
      <c r="B239" t="s">
        <v>4364</v>
      </c>
      <c r="C239">
        <v>1</v>
      </c>
      <c r="G239">
        <v>1</v>
      </c>
    </row>
    <row r="240" spans="2:7">
      <c r="B240" t="s">
        <v>4367</v>
      </c>
      <c r="C240">
        <v>51000</v>
      </c>
      <c r="G240">
        <v>51000</v>
      </c>
    </row>
    <row r="241" spans="2:7">
      <c r="B241" t="s">
        <v>3649</v>
      </c>
      <c r="D241">
        <v>7</v>
      </c>
      <c r="G241">
        <v>7</v>
      </c>
    </row>
    <row r="242" spans="2:7">
      <c r="B242" t="s">
        <v>4377</v>
      </c>
      <c r="C242">
        <v>900</v>
      </c>
      <c r="G242">
        <v>900</v>
      </c>
    </row>
    <row r="243" spans="2:7">
      <c r="B243" t="s">
        <v>2052</v>
      </c>
      <c r="D243">
        <v>1944</v>
      </c>
      <c r="G243">
        <v>1944</v>
      </c>
    </row>
    <row r="244" spans="2:7">
      <c r="B244" t="s">
        <v>2056</v>
      </c>
      <c r="E244">
        <v>72</v>
      </c>
      <c r="G244">
        <v>72</v>
      </c>
    </row>
    <row r="245" spans="2:7">
      <c r="B245" t="s">
        <v>2062</v>
      </c>
      <c r="D245">
        <v>504</v>
      </c>
      <c r="G245">
        <v>504</v>
      </c>
    </row>
    <row r="246" spans="2:7">
      <c r="B246" t="s">
        <v>2066</v>
      </c>
      <c r="D246">
        <v>576</v>
      </c>
      <c r="G246">
        <v>576</v>
      </c>
    </row>
    <row r="247" spans="2:7">
      <c r="B247" t="s">
        <v>4387</v>
      </c>
      <c r="D247">
        <v>72</v>
      </c>
      <c r="G247">
        <v>72</v>
      </c>
    </row>
    <row r="248" spans="2:7">
      <c r="B248" t="s">
        <v>2070</v>
      </c>
      <c r="D248">
        <v>72</v>
      </c>
      <c r="G248">
        <v>72</v>
      </c>
    </row>
    <row r="249" spans="2:7">
      <c r="B249" t="s">
        <v>2074</v>
      </c>
      <c r="E249">
        <v>72</v>
      </c>
      <c r="G249">
        <v>72</v>
      </c>
    </row>
    <row r="250" spans="2:7">
      <c r="B250" t="s">
        <v>2086</v>
      </c>
      <c r="D250">
        <v>144</v>
      </c>
      <c r="G250">
        <v>144</v>
      </c>
    </row>
    <row r="251" spans="2:7">
      <c r="B251" t="s">
        <v>2090</v>
      </c>
      <c r="D251">
        <v>244</v>
      </c>
      <c r="G251">
        <v>244</v>
      </c>
    </row>
    <row r="252" spans="2:7">
      <c r="B252" t="s">
        <v>4391</v>
      </c>
      <c r="E252">
        <v>144</v>
      </c>
      <c r="G252">
        <v>144</v>
      </c>
    </row>
    <row r="253" spans="2:7">
      <c r="B253" t="s">
        <v>2092</v>
      </c>
      <c r="D253">
        <v>984</v>
      </c>
      <c r="G253">
        <v>984</v>
      </c>
    </row>
    <row r="254" spans="2:7">
      <c r="B254" t="s">
        <v>4393</v>
      </c>
      <c r="E254">
        <v>216</v>
      </c>
      <c r="G254">
        <v>216</v>
      </c>
    </row>
    <row r="255" spans="2:7">
      <c r="B255" t="s">
        <v>2093</v>
      </c>
      <c r="D255">
        <v>1416</v>
      </c>
      <c r="G255">
        <v>1416</v>
      </c>
    </row>
    <row r="256" spans="2:7">
      <c r="B256" t="s">
        <v>4394</v>
      </c>
      <c r="E256">
        <v>216</v>
      </c>
      <c r="G256">
        <v>216</v>
      </c>
    </row>
    <row r="257" spans="2:7">
      <c r="B257" t="s">
        <v>2094</v>
      </c>
      <c r="D257">
        <v>144</v>
      </c>
      <c r="G257">
        <v>144</v>
      </c>
    </row>
    <row r="258" spans="2:7">
      <c r="B258" t="s">
        <v>2095</v>
      </c>
      <c r="D258">
        <v>51</v>
      </c>
      <c r="G258">
        <v>51</v>
      </c>
    </row>
    <row r="259" spans="2:7">
      <c r="B259" t="s">
        <v>3672</v>
      </c>
      <c r="E259">
        <v>15660</v>
      </c>
      <c r="G259">
        <v>15660</v>
      </c>
    </row>
    <row r="260" spans="2:7">
      <c r="B260" t="s">
        <v>3678</v>
      </c>
      <c r="D260">
        <v>24228</v>
      </c>
      <c r="G260">
        <v>24228</v>
      </c>
    </row>
    <row r="261" spans="2:7">
      <c r="B261" t="s">
        <v>3684</v>
      </c>
      <c r="D261">
        <v>6683</v>
      </c>
      <c r="G261">
        <v>6683</v>
      </c>
    </row>
    <row r="262" spans="2:7">
      <c r="B262" t="s">
        <v>3690</v>
      </c>
      <c r="D262">
        <v>2147</v>
      </c>
      <c r="G262">
        <v>2147</v>
      </c>
    </row>
    <row r="263" spans="2:7">
      <c r="B263" t="s">
        <v>4402</v>
      </c>
      <c r="C263">
        <v>4</v>
      </c>
      <c r="G263">
        <v>4</v>
      </c>
    </row>
    <row r="264" spans="2:7">
      <c r="B264" t="s">
        <v>4405</v>
      </c>
      <c r="C264">
        <v>1</v>
      </c>
      <c r="G264">
        <v>1</v>
      </c>
    </row>
    <row r="265" spans="2:7">
      <c r="B265" t="s">
        <v>4407</v>
      </c>
      <c r="C265">
        <v>4</v>
      </c>
      <c r="G265">
        <v>4</v>
      </c>
    </row>
    <row r="266" spans="2:7">
      <c r="B266" t="s">
        <v>4409</v>
      </c>
      <c r="C266">
        <v>1</v>
      </c>
      <c r="G266">
        <v>1</v>
      </c>
    </row>
    <row r="267" spans="2:7">
      <c r="B267" t="s">
        <v>4411</v>
      </c>
      <c r="C267">
        <v>5</v>
      </c>
      <c r="G267">
        <v>5</v>
      </c>
    </row>
    <row r="268" spans="2:7">
      <c r="B268" t="s">
        <v>3705</v>
      </c>
      <c r="D268">
        <v>580</v>
      </c>
      <c r="G268">
        <v>580</v>
      </c>
    </row>
    <row r="269" spans="2:7">
      <c r="B269" t="s">
        <v>2157</v>
      </c>
      <c r="E269">
        <v>8</v>
      </c>
      <c r="G269">
        <v>8</v>
      </c>
    </row>
    <row r="270" spans="2:7">
      <c r="B270" t="s">
        <v>2163</v>
      </c>
      <c r="E270">
        <v>6</v>
      </c>
      <c r="G270">
        <v>6</v>
      </c>
    </row>
    <row r="271" spans="2:7">
      <c r="B271" t="s">
        <v>2166</v>
      </c>
      <c r="E271">
        <v>13</v>
      </c>
      <c r="G271">
        <v>13</v>
      </c>
    </row>
    <row r="272" spans="2:7">
      <c r="B272" t="s">
        <v>3714</v>
      </c>
      <c r="D272">
        <v>3376</v>
      </c>
      <c r="G272">
        <v>3376</v>
      </c>
    </row>
    <row r="273" spans="2:7">
      <c r="B273" t="s">
        <v>3720</v>
      </c>
      <c r="D273">
        <v>2015</v>
      </c>
      <c r="G273">
        <v>2015</v>
      </c>
    </row>
    <row r="274" spans="2:7">
      <c r="B274" t="s">
        <v>3726</v>
      </c>
      <c r="D274">
        <v>141</v>
      </c>
      <c r="G274">
        <v>141</v>
      </c>
    </row>
    <row r="275" spans="2:7">
      <c r="B275" t="s">
        <v>3729</v>
      </c>
      <c r="D275">
        <v>45</v>
      </c>
      <c r="G275">
        <v>45</v>
      </c>
    </row>
    <row r="276" spans="2:7">
      <c r="B276" t="s">
        <v>4418</v>
      </c>
      <c r="D276">
        <v>1</v>
      </c>
      <c r="G276">
        <v>1</v>
      </c>
    </row>
    <row r="277" spans="2:7">
      <c r="B277" t="s">
        <v>2177</v>
      </c>
      <c r="C277">
        <v>1376</v>
      </c>
      <c r="G277">
        <v>1376</v>
      </c>
    </row>
    <row r="278" spans="2:7">
      <c r="B278" t="s">
        <v>2180</v>
      </c>
      <c r="C278">
        <v>3456</v>
      </c>
      <c r="G278">
        <v>3456</v>
      </c>
    </row>
    <row r="279" spans="2:7">
      <c r="B279" t="s">
        <v>2183</v>
      </c>
      <c r="C279">
        <v>80</v>
      </c>
      <c r="G279">
        <v>80</v>
      </c>
    </row>
    <row r="280" spans="2:7">
      <c r="B280" t="s">
        <v>2261</v>
      </c>
      <c r="C280">
        <v>165</v>
      </c>
      <c r="G280">
        <v>165</v>
      </c>
    </row>
    <row r="281" spans="2:7">
      <c r="B281" t="s">
        <v>2264</v>
      </c>
      <c r="C281">
        <v>1210</v>
      </c>
      <c r="G281">
        <v>1210</v>
      </c>
    </row>
    <row r="282" spans="2:7">
      <c r="B282" t="s">
        <v>2267</v>
      </c>
      <c r="C282">
        <v>2530</v>
      </c>
      <c r="G282">
        <v>2530</v>
      </c>
    </row>
    <row r="283" spans="2:7">
      <c r="B283" t="s">
        <v>2284</v>
      </c>
      <c r="C283">
        <v>40</v>
      </c>
      <c r="G283">
        <v>40</v>
      </c>
    </row>
    <row r="284" spans="2:7">
      <c r="B284" t="s">
        <v>2397</v>
      </c>
      <c r="C284">
        <v>2410</v>
      </c>
      <c r="G284">
        <v>2410</v>
      </c>
    </row>
    <row r="285" spans="2:7">
      <c r="B285" t="s">
        <v>2400</v>
      </c>
      <c r="C285">
        <v>2280</v>
      </c>
      <c r="G285">
        <v>2280</v>
      </c>
    </row>
    <row r="286" spans="2:7">
      <c r="B286" t="s">
        <v>2402</v>
      </c>
      <c r="C286">
        <v>630</v>
      </c>
      <c r="G286">
        <v>630</v>
      </c>
    </row>
    <row r="287" spans="2:7">
      <c r="B287" t="s">
        <v>2404</v>
      </c>
      <c r="C287">
        <v>410</v>
      </c>
      <c r="G287">
        <v>410</v>
      </c>
    </row>
    <row r="288" spans="2:7">
      <c r="B288" t="s">
        <v>2406</v>
      </c>
      <c r="C288">
        <v>760</v>
      </c>
      <c r="G288">
        <v>760</v>
      </c>
    </row>
    <row r="289" spans="2:7">
      <c r="B289" t="s">
        <v>2408</v>
      </c>
      <c r="C289">
        <v>350</v>
      </c>
      <c r="G289">
        <v>350</v>
      </c>
    </row>
    <row r="290" spans="2:7">
      <c r="B290" t="s">
        <v>2418</v>
      </c>
      <c r="C290">
        <v>80</v>
      </c>
      <c r="G290">
        <v>80</v>
      </c>
    </row>
    <row r="291" spans="2:7">
      <c r="B291" t="s">
        <v>2420</v>
      </c>
      <c r="C291">
        <v>80</v>
      </c>
      <c r="G291">
        <v>80</v>
      </c>
    </row>
    <row r="292" spans="2:7">
      <c r="B292" t="s">
        <v>2422</v>
      </c>
      <c r="C292">
        <v>110</v>
      </c>
      <c r="G292">
        <v>110</v>
      </c>
    </row>
    <row r="293" spans="2:7">
      <c r="B293" t="s">
        <v>2426</v>
      </c>
      <c r="D293">
        <v>30</v>
      </c>
      <c r="G293">
        <v>30</v>
      </c>
    </row>
    <row r="294" spans="2:7">
      <c r="B294" t="s">
        <v>2432</v>
      </c>
      <c r="C294">
        <v>1900</v>
      </c>
      <c r="G294">
        <v>1900</v>
      </c>
    </row>
    <row r="295" spans="2:7">
      <c r="B295" t="s">
        <v>2436</v>
      </c>
      <c r="C295">
        <v>5026</v>
      </c>
      <c r="G295">
        <v>5026</v>
      </c>
    </row>
    <row r="296" spans="2:7">
      <c r="B296" t="s">
        <v>2440</v>
      </c>
      <c r="C296">
        <v>2570</v>
      </c>
      <c r="G296">
        <v>2570</v>
      </c>
    </row>
    <row r="297" spans="2:7">
      <c r="B297" t="s">
        <v>2442</v>
      </c>
      <c r="C297">
        <v>1450</v>
      </c>
      <c r="G297">
        <v>1450</v>
      </c>
    </row>
    <row r="298" spans="2:7">
      <c r="B298" t="s">
        <v>2444</v>
      </c>
      <c r="C298">
        <v>822</v>
      </c>
      <c r="G298">
        <v>822</v>
      </c>
    </row>
    <row r="299" spans="2:7">
      <c r="B299" t="s">
        <v>2446</v>
      </c>
      <c r="F299">
        <v>30</v>
      </c>
      <c r="G299">
        <v>30</v>
      </c>
    </row>
    <row r="300" spans="2:7">
      <c r="B300" t="s">
        <v>2448</v>
      </c>
      <c r="F300">
        <v>30</v>
      </c>
      <c r="G300">
        <v>30</v>
      </c>
    </row>
    <row r="301" spans="2:7">
      <c r="B301" t="s">
        <v>2450</v>
      </c>
      <c r="D301">
        <v>60</v>
      </c>
      <c r="G301">
        <v>60</v>
      </c>
    </row>
    <row r="302" spans="2:7">
      <c r="B302" t="s">
        <v>2461</v>
      </c>
      <c r="C302">
        <v>405</v>
      </c>
      <c r="G302">
        <v>405</v>
      </c>
    </row>
    <row r="303" spans="2:7">
      <c r="B303" t="s">
        <v>2463</v>
      </c>
      <c r="C303">
        <v>1712</v>
      </c>
      <c r="G303">
        <v>1712</v>
      </c>
    </row>
    <row r="304" spans="2:7">
      <c r="B304" t="s">
        <v>2465</v>
      </c>
      <c r="C304">
        <v>1310</v>
      </c>
      <c r="G304">
        <v>1310</v>
      </c>
    </row>
    <row r="305" spans="2:7">
      <c r="B305" t="s">
        <v>2467</v>
      </c>
      <c r="C305">
        <v>480</v>
      </c>
      <c r="G305">
        <v>480</v>
      </c>
    </row>
    <row r="306" spans="2:7">
      <c r="B306" t="s">
        <v>2469</v>
      </c>
      <c r="D306">
        <v>110</v>
      </c>
      <c r="G306">
        <v>110</v>
      </c>
    </row>
    <row r="307" spans="2:7">
      <c r="B307" t="s">
        <v>2473</v>
      </c>
      <c r="C307">
        <v>28800</v>
      </c>
      <c r="G307">
        <v>28800</v>
      </c>
    </row>
    <row r="308" spans="2:7">
      <c r="B308" t="s">
        <v>2475</v>
      </c>
      <c r="E308">
        <v>210</v>
      </c>
      <c r="G308">
        <v>210</v>
      </c>
    </row>
    <row r="309" spans="2:7">
      <c r="B309" t="s">
        <v>2477</v>
      </c>
      <c r="C309">
        <v>80</v>
      </c>
      <c r="G309">
        <v>80</v>
      </c>
    </row>
    <row r="310" spans="2:7">
      <c r="B310" t="s">
        <v>2479</v>
      </c>
      <c r="C310">
        <v>29600</v>
      </c>
      <c r="G310">
        <v>29600</v>
      </c>
    </row>
    <row r="311" spans="2:7">
      <c r="B311" t="s">
        <v>2482</v>
      </c>
      <c r="C311">
        <v>800</v>
      </c>
      <c r="G311">
        <v>800</v>
      </c>
    </row>
    <row r="312" spans="2:7">
      <c r="B312" t="s">
        <v>2484</v>
      </c>
      <c r="C312">
        <v>14200</v>
      </c>
      <c r="G312">
        <v>14200</v>
      </c>
    </row>
    <row r="313" spans="2:7">
      <c r="B313" t="s">
        <v>2486</v>
      </c>
      <c r="C313">
        <v>7050</v>
      </c>
      <c r="G313">
        <v>7050</v>
      </c>
    </row>
    <row r="314" spans="2:7">
      <c r="B314" t="s">
        <v>2488</v>
      </c>
      <c r="C314">
        <v>2000</v>
      </c>
      <c r="G314">
        <v>2000</v>
      </c>
    </row>
    <row r="315" spans="2:7">
      <c r="B315" t="s">
        <v>2490</v>
      </c>
      <c r="C315">
        <v>2870</v>
      </c>
      <c r="G315">
        <v>2870</v>
      </c>
    </row>
    <row r="316" spans="2:7">
      <c r="B316" t="s">
        <v>2492</v>
      </c>
      <c r="C316">
        <v>466</v>
      </c>
      <c r="G316">
        <v>466</v>
      </c>
    </row>
    <row r="317" spans="2:7">
      <c r="B317" t="s">
        <v>2494</v>
      </c>
      <c r="C317">
        <v>10050</v>
      </c>
      <c r="G317">
        <v>10050</v>
      </c>
    </row>
    <row r="318" spans="2:7">
      <c r="B318" t="s">
        <v>2496</v>
      </c>
      <c r="C318">
        <v>300</v>
      </c>
      <c r="G318">
        <v>300</v>
      </c>
    </row>
    <row r="319" spans="2:7">
      <c r="B319" t="s">
        <v>2499</v>
      </c>
      <c r="C319">
        <v>240</v>
      </c>
      <c r="G319">
        <v>240</v>
      </c>
    </row>
    <row r="320" spans="2:7">
      <c r="B320" t="s">
        <v>2503</v>
      </c>
      <c r="C320">
        <v>2420</v>
      </c>
      <c r="G320">
        <v>2420</v>
      </c>
    </row>
    <row r="321" spans="2:7">
      <c r="B321" t="s">
        <v>2509</v>
      </c>
      <c r="C321">
        <v>1537</v>
      </c>
      <c r="G321">
        <v>1537</v>
      </c>
    </row>
    <row r="322" spans="2:7">
      <c r="B322" t="s">
        <v>2511</v>
      </c>
      <c r="C322">
        <v>180</v>
      </c>
      <c r="G322">
        <v>180</v>
      </c>
    </row>
    <row r="323" spans="2:7">
      <c r="B323" t="s">
        <v>2513</v>
      </c>
      <c r="C323">
        <v>740</v>
      </c>
      <c r="G323">
        <v>740</v>
      </c>
    </row>
    <row r="324" spans="2:7">
      <c r="B324" t="s">
        <v>2515</v>
      </c>
      <c r="C324">
        <v>970</v>
      </c>
      <c r="G324">
        <v>970</v>
      </c>
    </row>
    <row r="325" spans="2:7">
      <c r="B325" t="s">
        <v>2517</v>
      </c>
      <c r="C325">
        <v>150</v>
      </c>
      <c r="G325">
        <v>150</v>
      </c>
    </row>
    <row r="326" spans="2:7">
      <c r="B326" t="s">
        <v>2519</v>
      </c>
      <c r="F326">
        <v>120</v>
      </c>
      <c r="G326">
        <v>120</v>
      </c>
    </row>
    <row r="327" spans="2:7">
      <c r="B327" t="s">
        <v>2523</v>
      </c>
      <c r="C327">
        <v>1580</v>
      </c>
      <c r="G327">
        <v>1580</v>
      </c>
    </row>
    <row r="328" spans="2:7">
      <c r="B328" t="s">
        <v>2528</v>
      </c>
      <c r="C328">
        <v>8530</v>
      </c>
      <c r="G328">
        <v>8530</v>
      </c>
    </row>
    <row r="329" spans="2:7">
      <c r="B329" t="s">
        <v>2530</v>
      </c>
      <c r="C329">
        <v>300</v>
      </c>
      <c r="G329">
        <v>300</v>
      </c>
    </row>
    <row r="330" spans="2:7">
      <c r="B330" t="s">
        <v>2534</v>
      </c>
      <c r="C330">
        <v>5950</v>
      </c>
      <c r="G330">
        <v>5950</v>
      </c>
    </row>
    <row r="331" spans="2:7">
      <c r="B331" t="s">
        <v>2538</v>
      </c>
      <c r="C331">
        <v>7950</v>
      </c>
      <c r="G331">
        <v>7950</v>
      </c>
    </row>
    <row r="332" spans="2:7">
      <c r="B332" t="s">
        <v>2542</v>
      </c>
      <c r="C332">
        <v>4650</v>
      </c>
      <c r="G332">
        <v>4650</v>
      </c>
    </row>
    <row r="333" spans="2:7">
      <c r="B333" t="s">
        <v>2544</v>
      </c>
      <c r="C333">
        <v>1700</v>
      </c>
      <c r="G333">
        <v>1700</v>
      </c>
    </row>
    <row r="334" spans="2:7">
      <c r="B334" t="s">
        <v>2546</v>
      </c>
      <c r="C334">
        <v>910</v>
      </c>
      <c r="G334">
        <v>910</v>
      </c>
    </row>
    <row r="335" spans="2:7">
      <c r="B335" t="s">
        <v>2548</v>
      </c>
      <c r="C335">
        <v>370</v>
      </c>
      <c r="G335">
        <v>370</v>
      </c>
    </row>
    <row r="336" spans="2:7">
      <c r="B336" t="s">
        <v>2550</v>
      </c>
      <c r="C336">
        <v>3180</v>
      </c>
      <c r="G336">
        <v>3180</v>
      </c>
    </row>
    <row r="337" spans="2:7">
      <c r="B337" t="s">
        <v>2554</v>
      </c>
      <c r="D337">
        <v>50</v>
      </c>
      <c r="G337">
        <v>50</v>
      </c>
    </row>
    <row r="338" spans="2:7">
      <c r="B338" t="s">
        <v>2556</v>
      </c>
      <c r="C338">
        <v>750</v>
      </c>
      <c r="G338">
        <v>750</v>
      </c>
    </row>
    <row r="339" spans="2:7">
      <c r="B339" t="s">
        <v>2572</v>
      </c>
      <c r="C339">
        <v>680</v>
      </c>
      <c r="G339">
        <v>680</v>
      </c>
    </row>
    <row r="340" spans="2:7">
      <c r="B340" t="s">
        <v>2576</v>
      </c>
      <c r="C340">
        <v>832</v>
      </c>
      <c r="G340">
        <v>832</v>
      </c>
    </row>
    <row r="341" spans="2:7">
      <c r="B341" t="s">
        <v>2578</v>
      </c>
      <c r="C341">
        <v>2227</v>
      </c>
      <c r="G341">
        <v>2227</v>
      </c>
    </row>
    <row r="342" spans="2:7">
      <c r="B342" t="s">
        <v>2580</v>
      </c>
      <c r="C342">
        <v>1260</v>
      </c>
      <c r="G342">
        <v>1260</v>
      </c>
    </row>
    <row r="343" spans="2:7">
      <c r="B343" t="s">
        <v>2582</v>
      </c>
      <c r="D343">
        <v>220</v>
      </c>
      <c r="G343">
        <v>220</v>
      </c>
    </row>
    <row r="344" spans="2:7">
      <c r="B344" t="s">
        <v>2584</v>
      </c>
      <c r="D344">
        <v>140</v>
      </c>
      <c r="G344">
        <v>140</v>
      </c>
    </row>
    <row r="345" spans="2:7">
      <c r="B345" t="s">
        <v>2586</v>
      </c>
      <c r="F345">
        <v>30</v>
      </c>
      <c r="G345">
        <v>30</v>
      </c>
    </row>
    <row r="346" spans="2:7">
      <c r="B346" t="s">
        <v>2588</v>
      </c>
      <c r="D346">
        <v>60</v>
      </c>
      <c r="G346">
        <v>60</v>
      </c>
    </row>
    <row r="347" spans="2:7">
      <c r="B347" t="s">
        <v>2590</v>
      </c>
      <c r="C347">
        <v>580</v>
      </c>
      <c r="G347">
        <v>580</v>
      </c>
    </row>
    <row r="348" spans="2:7">
      <c r="B348" t="s">
        <v>2592</v>
      </c>
      <c r="C348">
        <v>470</v>
      </c>
      <c r="G348">
        <v>470</v>
      </c>
    </row>
    <row r="349" spans="2:7">
      <c r="B349" t="s">
        <v>2594</v>
      </c>
      <c r="D349">
        <v>200</v>
      </c>
      <c r="G349">
        <v>200</v>
      </c>
    </row>
    <row r="350" spans="2:7">
      <c r="B350" t="s">
        <v>2596</v>
      </c>
      <c r="C350">
        <v>250</v>
      </c>
      <c r="G350">
        <v>250</v>
      </c>
    </row>
    <row r="351" spans="2:7">
      <c r="B351" t="s">
        <v>2598</v>
      </c>
      <c r="C351">
        <v>50</v>
      </c>
      <c r="G351">
        <v>50</v>
      </c>
    </row>
    <row r="352" spans="2:7">
      <c r="B352" t="s">
        <v>2604</v>
      </c>
      <c r="D352">
        <v>1270</v>
      </c>
      <c r="G352">
        <v>1270</v>
      </c>
    </row>
    <row r="353" spans="2:7">
      <c r="B353" t="s">
        <v>2606</v>
      </c>
      <c r="C353">
        <v>5850</v>
      </c>
      <c r="G353">
        <v>5850</v>
      </c>
    </row>
    <row r="354" spans="2:7">
      <c r="B354" t="s">
        <v>2610</v>
      </c>
      <c r="C354">
        <v>450</v>
      </c>
      <c r="G354">
        <v>450</v>
      </c>
    </row>
    <row r="355" spans="2:7">
      <c r="B355" t="s">
        <v>2614</v>
      </c>
      <c r="C355">
        <v>1320</v>
      </c>
      <c r="G355">
        <v>1320</v>
      </c>
    </row>
    <row r="356" spans="2:7">
      <c r="B356" t="s">
        <v>2616</v>
      </c>
      <c r="C356">
        <v>1060</v>
      </c>
      <c r="G356">
        <v>1060</v>
      </c>
    </row>
    <row r="357" spans="2:7">
      <c r="B357" t="s">
        <v>2618</v>
      </c>
      <c r="C357">
        <v>1650</v>
      </c>
      <c r="G357">
        <v>1650</v>
      </c>
    </row>
    <row r="358" spans="2:7">
      <c r="B358" t="s">
        <v>2624</v>
      </c>
      <c r="C358">
        <v>1330</v>
      </c>
      <c r="G358">
        <v>1330</v>
      </c>
    </row>
    <row r="359" spans="2:7">
      <c r="B359" t="s">
        <v>2628</v>
      </c>
      <c r="C359">
        <v>8550</v>
      </c>
      <c r="G359">
        <v>8550</v>
      </c>
    </row>
    <row r="360" spans="2:7">
      <c r="B360" t="s">
        <v>2630</v>
      </c>
      <c r="C360">
        <v>750</v>
      </c>
      <c r="G360">
        <v>750</v>
      </c>
    </row>
    <row r="361" spans="2:7">
      <c r="B361" t="s">
        <v>2632</v>
      </c>
      <c r="C361">
        <v>2030</v>
      </c>
      <c r="G361">
        <v>2030</v>
      </c>
    </row>
    <row r="362" spans="2:7">
      <c r="B362" t="s">
        <v>2636</v>
      </c>
      <c r="E362">
        <v>280</v>
      </c>
      <c r="G362">
        <v>280</v>
      </c>
    </row>
    <row r="363" spans="2:7">
      <c r="B363" t="s">
        <v>2638</v>
      </c>
      <c r="D363">
        <v>210</v>
      </c>
      <c r="G363">
        <v>210</v>
      </c>
    </row>
    <row r="364" spans="2:7">
      <c r="B364" t="s">
        <v>2656</v>
      </c>
      <c r="D364">
        <v>300</v>
      </c>
      <c r="G364">
        <v>300</v>
      </c>
    </row>
    <row r="365" spans="2:7">
      <c r="B365" t="s">
        <v>2671</v>
      </c>
      <c r="C365">
        <v>470</v>
      </c>
      <c r="G365">
        <v>470</v>
      </c>
    </row>
    <row r="366" spans="2:7">
      <c r="B366" t="s">
        <v>2684</v>
      </c>
      <c r="D366">
        <v>150</v>
      </c>
      <c r="G366">
        <v>150</v>
      </c>
    </row>
    <row r="367" spans="2:7">
      <c r="B367" t="s">
        <v>2686</v>
      </c>
      <c r="D367">
        <v>20</v>
      </c>
      <c r="G367">
        <v>20</v>
      </c>
    </row>
    <row r="368" spans="2:7">
      <c r="B368" t="s">
        <v>2313</v>
      </c>
      <c r="D368">
        <v>10</v>
      </c>
      <c r="G368">
        <v>10</v>
      </c>
    </row>
    <row r="369" spans="2:7">
      <c r="B369" t="s">
        <v>2343</v>
      </c>
      <c r="E369">
        <v>80</v>
      </c>
      <c r="G369">
        <v>80</v>
      </c>
    </row>
    <row r="370" spans="2:7">
      <c r="B370" t="s">
        <v>4443</v>
      </c>
      <c r="E370">
        <v>4</v>
      </c>
      <c r="G370">
        <v>4</v>
      </c>
    </row>
    <row r="371" spans="2:7">
      <c r="B371" t="s">
        <v>4445</v>
      </c>
      <c r="E371">
        <v>20</v>
      </c>
      <c r="G371">
        <v>20</v>
      </c>
    </row>
    <row r="372" spans="2:7">
      <c r="B372" t="s">
        <v>3852</v>
      </c>
      <c r="D372">
        <v>50</v>
      </c>
      <c r="G372">
        <v>50</v>
      </c>
    </row>
    <row r="373" spans="2:7">
      <c r="B373" t="s">
        <v>2809</v>
      </c>
      <c r="C373">
        <v>630</v>
      </c>
      <c r="G373">
        <v>630</v>
      </c>
    </row>
    <row r="374" spans="2:7">
      <c r="B374" t="s">
        <v>2811</v>
      </c>
      <c r="C374">
        <v>986</v>
      </c>
      <c r="G374">
        <v>986</v>
      </c>
    </row>
    <row r="375" spans="2:7">
      <c r="B375" t="s">
        <v>2813</v>
      </c>
      <c r="C375">
        <v>644</v>
      </c>
      <c r="G375">
        <v>644</v>
      </c>
    </row>
    <row r="376" spans="2:7">
      <c r="B376" t="s">
        <v>2819</v>
      </c>
      <c r="D376">
        <v>30</v>
      </c>
      <c r="G376">
        <v>30</v>
      </c>
    </row>
    <row r="377" spans="2:7">
      <c r="B377" t="s">
        <v>2821</v>
      </c>
      <c r="D377">
        <v>180</v>
      </c>
      <c r="G377">
        <v>180</v>
      </c>
    </row>
    <row r="378" spans="2:7">
      <c r="B378" t="s">
        <v>2823</v>
      </c>
      <c r="D378">
        <v>180</v>
      </c>
      <c r="G378">
        <v>180</v>
      </c>
    </row>
    <row r="379" spans="2:7">
      <c r="B379" t="s">
        <v>2831</v>
      </c>
      <c r="C379">
        <v>5470</v>
      </c>
      <c r="G379">
        <v>5470</v>
      </c>
    </row>
    <row r="380" spans="2:7">
      <c r="B380" t="s">
        <v>2835</v>
      </c>
      <c r="C380">
        <v>6100</v>
      </c>
      <c r="G380">
        <v>6100</v>
      </c>
    </row>
    <row r="381" spans="2:7">
      <c r="B381" t="s">
        <v>2838</v>
      </c>
      <c r="D381">
        <v>200</v>
      </c>
      <c r="G381">
        <v>200</v>
      </c>
    </row>
    <row r="382" spans="2:7">
      <c r="B382" t="s">
        <v>2840</v>
      </c>
      <c r="C382">
        <v>2650</v>
      </c>
      <c r="G382">
        <v>2650</v>
      </c>
    </row>
    <row r="383" spans="2:7">
      <c r="B383" t="s">
        <v>2846</v>
      </c>
      <c r="C383">
        <v>180</v>
      </c>
      <c r="G383">
        <v>180</v>
      </c>
    </row>
    <row r="384" spans="2:7">
      <c r="B384" t="s">
        <v>2848</v>
      </c>
      <c r="D384">
        <v>2200</v>
      </c>
      <c r="G384">
        <v>2200</v>
      </c>
    </row>
    <row r="385" spans="2:7">
      <c r="B385" t="s">
        <v>2850</v>
      </c>
      <c r="C385">
        <v>720</v>
      </c>
      <c r="G385">
        <v>720</v>
      </c>
    </row>
    <row r="386" spans="2:7">
      <c r="B386" t="s">
        <v>2861</v>
      </c>
      <c r="D386">
        <v>150</v>
      </c>
      <c r="G386">
        <v>150</v>
      </c>
    </row>
    <row r="387" spans="2:7">
      <c r="B387" t="s">
        <v>2865</v>
      </c>
      <c r="C387">
        <v>400</v>
      </c>
      <c r="G387">
        <v>400</v>
      </c>
    </row>
    <row r="388" spans="2:7">
      <c r="B388" t="s">
        <v>2869</v>
      </c>
      <c r="C388">
        <v>200</v>
      </c>
      <c r="G388">
        <v>200</v>
      </c>
    </row>
    <row r="389" spans="2:7">
      <c r="B389" t="s">
        <v>2873</v>
      </c>
      <c r="C389">
        <v>300</v>
      </c>
      <c r="G389">
        <v>300</v>
      </c>
    </row>
    <row r="390" spans="2:7">
      <c r="B390" t="s">
        <v>2879</v>
      </c>
      <c r="C390">
        <v>3460</v>
      </c>
      <c r="G390">
        <v>3460</v>
      </c>
    </row>
    <row r="391" spans="2:7">
      <c r="B391" t="s">
        <v>2882</v>
      </c>
      <c r="C391">
        <v>4700</v>
      </c>
      <c r="G391">
        <v>4700</v>
      </c>
    </row>
    <row r="392" spans="2:7">
      <c r="B392" t="s">
        <v>2883</v>
      </c>
      <c r="C392">
        <v>470</v>
      </c>
      <c r="G392">
        <v>470</v>
      </c>
    </row>
    <row r="393" spans="2:7">
      <c r="B393" t="s">
        <v>2885</v>
      </c>
      <c r="C393">
        <v>2600</v>
      </c>
      <c r="G393">
        <v>2600</v>
      </c>
    </row>
    <row r="394" spans="2:7">
      <c r="B394" t="s">
        <v>2889</v>
      </c>
      <c r="C394">
        <v>250</v>
      </c>
      <c r="G394">
        <v>250</v>
      </c>
    </row>
    <row r="395" spans="2:7">
      <c r="B395" t="s">
        <v>2893</v>
      </c>
      <c r="C395">
        <v>2410</v>
      </c>
      <c r="G395">
        <v>2410</v>
      </c>
    </row>
    <row r="396" spans="2:7">
      <c r="B396" t="s">
        <v>2895</v>
      </c>
      <c r="C396">
        <v>1050</v>
      </c>
      <c r="G396">
        <v>1050</v>
      </c>
    </row>
    <row r="397" spans="2:7">
      <c r="B397" t="s">
        <v>2903</v>
      </c>
      <c r="F397">
        <v>120</v>
      </c>
      <c r="G397">
        <v>120</v>
      </c>
    </row>
    <row r="398" spans="2:7">
      <c r="B398" t="s">
        <v>2910</v>
      </c>
      <c r="D398">
        <v>100</v>
      </c>
      <c r="G398">
        <v>100</v>
      </c>
    </row>
    <row r="399" spans="2:7">
      <c r="B399" t="s">
        <v>2912</v>
      </c>
      <c r="C399">
        <v>4400</v>
      </c>
      <c r="G399">
        <v>4400</v>
      </c>
    </row>
    <row r="400" spans="2:7">
      <c r="B400" t="s">
        <v>2916</v>
      </c>
      <c r="C400">
        <v>650</v>
      </c>
      <c r="G400">
        <v>650</v>
      </c>
    </row>
    <row r="401" spans="2:7">
      <c r="B401" t="s">
        <v>2918</v>
      </c>
      <c r="C401">
        <v>1220</v>
      </c>
      <c r="G401">
        <v>1220</v>
      </c>
    </row>
    <row r="402" spans="2:7">
      <c r="B402" t="s">
        <v>2920</v>
      </c>
      <c r="D402">
        <v>370</v>
      </c>
      <c r="G402">
        <v>370</v>
      </c>
    </row>
    <row r="403" spans="2:7">
      <c r="B403" t="s">
        <v>2922</v>
      </c>
      <c r="F403">
        <v>30</v>
      </c>
      <c r="G403">
        <v>30</v>
      </c>
    </row>
    <row r="404" spans="2:7">
      <c r="B404" t="s">
        <v>2924</v>
      </c>
      <c r="F404">
        <v>50</v>
      </c>
      <c r="G404">
        <v>50</v>
      </c>
    </row>
    <row r="405" spans="2:7">
      <c r="B405" t="s">
        <v>2926</v>
      </c>
      <c r="F405">
        <v>30</v>
      </c>
      <c r="G405">
        <v>30</v>
      </c>
    </row>
    <row r="406" spans="2:7">
      <c r="B406" t="s">
        <v>2928</v>
      </c>
      <c r="F406">
        <v>50</v>
      </c>
      <c r="G406">
        <v>50</v>
      </c>
    </row>
    <row r="407" spans="2:7">
      <c r="B407" t="s">
        <v>2930</v>
      </c>
      <c r="C407">
        <v>240</v>
      </c>
      <c r="G407">
        <v>240</v>
      </c>
    </row>
    <row r="408" spans="2:7">
      <c r="B408" t="s">
        <v>2932</v>
      </c>
      <c r="D408">
        <v>80</v>
      </c>
      <c r="G408">
        <v>80</v>
      </c>
    </row>
    <row r="409" spans="2:7">
      <c r="B409" t="s">
        <v>2934</v>
      </c>
      <c r="F409">
        <v>30</v>
      </c>
      <c r="G409">
        <v>30</v>
      </c>
    </row>
    <row r="410" spans="2:7">
      <c r="B410" t="s">
        <v>4449</v>
      </c>
      <c r="D410">
        <v>2300</v>
      </c>
      <c r="G410">
        <v>2300</v>
      </c>
    </row>
    <row r="411" spans="2:7">
      <c r="B411" t="s">
        <v>4451</v>
      </c>
      <c r="D411">
        <v>250</v>
      </c>
      <c r="G411">
        <v>250</v>
      </c>
    </row>
    <row r="412" spans="2:7">
      <c r="B412" t="s">
        <v>3862</v>
      </c>
      <c r="C412">
        <v>610</v>
      </c>
      <c r="G412">
        <v>610</v>
      </c>
    </row>
    <row r="413" spans="2:7">
      <c r="B413" t="s">
        <v>3866</v>
      </c>
      <c r="C413">
        <v>4100</v>
      </c>
      <c r="G413">
        <v>4100</v>
      </c>
    </row>
    <row r="414" spans="2:7">
      <c r="B414" t="s">
        <v>3870</v>
      </c>
      <c r="C414">
        <v>5850</v>
      </c>
      <c r="G414">
        <v>5850</v>
      </c>
    </row>
    <row r="415" spans="2:7">
      <c r="B415" t="s">
        <v>3872</v>
      </c>
      <c r="C415">
        <v>21450</v>
      </c>
      <c r="G415">
        <v>21450</v>
      </c>
    </row>
    <row r="416" spans="2:7">
      <c r="B416" t="s">
        <v>3874</v>
      </c>
      <c r="C416">
        <v>300</v>
      </c>
      <c r="G416">
        <v>300</v>
      </c>
    </row>
    <row r="417" spans="2:7">
      <c r="B417" t="s">
        <v>3876</v>
      </c>
      <c r="C417">
        <v>12000</v>
      </c>
      <c r="G417">
        <v>12000</v>
      </c>
    </row>
    <row r="418" spans="2:7">
      <c r="B418" t="s">
        <v>3878</v>
      </c>
      <c r="C418">
        <v>3010</v>
      </c>
      <c r="G418">
        <v>3010</v>
      </c>
    </row>
    <row r="419" spans="2:7">
      <c r="B419" t="s">
        <v>3880</v>
      </c>
      <c r="C419">
        <v>161800</v>
      </c>
      <c r="G419">
        <v>161800</v>
      </c>
    </row>
    <row r="420" spans="2:7">
      <c r="B420" t="s">
        <v>3882</v>
      </c>
      <c r="D420">
        <v>70</v>
      </c>
      <c r="G420">
        <v>70</v>
      </c>
    </row>
    <row r="421" spans="2:7">
      <c r="B421" t="s">
        <v>3884</v>
      </c>
      <c r="D421">
        <v>30</v>
      </c>
      <c r="G421">
        <v>30</v>
      </c>
    </row>
    <row r="422" spans="2:7">
      <c r="B422" t="s">
        <v>3886</v>
      </c>
      <c r="C422">
        <v>30650</v>
      </c>
      <c r="G422">
        <v>30650</v>
      </c>
    </row>
    <row r="423" spans="2:7">
      <c r="B423" t="s">
        <v>3888</v>
      </c>
      <c r="C423">
        <v>130600</v>
      </c>
      <c r="G423">
        <v>130600</v>
      </c>
    </row>
    <row r="424" spans="2:7">
      <c r="B424" t="s">
        <v>3890</v>
      </c>
      <c r="C424">
        <v>1950</v>
      </c>
      <c r="G424">
        <v>1950</v>
      </c>
    </row>
    <row r="425" spans="2:7">
      <c r="B425" t="s">
        <v>3892</v>
      </c>
      <c r="C425">
        <v>19750</v>
      </c>
      <c r="G425">
        <v>19750</v>
      </c>
    </row>
    <row r="426" spans="2:7">
      <c r="B426" t="s">
        <v>3894</v>
      </c>
      <c r="D426">
        <v>1100</v>
      </c>
      <c r="G426">
        <v>1100</v>
      </c>
    </row>
    <row r="427" spans="2:7">
      <c r="B427" t="s">
        <v>3896</v>
      </c>
      <c r="C427">
        <v>1250</v>
      </c>
      <c r="G427">
        <v>1250</v>
      </c>
    </row>
    <row r="428" spans="2:7">
      <c r="B428" t="s">
        <v>4453</v>
      </c>
      <c r="C428">
        <v>50</v>
      </c>
      <c r="G428">
        <v>50</v>
      </c>
    </row>
    <row r="429" spans="2:7">
      <c r="B429" t="s">
        <v>4456</v>
      </c>
      <c r="D429">
        <v>2840</v>
      </c>
      <c r="G429">
        <v>2840</v>
      </c>
    </row>
    <row r="430" spans="2:7">
      <c r="B430" t="s">
        <v>2771</v>
      </c>
      <c r="F430">
        <v>30</v>
      </c>
      <c r="G430">
        <v>30</v>
      </c>
    </row>
    <row r="431" spans="2:7">
      <c r="B431" t="s">
        <v>3932</v>
      </c>
      <c r="C431">
        <v>211310</v>
      </c>
      <c r="G431">
        <v>211310</v>
      </c>
    </row>
    <row r="432" spans="2:7">
      <c r="B432" t="s">
        <v>3935</v>
      </c>
      <c r="E432">
        <v>8000</v>
      </c>
      <c r="G432">
        <v>8000</v>
      </c>
    </row>
    <row r="433" spans="2:7">
      <c r="B433" t="s">
        <v>3937</v>
      </c>
      <c r="C433">
        <v>12000</v>
      </c>
      <c r="G433">
        <v>12000</v>
      </c>
    </row>
    <row r="434" spans="2:7">
      <c r="B434" t="s">
        <v>3942</v>
      </c>
      <c r="C434">
        <v>1410</v>
      </c>
      <c r="G434">
        <v>1410</v>
      </c>
    </row>
    <row r="435" spans="2:7">
      <c r="B435" t="s">
        <v>4462</v>
      </c>
      <c r="C435">
        <v>50</v>
      </c>
      <c r="G435">
        <v>50</v>
      </c>
    </row>
    <row r="436" spans="2:7">
      <c r="B436" t="s">
        <v>3946</v>
      </c>
      <c r="E436">
        <v>300</v>
      </c>
      <c r="G436">
        <v>300</v>
      </c>
    </row>
    <row r="437" spans="2:7">
      <c r="B437" t="s">
        <v>3948</v>
      </c>
      <c r="E437">
        <v>225</v>
      </c>
      <c r="G437">
        <v>225</v>
      </c>
    </row>
    <row r="438" spans="2:7">
      <c r="B438" t="s">
        <v>3951</v>
      </c>
      <c r="C438">
        <v>92050</v>
      </c>
      <c r="G438">
        <v>92050</v>
      </c>
    </row>
    <row r="439" spans="2:7">
      <c r="B439" t="s">
        <v>3954</v>
      </c>
      <c r="C439">
        <v>59500</v>
      </c>
      <c r="G439">
        <v>59500</v>
      </c>
    </row>
    <row r="440" spans="2:7">
      <c r="B440" t="s">
        <v>3956</v>
      </c>
      <c r="C440">
        <v>9000</v>
      </c>
      <c r="G440">
        <v>9000</v>
      </c>
    </row>
    <row r="441" spans="2:7">
      <c r="B441" t="s">
        <v>3958</v>
      </c>
      <c r="C441">
        <v>2000</v>
      </c>
      <c r="G441">
        <v>2000</v>
      </c>
    </row>
    <row r="442" spans="2:7">
      <c r="B442" t="s">
        <v>3964</v>
      </c>
      <c r="E442">
        <v>1000</v>
      </c>
      <c r="G442">
        <v>1000</v>
      </c>
    </row>
    <row r="443" spans="2:7">
      <c r="B443" t="s">
        <v>3966</v>
      </c>
      <c r="E443">
        <v>225</v>
      </c>
      <c r="G443">
        <v>225</v>
      </c>
    </row>
    <row r="444" spans="2:7">
      <c r="B444" t="s">
        <v>3969</v>
      </c>
      <c r="C444">
        <v>3630</v>
      </c>
      <c r="G444">
        <v>3630</v>
      </c>
    </row>
    <row r="445" spans="2:7">
      <c r="B445" t="s">
        <v>4466</v>
      </c>
      <c r="C445">
        <v>10</v>
      </c>
      <c r="G445">
        <v>10</v>
      </c>
    </row>
    <row r="446" spans="2:7">
      <c r="B446" t="s">
        <v>4468</v>
      </c>
      <c r="C446">
        <v>350</v>
      </c>
      <c r="G446">
        <v>350</v>
      </c>
    </row>
    <row r="447" spans="2:7">
      <c r="B447" t="s">
        <v>3971</v>
      </c>
      <c r="C447">
        <v>17000</v>
      </c>
      <c r="G447">
        <v>17000</v>
      </c>
    </row>
    <row r="448" spans="2:7">
      <c r="B448" t="s">
        <v>4473</v>
      </c>
      <c r="D448">
        <v>20</v>
      </c>
      <c r="G448">
        <v>20</v>
      </c>
    </row>
    <row r="449" spans="2:7">
      <c r="B449" t="s">
        <v>3976</v>
      </c>
      <c r="E449">
        <v>17000</v>
      </c>
      <c r="G449">
        <v>17000</v>
      </c>
    </row>
    <row r="450" spans="2:7">
      <c r="B450" t="s">
        <v>3978</v>
      </c>
      <c r="C450">
        <v>162000</v>
      </c>
      <c r="G450">
        <v>162000</v>
      </c>
    </row>
    <row r="451" spans="2:7">
      <c r="B451" t="s">
        <v>3980</v>
      </c>
      <c r="D451">
        <v>14000</v>
      </c>
      <c r="G451">
        <v>14000</v>
      </c>
    </row>
    <row r="452" spans="2:7">
      <c r="B452" t="s">
        <v>3983</v>
      </c>
      <c r="E452">
        <v>2750</v>
      </c>
      <c r="G452">
        <v>2750</v>
      </c>
    </row>
    <row r="453" spans="2:7">
      <c r="B453" t="s">
        <v>3985</v>
      </c>
      <c r="C453">
        <v>4000</v>
      </c>
      <c r="G453">
        <v>4000</v>
      </c>
    </row>
    <row r="454" spans="2:7">
      <c r="B454" t="s">
        <v>3987</v>
      </c>
      <c r="E454">
        <v>150</v>
      </c>
      <c r="G454">
        <v>150</v>
      </c>
    </row>
    <row r="455" spans="2:7">
      <c r="B455" t="s">
        <v>3990</v>
      </c>
      <c r="C455">
        <v>3375</v>
      </c>
      <c r="G455">
        <v>3375</v>
      </c>
    </row>
    <row r="456" spans="2:7">
      <c r="B456" t="s">
        <v>3992</v>
      </c>
      <c r="C456">
        <v>5450</v>
      </c>
      <c r="G456">
        <v>5450</v>
      </c>
    </row>
    <row r="457" spans="2:7">
      <c r="B457" t="s">
        <v>3994</v>
      </c>
      <c r="C457">
        <v>11050</v>
      </c>
      <c r="G457">
        <v>11050</v>
      </c>
    </row>
    <row r="458" spans="2:7">
      <c r="B458" t="s">
        <v>3996</v>
      </c>
      <c r="C458">
        <v>4875</v>
      </c>
      <c r="G458">
        <v>4875</v>
      </c>
    </row>
    <row r="459" spans="2:7">
      <c r="B459" t="s">
        <v>4481</v>
      </c>
      <c r="C459">
        <v>12</v>
      </c>
      <c r="G459">
        <v>12</v>
      </c>
    </row>
    <row r="460" spans="2:7">
      <c r="B460" t="s">
        <v>4001</v>
      </c>
      <c r="C460">
        <v>757015</v>
      </c>
      <c r="G460">
        <v>757015</v>
      </c>
    </row>
    <row r="461" spans="2:7">
      <c r="B461" t="s">
        <v>4484</v>
      </c>
      <c r="C461">
        <v>12</v>
      </c>
      <c r="G461">
        <v>12</v>
      </c>
    </row>
    <row r="462" spans="2:7">
      <c r="B462" t="s">
        <v>4487</v>
      </c>
      <c r="C462">
        <v>32</v>
      </c>
      <c r="G462">
        <v>32</v>
      </c>
    </row>
    <row r="463" spans="2:7">
      <c r="B463" t="s">
        <v>4489</v>
      </c>
      <c r="D463">
        <v>130</v>
      </c>
      <c r="G463">
        <v>130</v>
      </c>
    </row>
    <row r="464" spans="2:7">
      <c r="B464" t="s">
        <v>4007</v>
      </c>
      <c r="E464">
        <v>30000</v>
      </c>
      <c r="G464">
        <v>30000</v>
      </c>
    </row>
    <row r="465" spans="2:7">
      <c r="B465" t="s">
        <v>4492</v>
      </c>
      <c r="C465">
        <v>1765</v>
      </c>
      <c r="G465">
        <v>1765</v>
      </c>
    </row>
    <row r="466" spans="2:7">
      <c r="B466" t="s">
        <v>4494</v>
      </c>
      <c r="C466">
        <v>11736</v>
      </c>
      <c r="G466">
        <v>11736</v>
      </c>
    </row>
    <row r="467" spans="2:7">
      <c r="B467" t="s">
        <v>4497</v>
      </c>
      <c r="C467">
        <v>57000</v>
      </c>
      <c r="G467">
        <v>57000</v>
      </c>
    </row>
    <row r="468" spans="2:7">
      <c r="B468" t="s">
        <v>4501</v>
      </c>
      <c r="D468">
        <v>50</v>
      </c>
      <c r="G468">
        <v>50</v>
      </c>
    </row>
    <row r="469" spans="2:7">
      <c r="B469" t="s">
        <v>4506</v>
      </c>
      <c r="D469">
        <v>61</v>
      </c>
      <c r="G469">
        <v>61</v>
      </c>
    </row>
    <row r="470" spans="2:7">
      <c r="B470" t="s">
        <v>4508</v>
      </c>
      <c r="D470">
        <v>1099</v>
      </c>
      <c r="G470">
        <v>1099</v>
      </c>
    </row>
    <row r="471" spans="2:7">
      <c r="B471" t="s">
        <v>4511</v>
      </c>
      <c r="D471">
        <v>310</v>
      </c>
      <c r="G471">
        <v>310</v>
      </c>
    </row>
    <row r="472" spans="2:7">
      <c r="B472" t="s">
        <v>4514</v>
      </c>
      <c r="D472">
        <v>1</v>
      </c>
      <c r="G472">
        <v>1</v>
      </c>
    </row>
    <row r="473" spans="2:7">
      <c r="B473" t="s">
        <v>4516</v>
      </c>
      <c r="D473">
        <v>1</v>
      </c>
      <c r="G473">
        <v>1</v>
      </c>
    </row>
    <row r="474" spans="2:7">
      <c r="B474" t="s">
        <v>4519</v>
      </c>
      <c r="D474">
        <v>86</v>
      </c>
      <c r="G474">
        <v>86</v>
      </c>
    </row>
    <row r="475" spans="2:7">
      <c r="B475" t="s">
        <v>4522</v>
      </c>
      <c r="D475">
        <v>72</v>
      </c>
      <c r="G475">
        <v>72</v>
      </c>
    </row>
    <row r="476" spans="2:7">
      <c r="B476" t="s">
        <v>4525</v>
      </c>
      <c r="D476">
        <v>1</v>
      </c>
      <c r="G476">
        <v>1</v>
      </c>
    </row>
    <row r="477" spans="2:7">
      <c r="B477" t="s">
        <v>4529</v>
      </c>
      <c r="D477">
        <v>13957</v>
      </c>
      <c r="G477">
        <v>13957</v>
      </c>
    </row>
    <row r="478" spans="2:7">
      <c r="B478" t="s">
        <v>4534</v>
      </c>
      <c r="D478">
        <v>15603</v>
      </c>
      <c r="G478">
        <v>15603</v>
      </c>
    </row>
    <row r="479" spans="2:7">
      <c r="B479" t="s">
        <v>4537</v>
      </c>
      <c r="D479">
        <v>2103</v>
      </c>
      <c r="G479">
        <v>2103</v>
      </c>
    </row>
    <row r="480" spans="2:7">
      <c r="B480" t="s">
        <v>4540</v>
      </c>
      <c r="D480">
        <v>13</v>
      </c>
      <c r="G480">
        <v>13</v>
      </c>
    </row>
    <row r="481" spans="2:7">
      <c r="B481" t="s">
        <v>4543</v>
      </c>
      <c r="D481">
        <v>2190</v>
      </c>
      <c r="G481">
        <v>2190</v>
      </c>
    </row>
    <row r="482" spans="2:7">
      <c r="B482" t="s">
        <v>4546</v>
      </c>
      <c r="D482">
        <v>5110</v>
      </c>
      <c r="G482">
        <v>5110</v>
      </c>
    </row>
    <row r="483" spans="2:7">
      <c r="B483" t="s">
        <v>4549</v>
      </c>
      <c r="D483">
        <v>1182</v>
      </c>
      <c r="G483">
        <v>1182</v>
      </c>
    </row>
    <row r="484" spans="2:7">
      <c r="B484" t="s">
        <v>4552</v>
      </c>
      <c r="D484">
        <v>2439</v>
      </c>
      <c r="G484">
        <v>2439</v>
      </c>
    </row>
    <row r="485" spans="2:7">
      <c r="B485" t="s">
        <v>4554</v>
      </c>
      <c r="D485">
        <v>20603</v>
      </c>
      <c r="G485">
        <v>20603</v>
      </c>
    </row>
    <row r="486" spans="2:7">
      <c r="B486" t="s">
        <v>4557</v>
      </c>
      <c r="D486">
        <v>3</v>
      </c>
      <c r="G486">
        <v>3</v>
      </c>
    </row>
    <row r="487" spans="2:7">
      <c r="B487" t="s">
        <v>4559</v>
      </c>
      <c r="D487">
        <v>1404</v>
      </c>
      <c r="G487">
        <v>1404</v>
      </c>
    </row>
    <row r="488" spans="2:7">
      <c r="B488" t="s">
        <v>4562</v>
      </c>
      <c r="D488">
        <v>613</v>
      </c>
      <c r="G488">
        <v>613</v>
      </c>
    </row>
    <row r="489" spans="2:7">
      <c r="B489" t="s">
        <v>4565</v>
      </c>
      <c r="D489">
        <v>3</v>
      </c>
      <c r="G489">
        <v>3</v>
      </c>
    </row>
    <row r="490" spans="2:7">
      <c r="B490" t="s">
        <v>4567</v>
      </c>
      <c r="D490">
        <v>9421</v>
      </c>
      <c r="G490">
        <v>9421</v>
      </c>
    </row>
    <row r="491" spans="2:7">
      <c r="B491" t="s">
        <v>4569</v>
      </c>
      <c r="D491">
        <v>3090</v>
      </c>
      <c r="G491">
        <v>3090</v>
      </c>
    </row>
    <row r="492" spans="2:7">
      <c r="B492" t="s">
        <v>4572</v>
      </c>
      <c r="D492">
        <v>100</v>
      </c>
      <c r="G492">
        <v>100</v>
      </c>
    </row>
    <row r="493" spans="2:7">
      <c r="B493" t="s">
        <v>4574</v>
      </c>
      <c r="D493">
        <v>96</v>
      </c>
      <c r="G493">
        <v>96</v>
      </c>
    </row>
    <row r="494" spans="2:7">
      <c r="B494" t="s">
        <v>4576</v>
      </c>
      <c r="D494">
        <v>4808</v>
      </c>
      <c r="G494">
        <v>4808</v>
      </c>
    </row>
    <row r="495" spans="2:7">
      <c r="B495" t="s">
        <v>4579</v>
      </c>
      <c r="D495">
        <v>393</v>
      </c>
      <c r="G495">
        <v>393</v>
      </c>
    </row>
    <row r="496" spans="2:7">
      <c r="B496" t="s">
        <v>4581</v>
      </c>
      <c r="D496">
        <v>2703</v>
      </c>
      <c r="G496">
        <v>2703</v>
      </c>
    </row>
    <row r="497" spans="2:7">
      <c r="B497" t="s">
        <v>4584</v>
      </c>
      <c r="D497">
        <v>40</v>
      </c>
      <c r="G497">
        <v>40</v>
      </c>
    </row>
    <row r="498" spans="2:7">
      <c r="B498" t="s">
        <v>4586</v>
      </c>
      <c r="D498">
        <v>1003</v>
      </c>
      <c r="G498">
        <v>1003</v>
      </c>
    </row>
    <row r="499" spans="2:7">
      <c r="B499" t="s">
        <v>4589</v>
      </c>
      <c r="D499">
        <v>8</v>
      </c>
      <c r="G499">
        <v>8</v>
      </c>
    </row>
    <row r="500" spans="2:7">
      <c r="B500" t="s">
        <v>4592</v>
      </c>
      <c r="D500">
        <v>10</v>
      </c>
      <c r="G500">
        <v>10</v>
      </c>
    </row>
    <row r="501" spans="2:7">
      <c r="B501" t="s">
        <v>4597</v>
      </c>
      <c r="D501">
        <v>9554</v>
      </c>
      <c r="G501">
        <v>9554</v>
      </c>
    </row>
    <row r="502" spans="2:7">
      <c r="B502" t="s">
        <v>4600</v>
      </c>
      <c r="D502">
        <v>10</v>
      </c>
      <c r="G502">
        <v>10</v>
      </c>
    </row>
    <row r="503" spans="2:7">
      <c r="B503" t="s">
        <v>4603</v>
      </c>
      <c r="D503">
        <v>13402</v>
      </c>
      <c r="G503">
        <v>13402</v>
      </c>
    </row>
    <row r="504" spans="2:7">
      <c r="B504" t="s">
        <v>4606</v>
      </c>
      <c r="D504">
        <v>10</v>
      </c>
      <c r="G504">
        <v>10</v>
      </c>
    </row>
    <row r="505" spans="2:7">
      <c r="B505" t="s">
        <v>4609</v>
      </c>
      <c r="D505">
        <v>3340</v>
      </c>
      <c r="G505">
        <v>3340</v>
      </c>
    </row>
    <row r="506" spans="2:7">
      <c r="B506" t="s">
        <v>4612</v>
      </c>
      <c r="D506">
        <v>10</v>
      </c>
      <c r="G506">
        <v>10</v>
      </c>
    </row>
    <row r="507" spans="2:7">
      <c r="B507" t="s">
        <v>4615</v>
      </c>
      <c r="D507">
        <v>2300</v>
      </c>
      <c r="G507">
        <v>2300</v>
      </c>
    </row>
    <row r="508" spans="2:7">
      <c r="B508" t="s">
        <v>4618</v>
      </c>
      <c r="D508">
        <v>10</v>
      </c>
      <c r="G508">
        <v>10</v>
      </c>
    </row>
    <row r="509" spans="2:7">
      <c r="B509" t="s">
        <v>4621</v>
      </c>
      <c r="D509">
        <v>28870</v>
      </c>
      <c r="G509">
        <v>28870</v>
      </c>
    </row>
    <row r="510" spans="2:7">
      <c r="B510" t="s">
        <v>4624</v>
      </c>
      <c r="D510">
        <v>10</v>
      </c>
      <c r="G510">
        <v>10</v>
      </c>
    </row>
    <row r="511" spans="2:7">
      <c r="B511" t="s">
        <v>4627</v>
      </c>
      <c r="D511">
        <v>100</v>
      </c>
      <c r="G511">
        <v>100</v>
      </c>
    </row>
    <row r="512" spans="2:7">
      <c r="B512" t="s">
        <v>4630</v>
      </c>
      <c r="D512">
        <v>15</v>
      </c>
      <c r="G512">
        <v>15</v>
      </c>
    </row>
    <row r="513" spans="2:7">
      <c r="B513" t="s">
        <v>4634</v>
      </c>
      <c r="D513">
        <v>16505</v>
      </c>
      <c r="G513">
        <v>16505</v>
      </c>
    </row>
    <row r="514" spans="2:7">
      <c r="B514" t="s">
        <v>4638</v>
      </c>
      <c r="C514">
        <v>240</v>
      </c>
      <c r="G514">
        <v>240</v>
      </c>
    </row>
    <row r="515" spans="2:7">
      <c r="B515" t="s">
        <v>4640</v>
      </c>
      <c r="C515">
        <v>1200</v>
      </c>
      <c r="G515">
        <v>1200</v>
      </c>
    </row>
    <row r="516" spans="2:7">
      <c r="B516" t="s">
        <v>4642</v>
      </c>
      <c r="C516">
        <v>720</v>
      </c>
      <c r="G516">
        <v>720</v>
      </c>
    </row>
    <row r="517" spans="2:7">
      <c r="B517" t="s">
        <v>4645</v>
      </c>
      <c r="D517">
        <v>2</v>
      </c>
      <c r="G517">
        <v>2</v>
      </c>
    </row>
    <row r="518" spans="2:7">
      <c r="B518" t="s">
        <v>4649</v>
      </c>
      <c r="C518">
        <v>190</v>
      </c>
      <c r="G518">
        <v>190</v>
      </c>
    </row>
    <row r="519" spans="2:7">
      <c r="B519" t="s">
        <v>4653</v>
      </c>
      <c r="D519">
        <v>1</v>
      </c>
      <c r="G519">
        <v>1</v>
      </c>
    </row>
    <row r="520" spans="2:7">
      <c r="B520" t="s">
        <v>4659</v>
      </c>
      <c r="C520">
        <v>5</v>
      </c>
      <c r="G520">
        <v>5</v>
      </c>
    </row>
    <row r="521" spans="2:7">
      <c r="B521" t="s">
        <v>4664</v>
      </c>
      <c r="F521">
        <v>1</v>
      </c>
      <c r="G521">
        <v>1</v>
      </c>
    </row>
    <row r="522" spans="2:7">
      <c r="B522" t="s">
        <v>4668</v>
      </c>
      <c r="D522">
        <v>60</v>
      </c>
      <c r="G522">
        <v>60</v>
      </c>
    </row>
    <row r="523" spans="2:7">
      <c r="B523" t="s">
        <v>4671</v>
      </c>
      <c r="D523">
        <v>160</v>
      </c>
      <c r="G523">
        <v>160</v>
      </c>
    </row>
    <row r="524" spans="2:7">
      <c r="B524" t="s">
        <v>4674</v>
      </c>
      <c r="C524">
        <v>2800</v>
      </c>
      <c r="G524">
        <v>2800</v>
      </c>
    </row>
    <row r="525" spans="2:7">
      <c r="B525" t="s">
        <v>4676</v>
      </c>
      <c r="C525">
        <v>2000</v>
      </c>
      <c r="G525">
        <v>2000</v>
      </c>
    </row>
    <row r="526" spans="2:7">
      <c r="B526" t="s">
        <v>4678</v>
      </c>
      <c r="C526">
        <v>2000</v>
      </c>
      <c r="G526">
        <v>2000</v>
      </c>
    </row>
    <row r="527" spans="2:7">
      <c r="B527" t="s">
        <v>4681</v>
      </c>
      <c r="C527">
        <v>4</v>
      </c>
      <c r="G527">
        <v>4</v>
      </c>
    </row>
    <row r="528" spans="2:7">
      <c r="B528" t="s">
        <v>4685</v>
      </c>
      <c r="C528">
        <v>2</v>
      </c>
      <c r="G528">
        <v>2</v>
      </c>
    </row>
    <row r="529" spans="2:7">
      <c r="B529" t="s">
        <v>4690</v>
      </c>
      <c r="E529">
        <v>20</v>
      </c>
      <c r="G529">
        <v>20</v>
      </c>
    </row>
    <row r="530" spans="2:7">
      <c r="B530" t="s">
        <v>4693</v>
      </c>
      <c r="E530">
        <v>8</v>
      </c>
      <c r="G530">
        <v>8</v>
      </c>
    </row>
    <row r="531" spans="2:7">
      <c r="B531" t="s">
        <v>4695</v>
      </c>
      <c r="E531">
        <v>40</v>
      </c>
      <c r="G531">
        <v>40</v>
      </c>
    </row>
    <row r="532" spans="2:7">
      <c r="B532" t="s">
        <v>4697</v>
      </c>
      <c r="E532">
        <v>8</v>
      </c>
      <c r="G532">
        <v>8</v>
      </c>
    </row>
    <row r="533" spans="2:7">
      <c r="B533" t="s">
        <v>4699</v>
      </c>
      <c r="E533">
        <v>12</v>
      </c>
      <c r="G533">
        <v>12</v>
      </c>
    </row>
    <row r="534" spans="2:7">
      <c r="B534" t="s">
        <v>4701</v>
      </c>
      <c r="E534">
        <v>4</v>
      </c>
      <c r="G534">
        <v>4</v>
      </c>
    </row>
    <row r="535" spans="2:7">
      <c r="B535" t="s">
        <v>4703</v>
      </c>
      <c r="E535">
        <v>8</v>
      </c>
      <c r="G535">
        <v>8</v>
      </c>
    </row>
    <row r="536" spans="2:7">
      <c r="B536" t="s">
        <v>4705</v>
      </c>
      <c r="E536">
        <v>4</v>
      </c>
      <c r="G536">
        <v>4</v>
      </c>
    </row>
    <row r="537" spans="2:7">
      <c r="B537" t="s">
        <v>4707</v>
      </c>
      <c r="E537">
        <v>20</v>
      </c>
      <c r="G537">
        <v>20</v>
      </c>
    </row>
    <row r="538" spans="2:7">
      <c r="B538" t="s">
        <v>4709</v>
      </c>
      <c r="E538">
        <v>8</v>
      </c>
      <c r="G538">
        <v>8</v>
      </c>
    </row>
    <row r="539" spans="2:7">
      <c r="B539" t="s">
        <v>4711</v>
      </c>
      <c r="E539">
        <v>10</v>
      </c>
      <c r="G539">
        <v>10</v>
      </c>
    </row>
    <row r="540" spans="2:7">
      <c r="B540" t="s">
        <v>4714</v>
      </c>
      <c r="E540">
        <v>4</v>
      </c>
      <c r="G540">
        <v>4</v>
      </c>
    </row>
    <row r="541" spans="2:7">
      <c r="B541" t="s">
        <v>4716</v>
      </c>
      <c r="E541">
        <v>20</v>
      </c>
      <c r="G541">
        <v>20</v>
      </c>
    </row>
    <row r="542" spans="2:7">
      <c r="B542" t="s">
        <v>4718</v>
      </c>
      <c r="E542">
        <v>8</v>
      </c>
      <c r="G542">
        <v>8</v>
      </c>
    </row>
    <row r="543" spans="2:7">
      <c r="B543" t="s">
        <v>4720</v>
      </c>
      <c r="E543">
        <v>6</v>
      </c>
      <c r="G543">
        <v>6</v>
      </c>
    </row>
    <row r="544" spans="2:7">
      <c r="B544" t="s">
        <v>4722</v>
      </c>
      <c r="E544">
        <v>2</v>
      </c>
      <c r="G544">
        <v>2</v>
      </c>
    </row>
    <row r="545" spans="2:7">
      <c r="B545" t="s">
        <v>4724</v>
      </c>
      <c r="E545">
        <v>4</v>
      </c>
      <c r="G545">
        <v>4</v>
      </c>
    </row>
    <row r="546" spans="2:7">
      <c r="B546" t="s">
        <v>4726</v>
      </c>
      <c r="E546">
        <v>2</v>
      </c>
      <c r="G546">
        <v>2</v>
      </c>
    </row>
    <row r="547" spans="2:7">
      <c r="B547" t="s">
        <v>4728</v>
      </c>
      <c r="E547">
        <v>10</v>
      </c>
      <c r="G547">
        <v>10</v>
      </c>
    </row>
    <row r="548" spans="2:7">
      <c r="B548" t="s">
        <v>4730</v>
      </c>
      <c r="E548">
        <v>4</v>
      </c>
      <c r="G548">
        <v>4</v>
      </c>
    </row>
    <row r="549" spans="2:7">
      <c r="B549" t="s">
        <v>4732</v>
      </c>
      <c r="E549">
        <v>30</v>
      </c>
      <c r="G549">
        <v>30</v>
      </c>
    </row>
    <row r="550" spans="2:7">
      <c r="B550" t="s">
        <v>4735</v>
      </c>
      <c r="E550">
        <v>20</v>
      </c>
      <c r="G550">
        <v>20</v>
      </c>
    </row>
    <row r="551" spans="2:7">
      <c r="B551" t="s">
        <v>4737</v>
      </c>
      <c r="E551">
        <v>20</v>
      </c>
      <c r="G551">
        <v>20</v>
      </c>
    </row>
    <row r="552" spans="2:7">
      <c r="B552" t="s">
        <v>4740</v>
      </c>
      <c r="E552">
        <v>20</v>
      </c>
      <c r="G552">
        <v>20</v>
      </c>
    </row>
    <row r="553" spans="2:7">
      <c r="B553" t="s">
        <v>4742</v>
      </c>
      <c r="E553">
        <v>20</v>
      </c>
      <c r="G553">
        <v>20</v>
      </c>
    </row>
    <row r="554" spans="2:7">
      <c r="B554" t="s">
        <v>4745</v>
      </c>
      <c r="E554">
        <v>40</v>
      </c>
      <c r="G554">
        <v>40</v>
      </c>
    </row>
    <row r="555" spans="2:7">
      <c r="B555" t="s">
        <v>4747</v>
      </c>
      <c r="E555">
        <v>40</v>
      </c>
      <c r="G555">
        <v>40</v>
      </c>
    </row>
    <row r="556" spans="2:7">
      <c r="B556" t="s">
        <v>4750</v>
      </c>
      <c r="E556">
        <v>200</v>
      </c>
      <c r="G556">
        <v>200</v>
      </c>
    </row>
    <row r="557" spans="2:7">
      <c r="B557" t="s">
        <v>4752</v>
      </c>
      <c r="E557">
        <v>90</v>
      </c>
      <c r="G557">
        <v>90</v>
      </c>
    </row>
    <row r="558" spans="2:7">
      <c r="B558" t="s">
        <v>4755</v>
      </c>
      <c r="E558">
        <v>40</v>
      </c>
      <c r="G558">
        <v>40</v>
      </c>
    </row>
    <row r="559" spans="2:7">
      <c r="B559" t="s">
        <v>4757</v>
      </c>
      <c r="E559">
        <v>40</v>
      </c>
      <c r="G559">
        <v>40</v>
      </c>
    </row>
    <row r="560" spans="2:7">
      <c r="B560" t="s">
        <v>4760</v>
      </c>
      <c r="E560">
        <v>4</v>
      </c>
      <c r="G560">
        <v>4</v>
      </c>
    </row>
    <row r="561" spans="2:7">
      <c r="B561" t="s">
        <v>4762</v>
      </c>
      <c r="E561">
        <v>4</v>
      </c>
      <c r="G561">
        <v>4</v>
      </c>
    </row>
    <row r="562" spans="2:7">
      <c r="B562" t="s">
        <v>4765</v>
      </c>
    </row>
    <row r="563" spans="2:7">
      <c r="B563" t="s">
        <v>4767</v>
      </c>
    </row>
    <row r="564" spans="2:7">
      <c r="B564" t="s">
        <v>4769</v>
      </c>
    </row>
    <row r="565" spans="2:7">
      <c r="B565" t="s">
        <v>4772</v>
      </c>
      <c r="E565">
        <v>500</v>
      </c>
      <c r="G565">
        <v>500</v>
      </c>
    </row>
    <row r="566" spans="2:7">
      <c r="B566" t="s">
        <v>4775</v>
      </c>
      <c r="E566">
        <v>500</v>
      </c>
      <c r="G566">
        <v>500</v>
      </c>
    </row>
    <row r="567" spans="2:7">
      <c r="B567" t="s">
        <v>4778</v>
      </c>
      <c r="E567">
        <v>100</v>
      </c>
      <c r="G567">
        <v>100</v>
      </c>
    </row>
    <row r="568" spans="2:7">
      <c r="B568" t="s">
        <v>4781</v>
      </c>
      <c r="E568">
        <v>1000</v>
      </c>
      <c r="G568">
        <v>1000</v>
      </c>
    </row>
    <row r="569" spans="2:7">
      <c r="B569" t="s">
        <v>4784</v>
      </c>
      <c r="E569">
        <v>1000</v>
      </c>
      <c r="G569">
        <v>1000</v>
      </c>
    </row>
    <row r="570" spans="2:7">
      <c r="B570" t="s">
        <v>4787</v>
      </c>
      <c r="E570">
        <v>5000</v>
      </c>
      <c r="G570">
        <v>5000</v>
      </c>
    </row>
    <row r="571" spans="2:7">
      <c r="B571" t="s">
        <v>4791</v>
      </c>
      <c r="C571">
        <v>7</v>
      </c>
      <c r="G571">
        <v>7</v>
      </c>
    </row>
    <row r="572" spans="2:7">
      <c r="B572" t="s">
        <v>4795</v>
      </c>
      <c r="E572">
        <v>2</v>
      </c>
      <c r="G572">
        <v>2</v>
      </c>
    </row>
    <row r="573" spans="2:7">
      <c r="B573" t="s">
        <v>4798</v>
      </c>
      <c r="C573">
        <v>24000</v>
      </c>
      <c r="G573">
        <v>24000</v>
      </c>
    </row>
    <row r="574" spans="2:7">
      <c r="B574" t="s">
        <v>4803</v>
      </c>
      <c r="D574">
        <v>30000</v>
      </c>
      <c r="G574">
        <v>30000</v>
      </c>
    </row>
    <row r="575" spans="2:7">
      <c r="B575" t="s">
        <v>4810</v>
      </c>
      <c r="C575">
        <v>200000</v>
      </c>
      <c r="G575">
        <v>200000</v>
      </c>
    </row>
    <row r="576" spans="2:7">
      <c r="B576" t="s">
        <v>4815</v>
      </c>
      <c r="E576">
        <v>15000</v>
      </c>
      <c r="G576">
        <v>15000</v>
      </c>
    </row>
    <row r="577" spans="2:7">
      <c r="B577" t="s">
        <v>4817</v>
      </c>
      <c r="E577">
        <v>15000</v>
      </c>
      <c r="G577">
        <v>15000</v>
      </c>
    </row>
    <row r="578" spans="2:7">
      <c r="B578" t="s">
        <v>4820</v>
      </c>
      <c r="C578">
        <v>24</v>
      </c>
      <c r="G578">
        <v>24</v>
      </c>
    </row>
    <row r="579" spans="2:7">
      <c r="B579" t="s">
        <v>4823</v>
      </c>
      <c r="C579">
        <v>48</v>
      </c>
      <c r="G579">
        <v>48</v>
      </c>
    </row>
    <row r="580" spans="2:7">
      <c r="B580" t="s">
        <v>4826</v>
      </c>
      <c r="E580">
        <v>4</v>
      </c>
      <c r="G580">
        <v>4</v>
      </c>
    </row>
    <row r="581" spans="2:7">
      <c r="B581" t="s">
        <v>4830</v>
      </c>
      <c r="C581">
        <v>46532</v>
      </c>
      <c r="G581">
        <v>46532</v>
      </c>
    </row>
    <row r="582" spans="2:7">
      <c r="B582" t="s">
        <v>4836</v>
      </c>
      <c r="C582">
        <v>46013</v>
      </c>
      <c r="G582">
        <v>46013</v>
      </c>
    </row>
    <row r="583" spans="2:7">
      <c r="B583" t="s">
        <v>4843</v>
      </c>
      <c r="C583">
        <v>90000</v>
      </c>
      <c r="G583">
        <v>90000</v>
      </c>
    </row>
    <row r="584" spans="2:7">
      <c r="B584" t="s">
        <v>4849</v>
      </c>
      <c r="C584">
        <v>460000</v>
      </c>
      <c r="G584">
        <v>460000</v>
      </c>
    </row>
    <row r="585" spans="2:7">
      <c r="B585" t="s">
        <v>4852</v>
      </c>
      <c r="D585">
        <v>1887500</v>
      </c>
      <c r="G585">
        <v>1887500</v>
      </c>
    </row>
    <row r="586" spans="2:7">
      <c r="B586" t="s">
        <v>4854</v>
      </c>
      <c r="D586">
        <v>1387500</v>
      </c>
      <c r="G586">
        <v>1387500</v>
      </c>
    </row>
    <row r="587" spans="2:7">
      <c r="B587" t="s">
        <v>4859</v>
      </c>
      <c r="D587">
        <v>527500</v>
      </c>
      <c r="G587">
        <v>527500</v>
      </c>
    </row>
    <row r="588" spans="2:7">
      <c r="B588" t="s">
        <v>4864</v>
      </c>
      <c r="C588">
        <v>275000</v>
      </c>
      <c r="G588">
        <v>275000</v>
      </c>
    </row>
    <row r="589" spans="2:7">
      <c r="B589" t="s">
        <v>4868</v>
      </c>
      <c r="D589">
        <v>450000</v>
      </c>
      <c r="G589">
        <v>450000</v>
      </c>
    </row>
    <row r="590" spans="2:7">
      <c r="B590" t="s">
        <v>4871</v>
      </c>
      <c r="C590">
        <v>51000</v>
      </c>
      <c r="G590">
        <v>51000</v>
      </c>
    </row>
    <row r="591" spans="2:7">
      <c r="B591" t="s">
        <v>4876</v>
      </c>
      <c r="C591">
        <v>350000</v>
      </c>
      <c r="G591">
        <v>350000</v>
      </c>
    </row>
    <row r="592" spans="2:7">
      <c r="B592" t="s">
        <v>4879</v>
      </c>
      <c r="C592">
        <v>150000</v>
      </c>
      <c r="G592">
        <v>150000</v>
      </c>
    </row>
    <row r="593" spans="2:7">
      <c r="B593" t="s">
        <v>4881</v>
      </c>
      <c r="D593">
        <v>500000</v>
      </c>
      <c r="G593">
        <v>500000</v>
      </c>
    </row>
    <row r="594" spans="2:7">
      <c r="B594" t="s">
        <v>4884</v>
      </c>
      <c r="D594">
        <v>10000</v>
      </c>
      <c r="G594">
        <v>10000</v>
      </c>
    </row>
    <row r="595" spans="2:7">
      <c r="B595" t="s">
        <v>4887</v>
      </c>
      <c r="C595">
        <v>200000</v>
      </c>
      <c r="G595">
        <v>200000</v>
      </c>
    </row>
    <row r="596" spans="2:7">
      <c r="B596" t="s">
        <v>4892</v>
      </c>
      <c r="E596">
        <v>3000</v>
      </c>
      <c r="G596">
        <v>3000</v>
      </c>
    </row>
    <row r="597" spans="2:7">
      <c r="B597" t="s">
        <v>4895</v>
      </c>
      <c r="C597">
        <v>24</v>
      </c>
      <c r="G597">
        <v>24</v>
      </c>
    </row>
    <row r="598" spans="2:7">
      <c r="B598" t="s">
        <v>4900</v>
      </c>
      <c r="D598">
        <v>5500</v>
      </c>
      <c r="G598">
        <v>5500</v>
      </c>
    </row>
    <row r="599" spans="2:7">
      <c r="B599" t="s">
        <v>4903</v>
      </c>
      <c r="C599">
        <v>24000</v>
      </c>
      <c r="G599">
        <v>24000</v>
      </c>
    </row>
    <row r="600" spans="2:7">
      <c r="B600" t="s">
        <v>4906</v>
      </c>
      <c r="D600">
        <v>300</v>
      </c>
      <c r="G600">
        <v>300</v>
      </c>
    </row>
    <row r="601" spans="2:7">
      <c r="B601" t="s">
        <v>4909</v>
      </c>
      <c r="D601">
        <v>50</v>
      </c>
      <c r="G601">
        <v>50</v>
      </c>
    </row>
    <row r="602" spans="2:7">
      <c r="B602" t="s">
        <v>4912</v>
      </c>
      <c r="D602">
        <v>1720</v>
      </c>
      <c r="G602">
        <v>1720</v>
      </c>
    </row>
    <row r="603" spans="2:7">
      <c r="B603" t="s">
        <v>4914</v>
      </c>
      <c r="D603">
        <v>50</v>
      </c>
      <c r="G603">
        <v>50</v>
      </c>
    </row>
    <row r="604" spans="2:7">
      <c r="B604" t="s">
        <v>4918</v>
      </c>
      <c r="E604">
        <v>33</v>
      </c>
      <c r="G604">
        <v>33</v>
      </c>
    </row>
    <row r="605" spans="2:7">
      <c r="B605" t="s">
        <v>4920</v>
      </c>
      <c r="D605">
        <v>50</v>
      </c>
      <c r="G605">
        <v>50</v>
      </c>
    </row>
    <row r="606" spans="2:7">
      <c r="B606" t="s">
        <v>4922</v>
      </c>
      <c r="D606">
        <v>290</v>
      </c>
      <c r="G606">
        <v>290</v>
      </c>
    </row>
    <row r="607" spans="2:7">
      <c r="B607" t="s">
        <v>4926</v>
      </c>
      <c r="E607">
        <v>580</v>
      </c>
      <c r="G607">
        <v>580</v>
      </c>
    </row>
    <row r="608" spans="2:7">
      <c r="B608" t="s">
        <v>4929</v>
      </c>
      <c r="D608">
        <v>50</v>
      </c>
      <c r="G608">
        <v>50</v>
      </c>
    </row>
    <row r="609" spans="2:7">
      <c r="B609" t="s">
        <v>4934</v>
      </c>
      <c r="D609">
        <v>2000000</v>
      </c>
      <c r="G609">
        <v>2000000</v>
      </c>
    </row>
    <row r="610" spans="2:7">
      <c r="B610" t="s">
        <v>4940</v>
      </c>
      <c r="C610">
        <v>1030</v>
      </c>
      <c r="G610">
        <v>1030</v>
      </c>
    </row>
    <row r="611" spans="2:7">
      <c r="B611" t="s">
        <v>4943</v>
      </c>
      <c r="E611">
        <v>800</v>
      </c>
      <c r="G611">
        <v>800</v>
      </c>
    </row>
    <row r="612" spans="2:7">
      <c r="B612" t="s">
        <v>4947</v>
      </c>
      <c r="E612">
        <v>300</v>
      </c>
      <c r="G612">
        <v>300</v>
      </c>
    </row>
    <row r="613" spans="2:7">
      <c r="B613" t="s">
        <v>4950</v>
      </c>
      <c r="E613">
        <v>300</v>
      </c>
      <c r="G613">
        <v>300</v>
      </c>
    </row>
    <row r="614" spans="2:7">
      <c r="B614" t="s">
        <v>4953</v>
      </c>
      <c r="E614">
        <v>1000</v>
      </c>
      <c r="G614">
        <v>1000</v>
      </c>
    </row>
    <row r="615" spans="2:7">
      <c r="B615" t="s">
        <v>4956</v>
      </c>
      <c r="E615">
        <v>1500</v>
      </c>
      <c r="G615">
        <v>1500</v>
      </c>
    </row>
    <row r="616" spans="2:7">
      <c r="B616" t="s">
        <v>4961</v>
      </c>
      <c r="C616">
        <v>800</v>
      </c>
      <c r="G616">
        <v>800</v>
      </c>
    </row>
    <row r="617" spans="2:7">
      <c r="B617" t="s">
        <v>4963</v>
      </c>
      <c r="C617">
        <v>800</v>
      </c>
      <c r="G617">
        <v>800</v>
      </c>
    </row>
    <row r="618" spans="2:7">
      <c r="B618" t="s">
        <v>4965</v>
      </c>
      <c r="C618">
        <v>800</v>
      </c>
      <c r="G618">
        <v>800</v>
      </c>
    </row>
    <row r="619" spans="2:7">
      <c r="B619" t="s">
        <v>4968</v>
      </c>
      <c r="C619">
        <v>800</v>
      </c>
      <c r="G619">
        <v>800</v>
      </c>
    </row>
    <row r="620" spans="2:7">
      <c r="B620" t="s">
        <v>4972</v>
      </c>
      <c r="E620">
        <v>1000</v>
      </c>
      <c r="G620">
        <v>1000</v>
      </c>
    </row>
    <row r="621" spans="2:7">
      <c r="B621" t="s">
        <v>4975</v>
      </c>
      <c r="E621">
        <v>200</v>
      </c>
      <c r="G621">
        <v>200</v>
      </c>
    </row>
    <row r="622" spans="2:7">
      <c r="B622" t="s">
        <v>4979</v>
      </c>
      <c r="E622">
        <v>3000</v>
      </c>
      <c r="G622">
        <v>3000</v>
      </c>
    </row>
    <row r="623" spans="2:7">
      <c r="B623" t="s">
        <v>4982</v>
      </c>
      <c r="C623">
        <v>7000</v>
      </c>
      <c r="G623">
        <v>7000</v>
      </c>
    </row>
    <row r="624" spans="2:7">
      <c r="B624" t="s">
        <v>4984</v>
      </c>
      <c r="C624">
        <v>114500</v>
      </c>
      <c r="G624">
        <v>114500</v>
      </c>
    </row>
    <row r="625" spans="2:7">
      <c r="B625" t="s">
        <v>4988</v>
      </c>
      <c r="D625">
        <v>190000</v>
      </c>
      <c r="G625">
        <v>190000</v>
      </c>
    </row>
    <row r="626" spans="2:7">
      <c r="B626" t="s">
        <v>4990</v>
      </c>
      <c r="D626">
        <v>170000</v>
      </c>
      <c r="G626">
        <v>170000</v>
      </c>
    </row>
    <row r="627" spans="2:7">
      <c r="B627" t="s">
        <v>4992</v>
      </c>
      <c r="D627">
        <v>20000</v>
      </c>
      <c r="G627">
        <v>20000</v>
      </c>
    </row>
    <row r="628" spans="2:7">
      <c r="B628" t="s">
        <v>4994</v>
      </c>
      <c r="D628">
        <v>7000</v>
      </c>
      <c r="G628">
        <v>7000</v>
      </c>
    </row>
    <row r="629" spans="2:7">
      <c r="B629" t="s">
        <v>4998</v>
      </c>
      <c r="F629">
        <v>10000</v>
      </c>
      <c r="G629">
        <v>10000</v>
      </c>
    </row>
    <row r="630" spans="2:7">
      <c r="B630" t="s">
        <v>5001</v>
      </c>
      <c r="F630">
        <v>6000</v>
      </c>
      <c r="G630">
        <v>6000</v>
      </c>
    </row>
    <row r="631" spans="2:7">
      <c r="B631" t="s">
        <v>5003</v>
      </c>
      <c r="D631">
        <v>300000</v>
      </c>
      <c r="G631">
        <v>300000</v>
      </c>
    </row>
    <row r="632" spans="2:7">
      <c r="B632" t="s">
        <v>5006</v>
      </c>
      <c r="D632">
        <v>35000</v>
      </c>
      <c r="G632">
        <v>35000</v>
      </c>
    </row>
    <row r="633" spans="2:7">
      <c r="B633" t="s">
        <v>5008</v>
      </c>
      <c r="D633">
        <v>60000</v>
      </c>
      <c r="G633">
        <v>60000</v>
      </c>
    </row>
    <row r="634" spans="2:7">
      <c r="B634" t="s">
        <v>5012</v>
      </c>
      <c r="C634">
        <v>160000</v>
      </c>
      <c r="G634">
        <v>160000</v>
      </c>
    </row>
    <row r="635" spans="2:7">
      <c r="B635" t="s">
        <v>5015</v>
      </c>
      <c r="C635">
        <v>150000</v>
      </c>
      <c r="G635">
        <v>150000</v>
      </c>
    </row>
    <row r="636" spans="2:7">
      <c r="B636" t="s">
        <v>5019</v>
      </c>
      <c r="E636">
        <v>30000</v>
      </c>
      <c r="G636">
        <v>30000</v>
      </c>
    </row>
    <row r="637" spans="2:7">
      <c r="B637" t="s">
        <v>5023</v>
      </c>
      <c r="C637">
        <v>170000</v>
      </c>
      <c r="G637">
        <v>170000</v>
      </c>
    </row>
    <row r="638" spans="2:7">
      <c r="B638" t="s">
        <v>5027</v>
      </c>
      <c r="D638">
        <v>40000</v>
      </c>
      <c r="G638">
        <v>40000</v>
      </c>
    </row>
    <row r="639" spans="2:7">
      <c r="B639" t="s">
        <v>5029</v>
      </c>
      <c r="C639">
        <v>200000</v>
      </c>
      <c r="G639">
        <v>200000</v>
      </c>
    </row>
    <row r="640" spans="2:7">
      <c r="B640" t="s">
        <v>5031</v>
      </c>
      <c r="C640">
        <v>1590000</v>
      </c>
      <c r="G640">
        <v>1590000</v>
      </c>
    </row>
    <row r="641" spans="2:7">
      <c r="B641" t="s">
        <v>5033</v>
      </c>
      <c r="C641">
        <v>1460000</v>
      </c>
      <c r="G641">
        <v>1460000</v>
      </c>
    </row>
    <row r="642" spans="2:7">
      <c r="B642" t="s">
        <v>5036</v>
      </c>
      <c r="C642">
        <v>125000</v>
      </c>
      <c r="G642">
        <v>125000</v>
      </c>
    </row>
    <row r="643" spans="2:7">
      <c r="B643" t="s">
        <v>5038</v>
      </c>
      <c r="C643">
        <v>70000</v>
      </c>
      <c r="G643">
        <v>70000</v>
      </c>
    </row>
    <row r="644" spans="2:7">
      <c r="B644" t="s">
        <v>5041</v>
      </c>
      <c r="C644">
        <v>150000</v>
      </c>
      <c r="G644">
        <v>150000</v>
      </c>
    </row>
    <row r="645" spans="2:7">
      <c r="B645" t="s">
        <v>5045</v>
      </c>
      <c r="F645">
        <v>10000</v>
      </c>
      <c r="G645">
        <v>10000</v>
      </c>
    </row>
    <row r="646" spans="2:7">
      <c r="B646" t="s">
        <v>5050</v>
      </c>
      <c r="C646">
        <v>2000</v>
      </c>
      <c r="G646">
        <v>2000</v>
      </c>
    </row>
    <row r="647" spans="2:7">
      <c r="B647" t="s">
        <v>5054</v>
      </c>
      <c r="D647">
        <v>10000</v>
      </c>
      <c r="G647">
        <v>10000</v>
      </c>
    </row>
    <row r="648" spans="2:7">
      <c r="B648" t="s">
        <v>5056</v>
      </c>
      <c r="D648">
        <v>27000</v>
      </c>
      <c r="G648">
        <v>27000</v>
      </c>
    </row>
    <row r="649" spans="2:7">
      <c r="B649" t="s">
        <v>5061</v>
      </c>
      <c r="C649">
        <v>47000</v>
      </c>
      <c r="G649">
        <v>47000</v>
      </c>
    </row>
    <row r="650" spans="2:7">
      <c r="B650" t="s">
        <v>5064</v>
      </c>
      <c r="C650">
        <v>6000</v>
      </c>
      <c r="G650">
        <v>6000</v>
      </c>
    </row>
    <row r="651" spans="2:7">
      <c r="B651" t="s">
        <v>5066</v>
      </c>
      <c r="C651">
        <v>2000</v>
      </c>
      <c r="G651">
        <v>2000</v>
      </c>
    </row>
    <row r="652" spans="2:7">
      <c r="B652" t="s">
        <v>5070</v>
      </c>
      <c r="E652">
        <v>10</v>
      </c>
      <c r="G652">
        <v>10</v>
      </c>
    </row>
    <row r="653" spans="2:7">
      <c r="B653" t="s">
        <v>5072</v>
      </c>
      <c r="E653">
        <v>10</v>
      </c>
      <c r="G653">
        <v>10</v>
      </c>
    </row>
    <row r="654" spans="2:7">
      <c r="B654" t="s">
        <v>5076</v>
      </c>
      <c r="C654">
        <v>212200</v>
      </c>
      <c r="G654">
        <v>212200</v>
      </c>
    </row>
    <row r="655" spans="2:7">
      <c r="B655" t="s">
        <v>5079</v>
      </c>
      <c r="D655">
        <v>21500</v>
      </c>
      <c r="G655">
        <v>21500</v>
      </c>
    </row>
    <row r="656" spans="2:7">
      <c r="B656" t="s">
        <v>5081</v>
      </c>
      <c r="F656">
        <v>6500</v>
      </c>
      <c r="G656">
        <v>6500</v>
      </c>
    </row>
    <row r="657" spans="2:7">
      <c r="B657" t="s">
        <v>5084</v>
      </c>
      <c r="D657">
        <v>2820000</v>
      </c>
      <c r="G657">
        <v>2820000</v>
      </c>
    </row>
    <row r="658" spans="2:7">
      <c r="B658" t="s">
        <v>5087</v>
      </c>
      <c r="C658">
        <v>1589300</v>
      </c>
      <c r="G658">
        <v>1589300</v>
      </c>
    </row>
    <row r="659" spans="2:7">
      <c r="B659" t="s">
        <v>5091</v>
      </c>
      <c r="E659">
        <v>450000</v>
      </c>
      <c r="G659">
        <v>450000</v>
      </c>
    </row>
    <row r="660" spans="2:7">
      <c r="B660" t="s">
        <v>5095</v>
      </c>
      <c r="C660">
        <v>116000</v>
      </c>
      <c r="G660">
        <v>116000</v>
      </c>
    </row>
    <row r="661" spans="2:7">
      <c r="B661" t="s">
        <v>5097</v>
      </c>
      <c r="E661">
        <v>10500</v>
      </c>
      <c r="G661">
        <v>10500</v>
      </c>
    </row>
    <row r="662" spans="2:7">
      <c r="B662" t="s">
        <v>5101</v>
      </c>
      <c r="C662">
        <v>178000</v>
      </c>
      <c r="G662">
        <v>178000</v>
      </c>
    </row>
    <row r="663" spans="2:7">
      <c r="B663" t="s">
        <v>5106</v>
      </c>
      <c r="E663">
        <v>10000</v>
      </c>
      <c r="G663">
        <v>10000</v>
      </c>
    </row>
    <row r="664" spans="2:7">
      <c r="B664" t="s">
        <v>5111</v>
      </c>
      <c r="C664">
        <v>380200</v>
      </c>
      <c r="G664">
        <v>380200</v>
      </c>
    </row>
    <row r="665" spans="2:7">
      <c r="B665" t="s">
        <v>5115</v>
      </c>
      <c r="E665">
        <v>150</v>
      </c>
      <c r="G665">
        <v>150</v>
      </c>
    </row>
    <row r="666" spans="2:7">
      <c r="B666" t="s">
        <v>5118</v>
      </c>
      <c r="E666">
        <v>10000</v>
      </c>
      <c r="G666">
        <v>10000</v>
      </c>
    </row>
    <row r="667" spans="2:7">
      <c r="B667" t="s">
        <v>5119</v>
      </c>
      <c r="E667">
        <v>5000</v>
      </c>
      <c r="G667">
        <v>5000</v>
      </c>
    </row>
    <row r="668" spans="2:7">
      <c r="B668" t="s">
        <v>5122</v>
      </c>
      <c r="C668">
        <v>10</v>
      </c>
      <c r="G668">
        <v>10</v>
      </c>
    </row>
    <row r="669" spans="2:7">
      <c r="B669" t="s">
        <v>5126</v>
      </c>
      <c r="C669">
        <v>452000</v>
      </c>
      <c r="G669">
        <v>452000</v>
      </c>
    </row>
    <row r="670" spans="2:7">
      <c r="B670" t="s">
        <v>5129</v>
      </c>
      <c r="C670">
        <v>3750000</v>
      </c>
      <c r="G670">
        <v>3750000</v>
      </c>
    </row>
    <row r="671" spans="2:7">
      <c r="B671" t="s">
        <v>5132</v>
      </c>
      <c r="D671">
        <v>1420000</v>
      </c>
      <c r="G671">
        <v>1420000</v>
      </c>
    </row>
    <row r="672" spans="2:7">
      <c r="B672" t="s">
        <v>5135</v>
      </c>
      <c r="C672">
        <v>100</v>
      </c>
      <c r="G672">
        <v>100</v>
      </c>
    </row>
    <row r="673" spans="2:7">
      <c r="B673" t="s">
        <v>5138</v>
      </c>
      <c r="C673">
        <v>1100</v>
      </c>
      <c r="G673">
        <v>1100</v>
      </c>
    </row>
    <row r="674" spans="2:7">
      <c r="B674" t="s">
        <v>5141</v>
      </c>
      <c r="C674">
        <v>1100</v>
      </c>
      <c r="G674">
        <v>1100</v>
      </c>
    </row>
    <row r="675" spans="2:7">
      <c r="B675" t="s">
        <v>5146</v>
      </c>
      <c r="C675">
        <v>11</v>
      </c>
      <c r="G675">
        <v>11</v>
      </c>
    </row>
    <row r="676" spans="2:7">
      <c r="B676" t="s">
        <v>5149</v>
      </c>
    </row>
    <row r="677" spans="2:7">
      <c r="B677" t="s">
        <v>5152</v>
      </c>
      <c r="C677">
        <v>200</v>
      </c>
      <c r="G677">
        <v>200</v>
      </c>
    </row>
    <row r="678" spans="2:7">
      <c r="B678" t="s">
        <v>5155</v>
      </c>
      <c r="C678">
        <v>1050</v>
      </c>
      <c r="G678">
        <v>1050</v>
      </c>
    </row>
    <row r="679" spans="2:7">
      <c r="B679" t="s">
        <v>5158</v>
      </c>
      <c r="C679">
        <v>2527500</v>
      </c>
      <c r="G679">
        <v>2527500</v>
      </c>
    </row>
    <row r="680" spans="2:7">
      <c r="B680" t="s">
        <v>5161</v>
      </c>
      <c r="C680">
        <v>80</v>
      </c>
      <c r="G680">
        <v>80</v>
      </c>
    </row>
    <row r="681" spans="2:7">
      <c r="B681" t="s">
        <v>5165</v>
      </c>
      <c r="E681">
        <v>1</v>
      </c>
      <c r="G681">
        <v>1</v>
      </c>
    </row>
    <row r="682" spans="2:7">
      <c r="B682" t="s">
        <v>5168</v>
      </c>
      <c r="C682">
        <v>30</v>
      </c>
      <c r="G682">
        <v>30</v>
      </c>
    </row>
    <row r="683" spans="2:7">
      <c r="B683" t="s">
        <v>5171</v>
      </c>
    </row>
    <row r="684" spans="2:7">
      <c r="B684" t="s">
        <v>5174</v>
      </c>
      <c r="C684">
        <v>24</v>
      </c>
      <c r="G684">
        <v>24</v>
      </c>
    </row>
    <row r="685" spans="2:7">
      <c r="B685" t="s">
        <v>5178</v>
      </c>
      <c r="C685">
        <v>50050</v>
      </c>
      <c r="G685">
        <v>50050</v>
      </c>
    </row>
    <row r="686" spans="2:7">
      <c r="B686" t="s">
        <v>5181</v>
      </c>
      <c r="C686">
        <v>400</v>
      </c>
      <c r="G686">
        <v>400</v>
      </c>
    </row>
    <row r="687" spans="2:7">
      <c r="B687" t="s">
        <v>5186</v>
      </c>
      <c r="D687">
        <v>24</v>
      </c>
      <c r="G687">
        <v>24</v>
      </c>
    </row>
    <row r="688" spans="2:7">
      <c r="B688" t="s">
        <v>5189</v>
      </c>
      <c r="D688">
        <v>7</v>
      </c>
      <c r="G688">
        <v>7</v>
      </c>
    </row>
    <row r="689" spans="2:7">
      <c r="B689" t="s">
        <v>5190</v>
      </c>
      <c r="D689">
        <v>13</v>
      </c>
      <c r="G689">
        <v>13</v>
      </c>
    </row>
    <row r="690" spans="2:7">
      <c r="B690" t="s">
        <v>5193</v>
      </c>
      <c r="D690">
        <v>2</v>
      </c>
      <c r="G690">
        <v>2</v>
      </c>
    </row>
    <row r="691" spans="2:7">
      <c r="B691" t="s">
        <v>5195</v>
      </c>
      <c r="C691">
        <v>800</v>
      </c>
      <c r="G691">
        <v>800</v>
      </c>
    </row>
    <row r="692" spans="2:7">
      <c r="B692" t="s">
        <v>5199</v>
      </c>
      <c r="E692">
        <v>100</v>
      </c>
      <c r="G692">
        <v>100</v>
      </c>
    </row>
    <row r="693" spans="2:7">
      <c r="B693" t="s">
        <v>5201</v>
      </c>
      <c r="C693">
        <v>1600</v>
      </c>
      <c r="G693">
        <v>1600</v>
      </c>
    </row>
    <row r="694" spans="2:7">
      <c r="B694" t="s">
        <v>5204</v>
      </c>
      <c r="C694">
        <v>1600</v>
      </c>
      <c r="G694">
        <v>1600</v>
      </c>
    </row>
    <row r="695" spans="2:7">
      <c r="B695" t="s">
        <v>5208</v>
      </c>
      <c r="E695">
        <v>1050</v>
      </c>
      <c r="G695">
        <v>1050</v>
      </c>
    </row>
    <row r="696" spans="2:7">
      <c r="B696" t="s">
        <v>5211</v>
      </c>
      <c r="D696">
        <v>300</v>
      </c>
      <c r="G696">
        <v>300</v>
      </c>
    </row>
    <row r="697" spans="2:7">
      <c r="B697" t="s">
        <v>5214</v>
      </c>
      <c r="C697">
        <v>300</v>
      </c>
      <c r="G697">
        <v>300</v>
      </c>
    </row>
    <row r="698" spans="2:7">
      <c r="B698" t="s">
        <v>5217</v>
      </c>
      <c r="E698">
        <v>5250</v>
      </c>
      <c r="G698">
        <v>5250</v>
      </c>
    </row>
    <row r="699" spans="2:7">
      <c r="B699" t="s">
        <v>5219</v>
      </c>
      <c r="C699">
        <v>720</v>
      </c>
      <c r="G699">
        <v>720</v>
      </c>
    </row>
    <row r="700" spans="2:7">
      <c r="B700" t="s">
        <v>5222</v>
      </c>
      <c r="C700">
        <v>1000</v>
      </c>
      <c r="G700">
        <v>1000</v>
      </c>
    </row>
    <row r="701" spans="2:7">
      <c r="B701" t="s">
        <v>5224</v>
      </c>
      <c r="C701">
        <v>2540</v>
      </c>
      <c r="G701">
        <v>2540</v>
      </c>
    </row>
    <row r="702" spans="2:7">
      <c r="B702" t="s">
        <v>5225</v>
      </c>
      <c r="C702">
        <v>1560</v>
      </c>
      <c r="G702">
        <v>1560</v>
      </c>
    </row>
    <row r="703" spans="2:7">
      <c r="B703" t="s">
        <v>5230</v>
      </c>
      <c r="E703">
        <v>124000</v>
      </c>
      <c r="G703">
        <v>124000</v>
      </c>
    </row>
    <row r="704" spans="2:7">
      <c r="B704" t="s">
        <v>5232</v>
      </c>
      <c r="C704">
        <v>330</v>
      </c>
      <c r="G704">
        <v>330</v>
      </c>
    </row>
    <row r="705" spans="2:7">
      <c r="B705" t="s">
        <v>5234</v>
      </c>
      <c r="C705">
        <v>1260</v>
      </c>
      <c r="G705">
        <v>1260</v>
      </c>
    </row>
    <row r="706" spans="2:7">
      <c r="B706" t="s">
        <v>5237</v>
      </c>
      <c r="E706">
        <v>500</v>
      </c>
      <c r="G706">
        <v>500</v>
      </c>
    </row>
    <row r="707" spans="2:7">
      <c r="B707" t="s">
        <v>5239</v>
      </c>
      <c r="C707">
        <v>90</v>
      </c>
      <c r="G707">
        <v>90</v>
      </c>
    </row>
    <row r="708" spans="2:7">
      <c r="B708" t="s">
        <v>5241</v>
      </c>
      <c r="C708">
        <v>60</v>
      </c>
      <c r="G708">
        <v>60</v>
      </c>
    </row>
    <row r="709" spans="2:7">
      <c r="B709" t="s">
        <v>5242</v>
      </c>
      <c r="C709">
        <v>180</v>
      </c>
      <c r="G709">
        <v>180</v>
      </c>
    </row>
    <row r="710" spans="2:7">
      <c r="B710" t="s">
        <v>5243</v>
      </c>
      <c r="C710">
        <v>120</v>
      </c>
      <c r="G710">
        <v>120</v>
      </c>
    </row>
    <row r="711" spans="2:7">
      <c r="B711" t="s">
        <v>5244</v>
      </c>
      <c r="C711">
        <v>4080</v>
      </c>
      <c r="G711">
        <v>4080</v>
      </c>
    </row>
    <row r="712" spans="2:7">
      <c r="B712" t="s">
        <v>5247</v>
      </c>
      <c r="D712">
        <v>1595</v>
      </c>
      <c r="G712">
        <v>1595</v>
      </c>
    </row>
    <row r="713" spans="2:7">
      <c r="B713" t="s">
        <v>5248</v>
      </c>
      <c r="E713">
        <v>2550</v>
      </c>
      <c r="G713">
        <v>2550</v>
      </c>
    </row>
    <row r="714" spans="2:7">
      <c r="B714" t="s">
        <v>5251</v>
      </c>
      <c r="E714">
        <v>1000</v>
      </c>
      <c r="G714">
        <v>1000</v>
      </c>
    </row>
    <row r="715" spans="2:7">
      <c r="B715" t="s">
        <v>5254</v>
      </c>
      <c r="D715">
        <v>8620</v>
      </c>
      <c r="G715">
        <v>8620</v>
      </c>
    </row>
    <row r="716" spans="2:7">
      <c r="B716" t="s">
        <v>5256</v>
      </c>
      <c r="C716">
        <v>1000</v>
      </c>
      <c r="G716">
        <v>1000</v>
      </c>
    </row>
    <row r="717" spans="2:7">
      <c r="B717" t="s">
        <v>2936</v>
      </c>
      <c r="C717">
        <v>33129477</v>
      </c>
      <c r="D717">
        <v>18929977</v>
      </c>
      <c r="E717">
        <v>6219599</v>
      </c>
      <c r="F717">
        <v>159243</v>
      </c>
      <c r="G717">
        <v>58438296</v>
      </c>
    </row>
  </sheetData>
  <autoFilter ref="B3:G3" xr:uid="{7A6ACD3F-F4E5-46C2-A8A1-43DD33F202EB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30DD-DC6C-49E8-91D7-3C3C8561D38A}">
  <dimension ref="A1:S7685"/>
  <sheetViews>
    <sheetView zoomScale="55" zoomScaleNormal="55" workbookViewId="0">
      <selection activeCell="E45" sqref="E45"/>
    </sheetView>
  </sheetViews>
  <sheetFormatPr defaultRowHeight="15"/>
  <cols>
    <col min="2" max="2" width="16.7109375" customWidth="1"/>
    <col min="3" max="3" width="25" customWidth="1"/>
    <col min="4" max="4" width="16.7109375" customWidth="1"/>
    <col min="5" max="5" width="26.42578125" customWidth="1"/>
    <col min="6" max="6" width="20" customWidth="1"/>
    <col min="7" max="7" width="15.7109375" bestFit="1" customWidth="1"/>
    <col min="8" max="8" width="19" bestFit="1" customWidth="1"/>
    <col min="9" max="9" width="13" customWidth="1"/>
    <col min="10" max="10" width="19.28515625" customWidth="1"/>
    <col min="11" max="11" width="33.42578125" customWidth="1"/>
    <col min="12" max="12" width="23.5703125" customWidth="1"/>
    <col min="13" max="13" width="9.42578125" bestFit="1" customWidth="1"/>
    <col min="14" max="14" width="26.85546875" bestFit="1" customWidth="1"/>
    <col min="15" max="15" width="15.7109375" bestFit="1" customWidth="1"/>
    <col min="16" max="16" width="19" bestFit="1" customWidth="1"/>
    <col min="17" max="17" width="48.5703125" bestFit="1" customWidth="1"/>
    <col min="18" max="18" width="15.7109375" bestFit="1" customWidth="1"/>
    <col min="19" max="19" width="10.7109375" bestFit="1" customWidth="1"/>
  </cols>
  <sheetData>
    <row r="1" spans="1:19" ht="15.75">
      <c r="A1" s="13" t="s">
        <v>5264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5266</v>
      </c>
      <c r="H1" s="13" t="s">
        <v>5267</v>
      </c>
      <c r="J1" s="7" t="s">
        <v>5262</v>
      </c>
      <c r="N1" s="12"/>
    </row>
    <row r="2" spans="1:19" ht="16.5">
      <c r="A2" s="10">
        <v>1</v>
      </c>
      <c r="B2" s="3" t="s">
        <v>21</v>
      </c>
      <c r="C2" s="2" t="s">
        <v>55</v>
      </c>
      <c r="D2" s="2" t="s">
        <v>50</v>
      </c>
      <c r="E2" s="2" t="s">
        <v>56</v>
      </c>
      <c r="F2" s="4">
        <v>50</v>
      </c>
      <c r="G2" s="10" t="str">
        <f>INDEX($B$2:$B$9999,MATCH(_xlfn.MAXIFS($F$2:$F$9999,$C$2:$C$9999,C2),$F$1:$F$9999,0))</f>
        <v xml:space="preserve">2024/01 </v>
      </c>
      <c r="H2" s="10">
        <f t="shared" ref="H2:H65" si="0">_xlfn.MAXIFS(F:F,C:C,C2,G:G,G2)</f>
        <v>330</v>
      </c>
      <c r="J2" s="7" t="s">
        <v>1</v>
      </c>
      <c r="K2" s="7" t="s">
        <v>2</v>
      </c>
      <c r="L2" s="7" t="s">
        <v>3</v>
      </c>
      <c r="M2" t="s">
        <v>5263</v>
      </c>
      <c r="N2" s="9" t="s">
        <v>5284</v>
      </c>
      <c r="O2" s="9" t="s">
        <v>5266</v>
      </c>
      <c r="P2" s="9" t="s">
        <v>5268</v>
      </c>
      <c r="Q2" s="11" t="s">
        <v>5273</v>
      </c>
      <c r="R2" s="11" t="s">
        <v>5270</v>
      </c>
      <c r="S2" s="11" t="s">
        <v>5275</v>
      </c>
    </row>
    <row r="3" spans="1:19" ht="15.75">
      <c r="A3" s="10">
        <v>2</v>
      </c>
      <c r="B3" s="3" t="s">
        <v>21</v>
      </c>
      <c r="C3" s="2" t="s">
        <v>57</v>
      </c>
      <c r="D3" s="2" t="s">
        <v>50</v>
      </c>
      <c r="E3" s="2" t="s">
        <v>58</v>
      </c>
      <c r="F3" s="4">
        <v>30</v>
      </c>
      <c r="G3" s="10" t="str">
        <f t="shared" ref="G3:G66" si="1">INDEX($B$2:$B$9999,MATCH(_xlfn.MAXIFS($F$2:$F$9999,$C$2:$C$9999,C3),$F$1:$F$9999,0))</f>
        <v xml:space="preserve">2024/01 </v>
      </c>
      <c r="H3" s="10">
        <f t="shared" si="0"/>
        <v>150</v>
      </c>
      <c r="J3" t="s">
        <v>51</v>
      </c>
      <c r="K3" t="s">
        <v>50</v>
      </c>
      <c r="L3" t="s">
        <v>52</v>
      </c>
      <c r="M3" s="8">
        <v>340</v>
      </c>
      <c r="N3" s="12">
        <f t="shared" ref="N3:N65" si="2">+M3/20</f>
        <v>17</v>
      </c>
      <c r="O3" t="str">
        <f t="shared" ref="O3:O66" si="3">VLOOKUP(J3,$C$2:$G$9999,5,0)</f>
        <v xml:space="preserve">2024/01 </v>
      </c>
      <c r="P3">
        <f t="shared" ref="P3:P66" si="4">VLOOKUP(J3,$C$2:$H$9999,6,0)</f>
        <v>110</v>
      </c>
      <c r="Q3" t="e">
        <f>VLOOKUP(J3,'구매현황_2301-2603'!$E$2:$I$1312,5,0)</f>
        <v>#N/A</v>
      </c>
      <c r="R3" t="e">
        <f>VLOOKUP(Q3,리드타임!$B$3:$D$10,3,0)</f>
        <v>#N/A</v>
      </c>
      <c r="S3">
        <f t="shared" ref="S3:S65" si="5">IFERROR(N3/20*R3,N3/20*90)</f>
        <v>76.5</v>
      </c>
    </row>
    <row r="4" spans="1:19" ht="15.75">
      <c r="A4" s="10">
        <v>3</v>
      </c>
      <c r="B4" s="3" t="s">
        <v>21</v>
      </c>
      <c r="C4" s="2" t="s">
        <v>66</v>
      </c>
      <c r="D4" s="2" t="s">
        <v>62</v>
      </c>
      <c r="E4" s="2" t="s">
        <v>58</v>
      </c>
      <c r="F4" s="4">
        <v>10</v>
      </c>
      <c r="G4" s="10" t="str">
        <f t="shared" si="1"/>
        <v xml:space="preserve">2024/01 </v>
      </c>
      <c r="H4" s="10">
        <f t="shared" si="0"/>
        <v>200</v>
      </c>
      <c r="J4" t="s">
        <v>53</v>
      </c>
      <c r="K4" t="s">
        <v>50</v>
      </c>
      <c r="L4" t="s">
        <v>54</v>
      </c>
      <c r="M4" s="8">
        <v>230</v>
      </c>
      <c r="N4" s="12">
        <f t="shared" si="2"/>
        <v>11.5</v>
      </c>
      <c r="O4" t="str">
        <f t="shared" si="3"/>
        <v xml:space="preserve">2024/01 </v>
      </c>
      <c r="P4">
        <f t="shared" si="4"/>
        <v>100</v>
      </c>
      <c r="Q4" t="e">
        <f>VLOOKUP(J4,'구매현황_2301-2603'!$E$2:$I$1312,5,0)</f>
        <v>#N/A</v>
      </c>
      <c r="R4" t="e">
        <f>VLOOKUP(Q4,리드타임!$B$3:$D$10,3,0)</f>
        <v>#N/A</v>
      </c>
      <c r="S4">
        <f t="shared" si="5"/>
        <v>51.749999999999993</v>
      </c>
    </row>
    <row r="5" spans="1:19" ht="15.75">
      <c r="A5" s="10">
        <v>4</v>
      </c>
      <c r="B5" s="3" t="s">
        <v>21</v>
      </c>
      <c r="C5" s="2" t="s">
        <v>72</v>
      </c>
      <c r="D5" s="2" t="s">
        <v>69</v>
      </c>
      <c r="E5" s="2" t="s">
        <v>73</v>
      </c>
      <c r="F5" s="4">
        <v>30</v>
      </c>
      <c r="G5" s="10" t="str">
        <f t="shared" si="1"/>
        <v xml:space="preserve">2024/01 </v>
      </c>
      <c r="H5" s="10">
        <f t="shared" si="0"/>
        <v>200</v>
      </c>
      <c r="J5" t="s">
        <v>55</v>
      </c>
      <c r="K5" t="s">
        <v>50</v>
      </c>
      <c r="L5" t="s">
        <v>56</v>
      </c>
      <c r="M5" s="8">
        <v>1620</v>
      </c>
      <c r="N5" s="12">
        <f t="shared" si="2"/>
        <v>81</v>
      </c>
      <c r="O5" t="str">
        <f t="shared" si="3"/>
        <v xml:space="preserve">2024/01 </v>
      </c>
      <c r="P5">
        <f t="shared" si="4"/>
        <v>330</v>
      </c>
      <c r="Q5" t="e">
        <f>VLOOKUP(J5,'구매현황_2301-2603'!$E$2:$I$1312,5,0)</f>
        <v>#N/A</v>
      </c>
      <c r="R5" t="e">
        <f>VLOOKUP(Q5,리드타임!$B$3:$D$10,3,0)</f>
        <v>#N/A</v>
      </c>
      <c r="S5">
        <f t="shared" si="5"/>
        <v>364.5</v>
      </c>
    </row>
    <row r="6" spans="1:19" ht="15.75">
      <c r="A6" s="10">
        <v>5</v>
      </c>
      <c r="B6" s="3" t="s">
        <v>21</v>
      </c>
      <c r="C6" s="2" t="s">
        <v>76</v>
      </c>
      <c r="D6" s="2" t="s">
        <v>69</v>
      </c>
      <c r="E6" s="2" t="s">
        <v>56</v>
      </c>
      <c r="F6" s="4">
        <v>10</v>
      </c>
      <c r="G6" s="10" t="str">
        <f t="shared" si="1"/>
        <v xml:space="preserve">2024/01 </v>
      </c>
      <c r="H6" s="10">
        <f t="shared" si="0"/>
        <v>20</v>
      </c>
      <c r="J6" t="s">
        <v>57</v>
      </c>
      <c r="K6" t="s">
        <v>50</v>
      </c>
      <c r="L6" t="s">
        <v>58</v>
      </c>
      <c r="M6" s="8">
        <v>765</v>
      </c>
      <c r="N6" s="12">
        <f t="shared" si="2"/>
        <v>38.25</v>
      </c>
      <c r="O6" t="str">
        <f t="shared" si="3"/>
        <v xml:space="preserve">2024/01 </v>
      </c>
      <c r="P6">
        <f t="shared" si="4"/>
        <v>150</v>
      </c>
      <c r="Q6" t="e">
        <f>VLOOKUP(J6,'구매현황_2301-2603'!$E$2:$I$1312,5,0)</f>
        <v>#N/A</v>
      </c>
      <c r="R6" t="e">
        <f>VLOOKUP(Q6,리드타임!$B$3:$D$10,3,0)</f>
        <v>#N/A</v>
      </c>
      <c r="S6">
        <f t="shared" si="5"/>
        <v>172.125</v>
      </c>
    </row>
    <row r="7" spans="1:19" ht="15.75">
      <c r="A7" s="10">
        <v>6</v>
      </c>
      <c r="B7" s="3" t="s">
        <v>21</v>
      </c>
      <c r="C7" s="2" t="s">
        <v>91</v>
      </c>
      <c r="D7" s="2" t="s">
        <v>62</v>
      </c>
      <c r="E7" s="2" t="s">
        <v>56</v>
      </c>
      <c r="F7" s="4">
        <v>40</v>
      </c>
      <c r="G7" s="10" t="str">
        <f t="shared" si="1"/>
        <v xml:space="preserve">2024/01 </v>
      </c>
      <c r="H7" s="10">
        <f t="shared" si="0"/>
        <v>200</v>
      </c>
      <c r="J7" t="s">
        <v>60</v>
      </c>
      <c r="K7" t="s">
        <v>59</v>
      </c>
      <c r="L7" t="s">
        <v>52</v>
      </c>
      <c r="M7" s="8">
        <v>260</v>
      </c>
      <c r="N7" s="12">
        <f t="shared" si="2"/>
        <v>13</v>
      </c>
      <c r="O7" t="str">
        <f t="shared" si="3"/>
        <v xml:space="preserve">2024/01 </v>
      </c>
      <c r="P7">
        <f t="shared" si="4"/>
        <v>110</v>
      </c>
      <c r="Q7" t="e">
        <f>VLOOKUP(J7,'구매현황_2301-2603'!$E$2:$I$1312,5,0)</f>
        <v>#N/A</v>
      </c>
      <c r="R7" t="e">
        <f>VLOOKUP(Q7,리드타임!$B$3:$D$10,3,0)</f>
        <v>#N/A</v>
      </c>
      <c r="S7">
        <f t="shared" si="5"/>
        <v>58.5</v>
      </c>
    </row>
    <row r="8" spans="1:19" ht="15.75">
      <c r="A8" s="10">
        <v>7</v>
      </c>
      <c r="B8" s="3" t="s">
        <v>21</v>
      </c>
      <c r="C8" s="2" t="s">
        <v>93</v>
      </c>
      <c r="D8" s="2" t="s">
        <v>62</v>
      </c>
      <c r="E8" s="2" t="s">
        <v>83</v>
      </c>
      <c r="F8" s="4">
        <v>10</v>
      </c>
      <c r="G8" s="10" t="str">
        <f t="shared" si="1"/>
        <v xml:space="preserve">2024/01 </v>
      </c>
      <c r="H8" s="10">
        <f t="shared" si="0"/>
        <v>70</v>
      </c>
      <c r="J8" t="s">
        <v>61</v>
      </c>
      <c r="K8" t="s">
        <v>59</v>
      </c>
      <c r="L8" t="s">
        <v>54</v>
      </c>
      <c r="M8" s="8">
        <v>90</v>
      </c>
      <c r="N8" s="12">
        <f t="shared" si="2"/>
        <v>4.5</v>
      </c>
      <c r="O8" t="str">
        <f t="shared" si="3"/>
        <v xml:space="preserve">2024/01 </v>
      </c>
      <c r="P8">
        <f t="shared" si="4"/>
        <v>50</v>
      </c>
      <c r="Q8" t="e">
        <f>VLOOKUP(J8,'구매현황_2301-2603'!$E$2:$I$1312,5,0)</f>
        <v>#N/A</v>
      </c>
      <c r="R8" t="e">
        <f>VLOOKUP(Q8,리드타임!$B$3:$D$10,3,0)</f>
        <v>#N/A</v>
      </c>
      <c r="S8">
        <f t="shared" si="5"/>
        <v>20.25</v>
      </c>
    </row>
    <row r="9" spans="1:19" ht="15.75">
      <c r="A9" s="10">
        <v>8</v>
      </c>
      <c r="B9" s="3" t="s">
        <v>21</v>
      </c>
      <c r="C9" s="2" t="s">
        <v>94</v>
      </c>
      <c r="D9" s="2" t="s">
        <v>62</v>
      </c>
      <c r="E9" s="2" t="s">
        <v>95</v>
      </c>
      <c r="F9" s="4">
        <v>10</v>
      </c>
      <c r="G9" s="10" t="str">
        <f t="shared" si="1"/>
        <v xml:space="preserve">2024/01 </v>
      </c>
      <c r="H9" s="10">
        <f t="shared" si="0"/>
        <v>10</v>
      </c>
      <c r="J9" t="s">
        <v>63</v>
      </c>
      <c r="K9" t="s">
        <v>62</v>
      </c>
      <c r="L9" t="s">
        <v>52</v>
      </c>
      <c r="M9" s="8">
        <v>140</v>
      </c>
      <c r="N9" s="12">
        <f t="shared" si="2"/>
        <v>7</v>
      </c>
      <c r="O9" t="str">
        <f t="shared" si="3"/>
        <v xml:space="preserve">2024/01 </v>
      </c>
      <c r="P9">
        <f t="shared" si="4"/>
        <v>50</v>
      </c>
      <c r="Q9" t="e">
        <f>VLOOKUP(J9,'구매현황_2301-2603'!$E$2:$I$1312,5,0)</f>
        <v>#N/A</v>
      </c>
      <c r="R9" t="e">
        <f>VLOOKUP(Q9,리드타임!$B$3:$D$10,3,0)</f>
        <v>#N/A</v>
      </c>
      <c r="S9">
        <f t="shared" si="5"/>
        <v>31.499999999999996</v>
      </c>
    </row>
    <row r="10" spans="1:19" ht="15.75">
      <c r="A10" s="10">
        <v>9</v>
      </c>
      <c r="B10" s="3" t="s">
        <v>21</v>
      </c>
      <c r="C10" s="2" t="s">
        <v>166</v>
      </c>
      <c r="D10" s="2" t="s">
        <v>96</v>
      </c>
      <c r="E10" s="2" t="s">
        <v>167</v>
      </c>
      <c r="F10" s="4">
        <v>100</v>
      </c>
      <c r="G10" s="10" t="str">
        <f t="shared" si="1"/>
        <v xml:space="preserve">2024/01 </v>
      </c>
      <c r="H10" s="10">
        <f t="shared" si="0"/>
        <v>100</v>
      </c>
      <c r="J10" t="s">
        <v>2955</v>
      </c>
      <c r="K10" t="s">
        <v>62</v>
      </c>
      <c r="L10" t="s">
        <v>104</v>
      </c>
      <c r="M10" s="8">
        <v>64</v>
      </c>
      <c r="N10" s="12">
        <f t="shared" si="2"/>
        <v>3.2</v>
      </c>
      <c r="O10" t="str">
        <f t="shared" si="3"/>
        <v xml:space="preserve">2024/01 </v>
      </c>
      <c r="P10">
        <f t="shared" si="4"/>
        <v>44</v>
      </c>
      <c r="Q10" t="e">
        <f>VLOOKUP(J10,'구매현황_2301-2603'!$E$2:$I$1312,5,0)</f>
        <v>#N/A</v>
      </c>
      <c r="R10" t="e">
        <f>VLOOKUP(Q10,리드타임!$B$3:$D$10,3,0)</f>
        <v>#N/A</v>
      </c>
      <c r="S10">
        <f t="shared" si="5"/>
        <v>14.4</v>
      </c>
    </row>
    <row r="11" spans="1:19" ht="15.75">
      <c r="A11" s="10">
        <v>10</v>
      </c>
      <c r="B11" s="3" t="s">
        <v>21</v>
      </c>
      <c r="C11" s="2" t="s">
        <v>197</v>
      </c>
      <c r="D11" s="2" t="s">
        <v>106</v>
      </c>
      <c r="E11" s="2" t="s">
        <v>68</v>
      </c>
      <c r="F11" s="4">
        <v>-1</v>
      </c>
      <c r="G11" s="10" t="str">
        <f t="shared" si="1"/>
        <v xml:space="preserve">2024/01 </v>
      </c>
      <c r="H11" s="10">
        <f t="shared" si="0"/>
        <v>-1</v>
      </c>
      <c r="J11" t="s">
        <v>2956</v>
      </c>
      <c r="K11" t="s">
        <v>62</v>
      </c>
      <c r="L11" t="s">
        <v>54</v>
      </c>
      <c r="M11" s="8">
        <v>30</v>
      </c>
      <c r="N11" s="12">
        <f t="shared" si="2"/>
        <v>1.5</v>
      </c>
      <c r="O11" t="str">
        <f t="shared" si="3"/>
        <v xml:space="preserve">2024/01 </v>
      </c>
      <c r="P11">
        <f t="shared" si="4"/>
        <v>30</v>
      </c>
      <c r="Q11" t="e">
        <f>VLOOKUP(J11,'구매현황_2301-2603'!$E$2:$I$1312,5,0)</f>
        <v>#N/A</v>
      </c>
      <c r="R11" t="e">
        <f>VLOOKUP(Q11,리드타임!$B$3:$D$10,3,0)</f>
        <v>#N/A</v>
      </c>
      <c r="S11">
        <f t="shared" si="5"/>
        <v>6.75</v>
      </c>
    </row>
    <row r="12" spans="1:19" ht="15.75">
      <c r="A12" s="10">
        <v>11</v>
      </c>
      <c r="B12" s="3" t="s">
        <v>21</v>
      </c>
      <c r="C12" s="2" t="s">
        <v>199</v>
      </c>
      <c r="D12" s="2" t="s">
        <v>198</v>
      </c>
      <c r="E12" s="2" t="s">
        <v>68</v>
      </c>
      <c r="F12" s="4">
        <v>1</v>
      </c>
      <c r="G12" s="10" t="str">
        <f t="shared" si="1"/>
        <v xml:space="preserve">2024/01 </v>
      </c>
      <c r="H12" s="10">
        <f t="shared" si="0"/>
        <v>1</v>
      </c>
      <c r="J12" t="s">
        <v>64</v>
      </c>
      <c r="K12" t="s">
        <v>62</v>
      </c>
      <c r="L12" t="s">
        <v>65</v>
      </c>
      <c r="M12" s="8">
        <v>5</v>
      </c>
      <c r="N12" s="12">
        <f t="shared" si="2"/>
        <v>0.25</v>
      </c>
      <c r="O12" t="str">
        <f t="shared" si="3"/>
        <v xml:space="preserve">2024/01 </v>
      </c>
      <c r="P12">
        <f t="shared" si="4"/>
        <v>5</v>
      </c>
      <c r="Q12" t="e">
        <f>VLOOKUP(J12,'구매현황_2301-2603'!$E$2:$I$1312,5,0)</f>
        <v>#N/A</v>
      </c>
      <c r="R12" t="e">
        <f>VLOOKUP(Q12,리드타임!$B$3:$D$10,3,0)</f>
        <v>#N/A</v>
      </c>
      <c r="S12">
        <f t="shared" si="5"/>
        <v>1.125</v>
      </c>
    </row>
    <row r="13" spans="1:19" ht="15.75">
      <c r="A13" s="10">
        <v>12</v>
      </c>
      <c r="B13" s="3" t="s">
        <v>21</v>
      </c>
      <c r="C13" s="2" t="s">
        <v>225</v>
      </c>
      <c r="D13" s="2" t="s">
        <v>223</v>
      </c>
      <c r="E13" s="2" t="s">
        <v>75</v>
      </c>
      <c r="F13" s="4">
        <v>4</v>
      </c>
      <c r="G13" s="10" t="str">
        <f t="shared" si="1"/>
        <v xml:space="preserve">2024/01 </v>
      </c>
      <c r="H13" s="10">
        <f t="shared" si="0"/>
        <v>13</v>
      </c>
      <c r="J13" t="s">
        <v>2957</v>
      </c>
      <c r="K13" t="s">
        <v>62</v>
      </c>
      <c r="L13" t="s">
        <v>78</v>
      </c>
      <c r="M13" s="8">
        <v>11</v>
      </c>
      <c r="N13" s="12">
        <f t="shared" si="2"/>
        <v>0.55000000000000004</v>
      </c>
      <c r="O13" t="str">
        <f t="shared" si="3"/>
        <v xml:space="preserve">2024/01 </v>
      </c>
      <c r="P13">
        <f t="shared" si="4"/>
        <v>10</v>
      </c>
      <c r="Q13" t="e">
        <f>VLOOKUP(J13,'구매현황_2301-2603'!$E$2:$I$1312,5,0)</f>
        <v>#N/A</v>
      </c>
      <c r="R13" t="e">
        <f>VLOOKUP(Q13,리드타임!$B$3:$D$10,3,0)</f>
        <v>#N/A</v>
      </c>
      <c r="S13">
        <f t="shared" si="5"/>
        <v>2.4750000000000005</v>
      </c>
    </row>
    <row r="14" spans="1:19" ht="15.75">
      <c r="A14" s="10">
        <v>13</v>
      </c>
      <c r="B14" s="3" t="s">
        <v>21</v>
      </c>
      <c r="C14" s="2" t="s">
        <v>226</v>
      </c>
      <c r="D14" s="2" t="s">
        <v>223</v>
      </c>
      <c r="E14" s="2" t="s">
        <v>56</v>
      </c>
      <c r="F14" s="4">
        <v>23</v>
      </c>
      <c r="G14" s="10" t="str">
        <f t="shared" si="1"/>
        <v xml:space="preserve">2024/01 </v>
      </c>
      <c r="H14" s="10">
        <f t="shared" si="0"/>
        <v>30</v>
      </c>
      <c r="J14" t="s">
        <v>66</v>
      </c>
      <c r="K14" t="s">
        <v>62</v>
      </c>
      <c r="L14" t="s">
        <v>58</v>
      </c>
      <c r="M14" s="8">
        <v>591</v>
      </c>
      <c r="N14" s="12">
        <f t="shared" si="2"/>
        <v>29.55</v>
      </c>
      <c r="O14" t="str">
        <f t="shared" si="3"/>
        <v xml:space="preserve">2024/01 </v>
      </c>
      <c r="P14">
        <f t="shared" si="4"/>
        <v>200</v>
      </c>
      <c r="Q14" t="e">
        <f>VLOOKUP(J14,'구매현황_2301-2603'!$E$2:$I$1312,5,0)</f>
        <v>#N/A</v>
      </c>
      <c r="R14" t="e">
        <f>VLOOKUP(Q14,리드타임!$B$3:$D$10,3,0)</f>
        <v>#N/A</v>
      </c>
      <c r="S14">
        <f t="shared" si="5"/>
        <v>132.97499999999999</v>
      </c>
    </row>
    <row r="15" spans="1:19" ht="15.75">
      <c r="A15" s="10">
        <v>14</v>
      </c>
      <c r="B15" s="3" t="s">
        <v>21</v>
      </c>
      <c r="C15" s="2" t="s">
        <v>233</v>
      </c>
      <c r="D15" s="2" t="s">
        <v>232</v>
      </c>
      <c r="E15" s="2" t="s">
        <v>52</v>
      </c>
      <c r="F15" s="4">
        <v>2</v>
      </c>
      <c r="G15" s="10" t="str">
        <f t="shared" si="1"/>
        <v xml:space="preserve">2024/01 </v>
      </c>
      <c r="H15" s="10">
        <f t="shared" si="0"/>
        <v>2</v>
      </c>
      <c r="J15" t="s">
        <v>67</v>
      </c>
      <c r="K15" t="s">
        <v>62</v>
      </c>
      <c r="L15" t="s">
        <v>68</v>
      </c>
      <c r="M15" s="8">
        <v>7</v>
      </c>
      <c r="N15" s="12">
        <f t="shared" si="2"/>
        <v>0.35</v>
      </c>
      <c r="O15" t="str">
        <f t="shared" si="3"/>
        <v xml:space="preserve">2024/01 </v>
      </c>
      <c r="P15">
        <f t="shared" si="4"/>
        <v>6</v>
      </c>
      <c r="Q15" t="e">
        <f>VLOOKUP(J15,'구매현황_2301-2603'!$E$2:$I$1312,5,0)</f>
        <v>#N/A</v>
      </c>
      <c r="R15" t="e">
        <f>VLOOKUP(Q15,리드타임!$B$3:$D$10,3,0)</f>
        <v>#N/A</v>
      </c>
      <c r="S15">
        <f t="shared" si="5"/>
        <v>1.5749999999999997</v>
      </c>
    </row>
    <row r="16" spans="1:19" ht="15.75">
      <c r="A16" s="10">
        <v>15</v>
      </c>
      <c r="B16" s="3" t="s">
        <v>21</v>
      </c>
      <c r="C16" s="2" t="s">
        <v>256</v>
      </c>
      <c r="D16" s="2" t="s">
        <v>255</v>
      </c>
      <c r="E16" s="2"/>
      <c r="F16" s="4">
        <v>3</v>
      </c>
      <c r="G16" s="10" t="str">
        <f t="shared" si="1"/>
        <v xml:space="preserve">2024/01 </v>
      </c>
      <c r="H16" s="10">
        <f t="shared" si="0"/>
        <v>30</v>
      </c>
      <c r="J16" t="s">
        <v>70</v>
      </c>
      <c r="K16" t="s">
        <v>69</v>
      </c>
      <c r="L16" t="s">
        <v>71</v>
      </c>
      <c r="M16" s="8">
        <v>10</v>
      </c>
      <c r="N16" s="12">
        <f t="shared" si="2"/>
        <v>0.5</v>
      </c>
      <c r="O16" t="str">
        <f t="shared" si="3"/>
        <v xml:space="preserve">2024/01 </v>
      </c>
      <c r="P16">
        <f t="shared" si="4"/>
        <v>10</v>
      </c>
      <c r="Q16" t="e">
        <f>VLOOKUP(J16,'구매현황_2301-2603'!$E$2:$I$1312,5,0)</f>
        <v>#N/A</v>
      </c>
      <c r="R16" t="e">
        <f>VLOOKUP(Q16,리드타임!$B$3:$D$10,3,0)</f>
        <v>#N/A</v>
      </c>
      <c r="S16">
        <f t="shared" si="5"/>
        <v>2.25</v>
      </c>
    </row>
    <row r="17" spans="1:19" ht="15.75">
      <c r="A17" s="10">
        <v>16</v>
      </c>
      <c r="B17" s="3" t="s">
        <v>21</v>
      </c>
      <c r="C17" s="2" t="s">
        <v>274</v>
      </c>
      <c r="D17" s="2" t="s">
        <v>264</v>
      </c>
      <c r="E17" s="2" t="s">
        <v>104</v>
      </c>
      <c r="F17" s="4">
        <v>30</v>
      </c>
      <c r="G17" s="10" t="str">
        <f t="shared" si="1"/>
        <v xml:space="preserve">2024/01 </v>
      </c>
      <c r="H17" s="10">
        <f t="shared" si="0"/>
        <v>110</v>
      </c>
      <c r="J17" t="s">
        <v>72</v>
      </c>
      <c r="K17" t="s">
        <v>69</v>
      </c>
      <c r="L17" t="s">
        <v>73</v>
      </c>
      <c r="M17" s="8">
        <v>620</v>
      </c>
      <c r="N17" s="12">
        <f t="shared" si="2"/>
        <v>31</v>
      </c>
      <c r="O17" t="str">
        <f t="shared" si="3"/>
        <v xml:space="preserve">2024/01 </v>
      </c>
      <c r="P17">
        <f t="shared" si="4"/>
        <v>200</v>
      </c>
      <c r="Q17" t="e">
        <f>VLOOKUP(J17,'구매현황_2301-2603'!$E$2:$I$1312,5,0)</f>
        <v>#N/A</v>
      </c>
      <c r="R17" t="e">
        <f>VLOOKUP(Q17,리드타임!$B$3:$D$10,3,0)</f>
        <v>#N/A</v>
      </c>
      <c r="S17">
        <f t="shared" si="5"/>
        <v>139.5</v>
      </c>
    </row>
    <row r="18" spans="1:19" ht="15.75">
      <c r="A18" s="10">
        <v>17</v>
      </c>
      <c r="B18" s="3" t="s">
        <v>21</v>
      </c>
      <c r="C18" s="2" t="s">
        <v>278</v>
      </c>
      <c r="D18" s="2" t="s">
        <v>264</v>
      </c>
      <c r="E18" s="2" t="s">
        <v>54</v>
      </c>
      <c r="F18" s="4">
        <v>100</v>
      </c>
      <c r="G18" s="10" t="str">
        <f t="shared" si="1"/>
        <v xml:space="preserve">2024/01 </v>
      </c>
      <c r="H18" s="10">
        <f t="shared" si="0"/>
        <v>100</v>
      </c>
      <c r="J18" t="s">
        <v>2958</v>
      </c>
      <c r="K18" t="s">
        <v>69</v>
      </c>
      <c r="L18" t="s">
        <v>184</v>
      </c>
      <c r="M18" s="8">
        <v>80</v>
      </c>
      <c r="N18" s="12">
        <f t="shared" si="2"/>
        <v>4</v>
      </c>
      <c r="O18" t="str">
        <f t="shared" si="3"/>
        <v xml:space="preserve">2024/01 </v>
      </c>
      <c r="P18">
        <f t="shared" si="4"/>
        <v>80</v>
      </c>
      <c r="Q18" t="e">
        <f>VLOOKUP(J18,'구매현황_2301-2603'!$E$2:$I$1312,5,0)</f>
        <v>#N/A</v>
      </c>
      <c r="R18" t="e">
        <f>VLOOKUP(Q18,리드타임!$B$3:$D$10,3,0)</f>
        <v>#N/A</v>
      </c>
      <c r="S18">
        <f t="shared" si="5"/>
        <v>18</v>
      </c>
    </row>
    <row r="19" spans="1:19" ht="15.75">
      <c r="A19" s="10">
        <v>18</v>
      </c>
      <c r="B19" s="3" t="s">
        <v>21</v>
      </c>
      <c r="C19" s="2" t="s">
        <v>281</v>
      </c>
      <c r="D19" s="2" t="s">
        <v>264</v>
      </c>
      <c r="E19" s="2" t="s">
        <v>65</v>
      </c>
      <c r="F19" s="4">
        <v>50</v>
      </c>
      <c r="G19" s="10" t="str">
        <f t="shared" si="1"/>
        <v xml:space="preserve">2024/01 </v>
      </c>
      <c r="H19" s="10">
        <f t="shared" si="0"/>
        <v>200</v>
      </c>
      <c r="J19" t="s">
        <v>74</v>
      </c>
      <c r="K19" t="s">
        <v>69</v>
      </c>
      <c r="L19" t="s">
        <v>75</v>
      </c>
      <c r="M19" s="8">
        <v>2</v>
      </c>
      <c r="N19" s="12">
        <f t="shared" si="2"/>
        <v>0.1</v>
      </c>
      <c r="O19" t="str">
        <f t="shared" si="3"/>
        <v xml:space="preserve">2024/01 </v>
      </c>
      <c r="P19">
        <f t="shared" si="4"/>
        <v>2</v>
      </c>
      <c r="Q19" t="e">
        <f>VLOOKUP(J19,'구매현황_2301-2603'!$E$2:$I$1312,5,0)</f>
        <v>#N/A</v>
      </c>
      <c r="R19" t="e">
        <f>VLOOKUP(Q19,리드타임!$B$3:$D$10,3,0)</f>
        <v>#N/A</v>
      </c>
      <c r="S19">
        <f t="shared" si="5"/>
        <v>0.45</v>
      </c>
    </row>
    <row r="20" spans="1:19" ht="15.75">
      <c r="A20" s="10">
        <v>19</v>
      </c>
      <c r="B20" s="3" t="s">
        <v>21</v>
      </c>
      <c r="C20" s="2" t="s">
        <v>283</v>
      </c>
      <c r="D20" s="2" t="s">
        <v>264</v>
      </c>
      <c r="E20" s="2" t="s">
        <v>75</v>
      </c>
      <c r="F20" s="4">
        <v>70</v>
      </c>
      <c r="G20" s="10" t="str">
        <f t="shared" si="1"/>
        <v xml:space="preserve">2024/01 </v>
      </c>
      <c r="H20" s="10">
        <f t="shared" si="0"/>
        <v>70</v>
      </c>
      <c r="J20" t="s">
        <v>76</v>
      </c>
      <c r="K20" t="s">
        <v>69</v>
      </c>
      <c r="L20" t="s">
        <v>56</v>
      </c>
      <c r="M20" s="8">
        <v>60</v>
      </c>
      <c r="N20" s="12">
        <f t="shared" si="2"/>
        <v>3</v>
      </c>
      <c r="O20" t="str">
        <f t="shared" si="3"/>
        <v xml:space="preserve">2024/01 </v>
      </c>
      <c r="P20">
        <f t="shared" si="4"/>
        <v>20</v>
      </c>
      <c r="Q20" t="e">
        <f>VLOOKUP(J20,'구매현황_2301-2603'!$E$2:$I$1312,5,0)</f>
        <v>#N/A</v>
      </c>
      <c r="R20" t="e">
        <f>VLOOKUP(Q20,리드타임!$B$3:$D$10,3,0)</f>
        <v>#N/A</v>
      </c>
      <c r="S20">
        <f t="shared" si="5"/>
        <v>13.5</v>
      </c>
    </row>
    <row r="21" spans="1:19" ht="15.75">
      <c r="A21" s="10">
        <v>20</v>
      </c>
      <c r="B21" s="3" t="s">
        <v>21</v>
      </c>
      <c r="C21" s="2" t="s">
        <v>284</v>
      </c>
      <c r="D21" s="2" t="s">
        <v>264</v>
      </c>
      <c r="E21" s="2" t="s">
        <v>243</v>
      </c>
      <c r="F21" s="4">
        <v>50</v>
      </c>
      <c r="G21" s="10" t="str">
        <f t="shared" si="1"/>
        <v xml:space="preserve">2024/01 </v>
      </c>
      <c r="H21" s="10">
        <f t="shared" si="0"/>
        <v>50</v>
      </c>
      <c r="J21" t="s">
        <v>77</v>
      </c>
      <c r="K21" t="s">
        <v>69</v>
      </c>
      <c r="L21" t="s">
        <v>78</v>
      </c>
      <c r="M21" s="8">
        <v>21</v>
      </c>
      <c r="N21" s="12">
        <f t="shared" si="2"/>
        <v>1.05</v>
      </c>
      <c r="O21" t="str">
        <f t="shared" si="3"/>
        <v xml:space="preserve">2024/01 </v>
      </c>
      <c r="P21">
        <f t="shared" si="4"/>
        <v>20</v>
      </c>
      <c r="Q21" t="e">
        <f>VLOOKUP(J21,'구매현황_2301-2603'!$E$2:$I$1312,5,0)</f>
        <v>#N/A</v>
      </c>
      <c r="R21" t="e">
        <f>VLOOKUP(Q21,리드타임!$B$3:$D$10,3,0)</f>
        <v>#N/A</v>
      </c>
      <c r="S21">
        <f t="shared" si="5"/>
        <v>4.7250000000000005</v>
      </c>
    </row>
    <row r="22" spans="1:19" ht="15.75">
      <c r="A22" s="10">
        <v>21</v>
      </c>
      <c r="B22" s="3" t="s">
        <v>21</v>
      </c>
      <c r="C22" s="2" t="s">
        <v>285</v>
      </c>
      <c r="D22" s="2" t="s">
        <v>264</v>
      </c>
      <c r="E22" s="2" t="s">
        <v>56</v>
      </c>
      <c r="F22" s="4">
        <v>70</v>
      </c>
      <c r="G22" s="10" t="str">
        <f t="shared" si="1"/>
        <v xml:space="preserve">2024/01 </v>
      </c>
      <c r="H22" s="10">
        <f t="shared" si="0"/>
        <v>100</v>
      </c>
      <c r="J22" t="s">
        <v>2959</v>
      </c>
      <c r="K22" t="s">
        <v>69</v>
      </c>
      <c r="L22" t="s">
        <v>58</v>
      </c>
      <c r="M22" s="8">
        <v>5</v>
      </c>
      <c r="N22" s="12">
        <f t="shared" si="2"/>
        <v>0.25</v>
      </c>
      <c r="O22" t="str">
        <f t="shared" si="3"/>
        <v xml:space="preserve">2024/01 </v>
      </c>
      <c r="P22">
        <f t="shared" si="4"/>
        <v>5</v>
      </c>
      <c r="Q22" t="e">
        <f>VLOOKUP(J22,'구매현황_2301-2603'!$E$2:$I$1312,5,0)</f>
        <v>#N/A</v>
      </c>
      <c r="R22" t="e">
        <f>VLOOKUP(Q22,리드타임!$B$3:$D$10,3,0)</f>
        <v>#N/A</v>
      </c>
      <c r="S22">
        <f t="shared" si="5"/>
        <v>1.125</v>
      </c>
    </row>
    <row r="23" spans="1:19" ht="15.75">
      <c r="A23" s="10">
        <v>22</v>
      </c>
      <c r="B23" s="3" t="s">
        <v>21</v>
      </c>
      <c r="C23" s="2" t="s">
        <v>293</v>
      </c>
      <c r="D23" s="2" t="s">
        <v>264</v>
      </c>
      <c r="E23" s="2" t="s">
        <v>99</v>
      </c>
      <c r="F23" s="4">
        <v>100</v>
      </c>
      <c r="G23" s="10" t="str">
        <f t="shared" si="1"/>
        <v xml:space="preserve">2024/01 </v>
      </c>
      <c r="H23" s="10">
        <f t="shared" si="0"/>
        <v>1000</v>
      </c>
      <c r="J23" t="s">
        <v>79</v>
      </c>
      <c r="K23" t="s">
        <v>69</v>
      </c>
      <c r="L23" t="s">
        <v>80</v>
      </c>
      <c r="M23" s="8">
        <v>20</v>
      </c>
      <c r="N23" s="12">
        <f t="shared" si="2"/>
        <v>1</v>
      </c>
      <c r="O23" t="str">
        <f t="shared" si="3"/>
        <v xml:space="preserve">2024/01 </v>
      </c>
      <c r="P23">
        <f t="shared" si="4"/>
        <v>20</v>
      </c>
      <c r="Q23" t="e">
        <f>VLOOKUP(J23,'구매현황_2301-2603'!$E$2:$I$1312,5,0)</f>
        <v>#N/A</v>
      </c>
      <c r="R23" t="e">
        <f>VLOOKUP(Q23,리드타임!$B$3:$D$10,3,0)</f>
        <v>#N/A</v>
      </c>
      <c r="S23">
        <f t="shared" si="5"/>
        <v>4.5</v>
      </c>
    </row>
    <row r="24" spans="1:19" ht="15.75">
      <c r="A24" s="10">
        <v>23</v>
      </c>
      <c r="B24" s="3" t="s">
        <v>21</v>
      </c>
      <c r="C24" s="2" t="s">
        <v>313</v>
      </c>
      <c r="D24" s="2" t="s">
        <v>312</v>
      </c>
      <c r="E24" s="2" t="s">
        <v>56</v>
      </c>
      <c r="F24" s="4">
        <v>2</v>
      </c>
      <c r="G24" s="10" t="str">
        <f t="shared" si="1"/>
        <v xml:space="preserve">2024/01 </v>
      </c>
      <c r="H24" s="10">
        <f t="shared" si="0"/>
        <v>4</v>
      </c>
      <c r="J24" t="s">
        <v>81</v>
      </c>
      <c r="K24" t="s">
        <v>69</v>
      </c>
      <c r="L24" t="s">
        <v>68</v>
      </c>
      <c r="M24" s="8">
        <v>30</v>
      </c>
      <c r="N24" s="12">
        <f t="shared" si="2"/>
        <v>1.5</v>
      </c>
      <c r="O24" t="str">
        <f t="shared" si="3"/>
        <v xml:space="preserve">2024/01 </v>
      </c>
      <c r="P24">
        <f t="shared" si="4"/>
        <v>20</v>
      </c>
      <c r="Q24" t="e">
        <f>VLOOKUP(J24,'구매현황_2301-2603'!$E$2:$I$1312,5,0)</f>
        <v>#N/A</v>
      </c>
      <c r="R24" t="e">
        <f>VLOOKUP(Q24,리드타임!$B$3:$D$10,3,0)</f>
        <v>#N/A</v>
      </c>
      <c r="S24">
        <f t="shared" si="5"/>
        <v>6.75</v>
      </c>
    </row>
    <row r="25" spans="1:19" ht="15.75">
      <c r="A25" s="10">
        <v>24</v>
      </c>
      <c r="B25" s="3" t="s">
        <v>21</v>
      </c>
      <c r="C25" s="2" t="s">
        <v>324</v>
      </c>
      <c r="D25" s="2" t="s">
        <v>299</v>
      </c>
      <c r="E25" s="2" t="s">
        <v>325</v>
      </c>
      <c r="F25" s="4">
        <v>5</v>
      </c>
      <c r="G25" s="10" t="str">
        <f t="shared" si="1"/>
        <v xml:space="preserve">2024/01 </v>
      </c>
      <c r="H25" s="10">
        <f t="shared" si="0"/>
        <v>5</v>
      </c>
      <c r="J25" t="s">
        <v>82</v>
      </c>
      <c r="K25" t="s">
        <v>69</v>
      </c>
      <c r="L25" t="s">
        <v>83</v>
      </c>
      <c r="M25" s="8">
        <v>740</v>
      </c>
      <c r="N25" s="12">
        <f t="shared" si="2"/>
        <v>37</v>
      </c>
      <c r="O25" t="str">
        <f t="shared" si="3"/>
        <v xml:space="preserve">2024/01 </v>
      </c>
      <c r="P25">
        <f t="shared" si="4"/>
        <v>200</v>
      </c>
      <c r="Q25" t="e">
        <f>VLOOKUP(J25,'구매현황_2301-2603'!$E$2:$I$1312,5,0)</f>
        <v>#N/A</v>
      </c>
      <c r="R25" t="e">
        <f>VLOOKUP(Q25,리드타임!$B$3:$D$10,3,0)</f>
        <v>#N/A</v>
      </c>
      <c r="S25">
        <f t="shared" si="5"/>
        <v>166.5</v>
      </c>
    </row>
    <row r="26" spans="1:19" ht="15.75">
      <c r="A26" s="10">
        <v>25</v>
      </c>
      <c r="B26" s="3" t="s">
        <v>21</v>
      </c>
      <c r="C26" s="2" t="s">
        <v>342</v>
      </c>
      <c r="D26" s="2" t="s">
        <v>264</v>
      </c>
      <c r="E26" s="2" t="s">
        <v>343</v>
      </c>
      <c r="F26" s="4">
        <v>30</v>
      </c>
      <c r="G26" s="10" t="str">
        <f t="shared" si="1"/>
        <v xml:space="preserve">2024/01 </v>
      </c>
      <c r="H26" s="10">
        <f t="shared" si="0"/>
        <v>40</v>
      </c>
      <c r="J26" t="s">
        <v>84</v>
      </c>
      <c r="K26" t="s">
        <v>69</v>
      </c>
      <c r="L26" t="s">
        <v>85</v>
      </c>
      <c r="M26" s="8">
        <v>20</v>
      </c>
      <c r="N26" s="12">
        <f t="shared" si="2"/>
        <v>1</v>
      </c>
      <c r="O26" t="str">
        <f t="shared" si="3"/>
        <v xml:space="preserve">2024/01 </v>
      </c>
      <c r="P26">
        <f t="shared" si="4"/>
        <v>10</v>
      </c>
      <c r="Q26" t="e">
        <f>VLOOKUP(J26,'구매현황_2301-2603'!$E$2:$I$1312,5,0)</f>
        <v>#N/A</v>
      </c>
      <c r="R26" t="e">
        <f>VLOOKUP(Q26,리드타임!$B$3:$D$10,3,0)</f>
        <v>#N/A</v>
      </c>
      <c r="S26">
        <f t="shared" si="5"/>
        <v>4.5</v>
      </c>
    </row>
    <row r="27" spans="1:19" ht="15.75">
      <c r="A27" s="10">
        <v>26</v>
      </c>
      <c r="B27" s="3" t="s">
        <v>21</v>
      </c>
      <c r="C27" s="2" t="s">
        <v>344</v>
      </c>
      <c r="D27" s="2" t="s">
        <v>264</v>
      </c>
      <c r="E27" s="2" t="s">
        <v>345</v>
      </c>
      <c r="F27" s="4">
        <v>30</v>
      </c>
      <c r="G27" s="10" t="str">
        <f t="shared" si="1"/>
        <v xml:space="preserve">2024/01 </v>
      </c>
      <c r="H27" s="10">
        <f t="shared" si="0"/>
        <v>30</v>
      </c>
      <c r="J27" t="s">
        <v>86</v>
      </c>
      <c r="K27" t="s">
        <v>69</v>
      </c>
      <c r="L27" t="s">
        <v>87</v>
      </c>
      <c r="M27" s="8">
        <v>20</v>
      </c>
      <c r="N27" s="12">
        <f t="shared" si="2"/>
        <v>1</v>
      </c>
      <c r="O27" t="str">
        <f t="shared" si="3"/>
        <v xml:space="preserve">2024/01 </v>
      </c>
      <c r="P27">
        <f t="shared" si="4"/>
        <v>10</v>
      </c>
      <c r="Q27" t="e">
        <f>VLOOKUP(J27,'구매현황_2301-2603'!$E$2:$I$1312,5,0)</f>
        <v>#N/A</v>
      </c>
      <c r="R27" t="e">
        <f>VLOOKUP(Q27,리드타임!$B$3:$D$10,3,0)</f>
        <v>#N/A</v>
      </c>
      <c r="S27">
        <f t="shared" si="5"/>
        <v>4.5</v>
      </c>
    </row>
    <row r="28" spans="1:19" ht="15.75">
      <c r="A28" s="10">
        <v>27</v>
      </c>
      <c r="B28" s="3" t="s">
        <v>21</v>
      </c>
      <c r="C28" s="2" t="s">
        <v>346</v>
      </c>
      <c r="D28" s="2" t="s">
        <v>264</v>
      </c>
      <c r="E28" s="2" t="s">
        <v>347</v>
      </c>
      <c r="F28" s="4">
        <v>10</v>
      </c>
      <c r="G28" s="10" t="str">
        <f t="shared" si="1"/>
        <v xml:space="preserve">2024/01 </v>
      </c>
      <c r="H28" s="10">
        <f t="shared" si="0"/>
        <v>10</v>
      </c>
      <c r="J28" t="s">
        <v>2960</v>
      </c>
      <c r="K28" t="s">
        <v>88</v>
      </c>
      <c r="L28" t="s">
        <v>65</v>
      </c>
      <c r="M28" s="8">
        <v>30</v>
      </c>
      <c r="N28" s="12">
        <f t="shared" si="2"/>
        <v>1.5</v>
      </c>
      <c r="O28" t="str">
        <f t="shared" si="3"/>
        <v xml:space="preserve">2024/01 </v>
      </c>
      <c r="P28">
        <f t="shared" si="4"/>
        <v>30</v>
      </c>
      <c r="Q28" t="e">
        <f>VLOOKUP(J28,'구매현황_2301-2603'!$E$2:$I$1312,5,0)</f>
        <v>#N/A</v>
      </c>
      <c r="R28" t="e">
        <f>VLOOKUP(Q28,리드타임!$B$3:$D$10,3,0)</f>
        <v>#N/A</v>
      </c>
      <c r="S28">
        <f t="shared" si="5"/>
        <v>6.75</v>
      </c>
    </row>
    <row r="29" spans="1:19" ht="15.75">
      <c r="A29" s="10">
        <v>28</v>
      </c>
      <c r="B29" s="3" t="s">
        <v>21</v>
      </c>
      <c r="C29" s="2" t="s">
        <v>380</v>
      </c>
      <c r="D29" s="2" t="s">
        <v>223</v>
      </c>
      <c r="E29" s="2" t="s">
        <v>239</v>
      </c>
      <c r="F29" s="4">
        <v>10</v>
      </c>
      <c r="G29" s="10" t="str">
        <f t="shared" si="1"/>
        <v xml:space="preserve">2024/01 </v>
      </c>
      <c r="H29" s="10">
        <f t="shared" si="0"/>
        <v>10</v>
      </c>
      <c r="J29" t="s">
        <v>2961</v>
      </c>
      <c r="K29" t="s">
        <v>88</v>
      </c>
      <c r="L29" t="s">
        <v>75</v>
      </c>
      <c r="M29" s="8">
        <v>20</v>
      </c>
      <c r="N29" s="12">
        <f t="shared" si="2"/>
        <v>1</v>
      </c>
      <c r="O29" t="str">
        <f t="shared" si="3"/>
        <v xml:space="preserve">2024/01 </v>
      </c>
      <c r="P29">
        <f t="shared" si="4"/>
        <v>20</v>
      </c>
      <c r="Q29" t="e">
        <f>VLOOKUP(J29,'구매현황_2301-2603'!$E$2:$I$1312,5,0)</f>
        <v>#N/A</v>
      </c>
      <c r="R29" t="e">
        <f>VLOOKUP(Q29,리드타임!$B$3:$D$10,3,0)</f>
        <v>#N/A</v>
      </c>
      <c r="S29">
        <f t="shared" si="5"/>
        <v>4.5</v>
      </c>
    </row>
    <row r="30" spans="1:19" ht="15.75">
      <c r="A30" s="10">
        <v>29</v>
      </c>
      <c r="B30" s="3" t="s">
        <v>21</v>
      </c>
      <c r="C30" s="2" t="s">
        <v>397</v>
      </c>
      <c r="D30" s="2" t="s">
        <v>223</v>
      </c>
      <c r="E30" s="2" t="s">
        <v>398</v>
      </c>
      <c r="F30" s="4">
        <v>2</v>
      </c>
      <c r="G30" s="10" t="str">
        <f t="shared" si="1"/>
        <v xml:space="preserve">2024/01 </v>
      </c>
      <c r="H30" s="10">
        <f t="shared" si="0"/>
        <v>2</v>
      </c>
      <c r="J30" t="s">
        <v>89</v>
      </c>
      <c r="K30" t="s">
        <v>88</v>
      </c>
      <c r="L30" t="s">
        <v>90</v>
      </c>
      <c r="M30" s="8">
        <v>4</v>
      </c>
      <c r="N30" s="12">
        <f t="shared" si="2"/>
        <v>0.2</v>
      </c>
      <c r="O30" t="str">
        <f t="shared" si="3"/>
        <v xml:space="preserve">2024/01 </v>
      </c>
      <c r="P30">
        <f t="shared" si="4"/>
        <v>4</v>
      </c>
      <c r="Q30" t="e">
        <f>VLOOKUP(J30,'구매현황_2301-2603'!$E$2:$I$1312,5,0)</f>
        <v>#N/A</v>
      </c>
      <c r="R30" t="e">
        <f>VLOOKUP(Q30,리드타임!$B$3:$D$10,3,0)</f>
        <v>#N/A</v>
      </c>
      <c r="S30">
        <f t="shared" si="5"/>
        <v>0.9</v>
      </c>
    </row>
    <row r="31" spans="1:19" ht="15.75">
      <c r="A31" s="10">
        <v>30</v>
      </c>
      <c r="B31" s="3" t="s">
        <v>21</v>
      </c>
      <c r="C31" s="2" t="s">
        <v>418</v>
      </c>
      <c r="D31" s="2" t="s">
        <v>417</v>
      </c>
      <c r="E31" s="2" t="s">
        <v>52</v>
      </c>
      <c r="F31" s="4">
        <v>1</v>
      </c>
      <c r="G31" s="10" t="str">
        <f t="shared" si="1"/>
        <v xml:space="preserve">2024/01 </v>
      </c>
      <c r="H31" s="10">
        <f t="shared" si="0"/>
        <v>1</v>
      </c>
      <c r="J31" t="s">
        <v>91</v>
      </c>
      <c r="K31" t="s">
        <v>62</v>
      </c>
      <c r="L31" t="s">
        <v>56</v>
      </c>
      <c r="M31" s="8">
        <v>240</v>
      </c>
      <c r="N31" s="12">
        <f t="shared" si="2"/>
        <v>12</v>
      </c>
      <c r="O31" t="str">
        <f t="shared" si="3"/>
        <v xml:space="preserve">2024/01 </v>
      </c>
      <c r="P31">
        <f t="shared" si="4"/>
        <v>200</v>
      </c>
      <c r="Q31" t="e">
        <f>VLOOKUP(J31,'구매현황_2301-2603'!$E$2:$I$1312,5,0)</f>
        <v>#N/A</v>
      </c>
      <c r="R31" t="e">
        <f>VLOOKUP(Q31,리드타임!$B$3:$D$10,3,0)</f>
        <v>#N/A</v>
      </c>
      <c r="S31">
        <f t="shared" si="5"/>
        <v>54</v>
      </c>
    </row>
    <row r="32" spans="1:19" ht="15.75">
      <c r="A32" s="10">
        <v>31</v>
      </c>
      <c r="B32" s="3" t="s">
        <v>21</v>
      </c>
      <c r="C32" s="2" t="s">
        <v>496</v>
      </c>
      <c r="D32" s="2" t="s">
        <v>495</v>
      </c>
      <c r="E32" s="2" t="s">
        <v>497</v>
      </c>
      <c r="F32" s="4">
        <v>2</v>
      </c>
      <c r="G32" s="10" t="str">
        <f t="shared" si="1"/>
        <v xml:space="preserve">2024/01 </v>
      </c>
      <c r="H32" s="10">
        <f t="shared" si="0"/>
        <v>80</v>
      </c>
      <c r="J32" t="s">
        <v>92</v>
      </c>
      <c r="K32" t="s">
        <v>62</v>
      </c>
      <c r="L32" t="s">
        <v>56</v>
      </c>
      <c r="M32" s="8">
        <v>200</v>
      </c>
      <c r="N32" s="12">
        <f t="shared" si="2"/>
        <v>10</v>
      </c>
      <c r="O32" t="str">
        <f t="shared" si="3"/>
        <v xml:space="preserve">2024/01 </v>
      </c>
      <c r="P32">
        <f t="shared" si="4"/>
        <v>200</v>
      </c>
      <c r="Q32" t="e">
        <f>VLOOKUP(J32,'구매현황_2301-2603'!$E$2:$I$1312,5,0)</f>
        <v>#N/A</v>
      </c>
      <c r="R32" t="e">
        <f>VLOOKUP(Q32,리드타임!$B$3:$D$10,3,0)</f>
        <v>#N/A</v>
      </c>
      <c r="S32">
        <f t="shared" si="5"/>
        <v>45</v>
      </c>
    </row>
    <row r="33" spans="1:19" ht="15.75">
      <c r="A33" s="10">
        <v>32</v>
      </c>
      <c r="B33" s="3" t="s">
        <v>21</v>
      </c>
      <c r="C33" s="2" t="s">
        <v>515</v>
      </c>
      <c r="D33" s="2" t="s">
        <v>514</v>
      </c>
      <c r="E33" s="2" t="s">
        <v>516</v>
      </c>
      <c r="F33" s="4">
        <v>150</v>
      </c>
      <c r="G33" s="10" t="str">
        <f t="shared" si="1"/>
        <v xml:space="preserve">2025/12 </v>
      </c>
      <c r="H33" s="10">
        <f t="shared" si="0"/>
        <v>900</v>
      </c>
      <c r="J33" t="s">
        <v>93</v>
      </c>
      <c r="K33" t="s">
        <v>62</v>
      </c>
      <c r="L33" t="s">
        <v>83</v>
      </c>
      <c r="M33" s="8">
        <v>220</v>
      </c>
      <c r="N33" s="12">
        <f t="shared" si="2"/>
        <v>11</v>
      </c>
      <c r="O33" t="str">
        <f t="shared" si="3"/>
        <v xml:space="preserve">2024/01 </v>
      </c>
      <c r="P33">
        <f t="shared" si="4"/>
        <v>70</v>
      </c>
      <c r="Q33" t="e">
        <f>VLOOKUP(J33,'구매현황_2301-2603'!$E$2:$I$1312,5,0)</f>
        <v>#N/A</v>
      </c>
      <c r="R33" t="e">
        <f>VLOOKUP(Q33,리드타임!$B$3:$D$10,3,0)</f>
        <v>#N/A</v>
      </c>
      <c r="S33">
        <f t="shared" si="5"/>
        <v>49.500000000000007</v>
      </c>
    </row>
    <row r="34" spans="1:19" ht="15.75">
      <c r="A34" s="10">
        <v>33</v>
      </c>
      <c r="B34" s="3" t="s">
        <v>21</v>
      </c>
      <c r="C34" s="2" t="s">
        <v>525</v>
      </c>
      <c r="D34" s="2" t="s">
        <v>524</v>
      </c>
      <c r="E34" s="2" t="s">
        <v>526</v>
      </c>
      <c r="F34" s="4">
        <v>290</v>
      </c>
      <c r="G34" s="10" t="str">
        <f t="shared" si="1"/>
        <v xml:space="preserve">2024/10 </v>
      </c>
      <c r="H34" s="10">
        <f t="shared" si="0"/>
        <v>657</v>
      </c>
      <c r="J34" t="s">
        <v>94</v>
      </c>
      <c r="K34" t="s">
        <v>62</v>
      </c>
      <c r="L34" t="s">
        <v>95</v>
      </c>
      <c r="M34" s="8">
        <v>13</v>
      </c>
      <c r="N34" s="12">
        <f t="shared" si="2"/>
        <v>0.65</v>
      </c>
      <c r="O34" t="str">
        <f t="shared" si="3"/>
        <v xml:space="preserve">2024/01 </v>
      </c>
      <c r="P34">
        <f t="shared" si="4"/>
        <v>10</v>
      </c>
      <c r="Q34" t="e">
        <f>VLOOKUP(J34,'구매현황_2301-2603'!$E$2:$I$1312,5,0)</f>
        <v>#N/A</v>
      </c>
      <c r="R34" t="e">
        <f>VLOOKUP(Q34,리드타임!$B$3:$D$10,3,0)</f>
        <v>#N/A</v>
      </c>
      <c r="S34">
        <f t="shared" si="5"/>
        <v>2.9250000000000003</v>
      </c>
    </row>
    <row r="35" spans="1:19" ht="15.75">
      <c r="A35" s="10">
        <v>34</v>
      </c>
      <c r="B35" s="3" t="s">
        <v>21</v>
      </c>
      <c r="C35" s="2" t="s">
        <v>531</v>
      </c>
      <c r="D35" s="2" t="s">
        <v>530</v>
      </c>
      <c r="E35" s="2" t="s">
        <v>532</v>
      </c>
      <c r="F35" s="4">
        <v>300</v>
      </c>
      <c r="G35" s="10" t="str">
        <f t="shared" si="1"/>
        <v xml:space="preserve">2025/10 </v>
      </c>
      <c r="H35" s="10">
        <f t="shared" si="0"/>
        <v>344</v>
      </c>
      <c r="J35" t="s">
        <v>2962</v>
      </c>
      <c r="K35" t="s">
        <v>88</v>
      </c>
      <c r="L35" t="s">
        <v>52</v>
      </c>
      <c r="M35" s="8">
        <v>20</v>
      </c>
      <c r="N35" s="12">
        <f t="shared" si="2"/>
        <v>1</v>
      </c>
      <c r="O35" t="str">
        <f t="shared" si="3"/>
        <v xml:space="preserve">2024/01 </v>
      </c>
      <c r="P35">
        <f t="shared" si="4"/>
        <v>20</v>
      </c>
      <c r="Q35" t="e">
        <f>VLOOKUP(J35,'구매현황_2301-2603'!$E$2:$I$1312,5,0)</f>
        <v>#N/A</v>
      </c>
      <c r="R35" t="e">
        <f>VLOOKUP(Q35,리드타임!$B$3:$D$10,3,0)</f>
        <v>#N/A</v>
      </c>
      <c r="S35">
        <f t="shared" si="5"/>
        <v>4.5</v>
      </c>
    </row>
    <row r="36" spans="1:19" ht="15.75">
      <c r="A36" s="10">
        <v>35</v>
      </c>
      <c r="B36" s="3" t="s">
        <v>21</v>
      </c>
      <c r="C36" s="2" t="s">
        <v>536</v>
      </c>
      <c r="D36" s="2" t="s">
        <v>355</v>
      </c>
      <c r="E36" s="2" t="s">
        <v>537</v>
      </c>
      <c r="F36" s="4">
        <v>220</v>
      </c>
      <c r="G36" s="10" t="str">
        <f t="shared" si="1"/>
        <v xml:space="preserve">2024/09 </v>
      </c>
      <c r="H36" s="10">
        <f t="shared" si="0"/>
        <v>480</v>
      </c>
      <c r="J36" t="s">
        <v>2963</v>
      </c>
      <c r="K36" t="s">
        <v>88</v>
      </c>
      <c r="L36" t="s">
        <v>104</v>
      </c>
      <c r="M36" s="8">
        <v>20</v>
      </c>
      <c r="N36" s="12">
        <f t="shared" si="2"/>
        <v>1</v>
      </c>
      <c r="O36" t="str">
        <f t="shared" si="3"/>
        <v xml:space="preserve">2024/01 </v>
      </c>
      <c r="P36">
        <f t="shared" si="4"/>
        <v>20</v>
      </c>
      <c r="Q36" t="e">
        <f>VLOOKUP(J36,'구매현황_2301-2603'!$E$2:$I$1312,5,0)</f>
        <v>#N/A</v>
      </c>
      <c r="R36" t="e">
        <f>VLOOKUP(Q36,리드타임!$B$3:$D$10,3,0)</f>
        <v>#N/A</v>
      </c>
      <c r="S36">
        <f t="shared" si="5"/>
        <v>4.5</v>
      </c>
    </row>
    <row r="37" spans="1:19" ht="15.75">
      <c r="A37" s="10">
        <v>36</v>
      </c>
      <c r="B37" s="3" t="s">
        <v>21</v>
      </c>
      <c r="C37" s="2" t="s">
        <v>546</v>
      </c>
      <c r="D37" s="2" t="s">
        <v>545</v>
      </c>
      <c r="E37" s="2" t="s">
        <v>547</v>
      </c>
      <c r="F37" s="4">
        <v>160</v>
      </c>
      <c r="G37" s="10" t="str">
        <f t="shared" si="1"/>
        <v xml:space="preserve">2024/03 </v>
      </c>
      <c r="H37" s="10">
        <f t="shared" si="0"/>
        <v>305</v>
      </c>
      <c r="J37" t="s">
        <v>97</v>
      </c>
      <c r="K37" t="s">
        <v>96</v>
      </c>
      <c r="L37" t="s">
        <v>56</v>
      </c>
      <c r="M37" s="8">
        <v>30</v>
      </c>
      <c r="N37" s="12">
        <f t="shared" si="2"/>
        <v>1.5</v>
      </c>
      <c r="O37" t="str">
        <f t="shared" si="3"/>
        <v xml:space="preserve">2024/01 </v>
      </c>
      <c r="P37">
        <f t="shared" si="4"/>
        <v>30</v>
      </c>
      <c r="Q37" t="e">
        <f>VLOOKUP(J37,'구매현황_2301-2603'!$E$2:$I$1312,5,0)</f>
        <v>#N/A</v>
      </c>
      <c r="R37" t="e">
        <f>VLOOKUP(Q37,리드타임!$B$3:$D$10,3,0)</f>
        <v>#N/A</v>
      </c>
      <c r="S37">
        <f t="shared" si="5"/>
        <v>6.75</v>
      </c>
    </row>
    <row r="38" spans="1:19" ht="15.75">
      <c r="A38" s="10">
        <v>37</v>
      </c>
      <c r="B38" s="3" t="s">
        <v>21</v>
      </c>
      <c r="C38" s="2" t="s">
        <v>549</v>
      </c>
      <c r="D38" s="2" t="s">
        <v>548</v>
      </c>
      <c r="E38" s="2" t="s">
        <v>550</v>
      </c>
      <c r="F38" s="4">
        <v>250</v>
      </c>
      <c r="G38" s="10" t="str">
        <f t="shared" si="1"/>
        <v xml:space="preserve">2024/04 </v>
      </c>
      <c r="H38" s="10">
        <f t="shared" si="0"/>
        <v>415</v>
      </c>
      <c r="J38" t="s">
        <v>2964</v>
      </c>
      <c r="K38" t="s">
        <v>96</v>
      </c>
      <c r="L38" t="s">
        <v>73</v>
      </c>
      <c r="M38" s="8">
        <v>10</v>
      </c>
      <c r="N38" s="12">
        <f t="shared" si="2"/>
        <v>0.5</v>
      </c>
      <c r="O38" t="str">
        <f t="shared" si="3"/>
        <v xml:space="preserve">2024/01 </v>
      </c>
      <c r="P38">
        <f t="shared" si="4"/>
        <v>10</v>
      </c>
      <c r="Q38" t="e">
        <f>VLOOKUP(J38,'구매현황_2301-2603'!$E$2:$I$1312,5,0)</f>
        <v>#N/A</v>
      </c>
      <c r="R38" t="e">
        <f>VLOOKUP(Q38,리드타임!$B$3:$D$10,3,0)</f>
        <v>#N/A</v>
      </c>
      <c r="S38">
        <f t="shared" si="5"/>
        <v>2.25</v>
      </c>
    </row>
    <row r="39" spans="1:19" ht="15.75">
      <c r="A39" s="10">
        <v>38</v>
      </c>
      <c r="B39" s="3" t="s">
        <v>21</v>
      </c>
      <c r="C39" s="2" t="s">
        <v>552</v>
      </c>
      <c r="D39" s="2" t="s">
        <v>551</v>
      </c>
      <c r="E39" s="2" t="s">
        <v>553</v>
      </c>
      <c r="F39" s="4">
        <v>2</v>
      </c>
      <c r="G39" s="10" t="str">
        <f t="shared" si="1"/>
        <v xml:space="preserve">2024/09 </v>
      </c>
      <c r="H39" s="10">
        <f t="shared" si="0"/>
        <v>265</v>
      </c>
      <c r="J39" t="s">
        <v>2965</v>
      </c>
      <c r="K39" t="s">
        <v>96</v>
      </c>
      <c r="L39" t="s">
        <v>184</v>
      </c>
      <c r="M39" s="8">
        <v>10</v>
      </c>
      <c r="N39" s="12">
        <f t="shared" si="2"/>
        <v>0.5</v>
      </c>
      <c r="O39" t="str">
        <f t="shared" si="3"/>
        <v xml:space="preserve">2024/01 </v>
      </c>
      <c r="P39">
        <f t="shared" si="4"/>
        <v>10</v>
      </c>
      <c r="Q39" t="e">
        <f>VLOOKUP(J39,'구매현황_2301-2603'!$E$2:$I$1312,5,0)</f>
        <v>#N/A</v>
      </c>
      <c r="R39" t="e">
        <f>VLOOKUP(Q39,리드타임!$B$3:$D$10,3,0)</f>
        <v>#N/A</v>
      </c>
      <c r="S39">
        <f t="shared" si="5"/>
        <v>2.25</v>
      </c>
    </row>
    <row r="40" spans="1:19" ht="15.75">
      <c r="A40" s="10">
        <v>39</v>
      </c>
      <c r="B40" s="3" t="s">
        <v>21</v>
      </c>
      <c r="C40" s="2" t="s">
        <v>561</v>
      </c>
      <c r="D40" s="2" t="s">
        <v>560</v>
      </c>
      <c r="E40" s="2" t="s">
        <v>562</v>
      </c>
      <c r="F40" s="4">
        <v>70</v>
      </c>
      <c r="G40" s="10" t="str">
        <f t="shared" si="1"/>
        <v xml:space="preserve">2024/07 </v>
      </c>
      <c r="H40" s="10">
        <f t="shared" si="0"/>
        <v>488</v>
      </c>
      <c r="J40" t="s">
        <v>98</v>
      </c>
      <c r="K40" t="s">
        <v>96</v>
      </c>
      <c r="L40" t="s">
        <v>99</v>
      </c>
      <c r="M40" s="8">
        <v>30</v>
      </c>
      <c r="N40" s="12">
        <f t="shared" si="2"/>
        <v>1.5</v>
      </c>
      <c r="O40" t="str">
        <f t="shared" si="3"/>
        <v xml:space="preserve">2024/01 </v>
      </c>
      <c r="P40">
        <f t="shared" si="4"/>
        <v>30</v>
      </c>
      <c r="Q40" t="e">
        <f>VLOOKUP(J40,'구매현황_2301-2603'!$E$2:$I$1312,5,0)</f>
        <v>#N/A</v>
      </c>
      <c r="R40" t="e">
        <f>VLOOKUP(Q40,리드타임!$B$3:$D$10,3,0)</f>
        <v>#N/A</v>
      </c>
      <c r="S40">
        <f t="shared" si="5"/>
        <v>6.75</v>
      </c>
    </row>
    <row r="41" spans="1:19" ht="15.75">
      <c r="A41" s="10">
        <v>40</v>
      </c>
      <c r="B41" s="3" t="s">
        <v>21</v>
      </c>
      <c r="C41" s="2" t="s">
        <v>576</v>
      </c>
      <c r="D41" s="2" t="s">
        <v>575</v>
      </c>
      <c r="E41" s="2" t="s">
        <v>577</v>
      </c>
      <c r="F41" s="4">
        <v>70</v>
      </c>
      <c r="G41" s="10" t="str">
        <f t="shared" si="1"/>
        <v xml:space="preserve">2024/04 </v>
      </c>
      <c r="H41" s="10">
        <f t="shared" si="0"/>
        <v>380</v>
      </c>
      <c r="J41" t="s">
        <v>100</v>
      </c>
      <c r="K41" t="s">
        <v>50</v>
      </c>
      <c r="L41" t="s">
        <v>73</v>
      </c>
      <c r="M41" s="8">
        <v>450</v>
      </c>
      <c r="N41" s="12">
        <f t="shared" si="2"/>
        <v>22.5</v>
      </c>
      <c r="O41" t="str">
        <f t="shared" si="3"/>
        <v xml:space="preserve">2024/01 </v>
      </c>
      <c r="P41">
        <f t="shared" si="4"/>
        <v>200</v>
      </c>
      <c r="Q41" t="e">
        <f>VLOOKUP(J41,'구매현황_2301-2603'!$E$2:$I$1312,5,0)</f>
        <v>#N/A</v>
      </c>
      <c r="R41" t="e">
        <f>VLOOKUP(Q41,리드타임!$B$3:$D$10,3,0)</f>
        <v>#N/A</v>
      </c>
      <c r="S41">
        <f t="shared" si="5"/>
        <v>101.25</v>
      </c>
    </row>
    <row r="42" spans="1:19" ht="15.75">
      <c r="A42" s="10">
        <v>41</v>
      </c>
      <c r="B42" s="3" t="s">
        <v>21</v>
      </c>
      <c r="C42" s="2" t="s">
        <v>610</v>
      </c>
      <c r="D42" s="2" t="s">
        <v>609</v>
      </c>
      <c r="E42" s="2" t="s">
        <v>611</v>
      </c>
      <c r="F42" s="4">
        <v>4</v>
      </c>
      <c r="G42" s="10" t="str">
        <f t="shared" si="1"/>
        <v xml:space="preserve">2024/01 </v>
      </c>
      <c r="H42" s="10">
        <f t="shared" si="0"/>
        <v>4</v>
      </c>
      <c r="J42" t="s">
        <v>101</v>
      </c>
      <c r="K42" t="s">
        <v>62</v>
      </c>
      <c r="L42" t="s">
        <v>102</v>
      </c>
      <c r="M42" s="8">
        <v>2</v>
      </c>
      <c r="N42" s="12">
        <f t="shared" si="2"/>
        <v>0.1</v>
      </c>
      <c r="O42" t="str">
        <f t="shared" si="3"/>
        <v xml:space="preserve">2024/01 </v>
      </c>
      <c r="P42">
        <f t="shared" si="4"/>
        <v>2</v>
      </c>
      <c r="Q42" t="e">
        <f>VLOOKUP(J42,'구매현황_2301-2603'!$E$2:$I$1312,5,0)</f>
        <v>#N/A</v>
      </c>
      <c r="R42" t="e">
        <f>VLOOKUP(Q42,리드타임!$B$3:$D$10,3,0)</f>
        <v>#N/A</v>
      </c>
      <c r="S42">
        <f t="shared" si="5"/>
        <v>0.45</v>
      </c>
    </row>
    <row r="43" spans="1:19" ht="15.75">
      <c r="A43" s="10">
        <v>42</v>
      </c>
      <c r="B43" s="3" t="s">
        <v>21</v>
      </c>
      <c r="C43" s="2" t="s">
        <v>612</v>
      </c>
      <c r="D43" s="2" t="s">
        <v>363</v>
      </c>
      <c r="E43" s="2" t="s">
        <v>613</v>
      </c>
      <c r="F43" s="4">
        <v>330</v>
      </c>
      <c r="G43" s="10" t="str">
        <f t="shared" si="1"/>
        <v xml:space="preserve">2024/11 </v>
      </c>
      <c r="H43" s="10">
        <f t="shared" si="0"/>
        <v>4102</v>
      </c>
      <c r="J43" t="s">
        <v>103</v>
      </c>
      <c r="K43" t="s">
        <v>59</v>
      </c>
      <c r="L43" t="s">
        <v>104</v>
      </c>
      <c r="M43" s="8">
        <v>135</v>
      </c>
      <c r="N43" s="12">
        <f t="shared" si="2"/>
        <v>6.75</v>
      </c>
      <c r="O43" t="str">
        <f t="shared" si="3"/>
        <v xml:space="preserve">2024/01 </v>
      </c>
      <c r="P43">
        <f t="shared" si="4"/>
        <v>110</v>
      </c>
      <c r="Q43" t="e">
        <f>VLOOKUP(J43,'구매현황_2301-2603'!$E$2:$I$1312,5,0)</f>
        <v>#N/A</v>
      </c>
      <c r="R43" t="e">
        <f>VLOOKUP(Q43,리드타임!$B$3:$D$10,3,0)</f>
        <v>#N/A</v>
      </c>
      <c r="S43">
        <f t="shared" si="5"/>
        <v>30.375000000000004</v>
      </c>
    </row>
    <row r="44" spans="1:19" ht="15.75">
      <c r="A44" s="10">
        <v>43</v>
      </c>
      <c r="B44" s="3" t="s">
        <v>21</v>
      </c>
      <c r="C44" s="2" t="s">
        <v>615</v>
      </c>
      <c r="D44" s="2" t="s">
        <v>614</v>
      </c>
      <c r="E44" s="2" t="s">
        <v>616</v>
      </c>
      <c r="F44" s="4">
        <v>197</v>
      </c>
      <c r="G44" s="10" t="str">
        <f t="shared" si="1"/>
        <v xml:space="preserve">2025/08 </v>
      </c>
      <c r="H44" s="10">
        <f t="shared" si="0"/>
        <v>392</v>
      </c>
      <c r="J44" t="s">
        <v>105</v>
      </c>
      <c r="K44" t="s">
        <v>50</v>
      </c>
      <c r="L44" t="s">
        <v>104</v>
      </c>
      <c r="M44" s="8">
        <v>360</v>
      </c>
      <c r="N44" s="12">
        <f t="shared" si="2"/>
        <v>18</v>
      </c>
      <c r="O44" t="str">
        <f t="shared" si="3"/>
        <v xml:space="preserve">2024/02 </v>
      </c>
      <c r="P44">
        <f t="shared" si="4"/>
        <v>180</v>
      </c>
      <c r="Q44" t="e">
        <f>VLOOKUP(J44,'구매현황_2301-2603'!$E$2:$I$1312,5,0)</f>
        <v>#N/A</v>
      </c>
      <c r="R44" t="e">
        <f>VLOOKUP(Q44,리드타임!$B$3:$D$10,3,0)</f>
        <v>#N/A</v>
      </c>
      <c r="S44">
        <f t="shared" si="5"/>
        <v>81</v>
      </c>
    </row>
    <row r="45" spans="1:19" ht="15.75">
      <c r="A45" s="10">
        <v>44</v>
      </c>
      <c r="B45" s="3" t="s">
        <v>21</v>
      </c>
      <c r="C45" s="2" t="s">
        <v>619</v>
      </c>
      <c r="D45" s="2" t="s">
        <v>366</v>
      </c>
      <c r="E45" s="2" t="s">
        <v>620</v>
      </c>
      <c r="F45" s="4">
        <v>262</v>
      </c>
      <c r="G45" s="10" t="str">
        <f t="shared" si="1"/>
        <v xml:space="preserve">2024/12 </v>
      </c>
      <c r="H45" s="10">
        <f t="shared" si="0"/>
        <v>4004</v>
      </c>
      <c r="J45" t="s">
        <v>107</v>
      </c>
      <c r="K45" t="s">
        <v>106</v>
      </c>
      <c r="L45" t="s">
        <v>58</v>
      </c>
      <c r="M45" s="8">
        <v>15</v>
      </c>
      <c r="N45" s="12">
        <f t="shared" si="2"/>
        <v>0.75</v>
      </c>
      <c r="O45" t="str">
        <f t="shared" si="3"/>
        <v xml:space="preserve">2024/01 </v>
      </c>
      <c r="P45">
        <f t="shared" si="4"/>
        <v>10</v>
      </c>
      <c r="Q45" t="e">
        <f>VLOOKUP(J45,'구매현황_2301-2603'!$E$2:$I$1312,5,0)</f>
        <v>#N/A</v>
      </c>
      <c r="R45" t="e">
        <f>VLOOKUP(Q45,리드타임!$B$3:$D$10,3,0)</f>
        <v>#N/A</v>
      </c>
      <c r="S45">
        <f t="shared" si="5"/>
        <v>3.375</v>
      </c>
    </row>
    <row r="46" spans="1:19" ht="15.75">
      <c r="A46" s="10">
        <v>45</v>
      </c>
      <c r="B46" s="3" t="s">
        <v>21</v>
      </c>
      <c r="C46" s="2" t="s">
        <v>622</v>
      </c>
      <c r="D46" s="2" t="s">
        <v>621</v>
      </c>
      <c r="E46" s="2" t="s">
        <v>623</v>
      </c>
      <c r="F46" s="4">
        <v>80</v>
      </c>
      <c r="G46" s="10" t="str">
        <f t="shared" si="1"/>
        <v xml:space="preserve">2024/12 </v>
      </c>
      <c r="H46" s="10">
        <f t="shared" si="0"/>
        <v>489</v>
      </c>
      <c r="J46" t="s">
        <v>108</v>
      </c>
      <c r="K46" t="s">
        <v>106</v>
      </c>
      <c r="L46" t="s">
        <v>75</v>
      </c>
      <c r="M46" s="8">
        <v>8</v>
      </c>
      <c r="N46" s="12">
        <f t="shared" si="2"/>
        <v>0.4</v>
      </c>
      <c r="O46" t="str">
        <f t="shared" si="3"/>
        <v xml:space="preserve">2024/01 </v>
      </c>
      <c r="P46">
        <f t="shared" si="4"/>
        <v>4</v>
      </c>
      <c r="Q46" t="e">
        <f>VLOOKUP(J46,'구매현황_2301-2603'!$E$2:$I$1312,5,0)</f>
        <v>#N/A</v>
      </c>
      <c r="R46" t="e">
        <f>VLOOKUP(Q46,리드타임!$B$3:$D$10,3,0)</f>
        <v>#N/A</v>
      </c>
      <c r="S46">
        <f t="shared" si="5"/>
        <v>1.8</v>
      </c>
    </row>
    <row r="47" spans="1:19" ht="15.75">
      <c r="A47" s="10">
        <v>46</v>
      </c>
      <c r="B47" s="3" t="s">
        <v>21</v>
      </c>
      <c r="C47" s="2" t="s">
        <v>631</v>
      </c>
      <c r="D47" s="2" t="s">
        <v>630</v>
      </c>
      <c r="E47" s="2" t="s">
        <v>632</v>
      </c>
      <c r="F47" s="4">
        <v>50</v>
      </c>
      <c r="G47" s="10" t="str">
        <f t="shared" si="1"/>
        <v xml:space="preserve">2025/12 </v>
      </c>
      <c r="H47" s="10">
        <f t="shared" si="0"/>
        <v>894</v>
      </c>
      <c r="J47" t="s">
        <v>109</v>
      </c>
      <c r="K47" t="s">
        <v>59</v>
      </c>
      <c r="L47" t="s">
        <v>58</v>
      </c>
      <c r="M47" s="8">
        <v>115</v>
      </c>
      <c r="N47" s="12">
        <f t="shared" si="2"/>
        <v>5.75</v>
      </c>
      <c r="O47" t="str">
        <f t="shared" si="3"/>
        <v xml:space="preserve">2024/01 </v>
      </c>
      <c r="P47">
        <f t="shared" si="4"/>
        <v>70</v>
      </c>
      <c r="Q47" t="e">
        <f>VLOOKUP(J47,'구매현황_2301-2603'!$E$2:$I$1312,5,0)</f>
        <v>#N/A</v>
      </c>
      <c r="R47" t="e">
        <f>VLOOKUP(Q47,리드타임!$B$3:$D$10,3,0)</f>
        <v>#N/A</v>
      </c>
      <c r="S47">
        <f t="shared" si="5"/>
        <v>25.874999999999996</v>
      </c>
    </row>
    <row r="48" spans="1:19" ht="15.75">
      <c r="A48" s="10">
        <v>47</v>
      </c>
      <c r="B48" s="3" t="s">
        <v>21</v>
      </c>
      <c r="C48" s="2" t="s">
        <v>634</v>
      </c>
      <c r="D48" s="2" t="s">
        <v>633</v>
      </c>
      <c r="E48" s="2" t="s">
        <v>635</v>
      </c>
      <c r="F48" s="4">
        <v>34</v>
      </c>
      <c r="G48" s="10" t="str">
        <f t="shared" si="1"/>
        <v xml:space="preserve">2024/01 </v>
      </c>
      <c r="H48" s="10">
        <f t="shared" si="0"/>
        <v>1460</v>
      </c>
      <c r="J48" t="s">
        <v>110</v>
      </c>
      <c r="K48" t="s">
        <v>50</v>
      </c>
      <c r="L48" t="s">
        <v>75</v>
      </c>
      <c r="M48" s="8">
        <v>20</v>
      </c>
      <c r="N48" s="12">
        <f t="shared" si="2"/>
        <v>1</v>
      </c>
      <c r="O48" t="str">
        <f t="shared" si="3"/>
        <v xml:space="preserve">2024/01 </v>
      </c>
      <c r="P48">
        <f t="shared" si="4"/>
        <v>20</v>
      </c>
      <c r="Q48" t="e">
        <f>VLOOKUP(J48,'구매현황_2301-2603'!$E$2:$I$1312,5,0)</f>
        <v>#N/A</v>
      </c>
      <c r="R48" t="e">
        <f>VLOOKUP(Q48,리드타임!$B$3:$D$10,3,0)</f>
        <v>#N/A</v>
      </c>
      <c r="S48">
        <f t="shared" si="5"/>
        <v>4.5</v>
      </c>
    </row>
    <row r="49" spans="1:19" ht="15.75">
      <c r="A49" s="10">
        <v>48</v>
      </c>
      <c r="B49" s="3" t="s">
        <v>21</v>
      </c>
      <c r="C49" s="2" t="s">
        <v>638</v>
      </c>
      <c r="D49" s="2" t="s">
        <v>352</v>
      </c>
      <c r="E49" s="2" t="s">
        <v>639</v>
      </c>
      <c r="F49" s="4">
        <v>422</v>
      </c>
      <c r="G49" s="10" t="str">
        <f t="shared" si="1"/>
        <v xml:space="preserve">2025/12 </v>
      </c>
      <c r="H49" s="10">
        <f t="shared" si="0"/>
        <v>1081</v>
      </c>
      <c r="J49" t="s">
        <v>2967</v>
      </c>
      <c r="K49" t="s">
        <v>2966</v>
      </c>
      <c r="L49" t="s">
        <v>54</v>
      </c>
      <c r="M49" s="8">
        <v>6</v>
      </c>
      <c r="N49" s="12">
        <f t="shared" si="2"/>
        <v>0.3</v>
      </c>
      <c r="O49" t="str">
        <f t="shared" si="3"/>
        <v xml:space="preserve">2024/01 </v>
      </c>
      <c r="P49">
        <f t="shared" si="4"/>
        <v>6</v>
      </c>
      <c r="Q49" t="e">
        <f>VLOOKUP(J49,'구매현황_2301-2603'!$E$2:$I$1312,5,0)</f>
        <v>#N/A</v>
      </c>
      <c r="R49" t="e">
        <f>VLOOKUP(Q49,리드타임!$B$3:$D$10,3,0)</f>
        <v>#N/A</v>
      </c>
      <c r="S49">
        <f t="shared" si="5"/>
        <v>1.3499999999999999</v>
      </c>
    </row>
    <row r="50" spans="1:19" ht="15.75">
      <c r="A50" s="10">
        <v>49</v>
      </c>
      <c r="B50" s="3" t="s">
        <v>21</v>
      </c>
      <c r="C50" s="2" t="s">
        <v>641</v>
      </c>
      <c r="D50" s="2" t="s">
        <v>640</v>
      </c>
      <c r="E50" s="2" t="s">
        <v>642</v>
      </c>
      <c r="F50" s="4">
        <v>70</v>
      </c>
      <c r="G50" s="10" t="str">
        <f t="shared" si="1"/>
        <v xml:space="preserve">2024/03 </v>
      </c>
      <c r="H50" s="10">
        <f t="shared" si="0"/>
        <v>550</v>
      </c>
      <c r="J50" t="s">
        <v>125</v>
      </c>
      <c r="K50" t="s">
        <v>106</v>
      </c>
      <c r="L50" t="s">
        <v>54</v>
      </c>
      <c r="M50" s="8">
        <v>2</v>
      </c>
      <c r="N50" s="12">
        <f t="shared" si="2"/>
        <v>0.1</v>
      </c>
      <c r="O50" t="str">
        <f t="shared" si="3"/>
        <v xml:space="preserve">2024/01 </v>
      </c>
      <c r="P50">
        <f t="shared" si="4"/>
        <v>1</v>
      </c>
      <c r="Q50" t="e">
        <f>VLOOKUP(J50,'구매현황_2301-2603'!$E$2:$I$1312,5,0)</f>
        <v>#N/A</v>
      </c>
      <c r="R50" t="e">
        <f>VLOOKUP(Q50,리드타임!$B$3:$D$10,3,0)</f>
        <v>#N/A</v>
      </c>
      <c r="S50">
        <f t="shared" si="5"/>
        <v>0.45</v>
      </c>
    </row>
    <row r="51" spans="1:19" ht="15.75">
      <c r="A51" s="10">
        <v>50</v>
      </c>
      <c r="B51" s="3" t="s">
        <v>21</v>
      </c>
      <c r="C51" s="2" t="s">
        <v>645</v>
      </c>
      <c r="D51" s="2" t="s">
        <v>358</v>
      </c>
      <c r="E51" s="2" t="s">
        <v>646</v>
      </c>
      <c r="F51" s="4">
        <v>150</v>
      </c>
      <c r="G51" s="10" t="str">
        <f t="shared" si="1"/>
        <v xml:space="preserve">2025/11 </v>
      </c>
      <c r="H51" s="10">
        <f t="shared" si="0"/>
        <v>470</v>
      </c>
      <c r="J51" t="s">
        <v>126</v>
      </c>
      <c r="K51" t="s">
        <v>96</v>
      </c>
      <c r="L51" t="s">
        <v>75</v>
      </c>
      <c r="M51" s="8">
        <v>118</v>
      </c>
      <c r="N51" s="12">
        <f t="shared" si="2"/>
        <v>5.9</v>
      </c>
      <c r="O51" t="str">
        <f t="shared" si="3"/>
        <v xml:space="preserve">2024/01 </v>
      </c>
      <c r="P51">
        <f t="shared" si="4"/>
        <v>40</v>
      </c>
      <c r="Q51" t="e">
        <f>VLOOKUP(J51,'구매현황_2301-2603'!$E$2:$I$1312,5,0)</f>
        <v>#N/A</v>
      </c>
      <c r="R51" t="e">
        <f>VLOOKUP(Q51,리드타임!$B$3:$D$10,3,0)</f>
        <v>#N/A</v>
      </c>
      <c r="S51">
        <f t="shared" si="5"/>
        <v>26.550000000000004</v>
      </c>
    </row>
    <row r="52" spans="1:19" ht="15.75">
      <c r="A52" s="10">
        <v>51</v>
      </c>
      <c r="B52" s="3" t="s">
        <v>21</v>
      </c>
      <c r="C52" s="2" t="s">
        <v>648</v>
      </c>
      <c r="D52" s="2" t="s">
        <v>647</v>
      </c>
      <c r="E52" s="2" t="s">
        <v>649</v>
      </c>
      <c r="F52" s="4">
        <v>10</v>
      </c>
      <c r="G52" s="10" t="str">
        <f t="shared" si="1"/>
        <v xml:space="preserve">2024/11 </v>
      </c>
      <c r="H52" s="10">
        <f t="shared" si="0"/>
        <v>2000</v>
      </c>
      <c r="J52" t="s">
        <v>127</v>
      </c>
      <c r="K52" t="s">
        <v>96</v>
      </c>
      <c r="L52" t="s">
        <v>90</v>
      </c>
      <c r="M52" s="8">
        <v>50</v>
      </c>
      <c r="N52" s="12">
        <f t="shared" si="2"/>
        <v>2.5</v>
      </c>
      <c r="O52" t="str">
        <f t="shared" si="3"/>
        <v xml:space="preserve">2024/01 </v>
      </c>
      <c r="P52">
        <f t="shared" si="4"/>
        <v>20</v>
      </c>
      <c r="Q52" t="e">
        <f>VLOOKUP(J52,'구매현황_2301-2603'!$E$2:$I$1312,5,0)</f>
        <v>#N/A</v>
      </c>
      <c r="R52" t="e">
        <f>VLOOKUP(Q52,리드타임!$B$3:$D$10,3,0)</f>
        <v>#N/A</v>
      </c>
      <c r="S52">
        <f t="shared" si="5"/>
        <v>11.25</v>
      </c>
    </row>
    <row r="53" spans="1:19" ht="15.75">
      <c r="A53" s="10">
        <v>52</v>
      </c>
      <c r="B53" s="3" t="s">
        <v>21</v>
      </c>
      <c r="C53" s="2" t="s">
        <v>655</v>
      </c>
      <c r="D53" s="2" t="s">
        <v>654</v>
      </c>
      <c r="E53" s="2" t="s">
        <v>656</v>
      </c>
      <c r="F53" s="4">
        <v>25</v>
      </c>
      <c r="G53" s="10" t="str">
        <f t="shared" si="1"/>
        <v xml:space="preserve">2024/11 </v>
      </c>
      <c r="H53" s="10">
        <f t="shared" si="0"/>
        <v>4241</v>
      </c>
      <c r="J53" t="s">
        <v>129</v>
      </c>
      <c r="K53" t="s">
        <v>128</v>
      </c>
      <c r="L53" t="s">
        <v>130</v>
      </c>
      <c r="M53" s="8">
        <v>200</v>
      </c>
      <c r="N53" s="12">
        <f t="shared" si="2"/>
        <v>10</v>
      </c>
      <c r="O53" t="str">
        <f t="shared" si="3"/>
        <v xml:space="preserve">2024/01 </v>
      </c>
      <c r="P53">
        <f t="shared" si="4"/>
        <v>200</v>
      </c>
      <c r="Q53" t="e">
        <f>VLOOKUP(J53,'구매현황_2301-2603'!$E$2:$I$1312,5,0)</f>
        <v>#N/A</v>
      </c>
      <c r="R53" t="e">
        <f>VLOOKUP(Q53,리드타임!$B$3:$D$10,3,0)</f>
        <v>#N/A</v>
      </c>
      <c r="S53">
        <f t="shared" si="5"/>
        <v>45</v>
      </c>
    </row>
    <row r="54" spans="1:19" ht="15.75">
      <c r="A54" s="10">
        <v>53</v>
      </c>
      <c r="B54" s="3" t="s">
        <v>21</v>
      </c>
      <c r="C54" s="2" t="s">
        <v>658</v>
      </c>
      <c r="D54" s="2" t="s">
        <v>657</v>
      </c>
      <c r="E54" s="2" t="s">
        <v>659</v>
      </c>
      <c r="F54" s="4">
        <v>68</v>
      </c>
      <c r="G54" s="10" t="str">
        <f t="shared" si="1"/>
        <v xml:space="preserve">2024/02 </v>
      </c>
      <c r="H54" s="10">
        <f t="shared" si="0"/>
        <v>350</v>
      </c>
      <c r="J54" t="s">
        <v>2968</v>
      </c>
      <c r="K54" t="s">
        <v>163</v>
      </c>
      <c r="L54" t="s">
        <v>130</v>
      </c>
      <c r="M54" s="8">
        <v>1</v>
      </c>
      <c r="N54" s="12">
        <f t="shared" si="2"/>
        <v>0.05</v>
      </c>
      <c r="O54" t="str">
        <f t="shared" si="3"/>
        <v xml:space="preserve">2024/01 </v>
      </c>
      <c r="P54">
        <f t="shared" si="4"/>
        <v>1</v>
      </c>
      <c r="Q54" t="e">
        <f>VLOOKUP(J54,'구매현황_2301-2603'!$E$2:$I$1312,5,0)</f>
        <v>#N/A</v>
      </c>
      <c r="R54" t="e">
        <f>VLOOKUP(Q54,리드타임!$B$3:$D$10,3,0)</f>
        <v>#N/A</v>
      </c>
      <c r="S54">
        <f t="shared" si="5"/>
        <v>0.22500000000000001</v>
      </c>
    </row>
    <row r="55" spans="1:19" ht="15.75">
      <c r="A55" s="10">
        <v>54</v>
      </c>
      <c r="B55" s="3" t="s">
        <v>21</v>
      </c>
      <c r="C55" s="2" t="s">
        <v>660</v>
      </c>
      <c r="D55" s="2" t="s">
        <v>448</v>
      </c>
      <c r="E55" s="2" t="s">
        <v>661</v>
      </c>
      <c r="F55" s="4">
        <v>95</v>
      </c>
      <c r="G55" s="10" t="str">
        <f t="shared" si="1"/>
        <v xml:space="preserve">2024/01 </v>
      </c>
      <c r="H55" s="10">
        <f t="shared" si="0"/>
        <v>300</v>
      </c>
      <c r="J55" t="s">
        <v>131</v>
      </c>
      <c r="K55" t="s">
        <v>59</v>
      </c>
      <c r="L55" t="s">
        <v>83</v>
      </c>
      <c r="M55" s="8">
        <v>80</v>
      </c>
      <c r="N55" s="12">
        <f t="shared" si="2"/>
        <v>4</v>
      </c>
      <c r="O55" t="str">
        <f t="shared" si="3"/>
        <v xml:space="preserve">2024/01 </v>
      </c>
      <c r="P55">
        <f t="shared" si="4"/>
        <v>70</v>
      </c>
      <c r="Q55" t="e">
        <f>VLOOKUP(J55,'구매현황_2301-2603'!$E$2:$I$1312,5,0)</f>
        <v>#N/A</v>
      </c>
      <c r="R55" t="e">
        <f>VLOOKUP(Q55,리드타임!$B$3:$D$10,3,0)</f>
        <v>#N/A</v>
      </c>
      <c r="S55">
        <f t="shared" si="5"/>
        <v>18</v>
      </c>
    </row>
    <row r="56" spans="1:19" ht="15.75">
      <c r="A56" s="10">
        <v>55</v>
      </c>
      <c r="B56" s="3" t="s">
        <v>21</v>
      </c>
      <c r="C56" s="2" t="s">
        <v>674</v>
      </c>
      <c r="D56" s="2" t="s">
        <v>673</v>
      </c>
      <c r="E56" s="2" t="s">
        <v>675</v>
      </c>
      <c r="F56" s="4">
        <v>30</v>
      </c>
      <c r="G56" s="10" t="str">
        <f t="shared" si="1"/>
        <v xml:space="preserve">2024/06 </v>
      </c>
      <c r="H56" s="10">
        <f t="shared" si="0"/>
        <v>173</v>
      </c>
      <c r="J56" t="s">
        <v>132</v>
      </c>
      <c r="K56" t="s">
        <v>106</v>
      </c>
      <c r="L56" t="s">
        <v>90</v>
      </c>
      <c r="M56" s="8">
        <v>1</v>
      </c>
      <c r="N56" s="12">
        <f t="shared" si="2"/>
        <v>0.05</v>
      </c>
      <c r="O56" t="str">
        <f t="shared" si="3"/>
        <v xml:space="preserve">2024/01 </v>
      </c>
      <c r="P56">
        <f t="shared" si="4"/>
        <v>1</v>
      </c>
      <c r="Q56" t="e">
        <f>VLOOKUP(J56,'구매현황_2301-2603'!$E$2:$I$1312,5,0)</f>
        <v>#N/A</v>
      </c>
      <c r="R56" t="e">
        <f>VLOOKUP(Q56,리드타임!$B$3:$D$10,3,0)</f>
        <v>#N/A</v>
      </c>
      <c r="S56">
        <f t="shared" si="5"/>
        <v>0.22500000000000001</v>
      </c>
    </row>
    <row r="57" spans="1:19" ht="15.75">
      <c r="A57" s="10">
        <v>56</v>
      </c>
      <c r="B57" s="3" t="s">
        <v>21</v>
      </c>
      <c r="C57" s="2" t="s">
        <v>680</v>
      </c>
      <c r="D57" s="2" t="s">
        <v>679</v>
      </c>
      <c r="E57" s="2" t="s">
        <v>681</v>
      </c>
      <c r="F57" s="4">
        <v>32</v>
      </c>
      <c r="G57" s="10" t="str">
        <f t="shared" si="1"/>
        <v xml:space="preserve">2024/01 </v>
      </c>
      <c r="H57" s="10">
        <f t="shared" si="0"/>
        <v>100</v>
      </c>
      <c r="J57" t="s">
        <v>133</v>
      </c>
      <c r="K57" t="s">
        <v>96</v>
      </c>
      <c r="L57" t="s">
        <v>80</v>
      </c>
      <c r="M57" s="8">
        <v>25</v>
      </c>
      <c r="N57" s="12">
        <f t="shared" si="2"/>
        <v>1.25</v>
      </c>
      <c r="O57" t="str">
        <f t="shared" si="3"/>
        <v xml:space="preserve">2024/01 </v>
      </c>
      <c r="P57">
        <f t="shared" si="4"/>
        <v>15</v>
      </c>
      <c r="Q57" t="e">
        <f>VLOOKUP(J57,'구매현황_2301-2603'!$E$2:$I$1312,5,0)</f>
        <v>#N/A</v>
      </c>
      <c r="R57" t="e">
        <f>VLOOKUP(Q57,리드타임!$B$3:$D$10,3,0)</f>
        <v>#N/A</v>
      </c>
      <c r="S57">
        <f t="shared" si="5"/>
        <v>5.625</v>
      </c>
    </row>
    <row r="58" spans="1:19" ht="15.75">
      <c r="A58" s="10">
        <v>57</v>
      </c>
      <c r="B58" s="3" t="s">
        <v>21</v>
      </c>
      <c r="C58" s="2" t="s">
        <v>686</v>
      </c>
      <c r="D58" s="2" t="s">
        <v>685</v>
      </c>
      <c r="E58" s="2" t="s">
        <v>687</v>
      </c>
      <c r="F58" s="4">
        <v>10</v>
      </c>
      <c r="G58" s="10" t="str">
        <f t="shared" si="1"/>
        <v xml:space="preserve">2024/01 </v>
      </c>
      <c r="H58" s="10">
        <f t="shared" si="0"/>
        <v>50</v>
      </c>
      <c r="J58" t="s">
        <v>135</v>
      </c>
      <c r="K58" t="s">
        <v>134</v>
      </c>
      <c r="L58" t="s">
        <v>136</v>
      </c>
      <c r="M58" s="8">
        <v>100</v>
      </c>
      <c r="N58" s="12">
        <f t="shared" si="2"/>
        <v>5</v>
      </c>
      <c r="O58" t="str">
        <f t="shared" si="3"/>
        <v xml:space="preserve">2024/01 </v>
      </c>
      <c r="P58">
        <f t="shared" si="4"/>
        <v>100</v>
      </c>
      <c r="Q58" t="e">
        <f>VLOOKUP(J58,'구매현황_2301-2603'!$E$2:$I$1312,5,0)</f>
        <v>#N/A</v>
      </c>
      <c r="R58" t="e">
        <f>VLOOKUP(Q58,리드타임!$B$3:$D$10,3,0)</f>
        <v>#N/A</v>
      </c>
      <c r="S58">
        <f t="shared" si="5"/>
        <v>22.5</v>
      </c>
    </row>
    <row r="59" spans="1:19" ht="15.75">
      <c r="A59" s="10">
        <v>58</v>
      </c>
      <c r="B59" s="3" t="s">
        <v>21</v>
      </c>
      <c r="C59" s="2" t="s">
        <v>692</v>
      </c>
      <c r="D59" s="2" t="s">
        <v>691</v>
      </c>
      <c r="E59" s="2" t="s">
        <v>693</v>
      </c>
      <c r="F59" s="4">
        <v>20</v>
      </c>
      <c r="G59" s="10" t="str">
        <f t="shared" si="1"/>
        <v xml:space="preserve">2024/01 </v>
      </c>
      <c r="H59" s="10">
        <f t="shared" si="0"/>
        <v>100</v>
      </c>
      <c r="J59" t="s">
        <v>137</v>
      </c>
      <c r="K59" t="s">
        <v>128</v>
      </c>
      <c r="L59" t="s">
        <v>136</v>
      </c>
      <c r="M59" s="8">
        <v>103</v>
      </c>
      <c r="N59" s="12">
        <f t="shared" si="2"/>
        <v>5.15</v>
      </c>
      <c r="O59" t="str">
        <f t="shared" si="3"/>
        <v xml:space="preserve">2024/01 </v>
      </c>
      <c r="P59">
        <f t="shared" si="4"/>
        <v>30</v>
      </c>
      <c r="Q59" t="e">
        <f>VLOOKUP(J59,'구매현황_2301-2603'!$E$2:$I$1312,5,0)</f>
        <v>#N/A</v>
      </c>
      <c r="R59" t="e">
        <f>VLOOKUP(Q59,리드타임!$B$3:$D$10,3,0)</f>
        <v>#N/A</v>
      </c>
      <c r="S59">
        <f t="shared" si="5"/>
        <v>23.175000000000001</v>
      </c>
    </row>
    <row r="60" spans="1:19" ht="15.75">
      <c r="A60" s="10">
        <v>59</v>
      </c>
      <c r="B60" s="3" t="s">
        <v>21</v>
      </c>
      <c r="C60" s="2" t="s">
        <v>700</v>
      </c>
      <c r="D60" s="2" t="s">
        <v>699</v>
      </c>
      <c r="E60" s="2" t="s">
        <v>701</v>
      </c>
      <c r="F60" s="4">
        <v>122</v>
      </c>
      <c r="G60" s="10" t="str">
        <f t="shared" si="1"/>
        <v xml:space="preserve">2025/06 </v>
      </c>
      <c r="H60" s="10">
        <f t="shared" si="0"/>
        <v>983</v>
      </c>
      <c r="J60" t="s">
        <v>139</v>
      </c>
      <c r="K60" t="s">
        <v>138</v>
      </c>
      <c r="L60" t="s">
        <v>136</v>
      </c>
      <c r="M60" s="8">
        <v>69</v>
      </c>
      <c r="N60" s="12">
        <f t="shared" si="2"/>
        <v>3.45</v>
      </c>
      <c r="O60" t="str">
        <f t="shared" si="3"/>
        <v xml:space="preserve">2024/01 </v>
      </c>
      <c r="P60">
        <f t="shared" si="4"/>
        <v>30</v>
      </c>
      <c r="Q60" t="e">
        <f>VLOOKUP(J60,'구매현황_2301-2603'!$E$2:$I$1312,5,0)</f>
        <v>#N/A</v>
      </c>
      <c r="R60" t="e">
        <f>VLOOKUP(Q60,리드타임!$B$3:$D$10,3,0)</f>
        <v>#N/A</v>
      </c>
      <c r="S60">
        <f t="shared" si="5"/>
        <v>15.525000000000002</v>
      </c>
    </row>
    <row r="61" spans="1:19" ht="15.75">
      <c r="A61" s="10">
        <v>60</v>
      </c>
      <c r="B61" s="3" t="s">
        <v>21</v>
      </c>
      <c r="C61" s="2" t="s">
        <v>703</v>
      </c>
      <c r="D61" s="2" t="s">
        <v>702</v>
      </c>
      <c r="E61" s="2" t="s">
        <v>704</v>
      </c>
      <c r="F61" s="4">
        <v>20</v>
      </c>
      <c r="G61" s="10" t="str">
        <f t="shared" si="1"/>
        <v xml:space="preserve">2024/01 </v>
      </c>
      <c r="H61" s="10">
        <f t="shared" si="0"/>
        <v>150</v>
      </c>
      <c r="J61" t="s">
        <v>141</v>
      </c>
      <c r="K61" t="s">
        <v>140</v>
      </c>
      <c r="L61" t="s">
        <v>136</v>
      </c>
      <c r="M61" s="8">
        <v>57</v>
      </c>
      <c r="N61" s="12">
        <f t="shared" si="2"/>
        <v>2.85</v>
      </c>
      <c r="O61" t="str">
        <f t="shared" si="3"/>
        <v xml:space="preserve">2024/01 </v>
      </c>
      <c r="P61">
        <f t="shared" si="4"/>
        <v>40</v>
      </c>
      <c r="Q61" t="e">
        <f>VLOOKUP(J61,'구매현황_2301-2603'!$E$2:$I$1312,5,0)</f>
        <v>#N/A</v>
      </c>
      <c r="R61" t="e">
        <f>VLOOKUP(Q61,리드타임!$B$3:$D$10,3,0)</f>
        <v>#N/A</v>
      </c>
      <c r="S61">
        <f t="shared" si="5"/>
        <v>12.825000000000001</v>
      </c>
    </row>
    <row r="62" spans="1:19" ht="15.75">
      <c r="A62" s="10">
        <v>61</v>
      </c>
      <c r="B62" s="3" t="s">
        <v>21</v>
      </c>
      <c r="C62" s="2" t="s">
        <v>734</v>
      </c>
      <c r="D62" s="2" t="s">
        <v>733</v>
      </c>
      <c r="E62" s="2" t="s">
        <v>735</v>
      </c>
      <c r="F62" s="4">
        <v>100</v>
      </c>
      <c r="G62" s="10" t="str">
        <f t="shared" si="1"/>
        <v xml:space="preserve">2025/12 </v>
      </c>
      <c r="H62" s="10">
        <f t="shared" si="0"/>
        <v>1289</v>
      </c>
      <c r="J62" t="s">
        <v>143</v>
      </c>
      <c r="K62" t="s">
        <v>142</v>
      </c>
      <c r="L62" t="s">
        <v>136</v>
      </c>
      <c r="M62" s="8">
        <v>1</v>
      </c>
      <c r="N62" s="12">
        <f t="shared" si="2"/>
        <v>0.05</v>
      </c>
      <c r="O62" t="str">
        <f t="shared" si="3"/>
        <v xml:space="preserve">2024/01 </v>
      </c>
      <c r="P62">
        <f t="shared" si="4"/>
        <v>1</v>
      </c>
      <c r="Q62" t="e">
        <f>VLOOKUP(J62,'구매현황_2301-2603'!$E$2:$I$1312,5,0)</f>
        <v>#N/A</v>
      </c>
      <c r="R62" t="e">
        <f>VLOOKUP(Q62,리드타임!$B$3:$D$10,3,0)</f>
        <v>#N/A</v>
      </c>
      <c r="S62">
        <f t="shared" si="5"/>
        <v>0.22500000000000001</v>
      </c>
    </row>
    <row r="63" spans="1:19" ht="15.75">
      <c r="A63" s="10">
        <v>62</v>
      </c>
      <c r="B63" s="3" t="s">
        <v>21</v>
      </c>
      <c r="C63" s="2" t="s">
        <v>737</v>
      </c>
      <c r="D63" s="2" t="s">
        <v>736</v>
      </c>
      <c r="E63" s="2" t="s">
        <v>738</v>
      </c>
      <c r="F63" s="4">
        <v>15</v>
      </c>
      <c r="G63" s="10" t="str">
        <f t="shared" si="1"/>
        <v xml:space="preserve">2025/11 </v>
      </c>
      <c r="H63" s="10">
        <f t="shared" si="0"/>
        <v>2257</v>
      </c>
      <c r="J63" t="s">
        <v>2969</v>
      </c>
      <c r="K63" t="s">
        <v>163</v>
      </c>
      <c r="L63" t="s">
        <v>156</v>
      </c>
      <c r="M63" s="8">
        <v>3</v>
      </c>
      <c r="N63" s="12">
        <f t="shared" si="2"/>
        <v>0.15</v>
      </c>
      <c r="O63" t="str">
        <f t="shared" si="3"/>
        <v xml:space="preserve">2024/01 </v>
      </c>
      <c r="P63">
        <f t="shared" si="4"/>
        <v>3</v>
      </c>
      <c r="Q63" t="e">
        <f>VLOOKUP(J63,'구매현황_2301-2603'!$E$2:$I$1312,5,0)</f>
        <v>#N/A</v>
      </c>
      <c r="R63" t="e">
        <f>VLOOKUP(Q63,리드타임!$B$3:$D$10,3,0)</f>
        <v>#N/A</v>
      </c>
      <c r="S63">
        <f t="shared" si="5"/>
        <v>0.67499999999999993</v>
      </c>
    </row>
    <row r="64" spans="1:19" ht="15.75">
      <c r="A64" s="10">
        <v>63</v>
      </c>
      <c r="B64" s="3" t="s">
        <v>21</v>
      </c>
      <c r="C64" s="2" t="s">
        <v>745</v>
      </c>
      <c r="D64" s="2" t="s">
        <v>744</v>
      </c>
      <c r="E64" s="2" t="s">
        <v>746</v>
      </c>
      <c r="F64" s="4">
        <v>50</v>
      </c>
      <c r="G64" s="10" t="str">
        <f t="shared" si="1"/>
        <v xml:space="preserve">2025/03 </v>
      </c>
      <c r="H64" s="10">
        <f t="shared" si="0"/>
        <v>750</v>
      </c>
      <c r="J64" t="s">
        <v>145</v>
      </c>
      <c r="K64" t="s">
        <v>144</v>
      </c>
      <c r="L64" t="s">
        <v>146</v>
      </c>
      <c r="M64" s="8">
        <v>20</v>
      </c>
      <c r="N64" s="12">
        <f t="shared" si="2"/>
        <v>1</v>
      </c>
      <c r="O64" t="str">
        <f t="shared" si="3"/>
        <v xml:space="preserve">2024/01 </v>
      </c>
      <c r="P64">
        <f t="shared" si="4"/>
        <v>20</v>
      </c>
      <c r="Q64" t="e">
        <f>VLOOKUP(J64,'구매현황_2301-2603'!$E$2:$I$1312,5,0)</f>
        <v>#N/A</v>
      </c>
      <c r="R64" t="e">
        <f>VLOOKUP(Q64,리드타임!$B$3:$D$10,3,0)</f>
        <v>#N/A</v>
      </c>
      <c r="S64">
        <f t="shared" si="5"/>
        <v>4.5</v>
      </c>
    </row>
    <row r="65" spans="1:19" ht="15.75">
      <c r="A65" s="10">
        <v>64</v>
      </c>
      <c r="B65" s="3" t="s">
        <v>21</v>
      </c>
      <c r="C65" s="2" t="s">
        <v>748</v>
      </c>
      <c r="D65" s="2" t="s">
        <v>747</v>
      </c>
      <c r="E65" s="2" t="s">
        <v>749</v>
      </c>
      <c r="F65" s="4">
        <v>2</v>
      </c>
      <c r="G65" s="10" t="str">
        <f t="shared" si="1"/>
        <v xml:space="preserve">2025/12 </v>
      </c>
      <c r="H65" s="10">
        <f t="shared" si="0"/>
        <v>812</v>
      </c>
      <c r="J65" t="s">
        <v>148</v>
      </c>
      <c r="K65" t="s">
        <v>147</v>
      </c>
      <c r="L65" t="s">
        <v>136</v>
      </c>
      <c r="M65" s="8">
        <v>80</v>
      </c>
      <c r="N65" s="12">
        <f t="shared" si="2"/>
        <v>4</v>
      </c>
      <c r="O65" t="str">
        <f t="shared" si="3"/>
        <v xml:space="preserve">2024/01 </v>
      </c>
      <c r="P65">
        <f t="shared" si="4"/>
        <v>50</v>
      </c>
      <c r="Q65" t="e">
        <f>VLOOKUP(J65,'구매현황_2301-2603'!$E$2:$I$1312,5,0)</f>
        <v>#N/A</v>
      </c>
      <c r="R65" t="e">
        <f>VLOOKUP(Q65,리드타임!$B$3:$D$10,3,0)</f>
        <v>#N/A</v>
      </c>
      <c r="S65">
        <f t="shared" si="5"/>
        <v>18</v>
      </c>
    </row>
    <row r="66" spans="1:19" ht="15.75">
      <c r="A66" s="10">
        <v>65</v>
      </c>
      <c r="B66" s="3" t="s">
        <v>21</v>
      </c>
      <c r="C66" s="2" t="s">
        <v>757</v>
      </c>
      <c r="D66" s="2" t="s">
        <v>756</v>
      </c>
      <c r="E66" s="2" t="s">
        <v>758</v>
      </c>
      <c r="F66" s="4">
        <v>50</v>
      </c>
      <c r="G66" s="10" t="str">
        <f t="shared" si="1"/>
        <v xml:space="preserve">2025/02 </v>
      </c>
      <c r="H66" s="10">
        <f t="shared" ref="H66:H129" si="6">_xlfn.MAXIFS(F:F,C:C,C66,G:G,G66)</f>
        <v>249</v>
      </c>
      <c r="J66" t="s">
        <v>150</v>
      </c>
      <c r="K66" t="s">
        <v>149</v>
      </c>
      <c r="L66" t="s">
        <v>151</v>
      </c>
      <c r="M66" s="8">
        <v>75</v>
      </c>
      <c r="N66" s="12">
        <f t="shared" ref="N66:N129" si="7">+M66/20</f>
        <v>3.75</v>
      </c>
      <c r="O66" t="str">
        <f t="shared" si="3"/>
        <v xml:space="preserve">2024/01 </v>
      </c>
      <c r="P66">
        <f t="shared" si="4"/>
        <v>40</v>
      </c>
      <c r="Q66" t="e">
        <f>VLOOKUP(J66,'구매현황_2301-2603'!$E$2:$I$1312,5,0)</f>
        <v>#N/A</v>
      </c>
      <c r="R66" t="e">
        <f>VLOOKUP(Q66,리드타임!$B$3:$D$10,3,0)</f>
        <v>#N/A</v>
      </c>
      <c r="S66">
        <f t="shared" ref="S66:S129" si="8">IFERROR(N66/20*R66,N66/20*90)</f>
        <v>16.875</v>
      </c>
    </row>
    <row r="67" spans="1:19" ht="15.75">
      <c r="A67" s="10">
        <v>66</v>
      </c>
      <c r="B67" s="3" t="s">
        <v>21</v>
      </c>
      <c r="C67" s="2" t="s">
        <v>760</v>
      </c>
      <c r="D67" s="2" t="s">
        <v>759</v>
      </c>
      <c r="E67" s="2" t="s">
        <v>761</v>
      </c>
      <c r="F67" s="4">
        <v>-487</v>
      </c>
      <c r="G67" s="10" t="str">
        <f t="shared" ref="G67:G130" si="9">INDEX($B$2:$B$9999,MATCH(_xlfn.MAXIFS($F$2:$F$9999,$C$2:$C$9999,C67),$F$1:$F$9999,0))</f>
        <v xml:space="preserve">2026/04 </v>
      </c>
      <c r="H67" s="10">
        <f t="shared" si="6"/>
        <v>708</v>
      </c>
      <c r="J67" t="s">
        <v>152</v>
      </c>
      <c r="K67" t="s">
        <v>149</v>
      </c>
      <c r="L67" t="s">
        <v>153</v>
      </c>
      <c r="M67" s="8">
        <v>60</v>
      </c>
      <c r="N67" s="12">
        <f t="shared" si="7"/>
        <v>3</v>
      </c>
      <c r="O67" t="str">
        <f t="shared" ref="O67:O130" si="10">VLOOKUP(J67,$C$2:$G$9999,5,0)</f>
        <v xml:space="preserve">2024/01 </v>
      </c>
      <c r="P67">
        <f t="shared" ref="P67:P130" si="11">VLOOKUP(J67,$C$2:$H$9999,6,0)</f>
        <v>30</v>
      </c>
      <c r="Q67" t="e">
        <f>VLOOKUP(J67,'구매현황_2301-2603'!$E$2:$I$1312,5,0)</f>
        <v>#N/A</v>
      </c>
      <c r="R67" t="e">
        <f>VLOOKUP(Q67,리드타임!$B$3:$D$10,3,0)</f>
        <v>#N/A</v>
      </c>
      <c r="S67">
        <f t="shared" si="8"/>
        <v>13.5</v>
      </c>
    </row>
    <row r="68" spans="1:19" ht="15.75">
      <c r="A68" s="10">
        <v>67</v>
      </c>
      <c r="B68" s="3" t="s">
        <v>21</v>
      </c>
      <c r="C68" s="2" t="s">
        <v>771</v>
      </c>
      <c r="D68" s="2" t="s">
        <v>770</v>
      </c>
      <c r="E68" s="2" t="s">
        <v>772</v>
      </c>
      <c r="F68" s="4">
        <v>57</v>
      </c>
      <c r="G68" s="10" t="str">
        <f t="shared" si="9"/>
        <v xml:space="preserve">2025/12 </v>
      </c>
      <c r="H68" s="10">
        <f t="shared" si="6"/>
        <v>861</v>
      </c>
      <c r="J68" t="s">
        <v>155</v>
      </c>
      <c r="K68" t="s">
        <v>154</v>
      </c>
      <c r="L68" t="s">
        <v>156</v>
      </c>
      <c r="M68" s="8">
        <v>92</v>
      </c>
      <c r="N68" s="12">
        <f t="shared" si="7"/>
        <v>4.5999999999999996</v>
      </c>
      <c r="O68" t="str">
        <f t="shared" si="10"/>
        <v xml:space="preserve">2024/01 </v>
      </c>
      <c r="P68">
        <f t="shared" si="11"/>
        <v>60</v>
      </c>
      <c r="Q68" t="e">
        <f>VLOOKUP(J68,'구매현황_2301-2603'!$E$2:$I$1312,5,0)</f>
        <v>#N/A</v>
      </c>
      <c r="R68" t="e">
        <f>VLOOKUP(Q68,리드타임!$B$3:$D$10,3,0)</f>
        <v>#N/A</v>
      </c>
      <c r="S68">
        <f t="shared" si="8"/>
        <v>20.7</v>
      </c>
    </row>
    <row r="69" spans="1:19" ht="15.75">
      <c r="A69" s="10">
        <v>68</v>
      </c>
      <c r="B69" s="3" t="s">
        <v>21</v>
      </c>
      <c r="C69" s="2" t="s">
        <v>774</v>
      </c>
      <c r="D69" s="2" t="s">
        <v>773</v>
      </c>
      <c r="E69" s="2" t="s">
        <v>775</v>
      </c>
      <c r="F69" s="4">
        <v>330</v>
      </c>
      <c r="G69" s="10" t="str">
        <f t="shared" si="9"/>
        <v xml:space="preserve">2025/12 </v>
      </c>
      <c r="H69" s="10">
        <f t="shared" si="6"/>
        <v>1110</v>
      </c>
      <c r="J69" t="s">
        <v>158</v>
      </c>
      <c r="K69" t="s">
        <v>157</v>
      </c>
      <c r="L69" t="s">
        <v>156</v>
      </c>
      <c r="M69" s="8">
        <v>70</v>
      </c>
      <c r="N69" s="12">
        <f t="shared" si="7"/>
        <v>3.5</v>
      </c>
      <c r="O69" t="str">
        <f t="shared" si="10"/>
        <v xml:space="preserve">2024/01 </v>
      </c>
      <c r="P69">
        <f t="shared" si="11"/>
        <v>50</v>
      </c>
      <c r="Q69" t="e">
        <f>VLOOKUP(J69,'구매현황_2301-2603'!$E$2:$I$1312,5,0)</f>
        <v>#N/A</v>
      </c>
      <c r="R69" t="e">
        <f>VLOOKUP(Q69,리드타임!$B$3:$D$10,3,0)</f>
        <v>#N/A</v>
      </c>
      <c r="S69">
        <f t="shared" si="8"/>
        <v>15.749999999999998</v>
      </c>
    </row>
    <row r="70" spans="1:19" ht="15.75">
      <c r="A70" s="10">
        <v>69</v>
      </c>
      <c r="B70" s="3" t="s">
        <v>21</v>
      </c>
      <c r="C70" s="2" t="s">
        <v>779</v>
      </c>
      <c r="D70" s="2" t="s">
        <v>778</v>
      </c>
      <c r="E70" s="2" t="s">
        <v>780</v>
      </c>
      <c r="F70" s="4">
        <v>102</v>
      </c>
      <c r="G70" s="10" t="str">
        <f t="shared" si="9"/>
        <v xml:space="preserve">2024/03 </v>
      </c>
      <c r="H70" s="10">
        <f t="shared" si="6"/>
        <v>550</v>
      </c>
      <c r="J70" t="s">
        <v>160</v>
      </c>
      <c r="K70" t="s">
        <v>159</v>
      </c>
      <c r="L70" t="s">
        <v>156</v>
      </c>
      <c r="M70" s="8">
        <v>10</v>
      </c>
      <c r="N70" s="12">
        <f t="shared" si="7"/>
        <v>0.5</v>
      </c>
      <c r="O70" t="str">
        <f t="shared" si="10"/>
        <v xml:space="preserve">2024/01 </v>
      </c>
      <c r="P70">
        <f t="shared" si="11"/>
        <v>10</v>
      </c>
      <c r="Q70" t="e">
        <f>VLOOKUP(J70,'구매현황_2301-2603'!$E$2:$I$1312,5,0)</f>
        <v>#N/A</v>
      </c>
      <c r="R70" t="e">
        <f>VLOOKUP(Q70,리드타임!$B$3:$D$10,3,0)</f>
        <v>#N/A</v>
      </c>
      <c r="S70">
        <f t="shared" si="8"/>
        <v>2.25</v>
      </c>
    </row>
    <row r="71" spans="1:19" ht="15.75">
      <c r="A71" s="10">
        <v>70</v>
      </c>
      <c r="B71" s="3" t="s">
        <v>21</v>
      </c>
      <c r="C71" s="2" t="s">
        <v>790</v>
      </c>
      <c r="D71" s="2" t="s">
        <v>789</v>
      </c>
      <c r="E71" s="2" t="s">
        <v>791</v>
      </c>
      <c r="F71" s="4">
        <v>-473</v>
      </c>
      <c r="G71" s="10" t="str">
        <f t="shared" si="9"/>
        <v xml:space="preserve">2024/08 </v>
      </c>
      <c r="H71" s="10">
        <f t="shared" si="6"/>
        <v>560</v>
      </c>
      <c r="J71" t="s">
        <v>162</v>
      </c>
      <c r="K71" t="s">
        <v>161</v>
      </c>
      <c r="L71" t="s">
        <v>156</v>
      </c>
      <c r="M71" s="8">
        <v>4</v>
      </c>
      <c r="N71" s="12">
        <f t="shared" si="7"/>
        <v>0.2</v>
      </c>
      <c r="O71" t="str">
        <f t="shared" si="10"/>
        <v xml:space="preserve">2024/01 </v>
      </c>
      <c r="P71">
        <f t="shared" si="11"/>
        <v>4</v>
      </c>
      <c r="Q71" t="e">
        <f>VLOOKUP(J71,'구매현황_2301-2603'!$E$2:$I$1312,5,0)</f>
        <v>#N/A</v>
      </c>
      <c r="R71" t="e">
        <f>VLOOKUP(Q71,리드타임!$B$3:$D$10,3,0)</f>
        <v>#N/A</v>
      </c>
      <c r="S71">
        <f t="shared" si="8"/>
        <v>0.9</v>
      </c>
    </row>
    <row r="72" spans="1:19" ht="15.75">
      <c r="A72" s="10">
        <v>71</v>
      </c>
      <c r="B72" s="3" t="s">
        <v>21</v>
      </c>
      <c r="C72" s="2" t="s">
        <v>800</v>
      </c>
      <c r="D72" s="2" t="s">
        <v>799</v>
      </c>
      <c r="E72" s="2" t="s">
        <v>801</v>
      </c>
      <c r="F72" s="4">
        <v>7</v>
      </c>
      <c r="G72" s="10" t="str">
        <f t="shared" si="9"/>
        <v xml:space="preserve">2024/05 </v>
      </c>
      <c r="H72" s="10">
        <f t="shared" si="6"/>
        <v>401</v>
      </c>
      <c r="J72" t="s">
        <v>164</v>
      </c>
      <c r="K72" t="s">
        <v>163</v>
      </c>
      <c r="L72" t="s">
        <v>156</v>
      </c>
      <c r="M72" s="8">
        <v>4</v>
      </c>
      <c r="N72" s="12">
        <f t="shared" si="7"/>
        <v>0.2</v>
      </c>
      <c r="O72" t="str">
        <f t="shared" si="10"/>
        <v xml:space="preserve">2024/01 </v>
      </c>
      <c r="P72">
        <f t="shared" si="11"/>
        <v>4</v>
      </c>
      <c r="Q72" t="e">
        <f>VLOOKUP(J72,'구매현황_2301-2603'!$E$2:$I$1312,5,0)</f>
        <v>#N/A</v>
      </c>
      <c r="R72" t="e">
        <f>VLOOKUP(Q72,리드타임!$B$3:$D$10,3,0)</f>
        <v>#N/A</v>
      </c>
      <c r="S72">
        <f t="shared" si="8"/>
        <v>0.9</v>
      </c>
    </row>
    <row r="73" spans="1:19" ht="15.75">
      <c r="A73" s="10">
        <v>72</v>
      </c>
      <c r="B73" s="3" t="s">
        <v>21</v>
      </c>
      <c r="C73" s="2" t="s">
        <v>803</v>
      </c>
      <c r="D73" s="2" t="s">
        <v>802</v>
      </c>
      <c r="E73" s="2" t="s">
        <v>804</v>
      </c>
      <c r="F73" s="4">
        <v>37</v>
      </c>
      <c r="G73" s="10" t="str">
        <f t="shared" si="9"/>
        <v xml:space="preserve">2024/04 </v>
      </c>
      <c r="H73" s="10">
        <f t="shared" si="6"/>
        <v>370</v>
      </c>
      <c r="J73" t="s">
        <v>165</v>
      </c>
      <c r="K73" t="s">
        <v>96</v>
      </c>
      <c r="L73" t="s">
        <v>52</v>
      </c>
      <c r="M73" s="8">
        <v>301</v>
      </c>
      <c r="N73" s="12">
        <f t="shared" si="7"/>
        <v>15.05</v>
      </c>
      <c r="O73" t="str">
        <f t="shared" si="10"/>
        <v xml:space="preserve">2024/01 </v>
      </c>
      <c r="P73">
        <f t="shared" si="11"/>
        <v>90</v>
      </c>
      <c r="Q73" t="e">
        <f>VLOOKUP(J73,'구매현황_2301-2603'!$E$2:$I$1312,5,0)</f>
        <v>#N/A</v>
      </c>
      <c r="R73" t="e">
        <f>VLOOKUP(Q73,리드타임!$B$3:$D$10,3,0)</f>
        <v>#N/A</v>
      </c>
      <c r="S73">
        <f t="shared" si="8"/>
        <v>67.725000000000009</v>
      </c>
    </row>
    <row r="74" spans="1:19" ht="15.75">
      <c r="A74" s="10">
        <v>73</v>
      </c>
      <c r="B74" s="3" t="s">
        <v>21</v>
      </c>
      <c r="C74" s="2" t="s">
        <v>814</v>
      </c>
      <c r="D74" s="2" t="s">
        <v>813</v>
      </c>
      <c r="E74" s="2" t="s">
        <v>815</v>
      </c>
      <c r="F74" s="4">
        <v>200</v>
      </c>
      <c r="G74" s="10" t="str">
        <f t="shared" si="9"/>
        <v xml:space="preserve">2024/12 </v>
      </c>
      <c r="H74" s="10">
        <f t="shared" si="6"/>
        <v>3000</v>
      </c>
      <c r="J74" t="s">
        <v>166</v>
      </c>
      <c r="K74" t="s">
        <v>96</v>
      </c>
      <c r="L74" t="s">
        <v>167</v>
      </c>
      <c r="M74" s="8">
        <v>390</v>
      </c>
      <c r="N74" s="12">
        <f t="shared" si="7"/>
        <v>19.5</v>
      </c>
      <c r="O74" t="str">
        <f t="shared" si="10"/>
        <v xml:space="preserve">2024/01 </v>
      </c>
      <c r="P74">
        <f t="shared" si="11"/>
        <v>100</v>
      </c>
      <c r="Q74" t="e">
        <f>VLOOKUP(J74,'구매현황_2301-2603'!$E$2:$I$1312,5,0)</f>
        <v>#N/A</v>
      </c>
      <c r="R74" t="e">
        <f>VLOOKUP(Q74,리드타임!$B$3:$D$10,3,0)</f>
        <v>#N/A</v>
      </c>
      <c r="S74">
        <f t="shared" si="8"/>
        <v>87.75</v>
      </c>
    </row>
    <row r="75" spans="1:19" ht="15.75">
      <c r="A75" s="10">
        <v>74</v>
      </c>
      <c r="B75" s="3" t="s">
        <v>21</v>
      </c>
      <c r="C75" s="2" t="s">
        <v>820</v>
      </c>
      <c r="D75" s="2" t="s">
        <v>819</v>
      </c>
      <c r="E75" s="2" t="s">
        <v>821</v>
      </c>
      <c r="F75" s="4">
        <v>154</v>
      </c>
      <c r="G75" s="10" t="str">
        <f t="shared" si="9"/>
        <v xml:space="preserve">2024/10 </v>
      </c>
      <c r="H75" s="10">
        <f t="shared" si="6"/>
        <v>510</v>
      </c>
      <c r="J75" t="s">
        <v>169</v>
      </c>
      <c r="K75" t="s">
        <v>168</v>
      </c>
      <c r="L75" t="s">
        <v>156</v>
      </c>
      <c r="M75" s="8">
        <v>18</v>
      </c>
      <c r="N75" s="12">
        <f t="shared" si="7"/>
        <v>0.9</v>
      </c>
      <c r="O75" t="str">
        <f t="shared" si="10"/>
        <v xml:space="preserve">2024/01 </v>
      </c>
      <c r="P75">
        <f t="shared" si="11"/>
        <v>18</v>
      </c>
      <c r="Q75" t="e">
        <f>VLOOKUP(J75,'구매현황_2301-2603'!$E$2:$I$1312,5,0)</f>
        <v>#N/A</v>
      </c>
      <c r="R75" t="e">
        <f>VLOOKUP(Q75,리드타임!$B$3:$D$10,3,0)</f>
        <v>#N/A</v>
      </c>
      <c r="S75">
        <f t="shared" si="8"/>
        <v>4.05</v>
      </c>
    </row>
    <row r="76" spans="1:19" ht="15.75">
      <c r="A76" s="10">
        <v>75</v>
      </c>
      <c r="B76" s="3" t="s">
        <v>21</v>
      </c>
      <c r="C76" s="2" t="s">
        <v>823</v>
      </c>
      <c r="D76" s="2" t="s">
        <v>822</v>
      </c>
      <c r="E76" s="2" t="s">
        <v>824</v>
      </c>
      <c r="F76" s="4">
        <v>3107</v>
      </c>
      <c r="G76" s="10" t="str">
        <f t="shared" si="9"/>
        <v xml:space="preserve">2025/12 </v>
      </c>
      <c r="H76" s="10">
        <f t="shared" si="6"/>
        <v>32271</v>
      </c>
      <c r="J76" t="s">
        <v>2971</v>
      </c>
      <c r="K76" t="s">
        <v>2970</v>
      </c>
      <c r="L76" t="s">
        <v>130</v>
      </c>
      <c r="M76" s="8"/>
      <c r="N76" s="12">
        <f t="shared" si="7"/>
        <v>0</v>
      </c>
      <c r="O76" t="e">
        <f t="shared" si="10"/>
        <v>#N/A</v>
      </c>
      <c r="P76">
        <f t="shared" si="11"/>
        <v>0</v>
      </c>
      <c r="Q76" t="e">
        <f>VLOOKUP(J76,'구매현황_2301-2603'!$E$2:$I$1312,5,0)</f>
        <v>#N/A</v>
      </c>
      <c r="R76" t="e">
        <f>VLOOKUP(Q76,리드타임!$B$3:$D$10,3,0)</f>
        <v>#N/A</v>
      </c>
      <c r="S76">
        <f t="shared" si="8"/>
        <v>0</v>
      </c>
    </row>
    <row r="77" spans="1:19" ht="15.75">
      <c r="A77" s="10">
        <v>76</v>
      </c>
      <c r="B77" s="3" t="s">
        <v>21</v>
      </c>
      <c r="C77" s="2" t="s">
        <v>847</v>
      </c>
      <c r="D77" s="2" t="s">
        <v>846</v>
      </c>
      <c r="E77" s="2"/>
      <c r="F77" s="4">
        <v>55</v>
      </c>
      <c r="G77" s="10" t="str">
        <f t="shared" si="9"/>
        <v xml:space="preserve">2024/01 </v>
      </c>
      <c r="H77" s="10">
        <f t="shared" si="6"/>
        <v>100</v>
      </c>
      <c r="J77" t="s">
        <v>170</v>
      </c>
      <c r="K77" t="s">
        <v>59</v>
      </c>
      <c r="L77" t="s">
        <v>65</v>
      </c>
      <c r="M77" s="8">
        <v>5</v>
      </c>
      <c r="N77" s="12">
        <f t="shared" si="7"/>
        <v>0.25</v>
      </c>
      <c r="O77" t="str">
        <f t="shared" si="10"/>
        <v xml:space="preserve">2024/01 </v>
      </c>
      <c r="P77">
        <f t="shared" si="11"/>
        <v>5</v>
      </c>
      <c r="Q77" t="e">
        <f>VLOOKUP(J77,'구매현황_2301-2603'!$E$2:$I$1312,5,0)</f>
        <v>#N/A</v>
      </c>
      <c r="R77" t="e">
        <f>VLOOKUP(Q77,리드타임!$B$3:$D$10,3,0)</f>
        <v>#N/A</v>
      </c>
      <c r="S77">
        <f t="shared" si="8"/>
        <v>1.125</v>
      </c>
    </row>
    <row r="78" spans="1:19" ht="15.75">
      <c r="A78" s="10">
        <v>77</v>
      </c>
      <c r="B78" s="3" t="s">
        <v>21</v>
      </c>
      <c r="C78" s="2" t="s">
        <v>855</v>
      </c>
      <c r="D78" s="2" t="s">
        <v>854</v>
      </c>
      <c r="E78" s="2" t="s">
        <v>856</v>
      </c>
      <c r="F78" s="4">
        <v>90</v>
      </c>
      <c r="G78" s="10" t="str">
        <f t="shared" si="9"/>
        <v xml:space="preserve">2025/12 </v>
      </c>
      <c r="H78" s="10">
        <f t="shared" si="6"/>
        <v>868</v>
      </c>
      <c r="J78" t="s">
        <v>171</v>
      </c>
      <c r="K78" t="s">
        <v>138</v>
      </c>
      <c r="L78" t="s">
        <v>172</v>
      </c>
      <c r="M78" s="8">
        <v>250</v>
      </c>
      <c r="N78" s="12">
        <f t="shared" si="7"/>
        <v>12.5</v>
      </c>
      <c r="O78" t="str">
        <f t="shared" si="10"/>
        <v xml:space="preserve">2024/01 </v>
      </c>
      <c r="P78">
        <f t="shared" si="11"/>
        <v>50</v>
      </c>
      <c r="Q78" t="e">
        <f>VLOOKUP(J78,'구매현황_2301-2603'!$E$2:$I$1312,5,0)</f>
        <v>#N/A</v>
      </c>
      <c r="R78" t="e">
        <f>VLOOKUP(Q78,리드타임!$B$3:$D$10,3,0)</f>
        <v>#N/A</v>
      </c>
      <c r="S78">
        <f t="shared" si="8"/>
        <v>56.25</v>
      </c>
    </row>
    <row r="79" spans="1:19" ht="15.75">
      <c r="A79" s="10">
        <v>78</v>
      </c>
      <c r="B79" s="3" t="s">
        <v>21</v>
      </c>
      <c r="C79" s="2" t="s">
        <v>858</v>
      </c>
      <c r="D79" s="2" t="s">
        <v>857</v>
      </c>
      <c r="E79" s="2" t="s">
        <v>859</v>
      </c>
      <c r="F79" s="4">
        <v>8</v>
      </c>
      <c r="G79" s="10" t="str">
        <f t="shared" si="9"/>
        <v xml:space="preserve">2024/10 </v>
      </c>
      <c r="H79" s="10">
        <f t="shared" si="6"/>
        <v>527</v>
      </c>
      <c r="J79" t="s">
        <v>174</v>
      </c>
      <c r="K79" t="s">
        <v>173</v>
      </c>
      <c r="L79" t="s">
        <v>175</v>
      </c>
      <c r="M79" s="8">
        <v>370</v>
      </c>
      <c r="N79" s="12">
        <f t="shared" si="7"/>
        <v>18.5</v>
      </c>
      <c r="O79" t="str">
        <f t="shared" si="10"/>
        <v xml:space="preserve">2024/01 </v>
      </c>
      <c r="P79">
        <f t="shared" si="11"/>
        <v>100</v>
      </c>
      <c r="Q79" t="str">
        <f>VLOOKUP(J79,'구매현황_2301-2603'!$E$2:$I$1312,5,0)</f>
        <v>Shenzhen Fibercan Optical Co., Ltd</v>
      </c>
      <c r="R79">
        <f>VLOOKUP(Q79,리드타임!$B$3:$D$10,3,0)</f>
        <v>40</v>
      </c>
      <c r="S79">
        <f t="shared" si="8"/>
        <v>37</v>
      </c>
    </row>
    <row r="80" spans="1:19" ht="15.75">
      <c r="A80" s="10">
        <v>79</v>
      </c>
      <c r="B80" s="3" t="s">
        <v>21</v>
      </c>
      <c r="C80" s="2" t="s">
        <v>865</v>
      </c>
      <c r="D80" s="2" t="s">
        <v>864</v>
      </c>
      <c r="E80" s="2" t="s">
        <v>866</v>
      </c>
      <c r="F80" s="4">
        <v>32</v>
      </c>
      <c r="G80" s="10" t="str">
        <f t="shared" si="9"/>
        <v xml:space="preserve">2024/01 </v>
      </c>
      <c r="H80" s="10">
        <f t="shared" si="6"/>
        <v>32</v>
      </c>
      <c r="J80" t="s">
        <v>176</v>
      </c>
      <c r="K80" t="s">
        <v>173</v>
      </c>
      <c r="L80" t="s">
        <v>177</v>
      </c>
      <c r="M80" s="8">
        <v>168</v>
      </c>
      <c r="N80" s="12">
        <f t="shared" si="7"/>
        <v>8.4</v>
      </c>
      <c r="O80" t="str">
        <f t="shared" si="10"/>
        <v xml:space="preserve">2024/07 </v>
      </c>
      <c r="P80">
        <f t="shared" si="11"/>
        <v>134</v>
      </c>
      <c r="Q80" t="str">
        <f>VLOOKUP(J80,'구매현황_2301-2603'!$E$2:$I$1312,5,0)</f>
        <v>Shenzhen Fibercan Optical Co., Ltd</v>
      </c>
      <c r="R80">
        <f>VLOOKUP(Q80,리드타임!$B$3:$D$10,3,0)</f>
        <v>40</v>
      </c>
      <c r="S80">
        <f t="shared" si="8"/>
        <v>16.8</v>
      </c>
    </row>
    <row r="81" spans="1:19" ht="15.75">
      <c r="A81" s="10">
        <v>80</v>
      </c>
      <c r="B81" s="3" t="s">
        <v>21</v>
      </c>
      <c r="C81" s="2" t="s">
        <v>953</v>
      </c>
      <c r="D81" s="2" t="s">
        <v>952</v>
      </c>
      <c r="E81" s="2"/>
      <c r="F81" s="4">
        <v>4</v>
      </c>
      <c r="G81" s="10" t="str">
        <f t="shared" si="9"/>
        <v xml:space="preserve">2024/01 </v>
      </c>
      <c r="H81" s="10">
        <f t="shared" si="6"/>
        <v>4</v>
      </c>
      <c r="J81" t="s">
        <v>178</v>
      </c>
      <c r="K81" t="s">
        <v>128</v>
      </c>
      <c r="L81" t="s">
        <v>179</v>
      </c>
      <c r="M81" s="8">
        <v>200</v>
      </c>
      <c r="N81" s="12">
        <f t="shared" si="7"/>
        <v>10</v>
      </c>
      <c r="O81" t="str">
        <f t="shared" si="10"/>
        <v xml:space="preserve">2024/01 </v>
      </c>
      <c r="P81">
        <f t="shared" si="11"/>
        <v>50</v>
      </c>
      <c r="Q81" t="e">
        <f>VLOOKUP(J81,'구매현황_2301-2603'!$E$2:$I$1312,5,0)</f>
        <v>#N/A</v>
      </c>
      <c r="R81" t="e">
        <f>VLOOKUP(Q81,리드타임!$B$3:$D$10,3,0)</f>
        <v>#N/A</v>
      </c>
      <c r="S81">
        <f t="shared" si="8"/>
        <v>45</v>
      </c>
    </row>
    <row r="82" spans="1:19" ht="15.75">
      <c r="A82" s="10">
        <v>81</v>
      </c>
      <c r="B82" s="3" t="s">
        <v>21</v>
      </c>
      <c r="C82" s="2" t="s">
        <v>1017</v>
      </c>
      <c r="D82" s="2" t="s">
        <v>1016</v>
      </c>
      <c r="E82" s="2" t="s">
        <v>919</v>
      </c>
      <c r="F82" s="4">
        <v>5</v>
      </c>
      <c r="G82" s="10" t="str">
        <f t="shared" si="9"/>
        <v xml:space="preserve">2024/01 </v>
      </c>
      <c r="H82" s="10">
        <f t="shared" si="6"/>
        <v>5</v>
      </c>
      <c r="J82" t="s">
        <v>180</v>
      </c>
      <c r="K82" t="s">
        <v>138</v>
      </c>
      <c r="L82" t="s">
        <v>179</v>
      </c>
      <c r="M82" s="8">
        <v>250</v>
      </c>
      <c r="N82" s="12">
        <f t="shared" si="7"/>
        <v>12.5</v>
      </c>
      <c r="O82" t="str">
        <f t="shared" si="10"/>
        <v xml:space="preserve">2024/01 </v>
      </c>
      <c r="P82">
        <f t="shared" si="11"/>
        <v>100</v>
      </c>
      <c r="Q82" t="e">
        <f>VLOOKUP(J82,'구매현황_2301-2603'!$E$2:$I$1312,5,0)</f>
        <v>#N/A</v>
      </c>
      <c r="R82" t="e">
        <f>VLOOKUP(Q82,리드타임!$B$3:$D$10,3,0)</f>
        <v>#N/A</v>
      </c>
      <c r="S82">
        <f t="shared" si="8"/>
        <v>56.25</v>
      </c>
    </row>
    <row r="83" spans="1:19" ht="15.75">
      <c r="A83" s="10">
        <v>82</v>
      </c>
      <c r="B83" s="3" t="s">
        <v>21</v>
      </c>
      <c r="C83" s="2" t="s">
        <v>1066</v>
      </c>
      <c r="D83" s="2" t="s">
        <v>1065</v>
      </c>
      <c r="E83" s="2"/>
      <c r="F83" s="4">
        <v>2</v>
      </c>
      <c r="G83" s="10" t="str">
        <f t="shared" si="9"/>
        <v xml:space="preserve">2024/01 </v>
      </c>
      <c r="H83" s="10">
        <f t="shared" si="6"/>
        <v>2</v>
      </c>
      <c r="J83" t="s">
        <v>181</v>
      </c>
      <c r="K83" t="s">
        <v>140</v>
      </c>
      <c r="L83" t="s">
        <v>179</v>
      </c>
      <c r="M83" s="8">
        <v>230</v>
      </c>
      <c r="N83" s="12">
        <f t="shared" si="7"/>
        <v>11.5</v>
      </c>
      <c r="O83" t="str">
        <f t="shared" si="10"/>
        <v xml:space="preserve">2024/01 </v>
      </c>
      <c r="P83">
        <f t="shared" si="11"/>
        <v>100</v>
      </c>
      <c r="Q83" t="e">
        <f>VLOOKUP(J83,'구매현황_2301-2603'!$E$2:$I$1312,5,0)</f>
        <v>#N/A</v>
      </c>
      <c r="R83" t="e">
        <f>VLOOKUP(Q83,리드타임!$B$3:$D$10,3,0)</f>
        <v>#N/A</v>
      </c>
      <c r="S83">
        <f t="shared" si="8"/>
        <v>51.749999999999993</v>
      </c>
    </row>
    <row r="84" spans="1:19" ht="15.75">
      <c r="A84" s="10">
        <v>83</v>
      </c>
      <c r="B84" s="3" t="s">
        <v>21</v>
      </c>
      <c r="C84" s="2" t="s">
        <v>1069</v>
      </c>
      <c r="D84" s="2" t="s">
        <v>789</v>
      </c>
      <c r="E84" s="2" t="s">
        <v>1070</v>
      </c>
      <c r="F84" s="4">
        <v>1480</v>
      </c>
      <c r="G84" s="10" t="str">
        <f t="shared" si="9"/>
        <v xml:space="preserve">2024/01 </v>
      </c>
      <c r="H84" s="10">
        <f t="shared" si="6"/>
        <v>1480</v>
      </c>
      <c r="J84" t="s">
        <v>2972</v>
      </c>
      <c r="K84" t="s">
        <v>142</v>
      </c>
      <c r="L84" t="s">
        <v>179</v>
      </c>
      <c r="M84" s="8">
        <v>30</v>
      </c>
      <c r="N84" s="12">
        <f t="shared" si="7"/>
        <v>1.5</v>
      </c>
      <c r="O84" t="str">
        <f t="shared" si="10"/>
        <v xml:space="preserve">2024/01 </v>
      </c>
      <c r="P84">
        <f t="shared" si="11"/>
        <v>30</v>
      </c>
      <c r="Q84" t="e">
        <f>VLOOKUP(J84,'구매현황_2301-2603'!$E$2:$I$1312,5,0)</f>
        <v>#N/A</v>
      </c>
      <c r="R84" t="e">
        <f>VLOOKUP(Q84,리드타임!$B$3:$D$10,3,0)</f>
        <v>#N/A</v>
      </c>
      <c r="S84">
        <f t="shared" si="8"/>
        <v>6.75</v>
      </c>
    </row>
    <row r="85" spans="1:19" ht="15.75">
      <c r="A85" s="10">
        <v>84</v>
      </c>
      <c r="B85" s="3" t="s">
        <v>21</v>
      </c>
      <c r="C85" s="2" t="s">
        <v>1073</v>
      </c>
      <c r="D85" s="2" t="s">
        <v>789</v>
      </c>
      <c r="E85" s="2" t="s">
        <v>1074</v>
      </c>
      <c r="F85" s="4">
        <v>1000</v>
      </c>
      <c r="G85" s="10" t="str">
        <f t="shared" si="9"/>
        <v xml:space="preserve">2024/01 </v>
      </c>
      <c r="H85" s="10">
        <f t="shared" si="6"/>
        <v>1000</v>
      </c>
      <c r="J85" t="s">
        <v>2973</v>
      </c>
      <c r="K85" t="s">
        <v>154</v>
      </c>
      <c r="L85" t="s">
        <v>179</v>
      </c>
      <c r="M85" s="8">
        <v>60</v>
      </c>
      <c r="N85" s="12">
        <f t="shared" si="7"/>
        <v>3</v>
      </c>
      <c r="O85" t="str">
        <f t="shared" si="10"/>
        <v xml:space="preserve">2024/01 </v>
      </c>
      <c r="P85">
        <f t="shared" si="11"/>
        <v>30</v>
      </c>
      <c r="Q85" t="e">
        <f>VLOOKUP(J85,'구매현황_2301-2603'!$E$2:$I$1312,5,0)</f>
        <v>#N/A</v>
      </c>
      <c r="R85" t="e">
        <f>VLOOKUP(Q85,리드타임!$B$3:$D$10,3,0)</f>
        <v>#N/A</v>
      </c>
      <c r="S85">
        <f t="shared" si="8"/>
        <v>13.5</v>
      </c>
    </row>
    <row r="86" spans="1:19" ht="15.75">
      <c r="A86" s="10">
        <v>85</v>
      </c>
      <c r="B86" s="3" t="s">
        <v>21</v>
      </c>
      <c r="C86" s="2" t="s">
        <v>1075</v>
      </c>
      <c r="D86" s="2" t="s">
        <v>822</v>
      </c>
      <c r="E86" s="2" t="s">
        <v>1076</v>
      </c>
      <c r="F86" s="4">
        <v>3500</v>
      </c>
      <c r="G86" s="10" t="str">
        <f t="shared" si="9"/>
        <v xml:space="preserve">2025/12 </v>
      </c>
      <c r="H86" s="10">
        <f t="shared" si="6"/>
        <v>7100</v>
      </c>
      <c r="J86" t="s">
        <v>2975</v>
      </c>
      <c r="K86" t="s">
        <v>2974</v>
      </c>
      <c r="L86" t="s">
        <v>179</v>
      </c>
      <c r="M86" s="8">
        <v>40</v>
      </c>
      <c r="N86" s="12">
        <f t="shared" si="7"/>
        <v>2</v>
      </c>
      <c r="O86" t="str">
        <f t="shared" si="10"/>
        <v xml:space="preserve">2024/01 </v>
      </c>
      <c r="P86">
        <f t="shared" si="11"/>
        <v>20</v>
      </c>
      <c r="Q86" t="e">
        <f>VLOOKUP(J86,'구매현황_2301-2603'!$E$2:$I$1312,5,0)</f>
        <v>#N/A</v>
      </c>
      <c r="R86" t="e">
        <f>VLOOKUP(Q86,리드타임!$B$3:$D$10,3,0)</f>
        <v>#N/A</v>
      </c>
      <c r="S86">
        <f t="shared" si="8"/>
        <v>9</v>
      </c>
    </row>
    <row r="87" spans="1:19" ht="15.75">
      <c r="A87" s="10">
        <v>86</v>
      </c>
      <c r="B87" s="3" t="s">
        <v>21</v>
      </c>
      <c r="C87" s="2" t="s">
        <v>1079</v>
      </c>
      <c r="D87" s="2" t="s">
        <v>789</v>
      </c>
      <c r="E87" s="2" t="s">
        <v>1080</v>
      </c>
      <c r="F87" s="4">
        <v>500</v>
      </c>
      <c r="G87" s="10" t="str">
        <f t="shared" si="9"/>
        <v xml:space="preserve">2024/11 </v>
      </c>
      <c r="H87" s="10">
        <f t="shared" si="6"/>
        <v>2000</v>
      </c>
      <c r="J87" t="s">
        <v>182</v>
      </c>
      <c r="K87" t="s">
        <v>96</v>
      </c>
      <c r="L87" t="s">
        <v>58</v>
      </c>
      <c r="M87" s="8">
        <v>90</v>
      </c>
      <c r="N87" s="12">
        <f t="shared" si="7"/>
        <v>4.5</v>
      </c>
      <c r="O87" t="str">
        <f t="shared" si="10"/>
        <v xml:space="preserve">2024/01 </v>
      </c>
      <c r="P87">
        <f t="shared" si="11"/>
        <v>30</v>
      </c>
      <c r="Q87" t="e">
        <f>VLOOKUP(J87,'구매현황_2301-2603'!$E$2:$I$1312,5,0)</f>
        <v>#N/A</v>
      </c>
      <c r="R87" t="e">
        <f>VLOOKUP(Q87,리드타임!$B$3:$D$10,3,0)</f>
        <v>#N/A</v>
      </c>
      <c r="S87">
        <f t="shared" si="8"/>
        <v>20.25</v>
      </c>
    </row>
    <row r="88" spans="1:19" ht="15.75">
      <c r="A88" s="10">
        <v>87</v>
      </c>
      <c r="B88" s="3" t="s">
        <v>21</v>
      </c>
      <c r="C88" s="2" t="s">
        <v>1081</v>
      </c>
      <c r="D88" s="2" t="s">
        <v>759</v>
      </c>
      <c r="E88" s="2" t="s">
        <v>1082</v>
      </c>
      <c r="F88" s="4">
        <v>500</v>
      </c>
      <c r="G88" s="10" t="str">
        <f t="shared" si="9"/>
        <v xml:space="preserve">2024/12 </v>
      </c>
      <c r="H88" s="10">
        <f t="shared" si="6"/>
        <v>3000</v>
      </c>
      <c r="J88" t="s">
        <v>183</v>
      </c>
      <c r="K88" t="s">
        <v>62</v>
      </c>
      <c r="L88" t="s">
        <v>184</v>
      </c>
      <c r="M88" s="8">
        <v>30</v>
      </c>
      <c r="N88" s="12">
        <f t="shared" si="7"/>
        <v>1.5</v>
      </c>
      <c r="O88" t="str">
        <f t="shared" si="10"/>
        <v xml:space="preserve">2024/01 </v>
      </c>
      <c r="P88">
        <f t="shared" si="11"/>
        <v>30</v>
      </c>
      <c r="Q88" t="e">
        <f>VLOOKUP(J88,'구매현황_2301-2603'!$E$2:$I$1312,5,0)</f>
        <v>#N/A</v>
      </c>
      <c r="R88" t="e">
        <f>VLOOKUP(Q88,리드타임!$B$3:$D$10,3,0)</f>
        <v>#N/A</v>
      </c>
      <c r="S88">
        <f t="shared" si="8"/>
        <v>6.75</v>
      </c>
    </row>
    <row r="89" spans="1:19" ht="15.75">
      <c r="A89" s="10">
        <v>88</v>
      </c>
      <c r="B89" s="3" t="s">
        <v>21</v>
      </c>
      <c r="C89" s="2" t="s">
        <v>1119</v>
      </c>
      <c r="D89" s="2" t="s">
        <v>1118</v>
      </c>
      <c r="E89" s="2"/>
      <c r="F89" s="4">
        <v>100</v>
      </c>
      <c r="G89" s="10" t="str">
        <f t="shared" si="9"/>
        <v xml:space="preserve">2024/04 </v>
      </c>
      <c r="H89" s="10">
        <f t="shared" si="6"/>
        <v>210</v>
      </c>
      <c r="J89" t="s">
        <v>186</v>
      </c>
      <c r="K89" t="s">
        <v>185</v>
      </c>
      <c r="L89" t="s">
        <v>104</v>
      </c>
      <c r="M89" s="8">
        <v>10</v>
      </c>
      <c r="N89" s="12">
        <f t="shared" si="7"/>
        <v>0.5</v>
      </c>
      <c r="O89" t="str">
        <f t="shared" si="10"/>
        <v xml:space="preserve">2024/01 </v>
      </c>
      <c r="P89">
        <f t="shared" si="11"/>
        <v>10</v>
      </c>
      <c r="Q89" t="e">
        <f>VLOOKUP(J89,'구매현황_2301-2603'!$E$2:$I$1312,5,0)</f>
        <v>#N/A</v>
      </c>
      <c r="R89" t="e">
        <f>VLOOKUP(Q89,리드타임!$B$3:$D$10,3,0)</f>
        <v>#N/A</v>
      </c>
      <c r="S89">
        <f t="shared" si="8"/>
        <v>2.25</v>
      </c>
    </row>
    <row r="90" spans="1:19" ht="15.75">
      <c r="A90" s="10">
        <v>89</v>
      </c>
      <c r="B90" s="3" t="s">
        <v>21</v>
      </c>
      <c r="C90" s="2" t="s">
        <v>1122</v>
      </c>
      <c r="D90" s="2" t="s">
        <v>366</v>
      </c>
      <c r="E90" s="2" t="s">
        <v>1117</v>
      </c>
      <c r="F90" s="4">
        <v>2</v>
      </c>
      <c r="G90" s="10" t="str">
        <f t="shared" si="9"/>
        <v xml:space="preserve">2024/01 </v>
      </c>
      <c r="H90" s="10">
        <f t="shared" si="6"/>
        <v>10</v>
      </c>
      <c r="J90" t="s">
        <v>187</v>
      </c>
      <c r="K90" t="s">
        <v>173</v>
      </c>
      <c r="L90" t="s">
        <v>188</v>
      </c>
      <c r="M90" s="8">
        <v>53</v>
      </c>
      <c r="N90" s="12">
        <f t="shared" si="7"/>
        <v>2.65</v>
      </c>
      <c r="O90" t="str">
        <f t="shared" si="10"/>
        <v xml:space="preserve">2024/02 </v>
      </c>
      <c r="P90">
        <f t="shared" si="11"/>
        <v>53</v>
      </c>
      <c r="Q90" t="str">
        <f>VLOOKUP(J90,'구매현황_2301-2603'!$E$2:$I$1312,5,0)</f>
        <v>Shenzhen Fibercan Optical Co., Ltd</v>
      </c>
      <c r="R90">
        <f>VLOOKUP(Q90,리드타임!$B$3:$D$10,3,0)</f>
        <v>40</v>
      </c>
      <c r="S90">
        <f t="shared" si="8"/>
        <v>5.3000000000000007</v>
      </c>
    </row>
    <row r="91" spans="1:19" ht="15.75">
      <c r="A91" s="10">
        <v>90</v>
      </c>
      <c r="B91" s="3" t="s">
        <v>21</v>
      </c>
      <c r="C91" s="2" t="s">
        <v>1180</v>
      </c>
      <c r="D91" s="2" t="s">
        <v>514</v>
      </c>
      <c r="E91" s="2" t="s">
        <v>414</v>
      </c>
      <c r="F91" s="4">
        <v>10</v>
      </c>
      <c r="G91" s="10" t="str">
        <f t="shared" si="9"/>
        <v xml:space="preserve">2024/01 </v>
      </c>
      <c r="H91" s="10">
        <f t="shared" si="6"/>
        <v>30</v>
      </c>
      <c r="J91" t="s">
        <v>190</v>
      </c>
      <c r="K91" t="s">
        <v>189</v>
      </c>
      <c r="L91" t="s">
        <v>54</v>
      </c>
      <c r="M91" s="8">
        <v>42</v>
      </c>
      <c r="N91" s="12">
        <f t="shared" si="7"/>
        <v>2.1</v>
      </c>
      <c r="O91" t="str">
        <f t="shared" si="10"/>
        <v xml:space="preserve">2024/01 </v>
      </c>
      <c r="P91">
        <f t="shared" si="11"/>
        <v>20</v>
      </c>
      <c r="Q91" t="e">
        <f>VLOOKUP(J91,'구매현황_2301-2603'!$E$2:$I$1312,5,0)</f>
        <v>#N/A</v>
      </c>
      <c r="R91" t="e">
        <f>VLOOKUP(Q91,리드타임!$B$3:$D$10,3,0)</f>
        <v>#N/A</v>
      </c>
      <c r="S91">
        <f t="shared" si="8"/>
        <v>9.4500000000000011</v>
      </c>
    </row>
    <row r="92" spans="1:19" ht="15.75">
      <c r="A92" s="10">
        <v>91</v>
      </c>
      <c r="B92" s="3" t="s">
        <v>21</v>
      </c>
      <c r="C92" s="2" t="s">
        <v>1186</v>
      </c>
      <c r="D92" s="2" t="s">
        <v>575</v>
      </c>
      <c r="E92" s="2" t="s">
        <v>414</v>
      </c>
      <c r="F92" s="4">
        <v>15</v>
      </c>
      <c r="G92" s="10" t="str">
        <f t="shared" si="9"/>
        <v xml:space="preserve">2024/01 </v>
      </c>
      <c r="H92" s="10">
        <f t="shared" si="6"/>
        <v>15</v>
      </c>
      <c r="J92" t="s">
        <v>191</v>
      </c>
      <c r="K92" t="s">
        <v>96</v>
      </c>
      <c r="L92" t="s">
        <v>104</v>
      </c>
      <c r="M92" s="8">
        <v>130</v>
      </c>
      <c r="N92" s="12">
        <f t="shared" si="7"/>
        <v>6.5</v>
      </c>
      <c r="O92" t="str">
        <f t="shared" si="10"/>
        <v xml:space="preserve">2024/01 </v>
      </c>
      <c r="P92">
        <f t="shared" si="11"/>
        <v>40</v>
      </c>
      <c r="Q92" t="e">
        <f>VLOOKUP(J92,'구매현황_2301-2603'!$E$2:$I$1312,5,0)</f>
        <v>#N/A</v>
      </c>
      <c r="R92" t="e">
        <f>VLOOKUP(Q92,리드타임!$B$3:$D$10,3,0)</f>
        <v>#N/A</v>
      </c>
      <c r="S92">
        <f t="shared" si="8"/>
        <v>29.25</v>
      </c>
    </row>
    <row r="93" spans="1:19" ht="15.75">
      <c r="A93" s="10">
        <v>92</v>
      </c>
      <c r="B93" s="3" t="s">
        <v>21</v>
      </c>
      <c r="C93" s="2" t="s">
        <v>1207</v>
      </c>
      <c r="D93" s="2" t="s">
        <v>1206</v>
      </c>
      <c r="E93" s="2"/>
      <c r="F93" s="4">
        <v>188</v>
      </c>
      <c r="G93" s="10" t="str">
        <f t="shared" si="9"/>
        <v xml:space="preserve">2024/01 </v>
      </c>
      <c r="H93" s="10">
        <f t="shared" si="6"/>
        <v>188</v>
      </c>
      <c r="J93" t="s">
        <v>2977</v>
      </c>
      <c r="K93" t="s">
        <v>2976</v>
      </c>
      <c r="L93" t="s">
        <v>130</v>
      </c>
      <c r="M93" s="8">
        <v>50</v>
      </c>
      <c r="N93" s="12">
        <f t="shared" si="7"/>
        <v>2.5</v>
      </c>
      <c r="O93" t="str">
        <f t="shared" si="10"/>
        <v xml:space="preserve">2024/01 </v>
      </c>
      <c r="P93">
        <f t="shared" si="11"/>
        <v>50</v>
      </c>
      <c r="Q93" t="e">
        <f>VLOOKUP(J93,'구매현황_2301-2603'!$E$2:$I$1312,5,0)</f>
        <v>#N/A</v>
      </c>
      <c r="R93" t="e">
        <f>VLOOKUP(Q93,리드타임!$B$3:$D$10,3,0)</f>
        <v>#N/A</v>
      </c>
      <c r="S93">
        <f t="shared" si="8"/>
        <v>11.25</v>
      </c>
    </row>
    <row r="94" spans="1:19" ht="15.75">
      <c r="A94" s="10">
        <v>93</v>
      </c>
      <c r="B94" s="3" t="s">
        <v>21</v>
      </c>
      <c r="C94" s="2" t="s">
        <v>1270</v>
      </c>
      <c r="D94" s="2" t="s">
        <v>1267</v>
      </c>
      <c r="E94" s="2" t="s">
        <v>54</v>
      </c>
      <c r="F94" s="4">
        <v>30</v>
      </c>
      <c r="G94" s="10" t="str">
        <f t="shared" si="9"/>
        <v xml:space="preserve">2024/01 </v>
      </c>
      <c r="H94" s="10">
        <f t="shared" si="6"/>
        <v>30</v>
      </c>
      <c r="J94" t="s">
        <v>193</v>
      </c>
      <c r="K94" t="s">
        <v>96</v>
      </c>
      <c r="L94" t="s">
        <v>54</v>
      </c>
      <c r="M94" s="8">
        <v>202</v>
      </c>
      <c r="N94" s="12">
        <f t="shared" si="7"/>
        <v>10.1</v>
      </c>
      <c r="O94" t="str">
        <f t="shared" si="10"/>
        <v xml:space="preserve">2024/01 </v>
      </c>
      <c r="P94">
        <f t="shared" si="11"/>
        <v>55</v>
      </c>
      <c r="Q94" t="e">
        <f>VLOOKUP(J94,'구매현황_2301-2603'!$E$2:$I$1312,5,0)</f>
        <v>#N/A</v>
      </c>
      <c r="R94" t="e">
        <f>VLOOKUP(Q94,리드타임!$B$3:$D$10,3,0)</f>
        <v>#N/A</v>
      </c>
      <c r="S94">
        <f t="shared" si="8"/>
        <v>45.45</v>
      </c>
    </row>
    <row r="95" spans="1:19" ht="15.75">
      <c r="A95" s="10">
        <v>94</v>
      </c>
      <c r="B95" s="3" t="s">
        <v>21</v>
      </c>
      <c r="C95" s="2" t="s">
        <v>1271</v>
      </c>
      <c r="D95" s="2" t="s">
        <v>1267</v>
      </c>
      <c r="E95" s="2" t="s">
        <v>102</v>
      </c>
      <c r="F95" s="4">
        <v>40</v>
      </c>
      <c r="G95" s="10" t="str">
        <f t="shared" si="9"/>
        <v xml:space="preserve">2024/01 </v>
      </c>
      <c r="H95" s="10">
        <f t="shared" si="6"/>
        <v>40</v>
      </c>
      <c r="J95" t="s">
        <v>2979</v>
      </c>
      <c r="K95" t="s">
        <v>2978</v>
      </c>
      <c r="L95" t="s">
        <v>179</v>
      </c>
      <c r="M95" s="8">
        <v>50</v>
      </c>
      <c r="N95" s="12">
        <f t="shared" si="7"/>
        <v>2.5</v>
      </c>
      <c r="O95" t="str">
        <f t="shared" si="10"/>
        <v xml:space="preserve">2024/01 </v>
      </c>
      <c r="P95">
        <f t="shared" si="11"/>
        <v>50</v>
      </c>
      <c r="Q95" t="e">
        <f>VLOOKUP(J95,'구매현황_2301-2603'!$E$2:$I$1312,5,0)</f>
        <v>#N/A</v>
      </c>
      <c r="R95" t="e">
        <f>VLOOKUP(Q95,리드타임!$B$3:$D$10,3,0)</f>
        <v>#N/A</v>
      </c>
      <c r="S95">
        <f t="shared" si="8"/>
        <v>11.25</v>
      </c>
    </row>
    <row r="96" spans="1:19" ht="15.75">
      <c r="A96" s="10">
        <v>95</v>
      </c>
      <c r="B96" s="3" t="s">
        <v>21</v>
      </c>
      <c r="C96" s="2" t="s">
        <v>1273</v>
      </c>
      <c r="D96" s="2" t="s">
        <v>1272</v>
      </c>
      <c r="E96" s="2" t="s">
        <v>56</v>
      </c>
      <c r="F96" s="4">
        <v>2</v>
      </c>
      <c r="G96" s="10" t="str">
        <f t="shared" si="9"/>
        <v xml:space="preserve">2024/01 </v>
      </c>
      <c r="H96" s="10">
        <f t="shared" si="6"/>
        <v>2</v>
      </c>
      <c r="J96" t="s">
        <v>2980</v>
      </c>
      <c r="K96" t="s">
        <v>96</v>
      </c>
      <c r="L96" t="s">
        <v>2981</v>
      </c>
      <c r="M96" s="8">
        <v>2</v>
      </c>
      <c r="N96" s="12">
        <f t="shared" si="7"/>
        <v>0.1</v>
      </c>
      <c r="O96" t="str">
        <f t="shared" si="10"/>
        <v xml:space="preserve">2024/01 </v>
      </c>
      <c r="P96">
        <f t="shared" si="11"/>
        <v>2</v>
      </c>
      <c r="Q96" t="e">
        <f>VLOOKUP(J96,'구매현황_2301-2603'!$E$2:$I$1312,5,0)</f>
        <v>#N/A</v>
      </c>
      <c r="R96" t="e">
        <f>VLOOKUP(Q96,리드타임!$B$3:$D$10,3,0)</f>
        <v>#N/A</v>
      </c>
      <c r="S96">
        <f t="shared" si="8"/>
        <v>0.45</v>
      </c>
    </row>
    <row r="97" spans="1:19" ht="15.75">
      <c r="A97" s="10">
        <v>96</v>
      </c>
      <c r="B97" s="3" t="s">
        <v>21</v>
      </c>
      <c r="C97" s="2" t="s">
        <v>1341</v>
      </c>
      <c r="D97" s="2" t="s">
        <v>1340</v>
      </c>
      <c r="E97" s="2" t="s">
        <v>1342</v>
      </c>
      <c r="F97" s="4">
        <v>1</v>
      </c>
      <c r="G97" s="10" t="str">
        <f t="shared" si="9"/>
        <v xml:space="preserve">2024/01 </v>
      </c>
      <c r="H97" s="10">
        <f t="shared" si="6"/>
        <v>1</v>
      </c>
      <c r="J97" t="s">
        <v>194</v>
      </c>
      <c r="K97" t="s">
        <v>128</v>
      </c>
      <c r="L97" t="s">
        <v>195</v>
      </c>
      <c r="M97" s="8">
        <v>50</v>
      </c>
      <c r="N97" s="12">
        <f t="shared" si="7"/>
        <v>2.5</v>
      </c>
      <c r="O97" t="str">
        <f t="shared" si="10"/>
        <v xml:space="preserve">2024/01 </v>
      </c>
      <c r="P97">
        <f t="shared" si="11"/>
        <v>50</v>
      </c>
      <c r="Q97" t="e">
        <f>VLOOKUP(J97,'구매현황_2301-2603'!$E$2:$I$1312,5,0)</f>
        <v>#N/A</v>
      </c>
      <c r="R97" t="e">
        <f>VLOOKUP(Q97,리드타임!$B$3:$D$10,3,0)</f>
        <v>#N/A</v>
      </c>
      <c r="S97">
        <f t="shared" si="8"/>
        <v>11.25</v>
      </c>
    </row>
    <row r="98" spans="1:19" ht="15.75">
      <c r="A98" s="10">
        <v>97</v>
      </c>
      <c r="B98" s="3" t="s">
        <v>21</v>
      </c>
      <c r="C98" s="2" t="s">
        <v>1351</v>
      </c>
      <c r="D98" s="2" t="s">
        <v>1350</v>
      </c>
      <c r="E98" s="2" t="s">
        <v>1352</v>
      </c>
      <c r="F98" s="4">
        <v>224</v>
      </c>
      <c r="G98" s="10" t="str">
        <f t="shared" si="9"/>
        <v xml:space="preserve">2024/02 </v>
      </c>
      <c r="H98" s="10">
        <f t="shared" si="6"/>
        <v>756</v>
      </c>
      <c r="J98" t="s">
        <v>196</v>
      </c>
      <c r="K98" t="s">
        <v>138</v>
      </c>
      <c r="L98" t="s">
        <v>195</v>
      </c>
      <c r="M98" s="8">
        <v>50</v>
      </c>
      <c r="N98" s="12">
        <f t="shared" si="7"/>
        <v>2.5</v>
      </c>
      <c r="O98" t="str">
        <f t="shared" si="10"/>
        <v xml:space="preserve">2024/01 </v>
      </c>
      <c r="P98">
        <f t="shared" si="11"/>
        <v>50</v>
      </c>
      <c r="Q98" t="e">
        <f>VLOOKUP(J98,'구매현황_2301-2603'!$E$2:$I$1312,5,0)</f>
        <v>#N/A</v>
      </c>
      <c r="R98" t="e">
        <f>VLOOKUP(Q98,리드타임!$B$3:$D$10,3,0)</f>
        <v>#N/A</v>
      </c>
      <c r="S98">
        <f t="shared" si="8"/>
        <v>11.25</v>
      </c>
    </row>
    <row r="99" spans="1:19" ht="15.75">
      <c r="A99" s="10">
        <v>98</v>
      </c>
      <c r="B99" s="3" t="s">
        <v>21</v>
      </c>
      <c r="C99" s="2" t="s">
        <v>1354</v>
      </c>
      <c r="D99" s="2" t="s">
        <v>1353</v>
      </c>
      <c r="E99" s="2" t="s">
        <v>1342</v>
      </c>
      <c r="F99" s="4">
        <v>10</v>
      </c>
      <c r="G99" s="10" t="str">
        <f t="shared" si="9"/>
        <v xml:space="preserve">2024/04 </v>
      </c>
      <c r="H99" s="10">
        <f t="shared" si="6"/>
        <v>255</v>
      </c>
      <c r="J99" t="s">
        <v>2982</v>
      </c>
      <c r="K99" t="s">
        <v>198</v>
      </c>
      <c r="L99" t="s">
        <v>206</v>
      </c>
      <c r="M99" s="8">
        <v>2</v>
      </c>
      <c r="N99" s="12">
        <f t="shared" si="7"/>
        <v>0.1</v>
      </c>
      <c r="O99" t="str">
        <f t="shared" si="10"/>
        <v xml:space="preserve">2024/01 </v>
      </c>
      <c r="P99">
        <f t="shared" si="11"/>
        <v>1</v>
      </c>
      <c r="Q99" t="e">
        <f>VLOOKUP(J99,'구매현황_2301-2603'!$E$2:$I$1312,5,0)</f>
        <v>#N/A</v>
      </c>
      <c r="R99" t="e">
        <f>VLOOKUP(Q99,리드타임!$B$3:$D$10,3,0)</f>
        <v>#N/A</v>
      </c>
      <c r="S99">
        <f t="shared" si="8"/>
        <v>0.45</v>
      </c>
    </row>
    <row r="100" spans="1:19" ht="15.75">
      <c r="A100" s="10">
        <v>99</v>
      </c>
      <c r="B100" s="3" t="s">
        <v>21</v>
      </c>
      <c r="C100" s="2" t="s">
        <v>1365</v>
      </c>
      <c r="D100" s="2" t="s">
        <v>1364</v>
      </c>
      <c r="E100" s="2" t="s">
        <v>1352</v>
      </c>
      <c r="F100" s="4">
        <v>940</v>
      </c>
      <c r="G100" s="10" t="str">
        <f t="shared" si="9"/>
        <v xml:space="preserve">2026/01 </v>
      </c>
      <c r="H100" s="10">
        <f t="shared" si="6"/>
        <v>11550</v>
      </c>
      <c r="J100" t="s">
        <v>199</v>
      </c>
      <c r="K100" t="s">
        <v>198</v>
      </c>
      <c r="L100" t="s">
        <v>68</v>
      </c>
      <c r="M100" s="8">
        <v>1</v>
      </c>
      <c r="N100" s="12">
        <f t="shared" si="7"/>
        <v>0.05</v>
      </c>
      <c r="O100" t="str">
        <f t="shared" si="10"/>
        <v xml:space="preserve">2024/01 </v>
      </c>
      <c r="P100">
        <f t="shared" si="11"/>
        <v>1</v>
      </c>
      <c r="Q100" t="e">
        <f>VLOOKUP(J100,'구매현황_2301-2603'!$E$2:$I$1312,5,0)</f>
        <v>#N/A</v>
      </c>
      <c r="R100" t="e">
        <f>VLOOKUP(Q100,리드타임!$B$3:$D$10,3,0)</f>
        <v>#N/A</v>
      </c>
      <c r="S100">
        <f t="shared" si="8"/>
        <v>0.22500000000000001</v>
      </c>
    </row>
    <row r="101" spans="1:19" ht="15.75">
      <c r="A101" s="10">
        <v>100</v>
      </c>
      <c r="B101" s="3" t="s">
        <v>21</v>
      </c>
      <c r="C101" s="2" t="s">
        <v>1370</v>
      </c>
      <c r="D101" s="2" t="s">
        <v>1369</v>
      </c>
      <c r="E101" s="2" t="s">
        <v>1352</v>
      </c>
      <c r="F101" s="4">
        <v>332</v>
      </c>
      <c r="G101" s="10" t="str">
        <f t="shared" si="9"/>
        <v xml:space="preserve">2024/03 </v>
      </c>
      <c r="H101" s="10">
        <f t="shared" si="6"/>
        <v>702</v>
      </c>
      <c r="J101" t="s">
        <v>201</v>
      </c>
      <c r="K101" t="s">
        <v>200</v>
      </c>
      <c r="L101" t="s">
        <v>75</v>
      </c>
      <c r="M101" s="8">
        <v>5</v>
      </c>
      <c r="N101" s="12">
        <f t="shared" si="7"/>
        <v>0.25</v>
      </c>
      <c r="O101" t="str">
        <f t="shared" si="10"/>
        <v xml:space="preserve">2024/01 </v>
      </c>
      <c r="P101">
        <f t="shared" si="11"/>
        <v>5</v>
      </c>
      <c r="Q101" t="e">
        <f>VLOOKUP(J101,'구매현황_2301-2603'!$E$2:$I$1312,5,0)</f>
        <v>#N/A</v>
      </c>
      <c r="R101" t="e">
        <f>VLOOKUP(Q101,리드타임!$B$3:$D$10,3,0)</f>
        <v>#N/A</v>
      </c>
      <c r="S101">
        <f t="shared" si="8"/>
        <v>1.125</v>
      </c>
    </row>
    <row r="102" spans="1:19" ht="15.75">
      <c r="A102" s="10">
        <v>101</v>
      </c>
      <c r="B102" s="3" t="s">
        <v>21</v>
      </c>
      <c r="C102" s="2" t="s">
        <v>1372</v>
      </c>
      <c r="D102" s="2" t="s">
        <v>1371</v>
      </c>
      <c r="E102" s="2" t="s">
        <v>1352</v>
      </c>
      <c r="F102" s="4">
        <v>16</v>
      </c>
      <c r="G102" s="10" t="str">
        <f t="shared" si="9"/>
        <v xml:space="preserve">2024/01 </v>
      </c>
      <c r="H102" s="10">
        <f t="shared" si="6"/>
        <v>80</v>
      </c>
      <c r="J102" t="s">
        <v>202</v>
      </c>
      <c r="K102" t="s">
        <v>147</v>
      </c>
      <c r="L102" t="s">
        <v>172</v>
      </c>
      <c r="M102" s="8">
        <v>450</v>
      </c>
      <c r="N102" s="12">
        <f t="shared" si="7"/>
        <v>22.5</v>
      </c>
      <c r="O102" t="str">
        <f t="shared" si="10"/>
        <v xml:space="preserve">2024/01 </v>
      </c>
      <c r="P102">
        <f t="shared" si="11"/>
        <v>100</v>
      </c>
      <c r="Q102" t="e">
        <f>VLOOKUP(J102,'구매현황_2301-2603'!$E$2:$I$1312,5,0)</f>
        <v>#N/A</v>
      </c>
      <c r="R102" t="e">
        <f>VLOOKUP(Q102,리드타임!$B$3:$D$10,3,0)</f>
        <v>#N/A</v>
      </c>
      <c r="S102">
        <f t="shared" si="8"/>
        <v>101.25</v>
      </c>
    </row>
    <row r="103" spans="1:19" ht="15.75">
      <c r="A103" s="10">
        <v>102</v>
      </c>
      <c r="B103" s="3" t="s">
        <v>21</v>
      </c>
      <c r="C103" s="2" t="s">
        <v>1373</v>
      </c>
      <c r="D103" s="2" t="s">
        <v>1362</v>
      </c>
      <c r="E103" s="2" t="s">
        <v>1374</v>
      </c>
      <c r="F103" s="4">
        <v>10</v>
      </c>
      <c r="G103" s="10" t="str">
        <f t="shared" si="9"/>
        <v xml:space="preserve">2024/07 </v>
      </c>
      <c r="H103" s="10">
        <f t="shared" si="6"/>
        <v>148</v>
      </c>
      <c r="J103" t="s">
        <v>203</v>
      </c>
      <c r="K103" t="s">
        <v>189</v>
      </c>
      <c r="L103" t="s">
        <v>56</v>
      </c>
      <c r="M103" s="8">
        <v>4</v>
      </c>
      <c r="N103" s="12">
        <f t="shared" si="7"/>
        <v>0.2</v>
      </c>
      <c r="O103" t="str">
        <f t="shared" si="10"/>
        <v xml:space="preserve">2024/01 </v>
      </c>
      <c r="P103">
        <f t="shared" si="11"/>
        <v>4</v>
      </c>
      <c r="Q103" t="e">
        <f>VLOOKUP(J103,'구매현황_2301-2603'!$E$2:$I$1312,5,0)</f>
        <v>#N/A</v>
      </c>
      <c r="R103" t="e">
        <f>VLOOKUP(Q103,리드타임!$B$3:$D$10,3,0)</f>
        <v>#N/A</v>
      </c>
      <c r="S103">
        <f t="shared" si="8"/>
        <v>0.9</v>
      </c>
    </row>
    <row r="104" spans="1:19" ht="15.75">
      <c r="A104" s="10">
        <v>103</v>
      </c>
      <c r="B104" s="3" t="s">
        <v>21</v>
      </c>
      <c r="C104" s="2" t="s">
        <v>1389</v>
      </c>
      <c r="D104" s="2" t="s">
        <v>1388</v>
      </c>
      <c r="E104" s="2" t="s">
        <v>1390</v>
      </c>
      <c r="F104" s="4">
        <v>10</v>
      </c>
      <c r="G104" s="10" t="str">
        <f t="shared" si="9"/>
        <v xml:space="preserve">2024/01 </v>
      </c>
      <c r="H104" s="10">
        <f t="shared" si="6"/>
        <v>50</v>
      </c>
      <c r="J104" t="s">
        <v>204</v>
      </c>
      <c r="K104" t="s">
        <v>149</v>
      </c>
      <c r="L104" t="s">
        <v>99</v>
      </c>
      <c r="M104" s="8">
        <v>30</v>
      </c>
      <c r="N104" s="12">
        <f t="shared" si="7"/>
        <v>1.5</v>
      </c>
      <c r="O104" t="str">
        <f t="shared" si="10"/>
        <v xml:space="preserve">2024/01 </v>
      </c>
      <c r="P104">
        <f t="shared" si="11"/>
        <v>30</v>
      </c>
      <c r="Q104" t="e">
        <f>VLOOKUP(J104,'구매현황_2301-2603'!$E$2:$I$1312,5,0)</f>
        <v>#N/A</v>
      </c>
      <c r="R104" t="e">
        <f>VLOOKUP(Q104,리드타임!$B$3:$D$10,3,0)</f>
        <v>#N/A</v>
      </c>
      <c r="S104">
        <f t="shared" si="8"/>
        <v>6.75</v>
      </c>
    </row>
    <row r="105" spans="1:19" ht="15.75">
      <c r="A105" s="10">
        <v>104</v>
      </c>
      <c r="B105" s="3" t="s">
        <v>21</v>
      </c>
      <c r="C105" s="2" t="s">
        <v>1418</v>
      </c>
      <c r="D105" s="2" t="s">
        <v>1417</v>
      </c>
      <c r="E105" s="2" t="s">
        <v>104</v>
      </c>
      <c r="F105" s="4">
        <v>10</v>
      </c>
      <c r="G105" s="10" t="str">
        <f t="shared" si="9"/>
        <v xml:space="preserve">2024/01 </v>
      </c>
      <c r="H105" s="10">
        <f t="shared" si="6"/>
        <v>50</v>
      </c>
      <c r="J105" t="s">
        <v>205</v>
      </c>
      <c r="K105" t="s">
        <v>189</v>
      </c>
      <c r="L105" t="s">
        <v>206</v>
      </c>
      <c r="M105" s="8">
        <v>1</v>
      </c>
      <c r="N105" s="12">
        <f t="shared" si="7"/>
        <v>0.05</v>
      </c>
      <c r="O105" t="str">
        <f t="shared" si="10"/>
        <v xml:space="preserve">2024/01 </v>
      </c>
      <c r="P105">
        <f t="shared" si="11"/>
        <v>1</v>
      </c>
      <c r="Q105" t="e">
        <f>VLOOKUP(J105,'구매현황_2301-2603'!$E$2:$I$1312,5,0)</f>
        <v>#N/A</v>
      </c>
      <c r="R105" t="e">
        <f>VLOOKUP(Q105,리드타임!$B$3:$D$10,3,0)</f>
        <v>#N/A</v>
      </c>
      <c r="S105">
        <f t="shared" si="8"/>
        <v>0.22500000000000001</v>
      </c>
    </row>
    <row r="106" spans="1:19" ht="15.75">
      <c r="A106" s="10">
        <v>105</v>
      </c>
      <c r="B106" s="3" t="s">
        <v>21</v>
      </c>
      <c r="C106" s="2" t="s">
        <v>1422</v>
      </c>
      <c r="D106" s="2" t="s">
        <v>1417</v>
      </c>
      <c r="E106" s="2" t="s">
        <v>56</v>
      </c>
      <c r="F106" s="4">
        <v>10</v>
      </c>
      <c r="G106" s="10" t="str">
        <f t="shared" si="9"/>
        <v xml:space="preserve">2024/01 </v>
      </c>
      <c r="H106" s="10">
        <f t="shared" si="6"/>
        <v>100</v>
      </c>
      <c r="J106" t="s">
        <v>207</v>
      </c>
      <c r="K106" t="s">
        <v>198</v>
      </c>
      <c r="L106" t="s">
        <v>58</v>
      </c>
      <c r="M106" s="8"/>
      <c r="N106" s="12">
        <f t="shared" si="7"/>
        <v>0</v>
      </c>
      <c r="O106" t="e">
        <f t="shared" si="10"/>
        <v>#N/A</v>
      </c>
      <c r="P106">
        <f t="shared" si="11"/>
        <v>0</v>
      </c>
      <c r="Q106" t="e">
        <f>VLOOKUP(J106,'구매현황_2301-2603'!$E$2:$I$1312,5,0)</f>
        <v>#N/A</v>
      </c>
      <c r="R106" t="e">
        <f>VLOOKUP(Q106,리드타임!$B$3:$D$10,3,0)</f>
        <v>#N/A</v>
      </c>
      <c r="S106">
        <f t="shared" si="8"/>
        <v>0</v>
      </c>
    </row>
    <row r="107" spans="1:19" ht="15.75">
      <c r="A107" s="10">
        <v>106</v>
      </c>
      <c r="B107" s="3" t="s">
        <v>21</v>
      </c>
      <c r="C107" s="2" t="s">
        <v>1430</v>
      </c>
      <c r="D107" s="2" t="s">
        <v>1426</v>
      </c>
      <c r="E107" s="2" t="s">
        <v>184</v>
      </c>
      <c r="F107" s="4">
        <v>2</v>
      </c>
      <c r="G107" s="10" t="str">
        <f t="shared" si="9"/>
        <v xml:space="preserve">2024/01 </v>
      </c>
      <c r="H107" s="10">
        <f t="shared" si="6"/>
        <v>105</v>
      </c>
      <c r="J107" t="s">
        <v>208</v>
      </c>
      <c r="K107" t="s">
        <v>198</v>
      </c>
      <c r="L107" t="s">
        <v>52</v>
      </c>
      <c r="M107" s="8"/>
      <c r="N107" s="12">
        <f t="shared" si="7"/>
        <v>0</v>
      </c>
      <c r="O107" t="e">
        <f t="shared" si="10"/>
        <v>#N/A</v>
      </c>
      <c r="P107">
        <f t="shared" si="11"/>
        <v>0</v>
      </c>
      <c r="Q107" t="e">
        <f>VLOOKUP(J107,'구매현황_2301-2603'!$E$2:$I$1312,5,0)</f>
        <v>#N/A</v>
      </c>
      <c r="R107" t="e">
        <f>VLOOKUP(Q107,리드타임!$B$3:$D$10,3,0)</f>
        <v>#N/A</v>
      </c>
      <c r="S107">
        <f t="shared" si="8"/>
        <v>0</v>
      </c>
    </row>
    <row r="108" spans="1:19" ht="15.75">
      <c r="A108" s="10">
        <v>107</v>
      </c>
      <c r="B108" s="3" t="s">
        <v>21</v>
      </c>
      <c r="C108" s="2" t="s">
        <v>1431</v>
      </c>
      <c r="D108" s="2" t="s">
        <v>1426</v>
      </c>
      <c r="E108" s="2" t="s">
        <v>56</v>
      </c>
      <c r="F108" s="4">
        <v>20</v>
      </c>
      <c r="G108" s="10" t="str">
        <f t="shared" si="9"/>
        <v xml:space="preserve">2024/02 </v>
      </c>
      <c r="H108" s="10">
        <f t="shared" si="6"/>
        <v>400</v>
      </c>
      <c r="J108" t="s">
        <v>209</v>
      </c>
      <c r="K108" t="s">
        <v>198</v>
      </c>
      <c r="L108" t="s">
        <v>104</v>
      </c>
      <c r="M108" s="8">
        <v>1</v>
      </c>
      <c r="N108" s="12">
        <f t="shared" si="7"/>
        <v>0.05</v>
      </c>
      <c r="O108" t="str">
        <f t="shared" si="10"/>
        <v xml:space="preserve">2024/01 </v>
      </c>
      <c r="P108">
        <f t="shared" si="11"/>
        <v>1</v>
      </c>
      <c r="Q108" t="e">
        <f>VLOOKUP(J108,'구매현황_2301-2603'!$E$2:$I$1312,5,0)</f>
        <v>#N/A</v>
      </c>
      <c r="R108" t="e">
        <f>VLOOKUP(Q108,리드타임!$B$3:$D$10,3,0)</f>
        <v>#N/A</v>
      </c>
      <c r="S108">
        <f t="shared" si="8"/>
        <v>0.22500000000000001</v>
      </c>
    </row>
    <row r="109" spans="1:19" ht="15.75">
      <c r="A109" s="10">
        <v>108</v>
      </c>
      <c r="B109" s="3" t="s">
        <v>21</v>
      </c>
      <c r="C109" s="2" t="s">
        <v>1434</v>
      </c>
      <c r="D109" s="2" t="s">
        <v>1433</v>
      </c>
      <c r="E109" s="2" t="s">
        <v>433</v>
      </c>
      <c r="F109" s="4">
        <v>50</v>
      </c>
      <c r="G109" s="10" t="str">
        <f t="shared" si="9"/>
        <v xml:space="preserve">2024/01 </v>
      </c>
      <c r="H109" s="10">
        <f t="shared" si="6"/>
        <v>50</v>
      </c>
      <c r="J109" t="s">
        <v>210</v>
      </c>
      <c r="K109" t="s">
        <v>147</v>
      </c>
      <c r="L109" t="s">
        <v>179</v>
      </c>
      <c r="M109" s="8">
        <v>150</v>
      </c>
      <c r="N109" s="12">
        <f t="shared" si="7"/>
        <v>7.5</v>
      </c>
      <c r="O109" t="str">
        <f t="shared" si="10"/>
        <v xml:space="preserve">2024/01 </v>
      </c>
      <c r="P109">
        <f t="shared" si="11"/>
        <v>50</v>
      </c>
      <c r="Q109" t="e">
        <f>VLOOKUP(J109,'구매현황_2301-2603'!$E$2:$I$1312,5,0)</f>
        <v>#N/A</v>
      </c>
      <c r="R109" t="e">
        <f>VLOOKUP(Q109,리드타임!$B$3:$D$10,3,0)</f>
        <v>#N/A</v>
      </c>
      <c r="S109">
        <f t="shared" si="8"/>
        <v>33.75</v>
      </c>
    </row>
    <row r="110" spans="1:19" ht="15.75">
      <c r="A110" s="10">
        <v>109</v>
      </c>
      <c r="B110" s="3" t="s">
        <v>21</v>
      </c>
      <c r="C110" s="2" t="s">
        <v>1439</v>
      </c>
      <c r="D110" s="2" t="s">
        <v>1433</v>
      </c>
      <c r="E110" s="2" t="s">
        <v>56</v>
      </c>
      <c r="F110" s="4">
        <v>60</v>
      </c>
      <c r="G110" s="10" t="str">
        <f t="shared" si="9"/>
        <v xml:space="preserve">2024/01 </v>
      </c>
      <c r="H110" s="10">
        <f t="shared" si="6"/>
        <v>300</v>
      </c>
      <c r="J110" t="s">
        <v>211</v>
      </c>
      <c r="K110" t="s">
        <v>96</v>
      </c>
      <c r="L110" t="s">
        <v>65</v>
      </c>
      <c r="M110" s="8">
        <v>20</v>
      </c>
      <c r="N110" s="12">
        <f t="shared" si="7"/>
        <v>1</v>
      </c>
      <c r="O110" t="str">
        <f t="shared" si="10"/>
        <v xml:space="preserve">2024/01 </v>
      </c>
      <c r="P110">
        <f t="shared" si="11"/>
        <v>20</v>
      </c>
      <c r="Q110" t="e">
        <f>VLOOKUP(J110,'구매현황_2301-2603'!$E$2:$I$1312,5,0)</f>
        <v>#N/A</v>
      </c>
      <c r="R110" t="e">
        <f>VLOOKUP(Q110,리드타임!$B$3:$D$10,3,0)</f>
        <v>#N/A</v>
      </c>
      <c r="S110">
        <f t="shared" si="8"/>
        <v>4.5</v>
      </c>
    </row>
    <row r="111" spans="1:19" ht="15.75">
      <c r="A111" s="10">
        <v>110</v>
      </c>
      <c r="B111" s="3" t="s">
        <v>21</v>
      </c>
      <c r="C111" s="2" t="s">
        <v>1755</v>
      </c>
      <c r="D111" s="2" t="s">
        <v>1754</v>
      </c>
      <c r="E111" s="2" t="s">
        <v>1756</v>
      </c>
      <c r="F111" s="4">
        <v>1</v>
      </c>
      <c r="G111" s="10" t="str">
        <f t="shared" si="9"/>
        <v xml:space="preserve">2024/02 </v>
      </c>
      <c r="H111" s="10">
        <f t="shared" si="6"/>
        <v>59</v>
      </c>
      <c r="J111" t="s">
        <v>212</v>
      </c>
      <c r="K111" t="s">
        <v>96</v>
      </c>
      <c r="L111" t="s">
        <v>78</v>
      </c>
      <c r="M111" s="8">
        <v>30</v>
      </c>
      <c r="N111" s="12">
        <f t="shared" si="7"/>
        <v>1.5</v>
      </c>
      <c r="O111" t="str">
        <f t="shared" si="10"/>
        <v xml:space="preserve">2024/01 </v>
      </c>
      <c r="P111">
        <f t="shared" si="11"/>
        <v>20</v>
      </c>
      <c r="Q111" t="e">
        <f>VLOOKUP(J111,'구매현황_2301-2603'!$E$2:$I$1312,5,0)</f>
        <v>#N/A</v>
      </c>
      <c r="R111" t="e">
        <f>VLOOKUP(Q111,리드타임!$B$3:$D$10,3,0)</f>
        <v>#N/A</v>
      </c>
      <c r="S111">
        <f t="shared" si="8"/>
        <v>6.75</v>
      </c>
    </row>
    <row r="112" spans="1:19" ht="15.75">
      <c r="A112" s="10">
        <v>111</v>
      </c>
      <c r="B112" s="3" t="s">
        <v>21</v>
      </c>
      <c r="C112" s="2" t="s">
        <v>1757</v>
      </c>
      <c r="D112" s="2" t="s">
        <v>1754</v>
      </c>
      <c r="E112" s="2" t="s">
        <v>1758</v>
      </c>
      <c r="F112" s="4">
        <v>50</v>
      </c>
      <c r="G112" s="10" t="str">
        <f t="shared" si="9"/>
        <v xml:space="preserve">2024/01 </v>
      </c>
      <c r="H112" s="10">
        <f t="shared" si="6"/>
        <v>50</v>
      </c>
      <c r="J112" t="s">
        <v>213</v>
      </c>
      <c r="K112" t="s">
        <v>189</v>
      </c>
      <c r="L112" t="s">
        <v>52</v>
      </c>
      <c r="M112" s="8">
        <v>150</v>
      </c>
      <c r="N112" s="12">
        <f t="shared" si="7"/>
        <v>7.5</v>
      </c>
      <c r="O112" t="str">
        <f t="shared" si="10"/>
        <v xml:space="preserve">2024/01 </v>
      </c>
      <c r="P112">
        <f t="shared" si="11"/>
        <v>100</v>
      </c>
      <c r="Q112" t="e">
        <f>VLOOKUP(J112,'구매현황_2301-2603'!$E$2:$I$1312,5,0)</f>
        <v>#N/A</v>
      </c>
      <c r="R112" t="e">
        <f>VLOOKUP(Q112,리드타임!$B$3:$D$10,3,0)</f>
        <v>#N/A</v>
      </c>
      <c r="S112">
        <f t="shared" si="8"/>
        <v>33.75</v>
      </c>
    </row>
    <row r="113" spans="1:19" ht="15.75">
      <c r="A113" s="10">
        <v>112</v>
      </c>
      <c r="B113" s="3" t="s">
        <v>21</v>
      </c>
      <c r="C113" s="2" t="s">
        <v>2308</v>
      </c>
      <c r="D113" s="2" t="s">
        <v>2303</v>
      </c>
      <c r="E113" s="2" t="s">
        <v>2309</v>
      </c>
      <c r="F113" s="4">
        <v>10</v>
      </c>
      <c r="G113" s="10" t="str">
        <f t="shared" si="9"/>
        <v xml:space="preserve">2024/01 </v>
      </c>
      <c r="H113" s="10">
        <f t="shared" si="6"/>
        <v>10</v>
      </c>
      <c r="J113" t="s">
        <v>214</v>
      </c>
      <c r="K113" t="s">
        <v>149</v>
      </c>
      <c r="L113" t="s">
        <v>215</v>
      </c>
      <c r="M113" s="8">
        <v>1</v>
      </c>
      <c r="N113" s="12">
        <f t="shared" si="7"/>
        <v>0.05</v>
      </c>
      <c r="O113" t="str">
        <f t="shared" si="10"/>
        <v xml:space="preserve">2024/01 </v>
      </c>
      <c r="P113">
        <f t="shared" si="11"/>
        <v>1</v>
      </c>
      <c r="Q113" t="e">
        <f>VLOOKUP(J113,'구매현황_2301-2603'!$E$2:$I$1312,5,0)</f>
        <v>#N/A</v>
      </c>
      <c r="R113" t="e">
        <f>VLOOKUP(Q113,리드타임!$B$3:$D$10,3,0)</f>
        <v>#N/A</v>
      </c>
      <c r="S113">
        <f t="shared" si="8"/>
        <v>0.22500000000000001</v>
      </c>
    </row>
    <row r="114" spans="1:19" ht="15.75">
      <c r="A114" s="10">
        <v>113</v>
      </c>
      <c r="B114" s="3" t="s">
        <v>21</v>
      </c>
      <c r="C114" s="2" t="s">
        <v>2317</v>
      </c>
      <c r="D114" s="2" t="s">
        <v>271</v>
      </c>
      <c r="E114" s="2" t="s">
        <v>2318</v>
      </c>
      <c r="F114" s="4">
        <v>5</v>
      </c>
      <c r="G114" s="10" t="str">
        <f t="shared" si="9"/>
        <v xml:space="preserve">2024/01 </v>
      </c>
      <c r="H114" s="10">
        <f t="shared" si="6"/>
        <v>5</v>
      </c>
      <c r="J114" t="s">
        <v>216</v>
      </c>
      <c r="K114" t="s">
        <v>189</v>
      </c>
      <c r="L114" t="s">
        <v>104</v>
      </c>
      <c r="M114" s="8">
        <v>70</v>
      </c>
      <c r="N114" s="12">
        <f t="shared" si="7"/>
        <v>3.5</v>
      </c>
      <c r="O114" t="str">
        <f t="shared" si="10"/>
        <v xml:space="preserve">2024/01 </v>
      </c>
      <c r="P114">
        <f t="shared" si="11"/>
        <v>50</v>
      </c>
      <c r="Q114" t="e">
        <f>VLOOKUP(J114,'구매현황_2301-2603'!$E$2:$I$1312,5,0)</f>
        <v>#N/A</v>
      </c>
      <c r="R114" t="e">
        <f>VLOOKUP(Q114,리드타임!$B$3:$D$10,3,0)</f>
        <v>#N/A</v>
      </c>
      <c r="S114">
        <f t="shared" si="8"/>
        <v>15.749999999999998</v>
      </c>
    </row>
    <row r="115" spans="1:19" ht="15.75">
      <c r="A115" s="10">
        <v>114</v>
      </c>
      <c r="B115" s="3" t="s">
        <v>21</v>
      </c>
      <c r="C115" s="2" t="s">
        <v>2319</v>
      </c>
      <c r="D115" s="2" t="s">
        <v>271</v>
      </c>
      <c r="E115" s="2" t="s">
        <v>2320</v>
      </c>
      <c r="F115" s="4">
        <v>3</v>
      </c>
      <c r="G115" s="10" t="str">
        <f t="shared" si="9"/>
        <v xml:space="preserve">2024/01 </v>
      </c>
      <c r="H115" s="10">
        <f t="shared" si="6"/>
        <v>20</v>
      </c>
      <c r="J115" t="s">
        <v>217</v>
      </c>
      <c r="K115" t="s">
        <v>149</v>
      </c>
      <c r="L115" t="s">
        <v>184</v>
      </c>
      <c r="M115" s="8">
        <v>65</v>
      </c>
      <c r="N115" s="12">
        <f t="shared" si="7"/>
        <v>3.25</v>
      </c>
      <c r="O115" t="str">
        <f t="shared" si="10"/>
        <v xml:space="preserve">2024/02 </v>
      </c>
      <c r="P115">
        <f t="shared" si="11"/>
        <v>65</v>
      </c>
      <c r="Q115" t="e">
        <f>VLOOKUP(J115,'구매현황_2301-2603'!$E$2:$I$1312,5,0)</f>
        <v>#N/A</v>
      </c>
      <c r="R115" t="e">
        <f>VLOOKUP(Q115,리드타임!$B$3:$D$10,3,0)</f>
        <v>#N/A</v>
      </c>
      <c r="S115">
        <f t="shared" si="8"/>
        <v>14.625</v>
      </c>
    </row>
    <row r="116" spans="1:19" ht="15.75">
      <c r="A116" s="10">
        <v>115</v>
      </c>
      <c r="B116" s="3" t="s">
        <v>21</v>
      </c>
      <c r="C116" s="2" t="s">
        <v>2353</v>
      </c>
      <c r="D116" s="2" t="s">
        <v>310</v>
      </c>
      <c r="E116" s="2" t="s">
        <v>2354</v>
      </c>
      <c r="F116" s="4">
        <v>15</v>
      </c>
      <c r="G116" s="10" t="str">
        <f t="shared" si="9"/>
        <v xml:space="preserve">2024/01 </v>
      </c>
      <c r="H116" s="10">
        <f t="shared" si="6"/>
        <v>15</v>
      </c>
      <c r="J116" t="s">
        <v>218</v>
      </c>
      <c r="K116" t="s">
        <v>189</v>
      </c>
      <c r="L116" t="s">
        <v>83</v>
      </c>
      <c r="M116" s="8">
        <v>50</v>
      </c>
      <c r="N116" s="12">
        <f t="shared" si="7"/>
        <v>2.5</v>
      </c>
      <c r="O116" t="str">
        <f t="shared" si="10"/>
        <v xml:space="preserve">2024/01 </v>
      </c>
      <c r="P116">
        <f t="shared" si="11"/>
        <v>50</v>
      </c>
      <c r="Q116" t="e">
        <f>VLOOKUP(J116,'구매현황_2301-2603'!$E$2:$I$1312,5,0)</f>
        <v>#N/A</v>
      </c>
      <c r="R116" t="e">
        <f>VLOOKUP(Q116,리드타임!$B$3:$D$10,3,0)</f>
        <v>#N/A</v>
      </c>
      <c r="S116">
        <f t="shared" si="8"/>
        <v>11.25</v>
      </c>
    </row>
    <row r="117" spans="1:19" ht="15.75">
      <c r="A117" s="10">
        <v>116</v>
      </c>
      <c r="B117" s="3" t="s">
        <v>21</v>
      </c>
      <c r="C117" s="2" t="s">
        <v>2371</v>
      </c>
      <c r="D117" s="2" t="s">
        <v>318</v>
      </c>
      <c r="E117" s="2" t="s">
        <v>2372</v>
      </c>
      <c r="F117" s="4">
        <v>20</v>
      </c>
      <c r="G117" s="10" t="str">
        <f t="shared" si="9"/>
        <v xml:space="preserve">2024/01 </v>
      </c>
      <c r="H117" s="10">
        <f t="shared" si="6"/>
        <v>100</v>
      </c>
      <c r="J117" t="s">
        <v>219</v>
      </c>
      <c r="K117" t="s">
        <v>96</v>
      </c>
      <c r="L117" t="s">
        <v>220</v>
      </c>
      <c r="M117" s="8">
        <v>1</v>
      </c>
      <c r="N117" s="12">
        <f t="shared" si="7"/>
        <v>0.05</v>
      </c>
      <c r="O117" t="str">
        <f t="shared" si="10"/>
        <v xml:space="preserve">2024/01 </v>
      </c>
      <c r="P117">
        <f t="shared" si="11"/>
        <v>1</v>
      </c>
      <c r="Q117" t="e">
        <f>VLOOKUP(J117,'구매현황_2301-2603'!$E$2:$I$1312,5,0)</f>
        <v>#N/A</v>
      </c>
      <c r="R117" t="e">
        <f>VLOOKUP(Q117,리드타임!$B$3:$D$10,3,0)</f>
        <v>#N/A</v>
      </c>
      <c r="S117">
        <f t="shared" si="8"/>
        <v>0.22500000000000001</v>
      </c>
    </row>
    <row r="118" spans="1:19" ht="15.75">
      <c r="A118" s="10">
        <v>117</v>
      </c>
      <c r="B118" s="3" t="s">
        <v>21</v>
      </c>
      <c r="C118" s="2" t="s">
        <v>2377</v>
      </c>
      <c r="D118" s="2" t="s">
        <v>236</v>
      </c>
      <c r="E118" s="2" t="s">
        <v>2378</v>
      </c>
      <c r="F118" s="4">
        <v>20</v>
      </c>
      <c r="G118" s="10" t="str">
        <f t="shared" si="9"/>
        <v xml:space="preserve">2024/01 </v>
      </c>
      <c r="H118" s="10">
        <f t="shared" si="6"/>
        <v>20</v>
      </c>
      <c r="J118" t="s">
        <v>2983</v>
      </c>
      <c r="K118" t="s">
        <v>189</v>
      </c>
      <c r="L118" t="s">
        <v>75</v>
      </c>
      <c r="M118" s="8">
        <v>30</v>
      </c>
      <c r="N118" s="12">
        <f t="shared" si="7"/>
        <v>1.5</v>
      </c>
      <c r="O118" t="str">
        <f t="shared" si="10"/>
        <v xml:space="preserve">2024/01 </v>
      </c>
      <c r="P118">
        <f t="shared" si="11"/>
        <v>20</v>
      </c>
      <c r="Q118" t="e">
        <f>VLOOKUP(J118,'구매현황_2301-2603'!$E$2:$I$1312,5,0)</f>
        <v>#N/A</v>
      </c>
      <c r="R118" t="e">
        <f>VLOOKUP(Q118,리드타임!$B$3:$D$10,3,0)</f>
        <v>#N/A</v>
      </c>
      <c r="S118">
        <f t="shared" si="8"/>
        <v>6.75</v>
      </c>
    </row>
    <row r="119" spans="1:19" ht="15.75">
      <c r="A119" s="10">
        <v>118</v>
      </c>
      <c r="B119" s="3" t="s">
        <v>21</v>
      </c>
      <c r="C119" s="2" t="s">
        <v>2379</v>
      </c>
      <c r="D119" s="2" t="s">
        <v>236</v>
      </c>
      <c r="E119" s="2" t="s">
        <v>2380</v>
      </c>
      <c r="F119" s="4">
        <v>2</v>
      </c>
      <c r="G119" s="10" t="str">
        <f t="shared" si="9"/>
        <v xml:space="preserve">2024/01 </v>
      </c>
      <c r="H119" s="10">
        <f t="shared" si="6"/>
        <v>36</v>
      </c>
      <c r="J119" t="s">
        <v>221</v>
      </c>
      <c r="K119" t="s">
        <v>128</v>
      </c>
      <c r="L119" t="s">
        <v>172</v>
      </c>
      <c r="M119" s="8">
        <v>300</v>
      </c>
      <c r="N119" s="12">
        <f t="shared" si="7"/>
        <v>15</v>
      </c>
      <c r="O119" t="str">
        <f t="shared" si="10"/>
        <v xml:space="preserve">2024/01 </v>
      </c>
      <c r="P119">
        <f t="shared" si="11"/>
        <v>100</v>
      </c>
      <c r="Q119" t="e">
        <f>VLOOKUP(J119,'구매현황_2301-2603'!$E$2:$I$1312,5,0)</f>
        <v>#N/A</v>
      </c>
      <c r="R119" t="e">
        <f>VLOOKUP(Q119,리드타임!$B$3:$D$10,3,0)</f>
        <v>#N/A</v>
      </c>
      <c r="S119">
        <f t="shared" si="8"/>
        <v>67.5</v>
      </c>
    </row>
    <row r="120" spans="1:19" ht="15.75">
      <c r="A120" s="10">
        <v>119</v>
      </c>
      <c r="B120" s="3" t="s">
        <v>21</v>
      </c>
      <c r="C120" s="2" t="s">
        <v>2381</v>
      </c>
      <c r="D120" s="2" t="s">
        <v>252</v>
      </c>
      <c r="E120" s="2" t="s">
        <v>2382</v>
      </c>
      <c r="F120" s="4">
        <v>1</v>
      </c>
      <c r="G120" s="10" t="str">
        <f t="shared" si="9"/>
        <v xml:space="preserve">2024/02 </v>
      </c>
      <c r="H120" s="10">
        <f t="shared" si="6"/>
        <v>24</v>
      </c>
      <c r="J120" t="s">
        <v>222</v>
      </c>
      <c r="K120" t="s">
        <v>149</v>
      </c>
      <c r="L120" t="s">
        <v>56</v>
      </c>
      <c r="M120" s="8">
        <v>10</v>
      </c>
      <c r="N120" s="12">
        <f t="shared" si="7"/>
        <v>0.5</v>
      </c>
      <c r="O120" t="str">
        <f t="shared" si="10"/>
        <v xml:space="preserve">2024/01 </v>
      </c>
      <c r="P120">
        <f t="shared" si="11"/>
        <v>10</v>
      </c>
      <c r="Q120" t="e">
        <f>VLOOKUP(J120,'구매현황_2301-2603'!$E$2:$I$1312,5,0)</f>
        <v>#N/A</v>
      </c>
      <c r="R120" t="e">
        <f>VLOOKUP(Q120,리드타임!$B$3:$D$10,3,0)</f>
        <v>#N/A</v>
      </c>
      <c r="S120">
        <f t="shared" si="8"/>
        <v>2.25</v>
      </c>
    </row>
    <row r="121" spans="1:19" ht="15.75">
      <c r="A121" s="10">
        <v>120</v>
      </c>
      <c r="B121" s="3" t="s">
        <v>21</v>
      </c>
      <c r="C121" s="2" t="s">
        <v>2383</v>
      </c>
      <c r="D121" s="2" t="s">
        <v>252</v>
      </c>
      <c r="E121" s="2" t="s">
        <v>2384</v>
      </c>
      <c r="F121" s="4">
        <v>4</v>
      </c>
      <c r="G121" s="10" t="str">
        <f t="shared" si="9"/>
        <v xml:space="preserve">2024/01 </v>
      </c>
      <c r="H121" s="10">
        <f t="shared" si="6"/>
        <v>50</v>
      </c>
      <c r="J121" t="s">
        <v>2985</v>
      </c>
      <c r="K121" t="s">
        <v>2984</v>
      </c>
      <c r="L121" t="s">
        <v>2986</v>
      </c>
      <c r="M121" s="8">
        <v>10</v>
      </c>
      <c r="N121" s="12">
        <f t="shared" si="7"/>
        <v>0.5</v>
      </c>
      <c r="O121" t="str">
        <f t="shared" si="10"/>
        <v xml:space="preserve">2024/01 </v>
      </c>
      <c r="P121">
        <f t="shared" si="11"/>
        <v>10</v>
      </c>
      <c r="Q121" t="e">
        <f>VLOOKUP(J121,'구매현황_2301-2603'!$E$2:$I$1312,5,0)</f>
        <v>#N/A</v>
      </c>
      <c r="R121" t="e">
        <f>VLOOKUP(Q121,리드타임!$B$3:$D$10,3,0)</f>
        <v>#N/A</v>
      </c>
      <c r="S121">
        <f t="shared" si="8"/>
        <v>2.25</v>
      </c>
    </row>
    <row r="122" spans="1:19" ht="15.75">
      <c r="A122" s="10">
        <v>121</v>
      </c>
      <c r="B122" s="3" t="s">
        <v>21</v>
      </c>
      <c r="C122" s="2" t="s">
        <v>2397</v>
      </c>
      <c r="D122" s="2" t="s">
        <v>236</v>
      </c>
      <c r="E122" s="2" t="s">
        <v>2398</v>
      </c>
      <c r="F122" s="4">
        <v>83</v>
      </c>
      <c r="G122" s="10" t="str">
        <f t="shared" si="9"/>
        <v xml:space="preserve">2024/02 </v>
      </c>
      <c r="H122" s="10">
        <f t="shared" si="6"/>
        <v>440</v>
      </c>
      <c r="J122" t="s">
        <v>2987</v>
      </c>
      <c r="K122" t="s">
        <v>96</v>
      </c>
      <c r="L122" t="s">
        <v>85</v>
      </c>
      <c r="M122" s="8">
        <v>2</v>
      </c>
      <c r="N122" s="12">
        <f t="shared" si="7"/>
        <v>0.1</v>
      </c>
      <c r="O122" t="str">
        <f t="shared" si="10"/>
        <v xml:space="preserve">2024/01 </v>
      </c>
      <c r="P122">
        <f t="shared" si="11"/>
        <v>2</v>
      </c>
      <c r="Q122" t="e">
        <f>VLOOKUP(J122,'구매현황_2301-2603'!$E$2:$I$1312,5,0)</f>
        <v>#N/A</v>
      </c>
      <c r="R122" t="e">
        <f>VLOOKUP(Q122,리드타임!$B$3:$D$10,3,0)</f>
        <v>#N/A</v>
      </c>
      <c r="S122">
        <f t="shared" si="8"/>
        <v>0.45</v>
      </c>
    </row>
    <row r="123" spans="1:19" ht="15.75">
      <c r="A123" s="10">
        <v>122</v>
      </c>
      <c r="B123" s="3" t="s">
        <v>21</v>
      </c>
      <c r="C123" s="2" t="s">
        <v>2400</v>
      </c>
      <c r="D123" s="2" t="s">
        <v>236</v>
      </c>
      <c r="E123" s="2" t="s">
        <v>2401</v>
      </c>
      <c r="F123" s="4">
        <v>88</v>
      </c>
      <c r="G123" s="10" t="str">
        <f t="shared" si="9"/>
        <v xml:space="preserve">2024/10 </v>
      </c>
      <c r="H123" s="10">
        <f t="shared" si="6"/>
        <v>199</v>
      </c>
      <c r="J123" t="s">
        <v>2988</v>
      </c>
      <c r="K123" t="s">
        <v>96</v>
      </c>
      <c r="L123" t="s">
        <v>71</v>
      </c>
      <c r="M123" s="8">
        <v>2</v>
      </c>
      <c r="N123" s="12">
        <f t="shared" si="7"/>
        <v>0.1</v>
      </c>
      <c r="O123" t="str">
        <f t="shared" si="10"/>
        <v xml:space="preserve">2024/01 </v>
      </c>
      <c r="P123">
        <f t="shared" si="11"/>
        <v>2</v>
      </c>
      <c r="Q123" t="e">
        <f>VLOOKUP(J123,'구매현황_2301-2603'!$E$2:$I$1312,5,0)</f>
        <v>#N/A</v>
      </c>
      <c r="R123" t="e">
        <f>VLOOKUP(Q123,리드타임!$B$3:$D$10,3,0)</f>
        <v>#N/A</v>
      </c>
      <c r="S123">
        <f t="shared" si="8"/>
        <v>0.45</v>
      </c>
    </row>
    <row r="124" spans="1:19" ht="15.75">
      <c r="A124" s="10">
        <v>123</v>
      </c>
      <c r="B124" s="3" t="s">
        <v>21</v>
      </c>
      <c r="C124" s="2" t="s">
        <v>2402</v>
      </c>
      <c r="D124" s="2" t="s">
        <v>236</v>
      </c>
      <c r="E124" s="2" t="s">
        <v>2403</v>
      </c>
      <c r="F124" s="4">
        <v>11</v>
      </c>
      <c r="G124" s="10" t="str">
        <f t="shared" si="9"/>
        <v xml:space="preserve">2024/01 </v>
      </c>
      <c r="H124" s="10">
        <f t="shared" si="6"/>
        <v>57</v>
      </c>
      <c r="J124" t="s">
        <v>2990</v>
      </c>
      <c r="K124" t="s">
        <v>2989</v>
      </c>
      <c r="L124" t="s">
        <v>65</v>
      </c>
      <c r="M124" s="8">
        <v>30</v>
      </c>
      <c r="N124" s="12">
        <f t="shared" si="7"/>
        <v>1.5</v>
      </c>
      <c r="O124" t="str">
        <f t="shared" si="10"/>
        <v xml:space="preserve">2024/01 </v>
      </c>
      <c r="P124">
        <f t="shared" si="11"/>
        <v>30</v>
      </c>
      <c r="Q124" t="e">
        <f>VLOOKUP(J124,'구매현황_2301-2603'!$E$2:$I$1312,5,0)</f>
        <v>#N/A</v>
      </c>
      <c r="R124" t="e">
        <f>VLOOKUP(Q124,리드타임!$B$3:$D$10,3,0)</f>
        <v>#N/A</v>
      </c>
      <c r="S124">
        <f t="shared" si="8"/>
        <v>6.75</v>
      </c>
    </row>
    <row r="125" spans="1:19" ht="15.75">
      <c r="A125" s="10">
        <v>124</v>
      </c>
      <c r="B125" s="3" t="s">
        <v>21</v>
      </c>
      <c r="C125" s="2" t="s">
        <v>2406</v>
      </c>
      <c r="D125" s="2" t="s">
        <v>236</v>
      </c>
      <c r="E125" s="2" t="s">
        <v>2407</v>
      </c>
      <c r="F125" s="4">
        <v>89</v>
      </c>
      <c r="G125" s="10" t="str">
        <f t="shared" si="9"/>
        <v xml:space="preserve">2024/01 </v>
      </c>
      <c r="H125" s="10">
        <f t="shared" si="6"/>
        <v>89</v>
      </c>
      <c r="J125" t="s">
        <v>2991</v>
      </c>
      <c r="K125" t="s">
        <v>2989</v>
      </c>
      <c r="L125" t="s">
        <v>75</v>
      </c>
      <c r="M125" s="8">
        <v>20</v>
      </c>
      <c r="N125" s="12">
        <f t="shared" si="7"/>
        <v>1</v>
      </c>
      <c r="O125" t="str">
        <f t="shared" si="10"/>
        <v xml:space="preserve">2024/01 </v>
      </c>
      <c r="P125">
        <f t="shared" si="11"/>
        <v>20</v>
      </c>
      <c r="Q125" t="e">
        <f>VLOOKUP(J125,'구매현황_2301-2603'!$E$2:$I$1312,5,0)</f>
        <v>#N/A</v>
      </c>
      <c r="R125" t="e">
        <f>VLOOKUP(Q125,리드타임!$B$3:$D$10,3,0)</f>
        <v>#N/A</v>
      </c>
      <c r="S125">
        <f t="shared" si="8"/>
        <v>4.5</v>
      </c>
    </row>
    <row r="126" spans="1:19" ht="15.75">
      <c r="A126" s="10">
        <v>125</v>
      </c>
      <c r="B126" s="3" t="s">
        <v>21</v>
      </c>
      <c r="C126" s="2" t="s">
        <v>2408</v>
      </c>
      <c r="D126" s="2" t="s">
        <v>236</v>
      </c>
      <c r="E126" s="2" t="s">
        <v>2409</v>
      </c>
      <c r="F126" s="4">
        <v>22</v>
      </c>
      <c r="G126" s="10" t="str">
        <f t="shared" si="9"/>
        <v xml:space="preserve">2024/05 </v>
      </c>
      <c r="H126" s="10">
        <f t="shared" si="6"/>
        <v>72</v>
      </c>
      <c r="J126" t="s">
        <v>2992</v>
      </c>
      <c r="K126" t="s">
        <v>198</v>
      </c>
      <c r="L126" t="s">
        <v>54</v>
      </c>
      <c r="M126" s="8">
        <v>12</v>
      </c>
      <c r="N126" s="12">
        <f t="shared" si="7"/>
        <v>0.6</v>
      </c>
      <c r="O126" t="str">
        <f t="shared" si="10"/>
        <v xml:space="preserve">2024/03 </v>
      </c>
      <c r="P126">
        <f t="shared" si="11"/>
        <v>12</v>
      </c>
      <c r="Q126" t="e">
        <f>VLOOKUP(J126,'구매현황_2301-2603'!$E$2:$I$1312,5,0)</f>
        <v>#N/A</v>
      </c>
      <c r="R126" t="e">
        <f>VLOOKUP(Q126,리드타임!$B$3:$D$10,3,0)</f>
        <v>#N/A</v>
      </c>
      <c r="S126">
        <f t="shared" si="8"/>
        <v>2.6999999999999997</v>
      </c>
    </row>
    <row r="127" spans="1:19" ht="15.75">
      <c r="A127" s="10">
        <v>126</v>
      </c>
      <c r="B127" s="3" t="s">
        <v>21</v>
      </c>
      <c r="C127" s="2" t="s">
        <v>2410</v>
      </c>
      <c r="D127" s="2" t="s">
        <v>223</v>
      </c>
      <c r="E127" s="2" t="s">
        <v>52</v>
      </c>
      <c r="F127" s="4">
        <v>19</v>
      </c>
      <c r="G127" s="10" t="str">
        <f t="shared" si="9"/>
        <v xml:space="preserve">2024/02 </v>
      </c>
      <c r="H127" s="10">
        <f t="shared" si="6"/>
        <v>53</v>
      </c>
      <c r="J127" t="s">
        <v>2994</v>
      </c>
      <c r="K127" t="s">
        <v>2993</v>
      </c>
      <c r="L127" t="s">
        <v>2995</v>
      </c>
      <c r="M127" s="8">
        <v>50</v>
      </c>
      <c r="N127" s="12">
        <f t="shared" si="7"/>
        <v>2.5</v>
      </c>
      <c r="O127" t="str">
        <f t="shared" si="10"/>
        <v xml:space="preserve">2024/01 </v>
      </c>
      <c r="P127">
        <f t="shared" si="11"/>
        <v>50</v>
      </c>
      <c r="Q127" t="e">
        <f>VLOOKUP(J127,'구매현황_2301-2603'!$E$2:$I$1312,5,0)</f>
        <v>#N/A</v>
      </c>
      <c r="R127" t="e">
        <f>VLOOKUP(Q127,리드타임!$B$3:$D$10,3,0)</f>
        <v>#N/A</v>
      </c>
      <c r="S127">
        <f t="shared" si="8"/>
        <v>11.25</v>
      </c>
    </row>
    <row r="128" spans="1:19" ht="15.75">
      <c r="A128" s="10">
        <v>127</v>
      </c>
      <c r="B128" s="3" t="s">
        <v>21</v>
      </c>
      <c r="C128" s="2" t="s">
        <v>2411</v>
      </c>
      <c r="D128" s="2" t="s">
        <v>223</v>
      </c>
      <c r="E128" s="2" t="s">
        <v>104</v>
      </c>
      <c r="F128" s="4">
        <v>21</v>
      </c>
      <c r="G128" s="10" t="str">
        <f t="shared" si="9"/>
        <v xml:space="preserve">2024/01 </v>
      </c>
      <c r="H128" s="10">
        <f t="shared" si="6"/>
        <v>50</v>
      </c>
      <c r="J128" t="s">
        <v>2996</v>
      </c>
      <c r="K128" t="s">
        <v>140</v>
      </c>
      <c r="L128" t="s">
        <v>2995</v>
      </c>
      <c r="M128" s="8">
        <v>30</v>
      </c>
      <c r="N128" s="12">
        <f t="shared" si="7"/>
        <v>1.5</v>
      </c>
      <c r="O128" t="str">
        <f t="shared" si="10"/>
        <v xml:space="preserve">2024/01 </v>
      </c>
      <c r="P128">
        <f t="shared" si="11"/>
        <v>30</v>
      </c>
      <c r="Q128" t="e">
        <f>VLOOKUP(J128,'구매현황_2301-2603'!$E$2:$I$1312,5,0)</f>
        <v>#N/A</v>
      </c>
      <c r="R128" t="e">
        <f>VLOOKUP(Q128,리드타임!$B$3:$D$10,3,0)</f>
        <v>#N/A</v>
      </c>
      <c r="S128">
        <f t="shared" si="8"/>
        <v>6.75</v>
      </c>
    </row>
    <row r="129" spans="1:19" ht="15.75">
      <c r="A129" s="10">
        <v>128</v>
      </c>
      <c r="B129" s="3" t="s">
        <v>21</v>
      </c>
      <c r="C129" s="2" t="s">
        <v>2412</v>
      </c>
      <c r="D129" s="2" t="s">
        <v>223</v>
      </c>
      <c r="E129" s="2" t="s">
        <v>54</v>
      </c>
      <c r="F129" s="4">
        <v>10</v>
      </c>
      <c r="G129" s="10" t="str">
        <f t="shared" si="9"/>
        <v xml:space="preserve">2024/01 </v>
      </c>
      <c r="H129" s="10">
        <f t="shared" si="6"/>
        <v>15</v>
      </c>
      <c r="J129" t="s">
        <v>2998</v>
      </c>
      <c r="K129" t="s">
        <v>2997</v>
      </c>
      <c r="L129" t="s">
        <v>104</v>
      </c>
      <c r="M129" s="8">
        <v>0</v>
      </c>
      <c r="N129" s="12">
        <f t="shared" si="7"/>
        <v>0</v>
      </c>
      <c r="O129" t="str">
        <f t="shared" si="10"/>
        <v xml:space="preserve">2024/01 </v>
      </c>
      <c r="P129">
        <f t="shared" si="11"/>
        <v>110</v>
      </c>
      <c r="Q129" t="e">
        <f>VLOOKUP(J129,'구매현황_2301-2603'!$E$2:$I$1312,5,0)</f>
        <v>#N/A</v>
      </c>
      <c r="R129" t="e">
        <f>VLOOKUP(Q129,리드타임!$B$3:$D$10,3,0)</f>
        <v>#N/A</v>
      </c>
      <c r="S129">
        <f t="shared" si="8"/>
        <v>0</v>
      </c>
    </row>
    <row r="130" spans="1:19" ht="15.75">
      <c r="A130" s="10">
        <v>129</v>
      </c>
      <c r="B130" s="3" t="s">
        <v>21</v>
      </c>
      <c r="C130" s="2" t="s">
        <v>2414</v>
      </c>
      <c r="D130" s="2" t="s">
        <v>223</v>
      </c>
      <c r="E130" s="2" t="s">
        <v>58</v>
      </c>
      <c r="F130" s="4">
        <v>10</v>
      </c>
      <c r="G130" s="10" t="str">
        <f t="shared" si="9"/>
        <v xml:space="preserve">2024/08 </v>
      </c>
      <c r="H130" s="10">
        <f t="shared" ref="H130:H193" si="12">_xlfn.MAXIFS(F:F,C:C,C130,G:G,G130)</f>
        <v>123</v>
      </c>
      <c r="J130" t="s">
        <v>2999</v>
      </c>
      <c r="K130" t="s">
        <v>2997</v>
      </c>
      <c r="L130" t="s">
        <v>52</v>
      </c>
      <c r="M130" s="8">
        <v>0</v>
      </c>
      <c r="N130" s="12">
        <f t="shared" ref="N130:N193" si="13">+M130/20</f>
        <v>0</v>
      </c>
      <c r="O130" t="str">
        <f t="shared" si="10"/>
        <v xml:space="preserve">2024/01 </v>
      </c>
      <c r="P130">
        <f t="shared" si="11"/>
        <v>110</v>
      </c>
      <c r="Q130" t="e">
        <f>VLOOKUP(J130,'구매현황_2301-2603'!$E$2:$I$1312,5,0)</f>
        <v>#N/A</v>
      </c>
      <c r="R130" t="e">
        <f>VLOOKUP(Q130,리드타임!$B$3:$D$10,3,0)</f>
        <v>#N/A</v>
      </c>
      <c r="S130">
        <f t="shared" ref="S130:S193" si="14">IFERROR(N130/20*R130,N130/20*90)</f>
        <v>0</v>
      </c>
    </row>
    <row r="131" spans="1:19" ht="15.75">
      <c r="A131" s="10">
        <v>130</v>
      </c>
      <c r="B131" s="3" t="s">
        <v>21</v>
      </c>
      <c r="C131" s="2" t="s">
        <v>2432</v>
      </c>
      <c r="D131" s="2" t="s">
        <v>267</v>
      </c>
      <c r="E131" s="2" t="s">
        <v>2433</v>
      </c>
      <c r="F131" s="4">
        <v>68</v>
      </c>
      <c r="G131" s="10" t="str">
        <f t="shared" ref="G131:G194" si="15">INDEX($B$2:$B$9999,MATCH(_xlfn.MAXIFS($F$2:$F$9999,$C$2:$C$9999,C131),$F$1:$F$9999,0))</f>
        <v xml:space="preserve">2024/02 </v>
      </c>
      <c r="H131" s="10">
        <f t="shared" si="12"/>
        <v>245</v>
      </c>
      <c r="J131" t="s">
        <v>3000</v>
      </c>
      <c r="K131" t="s">
        <v>2989</v>
      </c>
      <c r="L131" t="s">
        <v>54</v>
      </c>
      <c r="M131" s="8">
        <v>70</v>
      </c>
      <c r="N131" s="12">
        <f t="shared" si="13"/>
        <v>3.5</v>
      </c>
      <c r="O131" t="str">
        <f t="shared" ref="O131:O194" si="16">VLOOKUP(J131,$C$2:$G$9999,5,0)</f>
        <v xml:space="preserve">2024/01 </v>
      </c>
      <c r="P131">
        <f t="shared" ref="P131:P194" si="17">VLOOKUP(J131,$C$2:$H$9999,6,0)</f>
        <v>70</v>
      </c>
      <c r="Q131" t="e">
        <f>VLOOKUP(J131,'구매현황_2301-2603'!$E$2:$I$1312,5,0)</f>
        <v>#N/A</v>
      </c>
      <c r="R131" t="e">
        <f>VLOOKUP(Q131,리드타임!$B$3:$D$10,3,0)</f>
        <v>#N/A</v>
      </c>
      <c r="S131">
        <f t="shared" si="14"/>
        <v>15.749999999999998</v>
      </c>
    </row>
    <row r="132" spans="1:19" ht="15.75">
      <c r="A132" s="10">
        <v>131</v>
      </c>
      <c r="B132" s="3" t="s">
        <v>21</v>
      </c>
      <c r="C132" s="2" t="s">
        <v>2436</v>
      </c>
      <c r="D132" s="2" t="s">
        <v>267</v>
      </c>
      <c r="E132" s="2" t="s">
        <v>2437</v>
      </c>
      <c r="F132" s="4">
        <v>183</v>
      </c>
      <c r="G132" s="10" t="str">
        <f t="shared" si="15"/>
        <v xml:space="preserve">2025/02 </v>
      </c>
      <c r="H132" s="10">
        <f t="shared" si="12"/>
        <v>578</v>
      </c>
      <c r="J132" t="s">
        <v>3001</v>
      </c>
      <c r="K132" t="s">
        <v>2989</v>
      </c>
      <c r="L132" t="s">
        <v>52</v>
      </c>
      <c r="M132" s="8">
        <v>70</v>
      </c>
      <c r="N132" s="12">
        <f t="shared" si="13"/>
        <v>3.5</v>
      </c>
      <c r="O132" t="str">
        <f t="shared" si="16"/>
        <v xml:space="preserve">2024/01 </v>
      </c>
      <c r="P132">
        <f t="shared" si="17"/>
        <v>70</v>
      </c>
      <c r="Q132" t="e">
        <f>VLOOKUP(J132,'구매현황_2301-2603'!$E$2:$I$1312,5,0)</f>
        <v>#N/A</v>
      </c>
      <c r="R132" t="e">
        <f>VLOOKUP(Q132,리드타임!$B$3:$D$10,3,0)</f>
        <v>#N/A</v>
      </c>
      <c r="S132">
        <f t="shared" si="14"/>
        <v>15.749999999999998</v>
      </c>
    </row>
    <row r="133" spans="1:19" ht="15.75">
      <c r="A133" s="10">
        <v>132</v>
      </c>
      <c r="B133" s="3" t="s">
        <v>21</v>
      </c>
      <c r="C133" s="2" t="s">
        <v>2440</v>
      </c>
      <c r="D133" s="2" t="s">
        <v>267</v>
      </c>
      <c r="E133" s="2" t="s">
        <v>2441</v>
      </c>
      <c r="F133" s="4">
        <v>135</v>
      </c>
      <c r="G133" s="10" t="str">
        <f t="shared" si="15"/>
        <v xml:space="preserve">2025/02 </v>
      </c>
      <c r="H133" s="10">
        <f t="shared" si="12"/>
        <v>205</v>
      </c>
      <c r="J133" t="s">
        <v>224</v>
      </c>
      <c r="K133" t="s">
        <v>223</v>
      </c>
      <c r="L133" t="s">
        <v>95</v>
      </c>
      <c r="M133" s="8">
        <v>23</v>
      </c>
      <c r="N133" s="12">
        <f t="shared" si="13"/>
        <v>1.1499999999999999</v>
      </c>
      <c r="O133" t="str">
        <f t="shared" si="16"/>
        <v xml:space="preserve">2024/01 </v>
      </c>
      <c r="P133">
        <f t="shared" si="17"/>
        <v>16</v>
      </c>
      <c r="Q133" t="e">
        <f>VLOOKUP(J133,'구매현황_2301-2603'!$E$2:$I$1312,5,0)</f>
        <v>#N/A</v>
      </c>
      <c r="R133" t="e">
        <f>VLOOKUP(Q133,리드타임!$B$3:$D$10,3,0)</f>
        <v>#N/A</v>
      </c>
      <c r="S133">
        <f t="shared" si="14"/>
        <v>5.1749999999999998</v>
      </c>
    </row>
    <row r="134" spans="1:19" ht="15.75">
      <c r="A134" s="10">
        <v>133</v>
      </c>
      <c r="B134" s="3" t="s">
        <v>21</v>
      </c>
      <c r="C134" s="2" t="s">
        <v>2442</v>
      </c>
      <c r="D134" s="2" t="s">
        <v>267</v>
      </c>
      <c r="E134" s="2" t="s">
        <v>2443</v>
      </c>
      <c r="F134" s="4">
        <v>10</v>
      </c>
      <c r="G134" s="10" t="str">
        <f t="shared" si="15"/>
        <v xml:space="preserve">2024/01 </v>
      </c>
      <c r="H134" s="10">
        <f t="shared" si="12"/>
        <v>160</v>
      </c>
      <c r="J134" t="s">
        <v>225</v>
      </c>
      <c r="K134" t="s">
        <v>223</v>
      </c>
      <c r="L134" t="s">
        <v>75</v>
      </c>
      <c r="M134" s="8">
        <v>38</v>
      </c>
      <c r="N134" s="12">
        <f t="shared" si="13"/>
        <v>1.9</v>
      </c>
      <c r="O134" t="str">
        <f t="shared" si="16"/>
        <v xml:space="preserve">2024/01 </v>
      </c>
      <c r="P134">
        <f t="shared" si="17"/>
        <v>13</v>
      </c>
      <c r="Q134" t="e">
        <f>VLOOKUP(J134,'구매현황_2301-2603'!$E$2:$I$1312,5,0)</f>
        <v>#N/A</v>
      </c>
      <c r="R134" t="e">
        <f>VLOOKUP(Q134,리드타임!$B$3:$D$10,3,0)</f>
        <v>#N/A</v>
      </c>
      <c r="S134">
        <f t="shared" si="14"/>
        <v>8.5500000000000007</v>
      </c>
    </row>
    <row r="135" spans="1:19" ht="15.75">
      <c r="A135" s="10">
        <v>134</v>
      </c>
      <c r="B135" s="3" t="s">
        <v>21</v>
      </c>
      <c r="C135" s="2" t="s">
        <v>2444</v>
      </c>
      <c r="D135" s="2" t="s">
        <v>267</v>
      </c>
      <c r="E135" s="2" t="s">
        <v>2445</v>
      </c>
      <c r="F135" s="4">
        <v>5</v>
      </c>
      <c r="G135" s="10" t="str">
        <f t="shared" si="15"/>
        <v xml:space="preserve">2024/02 </v>
      </c>
      <c r="H135" s="10">
        <f t="shared" si="12"/>
        <v>81</v>
      </c>
      <c r="J135" t="s">
        <v>3002</v>
      </c>
      <c r="K135" t="s">
        <v>223</v>
      </c>
      <c r="L135" t="s">
        <v>243</v>
      </c>
      <c r="M135" s="8">
        <v>23</v>
      </c>
      <c r="N135" s="12">
        <f t="shared" si="13"/>
        <v>1.1499999999999999</v>
      </c>
      <c r="O135" t="str">
        <f t="shared" si="16"/>
        <v xml:space="preserve">2024/01 </v>
      </c>
      <c r="P135">
        <f t="shared" si="17"/>
        <v>15</v>
      </c>
      <c r="Q135" t="e">
        <f>VLOOKUP(J135,'구매현황_2301-2603'!$E$2:$I$1312,5,0)</f>
        <v>#N/A</v>
      </c>
      <c r="R135" t="e">
        <f>VLOOKUP(Q135,리드타임!$B$3:$D$10,3,0)</f>
        <v>#N/A</v>
      </c>
      <c r="S135">
        <f t="shared" si="14"/>
        <v>5.1749999999999998</v>
      </c>
    </row>
    <row r="136" spans="1:19" ht="15.75">
      <c r="A136" s="10">
        <v>135</v>
      </c>
      <c r="B136" s="3" t="s">
        <v>21</v>
      </c>
      <c r="C136" s="2" t="s">
        <v>2450</v>
      </c>
      <c r="D136" s="2" t="s">
        <v>267</v>
      </c>
      <c r="E136" s="2" t="s">
        <v>2451</v>
      </c>
      <c r="F136" s="4">
        <v>30</v>
      </c>
      <c r="G136" s="10" t="str">
        <f t="shared" si="15"/>
        <v xml:space="preserve">2024/01 </v>
      </c>
      <c r="H136" s="10">
        <f t="shared" si="12"/>
        <v>30</v>
      </c>
      <c r="J136" t="s">
        <v>226</v>
      </c>
      <c r="K136" t="s">
        <v>223</v>
      </c>
      <c r="L136" t="s">
        <v>56</v>
      </c>
      <c r="M136" s="8">
        <v>81</v>
      </c>
      <c r="N136" s="12">
        <f t="shared" si="13"/>
        <v>4.05</v>
      </c>
      <c r="O136" t="str">
        <f t="shared" si="16"/>
        <v xml:space="preserve">2024/01 </v>
      </c>
      <c r="P136">
        <f t="shared" si="17"/>
        <v>30</v>
      </c>
      <c r="Q136" t="e">
        <f>VLOOKUP(J136,'구매현황_2301-2603'!$E$2:$I$1312,5,0)</f>
        <v>#N/A</v>
      </c>
      <c r="R136" t="e">
        <f>VLOOKUP(Q136,리드타임!$B$3:$D$10,3,0)</f>
        <v>#N/A</v>
      </c>
      <c r="S136">
        <f t="shared" si="14"/>
        <v>18.224999999999998</v>
      </c>
    </row>
    <row r="137" spans="1:19" ht="15.75">
      <c r="A137" s="10">
        <v>136</v>
      </c>
      <c r="B137" s="3" t="s">
        <v>21</v>
      </c>
      <c r="C137" s="2" t="s">
        <v>2453</v>
      </c>
      <c r="D137" s="2" t="s">
        <v>267</v>
      </c>
      <c r="E137" s="2" t="s">
        <v>2454</v>
      </c>
      <c r="F137" s="4">
        <v>3</v>
      </c>
      <c r="G137" s="10" t="str">
        <f t="shared" si="15"/>
        <v xml:space="preserve">2024/03 </v>
      </c>
      <c r="H137" s="10">
        <f t="shared" si="12"/>
        <v>12</v>
      </c>
      <c r="J137" t="s">
        <v>227</v>
      </c>
      <c r="K137" t="s">
        <v>223</v>
      </c>
      <c r="L137" t="s">
        <v>90</v>
      </c>
      <c r="M137" s="8">
        <v>25</v>
      </c>
      <c r="N137" s="12">
        <f t="shared" si="13"/>
        <v>1.25</v>
      </c>
      <c r="O137" t="str">
        <f t="shared" si="16"/>
        <v xml:space="preserve">2024/01 </v>
      </c>
      <c r="P137">
        <f t="shared" si="17"/>
        <v>10</v>
      </c>
      <c r="Q137" t="e">
        <f>VLOOKUP(J137,'구매현황_2301-2603'!$E$2:$I$1312,5,0)</f>
        <v>#N/A</v>
      </c>
      <c r="R137" t="e">
        <f>VLOOKUP(Q137,리드타임!$B$3:$D$10,3,0)</f>
        <v>#N/A</v>
      </c>
      <c r="S137">
        <f t="shared" si="14"/>
        <v>5.625</v>
      </c>
    </row>
    <row r="138" spans="1:19" ht="15.75">
      <c r="A138" s="10">
        <v>137</v>
      </c>
      <c r="B138" s="3" t="s">
        <v>21</v>
      </c>
      <c r="C138" s="2" t="s">
        <v>2455</v>
      </c>
      <c r="D138" s="2" t="s">
        <v>267</v>
      </c>
      <c r="E138" s="2" t="s">
        <v>2456</v>
      </c>
      <c r="F138" s="4">
        <v>2</v>
      </c>
      <c r="G138" s="10" t="str">
        <f t="shared" si="15"/>
        <v xml:space="preserve">2024/01 </v>
      </c>
      <c r="H138" s="10">
        <f t="shared" si="12"/>
        <v>4</v>
      </c>
      <c r="J138" t="s">
        <v>228</v>
      </c>
      <c r="K138" t="s">
        <v>223</v>
      </c>
      <c r="L138" t="s">
        <v>78</v>
      </c>
      <c r="M138" s="8">
        <v>4</v>
      </c>
      <c r="N138" s="12">
        <f t="shared" si="13"/>
        <v>0.2</v>
      </c>
      <c r="O138" t="str">
        <f t="shared" si="16"/>
        <v xml:space="preserve">2024/01 </v>
      </c>
      <c r="P138">
        <f t="shared" si="17"/>
        <v>2</v>
      </c>
      <c r="Q138" t="e">
        <f>VLOOKUP(J138,'구매현황_2301-2603'!$E$2:$I$1312,5,0)</f>
        <v>#N/A</v>
      </c>
      <c r="R138" t="e">
        <f>VLOOKUP(Q138,리드타임!$B$3:$D$10,3,0)</f>
        <v>#N/A</v>
      </c>
      <c r="S138">
        <f t="shared" si="14"/>
        <v>0.9</v>
      </c>
    </row>
    <row r="139" spans="1:19" ht="15.75">
      <c r="A139" s="10">
        <v>138</v>
      </c>
      <c r="B139" s="3" t="s">
        <v>21</v>
      </c>
      <c r="C139" s="2" t="s">
        <v>2457</v>
      </c>
      <c r="D139" s="2" t="s">
        <v>267</v>
      </c>
      <c r="E139" s="2" t="s">
        <v>2458</v>
      </c>
      <c r="F139" s="4">
        <v>10</v>
      </c>
      <c r="G139" s="10" t="str">
        <f t="shared" si="15"/>
        <v xml:space="preserve">2024/01 </v>
      </c>
      <c r="H139" s="10">
        <f t="shared" si="12"/>
        <v>20</v>
      </c>
      <c r="J139" t="s">
        <v>230</v>
      </c>
      <c r="K139" t="s">
        <v>229</v>
      </c>
      <c r="L139" t="s">
        <v>5261</v>
      </c>
      <c r="M139" s="8">
        <v>7</v>
      </c>
      <c r="N139" s="12">
        <f t="shared" si="13"/>
        <v>0.35</v>
      </c>
      <c r="O139" t="str">
        <f t="shared" si="16"/>
        <v xml:space="preserve">2024/01 </v>
      </c>
      <c r="P139">
        <f t="shared" si="17"/>
        <v>6</v>
      </c>
      <c r="Q139" t="e">
        <f>VLOOKUP(J139,'구매현황_2301-2603'!$E$2:$I$1312,5,0)</f>
        <v>#N/A</v>
      </c>
      <c r="R139" t="e">
        <f>VLOOKUP(Q139,리드타임!$B$3:$D$10,3,0)</f>
        <v>#N/A</v>
      </c>
      <c r="S139">
        <f t="shared" si="14"/>
        <v>1.5749999999999997</v>
      </c>
    </row>
    <row r="140" spans="1:19" ht="15.75">
      <c r="A140" s="10">
        <v>139</v>
      </c>
      <c r="B140" s="3" t="s">
        <v>21</v>
      </c>
      <c r="C140" s="2" t="s">
        <v>2463</v>
      </c>
      <c r="D140" s="2" t="s">
        <v>271</v>
      </c>
      <c r="E140" s="2" t="s">
        <v>2464</v>
      </c>
      <c r="F140" s="4">
        <v>48</v>
      </c>
      <c r="G140" s="10" t="str">
        <f t="shared" si="15"/>
        <v xml:space="preserve">2025/03 </v>
      </c>
      <c r="H140" s="10">
        <f t="shared" si="12"/>
        <v>324</v>
      </c>
      <c r="J140" t="s">
        <v>3003</v>
      </c>
      <c r="K140" t="s">
        <v>223</v>
      </c>
      <c r="L140" t="s">
        <v>68</v>
      </c>
      <c r="M140" s="8">
        <v>1</v>
      </c>
      <c r="N140" s="12">
        <f t="shared" si="13"/>
        <v>0.05</v>
      </c>
      <c r="O140" t="str">
        <f t="shared" si="16"/>
        <v xml:space="preserve">2024/01 </v>
      </c>
      <c r="P140">
        <f t="shared" si="17"/>
        <v>1</v>
      </c>
      <c r="Q140" t="e">
        <f>VLOOKUP(J140,'구매현황_2301-2603'!$E$2:$I$1312,5,0)</f>
        <v>#N/A</v>
      </c>
      <c r="R140" t="e">
        <f>VLOOKUP(Q140,리드타임!$B$3:$D$10,3,0)</f>
        <v>#N/A</v>
      </c>
      <c r="S140">
        <f t="shared" si="14"/>
        <v>0.22500000000000001</v>
      </c>
    </row>
    <row r="141" spans="1:19" ht="15.75">
      <c r="A141" s="10">
        <v>140</v>
      </c>
      <c r="B141" s="3" t="s">
        <v>21</v>
      </c>
      <c r="C141" s="2" t="s">
        <v>2465</v>
      </c>
      <c r="D141" s="2" t="s">
        <v>271</v>
      </c>
      <c r="E141" s="2" t="s">
        <v>2466</v>
      </c>
      <c r="F141" s="4">
        <v>44</v>
      </c>
      <c r="G141" s="10" t="str">
        <f t="shared" si="15"/>
        <v xml:space="preserve">2024/05 </v>
      </c>
      <c r="H141" s="10">
        <f t="shared" si="12"/>
        <v>214</v>
      </c>
      <c r="J141" t="s">
        <v>231</v>
      </c>
      <c r="K141" t="s">
        <v>223</v>
      </c>
      <c r="L141" t="s">
        <v>83</v>
      </c>
      <c r="M141" s="8">
        <v>120</v>
      </c>
      <c r="N141" s="12">
        <f t="shared" si="13"/>
        <v>6</v>
      </c>
      <c r="O141" t="str">
        <f t="shared" si="16"/>
        <v xml:space="preserve">2024/01 </v>
      </c>
      <c r="P141">
        <f t="shared" si="17"/>
        <v>50</v>
      </c>
      <c r="Q141" t="e">
        <f>VLOOKUP(J141,'구매현황_2301-2603'!$E$2:$I$1312,5,0)</f>
        <v>#N/A</v>
      </c>
      <c r="R141" t="e">
        <f>VLOOKUP(Q141,리드타임!$B$3:$D$10,3,0)</f>
        <v>#N/A</v>
      </c>
      <c r="S141">
        <f t="shared" si="14"/>
        <v>27</v>
      </c>
    </row>
    <row r="142" spans="1:19" ht="15.75">
      <c r="A142" s="10">
        <v>141</v>
      </c>
      <c r="B142" s="3" t="s">
        <v>21</v>
      </c>
      <c r="C142" s="2" t="s">
        <v>2467</v>
      </c>
      <c r="D142" s="2" t="s">
        <v>271</v>
      </c>
      <c r="E142" s="2" t="s">
        <v>2468</v>
      </c>
      <c r="F142" s="4">
        <v>5</v>
      </c>
      <c r="G142" s="10" t="str">
        <f t="shared" si="15"/>
        <v xml:space="preserve">2024/01 </v>
      </c>
      <c r="H142" s="10">
        <f t="shared" si="12"/>
        <v>130</v>
      </c>
      <c r="J142" t="s">
        <v>3004</v>
      </c>
      <c r="K142" t="s">
        <v>223</v>
      </c>
      <c r="L142" t="s">
        <v>85</v>
      </c>
      <c r="M142" s="8">
        <v>4</v>
      </c>
      <c r="N142" s="12">
        <f t="shared" si="13"/>
        <v>0.2</v>
      </c>
      <c r="O142" t="str">
        <f t="shared" si="16"/>
        <v xml:space="preserve">2024/01 </v>
      </c>
      <c r="P142">
        <f t="shared" si="17"/>
        <v>4</v>
      </c>
      <c r="Q142" t="e">
        <f>VLOOKUP(J142,'구매현황_2301-2603'!$E$2:$I$1312,5,0)</f>
        <v>#N/A</v>
      </c>
      <c r="R142" t="e">
        <f>VLOOKUP(Q142,리드타임!$B$3:$D$10,3,0)</f>
        <v>#N/A</v>
      </c>
      <c r="S142">
        <f t="shared" si="14"/>
        <v>0.9</v>
      </c>
    </row>
    <row r="143" spans="1:19" ht="15.75">
      <c r="A143" s="10">
        <v>142</v>
      </c>
      <c r="B143" s="3" t="s">
        <v>21</v>
      </c>
      <c r="C143" s="2" t="s">
        <v>2469</v>
      </c>
      <c r="D143" s="2" t="s">
        <v>271</v>
      </c>
      <c r="E143" s="2" t="s">
        <v>2470</v>
      </c>
      <c r="F143" s="4">
        <v>3</v>
      </c>
      <c r="G143" s="10" t="str">
        <f t="shared" si="15"/>
        <v xml:space="preserve">2024/01 </v>
      </c>
      <c r="H143" s="10">
        <f t="shared" si="12"/>
        <v>60</v>
      </c>
      <c r="J143" t="s">
        <v>233</v>
      </c>
      <c r="K143" t="s">
        <v>232</v>
      </c>
      <c r="L143" t="s">
        <v>52</v>
      </c>
      <c r="M143" s="8">
        <v>2</v>
      </c>
      <c r="N143" s="12">
        <f t="shared" si="13"/>
        <v>0.1</v>
      </c>
      <c r="O143" t="str">
        <f t="shared" si="16"/>
        <v xml:space="preserve">2024/01 </v>
      </c>
      <c r="P143">
        <f t="shared" si="17"/>
        <v>2</v>
      </c>
      <c r="Q143" t="e">
        <f>VLOOKUP(J143,'구매현황_2301-2603'!$E$2:$I$1312,5,0)</f>
        <v>#N/A</v>
      </c>
      <c r="R143" t="e">
        <f>VLOOKUP(Q143,리드타임!$B$3:$D$10,3,0)</f>
        <v>#N/A</v>
      </c>
      <c r="S143">
        <f t="shared" si="14"/>
        <v>0.45</v>
      </c>
    </row>
    <row r="144" spans="1:19" ht="15.75">
      <c r="A144" s="10">
        <v>143</v>
      </c>
      <c r="B144" s="3" t="s">
        <v>21</v>
      </c>
      <c r="C144" s="2" t="s">
        <v>2473</v>
      </c>
      <c r="D144" s="2" t="s">
        <v>264</v>
      </c>
      <c r="E144" s="2" t="s">
        <v>2474</v>
      </c>
      <c r="F144" s="4">
        <v>623</v>
      </c>
      <c r="G144" s="10" t="str">
        <f t="shared" si="15"/>
        <v xml:space="preserve">2024/04 </v>
      </c>
      <c r="H144" s="10">
        <f t="shared" si="12"/>
        <v>2197</v>
      </c>
      <c r="J144" t="s">
        <v>235</v>
      </c>
      <c r="K144" t="s">
        <v>234</v>
      </c>
      <c r="L144" t="s">
        <v>5261</v>
      </c>
      <c r="M144" s="8">
        <v>31</v>
      </c>
      <c r="N144" s="12">
        <f t="shared" si="13"/>
        <v>1.55</v>
      </c>
      <c r="O144" t="str">
        <f t="shared" si="16"/>
        <v xml:space="preserve">2024/01 </v>
      </c>
      <c r="P144">
        <f t="shared" si="17"/>
        <v>20</v>
      </c>
      <c r="Q144" t="e">
        <f>VLOOKUP(J144,'구매현황_2301-2603'!$E$2:$I$1312,5,0)</f>
        <v>#N/A</v>
      </c>
      <c r="R144" t="e">
        <f>VLOOKUP(Q144,리드타임!$B$3:$D$10,3,0)</f>
        <v>#N/A</v>
      </c>
      <c r="S144">
        <f t="shared" si="14"/>
        <v>6.9749999999999996</v>
      </c>
    </row>
    <row r="145" spans="1:19" ht="15.75">
      <c r="A145" s="10">
        <v>144</v>
      </c>
      <c r="B145" s="3" t="s">
        <v>21</v>
      </c>
      <c r="C145" s="2" t="s">
        <v>2475</v>
      </c>
      <c r="D145" s="2" t="s">
        <v>264</v>
      </c>
      <c r="E145" s="2" t="s">
        <v>2476</v>
      </c>
      <c r="F145" s="4">
        <v>27</v>
      </c>
      <c r="G145" s="10" t="str">
        <f t="shared" si="15"/>
        <v xml:space="preserve">2024/08 </v>
      </c>
      <c r="H145" s="10">
        <f t="shared" si="12"/>
        <v>334</v>
      </c>
      <c r="J145" t="s">
        <v>237</v>
      </c>
      <c r="K145" t="s">
        <v>236</v>
      </c>
      <c r="L145" t="s">
        <v>95</v>
      </c>
      <c r="M145" s="8">
        <v>19</v>
      </c>
      <c r="N145" s="12">
        <f t="shared" si="13"/>
        <v>0.95</v>
      </c>
      <c r="O145" t="str">
        <f t="shared" si="16"/>
        <v xml:space="preserve">2024/01 </v>
      </c>
      <c r="P145">
        <f t="shared" si="17"/>
        <v>10</v>
      </c>
      <c r="Q145" t="e">
        <f>VLOOKUP(J145,'구매현황_2301-2603'!$E$2:$I$1312,5,0)</f>
        <v>#N/A</v>
      </c>
      <c r="R145" t="e">
        <f>VLOOKUP(Q145,리드타임!$B$3:$D$10,3,0)</f>
        <v>#N/A</v>
      </c>
      <c r="S145">
        <f t="shared" si="14"/>
        <v>4.2750000000000004</v>
      </c>
    </row>
    <row r="146" spans="1:19" ht="15.75">
      <c r="A146" s="10">
        <v>145</v>
      </c>
      <c r="B146" s="3" t="s">
        <v>21</v>
      </c>
      <c r="C146" s="2" t="s">
        <v>2479</v>
      </c>
      <c r="D146" s="2" t="s">
        <v>264</v>
      </c>
      <c r="E146" s="2" t="s">
        <v>2480</v>
      </c>
      <c r="F146" s="4">
        <v>886</v>
      </c>
      <c r="G146" s="10" t="str">
        <f t="shared" si="15"/>
        <v xml:space="preserve">2024/04 </v>
      </c>
      <c r="H146" s="10">
        <f t="shared" si="12"/>
        <v>1525</v>
      </c>
      <c r="J146" t="s">
        <v>238</v>
      </c>
      <c r="K146" t="s">
        <v>236</v>
      </c>
      <c r="L146" t="s">
        <v>239</v>
      </c>
      <c r="M146" s="8">
        <v>10</v>
      </c>
      <c r="N146" s="12">
        <f t="shared" si="13"/>
        <v>0.5</v>
      </c>
      <c r="O146" t="str">
        <f t="shared" si="16"/>
        <v xml:space="preserve">2024/01 </v>
      </c>
      <c r="P146">
        <f t="shared" si="17"/>
        <v>6</v>
      </c>
      <c r="Q146" t="e">
        <f>VLOOKUP(J146,'구매현황_2301-2603'!$E$2:$I$1312,5,0)</f>
        <v>#N/A</v>
      </c>
      <c r="R146" t="e">
        <f>VLOOKUP(Q146,리드타임!$B$3:$D$10,3,0)</f>
        <v>#N/A</v>
      </c>
      <c r="S146">
        <f t="shared" si="14"/>
        <v>2.25</v>
      </c>
    </row>
    <row r="147" spans="1:19" ht="15.75">
      <c r="A147" s="10">
        <v>146</v>
      </c>
      <c r="B147" s="3" t="s">
        <v>21</v>
      </c>
      <c r="C147" s="2" t="s">
        <v>2484</v>
      </c>
      <c r="D147" s="2" t="s">
        <v>264</v>
      </c>
      <c r="E147" s="2" t="s">
        <v>2485</v>
      </c>
      <c r="F147" s="4">
        <v>297</v>
      </c>
      <c r="G147" s="10" t="str">
        <f t="shared" si="15"/>
        <v xml:space="preserve">2024/04 </v>
      </c>
      <c r="H147" s="10">
        <f t="shared" si="12"/>
        <v>987</v>
      </c>
      <c r="J147" t="s">
        <v>240</v>
      </c>
      <c r="K147" t="s">
        <v>236</v>
      </c>
      <c r="L147" t="s">
        <v>241</v>
      </c>
      <c r="M147" s="8">
        <v>84</v>
      </c>
      <c r="N147" s="12">
        <f t="shared" si="13"/>
        <v>4.2</v>
      </c>
      <c r="O147" t="str">
        <f t="shared" si="16"/>
        <v xml:space="preserve">2024/03 </v>
      </c>
      <c r="P147">
        <f t="shared" si="17"/>
        <v>84</v>
      </c>
      <c r="Q147" t="e">
        <f>VLOOKUP(J147,'구매현황_2301-2603'!$E$2:$I$1312,5,0)</f>
        <v>#N/A</v>
      </c>
      <c r="R147" t="e">
        <f>VLOOKUP(Q147,리드타임!$B$3:$D$10,3,0)</f>
        <v>#N/A</v>
      </c>
      <c r="S147">
        <f t="shared" si="14"/>
        <v>18.900000000000002</v>
      </c>
    </row>
    <row r="148" spans="1:19" ht="15.75">
      <c r="A148" s="10">
        <v>147</v>
      </c>
      <c r="B148" s="3" t="s">
        <v>21</v>
      </c>
      <c r="C148" s="2" t="s">
        <v>2486</v>
      </c>
      <c r="D148" s="2" t="s">
        <v>264</v>
      </c>
      <c r="E148" s="2" t="s">
        <v>2487</v>
      </c>
      <c r="F148" s="4">
        <v>232</v>
      </c>
      <c r="G148" s="10" t="str">
        <f t="shared" si="15"/>
        <v xml:space="preserve">2024/07 </v>
      </c>
      <c r="H148" s="10">
        <f t="shared" si="12"/>
        <v>488</v>
      </c>
      <c r="J148" t="s">
        <v>242</v>
      </c>
      <c r="K148" t="s">
        <v>236</v>
      </c>
      <c r="L148" t="s">
        <v>243</v>
      </c>
      <c r="M148" s="8">
        <v>66</v>
      </c>
      <c r="N148" s="12">
        <f t="shared" si="13"/>
        <v>3.3</v>
      </c>
      <c r="O148" t="str">
        <f t="shared" si="16"/>
        <v xml:space="preserve">2024/01 </v>
      </c>
      <c r="P148">
        <f t="shared" si="17"/>
        <v>30</v>
      </c>
      <c r="Q148" t="e">
        <f>VLOOKUP(J148,'구매현황_2301-2603'!$E$2:$I$1312,5,0)</f>
        <v>#N/A</v>
      </c>
      <c r="R148" t="e">
        <f>VLOOKUP(Q148,리드타임!$B$3:$D$10,3,0)</f>
        <v>#N/A</v>
      </c>
      <c r="S148">
        <f t="shared" si="14"/>
        <v>14.849999999999998</v>
      </c>
    </row>
    <row r="149" spans="1:19" ht="15.75">
      <c r="A149" s="10">
        <v>148</v>
      </c>
      <c r="B149" s="3" t="s">
        <v>21</v>
      </c>
      <c r="C149" s="2" t="s">
        <v>2488</v>
      </c>
      <c r="D149" s="2" t="s">
        <v>264</v>
      </c>
      <c r="E149" s="2" t="s">
        <v>2489</v>
      </c>
      <c r="F149" s="4">
        <v>105</v>
      </c>
      <c r="G149" s="10" t="str">
        <f t="shared" si="15"/>
        <v xml:space="preserve">2024/02 </v>
      </c>
      <c r="H149" s="10">
        <f t="shared" si="12"/>
        <v>400</v>
      </c>
      <c r="J149" t="s">
        <v>3005</v>
      </c>
      <c r="K149" t="s">
        <v>236</v>
      </c>
      <c r="L149" t="s">
        <v>90</v>
      </c>
      <c r="M149" s="8">
        <v>21</v>
      </c>
      <c r="N149" s="12">
        <f t="shared" si="13"/>
        <v>1.05</v>
      </c>
      <c r="O149" t="str">
        <f t="shared" si="16"/>
        <v xml:space="preserve">2024/01 </v>
      </c>
      <c r="P149">
        <f t="shared" si="17"/>
        <v>7</v>
      </c>
      <c r="Q149" t="e">
        <f>VLOOKUP(J149,'구매현황_2301-2603'!$E$2:$I$1312,5,0)</f>
        <v>#N/A</v>
      </c>
      <c r="R149" t="e">
        <f>VLOOKUP(Q149,리드타임!$B$3:$D$10,3,0)</f>
        <v>#N/A</v>
      </c>
      <c r="S149">
        <f t="shared" si="14"/>
        <v>4.7250000000000005</v>
      </c>
    </row>
    <row r="150" spans="1:19" ht="15.75">
      <c r="A150" s="10">
        <v>149</v>
      </c>
      <c r="B150" s="3" t="s">
        <v>21</v>
      </c>
      <c r="C150" s="2" t="s">
        <v>2490</v>
      </c>
      <c r="D150" s="2" t="s">
        <v>264</v>
      </c>
      <c r="E150" s="2" t="s">
        <v>2491</v>
      </c>
      <c r="F150" s="4">
        <v>113</v>
      </c>
      <c r="G150" s="10" t="str">
        <f t="shared" si="15"/>
        <v xml:space="preserve">2024/02 </v>
      </c>
      <c r="H150" s="10">
        <f t="shared" si="12"/>
        <v>245</v>
      </c>
      <c r="J150" t="s">
        <v>244</v>
      </c>
      <c r="K150" t="s">
        <v>236</v>
      </c>
      <c r="L150" t="s">
        <v>245</v>
      </c>
      <c r="M150" s="8">
        <v>4</v>
      </c>
      <c r="N150" s="12">
        <f t="shared" si="13"/>
        <v>0.2</v>
      </c>
      <c r="O150" t="str">
        <f t="shared" si="16"/>
        <v xml:space="preserve">2024/01 </v>
      </c>
      <c r="P150">
        <f t="shared" si="17"/>
        <v>2</v>
      </c>
      <c r="Q150" t="e">
        <f>VLOOKUP(J150,'구매현황_2301-2603'!$E$2:$I$1312,5,0)</f>
        <v>#N/A</v>
      </c>
      <c r="R150" t="e">
        <f>VLOOKUP(Q150,리드타임!$B$3:$D$10,3,0)</f>
        <v>#N/A</v>
      </c>
      <c r="S150">
        <f t="shared" si="14"/>
        <v>0.9</v>
      </c>
    </row>
    <row r="151" spans="1:19" ht="15.75">
      <c r="A151" s="10">
        <v>150</v>
      </c>
      <c r="B151" s="3" t="s">
        <v>21</v>
      </c>
      <c r="C151" s="2" t="s">
        <v>2492</v>
      </c>
      <c r="D151" s="2" t="s">
        <v>264</v>
      </c>
      <c r="E151" s="2" t="s">
        <v>2493</v>
      </c>
      <c r="F151" s="4">
        <v>19</v>
      </c>
      <c r="G151" s="10" t="str">
        <f t="shared" si="15"/>
        <v xml:space="preserve">2024/02 </v>
      </c>
      <c r="H151" s="10">
        <f t="shared" si="12"/>
        <v>230</v>
      </c>
      <c r="J151" t="s">
        <v>246</v>
      </c>
      <c r="K151" t="s">
        <v>236</v>
      </c>
      <c r="L151" t="s">
        <v>78</v>
      </c>
      <c r="M151" s="8">
        <v>25</v>
      </c>
      <c r="N151" s="12">
        <f t="shared" si="13"/>
        <v>1.25</v>
      </c>
      <c r="O151" t="str">
        <f t="shared" si="16"/>
        <v xml:space="preserve">2024/03 </v>
      </c>
      <c r="P151">
        <f t="shared" si="17"/>
        <v>12</v>
      </c>
      <c r="Q151" t="e">
        <f>VLOOKUP(J151,'구매현황_2301-2603'!$E$2:$I$1312,5,0)</f>
        <v>#N/A</v>
      </c>
      <c r="R151" t="e">
        <f>VLOOKUP(Q151,리드타임!$B$3:$D$10,3,0)</f>
        <v>#N/A</v>
      </c>
      <c r="S151">
        <f t="shared" si="14"/>
        <v>5.625</v>
      </c>
    </row>
    <row r="152" spans="1:19" ht="15.75">
      <c r="A152" s="10">
        <v>151</v>
      </c>
      <c r="B152" s="3" t="s">
        <v>21</v>
      </c>
      <c r="C152" s="2" t="s">
        <v>2494</v>
      </c>
      <c r="D152" s="2" t="s">
        <v>264</v>
      </c>
      <c r="E152" s="2" t="s">
        <v>2495</v>
      </c>
      <c r="F152" s="4">
        <v>190</v>
      </c>
      <c r="G152" s="10" t="str">
        <f t="shared" si="15"/>
        <v xml:space="preserve">2025/02 </v>
      </c>
      <c r="H152" s="10">
        <f t="shared" si="12"/>
        <v>585</v>
      </c>
      <c r="J152" t="s">
        <v>3006</v>
      </c>
      <c r="K152" t="s">
        <v>236</v>
      </c>
      <c r="L152" t="s">
        <v>290</v>
      </c>
      <c r="M152" s="8">
        <v>13</v>
      </c>
      <c r="N152" s="12">
        <f t="shared" si="13"/>
        <v>0.65</v>
      </c>
      <c r="O152" t="str">
        <f t="shared" si="16"/>
        <v xml:space="preserve">2024/01 </v>
      </c>
      <c r="P152">
        <f t="shared" si="17"/>
        <v>8</v>
      </c>
      <c r="Q152" t="e">
        <f>VLOOKUP(J152,'구매현황_2301-2603'!$E$2:$I$1312,5,0)</f>
        <v>#N/A</v>
      </c>
      <c r="R152" t="e">
        <f>VLOOKUP(Q152,리드타임!$B$3:$D$10,3,0)</f>
        <v>#N/A</v>
      </c>
      <c r="S152">
        <f t="shared" si="14"/>
        <v>2.9250000000000003</v>
      </c>
    </row>
    <row r="153" spans="1:19" ht="15.75">
      <c r="A153" s="10">
        <v>152</v>
      </c>
      <c r="B153" s="3" t="s">
        <v>21</v>
      </c>
      <c r="C153" s="2" t="s">
        <v>2496</v>
      </c>
      <c r="D153" s="2" t="s">
        <v>264</v>
      </c>
      <c r="E153" s="2" t="s">
        <v>2497</v>
      </c>
      <c r="F153" s="4">
        <v>18</v>
      </c>
      <c r="G153" s="10" t="str">
        <f t="shared" si="15"/>
        <v xml:space="preserve">2024/01 </v>
      </c>
      <c r="H153" s="10">
        <f t="shared" si="12"/>
        <v>95</v>
      </c>
      <c r="J153" t="s">
        <v>248</v>
      </c>
      <c r="K153" t="s">
        <v>247</v>
      </c>
      <c r="L153" t="s">
        <v>5261</v>
      </c>
      <c r="M153" s="8">
        <v>9</v>
      </c>
      <c r="N153" s="12">
        <f t="shared" si="13"/>
        <v>0.45</v>
      </c>
      <c r="O153" t="str">
        <f t="shared" si="16"/>
        <v xml:space="preserve">2024/01 </v>
      </c>
      <c r="P153">
        <f t="shared" si="17"/>
        <v>3</v>
      </c>
      <c r="Q153" t="e">
        <f>VLOOKUP(J153,'구매현황_2301-2603'!$E$2:$I$1312,5,0)</f>
        <v>#N/A</v>
      </c>
      <c r="R153" t="e">
        <f>VLOOKUP(Q153,리드타임!$B$3:$D$10,3,0)</f>
        <v>#N/A</v>
      </c>
      <c r="S153">
        <f t="shared" si="14"/>
        <v>2.0249999999999999</v>
      </c>
    </row>
    <row r="154" spans="1:19" ht="15.75">
      <c r="A154" s="10">
        <v>153</v>
      </c>
      <c r="B154" s="3" t="s">
        <v>21</v>
      </c>
      <c r="C154" s="2" t="s">
        <v>2498</v>
      </c>
      <c r="D154" s="2" t="s">
        <v>264</v>
      </c>
      <c r="E154" s="2" t="s">
        <v>2328</v>
      </c>
      <c r="F154" s="4">
        <v>11</v>
      </c>
      <c r="G154" s="10" t="str">
        <f t="shared" si="15"/>
        <v xml:space="preserve">2024/04 </v>
      </c>
      <c r="H154" s="10">
        <f t="shared" si="12"/>
        <v>26</v>
      </c>
      <c r="J154" t="s">
        <v>249</v>
      </c>
      <c r="K154" t="s">
        <v>236</v>
      </c>
      <c r="L154" t="s">
        <v>80</v>
      </c>
      <c r="M154" s="8">
        <v>8</v>
      </c>
      <c r="N154" s="12">
        <f t="shared" si="13"/>
        <v>0.4</v>
      </c>
      <c r="O154" t="str">
        <f t="shared" si="16"/>
        <v xml:space="preserve">2024/01 </v>
      </c>
      <c r="P154">
        <f t="shared" si="17"/>
        <v>6</v>
      </c>
      <c r="Q154" t="e">
        <f>VLOOKUP(J154,'구매현황_2301-2603'!$E$2:$I$1312,5,0)</f>
        <v>#N/A</v>
      </c>
      <c r="R154" t="e">
        <f>VLOOKUP(Q154,리드타임!$B$3:$D$10,3,0)</f>
        <v>#N/A</v>
      </c>
      <c r="S154">
        <f t="shared" si="14"/>
        <v>1.8</v>
      </c>
    </row>
    <row r="155" spans="1:19" ht="15.75">
      <c r="A155" s="10">
        <v>154</v>
      </c>
      <c r="B155" s="3" t="s">
        <v>21</v>
      </c>
      <c r="C155" s="2" t="s">
        <v>2503</v>
      </c>
      <c r="D155" s="2" t="s">
        <v>264</v>
      </c>
      <c r="E155" s="2" t="s">
        <v>2504</v>
      </c>
      <c r="F155" s="4">
        <v>140</v>
      </c>
      <c r="G155" s="10" t="str">
        <f t="shared" si="15"/>
        <v xml:space="preserve">2024/02 </v>
      </c>
      <c r="H155" s="10">
        <f t="shared" si="12"/>
        <v>230</v>
      </c>
      <c r="J155" t="s">
        <v>3007</v>
      </c>
      <c r="K155" t="s">
        <v>236</v>
      </c>
      <c r="L155" t="s">
        <v>68</v>
      </c>
      <c r="M155" s="8">
        <v>4</v>
      </c>
      <c r="N155" s="12">
        <f t="shared" si="13"/>
        <v>0.2</v>
      </c>
      <c r="O155" t="str">
        <f t="shared" si="16"/>
        <v xml:space="preserve">2024/01 </v>
      </c>
      <c r="P155">
        <f t="shared" si="17"/>
        <v>4</v>
      </c>
      <c r="Q155" t="e">
        <f>VLOOKUP(J155,'구매현황_2301-2603'!$E$2:$I$1312,5,0)</f>
        <v>#N/A</v>
      </c>
      <c r="R155" t="e">
        <f>VLOOKUP(Q155,리드타임!$B$3:$D$10,3,0)</f>
        <v>#N/A</v>
      </c>
      <c r="S155">
        <f t="shared" si="14"/>
        <v>0.9</v>
      </c>
    </row>
    <row r="156" spans="1:19" ht="15.75">
      <c r="A156" s="10">
        <v>155</v>
      </c>
      <c r="B156" s="3" t="s">
        <v>21</v>
      </c>
      <c r="C156" s="2" t="s">
        <v>2509</v>
      </c>
      <c r="D156" s="2" t="s">
        <v>264</v>
      </c>
      <c r="E156" s="2" t="s">
        <v>2510</v>
      </c>
      <c r="F156" s="4">
        <v>30</v>
      </c>
      <c r="G156" s="10" t="str">
        <f t="shared" si="15"/>
        <v xml:space="preserve">2024/04 </v>
      </c>
      <c r="H156" s="10">
        <f t="shared" si="12"/>
        <v>195</v>
      </c>
      <c r="J156" t="s">
        <v>251</v>
      </c>
      <c r="K156" t="s">
        <v>250</v>
      </c>
      <c r="L156" t="s">
        <v>5261</v>
      </c>
      <c r="M156" s="8">
        <v>16</v>
      </c>
      <c r="N156" s="12">
        <f t="shared" si="13"/>
        <v>0.8</v>
      </c>
      <c r="O156" t="str">
        <f t="shared" si="16"/>
        <v xml:space="preserve">2024/01 </v>
      </c>
      <c r="P156">
        <f t="shared" si="17"/>
        <v>10</v>
      </c>
      <c r="Q156" t="e">
        <f>VLOOKUP(J156,'구매현황_2301-2603'!$E$2:$I$1312,5,0)</f>
        <v>#N/A</v>
      </c>
      <c r="R156" t="e">
        <f>VLOOKUP(Q156,리드타임!$B$3:$D$10,3,0)</f>
        <v>#N/A</v>
      </c>
      <c r="S156">
        <f t="shared" si="14"/>
        <v>3.6</v>
      </c>
    </row>
    <row r="157" spans="1:19" ht="15.75">
      <c r="A157" s="10">
        <v>156</v>
      </c>
      <c r="B157" s="3" t="s">
        <v>21</v>
      </c>
      <c r="C157" s="2" t="s">
        <v>2511</v>
      </c>
      <c r="D157" s="2" t="s">
        <v>264</v>
      </c>
      <c r="E157" s="2" t="s">
        <v>2512</v>
      </c>
      <c r="F157" s="4">
        <v>20</v>
      </c>
      <c r="G157" s="10" t="str">
        <f t="shared" si="15"/>
        <v xml:space="preserve">2024/01 </v>
      </c>
      <c r="H157" s="10">
        <f t="shared" si="12"/>
        <v>130</v>
      </c>
      <c r="J157" t="s">
        <v>253</v>
      </c>
      <c r="K157" t="s">
        <v>252</v>
      </c>
      <c r="L157" t="s">
        <v>95</v>
      </c>
      <c r="M157" s="8">
        <v>3</v>
      </c>
      <c r="N157" s="12">
        <f t="shared" si="13"/>
        <v>0.15</v>
      </c>
      <c r="O157" t="str">
        <f t="shared" si="16"/>
        <v xml:space="preserve">2024/01 </v>
      </c>
      <c r="P157">
        <f t="shared" si="17"/>
        <v>3</v>
      </c>
      <c r="Q157" t="e">
        <f>VLOOKUP(J157,'구매현황_2301-2603'!$E$2:$I$1312,5,0)</f>
        <v>#N/A</v>
      </c>
      <c r="R157" t="e">
        <f>VLOOKUP(Q157,리드타임!$B$3:$D$10,3,0)</f>
        <v>#N/A</v>
      </c>
      <c r="S157">
        <f t="shared" si="14"/>
        <v>0.67499999999999993</v>
      </c>
    </row>
    <row r="158" spans="1:19" ht="15.75">
      <c r="A158" s="10">
        <v>157</v>
      </c>
      <c r="B158" s="3" t="s">
        <v>21</v>
      </c>
      <c r="C158" s="2" t="s">
        <v>2513</v>
      </c>
      <c r="D158" s="2" t="s">
        <v>294</v>
      </c>
      <c r="E158" s="2" t="s">
        <v>2514</v>
      </c>
      <c r="F158" s="4">
        <v>5</v>
      </c>
      <c r="G158" s="10" t="str">
        <f t="shared" si="15"/>
        <v xml:space="preserve">2024/03 </v>
      </c>
      <c r="H158" s="10">
        <f t="shared" si="12"/>
        <v>74</v>
      </c>
      <c r="J158" t="s">
        <v>254</v>
      </c>
      <c r="K158" t="s">
        <v>252</v>
      </c>
      <c r="L158" t="s">
        <v>239</v>
      </c>
      <c r="M158" s="8">
        <v>1</v>
      </c>
      <c r="N158" s="12">
        <f t="shared" si="13"/>
        <v>0.05</v>
      </c>
      <c r="O158" t="str">
        <f t="shared" si="16"/>
        <v xml:space="preserve">2024/01 </v>
      </c>
      <c r="P158">
        <f t="shared" si="17"/>
        <v>1</v>
      </c>
      <c r="Q158" t="e">
        <f>VLOOKUP(J158,'구매현황_2301-2603'!$E$2:$I$1312,5,0)</f>
        <v>#N/A</v>
      </c>
      <c r="R158" t="e">
        <f>VLOOKUP(Q158,리드타임!$B$3:$D$10,3,0)</f>
        <v>#N/A</v>
      </c>
      <c r="S158">
        <f t="shared" si="14"/>
        <v>0.22500000000000001</v>
      </c>
    </row>
    <row r="159" spans="1:19" ht="15.75">
      <c r="A159" s="10">
        <v>158</v>
      </c>
      <c r="B159" s="3" t="s">
        <v>21</v>
      </c>
      <c r="C159" s="2" t="s">
        <v>2515</v>
      </c>
      <c r="D159" s="2" t="s">
        <v>294</v>
      </c>
      <c r="E159" s="2" t="s">
        <v>2516</v>
      </c>
      <c r="F159" s="4">
        <v>22</v>
      </c>
      <c r="G159" s="10" t="str">
        <f t="shared" si="15"/>
        <v xml:space="preserve">2024/01 </v>
      </c>
      <c r="H159" s="10">
        <f t="shared" si="12"/>
        <v>95</v>
      </c>
      <c r="J159" t="s">
        <v>256</v>
      </c>
      <c r="K159" t="s">
        <v>255</v>
      </c>
      <c r="L159" t="s">
        <v>5261</v>
      </c>
      <c r="M159" s="8">
        <v>43</v>
      </c>
      <c r="N159" s="12">
        <f t="shared" si="13"/>
        <v>2.15</v>
      </c>
      <c r="O159" t="str">
        <f t="shared" si="16"/>
        <v xml:space="preserve">2024/01 </v>
      </c>
      <c r="P159">
        <f t="shared" si="17"/>
        <v>30</v>
      </c>
      <c r="Q159" t="e">
        <f>VLOOKUP(J159,'구매현황_2301-2603'!$E$2:$I$1312,5,0)</f>
        <v>#N/A</v>
      </c>
      <c r="R159" t="e">
        <f>VLOOKUP(Q159,리드타임!$B$3:$D$10,3,0)</f>
        <v>#N/A</v>
      </c>
      <c r="S159">
        <f t="shared" si="14"/>
        <v>9.6750000000000007</v>
      </c>
    </row>
    <row r="160" spans="1:19" ht="15.75">
      <c r="A160" s="10">
        <v>159</v>
      </c>
      <c r="B160" s="3" t="s">
        <v>21</v>
      </c>
      <c r="C160" s="2" t="s">
        <v>2519</v>
      </c>
      <c r="D160" s="2" t="s">
        <v>294</v>
      </c>
      <c r="E160" s="2" t="s">
        <v>2520</v>
      </c>
      <c r="F160" s="4">
        <v>5</v>
      </c>
      <c r="G160" s="10" t="str">
        <f t="shared" si="15"/>
        <v xml:space="preserve">2024/01 </v>
      </c>
      <c r="H160" s="10">
        <f t="shared" si="12"/>
        <v>100</v>
      </c>
      <c r="J160" t="s">
        <v>258</v>
      </c>
      <c r="K160" t="s">
        <v>257</v>
      </c>
      <c r="L160" t="s">
        <v>52</v>
      </c>
      <c r="M160" s="8">
        <v>2</v>
      </c>
      <c r="N160" s="12">
        <f t="shared" si="13"/>
        <v>0.1</v>
      </c>
      <c r="O160" t="str">
        <f t="shared" si="16"/>
        <v xml:space="preserve">2024/01 </v>
      </c>
      <c r="P160">
        <f t="shared" si="17"/>
        <v>2</v>
      </c>
      <c r="Q160" t="e">
        <f>VLOOKUP(J160,'구매현황_2301-2603'!$E$2:$I$1312,5,0)</f>
        <v>#N/A</v>
      </c>
      <c r="R160" t="e">
        <f>VLOOKUP(Q160,리드타임!$B$3:$D$10,3,0)</f>
        <v>#N/A</v>
      </c>
      <c r="S160">
        <f t="shared" si="14"/>
        <v>0.45</v>
      </c>
    </row>
    <row r="161" spans="1:19" ht="15.75">
      <c r="A161" s="10">
        <v>160</v>
      </c>
      <c r="B161" s="3" t="s">
        <v>21</v>
      </c>
      <c r="C161" s="2" t="s">
        <v>2523</v>
      </c>
      <c r="D161" s="2" t="s">
        <v>294</v>
      </c>
      <c r="E161" s="2" t="s">
        <v>2524</v>
      </c>
      <c r="F161" s="4">
        <v>35</v>
      </c>
      <c r="G161" s="10" t="str">
        <f t="shared" si="15"/>
        <v xml:space="preserve">2024/02 </v>
      </c>
      <c r="H161" s="10">
        <f t="shared" si="12"/>
        <v>180</v>
      </c>
      <c r="J161" t="s">
        <v>260</v>
      </c>
      <c r="K161" t="s">
        <v>259</v>
      </c>
      <c r="L161" t="s">
        <v>5261</v>
      </c>
      <c r="M161" s="8">
        <v>6</v>
      </c>
      <c r="N161" s="12">
        <f t="shared" si="13"/>
        <v>0.3</v>
      </c>
      <c r="O161" t="str">
        <f t="shared" si="16"/>
        <v xml:space="preserve">2024/01 </v>
      </c>
      <c r="P161">
        <f t="shared" si="17"/>
        <v>6</v>
      </c>
      <c r="Q161" t="e">
        <f>VLOOKUP(J161,'구매현황_2301-2603'!$E$2:$I$1312,5,0)</f>
        <v>#N/A</v>
      </c>
      <c r="R161" t="e">
        <f>VLOOKUP(Q161,리드타임!$B$3:$D$10,3,0)</f>
        <v>#N/A</v>
      </c>
      <c r="S161">
        <f t="shared" si="14"/>
        <v>1.3499999999999999</v>
      </c>
    </row>
    <row r="162" spans="1:19" ht="15.75">
      <c r="A162" s="10">
        <v>161</v>
      </c>
      <c r="B162" s="3" t="s">
        <v>21</v>
      </c>
      <c r="C162" s="2" t="s">
        <v>2528</v>
      </c>
      <c r="D162" s="2" t="s">
        <v>294</v>
      </c>
      <c r="E162" s="2" t="s">
        <v>2529</v>
      </c>
      <c r="F162" s="4">
        <v>257</v>
      </c>
      <c r="G162" s="10" t="str">
        <f t="shared" si="15"/>
        <v xml:space="preserve">2024/12 </v>
      </c>
      <c r="H162" s="10">
        <f t="shared" si="12"/>
        <v>675</v>
      </c>
      <c r="J162" t="s">
        <v>3008</v>
      </c>
      <c r="K162" t="s">
        <v>257</v>
      </c>
      <c r="L162" t="s">
        <v>73</v>
      </c>
      <c r="M162" s="8">
        <v>55</v>
      </c>
      <c r="N162" s="12">
        <f t="shared" si="13"/>
        <v>2.75</v>
      </c>
      <c r="O162" t="str">
        <f t="shared" si="16"/>
        <v xml:space="preserve">2024/01 </v>
      </c>
      <c r="P162">
        <f t="shared" si="17"/>
        <v>30</v>
      </c>
      <c r="Q162" t="e">
        <f>VLOOKUP(J162,'구매현황_2301-2603'!$E$2:$I$1312,5,0)</f>
        <v>#N/A</v>
      </c>
      <c r="R162" t="e">
        <f>VLOOKUP(Q162,리드타임!$B$3:$D$10,3,0)</f>
        <v>#N/A</v>
      </c>
      <c r="S162">
        <f t="shared" si="14"/>
        <v>12.375000000000002</v>
      </c>
    </row>
    <row r="163" spans="1:19" ht="15.75">
      <c r="A163" s="10">
        <v>162</v>
      </c>
      <c r="B163" s="3" t="s">
        <v>21</v>
      </c>
      <c r="C163" s="2" t="s">
        <v>2534</v>
      </c>
      <c r="D163" s="2" t="s">
        <v>299</v>
      </c>
      <c r="E163" s="2" t="s">
        <v>2535</v>
      </c>
      <c r="F163" s="4">
        <v>220</v>
      </c>
      <c r="G163" s="10" t="str">
        <f t="shared" si="15"/>
        <v xml:space="preserve">2025/02 </v>
      </c>
      <c r="H163" s="10">
        <f t="shared" si="12"/>
        <v>453</v>
      </c>
      <c r="J163" t="s">
        <v>261</v>
      </c>
      <c r="K163" t="s">
        <v>257</v>
      </c>
      <c r="L163" t="s">
        <v>184</v>
      </c>
      <c r="M163" s="8">
        <v>4</v>
      </c>
      <c r="N163" s="12">
        <f t="shared" si="13"/>
        <v>0.2</v>
      </c>
      <c r="O163" t="str">
        <f t="shared" si="16"/>
        <v xml:space="preserve">2024/01 </v>
      </c>
      <c r="P163">
        <f t="shared" si="17"/>
        <v>4</v>
      </c>
      <c r="Q163" t="e">
        <f>VLOOKUP(J163,'구매현황_2301-2603'!$E$2:$I$1312,5,0)</f>
        <v>#N/A</v>
      </c>
      <c r="R163" t="e">
        <f>VLOOKUP(Q163,리드타임!$B$3:$D$10,3,0)</f>
        <v>#N/A</v>
      </c>
      <c r="S163">
        <f t="shared" si="14"/>
        <v>0.9</v>
      </c>
    </row>
    <row r="164" spans="1:19" ht="15.75">
      <c r="A164" s="10">
        <v>163</v>
      </c>
      <c r="B164" s="3" t="s">
        <v>21</v>
      </c>
      <c r="C164" s="2" t="s">
        <v>2538</v>
      </c>
      <c r="D164" s="2" t="s">
        <v>299</v>
      </c>
      <c r="E164" s="2" t="s">
        <v>2539</v>
      </c>
      <c r="F164" s="4">
        <v>172</v>
      </c>
      <c r="G164" s="10" t="str">
        <f t="shared" si="15"/>
        <v xml:space="preserve">2024/08 </v>
      </c>
      <c r="H164" s="10">
        <f t="shared" si="12"/>
        <v>560</v>
      </c>
      <c r="J164" t="s">
        <v>263</v>
      </c>
      <c r="K164" t="s">
        <v>262</v>
      </c>
      <c r="L164" t="s">
        <v>5261</v>
      </c>
      <c r="M164" s="8">
        <v>16</v>
      </c>
      <c r="N164" s="12">
        <f t="shared" si="13"/>
        <v>0.8</v>
      </c>
      <c r="O164" t="str">
        <f t="shared" si="16"/>
        <v xml:space="preserve">2024/01 </v>
      </c>
      <c r="P164">
        <f t="shared" si="17"/>
        <v>7</v>
      </c>
      <c r="Q164" t="e">
        <f>VLOOKUP(J164,'구매현황_2301-2603'!$E$2:$I$1312,5,0)</f>
        <v>#N/A</v>
      </c>
      <c r="R164" t="e">
        <f>VLOOKUP(Q164,리드타임!$B$3:$D$10,3,0)</f>
        <v>#N/A</v>
      </c>
      <c r="S164">
        <f t="shared" si="14"/>
        <v>3.6</v>
      </c>
    </row>
    <row r="165" spans="1:19" ht="15.75">
      <c r="A165" s="10">
        <v>164</v>
      </c>
      <c r="B165" s="3" t="s">
        <v>21</v>
      </c>
      <c r="C165" s="2" t="s">
        <v>2542</v>
      </c>
      <c r="D165" s="2" t="s">
        <v>299</v>
      </c>
      <c r="E165" s="2" t="s">
        <v>2543</v>
      </c>
      <c r="F165" s="4">
        <v>125</v>
      </c>
      <c r="G165" s="10" t="str">
        <f t="shared" si="15"/>
        <v xml:space="preserve">2026/03 </v>
      </c>
      <c r="H165" s="10">
        <f t="shared" si="12"/>
        <v>414</v>
      </c>
      <c r="J165" t="s">
        <v>265</v>
      </c>
      <c r="K165" t="s">
        <v>264</v>
      </c>
      <c r="L165" t="s">
        <v>266</v>
      </c>
      <c r="M165" s="8">
        <v>100</v>
      </c>
      <c r="N165" s="12">
        <f t="shared" si="13"/>
        <v>5</v>
      </c>
      <c r="O165" t="str">
        <f t="shared" si="16"/>
        <v xml:space="preserve">2024/01 </v>
      </c>
      <c r="P165">
        <f t="shared" si="17"/>
        <v>100</v>
      </c>
      <c r="Q165" t="e">
        <f>VLOOKUP(J165,'구매현황_2301-2603'!$E$2:$I$1312,5,0)</f>
        <v>#N/A</v>
      </c>
      <c r="R165" t="e">
        <f>VLOOKUP(Q165,리드타임!$B$3:$D$10,3,0)</f>
        <v>#N/A</v>
      </c>
      <c r="S165">
        <f t="shared" si="14"/>
        <v>22.5</v>
      </c>
    </row>
    <row r="166" spans="1:19" ht="15.75">
      <c r="A166" s="10">
        <v>165</v>
      </c>
      <c r="B166" s="3" t="s">
        <v>21</v>
      </c>
      <c r="C166" s="2" t="s">
        <v>2544</v>
      </c>
      <c r="D166" s="2" t="s">
        <v>299</v>
      </c>
      <c r="E166" s="2" t="s">
        <v>2545</v>
      </c>
      <c r="F166" s="4">
        <v>47</v>
      </c>
      <c r="G166" s="10" t="str">
        <f t="shared" si="15"/>
        <v xml:space="preserve">2024/03 </v>
      </c>
      <c r="H166" s="10">
        <f t="shared" si="12"/>
        <v>151</v>
      </c>
      <c r="J166" t="s">
        <v>268</v>
      </c>
      <c r="K166" t="s">
        <v>267</v>
      </c>
      <c r="L166" t="s">
        <v>52</v>
      </c>
      <c r="M166" s="8">
        <v>20</v>
      </c>
      <c r="N166" s="12">
        <f t="shared" si="13"/>
        <v>1</v>
      </c>
      <c r="O166" t="str">
        <f t="shared" si="16"/>
        <v xml:space="preserve">2024/01 </v>
      </c>
      <c r="P166">
        <f t="shared" si="17"/>
        <v>20</v>
      </c>
      <c r="Q166" t="e">
        <f>VLOOKUP(J166,'구매현황_2301-2603'!$E$2:$I$1312,5,0)</f>
        <v>#N/A</v>
      </c>
      <c r="R166" t="e">
        <f>VLOOKUP(Q166,리드타임!$B$3:$D$10,3,0)</f>
        <v>#N/A</v>
      </c>
      <c r="S166">
        <f t="shared" si="14"/>
        <v>4.5</v>
      </c>
    </row>
    <row r="167" spans="1:19" ht="15.75">
      <c r="A167" s="10">
        <v>166</v>
      </c>
      <c r="B167" s="3" t="s">
        <v>21</v>
      </c>
      <c r="C167" s="2" t="s">
        <v>2550</v>
      </c>
      <c r="D167" s="2" t="s">
        <v>299</v>
      </c>
      <c r="E167" s="2" t="s">
        <v>2551</v>
      </c>
      <c r="F167" s="4">
        <v>169</v>
      </c>
      <c r="G167" s="10" t="str">
        <f t="shared" si="15"/>
        <v xml:space="preserve">2024/07 </v>
      </c>
      <c r="H167" s="10">
        <f t="shared" si="12"/>
        <v>260</v>
      </c>
      <c r="J167" t="s">
        <v>269</v>
      </c>
      <c r="K167" t="s">
        <v>267</v>
      </c>
      <c r="L167" t="s">
        <v>104</v>
      </c>
      <c r="M167" s="8">
        <v>20</v>
      </c>
      <c r="N167" s="12">
        <f t="shared" si="13"/>
        <v>1</v>
      </c>
      <c r="O167" t="str">
        <f t="shared" si="16"/>
        <v xml:space="preserve">2024/01 </v>
      </c>
      <c r="P167">
        <f t="shared" si="17"/>
        <v>20</v>
      </c>
      <c r="Q167" t="e">
        <f>VLOOKUP(J167,'구매현황_2301-2603'!$E$2:$I$1312,5,0)</f>
        <v>#N/A</v>
      </c>
      <c r="R167" t="e">
        <f>VLOOKUP(Q167,리드타임!$B$3:$D$10,3,0)</f>
        <v>#N/A</v>
      </c>
      <c r="S167">
        <f t="shared" si="14"/>
        <v>4.5</v>
      </c>
    </row>
    <row r="168" spans="1:19" ht="15.75">
      <c r="A168" s="10">
        <v>167</v>
      </c>
      <c r="B168" s="3" t="s">
        <v>21</v>
      </c>
      <c r="C168" s="2" t="s">
        <v>2556</v>
      </c>
      <c r="D168" s="2" t="s">
        <v>299</v>
      </c>
      <c r="E168" s="2" t="s">
        <v>2557</v>
      </c>
      <c r="F168" s="4">
        <v>30</v>
      </c>
      <c r="G168" s="10" t="str">
        <f t="shared" si="15"/>
        <v xml:space="preserve">2024/01 </v>
      </c>
      <c r="H168" s="10">
        <f t="shared" si="12"/>
        <v>80</v>
      </c>
      <c r="J168" t="s">
        <v>270</v>
      </c>
      <c r="K168" t="s">
        <v>267</v>
      </c>
      <c r="L168" t="s">
        <v>80</v>
      </c>
      <c r="M168" s="8">
        <v>1</v>
      </c>
      <c r="N168" s="12">
        <f t="shared" si="13"/>
        <v>0.05</v>
      </c>
      <c r="O168" t="str">
        <f t="shared" si="16"/>
        <v xml:space="preserve">2024/01 </v>
      </c>
      <c r="P168">
        <f t="shared" si="17"/>
        <v>1</v>
      </c>
      <c r="Q168" t="e">
        <f>VLOOKUP(J168,'구매현황_2301-2603'!$E$2:$I$1312,5,0)</f>
        <v>#N/A</v>
      </c>
      <c r="R168" t="e">
        <f>VLOOKUP(Q168,리드타임!$B$3:$D$10,3,0)</f>
        <v>#N/A</v>
      </c>
      <c r="S168">
        <f t="shared" si="14"/>
        <v>0.22500000000000001</v>
      </c>
    </row>
    <row r="169" spans="1:19" ht="15.75">
      <c r="A169" s="10">
        <v>168</v>
      </c>
      <c r="B169" s="3" t="s">
        <v>21</v>
      </c>
      <c r="C169" s="2" t="s">
        <v>2562</v>
      </c>
      <c r="D169" s="2" t="s">
        <v>299</v>
      </c>
      <c r="E169" s="2" t="s">
        <v>2563</v>
      </c>
      <c r="F169" s="4">
        <v>60</v>
      </c>
      <c r="G169" s="10" t="str">
        <f t="shared" si="15"/>
        <v xml:space="preserve">2024/01 </v>
      </c>
      <c r="H169" s="10">
        <f t="shared" si="12"/>
        <v>100</v>
      </c>
      <c r="J169" t="s">
        <v>3009</v>
      </c>
      <c r="K169" t="s">
        <v>271</v>
      </c>
      <c r="L169" t="s">
        <v>104</v>
      </c>
      <c r="M169" s="8">
        <v>10</v>
      </c>
      <c r="N169" s="12">
        <f t="shared" si="13"/>
        <v>0.5</v>
      </c>
      <c r="O169" t="str">
        <f t="shared" si="16"/>
        <v xml:space="preserve">2024/01 </v>
      </c>
      <c r="P169">
        <f t="shared" si="17"/>
        <v>10</v>
      </c>
      <c r="Q169" t="e">
        <f>VLOOKUP(J169,'구매현황_2301-2603'!$E$2:$I$1312,5,0)</f>
        <v>#N/A</v>
      </c>
      <c r="R169" t="e">
        <f>VLOOKUP(Q169,리드타임!$B$3:$D$10,3,0)</f>
        <v>#N/A</v>
      </c>
      <c r="S169">
        <f t="shared" si="14"/>
        <v>2.25</v>
      </c>
    </row>
    <row r="170" spans="1:19" ht="15.75">
      <c r="A170" s="10">
        <v>169</v>
      </c>
      <c r="B170" s="3" t="s">
        <v>21</v>
      </c>
      <c r="C170" s="2" t="s">
        <v>2566</v>
      </c>
      <c r="D170" s="2" t="s">
        <v>307</v>
      </c>
      <c r="E170" s="2" t="s">
        <v>2567</v>
      </c>
      <c r="F170" s="4">
        <v>20</v>
      </c>
      <c r="G170" s="10" t="str">
        <f t="shared" si="15"/>
        <v xml:space="preserve">2024/01 </v>
      </c>
      <c r="H170" s="10">
        <f t="shared" si="12"/>
        <v>30</v>
      </c>
      <c r="J170" t="s">
        <v>3010</v>
      </c>
      <c r="K170" t="s">
        <v>271</v>
      </c>
      <c r="L170" t="s">
        <v>65</v>
      </c>
      <c r="M170" s="8">
        <v>7</v>
      </c>
      <c r="N170" s="12">
        <f t="shared" si="13"/>
        <v>0.35</v>
      </c>
      <c r="O170" t="str">
        <f t="shared" si="16"/>
        <v xml:space="preserve">2024/01 </v>
      </c>
      <c r="P170">
        <f t="shared" si="17"/>
        <v>7</v>
      </c>
      <c r="Q170" t="e">
        <f>VLOOKUP(J170,'구매현황_2301-2603'!$E$2:$I$1312,5,0)</f>
        <v>#N/A</v>
      </c>
      <c r="R170" t="e">
        <f>VLOOKUP(Q170,리드타임!$B$3:$D$10,3,0)</f>
        <v>#N/A</v>
      </c>
      <c r="S170">
        <f t="shared" si="14"/>
        <v>1.5749999999999997</v>
      </c>
    </row>
    <row r="171" spans="1:19" ht="15.75">
      <c r="A171" s="10">
        <v>170</v>
      </c>
      <c r="B171" s="3" t="s">
        <v>21</v>
      </c>
      <c r="C171" s="2" t="s">
        <v>2568</v>
      </c>
      <c r="D171" s="2" t="s">
        <v>307</v>
      </c>
      <c r="E171" s="2" t="s">
        <v>2569</v>
      </c>
      <c r="F171" s="4">
        <v>30</v>
      </c>
      <c r="G171" s="10" t="str">
        <f t="shared" si="15"/>
        <v xml:space="preserve">2024/01 </v>
      </c>
      <c r="H171" s="10">
        <f t="shared" si="12"/>
        <v>30</v>
      </c>
      <c r="J171" t="s">
        <v>272</v>
      </c>
      <c r="K171" t="s">
        <v>271</v>
      </c>
      <c r="L171" t="s">
        <v>56</v>
      </c>
      <c r="M171" s="8">
        <v>2</v>
      </c>
      <c r="N171" s="12">
        <f t="shared" si="13"/>
        <v>0.1</v>
      </c>
      <c r="O171" t="str">
        <f t="shared" si="16"/>
        <v xml:space="preserve">2024/01 </v>
      </c>
      <c r="P171">
        <f t="shared" si="17"/>
        <v>2</v>
      </c>
      <c r="Q171" t="e">
        <f>VLOOKUP(J171,'구매현황_2301-2603'!$E$2:$I$1312,5,0)</f>
        <v>#N/A</v>
      </c>
      <c r="R171" t="e">
        <f>VLOOKUP(Q171,리드타임!$B$3:$D$10,3,0)</f>
        <v>#N/A</v>
      </c>
      <c r="S171">
        <f t="shared" si="14"/>
        <v>0.45</v>
      </c>
    </row>
    <row r="172" spans="1:19" ht="15.75">
      <c r="A172" s="10">
        <v>171</v>
      </c>
      <c r="B172" s="3" t="s">
        <v>21</v>
      </c>
      <c r="C172" s="2" t="s">
        <v>2572</v>
      </c>
      <c r="D172" s="2" t="s">
        <v>307</v>
      </c>
      <c r="E172" s="2" t="s">
        <v>2573</v>
      </c>
      <c r="F172" s="4">
        <v>50</v>
      </c>
      <c r="G172" s="10" t="str">
        <f t="shared" si="15"/>
        <v xml:space="preserve">2024/01 </v>
      </c>
      <c r="H172" s="10">
        <f t="shared" si="12"/>
        <v>100</v>
      </c>
      <c r="J172" t="s">
        <v>273</v>
      </c>
      <c r="K172" t="s">
        <v>264</v>
      </c>
      <c r="L172" t="s">
        <v>52</v>
      </c>
      <c r="M172" s="8">
        <v>470</v>
      </c>
      <c r="N172" s="12">
        <f t="shared" si="13"/>
        <v>23.5</v>
      </c>
      <c r="O172" t="str">
        <f t="shared" si="16"/>
        <v xml:space="preserve">2024/01 </v>
      </c>
      <c r="P172">
        <f t="shared" si="17"/>
        <v>100</v>
      </c>
      <c r="Q172" t="e">
        <f>VLOOKUP(J172,'구매현황_2301-2603'!$E$2:$I$1312,5,0)</f>
        <v>#N/A</v>
      </c>
      <c r="R172" t="e">
        <f>VLOOKUP(Q172,리드타임!$B$3:$D$10,3,0)</f>
        <v>#N/A</v>
      </c>
      <c r="S172">
        <f t="shared" si="14"/>
        <v>105.75</v>
      </c>
    </row>
    <row r="173" spans="1:19" ht="15.75">
      <c r="A173" s="10">
        <v>172</v>
      </c>
      <c r="B173" s="3" t="s">
        <v>21</v>
      </c>
      <c r="C173" s="2" t="s">
        <v>2576</v>
      </c>
      <c r="D173" s="2" t="s">
        <v>310</v>
      </c>
      <c r="E173" s="2" t="s">
        <v>2577</v>
      </c>
      <c r="F173" s="4">
        <v>5</v>
      </c>
      <c r="G173" s="10" t="str">
        <f t="shared" si="15"/>
        <v xml:space="preserve">2024/01 </v>
      </c>
      <c r="H173" s="10">
        <f t="shared" si="12"/>
        <v>105</v>
      </c>
      <c r="J173" t="s">
        <v>274</v>
      </c>
      <c r="K173" t="s">
        <v>264</v>
      </c>
      <c r="L173" t="s">
        <v>104</v>
      </c>
      <c r="M173" s="8">
        <v>250</v>
      </c>
      <c r="N173" s="12">
        <f t="shared" si="13"/>
        <v>12.5</v>
      </c>
      <c r="O173" t="str">
        <f t="shared" si="16"/>
        <v xml:space="preserve">2024/01 </v>
      </c>
      <c r="P173">
        <f t="shared" si="17"/>
        <v>110</v>
      </c>
      <c r="Q173" t="e">
        <f>VLOOKUP(J173,'구매현황_2301-2603'!$E$2:$I$1312,5,0)</f>
        <v>#N/A</v>
      </c>
      <c r="R173" t="e">
        <f>VLOOKUP(Q173,리드타임!$B$3:$D$10,3,0)</f>
        <v>#N/A</v>
      </c>
      <c r="S173">
        <f t="shared" si="14"/>
        <v>56.25</v>
      </c>
    </row>
    <row r="174" spans="1:19" ht="15.75">
      <c r="A174" s="10">
        <v>173</v>
      </c>
      <c r="B174" s="3" t="s">
        <v>21</v>
      </c>
      <c r="C174" s="2" t="s">
        <v>2578</v>
      </c>
      <c r="D174" s="2" t="s">
        <v>310</v>
      </c>
      <c r="E174" s="2" t="s">
        <v>2579</v>
      </c>
      <c r="F174" s="4">
        <v>187</v>
      </c>
      <c r="G174" s="10" t="str">
        <f t="shared" si="15"/>
        <v xml:space="preserve">2024/04 </v>
      </c>
      <c r="H174" s="10">
        <f t="shared" si="12"/>
        <v>225</v>
      </c>
      <c r="J174" t="s">
        <v>275</v>
      </c>
      <c r="K174" t="s">
        <v>264</v>
      </c>
      <c r="L174" t="s">
        <v>276</v>
      </c>
      <c r="M174" s="8">
        <v>65</v>
      </c>
      <c r="N174" s="12">
        <f t="shared" si="13"/>
        <v>3.25</v>
      </c>
      <c r="O174" t="str">
        <f t="shared" si="16"/>
        <v xml:space="preserve">2024/01 </v>
      </c>
      <c r="P174">
        <f t="shared" si="17"/>
        <v>25</v>
      </c>
      <c r="Q174" t="e">
        <f>VLOOKUP(J174,'구매현황_2301-2603'!$E$2:$I$1312,5,0)</f>
        <v>#N/A</v>
      </c>
      <c r="R174" t="e">
        <f>VLOOKUP(Q174,리드타임!$B$3:$D$10,3,0)</f>
        <v>#N/A</v>
      </c>
      <c r="S174">
        <f t="shared" si="14"/>
        <v>14.625</v>
      </c>
    </row>
    <row r="175" spans="1:19" ht="15.75">
      <c r="A175" s="10">
        <v>174</v>
      </c>
      <c r="B175" s="3" t="s">
        <v>21</v>
      </c>
      <c r="C175" s="2" t="s">
        <v>2580</v>
      </c>
      <c r="D175" s="2" t="s">
        <v>310</v>
      </c>
      <c r="E175" s="2" t="s">
        <v>2581</v>
      </c>
      <c r="F175" s="4">
        <v>70</v>
      </c>
      <c r="G175" s="10" t="str">
        <f t="shared" si="15"/>
        <v xml:space="preserve">2024/05 </v>
      </c>
      <c r="H175" s="10">
        <f t="shared" si="12"/>
        <v>206</v>
      </c>
      <c r="J175" t="s">
        <v>277</v>
      </c>
      <c r="K175" t="s">
        <v>264</v>
      </c>
      <c r="L175" t="s">
        <v>73</v>
      </c>
      <c r="M175" s="8">
        <v>95</v>
      </c>
      <c r="N175" s="12">
        <f t="shared" si="13"/>
        <v>4.75</v>
      </c>
      <c r="O175" t="str">
        <f t="shared" si="16"/>
        <v xml:space="preserve">2024/01 </v>
      </c>
      <c r="P175">
        <f t="shared" si="17"/>
        <v>95</v>
      </c>
      <c r="Q175" t="e">
        <f>VLOOKUP(J175,'구매현황_2301-2603'!$E$2:$I$1312,5,0)</f>
        <v>#N/A</v>
      </c>
      <c r="R175" t="e">
        <f>VLOOKUP(Q175,리드타임!$B$3:$D$10,3,0)</f>
        <v>#N/A</v>
      </c>
      <c r="S175">
        <f t="shared" si="14"/>
        <v>21.375</v>
      </c>
    </row>
    <row r="176" spans="1:19" ht="15.75">
      <c r="A176" s="10">
        <v>175</v>
      </c>
      <c r="B176" s="3" t="s">
        <v>21</v>
      </c>
      <c r="C176" s="2" t="s">
        <v>2582</v>
      </c>
      <c r="D176" s="2" t="s">
        <v>310</v>
      </c>
      <c r="E176" s="2" t="s">
        <v>2583</v>
      </c>
      <c r="F176" s="4">
        <v>3</v>
      </c>
      <c r="G176" s="10" t="str">
        <f t="shared" si="15"/>
        <v xml:space="preserve">2024/02 </v>
      </c>
      <c r="H176" s="10">
        <f t="shared" si="12"/>
        <v>53</v>
      </c>
      <c r="L176" t="s">
        <v>5751</v>
      </c>
      <c r="M176" s="8">
        <v>90</v>
      </c>
      <c r="N176" s="12">
        <f t="shared" si="13"/>
        <v>4.5</v>
      </c>
      <c r="O176" t="e">
        <f t="shared" si="16"/>
        <v>#N/A</v>
      </c>
      <c r="P176" t="e">
        <f t="shared" si="17"/>
        <v>#N/A</v>
      </c>
      <c r="Q176" t="e">
        <f>VLOOKUP(J176,'구매현황_2301-2603'!$E$2:$I$1312,5,0)</f>
        <v>#N/A</v>
      </c>
      <c r="R176" t="e">
        <f>VLOOKUP(Q176,리드타임!$B$3:$D$10,3,0)</f>
        <v>#N/A</v>
      </c>
      <c r="S176">
        <f t="shared" si="14"/>
        <v>20.25</v>
      </c>
    </row>
    <row r="177" spans="1:19" ht="15.75">
      <c r="A177" s="10">
        <v>176</v>
      </c>
      <c r="B177" s="3" t="s">
        <v>21</v>
      </c>
      <c r="C177" s="2" t="s">
        <v>2584</v>
      </c>
      <c r="D177" s="2" t="s">
        <v>310</v>
      </c>
      <c r="E177" s="2" t="s">
        <v>2585</v>
      </c>
      <c r="F177" s="4">
        <v>10</v>
      </c>
      <c r="G177" s="10" t="str">
        <f t="shared" si="15"/>
        <v xml:space="preserve">2024/01 </v>
      </c>
      <c r="H177" s="10">
        <f t="shared" si="12"/>
        <v>45</v>
      </c>
      <c r="J177" t="s">
        <v>278</v>
      </c>
      <c r="K177" t="s">
        <v>264</v>
      </c>
      <c r="L177" t="s">
        <v>54</v>
      </c>
      <c r="M177" s="8">
        <v>390</v>
      </c>
      <c r="N177" s="12">
        <f t="shared" si="13"/>
        <v>19.5</v>
      </c>
      <c r="O177" t="str">
        <f t="shared" si="16"/>
        <v xml:space="preserve">2024/01 </v>
      </c>
      <c r="P177">
        <f t="shared" si="17"/>
        <v>100</v>
      </c>
      <c r="Q177" t="e">
        <f>VLOOKUP(J177,'구매현황_2301-2603'!$E$2:$I$1312,5,0)</f>
        <v>#N/A</v>
      </c>
      <c r="R177" t="e">
        <f>VLOOKUP(Q177,리드타임!$B$3:$D$10,3,0)</f>
        <v>#N/A</v>
      </c>
      <c r="S177">
        <f t="shared" si="14"/>
        <v>87.75</v>
      </c>
    </row>
    <row r="178" spans="1:19" ht="15.75">
      <c r="A178" s="10">
        <v>177</v>
      </c>
      <c r="B178" s="3" t="s">
        <v>21</v>
      </c>
      <c r="C178" s="2" t="s">
        <v>2586</v>
      </c>
      <c r="D178" s="2" t="s">
        <v>310</v>
      </c>
      <c r="E178" s="2" t="s">
        <v>2587</v>
      </c>
      <c r="F178" s="4">
        <v>5</v>
      </c>
      <c r="G178" s="10" t="str">
        <f t="shared" si="15"/>
        <v xml:space="preserve">2024/01 </v>
      </c>
      <c r="H178" s="10">
        <f t="shared" si="12"/>
        <v>20</v>
      </c>
      <c r="J178" t="s">
        <v>279</v>
      </c>
      <c r="K178" t="s">
        <v>264</v>
      </c>
      <c r="L178" t="s">
        <v>280</v>
      </c>
      <c r="M178" s="8">
        <v>25</v>
      </c>
      <c r="N178" s="12">
        <f t="shared" si="13"/>
        <v>1.25</v>
      </c>
      <c r="O178" t="str">
        <f t="shared" si="16"/>
        <v xml:space="preserve">2024/01 </v>
      </c>
      <c r="P178">
        <f t="shared" si="17"/>
        <v>20</v>
      </c>
      <c r="Q178" t="e">
        <f>VLOOKUP(J178,'구매현황_2301-2603'!$E$2:$I$1312,5,0)</f>
        <v>#N/A</v>
      </c>
      <c r="R178" t="e">
        <f>VLOOKUP(Q178,리드타임!$B$3:$D$10,3,0)</f>
        <v>#N/A</v>
      </c>
      <c r="S178">
        <f t="shared" si="14"/>
        <v>5.625</v>
      </c>
    </row>
    <row r="179" spans="1:19" ht="15.75">
      <c r="A179" s="10">
        <v>178</v>
      </c>
      <c r="B179" s="3" t="s">
        <v>21</v>
      </c>
      <c r="C179" s="2" t="s">
        <v>2590</v>
      </c>
      <c r="D179" s="2" t="s">
        <v>312</v>
      </c>
      <c r="E179" s="2" t="s">
        <v>2591</v>
      </c>
      <c r="F179" s="4">
        <v>20</v>
      </c>
      <c r="G179" s="10" t="str">
        <f t="shared" si="15"/>
        <v xml:space="preserve">2024/03 </v>
      </c>
      <c r="H179" s="10">
        <f t="shared" si="12"/>
        <v>132</v>
      </c>
      <c r="J179" t="s">
        <v>281</v>
      </c>
      <c r="K179" t="s">
        <v>264</v>
      </c>
      <c r="L179" t="s">
        <v>65</v>
      </c>
      <c r="M179" s="8">
        <v>350</v>
      </c>
      <c r="N179" s="12">
        <f t="shared" si="13"/>
        <v>17.5</v>
      </c>
      <c r="O179" t="str">
        <f t="shared" si="16"/>
        <v xml:space="preserve">2024/01 </v>
      </c>
      <c r="P179">
        <f t="shared" si="17"/>
        <v>200</v>
      </c>
      <c r="Q179" t="e">
        <f>VLOOKUP(J179,'구매현황_2301-2603'!$E$2:$I$1312,5,0)</f>
        <v>#N/A</v>
      </c>
      <c r="R179" t="e">
        <f>VLOOKUP(Q179,리드타임!$B$3:$D$10,3,0)</f>
        <v>#N/A</v>
      </c>
      <c r="S179">
        <f t="shared" si="14"/>
        <v>78.75</v>
      </c>
    </row>
    <row r="180" spans="1:19" ht="15.75">
      <c r="A180" s="10">
        <v>179</v>
      </c>
      <c r="B180" s="3" t="s">
        <v>21</v>
      </c>
      <c r="C180" s="2" t="s">
        <v>2594</v>
      </c>
      <c r="D180" s="2" t="s">
        <v>312</v>
      </c>
      <c r="E180" s="2" t="s">
        <v>2595</v>
      </c>
      <c r="F180" s="4">
        <v>10</v>
      </c>
      <c r="G180" s="10" t="str">
        <f t="shared" si="15"/>
        <v xml:space="preserve">2024/01 </v>
      </c>
      <c r="H180" s="10">
        <f t="shared" si="12"/>
        <v>100</v>
      </c>
      <c r="J180" t="s">
        <v>282</v>
      </c>
      <c r="K180" t="s">
        <v>264</v>
      </c>
      <c r="L180" t="s">
        <v>184</v>
      </c>
      <c r="M180" s="8">
        <v>10</v>
      </c>
      <c r="N180" s="12">
        <f t="shared" si="13"/>
        <v>0.5</v>
      </c>
      <c r="O180" t="str">
        <f t="shared" si="16"/>
        <v xml:space="preserve">2024/01 </v>
      </c>
      <c r="P180">
        <f t="shared" si="17"/>
        <v>10</v>
      </c>
      <c r="Q180" t="e">
        <f>VLOOKUP(J180,'구매현황_2301-2603'!$E$2:$I$1312,5,0)</f>
        <v>#N/A</v>
      </c>
      <c r="R180" t="e">
        <f>VLOOKUP(Q180,리드타임!$B$3:$D$10,3,0)</f>
        <v>#N/A</v>
      </c>
      <c r="S180">
        <f t="shared" si="14"/>
        <v>2.25</v>
      </c>
    </row>
    <row r="181" spans="1:19" ht="15.75">
      <c r="A181" s="10">
        <v>180</v>
      </c>
      <c r="B181" s="3" t="s">
        <v>21</v>
      </c>
      <c r="C181" s="2" t="s">
        <v>2596</v>
      </c>
      <c r="D181" s="2" t="s">
        <v>314</v>
      </c>
      <c r="E181" s="2" t="s">
        <v>2597</v>
      </c>
      <c r="F181" s="4">
        <v>13</v>
      </c>
      <c r="G181" s="10" t="str">
        <f t="shared" si="15"/>
        <v xml:space="preserve">2024/02 </v>
      </c>
      <c r="H181" s="10">
        <f t="shared" si="12"/>
        <v>65</v>
      </c>
      <c r="J181" t="s">
        <v>283</v>
      </c>
      <c r="K181" t="s">
        <v>264</v>
      </c>
      <c r="L181" t="s">
        <v>75</v>
      </c>
      <c r="M181" s="8">
        <v>90</v>
      </c>
      <c r="N181" s="12">
        <f t="shared" si="13"/>
        <v>4.5</v>
      </c>
      <c r="O181" t="str">
        <f t="shared" si="16"/>
        <v xml:space="preserve">2024/01 </v>
      </c>
      <c r="P181">
        <f t="shared" si="17"/>
        <v>70</v>
      </c>
      <c r="Q181" t="e">
        <f>VLOOKUP(J181,'구매현황_2301-2603'!$E$2:$I$1312,5,0)</f>
        <v>#N/A</v>
      </c>
      <c r="R181" t="e">
        <f>VLOOKUP(Q181,리드타임!$B$3:$D$10,3,0)</f>
        <v>#N/A</v>
      </c>
      <c r="S181">
        <f t="shared" si="14"/>
        <v>20.25</v>
      </c>
    </row>
    <row r="182" spans="1:19" ht="15.75">
      <c r="A182" s="10">
        <v>181</v>
      </c>
      <c r="B182" s="3" t="s">
        <v>21</v>
      </c>
      <c r="C182" s="2" t="s">
        <v>2598</v>
      </c>
      <c r="D182" s="2" t="s">
        <v>314</v>
      </c>
      <c r="E182" s="2" t="s">
        <v>2599</v>
      </c>
      <c r="F182" s="4">
        <v>20</v>
      </c>
      <c r="G182" s="10" t="str">
        <f t="shared" si="15"/>
        <v xml:space="preserve">2024/01 </v>
      </c>
      <c r="H182" s="10">
        <f t="shared" si="12"/>
        <v>50</v>
      </c>
      <c r="J182" t="s">
        <v>284</v>
      </c>
      <c r="K182" t="s">
        <v>264</v>
      </c>
      <c r="L182" t="s">
        <v>243</v>
      </c>
      <c r="M182" s="8">
        <v>50</v>
      </c>
      <c r="N182" s="12">
        <f t="shared" si="13"/>
        <v>2.5</v>
      </c>
      <c r="O182" t="str">
        <f t="shared" si="16"/>
        <v xml:space="preserve">2024/01 </v>
      </c>
      <c r="P182">
        <f t="shared" si="17"/>
        <v>50</v>
      </c>
      <c r="Q182" t="e">
        <f>VLOOKUP(J182,'구매현황_2301-2603'!$E$2:$I$1312,5,0)</f>
        <v>#N/A</v>
      </c>
      <c r="R182" t="e">
        <f>VLOOKUP(Q182,리드타임!$B$3:$D$10,3,0)</f>
        <v>#N/A</v>
      </c>
      <c r="S182">
        <f t="shared" si="14"/>
        <v>11.25</v>
      </c>
    </row>
    <row r="183" spans="1:19" ht="15.75">
      <c r="A183" s="10">
        <v>182</v>
      </c>
      <c r="B183" s="3" t="s">
        <v>21</v>
      </c>
      <c r="C183" s="2" t="s">
        <v>2606</v>
      </c>
      <c r="D183" s="2" t="s">
        <v>314</v>
      </c>
      <c r="E183" s="2" t="s">
        <v>2607</v>
      </c>
      <c r="F183" s="4">
        <v>212</v>
      </c>
      <c r="G183" s="10" t="str">
        <f t="shared" si="15"/>
        <v xml:space="preserve">2024/05 </v>
      </c>
      <c r="H183" s="10">
        <f t="shared" si="12"/>
        <v>705</v>
      </c>
      <c r="J183" t="s">
        <v>285</v>
      </c>
      <c r="K183" t="s">
        <v>264</v>
      </c>
      <c r="L183" t="s">
        <v>56</v>
      </c>
      <c r="M183" s="8">
        <v>300</v>
      </c>
      <c r="N183" s="12">
        <f t="shared" si="13"/>
        <v>15</v>
      </c>
      <c r="O183" t="str">
        <f t="shared" si="16"/>
        <v xml:space="preserve">2024/01 </v>
      </c>
      <c r="P183">
        <f t="shared" si="17"/>
        <v>100</v>
      </c>
      <c r="Q183" t="e">
        <f>VLOOKUP(J183,'구매현황_2301-2603'!$E$2:$I$1312,5,0)</f>
        <v>#N/A</v>
      </c>
      <c r="R183" t="e">
        <f>VLOOKUP(Q183,리드타임!$B$3:$D$10,3,0)</f>
        <v>#N/A</v>
      </c>
      <c r="S183">
        <f t="shared" si="14"/>
        <v>67.5</v>
      </c>
    </row>
    <row r="184" spans="1:19" ht="15.75">
      <c r="A184" s="10">
        <v>183</v>
      </c>
      <c r="B184" s="3" t="s">
        <v>21</v>
      </c>
      <c r="C184" s="2" t="s">
        <v>2614</v>
      </c>
      <c r="D184" s="2" t="s">
        <v>318</v>
      </c>
      <c r="E184" s="2" t="s">
        <v>2615</v>
      </c>
      <c r="F184" s="4">
        <v>40</v>
      </c>
      <c r="G184" s="10" t="str">
        <f t="shared" si="15"/>
        <v xml:space="preserve">2024/04 </v>
      </c>
      <c r="H184" s="10">
        <f t="shared" si="12"/>
        <v>210</v>
      </c>
      <c r="J184" t="s">
        <v>286</v>
      </c>
      <c r="K184" t="s">
        <v>264</v>
      </c>
      <c r="L184" t="s">
        <v>90</v>
      </c>
      <c r="M184" s="8">
        <v>20</v>
      </c>
      <c r="N184" s="12">
        <f t="shared" si="13"/>
        <v>1</v>
      </c>
      <c r="O184" t="str">
        <f t="shared" si="16"/>
        <v xml:space="preserve">2024/01 </v>
      </c>
      <c r="P184">
        <f t="shared" si="17"/>
        <v>10</v>
      </c>
      <c r="Q184" t="e">
        <f>VLOOKUP(J184,'구매현황_2301-2603'!$E$2:$I$1312,5,0)</f>
        <v>#N/A</v>
      </c>
      <c r="R184" t="e">
        <f>VLOOKUP(Q184,리드타임!$B$3:$D$10,3,0)</f>
        <v>#N/A</v>
      </c>
      <c r="S184">
        <f t="shared" si="14"/>
        <v>4.5</v>
      </c>
    </row>
    <row r="185" spans="1:19" ht="15.75">
      <c r="A185" s="10">
        <v>184</v>
      </c>
      <c r="B185" s="3" t="s">
        <v>21</v>
      </c>
      <c r="C185" s="2" t="s">
        <v>2616</v>
      </c>
      <c r="D185" s="2" t="s">
        <v>318</v>
      </c>
      <c r="E185" s="2" t="s">
        <v>2617</v>
      </c>
      <c r="F185" s="4">
        <v>110</v>
      </c>
      <c r="G185" s="10" t="str">
        <f t="shared" si="15"/>
        <v xml:space="preserve">2024/01 </v>
      </c>
      <c r="H185" s="10">
        <f t="shared" si="12"/>
        <v>120</v>
      </c>
      <c r="J185" t="s">
        <v>287</v>
      </c>
      <c r="K185" t="s">
        <v>264</v>
      </c>
      <c r="L185" t="s">
        <v>245</v>
      </c>
      <c r="M185" s="8">
        <v>50</v>
      </c>
      <c r="N185" s="12">
        <f t="shared" si="13"/>
        <v>2.5</v>
      </c>
      <c r="O185" t="str">
        <f t="shared" si="16"/>
        <v xml:space="preserve">2024/01 </v>
      </c>
      <c r="P185">
        <f t="shared" si="17"/>
        <v>30</v>
      </c>
      <c r="Q185" t="e">
        <f>VLOOKUP(J185,'구매현황_2301-2603'!$E$2:$I$1312,5,0)</f>
        <v>#N/A</v>
      </c>
      <c r="R185" t="e">
        <f>VLOOKUP(Q185,리드타임!$B$3:$D$10,3,0)</f>
        <v>#N/A</v>
      </c>
      <c r="S185">
        <f t="shared" si="14"/>
        <v>11.25</v>
      </c>
    </row>
    <row r="186" spans="1:19" ht="15.75">
      <c r="A186" s="10">
        <v>185</v>
      </c>
      <c r="B186" s="3" t="s">
        <v>21</v>
      </c>
      <c r="C186" s="2" t="s">
        <v>2620</v>
      </c>
      <c r="D186" s="2" t="s">
        <v>318</v>
      </c>
      <c r="E186" s="2" t="s">
        <v>2621</v>
      </c>
      <c r="F186" s="4">
        <v>10</v>
      </c>
      <c r="G186" s="10" t="str">
        <f t="shared" si="15"/>
        <v xml:space="preserve">2024/01 </v>
      </c>
      <c r="H186" s="10">
        <f t="shared" si="12"/>
        <v>60</v>
      </c>
      <c r="J186" t="s">
        <v>288</v>
      </c>
      <c r="K186" t="s">
        <v>264</v>
      </c>
      <c r="L186" t="s">
        <v>78</v>
      </c>
      <c r="M186" s="8">
        <v>46</v>
      </c>
      <c r="N186" s="12">
        <f t="shared" si="13"/>
        <v>2.2999999999999998</v>
      </c>
      <c r="O186" t="str">
        <f t="shared" si="16"/>
        <v xml:space="preserve">2024/01 </v>
      </c>
      <c r="P186">
        <f t="shared" si="17"/>
        <v>30</v>
      </c>
      <c r="Q186" t="e">
        <f>VLOOKUP(J186,'구매현황_2301-2603'!$E$2:$I$1312,5,0)</f>
        <v>#N/A</v>
      </c>
      <c r="R186" t="e">
        <f>VLOOKUP(Q186,리드타임!$B$3:$D$10,3,0)</f>
        <v>#N/A</v>
      </c>
      <c r="S186">
        <f t="shared" si="14"/>
        <v>10.35</v>
      </c>
    </row>
    <row r="187" spans="1:19" ht="15.75">
      <c r="A187" s="10">
        <v>186</v>
      </c>
      <c r="B187" s="3" t="s">
        <v>21</v>
      </c>
      <c r="C187" s="2" t="s">
        <v>2624</v>
      </c>
      <c r="D187" s="2" t="s">
        <v>318</v>
      </c>
      <c r="E187" s="2" t="s">
        <v>2625</v>
      </c>
      <c r="F187" s="4">
        <v>60</v>
      </c>
      <c r="G187" s="10" t="str">
        <f t="shared" si="15"/>
        <v xml:space="preserve">2024/01 </v>
      </c>
      <c r="H187" s="10">
        <f t="shared" si="12"/>
        <v>130</v>
      </c>
      <c r="J187" t="s">
        <v>289</v>
      </c>
      <c r="K187" t="s">
        <v>264</v>
      </c>
      <c r="L187" t="s">
        <v>290</v>
      </c>
      <c r="M187" s="8">
        <v>50</v>
      </c>
      <c r="N187" s="12">
        <f t="shared" si="13"/>
        <v>2.5</v>
      </c>
      <c r="O187" t="str">
        <f t="shared" si="16"/>
        <v xml:space="preserve">2024/01 </v>
      </c>
      <c r="P187">
        <f t="shared" si="17"/>
        <v>20</v>
      </c>
      <c r="Q187" t="e">
        <f>VLOOKUP(J187,'구매현황_2301-2603'!$E$2:$I$1312,5,0)</f>
        <v>#N/A</v>
      </c>
      <c r="R187" t="e">
        <f>VLOOKUP(Q187,리드타임!$B$3:$D$10,3,0)</f>
        <v>#N/A</v>
      </c>
      <c r="S187">
        <f t="shared" si="14"/>
        <v>11.25</v>
      </c>
    </row>
    <row r="188" spans="1:19" ht="15.75">
      <c r="A188" s="10">
        <v>187</v>
      </c>
      <c r="B188" s="3" t="s">
        <v>21</v>
      </c>
      <c r="C188" s="2" t="s">
        <v>2628</v>
      </c>
      <c r="D188" s="2" t="s">
        <v>318</v>
      </c>
      <c r="E188" s="2" t="s">
        <v>2629</v>
      </c>
      <c r="F188" s="4">
        <v>100</v>
      </c>
      <c r="G188" s="10" t="str">
        <f t="shared" si="15"/>
        <v xml:space="preserve">2024/08 </v>
      </c>
      <c r="H188" s="10">
        <f t="shared" si="12"/>
        <v>600</v>
      </c>
      <c r="J188" t="s">
        <v>291</v>
      </c>
      <c r="K188" t="s">
        <v>264</v>
      </c>
      <c r="L188" t="s">
        <v>58</v>
      </c>
      <c r="M188" s="8">
        <v>160</v>
      </c>
      <c r="N188" s="12">
        <f t="shared" si="13"/>
        <v>8</v>
      </c>
      <c r="O188" t="str">
        <f t="shared" si="16"/>
        <v xml:space="preserve">2024/01 </v>
      </c>
      <c r="P188">
        <f t="shared" si="17"/>
        <v>70</v>
      </c>
      <c r="Q188" t="e">
        <f>VLOOKUP(J188,'구매현황_2301-2603'!$E$2:$I$1312,5,0)</f>
        <v>#N/A</v>
      </c>
      <c r="R188" t="e">
        <f>VLOOKUP(Q188,리드타임!$B$3:$D$10,3,0)</f>
        <v>#N/A</v>
      </c>
      <c r="S188">
        <f t="shared" si="14"/>
        <v>36</v>
      </c>
    </row>
    <row r="189" spans="1:19" ht="15.75">
      <c r="A189" s="10">
        <v>188</v>
      </c>
      <c r="B189" s="3" t="s">
        <v>21</v>
      </c>
      <c r="C189" s="2" t="s">
        <v>2632</v>
      </c>
      <c r="D189" s="2" t="s">
        <v>318</v>
      </c>
      <c r="E189" s="2" t="s">
        <v>2633</v>
      </c>
      <c r="F189" s="4">
        <v>120</v>
      </c>
      <c r="G189" s="10" t="str">
        <f t="shared" si="15"/>
        <v xml:space="preserve">2024/06 </v>
      </c>
      <c r="H189" s="10">
        <f t="shared" si="12"/>
        <v>184</v>
      </c>
      <c r="J189" t="s">
        <v>292</v>
      </c>
      <c r="K189" t="s">
        <v>264</v>
      </c>
      <c r="L189" t="s">
        <v>80</v>
      </c>
      <c r="M189" s="8">
        <v>27</v>
      </c>
      <c r="N189" s="12">
        <f t="shared" si="13"/>
        <v>1.35</v>
      </c>
      <c r="O189" t="str">
        <f t="shared" si="16"/>
        <v xml:space="preserve">2024/01 </v>
      </c>
      <c r="P189">
        <f t="shared" si="17"/>
        <v>27</v>
      </c>
      <c r="Q189" t="e">
        <f>VLOOKUP(J189,'구매현황_2301-2603'!$E$2:$I$1312,5,0)</f>
        <v>#N/A</v>
      </c>
      <c r="R189" t="e">
        <f>VLOOKUP(Q189,리드타임!$B$3:$D$10,3,0)</f>
        <v>#N/A</v>
      </c>
      <c r="S189">
        <f t="shared" si="14"/>
        <v>6.0750000000000002</v>
      </c>
    </row>
    <row r="190" spans="1:19" ht="15.75">
      <c r="A190" s="10">
        <v>189</v>
      </c>
      <c r="B190" s="3" t="s">
        <v>21</v>
      </c>
      <c r="C190" s="2" t="s">
        <v>2636</v>
      </c>
      <c r="D190" s="2" t="s">
        <v>2312</v>
      </c>
      <c r="E190" s="2" t="s">
        <v>2637</v>
      </c>
      <c r="F190" s="4">
        <v>15</v>
      </c>
      <c r="G190" s="10" t="str">
        <f t="shared" si="15"/>
        <v xml:space="preserve">2024/06 </v>
      </c>
      <c r="H190" s="10">
        <f t="shared" si="12"/>
        <v>143</v>
      </c>
      <c r="J190" t="s">
        <v>293</v>
      </c>
      <c r="K190" t="s">
        <v>264</v>
      </c>
      <c r="L190" t="s">
        <v>99</v>
      </c>
      <c r="M190" s="8">
        <v>2500</v>
      </c>
      <c r="N190" s="12">
        <f t="shared" si="13"/>
        <v>125</v>
      </c>
      <c r="O190" t="str">
        <f t="shared" si="16"/>
        <v xml:space="preserve">2024/01 </v>
      </c>
      <c r="P190">
        <f t="shared" si="17"/>
        <v>1000</v>
      </c>
      <c r="Q190" t="e">
        <f>VLOOKUP(J190,'구매현황_2301-2603'!$E$2:$I$1312,5,0)</f>
        <v>#N/A</v>
      </c>
      <c r="R190" t="e">
        <f>VLOOKUP(Q190,리드타임!$B$3:$D$10,3,0)</f>
        <v>#N/A</v>
      </c>
      <c r="S190">
        <f t="shared" si="14"/>
        <v>562.5</v>
      </c>
    </row>
    <row r="191" spans="1:19" ht="15.75">
      <c r="A191" s="10">
        <v>190</v>
      </c>
      <c r="B191" s="3" t="s">
        <v>21</v>
      </c>
      <c r="C191" s="2" t="s">
        <v>2638</v>
      </c>
      <c r="D191" s="2" t="s">
        <v>2312</v>
      </c>
      <c r="E191" s="2" t="s">
        <v>2639</v>
      </c>
      <c r="F191" s="4">
        <v>10</v>
      </c>
      <c r="G191" s="10" t="str">
        <f t="shared" si="15"/>
        <v xml:space="preserve">2024/04 </v>
      </c>
      <c r="H191" s="10">
        <f t="shared" si="12"/>
        <v>152</v>
      </c>
      <c r="J191" t="s">
        <v>3011</v>
      </c>
      <c r="K191" t="s">
        <v>294</v>
      </c>
      <c r="L191" t="s">
        <v>52</v>
      </c>
      <c r="M191" s="8">
        <v>4</v>
      </c>
      <c r="N191" s="12">
        <f t="shared" si="13"/>
        <v>0.2</v>
      </c>
      <c r="O191" t="str">
        <f t="shared" si="16"/>
        <v xml:space="preserve">2024/01 </v>
      </c>
      <c r="P191">
        <f t="shared" si="17"/>
        <v>2</v>
      </c>
      <c r="Q191" t="e">
        <f>VLOOKUP(J191,'구매현황_2301-2603'!$E$2:$I$1312,5,0)</f>
        <v>#N/A</v>
      </c>
      <c r="R191" t="e">
        <f>VLOOKUP(Q191,리드타임!$B$3:$D$10,3,0)</f>
        <v>#N/A</v>
      </c>
      <c r="S191">
        <f t="shared" si="14"/>
        <v>0.9</v>
      </c>
    </row>
    <row r="192" spans="1:19" ht="15.75">
      <c r="A192" s="10">
        <v>191</v>
      </c>
      <c r="B192" s="3" t="s">
        <v>21</v>
      </c>
      <c r="C192" s="2" t="s">
        <v>2654</v>
      </c>
      <c r="D192" s="2" t="s">
        <v>318</v>
      </c>
      <c r="E192" s="2" t="s">
        <v>2655</v>
      </c>
      <c r="F192" s="4">
        <v>100</v>
      </c>
      <c r="G192" s="10" t="str">
        <f t="shared" si="15"/>
        <v xml:space="preserve">2024/01 </v>
      </c>
      <c r="H192" s="10">
        <f t="shared" si="12"/>
        <v>200</v>
      </c>
      <c r="J192" t="s">
        <v>3012</v>
      </c>
      <c r="K192" t="s">
        <v>294</v>
      </c>
      <c r="L192" t="s">
        <v>104</v>
      </c>
      <c r="M192" s="8">
        <v>2</v>
      </c>
      <c r="N192" s="12">
        <f t="shared" si="13"/>
        <v>0.1</v>
      </c>
      <c r="O192" t="str">
        <f t="shared" si="16"/>
        <v xml:space="preserve">2024/01 </v>
      </c>
      <c r="P192">
        <f t="shared" si="17"/>
        <v>2</v>
      </c>
      <c r="Q192" t="e">
        <f>VLOOKUP(J192,'구매현황_2301-2603'!$E$2:$I$1312,5,0)</f>
        <v>#N/A</v>
      </c>
      <c r="R192" t="e">
        <f>VLOOKUP(Q192,리드타임!$B$3:$D$10,3,0)</f>
        <v>#N/A</v>
      </c>
      <c r="S192">
        <f t="shared" si="14"/>
        <v>0.45</v>
      </c>
    </row>
    <row r="193" spans="1:19" ht="15.75">
      <c r="A193" s="10">
        <v>192</v>
      </c>
      <c r="B193" s="3" t="s">
        <v>21</v>
      </c>
      <c r="C193" s="2" t="s">
        <v>2656</v>
      </c>
      <c r="D193" s="2" t="s">
        <v>2312</v>
      </c>
      <c r="E193" s="2" t="s">
        <v>2657</v>
      </c>
      <c r="F193" s="4">
        <v>20</v>
      </c>
      <c r="G193" s="10" t="str">
        <f t="shared" si="15"/>
        <v xml:space="preserve">2024/01 </v>
      </c>
      <c r="H193" s="10">
        <f t="shared" si="12"/>
        <v>100</v>
      </c>
      <c r="J193" t="s">
        <v>295</v>
      </c>
      <c r="K193" t="s">
        <v>294</v>
      </c>
      <c r="L193" t="s">
        <v>65</v>
      </c>
      <c r="M193" s="8">
        <v>8</v>
      </c>
      <c r="N193" s="12">
        <f t="shared" si="13"/>
        <v>0.4</v>
      </c>
      <c r="O193" t="str">
        <f t="shared" si="16"/>
        <v xml:space="preserve">2024/01 </v>
      </c>
      <c r="P193">
        <f t="shared" si="17"/>
        <v>4</v>
      </c>
      <c r="Q193" t="e">
        <f>VLOOKUP(J193,'구매현황_2301-2603'!$E$2:$I$1312,5,0)</f>
        <v>#N/A</v>
      </c>
      <c r="R193" t="e">
        <f>VLOOKUP(Q193,리드타임!$B$3:$D$10,3,0)</f>
        <v>#N/A</v>
      </c>
      <c r="S193">
        <f t="shared" si="14"/>
        <v>1.8</v>
      </c>
    </row>
    <row r="194" spans="1:19" ht="15.75">
      <c r="A194" s="10">
        <v>193</v>
      </c>
      <c r="B194" s="3" t="s">
        <v>21</v>
      </c>
      <c r="C194" s="2" t="s">
        <v>2669</v>
      </c>
      <c r="D194" s="2" t="s">
        <v>2668</v>
      </c>
      <c r="E194" s="2" t="s">
        <v>2648</v>
      </c>
      <c r="F194" s="4">
        <v>5</v>
      </c>
      <c r="G194" s="10" t="str">
        <f t="shared" si="15"/>
        <v xml:space="preserve">2024/01 </v>
      </c>
      <c r="H194" s="10">
        <f t="shared" ref="H194:H257" si="18">_xlfn.MAXIFS(F:F,C:C,C194,G:G,G194)</f>
        <v>20</v>
      </c>
      <c r="J194" t="s">
        <v>296</v>
      </c>
      <c r="K194" t="s">
        <v>294</v>
      </c>
      <c r="L194" t="s">
        <v>75</v>
      </c>
      <c r="M194" s="8">
        <v>10</v>
      </c>
      <c r="N194" s="12">
        <f t="shared" ref="N194:N257" si="19">+M194/20</f>
        <v>0.5</v>
      </c>
      <c r="O194" t="str">
        <f t="shared" si="16"/>
        <v xml:space="preserve">2024/01 </v>
      </c>
      <c r="P194">
        <f t="shared" si="17"/>
        <v>10</v>
      </c>
      <c r="Q194" t="e">
        <f>VLOOKUP(J194,'구매현황_2301-2603'!$E$2:$I$1312,5,0)</f>
        <v>#N/A</v>
      </c>
      <c r="R194" t="e">
        <f>VLOOKUP(Q194,리드타임!$B$3:$D$10,3,0)</f>
        <v>#N/A</v>
      </c>
      <c r="S194">
        <f t="shared" ref="S194:S257" si="20">IFERROR(N194/20*R194,N194/20*90)</f>
        <v>2.25</v>
      </c>
    </row>
    <row r="195" spans="1:19" ht="15.75">
      <c r="A195" s="10">
        <v>194</v>
      </c>
      <c r="B195" s="3" t="s">
        <v>21</v>
      </c>
      <c r="C195" s="2" t="s">
        <v>2677</v>
      </c>
      <c r="D195" s="2" t="s">
        <v>2664</v>
      </c>
      <c r="E195" s="2" t="s">
        <v>2648</v>
      </c>
      <c r="F195" s="4">
        <v>5</v>
      </c>
      <c r="G195" s="10" t="str">
        <f t="shared" ref="G195:G258" si="21">INDEX($B$2:$B$9999,MATCH(_xlfn.MAXIFS($F$2:$F$9999,$C$2:$C$9999,C195),$F$1:$F$9999,0))</f>
        <v xml:space="preserve">2024/01 </v>
      </c>
      <c r="H195" s="10">
        <f t="shared" si="18"/>
        <v>20</v>
      </c>
      <c r="J195" t="s">
        <v>297</v>
      </c>
      <c r="K195" t="s">
        <v>294</v>
      </c>
      <c r="L195" t="s">
        <v>56</v>
      </c>
      <c r="M195" s="8">
        <v>200</v>
      </c>
      <c r="N195" s="12">
        <f t="shared" si="19"/>
        <v>10</v>
      </c>
      <c r="O195" t="str">
        <f t="shared" ref="O195:O258" si="22">VLOOKUP(J195,$C$2:$G$9999,5,0)</f>
        <v xml:space="preserve">2024/01 </v>
      </c>
      <c r="P195">
        <f t="shared" ref="P195:P258" si="23">VLOOKUP(J195,$C$2:$H$9999,6,0)</f>
        <v>50</v>
      </c>
      <c r="Q195" t="e">
        <f>VLOOKUP(J195,'구매현황_2301-2603'!$E$2:$I$1312,5,0)</f>
        <v>#N/A</v>
      </c>
      <c r="R195" t="e">
        <f>VLOOKUP(Q195,리드타임!$B$3:$D$10,3,0)</f>
        <v>#N/A</v>
      </c>
      <c r="S195">
        <f t="shared" si="20"/>
        <v>45</v>
      </c>
    </row>
    <row r="196" spans="1:19" ht="15.75">
      <c r="A196" s="10">
        <v>195</v>
      </c>
      <c r="B196" s="3" t="s">
        <v>21</v>
      </c>
      <c r="C196" s="2" t="s">
        <v>2678</v>
      </c>
      <c r="D196" s="2" t="s">
        <v>2312</v>
      </c>
      <c r="E196" s="2" t="s">
        <v>2679</v>
      </c>
      <c r="F196" s="4">
        <v>5</v>
      </c>
      <c r="G196" s="10" t="str">
        <f t="shared" si="21"/>
        <v xml:space="preserve">2024/01 </v>
      </c>
      <c r="H196" s="10">
        <f t="shared" si="18"/>
        <v>5</v>
      </c>
      <c r="J196" t="s">
        <v>298</v>
      </c>
      <c r="K196" t="s">
        <v>294</v>
      </c>
      <c r="L196" t="s">
        <v>90</v>
      </c>
      <c r="M196" s="8">
        <v>2</v>
      </c>
      <c r="N196" s="12">
        <f t="shared" si="19"/>
        <v>0.1</v>
      </c>
      <c r="O196" t="str">
        <f t="shared" si="22"/>
        <v xml:space="preserve">2024/01 </v>
      </c>
      <c r="P196">
        <f t="shared" si="23"/>
        <v>2</v>
      </c>
      <c r="Q196" t="e">
        <f>VLOOKUP(J196,'구매현황_2301-2603'!$E$2:$I$1312,5,0)</f>
        <v>#N/A</v>
      </c>
      <c r="R196" t="e">
        <f>VLOOKUP(Q196,리드타임!$B$3:$D$10,3,0)</f>
        <v>#N/A</v>
      </c>
      <c r="S196">
        <f t="shared" si="20"/>
        <v>0.45</v>
      </c>
    </row>
    <row r="197" spans="1:19" ht="15.75">
      <c r="A197" s="10">
        <v>196</v>
      </c>
      <c r="B197" s="3" t="s">
        <v>21</v>
      </c>
      <c r="C197" s="2" t="s">
        <v>2684</v>
      </c>
      <c r="D197" s="2" t="s">
        <v>2312</v>
      </c>
      <c r="E197" s="2" t="s">
        <v>2685</v>
      </c>
      <c r="F197" s="4">
        <v>200</v>
      </c>
      <c r="G197" s="10" t="str">
        <f t="shared" si="21"/>
        <v xml:space="preserve">2024/01 </v>
      </c>
      <c r="H197" s="10">
        <f t="shared" si="18"/>
        <v>200</v>
      </c>
      <c r="J197" t="s">
        <v>300</v>
      </c>
      <c r="K197" t="s">
        <v>299</v>
      </c>
      <c r="L197" t="s">
        <v>54</v>
      </c>
      <c r="M197" s="8">
        <v>10</v>
      </c>
      <c r="N197" s="12">
        <f t="shared" si="19"/>
        <v>0.5</v>
      </c>
      <c r="O197" t="str">
        <f t="shared" si="22"/>
        <v xml:space="preserve">2024/01 </v>
      </c>
      <c r="P197">
        <f t="shared" si="23"/>
        <v>10</v>
      </c>
      <c r="Q197" t="e">
        <f>VLOOKUP(J197,'구매현황_2301-2603'!$E$2:$I$1312,5,0)</f>
        <v>#N/A</v>
      </c>
      <c r="R197" t="e">
        <f>VLOOKUP(Q197,리드타임!$B$3:$D$10,3,0)</f>
        <v>#N/A</v>
      </c>
      <c r="S197">
        <f t="shared" si="20"/>
        <v>2.25</v>
      </c>
    </row>
    <row r="198" spans="1:19" ht="15.75">
      <c r="A198" s="10">
        <v>197</v>
      </c>
      <c r="B198" s="3" t="s">
        <v>21</v>
      </c>
      <c r="C198" s="2" t="s">
        <v>2690</v>
      </c>
      <c r="D198" s="2" t="s">
        <v>2661</v>
      </c>
      <c r="E198" s="2" t="s">
        <v>2648</v>
      </c>
      <c r="F198" s="4">
        <v>5</v>
      </c>
      <c r="G198" s="10" t="str">
        <f t="shared" si="21"/>
        <v xml:space="preserve">2024/01 </v>
      </c>
      <c r="H198" s="10">
        <f t="shared" si="18"/>
        <v>5</v>
      </c>
      <c r="J198" t="s">
        <v>301</v>
      </c>
      <c r="K198" t="s">
        <v>299</v>
      </c>
      <c r="L198" t="s">
        <v>184</v>
      </c>
      <c r="M198" s="8">
        <v>31</v>
      </c>
      <c r="N198" s="12">
        <f t="shared" si="19"/>
        <v>1.55</v>
      </c>
      <c r="O198" t="str">
        <f t="shared" si="22"/>
        <v xml:space="preserve">2024/04 </v>
      </c>
      <c r="P198">
        <f t="shared" si="23"/>
        <v>26</v>
      </c>
      <c r="Q198" t="e">
        <f>VLOOKUP(J198,'구매현황_2301-2603'!$E$2:$I$1312,5,0)</f>
        <v>#N/A</v>
      </c>
      <c r="R198" t="e">
        <f>VLOOKUP(Q198,리드타임!$B$3:$D$10,3,0)</f>
        <v>#N/A</v>
      </c>
      <c r="S198">
        <f t="shared" si="20"/>
        <v>6.9749999999999996</v>
      </c>
    </row>
    <row r="199" spans="1:19" ht="15.75">
      <c r="A199" s="10">
        <v>198</v>
      </c>
      <c r="B199" s="3" t="s">
        <v>21</v>
      </c>
      <c r="C199" s="2" t="s">
        <v>2698</v>
      </c>
      <c r="D199" s="2" t="s">
        <v>2697</v>
      </c>
      <c r="E199" s="2" t="s">
        <v>2699</v>
      </c>
      <c r="F199" s="4">
        <v>2</v>
      </c>
      <c r="G199" s="10" t="str">
        <f t="shared" si="21"/>
        <v xml:space="preserve">2024/01 </v>
      </c>
      <c r="H199" s="10">
        <f t="shared" si="18"/>
        <v>2</v>
      </c>
      <c r="J199" t="s">
        <v>302</v>
      </c>
      <c r="K199" t="s">
        <v>299</v>
      </c>
      <c r="L199" t="s">
        <v>75</v>
      </c>
      <c r="M199" s="8">
        <v>10</v>
      </c>
      <c r="N199" s="12">
        <f t="shared" si="19"/>
        <v>0.5</v>
      </c>
      <c r="O199" t="str">
        <f t="shared" si="22"/>
        <v xml:space="preserve">2024/01 </v>
      </c>
      <c r="P199">
        <f t="shared" si="23"/>
        <v>10</v>
      </c>
      <c r="Q199" t="e">
        <f>VLOOKUP(J199,'구매현황_2301-2603'!$E$2:$I$1312,5,0)</f>
        <v>#N/A</v>
      </c>
      <c r="R199" t="e">
        <f>VLOOKUP(Q199,리드타임!$B$3:$D$10,3,0)</f>
        <v>#N/A</v>
      </c>
      <c r="S199">
        <f t="shared" si="20"/>
        <v>2.25</v>
      </c>
    </row>
    <row r="200" spans="1:19" ht="15.75">
      <c r="A200" s="10">
        <v>199</v>
      </c>
      <c r="B200" s="3" t="s">
        <v>21</v>
      </c>
      <c r="C200" s="2" t="s">
        <v>2704</v>
      </c>
      <c r="D200" s="2" t="s">
        <v>2703</v>
      </c>
      <c r="E200" s="2" t="s">
        <v>2705</v>
      </c>
      <c r="F200" s="4">
        <v>6</v>
      </c>
      <c r="G200" s="10" t="str">
        <f t="shared" si="21"/>
        <v xml:space="preserve">2024/01 </v>
      </c>
      <c r="H200" s="10">
        <f t="shared" si="18"/>
        <v>6</v>
      </c>
      <c r="J200" t="s">
        <v>303</v>
      </c>
      <c r="K200" t="s">
        <v>299</v>
      </c>
      <c r="L200" t="s">
        <v>56</v>
      </c>
      <c r="M200" s="8">
        <v>110</v>
      </c>
      <c r="N200" s="12">
        <f t="shared" si="19"/>
        <v>5.5</v>
      </c>
      <c r="O200" t="str">
        <f t="shared" si="22"/>
        <v xml:space="preserve">2024/01 </v>
      </c>
      <c r="P200">
        <f t="shared" si="23"/>
        <v>80</v>
      </c>
      <c r="Q200" t="e">
        <f>VLOOKUP(J200,'구매현황_2301-2603'!$E$2:$I$1312,5,0)</f>
        <v>#N/A</v>
      </c>
      <c r="R200" t="e">
        <f>VLOOKUP(Q200,리드타임!$B$3:$D$10,3,0)</f>
        <v>#N/A</v>
      </c>
      <c r="S200">
        <f t="shared" si="20"/>
        <v>24.750000000000004</v>
      </c>
    </row>
    <row r="201" spans="1:19" ht="15.75">
      <c r="A201" s="10">
        <v>200</v>
      </c>
      <c r="B201" s="3" t="s">
        <v>21</v>
      </c>
      <c r="C201" s="2" t="s">
        <v>2712</v>
      </c>
      <c r="D201" s="2" t="s">
        <v>1267</v>
      </c>
      <c r="E201" s="2" t="s">
        <v>2713</v>
      </c>
      <c r="F201" s="4">
        <v>18</v>
      </c>
      <c r="G201" s="10" t="str">
        <f t="shared" si="21"/>
        <v xml:space="preserve">2024/01 </v>
      </c>
      <c r="H201" s="10">
        <f t="shared" si="18"/>
        <v>125</v>
      </c>
      <c r="J201" t="s">
        <v>304</v>
      </c>
      <c r="K201" t="s">
        <v>299</v>
      </c>
      <c r="L201" t="s">
        <v>58</v>
      </c>
      <c r="M201" s="8">
        <v>50</v>
      </c>
      <c r="N201" s="12">
        <f t="shared" si="19"/>
        <v>2.5</v>
      </c>
      <c r="O201" t="str">
        <f t="shared" si="22"/>
        <v xml:space="preserve">2024/01 </v>
      </c>
      <c r="P201">
        <f t="shared" si="23"/>
        <v>50</v>
      </c>
      <c r="Q201" t="e">
        <f>VLOOKUP(J201,'구매현황_2301-2603'!$E$2:$I$1312,5,0)</f>
        <v>#N/A</v>
      </c>
      <c r="R201" t="e">
        <f>VLOOKUP(Q201,리드타임!$B$3:$D$10,3,0)</f>
        <v>#N/A</v>
      </c>
      <c r="S201">
        <f t="shared" si="20"/>
        <v>11.25</v>
      </c>
    </row>
    <row r="202" spans="1:19" ht="15.75">
      <c r="A202" s="10">
        <v>201</v>
      </c>
      <c r="B202" s="3" t="s">
        <v>21</v>
      </c>
      <c r="C202" s="2" t="s">
        <v>2722</v>
      </c>
      <c r="D202" s="2" t="s">
        <v>1267</v>
      </c>
      <c r="E202" s="2" t="s">
        <v>2723</v>
      </c>
      <c r="F202" s="4">
        <v>9</v>
      </c>
      <c r="G202" s="10" t="str">
        <f t="shared" si="21"/>
        <v xml:space="preserve">2024/02 </v>
      </c>
      <c r="H202" s="10">
        <f t="shared" si="18"/>
        <v>93</v>
      </c>
      <c r="J202" t="s">
        <v>305</v>
      </c>
      <c r="K202" t="s">
        <v>299</v>
      </c>
      <c r="L202" t="s">
        <v>80</v>
      </c>
      <c r="M202" s="8">
        <v>71</v>
      </c>
      <c r="N202" s="12">
        <f t="shared" si="19"/>
        <v>3.55</v>
      </c>
      <c r="O202" t="str">
        <f t="shared" si="22"/>
        <v xml:space="preserve">2024/12 </v>
      </c>
      <c r="P202">
        <f t="shared" si="23"/>
        <v>71</v>
      </c>
      <c r="Q202" t="e">
        <f>VLOOKUP(J202,'구매현황_2301-2603'!$E$2:$I$1312,5,0)</f>
        <v>#N/A</v>
      </c>
      <c r="R202" t="e">
        <f>VLOOKUP(Q202,리드타임!$B$3:$D$10,3,0)</f>
        <v>#N/A</v>
      </c>
      <c r="S202">
        <f t="shared" si="20"/>
        <v>15.975</v>
      </c>
    </row>
    <row r="203" spans="1:19" ht="15.75">
      <c r="A203" s="10">
        <v>202</v>
      </c>
      <c r="B203" s="3" t="s">
        <v>21</v>
      </c>
      <c r="C203" s="2" t="s">
        <v>2726</v>
      </c>
      <c r="D203" s="2" t="s">
        <v>1267</v>
      </c>
      <c r="E203" s="2" t="s">
        <v>2727</v>
      </c>
      <c r="F203" s="4">
        <v>5</v>
      </c>
      <c r="G203" s="10" t="str">
        <f t="shared" si="21"/>
        <v xml:space="preserve">2024/01 </v>
      </c>
      <c r="H203" s="10">
        <f t="shared" si="18"/>
        <v>21</v>
      </c>
      <c r="J203" t="s">
        <v>306</v>
      </c>
      <c r="K203" t="s">
        <v>299</v>
      </c>
      <c r="L203" t="s">
        <v>102</v>
      </c>
      <c r="M203" s="8">
        <v>206</v>
      </c>
      <c r="N203" s="12">
        <f t="shared" si="19"/>
        <v>10.3</v>
      </c>
      <c r="O203" t="str">
        <f t="shared" si="22"/>
        <v xml:space="preserve">2024/01 </v>
      </c>
      <c r="P203">
        <f t="shared" si="23"/>
        <v>200</v>
      </c>
      <c r="Q203" t="e">
        <f>VLOOKUP(J203,'구매현황_2301-2603'!$E$2:$I$1312,5,0)</f>
        <v>#N/A</v>
      </c>
      <c r="R203" t="e">
        <f>VLOOKUP(Q203,리드타임!$B$3:$D$10,3,0)</f>
        <v>#N/A</v>
      </c>
      <c r="S203">
        <f t="shared" si="20"/>
        <v>46.35</v>
      </c>
    </row>
    <row r="204" spans="1:19" ht="15.75">
      <c r="A204" s="10">
        <v>203</v>
      </c>
      <c r="B204" s="3" t="s">
        <v>21</v>
      </c>
      <c r="C204" s="2" t="s">
        <v>2733</v>
      </c>
      <c r="D204" s="2" t="s">
        <v>2732</v>
      </c>
      <c r="E204" s="2" t="s">
        <v>2734</v>
      </c>
      <c r="F204" s="4">
        <v>36</v>
      </c>
      <c r="G204" s="10" t="str">
        <f t="shared" si="21"/>
        <v xml:space="preserve">2024/01 </v>
      </c>
      <c r="H204" s="10">
        <f t="shared" si="18"/>
        <v>36</v>
      </c>
      <c r="J204" t="s">
        <v>3013</v>
      </c>
      <c r="K204" t="s">
        <v>307</v>
      </c>
      <c r="L204" t="s">
        <v>73</v>
      </c>
      <c r="M204" s="8">
        <v>10</v>
      </c>
      <c r="N204" s="12">
        <f t="shared" si="19"/>
        <v>0.5</v>
      </c>
      <c r="O204" t="str">
        <f t="shared" si="22"/>
        <v xml:space="preserve">2024/01 </v>
      </c>
      <c r="P204">
        <f t="shared" si="23"/>
        <v>10</v>
      </c>
      <c r="Q204" t="e">
        <f>VLOOKUP(J204,'구매현황_2301-2603'!$E$2:$I$1312,5,0)</f>
        <v>#N/A</v>
      </c>
      <c r="R204" t="e">
        <f>VLOOKUP(Q204,리드타임!$B$3:$D$10,3,0)</f>
        <v>#N/A</v>
      </c>
      <c r="S204">
        <f t="shared" si="20"/>
        <v>2.25</v>
      </c>
    </row>
    <row r="205" spans="1:19" ht="15.75">
      <c r="A205" s="10">
        <v>204</v>
      </c>
      <c r="B205" s="3" t="s">
        <v>21</v>
      </c>
      <c r="C205" s="2" t="s">
        <v>2741</v>
      </c>
      <c r="D205" s="2" t="s">
        <v>2732</v>
      </c>
      <c r="E205" s="2" t="s">
        <v>2742</v>
      </c>
      <c r="F205" s="4">
        <v>9</v>
      </c>
      <c r="G205" s="10" t="str">
        <f t="shared" si="21"/>
        <v xml:space="preserve">2024/01 </v>
      </c>
      <c r="H205" s="10">
        <f t="shared" si="18"/>
        <v>50</v>
      </c>
      <c r="J205" t="s">
        <v>308</v>
      </c>
      <c r="K205" t="s">
        <v>307</v>
      </c>
      <c r="L205" t="s">
        <v>184</v>
      </c>
      <c r="M205" s="8">
        <v>9</v>
      </c>
      <c r="N205" s="12">
        <f t="shared" si="19"/>
        <v>0.45</v>
      </c>
      <c r="O205" t="str">
        <f t="shared" si="22"/>
        <v xml:space="preserve">2024/01 </v>
      </c>
      <c r="P205">
        <f t="shared" si="23"/>
        <v>6</v>
      </c>
      <c r="Q205" t="e">
        <f>VLOOKUP(J205,'구매현황_2301-2603'!$E$2:$I$1312,5,0)</f>
        <v>#N/A</v>
      </c>
      <c r="R205" t="e">
        <f>VLOOKUP(Q205,리드타임!$B$3:$D$10,3,0)</f>
        <v>#N/A</v>
      </c>
      <c r="S205">
        <f t="shared" si="20"/>
        <v>2.0249999999999999</v>
      </c>
    </row>
    <row r="206" spans="1:19" ht="15.75">
      <c r="A206" s="10">
        <v>205</v>
      </c>
      <c r="B206" s="3" t="s">
        <v>21</v>
      </c>
      <c r="C206" s="2" t="s">
        <v>2743</v>
      </c>
      <c r="D206" s="2" t="s">
        <v>2732</v>
      </c>
      <c r="E206" s="2" t="s">
        <v>2744</v>
      </c>
      <c r="F206" s="4">
        <v>10</v>
      </c>
      <c r="G206" s="10" t="str">
        <f t="shared" si="21"/>
        <v xml:space="preserve">2024/01 </v>
      </c>
      <c r="H206" s="10">
        <f t="shared" si="18"/>
        <v>60</v>
      </c>
      <c r="J206" t="s">
        <v>309</v>
      </c>
      <c r="K206" t="s">
        <v>307</v>
      </c>
      <c r="L206" t="s">
        <v>56</v>
      </c>
      <c r="M206" s="8">
        <v>36</v>
      </c>
      <c r="N206" s="12">
        <f t="shared" si="19"/>
        <v>1.8</v>
      </c>
      <c r="O206" t="str">
        <f t="shared" si="22"/>
        <v xml:space="preserve">2024/01 </v>
      </c>
      <c r="P206">
        <f t="shared" si="23"/>
        <v>32</v>
      </c>
      <c r="Q206" t="e">
        <f>VLOOKUP(J206,'구매현황_2301-2603'!$E$2:$I$1312,5,0)</f>
        <v>#N/A</v>
      </c>
      <c r="R206" t="e">
        <f>VLOOKUP(Q206,리드타임!$B$3:$D$10,3,0)</f>
        <v>#N/A</v>
      </c>
      <c r="S206">
        <f t="shared" si="20"/>
        <v>8.1</v>
      </c>
    </row>
    <row r="207" spans="1:19" ht="15.75">
      <c r="A207" s="10">
        <v>206</v>
      </c>
      <c r="B207" s="3" t="s">
        <v>21</v>
      </c>
      <c r="C207" s="2" t="s">
        <v>2747</v>
      </c>
      <c r="D207" s="2" t="s">
        <v>2732</v>
      </c>
      <c r="E207" s="2" t="s">
        <v>2748</v>
      </c>
      <c r="F207" s="4">
        <v>18</v>
      </c>
      <c r="G207" s="10" t="str">
        <f t="shared" si="21"/>
        <v xml:space="preserve">2024/04 </v>
      </c>
      <c r="H207" s="10">
        <f t="shared" si="18"/>
        <v>54</v>
      </c>
      <c r="J207" t="s">
        <v>3014</v>
      </c>
      <c r="K207" t="s">
        <v>310</v>
      </c>
      <c r="L207" t="s">
        <v>65</v>
      </c>
      <c r="M207" s="8">
        <v>1</v>
      </c>
      <c r="N207" s="12">
        <f t="shared" si="19"/>
        <v>0.05</v>
      </c>
      <c r="O207" t="str">
        <f t="shared" si="22"/>
        <v xml:space="preserve">2024/01 </v>
      </c>
      <c r="P207">
        <f t="shared" si="23"/>
        <v>1</v>
      </c>
      <c r="Q207" t="e">
        <f>VLOOKUP(J207,'구매현황_2301-2603'!$E$2:$I$1312,5,0)</f>
        <v>#N/A</v>
      </c>
      <c r="R207" t="e">
        <f>VLOOKUP(Q207,리드타임!$B$3:$D$10,3,0)</f>
        <v>#N/A</v>
      </c>
      <c r="S207">
        <f t="shared" si="20"/>
        <v>0.22500000000000001</v>
      </c>
    </row>
    <row r="208" spans="1:19" ht="15.75">
      <c r="A208" s="10">
        <v>207</v>
      </c>
      <c r="B208" s="3" t="s">
        <v>21</v>
      </c>
      <c r="C208" s="2" t="s">
        <v>2749</v>
      </c>
      <c r="D208" s="2" t="s">
        <v>1267</v>
      </c>
      <c r="E208" s="2" t="s">
        <v>2750</v>
      </c>
      <c r="F208" s="4">
        <v>8</v>
      </c>
      <c r="G208" s="10" t="str">
        <f t="shared" si="21"/>
        <v xml:space="preserve">2024/01 </v>
      </c>
      <c r="H208" s="10">
        <f t="shared" si="18"/>
        <v>100</v>
      </c>
      <c r="J208" t="s">
        <v>311</v>
      </c>
      <c r="K208" t="s">
        <v>310</v>
      </c>
      <c r="L208" t="s">
        <v>56</v>
      </c>
      <c r="M208" s="8">
        <v>16</v>
      </c>
      <c r="N208" s="12">
        <f t="shared" si="19"/>
        <v>0.8</v>
      </c>
      <c r="O208" t="str">
        <f t="shared" si="22"/>
        <v xml:space="preserve">2024/01 </v>
      </c>
      <c r="P208">
        <f t="shared" si="23"/>
        <v>6</v>
      </c>
      <c r="Q208" t="e">
        <f>VLOOKUP(J208,'구매현황_2301-2603'!$E$2:$I$1312,5,0)</f>
        <v>#N/A</v>
      </c>
      <c r="R208" t="e">
        <f>VLOOKUP(Q208,리드타임!$B$3:$D$10,3,0)</f>
        <v>#N/A</v>
      </c>
      <c r="S208">
        <f t="shared" si="20"/>
        <v>3.6</v>
      </c>
    </row>
    <row r="209" spans="1:19" ht="15.75">
      <c r="A209" s="10">
        <v>208</v>
      </c>
      <c r="B209" s="3" t="s">
        <v>21</v>
      </c>
      <c r="C209" s="2" t="s">
        <v>2760</v>
      </c>
      <c r="D209" s="2" t="s">
        <v>1443</v>
      </c>
      <c r="E209" s="2" t="s">
        <v>2761</v>
      </c>
      <c r="F209" s="4">
        <v>20</v>
      </c>
      <c r="G209" s="10" t="str">
        <f t="shared" si="21"/>
        <v xml:space="preserve">2024/01 </v>
      </c>
      <c r="H209" s="10">
        <f t="shared" si="18"/>
        <v>20</v>
      </c>
      <c r="J209" t="s">
        <v>313</v>
      </c>
      <c r="K209" t="s">
        <v>312</v>
      </c>
      <c r="L209" t="s">
        <v>56</v>
      </c>
      <c r="M209" s="8">
        <v>6</v>
      </c>
      <c r="N209" s="12">
        <f t="shared" si="19"/>
        <v>0.3</v>
      </c>
      <c r="O209" t="str">
        <f t="shared" si="22"/>
        <v xml:space="preserve">2024/01 </v>
      </c>
      <c r="P209">
        <f t="shared" si="23"/>
        <v>4</v>
      </c>
      <c r="Q209" t="e">
        <f>VLOOKUP(J209,'구매현황_2301-2603'!$E$2:$I$1312,5,0)</f>
        <v>#N/A</v>
      </c>
      <c r="R209" t="e">
        <f>VLOOKUP(Q209,리드타임!$B$3:$D$10,3,0)</f>
        <v>#N/A</v>
      </c>
      <c r="S209">
        <f t="shared" si="20"/>
        <v>1.3499999999999999</v>
      </c>
    </row>
    <row r="210" spans="1:19" ht="15.75">
      <c r="A210" s="10">
        <v>209</v>
      </c>
      <c r="B210" s="3" t="s">
        <v>21</v>
      </c>
      <c r="C210" s="2" t="s">
        <v>2773</v>
      </c>
      <c r="D210" s="2" t="s">
        <v>1415</v>
      </c>
      <c r="E210" s="2" t="s">
        <v>2774</v>
      </c>
      <c r="F210" s="4">
        <v>20</v>
      </c>
      <c r="G210" s="10" t="str">
        <f t="shared" si="21"/>
        <v xml:space="preserve">2024/01 </v>
      </c>
      <c r="H210" s="10">
        <f t="shared" si="18"/>
        <v>20</v>
      </c>
      <c r="J210" t="s">
        <v>3015</v>
      </c>
      <c r="K210" t="s">
        <v>312</v>
      </c>
      <c r="L210" t="s">
        <v>90</v>
      </c>
      <c r="M210" s="8">
        <v>5</v>
      </c>
      <c r="N210" s="12">
        <f t="shared" si="19"/>
        <v>0.25</v>
      </c>
      <c r="O210" t="str">
        <f t="shared" si="22"/>
        <v xml:space="preserve">2024/01 </v>
      </c>
      <c r="P210">
        <f t="shared" si="23"/>
        <v>5</v>
      </c>
      <c r="Q210" t="e">
        <f>VLOOKUP(J210,'구매현황_2301-2603'!$E$2:$I$1312,5,0)</f>
        <v>#N/A</v>
      </c>
      <c r="R210" t="e">
        <f>VLOOKUP(Q210,리드타임!$B$3:$D$10,3,0)</f>
        <v>#N/A</v>
      </c>
      <c r="S210">
        <f t="shared" si="20"/>
        <v>1.125</v>
      </c>
    </row>
    <row r="211" spans="1:19" ht="15.75">
      <c r="A211" s="10">
        <v>210</v>
      </c>
      <c r="B211" s="3" t="s">
        <v>21</v>
      </c>
      <c r="C211" s="2" t="s">
        <v>2775</v>
      </c>
      <c r="D211" s="2" t="s">
        <v>1415</v>
      </c>
      <c r="E211" s="2" t="s">
        <v>2776</v>
      </c>
      <c r="F211" s="4">
        <v>5</v>
      </c>
      <c r="G211" s="10" t="str">
        <f t="shared" si="21"/>
        <v xml:space="preserve">2024/01 </v>
      </c>
      <c r="H211" s="10">
        <f t="shared" si="18"/>
        <v>5</v>
      </c>
      <c r="J211" t="s">
        <v>3016</v>
      </c>
      <c r="K211" t="s">
        <v>314</v>
      </c>
      <c r="L211" t="s">
        <v>1352</v>
      </c>
      <c r="M211" s="8">
        <v>3</v>
      </c>
      <c r="N211" s="12">
        <f t="shared" si="19"/>
        <v>0.15</v>
      </c>
      <c r="O211" t="str">
        <f t="shared" si="22"/>
        <v xml:space="preserve">2024/01 </v>
      </c>
      <c r="P211">
        <f t="shared" si="23"/>
        <v>3</v>
      </c>
      <c r="Q211" t="e">
        <f>VLOOKUP(J211,'구매현황_2301-2603'!$E$2:$I$1312,5,0)</f>
        <v>#N/A</v>
      </c>
      <c r="R211" t="e">
        <f>VLOOKUP(Q211,리드타임!$B$3:$D$10,3,0)</f>
        <v>#N/A</v>
      </c>
      <c r="S211">
        <f t="shared" si="20"/>
        <v>0.67499999999999993</v>
      </c>
    </row>
    <row r="212" spans="1:19" ht="15.75">
      <c r="A212" s="10">
        <v>211</v>
      </c>
      <c r="B212" s="3" t="s">
        <v>21</v>
      </c>
      <c r="C212" s="2" t="s">
        <v>2777</v>
      </c>
      <c r="D212" s="2" t="s">
        <v>1424</v>
      </c>
      <c r="E212" s="2" t="s">
        <v>2778</v>
      </c>
      <c r="F212" s="4">
        <v>20</v>
      </c>
      <c r="G212" s="10" t="str">
        <f t="shared" si="21"/>
        <v xml:space="preserve">2024/01 </v>
      </c>
      <c r="H212" s="10">
        <f t="shared" si="18"/>
        <v>20</v>
      </c>
      <c r="J212" t="s">
        <v>3017</v>
      </c>
      <c r="K212" t="s">
        <v>314</v>
      </c>
      <c r="L212" t="s">
        <v>104</v>
      </c>
      <c r="M212" s="8">
        <v>23</v>
      </c>
      <c r="N212" s="12">
        <f t="shared" si="19"/>
        <v>1.1499999999999999</v>
      </c>
      <c r="O212" t="str">
        <f t="shared" si="22"/>
        <v xml:space="preserve">2024/01 </v>
      </c>
      <c r="P212">
        <f t="shared" si="23"/>
        <v>19</v>
      </c>
      <c r="Q212" t="e">
        <f>VLOOKUP(J212,'구매현황_2301-2603'!$E$2:$I$1312,5,0)</f>
        <v>#N/A</v>
      </c>
      <c r="R212" t="e">
        <f>VLOOKUP(Q212,리드타임!$B$3:$D$10,3,0)</f>
        <v>#N/A</v>
      </c>
      <c r="S212">
        <f t="shared" si="20"/>
        <v>5.1749999999999998</v>
      </c>
    </row>
    <row r="213" spans="1:19" ht="15.75">
      <c r="A213" s="10">
        <v>212</v>
      </c>
      <c r="B213" s="3" t="s">
        <v>21</v>
      </c>
      <c r="C213" s="2" t="s">
        <v>2784</v>
      </c>
      <c r="D213" s="2" t="s">
        <v>2781</v>
      </c>
      <c r="E213" s="2" t="s">
        <v>2785</v>
      </c>
      <c r="F213" s="4">
        <v>1</v>
      </c>
      <c r="G213" s="10" t="str">
        <f t="shared" si="21"/>
        <v xml:space="preserve">2024/01 </v>
      </c>
      <c r="H213" s="10">
        <f t="shared" si="18"/>
        <v>50</v>
      </c>
      <c r="J213" t="s">
        <v>315</v>
      </c>
      <c r="K213" t="s">
        <v>314</v>
      </c>
      <c r="L213" t="s">
        <v>54</v>
      </c>
      <c r="M213" s="8">
        <v>6</v>
      </c>
      <c r="N213" s="12">
        <f t="shared" si="19"/>
        <v>0.3</v>
      </c>
      <c r="O213" t="str">
        <f t="shared" si="22"/>
        <v xml:space="preserve">2024/01 </v>
      </c>
      <c r="P213">
        <f t="shared" si="23"/>
        <v>6</v>
      </c>
      <c r="Q213" t="e">
        <f>VLOOKUP(J213,'구매현황_2301-2603'!$E$2:$I$1312,5,0)</f>
        <v>#N/A</v>
      </c>
      <c r="R213" t="e">
        <f>VLOOKUP(Q213,리드타임!$B$3:$D$10,3,0)</f>
        <v>#N/A</v>
      </c>
      <c r="S213">
        <f t="shared" si="20"/>
        <v>1.3499999999999999</v>
      </c>
    </row>
    <row r="214" spans="1:19" ht="15.75">
      <c r="A214" s="10">
        <v>213</v>
      </c>
      <c r="B214" s="3" t="s">
        <v>21</v>
      </c>
      <c r="C214" s="2" t="s">
        <v>2817</v>
      </c>
      <c r="D214" s="2" t="s">
        <v>1443</v>
      </c>
      <c r="E214" s="2" t="s">
        <v>2818</v>
      </c>
      <c r="F214" s="4">
        <v>20</v>
      </c>
      <c r="G214" s="10" t="str">
        <f t="shared" si="21"/>
        <v xml:space="preserve">2024/01 </v>
      </c>
      <c r="H214" s="10">
        <f t="shared" si="18"/>
        <v>20</v>
      </c>
      <c r="J214" t="s">
        <v>316</v>
      </c>
      <c r="K214" t="s">
        <v>314</v>
      </c>
      <c r="L214" t="s">
        <v>56</v>
      </c>
      <c r="M214" s="8">
        <v>165</v>
      </c>
      <c r="N214" s="12">
        <f t="shared" si="19"/>
        <v>8.25</v>
      </c>
      <c r="O214" t="str">
        <f t="shared" si="22"/>
        <v xml:space="preserve">2024/01 </v>
      </c>
      <c r="P214">
        <f t="shared" si="23"/>
        <v>120</v>
      </c>
      <c r="Q214" t="e">
        <f>VLOOKUP(J214,'구매현황_2301-2603'!$E$2:$I$1312,5,0)</f>
        <v>#N/A</v>
      </c>
      <c r="R214" t="e">
        <f>VLOOKUP(Q214,리드타임!$B$3:$D$10,3,0)</f>
        <v>#N/A</v>
      </c>
      <c r="S214">
        <f t="shared" si="20"/>
        <v>37.125</v>
      </c>
    </row>
    <row r="215" spans="1:19" ht="15.75">
      <c r="A215" s="10">
        <v>214</v>
      </c>
      <c r="B215" s="3" t="s">
        <v>21</v>
      </c>
      <c r="C215" s="2" t="s">
        <v>2819</v>
      </c>
      <c r="D215" s="2" t="s">
        <v>2762</v>
      </c>
      <c r="E215" s="2" t="s">
        <v>2820</v>
      </c>
      <c r="F215" s="4">
        <v>45</v>
      </c>
      <c r="G215" s="10" t="str">
        <f t="shared" si="21"/>
        <v xml:space="preserve">2024/01 </v>
      </c>
      <c r="H215" s="10">
        <f t="shared" si="18"/>
        <v>45</v>
      </c>
      <c r="J215" t="s">
        <v>317</v>
      </c>
      <c r="K215" t="s">
        <v>314</v>
      </c>
      <c r="L215" t="s">
        <v>167</v>
      </c>
      <c r="M215" s="8">
        <v>200</v>
      </c>
      <c r="N215" s="12">
        <f t="shared" si="19"/>
        <v>10</v>
      </c>
      <c r="O215" t="str">
        <f t="shared" si="22"/>
        <v xml:space="preserve">2024/01 </v>
      </c>
      <c r="P215">
        <f t="shared" si="23"/>
        <v>200</v>
      </c>
      <c r="Q215" t="e">
        <f>VLOOKUP(J215,'구매현황_2301-2603'!$E$2:$I$1312,5,0)</f>
        <v>#N/A</v>
      </c>
      <c r="R215" t="e">
        <f>VLOOKUP(Q215,리드타임!$B$3:$D$10,3,0)</f>
        <v>#N/A</v>
      </c>
      <c r="S215">
        <f t="shared" si="20"/>
        <v>45</v>
      </c>
    </row>
    <row r="216" spans="1:19" ht="15.75">
      <c r="A216" s="10">
        <v>215</v>
      </c>
      <c r="B216" s="3" t="s">
        <v>21</v>
      </c>
      <c r="C216" s="2" t="s">
        <v>2821</v>
      </c>
      <c r="D216" s="2" t="s">
        <v>2762</v>
      </c>
      <c r="E216" s="2" t="s">
        <v>2822</v>
      </c>
      <c r="F216" s="4">
        <v>20</v>
      </c>
      <c r="G216" s="10" t="str">
        <f t="shared" si="21"/>
        <v xml:space="preserve">2024/01 </v>
      </c>
      <c r="H216" s="10">
        <f t="shared" si="18"/>
        <v>50</v>
      </c>
      <c r="J216" t="s">
        <v>3018</v>
      </c>
      <c r="K216" t="s">
        <v>314</v>
      </c>
      <c r="L216" t="s">
        <v>58</v>
      </c>
      <c r="M216" s="8">
        <v>6</v>
      </c>
      <c r="N216" s="12">
        <f t="shared" si="19"/>
        <v>0.3</v>
      </c>
      <c r="O216" t="str">
        <f t="shared" si="22"/>
        <v xml:space="preserve">2024/01 </v>
      </c>
      <c r="P216">
        <f t="shared" si="23"/>
        <v>4</v>
      </c>
      <c r="Q216" t="e">
        <f>VLOOKUP(J216,'구매현황_2301-2603'!$E$2:$I$1312,5,0)</f>
        <v>#N/A</v>
      </c>
      <c r="R216" t="e">
        <f>VLOOKUP(Q216,리드타임!$B$3:$D$10,3,0)</f>
        <v>#N/A</v>
      </c>
      <c r="S216">
        <f t="shared" si="20"/>
        <v>1.3499999999999999</v>
      </c>
    </row>
    <row r="217" spans="1:19" ht="15.75">
      <c r="A217" s="10">
        <v>216</v>
      </c>
      <c r="B217" s="3" t="s">
        <v>21</v>
      </c>
      <c r="C217" s="2" t="s">
        <v>2823</v>
      </c>
      <c r="D217" s="2" t="s">
        <v>2762</v>
      </c>
      <c r="E217" s="2" t="s">
        <v>2824</v>
      </c>
      <c r="F217" s="4">
        <v>20</v>
      </c>
      <c r="G217" s="10" t="str">
        <f t="shared" si="21"/>
        <v xml:space="preserve">2024/01 </v>
      </c>
      <c r="H217" s="10">
        <f t="shared" si="18"/>
        <v>50</v>
      </c>
      <c r="J217" t="s">
        <v>319</v>
      </c>
      <c r="K217" t="s">
        <v>318</v>
      </c>
      <c r="L217" t="s">
        <v>104</v>
      </c>
      <c r="M217" s="8">
        <v>17</v>
      </c>
      <c r="N217" s="12">
        <f t="shared" si="19"/>
        <v>0.85</v>
      </c>
      <c r="O217" t="str">
        <f t="shared" si="22"/>
        <v xml:space="preserve">2024/03 </v>
      </c>
      <c r="P217">
        <f t="shared" si="23"/>
        <v>17</v>
      </c>
      <c r="Q217" t="e">
        <f>VLOOKUP(J217,'구매현황_2301-2603'!$E$2:$I$1312,5,0)</f>
        <v>#N/A</v>
      </c>
      <c r="R217" t="e">
        <f>VLOOKUP(Q217,리드타임!$B$3:$D$10,3,0)</f>
        <v>#N/A</v>
      </c>
      <c r="S217">
        <f t="shared" si="20"/>
        <v>3.8249999999999997</v>
      </c>
    </row>
    <row r="218" spans="1:19" ht="15.75">
      <c r="A218" s="10">
        <v>217</v>
      </c>
      <c r="B218" s="3" t="s">
        <v>21</v>
      </c>
      <c r="C218" s="2" t="s">
        <v>2831</v>
      </c>
      <c r="D218" s="2" t="s">
        <v>1401</v>
      </c>
      <c r="E218" s="2" t="s">
        <v>2832</v>
      </c>
      <c r="F218" s="4">
        <v>215</v>
      </c>
      <c r="G218" s="10" t="str">
        <f t="shared" si="21"/>
        <v xml:space="preserve">2024/08 </v>
      </c>
      <c r="H218" s="10">
        <f t="shared" si="18"/>
        <v>600</v>
      </c>
      <c r="J218" t="s">
        <v>3019</v>
      </c>
      <c r="K218" t="s">
        <v>318</v>
      </c>
      <c r="L218" t="s">
        <v>65</v>
      </c>
      <c r="M218" s="8">
        <v>6</v>
      </c>
      <c r="N218" s="12">
        <f t="shared" si="19"/>
        <v>0.3</v>
      </c>
      <c r="O218" t="str">
        <f t="shared" si="22"/>
        <v xml:space="preserve">2024/01 </v>
      </c>
      <c r="P218">
        <f t="shared" si="23"/>
        <v>6</v>
      </c>
      <c r="Q218" t="e">
        <f>VLOOKUP(J218,'구매현황_2301-2603'!$E$2:$I$1312,5,0)</f>
        <v>#N/A</v>
      </c>
      <c r="R218" t="e">
        <f>VLOOKUP(Q218,리드타임!$B$3:$D$10,3,0)</f>
        <v>#N/A</v>
      </c>
      <c r="S218">
        <f t="shared" si="20"/>
        <v>1.3499999999999999</v>
      </c>
    </row>
    <row r="219" spans="1:19" ht="15.75">
      <c r="A219" s="10">
        <v>218</v>
      </c>
      <c r="B219" s="3" t="s">
        <v>21</v>
      </c>
      <c r="C219" s="2" t="s">
        <v>2835</v>
      </c>
      <c r="D219" s="2" t="s">
        <v>1401</v>
      </c>
      <c r="E219" s="2" t="s">
        <v>2836</v>
      </c>
      <c r="F219" s="4">
        <v>300</v>
      </c>
      <c r="G219" s="10" t="str">
        <f t="shared" si="21"/>
        <v xml:space="preserve">2025/11 </v>
      </c>
      <c r="H219" s="10">
        <f t="shared" si="18"/>
        <v>615</v>
      </c>
      <c r="J219" t="s">
        <v>320</v>
      </c>
      <c r="K219" t="s">
        <v>318</v>
      </c>
      <c r="L219" t="s">
        <v>184</v>
      </c>
      <c r="M219" s="8">
        <v>50</v>
      </c>
      <c r="N219" s="12">
        <f t="shared" si="19"/>
        <v>2.5</v>
      </c>
      <c r="O219" t="str">
        <f t="shared" si="22"/>
        <v xml:space="preserve">2024/01 </v>
      </c>
      <c r="P219">
        <f t="shared" si="23"/>
        <v>40</v>
      </c>
      <c r="Q219" t="e">
        <f>VLOOKUP(J219,'구매현황_2301-2603'!$E$2:$I$1312,5,0)</f>
        <v>#N/A</v>
      </c>
      <c r="R219" t="e">
        <f>VLOOKUP(Q219,리드타임!$B$3:$D$10,3,0)</f>
        <v>#N/A</v>
      </c>
      <c r="S219">
        <f t="shared" si="20"/>
        <v>11.25</v>
      </c>
    </row>
    <row r="220" spans="1:19" ht="15.75">
      <c r="A220" s="10">
        <v>219</v>
      </c>
      <c r="B220" s="3" t="s">
        <v>21</v>
      </c>
      <c r="C220" s="2" t="s">
        <v>2838</v>
      </c>
      <c r="D220" s="2" t="s">
        <v>1401</v>
      </c>
      <c r="E220" s="2" t="s">
        <v>2839</v>
      </c>
      <c r="F220" s="4">
        <v>130</v>
      </c>
      <c r="G220" s="10" t="str">
        <f t="shared" si="21"/>
        <v xml:space="preserve">2024/01 </v>
      </c>
      <c r="H220" s="10">
        <f t="shared" si="18"/>
        <v>200</v>
      </c>
      <c r="J220" t="s">
        <v>321</v>
      </c>
      <c r="K220" t="s">
        <v>318</v>
      </c>
      <c r="L220" t="s">
        <v>68</v>
      </c>
      <c r="M220" s="8">
        <v>1</v>
      </c>
      <c r="N220" s="12">
        <f t="shared" si="19"/>
        <v>0.05</v>
      </c>
      <c r="O220" t="str">
        <f t="shared" si="22"/>
        <v xml:space="preserve">2024/01 </v>
      </c>
      <c r="P220">
        <f t="shared" si="23"/>
        <v>1</v>
      </c>
      <c r="Q220" t="e">
        <f>VLOOKUP(J220,'구매현황_2301-2603'!$E$2:$I$1312,5,0)</f>
        <v>#N/A</v>
      </c>
      <c r="R220" t="e">
        <f>VLOOKUP(Q220,리드타임!$B$3:$D$10,3,0)</f>
        <v>#N/A</v>
      </c>
      <c r="S220">
        <f t="shared" si="20"/>
        <v>0.22500000000000001</v>
      </c>
    </row>
    <row r="221" spans="1:19" ht="15.75">
      <c r="A221" s="10">
        <v>220</v>
      </c>
      <c r="B221" s="3" t="s">
        <v>21</v>
      </c>
      <c r="C221" s="2" t="s">
        <v>2840</v>
      </c>
      <c r="D221" s="2" t="s">
        <v>1401</v>
      </c>
      <c r="E221" s="2" t="s">
        <v>2841</v>
      </c>
      <c r="F221" s="4">
        <v>150</v>
      </c>
      <c r="G221" s="10" t="str">
        <f t="shared" si="21"/>
        <v xml:space="preserve">2024/07 </v>
      </c>
      <c r="H221" s="10">
        <f t="shared" si="18"/>
        <v>280</v>
      </c>
      <c r="J221" t="s">
        <v>3020</v>
      </c>
      <c r="K221" t="s">
        <v>223</v>
      </c>
      <c r="L221" t="s">
        <v>167</v>
      </c>
      <c r="M221" s="8">
        <v>100</v>
      </c>
      <c r="N221" s="12">
        <f t="shared" si="19"/>
        <v>5</v>
      </c>
      <c r="O221" t="str">
        <f t="shared" si="22"/>
        <v xml:space="preserve">2024/01 </v>
      </c>
      <c r="P221">
        <f t="shared" si="23"/>
        <v>50</v>
      </c>
      <c r="Q221" t="e">
        <f>VLOOKUP(J221,'구매현황_2301-2603'!$E$2:$I$1312,5,0)</f>
        <v>#N/A</v>
      </c>
      <c r="R221" t="e">
        <f>VLOOKUP(Q221,리드타임!$B$3:$D$10,3,0)</f>
        <v>#N/A</v>
      </c>
      <c r="S221">
        <f t="shared" si="20"/>
        <v>22.5</v>
      </c>
    </row>
    <row r="222" spans="1:19" ht="15.75">
      <c r="A222" s="10">
        <v>221</v>
      </c>
      <c r="B222" s="3" t="s">
        <v>21</v>
      </c>
      <c r="C222" s="2" t="s">
        <v>2842</v>
      </c>
      <c r="D222" s="2" t="s">
        <v>1401</v>
      </c>
      <c r="E222" s="2" t="s">
        <v>2843</v>
      </c>
      <c r="F222" s="4">
        <v>20</v>
      </c>
      <c r="G222" s="10" t="str">
        <f t="shared" si="21"/>
        <v xml:space="preserve">2024/06 </v>
      </c>
      <c r="H222" s="10">
        <f t="shared" si="18"/>
        <v>155</v>
      </c>
      <c r="J222" t="s">
        <v>322</v>
      </c>
      <c r="K222" t="s">
        <v>223</v>
      </c>
      <c r="L222" t="s">
        <v>184</v>
      </c>
      <c r="M222" s="8">
        <v>2</v>
      </c>
      <c r="N222" s="12">
        <f t="shared" si="19"/>
        <v>0.1</v>
      </c>
      <c r="O222" t="str">
        <f t="shared" si="22"/>
        <v xml:space="preserve">2024/01 </v>
      </c>
      <c r="P222">
        <f t="shared" si="23"/>
        <v>2</v>
      </c>
      <c r="Q222" t="e">
        <f>VLOOKUP(J222,'구매현황_2301-2603'!$E$2:$I$1312,5,0)</f>
        <v>#N/A</v>
      </c>
      <c r="R222" t="e">
        <f>VLOOKUP(Q222,리드타임!$B$3:$D$10,3,0)</f>
        <v>#N/A</v>
      </c>
      <c r="S222">
        <f t="shared" si="20"/>
        <v>0.45</v>
      </c>
    </row>
    <row r="223" spans="1:19" ht="15.75">
      <c r="A223" s="10">
        <v>222</v>
      </c>
      <c r="B223" s="3" t="s">
        <v>21</v>
      </c>
      <c r="C223" s="2" t="s">
        <v>2848</v>
      </c>
      <c r="D223" s="2" t="s">
        <v>1401</v>
      </c>
      <c r="E223" s="2" t="s">
        <v>2849</v>
      </c>
      <c r="F223" s="4">
        <v>35</v>
      </c>
      <c r="G223" s="10" t="str">
        <f t="shared" si="21"/>
        <v xml:space="preserve">2024/04 </v>
      </c>
      <c r="H223" s="10">
        <f t="shared" si="18"/>
        <v>380</v>
      </c>
      <c r="J223" t="s">
        <v>323</v>
      </c>
      <c r="K223" t="s">
        <v>232</v>
      </c>
      <c r="L223" t="s">
        <v>65</v>
      </c>
      <c r="M223" s="8">
        <v>4</v>
      </c>
      <c r="N223" s="12">
        <f t="shared" si="19"/>
        <v>0.2</v>
      </c>
      <c r="O223" t="str">
        <f t="shared" si="22"/>
        <v xml:space="preserve">2024/01 </v>
      </c>
      <c r="P223">
        <f t="shared" si="23"/>
        <v>4</v>
      </c>
      <c r="Q223" t="e">
        <f>VLOOKUP(J223,'구매현황_2301-2603'!$E$2:$I$1312,5,0)</f>
        <v>#N/A</v>
      </c>
      <c r="R223" t="e">
        <f>VLOOKUP(Q223,리드타임!$B$3:$D$10,3,0)</f>
        <v>#N/A</v>
      </c>
      <c r="S223">
        <f t="shared" si="20"/>
        <v>0.9</v>
      </c>
    </row>
    <row r="224" spans="1:19" ht="15.75">
      <c r="A224" s="10">
        <v>223</v>
      </c>
      <c r="B224" s="3" t="s">
        <v>21</v>
      </c>
      <c r="C224" s="2" t="s">
        <v>2850</v>
      </c>
      <c r="D224" s="2" t="s">
        <v>1401</v>
      </c>
      <c r="E224" s="2" t="s">
        <v>2851</v>
      </c>
      <c r="F224" s="4">
        <v>15</v>
      </c>
      <c r="G224" s="10" t="str">
        <f t="shared" si="21"/>
        <v xml:space="preserve">2024/01 </v>
      </c>
      <c r="H224" s="10">
        <f t="shared" si="18"/>
        <v>200</v>
      </c>
      <c r="J224" t="s">
        <v>324</v>
      </c>
      <c r="K224" t="s">
        <v>299</v>
      </c>
      <c r="L224" t="s">
        <v>325</v>
      </c>
      <c r="M224" s="8">
        <v>5</v>
      </c>
      <c r="N224" s="12">
        <f t="shared" si="19"/>
        <v>0.25</v>
      </c>
      <c r="O224" t="str">
        <f t="shared" si="22"/>
        <v xml:space="preserve">2024/01 </v>
      </c>
      <c r="P224">
        <f t="shared" si="23"/>
        <v>5</v>
      </c>
      <c r="Q224" t="e">
        <f>VLOOKUP(J224,'구매현황_2301-2603'!$E$2:$I$1312,5,0)</f>
        <v>#N/A</v>
      </c>
      <c r="R224" t="e">
        <f>VLOOKUP(Q224,리드타임!$B$3:$D$10,3,0)</f>
        <v>#N/A</v>
      </c>
      <c r="S224">
        <f t="shared" si="20"/>
        <v>1.125</v>
      </c>
    </row>
    <row r="225" spans="1:19" ht="15.75">
      <c r="A225" s="10">
        <v>224</v>
      </c>
      <c r="B225" s="3" t="s">
        <v>21</v>
      </c>
      <c r="C225" s="2" t="s">
        <v>2865</v>
      </c>
      <c r="D225" s="2" t="s">
        <v>1405</v>
      </c>
      <c r="E225" s="2" t="s">
        <v>2866</v>
      </c>
      <c r="F225" s="4">
        <v>30</v>
      </c>
      <c r="G225" s="10" t="str">
        <f t="shared" si="21"/>
        <v xml:space="preserve">2024/01 </v>
      </c>
      <c r="H225" s="10">
        <f t="shared" si="18"/>
        <v>30</v>
      </c>
      <c r="J225" t="s">
        <v>326</v>
      </c>
      <c r="K225" t="s">
        <v>223</v>
      </c>
      <c r="L225" t="s">
        <v>102</v>
      </c>
      <c r="M225" s="8">
        <v>24</v>
      </c>
      <c r="N225" s="12">
        <f t="shared" si="19"/>
        <v>1.2</v>
      </c>
      <c r="O225" t="str">
        <f t="shared" si="22"/>
        <v xml:space="preserve">2024/01 </v>
      </c>
      <c r="P225">
        <f t="shared" si="23"/>
        <v>20</v>
      </c>
      <c r="Q225" t="e">
        <f>VLOOKUP(J225,'구매현황_2301-2603'!$E$2:$I$1312,5,0)</f>
        <v>#N/A</v>
      </c>
      <c r="R225" t="e">
        <f>VLOOKUP(Q225,리드타임!$B$3:$D$10,3,0)</f>
        <v>#N/A</v>
      </c>
      <c r="S225">
        <f t="shared" si="20"/>
        <v>5.3999999999999995</v>
      </c>
    </row>
    <row r="226" spans="1:19" ht="15.75">
      <c r="A226" s="10">
        <v>225</v>
      </c>
      <c r="B226" s="3" t="s">
        <v>21</v>
      </c>
      <c r="C226" s="2" t="s">
        <v>2879</v>
      </c>
      <c r="D226" s="2" t="s">
        <v>1412</v>
      </c>
      <c r="E226" s="2" t="s">
        <v>2880</v>
      </c>
      <c r="F226" s="4">
        <v>40</v>
      </c>
      <c r="G226" s="10" t="str">
        <f t="shared" si="21"/>
        <v xml:space="preserve">2026/02 </v>
      </c>
      <c r="H226" s="10">
        <f t="shared" si="18"/>
        <v>519</v>
      </c>
      <c r="J226" t="s">
        <v>327</v>
      </c>
      <c r="K226" t="s">
        <v>236</v>
      </c>
      <c r="L226" t="s">
        <v>328</v>
      </c>
      <c r="M226" s="8">
        <v>18</v>
      </c>
      <c r="N226" s="12">
        <f t="shared" si="19"/>
        <v>0.9</v>
      </c>
      <c r="O226" t="str">
        <f t="shared" si="22"/>
        <v xml:space="preserve">2024/01 </v>
      </c>
      <c r="P226">
        <f t="shared" si="23"/>
        <v>18</v>
      </c>
      <c r="Q226" t="e">
        <f>VLOOKUP(J226,'구매현황_2301-2603'!$E$2:$I$1312,5,0)</f>
        <v>#N/A</v>
      </c>
      <c r="R226" t="e">
        <f>VLOOKUP(Q226,리드타임!$B$3:$D$10,3,0)</f>
        <v>#N/A</v>
      </c>
      <c r="S226">
        <f t="shared" si="20"/>
        <v>4.05</v>
      </c>
    </row>
    <row r="227" spans="1:19" ht="15.75">
      <c r="A227" s="10">
        <v>226</v>
      </c>
      <c r="B227" s="3" t="s">
        <v>21</v>
      </c>
      <c r="C227" s="2" t="s">
        <v>2882</v>
      </c>
      <c r="D227" s="2" t="s">
        <v>1412</v>
      </c>
      <c r="E227" s="2" t="s">
        <v>2646</v>
      </c>
      <c r="F227" s="4">
        <v>27</v>
      </c>
      <c r="G227" s="10" t="str">
        <f t="shared" si="21"/>
        <v xml:space="preserve">2024/04 </v>
      </c>
      <c r="H227" s="10">
        <f t="shared" si="18"/>
        <v>796</v>
      </c>
      <c r="J227" t="s">
        <v>330</v>
      </c>
      <c r="K227" t="s">
        <v>329</v>
      </c>
      <c r="L227" t="s">
        <v>184</v>
      </c>
      <c r="M227" s="8">
        <v>30</v>
      </c>
      <c r="N227" s="12">
        <f t="shared" si="19"/>
        <v>1.5</v>
      </c>
      <c r="O227" t="str">
        <f t="shared" si="22"/>
        <v xml:space="preserve">2024/01 </v>
      </c>
      <c r="P227">
        <f t="shared" si="23"/>
        <v>30</v>
      </c>
      <c r="Q227" t="e">
        <f>VLOOKUP(J227,'구매현황_2301-2603'!$E$2:$I$1312,5,0)</f>
        <v>#N/A</v>
      </c>
      <c r="R227" t="e">
        <f>VLOOKUP(Q227,리드타임!$B$3:$D$10,3,0)</f>
        <v>#N/A</v>
      </c>
      <c r="S227">
        <f t="shared" si="20"/>
        <v>6.75</v>
      </c>
    </row>
    <row r="228" spans="1:19" ht="15.75">
      <c r="A228" s="10">
        <v>227</v>
      </c>
      <c r="B228" s="3" t="s">
        <v>21</v>
      </c>
      <c r="C228" s="2" t="s">
        <v>2883</v>
      </c>
      <c r="D228" s="2" t="s">
        <v>1412</v>
      </c>
      <c r="E228" s="2" t="s">
        <v>2884</v>
      </c>
      <c r="F228" s="4">
        <v>120</v>
      </c>
      <c r="G228" s="10" t="str">
        <f t="shared" si="21"/>
        <v xml:space="preserve">2024/01 </v>
      </c>
      <c r="H228" s="10">
        <f t="shared" si="18"/>
        <v>200</v>
      </c>
      <c r="J228" t="s">
        <v>331</v>
      </c>
      <c r="K228" t="s">
        <v>264</v>
      </c>
      <c r="L228" t="s">
        <v>280</v>
      </c>
      <c r="M228" s="8">
        <v>40</v>
      </c>
      <c r="N228" s="12">
        <f t="shared" si="19"/>
        <v>2</v>
      </c>
      <c r="O228" t="str">
        <f t="shared" si="22"/>
        <v xml:space="preserve">2024/01 </v>
      </c>
      <c r="P228">
        <f t="shared" si="23"/>
        <v>20</v>
      </c>
      <c r="Q228" t="e">
        <f>VLOOKUP(J228,'구매현황_2301-2603'!$E$2:$I$1312,5,0)</f>
        <v>#N/A</v>
      </c>
      <c r="R228" t="e">
        <f>VLOOKUP(Q228,리드타임!$B$3:$D$10,3,0)</f>
        <v>#N/A</v>
      </c>
      <c r="S228">
        <f t="shared" si="20"/>
        <v>9</v>
      </c>
    </row>
    <row r="229" spans="1:19" ht="15.75">
      <c r="A229" s="10">
        <v>228</v>
      </c>
      <c r="B229" s="3" t="s">
        <v>21</v>
      </c>
      <c r="C229" s="2" t="s">
        <v>2885</v>
      </c>
      <c r="D229" s="2" t="s">
        <v>1412</v>
      </c>
      <c r="E229" s="2" t="s">
        <v>2886</v>
      </c>
      <c r="F229" s="4">
        <v>20</v>
      </c>
      <c r="G229" s="10" t="str">
        <f t="shared" si="21"/>
        <v xml:space="preserve">2024/06 </v>
      </c>
      <c r="H229" s="10">
        <f t="shared" si="18"/>
        <v>196</v>
      </c>
      <c r="J229" t="s">
        <v>332</v>
      </c>
      <c r="K229" t="s">
        <v>264</v>
      </c>
      <c r="L229" t="s">
        <v>333</v>
      </c>
      <c r="M229" s="8">
        <v>10</v>
      </c>
      <c r="N229" s="12">
        <f t="shared" si="19"/>
        <v>0.5</v>
      </c>
      <c r="O229" t="str">
        <f t="shared" si="22"/>
        <v xml:space="preserve">2024/01 </v>
      </c>
      <c r="P229">
        <f t="shared" si="23"/>
        <v>10</v>
      </c>
      <c r="Q229" t="e">
        <f>VLOOKUP(J229,'구매현황_2301-2603'!$E$2:$I$1312,5,0)</f>
        <v>#N/A</v>
      </c>
      <c r="R229" t="e">
        <f>VLOOKUP(Q229,리드타임!$B$3:$D$10,3,0)</f>
        <v>#N/A</v>
      </c>
      <c r="S229">
        <f t="shared" si="20"/>
        <v>2.25</v>
      </c>
    </row>
    <row r="230" spans="1:19" ht="15.75">
      <c r="A230" s="10">
        <v>229</v>
      </c>
      <c r="B230" s="3" t="s">
        <v>21</v>
      </c>
      <c r="C230" s="2" t="s">
        <v>2887</v>
      </c>
      <c r="D230" s="2" t="s">
        <v>1412</v>
      </c>
      <c r="E230" s="2" t="s">
        <v>2888</v>
      </c>
      <c r="F230" s="4">
        <v>1</v>
      </c>
      <c r="G230" s="10" t="str">
        <f t="shared" si="21"/>
        <v xml:space="preserve">2024/01 </v>
      </c>
      <c r="H230" s="10">
        <f t="shared" si="18"/>
        <v>90</v>
      </c>
      <c r="J230" t="s">
        <v>334</v>
      </c>
      <c r="K230" t="s">
        <v>329</v>
      </c>
      <c r="L230" t="s">
        <v>75</v>
      </c>
      <c r="M230" s="8">
        <v>2</v>
      </c>
      <c r="N230" s="12">
        <f t="shared" si="19"/>
        <v>0.1</v>
      </c>
      <c r="O230" t="str">
        <f t="shared" si="22"/>
        <v xml:space="preserve">2024/01 </v>
      </c>
      <c r="P230">
        <f t="shared" si="23"/>
        <v>2</v>
      </c>
      <c r="Q230" t="e">
        <f>VLOOKUP(J230,'구매현황_2301-2603'!$E$2:$I$1312,5,0)</f>
        <v>#N/A</v>
      </c>
      <c r="R230" t="e">
        <f>VLOOKUP(Q230,리드타임!$B$3:$D$10,3,0)</f>
        <v>#N/A</v>
      </c>
      <c r="S230">
        <f t="shared" si="20"/>
        <v>0.45</v>
      </c>
    </row>
    <row r="231" spans="1:19" ht="15.75">
      <c r="A231" s="10">
        <v>230</v>
      </c>
      <c r="B231" s="3" t="s">
        <v>21</v>
      </c>
      <c r="C231" s="2" t="s">
        <v>2889</v>
      </c>
      <c r="D231" s="2" t="s">
        <v>1412</v>
      </c>
      <c r="E231" s="2" t="s">
        <v>2890</v>
      </c>
      <c r="F231" s="4">
        <v>20</v>
      </c>
      <c r="G231" s="10" t="str">
        <f t="shared" si="21"/>
        <v xml:space="preserve">2024/02 </v>
      </c>
      <c r="H231" s="10">
        <f t="shared" si="18"/>
        <v>115</v>
      </c>
      <c r="J231" t="s">
        <v>335</v>
      </c>
      <c r="K231" t="s">
        <v>223</v>
      </c>
      <c r="L231" t="s">
        <v>73</v>
      </c>
      <c r="M231" s="8">
        <v>100</v>
      </c>
      <c r="N231" s="12">
        <f t="shared" si="19"/>
        <v>5</v>
      </c>
      <c r="O231" t="str">
        <f t="shared" si="22"/>
        <v xml:space="preserve">2024/01 </v>
      </c>
      <c r="P231">
        <f t="shared" si="23"/>
        <v>90</v>
      </c>
      <c r="Q231" t="e">
        <f>VLOOKUP(J231,'구매현황_2301-2603'!$E$2:$I$1312,5,0)</f>
        <v>#N/A</v>
      </c>
      <c r="R231" t="e">
        <f>VLOOKUP(Q231,리드타임!$B$3:$D$10,3,0)</f>
        <v>#N/A</v>
      </c>
      <c r="S231">
        <f t="shared" si="20"/>
        <v>22.5</v>
      </c>
    </row>
    <row r="232" spans="1:19" ht="15.75">
      <c r="A232" s="10">
        <v>231</v>
      </c>
      <c r="B232" s="3" t="s">
        <v>21</v>
      </c>
      <c r="C232" s="2" t="s">
        <v>2893</v>
      </c>
      <c r="D232" s="2" t="s">
        <v>1412</v>
      </c>
      <c r="E232" s="2" t="s">
        <v>2894</v>
      </c>
      <c r="F232" s="4">
        <v>45</v>
      </c>
      <c r="G232" s="10" t="str">
        <f t="shared" si="21"/>
        <v xml:space="preserve">2024/02 </v>
      </c>
      <c r="H232" s="10">
        <f t="shared" si="18"/>
        <v>350</v>
      </c>
      <c r="J232" t="s">
        <v>336</v>
      </c>
      <c r="K232" t="s">
        <v>232</v>
      </c>
      <c r="L232" t="s">
        <v>56</v>
      </c>
      <c r="M232" s="8">
        <v>324</v>
      </c>
      <c r="N232" s="12">
        <f t="shared" si="19"/>
        <v>16.2</v>
      </c>
      <c r="O232" t="str">
        <f t="shared" si="22"/>
        <v xml:space="preserve">2024/01 </v>
      </c>
      <c r="P232">
        <f t="shared" si="23"/>
        <v>200</v>
      </c>
      <c r="Q232" t="e">
        <f>VLOOKUP(J232,'구매현황_2301-2603'!$E$2:$I$1312,5,0)</f>
        <v>#N/A</v>
      </c>
      <c r="R232" t="e">
        <f>VLOOKUP(Q232,리드타임!$B$3:$D$10,3,0)</f>
        <v>#N/A</v>
      </c>
      <c r="S232">
        <f t="shared" si="20"/>
        <v>72.899999999999991</v>
      </c>
    </row>
    <row r="233" spans="1:19" ht="15.75">
      <c r="A233" s="10">
        <v>232</v>
      </c>
      <c r="B233" s="3" t="s">
        <v>21</v>
      </c>
      <c r="C233" s="2" t="s">
        <v>2895</v>
      </c>
      <c r="D233" s="2" t="s">
        <v>1412</v>
      </c>
      <c r="E233" s="2" t="s">
        <v>2896</v>
      </c>
      <c r="F233" s="4">
        <v>75</v>
      </c>
      <c r="G233" s="10" t="str">
        <f t="shared" si="21"/>
        <v xml:space="preserve">2024/01 </v>
      </c>
      <c r="H233" s="10">
        <f t="shared" si="18"/>
        <v>172</v>
      </c>
      <c r="J233" t="s">
        <v>337</v>
      </c>
      <c r="K233" t="s">
        <v>267</v>
      </c>
      <c r="L233" t="s">
        <v>280</v>
      </c>
      <c r="M233" s="8">
        <v>10</v>
      </c>
      <c r="N233" s="12">
        <f t="shared" si="19"/>
        <v>0.5</v>
      </c>
      <c r="O233" t="str">
        <f t="shared" si="22"/>
        <v xml:space="preserve">2024/01 </v>
      </c>
      <c r="P233">
        <f t="shared" si="23"/>
        <v>10</v>
      </c>
      <c r="Q233" t="e">
        <f>VLOOKUP(J233,'구매현황_2301-2603'!$E$2:$I$1312,5,0)</f>
        <v>#N/A</v>
      </c>
      <c r="R233" t="e">
        <f>VLOOKUP(Q233,리드타임!$B$3:$D$10,3,0)</f>
        <v>#N/A</v>
      </c>
      <c r="S233">
        <f t="shared" si="20"/>
        <v>2.25</v>
      </c>
    </row>
    <row r="234" spans="1:19" ht="15.75">
      <c r="A234" s="10">
        <v>233</v>
      </c>
      <c r="B234" s="3" t="s">
        <v>21</v>
      </c>
      <c r="C234" s="2" t="s">
        <v>2901</v>
      </c>
      <c r="D234" s="2" t="s">
        <v>1412</v>
      </c>
      <c r="E234" s="2" t="s">
        <v>2902</v>
      </c>
      <c r="F234" s="4">
        <v>20</v>
      </c>
      <c r="G234" s="10" t="str">
        <f t="shared" si="21"/>
        <v xml:space="preserve">2024/01 </v>
      </c>
      <c r="H234" s="10">
        <f t="shared" si="18"/>
        <v>70</v>
      </c>
      <c r="J234" t="s">
        <v>338</v>
      </c>
      <c r="K234" t="s">
        <v>318</v>
      </c>
      <c r="L234" t="s">
        <v>339</v>
      </c>
      <c r="M234" s="8">
        <v>12</v>
      </c>
      <c r="N234" s="12">
        <f t="shared" si="19"/>
        <v>0.6</v>
      </c>
      <c r="O234" t="str">
        <f t="shared" si="22"/>
        <v xml:space="preserve">2024/03 </v>
      </c>
      <c r="P234">
        <f t="shared" si="23"/>
        <v>12</v>
      </c>
      <c r="Q234" t="e">
        <f>VLOOKUP(J234,'구매현황_2301-2603'!$E$2:$I$1312,5,0)</f>
        <v>#N/A</v>
      </c>
      <c r="R234" t="e">
        <f>VLOOKUP(Q234,리드타임!$B$3:$D$10,3,0)</f>
        <v>#N/A</v>
      </c>
      <c r="S234">
        <f t="shared" si="20"/>
        <v>2.6999999999999997</v>
      </c>
    </row>
    <row r="235" spans="1:19" ht="15.75">
      <c r="A235" s="10">
        <v>234</v>
      </c>
      <c r="B235" s="3" t="s">
        <v>21</v>
      </c>
      <c r="C235" s="2" t="s">
        <v>2910</v>
      </c>
      <c r="D235" s="2" t="s">
        <v>1417</v>
      </c>
      <c r="E235" s="2" t="s">
        <v>2911</v>
      </c>
      <c r="F235" s="4">
        <v>20</v>
      </c>
      <c r="G235" s="10" t="str">
        <f t="shared" si="21"/>
        <v xml:space="preserve">2024/02 </v>
      </c>
      <c r="H235" s="10">
        <f t="shared" si="18"/>
        <v>136</v>
      </c>
      <c r="J235" t="s">
        <v>340</v>
      </c>
      <c r="K235" t="s">
        <v>264</v>
      </c>
      <c r="L235" t="s">
        <v>341</v>
      </c>
      <c r="M235" s="8">
        <v>120</v>
      </c>
      <c r="N235" s="12">
        <f t="shared" si="19"/>
        <v>6</v>
      </c>
      <c r="O235" t="str">
        <f t="shared" si="22"/>
        <v xml:space="preserve">2024/01 </v>
      </c>
      <c r="P235">
        <f t="shared" si="23"/>
        <v>40</v>
      </c>
      <c r="Q235" t="e">
        <f>VLOOKUP(J235,'구매현황_2301-2603'!$E$2:$I$1312,5,0)</f>
        <v>#N/A</v>
      </c>
      <c r="R235" t="e">
        <f>VLOOKUP(Q235,리드타임!$B$3:$D$10,3,0)</f>
        <v>#N/A</v>
      </c>
      <c r="S235">
        <f t="shared" si="20"/>
        <v>27</v>
      </c>
    </row>
    <row r="236" spans="1:19" ht="15.75">
      <c r="A236" s="10">
        <v>235</v>
      </c>
      <c r="B236" s="3" t="s">
        <v>21</v>
      </c>
      <c r="C236" s="2" t="s">
        <v>2918</v>
      </c>
      <c r="D236" s="2" t="s">
        <v>1424</v>
      </c>
      <c r="E236" s="2" t="s">
        <v>2919</v>
      </c>
      <c r="F236" s="4">
        <v>9</v>
      </c>
      <c r="G236" s="10" t="str">
        <f t="shared" si="21"/>
        <v xml:space="preserve">2025/02 </v>
      </c>
      <c r="H236" s="10">
        <f t="shared" si="18"/>
        <v>205</v>
      </c>
      <c r="J236" t="s">
        <v>342</v>
      </c>
      <c r="K236" t="s">
        <v>264</v>
      </c>
      <c r="L236" t="s">
        <v>343</v>
      </c>
      <c r="M236" s="8">
        <v>187</v>
      </c>
      <c r="N236" s="12">
        <f t="shared" si="19"/>
        <v>9.35</v>
      </c>
      <c r="O236" t="str">
        <f t="shared" si="22"/>
        <v xml:space="preserve">2024/01 </v>
      </c>
      <c r="P236">
        <f t="shared" si="23"/>
        <v>40</v>
      </c>
      <c r="Q236" t="e">
        <f>VLOOKUP(J236,'구매현황_2301-2603'!$E$2:$I$1312,5,0)</f>
        <v>#N/A</v>
      </c>
      <c r="R236" t="e">
        <f>VLOOKUP(Q236,리드타임!$B$3:$D$10,3,0)</f>
        <v>#N/A</v>
      </c>
      <c r="S236">
        <f t="shared" si="20"/>
        <v>42.074999999999996</v>
      </c>
    </row>
    <row r="237" spans="1:19" ht="15.75">
      <c r="A237" s="10">
        <v>236</v>
      </c>
      <c r="B237" s="3" t="s">
        <v>21</v>
      </c>
      <c r="C237" s="2" t="s">
        <v>2920</v>
      </c>
      <c r="D237" s="2" t="s">
        <v>1424</v>
      </c>
      <c r="E237" s="2" t="s">
        <v>2921</v>
      </c>
      <c r="F237" s="4">
        <v>5</v>
      </c>
      <c r="G237" s="10" t="str">
        <f t="shared" si="21"/>
        <v xml:space="preserve">2026/01 </v>
      </c>
      <c r="H237" s="10">
        <f t="shared" si="18"/>
        <v>114</v>
      </c>
      <c r="J237" t="s">
        <v>344</v>
      </c>
      <c r="K237" t="s">
        <v>264</v>
      </c>
      <c r="L237" t="s">
        <v>345</v>
      </c>
      <c r="M237" s="8">
        <v>60</v>
      </c>
      <c r="N237" s="12">
        <f t="shared" si="19"/>
        <v>3</v>
      </c>
      <c r="O237" t="str">
        <f t="shared" si="22"/>
        <v xml:space="preserve">2024/01 </v>
      </c>
      <c r="P237">
        <f t="shared" si="23"/>
        <v>30</v>
      </c>
      <c r="Q237" t="e">
        <f>VLOOKUP(J237,'구매현황_2301-2603'!$E$2:$I$1312,5,0)</f>
        <v>#N/A</v>
      </c>
      <c r="R237" t="e">
        <f>VLOOKUP(Q237,리드타임!$B$3:$D$10,3,0)</f>
        <v>#N/A</v>
      </c>
      <c r="S237">
        <f t="shared" si="20"/>
        <v>13.5</v>
      </c>
    </row>
    <row r="238" spans="1:19" ht="15.75">
      <c r="A238" s="10">
        <v>237</v>
      </c>
      <c r="B238" s="3" t="s">
        <v>21</v>
      </c>
      <c r="C238" s="2" t="s">
        <v>2922</v>
      </c>
      <c r="D238" s="2" t="s">
        <v>1424</v>
      </c>
      <c r="E238" s="2" t="s">
        <v>2923</v>
      </c>
      <c r="F238" s="4">
        <v>7</v>
      </c>
      <c r="G238" s="10" t="str">
        <f t="shared" si="21"/>
        <v xml:space="preserve">2024/03 </v>
      </c>
      <c r="H238" s="10">
        <f t="shared" si="18"/>
        <v>84</v>
      </c>
      <c r="J238" t="s">
        <v>346</v>
      </c>
      <c r="K238" t="s">
        <v>264</v>
      </c>
      <c r="L238" t="s">
        <v>347</v>
      </c>
      <c r="M238" s="8">
        <v>10</v>
      </c>
      <c r="N238" s="12">
        <f t="shared" si="19"/>
        <v>0.5</v>
      </c>
      <c r="O238" t="str">
        <f t="shared" si="22"/>
        <v xml:space="preserve">2024/01 </v>
      </c>
      <c r="P238">
        <f t="shared" si="23"/>
        <v>10</v>
      </c>
      <c r="Q238" t="e">
        <f>VLOOKUP(J238,'구매현황_2301-2603'!$E$2:$I$1312,5,0)</f>
        <v>#N/A</v>
      </c>
      <c r="R238" t="e">
        <f>VLOOKUP(Q238,리드타임!$B$3:$D$10,3,0)</f>
        <v>#N/A</v>
      </c>
      <c r="S238">
        <f t="shared" si="20"/>
        <v>2.25</v>
      </c>
    </row>
    <row r="239" spans="1:19" ht="15.75">
      <c r="A239" s="10">
        <v>238</v>
      </c>
      <c r="B239" s="3" t="s">
        <v>21</v>
      </c>
      <c r="C239" s="2" t="s">
        <v>2924</v>
      </c>
      <c r="D239" s="2" t="s">
        <v>1424</v>
      </c>
      <c r="E239" s="2" t="s">
        <v>2925</v>
      </c>
      <c r="F239" s="4">
        <v>1</v>
      </c>
      <c r="G239" s="10" t="str">
        <f t="shared" si="21"/>
        <v xml:space="preserve">2024/01 </v>
      </c>
      <c r="H239" s="10">
        <f t="shared" si="18"/>
        <v>150</v>
      </c>
      <c r="J239" t="s">
        <v>3021</v>
      </c>
      <c r="K239" t="s">
        <v>264</v>
      </c>
      <c r="L239" t="s">
        <v>3022</v>
      </c>
      <c r="M239" s="8">
        <v>10</v>
      </c>
      <c r="N239" s="12">
        <f t="shared" si="19"/>
        <v>0.5</v>
      </c>
      <c r="O239" t="str">
        <f t="shared" si="22"/>
        <v xml:space="preserve">2024/01 </v>
      </c>
      <c r="P239">
        <f t="shared" si="23"/>
        <v>10</v>
      </c>
      <c r="Q239" t="e">
        <f>VLOOKUP(J239,'구매현황_2301-2603'!$E$2:$I$1312,5,0)</f>
        <v>#N/A</v>
      </c>
      <c r="R239" t="e">
        <f>VLOOKUP(Q239,리드타임!$B$3:$D$10,3,0)</f>
        <v>#N/A</v>
      </c>
      <c r="S239">
        <f t="shared" si="20"/>
        <v>2.25</v>
      </c>
    </row>
    <row r="240" spans="1:19" ht="15.75">
      <c r="A240" s="10">
        <v>239</v>
      </c>
      <c r="B240" s="3" t="s">
        <v>21</v>
      </c>
      <c r="C240" s="2" t="s">
        <v>2934</v>
      </c>
      <c r="D240" s="2" t="s">
        <v>2781</v>
      </c>
      <c r="E240" s="2" t="s">
        <v>2935</v>
      </c>
      <c r="F240" s="4">
        <v>10</v>
      </c>
      <c r="G240" s="10" t="str">
        <f t="shared" si="21"/>
        <v xml:space="preserve">2024/01 </v>
      </c>
      <c r="H240" s="10">
        <f t="shared" si="18"/>
        <v>75</v>
      </c>
      <c r="J240" t="s">
        <v>348</v>
      </c>
      <c r="K240" t="s">
        <v>264</v>
      </c>
      <c r="L240" t="s">
        <v>349</v>
      </c>
      <c r="M240" s="8">
        <v>10</v>
      </c>
      <c r="N240" s="12">
        <f t="shared" si="19"/>
        <v>0.5</v>
      </c>
      <c r="O240" t="str">
        <f t="shared" si="22"/>
        <v xml:space="preserve">2024/01 </v>
      </c>
      <c r="P240">
        <f t="shared" si="23"/>
        <v>10</v>
      </c>
      <c r="Q240" t="e">
        <f>VLOOKUP(J240,'구매현황_2301-2603'!$E$2:$I$1312,5,0)</f>
        <v>#N/A</v>
      </c>
      <c r="R240" t="e">
        <f>VLOOKUP(Q240,리드타임!$B$3:$D$10,3,0)</f>
        <v>#N/A</v>
      </c>
      <c r="S240">
        <f t="shared" si="20"/>
        <v>2.25</v>
      </c>
    </row>
    <row r="241" spans="1:19" ht="15.75">
      <c r="A241" s="10">
        <v>240</v>
      </c>
      <c r="B241" s="3" t="s">
        <v>21</v>
      </c>
      <c r="C241" s="2" t="s">
        <v>3864</v>
      </c>
      <c r="D241" s="2" t="s">
        <v>1426</v>
      </c>
      <c r="E241" s="2" t="s">
        <v>3865</v>
      </c>
      <c r="F241" s="4">
        <v>5</v>
      </c>
      <c r="G241" s="10" t="str">
        <f t="shared" si="21"/>
        <v xml:space="preserve">2024/11 </v>
      </c>
      <c r="H241" s="10">
        <f t="shared" si="18"/>
        <v>202</v>
      </c>
      <c r="J241" t="s">
        <v>3023</v>
      </c>
      <c r="K241" t="s">
        <v>264</v>
      </c>
      <c r="L241" t="s">
        <v>3024</v>
      </c>
      <c r="M241" s="8">
        <v>140</v>
      </c>
      <c r="N241" s="12">
        <f t="shared" si="19"/>
        <v>7</v>
      </c>
      <c r="O241" t="str">
        <f t="shared" si="22"/>
        <v xml:space="preserve">2024/01 </v>
      </c>
      <c r="P241">
        <f t="shared" si="23"/>
        <v>90</v>
      </c>
      <c r="Q241" t="e">
        <f>VLOOKUP(J241,'구매현황_2301-2603'!$E$2:$I$1312,5,0)</f>
        <v>#N/A</v>
      </c>
      <c r="R241" t="e">
        <f>VLOOKUP(Q241,리드타임!$B$3:$D$10,3,0)</f>
        <v>#N/A</v>
      </c>
      <c r="S241">
        <f t="shared" si="20"/>
        <v>31.499999999999996</v>
      </c>
    </row>
    <row r="242" spans="1:19" ht="15.75">
      <c r="A242" s="10">
        <v>241</v>
      </c>
      <c r="B242" s="3" t="s">
        <v>21</v>
      </c>
      <c r="C242" s="2" t="s">
        <v>3866</v>
      </c>
      <c r="D242" s="2" t="s">
        <v>1426</v>
      </c>
      <c r="E242" s="2" t="s">
        <v>3867</v>
      </c>
      <c r="F242" s="4">
        <v>100</v>
      </c>
      <c r="G242" s="10" t="str">
        <f t="shared" si="21"/>
        <v xml:space="preserve">2024/07 </v>
      </c>
      <c r="H242" s="10">
        <f t="shared" si="18"/>
        <v>450</v>
      </c>
      <c r="L242" t="s">
        <v>7000</v>
      </c>
      <c r="M242" s="8">
        <v>90</v>
      </c>
      <c r="N242" s="12">
        <f t="shared" si="19"/>
        <v>4.5</v>
      </c>
      <c r="O242" t="e">
        <f t="shared" si="22"/>
        <v>#N/A</v>
      </c>
      <c r="P242" t="e">
        <f t="shared" si="23"/>
        <v>#N/A</v>
      </c>
      <c r="Q242" t="e">
        <f>VLOOKUP(J242,'구매현황_2301-2603'!$E$2:$I$1312,5,0)</f>
        <v>#N/A</v>
      </c>
      <c r="R242" t="e">
        <f>VLOOKUP(Q242,리드타임!$B$3:$D$10,3,0)</f>
        <v>#N/A</v>
      </c>
      <c r="S242">
        <f t="shared" si="20"/>
        <v>20.25</v>
      </c>
    </row>
    <row r="243" spans="1:19" ht="15.75">
      <c r="A243" s="10">
        <v>242</v>
      </c>
      <c r="B243" s="3" t="s">
        <v>21</v>
      </c>
      <c r="C243" s="2" t="s">
        <v>3870</v>
      </c>
      <c r="D243" s="2" t="s">
        <v>1426</v>
      </c>
      <c r="E243" s="2" t="s">
        <v>3871</v>
      </c>
      <c r="F243" s="4">
        <v>221</v>
      </c>
      <c r="G243" s="10" t="str">
        <f t="shared" si="21"/>
        <v xml:space="preserve">2024/08 </v>
      </c>
      <c r="H243" s="10">
        <f t="shared" si="18"/>
        <v>490</v>
      </c>
      <c r="J243" t="s">
        <v>3025</v>
      </c>
      <c r="K243" t="s">
        <v>264</v>
      </c>
      <c r="L243" t="s">
        <v>3026</v>
      </c>
      <c r="M243" s="8">
        <v>50</v>
      </c>
      <c r="N243" s="12">
        <f t="shared" si="19"/>
        <v>2.5</v>
      </c>
      <c r="O243" t="str">
        <f t="shared" si="22"/>
        <v xml:space="preserve">2024/01 </v>
      </c>
      <c r="P243">
        <f t="shared" si="23"/>
        <v>50</v>
      </c>
      <c r="Q243" t="e">
        <f>VLOOKUP(J243,'구매현황_2301-2603'!$E$2:$I$1312,5,0)</f>
        <v>#N/A</v>
      </c>
      <c r="R243" t="e">
        <f>VLOOKUP(Q243,리드타임!$B$3:$D$10,3,0)</f>
        <v>#N/A</v>
      </c>
      <c r="S243">
        <f t="shared" si="20"/>
        <v>11.25</v>
      </c>
    </row>
    <row r="244" spans="1:19" ht="15.75">
      <c r="A244" s="10">
        <v>243</v>
      </c>
      <c r="B244" s="3" t="s">
        <v>21</v>
      </c>
      <c r="C244" s="2" t="s">
        <v>3872</v>
      </c>
      <c r="D244" s="2" t="s">
        <v>1426</v>
      </c>
      <c r="E244" s="2" t="s">
        <v>3873</v>
      </c>
      <c r="F244" s="4">
        <v>540</v>
      </c>
      <c r="G244" s="10" t="str">
        <f t="shared" si="21"/>
        <v xml:space="preserve">2026/02 </v>
      </c>
      <c r="H244" s="10">
        <f t="shared" si="18"/>
        <v>4200</v>
      </c>
      <c r="J244" t="s">
        <v>350</v>
      </c>
      <c r="K244" t="s">
        <v>264</v>
      </c>
      <c r="L244" t="s">
        <v>351</v>
      </c>
      <c r="M244" s="8">
        <v>1020</v>
      </c>
      <c r="N244" s="12">
        <f t="shared" si="19"/>
        <v>51</v>
      </c>
      <c r="O244" t="str">
        <f t="shared" si="22"/>
        <v xml:space="preserve">2024/03 </v>
      </c>
      <c r="P244">
        <f t="shared" si="23"/>
        <v>550</v>
      </c>
      <c r="Q244" t="e">
        <f>VLOOKUP(J244,'구매현황_2301-2603'!$E$2:$I$1312,5,0)</f>
        <v>#N/A</v>
      </c>
      <c r="R244" t="e">
        <f>VLOOKUP(Q244,리드타임!$B$3:$D$10,3,0)</f>
        <v>#N/A</v>
      </c>
      <c r="S244">
        <f t="shared" si="20"/>
        <v>229.49999999999997</v>
      </c>
    </row>
    <row r="245" spans="1:19" ht="15.75">
      <c r="A245" s="10">
        <v>244</v>
      </c>
      <c r="B245" s="3" t="s">
        <v>21</v>
      </c>
      <c r="C245" s="2" t="s">
        <v>3876</v>
      </c>
      <c r="D245" s="2" t="s">
        <v>1433</v>
      </c>
      <c r="E245" s="2" t="s">
        <v>3877</v>
      </c>
      <c r="F245" s="4">
        <v>530</v>
      </c>
      <c r="G245" s="10" t="str">
        <f t="shared" si="21"/>
        <v xml:space="preserve">2024/10 </v>
      </c>
      <c r="H245" s="10">
        <f t="shared" si="18"/>
        <v>685</v>
      </c>
      <c r="J245" t="s">
        <v>353</v>
      </c>
      <c r="K245" t="s">
        <v>352</v>
      </c>
      <c r="L245" t="s">
        <v>354</v>
      </c>
      <c r="M245" s="8">
        <v>181</v>
      </c>
      <c r="N245" s="12">
        <f t="shared" si="19"/>
        <v>9.0500000000000007</v>
      </c>
      <c r="O245" t="str">
        <f t="shared" si="22"/>
        <v xml:space="preserve">2024/01 </v>
      </c>
      <c r="P245">
        <f t="shared" si="23"/>
        <v>120</v>
      </c>
      <c r="Q245" t="e">
        <f>VLOOKUP(J245,'구매현황_2301-2603'!$E$2:$I$1312,5,0)</f>
        <v>#N/A</v>
      </c>
      <c r="R245" t="e">
        <f>VLOOKUP(Q245,리드타임!$B$3:$D$10,3,0)</f>
        <v>#N/A</v>
      </c>
      <c r="S245">
        <f t="shared" si="20"/>
        <v>40.725000000000001</v>
      </c>
    </row>
    <row r="246" spans="1:19" ht="15.75">
      <c r="A246" s="10">
        <v>245</v>
      </c>
      <c r="B246" s="3" t="s">
        <v>21</v>
      </c>
      <c r="C246" s="2" t="s">
        <v>3878</v>
      </c>
      <c r="D246" s="2" t="s">
        <v>1433</v>
      </c>
      <c r="E246" s="2" t="s">
        <v>3879</v>
      </c>
      <c r="F246" s="4">
        <v>124</v>
      </c>
      <c r="G246" s="10" t="str">
        <f t="shared" si="21"/>
        <v xml:space="preserve">2024/07 </v>
      </c>
      <c r="H246" s="10">
        <f t="shared" si="18"/>
        <v>355</v>
      </c>
      <c r="J246" t="s">
        <v>356</v>
      </c>
      <c r="K246" t="s">
        <v>355</v>
      </c>
      <c r="L246" t="s">
        <v>357</v>
      </c>
      <c r="M246" s="8">
        <v>90</v>
      </c>
      <c r="N246" s="12">
        <f t="shared" si="19"/>
        <v>4.5</v>
      </c>
      <c r="O246" t="str">
        <f t="shared" si="22"/>
        <v xml:space="preserve">2024/01 </v>
      </c>
      <c r="P246">
        <f t="shared" si="23"/>
        <v>36</v>
      </c>
      <c r="Q246" t="e">
        <f>VLOOKUP(J246,'구매현황_2301-2603'!$E$2:$I$1312,5,0)</f>
        <v>#N/A</v>
      </c>
      <c r="R246" t="e">
        <f>VLOOKUP(Q246,리드타임!$B$3:$D$10,3,0)</f>
        <v>#N/A</v>
      </c>
      <c r="S246">
        <f t="shared" si="20"/>
        <v>20.25</v>
      </c>
    </row>
    <row r="247" spans="1:19" ht="15.75">
      <c r="A247" s="10">
        <v>246</v>
      </c>
      <c r="B247" s="3" t="s">
        <v>21</v>
      </c>
      <c r="C247" s="2" t="s">
        <v>3880</v>
      </c>
      <c r="D247" s="2" t="s">
        <v>1433</v>
      </c>
      <c r="E247" s="2" t="s">
        <v>3881</v>
      </c>
      <c r="F247" s="4">
        <v>10760</v>
      </c>
      <c r="G247" s="10" t="str">
        <f t="shared" si="21"/>
        <v xml:space="preserve">2024/01 </v>
      </c>
      <c r="H247" s="10">
        <f t="shared" si="18"/>
        <v>10760</v>
      </c>
      <c r="J247" t="s">
        <v>359</v>
      </c>
      <c r="K247" t="s">
        <v>358</v>
      </c>
      <c r="L247" t="s">
        <v>360</v>
      </c>
      <c r="M247" s="8">
        <v>58</v>
      </c>
      <c r="N247" s="12">
        <f t="shared" si="19"/>
        <v>2.9</v>
      </c>
      <c r="O247" t="str">
        <f t="shared" si="22"/>
        <v xml:space="preserve">2024/01 </v>
      </c>
      <c r="P247">
        <f t="shared" si="23"/>
        <v>30</v>
      </c>
      <c r="Q247" t="e">
        <f>VLOOKUP(J247,'구매현황_2301-2603'!$E$2:$I$1312,5,0)</f>
        <v>#N/A</v>
      </c>
      <c r="R247" t="e">
        <f>VLOOKUP(Q247,리드타임!$B$3:$D$10,3,0)</f>
        <v>#N/A</v>
      </c>
      <c r="S247">
        <f t="shared" si="20"/>
        <v>13.049999999999999</v>
      </c>
    </row>
    <row r="248" spans="1:19" ht="15.75">
      <c r="A248" s="10">
        <v>247</v>
      </c>
      <c r="B248" s="3" t="s">
        <v>21</v>
      </c>
      <c r="C248" s="2" t="s">
        <v>3882</v>
      </c>
      <c r="D248" s="2" t="s">
        <v>1433</v>
      </c>
      <c r="E248" s="2" t="s">
        <v>3883</v>
      </c>
      <c r="F248" s="4">
        <v>50</v>
      </c>
      <c r="G248" s="10" t="str">
        <f t="shared" si="21"/>
        <v xml:space="preserve">2024/04 </v>
      </c>
      <c r="H248" s="10">
        <f t="shared" si="18"/>
        <v>77</v>
      </c>
      <c r="J248" t="s">
        <v>361</v>
      </c>
      <c r="K248" t="s">
        <v>264</v>
      </c>
      <c r="L248" t="s">
        <v>362</v>
      </c>
      <c r="M248" s="8">
        <v>250</v>
      </c>
      <c r="N248" s="12">
        <f t="shared" si="19"/>
        <v>12.5</v>
      </c>
      <c r="O248" t="str">
        <f t="shared" si="22"/>
        <v xml:space="preserve">2024/01 </v>
      </c>
      <c r="P248">
        <f t="shared" si="23"/>
        <v>200</v>
      </c>
      <c r="Q248" t="e">
        <f>VLOOKUP(J248,'구매현황_2301-2603'!$E$2:$I$1312,5,0)</f>
        <v>#N/A</v>
      </c>
      <c r="R248" t="e">
        <f>VLOOKUP(Q248,리드타임!$B$3:$D$10,3,0)</f>
        <v>#N/A</v>
      </c>
      <c r="S248">
        <f t="shared" si="20"/>
        <v>56.25</v>
      </c>
    </row>
    <row r="249" spans="1:19" ht="15.75">
      <c r="A249" s="10">
        <v>248</v>
      </c>
      <c r="B249" s="3" t="s">
        <v>21</v>
      </c>
      <c r="C249" s="2" t="s">
        <v>3886</v>
      </c>
      <c r="D249" s="2" t="s">
        <v>1433</v>
      </c>
      <c r="E249" s="2" t="s">
        <v>3887</v>
      </c>
      <c r="F249" s="4">
        <v>50</v>
      </c>
      <c r="G249" s="10" t="str">
        <f t="shared" si="21"/>
        <v xml:space="preserve">2026/02 </v>
      </c>
      <c r="H249" s="10">
        <f t="shared" si="18"/>
        <v>2570</v>
      </c>
      <c r="J249" t="s">
        <v>3027</v>
      </c>
      <c r="K249" t="s">
        <v>417</v>
      </c>
      <c r="L249" t="s">
        <v>104</v>
      </c>
      <c r="M249" s="8">
        <v>5</v>
      </c>
      <c r="N249" s="12">
        <f t="shared" si="19"/>
        <v>0.25</v>
      </c>
      <c r="O249" t="str">
        <f t="shared" si="22"/>
        <v xml:space="preserve">2024/01 </v>
      </c>
      <c r="P249">
        <f t="shared" si="23"/>
        <v>5</v>
      </c>
      <c r="Q249" t="e">
        <f>VLOOKUP(J249,'구매현황_2301-2603'!$E$2:$I$1312,5,0)</f>
        <v>#N/A</v>
      </c>
      <c r="R249" t="e">
        <f>VLOOKUP(Q249,리드타임!$B$3:$D$10,3,0)</f>
        <v>#N/A</v>
      </c>
      <c r="S249">
        <f t="shared" si="20"/>
        <v>1.125</v>
      </c>
    </row>
    <row r="250" spans="1:19" ht="15.75">
      <c r="A250" s="10">
        <v>249</v>
      </c>
      <c r="B250" s="3" t="s">
        <v>21</v>
      </c>
      <c r="C250" s="2" t="s">
        <v>3888</v>
      </c>
      <c r="D250" s="2" t="s">
        <v>1433</v>
      </c>
      <c r="E250" s="2" t="s">
        <v>3889</v>
      </c>
      <c r="F250" s="4">
        <v>6792</v>
      </c>
      <c r="G250" s="10" t="str">
        <f t="shared" si="21"/>
        <v xml:space="preserve">2024/01 </v>
      </c>
      <c r="H250" s="10">
        <f t="shared" si="18"/>
        <v>6792</v>
      </c>
      <c r="J250" t="s">
        <v>3028</v>
      </c>
      <c r="K250" t="s">
        <v>264</v>
      </c>
      <c r="L250" t="s">
        <v>3029</v>
      </c>
      <c r="M250" s="8">
        <v>60</v>
      </c>
      <c r="N250" s="12">
        <f t="shared" si="19"/>
        <v>3</v>
      </c>
      <c r="O250" t="str">
        <f t="shared" si="22"/>
        <v xml:space="preserve">2024/01 </v>
      </c>
      <c r="P250">
        <f t="shared" si="23"/>
        <v>20</v>
      </c>
      <c r="Q250" t="e">
        <f>VLOOKUP(J250,'구매현황_2301-2603'!$E$2:$I$1312,5,0)</f>
        <v>#N/A</v>
      </c>
      <c r="R250" t="e">
        <f>VLOOKUP(Q250,리드타임!$B$3:$D$10,3,0)</f>
        <v>#N/A</v>
      </c>
      <c r="S250">
        <f t="shared" si="20"/>
        <v>13.5</v>
      </c>
    </row>
    <row r="251" spans="1:19" ht="15.75">
      <c r="A251" s="10">
        <v>250</v>
      </c>
      <c r="B251" s="3" t="s">
        <v>21</v>
      </c>
      <c r="C251" s="2" t="s">
        <v>3890</v>
      </c>
      <c r="D251" s="2" t="s">
        <v>1433</v>
      </c>
      <c r="E251" s="2" t="s">
        <v>3891</v>
      </c>
      <c r="F251" s="4">
        <v>300</v>
      </c>
      <c r="G251" s="10" t="str">
        <f t="shared" si="21"/>
        <v xml:space="preserve">2024/01 </v>
      </c>
      <c r="H251" s="10">
        <f t="shared" si="18"/>
        <v>300</v>
      </c>
      <c r="J251" t="s">
        <v>3030</v>
      </c>
      <c r="K251" t="s">
        <v>223</v>
      </c>
      <c r="L251" t="s">
        <v>80</v>
      </c>
      <c r="M251" s="8">
        <v>3</v>
      </c>
      <c r="N251" s="12">
        <f t="shared" si="19"/>
        <v>0.15</v>
      </c>
      <c r="O251" t="str">
        <f t="shared" si="22"/>
        <v xml:space="preserve">2024/01 </v>
      </c>
      <c r="P251">
        <f t="shared" si="23"/>
        <v>2</v>
      </c>
      <c r="Q251" t="e">
        <f>VLOOKUP(J251,'구매현황_2301-2603'!$E$2:$I$1312,5,0)</f>
        <v>#N/A</v>
      </c>
      <c r="R251" t="e">
        <f>VLOOKUP(Q251,리드타임!$B$3:$D$10,3,0)</f>
        <v>#N/A</v>
      </c>
      <c r="S251">
        <f t="shared" si="20"/>
        <v>0.67499999999999993</v>
      </c>
    </row>
    <row r="252" spans="1:19" ht="15.75">
      <c r="A252" s="10">
        <v>251</v>
      </c>
      <c r="B252" s="3" t="s">
        <v>21</v>
      </c>
      <c r="C252" s="2" t="s">
        <v>3892</v>
      </c>
      <c r="D252" s="2" t="s">
        <v>1433</v>
      </c>
      <c r="E252" s="2" t="s">
        <v>3893</v>
      </c>
      <c r="F252" s="4">
        <v>1460</v>
      </c>
      <c r="G252" s="10" t="str">
        <f t="shared" si="21"/>
        <v xml:space="preserve">2026/03 </v>
      </c>
      <c r="H252" s="10">
        <f t="shared" si="18"/>
        <v>1990</v>
      </c>
      <c r="J252" t="s">
        <v>3031</v>
      </c>
      <c r="K252" t="s">
        <v>699</v>
      </c>
      <c r="L252" t="s">
        <v>3032</v>
      </c>
      <c r="M252" s="8">
        <v>2</v>
      </c>
      <c r="N252" s="12">
        <f t="shared" si="19"/>
        <v>0.1</v>
      </c>
      <c r="O252" t="str">
        <f t="shared" si="22"/>
        <v xml:space="preserve">2024/01 </v>
      </c>
      <c r="P252">
        <f t="shared" si="23"/>
        <v>2</v>
      </c>
      <c r="Q252" t="e">
        <f>VLOOKUP(J252,'구매현황_2301-2603'!$E$2:$I$1312,5,0)</f>
        <v>#N/A</v>
      </c>
      <c r="R252" t="e">
        <f>VLOOKUP(Q252,리드타임!$B$3:$D$10,3,0)</f>
        <v>#N/A</v>
      </c>
      <c r="S252">
        <f t="shared" si="20"/>
        <v>0.45</v>
      </c>
    </row>
    <row r="253" spans="1:19" ht="15.75">
      <c r="A253" s="10">
        <v>252</v>
      </c>
      <c r="B253" s="3" t="s">
        <v>21</v>
      </c>
      <c r="C253" s="2" t="s">
        <v>3894</v>
      </c>
      <c r="D253" s="2" t="s">
        <v>1433</v>
      </c>
      <c r="E253" s="2" t="s">
        <v>3895</v>
      </c>
      <c r="F253" s="4">
        <v>100</v>
      </c>
      <c r="G253" s="10" t="str">
        <f t="shared" si="21"/>
        <v xml:space="preserve">2024/01 </v>
      </c>
      <c r="H253" s="10">
        <f t="shared" si="18"/>
        <v>200</v>
      </c>
      <c r="J253" t="s">
        <v>364</v>
      </c>
      <c r="K253" t="s">
        <v>363</v>
      </c>
      <c r="L253" t="s">
        <v>365</v>
      </c>
      <c r="M253" s="8">
        <v>6</v>
      </c>
      <c r="N253" s="12">
        <f t="shared" si="19"/>
        <v>0.3</v>
      </c>
      <c r="O253" t="str">
        <f t="shared" si="22"/>
        <v xml:space="preserve">2024/01 </v>
      </c>
      <c r="P253">
        <f t="shared" si="23"/>
        <v>5</v>
      </c>
      <c r="Q253" t="e">
        <f>VLOOKUP(J253,'구매현황_2301-2603'!$E$2:$I$1312,5,0)</f>
        <v>#N/A</v>
      </c>
      <c r="R253" t="e">
        <f>VLOOKUP(Q253,리드타임!$B$3:$D$10,3,0)</f>
        <v>#N/A</v>
      </c>
      <c r="S253">
        <f t="shared" si="20"/>
        <v>1.3499999999999999</v>
      </c>
    </row>
    <row r="254" spans="1:19" ht="15.75">
      <c r="A254" s="10">
        <v>253</v>
      </c>
      <c r="B254" s="3" t="s">
        <v>21</v>
      </c>
      <c r="C254" s="2" t="s">
        <v>3896</v>
      </c>
      <c r="D254" s="2" t="s">
        <v>1433</v>
      </c>
      <c r="E254" s="2" t="s">
        <v>3897</v>
      </c>
      <c r="F254" s="4">
        <v>30</v>
      </c>
      <c r="G254" s="10" t="str">
        <f t="shared" si="21"/>
        <v xml:space="preserve">2024/01 </v>
      </c>
      <c r="H254" s="10">
        <f t="shared" si="18"/>
        <v>100</v>
      </c>
      <c r="J254" t="s">
        <v>367</v>
      </c>
      <c r="K254" t="s">
        <v>366</v>
      </c>
      <c r="L254" t="s">
        <v>368</v>
      </c>
      <c r="M254" s="8">
        <v>237</v>
      </c>
      <c r="N254" s="12">
        <f t="shared" si="19"/>
        <v>11.85</v>
      </c>
      <c r="O254" t="str">
        <f t="shared" si="22"/>
        <v xml:space="preserve">2024/01 </v>
      </c>
      <c r="P254">
        <f t="shared" si="23"/>
        <v>300</v>
      </c>
      <c r="Q254" t="e">
        <f>VLOOKUP(J254,'구매현황_2301-2603'!$E$2:$I$1312,5,0)</f>
        <v>#N/A</v>
      </c>
      <c r="R254" t="e">
        <f>VLOOKUP(Q254,리드타임!$B$3:$D$10,3,0)</f>
        <v>#N/A</v>
      </c>
      <c r="S254">
        <f t="shared" si="20"/>
        <v>53.325000000000003</v>
      </c>
    </row>
    <row r="255" spans="1:19" ht="15.75">
      <c r="A255" s="10">
        <v>254</v>
      </c>
      <c r="B255" s="3" t="s">
        <v>21</v>
      </c>
      <c r="C255" s="2" t="s">
        <v>3904</v>
      </c>
      <c r="D255" s="2" t="s">
        <v>3900</v>
      </c>
      <c r="E255" s="2" t="s">
        <v>2644</v>
      </c>
      <c r="F255" s="4">
        <v>6</v>
      </c>
      <c r="G255" s="10" t="str">
        <f t="shared" si="21"/>
        <v xml:space="preserve">2024/01 </v>
      </c>
      <c r="H255" s="10">
        <f t="shared" si="18"/>
        <v>16</v>
      </c>
      <c r="J255" t="s">
        <v>370</v>
      </c>
      <c r="K255" t="s">
        <v>369</v>
      </c>
      <c r="L255" t="s">
        <v>371</v>
      </c>
      <c r="M255" s="8">
        <v>1</v>
      </c>
      <c r="N255" s="12">
        <f t="shared" si="19"/>
        <v>0.05</v>
      </c>
      <c r="O255" t="str">
        <f t="shared" si="22"/>
        <v xml:space="preserve">2024/01 </v>
      </c>
      <c r="P255">
        <f t="shared" si="23"/>
        <v>1</v>
      </c>
      <c r="Q255" t="e">
        <f>VLOOKUP(J255,'구매현황_2301-2603'!$E$2:$I$1312,5,0)</f>
        <v>#N/A</v>
      </c>
      <c r="R255" t="e">
        <f>VLOOKUP(Q255,리드타임!$B$3:$D$10,3,0)</f>
        <v>#N/A</v>
      </c>
      <c r="S255">
        <f t="shared" si="20"/>
        <v>0.22500000000000001</v>
      </c>
    </row>
    <row r="256" spans="1:19" ht="15.75">
      <c r="A256" s="10">
        <v>255</v>
      </c>
      <c r="B256" s="3" t="s">
        <v>21</v>
      </c>
      <c r="C256" s="2" t="s">
        <v>3911</v>
      </c>
      <c r="D256" s="2" t="s">
        <v>3900</v>
      </c>
      <c r="E256" s="2" t="s">
        <v>2646</v>
      </c>
      <c r="F256" s="4">
        <v>6</v>
      </c>
      <c r="G256" s="10" t="str">
        <f t="shared" si="21"/>
        <v xml:space="preserve">2024/01 </v>
      </c>
      <c r="H256" s="10">
        <f t="shared" si="18"/>
        <v>45</v>
      </c>
      <c r="J256" t="s">
        <v>373</v>
      </c>
      <c r="K256" t="s">
        <v>372</v>
      </c>
      <c r="L256" t="s">
        <v>374</v>
      </c>
      <c r="M256" s="8">
        <v>1</v>
      </c>
      <c r="N256" s="12">
        <f t="shared" si="19"/>
        <v>0.05</v>
      </c>
      <c r="O256" t="str">
        <f t="shared" si="22"/>
        <v xml:space="preserve">2024/01 </v>
      </c>
      <c r="P256">
        <f t="shared" si="23"/>
        <v>1</v>
      </c>
      <c r="Q256" t="e">
        <f>VLOOKUP(J256,'구매현황_2301-2603'!$E$2:$I$1312,5,0)</f>
        <v>#N/A</v>
      </c>
      <c r="R256" t="e">
        <f>VLOOKUP(Q256,리드타임!$B$3:$D$10,3,0)</f>
        <v>#N/A</v>
      </c>
      <c r="S256">
        <f t="shared" si="20"/>
        <v>0.22500000000000001</v>
      </c>
    </row>
    <row r="257" spans="1:19" ht="15.75">
      <c r="A257" s="10">
        <v>256</v>
      </c>
      <c r="B257" s="32" t="s">
        <v>6</v>
      </c>
      <c r="C257" s="32" t="s">
        <v>66</v>
      </c>
      <c r="D257" s="32" t="s">
        <v>62</v>
      </c>
      <c r="E257" s="32" t="s">
        <v>58</v>
      </c>
      <c r="F257" s="4">
        <v>55</v>
      </c>
      <c r="G257" s="10" t="str">
        <f t="shared" si="21"/>
        <v xml:space="preserve">2024/01 </v>
      </c>
      <c r="H257" s="10">
        <f t="shared" si="18"/>
        <v>200</v>
      </c>
      <c r="J257" t="s">
        <v>376</v>
      </c>
      <c r="K257" t="s">
        <v>375</v>
      </c>
      <c r="L257" t="s">
        <v>377</v>
      </c>
      <c r="M257" s="8">
        <v>1</v>
      </c>
      <c r="N257" s="12">
        <f t="shared" si="19"/>
        <v>0.05</v>
      </c>
      <c r="O257" t="str">
        <f t="shared" si="22"/>
        <v xml:space="preserve">2024/01 </v>
      </c>
      <c r="P257">
        <f t="shared" si="23"/>
        <v>1</v>
      </c>
      <c r="Q257" t="e">
        <f>VLOOKUP(J257,'구매현황_2301-2603'!$E$2:$I$1312,5,0)</f>
        <v>#N/A</v>
      </c>
      <c r="R257" t="e">
        <f>VLOOKUP(Q257,리드타임!$B$3:$D$10,3,0)</f>
        <v>#N/A</v>
      </c>
      <c r="S257">
        <f t="shared" si="20"/>
        <v>0.22500000000000001</v>
      </c>
    </row>
    <row r="258" spans="1:19" ht="15.75">
      <c r="A258" s="10">
        <v>257</v>
      </c>
      <c r="B258" s="32" t="s">
        <v>6</v>
      </c>
      <c r="C258" s="32" t="s">
        <v>72</v>
      </c>
      <c r="D258" s="32" t="s">
        <v>69</v>
      </c>
      <c r="E258" s="32" t="s">
        <v>73</v>
      </c>
      <c r="F258" s="4">
        <v>60</v>
      </c>
      <c r="G258" s="10" t="str">
        <f t="shared" si="21"/>
        <v xml:space="preserve">2024/01 </v>
      </c>
      <c r="H258" s="10">
        <f t="shared" ref="H258:H321" si="24">_xlfn.MAXIFS(F:F,C:C,C258,G:G,G258)</f>
        <v>200</v>
      </c>
      <c r="J258" t="s">
        <v>378</v>
      </c>
      <c r="K258" t="s">
        <v>264</v>
      </c>
      <c r="L258" t="s">
        <v>379</v>
      </c>
      <c r="M258" s="8">
        <v>20</v>
      </c>
      <c r="N258" s="12">
        <f t="shared" ref="N258:N321" si="25">+M258/20</f>
        <v>1</v>
      </c>
      <c r="O258" t="str">
        <f t="shared" si="22"/>
        <v xml:space="preserve">2024/01 </v>
      </c>
      <c r="P258">
        <f t="shared" si="23"/>
        <v>20</v>
      </c>
      <c r="Q258" t="e">
        <f>VLOOKUP(J258,'구매현황_2301-2603'!$E$2:$I$1312,5,0)</f>
        <v>#N/A</v>
      </c>
      <c r="R258" t="e">
        <f>VLOOKUP(Q258,리드타임!$B$3:$D$10,3,0)</f>
        <v>#N/A</v>
      </c>
      <c r="S258">
        <f t="shared" ref="S258:S321" si="26">IFERROR(N258/20*R258,N258/20*90)</f>
        <v>4.5</v>
      </c>
    </row>
    <row r="259" spans="1:19" ht="15.75">
      <c r="A259" s="10">
        <v>258</v>
      </c>
      <c r="B259" s="32" t="s">
        <v>6</v>
      </c>
      <c r="C259" s="32" t="s">
        <v>100</v>
      </c>
      <c r="D259" s="32" t="s">
        <v>50</v>
      </c>
      <c r="E259" s="32" t="s">
        <v>73</v>
      </c>
      <c r="F259" s="4">
        <v>100</v>
      </c>
      <c r="G259" s="10" t="str">
        <f t="shared" ref="G259:G322" si="27">INDEX($B$2:$B$9999,MATCH(_xlfn.MAXIFS($F$2:$F$9999,$C$2:$C$9999,C259),$F$1:$F$9999,0))</f>
        <v xml:space="preserve">2024/01 </v>
      </c>
      <c r="H259" s="10">
        <f t="shared" si="24"/>
        <v>200</v>
      </c>
      <c r="J259" t="s">
        <v>380</v>
      </c>
      <c r="K259" t="s">
        <v>223</v>
      </c>
      <c r="L259" t="s">
        <v>239</v>
      </c>
      <c r="M259" s="8">
        <v>10</v>
      </c>
      <c r="N259" s="12">
        <f t="shared" si="25"/>
        <v>0.5</v>
      </c>
      <c r="O259" t="str">
        <f t="shared" ref="O259:O322" si="28">VLOOKUP(J259,$C$2:$G$9999,5,0)</f>
        <v xml:space="preserve">2024/01 </v>
      </c>
      <c r="P259">
        <f t="shared" ref="P259:P322" si="29">VLOOKUP(J259,$C$2:$H$9999,6,0)</f>
        <v>10</v>
      </c>
      <c r="Q259" t="e">
        <f>VLOOKUP(J259,'구매현황_2301-2603'!$E$2:$I$1312,5,0)</f>
        <v>#N/A</v>
      </c>
      <c r="R259" t="e">
        <f>VLOOKUP(Q259,리드타임!$B$3:$D$10,3,0)</f>
        <v>#N/A</v>
      </c>
      <c r="S259">
        <f t="shared" si="26"/>
        <v>2.25</v>
      </c>
    </row>
    <row r="260" spans="1:19" ht="15.75">
      <c r="A260" s="10">
        <v>259</v>
      </c>
      <c r="B260" s="32" t="s">
        <v>6</v>
      </c>
      <c r="C260" s="32" t="s">
        <v>150</v>
      </c>
      <c r="D260" s="32" t="s">
        <v>149</v>
      </c>
      <c r="E260" s="32" t="s">
        <v>151</v>
      </c>
      <c r="F260" s="4">
        <v>35</v>
      </c>
      <c r="G260" s="10" t="str">
        <f t="shared" si="27"/>
        <v xml:space="preserve">2024/01 </v>
      </c>
      <c r="H260" s="10">
        <f t="shared" si="24"/>
        <v>40</v>
      </c>
      <c r="J260" t="s">
        <v>381</v>
      </c>
      <c r="K260" t="s">
        <v>318</v>
      </c>
      <c r="L260" t="s">
        <v>276</v>
      </c>
      <c r="M260" s="8">
        <v>20</v>
      </c>
      <c r="N260" s="12">
        <f t="shared" si="25"/>
        <v>1</v>
      </c>
      <c r="O260" t="str">
        <f t="shared" si="28"/>
        <v xml:space="preserve">2024/01 </v>
      </c>
      <c r="P260">
        <f t="shared" si="29"/>
        <v>20</v>
      </c>
      <c r="Q260" t="e">
        <f>VLOOKUP(J260,'구매현황_2301-2603'!$E$2:$I$1312,5,0)</f>
        <v>#N/A</v>
      </c>
      <c r="R260" t="e">
        <f>VLOOKUP(Q260,리드타임!$B$3:$D$10,3,0)</f>
        <v>#N/A</v>
      </c>
      <c r="S260">
        <f t="shared" si="26"/>
        <v>4.5</v>
      </c>
    </row>
    <row r="261" spans="1:19" ht="15.75">
      <c r="A261" s="10">
        <v>260</v>
      </c>
      <c r="B261" s="32" t="s">
        <v>6</v>
      </c>
      <c r="C261" s="32" t="s">
        <v>155</v>
      </c>
      <c r="D261" s="32" t="s">
        <v>154</v>
      </c>
      <c r="E261" s="32" t="s">
        <v>156</v>
      </c>
      <c r="F261" s="4">
        <v>60</v>
      </c>
      <c r="G261" s="10" t="str">
        <f t="shared" si="27"/>
        <v xml:space="preserve">2024/01 </v>
      </c>
      <c r="H261" s="10">
        <f t="shared" si="24"/>
        <v>60</v>
      </c>
      <c r="J261" t="s">
        <v>382</v>
      </c>
      <c r="K261" t="s">
        <v>318</v>
      </c>
      <c r="L261" t="s">
        <v>383</v>
      </c>
      <c r="M261" s="8">
        <v>20</v>
      </c>
      <c r="N261" s="12">
        <f t="shared" si="25"/>
        <v>1</v>
      </c>
      <c r="O261" t="str">
        <f t="shared" si="28"/>
        <v xml:space="preserve">2024/01 </v>
      </c>
      <c r="P261">
        <f t="shared" si="29"/>
        <v>20</v>
      </c>
      <c r="Q261" t="e">
        <f>VLOOKUP(J261,'구매현황_2301-2603'!$E$2:$I$1312,5,0)</f>
        <v>#N/A</v>
      </c>
      <c r="R261" t="e">
        <f>VLOOKUP(Q261,리드타임!$B$3:$D$10,3,0)</f>
        <v>#N/A</v>
      </c>
      <c r="S261">
        <f t="shared" si="26"/>
        <v>4.5</v>
      </c>
    </row>
    <row r="262" spans="1:19" ht="15.75">
      <c r="A262" s="10">
        <v>261</v>
      </c>
      <c r="B262" s="32" t="s">
        <v>6</v>
      </c>
      <c r="C262" s="32" t="s">
        <v>158</v>
      </c>
      <c r="D262" s="32" t="s">
        <v>157</v>
      </c>
      <c r="E262" s="32" t="s">
        <v>156</v>
      </c>
      <c r="F262" s="4">
        <v>50</v>
      </c>
      <c r="G262" s="10" t="str">
        <f t="shared" si="27"/>
        <v xml:space="preserve">2024/01 </v>
      </c>
      <c r="H262" s="10">
        <f t="shared" si="24"/>
        <v>50</v>
      </c>
      <c r="J262" t="s">
        <v>384</v>
      </c>
      <c r="K262" t="s">
        <v>264</v>
      </c>
      <c r="L262" t="s">
        <v>385</v>
      </c>
      <c r="M262" s="8">
        <v>90</v>
      </c>
      <c r="N262" s="12">
        <f t="shared" si="25"/>
        <v>4.5</v>
      </c>
      <c r="O262" t="str">
        <f t="shared" si="28"/>
        <v xml:space="preserve">2024/01 </v>
      </c>
      <c r="P262">
        <f t="shared" si="29"/>
        <v>60</v>
      </c>
      <c r="Q262" t="e">
        <f>VLOOKUP(J262,'구매현황_2301-2603'!$E$2:$I$1312,5,0)</f>
        <v>#N/A</v>
      </c>
      <c r="R262" t="e">
        <f>VLOOKUP(Q262,리드타임!$B$3:$D$10,3,0)</f>
        <v>#N/A</v>
      </c>
      <c r="S262">
        <f t="shared" si="26"/>
        <v>20.25</v>
      </c>
    </row>
    <row r="263" spans="1:19" ht="15.75">
      <c r="A263" s="10">
        <v>262</v>
      </c>
      <c r="B263" s="32" t="s">
        <v>6</v>
      </c>
      <c r="C263" s="32" t="s">
        <v>165</v>
      </c>
      <c r="D263" s="32" t="s">
        <v>96</v>
      </c>
      <c r="E263" s="32" t="s">
        <v>52</v>
      </c>
      <c r="F263" s="4">
        <v>10</v>
      </c>
      <c r="G263" s="10" t="str">
        <f t="shared" si="27"/>
        <v xml:space="preserve">2024/01 </v>
      </c>
      <c r="H263" s="10">
        <f t="shared" si="24"/>
        <v>90</v>
      </c>
      <c r="J263" t="s">
        <v>386</v>
      </c>
      <c r="K263" t="s">
        <v>264</v>
      </c>
      <c r="L263" t="s">
        <v>387</v>
      </c>
      <c r="M263" s="8">
        <v>190</v>
      </c>
      <c r="N263" s="12">
        <f t="shared" si="25"/>
        <v>9.5</v>
      </c>
      <c r="O263" t="str">
        <f t="shared" si="28"/>
        <v xml:space="preserve">2024/01 </v>
      </c>
      <c r="P263">
        <f t="shared" si="29"/>
        <v>90</v>
      </c>
      <c r="Q263" t="e">
        <f>VLOOKUP(J263,'구매현황_2301-2603'!$E$2:$I$1312,5,0)</f>
        <v>#N/A</v>
      </c>
      <c r="R263" t="e">
        <f>VLOOKUP(Q263,리드타임!$B$3:$D$10,3,0)</f>
        <v>#N/A</v>
      </c>
      <c r="S263">
        <f t="shared" si="26"/>
        <v>42.75</v>
      </c>
    </row>
    <row r="264" spans="1:19" ht="15.75">
      <c r="A264" s="10">
        <v>263</v>
      </c>
      <c r="B264" s="32" t="s">
        <v>6</v>
      </c>
      <c r="C264" s="32" t="s">
        <v>201</v>
      </c>
      <c r="D264" s="32" t="s">
        <v>200</v>
      </c>
      <c r="E264" s="32" t="s">
        <v>75</v>
      </c>
      <c r="F264" s="4">
        <v>5</v>
      </c>
      <c r="G264" s="10" t="str">
        <f t="shared" si="27"/>
        <v xml:space="preserve">2024/01 </v>
      </c>
      <c r="H264" s="10">
        <f t="shared" si="24"/>
        <v>5</v>
      </c>
      <c r="J264" t="s">
        <v>388</v>
      </c>
      <c r="K264" t="s">
        <v>318</v>
      </c>
      <c r="L264" t="s">
        <v>389</v>
      </c>
      <c r="M264" s="8">
        <v>187</v>
      </c>
      <c r="N264" s="12">
        <f t="shared" si="25"/>
        <v>9.35</v>
      </c>
      <c r="O264" t="str">
        <f t="shared" si="28"/>
        <v xml:space="preserve">2024/12 </v>
      </c>
      <c r="P264">
        <f t="shared" si="29"/>
        <v>179</v>
      </c>
      <c r="Q264" t="e">
        <f>VLOOKUP(J264,'구매현황_2301-2603'!$E$2:$I$1312,5,0)</f>
        <v>#N/A</v>
      </c>
      <c r="R264" t="e">
        <f>VLOOKUP(Q264,리드타임!$B$3:$D$10,3,0)</f>
        <v>#N/A</v>
      </c>
      <c r="S264">
        <f t="shared" si="26"/>
        <v>42.074999999999996</v>
      </c>
    </row>
    <row r="265" spans="1:19" ht="15.75">
      <c r="A265" s="10">
        <v>264</v>
      </c>
      <c r="B265" s="32" t="s">
        <v>6</v>
      </c>
      <c r="C265" s="32" t="s">
        <v>225</v>
      </c>
      <c r="D265" s="32" t="s">
        <v>223</v>
      </c>
      <c r="E265" s="32" t="s">
        <v>75</v>
      </c>
      <c r="F265" s="4">
        <v>1</v>
      </c>
      <c r="G265" s="10" t="str">
        <f t="shared" si="27"/>
        <v xml:space="preserve">2024/01 </v>
      </c>
      <c r="H265" s="10">
        <f t="shared" si="24"/>
        <v>13</v>
      </c>
      <c r="J265" t="s">
        <v>390</v>
      </c>
      <c r="K265" t="s">
        <v>318</v>
      </c>
      <c r="L265" t="s">
        <v>391</v>
      </c>
      <c r="M265" s="8">
        <v>5</v>
      </c>
      <c r="N265" s="12">
        <f t="shared" si="25"/>
        <v>0.25</v>
      </c>
      <c r="O265" t="str">
        <f t="shared" si="28"/>
        <v xml:space="preserve">2024/01 </v>
      </c>
      <c r="P265">
        <f t="shared" si="29"/>
        <v>5</v>
      </c>
      <c r="Q265" t="e">
        <f>VLOOKUP(J265,'구매현황_2301-2603'!$E$2:$I$1312,5,0)</f>
        <v>#N/A</v>
      </c>
      <c r="R265" t="e">
        <f>VLOOKUP(Q265,리드타임!$B$3:$D$10,3,0)</f>
        <v>#N/A</v>
      </c>
      <c r="S265">
        <f t="shared" si="26"/>
        <v>1.125</v>
      </c>
    </row>
    <row r="266" spans="1:19" ht="15.75">
      <c r="A266" s="10">
        <v>265</v>
      </c>
      <c r="B266" s="32" t="s">
        <v>6</v>
      </c>
      <c r="C266" s="32" t="s">
        <v>226</v>
      </c>
      <c r="D266" s="32" t="s">
        <v>223</v>
      </c>
      <c r="E266" s="32" t="s">
        <v>56</v>
      </c>
      <c r="F266" s="4">
        <v>7</v>
      </c>
      <c r="G266" s="10" t="str">
        <f t="shared" si="27"/>
        <v xml:space="preserve">2024/01 </v>
      </c>
      <c r="H266" s="10">
        <f t="shared" si="24"/>
        <v>30</v>
      </c>
      <c r="J266" t="s">
        <v>392</v>
      </c>
      <c r="K266" t="s">
        <v>223</v>
      </c>
      <c r="L266" t="s">
        <v>99</v>
      </c>
      <c r="M266" s="8">
        <v>90</v>
      </c>
      <c r="N266" s="12">
        <f t="shared" si="25"/>
        <v>4.5</v>
      </c>
      <c r="O266" t="str">
        <f t="shared" si="28"/>
        <v xml:space="preserve">2024/01 </v>
      </c>
      <c r="P266">
        <f t="shared" si="29"/>
        <v>50</v>
      </c>
      <c r="Q266" t="e">
        <f>VLOOKUP(J266,'구매현황_2301-2603'!$E$2:$I$1312,5,0)</f>
        <v>#N/A</v>
      </c>
      <c r="R266" t="e">
        <f>VLOOKUP(Q266,리드타임!$B$3:$D$10,3,0)</f>
        <v>#N/A</v>
      </c>
      <c r="S266">
        <f t="shared" si="26"/>
        <v>20.25</v>
      </c>
    </row>
    <row r="267" spans="1:19" ht="15.75">
      <c r="A267" s="10">
        <v>266</v>
      </c>
      <c r="B267" s="32" t="s">
        <v>6</v>
      </c>
      <c r="C267" s="32" t="s">
        <v>227</v>
      </c>
      <c r="D267" s="32" t="s">
        <v>223</v>
      </c>
      <c r="E267" s="32" t="s">
        <v>90</v>
      </c>
      <c r="F267" s="4">
        <v>2</v>
      </c>
      <c r="G267" s="10" t="str">
        <f t="shared" si="27"/>
        <v xml:space="preserve">2024/01 </v>
      </c>
      <c r="H267" s="10">
        <f t="shared" si="24"/>
        <v>10</v>
      </c>
      <c r="J267" t="s">
        <v>394</v>
      </c>
      <c r="K267" t="s">
        <v>393</v>
      </c>
      <c r="L267" t="s">
        <v>5261</v>
      </c>
      <c r="M267" s="8">
        <v>80</v>
      </c>
      <c r="N267" s="12">
        <f t="shared" si="25"/>
        <v>4</v>
      </c>
      <c r="O267" t="str">
        <f t="shared" si="28"/>
        <v xml:space="preserve">2024/01 </v>
      </c>
      <c r="P267">
        <f t="shared" si="29"/>
        <v>50</v>
      </c>
      <c r="Q267" t="e">
        <f>VLOOKUP(J267,'구매현황_2301-2603'!$E$2:$I$1312,5,0)</f>
        <v>#N/A</v>
      </c>
      <c r="R267" t="e">
        <f>VLOOKUP(Q267,리드타임!$B$3:$D$10,3,0)</f>
        <v>#N/A</v>
      </c>
      <c r="S267">
        <f t="shared" si="26"/>
        <v>18</v>
      </c>
    </row>
    <row r="268" spans="1:19" ht="15.75">
      <c r="A268" s="10">
        <v>267</v>
      </c>
      <c r="B268" s="32" t="s">
        <v>6</v>
      </c>
      <c r="C268" s="32" t="s">
        <v>275</v>
      </c>
      <c r="D268" s="32" t="s">
        <v>264</v>
      </c>
      <c r="E268" s="32" t="s">
        <v>276</v>
      </c>
      <c r="F268" s="4">
        <v>25</v>
      </c>
      <c r="G268" s="10" t="str">
        <f t="shared" si="27"/>
        <v xml:space="preserve">2024/01 </v>
      </c>
      <c r="H268" s="10">
        <f t="shared" si="24"/>
        <v>25</v>
      </c>
      <c r="J268" t="s">
        <v>395</v>
      </c>
      <c r="K268" t="s">
        <v>223</v>
      </c>
      <c r="L268" t="s">
        <v>396</v>
      </c>
      <c r="M268" s="8">
        <v>1</v>
      </c>
      <c r="N268" s="12">
        <f t="shared" si="25"/>
        <v>0.05</v>
      </c>
      <c r="O268" t="str">
        <f t="shared" si="28"/>
        <v xml:space="preserve">2024/01 </v>
      </c>
      <c r="P268">
        <f t="shared" si="29"/>
        <v>1</v>
      </c>
      <c r="Q268" t="e">
        <f>VLOOKUP(J268,'구매현황_2301-2603'!$E$2:$I$1312,5,0)</f>
        <v>#N/A</v>
      </c>
      <c r="R268" t="e">
        <f>VLOOKUP(Q268,리드타임!$B$3:$D$10,3,0)</f>
        <v>#N/A</v>
      </c>
      <c r="S268">
        <f t="shared" si="26"/>
        <v>0.22500000000000001</v>
      </c>
    </row>
    <row r="269" spans="1:19" ht="15.75">
      <c r="A269" s="10">
        <v>268</v>
      </c>
      <c r="B269" s="32" t="s">
        <v>6</v>
      </c>
      <c r="C269" s="32" t="s">
        <v>279</v>
      </c>
      <c r="D269" s="32" t="s">
        <v>264</v>
      </c>
      <c r="E269" s="32" t="s">
        <v>280</v>
      </c>
      <c r="F269" s="4">
        <v>5</v>
      </c>
      <c r="G269" s="10" t="str">
        <f t="shared" si="27"/>
        <v xml:space="preserve">2024/01 </v>
      </c>
      <c r="H269" s="10">
        <f t="shared" si="24"/>
        <v>20</v>
      </c>
      <c r="J269" t="s">
        <v>397</v>
      </c>
      <c r="K269" t="s">
        <v>223</v>
      </c>
      <c r="L269" t="s">
        <v>398</v>
      </c>
      <c r="M269" s="8">
        <v>2</v>
      </c>
      <c r="N269" s="12">
        <f t="shared" si="25"/>
        <v>0.1</v>
      </c>
      <c r="O269" t="str">
        <f t="shared" si="28"/>
        <v xml:space="preserve">2024/01 </v>
      </c>
      <c r="P269">
        <f t="shared" si="29"/>
        <v>2</v>
      </c>
      <c r="Q269" t="e">
        <f>VLOOKUP(J269,'구매현황_2301-2603'!$E$2:$I$1312,5,0)</f>
        <v>#N/A</v>
      </c>
      <c r="R269" t="e">
        <f>VLOOKUP(Q269,리드타임!$B$3:$D$10,3,0)</f>
        <v>#N/A</v>
      </c>
      <c r="S269">
        <f t="shared" si="26"/>
        <v>0.45</v>
      </c>
    </row>
    <row r="270" spans="1:19" ht="15.75">
      <c r="A270" s="10">
        <v>269</v>
      </c>
      <c r="B270" s="32" t="s">
        <v>6</v>
      </c>
      <c r="C270" s="32" t="s">
        <v>326</v>
      </c>
      <c r="D270" s="32" t="s">
        <v>223</v>
      </c>
      <c r="E270" s="32" t="s">
        <v>102</v>
      </c>
      <c r="F270" s="4">
        <v>4</v>
      </c>
      <c r="G270" s="10" t="str">
        <f t="shared" si="27"/>
        <v xml:space="preserve">2024/01 </v>
      </c>
      <c r="H270" s="10">
        <f t="shared" si="24"/>
        <v>20</v>
      </c>
      <c r="J270" t="s">
        <v>400</v>
      </c>
      <c r="K270" t="s">
        <v>399</v>
      </c>
      <c r="L270" t="s">
        <v>73</v>
      </c>
      <c r="M270" s="8">
        <v>15</v>
      </c>
      <c r="N270" s="12">
        <f t="shared" si="25"/>
        <v>0.75</v>
      </c>
      <c r="O270" t="str">
        <f t="shared" si="28"/>
        <v xml:space="preserve">2024/01 </v>
      </c>
      <c r="P270">
        <f t="shared" si="29"/>
        <v>5</v>
      </c>
      <c r="Q270" t="e">
        <f>VLOOKUP(J270,'구매현황_2301-2603'!$E$2:$I$1312,5,0)</f>
        <v>#N/A</v>
      </c>
      <c r="R270" t="e">
        <f>VLOOKUP(Q270,리드타임!$B$3:$D$10,3,0)</f>
        <v>#N/A</v>
      </c>
      <c r="S270">
        <f t="shared" si="26"/>
        <v>3.375</v>
      </c>
    </row>
    <row r="271" spans="1:19" ht="15.75">
      <c r="A271" s="10">
        <v>270</v>
      </c>
      <c r="B271" s="32" t="s">
        <v>6</v>
      </c>
      <c r="C271" s="32" t="s">
        <v>331</v>
      </c>
      <c r="D271" s="32" t="s">
        <v>264</v>
      </c>
      <c r="E271" s="32" t="s">
        <v>280</v>
      </c>
      <c r="F271" s="4">
        <v>20</v>
      </c>
      <c r="G271" s="10" t="str">
        <f t="shared" si="27"/>
        <v xml:space="preserve">2024/01 </v>
      </c>
      <c r="H271" s="10">
        <f t="shared" si="24"/>
        <v>20</v>
      </c>
      <c r="L271" t="s">
        <v>5751</v>
      </c>
      <c r="M271" s="8">
        <v>3</v>
      </c>
      <c r="N271" s="12">
        <f t="shared" si="25"/>
        <v>0.15</v>
      </c>
      <c r="O271" t="e">
        <f t="shared" si="28"/>
        <v>#N/A</v>
      </c>
      <c r="P271" t="e">
        <f t="shared" si="29"/>
        <v>#N/A</v>
      </c>
      <c r="Q271" t="e">
        <f>VLOOKUP(J271,'구매현황_2301-2603'!$E$2:$I$1312,5,0)</f>
        <v>#N/A</v>
      </c>
      <c r="R271" t="e">
        <f>VLOOKUP(Q271,리드타임!$B$3:$D$10,3,0)</f>
        <v>#N/A</v>
      </c>
      <c r="S271">
        <f t="shared" si="26"/>
        <v>0.67499999999999993</v>
      </c>
    </row>
    <row r="272" spans="1:19" ht="15.75">
      <c r="A272" s="10">
        <v>271</v>
      </c>
      <c r="B272" s="32" t="s">
        <v>6</v>
      </c>
      <c r="C272" s="32" t="s">
        <v>332</v>
      </c>
      <c r="D272" s="32" t="s">
        <v>264</v>
      </c>
      <c r="E272" s="32" t="s">
        <v>333</v>
      </c>
      <c r="F272" s="4">
        <v>10</v>
      </c>
      <c r="G272" s="10" t="str">
        <f t="shared" si="27"/>
        <v xml:space="preserve">2024/01 </v>
      </c>
      <c r="H272" s="10">
        <f t="shared" si="24"/>
        <v>10</v>
      </c>
      <c r="J272" t="s">
        <v>401</v>
      </c>
      <c r="K272" t="s">
        <v>318</v>
      </c>
      <c r="L272" t="s">
        <v>402</v>
      </c>
      <c r="M272" s="8">
        <v>20</v>
      </c>
      <c r="N272" s="12">
        <f t="shared" si="25"/>
        <v>1</v>
      </c>
      <c r="O272" t="str">
        <f t="shared" si="28"/>
        <v xml:space="preserve">2024/01 </v>
      </c>
      <c r="P272">
        <f t="shared" si="29"/>
        <v>20</v>
      </c>
      <c r="Q272" t="e">
        <f>VLOOKUP(J272,'구매현황_2301-2603'!$E$2:$I$1312,5,0)</f>
        <v>#N/A</v>
      </c>
      <c r="R272" t="e">
        <f>VLOOKUP(Q272,리드타임!$B$3:$D$10,3,0)</f>
        <v>#N/A</v>
      </c>
      <c r="S272">
        <f t="shared" si="26"/>
        <v>4.5</v>
      </c>
    </row>
    <row r="273" spans="1:19" ht="15.75">
      <c r="A273" s="10">
        <v>272</v>
      </c>
      <c r="B273" s="32" t="s">
        <v>6</v>
      </c>
      <c r="C273" s="32" t="s">
        <v>336</v>
      </c>
      <c r="D273" s="32" t="s">
        <v>232</v>
      </c>
      <c r="E273" s="32" t="s">
        <v>56</v>
      </c>
      <c r="F273" s="4">
        <v>124</v>
      </c>
      <c r="G273" s="10" t="str">
        <f t="shared" si="27"/>
        <v xml:space="preserve">2024/01 </v>
      </c>
      <c r="H273" s="10">
        <f t="shared" si="24"/>
        <v>200</v>
      </c>
      <c r="J273" t="s">
        <v>404</v>
      </c>
      <c r="K273" t="s">
        <v>403</v>
      </c>
      <c r="L273" t="s">
        <v>405</v>
      </c>
      <c r="M273" s="8">
        <v>4</v>
      </c>
      <c r="N273" s="12">
        <f t="shared" si="25"/>
        <v>0.2</v>
      </c>
      <c r="O273" t="str">
        <f t="shared" si="28"/>
        <v xml:space="preserve">2024/01 </v>
      </c>
      <c r="P273">
        <f t="shared" si="29"/>
        <v>4</v>
      </c>
      <c r="Q273" t="e">
        <f>VLOOKUP(J273,'구매현황_2301-2603'!$E$2:$I$1312,5,0)</f>
        <v>#N/A</v>
      </c>
      <c r="R273" t="e">
        <f>VLOOKUP(Q273,리드타임!$B$3:$D$10,3,0)</f>
        <v>#N/A</v>
      </c>
      <c r="S273">
        <f t="shared" si="26"/>
        <v>0.9</v>
      </c>
    </row>
    <row r="274" spans="1:19" ht="15.75">
      <c r="A274" s="10">
        <v>273</v>
      </c>
      <c r="B274" s="32" t="s">
        <v>6</v>
      </c>
      <c r="C274" s="32" t="s">
        <v>340</v>
      </c>
      <c r="D274" s="32" t="s">
        <v>264</v>
      </c>
      <c r="E274" s="32" t="s">
        <v>341</v>
      </c>
      <c r="F274" s="4">
        <v>40</v>
      </c>
      <c r="G274" s="10" t="str">
        <f t="shared" si="27"/>
        <v xml:space="preserve">2024/01 </v>
      </c>
      <c r="H274" s="10">
        <f t="shared" si="24"/>
        <v>40</v>
      </c>
      <c r="J274" t="s">
        <v>407</v>
      </c>
      <c r="K274" t="s">
        <v>406</v>
      </c>
      <c r="L274" t="s">
        <v>405</v>
      </c>
      <c r="M274" s="8">
        <v>1</v>
      </c>
      <c r="N274" s="12">
        <f t="shared" si="25"/>
        <v>0.05</v>
      </c>
      <c r="O274" t="str">
        <f t="shared" si="28"/>
        <v xml:space="preserve">2024/01 </v>
      </c>
      <c r="P274">
        <f t="shared" si="29"/>
        <v>1</v>
      </c>
      <c r="Q274" t="e">
        <f>VLOOKUP(J274,'구매현황_2301-2603'!$E$2:$I$1312,5,0)</f>
        <v>#N/A</v>
      </c>
      <c r="R274" t="e">
        <f>VLOOKUP(Q274,리드타임!$B$3:$D$10,3,0)</f>
        <v>#N/A</v>
      </c>
      <c r="S274">
        <f t="shared" si="26"/>
        <v>0.22500000000000001</v>
      </c>
    </row>
    <row r="275" spans="1:19" ht="15.75">
      <c r="A275" s="10">
        <v>274</v>
      </c>
      <c r="B275" s="32" t="s">
        <v>6</v>
      </c>
      <c r="C275" s="32" t="s">
        <v>342</v>
      </c>
      <c r="D275" s="32" t="s">
        <v>264</v>
      </c>
      <c r="E275" s="32" t="s">
        <v>343</v>
      </c>
      <c r="F275" s="4">
        <v>40</v>
      </c>
      <c r="G275" s="10" t="str">
        <f t="shared" si="27"/>
        <v xml:space="preserve">2024/01 </v>
      </c>
      <c r="H275" s="10">
        <f t="shared" si="24"/>
        <v>40</v>
      </c>
      <c r="J275" t="s">
        <v>408</v>
      </c>
      <c r="K275" t="s">
        <v>318</v>
      </c>
      <c r="L275" t="s">
        <v>409</v>
      </c>
      <c r="M275" s="8">
        <v>20</v>
      </c>
      <c r="N275" s="12">
        <f t="shared" si="25"/>
        <v>1</v>
      </c>
      <c r="O275" t="str">
        <f t="shared" si="28"/>
        <v xml:space="preserve">2024/01 </v>
      </c>
      <c r="P275">
        <f t="shared" si="29"/>
        <v>20</v>
      </c>
      <c r="Q275" t="e">
        <f>VLOOKUP(J275,'구매현황_2301-2603'!$E$2:$I$1312,5,0)</f>
        <v>#N/A</v>
      </c>
      <c r="R275" t="e">
        <f>VLOOKUP(Q275,리드타임!$B$3:$D$10,3,0)</f>
        <v>#N/A</v>
      </c>
      <c r="S275">
        <f t="shared" si="26"/>
        <v>4.5</v>
      </c>
    </row>
    <row r="276" spans="1:19" ht="15.75">
      <c r="A276" s="10">
        <v>275</v>
      </c>
      <c r="B276" s="32" t="s">
        <v>6</v>
      </c>
      <c r="C276" s="32" t="s">
        <v>348</v>
      </c>
      <c r="D276" s="32" t="s">
        <v>264</v>
      </c>
      <c r="E276" s="32" t="s">
        <v>349</v>
      </c>
      <c r="F276" s="4">
        <v>10</v>
      </c>
      <c r="G276" s="10" t="str">
        <f t="shared" si="27"/>
        <v xml:space="preserve">2024/01 </v>
      </c>
      <c r="H276" s="10">
        <f t="shared" si="24"/>
        <v>10</v>
      </c>
      <c r="J276" t="s">
        <v>410</v>
      </c>
      <c r="K276" t="s">
        <v>264</v>
      </c>
      <c r="L276" t="s">
        <v>411</v>
      </c>
      <c r="M276" s="8">
        <v>10</v>
      </c>
      <c r="N276" s="12">
        <f t="shared" si="25"/>
        <v>0.5</v>
      </c>
      <c r="O276" t="str">
        <f t="shared" si="28"/>
        <v xml:space="preserve">2024/01 </v>
      </c>
      <c r="P276">
        <f t="shared" si="29"/>
        <v>10</v>
      </c>
      <c r="Q276" t="e">
        <f>VLOOKUP(J276,'구매현황_2301-2603'!$E$2:$I$1312,5,0)</f>
        <v>#N/A</v>
      </c>
      <c r="R276" t="e">
        <f>VLOOKUP(Q276,리드타임!$B$3:$D$10,3,0)</f>
        <v>#N/A</v>
      </c>
      <c r="S276">
        <f t="shared" si="26"/>
        <v>2.25</v>
      </c>
    </row>
    <row r="277" spans="1:19" ht="15.75">
      <c r="A277" s="10">
        <v>276</v>
      </c>
      <c r="B277" s="32" t="s">
        <v>6</v>
      </c>
      <c r="C277" s="32" t="s">
        <v>378</v>
      </c>
      <c r="D277" s="32" t="s">
        <v>264</v>
      </c>
      <c r="E277" s="32" t="s">
        <v>379</v>
      </c>
      <c r="F277" s="4">
        <v>20</v>
      </c>
      <c r="G277" s="10" t="str">
        <f t="shared" si="27"/>
        <v xml:space="preserve">2024/01 </v>
      </c>
      <c r="H277" s="10">
        <f t="shared" si="24"/>
        <v>20</v>
      </c>
      <c r="J277" t="s">
        <v>3033</v>
      </c>
      <c r="K277" t="s">
        <v>223</v>
      </c>
      <c r="L277" t="s">
        <v>56</v>
      </c>
      <c r="M277" s="8">
        <v>48</v>
      </c>
      <c r="N277" s="12">
        <f t="shared" si="25"/>
        <v>2.4</v>
      </c>
      <c r="O277" t="str">
        <f t="shared" si="28"/>
        <v xml:space="preserve">2024/02 </v>
      </c>
      <c r="P277">
        <f t="shared" si="29"/>
        <v>28</v>
      </c>
      <c r="Q277" t="e">
        <f>VLOOKUP(J277,'구매현황_2301-2603'!$E$2:$I$1312,5,0)</f>
        <v>#N/A</v>
      </c>
      <c r="R277" t="e">
        <f>VLOOKUP(Q277,리드타임!$B$3:$D$10,3,0)</f>
        <v>#N/A</v>
      </c>
      <c r="S277">
        <f t="shared" si="26"/>
        <v>10.799999999999999</v>
      </c>
    </row>
    <row r="278" spans="1:19" ht="15.75">
      <c r="A278" s="10">
        <v>277</v>
      </c>
      <c r="B278" s="32" t="s">
        <v>6</v>
      </c>
      <c r="C278" s="32" t="s">
        <v>452</v>
      </c>
      <c r="D278" s="32" t="s">
        <v>451</v>
      </c>
      <c r="E278" s="32"/>
      <c r="F278" s="4">
        <v>10</v>
      </c>
      <c r="G278" s="10" t="str">
        <f t="shared" si="27"/>
        <v xml:space="preserve">2024/02 </v>
      </c>
      <c r="H278" s="10">
        <f t="shared" si="24"/>
        <v>65</v>
      </c>
      <c r="J278" t="s">
        <v>413</v>
      </c>
      <c r="K278" t="s">
        <v>412</v>
      </c>
      <c r="L278" t="s">
        <v>414</v>
      </c>
      <c r="M278" s="8">
        <v>2</v>
      </c>
      <c r="N278" s="12">
        <f t="shared" si="25"/>
        <v>0.1</v>
      </c>
      <c r="O278" t="str">
        <f t="shared" si="28"/>
        <v xml:space="preserve">2024/01 </v>
      </c>
      <c r="P278">
        <f t="shared" si="29"/>
        <v>2</v>
      </c>
      <c r="Q278" t="e">
        <f>VLOOKUP(J278,'구매현황_2301-2603'!$E$2:$I$1312,5,0)</f>
        <v>#N/A</v>
      </c>
      <c r="R278" t="e">
        <f>VLOOKUP(Q278,리드타임!$B$3:$D$10,3,0)</f>
        <v>#N/A</v>
      </c>
      <c r="S278">
        <f t="shared" si="26"/>
        <v>0.45</v>
      </c>
    </row>
    <row r="279" spans="1:19" ht="15.75">
      <c r="A279" s="10">
        <v>278</v>
      </c>
      <c r="B279" s="32" t="s">
        <v>6</v>
      </c>
      <c r="C279" s="32" t="s">
        <v>454</v>
      </c>
      <c r="D279" s="32" t="s">
        <v>453</v>
      </c>
      <c r="E279" s="32"/>
      <c r="F279" s="4">
        <v>50</v>
      </c>
      <c r="G279" s="10" t="str">
        <f t="shared" si="27"/>
        <v xml:space="preserve">2024/07 </v>
      </c>
      <c r="H279" s="10">
        <f t="shared" si="24"/>
        <v>134</v>
      </c>
      <c r="J279" t="s">
        <v>415</v>
      </c>
      <c r="K279" t="s">
        <v>267</v>
      </c>
      <c r="L279" t="s">
        <v>416</v>
      </c>
      <c r="M279" s="8">
        <v>20</v>
      </c>
      <c r="N279" s="12">
        <f t="shared" si="25"/>
        <v>1</v>
      </c>
      <c r="O279" t="str">
        <f t="shared" si="28"/>
        <v xml:space="preserve">2024/01 </v>
      </c>
      <c r="P279">
        <f t="shared" si="29"/>
        <v>20</v>
      </c>
      <c r="Q279" t="e">
        <f>VLOOKUP(J279,'구매현황_2301-2603'!$E$2:$I$1312,5,0)</f>
        <v>#N/A</v>
      </c>
      <c r="R279" t="e">
        <f>VLOOKUP(Q279,리드타임!$B$3:$D$10,3,0)</f>
        <v>#N/A</v>
      </c>
      <c r="S279">
        <f t="shared" si="26"/>
        <v>4.5</v>
      </c>
    </row>
    <row r="280" spans="1:19" ht="15.75">
      <c r="A280" s="10">
        <v>279</v>
      </c>
      <c r="B280" s="32" t="s">
        <v>6</v>
      </c>
      <c r="C280" s="32" t="s">
        <v>456</v>
      </c>
      <c r="D280" s="32" t="s">
        <v>455</v>
      </c>
      <c r="E280" s="32"/>
      <c r="F280" s="4">
        <v>10</v>
      </c>
      <c r="G280" s="10" t="str">
        <f t="shared" si="27"/>
        <v xml:space="preserve">2024/01 </v>
      </c>
      <c r="H280" s="10">
        <f t="shared" si="24"/>
        <v>50</v>
      </c>
      <c r="J280" t="s">
        <v>418</v>
      </c>
      <c r="K280" t="s">
        <v>417</v>
      </c>
      <c r="L280" t="s">
        <v>52</v>
      </c>
      <c r="M280" s="8">
        <v>1</v>
      </c>
      <c r="N280" s="12">
        <f t="shared" si="25"/>
        <v>0.05</v>
      </c>
      <c r="O280" t="str">
        <f t="shared" si="28"/>
        <v xml:space="preserve">2024/01 </v>
      </c>
      <c r="P280">
        <f t="shared" si="29"/>
        <v>1</v>
      </c>
      <c r="Q280" t="e">
        <f>VLOOKUP(J280,'구매현황_2301-2603'!$E$2:$I$1312,5,0)</f>
        <v>#N/A</v>
      </c>
      <c r="R280" t="e">
        <f>VLOOKUP(Q280,리드타임!$B$3:$D$10,3,0)</f>
        <v>#N/A</v>
      </c>
      <c r="S280">
        <f t="shared" si="26"/>
        <v>0.22500000000000001</v>
      </c>
    </row>
    <row r="281" spans="1:19" ht="15.75">
      <c r="A281" s="10">
        <v>280</v>
      </c>
      <c r="B281" s="32" t="s">
        <v>6</v>
      </c>
      <c r="C281" s="32" t="s">
        <v>458</v>
      </c>
      <c r="D281" s="32" t="s">
        <v>457</v>
      </c>
      <c r="E281" s="32"/>
      <c r="F281" s="4">
        <v>10</v>
      </c>
      <c r="G281" s="10" t="str">
        <f t="shared" si="27"/>
        <v xml:space="preserve">2024/02 </v>
      </c>
      <c r="H281" s="10">
        <f t="shared" si="24"/>
        <v>28</v>
      </c>
      <c r="J281" t="s">
        <v>419</v>
      </c>
      <c r="K281" t="s">
        <v>236</v>
      </c>
      <c r="L281" t="s">
        <v>420</v>
      </c>
      <c r="M281" s="8">
        <v>4</v>
      </c>
      <c r="N281" s="12">
        <f t="shared" si="25"/>
        <v>0.2</v>
      </c>
      <c r="O281" t="str">
        <f t="shared" si="28"/>
        <v xml:space="preserve">2024/01 </v>
      </c>
      <c r="P281">
        <f t="shared" si="29"/>
        <v>4</v>
      </c>
      <c r="Q281" t="e">
        <f>VLOOKUP(J281,'구매현황_2301-2603'!$E$2:$I$1312,5,0)</f>
        <v>#N/A</v>
      </c>
      <c r="R281" t="e">
        <f>VLOOKUP(Q281,리드타임!$B$3:$D$10,3,0)</f>
        <v>#N/A</v>
      </c>
      <c r="S281">
        <f t="shared" si="26"/>
        <v>0.9</v>
      </c>
    </row>
    <row r="282" spans="1:19" ht="15.75">
      <c r="A282" s="10">
        <v>281</v>
      </c>
      <c r="B282" s="32" t="s">
        <v>6</v>
      </c>
      <c r="C282" s="32" t="s">
        <v>468</v>
      </c>
      <c r="D282" s="32" t="s">
        <v>467</v>
      </c>
      <c r="E282" s="32"/>
      <c r="F282" s="4">
        <v>20</v>
      </c>
      <c r="G282" s="10" t="str">
        <f t="shared" si="27"/>
        <v xml:space="preserve">2024/05 </v>
      </c>
      <c r="H282" s="10">
        <f t="shared" si="24"/>
        <v>146</v>
      </c>
      <c r="J282" t="s">
        <v>421</v>
      </c>
      <c r="K282" t="s">
        <v>267</v>
      </c>
      <c r="L282" t="s">
        <v>422</v>
      </c>
      <c r="M282" s="8">
        <v>10</v>
      </c>
      <c r="N282" s="12">
        <f t="shared" si="25"/>
        <v>0.5</v>
      </c>
      <c r="O282" t="str">
        <f t="shared" si="28"/>
        <v xml:space="preserve">2024/01 </v>
      </c>
      <c r="P282">
        <f t="shared" si="29"/>
        <v>10</v>
      </c>
      <c r="Q282" t="e">
        <f>VLOOKUP(J282,'구매현황_2301-2603'!$E$2:$I$1312,5,0)</f>
        <v>#N/A</v>
      </c>
      <c r="R282" t="e">
        <f>VLOOKUP(Q282,리드타임!$B$3:$D$10,3,0)</f>
        <v>#N/A</v>
      </c>
      <c r="S282">
        <f t="shared" si="26"/>
        <v>2.25</v>
      </c>
    </row>
    <row r="283" spans="1:19" ht="15.75">
      <c r="A283" s="10">
        <v>282</v>
      </c>
      <c r="B283" s="32" t="s">
        <v>6</v>
      </c>
      <c r="C283" s="32" t="s">
        <v>470</v>
      </c>
      <c r="D283" s="32" t="s">
        <v>469</v>
      </c>
      <c r="E283" s="32" t="s">
        <v>471</v>
      </c>
      <c r="F283" s="4">
        <v>20</v>
      </c>
      <c r="G283" s="10" t="str">
        <f t="shared" si="27"/>
        <v xml:space="preserve">2024/01 </v>
      </c>
      <c r="H283" s="10">
        <f t="shared" si="24"/>
        <v>120</v>
      </c>
      <c r="J283" t="s">
        <v>423</v>
      </c>
      <c r="K283" t="s">
        <v>314</v>
      </c>
      <c r="L283" t="s">
        <v>424</v>
      </c>
      <c r="M283" s="8">
        <v>10</v>
      </c>
      <c r="N283" s="12">
        <f t="shared" si="25"/>
        <v>0.5</v>
      </c>
      <c r="O283" t="str">
        <f t="shared" si="28"/>
        <v xml:space="preserve">2024/01 </v>
      </c>
      <c r="P283">
        <f t="shared" si="29"/>
        <v>10</v>
      </c>
      <c r="Q283" t="e">
        <f>VLOOKUP(J283,'구매현황_2301-2603'!$E$2:$I$1312,5,0)</f>
        <v>#N/A</v>
      </c>
      <c r="R283" t="e">
        <f>VLOOKUP(Q283,리드타임!$B$3:$D$10,3,0)</f>
        <v>#N/A</v>
      </c>
      <c r="S283">
        <f t="shared" si="26"/>
        <v>2.25</v>
      </c>
    </row>
    <row r="284" spans="1:19" ht="15.75">
      <c r="A284" s="10">
        <v>283</v>
      </c>
      <c r="B284" s="32" t="s">
        <v>6</v>
      </c>
      <c r="C284" s="32" t="s">
        <v>487</v>
      </c>
      <c r="D284" s="32" t="s">
        <v>486</v>
      </c>
      <c r="E284" s="32" t="s">
        <v>488</v>
      </c>
      <c r="F284" s="4">
        <v>80</v>
      </c>
      <c r="G284" s="10" t="str">
        <f t="shared" si="27"/>
        <v xml:space="preserve">2024/01 </v>
      </c>
      <c r="H284" s="10">
        <f t="shared" si="24"/>
        <v>80</v>
      </c>
      <c r="J284" t="s">
        <v>425</v>
      </c>
      <c r="K284" t="s">
        <v>314</v>
      </c>
      <c r="L284" t="s">
        <v>383</v>
      </c>
      <c r="M284" s="8">
        <v>10</v>
      </c>
      <c r="N284" s="12">
        <f t="shared" si="25"/>
        <v>0.5</v>
      </c>
      <c r="O284" t="str">
        <f t="shared" si="28"/>
        <v xml:space="preserve">2024/01 </v>
      </c>
      <c r="P284">
        <f t="shared" si="29"/>
        <v>10</v>
      </c>
      <c r="Q284" t="e">
        <f>VLOOKUP(J284,'구매현황_2301-2603'!$E$2:$I$1312,5,0)</f>
        <v>#N/A</v>
      </c>
      <c r="R284" t="e">
        <f>VLOOKUP(Q284,리드타임!$B$3:$D$10,3,0)</f>
        <v>#N/A</v>
      </c>
      <c r="S284">
        <f t="shared" si="26"/>
        <v>2.25</v>
      </c>
    </row>
    <row r="285" spans="1:19" ht="15.75">
      <c r="A285" s="10">
        <v>284</v>
      </c>
      <c r="B285" s="32" t="s">
        <v>6</v>
      </c>
      <c r="C285" s="32" t="s">
        <v>496</v>
      </c>
      <c r="D285" s="32" t="s">
        <v>495</v>
      </c>
      <c r="E285" s="32" t="s">
        <v>497</v>
      </c>
      <c r="F285" s="4">
        <v>80</v>
      </c>
      <c r="G285" s="10" t="str">
        <f t="shared" si="27"/>
        <v xml:space="preserve">2024/01 </v>
      </c>
      <c r="H285" s="10">
        <f t="shared" si="24"/>
        <v>80</v>
      </c>
      <c r="J285" t="s">
        <v>427</v>
      </c>
      <c r="K285" t="s">
        <v>426</v>
      </c>
      <c r="L285" t="s">
        <v>5261</v>
      </c>
      <c r="M285" s="8">
        <v>1</v>
      </c>
      <c r="N285" s="12">
        <f t="shared" si="25"/>
        <v>0.05</v>
      </c>
      <c r="O285" t="str">
        <f t="shared" si="28"/>
        <v xml:space="preserve">2024/01 </v>
      </c>
      <c r="P285">
        <f t="shared" si="29"/>
        <v>1</v>
      </c>
      <c r="Q285" t="e">
        <f>VLOOKUP(J285,'구매현황_2301-2603'!$E$2:$I$1312,5,0)</f>
        <v>#N/A</v>
      </c>
      <c r="R285" t="e">
        <f>VLOOKUP(Q285,리드타임!$B$3:$D$10,3,0)</f>
        <v>#N/A</v>
      </c>
      <c r="S285">
        <f t="shared" si="26"/>
        <v>0.22500000000000001</v>
      </c>
    </row>
    <row r="286" spans="1:19" ht="15.75">
      <c r="A286" s="10">
        <v>285</v>
      </c>
      <c r="B286" s="32" t="s">
        <v>6</v>
      </c>
      <c r="C286" s="32" t="s">
        <v>518</v>
      </c>
      <c r="D286" s="32" t="s">
        <v>517</v>
      </c>
      <c r="E286" s="32" t="s">
        <v>519</v>
      </c>
      <c r="F286" s="4">
        <v>20</v>
      </c>
      <c r="G286" s="10" t="str">
        <f t="shared" si="27"/>
        <v xml:space="preserve">2024/01 </v>
      </c>
      <c r="H286" s="10">
        <f t="shared" si="24"/>
        <v>20</v>
      </c>
      <c r="J286" t="s">
        <v>429</v>
      </c>
      <c r="K286" t="s">
        <v>428</v>
      </c>
      <c r="L286" t="s">
        <v>5261</v>
      </c>
      <c r="M286" s="8">
        <v>1</v>
      </c>
      <c r="N286" s="12">
        <f t="shared" si="25"/>
        <v>0.05</v>
      </c>
      <c r="O286" t="str">
        <f t="shared" si="28"/>
        <v xml:space="preserve">2024/01 </v>
      </c>
      <c r="P286">
        <f t="shared" si="29"/>
        <v>1</v>
      </c>
      <c r="Q286" t="e">
        <f>VLOOKUP(J286,'구매현황_2301-2603'!$E$2:$I$1312,5,0)</f>
        <v>#N/A</v>
      </c>
      <c r="R286" t="e">
        <f>VLOOKUP(Q286,리드타임!$B$3:$D$10,3,0)</f>
        <v>#N/A</v>
      </c>
      <c r="S286">
        <f t="shared" si="26"/>
        <v>0.22500000000000001</v>
      </c>
    </row>
    <row r="287" spans="1:19" ht="15.75">
      <c r="A287" s="10">
        <v>286</v>
      </c>
      <c r="B287" s="32" t="s">
        <v>6</v>
      </c>
      <c r="C287" s="32" t="s">
        <v>525</v>
      </c>
      <c r="D287" s="32" t="s">
        <v>524</v>
      </c>
      <c r="E287" s="32" t="s">
        <v>526</v>
      </c>
      <c r="F287" s="4">
        <v>50</v>
      </c>
      <c r="G287" s="10" t="str">
        <f t="shared" si="27"/>
        <v xml:space="preserve">2024/10 </v>
      </c>
      <c r="H287" s="10">
        <f t="shared" si="24"/>
        <v>657</v>
      </c>
      <c r="J287" t="s">
        <v>431</v>
      </c>
      <c r="K287" t="s">
        <v>430</v>
      </c>
      <c r="L287" t="s">
        <v>5261</v>
      </c>
      <c r="M287" s="8">
        <v>1</v>
      </c>
      <c r="N287" s="12">
        <f t="shared" si="25"/>
        <v>0.05</v>
      </c>
      <c r="O287" t="str">
        <f t="shared" si="28"/>
        <v xml:space="preserve">2024/01 </v>
      </c>
      <c r="P287">
        <f t="shared" si="29"/>
        <v>1</v>
      </c>
      <c r="Q287" t="e">
        <f>VLOOKUP(J287,'구매현황_2301-2603'!$E$2:$I$1312,5,0)</f>
        <v>#N/A</v>
      </c>
      <c r="R287" t="e">
        <f>VLOOKUP(Q287,리드타임!$B$3:$D$10,3,0)</f>
        <v>#N/A</v>
      </c>
      <c r="S287">
        <f t="shared" si="26"/>
        <v>0.22500000000000001</v>
      </c>
    </row>
    <row r="288" spans="1:19" ht="15.75">
      <c r="A288" s="10">
        <v>287</v>
      </c>
      <c r="B288" s="32" t="s">
        <v>6</v>
      </c>
      <c r="C288" s="32" t="s">
        <v>534</v>
      </c>
      <c r="D288" s="32" t="s">
        <v>533</v>
      </c>
      <c r="E288" s="32" t="s">
        <v>535</v>
      </c>
      <c r="F288" s="4">
        <v>10</v>
      </c>
      <c r="G288" s="10" t="str">
        <f t="shared" si="27"/>
        <v xml:space="preserve">2024/01 </v>
      </c>
      <c r="H288" s="10">
        <f t="shared" si="24"/>
        <v>50</v>
      </c>
      <c r="J288" t="s">
        <v>432</v>
      </c>
      <c r="K288" t="s">
        <v>257</v>
      </c>
      <c r="L288" t="s">
        <v>433</v>
      </c>
      <c r="M288" s="8">
        <v>200</v>
      </c>
      <c r="N288" s="12">
        <f t="shared" si="25"/>
        <v>10</v>
      </c>
      <c r="O288" t="str">
        <f t="shared" si="28"/>
        <v xml:space="preserve">2024/01 </v>
      </c>
      <c r="P288">
        <f t="shared" si="29"/>
        <v>200</v>
      </c>
      <c r="Q288" t="e">
        <f>VLOOKUP(J288,'구매현황_2301-2603'!$E$2:$I$1312,5,0)</f>
        <v>#N/A</v>
      </c>
      <c r="R288" t="e">
        <f>VLOOKUP(Q288,리드타임!$B$3:$D$10,3,0)</f>
        <v>#N/A</v>
      </c>
      <c r="S288">
        <f t="shared" si="26"/>
        <v>45</v>
      </c>
    </row>
    <row r="289" spans="1:19" ht="15.75">
      <c r="A289" s="10">
        <v>288</v>
      </c>
      <c r="B289" s="32" t="s">
        <v>6</v>
      </c>
      <c r="C289" s="32" t="s">
        <v>536</v>
      </c>
      <c r="D289" s="32" t="s">
        <v>355</v>
      </c>
      <c r="E289" s="32" t="s">
        <v>537</v>
      </c>
      <c r="F289" s="4">
        <v>50</v>
      </c>
      <c r="G289" s="10" t="str">
        <f t="shared" si="27"/>
        <v xml:space="preserve">2024/09 </v>
      </c>
      <c r="H289" s="10">
        <f t="shared" si="24"/>
        <v>480</v>
      </c>
      <c r="J289" t="s">
        <v>434</v>
      </c>
      <c r="K289" t="s">
        <v>312</v>
      </c>
      <c r="L289" t="s">
        <v>90</v>
      </c>
      <c r="M289" s="8">
        <v>2</v>
      </c>
      <c r="N289" s="12">
        <f t="shared" si="25"/>
        <v>0.1</v>
      </c>
      <c r="O289" t="str">
        <f t="shared" si="28"/>
        <v xml:space="preserve">2024/01 </v>
      </c>
      <c r="P289">
        <f t="shared" si="29"/>
        <v>2</v>
      </c>
      <c r="Q289" t="e">
        <f>VLOOKUP(J289,'구매현황_2301-2603'!$E$2:$I$1312,5,0)</f>
        <v>#N/A</v>
      </c>
      <c r="R289" t="e">
        <f>VLOOKUP(Q289,리드타임!$B$3:$D$10,3,0)</f>
        <v>#N/A</v>
      </c>
      <c r="S289">
        <f t="shared" si="26"/>
        <v>0.45</v>
      </c>
    </row>
    <row r="290" spans="1:19" ht="15.75">
      <c r="A290" s="10">
        <v>289</v>
      </c>
      <c r="B290" s="32" t="s">
        <v>6</v>
      </c>
      <c r="C290" s="32" t="s">
        <v>546</v>
      </c>
      <c r="D290" s="32" t="s">
        <v>545</v>
      </c>
      <c r="E290" s="32" t="s">
        <v>547</v>
      </c>
      <c r="F290" s="4">
        <v>50</v>
      </c>
      <c r="G290" s="10" t="str">
        <f t="shared" si="27"/>
        <v xml:space="preserve">2024/03 </v>
      </c>
      <c r="H290" s="10">
        <f t="shared" si="24"/>
        <v>305</v>
      </c>
      <c r="J290" t="s">
        <v>435</v>
      </c>
      <c r="K290" t="s">
        <v>223</v>
      </c>
      <c r="L290" t="s">
        <v>436</v>
      </c>
      <c r="M290" s="8">
        <v>1</v>
      </c>
      <c r="N290" s="12">
        <f t="shared" si="25"/>
        <v>0.05</v>
      </c>
      <c r="O290" t="str">
        <f t="shared" si="28"/>
        <v xml:space="preserve">2024/01 </v>
      </c>
      <c r="P290">
        <f t="shared" si="29"/>
        <v>1</v>
      </c>
      <c r="Q290" t="e">
        <f>VLOOKUP(J290,'구매현황_2301-2603'!$E$2:$I$1312,5,0)</f>
        <v>#N/A</v>
      </c>
      <c r="R290" t="e">
        <f>VLOOKUP(Q290,리드타임!$B$3:$D$10,3,0)</f>
        <v>#N/A</v>
      </c>
      <c r="S290">
        <f t="shared" si="26"/>
        <v>0.22500000000000001</v>
      </c>
    </row>
    <row r="291" spans="1:19" ht="15.75">
      <c r="A291" s="10">
        <v>290</v>
      </c>
      <c r="B291" s="32" t="s">
        <v>6</v>
      </c>
      <c r="C291" s="32" t="s">
        <v>549</v>
      </c>
      <c r="D291" s="32" t="s">
        <v>548</v>
      </c>
      <c r="E291" s="32" t="s">
        <v>550</v>
      </c>
      <c r="F291" s="4">
        <v>40</v>
      </c>
      <c r="G291" s="10" t="str">
        <f t="shared" si="27"/>
        <v xml:space="preserve">2024/04 </v>
      </c>
      <c r="H291" s="10">
        <f t="shared" si="24"/>
        <v>415</v>
      </c>
      <c r="J291" t="s">
        <v>437</v>
      </c>
      <c r="K291" t="s">
        <v>223</v>
      </c>
      <c r="L291" t="s">
        <v>438</v>
      </c>
      <c r="M291" s="8">
        <v>1</v>
      </c>
      <c r="N291" s="12">
        <f t="shared" si="25"/>
        <v>0.05</v>
      </c>
      <c r="O291" t="str">
        <f t="shared" si="28"/>
        <v xml:space="preserve">2024/01 </v>
      </c>
      <c r="P291">
        <f t="shared" si="29"/>
        <v>1</v>
      </c>
      <c r="Q291" t="e">
        <f>VLOOKUP(J291,'구매현황_2301-2603'!$E$2:$I$1312,5,0)</f>
        <v>#N/A</v>
      </c>
      <c r="R291" t="e">
        <f>VLOOKUP(Q291,리드타임!$B$3:$D$10,3,0)</f>
        <v>#N/A</v>
      </c>
      <c r="S291">
        <f t="shared" si="26"/>
        <v>0.22500000000000001</v>
      </c>
    </row>
    <row r="292" spans="1:19" ht="15.75">
      <c r="A292" s="10">
        <v>291</v>
      </c>
      <c r="B292" s="32" t="s">
        <v>6</v>
      </c>
      <c r="C292" s="32" t="s">
        <v>561</v>
      </c>
      <c r="D292" s="32" t="s">
        <v>560</v>
      </c>
      <c r="E292" s="32" t="s">
        <v>562</v>
      </c>
      <c r="F292" s="4">
        <v>80</v>
      </c>
      <c r="G292" s="10" t="str">
        <f t="shared" si="27"/>
        <v xml:space="preserve">2024/07 </v>
      </c>
      <c r="H292" s="10">
        <f t="shared" si="24"/>
        <v>488</v>
      </c>
      <c r="J292" t="s">
        <v>439</v>
      </c>
      <c r="K292" t="s">
        <v>223</v>
      </c>
      <c r="L292" t="s">
        <v>440</v>
      </c>
      <c r="M292" s="8">
        <v>1</v>
      </c>
      <c r="N292" s="12">
        <f t="shared" si="25"/>
        <v>0.05</v>
      </c>
      <c r="O292" t="str">
        <f t="shared" si="28"/>
        <v xml:space="preserve">2024/01 </v>
      </c>
      <c r="P292">
        <f t="shared" si="29"/>
        <v>1</v>
      </c>
      <c r="Q292" t="e">
        <f>VLOOKUP(J292,'구매현황_2301-2603'!$E$2:$I$1312,5,0)</f>
        <v>#N/A</v>
      </c>
      <c r="R292" t="e">
        <f>VLOOKUP(Q292,리드타임!$B$3:$D$10,3,0)</f>
        <v>#N/A</v>
      </c>
      <c r="S292">
        <f t="shared" si="26"/>
        <v>0.22500000000000001</v>
      </c>
    </row>
    <row r="293" spans="1:19" ht="15.75">
      <c r="A293" s="10">
        <v>292</v>
      </c>
      <c r="B293" s="32" t="s">
        <v>6</v>
      </c>
      <c r="C293" s="32" t="s">
        <v>564</v>
      </c>
      <c r="D293" s="32" t="s">
        <v>563</v>
      </c>
      <c r="E293" s="32" t="s">
        <v>565</v>
      </c>
      <c r="F293" s="4">
        <v>10</v>
      </c>
      <c r="G293" s="10" t="str">
        <f t="shared" si="27"/>
        <v xml:space="preserve">2024/01 </v>
      </c>
      <c r="H293" s="10">
        <f t="shared" si="24"/>
        <v>150</v>
      </c>
      <c r="J293" t="s">
        <v>3034</v>
      </c>
      <c r="K293" t="s">
        <v>417</v>
      </c>
      <c r="L293" t="s">
        <v>65</v>
      </c>
      <c r="M293" s="8">
        <v>5</v>
      </c>
      <c r="N293" s="12">
        <f t="shared" si="25"/>
        <v>0.25</v>
      </c>
      <c r="O293" t="str">
        <f t="shared" si="28"/>
        <v xml:space="preserve">2024/01 </v>
      </c>
      <c r="P293">
        <f t="shared" si="29"/>
        <v>5</v>
      </c>
      <c r="Q293" t="e">
        <f>VLOOKUP(J293,'구매현황_2301-2603'!$E$2:$I$1312,5,0)</f>
        <v>#N/A</v>
      </c>
      <c r="R293" t="e">
        <f>VLOOKUP(Q293,리드타임!$B$3:$D$10,3,0)</f>
        <v>#N/A</v>
      </c>
      <c r="S293">
        <f t="shared" si="26"/>
        <v>1.125</v>
      </c>
    </row>
    <row r="294" spans="1:19" ht="15.75">
      <c r="A294" s="10">
        <v>293</v>
      </c>
      <c r="B294" s="32" t="s">
        <v>6</v>
      </c>
      <c r="C294" s="32" t="s">
        <v>576</v>
      </c>
      <c r="D294" s="32" t="s">
        <v>575</v>
      </c>
      <c r="E294" s="32" t="s">
        <v>577</v>
      </c>
      <c r="F294" s="4">
        <v>25</v>
      </c>
      <c r="G294" s="10" t="str">
        <f t="shared" si="27"/>
        <v xml:space="preserve">2024/04 </v>
      </c>
      <c r="H294" s="10">
        <f t="shared" si="24"/>
        <v>380</v>
      </c>
      <c r="J294" t="s">
        <v>442</v>
      </c>
      <c r="K294" t="s">
        <v>441</v>
      </c>
      <c r="L294" t="s">
        <v>5261</v>
      </c>
      <c r="M294" s="8">
        <v>2</v>
      </c>
      <c r="N294" s="12">
        <f t="shared" si="25"/>
        <v>0.1</v>
      </c>
      <c r="O294" t="str">
        <f t="shared" si="28"/>
        <v xml:space="preserve">2024/01 </v>
      </c>
      <c r="P294">
        <f t="shared" si="29"/>
        <v>2</v>
      </c>
      <c r="Q294" t="e">
        <f>VLOOKUP(J294,'구매현황_2301-2603'!$E$2:$I$1312,5,0)</f>
        <v>#N/A</v>
      </c>
      <c r="R294" t="e">
        <f>VLOOKUP(Q294,리드타임!$B$3:$D$10,3,0)</f>
        <v>#N/A</v>
      </c>
      <c r="S294">
        <f t="shared" si="26"/>
        <v>0.45</v>
      </c>
    </row>
    <row r="295" spans="1:19" ht="15.75">
      <c r="A295" s="10">
        <v>294</v>
      </c>
      <c r="B295" s="32" t="s">
        <v>6</v>
      </c>
      <c r="C295" s="32" t="s">
        <v>610</v>
      </c>
      <c r="D295" s="32" t="s">
        <v>609</v>
      </c>
      <c r="E295" s="32" t="s">
        <v>611</v>
      </c>
      <c r="F295" s="4">
        <v>4</v>
      </c>
      <c r="G295" s="10" t="str">
        <f t="shared" si="27"/>
        <v xml:space="preserve">2024/01 </v>
      </c>
      <c r="H295" s="10">
        <f t="shared" si="24"/>
        <v>4</v>
      </c>
      <c r="J295" t="s">
        <v>443</v>
      </c>
      <c r="K295" t="s">
        <v>223</v>
      </c>
      <c r="L295" t="s">
        <v>241</v>
      </c>
      <c r="M295" s="8">
        <v>16</v>
      </c>
      <c r="N295" s="12">
        <f t="shared" si="25"/>
        <v>0.8</v>
      </c>
      <c r="O295" t="str">
        <f t="shared" si="28"/>
        <v xml:space="preserve">2024/01 </v>
      </c>
      <c r="P295">
        <f t="shared" si="29"/>
        <v>16</v>
      </c>
      <c r="Q295" t="e">
        <f>VLOOKUP(J295,'구매현황_2301-2603'!$E$2:$I$1312,5,0)</f>
        <v>#N/A</v>
      </c>
      <c r="R295" t="e">
        <f>VLOOKUP(Q295,리드타임!$B$3:$D$10,3,0)</f>
        <v>#N/A</v>
      </c>
      <c r="S295">
        <f t="shared" si="26"/>
        <v>3.6</v>
      </c>
    </row>
    <row r="296" spans="1:19" ht="15.75">
      <c r="A296" s="10">
        <v>295</v>
      </c>
      <c r="B296" s="32" t="s">
        <v>6</v>
      </c>
      <c r="C296" s="32" t="s">
        <v>612</v>
      </c>
      <c r="D296" s="32" t="s">
        <v>363</v>
      </c>
      <c r="E296" s="32" t="s">
        <v>613</v>
      </c>
      <c r="F296" s="4">
        <v>350</v>
      </c>
      <c r="G296" s="10" t="str">
        <f t="shared" si="27"/>
        <v xml:space="preserve">2024/11 </v>
      </c>
      <c r="H296" s="10">
        <f t="shared" si="24"/>
        <v>4102</v>
      </c>
      <c r="J296" t="s">
        <v>444</v>
      </c>
      <c r="K296" t="s">
        <v>264</v>
      </c>
      <c r="L296" t="s">
        <v>445</v>
      </c>
      <c r="M296" s="8">
        <v>250</v>
      </c>
      <c r="N296" s="12">
        <f t="shared" si="25"/>
        <v>12.5</v>
      </c>
      <c r="O296" t="str">
        <f t="shared" si="28"/>
        <v xml:space="preserve">2024/01 </v>
      </c>
      <c r="P296">
        <f t="shared" si="29"/>
        <v>100</v>
      </c>
      <c r="Q296" t="e">
        <f>VLOOKUP(J296,'구매현황_2301-2603'!$E$2:$I$1312,5,0)</f>
        <v>#N/A</v>
      </c>
      <c r="R296" t="e">
        <f>VLOOKUP(Q296,리드타임!$B$3:$D$10,3,0)</f>
        <v>#N/A</v>
      </c>
      <c r="S296">
        <f t="shared" si="26"/>
        <v>56.25</v>
      </c>
    </row>
    <row r="297" spans="1:19" ht="15.75">
      <c r="A297" s="10">
        <v>296</v>
      </c>
      <c r="B297" s="32" t="s">
        <v>6</v>
      </c>
      <c r="C297" s="32" t="s">
        <v>615</v>
      </c>
      <c r="D297" s="32" t="s">
        <v>614</v>
      </c>
      <c r="E297" s="32" t="s">
        <v>616</v>
      </c>
      <c r="F297" s="4">
        <v>20</v>
      </c>
      <c r="G297" s="10" t="str">
        <f t="shared" si="27"/>
        <v xml:space="preserve">2025/08 </v>
      </c>
      <c r="H297" s="10">
        <f t="shared" si="24"/>
        <v>392</v>
      </c>
      <c r="J297" t="s">
        <v>447</v>
      </c>
      <c r="K297" t="s">
        <v>446</v>
      </c>
      <c r="L297" t="s">
        <v>5261</v>
      </c>
      <c r="M297" s="8">
        <v>2</v>
      </c>
      <c r="N297" s="12">
        <f t="shared" si="25"/>
        <v>0.1</v>
      </c>
      <c r="O297" t="str">
        <f t="shared" si="28"/>
        <v xml:space="preserve">2024/01 </v>
      </c>
      <c r="P297">
        <f t="shared" si="29"/>
        <v>2</v>
      </c>
      <c r="Q297" t="e">
        <f>VLOOKUP(J297,'구매현황_2301-2603'!$E$2:$I$1312,5,0)</f>
        <v>#N/A</v>
      </c>
      <c r="R297" t="e">
        <f>VLOOKUP(Q297,리드타임!$B$3:$D$10,3,0)</f>
        <v>#N/A</v>
      </c>
      <c r="S297">
        <f t="shared" si="26"/>
        <v>0.45</v>
      </c>
    </row>
    <row r="298" spans="1:19" ht="15.75">
      <c r="A298" s="10">
        <v>297</v>
      </c>
      <c r="B298" s="32" t="s">
        <v>6</v>
      </c>
      <c r="C298" s="32" t="s">
        <v>619</v>
      </c>
      <c r="D298" s="32" t="s">
        <v>366</v>
      </c>
      <c r="E298" s="32" t="s">
        <v>620</v>
      </c>
      <c r="F298" s="4">
        <v>50</v>
      </c>
      <c r="G298" s="10" t="str">
        <f t="shared" si="27"/>
        <v xml:space="preserve">2024/12 </v>
      </c>
      <c r="H298" s="10">
        <f t="shared" si="24"/>
        <v>4004</v>
      </c>
      <c r="J298" t="s">
        <v>449</v>
      </c>
      <c r="K298" t="s">
        <v>448</v>
      </c>
      <c r="L298" t="s">
        <v>450</v>
      </c>
      <c r="M298" s="8">
        <v>6</v>
      </c>
      <c r="N298" s="12">
        <f t="shared" si="25"/>
        <v>0.3</v>
      </c>
      <c r="O298" t="str">
        <f t="shared" si="28"/>
        <v xml:space="preserve">2024/01 </v>
      </c>
      <c r="P298">
        <f t="shared" si="29"/>
        <v>6</v>
      </c>
      <c r="Q298" t="e">
        <f>VLOOKUP(J298,'구매현황_2301-2603'!$E$2:$I$1312,5,0)</f>
        <v>#N/A</v>
      </c>
      <c r="R298" t="e">
        <f>VLOOKUP(Q298,리드타임!$B$3:$D$10,3,0)</f>
        <v>#N/A</v>
      </c>
      <c r="S298">
        <f t="shared" si="26"/>
        <v>1.3499999999999999</v>
      </c>
    </row>
    <row r="299" spans="1:19" ht="15.75">
      <c r="A299" s="10">
        <v>298</v>
      </c>
      <c r="B299" s="32" t="s">
        <v>6</v>
      </c>
      <c r="C299" s="32" t="s">
        <v>622</v>
      </c>
      <c r="D299" s="32" t="s">
        <v>621</v>
      </c>
      <c r="E299" s="32" t="s">
        <v>623</v>
      </c>
      <c r="F299" s="4">
        <v>20</v>
      </c>
      <c r="G299" s="10" t="str">
        <f t="shared" si="27"/>
        <v xml:space="preserve">2024/12 </v>
      </c>
      <c r="H299" s="10">
        <f t="shared" si="24"/>
        <v>489</v>
      </c>
      <c r="J299" t="s">
        <v>3036</v>
      </c>
      <c r="K299" t="s">
        <v>3035</v>
      </c>
      <c r="L299" t="s">
        <v>5261</v>
      </c>
      <c r="M299" s="8">
        <v>28</v>
      </c>
      <c r="N299" s="12">
        <f t="shared" si="25"/>
        <v>1.4</v>
      </c>
      <c r="O299" t="str">
        <f t="shared" si="28"/>
        <v xml:space="preserve">2024/02 </v>
      </c>
      <c r="P299">
        <f t="shared" si="29"/>
        <v>28</v>
      </c>
      <c r="Q299" t="e">
        <f>VLOOKUP(J299,'구매현황_2301-2603'!$E$2:$I$1312,5,0)</f>
        <v>#N/A</v>
      </c>
      <c r="R299" t="e">
        <f>VLOOKUP(Q299,리드타임!$B$3:$D$10,3,0)</f>
        <v>#N/A</v>
      </c>
      <c r="S299">
        <f t="shared" si="26"/>
        <v>6.2999999999999989</v>
      </c>
    </row>
    <row r="300" spans="1:19" ht="15.75">
      <c r="A300" s="10">
        <v>299</v>
      </c>
      <c r="B300" s="32" t="s">
        <v>6</v>
      </c>
      <c r="C300" s="32" t="s">
        <v>634</v>
      </c>
      <c r="D300" s="32" t="s">
        <v>633</v>
      </c>
      <c r="E300" s="32" t="s">
        <v>635</v>
      </c>
      <c r="F300" s="4">
        <v>362</v>
      </c>
      <c r="G300" s="10" t="str">
        <f t="shared" si="27"/>
        <v xml:space="preserve">2024/01 </v>
      </c>
      <c r="H300" s="10">
        <f t="shared" si="24"/>
        <v>1460</v>
      </c>
      <c r="J300" t="s">
        <v>3038</v>
      </c>
      <c r="K300" t="s">
        <v>3037</v>
      </c>
      <c r="L300" t="s">
        <v>3039</v>
      </c>
      <c r="M300" s="8">
        <v>3</v>
      </c>
      <c r="N300" s="12">
        <f t="shared" si="25"/>
        <v>0.15</v>
      </c>
      <c r="O300" t="str">
        <f t="shared" si="28"/>
        <v xml:space="preserve">2024/01 </v>
      </c>
      <c r="P300">
        <f t="shared" si="29"/>
        <v>2</v>
      </c>
      <c r="Q300" t="e">
        <f>VLOOKUP(J300,'구매현황_2301-2603'!$E$2:$I$1312,5,0)</f>
        <v>#N/A</v>
      </c>
      <c r="R300" t="e">
        <f>VLOOKUP(Q300,리드타임!$B$3:$D$10,3,0)</f>
        <v>#N/A</v>
      </c>
      <c r="S300">
        <f t="shared" si="26"/>
        <v>0.67499999999999993</v>
      </c>
    </row>
    <row r="301" spans="1:19" ht="15.75">
      <c r="A301" s="10">
        <v>300</v>
      </c>
      <c r="B301" s="32" t="s">
        <v>6</v>
      </c>
      <c r="C301" s="32" t="s">
        <v>638</v>
      </c>
      <c r="D301" s="32" t="s">
        <v>352</v>
      </c>
      <c r="E301" s="32" t="s">
        <v>639</v>
      </c>
      <c r="F301" s="4">
        <v>150</v>
      </c>
      <c r="G301" s="10" t="str">
        <f t="shared" si="27"/>
        <v xml:space="preserve">2025/12 </v>
      </c>
      <c r="H301" s="10">
        <f t="shared" si="24"/>
        <v>1081</v>
      </c>
      <c r="J301" t="s">
        <v>3041</v>
      </c>
      <c r="K301" t="s">
        <v>3040</v>
      </c>
      <c r="L301" t="s">
        <v>5261</v>
      </c>
      <c r="M301" s="8">
        <v>6</v>
      </c>
      <c r="N301" s="12">
        <f t="shared" si="25"/>
        <v>0.3</v>
      </c>
      <c r="O301" t="str">
        <f t="shared" si="28"/>
        <v xml:space="preserve">2024/01 </v>
      </c>
      <c r="P301">
        <f t="shared" si="29"/>
        <v>6</v>
      </c>
      <c r="Q301" t="e">
        <f>VLOOKUP(J301,'구매현황_2301-2603'!$E$2:$I$1312,5,0)</f>
        <v>#N/A</v>
      </c>
      <c r="R301" t="e">
        <f>VLOOKUP(Q301,리드타임!$B$3:$D$10,3,0)</f>
        <v>#N/A</v>
      </c>
      <c r="S301">
        <f t="shared" si="26"/>
        <v>1.3499999999999999</v>
      </c>
    </row>
    <row r="302" spans="1:19" ht="15.75">
      <c r="A302" s="10">
        <v>301</v>
      </c>
      <c r="B302" s="32" t="s">
        <v>6</v>
      </c>
      <c r="C302" s="32" t="s">
        <v>641</v>
      </c>
      <c r="D302" s="32" t="s">
        <v>640</v>
      </c>
      <c r="E302" s="32" t="s">
        <v>642</v>
      </c>
      <c r="F302" s="4">
        <v>20</v>
      </c>
      <c r="G302" s="10" t="str">
        <f t="shared" si="27"/>
        <v xml:space="preserve">2024/03 </v>
      </c>
      <c r="H302" s="10">
        <f t="shared" si="24"/>
        <v>550</v>
      </c>
      <c r="J302" t="s">
        <v>3043</v>
      </c>
      <c r="K302" t="s">
        <v>3042</v>
      </c>
      <c r="L302" t="s">
        <v>3044</v>
      </c>
      <c r="M302" s="8">
        <v>15</v>
      </c>
      <c r="N302" s="12">
        <f t="shared" si="25"/>
        <v>0.75</v>
      </c>
      <c r="O302" t="str">
        <f t="shared" si="28"/>
        <v xml:space="preserve">2024/01 </v>
      </c>
      <c r="P302">
        <f t="shared" si="29"/>
        <v>15</v>
      </c>
      <c r="Q302" t="e">
        <f>VLOOKUP(J302,'구매현황_2301-2603'!$E$2:$I$1312,5,0)</f>
        <v>#N/A</v>
      </c>
      <c r="R302" t="e">
        <f>VLOOKUP(Q302,리드타임!$B$3:$D$10,3,0)</f>
        <v>#N/A</v>
      </c>
      <c r="S302">
        <f t="shared" si="26"/>
        <v>3.375</v>
      </c>
    </row>
    <row r="303" spans="1:19" ht="15.75">
      <c r="A303" s="10">
        <v>302</v>
      </c>
      <c r="B303" s="32" t="s">
        <v>6</v>
      </c>
      <c r="C303" s="32" t="s">
        <v>645</v>
      </c>
      <c r="D303" s="32" t="s">
        <v>358</v>
      </c>
      <c r="E303" s="32" t="s">
        <v>646</v>
      </c>
      <c r="F303" s="4">
        <v>50</v>
      </c>
      <c r="G303" s="10" t="str">
        <f t="shared" si="27"/>
        <v xml:space="preserve">2025/11 </v>
      </c>
      <c r="H303" s="10">
        <f t="shared" si="24"/>
        <v>470</v>
      </c>
      <c r="J303" t="s">
        <v>452</v>
      </c>
      <c r="K303" t="s">
        <v>451</v>
      </c>
      <c r="L303" t="s">
        <v>5261</v>
      </c>
      <c r="M303" s="8">
        <v>396</v>
      </c>
      <c r="N303" s="12">
        <f t="shared" si="25"/>
        <v>19.8</v>
      </c>
      <c r="O303" t="str">
        <f t="shared" si="28"/>
        <v xml:space="preserve">2024/02 </v>
      </c>
      <c r="P303">
        <f t="shared" si="29"/>
        <v>65</v>
      </c>
      <c r="Q303" t="e">
        <f>VLOOKUP(J303,'구매현황_2301-2603'!$E$2:$I$1312,5,0)</f>
        <v>#N/A</v>
      </c>
      <c r="R303" t="e">
        <f>VLOOKUP(Q303,리드타임!$B$3:$D$10,3,0)</f>
        <v>#N/A</v>
      </c>
      <c r="S303">
        <f t="shared" si="26"/>
        <v>89.1</v>
      </c>
    </row>
    <row r="304" spans="1:19" ht="15.75">
      <c r="A304" s="10">
        <v>303</v>
      </c>
      <c r="B304" s="32" t="s">
        <v>6</v>
      </c>
      <c r="C304" s="32" t="s">
        <v>648</v>
      </c>
      <c r="D304" s="32" t="s">
        <v>647</v>
      </c>
      <c r="E304" s="32" t="s">
        <v>649</v>
      </c>
      <c r="F304" s="4">
        <v>20</v>
      </c>
      <c r="G304" s="10" t="str">
        <f t="shared" si="27"/>
        <v xml:space="preserve">2024/11 </v>
      </c>
      <c r="H304" s="10">
        <f t="shared" si="24"/>
        <v>2000</v>
      </c>
      <c r="J304" t="s">
        <v>454</v>
      </c>
      <c r="K304" t="s">
        <v>453</v>
      </c>
      <c r="L304" t="s">
        <v>5261</v>
      </c>
      <c r="M304" s="8">
        <v>450</v>
      </c>
      <c r="N304" s="12">
        <f t="shared" si="25"/>
        <v>22.5</v>
      </c>
      <c r="O304" t="str">
        <f t="shared" si="28"/>
        <v xml:space="preserve">2024/07 </v>
      </c>
      <c r="P304">
        <f t="shared" si="29"/>
        <v>134</v>
      </c>
      <c r="Q304" t="e">
        <f>VLOOKUP(J304,'구매현황_2301-2603'!$E$2:$I$1312,5,0)</f>
        <v>#N/A</v>
      </c>
      <c r="R304" t="e">
        <f>VLOOKUP(Q304,리드타임!$B$3:$D$10,3,0)</f>
        <v>#N/A</v>
      </c>
      <c r="S304">
        <f t="shared" si="26"/>
        <v>101.25</v>
      </c>
    </row>
    <row r="305" spans="1:19" ht="15.75">
      <c r="A305" s="10">
        <v>304</v>
      </c>
      <c r="B305" s="32" t="s">
        <v>6</v>
      </c>
      <c r="C305" s="32" t="s">
        <v>655</v>
      </c>
      <c r="D305" s="32" t="s">
        <v>654</v>
      </c>
      <c r="E305" s="32" t="s">
        <v>656</v>
      </c>
      <c r="F305" s="4">
        <v>340</v>
      </c>
      <c r="G305" s="10" t="str">
        <f t="shared" si="27"/>
        <v xml:space="preserve">2024/11 </v>
      </c>
      <c r="H305" s="10">
        <f t="shared" si="24"/>
        <v>4241</v>
      </c>
      <c r="J305" t="s">
        <v>456</v>
      </c>
      <c r="K305" t="s">
        <v>455</v>
      </c>
      <c r="L305" t="s">
        <v>5261</v>
      </c>
      <c r="M305" s="8">
        <v>259</v>
      </c>
      <c r="N305" s="12">
        <f t="shared" si="25"/>
        <v>12.95</v>
      </c>
      <c r="O305" t="str">
        <f t="shared" si="28"/>
        <v xml:space="preserve">2024/01 </v>
      </c>
      <c r="P305">
        <f t="shared" si="29"/>
        <v>50</v>
      </c>
      <c r="Q305" t="e">
        <f>VLOOKUP(J305,'구매현황_2301-2603'!$E$2:$I$1312,5,0)</f>
        <v>#N/A</v>
      </c>
      <c r="R305" t="e">
        <f>VLOOKUP(Q305,리드타임!$B$3:$D$10,3,0)</f>
        <v>#N/A</v>
      </c>
      <c r="S305">
        <f t="shared" si="26"/>
        <v>58.274999999999999</v>
      </c>
    </row>
    <row r="306" spans="1:19" ht="15.75">
      <c r="A306" s="10">
        <v>305</v>
      </c>
      <c r="B306" s="32" t="s">
        <v>6</v>
      </c>
      <c r="C306" s="32" t="s">
        <v>663</v>
      </c>
      <c r="D306" s="32" t="s">
        <v>662</v>
      </c>
      <c r="E306" s="32" t="s">
        <v>664</v>
      </c>
      <c r="F306" s="4">
        <v>20</v>
      </c>
      <c r="G306" s="10" t="str">
        <f t="shared" si="27"/>
        <v xml:space="preserve">2025/03 </v>
      </c>
      <c r="H306" s="10">
        <f t="shared" si="24"/>
        <v>203</v>
      </c>
      <c r="J306" t="s">
        <v>458</v>
      </c>
      <c r="K306" t="s">
        <v>457</v>
      </c>
      <c r="L306" t="s">
        <v>5261</v>
      </c>
      <c r="M306" s="8">
        <v>105</v>
      </c>
      <c r="N306" s="12">
        <f t="shared" si="25"/>
        <v>5.25</v>
      </c>
      <c r="O306" t="str">
        <f t="shared" si="28"/>
        <v xml:space="preserve">2024/02 </v>
      </c>
      <c r="P306">
        <f t="shared" si="29"/>
        <v>28</v>
      </c>
      <c r="Q306" t="e">
        <f>VLOOKUP(J306,'구매현황_2301-2603'!$E$2:$I$1312,5,0)</f>
        <v>#N/A</v>
      </c>
      <c r="R306" t="e">
        <f>VLOOKUP(Q306,리드타임!$B$3:$D$10,3,0)</f>
        <v>#N/A</v>
      </c>
      <c r="S306">
        <f t="shared" si="26"/>
        <v>23.625</v>
      </c>
    </row>
    <row r="307" spans="1:19" ht="15.75">
      <c r="A307" s="10">
        <v>306</v>
      </c>
      <c r="B307" s="32" t="s">
        <v>6</v>
      </c>
      <c r="C307" s="32" t="s">
        <v>677</v>
      </c>
      <c r="D307" s="32" t="s">
        <v>676</v>
      </c>
      <c r="E307" s="32" t="s">
        <v>678</v>
      </c>
      <c r="F307" s="4">
        <v>15</v>
      </c>
      <c r="G307" s="10" t="str">
        <f t="shared" si="27"/>
        <v xml:space="preserve">2024/10 </v>
      </c>
      <c r="H307" s="10">
        <f t="shared" si="24"/>
        <v>674</v>
      </c>
      <c r="J307" t="s">
        <v>460</v>
      </c>
      <c r="K307" t="s">
        <v>459</v>
      </c>
      <c r="L307" t="s">
        <v>5261</v>
      </c>
      <c r="M307" s="8">
        <v>89</v>
      </c>
      <c r="N307" s="12">
        <f t="shared" si="25"/>
        <v>4.45</v>
      </c>
      <c r="O307" t="str">
        <f t="shared" si="28"/>
        <v xml:space="preserve">2024/01 </v>
      </c>
      <c r="P307">
        <f t="shared" si="29"/>
        <v>30</v>
      </c>
      <c r="Q307" t="e">
        <f>VLOOKUP(J307,'구매현황_2301-2603'!$E$2:$I$1312,5,0)</f>
        <v>#N/A</v>
      </c>
      <c r="R307" t="e">
        <f>VLOOKUP(Q307,리드타임!$B$3:$D$10,3,0)</f>
        <v>#N/A</v>
      </c>
      <c r="S307">
        <f t="shared" si="26"/>
        <v>20.024999999999999</v>
      </c>
    </row>
    <row r="308" spans="1:19" ht="15.75">
      <c r="A308" s="10">
        <v>307</v>
      </c>
      <c r="B308" s="32" t="s">
        <v>6</v>
      </c>
      <c r="C308" s="32" t="s">
        <v>731</v>
      </c>
      <c r="D308" s="32" t="s">
        <v>730</v>
      </c>
      <c r="E308" s="32" t="s">
        <v>732</v>
      </c>
      <c r="F308" s="4">
        <v>5</v>
      </c>
      <c r="G308" s="10" t="str">
        <f t="shared" si="27"/>
        <v xml:space="preserve">2024/03 </v>
      </c>
      <c r="H308" s="10">
        <f t="shared" si="24"/>
        <v>132</v>
      </c>
      <c r="J308" t="s">
        <v>462</v>
      </c>
      <c r="K308" t="s">
        <v>461</v>
      </c>
      <c r="L308" t="s">
        <v>5261</v>
      </c>
      <c r="M308" s="8">
        <v>49</v>
      </c>
      <c r="N308" s="12">
        <f t="shared" si="25"/>
        <v>2.4500000000000002</v>
      </c>
      <c r="O308" t="str">
        <f t="shared" si="28"/>
        <v xml:space="preserve">2024/02 </v>
      </c>
      <c r="P308">
        <f t="shared" si="29"/>
        <v>24</v>
      </c>
      <c r="Q308" t="e">
        <f>VLOOKUP(J308,'구매현황_2301-2603'!$E$2:$I$1312,5,0)</f>
        <v>#N/A</v>
      </c>
      <c r="R308" t="e">
        <f>VLOOKUP(Q308,리드타임!$B$3:$D$10,3,0)</f>
        <v>#N/A</v>
      </c>
      <c r="S308">
        <f t="shared" si="26"/>
        <v>11.025</v>
      </c>
    </row>
    <row r="309" spans="1:19" ht="15.75">
      <c r="A309" s="10">
        <v>308</v>
      </c>
      <c r="B309" s="32" t="s">
        <v>6</v>
      </c>
      <c r="C309" s="32" t="s">
        <v>734</v>
      </c>
      <c r="D309" s="32" t="s">
        <v>733</v>
      </c>
      <c r="E309" s="32" t="s">
        <v>735</v>
      </c>
      <c r="F309" s="4">
        <v>200</v>
      </c>
      <c r="G309" s="10" t="str">
        <f t="shared" si="27"/>
        <v xml:space="preserve">2025/12 </v>
      </c>
      <c r="H309" s="10">
        <f t="shared" si="24"/>
        <v>1289</v>
      </c>
      <c r="J309" t="s">
        <v>464</v>
      </c>
      <c r="K309" t="s">
        <v>463</v>
      </c>
      <c r="L309" t="s">
        <v>5261</v>
      </c>
      <c r="M309" s="8">
        <v>190</v>
      </c>
      <c r="N309" s="12">
        <f t="shared" si="25"/>
        <v>9.5</v>
      </c>
      <c r="O309" t="str">
        <f t="shared" si="28"/>
        <v xml:space="preserve">2024/01 </v>
      </c>
      <c r="P309">
        <f t="shared" si="29"/>
        <v>60</v>
      </c>
      <c r="Q309" t="e">
        <f>VLOOKUP(J309,'구매현황_2301-2603'!$E$2:$I$1312,5,0)</f>
        <v>#N/A</v>
      </c>
      <c r="R309" t="e">
        <f>VLOOKUP(Q309,리드타임!$B$3:$D$10,3,0)</f>
        <v>#N/A</v>
      </c>
      <c r="S309">
        <f t="shared" si="26"/>
        <v>42.75</v>
      </c>
    </row>
    <row r="310" spans="1:19" ht="15.75">
      <c r="A310" s="10">
        <v>309</v>
      </c>
      <c r="B310" s="32" t="s">
        <v>6</v>
      </c>
      <c r="C310" s="32" t="s">
        <v>737</v>
      </c>
      <c r="D310" s="32" t="s">
        <v>736</v>
      </c>
      <c r="E310" s="32" t="s">
        <v>738</v>
      </c>
      <c r="F310" s="4">
        <v>24</v>
      </c>
      <c r="G310" s="10" t="str">
        <f t="shared" si="27"/>
        <v xml:space="preserve">2025/11 </v>
      </c>
      <c r="H310" s="10">
        <f t="shared" si="24"/>
        <v>2257</v>
      </c>
      <c r="J310" t="s">
        <v>466</v>
      </c>
      <c r="K310" t="s">
        <v>465</v>
      </c>
      <c r="L310" t="s">
        <v>5261</v>
      </c>
      <c r="M310" s="8">
        <v>8</v>
      </c>
      <c r="N310" s="12">
        <f t="shared" si="25"/>
        <v>0.4</v>
      </c>
      <c r="O310" t="str">
        <f t="shared" si="28"/>
        <v xml:space="preserve">2024/01 </v>
      </c>
      <c r="P310">
        <f t="shared" si="29"/>
        <v>8</v>
      </c>
      <c r="Q310" t="e">
        <f>VLOOKUP(J310,'구매현황_2301-2603'!$E$2:$I$1312,5,0)</f>
        <v>#N/A</v>
      </c>
      <c r="R310" t="e">
        <f>VLOOKUP(Q310,리드타임!$B$3:$D$10,3,0)</f>
        <v>#N/A</v>
      </c>
      <c r="S310">
        <f t="shared" si="26"/>
        <v>1.8</v>
      </c>
    </row>
    <row r="311" spans="1:19" ht="15.75">
      <c r="A311" s="10">
        <v>310</v>
      </c>
      <c r="B311" s="32" t="s">
        <v>6</v>
      </c>
      <c r="C311" s="32" t="s">
        <v>748</v>
      </c>
      <c r="D311" s="32" t="s">
        <v>747</v>
      </c>
      <c r="E311" s="32" t="s">
        <v>749</v>
      </c>
      <c r="F311" s="4">
        <v>520</v>
      </c>
      <c r="G311" s="10" t="str">
        <f t="shared" si="27"/>
        <v xml:space="preserve">2025/12 </v>
      </c>
      <c r="H311" s="10">
        <f t="shared" si="24"/>
        <v>812</v>
      </c>
      <c r="J311" t="s">
        <v>468</v>
      </c>
      <c r="K311" t="s">
        <v>467</v>
      </c>
      <c r="L311" t="s">
        <v>5261</v>
      </c>
      <c r="M311" s="8">
        <v>584</v>
      </c>
      <c r="N311" s="12">
        <f t="shared" si="25"/>
        <v>29.2</v>
      </c>
      <c r="O311" t="str">
        <f t="shared" si="28"/>
        <v xml:space="preserve">2024/05 </v>
      </c>
      <c r="P311">
        <f t="shared" si="29"/>
        <v>146</v>
      </c>
      <c r="Q311" t="str">
        <f>VLOOKUP(J311,'구매현황_2301-2603'!$E$2:$I$1312,5,0)</f>
        <v>Fiberwit Link Communication Co.,LTD</v>
      </c>
      <c r="R311">
        <f>VLOOKUP(Q311,리드타임!$B$3:$D$10,3,0)</f>
        <v>60</v>
      </c>
      <c r="S311">
        <f t="shared" si="26"/>
        <v>87.6</v>
      </c>
    </row>
    <row r="312" spans="1:19" ht="15.75">
      <c r="A312" s="10">
        <v>311</v>
      </c>
      <c r="B312" s="32" t="s">
        <v>6</v>
      </c>
      <c r="C312" s="32" t="s">
        <v>754</v>
      </c>
      <c r="D312" s="32" t="s">
        <v>753</v>
      </c>
      <c r="E312" s="32" t="s">
        <v>755</v>
      </c>
      <c r="F312" s="4">
        <v>300</v>
      </c>
      <c r="G312" s="10" t="str">
        <f t="shared" si="27"/>
        <v xml:space="preserve">2024/01 </v>
      </c>
      <c r="H312" s="10">
        <f t="shared" si="24"/>
        <v>300</v>
      </c>
      <c r="J312" t="s">
        <v>3046</v>
      </c>
      <c r="K312" t="s">
        <v>3045</v>
      </c>
      <c r="L312" t="s">
        <v>5261</v>
      </c>
      <c r="M312" s="8">
        <v>10</v>
      </c>
      <c r="N312" s="12">
        <f t="shared" si="25"/>
        <v>0.5</v>
      </c>
      <c r="O312" t="str">
        <f t="shared" si="28"/>
        <v xml:space="preserve">2024/01 </v>
      </c>
      <c r="P312">
        <f t="shared" si="29"/>
        <v>10</v>
      </c>
      <c r="Q312" t="e">
        <f>VLOOKUP(J312,'구매현황_2301-2603'!$E$2:$I$1312,5,0)</f>
        <v>#N/A</v>
      </c>
      <c r="R312" t="e">
        <f>VLOOKUP(Q312,리드타임!$B$3:$D$10,3,0)</f>
        <v>#N/A</v>
      </c>
      <c r="S312">
        <f t="shared" si="26"/>
        <v>2.25</v>
      </c>
    </row>
    <row r="313" spans="1:19" ht="15.75">
      <c r="A313" s="10">
        <v>312</v>
      </c>
      <c r="B313" s="32" t="s">
        <v>6</v>
      </c>
      <c r="C313" s="32" t="s">
        <v>757</v>
      </c>
      <c r="D313" s="32" t="s">
        <v>756</v>
      </c>
      <c r="E313" s="32" t="s">
        <v>758</v>
      </c>
      <c r="F313" s="4">
        <v>100</v>
      </c>
      <c r="G313" s="10" t="str">
        <f t="shared" si="27"/>
        <v xml:space="preserve">2025/02 </v>
      </c>
      <c r="H313" s="10">
        <f t="shared" si="24"/>
        <v>249</v>
      </c>
      <c r="J313" t="s">
        <v>470</v>
      </c>
      <c r="K313" t="s">
        <v>469</v>
      </c>
      <c r="L313" t="s">
        <v>471</v>
      </c>
      <c r="M313" s="8">
        <v>621</v>
      </c>
      <c r="N313" s="12">
        <f t="shared" si="25"/>
        <v>31.05</v>
      </c>
      <c r="O313" t="str">
        <f t="shared" si="28"/>
        <v xml:space="preserve">2024/01 </v>
      </c>
      <c r="P313">
        <f t="shared" si="29"/>
        <v>120</v>
      </c>
      <c r="Q313" t="str">
        <f>VLOOKUP(J313,'구매현황_2301-2603'!$E$2:$I$1312,5,0)</f>
        <v>Fiberwit Link Communication Co.,LTD</v>
      </c>
      <c r="R313">
        <f>VLOOKUP(Q313,리드타임!$B$3:$D$10,3,0)</f>
        <v>60</v>
      </c>
      <c r="S313">
        <f t="shared" si="26"/>
        <v>93.15</v>
      </c>
    </row>
    <row r="314" spans="1:19" ht="15.75">
      <c r="A314" s="10">
        <v>313</v>
      </c>
      <c r="B314" s="32" t="s">
        <v>6</v>
      </c>
      <c r="C314" s="32" t="s">
        <v>771</v>
      </c>
      <c r="D314" s="32" t="s">
        <v>770</v>
      </c>
      <c r="E314" s="32" t="s">
        <v>772</v>
      </c>
      <c r="F314" s="4">
        <v>22</v>
      </c>
      <c r="G314" s="10" t="str">
        <f t="shared" si="27"/>
        <v xml:space="preserve">2025/12 </v>
      </c>
      <c r="H314" s="10">
        <f t="shared" si="24"/>
        <v>861</v>
      </c>
      <c r="J314" t="s">
        <v>473</v>
      </c>
      <c r="K314" t="s">
        <v>472</v>
      </c>
      <c r="L314" t="s">
        <v>474</v>
      </c>
      <c r="M314" s="8">
        <v>215</v>
      </c>
      <c r="N314" s="12">
        <f t="shared" si="25"/>
        <v>10.75</v>
      </c>
      <c r="O314" t="str">
        <f t="shared" si="28"/>
        <v xml:space="preserve">2024/01 </v>
      </c>
      <c r="P314">
        <f t="shared" si="29"/>
        <v>70</v>
      </c>
      <c r="Q314" t="str">
        <f>VLOOKUP(J314,'구매현황_2301-2603'!$E$2:$I$1312,5,0)</f>
        <v>Fiberwit Link Communication Co.,LTD</v>
      </c>
      <c r="R314">
        <f>VLOOKUP(Q314,리드타임!$B$3:$D$10,3,0)</f>
        <v>60</v>
      </c>
      <c r="S314">
        <f t="shared" si="26"/>
        <v>32.25</v>
      </c>
    </row>
    <row r="315" spans="1:19" ht="15.75">
      <c r="A315" s="10">
        <v>314</v>
      </c>
      <c r="B315" s="32" t="s">
        <v>6</v>
      </c>
      <c r="C315" s="32" t="s">
        <v>774</v>
      </c>
      <c r="D315" s="32" t="s">
        <v>773</v>
      </c>
      <c r="E315" s="32" t="s">
        <v>775</v>
      </c>
      <c r="F315" s="4">
        <v>68</v>
      </c>
      <c r="G315" s="10" t="str">
        <f t="shared" si="27"/>
        <v xml:space="preserve">2025/12 </v>
      </c>
      <c r="H315" s="10">
        <f t="shared" si="24"/>
        <v>1110</v>
      </c>
      <c r="J315" t="s">
        <v>3048</v>
      </c>
      <c r="K315" t="s">
        <v>3047</v>
      </c>
      <c r="L315" t="s">
        <v>3049</v>
      </c>
      <c r="M315" s="8">
        <v>10</v>
      </c>
      <c r="N315" s="12">
        <f t="shared" si="25"/>
        <v>0.5</v>
      </c>
      <c r="O315" t="str">
        <f t="shared" si="28"/>
        <v xml:space="preserve">2024/01 </v>
      </c>
      <c r="P315">
        <f t="shared" si="29"/>
        <v>10</v>
      </c>
      <c r="Q315" t="e">
        <f>VLOOKUP(J315,'구매현황_2301-2603'!$E$2:$I$1312,5,0)</f>
        <v>#N/A</v>
      </c>
      <c r="R315" t="e">
        <f>VLOOKUP(Q315,리드타임!$B$3:$D$10,3,0)</f>
        <v>#N/A</v>
      </c>
      <c r="S315">
        <f t="shared" si="26"/>
        <v>2.25</v>
      </c>
    </row>
    <row r="316" spans="1:19" ht="15.75">
      <c r="A316" s="10">
        <v>315</v>
      </c>
      <c r="B316" s="32" t="s">
        <v>6</v>
      </c>
      <c r="C316" s="32" t="s">
        <v>779</v>
      </c>
      <c r="D316" s="32" t="s">
        <v>778</v>
      </c>
      <c r="E316" s="32" t="s">
        <v>780</v>
      </c>
      <c r="F316" s="4">
        <v>2</v>
      </c>
      <c r="G316" s="10" t="str">
        <f t="shared" si="27"/>
        <v xml:space="preserve">2024/03 </v>
      </c>
      <c r="H316" s="10">
        <f t="shared" si="24"/>
        <v>550</v>
      </c>
      <c r="J316" t="s">
        <v>476</v>
      </c>
      <c r="K316" t="s">
        <v>475</v>
      </c>
      <c r="L316" t="s">
        <v>477</v>
      </c>
      <c r="M316" s="8">
        <v>1128</v>
      </c>
      <c r="N316" s="12">
        <f t="shared" si="25"/>
        <v>56.4</v>
      </c>
      <c r="O316" t="str">
        <f t="shared" si="28"/>
        <v xml:space="preserve">2024/10 </v>
      </c>
      <c r="P316">
        <f t="shared" si="29"/>
        <v>936</v>
      </c>
      <c r="Q316" t="str">
        <f>VLOOKUP(J316,'구매현황_2301-2603'!$E$2:$I$1312,5,0)</f>
        <v>Fiberwit Link Communication Co.,LTD</v>
      </c>
      <c r="R316">
        <f>VLOOKUP(Q316,리드타임!$B$3:$D$10,3,0)</f>
        <v>60</v>
      </c>
      <c r="S316">
        <f t="shared" si="26"/>
        <v>169.2</v>
      </c>
    </row>
    <row r="317" spans="1:19" ht="15.75">
      <c r="A317" s="10">
        <v>316</v>
      </c>
      <c r="B317" s="32" t="s">
        <v>6</v>
      </c>
      <c r="C317" s="32" t="s">
        <v>800</v>
      </c>
      <c r="D317" s="32" t="s">
        <v>799</v>
      </c>
      <c r="E317" s="32" t="s">
        <v>801</v>
      </c>
      <c r="F317" s="4">
        <v>2</v>
      </c>
      <c r="G317" s="10" t="str">
        <f t="shared" si="27"/>
        <v xml:space="preserve">2024/05 </v>
      </c>
      <c r="H317" s="10">
        <f t="shared" si="24"/>
        <v>401</v>
      </c>
      <c r="J317" t="s">
        <v>479</v>
      </c>
      <c r="K317" t="s">
        <v>478</v>
      </c>
      <c r="L317" t="s">
        <v>480</v>
      </c>
      <c r="M317" s="8">
        <v>3</v>
      </c>
      <c r="N317" s="12">
        <f t="shared" si="25"/>
        <v>0.15</v>
      </c>
      <c r="O317" t="str">
        <f t="shared" si="28"/>
        <v xml:space="preserve">2024/01 </v>
      </c>
      <c r="P317">
        <f t="shared" si="29"/>
        <v>3</v>
      </c>
      <c r="Q317" t="e">
        <f>VLOOKUP(J317,'구매현황_2301-2603'!$E$2:$I$1312,5,0)</f>
        <v>#N/A</v>
      </c>
      <c r="R317" t="e">
        <f>VLOOKUP(Q317,리드타임!$B$3:$D$10,3,0)</f>
        <v>#N/A</v>
      </c>
      <c r="S317">
        <f t="shared" si="26"/>
        <v>0.67499999999999993</v>
      </c>
    </row>
    <row r="318" spans="1:19" ht="15.75">
      <c r="A318" s="10">
        <v>317</v>
      </c>
      <c r="B318" s="32" t="s">
        <v>6</v>
      </c>
      <c r="C318" s="32" t="s">
        <v>814</v>
      </c>
      <c r="D318" s="32" t="s">
        <v>813</v>
      </c>
      <c r="E318" s="32" t="s">
        <v>815</v>
      </c>
      <c r="F318" s="4">
        <v>400</v>
      </c>
      <c r="G318" s="10" t="str">
        <f t="shared" si="27"/>
        <v xml:space="preserve">2024/12 </v>
      </c>
      <c r="H318" s="10">
        <f t="shared" si="24"/>
        <v>3000</v>
      </c>
      <c r="J318" t="s">
        <v>482</v>
      </c>
      <c r="K318" t="s">
        <v>481</v>
      </c>
      <c r="L318" t="s">
        <v>483</v>
      </c>
      <c r="M318" s="8">
        <v>172</v>
      </c>
      <c r="N318" s="12">
        <f t="shared" si="25"/>
        <v>8.6</v>
      </c>
      <c r="O318" t="str">
        <f t="shared" si="28"/>
        <v xml:space="preserve">2024/01 </v>
      </c>
      <c r="P318">
        <f t="shared" si="29"/>
        <v>30</v>
      </c>
      <c r="Q318" t="e">
        <f>VLOOKUP(J318,'구매현황_2301-2603'!$E$2:$I$1312,5,0)</f>
        <v>#N/A</v>
      </c>
      <c r="R318" t="e">
        <f>VLOOKUP(Q318,리드타임!$B$3:$D$10,3,0)</f>
        <v>#N/A</v>
      </c>
      <c r="S318">
        <f t="shared" si="26"/>
        <v>38.700000000000003</v>
      </c>
    </row>
    <row r="319" spans="1:19" ht="15.75">
      <c r="A319" s="10">
        <v>318</v>
      </c>
      <c r="B319" s="32" t="s">
        <v>6</v>
      </c>
      <c r="C319" s="32" t="s">
        <v>817</v>
      </c>
      <c r="D319" s="32" t="s">
        <v>816</v>
      </c>
      <c r="E319" s="32" t="s">
        <v>818</v>
      </c>
      <c r="F319" s="4">
        <v>5</v>
      </c>
      <c r="G319" s="10" t="str">
        <f t="shared" si="27"/>
        <v xml:space="preserve">2024/01 </v>
      </c>
      <c r="H319" s="10">
        <f t="shared" si="24"/>
        <v>300</v>
      </c>
      <c r="J319" t="s">
        <v>485</v>
      </c>
      <c r="K319" t="s">
        <v>484</v>
      </c>
      <c r="L319" t="s">
        <v>5261</v>
      </c>
      <c r="M319" s="8">
        <v>3</v>
      </c>
      <c r="N319" s="12">
        <f t="shared" si="25"/>
        <v>0.15</v>
      </c>
      <c r="O319" t="str">
        <f t="shared" si="28"/>
        <v xml:space="preserve">2024/01 </v>
      </c>
      <c r="P319">
        <f t="shared" si="29"/>
        <v>3</v>
      </c>
      <c r="Q319" t="e">
        <f>VLOOKUP(J319,'구매현황_2301-2603'!$E$2:$I$1312,5,0)</f>
        <v>#N/A</v>
      </c>
      <c r="R319" t="e">
        <f>VLOOKUP(Q319,리드타임!$B$3:$D$10,3,0)</f>
        <v>#N/A</v>
      </c>
      <c r="S319">
        <f t="shared" si="26"/>
        <v>0.67499999999999993</v>
      </c>
    </row>
    <row r="320" spans="1:19" ht="15.75">
      <c r="A320" s="10">
        <v>319</v>
      </c>
      <c r="B320" s="32" t="s">
        <v>6</v>
      </c>
      <c r="C320" s="32" t="s">
        <v>820</v>
      </c>
      <c r="D320" s="32" t="s">
        <v>819</v>
      </c>
      <c r="E320" s="32" t="s">
        <v>821</v>
      </c>
      <c r="F320" s="4">
        <v>52</v>
      </c>
      <c r="G320" s="10" t="str">
        <f t="shared" si="27"/>
        <v xml:space="preserve">2024/10 </v>
      </c>
      <c r="H320" s="10">
        <f t="shared" si="24"/>
        <v>510</v>
      </c>
      <c r="J320" t="s">
        <v>487</v>
      </c>
      <c r="K320" t="s">
        <v>486</v>
      </c>
      <c r="L320" t="s">
        <v>488</v>
      </c>
      <c r="M320" s="8">
        <v>149</v>
      </c>
      <c r="N320" s="12">
        <f t="shared" si="25"/>
        <v>7.45</v>
      </c>
      <c r="O320" t="str">
        <f t="shared" si="28"/>
        <v xml:space="preserve">2024/01 </v>
      </c>
      <c r="P320">
        <f t="shared" si="29"/>
        <v>80</v>
      </c>
      <c r="Q320" t="str">
        <f>VLOOKUP(J320,'구매현황_2301-2603'!$E$2:$I$1312,5,0)</f>
        <v>Fiberwit Link Communication Co.,LTD</v>
      </c>
      <c r="R320">
        <f>VLOOKUP(Q320,리드타임!$B$3:$D$10,3,0)</f>
        <v>60</v>
      </c>
      <c r="S320">
        <f t="shared" si="26"/>
        <v>22.35</v>
      </c>
    </row>
    <row r="321" spans="1:19" ht="15.75">
      <c r="A321" s="10">
        <v>320</v>
      </c>
      <c r="B321" s="32" t="s">
        <v>6</v>
      </c>
      <c r="C321" s="32" t="s">
        <v>823</v>
      </c>
      <c r="D321" s="32" t="s">
        <v>822</v>
      </c>
      <c r="E321" s="32" t="s">
        <v>824</v>
      </c>
      <c r="F321" s="4">
        <v>1050</v>
      </c>
      <c r="G321" s="10" t="str">
        <f t="shared" si="27"/>
        <v xml:space="preserve">2025/12 </v>
      </c>
      <c r="H321" s="10">
        <f t="shared" si="24"/>
        <v>32271</v>
      </c>
      <c r="J321" t="s">
        <v>490</v>
      </c>
      <c r="K321" t="s">
        <v>489</v>
      </c>
      <c r="L321" t="s">
        <v>491</v>
      </c>
      <c r="M321" s="8">
        <v>130</v>
      </c>
      <c r="N321" s="12">
        <f t="shared" si="25"/>
        <v>6.5</v>
      </c>
      <c r="O321" t="str">
        <f t="shared" si="28"/>
        <v xml:space="preserve">2024/01 </v>
      </c>
      <c r="P321">
        <f t="shared" si="29"/>
        <v>55</v>
      </c>
      <c r="Q321" t="e">
        <f>VLOOKUP(J321,'구매현황_2301-2603'!$E$2:$I$1312,5,0)</f>
        <v>#N/A</v>
      </c>
      <c r="R321" t="e">
        <f>VLOOKUP(Q321,리드타임!$B$3:$D$10,3,0)</f>
        <v>#N/A</v>
      </c>
      <c r="S321">
        <f t="shared" si="26"/>
        <v>29.25</v>
      </c>
    </row>
    <row r="322" spans="1:19" ht="15.75">
      <c r="A322" s="10">
        <v>321</v>
      </c>
      <c r="B322" s="32" t="s">
        <v>6</v>
      </c>
      <c r="C322" s="32" t="s">
        <v>829</v>
      </c>
      <c r="D322" s="32" t="s">
        <v>828</v>
      </c>
      <c r="E322" s="32" t="s">
        <v>830</v>
      </c>
      <c r="F322" s="4">
        <v>30</v>
      </c>
      <c r="G322" s="10" t="str">
        <f t="shared" si="27"/>
        <v xml:space="preserve">2024/01 </v>
      </c>
      <c r="H322" s="10">
        <f t="shared" ref="H322:H385" si="30">_xlfn.MAXIFS(F:F,C:C,C322,G:G,G322)</f>
        <v>100</v>
      </c>
      <c r="J322" t="s">
        <v>493</v>
      </c>
      <c r="K322" t="s">
        <v>492</v>
      </c>
      <c r="L322" t="s">
        <v>494</v>
      </c>
      <c r="M322" s="8">
        <v>17</v>
      </c>
      <c r="N322" s="12">
        <f t="shared" ref="N322:N385" si="31">+M322/20</f>
        <v>0.85</v>
      </c>
      <c r="O322" t="str">
        <f t="shared" si="28"/>
        <v xml:space="preserve">2024/01 </v>
      </c>
      <c r="P322">
        <f t="shared" si="29"/>
        <v>11</v>
      </c>
      <c r="Q322" t="e">
        <f>VLOOKUP(J322,'구매현황_2301-2603'!$E$2:$I$1312,5,0)</f>
        <v>#N/A</v>
      </c>
      <c r="R322" t="e">
        <f>VLOOKUP(Q322,리드타임!$B$3:$D$10,3,0)</f>
        <v>#N/A</v>
      </c>
      <c r="S322">
        <f t="shared" ref="S322:S385" si="32">IFERROR(N322/20*R322,N322/20*90)</f>
        <v>3.8249999999999997</v>
      </c>
    </row>
    <row r="323" spans="1:19" ht="15.75">
      <c r="A323" s="10">
        <v>322</v>
      </c>
      <c r="B323" s="32" t="s">
        <v>6</v>
      </c>
      <c r="C323" s="32" t="s">
        <v>835</v>
      </c>
      <c r="D323" s="32" t="s">
        <v>834</v>
      </c>
      <c r="E323" s="32" t="s">
        <v>836</v>
      </c>
      <c r="F323" s="4">
        <v>30</v>
      </c>
      <c r="G323" s="10" t="str">
        <f t="shared" ref="G323:G386" si="33">INDEX($B$2:$B$9999,MATCH(_xlfn.MAXIFS($F$2:$F$9999,$C$2:$C$9999,C323),$F$1:$F$9999,0))</f>
        <v xml:space="preserve">2024/01 </v>
      </c>
      <c r="H323" s="10">
        <f t="shared" si="30"/>
        <v>30</v>
      </c>
      <c r="J323" t="s">
        <v>496</v>
      </c>
      <c r="K323" t="s">
        <v>495</v>
      </c>
      <c r="L323" t="s">
        <v>497</v>
      </c>
      <c r="M323" s="8">
        <v>246</v>
      </c>
      <c r="N323" s="12">
        <f t="shared" si="31"/>
        <v>12.3</v>
      </c>
      <c r="O323" t="str">
        <f t="shared" ref="O323:O386" si="34">VLOOKUP(J323,$C$2:$G$9999,5,0)</f>
        <v xml:space="preserve">2024/01 </v>
      </c>
      <c r="P323">
        <f t="shared" ref="P323:P386" si="35">VLOOKUP(J323,$C$2:$H$9999,6,0)</f>
        <v>80</v>
      </c>
      <c r="Q323" t="str">
        <f>VLOOKUP(J323,'구매현황_2301-2603'!$E$2:$I$1312,5,0)</f>
        <v>Fiberwit Link Communication Co.,LTD</v>
      </c>
      <c r="R323">
        <f>VLOOKUP(Q323,리드타임!$B$3:$D$10,3,0)</f>
        <v>60</v>
      </c>
      <c r="S323">
        <f t="shared" si="32"/>
        <v>36.9</v>
      </c>
    </row>
    <row r="324" spans="1:19" ht="15.75">
      <c r="A324" s="10">
        <v>323</v>
      </c>
      <c r="B324" s="32" t="s">
        <v>6</v>
      </c>
      <c r="C324" s="32" t="s">
        <v>847</v>
      </c>
      <c r="D324" s="32" t="s">
        <v>846</v>
      </c>
      <c r="E324" s="32"/>
      <c r="F324" s="4">
        <v>-55</v>
      </c>
      <c r="G324" s="10" t="str">
        <f t="shared" si="33"/>
        <v xml:space="preserve">2024/01 </v>
      </c>
      <c r="H324" s="10">
        <f t="shared" si="30"/>
        <v>100</v>
      </c>
      <c r="J324" t="s">
        <v>499</v>
      </c>
      <c r="K324" t="s">
        <v>498</v>
      </c>
      <c r="L324" t="s">
        <v>500</v>
      </c>
      <c r="M324" s="8">
        <v>145</v>
      </c>
      <c r="N324" s="12">
        <f t="shared" si="31"/>
        <v>7.25</v>
      </c>
      <c r="O324" t="str">
        <f t="shared" si="34"/>
        <v xml:space="preserve">2024/01 </v>
      </c>
      <c r="P324">
        <f t="shared" si="35"/>
        <v>80</v>
      </c>
      <c r="Q324" t="e">
        <f>VLOOKUP(J324,'구매현황_2301-2603'!$E$2:$I$1312,5,0)</f>
        <v>#N/A</v>
      </c>
      <c r="R324" t="e">
        <f>VLOOKUP(Q324,리드타임!$B$3:$D$10,3,0)</f>
        <v>#N/A</v>
      </c>
      <c r="S324">
        <f t="shared" si="32"/>
        <v>32.625</v>
      </c>
    </row>
    <row r="325" spans="1:19" ht="15.75">
      <c r="A325" s="10">
        <v>324</v>
      </c>
      <c r="B325" s="32" t="s">
        <v>6</v>
      </c>
      <c r="C325" s="32" t="s">
        <v>855</v>
      </c>
      <c r="D325" s="32" t="s">
        <v>854</v>
      </c>
      <c r="E325" s="32" t="s">
        <v>856</v>
      </c>
      <c r="F325" s="4">
        <v>20</v>
      </c>
      <c r="G325" s="10" t="str">
        <f t="shared" si="33"/>
        <v xml:space="preserve">2025/12 </v>
      </c>
      <c r="H325" s="10">
        <f t="shared" si="30"/>
        <v>868</v>
      </c>
      <c r="J325" t="s">
        <v>502</v>
      </c>
      <c r="K325" t="s">
        <v>501</v>
      </c>
      <c r="L325" t="s">
        <v>500</v>
      </c>
      <c r="M325" s="8">
        <v>35</v>
      </c>
      <c r="N325" s="12">
        <f t="shared" si="31"/>
        <v>1.75</v>
      </c>
      <c r="O325" t="str">
        <f t="shared" si="34"/>
        <v xml:space="preserve">2024/01 </v>
      </c>
      <c r="P325">
        <f t="shared" si="35"/>
        <v>30</v>
      </c>
      <c r="Q325" t="e">
        <f>VLOOKUP(J325,'구매현황_2301-2603'!$E$2:$I$1312,5,0)</f>
        <v>#N/A</v>
      </c>
      <c r="R325" t="e">
        <f>VLOOKUP(Q325,리드타임!$B$3:$D$10,3,0)</f>
        <v>#N/A</v>
      </c>
      <c r="S325">
        <f t="shared" si="32"/>
        <v>7.8749999999999991</v>
      </c>
    </row>
    <row r="326" spans="1:19" ht="15.75">
      <c r="A326" s="10">
        <v>325</v>
      </c>
      <c r="B326" s="32" t="s">
        <v>6</v>
      </c>
      <c r="C326" s="32" t="s">
        <v>858</v>
      </c>
      <c r="D326" s="32" t="s">
        <v>857</v>
      </c>
      <c r="E326" s="32" t="s">
        <v>859</v>
      </c>
      <c r="F326" s="4">
        <v>20</v>
      </c>
      <c r="G326" s="10" t="str">
        <f t="shared" si="33"/>
        <v xml:space="preserve">2024/10 </v>
      </c>
      <c r="H326" s="10">
        <f t="shared" si="30"/>
        <v>527</v>
      </c>
      <c r="J326" t="s">
        <v>3051</v>
      </c>
      <c r="K326" t="s">
        <v>3050</v>
      </c>
      <c r="L326" t="s">
        <v>5261</v>
      </c>
      <c r="M326" s="8">
        <v>2</v>
      </c>
      <c r="N326" s="12">
        <f t="shared" si="31"/>
        <v>0.1</v>
      </c>
      <c r="O326" t="str">
        <f t="shared" si="34"/>
        <v xml:space="preserve">2024/01 </v>
      </c>
      <c r="P326">
        <f t="shared" si="35"/>
        <v>2</v>
      </c>
      <c r="Q326" t="e">
        <f>VLOOKUP(J326,'구매현황_2301-2603'!$E$2:$I$1312,5,0)</f>
        <v>#N/A</v>
      </c>
      <c r="R326" t="e">
        <f>VLOOKUP(Q326,리드타임!$B$3:$D$10,3,0)</f>
        <v>#N/A</v>
      </c>
      <c r="S326">
        <f t="shared" si="32"/>
        <v>0.45</v>
      </c>
    </row>
    <row r="327" spans="1:19" ht="15.75">
      <c r="A327" s="10">
        <v>326</v>
      </c>
      <c r="B327" s="32" t="s">
        <v>6</v>
      </c>
      <c r="C327" s="32" t="s">
        <v>881</v>
      </c>
      <c r="D327" s="32" t="s">
        <v>880</v>
      </c>
      <c r="E327" s="32"/>
      <c r="F327" s="4">
        <v>15</v>
      </c>
      <c r="G327" s="10" t="str">
        <f t="shared" si="33"/>
        <v xml:space="preserve">2024/01 </v>
      </c>
      <c r="H327" s="10">
        <f t="shared" si="30"/>
        <v>80</v>
      </c>
      <c r="J327" t="s">
        <v>504</v>
      </c>
      <c r="K327" t="s">
        <v>503</v>
      </c>
      <c r="L327" t="s">
        <v>505</v>
      </c>
      <c r="M327" s="8">
        <v>377</v>
      </c>
      <c r="N327" s="12">
        <f t="shared" si="31"/>
        <v>18.850000000000001</v>
      </c>
      <c r="O327" t="str">
        <f t="shared" si="34"/>
        <v xml:space="preserve">2024/12 </v>
      </c>
      <c r="P327">
        <f t="shared" si="35"/>
        <v>71</v>
      </c>
      <c r="Q327" t="str">
        <f>VLOOKUP(J327,'구매현황_2301-2603'!$E$2:$I$1312,5,0)</f>
        <v>Fiberwit Link Communication Co.,LTD</v>
      </c>
      <c r="R327">
        <f>VLOOKUP(Q327,리드타임!$B$3:$D$10,3,0)</f>
        <v>60</v>
      </c>
      <c r="S327">
        <f t="shared" si="32"/>
        <v>56.550000000000004</v>
      </c>
    </row>
    <row r="328" spans="1:19" ht="15.75">
      <c r="A328" s="10">
        <v>327</v>
      </c>
      <c r="B328" s="32" t="s">
        <v>6</v>
      </c>
      <c r="C328" s="32" t="s">
        <v>889</v>
      </c>
      <c r="D328" s="32" t="s">
        <v>888</v>
      </c>
      <c r="E328" s="32" t="s">
        <v>890</v>
      </c>
      <c r="F328" s="4">
        <v>5</v>
      </c>
      <c r="G328" s="10" t="str">
        <f t="shared" si="33"/>
        <v xml:space="preserve">2024/01 </v>
      </c>
      <c r="H328" s="10">
        <f t="shared" si="30"/>
        <v>90</v>
      </c>
      <c r="J328" t="s">
        <v>3053</v>
      </c>
      <c r="K328" t="s">
        <v>3052</v>
      </c>
      <c r="L328" t="s">
        <v>5261</v>
      </c>
      <c r="M328" s="8">
        <v>22</v>
      </c>
      <c r="N328" s="12">
        <f t="shared" si="31"/>
        <v>1.1000000000000001</v>
      </c>
      <c r="O328" t="str">
        <f t="shared" si="34"/>
        <v xml:space="preserve">2024/03 </v>
      </c>
      <c r="P328">
        <f t="shared" si="35"/>
        <v>12</v>
      </c>
      <c r="Q328" t="e">
        <f>VLOOKUP(J328,'구매현황_2301-2603'!$E$2:$I$1312,5,0)</f>
        <v>#N/A</v>
      </c>
      <c r="R328" t="e">
        <f>VLOOKUP(Q328,리드타임!$B$3:$D$10,3,0)</f>
        <v>#N/A</v>
      </c>
      <c r="S328">
        <f t="shared" si="32"/>
        <v>4.9500000000000011</v>
      </c>
    </row>
    <row r="329" spans="1:19" ht="15.75">
      <c r="A329" s="10">
        <v>328</v>
      </c>
      <c r="B329" s="32" t="s">
        <v>6</v>
      </c>
      <c r="C329" s="32" t="s">
        <v>902</v>
      </c>
      <c r="D329" s="32" t="s">
        <v>901</v>
      </c>
      <c r="E329" s="32" t="s">
        <v>890</v>
      </c>
      <c r="F329" s="4">
        <v>5</v>
      </c>
      <c r="G329" s="10" t="str">
        <f t="shared" si="33"/>
        <v xml:space="preserve">2024/01 </v>
      </c>
      <c r="H329" s="10">
        <f t="shared" si="30"/>
        <v>160</v>
      </c>
      <c r="J329" t="s">
        <v>507</v>
      </c>
      <c r="K329" t="s">
        <v>506</v>
      </c>
      <c r="L329" t="s">
        <v>5261</v>
      </c>
      <c r="M329" s="8">
        <v>39</v>
      </c>
      <c r="N329" s="12">
        <f t="shared" si="31"/>
        <v>1.95</v>
      </c>
      <c r="O329" t="str">
        <f t="shared" si="34"/>
        <v xml:space="preserve">2024/01 </v>
      </c>
      <c r="P329">
        <f t="shared" si="35"/>
        <v>35</v>
      </c>
      <c r="Q329" t="e">
        <f>VLOOKUP(J329,'구매현황_2301-2603'!$E$2:$I$1312,5,0)</f>
        <v>#N/A</v>
      </c>
      <c r="R329" t="e">
        <f>VLOOKUP(Q329,리드타임!$B$3:$D$10,3,0)</f>
        <v>#N/A</v>
      </c>
      <c r="S329">
        <f t="shared" si="32"/>
        <v>8.7750000000000004</v>
      </c>
    </row>
    <row r="330" spans="1:19" ht="15.75">
      <c r="A330" s="10">
        <v>329</v>
      </c>
      <c r="B330" s="32" t="s">
        <v>6</v>
      </c>
      <c r="C330" s="32" t="s">
        <v>918</v>
      </c>
      <c r="D330" s="32" t="s">
        <v>917</v>
      </c>
      <c r="E330" s="32" t="s">
        <v>919</v>
      </c>
      <c r="F330" s="4">
        <v>100</v>
      </c>
      <c r="G330" s="10" t="str">
        <f t="shared" si="33"/>
        <v xml:space="preserve">2024/01 </v>
      </c>
      <c r="H330" s="10">
        <f t="shared" si="30"/>
        <v>100</v>
      </c>
      <c r="J330" t="s">
        <v>3055</v>
      </c>
      <c r="K330" t="s">
        <v>3054</v>
      </c>
      <c r="L330" t="s">
        <v>5261</v>
      </c>
      <c r="M330" s="8">
        <v>2</v>
      </c>
      <c r="N330" s="12">
        <f t="shared" si="31"/>
        <v>0.1</v>
      </c>
      <c r="O330" t="str">
        <f t="shared" si="34"/>
        <v xml:space="preserve">2024/01 </v>
      </c>
      <c r="P330">
        <f t="shared" si="35"/>
        <v>2</v>
      </c>
      <c r="Q330" t="e">
        <f>VLOOKUP(J330,'구매현황_2301-2603'!$E$2:$I$1312,5,0)</f>
        <v>#N/A</v>
      </c>
      <c r="R330" t="e">
        <f>VLOOKUP(Q330,리드타임!$B$3:$D$10,3,0)</f>
        <v>#N/A</v>
      </c>
      <c r="S330">
        <f t="shared" si="32"/>
        <v>0.45</v>
      </c>
    </row>
    <row r="331" spans="1:19" ht="15.75">
      <c r="A331" s="10">
        <v>330</v>
      </c>
      <c r="B331" s="32" t="s">
        <v>6</v>
      </c>
      <c r="C331" s="32" t="s">
        <v>954</v>
      </c>
      <c r="D331" s="32" t="s">
        <v>363</v>
      </c>
      <c r="E331" s="32" t="s">
        <v>955</v>
      </c>
      <c r="F331" s="4">
        <v>60</v>
      </c>
      <c r="G331" s="10" t="str">
        <f t="shared" si="33"/>
        <v xml:space="preserve">2024/01 </v>
      </c>
      <c r="H331" s="10">
        <f t="shared" si="30"/>
        <v>60</v>
      </c>
      <c r="J331" t="s">
        <v>509</v>
      </c>
      <c r="K331" t="s">
        <v>508</v>
      </c>
      <c r="L331" t="s">
        <v>5261</v>
      </c>
      <c r="M331" s="8">
        <v>35</v>
      </c>
      <c r="N331" s="12">
        <f t="shared" si="31"/>
        <v>1.75</v>
      </c>
      <c r="O331" t="str">
        <f t="shared" si="34"/>
        <v xml:space="preserve">2024/01 </v>
      </c>
      <c r="P331">
        <f t="shared" si="35"/>
        <v>35</v>
      </c>
      <c r="Q331" t="e">
        <f>VLOOKUP(J331,'구매현황_2301-2603'!$E$2:$I$1312,5,0)</f>
        <v>#N/A</v>
      </c>
      <c r="R331" t="e">
        <f>VLOOKUP(Q331,리드타임!$B$3:$D$10,3,0)</f>
        <v>#N/A</v>
      </c>
      <c r="S331">
        <f t="shared" si="32"/>
        <v>7.8749999999999991</v>
      </c>
    </row>
    <row r="332" spans="1:19" ht="15.75">
      <c r="A332" s="10">
        <v>331</v>
      </c>
      <c r="B332" s="32" t="s">
        <v>6</v>
      </c>
      <c r="C332" s="32" t="s">
        <v>958</v>
      </c>
      <c r="D332" s="32" t="s">
        <v>352</v>
      </c>
      <c r="E332" s="32" t="s">
        <v>959</v>
      </c>
      <c r="F332" s="4">
        <v>60</v>
      </c>
      <c r="G332" s="10" t="str">
        <f t="shared" si="33"/>
        <v xml:space="preserve">2024/01 </v>
      </c>
      <c r="H332" s="10">
        <f t="shared" si="30"/>
        <v>100</v>
      </c>
      <c r="J332" t="s">
        <v>511</v>
      </c>
      <c r="K332" t="s">
        <v>510</v>
      </c>
      <c r="L332" t="s">
        <v>5261</v>
      </c>
      <c r="M332" s="8">
        <v>35</v>
      </c>
      <c r="N332" s="12">
        <f t="shared" si="31"/>
        <v>1.75</v>
      </c>
      <c r="O332" t="str">
        <f t="shared" si="34"/>
        <v xml:space="preserve">2024/01 </v>
      </c>
      <c r="P332">
        <f t="shared" si="35"/>
        <v>35</v>
      </c>
      <c r="Q332" t="e">
        <f>VLOOKUP(J332,'구매현황_2301-2603'!$E$2:$I$1312,5,0)</f>
        <v>#N/A</v>
      </c>
      <c r="R332" t="e">
        <f>VLOOKUP(Q332,리드타임!$B$3:$D$10,3,0)</f>
        <v>#N/A</v>
      </c>
      <c r="S332">
        <f t="shared" si="32"/>
        <v>7.8749999999999991</v>
      </c>
    </row>
    <row r="333" spans="1:19" ht="15.75">
      <c r="A333" s="10">
        <v>332</v>
      </c>
      <c r="B333" s="32" t="s">
        <v>6</v>
      </c>
      <c r="C333" s="32" t="s">
        <v>960</v>
      </c>
      <c r="D333" s="32" t="s">
        <v>358</v>
      </c>
      <c r="E333" s="32" t="s">
        <v>961</v>
      </c>
      <c r="F333" s="4">
        <v>60</v>
      </c>
      <c r="G333" s="10" t="str">
        <f t="shared" si="33"/>
        <v xml:space="preserve">2024/01 </v>
      </c>
      <c r="H333" s="10">
        <f t="shared" si="30"/>
        <v>60</v>
      </c>
      <c r="J333" t="s">
        <v>513</v>
      </c>
      <c r="K333" t="s">
        <v>512</v>
      </c>
      <c r="L333" t="s">
        <v>5261</v>
      </c>
      <c r="M333" s="8">
        <v>2</v>
      </c>
      <c r="N333" s="12">
        <f t="shared" si="31"/>
        <v>0.1</v>
      </c>
      <c r="O333" t="str">
        <f t="shared" si="34"/>
        <v xml:space="preserve">2024/01 </v>
      </c>
      <c r="P333">
        <f t="shared" si="35"/>
        <v>2</v>
      </c>
      <c r="Q333" t="e">
        <f>VLOOKUP(J333,'구매현황_2301-2603'!$E$2:$I$1312,5,0)</f>
        <v>#N/A</v>
      </c>
      <c r="R333" t="e">
        <f>VLOOKUP(Q333,리드타임!$B$3:$D$10,3,0)</f>
        <v>#N/A</v>
      </c>
      <c r="S333">
        <f t="shared" si="32"/>
        <v>0.45</v>
      </c>
    </row>
    <row r="334" spans="1:19" ht="15.75">
      <c r="A334" s="10">
        <v>333</v>
      </c>
      <c r="B334" s="32" t="s">
        <v>6</v>
      </c>
      <c r="C334" s="32" t="s">
        <v>962</v>
      </c>
      <c r="D334" s="32" t="s">
        <v>448</v>
      </c>
      <c r="E334" s="32" t="s">
        <v>963</v>
      </c>
      <c r="F334" s="4">
        <v>40</v>
      </c>
      <c r="G334" s="10" t="str">
        <f t="shared" si="33"/>
        <v xml:space="preserve">2024/01 </v>
      </c>
      <c r="H334" s="10">
        <f t="shared" si="30"/>
        <v>50</v>
      </c>
      <c r="J334" t="s">
        <v>515</v>
      </c>
      <c r="K334" t="s">
        <v>514</v>
      </c>
      <c r="L334" t="s">
        <v>516</v>
      </c>
      <c r="M334" s="8">
        <v>4363</v>
      </c>
      <c r="N334" s="12">
        <f t="shared" si="31"/>
        <v>218.15</v>
      </c>
      <c r="O334" t="str">
        <f t="shared" si="34"/>
        <v xml:space="preserve">2025/12 </v>
      </c>
      <c r="P334">
        <f t="shared" si="35"/>
        <v>900</v>
      </c>
      <c r="Q334" t="str">
        <f>VLOOKUP(J334,'구매현황_2301-2603'!$E$2:$I$1312,5,0)</f>
        <v>Fiberwit Link Communication Co.,LTD</v>
      </c>
      <c r="R334">
        <f>VLOOKUP(Q334,리드타임!$B$3:$D$10,3,0)</f>
        <v>60</v>
      </c>
      <c r="S334">
        <f t="shared" si="32"/>
        <v>654.45000000000005</v>
      </c>
    </row>
    <row r="335" spans="1:19" ht="15.75">
      <c r="A335" s="10">
        <v>334</v>
      </c>
      <c r="B335" s="32" t="s">
        <v>6</v>
      </c>
      <c r="C335" s="32" t="s">
        <v>992</v>
      </c>
      <c r="D335" s="32" t="s">
        <v>733</v>
      </c>
      <c r="E335" s="32" t="s">
        <v>993</v>
      </c>
      <c r="F335" s="4">
        <v>60</v>
      </c>
      <c r="G335" s="10" t="str">
        <f t="shared" si="33"/>
        <v xml:space="preserve">2024/01 </v>
      </c>
      <c r="H335" s="10">
        <f t="shared" si="30"/>
        <v>60</v>
      </c>
      <c r="J335" t="s">
        <v>518</v>
      </c>
      <c r="K335" t="s">
        <v>517</v>
      </c>
      <c r="L335" t="s">
        <v>519</v>
      </c>
      <c r="M335" s="8">
        <v>109</v>
      </c>
      <c r="N335" s="12">
        <f t="shared" si="31"/>
        <v>5.45</v>
      </c>
      <c r="O335" t="str">
        <f t="shared" si="34"/>
        <v xml:space="preserve">2024/01 </v>
      </c>
      <c r="P335">
        <f t="shared" si="35"/>
        <v>20</v>
      </c>
      <c r="Q335" t="str">
        <f>VLOOKUP(J335,'구매현황_2301-2603'!$E$2:$I$1312,5,0)</f>
        <v>Fiberwit Link Communication Co.,LTD</v>
      </c>
      <c r="R335">
        <f>VLOOKUP(Q335,리드타임!$B$3:$D$10,3,0)</f>
        <v>60</v>
      </c>
      <c r="S335">
        <f t="shared" si="32"/>
        <v>16.350000000000001</v>
      </c>
    </row>
    <row r="336" spans="1:19" ht="15.75">
      <c r="A336" s="10">
        <v>335</v>
      </c>
      <c r="B336" s="32" t="s">
        <v>6</v>
      </c>
      <c r="C336" s="32" t="s">
        <v>994</v>
      </c>
      <c r="D336" s="32" t="s">
        <v>744</v>
      </c>
      <c r="E336" s="32" t="s">
        <v>995</v>
      </c>
      <c r="F336" s="4">
        <v>70</v>
      </c>
      <c r="G336" s="10" t="str">
        <f t="shared" si="33"/>
        <v xml:space="preserve">2024/01 </v>
      </c>
      <c r="H336" s="10">
        <f t="shared" si="30"/>
        <v>70</v>
      </c>
      <c r="J336" t="s">
        <v>521</v>
      </c>
      <c r="K336" t="s">
        <v>520</v>
      </c>
      <c r="L336" t="s">
        <v>5261</v>
      </c>
      <c r="M336" s="8">
        <v>80</v>
      </c>
      <c r="N336" s="12">
        <f t="shared" si="31"/>
        <v>4</v>
      </c>
      <c r="O336" t="str">
        <f t="shared" si="34"/>
        <v xml:space="preserve">2024/01 </v>
      </c>
      <c r="P336">
        <f t="shared" si="35"/>
        <v>50</v>
      </c>
      <c r="Q336" t="e">
        <f>VLOOKUP(J336,'구매현황_2301-2603'!$E$2:$I$1312,5,0)</f>
        <v>#N/A</v>
      </c>
      <c r="R336" t="e">
        <f>VLOOKUP(Q336,리드타임!$B$3:$D$10,3,0)</f>
        <v>#N/A</v>
      </c>
      <c r="S336">
        <f t="shared" si="32"/>
        <v>18</v>
      </c>
    </row>
    <row r="337" spans="1:19" ht="15.75">
      <c r="A337" s="10">
        <v>336</v>
      </c>
      <c r="B337" s="32" t="s">
        <v>6</v>
      </c>
      <c r="C337" s="32" t="s">
        <v>996</v>
      </c>
      <c r="D337" s="32" t="s">
        <v>770</v>
      </c>
      <c r="E337" s="32" t="s">
        <v>997</v>
      </c>
      <c r="F337" s="4">
        <v>60</v>
      </c>
      <c r="G337" s="10" t="str">
        <f t="shared" si="33"/>
        <v xml:space="preserve">2024/01 </v>
      </c>
      <c r="H337" s="10">
        <f t="shared" si="30"/>
        <v>60</v>
      </c>
      <c r="J337" t="s">
        <v>523</v>
      </c>
      <c r="K337" t="s">
        <v>522</v>
      </c>
      <c r="L337" t="s">
        <v>5261</v>
      </c>
      <c r="M337" s="8">
        <v>76</v>
      </c>
      <c r="N337" s="12">
        <f t="shared" si="31"/>
        <v>3.8</v>
      </c>
      <c r="O337" t="str">
        <f t="shared" si="34"/>
        <v xml:space="preserve">2024/01 </v>
      </c>
      <c r="P337">
        <f t="shared" si="35"/>
        <v>50</v>
      </c>
      <c r="Q337" t="e">
        <f>VLOOKUP(J337,'구매현황_2301-2603'!$E$2:$I$1312,5,0)</f>
        <v>#N/A</v>
      </c>
      <c r="R337" t="e">
        <f>VLOOKUP(Q337,리드타임!$B$3:$D$10,3,0)</f>
        <v>#N/A</v>
      </c>
      <c r="S337">
        <f t="shared" si="32"/>
        <v>17.100000000000001</v>
      </c>
    </row>
    <row r="338" spans="1:19" ht="15.75">
      <c r="A338" s="10">
        <v>337</v>
      </c>
      <c r="B338" s="32" t="s">
        <v>6</v>
      </c>
      <c r="C338" s="32" t="s">
        <v>998</v>
      </c>
      <c r="D338" s="32" t="s">
        <v>778</v>
      </c>
      <c r="E338" s="32" t="s">
        <v>999</v>
      </c>
      <c r="F338" s="4">
        <v>60</v>
      </c>
      <c r="G338" s="10" t="str">
        <f t="shared" si="33"/>
        <v xml:space="preserve">2024/01 </v>
      </c>
      <c r="H338" s="10">
        <f t="shared" si="30"/>
        <v>60</v>
      </c>
      <c r="J338" t="s">
        <v>525</v>
      </c>
      <c r="K338" t="s">
        <v>524</v>
      </c>
      <c r="L338" t="s">
        <v>526</v>
      </c>
      <c r="M338" s="8">
        <v>4514</v>
      </c>
      <c r="N338" s="12">
        <f t="shared" si="31"/>
        <v>225.7</v>
      </c>
      <c r="O338" t="str">
        <f t="shared" si="34"/>
        <v xml:space="preserve">2024/10 </v>
      </c>
      <c r="P338">
        <f t="shared" si="35"/>
        <v>657</v>
      </c>
      <c r="Q338" t="str">
        <f>VLOOKUP(J338,'구매현황_2301-2603'!$E$2:$I$1312,5,0)</f>
        <v>Fiberwit Link Communication Co.,LTD</v>
      </c>
      <c r="R338">
        <f>VLOOKUP(Q338,리드타임!$B$3:$D$10,3,0)</f>
        <v>60</v>
      </c>
      <c r="S338">
        <f t="shared" si="32"/>
        <v>677.1</v>
      </c>
    </row>
    <row r="339" spans="1:19" ht="15.75">
      <c r="A339" s="10">
        <v>338</v>
      </c>
      <c r="B339" s="32" t="s">
        <v>6</v>
      </c>
      <c r="C339" s="32" t="s">
        <v>1008</v>
      </c>
      <c r="D339" s="32" t="s">
        <v>355</v>
      </c>
      <c r="E339" s="32" t="s">
        <v>1009</v>
      </c>
      <c r="F339" s="4">
        <v>30</v>
      </c>
      <c r="G339" s="10" t="str">
        <f t="shared" si="33"/>
        <v xml:space="preserve">2024/01 </v>
      </c>
      <c r="H339" s="10">
        <f t="shared" si="30"/>
        <v>50</v>
      </c>
      <c r="J339" t="s">
        <v>3056</v>
      </c>
      <c r="K339" t="s">
        <v>524</v>
      </c>
      <c r="L339" t="s">
        <v>526</v>
      </c>
      <c r="M339" s="8">
        <v>30</v>
      </c>
      <c r="N339" s="12">
        <f t="shared" si="31"/>
        <v>1.5</v>
      </c>
      <c r="O339" t="str">
        <f t="shared" si="34"/>
        <v xml:space="preserve">2024/01 </v>
      </c>
      <c r="P339">
        <f t="shared" si="35"/>
        <v>30</v>
      </c>
      <c r="Q339" t="e">
        <f>VLOOKUP(J339,'구매현황_2301-2603'!$E$2:$I$1312,5,0)</f>
        <v>#N/A</v>
      </c>
      <c r="R339" t="e">
        <f>VLOOKUP(Q339,리드타임!$B$3:$D$10,3,0)</f>
        <v>#N/A</v>
      </c>
      <c r="S339">
        <f t="shared" si="32"/>
        <v>6.75</v>
      </c>
    </row>
    <row r="340" spans="1:19" ht="15.75">
      <c r="A340" s="10">
        <v>339</v>
      </c>
      <c r="B340" s="32" t="s">
        <v>6</v>
      </c>
      <c r="C340" s="32" t="s">
        <v>1010</v>
      </c>
      <c r="D340" s="32" t="s">
        <v>524</v>
      </c>
      <c r="E340" s="32" t="s">
        <v>1011</v>
      </c>
      <c r="F340" s="4">
        <v>30</v>
      </c>
      <c r="G340" s="10" t="str">
        <f t="shared" si="33"/>
        <v xml:space="preserve">2024/01 </v>
      </c>
      <c r="H340" s="10">
        <f t="shared" si="30"/>
        <v>50</v>
      </c>
      <c r="L340" t="s">
        <v>6048</v>
      </c>
      <c r="M340" s="8">
        <v>30</v>
      </c>
      <c r="N340" s="12">
        <f t="shared" si="31"/>
        <v>1.5</v>
      </c>
      <c r="O340" t="e">
        <f t="shared" si="34"/>
        <v>#N/A</v>
      </c>
      <c r="P340" t="e">
        <f t="shared" si="35"/>
        <v>#N/A</v>
      </c>
      <c r="Q340" t="e">
        <f>VLOOKUP(J340,'구매현황_2301-2603'!$E$2:$I$1312,5,0)</f>
        <v>#N/A</v>
      </c>
      <c r="R340" t="e">
        <f>VLOOKUP(Q340,리드타임!$B$3:$D$10,3,0)</f>
        <v>#N/A</v>
      </c>
      <c r="S340">
        <f t="shared" si="32"/>
        <v>6.75</v>
      </c>
    </row>
    <row r="341" spans="1:19" ht="15.75">
      <c r="A341" s="10">
        <v>340</v>
      </c>
      <c r="B341" s="32" t="s">
        <v>6</v>
      </c>
      <c r="C341" s="32" t="s">
        <v>1012</v>
      </c>
      <c r="D341" s="32" t="s">
        <v>514</v>
      </c>
      <c r="E341" s="32" t="s">
        <v>1013</v>
      </c>
      <c r="F341" s="4">
        <v>30</v>
      </c>
      <c r="G341" s="10" t="str">
        <f t="shared" si="33"/>
        <v xml:space="preserve">2024/01 </v>
      </c>
      <c r="H341" s="10">
        <f t="shared" si="30"/>
        <v>50</v>
      </c>
      <c r="J341" t="s">
        <v>528</v>
      </c>
      <c r="K341" t="s">
        <v>527</v>
      </c>
      <c r="L341" t="s">
        <v>529</v>
      </c>
      <c r="M341" s="8">
        <v>753</v>
      </c>
      <c r="N341" s="12">
        <f t="shared" si="31"/>
        <v>37.65</v>
      </c>
      <c r="O341" t="str">
        <f t="shared" si="34"/>
        <v xml:space="preserve">2025/12 </v>
      </c>
      <c r="P341">
        <f t="shared" si="35"/>
        <v>544</v>
      </c>
      <c r="Q341" t="e">
        <f>VLOOKUP(J341,'구매현황_2301-2603'!$E$2:$I$1312,5,0)</f>
        <v>#N/A</v>
      </c>
      <c r="R341" t="e">
        <f>VLOOKUP(Q341,리드타임!$B$3:$D$10,3,0)</f>
        <v>#N/A</v>
      </c>
      <c r="S341">
        <f t="shared" si="32"/>
        <v>169.42499999999998</v>
      </c>
    </row>
    <row r="342" spans="1:19" ht="15.75">
      <c r="A342" s="10">
        <v>341</v>
      </c>
      <c r="B342" s="32" t="s">
        <v>6</v>
      </c>
      <c r="C342" s="32" t="s">
        <v>1024</v>
      </c>
      <c r="D342" s="32" t="s">
        <v>819</v>
      </c>
      <c r="E342" s="32" t="s">
        <v>1025</v>
      </c>
      <c r="F342" s="4">
        <v>60</v>
      </c>
      <c r="G342" s="10" t="str">
        <f t="shared" si="33"/>
        <v xml:space="preserve">2024/01 </v>
      </c>
      <c r="H342" s="10">
        <f t="shared" si="30"/>
        <v>60</v>
      </c>
      <c r="J342" t="s">
        <v>531</v>
      </c>
      <c r="K342" t="s">
        <v>530</v>
      </c>
      <c r="L342" t="s">
        <v>532</v>
      </c>
      <c r="M342" s="8">
        <v>1486</v>
      </c>
      <c r="N342" s="12">
        <f t="shared" si="31"/>
        <v>74.3</v>
      </c>
      <c r="O342" t="str">
        <f t="shared" si="34"/>
        <v xml:space="preserve">2025/10 </v>
      </c>
      <c r="P342">
        <f t="shared" si="35"/>
        <v>344</v>
      </c>
      <c r="Q342" t="str">
        <f>VLOOKUP(J342,'구매현황_2301-2603'!$E$2:$I$1312,5,0)</f>
        <v>Fiberwit Link Communication Co.,LTD</v>
      </c>
      <c r="R342">
        <f>VLOOKUP(Q342,리드타임!$B$3:$D$10,3,0)</f>
        <v>60</v>
      </c>
      <c r="S342">
        <f t="shared" si="32"/>
        <v>222.89999999999998</v>
      </c>
    </row>
    <row r="343" spans="1:19" ht="15.75">
      <c r="A343" s="10">
        <v>342</v>
      </c>
      <c r="B343" s="32" t="s">
        <v>6</v>
      </c>
      <c r="C343" s="32" t="s">
        <v>1071</v>
      </c>
      <c r="D343" s="32" t="s">
        <v>759</v>
      </c>
      <c r="E343" s="32" t="s">
        <v>1072</v>
      </c>
      <c r="F343" s="4">
        <v>1000</v>
      </c>
      <c r="G343" s="10" t="str">
        <f t="shared" si="33"/>
        <v xml:space="preserve">2024/07 </v>
      </c>
      <c r="H343" s="10">
        <f t="shared" si="30"/>
        <v>1500</v>
      </c>
      <c r="J343" t="s">
        <v>534</v>
      </c>
      <c r="K343" t="s">
        <v>533</v>
      </c>
      <c r="L343" t="s">
        <v>535</v>
      </c>
      <c r="M343" s="8">
        <v>85</v>
      </c>
      <c r="N343" s="12">
        <f t="shared" si="31"/>
        <v>4.25</v>
      </c>
      <c r="O343" t="str">
        <f t="shared" si="34"/>
        <v xml:space="preserve">2024/01 </v>
      </c>
      <c r="P343">
        <f t="shared" si="35"/>
        <v>50</v>
      </c>
      <c r="Q343" t="e">
        <f>VLOOKUP(J343,'구매현황_2301-2603'!$E$2:$I$1312,5,0)</f>
        <v>#N/A</v>
      </c>
      <c r="R343" t="e">
        <f>VLOOKUP(Q343,리드타임!$B$3:$D$10,3,0)</f>
        <v>#N/A</v>
      </c>
      <c r="S343">
        <f t="shared" si="32"/>
        <v>19.125</v>
      </c>
    </row>
    <row r="344" spans="1:19" ht="15.75">
      <c r="A344" s="10">
        <v>343</v>
      </c>
      <c r="B344" s="32" t="s">
        <v>6</v>
      </c>
      <c r="C344" s="32" t="s">
        <v>1075</v>
      </c>
      <c r="D344" s="32" t="s">
        <v>822</v>
      </c>
      <c r="E344" s="32" t="s">
        <v>1076</v>
      </c>
      <c r="F344" s="4">
        <v>1000</v>
      </c>
      <c r="G344" s="10" t="str">
        <f t="shared" si="33"/>
        <v xml:space="preserve">2025/12 </v>
      </c>
      <c r="H344" s="10">
        <f t="shared" si="30"/>
        <v>7100</v>
      </c>
      <c r="J344" t="s">
        <v>536</v>
      </c>
      <c r="K344" t="s">
        <v>355</v>
      </c>
      <c r="L344" t="s">
        <v>537</v>
      </c>
      <c r="M344" s="8">
        <v>3193</v>
      </c>
      <c r="N344" s="12">
        <f t="shared" si="31"/>
        <v>159.65</v>
      </c>
      <c r="O344" t="str">
        <f t="shared" si="34"/>
        <v xml:space="preserve">2024/09 </v>
      </c>
      <c r="P344">
        <f t="shared" si="35"/>
        <v>480</v>
      </c>
      <c r="Q344" t="str">
        <f>VLOOKUP(J344,'구매현황_2301-2603'!$E$2:$I$1312,5,0)</f>
        <v>Fiberwit Link Communication Co.,LTD</v>
      </c>
      <c r="R344">
        <f>VLOOKUP(Q344,리드타임!$B$3:$D$10,3,0)</f>
        <v>60</v>
      </c>
      <c r="S344">
        <f t="shared" si="32"/>
        <v>478.95</v>
      </c>
    </row>
    <row r="345" spans="1:19" ht="15.75">
      <c r="A345" s="10">
        <v>344</v>
      </c>
      <c r="B345" s="32" t="s">
        <v>6</v>
      </c>
      <c r="C345" s="32" t="s">
        <v>1098</v>
      </c>
      <c r="D345" s="32" t="s">
        <v>560</v>
      </c>
      <c r="E345" s="32" t="s">
        <v>1099</v>
      </c>
      <c r="F345" s="4">
        <v>20</v>
      </c>
      <c r="G345" s="10" t="str">
        <f t="shared" si="33"/>
        <v xml:space="preserve">2024/01 </v>
      </c>
      <c r="H345" s="10">
        <f t="shared" si="30"/>
        <v>60</v>
      </c>
      <c r="J345" t="s">
        <v>539</v>
      </c>
      <c r="K345" t="s">
        <v>538</v>
      </c>
      <c r="L345" t="s">
        <v>540</v>
      </c>
      <c r="M345" s="8">
        <v>190</v>
      </c>
      <c r="N345" s="12">
        <f t="shared" si="31"/>
        <v>9.5</v>
      </c>
      <c r="O345" t="str">
        <f t="shared" si="34"/>
        <v xml:space="preserve">2024/01 </v>
      </c>
      <c r="P345">
        <f t="shared" si="35"/>
        <v>105</v>
      </c>
      <c r="Q345" t="e">
        <f>VLOOKUP(J345,'구매현황_2301-2603'!$E$2:$I$1312,5,0)</f>
        <v>#N/A</v>
      </c>
      <c r="R345" t="e">
        <f>VLOOKUP(Q345,리드타임!$B$3:$D$10,3,0)</f>
        <v>#N/A</v>
      </c>
      <c r="S345">
        <f t="shared" si="32"/>
        <v>42.75</v>
      </c>
    </row>
    <row r="346" spans="1:19" ht="15.75">
      <c r="A346" s="10">
        <v>345</v>
      </c>
      <c r="B346" s="32" t="s">
        <v>6</v>
      </c>
      <c r="C346" s="32" t="s">
        <v>1106</v>
      </c>
      <c r="D346" s="32" t="s">
        <v>673</v>
      </c>
      <c r="E346" s="32" t="s">
        <v>1107</v>
      </c>
      <c r="F346" s="4">
        <v>60</v>
      </c>
      <c r="G346" s="10" t="str">
        <f t="shared" si="33"/>
        <v xml:space="preserve">2024/01 </v>
      </c>
      <c r="H346" s="10">
        <f t="shared" si="30"/>
        <v>60</v>
      </c>
      <c r="J346" t="s">
        <v>542</v>
      </c>
      <c r="K346" t="s">
        <v>541</v>
      </c>
      <c r="L346" t="s">
        <v>5261</v>
      </c>
      <c r="M346" s="8">
        <v>81</v>
      </c>
      <c r="N346" s="12">
        <f t="shared" si="31"/>
        <v>4.05</v>
      </c>
      <c r="O346" t="str">
        <f t="shared" si="34"/>
        <v xml:space="preserve">2024/05 </v>
      </c>
      <c r="P346">
        <f t="shared" si="35"/>
        <v>78</v>
      </c>
      <c r="Q346" t="e">
        <f>VLOOKUP(J346,'구매현황_2301-2603'!$E$2:$I$1312,5,0)</f>
        <v>#N/A</v>
      </c>
      <c r="R346" t="e">
        <f>VLOOKUP(Q346,리드타임!$B$3:$D$10,3,0)</f>
        <v>#N/A</v>
      </c>
      <c r="S346">
        <f t="shared" si="32"/>
        <v>18.224999999999998</v>
      </c>
    </row>
    <row r="347" spans="1:19" ht="15.75">
      <c r="A347" s="10">
        <v>346</v>
      </c>
      <c r="B347" s="32" t="s">
        <v>6</v>
      </c>
      <c r="C347" s="32" t="s">
        <v>1113</v>
      </c>
      <c r="D347" s="32" t="s">
        <v>819</v>
      </c>
      <c r="E347" s="32" t="s">
        <v>414</v>
      </c>
      <c r="F347" s="4">
        <v>10</v>
      </c>
      <c r="G347" s="10" t="str">
        <f t="shared" si="33"/>
        <v xml:space="preserve">2024/01 </v>
      </c>
      <c r="H347" s="10">
        <f t="shared" si="30"/>
        <v>10</v>
      </c>
      <c r="J347" t="s">
        <v>544</v>
      </c>
      <c r="K347" t="s">
        <v>543</v>
      </c>
      <c r="L347" t="s">
        <v>5261</v>
      </c>
      <c r="M347" s="8">
        <v>17</v>
      </c>
      <c r="N347" s="12">
        <f t="shared" si="31"/>
        <v>0.85</v>
      </c>
      <c r="O347" t="str">
        <f t="shared" si="34"/>
        <v xml:space="preserve">2024/03 </v>
      </c>
      <c r="P347">
        <f t="shared" si="35"/>
        <v>12</v>
      </c>
      <c r="Q347" t="e">
        <f>VLOOKUP(J347,'구매현황_2301-2603'!$E$2:$I$1312,5,0)</f>
        <v>#N/A</v>
      </c>
      <c r="R347" t="e">
        <f>VLOOKUP(Q347,리드타임!$B$3:$D$10,3,0)</f>
        <v>#N/A</v>
      </c>
      <c r="S347">
        <f t="shared" si="32"/>
        <v>3.8249999999999997</v>
      </c>
    </row>
    <row r="348" spans="1:19" ht="15.75">
      <c r="A348" s="10">
        <v>347</v>
      </c>
      <c r="B348" s="32" t="s">
        <v>6</v>
      </c>
      <c r="C348" s="32" t="s">
        <v>1142</v>
      </c>
      <c r="D348" s="32" t="s">
        <v>548</v>
      </c>
      <c r="E348" s="32" t="s">
        <v>1143</v>
      </c>
      <c r="F348" s="4">
        <v>20</v>
      </c>
      <c r="G348" s="10" t="str">
        <f t="shared" si="33"/>
        <v xml:space="preserve">2024/01 </v>
      </c>
      <c r="H348" s="10">
        <f t="shared" si="30"/>
        <v>60</v>
      </c>
      <c r="J348" t="s">
        <v>546</v>
      </c>
      <c r="K348" t="s">
        <v>545</v>
      </c>
      <c r="L348" t="s">
        <v>547</v>
      </c>
      <c r="M348" s="8">
        <v>1532</v>
      </c>
      <c r="N348" s="12">
        <f t="shared" si="31"/>
        <v>76.599999999999994</v>
      </c>
      <c r="O348" t="str">
        <f t="shared" si="34"/>
        <v xml:space="preserve">2024/03 </v>
      </c>
      <c r="P348">
        <f t="shared" si="35"/>
        <v>305</v>
      </c>
      <c r="Q348" t="str">
        <f>VLOOKUP(J348,'구매현황_2301-2603'!$E$2:$I$1312,5,0)</f>
        <v>Fiberwit Link Communication Co.,LTD</v>
      </c>
      <c r="R348">
        <f>VLOOKUP(Q348,리드타임!$B$3:$D$10,3,0)</f>
        <v>60</v>
      </c>
      <c r="S348">
        <f t="shared" si="32"/>
        <v>229.79999999999998</v>
      </c>
    </row>
    <row r="349" spans="1:19" ht="15.75">
      <c r="A349" s="10">
        <v>348</v>
      </c>
      <c r="B349" s="32" t="s">
        <v>6</v>
      </c>
      <c r="C349" s="32" t="s">
        <v>1171</v>
      </c>
      <c r="D349" s="32" t="s">
        <v>451</v>
      </c>
      <c r="E349" s="32" t="s">
        <v>1172</v>
      </c>
      <c r="F349" s="4">
        <v>110</v>
      </c>
      <c r="G349" s="10" t="str">
        <f t="shared" si="33"/>
        <v xml:space="preserve">2024/01 </v>
      </c>
      <c r="H349" s="10">
        <f t="shared" si="30"/>
        <v>110</v>
      </c>
      <c r="J349" t="s">
        <v>3058</v>
      </c>
      <c r="K349" t="s">
        <v>3057</v>
      </c>
      <c r="L349" t="s">
        <v>3059</v>
      </c>
      <c r="M349" s="8">
        <v>165</v>
      </c>
      <c r="N349" s="12">
        <f t="shared" si="31"/>
        <v>8.25</v>
      </c>
      <c r="O349" t="str">
        <f t="shared" si="34"/>
        <v xml:space="preserve">2025/11 </v>
      </c>
      <c r="P349">
        <f t="shared" si="35"/>
        <v>97</v>
      </c>
      <c r="Q349" t="e">
        <f>VLOOKUP(J349,'구매현황_2301-2603'!$E$2:$I$1312,5,0)</f>
        <v>#N/A</v>
      </c>
      <c r="R349" t="e">
        <f>VLOOKUP(Q349,리드타임!$B$3:$D$10,3,0)</f>
        <v>#N/A</v>
      </c>
      <c r="S349">
        <f t="shared" si="32"/>
        <v>37.125</v>
      </c>
    </row>
    <row r="350" spans="1:19" ht="15.75">
      <c r="A350" s="10">
        <v>349</v>
      </c>
      <c r="B350" s="32" t="s">
        <v>6</v>
      </c>
      <c r="C350" s="32" t="s">
        <v>1190</v>
      </c>
      <c r="D350" s="32" t="s">
        <v>896</v>
      </c>
      <c r="E350" s="32" t="s">
        <v>1191</v>
      </c>
      <c r="F350" s="4">
        <v>20</v>
      </c>
      <c r="G350" s="10" t="str">
        <f t="shared" si="33"/>
        <v xml:space="preserve">2024/01 </v>
      </c>
      <c r="H350" s="10">
        <f t="shared" si="30"/>
        <v>20</v>
      </c>
      <c r="J350" t="s">
        <v>549</v>
      </c>
      <c r="K350" t="s">
        <v>548</v>
      </c>
      <c r="L350" t="s">
        <v>550</v>
      </c>
      <c r="M350" s="8">
        <v>1573</v>
      </c>
      <c r="N350" s="12">
        <f t="shared" si="31"/>
        <v>78.650000000000006</v>
      </c>
      <c r="O350" t="str">
        <f t="shared" si="34"/>
        <v xml:space="preserve">2024/04 </v>
      </c>
      <c r="P350">
        <f t="shared" si="35"/>
        <v>415</v>
      </c>
      <c r="Q350" t="str">
        <f>VLOOKUP(J350,'구매현황_2301-2603'!$E$2:$I$1312,5,0)</f>
        <v>Fiberwit Link Communication Co.,LTD</v>
      </c>
      <c r="R350">
        <f>VLOOKUP(Q350,리드타임!$B$3:$D$10,3,0)</f>
        <v>60</v>
      </c>
      <c r="S350">
        <f t="shared" si="32"/>
        <v>235.95000000000002</v>
      </c>
    </row>
    <row r="351" spans="1:19" ht="15.75">
      <c r="A351" s="10">
        <v>350</v>
      </c>
      <c r="B351" s="32" t="s">
        <v>6</v>
      </c>
      <c r="C351" s="32" t="s">
        <v>1208</v>
      </c>
      <c r="D351" s="32" t="s">
        <v>657</v>
      </c>
      <c r="E351" s="32" t="s">
        <v>414</v>
      </c>
      <c r="F351" s="4">
        <v>11</v>
      </c>
      <c r="G351" s="10" t="str">
        <f t="shared" si="33"/>
        <v xml:space="preserve">2024/01 </v>
      </c>
      <c r="H351" s="10">
        <f t="shared" si="30"/>
        <v>11</v>
      </c>
      <c r="J351" t="s">
        <v>552</v>
      </c>
      <c r="K351" t="s">
        <v>551</v>
      </c>
      <c r="L351" t="s">
        <v>553</v>
      </c>
      <c r="M351" s="8">
        <v>1259</v>
      </c>
      <c r="N351" s="12">
        <f t="shared" si="31"/>
        <v>62.95</v>
      </c>
      <c r="O351" t="str">
        <f t="shared" si="34"/>
        <v xml:space="preserve">2024/09 </v>
      </c>
      <c r="P351">
        <f t="shared" si="35"/>
        <v>265</v>
      </c>
      <c r="Q351" t="str">
        <f>VLOOKUP(J351,'구매현황_2301-2603'!$E$2:$I$1312,5,0)</f>
        <v>Fiberwit Link Communication Co.,LTD</v>
      </c>
      <c r="R351">
        <f>VLOOKUP(Q351,리드타임!$B$3:$D$10,3,0)</f>
        <v>60</v>
      </c>
      <c r="S351">
        <f t="shared" si="32"/>
        <v>188.85</v>
      </c>
    </row>
    <row r="352" spans="1:19" ht="15.75">
      <c r="A352" s="10">
        <v>351</v>
      </c>
      <c r="B352" s="32" t="s">
        <v>6</v>
      </c>
      <c r="C352" s="32" t="s">
        <v>1210</v>
      </c>
      <c r="D352" s="32" t="s">
        <v>1209</v>
      </c>
      <c r="E352" s="32" t="s">
        <v>414</v>
      </c>
      <c r="F352" s="4">
        <v>20</v>
      </c>
      <c r="G352" s="10" t="str">
        <f t="shared" si="33"/>
        <v xml:space="preserve">2024/01 </v>
      </c>
      <c r="H352" s="10">
        <f t="shared" si="30"/>
        <v>20</v>
      </c>
      <c r="J352" t="s">
        <v>555</v>
      </c>
      <c r="K352" t="s">
        <v>554</v>
      </c>
      <c r="L352" t="s">
        <v>556</v>
      </c>
      <c r="M352" s="8">
        <v>171</v>
      </c>
      <c r="N352" s="12">
        <f t="shared" si="31"/>
        <v>8.5500000000000007</v>
      </c>
      <c r="O352" t="str">
        <f t="shared" si="34"/>
        <v xml:space="preserve">2024/03 </v>
      </c>
      <c r="P352">
        <f t="shared" si="35"/>
        <v>101</v>
      </c>
      <c r="Q352" t="e">
        <f>VLOOKUP(J352,'구매현황_2301-2603'!$E$2:$I$1312,5,0)</f>
        <v>#N/A</v>
      </c>
      <c r="R352" t="e">
        <f>VLOOKUP(Q352,리드타임!$B$3:$D$10,3,0)</f>
        <v>#N/A</v>
      </c>
      <c r="S352">
        <f t="shared" si="32"/>
        <v>38.475000000000001</v>
      </c>
    </row>
    <row r="353" spans="1:19" ht="15.75">
      <c r="A353" s="10">
        <v>352</v>
      </c>
      <c r="B353" s="32" t="s">
        <v>6</v>
      </c>
      <c r="C353" s="32" t="s">
        <v>1346</v>
      </c>
      <c r="D353" s="32" t="s">
        <v>1345</v>
      </c>
      <c r="E353" s="32" t="s">
        <v>1342</v>
      </c>
      <c r="F353" s="4">
        <v>20</v>
      </c>
      <c r="G353" s="10" t="str">
        <f t="shared" si="33"/>
        <v xml:space="preserve">2024/08 </v>
      </c>
      <c r="H353" s="10">
        <f t="shared" si="30"/>
        <v>506</v>
      </c>
      <c r="J353" t="s">
        <v>558</v>
      </c>
      <c r="K353" t="s">
        <v>557</v>
      </c>
      <c r="L353" t="s">
        <v>559</v>
      </c>
      <c r="M353" s="8">
        <v>289</v>
      </c>
      <c r="N353" s="12">
        <f t="shared" si="31"/>
        <v>14.45</v>
      </c>
      <c r="O353" t="str">
        <f t="shared" si="34"/>
        <v xml:space="preserve">2024/01 </v>
      </c>
      <c r="P353">
        <f t="shared" si="35"/>
        <v>50</v>
      </c>
      <c r="Q353" t="str">
        <f>VLOOKUP(J353,'구매현황_2301-2603'!$E$2:$I$1312,5,0)</f>
        <v>Fiberwit Link Communication Co.,LTD</v>
      </c>
      <c r="R353">
        <f>VLOOKUP(Q353,리드타임!$B$3:$D$10,3,0)</f>
        <v>60</v>
      </c>
      <c r="S353">
        <f t="shared" si="32"/>
        <v>43.349999999999994</v>
      </c>
    </row>
    <row r="354" spans="1:19" ht="15.75">
      <c r="A354" s="10">
        <v>353</v>
      </c>
      <c r="B354" s="32" t="s">
        <v>6</v>
      </c>
      <c r="C354" s="32" t="s">
        <v>1351</v>
      </c>
      <c r="D354" s="32" t="s">
        <v>1350</v>
      </c>
      <c r="E354" s="32" t="s">
        <v>1352</v>
      </c>
      <c r="F354" s="4">
        <v>756</v>
      </c>
      <c r="G354" s="10" t="str">
        <f t="shared" si="33"/>
        <v xml:space="preserve">2024/02 </v>
      </c>
      <c r="H354" s="10">
        <f t="shared" si="30"/>
        <v>756</v>
      </c>
      <c r="J354" t="s">
        <v>561</v>
      </c>
      <c r="K354" t="s">
        <v>560</v>
      </c>
      <c r="L354" t="s">
        <v>562</v>
      </c>
      <c r="M354" s="8">
        <v>2316</v>
      </c>
      <c r="N354" s="12">
        <f t="shared" si="31"/>
        <v>115.8</v>
      </c>
      <c r="O354" t="str">
        <f t="shared" si="34"/>
        <v xml:space="preserve">2024/07 </v>
      </c>
      <c r="P354">
        <f t="shared" si="35"/>
        <v>488</v>
      </c>
      <c r="Q354" t="str">
        <f>VLOOKUP(J354,'구매현황_2301-2603'!$E$2:$I$1312,5,0)</f>
        <v>Fiberwit Link Communication Co.,LTD</v>
      </c>
      <c r="R354">
        <f>VLOOKUP(Q354,리드타임!$B$3:$D$10,3,0)</f>
        <v>60</v>
      </c>
      <c r="S354">
        <f t="shared" si="32"/>
        <v>347.4</v>
      </c>
    </row>
    <row r="355" spans="1:19" ht="15.75">
      <c r="A355" s="10">
        <v>354</v>
      </c>
      <c r="B355" s="32" t="s">
        <v>6</v>
      </c>
      <c r="C355" s="32" t="s">
        <v>1356</v>
      </c>
      <c r="D355" s="32" t="s">
        <v>1355</v>
      </c>
      <c r="E355" s="32" t="s">
        <v>1352</v>
      </c>
      <c r="F355" s="4">
        <v>200</v>
      </c>
      <c r="G355" s="10" t="str">
        <f t="shared" si="33"/>
        <v xml:space="preserve">2024/02 </v>
      </c>
      <c r="H355" s="10">
        <f t="shared" si="30"/>
        <v>800</v>
      </c>
      <c r="J355" t="s">
        <v>564</v>
      </c>
      <c r="K355" t="s">
        <v>563</v>
      </c>
      <c r="L355" t="s">
        <v>565</v>
      </c>
      <c r="M355" s="8">
        <v>490</v>
      </c>
      <c r="N355" s="12">
        <f t="shared" si="31"/>
        <v>24.5</v>
      </c>
      <c r="O355" t="str">
        <f t="shared" si="34"/>
        <v xml:space="preserve">2024/01 </v>
      </c>
      <c r="P355">
        <f t="shared" si="35"/>
        <v>150</v>
      </c>
      <c r="Q355" t="str">
        <f>VLOOKUP(J355,'구매현황_2301-2603'!$E$2:$I$1312,5,0)</f>
        <v>Fiberwit Link Communication Co.,LTD</v>
      </c>
      <c r="R355">
        <f>VLOOKUP(Q355,리드타임!$B$3:$D$10,3,0)</f>
        <v>60</v>
      </c>
      <c r="S355">
        <f t="shared" si="32"/>
        <v>73.5</v>
      </c>
    </row>
    <row r="356" spans="1:19" ht="15.75">
      <c r="A356" s="10">
        <v>355</v>
      </c>
      <c r="B356" s="32" t="s">
        <v>6</v>
      </c>
      <c r="C356" s="32" t="s">
        <v>1358</v>
      </c>
      <c r="D356" s="32" t="s">
        <v>1357</v>
      </c>
      <c r="E356" s="32" t="s">
        <v>1359</v>
      </c>
      <c r="F356" s="4">
        <v>6</v>
      </c>
      <c r="G356" s="10" t="str">
        <f t="shared" si="33"/>
        <v xml:space="preserve">2024/02 </v>
      </c>
      <c r="H356" s="10">
        <f t="shared" si="30"/>
        <v>58</v>
      </c>
      <c r="J356" t="s">
        <v>567</v>
      </c>
      <c r="K356" t="s">
        <v>566</v>
      </c>
      <c r="L356" t="s">
        <v>568</v>
      </c>
      <c r="M356" s="8">
        <v>443</v>
      </c>
      <c r="N356" s="12">
        <f t="shared" si="31"/>
        <v>22.15</v>
      </c>
      <c r="O356" t="str">
        <f t="shared" si="34"/>
        <v xml:space="preserve">2024/02 </v>
      </c>
      <c r="P356">
        <f t="shared" si="35"/>
        <v>112</v>
      </c>
      <c r="Q356" t="str">
        <f>VLOOKUP(J356,'구매현황_2301-2603'!$E$2:$I$1312,5,0)</f>
        <v>Fiberwit Link Communication Co.,LTD</v>
      </c>
      <c r="R356">
        <f>VLOOKUP(Q356,리드타임!$B$3:$D$10,3,0)</f>
        <v>60</v>
      </c>
      <c r="S356">
        <f t="shared" si="32"/>
        <v>66.449999999999989</v>
      </c>
    </row>
    <row r="357" spans="1:19" ht="15.75">
      <c r="A357" s="10">
        <v>356</v>
      </c>
      <c r="B357" s="32" t="s">
        <v>6</v>
      </c>
      <c r="C357" s="32" t="s">
        <v>1363</v>
      </c>
      <c r="D357" s="32" t="s">
        <v>1362</v>
      </c>
      <c r="E357" s="32" t="s">
        <v>1342</v>
      </c>
      <c r="F357" s="4">
        <v>5</v>
      </c>
      <c r="G357" s="10" t="str">
        <f t="shared" si="33"/>
        <v xml:space="preserve">2024/08 </v>
      </c>
      <c r="H357" s="10">
        <f t="shared" si="30"/>
        <v>1253</v>
      </c>
      <c r="J357" t="s">
        <v>570</v>
      </c>
      <c r="K357" t="s">
        <v>569</v>
      </c>
      <c r="L357" t="s">
        <v>571</v>
      </c>
      <c r="M357" s="8">
        <v>94</v>
      </c>
      <c r="N357" s="12">
        <f t="shared" si="31"/>
        <v>4.7</v>
      </c>
      <c r="O357" t="str">
        <f t="shared" si="34"/>
        <v xml:space="preserve">2024/01 </v>
      </c>
      <c r="P357">
        <f t="shared" si="35"/>
        <v>50</v>
      </c>
      <c r="Q357" t="e">
        <f>VLOOKUP(J357,'구매현황_2301-2603'!$E$2:$I$1312,5,0)</f>
        <v>#N/A</v>
      </c>
      <c r="R357" t="e">
        <f>VLOOKUP(Q357,리드타임!$B$3:$D$10,3,0)</f>
        <v>#N/A</v>
      </c>
      <c r="S357">
        <f t="shared" si="32"/>
        <v>21.150000000000002</v>
      </c>
    </row>
    <row r="358" spans="1:19" ht="15.75">
      <c r="A358" s="10">
        <v>357</v>
      </c>
      <c r="B358" s="32" t="s">
        <v>6</v>
      </c>
      <c r="C358" s="32" t="s">
        <v>1365</v>
      </c>
      <c r="D358" s="32" t="s">
        <v>1364</v>
      </c>
      <c r="E358" s="32" t="s">
        <v>1352</v>
      </c>
      <c r="F358" s="4">
        <v>493</v>
      </c>
      <c r="G358" s="10" t="str">
        <f t="shared" si="33"/>
        <v xml:space="preserve">2026/01 </v>
      </c>
      <c r="H358" s="10">
        <f t="shared" si="30"/>
        <v>11550</v>
      </c>
      <c r="J358" t="s">
        <v>3061</v>
      </c>
      <c r="K358" t="s">
        <v>3060</v>
      </c>
      <c r="L358" t="s">
        <v>3062</v>
      </c>
      <c r="M358" s="8">
        <v>15</v>
      </c>
      <c r="N358" s="12">
        <f t="shared" si="31"/>
        <v>0.75</v>
      </c>
      <c r="O358" t="str">
        <f t="shared" si="34"/>
        <v xml:space="preserve">2024/01 </v>
      </c>
      <c r="P358">
        <f t="shared" si="35"/>
        <v>10</v>
      </c>
      <c r="Q358" t="e">
        <f>VLOOKUP(J358,'구매현황_2301-2603'!$E$2:$I$1312,5,0)</f>
        <v>#N/A</v>
      </c>
      <c r="R358" t="e">
        <f>VLOOKUP(Q358,리드타임!$B$3:$D$10,3,0)</f>
        <v>#N/A</v>
      </c>
      <c r="S358">
        <f t="shared" si="32"/>
        <v>3.375</v>
      </c>
    </row>
    <row r="359" spans="1:19" ht="15.75">
      <c r="A359" s="10">
        <v>358</v>
      </c>
      <c r="B359" s="32" t="s">
        <v>6</v>
      </c>
      <c r="C359" s="32" t="s">
        <v>1370</v>
      </c>
      <c r="D359" s="32" t="s">
        <v>1369</v>
      </c>
      <c r="E359" s="32" t="s">
        <v>1352</v>
      </c>
      <c r="F359" s="4">
        <v>426</v>
      </c>
      <c r="G359" s="10" t="str">
        <f t="shared" si="33"/>
        <v xml:space="preserve">2024/03 </v>
      </c>
      <c r="H359" s="10">
        <f t="shared" si="30"/>
        <v>702</v>
      </c>
      <c r="J359" t="s">
        <v>573</v>
      </c>
      <c r="K359" t="s">
        <v>572</v>
      </c>
      <c r="L359" t="s">
        <v>574</v>
      </c>
      <c r="M359" s="8">
        <v>291</v>
      </c>
      <c r="N359" s="12">
        <f t="shared" si="31"/>
        <v>14.55</v>
      </c>
      <c r="O359" t="str">
        <f t="shared" si="34"/>
        <v xml:space="preserve">2024/01 </v>
      </c>
      <c r="P359">
        <f t="shared" si="35"/>
        <v>60</v>
      </c>
      <c r="Q359" t="str">
        <f>VLOOKUP(J359,'구매현황_2301-2603'!$E$2:$I$1312,5,0)</f>
        <v>Fiberwit Link Communication Co.,LTD</v>
      </c>
      <c r="R359">
        <f>VLOOKUP(Q359,리드타임!$B$3:$D$10,3,0)</f>
        <v>60</v>
      </c>
      <c r="S359">
        <f t="shared" si="32"/>
        <v>43.650000000000006</v>
      </c>
    </row>
    <row r="360" spans="1:19" ht="15.75">
      <c r="A360" s="10">
        <v>359</v>
      </c>
      <c r="B360" s="32" t="s">
        <v>6</v>
      </c>
      <c r="C360" s="32" t="s">
        <v>1373</v>
      </c>
      <c r="D360" s="32" t="s">
        <v>1362</v>
      </c>
      <c r="E360" s="32" t="s">
        <v>1374</v>
      </c>
      <c r="F360" s="4">
        <v>40</v>
      </c>
      <c r="G360" s="10" t="str">
        <f t="shared" si="33"/>
        <v xml:space="preserve">2024/07 </v>
      </c>
      <c r="H360" s="10">
        <f t="shared" si="30"/>
        <v>148</v>
      </c>
      <c r="J360" t="s">
        <v>3064</v>
      </c>
      <c r="K360" t="s">
        <v>3063</v>
      </c>
      <c r="L360" t="s">
        <v>5261</v>
      </c>
      <c r="M360" s="8">
        <v>1</v>
      </c>
      <c r="N360" s="12">
        <f t="shared" si="31"/>
        <v>0.05</v>
      </c>
      <c r="O360" t="str">
        <f t="shared" si="34"/>
        <v xml:space="preserve">2024/01 </v>
      </c>
      <c r="P360">
        <f t="shared" si="35"/>
        <v>1</v>
      </c>
      <c r="Q360" t="e">
        <f>VLOOKUP(J360,'구매현황_2301-2603'!$E$2:$I$1312,5,0)</f>
        <v>#N/A</v>
      </c>
      <c r="R360" t="e">
        <f>VLOOKUP(Q360,리드타임!$B$3:$D$10,3,0)</f>
        <v>#N/A</v>
      </c>
      <c r="S360">
        <f t="shared" si="32"/>
        <v>0.22500000000000001</v>
      </c>
    </row>
    <row r="361" spans="1:19" ht="15.75">
      <c r="A361" s="10">
        <v>360</v>
      </c>
      <c r="B361" s="32" t="s">
        <v>6</v>
      </c>
      <c r="C361" s="32" t="s">
        <v>1375</v>
      </c>
      <c r="D361" s="32" t="s">
        <v>1353</v>
      </c>
      <c r="E361" s="32" t="s">
        <v>1374</v>
      </c>
      <c r="F361" s="4">
        <v>10</v>
      </c>
      <c r="G361" s="10" t="str">
        <f t="shared" si="33"/>
        <v xml:space="preserve">2024/01 </v>
      </c>
      <c r="H361" s="10">
        <f t="shared" si="30"/>
        <v>60</v>
      </c>
      <c r="J361" t="s">
        <v>576</v>
      </c>
      <c r="K361" t="s">
        <v>575</v>
      </c>
      <c r="L361" t="s">
        <v>577</v>
      </c>
      <c r="M361" s="8">
        <v>2472</v>
      </c>
      <c r="N361" s="12">
        <f t="shared" si="31"/>
        <v>123.6</v>
      </c>
      <c r="O361" t="str">
        <f t="shared" si="34"/>
        <v xml:space="preserve">2024/04 </v>
      </c>
      <c r="P361">
        <f t="shared" si="35"/>
        <v>380</v>
      </c>
      <c r="Q361" t="str">
        <f>VLOOKUP(J361,'구매현황_2301-2603'!$E$2:$I$1312,5,0)</f>
        <v>Fiberwit Link Communication Co.,LTD</v>
      </c>
      <c r="R361">
        <f>VLOOKUP(Q361,리드타임!$B$3:$D$10,3,0)</f>
        <v>60</v>
      </c>
      <c r="S361">
        <f t="shared" si="32"/>
        <v>370.79999999999995</v>
      </c>
    </row>
    <row r="362" spans="1:19" ht="15.75">
      <c r="A362" s="10">
        <v>361</v>
      </c>
      <c r="B362" s="32" t="s">
        <v>6</v>
      </c>
      <c r="C362" s="32" t="s">
        <v>1377</v>
      </c>
      <c r="D362" s="32" t="s">
        <v>1376</v>
      </c>
      <c r="E362" s="32" t="s">
        <v>1378</v>
      </c>
      <c r="F362" s="4">
        <v>70</v>
      </c>
      <c r="G362" s="10" t="str">
        <f t="shared" si="33"/>
        <v xml:space="preserve">2024/01 </v>
      </c>
      <c r="H362" s="10">
        <f t="shared" si="30"/>
        <v>70</v>
      </c>
      <c r="J362" t="s">
        <v>579</v>
      </c>
      <c r="K362" t="s">
        <v>578</v>
      </c>
      <c r="L362" t="s">
        <v>580</v>
      </c>
      <c r="M362" s="8">
        <v>108</v>
      </c>
      <c r="N362" s="12">
        <f t="shared" si="31"/>
        <v>5.4</v>
      </c>
      <c r="O362" t="str">
        <f t="shared" si="34"/>
        <v xml:space="preserve">2024/01 </v>
      </c>
      <c r="P362">
        <f t="shared" si="35"/>
        <v>50</v>
      </c>
      <c r="Q362" t="e">
        <f>VLOOKUP(J362,'구매현황_2301-2603'!$E$2:$I$1312,5,0)</f>
        <v>#N/A</v>
      </c>
      <c r="R362" t="e">
        <f>VLOOKUP(Q362,리드타임!$B$3:$D$10,3,0)</f>
        <v>#N/A</v>
      </c>
      <c r="S362">
        <f t="shared" si="32"/>
        <v>24.3</v>
      </c>
    </row>
    <row r="363" spans="1:19" ht="15.75">
      <c r="A363" s="10">
        <v>362</v>
      </c>
      <c r="B363" s="32" t="s">
        <v>6</v>
      </c>
      <c r="C363" s="32" t="s">
        <v>1398</v>
      </c>
      <c r="D363" s="32" t="s">
        <v>1397</v>
      </c>
      <c r="E363" s="32" t="s">
        <v>1359</v>
      </c>
      <c r="F363" s="4">
        <v>15</v>
      </c>
      <c r="G363" s="10" t="str">
        <f t="shared" si="33"/>
        <v xml:space="preserve">2024/10 </v>
      </c>
      <c r="H363" s="10">
        <f t="shared" si="30"/>
        <v>192</v>
      </c>
      <c r="J363" t="s">
        <v>582</v>
      </c>
      <c r="K363" t="s">
        <v>581</v>
      </c>
      <c r="L363" t="s">
        <v>5261</v>
      </c>
      <c r="M363" s="8">
        <v>390</v>
      </c>
      <c r="N363" s="12">
        <f t="shared" si="31"/>
        <v>19.5</v>
      </c>
      <c r="O363" t="str">
        <f t="shared" si="34"/>
        <v xml:space="preserve">2024/06 </v>
      </c>
      <c r="P363">
        <f t="shared" si="35"/>
        <v>141</v>
      </c>
      <c r="Q363" t="e">
        <f>VLOOKUP(J363,'구매현황_2301-2603'!$E$2:$I$1312,5,0)</f>
        <v>#N/A</v>
      </c>
      <c r="R363" t="e">
        <f>VLOOKUP(Q363,리드타임!$B$3:$D$10,3,0)</f>
        <v>#N/A</v>
      </c>
      <c r="S363">
        <f t="shared" si="32"/>
        <v>87.75</v>
      </c>
    </row>
    <row r="364" spans="1:19" ht="15.75">
      <c r="A364" s="10">
        <v>363</v>
      </c>
      <c r="B364" s="32" t="s">
        <v>6</v>
      </c>
      <c r="C364" s="32" t="s">
        <v>1413</v>
      </c>
      <c r="D364" s="32" t="s">
        <v>1412</v>
      </c>
      <c r="E364" s="32" t="s">
        <v>1414</v>
      </c>
      <c r="F364" s="4">
        <v>30</v>
      </c>
      <c r="G364" s="10" t="str">
        <f t="shared" si="33"/>
        <v xml:space="preserve">2024/01 </v>
      </c>
      <c r="H364" s="10">
        <f t="shared" si="30"/>
        <v>30</v>
      </c>
      <c r="J364" t="s">
        <v>584</v>
      </c>
      <c r="K364" t="s">
        <v>583</v>
      </c>
      <c r="L364" t="s">
        <v>5261</v>
      </c>
      <c r="M364" s="8">
        <v>301</v>
      </c>
      <c r="N364" s="12">
        <f t="shared" si="31"/>
        <v>15.05</v>
      </c>
      <c r="O364" t="str">
        <f t="shared" si="34"/>
        <v xml:space="preserve">2024/02 </v>
      </c>
      <c r="P364">
        <f t="shared" si="35"/>
        <v>136</v>
      </c>
      <c r="Q364" t="e">
        <f>VLOOKUP(J364,'구매현황_2301-2603'!$E$2:$I$1312,5,0)</f>
        <v>#N/A</v>
      </c>
      <c r="R364" t="e">
        <f>VLOOKUP(Q364,리드타임!$B$3:$D$10,3,0)</f>
        <v>#N/A</v>
      </c>
      <c r="S364">
        <f t="shared" si="32"/>
        <v>67.725000000000009</v>
      </c>
    </row>
    <row r="365" spans="1:19" ht="15.75">
      <c r="A365" s="10">
        <v>364</v>
      </c>
      <c r="B365" s="32" t="s">
        <v>6</v>
      </c>
      <c r="C365" s="32" t="s">
        <v>1418</v>
      </c>
      <c r="D365" s="32" t="s">
        <v>1417</v>
      </c>
      <c r="E365" s="32" t="s">
        <v>104</v>
      </c>
      <c r="F365" s="4">
        <v>1</v>
      </c>
      <c r="G365" s="10" t="str">
        <f t="shared" si="33"/>
        <v xml:space="preserve">2024/01 </v>
      </c>
      <c r="H365" s="10">
        <f t="shared" si="30"/>
        <v>50</v>
      </c>
      <c r="J365" t="s">
        <v>586</v>
      </c>
      <c r="K365" t="s">
        <v>585</v>
      </c>
      <c r="L365" t="s">
        <v>5261</v>
      </c>
      <c r="M365" s="8">
        <v>1</v>
      </c>
      <c r="N365" s="12">
        <f t="shared" si="31"/>
        <v>0.05</v>
      </c>
      <c r="O365" t="str">
        <f t="shared" si="34"/>
        <v xml:space="preserve">2024/01 </v>
      </c>
      <c r="P365">
        <f t="shared" si="35"/>
        <v>1</v>
      </c>
      <c r="Q365" t="e">
        <f>VLOOKUP(J365,'구매현황_2301-2603'!$E$2:$I$1312,5,0)</f>
        <v>#N/A</v>
      </c>
      <c r="R365" t="e">
        <f>VLOOKUP(Q365,리드타임!$B$3:$D$10,3,0)</f>
        <v>#N/A</v>
      </c>
      <c r="S365">
        <f t="shared" si="32"/>
        <v>0.22500000000000001</v>
      </c>
    </row>
    <row r="366" spans="1:19" ht="15.75">
      <c r="A366" s="10">
        <v>365</v>
      </c>
      <c r="B366" s="32" t="s">
        <v>6</v>
      </c>
      <c r="C366" s="32" t="s">
        <v>1419</v>
      </c>
      <c r="D366" s="32" t="s">
        <v>1417</v>
      </c>
      <c r="E366" s="32" t="s">
        <v>73</v>
      </c>
      <c r="F366" s="4">
        <v>5</v>
      </c>
      <c r="G366" s="10" t="str">
        <f t="shared" si="33"/>
        <v xml:space="preserve">2026/01 </v>
      </c>
      <c r="H366" s="10">
        <f t="shared" si="30"/>
        <v>114</v>
      </c>
      <c r="J366" t="s">
        <v>588</v>
      </c>
      <c r="K366" t="s">
        <v>587</v>
      </c>
      <c r="L366" t="s">
        <v>5261</v>
      </c>
      <c r="M366" s="8">
        <v>50</v>
      </c>
      <c r="N366" s="12">
        <f t="shared" si="31"/>
        <v>2.5</v>
      </c>
      <c r="O366" t="str">
        <f t="shared" si="34"/>
        <v xml:space="preserve">2024/01 </v>
      </c>
      <c r="P366">
        <f t="shared" si="35"/>
        <v>50</v>
      </c>
      <c r="Q366" t="e">
        <f>VLOOKUP(J366,'구매현황_2301-2603'!$E$2:$I$1312,5,0)</f>
        <v>#N/A</v>
      </c>
      <c r="R366" t="e">
        <f>VLOOKUP(Q366,리드타임!$B$3:$D$10,3,0)</f>
        <v>#N/A</v>
      </c>
      <c r="S366">
        <f t="shared" si="32"/>
        <v>11.25</v>
      </c>
    </row>
    <row r="367" spans="1:19" ht="15.75">
      <c r="A367" s="10">
        <v>366</v>
      </c>
      <c r="B367" s="32" t="s">
        <v>6</v>
      </c>
      <c r="C367" s="32" t="s">
        <v>1428</v>
      </c>
      <c r="D367" s="32" t="s">
        <v>1426</v>
      </c>
      <c r="E367" s="32" t="s">
        <v>73</v>
      </c>
      <c r="F367" s="4">
        <v>5</v>
      </c>
      <c r="G367" s="10" t="str">
        <f t="shared" si="33"/>
        <v xml:space="preserve">2024/01 </v>
      </c>
      <c r="H367" s="10">
        <f t="shared" si="30"/>
        <v>25</v>
      </c>
      <c r="J367" t="s">
        <v>590</v>
      </c>
      <c r="K367" t="s">
        <v>589</v>
      </c>
      <c r="L367" t="s">
        <v>591</v>
      </c>
      <c r="M367" s="8">
        <v>150</v>
      </c>
      <c r="N367" s="12">
        <f t="shared" si="31"/>
        <v>7.5</v>
      </c>
      <c r="O367" t="str">
        <f t="shared" si="34"/>
        <v xml:space="preserve">2024/01 </v>
      </c>
      <c r="P367">
        <f t="shared" si="35"/>
        <v>100</v>
      </c>
      <c r="Q367" t="e">
        <f>VLOOKUP(J367,'구매현황_2301-2603'!$E$2:$I$1312,5,0)</f>
        <v>#N/A</v>
      </c>
      <c r="R367" t="e">
        <f>VLOOKUP(Q367,리드타임!$B$3:$D$10,3,0)</f>
        <v>#N/A</v>
      </c>
      <c r="S367">
        <f t="shared" si="32"/>
        <v>33.75</v>
      </c>
    </row>
    <row r="368" spans="1:19" ht="15.75">
      <c r="A368" s="10">
        <v>367</v>
      </c>
      <c r="B368" s="32" t="s">
        <v>6</v>
      </c>
      <c r="C368" s="32" t="s">
        <v>1432</v>
      </c>
      <c r="D368" s="32" t="s">
        <v>1426</v>
      </c>
      <c r="E368" s="32" t="s">
        <v>58</v>
      </c>
      <c r="F368" s="4">
        <v>5</v>
      </c>
      <c r="G368" s="10" t="str">
        <f t="shared" si="33"/>
        <v xml:space="preserve">2024/01 </v>
      </c>
      <c r="H368" s="10">
        <f t="shared" si="30"/>
        <v>10</v>
      </c>
      <c r="J368" t="s">
        <v>3066</v>
      </c>
      <c r="K368" t="s">
        <v>3065</v>
      </c>
      <c r="L368" t="s">
        <v>3067</v>
      </c>
      <c r="M368" s="8">
        <v>80</v>
      </c>
      <c r="N368" s="12">
        <f t="shared" si="31"/>
        <v>4</v>
      </c>
      <c r="O368" t="str">
        <f t="shared" si="34"/>
        <v xml:space="preserve">2024/01 </v>
      </c>
      <c r="P368">
        <f t="shared" si="35"/>
        <v>80</v>
      </c>
      <c r="Q368" t="e">
        <f>VLOOKUP(J368,'구매현황_2301-2603'!$E$2:$I$1312,5,0)</f>
        <v>#N/A</v>
      </c>
      <c r="R368" t="e">
        <f>VLOOKUP(Q368,리드타임!$B$3:$D$10,3,0)</f>
        <v>#N/A</v>
      </c>
      <c r="S368">
        <f t="shared" si="32"/>
        <v>18</v>
      </c>
    </row>
    <row r="369" spans="1:19" ht="15.75">
      <c r="A369" s="10">
        <v>368</v>
      </c>
      <c r="B369" s="32" t="s">
        <v>6</v>
      </c>
      <c r="C369" s="32" t="s">
        <v>1626</v>
      </c>
      <c r="D369" s="32" t="s">
        <v>1625</v>
      </c>
      <c r="E369" s="32" t="s">
        <v>1627</v>
      </c>
      <c r="F369" s="4">
        <v>2</v>
      </c>
      <c r="G369" s="10" t="str">
        <f t="shared" si="33"/>
        <v xml:space="preserve">2024/01 </v>
      </c>
      <c r="H369" s="10">
        <f t="shared" si="30"/>
        <v>10</v>
      </c>
      <c r="J369" t="s">
        <v>593</v>
      </c>
      <c r="K369" t="s">
        <v>592</v>
      </c>
      <c r="L369" t="s">
        <v>594</v>
      </c>
      <c r="M369" s="8">
        <v>50</v>
      </c>
      <c r="N369" s="12">
        <f t="shared" si="31"/>
        <v>2.5</v>
      </c>
      <c r="O369" t="str">
        <f t="shared" si="34"/>
        <v xml:space="preserve">2024/01 </v>
      </c>
      <c r="P369">
        <f t="shared" si="35"/>
        <v>50</v>
      </c>
      <c r="Q369" t="e">
        <f>VLOOKUP(J369,'구매현황_2301-2603'!$E$2:$I$1312,5,0)</f>
        <v>#N/A</v>
      </c>
      <c r="R369" t="e">
        <f>VLOOKUP(Q369,리드타임!$B$3:$D$10,3,0)</f>
        <v>#N/A</v>
      </c>
      <c r="S369">
        <f t="shared" si="32"/>
        <v>11.25</v>
      </c>
    </row>
    <row r="370" spans="1:19" ht="15.75">
      <c r="A370" s="10">
        <v>369</v>
      </c>
      <c r="B370" s="32" t="s">
        <v>6</v>
      </c>
      <c r="C370" s="32" t="s">
        <v>1757</v>
      </c>
      <c r="D370" s="32" t="s">
        <v>1754</v>
      </c>
      <c r="E370" s="32" t="s">
        <v>1758</v>
      </c>
      <c r="F370" s="4">
        <v>35</v>
      </c>
      <c r="G370" s="10" t="str">
        <f t="shared" si="33"/>
        <v xml:space="preserve">2024/01 </v>
      </c>
      <c r="H370" s="10">
        <f t="shared" si="30"/>
        <v>50</v>
      </c>
      <c r="J370" t="s">
        <v>596</v>
      </c>
      <c r="K370" t="s">
        <v>595</v>
      </c>
      <c r="L370" t="s">
        <v>597</v>
      </c>
      <c r="M370" s="8">
        <v>50</v>
      </c>
      <c r="N370" s="12">
        <f t="shared" si="31"/>
        <v>2.5</v>
      </c>
      <c r="O370" t="str">
        <f t="shared" si="34"/>
        <v xml:space="preserve">2024/01 </v>
      </c>
      <c r="P370">
        <f t="shared" si="35"/>
        <v>50</v>
      </c>
      <c r="Q370" t="e">
        <f>VLOOKUP(J370,'구매현황_2301-2603'!$E$2:$I$1312,5,0)</f>
        <v>#N/A</v>
      </c>
      <c r="R370" t="e">
        <f>VLOOKUP(Q370,리드타임!$B$3:$D$10,3,0)</f>
        <v>#N/A</v>
      </c>
      <c r="S370">
        <f t="shared" si="32"/>
        <v>11.25</v>
      </c>
    </row>
    <row r="371" spans="1:19" ht="15.75">
      <c r="A371" s="10">
        <v>370</v>
      </c>
      <c r="B371" s="32" t="s">
        <v>6</v>
      </c>
      <c r="C371" s="32" t="s">
        <v>1760</v>
      </c>
      <c r="D371" s="32" t="s">
        <v>1759</v>
      </c>
      <c r="E371" s="32" t="s">
        <v>1758</v>
      </c>
      <c r="F371" s="4">
        <v>8</v>
      </c>
      <c r="G371" s="10" t="str">
        <f t="shared" si="33"/>
        <v xml:space="preserve">2024/01 </v>
      </c>
      <c r="H371" s="10">
        <f t="shared" si="30"/>
        <v>8</v>
      </c>
      <c r="J371" t="s">
        <v>599</v>
      </c>
      <c r="K371" t="s">
        <v>598</v>
      </c>
      <c r="L371" t="s">
        <v>600</v>
      </c>
      <c r="M371" s="8">
        <v>228</v>
      </c>
      <c r="N371" s="12">
        <f t="shared" si="31"/>
        <v>11.4</v>
      </c>
      <c r="O371" t="str">
        <f t="shared" si="34"/>
        <v xml:space="preserve">2024/01 </v>
      </c>
      <c r="P371">
        <f t="shared" si="35"/>
        <v>60</v>
      </c>
      <c r="Q371" t="e">
        <f>VLOOKUP(J371,'구매현황_2301-2603'!$E$2:$I$1312,5,0)</f>
        <v>#N/A</v>
      </c>
      <c r="R371" t="e">
        <f>VLOOKUP(Q371,리드타임!$B$3:$D$10,3,0)</f>
        <v>#N/A</v>
      </c>
      <c r="S371">
        <f t="shared" si="32"/>
        <v>51.300000000000004</v>
      </c>
    </row>
    <row r="372" spans="1:19" ht="15.75">
      <c r="A372" s="10">
        <v>371</v>
      </c>
      <c r="B372" s="32" t="s">
        <v>6</v>
      </c>
      <c r="C372" s="32" t="s">
        <v>1765</v>
      </c>
      <c r="D372" s="32" t="s">
        <v>1763</v>
      </c>
      <c r="E372" s="32" t="s">
        <v>1758</v>
      </c>
      <c r="F372" s="4">
        <v>5</v>
      </c>
      <c r="G372" s="10" t="str">
        <f t="shared" si="33"/>
        <v xml:space="preserve">2024/01 </v>
      </c>
      <c r="H372" s="10">
        <f t="shared" si="30"/>
        <v>5</v>
      </c>
      <c r="J372" t="s">
        <v>3069</v>
      </c>
      <c r="K372" t="s">
        <v>3068</v>
      </c>
      <c r="L372" t="s">
        <v>3070</v>
      </c>
      <c r="M372" s="8">
        <v>2</v>
      </c>
      <c r="N372" s="12">
        <f t="shared" si="31"/>
        <v>0.1</v>
      </c>
      <c r="O372" t="str">
        <f t="shared" si="34"/>
        <v xml:space="preserve">2024/01 </v>
      </c>
      <c r="P372">
        <f t="shared" si="35"/>
        <v>2</v>
      </c>
      <c r="Q372" t="e">
        <f>VLOOKUP(J372,'구매현황_2301-2603'!$E$2:$I$1312,5,0)</f>
        <v>#N/A</v>
      </c>
      <c r="R372" t="e">
        <f>VLOOKUP(Q372,리드타임!$B$3:$D$10,3,0)</f>
        <v>#N/A</v>
      </c>
      <c r="S372">
        <f t="shared" si="32"/>
        <v>0.45</v>
      </c>
    </row>
    <row r="373" spans="1:19" ht="15.75">
      <c r="A373" s="10">
        <v>372</v>
      </c>
      <c r="B373" s="32" t="s">
        <v>6</v>
      </c>
      <c r="C373" s="32" t="s">
        <v>2313</v>
      </c>
      <c r="D373" s="32" t="s">
        <v>2312</v>
      </c>
      <c r="E373" s="32" t="s">
        <v>2314</v>
      </c>
      <c r="F373" s="4">
        <v>53</v>
      </c>
      <c r="G373" s="10" t="str">
        <f t="shared" si="33"/>
        <v xml:space="preserve">2024/02 </v>
      </c>
      <c r="H373" s="10">
        <f t="shared" si="30"/>
        <v>53</v>
      </c>
      <c r="J373" t="s">
        <v>3072</v>
      </c>
      <c r="K373" t="s">
        <v>3071</v>
      </c>
      <c r="L373" t="s">
        <v>3073</v>
      </c>
      <c r="M373" s="8">
        <v>20</v>
      </c>
      <c r="N373" s="12">
        <f t="shared" si="31"/>
        <v>1</v>
      </c>
      <c r="O373" t="str">
        <f t="shared" si="34"/>
        <v xml:space="preserve">2024/01 </v>
      </c>
      <c r="P373">
        <f t="shared" si="35"/>
        <v>20</v>
      </c>
      <c r="Q373" t="e">
        <f>VLOOKUP(J373,'구매현황_2301-2603'!$E$2:$I$1312,5,0)</f>
        <v>#N/A</v>
      </c>
      <c r="R373" t="e">
        <f>VLOOKUP(Q373,리드타임!$B$3:$D$10,3,0)</f>
        <v>#N/A</v>
      </c>
      <c r="S373">
        <f t="shared" si="32"/>
        <v>4.5</v>
      </c>
    </row>
    <row r="374" spans="1:19" ht="15.75">
      <c r="A374" s="10">
        <v>373</v>
      </c>
      <c r="B374" s="32" t="s">
        <v>6</v>
      </c>
      <c r="C374" s="32" t="s">
        <v>2343</v>
      </c>
      <c r="D374" s="32" t="s">
        <v>299</v>
      </c>
      <c r="E374" s="32" t="s">
        <v>2344</v>
      </c>
      <c r="F374" s="4">
        <v>200</v>
      </c>
      <c r="G374" s="10" t="str">
        <f t="shared" si="33"/>
        <v xml:space="preserve">2024/01 </v>
      </c>
      <c r="H374" s="10">
        <f t="shared" si="30"/>
        <v>200</v>
      </c>
      <c r="J374" t="s">
        <v>602</v>
      </c>
      <c r="K374" t="s">
        <v>601</v>
      </c>
      <c r="L374" t="s">
        <v>603</v>
      </c>
      <c r="M374" s="8">
        <v>188</v>
      </c>
      <c r="N374" s="12">
        <f t="shared" si="31"/>
        <v>9.4</v>
      </c>
      <c r="O374" t="str">
        <f t="shared" si="34"/>
        <v xml:space="preserve">2024/06 </v>
      </c>
      <c r="P374">
        <f t="shared" si="35"/>
        <v>184</v>
      </c>
      <c r="Q374" t="e">
        <f>VLOOKUP(J374,'구매현황_2301-2603'!$E$2:$I$1312,5,0)</f>
        <v>#N/A</v>
      </c>
      <c r="R374" t="e">
        <f>VLOOKUP(Q374,리드타임!$B$3:$D$10,3,0)</f>
        <v>#N/A</v>
      </c>
      <c r="S374">
        <f t="shared" si="32"/>
        <v>42.300000000000004</v>
      </c>
    </row>
    <row r="375" spans="1:19" ht="15.75">
      <c r="A375" s="10">
        <v>374</v>
      </c>
      <c r="B375" s="32" t="s">
        <v>6</v>
      </c>
      <c r="C375" s="32" t="s">
        <v>2363</v>
      </c>
      <c r="D375" s="32" t="s">
        <v>314</v>
      </c>
      <c r="E375" s="32" t="s">
        <v>2364</v>
      </c>
      <c r="F375" s="4">
        <v>20</v>
      </c>
      <c r="G375" s="10" t="str">
        <f t="shared" si="33"/>
        <v xml:space="preserve">2024/01 </v>
      </c>
      <c r="H375" s="10">
        <f t="shared" si="30"/>
        <v>20</v>
      </c>
      <c r="J375" t="s">
        <v>605</v>
      </c>
      <c r="K375" t="s">
        <v>604</v>
      </c>
      <c r="L375" t="s">
        <v>606</v>
      </c>
      <c r="M375" s="8">
        <v>18</v>
      </c>
      <c r="N375" s="12">
        <f t="shared" si="31"/>
        <v>0.9</v>
      </c>
      <c r="O375" t="str">
        <f t="shared" si="34"/>
        <v xml:space="preserve">2024/01 </v>
      </c>
      <c r="P375">
        <f t="shared" si="35"/>
        <v>16</v>
      </c>
      <c r="Q375" t="e">
        <f>VLOOKUP(J375,'구매현황_2301-2603'!$E$2:$I$1312,5,0)</f>
        <v>#N/A</v>
      </c>
      <c r="R375" t="e">
        <f>VLOOKUP(Q375,리드타임!$B$3:$D$10,3,0)</f>
        <v>#N/A</v>
      </c>
      <c r="S375">
        <f t="shared" si="32"/>
        <v>4.05</v>
      </c>
    </row>
    <row r="376" spans="1:19" ht="15.75">
      <c r="A376" s="10">
        <v>375</v>
      </c>
      <c r="B376" s="32" t="s">
        <v>6</v>
      </c>
      <c r="C376" s="32" t="s">
        <v>2397</v>
      </c>
      <c r="D376" s="32" t="s">
        <v>236</v>
      </c>
      <c r="E376" s="32" t="s">
        <v>2398</v>
      </c>
      <c r="F376" s="4">
        <v>58</v>
      </c>
      <c r="G376" s="10" t="str">
        <f t="shared" si="33"/>
        <v xml:space="preserve">2024/02 </v>
      </c>
      <c r="H376" s="10">
        <f t="shared" si="30"/>
        <v>440</v>
      </c>
      <c r="J376" t="s">
        <v>3075</v>
      </c>
      <c r="K376" t="s">
        <v>3074</v>
      </c>
      <c r="L376" t="s">
        <v>5261</v>
      </c>
      <c r="M376" s="8">
        <v>4</v>
      </c>
      <c r="N376" s="12">
        <f t="shared" si="31"/>
        <v>0.2</v>
      </c>
      <c r="O376" t="str">
        <f t="shared" si="34"/>
        <v xml:space="preserve">2024/01 </v>
      </c>
      <c r="P376">
        <f t="shared" si="35"/>
        <v>4</v>
      </c>
      <c r="Q376" t="e">
        <f>VLOOKUP(J376,'구매현황_2301-2603'!$E$2:$I$1312,5,0)</f>
        <v>#N/A</v>
      </c>
      <c r="R376" t="e">
        <f>VLOOKUP(Q376,리드타임!$B$3:$D$10,3,0)</f>
        <v>#N/A</v>
      </c>
      <c r="S376">
        <f t="shared" si="32"/>
        <v>0.9</v>
      </c>
    </row>
    <row r="377" spans="1:19" ht="15.75">
      <c r="A377" s="10">
        <v>376</v>
      </c>
      <c r="B377" s="32" t="s">
        <v>6</v>
      </c>
      <c r="C377" s="32" t="s">
        <v>2400</v>
      </c>
      <c r="D377" s="32" t="s">
        <v>236</v>
      </c>
      <c r="E377" s="32" t="s">
        <v>2401</v>
      </c>
      <c r="F377" s="4">
        <v>70</v>
      </c>
      <c r="G377" s="10" t="str">
        <f t="shared" si="33"/>
        <v xml:space="preserve">2024/10 </v>
      </c>
      <c r="H377" s="10">
        <f t="shared" si="30"/>
        <v>199</v>
      </c>
      <c r="J377" t="s">
        <v>608</v>
      </c>
      <c r="K377" t="s">
        <v>607</v>
      </c>
      <c r="L377" t="s">
        <v>5261</v>
      </c>
      <c r="M377" s="8">
        <v>152</v>
      </c>
      <c r="N377" s="12">
        <f t="shared" si="31"/>
        <v>7.6</v>
      </c>
      <c r="O377" t="str">
        <f t="shared" si="34"/>
        <v xml:space="preserve">2024/03 </v>
      </c>
      <c r="P377">
        <f t="shared" si="35"/>
        <v>66</v>
      </c>
      <c r="Q377" t="e">
        <f>VLOOKUP(J377,'구매현황_2301-2603'!$E$2:$I$1312,5,0)</f>
        <v>#N/A</v>
      </c>
      <c r="R377" t="e">
        <f>VLOOKUP(Q377,리드타임!$B$3:$D$10,3,0)</f>
        <v>#N/A</v>
      </c>
      <c r="S377">
        <f t="shared" si="32"/>
        <v>34.200000000000003</v>
      </c>
    </row>
    <row r="378" spans="1:19" ht="15.75">
      <c r="A378" s="10">
        <v>377</v>
      </c>
      <c r="B378" s="32" t="s">
        <v>6</v>
      </c>
      <c r="C378" s="32" t="s">
        <v>2402</v>
      </c>
      <c r="D378" s="32" t="s">
        <v>236</v>
      </c>
      <c r="E378" s="32" t="s">
        <v>2403</v>
      </c>
      <c r="F378" s="4">
        <v>57</v>
      </c>
      <c r="G378" s="10" t="str">
        <f t="shared" si="33"/>
        <v xml:space="preserve">2024/01 </v>
      </c>
      <c r="H378" s="10">
        <f t="shared" si="30"/>
        <v>57</v>
      </c>
      <c r="J378" t="s">
        <v>610</v>
      </c>
      <c r="K378" t="s">
        <v>609</v>
      </c>
      <c r="L378" t="s">
        <v>611</v>
      </c>
      <c r="M378" s="8">
        <v>20</v>
      </c>
      <c r="N378" s="12">
        <f t="shared" si="31"/>
        <v>1</v>
      </c>
      <c r="O378" t="str">
        <f t="shared" si="34"/>
        <v xml:space="preserve">2024/01 </v>
      </c>
      <c r="P378">
        <f t="shared" si="35"/>
        <v>4</v>
      </c>
      <c r="Q378" t="e">
        <f>VLOOKUP(J378,'구매현황_2301-2603'!$E$2:$I$1312,5,0)</f>
        <v>#N/A</v>
      </c>
      <c r="R378" t="e">
        <f>VLOOKUP(Q378,리드타임!$B$3:$D$10,3,0)</f>
        <v>#N/A</v>
      </c>
      <c r="S378">
        <f t="shared" si="32"/>
        <v>4.5</v>
      </c>
    </row>
    <row r="379" spans="1:19" ht="15.75">
      <c r="A379" s="10">
        <v>378</v>
      </c>
      <c r="B379" s="32" t="s">
        <v>6</v>
      </c>
      <c r="C379" s="32" t="s">
        <v>2404</v>
      </c>
      <c r="D379" s="32" t="s">
        <v>236</v>
      </c>
      <c r="E379" s="32" t="s">
        <v>2405</v>
      </c>
      <c r="F379" s="4">
        <v>3</v>
      </c>
      <c r="G379" s="10" t="str">
        <f t="shared" si="33"/>
        <v xml:space="preserve">2024/01 </v>
      </c>
      <c r="H379" s="10">
        <f t="shared" si="30"/>
        <v>89</v>
      </c>
      <c r="J379" t="s">
        <v>612</v>
      </c>
      <c r="K379" t="s">
        <v>363</v>
      </c>
      <c r="L379" t="s">
        <v>613</v>
      </c>
      <c r="M379" s="8">
        <v>9558</v>
      </c>
      <c r="N379" s="12">
        <f t="shared" si="31"/>
        <v>477.9</v>
      </c>
      <c r="O379" t="str">
        <f t="shared" si="34"/>
        <v xml:space="preserve">2024/11 </v>
      </c>
      <c r="P379">
        <f t="shared" si="35"/>
        <v>4102</v>
      </c>
      <c r="Q379" t="str">
        <f>VLOOKUP(J379,'구매현황_2301-2603'!$E$2:$I$1312,5,0)</f>
        <v>Fiberwit Link Communication Co.,LTD</v>
      </c>
      <c r="R379">
        <f>VLOOKUP(Q379,리드타임!$B$3:$D$10,3,0)</f>
        <v>60</v>
      </c>
      <c r="S379">
        <f t="shared" si="32"/>
        <v>1433.7</v>
      </c>
    </row>
    <row r="380" spans="1:19" ht="15.75">
      <c r="A380" s="10">
        <v>379</v>
      </c>
      <c r="B380" s="32" t="s">
        <v>6</v>
      </c>
      <c r="C380" s="32" t="s">
        <v>2406</v>
      </c>
      <c r="D380" s="32" t="s">
        <v>236</v>
      </c>
      <c r="E380" s="32" t="s">
        <v>2407</v>
      </c>
      <c r="F380" s="4">
        <v>4</v>
      </c>
      <c r="G380" s="10" t="str">
        <f t="shared" si="33"/>
        <v xml:space="preserve">2024/01 </v>
      </c>
      <c r="H380" s="10">
        <f t="shared" si="30"/>
        <v>89</v>
      </c>
      <c r="J380" t="s">
        <v>615</v>
      </c>
      <c r="K380" t="s">
        <v>614</v>
      </c>
      <c r="L380" t="s">
        <v>616</v>
      </c>
      <c r="M380" s="8">
        <v>2898</v>
      </c>
      <c r="N380" s="12">
        <f t="shared" si="31"/>
        <v>144.9</v>
      </c>
      <c r="O380" t="str">
        <f t="shared" si="34"/>
        <v xml:space="preserve">2025/08 </v>
      </c>
      <c r="P380">
        <f t="shared" si="35"/>
        <v>392</v>
      </c>
      <c r="Q380" t="str">
        <f>VLOOKUP(J380,'구매현황_2301-2603'!$E$2:$I$1312,5,0)</f>
        <v>Fiberwit Link Communication Co.,LTD</v>
      </c>
      <c r="R380">
        <f>VLOOKUP(Q380,리드타임!$B$3:$D$10,3,0)</f>
        <v>60</v>
      </c>
      <c r="S380">
        <f t="shared" si="32"/>
        <v>434.7</v>
      </c>
    </row>
    <row r="381" spans="1:19" ht="15.75">
      <c r="A381" s="10">
        <v>380</v>
      </c>
      <c r="B381" s="32" t="s">
        <v>6</v>
      </c>
      <c r="C381" s="32" t="s">
        <v>2408</v>
      </c>
      <c r="D381" s="32" t="s">
        <v>236</v>
      </c>
      <c r="E381" s="32" t="s">
        <v>2409</v>
      </c>
      <c r="F381" s="4">
        <v>30</v>
      </c>
      <c r="G381" s="10" t="str">
        <f t="shared" si="33"/>
        <v xml:space="preserve">2024/05 </v>
      </c>
      <c r="H381" s="10">
        <f t="shared" si="30"/>
        <v>72</v>
      </c>
      <c r="J381" t="s">
        <v>3076</v>
      </c>
      <c r="K381" t="s">
        <v>403</v>
      </c>
      <c r="L381" t="s">
        <v>5261</v>
      </c>
      <c r="M381" s="8">
        <v>6</v>
      </c>
      <c r="N381" s="12">
        <f t="shared" si="31"/>
        <v>0.3</v>
      </c>
      <c r="O381" t="str">
        <f t="shared" si="34"/>
        <v xml:space="preserve">2024/01 </v>
      </c>
      <c r="P381">
        <f t="shared" si="35"/>
        <v>6</v>
      </c>
      <c r="Q381" t="e">
        <f>VLOOKUP(J381,'구매현황_2301-2603'!$E$2:$I$1312,5,0)</f>
        <v>#N/A</v>
      </c>
      <c r="R381" t="e">
        <f>VLOOKUP(Q381,리드타임!$B$3:$D$10,3,0)</f>
        <v>#N/A</v>
      </c>
      <c r="S381">
        <f t="shared" si="32"/>
        <v>1.3499999999999999</v>
      </c>
    </row>
    <row r="382" spans="1:19" ht="15.75">
      <c r="A382" s="10">
        <v>381</v>
      </c>
      <c r="B382" s="32" t="s">
        <v>6</v>
      </c>
      <c r="C382" s="32" t="s">
        <v>2410</v>
      </c>
      <c r="D382" s="32" t="s">
        <v>223</v>
      </c>
      <c r="E382" s="32" t="s">
        <v>52</v>
      </c>
      <c r="F382" s="4">
        <v>1</v>
      </c>
      <c r="G382" s="10" t="str">
        <f t="shared" si="33"/>
        <v xml:space="preserve">2024/02 </v>
      </c>
      <c r="H382" s="10">
        <f t="shared" si="30"/>
        <v>53</v>
      </c>
      <c r="J382" t="s">
        <v>618</v>
      </c>
      <c r="K382" t="s">
        <v>617</v>
      </c>
      <c r="L382" t="s">
        <v>5261</v>
      </c>
      <c r="M382" s="8">
        <v>39</v>
      </c>
      <c r="N382" s="12">
        <f t="shared" si="31"/>
        <v>1.95</v>
      </c>
      <c r="O382" t="str">
        <f t="shared" si="34"/>
        <v xml:space="preserve">2024/01 </v>
      </c>
      <c r="P382">
        <f t="shared" si="35"/>
        <v>25</v>
      </c>
      <c r="Q382" t="e">
        <f>VLOOKUP(J382,'구매현황_2301-2603'!$E$2:$I$1312,5,0)</f>
        <v>#N/A</v>
      </c>
      <c r="R382" t="e">
        <f>VLOOKUP(Q382,리드타임!$B$3:$D$10,3,0)</f>
        <v>#N/A</v>
      </c>
      <c r="S382">
        <f t="shared" si="32"/>
        <v>8.7750000000000004</v>
      </c>
    </row>
    <row r="383" spans="1:19" ht="15.75">
      <c r="A383" s="10">
        <v>382</v>
      </c>
      <c r="B383" s="32" t="s">
        <v>6</v>
      </c>
      <c r="C383" s="32" t="s">
        <v>2411</v>
      </c>
      <c r="D383" s="32" t="s">
        <v>223</v>
      </c>
      <c r="E383" s="32" t="s">
        <v>104</v>
      </c>
      <c r="F383" s="4">
        <v>2</v>
      </c>
      <c r="G383" s="10" t="str">
        <f t="shared" si="33"/>
        <v xml:space="preserve">2024/01 </v>
      </c>
      <c r="H383" s="10">
        <f t="shared" si="30"/>
        <v>50</v>
      </c>
      <c r="J383" t="s">
        <v>3078</v>
      </c>
      <c r="K383" t="s">
        <v>3077</v>
      </c>
      <c r="L383" t="s">
        <v>5261</v>
      </c>
      <c r="M383" s="8">
        <v>100</v>
      </c>
      <c r="N383" s="12">
        <f t="shared" si="31"/>
        <v>5</v>
      </c>
      <c r="O383" t="str">
        <f t="shared" si="34"/>
        <v xml:space="preserve">2024/01 </v>
      </c>
      <c r="P383">
        <f t="shared" si="35"/>
        <v>100</v>
      </c>
      <c r="Q383" t="e">
        <f>VLOOKUP(J383,'구매현황_2301-2603'!$E$2:$I$1312,5,0)</f>
        <v>#N/A</v>
      </c>
      <c r="R383" t="e">
        <f>VLOOKUP(Q383,리드타임!$B$3:$D$10,3,0)</f>
        <v>#N/A</v>
      </c>
      <c r="S383">
        <f t="shared" si="32"/>
        <v>22.5</v>
      </c>
    </row>
    <row r="384" spans="1:19" ht="15.75">
      <c r="A384" s="10">
        <v>383</v>
      </c>
      <c r="B384" s="32" t="s">
        <v>6</v>
      </c>
      <c r="C384" s="32" t="s">
        <v>2414</v>
      </c>
      <c r="D384" s="32" t="s">
        <v>223</v>
      </c>
      <c r="E384" s="32" t="s">
        <v>58</v>
      </c>
      <c r="F384" s="4">
        <v>1</v>
      </c>
      <c r="G384" s="10" t="str">
        <f t="shared" si="33"/>
        <v xml:space="preserve">2024/08 </v>
      </c>
      <c r="H384" s="10">
        <f t="shared" si="30"/>
        <v>123</v>
      </c>
      <c r="J384" t="s">
        <v>619</v>
      </c>
      <c r="K384" t="s">
        <v>366</v>
      </c>
      <c r="L384" t="s">
        <v>620</v>
      </c>
      <c r="M384" s="8">
        <v>3976</v>
      </c>
      <c r="N384" s="12">
        <f t="shared" si="31"/>
        <v>198.8</v>
      </c>
      <c r="O384" t="str">
        <f t="shared" si="34"/>
        <v xml:space="preserve">2024/12 </v>
      </c>
      <c r="P384">
        <f t="shared" si="35"/>
        <v>4004</v>
      </c>
      <c r="Q384" t="str">
        <f>VLOOKUP(J384,'구매현황_2301-2603'!$E$2:$I$1312,5,0)</f>
        <v>Fiberwit Link Communication Co.,LTD</v>
      </c>
      <c r="R384">
        <f>VLOOKUP(Q384,리드타임!$B$3:$D$10,3,0)</f>
        <v>60</v>
      </c>
      <c r="S384">
        <f t="shared" si="32"/>
        <v>596.40000000000009</v>
      </c>
    </row>
    <row r="385" spans="1:19" ht="15.75">
      <c r="A385" s="10">
        <v>384</v>
      </c>
      <c r="B385" s="32" t="s">
        <v>6</v>
      </c>
      <c r="C385" s="32" t="s">
        <v>2420</v>
      </c>
      <c r="D385" s="32" t="s">
        <v>2287</v>
      </c>
      <c r="E385" s="32" t="s">
        <v>2421</v>
      </c>
      <c r="F385" s="4">
        <v>20</v>
      </c>
      <c r="G385" s="10" t="str">
        <f t="shared" si="33"/>
        <v xml:space="preserve">2024/01 </v>
      </c>
      <c r="H385" s="10">
        <f t="shared" si="30"/>
        <v>20</v>
      </c>
      <c r="J385" t="s">
        <v>622</v>
      </c>
      <c r="K385" t="s">
        <v>621</v>
      </c>
      <c r="L385" t="s">
        <v>623</v>
      </c>
      <c r="M385" s="8">
        <v>2088</v>
      </c>
      <c r="N385" s="12">
        <f t="shared" si="31"/>
        <v>104.4</v>
      </c>
      <c r="O385" t="str">
        <f t="shared" si="34"/>
        <v xml:space="preserve">2024/12 </v>
      </c>
      <c r="P385">
        <f t="shared" si="35"/>
        <v>489</v>
      </c>
      <c r="Q385" t="str">
        <f>VLOOKUP(J385,'구매현황_2301-2603'!$E$2:$I$1312,5,0)</f>
        <v>Fiberwit Link Communication Co.,LTD</v>
      </c>
      <c r="R385">
        <f>VLOOKUP(Q385,리드타임!$B$3:$D$10,3,0)</f>
        <v>60</v>
      </c>
      <c r="S385">
        <f t="shared" si="32"/>
        <v>313.20000000000005</v>
      </c>
    </row>
    <row r="386" spans="1:19" ht="15.75">
      <c r="A386" s="10">
        <v>385</v>
      </c>
      <c r="B386" s="32" t="s">
        <v>6</v>
      </c>
      <c r="C386" s="32" t="s">
        <v>2422</v>
      </c>
      <c r="D386" s="32" t="s">
        <v>2287</v>
      </c>
      <c r="E386" s="32" t="s">
        <v>2423</v>
      </c>
      <c r="F386" s="4">
        <v>20</v>
      </c>
      <c r="G386" s="10" t="str">
        <f t="shared" si="33"/>
        <v xml:space="preserve">2024/01 </v>
      </c>
      <c r="H386" s="10">
        <f t="shared" ref="H386:H449" si="36">_xlfn.MAXIFS(F:F,C:C,C386,G:G,G386)</f>
        <v>30</v>
      </c>
      <c r="J386" t="s">
        <v>625</v>
      </c>
      <c r="K386" t="s">
        <v>624</v>
      </c>
      <c r="L386" t="s">
        <v>5261</v>
      </c>
      <c r="M386" s="8">
        <v>4</v>
      </c>
      <c r="N386" s="12">
        <f t="shared" ref="N386:N449" si="37">+M386/20</f>
        <v>0.2</v>
      </c>
      <c r="O386" t="str">
        <f t="shared" si="34"/>
        <v xml:space="preserve">2024/01 </v>
      </c>
      <c r="P386">
        <f t="shared" si="35"/>
        <v>4</v>
      </c>
      <c r="Q386" t="e">
        <f>VLOOKUP(J386,'구매현황_2301-2603'!$E$2:$I$1312,5,0)</f>
        <v>#N/A</v>
      </c>
      <c r="R386" t="e">
        <f>VLOOKUP(Q386,리드타임!$B$3:$D$10,3,0)</f>
        <v>#N/A</v>
      </c>
      <c r="S386">
        <f t="shared" ref="S386:S449" si="38">IFERROR(N386/20*R386,N386/20*90)</f>
        <v>0.9</v>
      </c>
    </row>
    <row r="387" spans="1:19" ht="15.75">
      <c r="A387" s="10">
        <v>386</v>
      </c>
      <c r="B387" s="32" t="s">
        <v>6</v>
      </c>
      <c r="C387" s="32" t="s">
        <v>2432</v>
      </c>
      <c r="D387" s="32" t="s">
        <v>267</v>
      </c>
      <c r="E387" s="32" t="s">
        <v>2433</v>
      </c>
      <c r="F387" s="4">
        <v>41</v>
      </c>
      <c r="G387" s="10" t="str">
        <f t="shared" ref="G387:G450" si="39">INDEX($B$2:$B$9999,MATCH(_xlfn.MAXIFS($F$2:$F$9999,$C$2:$C$9999,C387),$F$1:$F$9999,0))</f>
        <v xml:space="preserve">2024/02 </v>
      </c>
      <c r="H387" s="10">
        <f t="shared" si="36"/>
        <v>245</v>
      </c>
      <c r="J387" t="s">
        <v>627</v>
      </c>
      <c r="K387" t="s">
        <v>626</v>
      </c>
      <c r="L387" t="s">
        <v>5261</v>
      </c>
      <c r="M387" s="8">
        <v>3</v>
      </c>
      <c r="N387" s="12">
        <f t="shared" si="37"/>
        <v>0.15</v>
      </c>
      <c r="O387" t="str">
        <f t="shared" ref="O387:O450" si="40">VLOOKUP(J387,$C$2:$G$9999,5,0)</f>
        <v xml:space="preserve">2024/01 </v>
      </c>
      <c r="P387">
        <f t="shared" ref="P387:P450" si="41">VLOOKUP(J387,$C$2:$H$9999,6,0)</f>
        <v>3</v>
      </c>
      <c r="Q387" t="e">
        <f>VLOOKUP(J387,'구매현황_2301-2603'!$E$2:$I$1312,5,0)</f>
        <v>#N/A</v>
      </c>
      <c r="R387" t="e">
        <f>VLOOKUP(Q387,리드타임!$B$3:$D$10,3,0)</f>
        <v>#N/A</v>
      </c>
      <c r="S387">
        <f t="shared" si="38"/>
        <v>0.67499999999999993</v>
      </c>
    </row>
    <row r="388" spans="1:19" ht="15.75">
      <c r="A388" s="10">
        <v>387</v>
      </c>
      <c r="B388" s="32" t="s">
        <v>6</v>
      </c>
      <c r="C388" s="32" t="s">
        <v>2436</v>
      </c>
      <c r="D388" s="32" t="s">
        <v>267</v>
      </c>
      <c r="E388" s="32" t="s">
        <v>2437</v>
      </c>
      <c r="F388" s="4">
        <v>81</v>
      </c>
      <c r="G388" s="10" t="str">
        <f t="shared" si="39"/>
        <v xml:space="preserve">2025/02 </v>
      </c>
      <c r="H388" s="10">
        <f t="shared" si="36"/>
        <v>578</v>
      </c>
      <c r="J388" t="s">
        <v>629</v>
      </c>
      <c r="K388" t="s">
        <v>628</v>
      </c>
      <c r="L388" t="s">
        <v>5261</v>
      </c>
      <c r="M388" s="8">
        <v>100</v>
      </c>
      <c r="N388" s="12">
        <f t="shared" si="37"/>
        <v>5</v>
      </c>
      <c r="O388" t="str">
        <f t="shared" si="40"/>
        <v xml:space="preserve">2024/01 </v>
      </c>
      <c r="P388">
        <f t="shared" si="41"/>
        <v>100</v>
      </c>
      <c r="Q388" t="e">
        <f>VLOOKUP(J388,'구매현황_2301-2603'!$E$2:$I$1312,5,0)</f>
        <v>#N/A</v>
      </c>
      <c r="R388" t="e">
        <f>VLOOKUP(Q388,리드타임!$B$3:$D$10,3,0)</f>
        <v>#N/A</v>
      </c>
      <c r="S388">
        <f t="shared" si="38"/>
        <v>22.5</v>
      </c>
    </row>
    <row r="389" spans="1:19" ht="15.75">
      <c r="A389" s="10">
        <v>388</v>
      </c>
      <c r="B389" s="32" t="s">
        <v>6</v>
      </c>
      <c r="C389" s="32" t="s">
        <v>2440</v>
      </c>
      <c r="D389" s="32" t="s">
        <v>267</v>
      </c>
      <c r="E389" s="32" t="s">
        <v>2441</v>
      </c>
      <c r="F389" s="4">
        <v>20</v>
      </c>
      <c r="G389" s="10" t="str">
        <f t="shared" si="39"/>
        <v xml:space="preserve">2025/02 </v>
      </c>
      <c r="H389" s="10">
        <f t="shared" si="36"/>
        <v>205</v>
      </c>
      <c r="J389" t="s">
        <v>631</v>
      </c>
      <c r="K389" t="s">
        <v>630</v>
      </c>
      <c r="L389" t="s">
        <v>632</v>
      </c>
      <c r="M389" s="8">
        <v>3206</v>
      </c>
      <c r="N389" s="12">
        <f t="shared" si="37"/>
        <v>160.30000000000001</v>
      </c>
      <c r="O389" t="str">
        <f t="shared" si="40"/>
        <v xml:space="preserve">2025/12 </v>
      </c>
      <c r="P389">
        <f t="shared" si="41"/>
        <v>894</v>
      </c>
      <c r="Q389" t="str">
        <f>VLOOKUP(J389,'구매현황_2301-2603'!$E$2:$I$1312,5,0)</f>
        <v>Fiberwit Link Communication Co.,LTD</v>
      </c>
      <c r="R389">
        <f>VLOOKUP(Q389,리드타임!$B$3:$D$10,3,0)</f>
        <v>60</v>
      </c>
      <c r="S389">
        <f t="shared" si="38"/>
        <v>480.90000000000003</v>
      </c>
    </row>
    <row r="390" spans="1:19" ht="15.75">
      <c r="A390" s="10">
        <v>389</v>
      </c>
      <c r="B390" s="32" t="s">
        <v>6</v>
      </c>
      <c r="C390" s="32" t="s">
        <v>2442</v>
      </c>
      <c r="D390" s="32" t="s">
        <v>267</v>
      </c>
      <c r="E390" s="32" t="s">
        <v>2443</v>
      </c>
      <c r="F390" s="4">
        <v>10</v>
      </c>
      <c r="G390" s="10" t="str">
        <f t="shared" si="39"/>
        <v xml:space="preserve">2024/01 </v>
      </c>
      <c r="H390" s="10">
        <f t="shared" si="36"/>
        <v>160</v>
      </c>
      <c r="J390" t="s">
        <v>634</v>
      </c>
      <c r="K390" t="s">
        <v>633</v>
      </c>
      <c r="L390" t="s">
        <v>635</v>
      </c>
      <c r="M390" s="8">
        <v>8912</v>
      </c>
      <c r="N390" s="12">
        <f t="shared" si="37"/>
        <v>445.6</v>
      </c>
      <c r="O390" t="str">
        <f t="shared" si="40"/>
        <v xml:space="preserve">2024/01 </v>
      </c>
      <c r="P390">
        <f t="shared" si="41"/>
        <v>1460</v>
      </c>
      <c r="Q390" t="str">
        <f>VLOOKUP(J390,'구매현황_2301-2603'!$E$2:$I$1312,5,0)</f>
        <v>Fiberwit Link Communication Co.,LTD</v>
      </c>
      <c r="R390">
        <f>VLOOKUP(Q390,리드타임!$B$3:$D$10,3,0)</f>
        <v>60</v>
      </c>
      <c r="S390">
        <f t="shared" si="38"/>
        <v>1336.8000000000002</v>
      </c>
    </row>
    <row r="391" spans="1:19" ht="15.75">
      <c r="A391" s="10">
        <v>390</v>
      </c>
      <c r="B391" s="32" t="s">
        <v>6</v>
      </c>
      <c r="C391" s="32" t="s">
        <v>2444</v>
      </c>
      <c r="D391" s="32" t="s">
        <v>267</v>
      </c>
      <c r="E391" s="32" t="s">
        <v>2445</v>
      </c>
      <c r="F391" s="4">
        <v>16</v>
      </c>
      <c r="G391" s="10" t="str">
        <f t="shared" si="39"/>
        <v xml:space="preserve">2024/02 </v>
      </c>
      <c r="H391" s="10">
        <f t="shared" si="36"/>
        <v>81</v>
      </c>
      <c r="J391" t="s">
        <v>637</v>
      </c>
      <c r="K391" t="s">
        <v>636</v>
      </c>
      <c r="L391" t="s">
        <v>5261</v>
      </c>
      <c r="M391" s="8">
        <v>50</v>
      </c>
      <c r="N391" s="12">
        <f t="shared" si="37"/>
        <v>2.5</v>
      </c>
      <c r="O391" t="str">
        <f t="shared" si="40"/>
        <v xml:space="preserve">2024/01 </v>
      </c>
      <c r="P391">
        <f t="shared" si="41"/>
        <v>50</v>
      </c>
      <c r="Q391" t="e">
        <f>VLOOKUP(J391,'구매현황_2301-2603'!$E$2:$I$1312,5,0)</f>
        <v>#N/A</v>
      </c>
      <c r="R391" t="e">
        <f>VLOOKUP(Q391,리드타임!$B$3:$D$10,3,0)</f>
        <v>#N/A</v>
      </c>
      <c r="S391">
        <f t="shared" si="38"/>
        <v>11.25</v>
      </c>
    </row>
    <row r="392" spans="1:19" ht="15.75">
      <c r="A392" s="10">
        <v>391</v>
      </c>
      <c r="B392" s="32" t="s">
        <v>6</v>
      </c>
      <c r="C392" s="32" t="s">
        <v>2473</v>
      </c>
      <c r="D392" s="32" t="s">
        <v>264</v>
      </c>
      <c r="E392" s="32" t="s">
        <v>2474</v>
      </c>
      <c r="F392" s="4">
        <v>722</v>
      </c>
      <c r="G392" s="10" t="str">
        <f t="shared" si="39"/>
        <v xml:space="preserve">2024/04 </v>
      </c>
      <c r="H392" s="10">
        <f t="shared" si="36"/>
        <v>2197</v>
      </c>
      <c r="J392" t="s">
        <v>638</v>
      </c>
      <c r="K392" t="s">
        <v>352</v>
      </c>
      <c r="L392" t="s">
        <v>639</v>
      </c>
      <c r="M392" s="8">
        <v>5421</v>
      </c>
      <c r="N392" s="12">
        <f t="shared" si="37"/>
        <v>271.05</v>
      </c>
      <c r="O392" t="str">
        <f t="shared" si="40"/>
        <v xml:space="preserve">2025/12 </v>
      </c>
      <c r="P392">
        <f t="shared" si="41"/>
        <v>1081</v>
      </c>
      <c r="Q392" t="str">
        <f>VLOOKUP(J392,'구매현황_2301-2603'!$E$2:$I$1312,5,0)</f>
        <v>Fiberwit Link Communication Co.,LTD</v>
      </c>
      <c r="R392">
        <f>VLOOKUP(Q392,리드타임!$B$3:$D$10,3,0)</f>
        <v>60</v>
      </c>
      <c r="S392">
        <f t="shared" si="38"/>
        <v>813.15</v>
      </c>
    </row>
    <row r="393" spans="1:19" ht="15.75">
      <c r="A393" s="10">
        <v>392</v>
      </c>
      <c r="B393" s="32" t="s">
        <v>6</v>
      </c>
      <c r="C393" s="32" t="s">
        <v>2475</v>
      </c>
      <c r="D393" s="32" t="s">
        <v>264</v>
      </c>
      <c r="E393" s="32" t="s">
        <v>2476</v>
      </c>
      <c r="F393" s="4">
        <v>160</v>
      </c>
      <c r="G393" s="10" t="str">
        <f t="shared" si="39"/>
        <v xml:space="preserve">2024/08 </v>
      </c>
      <c r="H393" s="10">
        <f t="shared" si="36"/>
        <v>334</v>
      </c>
      <c r="J393" t="s">
        <v>641</v>
      </c>
      <c r="K393" t="s">
        <v>640</v>
      </c>
      <c r="L393" t="s">
        <v>642</v>
      </c>
      <c r="M393" s="8">
        <v>2612</v>
      </c>
      <c r="N393" s="12">
        <f t="shared" si="37"/>
        <v>130.6</v>
      </c>
      <c r="O393" t="str">
        <f t="shared" si="40"/>
        <v xml:space="preserve">2024/03 </v>
      </c>
      <c r="P393">
        <f t="shared" si="41"/>
        <v>550</v>
      </c>
      <c r="Q393" t="str">
        <f>VLOOKUP(J393,'구매현황_2301-2603'!$E$2:$I$1312,5,0)</f>
        <v>Fiberwit Link Communication Co.,LTD</v>
      </c>
      <c r="R393">
        <f>VLOOKUP(Q393,리드타임!$B$3:$D$10,3,0)</f>
        <v>60</v>
      </c>
      <c r="S393">
        <f t="shared" si="38"/>
        <v>391.79999999999995</v>
      </c>
    </row>
    <row r="394" spans="1:19" ht="15.75">
      <c r="A394" s="10">
        <v>393</v>
      </c>
      <c r="B394" s="32" t="s">
        <v>6</v>
      </c>
      <c r="C394" s="32" t="s">
        <v>2477</v>
      </c>
      <c r="D394" s="32" t="s">
        <v>264</v>
      </c>
      <c r="E394" s="32" t="s">
        <v>2478</v>
      </c>
      <c r="F394" s="4">
        <v>650</v>
      </c>
      <c r="G394" s="10" t="str">
        <f t="shared" si="39"/>
        <v xml:space="preserve">2024/02 </v>
      </c>
      <c r="H394" s="10">
        <f t="shared" si="36"/>
        <v>650</v>
      </c>
      <c r="J394" t="s">
        <v>644</v>
      </c>
      <c r="K394" t="s">
        <v>643</v>
      </c>
      <c r="L394" t="s">
        <v>5261</v>
      </c>
      <c r="M394" s="8">
        <v>22</v>
      </c>
      <c r="N394" s="12">
        <f t="shared" si="37"/>
        <v>1.1000000000000001</v>
      </c>
      <c r="O394" t="str">
        <f t="shared" si="40"/>
        <v xml:space="preserve">2024/01 </v>
      </c>
      <c r="P394">
        <f t="shared" si="41"/>
        <v>22</v>
      </c>
      <c r="Q394" t="e">
        <f>VLOOKUP(J394,'구매현황_2301-2603'!$E$2:$I$1312,5,0)</f>
        <v>#N/A</v>
      </c>
      <c r="R394" t="e">
        <f>VLOOKUP(Q394,리드타임!$B$3:$D$10,3,0)</f>
        <v>#N/A</v>
      </c>
      <c r="S394">
        <f t="shared" si="38"/>
        <v>4.9500000000000011</v>
      </c>
    </row>
    <row r="395" spans="1:19" ht="15.75">
      <c r="A395" s="10">
        <v>394</v>
      </c>
      <c r="B395" s="32" t="s">
        <v>6</v>
      </c>
      <c r="C395" s="32" t="s">
        <v>2479</v>
      </c>
      <c r="D395" s="32" t="s">
        <v>264</v>
      </c>
      <c r="E395" s="32" t="s">
        <v>2480</v>
      </c>
      <c r="F395" s="4">
        <v>650</v>
      </c>
      <c r="G395" s="10" t="str">
        <f t="shared" si="39"/>
        <v xml:space="preserve">2024/04 </v>
      </c>
      <c r="H395" s="10">
        <f t="shared" si="36"/>
        <v>1525</v>
      </c>
      <c r="J395" t="s">
        <v>645</v>
      </c>
      <c r="K395" t="s">
        <v>358</v>
      </c>
      <c r="L395" t="s">
        <v>646</v>
      </c>
      <c r="M395" s="8">
        <v>3016</v>
      </c>
      <c r="N395" s="12">
        <f t="shared" si="37"/>
        <v>150.80000000000001</v>
      </c>
      <c r="O395" t="str">
        <f t="shared" si="40"/>
        <v xml:space="preserve">2025/11 </v>
      </c>
      <c r="P395">
        <f t="shared" si="41"/>
        <v>470</v>
      </c>
      <c r="Q395" t="str">
        <f>VLOOKUP(J395,'구매현황_2301-2603'!$E$2:$I$1312,5,0)</f>
        <v>Fiberwit Link Communication Co.,LTD</v>
      </c>
      <c r="R395">
        <f>VLOOKUP(Q395,리드타임!$B$3:$D$10,3,0)</f>
        <v>60</v>
      </c>
      <c r="S395">
        <f t="shared" si="38"/>
        <v>452.40000000000003</v>
      </c>
    </row>
    <row r="396" spans="1:19" ht="15.75">
      <c r="A396" s="10">
        <v>395</v>
      </c>
      <c r="B396" s="32" t="s">
        <v>6</v>
      </c>
      <c r="C396" s="32" t="s">
        <v>2482</v>
      </c>
      <c r="D396" s="32" t="s">
        <v>264</v>
      </c>
      <c r="E396" s="32" t="s">
        <v>2483</v>
      </c>
      <c r="F396" s="4">
        <v>20</v>
      </c>
      <c r="G396" s="10" t="str">
        <f t="shared" si="39"/>
        <v xml:space="preserve">2024/01 </v>
      </c>
      <c r="H396" s="10">
        <f t="shared" si="36"/>
        <v>40</v>
      </c>
      <c r="J396" t="s">
        <v>648</v>
      </c>
      <c r="K396" t="s">
        <v>647</v>
      </c>
      <c r="L396" t="s">
        <v>649</v>
      </c>
      <c r="M396" s="8">
        <v>2024</v>
      </c>
      <c r="N396" s="12">
        <f t="shared" si="37"/>
        <v>101.2</v>
      </c>
      <c r="O396" t="str">
        <f t="shared" si="40"/>
        <v xml:space="preserve">2024/11 </v>
      </c>
      <c r="P396">
        <f t="shared" si="41"/>
        <v>2000</v>
      </c>
      <c r="Q396" t="str">
        <f>VLOOKUP(J396,'구매현황_2301-2603'!$E$2:$I$1312,5,0)</f>
        <v>Fiberwit Link Communication Co.,LTD</v>
      </c>
      <c r="R396">
        <f>VLOOKUP(Q396,리드타임!$B$3:$D$10,3,0)</f>
        <v>60</v>
      </c>
      <c r="S396">
        <f t="shared" si="38"/>
        <v>303.60000000000002</v>
      </c>
    </row>
    <row r="397" spans="1:19" ht="15.75">
      <c r="A397" s="10">
        <v>396</v>
      </c>
      <c r="B397" s="32" t="s">
        <v>6</v>
      </c>
      <c r="C397" s="32" t="s">
        <v>2484</v>
      </c>
      <c r="D397" s="32" t="s">
        <v>264</v>
      </c>
      <c r="E397" s="32" t="s">
        <v>2485</v>
      </c>
      <c r="F397" s="4">
        <v>245</v>
      </c>
      <c r="G397" s="10" t="str">
        <f t="shared" si="39"/>
        <v xml:space="preserve">2024/04 </v>
      </c>
      <c r="H397" s="10">
        <f t="shared" si="36"/>
        <v>987</v>
      </c>
      <c r="J397" t="s">
        <v>3079</v>
      </c>
      <c r="K397" t="s">
        <v>1181</v>
      </c>
      <c r="L397" t="s">
        <v>5261</v>
      </c>
      <c r="M397" s="8">
        <v>12</v>
      </c>
      <c r="N397" s="12">
        <f t="shared" si="37"/>
        <v>0.6</v>
      </c>
      <c r="O397" t="str">
        <f t="shared" si="40"/>
        <v xml:space="preserve">2024/03 </v>
      </c>
      <c r="P397">
        <f t="shared" si="41"/>
        <v>12</v>
      </c>
      <c r="Q397" t="e">
        <f>VLOOKUP(J397,'구매현황_2301-2603'!$E$2:$I$1312,5,0)</f>
        <v>#N/A</v>
      </c>
      <c r="R397" t="e">
        <f>VLOOKUP(Q397,리드타임!$B$3:$D$10,3,0)</f>
        <v>#N/A</v>
      </c>
      <c r="S397">
        <f t="shared" si="38"/>
        <v>2.6999999999999997</v>
      </c>
    </row>
    <row r="398" spans="1:19" ht="15.75">
      <c r="A398" s="10">
        <v>397</v>
      </c>
      <c r="B398" s="32" t="s">
        <v>6</v>
      </c>
      <c r="C398" s="32" t="s">
        <v>2486</v>
      </c>
      <c r="D398" s="32" t="s">
        <v>264</v>
      </c>
      <c r="E398" s="32" t="s">
        <v>2487</v>
      </c>
      <c r="F398" s="4">
        <v>138</v>
      </c>
      <c r="G398" s="10" t="str">
        <f t="shared" si="39"/>
        <v xml:space="preserve">2024/07 </v>
      </c>
      <c r="H398" s="10">
        <f t="shared" si="36"/>
        <v>488</v>
      </c>
      <c r="J398" t="s">
        <v>651</v>
      </c>
      <c r="K398" t="s">
        <v>650</v>
      </c>
      <c r="L398" t="s">
        <v>5261</v>
      </c>
      <c r="M398" s="8">
        <v>9</v>
      </c>
      <c r="N398" s="12">
        <f t="shared" si="37"/>
        <v>0.45</v>
      </c>
      <c r="O398" t="str">
        <f t="shared" si="40"/>
        <v xml:space="preserve">2024/01 </v>
      </c>
      <c r="P398">
        <f t="shared" si="41"/>
        <v>9</v>
      </c>
      <c r="Q398" t="e">
        <f>VLOOKUP(J398,'구매현황_2301-2603'!$E$2:$I$1312,5,0)</f>
        <v>#N/A</v>
      </c>
      <c r="R398" t="e">
        <f>VLOOKUP(Q398,리드타임!$B$3:$D$10,3,0)</f>
        <v>#N/A</v>
      </c>
      <c r="S398">
        <f t="shared" si="38"/>
        <v>2.0249999999999999</v>
      </c>
    </row>
    <row r="399" spans="1:19" ht="15.75">
      <c r="A399" s="10">
        <v>398</v>
      </c>
      <c r="B399" s="32" t="s">
        <v>6</v>
      </c>
      <c r="C399" s="32" t="s">
        <v>2488</v>
      </c>
      <c r="D399" s="32" t="s">
        <v>264</v>
      </c>
      <c r="E399" s="32" t="s">
        <v>2489</v>
      </c>
      <c r="F399" s="4">
        <v>50</v>
      </c>
      <c r="G399" s="10" t="str">
        <f t="shared" si="39"/>
        <v xml:space="preserve">2024/02 </v>
      </c>
      <c r="H399" s="10">
        <f t="shared" si="36"/>
        <v>400</v>
      </c>
      <c r="J399" t="s">
        <v>653</v>
      </c>
      <c r="K399" t="s">
        <v>652</v>
      </c>
      <c r="L399" t="s">
        <v>5261</v>
      </c>
      <c r="M399" s="8">
        <v>100</v>
      </c>
      <c r="N399" s="12">
        <f t="shared" si="37"/>
        <v>5</v>
      </c>
      <c r="O399" t="str">
        <f t="shared" si="40"/>
        <v xml:space="preserve">2024/01 </v>
      </c>
      <c r="P399">
        <f t="shared" si="41"/>
        <v>70</v>
      </c>
      <c r="Q399" t="e">
        <f>VLOOKUP(J399,'구매현황_2301-2603'!$E$2:$I$1312,5,0)</f>
        <v>#N/A</v>
      </c>
      <c r="R399" t="e">
        <f>VLOOKUP(Q399,리드타임!$B$3:$D$10,3,0)</f>
        <v>#N/A</v>
      </c>
      <c r="S399">
        <f t="shared" si="38"/>
        <v>22.5</v>
      </c>
    </row>
    <row r="400" spans="1:19" ht="15.75">
      <c r="A400" s="10">
        <v>399</v>
      </c>
      <c r="B400" s="32" t="s">
        <v>6</v>
      </c>
      <c r="C400" s="32" t="s">
        <v>2490</v>
      </c>
      <c r="D400" s="32" t="s">
        <v>264</v>
      </c>
      <c r="E400" s="32" t="s">
        <v>2491</v>
      </c>
      <c r="F400" s="4">
        <v>40</v>
      </c>
      <c r="G400" s="10" t="str">
        <f t="shared" si="39"/>
        <v xml:space="preserve">2024/02 </v>
      </c>
      <c r="H400" s="10">
        <f t="shared" si="36"/>
        <v>245</v>
      </c>
      <c r="J400" t="s">
        <v>655</v>
      </c>
      <c r="K400" t="s">
        <v>654</v>
      </c>
      <c r="L400" t="s">
        <v>656</v>
      </c>
      <c r="M400" s="8">
        <v>9086</v>
      </c>
      <c r="N400" s="12">
        <f t="shared" si="37"/>
        <v>454.3</v>
      </c>
      <c r="O400" t="str">
        <f t="shared" si="40"/>
        <v xml:space="preserve">2024/11 </v>
      </c>
      <c r="P400">
        <f t="shared" si="41"/>
        <v>4241</v>
      </c>
      <c r="Q400" t="str">
        <f>VLOOKUP(J400,'구매현황_2301-2603'!$E$2:$I$1312,5,0)</f>
        <v>Fiberwit Link Communication Co.,LTD</v>
      </c>
      <c r="R400">
        <f>VLOOKUP(Q400,리드타임!$B$3:$D$10,3,0)</f>
        <v>60</v>
      </c>
      <c r="S400">
        <f t="shared" si="38"/>
        <v>1362.9</v>
      </c>
    </row>
    <row r="401" spans="1:19" ht="15.75">
      <c r="A401" s="10">
        <v>400</v>
      </c>
      <c r="B401" s="32" t="s">
        <v>6</v>
      </c>
      <c r="C401" s="32" t="s">
        <v>2492</v>
      </c>
      <c r="D401" s="32" t="s">
        <v>264</v>
      </c>
      <c r="E401" s="32" t="s">
        <v>2493</v>
      </c>
      <c r="F401" s="4">
        <v>230</v>
      </c>
      <c r="G401" s="10" t="str">
        <f t="shared" si="39"/>
        <v xml:space="preserve">2024/02 </v>
      </c>
      <c r="H401" s="10">
        <f t="shared" si="36"/>
        <v>230</v>
      </c>
      <c r="J401" t="s">
        <v>658</v>
      </c>
      <c r="K401" t="s">
        <v>657</v>
      </c>
      <c r="L401" t="s">
        <v>659</v>
      </c>
      <c r="M401" s="8">
        <v>479</v>
      </c>
      <c r="N401" s="12">
        <f t="shared" si="37"/>
        <v>23.95</v>
      </c>
      <c r="O401" t="str">
        <f t="shared" si="40"/>
        <v xml:space="preserve">2024/02 </v>
      </c>
      <c r="P401">
        <f t="shared" si="41"/>
        <v>350</v>
      </c>
      <c r="Q401" t="str">
        <f>VLOOKUP(J401,'구매현황_2301-2603'!$E$2:$I$1312,5,0)</f>
        <v>Fiberwit Link Communication Co.,LTD</v>
      </c>
      <c r="R401">
        <f>VLOOKUP(Q401,리드타임!$B$3:$D$10,3,0)</f>
        <v>60</v>
      </c>
      <c r="S401">
        <f t="shared" si="38"/>
        <v>71.849999999999994</v>
      </c>
    </row>
    <row r="402" spans="1:19" ht="15.75">
      <c r="A402" s="10">
        <v>401</v>
      </c>
      <c r="B402" s="32" t="s">
        <v>6</v>
      </c>
      <c r="C402" s="32" t="s">
        <v>2494</v>
      </c>
      <c r="D402" s="32" t="s">
        <v>264</v>
      </c>
      <c r="E402" s="32" t="s">
        <v>2495</v>
      </c>
      <c r="F402" s="4">
        <v>50</v>
      </c>
      <c r="G402" s="10" t="str">
        <f t="shared" si="39"/>
        <v xml:space="preserve">2025/02 </v>
      </c>
      <c r="H402" s="10">
        <f t="shared" si="36"/>
        <v>585</v>
      </c>
      <c r="J402" t="s">
        <v>660</v>
      </c>
      <c r="K402" t="s">
        <v>448</v>
      </c>
      <c r="L402" t="s">
        <v>661</v>
      </c>
      <c r="M402" s="8">
        <v>1716</v>
      </c>
      <c r="N402" s="12">
        <f t="shared" si="37"/>
        <v>85.8</v>
      </c>
      <c r="O402" t="str">
        <f t="shared" si="40"/>
        <v xml:space="preserve">2024/01 </v>
      </c>
      <c r="P402">
        <f t="shared" si="41"/>
        <v>300</v>
      </c>
      <c r="Q402" t="str">
        <f>VLOOKUP(J402,'구매현황_2301-2603'!$E$2:$I$1312,5,0)</f>
        <v>Fiberwit Link Communication Co.,LTD</v>
      </c>
      <c r="R402">
        <f>VLOOKUP(Q402,리드타임!$B$3:$D$10,3,0)</f>
        <v>60</v>
      </c>
      <c r="S402">
        <f t="shared" si="38"/>
        <v>257.39999999999998</v>
      </c>
    </row>
    <row r="403" spans="1:19" ht="15.75">
      <c r="A403" s="10">
        <v>402</v>
      </c>
      <c r="B403" s="32" t="s">
        <v>6</v>
      </c>
      <c r="C403" s="32" t="s">
        <v>2496</v>
      </c>
      <c r="D403" s="32" t="s">
        <v>264</v>
      </c>
      <c r="E403" s="32" t="s">
        <v>2497</v>
      </c>
      <c r="F403" s="4">
        <v>46</v>
      </c>
      <c r="G403" s="10" t="str">
        <f t="shared" si="39"/>
        <v xml:space="preserve">2024/01 </v>
      </c>
      <c r="H403" s="10">
        <f t="shared" si="36"/>
        <v>95</v>
      </c>
      <c r="J403" t="s">
        <v>663</v>
      </c>
      <c r="K403" t="s">
        <v>662</v>
      </c>
      <c r="L403" t="s">
        <v>664</v>
      </c>
      <c r="M403" s="8">
        <v>814</v>
      </c>
      <c r="N403" s="12">
        <f t="shared" si="37"/>
        <v>40.700000000000003</v>
      </c>
      <c r="O403" t="str">
        <f t="shared" si="40"/>
        <v xml:space="preserve">2025/03 </v>
      </c>
      <c r="P403">
        <f t="shared" si="41"/>
        <v>203</v>
      </c>
      <c r="Q403" t="str">
        <f>VLOOKUP(J403,'구매현황_2301-2603'!$E$2:$I$1312,5,0)</f>
        <v>Fiberwit Link Communication Co.,LTD</v>
      </c>
      <c r="R403">
        <f>VLOOKUP(Q403,리드타임!$B$3:$D$10,3,0)</f>
        <v>60</v>
      </c>
      <c r="S403">
        <f t="shared" si="38"/>
        <v>122.10000000000001</v>
      </c>
    </row>
    <row r="404" spans="1:19" ht="15.75">
      <c r="A404" s="10">
        <v>403</v>
      </c>
      <c r="B404" s="32" t="s">
        <v>6</v>
      </c>
      <c r="C404" s="32" t="s">
        <v>2503</v>
      </c>
      <c r="D404" s="32" t="s">
        <v>264</v>
      </c>
      <c r="E404" s="32" t="s">
        <v>2504</v>
      </c>
      <c r="F404" s="4">
        <v>30</v>
      </c>
      <c r="G404" s="10" t="str">
        <f t="shared" si="39"/>
        <v xml:space="preserve">2024/02 </v>
      </c>
      <c r="H404" s="10">
        <f t="shared" si="36"/>
        <v>230</v>
      </c>
      <c r="J404" t="s">
        <v>3081</v>
      </c>
      <c r="K404" t="s">
        <v>3080</v>
      </c>
      <c r="L404" t="s">
        <v>5261</v>
      </c>
      <c r="M404" s="8">
        <v>5</v>
      </c>
      <c r="N404" s="12">
        <f t="shared" si="37"/>
        <v>0.25</v>
      </c>
      <c r="O404" t="str">
        <f t="shared" si="40"/>
        <v xml:space="preserve">2024/01 </v>
      </c>
      <c r="P404">
        <f t="shared" si="41"/>
        <v>5</v>
      </c>
      <c r="Q404" t="e">
        <f>VLOOKUP(J404,'구매현황_2301-2603'!$E$2:$I$1312,5,0)</f>
        <v>#N/A</v>
      </c>
      <c r="R404" t="e">
        <f>VLOOKUP(Q404,리드타임!$B$3:$D$10,3,0)</f>
        <v>#N/A</v>
      </c>
      <c r="S404">
        <f t="shared" si="38"/>
        <v>1.125</v>
      </c>
    </row>
    <row r="405" spans="1:19" ht="15.75">
      <c r="A405" s="10">
        <v>404</v>
      </c>
      <c r="B405" s="32" t="s">
        <v>6</v>
      </c>
      <c r="C405" s="32" t="s">
        <v>2509</v>
      </c>
      <c r="D405" s="32" t="s">
        <v>264</v>
      </c>
      <c r="E405" s="32" t="s">
        <v>2510</v>
      </c>
      <c r="F405" s="4">
        <v>30</v>
      </c>
      <c r="G405" s="10" t="str">
        <f t="shared" si="39"/>
        <v xml:space="preserve">2024/04 </v>
      </c>
      <c r="H405" s="10">
        <f t="shared" si="36"/>
        <v>195</v>
      </c>
      <c r="J405" t="s">
        <v>666</v>
      </c>
      <c r="K405" t="s">
        <v>665</v>
      </c>
      <c r="L405" t="s">
        <v>667</v>
      </c>
      <c r="M405" s="8">
        <v>834</v>
      </c>
      <c r="N405" s="12">
        <f t="shared" si="37"/>
        <v>41.7</v>
      </c>
      <c r="O405" t="str">
        <f t="shared" si="40"/>
        <v xml:space="preserve">2024/03 </v>
      </c>
      <c r="P405">
        <f t="shared" si="41"/>
        <v>240</v>
      </c>
      <c r="Q405" t="str">
        <f>VLOOKUP(J405,'구매현황_2301-2603'!$E$2:$I$1312,5,0)</f>
        <v>Fiberwit Link Communication Co.,LTD</v>
      </c>
      <c r="R405">
        <f>VLOOKUP(Q405,리드타임!$B$3:$D$10,3,0)</f>
        <v>60</v>
      </c>
      <c r="S405">
        <f t="shared" si="38"/>
        <v>125.1</v>
      </c>
    </row>
    <row r="406" spans="1:19" ht="15.75">
      <c r="A406" s="10">
        <v>405</v>
      </c>
      <c r="B406" s="32" t="s">
        <v>6</v>
      </c>
      <c r="C406" s="32" t="s">
        <v>2511</v>
      </c>
      <c r="D406" s="32" t="s">
        <v>264</v>
      </c>
      <c r="E406" s="32" t="s">
        <v>2512</v>
      </c>
      <c r="F406" s="4">
        <v>10</v>
      </c>
      <c r="G406" s="10" t="str">
        <f t="shared" si="39"/>
        <v xml:space="preserve">2024/01 </v>
      </c>
      <c r="H406" s="10">
        <f t="shared" si="36"/>
        <v>130</v>
      </c>
      <c r="J406" t="s">
        <v>669</v>
      </c>
      <c r="K406" t="s">
        <v>668</v>
      </c>
      <c r="L406" t="s">
        <v>670</v>
      </c>
      <c r="M406" s="8">
        <v>171</v>
      </c>
      <c r="N406" s="12">
        <f t="shared" si="37"/>
        <v>8.5500000000000007</v>
      </c>
      <c r="O406" t="str">
        <f t="shared" si="40"/>
        <v xml:space="preserve">2024/03 </v>
      </c>
      <c r="P406">
        <f t="shared" si="41"/>
        <v>56</v>
      </c>
      <c r="Q406" t="e">
        <f>VLOOKUP(J406,'구매현황_2301-2603'!$E$2:$I$1312,5,0)</f>
        <v>#N/A</v>
      </c>
      <c r="R406" t="e">
        <f>VLOOKUP(Q406,리드타임!$B$3:$D$10,3,0)</f>
        <v>#N/A</v>
      </c>
      <c r="S406">
        <f t="shared" si="38"/>
        <v>38.475000000000001</v>
      </c>
    </row>
    <row r="407" spans="1:19" ht="15.75">
      <c r="A407" s="10">
        <v>406</v>
      </c>
      <c r="B407" s="32" t="s">
        <v>6</v>
      </c>
      <c r="C407" s="32" t="s">
        <v>2513</v>
      </c>
      <c r="D407" s="32" t="s">
        <v>294</v>
      </c>
      <c r="E407" s="32" t="s">
        <v>2514</v>
      </c>
      <c r="F407" s="4">
        <v>3</v>
      </c>
      <c r="G407" s="10" t="str">
        <f t="shared" si="39"/>
        <v xml:space="preserve">2024/03 </v>
      </c>
      <c r="H407" s="10">
        <f t="shared" si="36"/>
        <v>74</v>
      </c>
      <c r="J407" t="s">
        <v>672</v>
      </c>
      <c r="K407" t="s">
        <v>671</v>
      </c>
      <c r="L407" t="s">
        <v>5261</v>
      </c>
      <c r="M407" s="8">
        <v>321</v>
      </c>
      <c r="N407" s="12">
        <f t="shared" si="37"/>
        <v>16.05</v>
      </c>
      <c r="O407" t="str">
        <f t="shared" si="40"/>
        <v xml:space="preserve">2024/01 </v>
      </c>
      <c r="P407">
        <f t="shared" si="41"/>
        <v>120</v>
      </c>
      <c r="Q407" t="e">
        <f>VLOOKUP(J407,'구매현황_2301-2603'!$E$2:$I$1312,5,0)</f>
        <v>#N/A</v>
      </c>
      <c r="R407" t="e">
        <f>VLOOKUP(Q407,리드타임!$B$3:$D$10,3,0)</f>
        <v>#N/A</v>
      </c>
      <c r="S407">
        <f t="shared" si="38"/>
        <v>72.224999999999994</v>
      </c>
    </row>
    <row r="408" spans="1:19" ht="15.75">
      <c r="A408" s="10">
        <v>407</v>
      </c>
      <c r="B408" s="32" t="s">
        <v>6</v>
      </c>
      <c r="C408" s="32" t="s">
        <v>2515</v>
      </c>
      <c r="D408" s="32" t="s">
        <v>294</v>
      </c>
      <c r="E408" s="32" t="s">
        <v>2516</v>
      </c>
      <c r="F408" s="4">
        <v>20</v>
      </c>
      <c r="G408" s="10" t="str">
        <f t="shared" si="39"/>
        <v xml:space="preserve">2024/01 </v>
      </c>
      <c r="H408" s="10">
        <f t="shared" si="36"/>
        <v>95</v>
      </c>
      <c r="J408" t="s">
        <v>674</v>
      </c>
      <c r="K408" t="s">
        <v>673</v>
      </c>
      <c r="L408" t="s">
        <v>675</v>
      </c>
      <c r="M408" s="8">
        <v>1006</v>
      </c>
      <c r="N408" s="12">
        <f t="shared" si="37"/>
        <v>50.3</v>
      </c>
      <c r="O408" t="str">
        <f t="shared" si="40"/>
        <v xml:space="preserve">2024/06 </v>
      </c>
      <c r="P408">
        <f t="shared" si="41"/>
        <v>173</v>
      </c>
      <c r="Q408" t="e">
        <f>VLOOKUP(J408,'구매현황_2301-2603'!$E$2:$I$1312,5,0)</f>
        <v>#N/A</v>
      </c>
      <c r="R408" t="e">
        <f>VLOOKUP(Q408,리드타임!$B$3:$D$10,3,0)</f>
        <v>#N/A</v>
      </c>
      <c r="S408">
        <f t="shared" si="38"/>
        <v>226.34999999999997</v>
      </c>
    </row>
    <row r="409" spans="1:19" ht="15.75">
      <c r="A409" s="10">
        <v>408</v>
      </c>
      <c r="B409" s="32" t="s">
        <v>6</v>
      </c>
      <c r="C409" s="32" t="s">
        <v>2519</v>
      </c>
      <c r="D409" s="32" t="s">
        <v>294</v>
      </c>
      <c r="E409" s="32" t="s">
        <v>2520</v>
      </c>
      <c r="F409" s="4">
        <v>27</v>
      </c>
      <c r="G409" s="10" t="str">
        <f t="shared" si="39"/>
        <v xml:space="preserve">2024/01 </v>
      </c>
      <c r="H409" s="10">
        <f t="shared" si="36"/>
        <v>100</v>
      </c>
      <c r="J409" t="s">
        <v>677</v>
      </c>
      <c r="K409" t="s">
        <v>676</v>
      </c>
      <c r="L409" t="s">
        <v>678</v>
      </c>
      <c r="M409" s="8">
        <v>2272</v>
      </c>
      <c r="N409" s="12">
        <f t="shared" si="37"/>
        <v>113.6</v>
      </c>
      <c r="O409" t="str">
        <f t="shared" si="40"/>
        <v xml:space="preserve">2024/10 </v>
      </c>
      <c r="P409">
        <f t="shared" si="41"/>
        <v>674</v>
      </c>
      <c r="Q409" t="str">
        <f>VLOOKUP(J409,'구매현황_2301-2603'!$E$2:$I$1312,5,0)</f>
        <v>Fiberwit Link Communication Co.,LTD</v>
      </c>
      <c r="R409">
        <f>VLOOKUP(Q409,리드타임!$B$3:$D$10,3,0)</f>
        <v>60</v>
      </c>
      <c r="S409">
        <f t="shared" si="38"/>
        <v>340.79999999999995</v>
      </c>
    </row>
    <row r="410" spans="1:19" ht="15.75">
      <c r="A410" s="10">
        <v>409</v>
      </c>
      <c r="B410" s="32" t="s">
        <v>6</v>
      </c>
      <c r="C410" s="32" t="s">
        <v>2521</v>
      </c>
      <c r="D410" s="32" t="s">
        <v>294</v>
      </c>
      <c r="E410" s="32" t="s">
        <v>2522</v>
      </c>
      <c r="F410" s="4">
        <v>5</v>
      </c>
      <c r="G410" s="10" t="str">
        <f t="shared" si="39"/>
        <v xml:space="preserve">2024/01 </v>
      </c>
      <c r="H410" s="10">
        <f t="shared" si="36"/>
        <v>25</v>
      </c>
      <c r="J410" t="s">
        <v>680</v>
      </c>
      <c r="K410" t="s">
        <v>679</v>
      </c>
      <c r="L410" t="s">
        <v>681</v>
      </c>
      <c r="M410" s="8">
        <v>544</v>
      </c>
      <c r="N410" s="12">
        <f t="shared" si="37"/>
        <v>27.2</v>
      </c>
      <c r="O410" t="str">
        <f t="shared" si="40"/>
        <v xml:space="preserve">2024/01 </v>
      </c>
      <c r="P410">
        <f t="shared" si="41"/>
        <v>100</v>
      </c>
      <c r="Q410" t="str">
        <f>VLOOKUP(J410,'구매현황_2301-2603'!$E$2:$I$1312,5,0)</f>
        <v>Fiberwit Link Communication Co.,LTD</v>
      </c>
      <c r="R410">
        <f>VLOOKUP(Q410,리드타임!$B$3:$D$10,3,0)</f>
        <v>60</v>
      </c>
      <c r="S410">
        <f t="shared" si="38"/>
        <v>81.599999999999994</v>
      </c>
    </row>
    <row r="411" spans="1:19" ht="15.75">
      <c r="A411" s="10">
        <v>410</v>
      </c>
      <c r="B411" s="32" t="s">
        <v>6</v>
      </c>
      <c r="C411" s="32" t="s">
        <v>2523</v>
      </c>
      <c r="D411" s="32" t="s">
        <v>294</v>
      </c>
      <c r="E411" s="32" t="s">
        <v>2524</v>
      </c>
      <c r="F411" s="4">
        <v>40</v>
      </c>
      <c r="G411" s="10" t="str">
        <f t="shared" si="39"/>
        <v xml:space="preserve">2024/02 </v>
      </c>
      <c r="H411" s="10">
        <f t="shared" si="36"/>
        <v>180</v>
      </c>
      <c r="J411" t="s">
        <v>683</v>
      </c>
      <c r="K411" t="s">
        <v>682</v>
      </c>
      <c r="L411" t="s">
        <v>684</v>
      </c>
      <c r="M411" s="8">
        <v>115</v>
      </c>
      <c r="N411" s="12">
        <f t="shared" si="37"/>
        <v>5.75</v>
      </c>
      <c r="O411" t="str">
        <f t="shared" si="40"/>
        <v xml:space="preserve">2024/01 </v>
      </c>
      <c r="P411">
        <f t="shared" si="41"/>
        <v>50</v>
      </c>
      <c r="Q411" t="e">
        <f>VLOOKUP(J411,'구매현황_2301-2603'!$E$2:$I$1312,5,0)</f>
        <v>#N/A</v>
      </c>
      <c r="R411" t="e">
        <f>VLOOKUP(Q411,리드타임!$B$3:$D$10,3,0)</f>
        <v>#N/A</v>
      </c>
      <c r="S411">
        <f t="shared" si="38"/>
        <v>25.874999999999996</v>
      </c>
    </row>
    <row r="412" spans="1:19" ht="15.75">
      <c r="A412" s="10">
        <v>411</v>
      </c>
      <c r="B412" s="32" t="s">
        <v>6</v>
      </c>
      <c r="C412" s="32" t="s">
        <v>2528</v>
      </c>
      <c r="D412" s="32" t="s">
        <v>294</v>
      </c>
      <c r="E412" s="32" t="s">
        <v>2529</v>
      </c>
      <c r="F412" s="4">
        <v>137</v>
      </c>
      <c r="G412" s="10" t="str">
        <f t="shared" si="39"/>
        <v xml:space="preserve">2024/12 </v>
      </c>
      <c r="H412" s="10">
        <f t="shared" si="36"/>
        <v>675</v>
      </c>
      <c r="J412" t="s">
        <v>686</v>
      </c>
      <c r="K412" t="s">
        <v>685</v>
      </c>
      <c r="L412" t="s">
        <v>687</v>
      </c>
      <c r="M412" s="8">
        <v>115</v>
      </c>
      <c r="N412" s="12">
        <f t="shared" si="37"/>
        <v>5.75</v>
      </c>
      <c r="O412" t="str">
        <f t="shared" si="40"/>
        <v xml:space="preserve">2024/01 </v>
      </c>
      <c r="P412">
        <f t="shared" si="41"/>
        <v>50</v>
      </c>
      <c r="Q412" t="e">
        <f>VLOOKUP(J412,'구매현황_2301-2603'!$E$2:$I$1312,5,0)</f>
        <v>#N/A</v>
      </c>
      <c r="R412" t="e">
        <f>VLOOKUP(Q412,리드타임!$B$3:$D$10,3,0)</f>
        <v>#N/A</v>
      </c>
      <c r="S412">
        <f t="shared" si="38"/>
        <v>25.874999999999996</v>
      </c>
    </row>
    <row r="413" spans="1:19" ht="15.75">
      <c r="A413" s="10">
        <v>412</v>
      </c>
      <c r="B413" s="32" t="s">
        <v>6</v>
      </c>
      <c r="C413" s="32" t="s">
        <v>2534</v>
      </c>
      <c r="D413" s="32" t="s">
        <v>299</v>
      </c>
      <c r="E413" s="32" t="s">
        <v>2535</v>
      </c>
      <c r="F413" s="4">
        <v>175</v>
      </c>
      <c r="G413" s="10" t="str">
        <f t="shared" si="39"/>
        <v xml:space="preserve">2025/02 </v>
      </c>
      <c r="H413" s="10">
        <f t="shared" si="36"/>
        <v>453</v>
      </c>
      <c r="J413" t="s">
        <v>3083</v>
      </c>
      <c r="K413" t="s">
        <v>3082</v>
      </c>
      <c r="L413" t="s">
        <v>3084</v>
      </c>
      <c r="M413" s="8">
        <v>67</v>
      </c>
      <c r="N413" s="12">
        <f t="shared" si="37"/>
        <v>3.35</v>
      </c>
      <c r="O413" t="str">
        <f t="shared" si="40"/>
        <v xml:space="preserve">2024/04 </v>
      </c>
      <c r="P413">
        <f t="shared" si="41"/>
        <v>54</v>
      </c>
      <c r="Q413" t="e">
        <f>VLOOKUP(J413,'구매현황_2301-2603'!$E$2:$I$1312,5,0)</f>
        <v>#N/A</v>
      </c>
      <c r="R413" t="e">
        <f>VLOOKUP(Q413,리드타임!$B$3:$D$10,3,0)</f>
        <v>#N/A</v>
      </c>
      <c r="S413">
        <f t="shared" si="38"/>
        <v>15.075000000000001</v>
      </c>
    </row>
    <row r="414" spans="1:19" ht="15.75">
      <c r="A414" s="10">
        <v>413</v>
      </c>
      <c r="B414" s="32" t="s">
        <v>6</v>
      </c>
      <c r="C414" s="32" t="s">
        <v>2536</v>
      </c>
      <c r="D414" s="32" t="s">
        <v>299</v>
      </c>
      <c r="E414" s="32" t="s">
        <v>2537</v>
      </c>
      <c r="F414" s="4">
        <v>120</v>
      </c>
      <c r="G414" s="10" t="str">
        <f t="shared" si="39"/>
        <v xml:space="preserve">2024/01 </v>
      </c>
      <c r="H414" s="10">
        <f t="shared" si="36"/>
        <v>120</v>
      </c>
      <c r="J414" t="s">
        <v>689</v>
      </c>
      <c r="K414" t="s">
        <v>688</v>
      </c>
      <c r="L414" t="s">
        <v>690</v>
      </c>
      <c r="M414" s="8">
        <v>730</v>
      </c>
      <c r="N414" s="12">
        <f t="shared" si="37"/>
        <v>36.5</v>
      </c>
      <c r="O414" t="str">
        <f t="shared" si="40"/>
        <v xml:space="preserve">2024/01 </v>
      </c>
      <c r="P414">
        <f t="shared" si="41"/>
        <v>300</v>
      </c>
      <c r="Q414" t="e">
        <f>VLOOKUP(J414,'구매현황_2301-2603'!$E$2:$I$1312,5,0)</f>
        <v>#N/A</v>
      </c>
      <c r="R414" t="e">
        <f>VLOOKUP(Q414,리드타임!$B$3:$D$10,3,0)</f>
        <v>#N/A</v>
      </c>
      <c r="S414">
        <f t="shared" si="38"/>
        <v>164.25</v>
      </c>
    </row>
    <row r="415" spans="1:19" ht="15.75">
      <c r="A415" s="10">
        <v>414</v>
      </c>
      <c r="B415" s="32" t="s">
        <v>6</v>
      </c>
      <c r="C415" s="32" t="s">
        <v>2538</v>
      </c>
      <c r="D415" s="32" t="s">
        <v>299</v>
      </c>
      <c r="E415" s="32" t="s">
        <v>2539</v>
      </c>
      <c r="F415" s="4">
        <v>85</v>
      </c>
      <c r="G415" s="10" t="str">
        <f t="shared" si="39"/>
        <v xml:space="preserve">2024/08 </v>
      </c>
      <c r="H415" s="10">
        <f t="shared" si="36"/>
        <v>560</v>
      </c>
      <c r="J415" t="s">
        <v>692</v>
      </c>
      <c r="K415" t="s">
        <v>691</v>
      </c>
      <c r="L415" t="s">
        <v>693</v>
      </c>
      <c r="M415" s="8">
        <v>474</v>
      </c>
      <c r="N415" s="12">
        <f t="shared" si="37"/>
        <v>23.7</v>
      </c>
      <c r="O415" t="str">
        <f t="shared" si="40"/>
        <v xml:space="preserve">2024/01 </v>
      </c>
      <c r="P415">
        <f t="shared" si="41"/>
        <v>100</v>
      </c>
      <c r="Q415" t="e">
        <f>VLOOKUP(J415,'구매현황_2301-2603'!$E$2:$I$1312,5,0)</f>
        <v>#N/A</v>
      </c>
      <c r="R415" t="e">
        <f>VLOOKUP(Q415,리드타임!$B$3:$D$10,3,0)</f>
        <v>#N/A</v>
      </c>
      <c r="S415">
        <f t="shared" si="38"/>
        <v>106.65</v>
      </c>
    </row>
    <row r="416" spans="1:19" ht="15.75">
      <c r="A416" s="10">
        <v>415</v>
      </c>
      <c r="B416" s="32" t="s">
        <v>6</v>
      </c>
      <c r="C416" s="32" t="s">
        <v>2542</v>
      </c>
      <c r="D416" s="32" t="s">
        <v>299</v>
      </c>
      <c r="E416" s="32" t="s">
        <v>2543</v>
      </c>
      <c r="F416" s="4">
        <v>70</v>
      </c>
      <c r="G416" s="10" t="str">
        <f t="shared" si="39"/>
        <v xml:space="preserve">2026/03 </v>
      </c>
      <c r="H416" s="10">
        <f t="shared" si="36"/>
        <v>414</v>
      </c>
      <c r="J416" t="s">
        <v>695</v>
      </c>
      <c r="K416" t="s">
        <v>694</v>
      </c>
      <c r="L416" t="s">
        <v>696</v>
      </c>
      <c r="M416" s="8">
        <v>60</v>
      </c>
      <c r="N416" s="12">
        <f t="shared" si="37"/>
        <v>3</v>
      </c>
      <c r="O416" t="str">
        <f t="shared" si="40"/>
        <v xml:space="preserve">2024/01 </v>
      </c>
      <c r="P416">
        <f t="shared" si="41"/>
        <v>50</v>
      </c>
      <c r="Q416" t="e">
        <f>VLOOKUP(J416,'구매현황_2301-2603'!$E$2:$I$1312,5,0)</f>
        <v>#N/A</v>
      </c>
      <c r="R416" t="e">
        <f>VLOOKUP(Q416,리드타임!$B$3:$D$10,3,0)</f>
        <v>#N/A</v>
      </c>
      <c r="S416">
        <f t="shared" si="38"/>
        <v>13.5</v>
      </c>
    </row>
    <row r="417" spans="1:19" ht="15.75">
      <c r="A417" s="10">
        <v>416</v>
      </c>
      <c r="B417" s="32" t="s">
        <v>6</v>
      </c>
      <c r="C417" s="32" t="s">
        <v>2546</v>
      </c>
      <c r="D417" s="32" t="s">
        <v>299</v>
      </c>
      <c r="E417" s="32" t="s">
        <v>2547</v>
      </c>
      <c r="F417" s="4">
        <v>20</v>
      </c>
      <c r="G417" s="10" t="str">
        <f t="shared" si="39"/>
        <v xml:space="preserve">2024/01 </v>
      </c>
      <c r="H417" s="10">
        <f t="shared" si="36"/>
        <v>150</v>
      </c>
      <c r="J417" t="s">
        <v>698</v>
      </c>
      <c r="K417" t="s">
        <v>697</v>
      </c>
      <c r="L417" t="s">
        <v>5261</v>
      </c>
      <c r="M417" s="8">
        <v>50</v>
      </c>
      <c r="N417" s="12">
        <f t="shared" si="37"/>
        <v>2.5</v>
      </c>
      <c r="O417" t="str">
        <f t="shared" si="40"/>
        <v xml:space="preserve">2024/01 </v>
      </c>
      <c r="P417">
        <f t="shared" si="41"/>
        <v>50</v>
      </c>
      <c r="Q417" t="e">
        <f>VLOOKUP(J417,'구매현황_2301-2603'!$E$2:$I$1312,5,0)</f>
        <v>#N/A</v>
      </c>
      <c r="R417" t="e">
        <f>VLOOKUP(Q417,리드타임!$B$3:$D$10,3,0)</f>
        <v>#N/A</v>
      </c>
      <c r="S417">
        <f t="shared" si="38"/>
        <v>11.25</v>
      </c>
    </row>
    <row r="418" spans="1:19" ht="15.75">
      <c r="A418" s="10">
        <v>417</v>
      </c>
      <c r="B418" s="32" t="s">
        <v>6</v>
      </c>
      <c r="C418" s="32" t="s">
        <v>2550</v>
      </c>
      <c r="D418" s="32" t="s">
        <v>299</v>
      </c>
      <c r="E418" s="32" t="s">
        <v>2551</v>
      </c>
      <c r="F418" s="4">
        <v>59</v>
      </c>
      <c r="G418" s="10" t="str">
        <f t="shared" si="39"/>
        <v xml:space="preserve">2024/07 </v>
      </c>
      <c r="H418" s="10">
        <f t="shared" si="36"/>
        <v>260</v>
      </c>
      <c r="J418" t="s">
        <v>700</v>
      </c>
      <c r="K418" t="s">
        <v>699</v>
      </c>
      <c r="L418" t="s">
        <v>701</v>
      </c>
      <c r="M418" s="8">
        <v>4452</v>
      </c>
      <c r="N418" s="12">
        <f t="shared" si="37"/>
        <v>222.6</v>
      </c>
      <c r="O418" t="str">
        <f t="shared" si="40"/>
        <v xml:space="preserve">2025/06 </v>
      </c>
      <c r="P418">
        <f t="shared" si="41"/>
        <v>983</v>
      </c>
      <c r="Q418" t="str">
        <f>VLOOKUP(J418,'구매현황_2301-2603'!$E$2:$I$1312,5,0)</f>
        <v>Fiberwit Link Communication Co.,LTD</v>
      </c>
      <c r="R418">
        <f>VLOOKUP(Q418,리드타임!$B$3:$D$10,3,0)</f>
        <v>60</v>
      </c>
      <c r="S418">
        <f t="shared" si="38"/>
        <v>667.8</v>
      </c>
    </row>
    <row r="419" spans="1:19" ht="15.75">
      <c r="A419" s="10">
        <v>418</v>
      </c>
      <c r="B419" s="32" t="s">
        <v>6</v>
      </c>
      <c r="C419" s="32" t="s">
        <v>2556</v>
      </c>
      <c r="D419" s="32" t="s">
        <v>299</v>
      </c>
      <c r="E419" s="32" t="s">
        <v>2557</v>
      </c>
      <c r="F419" s="4">
        <v>20</v>
      </c>
      <c r="G419" s="10" t="str">
        <f t="shared" si="39"/>
        <v xml:space="preserve">2024/01 </v>
      </c>
      <c r="H419" s="10">
        <f t="shared" si="36"/>
        <v>80</v>
      </c>
      <c r="J419" t="s">
        <v>703</v>
      </c>
      <c r="K419" t="s">
        <v>702</v>
      </c>
      <c r="L419" t="s">
        <v>704</v>
      </c>
      <c r="M419" s="8">
        <v>650</v>
      </c>
      <c r="N419" s="12">
        <f t="shared" si="37"/>
        <v>32.5</v>
      </c>
      <c r="O419" t="str">
        <f t="shared" si="40"/>
        <v xml:space="preserve">2024/01 </v>
      </c>
      <c r="P419">
        <f t="shared" si="41"/>
        <v>150</v>
      </c>
      <c r="Q419" t="str">
        <f>VLOOKUP(J419,'구매현황_2301-2603'!$E$2:$I$1312,5,0)</f>
        <v>Fiberwit Link Communication Co.,LTD</v>
      </c>
      <c r="R419">
        <f>VLOOKUP(Q419,리드타임!$B$3:$D$10,3,0)</f>
        <v>60</v>
      </c>
      <c r="S419">
        <f t="shared" si="38"/>
        <v>97.5</v>
      </c>
    </row>
    <row r="420" spans="1:19" ht="15.75">
      <c r="A420" s="10">
        <v>419</v>
      </c>
      <c r="B420" s="32" t="s">
        <v>6</v>
      </c>
      <c r="C420" s="32" t="s">
        <v>2562</v>
      </c>
      <c r="D420" s="32" t="s">
        <v>299</v>
      </c>
      <c r="E420" s="32" t="s">
        <v>2563</v>
      </c>
      <c r="F420" s="4">
        <v>5</v>
      </c>
      <c r="G420" s="10" t="str">
        <f t="shared" si="39"/>
        <v xml:space="preserve">2024/01 </v>
      </c>
      <c r="H420" s="10">
        <f t="shared" si="36"/>
        <v>100</v>
      </c>
      <c r="J420" t="s">
        <v>705</v>
      </c>
      <c r="K420" t="s">
        <v>412</v>
      </c>
      <c r="L420" t="s">
        <v>5261</v>
      </c>
      <c r="M420" s="8">
        <v>100</v>
      </c>
      <c r="N420" s="12">
        <f t="shared" si="37"/>
        <v>5</v>
      </c>
      <c r="O420" t="str">
        <f t="shared" si="40"/>
        <v xml:space="preserve">2024/01 </v>
      </c>
      <c r="P420">
        <f t="shared" si="41"/>
        <v>50</v>
      </c>
      <c r="Q420" t="e">
        <f>VLOOKUP(J420,'구매현황_2301-2603'!$E$2:$I$1312,5,0)</f>
        <v>#N/A</v>
      </c>
      <c r="R420" t="e">
        <f>VLOOKUP(Q420,리드타임!$B$3:$D$10,3,0)</f>
        <v>#N/A</v>
      </c>
      <c r="S420">
        <f t="shared" si="38"/>
        <v>22.5</v>
      </c>
    </row>
    <row r="421" spans="1:19" ht="15.75">
      <c r="A421" s="10">
        <v>420</v>
      </c>
      <c r="B421" s="32" t="s">
        <v>6</v>
      </c>
      <c r="C421" s="32" t="s">
        <v>2568</v>
      </c>
      <c r="D421" s="32" t="s">
        <v>307</v>
      </c>
      <c r="E421" s="32" t="s">
        <v>2569</v>
      </c>
      <c r="F421" s="4">
        <v>10</v>
      </c>
      <c r="G421" s="10" t="str">
        <f t="shared" si="39"/>
        <v xml:space="preserve">2024/01 </v>
      </c>
      <c r="H421" s="10">
        <f t="shared" si="36"/>
        <v>30</v>
      </c>
      <c r="J421" t="s">
        <v>707</v>
      </c>
      <c r="K421" t="s">
        <v>706</v>
      </c>
      <c r="L421" t="s">
        <v>5261</v>
      </c>
      <c r="M421" s="8">
        <v>13</v>
      </c>
      <c r="N421" s="12">
        <f t="shared" si="37"/>
        <v>0.65</v>
      </c>
      <c r="O421" t="str">
        <f t="shared" si="40"/>
        <v xml:space="preserve">2024/01 </v>
      </c>
      <c r="P421">
        <f t="shared" si="41"/>
        <v>10</v>
      </c>
      <c r="Q421" t="e">
        <f>VLOOKUP(J421,'구매현황_2301-2603'!$E$2:$I$1312,5,0)</f>
        <v>#N/A</v>
      </c>
      <c r="R421" t="e">
        <f>VLOOKUP(Q421,리드타임!$B$3:$D$10,3,0)</f>
        <v>#N/A</v>
      </c>
      <c r="S421">
        <f t="shared" si="38"/>
        <v>2.9250000000000003</v>
      </c>
    </row>
    <row r="422" spans="1:19" ht="15.75">
      <c r="A422" s="10">
        <v>421</v>
      </c>
      <c r="B422" s="32" t="s">
        <v>6</v>
      </c>
      <c r="C422" s="32" t="s">
        <v>2576</v>
      </c>
      <c r="D422" s="32" t="s">
        <v>310</v>
      </c>
      <c r="E422" s="32" t="s">
        <v>2577</v>
      </c>
      <c r="F422" s="4">
        <v>10</v>
      </c>
      <c r="G422" s="10" t="str">
        <f t="shared" si="39"/>
        <v xml:space="preserve">2024/01 </v>
      </c>
      <c r="H422" s="10">
        <f t="shared" si="36"/>
        <v>105</v>
      </c>
      <c r="J422" t="s">
        <v>3086</v>
      </c>
      <c r="K422" t="s">
        <v>3085</v>
      </c>
      <c r="L422" t="s">
        <v>5261</v>
      </c>
      <c r="M422" s="8">
        <v>10</v>
      </c>
      <c r="N422" s="12">
        <f t="shared" si="37"/>
        <v>0.5</v>
      </c>
      <c r="O422" t="str">
        <f t="shared" si="40"/>
        <v xml:space="preserve">2024/01 </v>
      </c>
      <c r="P422">
        <f t="shared" si="41"/>
        <v>10</v>
      </c>
      <c r="Q422" t="e">
        <f>VLOOKUP(J422,'구매현황_2301-2603'!$E$2:$I$1312,5,0)</f>
        <v>#N/A</v>
      </c>
      <c r="R422" t="e">
        <f>VLOOKUP(Q422,리드타임!$B$3:$D$10,3,0)</f>
        <v>#N/A</v>
      </c>
      <c r="S422">
        <f t="shared" si="38"/>
        <v>2.25</v>
      </c>
    </row>
    <row r="423" spans="1:19" ht="15.75">
      <c r="A423" s="10">
        <v>422</v>
      </c>
      <c r="B423" s="32" t="s">
        <v>6</v>
      </c>
      <c r="C423" s="32" t="s">
        <v>2578</v>
      </c>
      <c r="D423" s="32" t="s">
        <v>310</v>
      </c>
      <c r="E423" s="32" t="s">
        <v>2579</v>
      </c>
      <c r="F423" s="4">
        <v>34</v>
      </c>
      <c r="G423" s="10" t="str">
        <f t="shared" si="39"/>
        <v xml:space="preserve">2024/04 </v>
      </c>
      <c r="H423" s="10">
        <f t="shared" si="36"/>
        <v>225</v>
      </c>
      <c r="J423" t="s">
        <v>709</v>
      </c>
      <c r="K423" t="s">
        <v>708</v>
      </c>
      <c r="L423" t="s">
        <v>5261</v>
      </c>
      <c r="M423" s="8">
        <v>44</v>
      </c>
      <c r="N423" s="12">
        <f t="shared" si="37"/>
        <v>2.2000000000000002</v>
      </c>
      <c r="O423" t="str">
        <f t="shared" si="40"/>
        <v xml:space="preserve">2024/02 </v>
      </c>
      <c r="P423">
        <f t="shared" si="41"/>
        <v>28</v>
      </c>
      <c r="Q423" t="e">
        <f>VLOOKUP(J423,'구매현황_2301-2603'!$E$2:$I$1312,5,0)</f>
        <v>#N/A</v>
      </c>
      <c r="R423" t="e">
        <f>VLOOKUP(Q423,리드타임!$B$3:$D$10,3,0)</f>
        <v>#N/A</v>
      </c>
      <c r="S423">
        <f t="shared" si="38"/>
        <v>9.9000000000000021</v>
      </c>
    </row>
    <row r="424" spans="1:19" ht="15.75">
      <c r="A424" s="10">
        <v>423</v>
      </c>
      <c r="B424" s="32" t="s">
        <v>6</v>
      </c>
      <c r="C424" s="32" t="s">
        <v>2580</v>
      </c>
      <c r="D424" s="32" t="s">
        <v>310</v>
      </c>
      <c r="E424" s="32" t="s">
        <v>2581</v>
      </c>
      <c r="F424" s="4">
        <v>5</v>
      </c>
      <c r="G424" s="10" t="str">
        <f t="shared" si="39"/>
        <v xml:space="preserve">2024/05 </v>
      </c>
      <c r="H424" s="10">
        <f t="shared" si="36"/>
        <v>206</v>
      </c>
      <c r="J424" t="s">
        <v>711</v>
      </c>
      <c r="K424" t="s">
        <v>710</v>
      </c>
      <c r="L424" t="s">
        <v>5261</v>
      </c>
      <c r="M424" s="8">
        <v>112</v>
      </c>
      <c r="N424" s="12">
        <f t="shared" si="37"/>
        <v>5.6</v>
      </c>
      <c r="O424" t="str">
        <f t="shared" si="40"/>
        <v xml:space="preserve">2024/02 </v>
      </c>
      <c r="P424">
        <f t="shared" si="41"/>
        <v>46</v>
      </c>
      <c r="Q424" t="e">
        <f>VLOOKUP(J424,'구매현황_2301-2603'!$E$2:$I$1312,5,0)</f>
        <v>#N/A</v>
      </c>
      <c r="R424" t="e">
        <f>VLOOKUP(Q424,리드타임!$B$3:$D$10,3,0)</f>
        <v>#N/A</v>
      </c>
      <c r="S424">
        <f t="shared" si="38"/>
        <v>25.199999999999996</v>
      </c>
    </row>
    <row r="425" spans="1:19" ht="15.75">
      <c r="A425" s="10">
        <v>424</v>
      </c>
      <c r="B425" s="32" t="s">
        <v>6</v>
      </c>
      <c r="C425" s="32" t="s">
        <v>2582</v>
      </c>
      <c r="D425" s="32" t="s">
        <v>310</v>
      </c>
      <c r="E425" s="32" t="s">
        <v>2583</v>
      </c>
      <c r="F425" s="4">
        <v>53</v>
      </c>
      <c r="G425" s="10" t="str">
        <f t="shared" si="39"/>
        <v xml:space="preserve">2024/02 </v>
      </c>
      <c r="H425" s="10">
        <f t="shared" si="36"/>
        <v>53</v>
      </c>
      <c r="J425" t="s">
        <v>3088</v>
      </c>
      <c r="K425" t="s">
        <v>3087</v>
      </c>
      <c r="L425" t="s">
        <v>5261</v>
      </c>
      <c r="M425" s="8">
        <v>10</v>
      </c>
      <c r="N425" s="12">
        <f t="shared" si="37"/>
        <v>0.5</v>
      </c>
      <c r="O425" t="str">
        <f t="shared" si="40"/>
        <v xml:space="preserve">2024/01 </v>
      </c>
      <c r="P425">
        <f t="shared" si="41"/>
        <v>10</v>
      </c>
      <c r="Q425" t="e">
        <f>VLOOKUP(J425,'구매현황_2301-2603'!$E$2:$I$1312,5,0)</f>
        <v>#N/A</v>
      </c>
      <c r="R425" t="e">
        <f>VLOOKUP(Q425,리드타임!$B$3:$D$10,3,0)</f>
        <v>#N/A</v>
      </c>
      <c r="S425">
        <f t="shared" si="38"/>
        <v>2.25</v>
      </c>
    </row>
    <row r="426" spans="1:19" ht="15.75">
      <c r="A426" s="10">
        <v>425</v>
      </c>
      <c r="B426" s="32" t="s">
        <v>6</v>
      </c>
      <c r="C426" s="32" t="s">
        <v>2584</v>
      </c>
      <c r="D426" s="32" t="s">
        <v>310</v>
      </c>
      <c r="E426" s="32" t="s">
        <v>2585</v>
      </c>
      <c r="F426" s="4">
        <v>5</v>
      </c>
      <c r="G426" s="10" t="str">
        <f t="shared" si="39"/>
        <v xml:space="preserve">2024/01 </v>
      </c>
      <c r="H426" s="10">
        <f t="shared" si="36"/>
        <v>45</v>
      </c>
      <c r="J426" t="s">
        <v>3090</v>
      </c>
      <c r="K426" t="s">
        <v>3089</v>
      </c>
      <c r="L426" t="s">
        <v>5261</v>
      </c>
      <c r="M426" s="8">
        <v>10</v>
      </c>
      <c r="N426" s="12">
        <f t="shared" si="37"/>
        <v>0.5</v>
      </c>
      <c r="O426" t="str">
        <f t="shared" si="40"/>
        <v xml:space="preserve">2024/01 </v>
      </c>
      <c r="P426">
        <f t="shared" si="41"/>
        <v>10</v>
      </c>
      <c r="Q426" t="e">
        <f>VLOOKUP(J426,'구매현황_2301-2603'!$E$2:$I$1312,5,0)</f>
        <v>#N/A</v>
      </c>
      <c r="R426" t="e">
        <f>VLOOKUP(Q426,리드타임!$B$3:$D$10,3,0)</f>
        <v>#N/A</v>
      </c>
      <c r="S426">
        <f t="shared" si="38"/>
        <v>2.25</v>
      </c>
    </row>
    <row r="427" spans="1:19" ht="15.75">
      <c r="A427" s="10">
        <v>426</v>
      </c>
      <c r="B427" s="32" t="s">
        <v>6</v>
      </c>
      <c r="C427" s="32" t="s">
        <v>2588</v>
      </c>
      <c r="D427" s="32" t="s">
        <v>312</v>
      </c>
      <c r="E427" s="32" t="s">
        <v>2589</v>
      </c>
      <c r="F427" s="4">
        <v>15</v>
      </c>
      <c r="G427" s="10" t="str">
        <f t="shared" si="39"/>
        <v xml:space="preserve">2024/01 </v>
      </c>
      <c r="H427" s="10">
        <f t="shared" si="36"/>
        <v>50</v>
      </c>
      <c r="J427" t="s">
        <v>713</v>
      </c>
      <c r="K427" t="s">
        <v>712</v>
      </c>
      <c r="L427" t="s">
        <v>5261</v>
      </c>
      <c r="M427" s="8">
        <v>200</v>
      </c>
      <c r="N427" s="12">
        <f t="shared" si="37"/>
        <v>10</v>
      </c>
      <c r="O427" t="str">
        <f t="shared" si="40"/>
        <v xml:space="preserve">2024/01 </v>
      </c>
      <c r="P427">
        <f t="shared" si="41"/>
        <v>200</v>
      </c>
      <c r="Q427" t="e">
        <f>VLOOKUP(J427,'구매현황_2301-2603'!$E$2:$I$1312,5,0)</f>
        <v>#N/A</v>
      </c>
      <c r="R427" t="e">
        <f>VLOOKUP(Q427,리드타임!$B$3:$D$10,3,0)</f>
        <v>#N/A</v>
      </c>
      <c r="S427">
        <f t="shared" si="38"/>
        <v>45</v>
      </c>
    </row>
    <row r="428" spans="1:19" ht="15.75">
      <c r="A428" s="10">
        <v>427</v>
      </c>
      <c r="B428" s="32" t="s">
        <v>6</v>
      </c>
      <c r="C428" s="32" t="s">
        <v>2590</v>
      </c>
      <c r="D428" s="32" t="s">
        <v>312</v>
      </c>
      <c r="E428" s="32" t="s">
        <v>2591</v>
      </c>
      <c r="F428" s="4">
        <v>15</v>
      </c>
      <c r="G428" s="10" t="str">
        <f t="shared" si="39"/>
        <v xml:space="preserve">2024/03 </v>
      </c>
      <c r="H428" s="10">
        <f t="shared" si="36"/>
        <v>132</v>
      </c>
      <c r="J428" t="s">
        <v>3092</v>
      </c>
      <c r="K428" t="s">
        <v>3091</v>
      </c>
      <c r="L428" t="s">
        <v>5261</v>
      </c>
      <c r="M428" s="8">
        <v>4</v>
      </c>
      <c r="N428" s="12">
        <f t="shared" si="37"/>
        <v>0.2</v>
      </c>
      <c r="O428" t="str">
        <f t="shared" si="40"/>
        <v xml:space="preserve">2024/01 </v>
      </c>
      <c r="P428">
        <f t="shared" si="41"/>
        <v>4</v>
      </c>
      <c r="Q428" t="e">
        <f>VLOOKUP(J428,'구매현황_2301-2603'!$E$2:$I$1312,5,0)</f>
        <v>#N/A</v>
      </c>
      <c r="R428" t="e">
        <f>VLOOKUP(Q428,리드타임!$B$3:$D$10,3,0)</f>
        <v>#N/A</v>
      </c>
      <c r="S428">
        <f t="shared" si="38"/>
        <v>0.9</v>
      </c>
    </row>
    <row r="429" spans="1:19" ht="15.75">
      <c r="A429" s="10">
        <v>428</v>
      </c>
      <c r="B429" s="32" t="s">
        <v>6</v>
      </c>
      <c r="C429" s="32" t="s">
        <v>2592</v>
      </c>
      <c r="D429" s="32" t="s">
        <v>312</v>
      </c>
      <c r="E429" s="32" t="s">
        <v>2593</v>
      </c>
      <c r="F429" s="4">
        <v>5</v>
      </c>
      <c r="G429" s="10" t="str">
        <f t="shared" si="39"/>
        <v xml:space="preserve">2024/05 </v>
      </c>
      <c r="H429" s="10">
        <f t="shared" si="36"/>
        <v>145</v>
      </c>
      <c r="J429" t="s">
        <v>715</v>
      </c>
      <c r="K429" t="s">
        <v>714</v>
      </c>
      <c r="L429" t="s">
        <v>716</v>
      </c>
      <c r="M429" s="8">
        <v>8</v>
      </c>
      <c r="N429" s="12">
        <f t="shared" si="37"/>
        <v>0.4</v>
      </c>
      <c r="O429" t="str">
        <f t="shared" si="40"/>
        <v xml:space="preserve">2024/01 </v>
      </c>
      <c r="P429">
        <f t="shared" si="41"/>
        <v>8</v>
      </c>
      <c r="Q429" t="e">
        <f>VLOOKUP(J429,'구매현황_2301-2603'!$E$2:$I$1312,5,0)</f>
        <v>#N/A</v>
      </c>
      <c r="R429" t="e">
        <f>VLOOKUP(Q429,리드타임!$B$3:$D$10,3,0)</f>
        <v>#N/A</v>
      </c>
      <c r="S429">
        <f t="shared" si="38"/>
        <v>1.8</v>
      </c>
    </row>
    <row r="430" spans="1:19" ht="15.75">
      <c r="A430" s="10">
        <v>429</v>
      </c>
      <c r="B430" s="32" t="s">
        <v>6</v>
      </c>
      <c r="C430" s="32" t="s">
        <v>2596</v>
      </c>
      <c r="D430" s="32" t="s">
        <v>314</v>
      </c>
      <c r="E430" s="32" t="s">
        <v>2597</v>
      </c>
      <c r="F430" s="4">
        <v>65</v>
      </c>
      <c r="G430" s="10" t="str">
        <f t="shared" si="39"/>
        <v xml:space="preserve">2024/02 </v>
      </c>
      <c r="H430" s="10">
        <f t="shared" si="36"/>
        <v>65</v>
      </c>
      <c r="J430" t="s">
        <v>718</v>
      </c>
      <c r="K430" t="s">
        <v>717</v>
      </c>
      <c r="L430" t="s">
        <v>5261</v>
      </c>
      <c r="M430" s="8">
        <v>5</v>
      </c>
      <c r="N430" s="12">
        <f t="shared" si="37"/>
        <v>0.25</v>
      </c>
      <c r="O430" t="str">
        <f t="shared" si="40"/>
        <v xml:space="preserve">2024/01 </v>
      </c>
      <c r="P430">
        <f t="shared" si="41"/>
        <v>5</v>
      </c>
      <c r="Q430" t="e">
        <f>VLOOKUP(J430,'구매현황_2301-2603'!$E$2:$I$1312,5,0)</f>
        <v>#N/A</v>
      </c>
      <c r="R430" t="e">
        <f>VLOOKUP(Q430,리드타임!$B$3:$D$10,3,0)</f>
        <v>#N/A</v>
      </c>
      <c r="S430">
        <f t="shared" si="38"/>
        <v>1.125</v>
      </c>
    </row>
    <row r="431" spans="1:19" ht="15.75">
      <c r="A431" s="10">
        <v>430</v>
      </c>
      <c r="B431" s="32" t="s">
        <v>6</v>
      </c>
      <c r="C431" s="32" t="s">
        <v>2598</v>
      </c>
      <c r="D431" s="32" t="s">
        <v>314</v>
      </c>
      <c r="E431" s="32" t="s">
        <v>2599</v>
      </c>
      <c r="F431" s="4">
        <v>20</v>
      </c>
      <c r="G431" s="10" t="str">
        <f t="shared" si="39"/>
        <v xml:space="preserve">2024/01 </v>
      </c>
      <c r="H431" s="10">
        <f t="shared" si="36"/>
        <v>50</v>
      </c>
      <c r="J431" t="s">
        <v>3094</v>
      </c>
      <c r="K431" t="s">
        <v>3093</v>
      </c>
      <c r="L431" t="s">
        <v>5261</v>
      </c>
      <c r="M431" s="8">
        <v>1004</v>
      </c>
      <c r="N431" s="12">
        <f t="shared" si="37"/>
        <v>50.2</v>
      </c>
      <c r="O431" t="str">
        <f t="shared" si="40"/>
        <v xml:space="preserve">2025/10 </v>
      </c>
      <c r="P431">
        <f t="shared" si="41"/>
        <v>1004</v>
      </c>
      <c r="Q431" t="e">
        <f>VLOOKUP(J431,'구매현황_2301-2603'!$E$2:$I$1312,5,0)</f>
        <v>#N/A</v>
      </c>
      <c r="R431" t="e">
        <f>VLOOKUP(Q431,리드타임!$B$3:$D$10,3,0)</f>
        <v>#N/A</v>
      </c>
      <c r="S431">
        <f t="shared" si="38"/>
        <v>225.90000000000003</v>
      </c>
    </row>
    <row r="432" spans="1:19" ht="15.75">
      <c r="A432" s="10">
        <v>431</v>
      </c>
      <c r="B432" s="32" t="s">
        <v>6</v>
      </c>
      <c r="C432" s="32" t="s">
        <v>2602</v>
      </c>
      <c r="D432" s="32" t="s">
        <v>314</v>
      </c>
      <c r="E432" s="32" t="s">
        <v>2603</v>
      </c>
      <c r="F432" s="4">
        <v>20</v>
      </c>
      <c r="G432" s="10" t="str">
        <f t="shared" si="39"/>
        <v xml:space="preserve">2024/01 </v>
      </c>
      <c r="H432" s="10">
        <f t="shared" si="36"/>
        <v>20</v>
      </c>
      <c r="J432" t="s">
        <v>3096</v>
      </c>
      <c r="K432" t="s">
        <v>3095</v>
      </c>
      <c r="L432" t="s">
        <v>5261</v>
      </c>
      <c r="M432" s="8">
        <v>200</v>
      </c>
      <c r="N432" s="12">
        <f t="shared" si="37"/>
        <v>10</v>
      </c>
      <c r="O432" t="str">
        <f t="shared" si="40"/>
        <v xml:space="preserve">2024/01 </v>
      </c>
      <c r="P432">
        <f t="shared" si="41"/>
        <v>200</v>
      </c>
      <c r="Q432" t="e">
        <f>VLOOKUP(J432,'구매현황_2301-2603'!$E$2:$I$1312,5,0)</f>
        <v>#N/A</v>
      </c>
      <c r="R432" t="e">
        <f>VLOOKUP(Q432,리드타임!$B$3:$D$10,3,0)</f>
        <v>#N/A</v>
      </c>
      <c r="S432">
        <f t="shared" si="38"/>
        <v>45</v>
      </c>
    </row>
    <row r="433" spans="1:19" ht="15.75">
      <c r="A433" s="10">
        <v>432</v>
      </c>
      <c r="B433" s="32" t="s">
        <v>6</v>
      </c>
      <c r="C433" s="32" t="s">
        <v>2604</v>
      </c>
      <c r="D433" s="32" t="s">
        <v>314</v>
      </c>
      <c r="E433" s="32" t="s">
        <v>2605</v>
      </c>
      <c r="F433" s="4">
        <v>70</v>
      </c>
      <c r="G433" s="10" t="str">
        <f t="shared" si="39"/>
        <v xml:space="preserve">2024/07 </v>
      </c>
      <c r="H433" s="10">
        <f t="shared" si="36"/>
        <v>360</v>
      </c>
      <c r="J433" t="s">
        <v>720</v>
      </c>
      <c r="K433" t="s">
        <v>719</v>
      </c>
      <c r="L433" t="s">
        <v>5261</v>
      </c>
      <c r="M433" s="8">
        <v>274</v>
      </c>
      <c r="N433" s="12">
        <f t="shared" si="37"/>
        <v>13.7</v>
      </c>
      <c r="O433" t="str">
        <f t="shared" si="40"/>
        <v xml:space="preserve">2024/01 </v>
      </c>
      <c r="P433">
        <f t="shared" si="41"/>
        <v>200</v>
      </c>
      <c r="Q433" t="e">
        <f>VLOOKUP(J433,'구매현황_2301-2603'!$E$2:$I$1312,5,0)</f>
        <v>#N/A</v>
      </c>
      <c r="R433" t="e">
        <f>VLOOKUP(Q433,리드타임!$B$3:$D$10,3,0)</f>
        <v>#N/A</v>
      </c>
      <c r="S433">
        <f t="shared" si="38"/>
        <v>61.649999999999991</v>
      </c>
    </row>
    <row r="434" spans="1:19" ht="15.75">
      <c r="A434" s="10">
        <v>433</v>
      </c>
      <c r="B434" s="32" t="s">
        <v>6</v>
      </c>
      <c r="C434" s="32" t="s">
        <v>2606</v>
      </c>
      <c r="D434" s="32" t="s">
        <v>314</v>
      </c>
      <c r="E434" s="32" t="s">
        <v>2607</v>
      </c>
      <c r="F434" s="4">
        <v>50</v>
      </c>
      <c r="G434" s="10" t="str">
        <f t="shared" si="39"/>
        <v xml:space="preserve">2024/05 </v>
      </c>
      <c r="H434" s="10">
        <f t="shared" si="36"/>
        <v>705</v>
      </c>
      <c r="J434" t="s">
        <v>3098</v>
      </c>
      <c r="K434" t="s">
        <v>3097</v>
      </c>
      <c r="L434" t="s">
        <v>5261</v>
      </c>
      <c r="M434" s="8">
        <v>100</v>
      </c>
      <c r="N434" s="12">
        <f t="shared" si="37"/>
        <v>5</v>
      </c>
      <c r="O434" t="str">
        <f t="shared" si="40"/>
        <v xml:space="preserve">2024/01 </v>
      </c>
      <c r="P434">
        <f t="shared" si="41"/>
        <v>100</v>
      </c>
      <c r="Q434" t="e">
        <f>VLOOKUP(J434,'구매현황_2301-2603'!$E$2:$I$1312,5,0)</f>
        <v>#N/A</v>
      </c>
      <c r="R434" t="e">
        <f>VLOOKUP(Q434,리드타임!$B$3:$D$10,3,0)</f>
        <v>#N/A</v>
      </c>
      <c r="S434">
        <f t="shared" si="38"/>
        <v>22.5</v>
      </c>
    </row>
    <row r="435" spans="1:19" ht="15.75">
      <c r="A435" s="10">
        <v>434</v>
      </c>
      <c r="B435" s="32" t="s">
        <v>6</v>
      </c>
      <c r="C435" s="32" t="s">
        <v>2610</v>
      </c>
      <c r="D435" s="32" t="s">
        <v>314</v>
      </c>
      <c r="E435" s="32" t="s">
        <v>2611</v>
      </c>
      <c r="F435" s="4">
        <v>40</v>
      </c>
      <c r="G435" s="10" t="str">
        <f t="shared" si="39"/>
        <v xml:space="preserve">2024/01 </v>
      </c>
      <c r="H435" s="10">
        <f t="shared" si="36"/>
        <v>60</v>
      </c>
      <c r="J435" t="s">
        <v>722</v>
      </c>
      <c r="K435" t="s">
        <v>721</v>
      </c>
      <c r="L435" t="s">
        <v>5261</v>
      </c>
      <c r="M435" s="8">
        <v>620</v>
      </c>
      <c r="N435" s="12">
        <f t="shared" si="37"/>
        <v>31</v>
      </c>
      <c r="O435" t="str">
        <f t="shared" si="40"/>
        <v xml:space="preserve">2024/01 </v>
      </c>
      <c r="P435">
        <f t="shared" si="41"/>
        <v>200</v>
      </c>
      <c r="Q435" t="e">
        <f>VLOOKUP(J435,'구매현황_2301-2603'!$E$2:$I$1312,5,0)</f>
        <v>#N/A</v>
      </c>
      <c r="R435" t="e">
        <f>VLOOKUP(Q435,리드타임!$B$3:$D$10,3,0)</f>
        <v>#N/A</v>
      </c>
      <c r="S435">
        <f t="shared" si="38"/>
        <v>139.5</v>
      </c>
    </row>
    <row r="436" spans="1:19" ht="15.75">
      <c r="A436" s="10">
        <v>435</v>
      </c>
      <c r="B436" s="32" t="s">
        <v>6</v>
      </c>
      <c r="C436" s="32" t="s">
        <v>2624</v>
      </c>
      <c r="D436" s="32" t="s">
        <v>318</v>
      </c>
      <c r="E436" s="32" t="s">
        <v>2625</v>
      </c>
      <c r="F436" s="4">
        <v>20</v>
      </c>
      <c r="G436" s="10" t="str">
        <f t="shared" si="39"/>
        <v xml:space="preserve">2024/01 </v>
      </c>
      <c r="H436" s="10">
        <f t="shared" si="36"/>
        <v>130</v>
      </c>
      <c r="J436" t="s">
        <v>724</v>
      </c>
      <c r="K436" t="s">
        <v>723</v>
      </c>
      <c r="L436" t="s">
        <v>5261</v>
      </c>
      <c r="M436" s="8">
        <v>135</v>
      </c>
      <c r="N436" s="12">
        <f t="shared" si="37"/>
        <v>6.75</v>
      </c>
      <c r="O436" t="str">
        <f t="shared" si="40"/>
        <v xml:space="preserve">2024/01 </v>
      </c>
      <c r="P436">
        <f t="shared" si="41"/>
        <v>90</v>
      </c>
      <c r="Q436" t="e">
        <f>VLOOKUP(J436,'구매현황_2301-2603'!$E$2:$I$1312,5,0)</f>
        <v>#N/A</v>
      </c>
      <c r="R436" t="e">
        <f>VLOOKUP(Q436,리드타임!$B$3:$D$10,3,0)</f>
        <v>#N/A</v>
      </c>
      <c r="S436">
        <f t="shared" si="38"/>
        <v>30.375000000000004</v>
      </c>
    </row>
    <row r="437" spans="1:19" ht="15.75">
      <c r="A437" s="10">
        <v>436</v>
      </c>
      <c r="B437" s="32" t="s">
        <v>6</v>
      </c>
      <c r="C437" s="32" t="s">
        <v>2628</v>
      </c>
      <c r="D437" s="32" t="s">
        <v>318</v>
      </c>
      <c r="E437" s="32" t="s">
        <v>2629</v>
      </c>
      <c r="F437" s="4">
        <v>330</v>
      </c>
      <c r="G437" s="10" t="str">
        <f t="shared" si="39"/>
        <v xml:space="preserve">2024/08 </v>
      </c>
      <c r="H437" s="10">
        <f t="shared" si="36"/>
        <v>600</v>
      </c>
      <c r="J437" t="s">
        <v>726</v>
      </c>
      <c r="K437" t="s">
        <v>725</v>
      </c>
      <c r="L437" t="s">
        <v>5261</v>
      </c>
      <c r="M437" s="8">
        <v>530</v>
      </c>
      <c r="N437" s="12">
        <f t="shared" si="37"/>
        <v>26.5</v>
      </c>
      <c r="O437" t="str">
        <f t="shared" si="40"/>
        <v xml:space="preserve">2024/01 </v>
      </c>
      <c r="P437">
        <f t="shared" si="41"/>
        <v>160</v>
      </c>
      <c r="Q437" t="str">
        <f>VLOOKUP(J437,'구매현황_2301-2603'!$E$2:$I$1312,5,0)</f>
        <v>Fiberwit Link Communication Co.,LTD</v>
      </c>
      <c r="R437">
        <f>VLOOKUP(Q437,리드타임!$B$3:$D$10,3,0)</f>
        <v>60</v>
      </c>
      <c r="S437">
        <f t="shared" si="38"/>
        <v>79.5</v>
      </c>
    </row>
    <row r="438" spans="1:19" ht="15.75">
      <c r="A438" s="10">
        <v>437</v>
      </c>
      <c r="B438" s="32" t="s">
        <v>6</v>
      </c>
      <c r="C438" s="32" t="s">
        <v>2636</v>
      </c>
      <c r="D438" s="32" t="s">
        <v>2312</v>
      </c>
      <c r="E438" s="32" t="s">
        <v>2637</v>
      </c>
      <c r="F438" s="4">
        <v>30</v>
      </c>
      <c r="G438" s="10" t="str">
        <f t="shared" si="39"/>
        <v xml:space="preserve">2024/06 </v>
      </c>
      <c r="H438" s="10">
        <f t="shared" si="36"/>
        <v>143</v>
      </c>
      <c r="J438" t="s">
        <v>728</v>
      </c>
      <c r="K438" t="s">
        <v>727</v>
      </c>
      <c r="L438" t="s">
        <v>729</v>
      </c>
      <c r="M438" s="8">
        <v>41</v>
      </c>
      <c r="N438" s="12">
        <f t="shared" si="37"/>
        <v>2.0499999999999998</v>
      </c>
      <c r="O438" t="str">
        <f t="shared" si="40"/>
        <v xml:space="preserve">2024/01 </v>
      </c>
      <c r="P438">
        <f t="shared" si="41"/>
        <v>20</v>
      </c>
      <c r="Q438" t="e">
        <f>VLOOKUP(J438,'구매현황_2301-2603'!$E$2:$I$1312,5,0)</f>
        <v>#N/A</v>
      </c>
      <c r="R438" t="e">
        <f>VLOOKUP(Q438,리드타임!$B$3:$D$10,3,0)</f>
        <v>#N/A</v>
      </c>
      <c r="S438">
        <f t="shared" si="38"/>
        <v>9.2249999999999996</v>
      </c>
    </row>
    <row r="439" spans="1:19" ht="15.75">
      <c r="A439" s="10">
        <v>438</v>
      </c>
      <c r="B439" s="32" t="s">
        <v>6</v>
      </c>
      <c r="C439" s="32" t="s">
        <v>2638</v>
      </c>
      <c r="D439" s="32" t="s">
        <v>2312</v>
      </c>
      <c r="E439" s="32" t="s">
        <v>2639</v>
      </c>
      <c r="F439" s="4">
        <v>50</v>
      </c>
      <c r="G439" s="10" t="str">
        <f t="shared" si="39"/>
        <v xml:space="preserve">2024/04 </v>
      </c>
      <c r="H439" s="10">
        <f t="shared" si="36"/>
        <v>152</v>
      </c>
      <c r="J439" t="s">
        <v>731</v>
      </c>
      <c r="K439" t="s">
        <v>730</v>
      </c>
      <c r="L439" t="s">
        <v>732</v>
      </c>
      <c r="M439" s="8">
        <v>383</v>
      </c>
      <c r="N439" s="12">
        <f t="shared" si="37"/>
        <v>19.149999999999999</v>
      </c>
      <c r="O439" t="str">
        <f t="shared" si="40"/>
        <v xml:space="preserve">2024/03 </v>
      </c>
      <c r="P439">
        <f t="shared" si="41"/>
        <v>132</v>
      </c>
      <c r="Q439" t="e">
        <f>VLOOKUP(J439,'구매현황_2301-2603'!$E$2:$I$1312,5,0)</f>
        <v>#N/A</v>
      </c>
      <c r="R439" t="e">
        <f>VLOOKUP(Q439,리드타임!$B$3:$D$10,3,0)</f>
        <v>#N/A</v>
      </c>
      <c r="S439">
        <f t="shared" si="38"/>
        <v>86.174999999999997</v>
      </c>
    </row>
    <row r="440" spans="1:19" ht="15.75">
      <c r="A440" s="10">
        <v>439</v>
      </c>
      <c r="B440" s="32" t="s">
        <v>6</v>
      </c>
      <c r="C440" s="32" t="s">
        <v>2645</v>
      </c>
      <c r="D440" s="32" t="s">
        <v>2642</v>
      </c>
      <c r="E440" s="32" t="s">
        <v>2646</v>
      </c>
      <c r="F440" s="4">
        <v>10</v>
      </c>
      <c r="G440" s="10" t="str">
        <f t="shared" si="39"/>
        <v xml:space="preserve">2024/01 </v>
      </c>
      <c r="H440" s="10">
        <f t="shared" si="36"/>
        <v>50</v>
      </c>
      <c r="J440" t="s">
        <v>734</v>
      </c>
      <c r="K440" t="s">
        <v>733</v>
      </c>
      <c r="L440" t="s">
        <v>735</v>
      </c>
      <c r="M440" s="8">
        <v>4451</v>
      </c>
      <c r="N440" s="12">
        <f t="shared" si="37"/>
        <v>222.55</v>
      </c>
      <c r="O440" t="str">
        <f t="shared" si="40"/>
        <v xml:space="preserve">2025/12 </v>
      </c>
      <c r="P440">
        <f t="shared" si="41"/>
        <v>1289</v>
      </c>
      <c r="Q440" t="str">
        <f>VLOOKUP(J440,'구매현황_2301-2603'!$E$2:$I$1312,5,0)</f>
        <v>Fiberwit Link Communication Co.,LTD</v>
      </c>
      <c r="R440">
        <f>VLOOKUP(Q440,리드타임!$B$3:$D$10,3,0)</f>
        <v>60</v>
      </c>
      <c r="S440">
        <f t="shared" si="38"/>
        <v>667.65000000000009</v>
      </c>
    </row>
    <row r="441" spans="1:19" ht="15.75">
      <c r="A441" s="10">
        <v>440</v>
      </c>
      <c r="B441" s="32" t="s">
        <v>6</v>
      </c>
      <c r="C441" s="32" t="s">
        <v>2656</v>
      </c>
      <c r="D441" s="32" t="s">
        <v>2312</v>
      </c>
      <c r="E441" s="32" t="s">
        <v>2657</v>
      </c>
      <c r="F441" s="4">
        <v>20</v>
      </c>
      <c r="G441" s="10" t="str">
        <f t="shared" si="39"/>
        <v xml:space="preserve">2024/01 </v>
      </c>
      <c r="H441" s="10">
        <f t="shared" si="36"/>
        <v>100</v>
      </c>
      <c r="J441" t="s">
        <v>737</v>
      </c>
      <c r="K441" t="s">
        <v>736</v>
      </c>
      <c r="L441" t="s">
        <v>738</v>
      </c>
      <c r="M441" s="8">
        <v>8557</v>
      </c>
      <c r="N441" s="12">
        <f t="shared" si="37"/>
        <v>427.85</v>
      </c>
      <c r="O441" t="str">
        <f t="shared" si="40"/>
        <v xml:space="preserve">2025/11 </v>
      </c>
      <c r="P441">
        <f t="shared" si="41"/>
        <v>2257</v>
      </c>
      <c r="Q441" t="str">
        <f>VLOOKUP(J441,'구매현황_2301-2603'!$E$2:$I$1312,5,0)</f>
        <v>Fiberwit Link Communication Co.,LTD</v>
      </c>
      <c r="R441">
        <f>VLOOKUP(Q441,리드타임!$B$3:$D$10,3,0)</f>
        <v>60</v>
      </c>
      <c r="S441">
        <f t="shared" si="38"/>
        <v>1283.5500000000002</v>
      </c>
    </row>
    <row r="442" spans="1:19" ht="15.75">
      <c r="A442" s="10">
        <v>441</v>
      </c>
      <c r="B442" s="32" t="s">
        <v>6</v>
      </c>
      <c r="C442" s="32" t="s">
        <v>2666</v>
      </c>
      <c r="D442" s="32" t="s">
        <v>2312</v>
      </c>
      <c r="E442" s="32" t="s">
        <v>2667</v>
      </c>
      <c r="F442" s="4">
        <v>20</v>
      </c>
      <c r="G442" s="10" t="str">
        <f t="shared" si="39"/>
        <v xml:space="preserve">2024/01 </v>
      </c>
      <c r="H442" s="10">
        <f t="shared" si="36"/>
        <v>20</v>
      </c>
      <c r="J442" t="s">
        <v>3100</v>
      </c>
      <c r="K442" t="s">
        <v>3099</v>
      </c>
      <c r="L442" t="s">
        <v>3101</v>
      </c>
      <c r="M442" s="8">
        <v>30</v>
      </c>
      <c r="N442" s="12">
        <f t="shared" si="37"/>
        <v>1.5</v>
      </c>
      <c r="O442" t="str">
        <f t="shared" si="40"/>
        <v xml:space="preserve">2024/01 </v>
      </c>
      <c r="P442">
        <f t="shared" si="41"/>
        <v>30</v>
      </c>
      <c r="Q442" t="e">
        <f>VLOOKUP(J442,'구매현황_2301-2603'!$E$2:$I$1312,5,0)</f>
        <v>#N/A</v>
      </c>
      <c r="R442" t="e">
        <f>VLOOKUP(Q442,리드타임!$B$3:$D$10,3,0)</f>
        <v>#N/A</v>
      </c>
      <c r="S442">
        <f t="shared" si="38"/>
        <v>6.75</v>
      </c>
    </row>
    <row r="443" spans="1:19" ht="15.75">
      <c r="A443" s="10">
        <v>442</v>
      </c>
      <c r="B443" s="32" t="s">
        <v>6</v>
      </c>
      <c r="C443" s="32" t="s">
        <v>2671</v>
      </c>
      <c r="D443" s="32" t="s">
        <v>2312</v>
      </c>
      <c r="E443" s="32" t="s">
        <v>2672</v>
      </c>
      <c r="F443" s="4">
        <v>112</v>
      </c>
      <c r="G443" s="10" t="str">
        <f t="shared" si="39"/>
        <v xml:space="preserve">2024/01 </v>
      </c>
      <c r="H443" s="10">
        <f t="shared" si="36"/>
        <v>120</v>
      </c>
      <c r="J443" t="s">
        <v>3103</v>
      </c>
      <c r="K443" t="s">
        <v>3102</v>
      </c>
      <c r="L443" t="s">
        <v>3104</v>
      </c>
      <c r="M443" s="8">
        <v>120</v>
      </c>
      <c r="N443" s="12">
        <f t="shared" si="37"/>
        <v>6</v>
      </c>
      <c r="O443" t="str">
        <f t="shared" si="40"/>
        <v xml:space="preserve">2024/01 </v>
      </c>
      <c r="P443">
        <f t="shared" si="41"/>
        <v>100</v>
      </c>
      <c r="Q443" t="e">
        <f>VLOOKUP(J443,'구매현황_2301-2603'!$E$2:$I$1312,5,0)</f>
        <v>#N/A</v>
      </c>
      <c r="R443" t="e">
        <f>VLOOKUP(Q443,리드타임!$B$3:$D$10,3,0)</f>
        <v>#N/A</v>
      </c>
      <c r="S443">
        <f t="shared" si="38"/>
        <v>27</v>
      </c>
    </row>
    <row r="444" spans="1:19" ht="15.75">
      <c r="A444" s="10">
        <v>443</v>
      </c>
      <c r="B444" s="32" t="s">
        <v>6</v>
      </c>
      <c r="C444" s="32" t="s">
        <v>2675</v>
      </c>
      <c r="D444" s="32" t="s">
        <v>2312</v>
      </c>
      <c r="E444" s="32" t="s">
        <v>1414</v>
      </c>
      <c r="F444" s="4">
        <v>30</v>
      </c>
      <c r="G444" s="10" t="str">
        <f t="shared" si="39"/>
        <v xml:space="preserve">2024/01 </v>
      </c>
      <c r="H444" s="10">
        <f t="shared" si="36"/>
        <v>30</v>
      </c>
      <c r="J444" t="s">
        <v>3106</v>
      </c>
      <c r="K444" t="s">
        <v>3105</v>
      </c>
      <c r="L444" t="s">
        <v>3107</v>
      </c>
      <c r="M444" s="8">
        <v>101</v>
      </c>
      <c r="N444" s="12">
        <f t="shared" si="37"/>
        <v>5.05</v>
      </c>
      <c r="O444" t="str">
        <f t="shared" si="40"/>
        <v xml:space="preserve">2024/01 </v>
      </c>
      <c r="P444">
        <f t="shared" si="41"/>
        <v>100</v>
      </c>
      <c r="Q444" t="e">
        <f>VLOOKUP(J444,'구매현황_2301-2603'!$E$2:$I$1312,5,0)</f>
        <v>#N/A</v>
      </c>
      <c r="R444" t="e">
        <f>VLOOKUP(Q444,리드타임!$B$3:$D$10,3,0)</f>
        <v>#N/A</v>
      </c>
      <c r="S444">
        <f t="shared" si="38"/>
        <v>22.725000000000001</v>
      </c>
    </row>
    <row r="445" spans="1:19" ht="15.75">
      <c r="A445" s="10">
        <v>444</v>
      </c>
      <c r="B445" s="32" t="s">
        <v>6</v>
      </c>
      <c r="C445" s="32" t="s">
        <v>2676</v>
      </c>
      <c r="D445" s="32" t="s">
        <v>2664</v>
      </c>
      <c r="E445" s="32" t="s">
        <v>2644</v>
      </c>
      <c r="F445" s="4">
        <v>5</v>
      </c>
      <c r="G445" s="10" t="str">
        <f t="shared" si="39"/>
        <v xml:space="preserve">2024/01 </v>
      </c>
      <c r="H445" s="10">
        <f t="shared" si="36"/>
        <v>10</v>
      </c>
      <c r="J445" t="s">
        <v>3109</v>
      </c>
      <c r="K445" t="s">
        <v>3108</v>
      </c>
      <c r="L445" t="s">
        <v>3110</v>
      </c>
      <c r="M445" s="8">
        <v>50</v>
      </c>
      <c r="N445" s="12">
        <f t="shared" si="37"/>
        <v>2.5</v>
      </c>
      <c r="O445" t="str">
        <f t="shared" si="40"/>
        <v xml:space="preserve">2024/01 </v>
      </c>
      <c r="P445">
        <f t="shared" si="41"/>
        <v>30</v>
      </c>
      <c r="Q445" t="e">
        <f>VLOOKUP(J445,'구매현황_2301-2603'!$E$2:$I$1312,5,0)</f>
        <v>#N/A</v>
      </c>
      <c r="R445" t="e">
        <f>VLOOKUP(Q445,리드타임!$B$3:$D$10,3,0)</f>
        <v>#N/A</v>
      </c>
      <c r="S445">
        <f t="shared" si="38"/>
        <v>11.25</v>
      </c>
    </row>
    <row r="446" spans="1:19" ht="15.75">
      <c r="A446" s="10">
        <v>445</v>
      </c>
      <c r="B446" s="32" t="s">
        <v>6</v>
      </c>
      <c r="C446" s="32" t="s">
        <v>2684</v>
      </c>
      <c r="D446" s="32" t="s">
        <v>2312</v>
      </c>
      <c r="E446" s="32" t="s">
        <v>2685</v>
      </c>
      <c r="F446" s="4">
        <v>16</v>
      </c>
      <c r="G446" s="10" t="str">
        <f t="shared" si="39"/>
        <v xml:space="preserve">2024/01 </v>
      </c>
      <c r="H446" s="10">
        <f t="shared" si="36"/>
        <v>200</v>
      </c>
      <c r="J446" t="s">
        <v>740</v>
      </c>
      <c r="K446" t="s">
        <v>739</v>
      </c>
      <c r="L446" t="s">
        <v>5261</v>
      </c>
      <c r="M446" s="8">
        <v>254</v>
      </c>
      <c r="N446" s="12">
        <f t="shared" si="37"/>
        <v>12.7</v>
      </c>
      <c r="O446" t="str">
        <f t="shared" si="40"/>
        <v xml:space="preserve">2024/01 </v>
      </c>
      <c r="P446">
        <f t="shared" si="41"/>
        <v>70</v>
      </c>
      <c r="Q446" t="e">
        <f>VLOOKUP(J446,'구매현황_2301-2603'!$E$2:$I$1312,5,0)</f>
        <v>#N/A</v>
      </c>
      <c r="R446" t="e">
        <f>VLOOKUP(Q446,리드타임!$B$3:$D$10,3,0)</f>
        <v>#N/A</v>
      </c>
      <c r="S446">
        <f t="shared" si="38"/>
        <v>57.15</v>
      </c>
    </row>
    <row r="447" spans="1:19" ht="15.75">
      <c r="A447" s="10">
        <v>446</v>
      </c>
      <c r="B447" s="32" t="s">
        <v>6</v>
      </c>
      <c r="C447" s="32" t="s">
        <v>2698</v>
      </c>
      <c r="D447" s="32" t="s">
        <v>2697</v>
      </c>
      <c r="E447" s="32" t="s">
        <v>2699</v>
      </c>
      <c r="F447" s="4">
        <v>2</v>
      </c>
      <c r="G447" s="10" t="str">
        <f t="shared" si="39"/>
        <v xml:space="preserve">2024/01 </v>
      </c>
      <c r="H447" s="10">
        <f t="shared" si="36"/>
        <v>2</v>
      </c>
      <c r="J447" t="s">
        <v>3112</v>
      </c>
      <c r="K447" t="s">
        <v>3111</v>
      </c>
      <c r="L447" t="s">
        <v>3113</v>
      </c>
      <c r="M447" s="8">
        <v>2</v>
      </c>
      <c r="N447" s="12">
        <f t="shared" si="37"/>
        <v>0.1</v>
      </c>
      <c r="O447" t="str">
        <f t="shared" si="40"/>
        <v xml:space="preserve">2024/01 </v>
      </c>
      <c r="P447">
        <f t="shared" si="41"/>
        <v>2</v>
      </c>
      <c r="Q447" t="e">
        <f>VLOOKUP(J447,'구매현황_2301-2603'!$E$2:$I$1312,5,0)</f>
        <v>#N/A</v>
      </c>
      <c r="R447" t="e">
        <f>VLOOKUP(Q447,리드타임!$B$3:$D$10,3,0)</f>
        <v>#N/A</v>
      </c>
      <c r="S447">
        <f t="shared" si="38"/>
        <v>0.45</v>
      </c>
    </row>
    <row r="448" spans="1:19" ht="15.75">
      <c r="A448" s="10">
        <v>447</v>
      </c>
      <c r="B448" s="32" t="s">
        <v>6</v>
      </c>
      <c r="C448" s="32" t="s">
        <v>2701</v>
      </c>
      <c r="D448" s="32" t="s">
        <v>2700</v>
      </c>
      <c r="E448" s="32" t="s">
        <v>2702</v>
      </c>
      <c r="F448" s="4">
        <v>3</v>
      </c>
      <c r="G448" s="10" t="str">
        <f t="shared" si="39"/>
        <v xml:space="preserve">2024/01 </v>
      </c>
      <c r="H448" s="10">
        <f t="shared" si="36"/>
        <v>3</v>
      </c>
      <c r="J448" t="s">
        <v>742</v>
      </c>
      <c r="K448" t="s">
        <v>741</v>
      </c>
      <c r="L448" t="s">
        <v>743</v>
      </c>
      <c r="M448" s="8">
        <v>338</v>
      </c>
      <c r="N448" s="12">
        <f t="shared" si="37"/>
        <v>16.899999999999999</v>
      </c>
      <c r="O448" t="str">
        <f t="shared" si="40"/>
        <v xml:space="preserve">2024/01 </v>
      </c>
      <c r="P448">
        <f t="shared" si="41"/>
        <v>300</v>
      </c>
      <c r="Q448" t="str">
        <f>VLOOKUP(J448,'구매현황_2301-2603'!$E$2:$I$1312,5,0)</f>
        <v>Fiberwit Link Communication Co.,LTD</v>
      </c>
      <c r="R448">
        <f>VLOOKUP(Q448,리드타임!$B$3:$D$10,3,0)</f>
        <v>60</v>
      </c>
      <c r="S448">
        <f t="shared" si="38"/>
        <v>50.699999999999996</v>
      </c>
    </row>
    <row r="449" spans="1:19" ht="15.75">
      <c r="A449" s="10">
        <v>448</v>
      </c>
      <c r="B449" s="32" t="s">
        <v>6</v>
      </c>
      <c r="C449" s="32" t="s">
        <v>2704</v>
      </c>
      <c r="D449" s="32" t="s">
        <v>2703</v>
      </c>
      <c r="E449" s="32" t="s">
        <v>2705</v>
      </c>
      <c r="F449" s="4">
        <v>5</v>
      </c>
      <c r="G449" s="10" t="str">
        <f t="shared" si="39"/>
        <v xml:space="preserve">2024/01 </v>
      </c>
      <c r="H449" s="10">
        <f t="shared" si="36"/>
        <v>6</v>
      </c>
      <c r="J449" t="s">
        <v>745</v>
      </c>
      <c r="K449" t="s">
        <v>744</v>
      </c>
      <c r="L449" t="s">
        <v>746</v>
      </c>
      <c r="M449" s="8">
        <v>2522</v>
      </c>
      <c r="N449" s="12">
        <f t="shared" si="37"/>
        <v>126.1</v>
      </c>
      <c r="O449" t="str">
        <f t="shared" si="40"/>
        <v xml:space="preserve">2025/03 </v>
      </c>
      <c r="P449">
        <f t="shared" si="41"/>
        <v>750</v>
      </c>
      <c r="Q449" t="str">
        <f>VLOOKUP(J449,'구매현황_2301-2603'!$E$2:$I$1312,5,0)</f>
        <v>Fiberwit Link Communication Co.,LTD</v>
      </c>
      <c r="R449">
        <f>VLOOKUP(Q449,리드타임!$B$3:$D$10,3,0)</f>
        <v>60</v>
      </c>
      <c r="S449">
        <f t="shared" si="38"/>
        <v>378.29999999999995</v>
      </c>
    </row>
    <row r="450" spans="1:19" ht="15.75">
      <c r="A450" s="10">
        <v>449</v>
      </c>
      <c r="B450" s="32" t="s">
        <v>6</v>
      </c>
      <c r="C450" s="32" t="s">
        <v>2722</v>
      </c>
      <c r="D450" s="32" t="s">
        <v>1267</v>
      </c>
      <c r="E450" s="32" t="s">
        <v>2723</v>
      </c>
      <c r="F450" s="4">
        <v>93</v>
      </c>
      <c r="G450" s="10" t="str">
        <f t="shared" si="39"/>
        <v xml:space="preserve">2024/02 </v>
      </c>
      <c r="H450" s="10">
        <f t="shared" ref="H450:H513" si="42">_xlfn.MAXIFS(F:F,C:C,C450,G:G,G450)</f>
        <v>93</v>
      </c>
      <c r="J450" t="s">
        <v>748</v>
      </c>
      <c r="K450" t="s">
        <v>747</v>
      </c>
      <c r="L450" t="s">
        <v>749</v>
      </c>
      <c r="M450" s="8">
        <v>6914</v>
      </c>
      <c r="N450" s="12">
        <f t="shared" ref="N450:N513" si="43">+M450/20</f>
        <v>345.7</v>
      </c>
      <c r="O450" t="str">
        <f t="shared" si="40"/>
        <v xml:space="preserve">2025/12 </v>
      </c>
      <c r="P450">
        <f t="shared" si="41"/>
        <v>812</v>
      </c>
      <c r="Q450" t="str">
        <f>VLOOKUP(J450,'구매현황_2301-2603'!$E$2:$I$1312,5,0)</f>
        <v>Fiberwit Link Communication Co.,LTD</v>
      </c>
      <c r="R450">
        <f>VLOOKUP(Q450,리드타임!$B$3:$D$10,3,0)</f>
        <v>60</v>
      </c>
      <c r="S450">
        <f t="shared" ref="S450:S513" si="44">IFERROR(N450/20*R450,N450/20*90)</f>
        <v>1037.0999999999999</v>
      </c>
    </row>
    <row r="451" spans="1:19" ht="15.75">
      <c r="A451" s="10">
        <v>450</v>
      </c>
      <c r="B451" s="32" t="s">
        <v>6</v>
      </c>
      <c r="C451" s="32" t="s">
        <v>2728</v>
      </c>
      <c r="D451" s="32" t="s">
        <v>1267</v>
      </c>
      <c r="E451" s="32" t="s">
        <v>2729</v>
      </c>
      <c r="F451" s="4">
        <v>6</v>
      </c>
      <c r="G451" s="10" t="str">
        <f t="shared" ref="G451:G514" si="45">INDEX($B$2:$B$9999,MATCH(_xlfn.MAXIFS($F$2:$F$9999,$C$2:$C$9999,C451),$F$1:$F$9999,0))</f>
        <v xml:space="preserve">2024/01 </v>
      </c>
      <c r="H451" s="10">
        <f t="shared" si="42"/>
        <v>30</v>
      </c>
      <c r="J451" t="s">
        <v>3115</v>
      </c>
      <c r="K451" t="s">
        <v>3114</v>
      </c>
      <c r="L451" t="s">
        <v>3116</v>
      </c>
      <c r="M451" s="8">
        <v>30</v>
      </c>
      <c r="N451" s="12">
        <f t="shared" si="43"/>
        <v>1.5</v>
      </c>
      <c r="O451" t="str">
        <f t="shared" ref="O451:O514" si="46">VLOOKUP(J451,$C$2:$G$9999,5,0)</f>
        <v xml:space="preserve">2024/01 </v>
      </c>
      <c r="P451">
        <f t="shared" ref="P451:P514" si="47">VLOOKUP(J451,$C$2:$H$9999,6,0)</f>
        <v>30</v>
      </c>
      <c r="Q451" t="e">
        <f>VLOOKUP(J451,'구매현황_2301-2603'!$E$2:$I$1312,5,0)</f>
        <v>#N/A</v>
      </c>
      <c r="R451" t="e">
        <f>VLOOKUP(Q451,리드타임!$B$3:$D$10,3,0)</f>
        <v>#N/A</v>
      </c>
      <c r="S451">
        <f t="shared" si="44"/>
        <v>6.75</v>
      </c>
    </row>
    <row r="452" spans="1:19" ht="15.75">
      <c r="A452" s="10">
        <v>451</v>
      </c>
      <c r="B452" s="32" t="s">
        <v>6</v>
      </c>
      <c r="C452" s="32" t="s">
        <v>2741</v>
      </c>
      <c r="D452" s="32" t="s">
        <v>2732</v>
      </c>
      <c r="E452" s="32" t="s">
        <v>2742</v>
      </c>
      <c r="F452" s="4">
        <v>33</v>
      </c>
      <c r="G452" s="10" t="str">
        <f t="shared" si="45"/>
        <v xml:space="preserve">2024/01 </v>
      </c>
      <c r="H452" s="10">
        <f t="shared" si="42"/>
        <v>50</v>
      </c>
      <c r="J452" t="s">
        <v>3118</v>
      </c>
      <c r="K452" t="s">
        <v>3117</v>
      </c>
      <c r="L452" t="s">
        <v>3119</v>
      </c>
      <c r="M452" s="8">
        <v>20</v>
      </c>
      <c r="N452" s="12">
        <f t="shared" si="43"/>
        <v>1</v>
      </c>
      <c r="O452" t="str">
        <f t="shared" si="46"/>
        <v xml:space="preserve">2024/01 </v>
      </c>
      <c r="P452">
        <f t="shared" si="47"/>
        <v>20</v>
      </c>
      <c r="Q452" t="e">
        <f>VLOOKUP(J452,'구매현황_2301-2603'!$E$2:$I$1312,5,0)</f>
        <v>#N/A</v>
      </c>
      <c r="R452" t="e">
        <f>VLOOKUP(Q452,리드타임!$B$3:$D$10,3,0)</f>
        <v>#N/A</v>
      </c>
      <c r="S452">
        <f t="shared" si="44"/>
        <v>4.5</v>
      </c>
    </row>
    <row r="453" spans="1:19" ht="15.75">
      <c r="A453" s="10">
        <v>452</v>
      </c>
      <c r="B453" s="32" t="s">
        <v>6</v>
      </c>
      <c r="C453" s="32" t="s">
        <v>2743</v>
      </c>
      <c r="D453" s="32" t="s">
        <v>2732</v>
      </c>
      <c r="E453" s="32" t="s">
        <v>2744</v>
      </c>
      <c r="F453" s="4">
        <v>50</v>
      </c>
      <c r="G453" s="10" t="str">
        <f t="shared" si="45"/>
        <v xml:space="preserve">2024/01 </v>
      </c>
      <c r="H453" s="10">
        <f t="shared" si="42"/>
        <v>60</v>
      </c>
      <c r="J453" t="s">
        <v>3121</v>
      </c>
      <c r="K453" t="s">
        <v>3120</v>
      </c>
      <c r="L453" t="s">
        <v>3122</v>
      </c>
      <c r="M453" s="8">
        <v>80</v>
      </c>
      <c r="N453" s="12">
        <f t="shared" si="43"/>
        <v>4</v>
      </c>
      <c r="O453" t="str">
        <f t="shared" si="46"/>
        <v xml:space="preserve">2024/01 </v>
      </c>
      <c r="P453">
        <f t="shared" si="47"/>
        <v>50</v>
      </c>
      <c r="Q453" t="e">
        <f>VLOOKUP(J453,'구매현황_2301-2603'!$E$2:$I$1312,5,0)</f>
        <v>#N/A</v>
      </c>
      <c r="R453" t="e">
        <f>VLOOKUP(Q453,리드타임!$B$3:$D$10,3,0)</f>
        <v>#N/A</v>
      </c>
      <c r="S453">
        <f t="shared" si="44"/>
        <v>18</v>
      </c>
    </row>
    <row r="454" spans="1:19" ht="15.75">
      <c r="A454" s="10">
        <v>453</v>
      </c>
      <c r="B454" s="32" t="s">
        <v>6</v>
      </c>
      <c r="C454" s="32" t="s">
        <v>2749</v>
      </c>
      <c r="D454" s="32" t="s">
        <v>1267</v>
      </c>
      <c r="E454" s="32" t="s">
        <v>2750</v>
      </c>
      <c r="F454" s="4">
        <v>40</v>
      </c>
      <c r="G454" s="10" t="str">
        <f t="shared" si="45"/>
        <v xml:space="preserve">2024/01 </v>
      </c>
      <c r="H454" s="10">
        <f t="shared" si="42"/>
        <v>100</v>
      </c>
      <c r="J454" t="s">
        <v>3124</v>
      </c>
      <c r="K454" t="s">
        <v>3123</v>
      </c>
      <c r="L454" t="s">
        <v>3125</v>
      </c>
      <c r="M454" s="8">
        <v>20</v>
      </c>
      <c r="N454" s="12">
        <f t="shared" si="43"/>
        <v>1</v>
      </c>
      <c r="O454" t="str">
        <f t="shared" si="46"/>
        <v xml:space="preserve">2024/01 </v>
      </c>
      <c r="P454">
        <f t="shared" si="47"/>
        <v>20</v>
      </c>
      <c r="Q454" t="e">
        <f>VLOOKUP(J454,'구매현황_2301-2603'!$E$2:$I$1312,5,0)</f>
        <v>#N/A</v>
      </c>
      <c r="R454" t="e">
        <f>VLOOKUP(Q454,리드타임!$B$3:$D$10,3,0)</f>
        <v>#N/A</v>
      </c>
      <c r="S454">
        <f t="shared" si="44"/>
        <v>4.5</v>
      </c>
    </row>
    <row r="455" spans="1:19" ht="15.75">
      <c r="A455" s="10">
        <v>454</v>
      </c>
      <c r="B455" s="32" t="s">
        <v>6</v>
      </c>
      <c r="C455" s="32" t="s">
        <v>2788</v>
      </c>
      <c r="D455" s="32" t="s">
        <v>1426</v>
      </c>
      <c r="E455" s="32" t="s">
        <v>2789</v>
      </c>
      <c r="F455" s="4">
        <v>5</v>
      </c>
      <c r="G455" s="10" t="str">
        <f t="shared" si="45"/>
        <v xml:space="preserve">2024/01 </v>
      </c>
      <c r="H455" s="10">
        <f t="shared" si="42"/>
        <v>5</v>
      </c>
      <c r="J455" t="s">
        <v>751</v>
      </c>
      <c r="K455" t="s">
        <v>750</v>
      </c>
      <c r="L455" t="s">
        <v>752</v>
      </c>
      <c r="M455" s="8">
        <v>200</v>
      </c>
      <c r="N455" s="12">
        <f t="shared" si="43"/>
        <v>10</v>
      </c>
      <c r="O455" t="str">
        <f t="shared" si="46"/>
        <v xml:space="preserve">2024/01 </v>
      </c>
      <c r="P455">
        <f t="shared" si="47"/>
        <v>100</v>
      </c>
      <c r="Q455" t="e">
        <f>VLOOKUP(J455,'구매현황_2301-2603'!$E$2:$I$1312,5,0)</f>
        <v>#N/A</v>
      </c>
      <c r="R455" t="e">
        <f>VLOOKUP(Q455,리드타임!$B$3:$D$10,3,0)</f>
        <v>#N/A</v>
      </c>
      <c r="S455">
        <f t="shared" si="44"/>
        <v>45</v>
      </c>
    </row>
    <row r="456" spans="1:19" ht="15.75">
      <c r="A456" s="10">
        <v>455</v>
      </c>
      <c r="B456" s="32" t="s">
        <v>6</v>
      </c>
      <c r="C456" s="32" t="s">
        <v>2813</v>
      </c>
      <c r="D456" s="32" t="s">
        <v>1443</v>
      </c>
      <c r="E456" s="32" t="s">
        <v>2814</v>
      </c>
      <c r="F456" s="4">
        <v>20</v>
      </c>
      <c r="G456" s="10" t="str">
        <f t="shared" si="45"/>
        <v xml:space="preserve">2024/01 </v>
      </c>
      <c r="H456" s="10">
        <f t="shared" si="42"/>
        <v>80</v>
      </c>
      <c r="J456" t="s">
        <v>754</v>
      </c>
      <c r="K456" t="s">
        <v>753</v>
      </c>
      <c r="L456" t="s">
        <v>755</v>
      </c>
      <c r="M456" s="8">
        <v>380</v>
      </c>
      <c r="N456" s="12">
        <f t="shared" si="43"/>
        <v>19</v>
      </c>
      <c r="O456" t="str">
        <f t="shared" si="46"/>
        <v xml:space="preserve">2024/01 </v>
      </c>
      <c r="P456">
        <f t="shared" si="47"/>
        <v>300</v>
      </c>
      <c r="Q456" t="e">
        <f>VLOOKUP(J456,'구매현황_2301-2603'!$E$2:$I$1312,5,0)</f>
        <v>#N/A</v>
      </c>
      <c r="R456" t="e">
        <f>VLOOKUP(Q456,리드타임!$B$3:$D$10,3,0)</f>
        <v>#N/A</v>
      </c>
      <c r="S456">
        <f t="shared" si="44"/>
        <v>85.5</v>
      </c>
    </row>
    <row r="457" spans="1:19" ht="15.75">
      <c r="A457" s="10">
        <v>456</v>
      </c>
      <c r="B457" s="32" t="s">
        <v>6</v>
      </c>
      <c r="C457" s="32" t="s">
        <v>2821</v>
      </c>
      <c r="D457" s="32" t="s">
        <v>2762</v>
      </c>
      <c r="E457" s="32" t="s">
        <v>2822</v>
      </c>
      <c r="F457" s="4">
        <v>3</v>
      </c>
      <c r="G457" s="10" t="str">
        <f t="shared" si="45"/>
        <v xml:space="preserve">2024/01 </v>
      </c>
      <c r="H457" s="10">
        <f t="shared" si="42"/>
        <v>50</v>
      </c>
      <c r="J457" t="s">
        <v>757</v>
      </c>
      <c r="K457" t="s">
        <v>756</v>
      </c>
      <c r="L457" t="s">
        <v>758</v>
      </c>
      <c r="M457" s="8">
        <v>901</v>
      </c>
      <c r="N457" s="12">
        <f t="shared" si="43"/>
        <v>45.05</v>
      </c>
      <c r="O457" t="str">
        <f t="shared" si="46"/>
        <v xml:space="preserve">2025/02 </v>
      </c>
      <c r="P457">
        <f t="shared" si="47"/>
        <v>249</v>
      </c>
      <c r="Q457" t="str">
        <f>VLOOKUP(J457,'구매현황_2301-2603'!$E$2:$I$1312,5,0)</f>
        <v>Fiberwit Link Communication Co.,LTD</v>
      </c>
      <c r="R457">
        <f>VLOOKUP(Q457,리드타임!$B$3:$D$10,3,0)</f>
        <v>60</v>
      </c>
      <c r="S457">
        <f t="shared" si="44"/>
        <v>135.15</v>
      </c>
    </row>
    <row r="458" spans="1:19" ht="15.75">
      <c r="A458" s="10">
        <v>457</v>
      </c>
      <c r="B458" s="32" t="s">
        <v>6</v>
      </c>
      <c r="C458" s="32" t="s">
        <v>2825</v>
      </c>
      <c r="D458" s="32" t="s">
        <v>2762</v>
      </c>
      <c r="E458" s="32" t="s">
        <v>2826</v>
      </c>
      <c r="F458" s="4">
        <v>7</v>
      </c>
      <c r="G458" s="10" t="str">
        <f t="shared" si="45"/>
        <v xml:space="preserve">2024/01 </v>
      </c>
      <c r="H458" s="10">
        <f t="shared" si="42"/>
        <v>30</v>
      </c>
      <c r="J458" t="s">
        <v>760</v>
      </c>
      <c r="K458" t="s">
        <v>759</v>
      </c>
      <c r="L458" t="s">
        <v>761</v>
      </c>
      <c r="M458" s="8">
        <v>-1304</v>
      </c>
      <c r="N458" s="12">
        <f t="shared" si="43"/>
        <v>-65.2</v>
      </c>
      <c r="O458" t="str">
        <f t="shared" si="46"/>
        <v xml:space="preserve">2026/04 </v>
      </c>
      <c r="P458">
        <f t="shared" si="47"/>
        <v>708</v>
      </c>
      <c r="Q458" t="e">
        <f>VLOOKUP(J458,'구매현황_2301-2603'!$E$2:$I$1312,5,0)</f>
        <v>#N/A</v>
      </c>
      <c r="R458" t="e">
        <f>VLOOKUP(Q458,리드타임!$B$3:$D$10,3,0)</f>
        <v>#N/A</v>
      </c>
      <c r="S458">
        <f t="shared" si="44"/>
        <v>-293.40000000000003</v>
      </c>
    </row>
    <row r="459" spans="1:19" ht="15.75">
      <c r="A459" s="10">
        <v>458</v>
      </c>
      <c r="B459" s="32" t="s">
        <v>6</v>
      </c>
      <c r="C459" s="32" t="s">
        <v>2831</v>
      </c>
      <c r="D459" s="32" t="s">
        <v>1401</v>
      </c>
      <c r="E459" s="32" t="s">
        <v>2832</v>
      </c>
      <c r="F459" s="4">
        <v>440</v>
      </c>
      <c r="G459" s="10" t="str">
        <f t="shared" si="45"/>
        <v xml:space="preserve">2024/08 </v>
      </c>
      <c r="H459" s="10">
        <f t="shared" si="42"/>
        <v>600</v>
      </c>
      <c r="J459" t="s">
        <v>3127</v>
      </c>
      <c r="K459" t="s">
        <v>3126</v>
      </c>
      <c r="L459" t="s">
        <v>5261</v>
      </c>
      <c r="M459" s="8">
        <v>1</v>
      </c>
      <c r="N459" s="12">
        <f t="shared" si="43"/>
        <v>0.05</v>
      </c>
      <c r="O459" t="str">
        <f t="shared" si="46"/>
        <v xml:space="preserve">2024/01 </v>
      </c>
      <c r="P459">
        <f t="shared" si="47"/>
        <v>1</v>
      </c>
      <c r="Q459" t="e">
        <f>VLOOKUP(J459,'구매현황_2301-2603'!$E$2:$I$1312,5,0)</f>
        <v>#N/A</v>
      </c>
      <c r="R459" t="e">
        <f>VLOOKUP(Q459,리드타임!$B$3:$D$10,3,0)</f>
        <v>#N/A</v>
      </c>
      <c r="S459">
        <f t="shared" si="44"/>
        <v>0.22500000000000001</v>
      </c>
    </row>
    <row r="460" spans="1:19" ht="15.75">
      <c r="A460" s="10">
        <v>459</v>
      </c>
      <c r="B460" s="32" t="s">
        <v>6</v>
      </c>
      <c r="C460" s="32" t="s">
        <v>2834</v>
      </c>
      <c r="D460" s="32" t="s">
        <v>1401</v>
      </c>
      <c r="E460" s="32" t="s">
        <v>1414</v>
      </c>
      <c r="F460" s="4">
        <v>110</v>
      </c>
      <c r="G460" s="10" t="str">
        <f t="shared" si="45"/>
        <v xml:space="preserve">2024/01 </v>
      </c>
      <c r="H460" s="10">
        <f t="shared" si="42"/>
        <v>110</v>
      </c>
      <c r="J460" t="s">
        <v>763</v>
      </c>
      <c r="K460" t="s">
        <v>762</v>
      </c>
      <c r="L460" t="s">
        <v>5261</v>
      </c>
      <c r="M460" s="8">
        <v>65</v>
      </c>
      <c r="N460" s="12">
        <f t="shared" si="43"/>
        <v>3.25</v>
      </c>
      <c r="O460" t="str">
        <f t="shared" si="46"/>
        <v xml:space="preserve">2024/01 </v>
      </c>
      <c r="P460">
        <f t="shared" si="47"/>
        <v>40</v>
      </c>
      <c r="Q460" t="e">
        <f>VLOOKUP(J460,'구매현황_2301-2603'!$E$2:$I$1312,5,0)</f>
        <v>#N/A</v>
      </c>
      <c r="R460" t="e">
        <f>VLOOKUP(Q460,리드타임!$B$3:$D$10,3,0)</f>
        <v>#N/A</v>
      </c>
      <c r="S460">
        <f t="shared" si="44"/>
        <v>14.625</v>
      </c>
    </row>
    <row r="461" spans="1:19" ht="15.75">
      <c r="A461" s="10">
        <v>460</v>
      </c>
      <c r="B461" s="32" t="s">
        <v>6</v>
      </c>
      <c r="C461" s="32" t="s">
        <v>2835</v>
      </c>
      <c r="D461" s="32" t="s">
        <v>1401</v>
      </c>
      <c r="E461" s="32" t="s">
        <v>2836</v>
      </c>
      <c r="F461" s="4">
        <v>398</v>
      </c>
      <c r="G461" s="10" t="str">
        <f t="shared" si="45"/>
        <v xml:space="preserve">2025/11 </v>
      </c>
      <c r="H461" s="10">
        <f t="shared" si="42"/>
        <v>615</v>
      </c>
      <c r="J461" t="s">
        <v>765</v>
      </c>
      <c r="K461" t="s">
        <v>764</v>
      </c>
      <c r="L461" t="s">
        <v>766</v>
      </c>
      <c r="M461" s="8">
        <v>2</v>
      </c>
      <c r="N461" s="12">
        <f t="shared" si="43"/>
        <v>0.1</v>
      </c>
      <c r="O461" t="str">
        <f t="shared" si="46"/>
        <v xml:space="preserve">2024/01 </v>
      </c>
      <c r="P461">
        <f t="shared" si="47"/>
        <v>2</v>
      </c>
      <c r="Q461" t="e">
        <f>VLOOKUP(J461,'구매현황_2301-2603'!$E$2:$I$1312,5,0)</f>
        <v>#N/A</v>
      </c>
      <c r="R461" t="e">
        <f>VLOOKUP(Q461,리드타임!$B$3:$D$10,3,0)</f>
        <v>#N/A</v>
      </c>
      <c r="S461">
        <f t="shared" si="44"/>
        <v>0.45</v>
      </c>
    </row>
    <row r="462" spans="1:19" ht="15.75">
      <c r="A462" s="10">
        <v>461</v>
      </c>
      <c r="B462" s="32" t="s">
        <v>6</v>
      </c>
      <c r="C462" s="32" t="s">
        <v>2838</v>
      </c>
      <c r="D462" s="32" t="s">
        <v>1401</v>
      </c>
      <c r="E462" s="32" t="s">
        <v>2839</v>
      </c>
      <c r="F462" s="4">
        <v>30</v>
      </c>
      <c r="G462" s="10" t="str">
        <f t="shared" si="45"/>
        <v xml:space="preserve">2024/01 </v>
      </c>
      <c r="H462" s="10">
        <f t="shared" si="42"/>
        <v>200</v>
      </c>
      <c r="J462" t="s">
        <v>768</v>
      </c>
      <c r="K462" t="s">
        <v>767</v>
      </c>
      <c r="L462" t="s">
        <v>769</v>
      </c>
      <c r="M462" s="8">
        <v>69</v>
      </c>
      <c r="N462" s="12">
        <f t="shared" si="43"/>
        <v>3.45</v>
      </c>
      <c r="O462" t="str">
        <f t="shared" si="46"/>
        <v xml:space="preserve">2024/01 </v>
      </c>
      <c r="P462">
        <f t="shared" si="47"/>
        <v>50</v>
      </c>
      <c r="Q462" t="e">
        <f>VLOOKUP(J462,'구매현황_2301-2603'!$E$2:$I$1312,5,0)</f>
        <v>#N/A</v>
      </c>
      <c r="R462" t="e">
        <f>VLOOKUP(Q462,리드타임!$B$3:$D$10,3,0)</f>
        <v>#N/A</v>
      </c>
      <c r="S462">
        <f t="shared" si="44"/>
        <v>15.525000000000002</v>
      </c>
    </row>
    <row r="463" spans="1:19" ht="15.75">
      <c r="A463" s="10">
        <v>462</v>
      </c>
      <c r="B463" s="32" t="s">
        <v>6</v>
      </c>
      <c r="C463" s="32" t="s">
        <v>2840</v>
      </c>
      <c r="D463" s="32" t="s">
        <v>1401</v>
      </c>
      <c r="E463" s="32" t="s">
        <v>2841</v>
      </c>
      <c r="F463" s="4">
        <v>40</v>
      </c>
      <c r="G463" s="10" t="str">
        <f t="shared" si="45"/>
        <v xml:space="preserve">2024/07 </v>
      </c>
      <c r="H463" s="10">
        <f t="shared" si="42"/>
        <v>280</v>
      </c>
      <c r="J463" t="s">
        <v>771</v>
      </c>
      <c r="K463" t="s">
        <v>770</v>
      </c>
      <c r="L463" t="s">
        <v>772</v>
      </c>
      <c r="M463" s="8">
        <v>3135</v>
      </c>
      <c r="N463" s="12">
        <f t="shared" si="43"/>
        <v>156.75</v>
      </c>
      <c r="O463" t="str">
        <f t="shared" si="46"/>
        <v xml:space="preserve">2025/12 </v>
      </c>
      <c r="P463">
        <f t="shared" si="47"/>
        <v>861</v>
      </c>
      <c r="Q463" t="str">
        <f>VLOOKUP(J463,'구매현황_2301-2603'!$E$2:$I$1312,5,0)</f>
        <v>Fiberwit Link Communication Co.,LTD</v>
      </c>
      <c r="R463">
        <f>VLOOKUP(Q463,리드타임!$B$3:$D$10,3,0)</f>
        <v>60</v>
      </c>
      <c r="S463">
        <f t="shared" si="44"/>
        <v>470.25</v>
      </c>
    </row>
    <row r="464" spans="1:19" ht="15.75">
      <c r="A464" s="10">
        <v>463</v>
      </c>
      <c r="B464" s="32" t="s">
        <v>6</v>
      </c>
      <c r="C464" s="32" t="s">
        <v>2844</v>
      </c>
      <c r="D464" s="32" t="s">
        <v>1401</v>
      </c>
      <c r="E464" s="32" t="s">
        <v>2845</v>
      </c>
      <c r="F464" s="4">
        <v>18</v>
      </c>
      <c r="G464" s="10" t="str">
        <f t="shared" si="45"/>
        <v xml:space="preserve">2024/01 </v>
      </c>
      <c r="H464" s="10">
        <f t="shared" si="42"/>
        <v>30</v>
      </c>
      <c r="J464" t="s">
        <v>774</v>
      </c>
      <c r="K464" t="s">
        <v>773</v>
      </c>
      <c r="L464" t="s">
        <v>775</v>
      </c>
      <c r="M464" s="8">
        <v>5960</v>
      </c>
      <c r="N464" s="12">
        <f t="shared" si="43"/>
        <v>298</v>
      </c>
      <c r="O464" t="str">
        <f t="shared" si="46"/>
        <v xml:space="preserve">2025/12 </v>
      </c>
      <c r="P464">
        <f t="shared" si="47"/>
        <v>1110</v>
      </c>
      <c r="Q464" t="str">
        <f>VLOOKUP(J464,'구매현황_2301-2603'!$E$2:$I$1312,5,0)</f>
        <v>Fiberwit Link Communication Co.,LTD</v>
      </c>
      <c r="R464">
        <f>VLOOKUP(Q464,리드타임!$B$3:$D$10,3,0)</f>
        <v>60</v>
      </c>
      <c r="S464">
        <f t="shared" si="44"/>
        <v>894</v>
      </c>
    </row>
    <row r="465" spans="1:19" ht="15.75">
      <c r="A465" s="10">
        <v>464</v>
      </c>
      <c r="B465" s="32" t="s">
        <v>6</v>
      </c>
      <c r="C465" s="32" t="s">
        <v>2848</v>
      </c>
      <c r="D465" s="32" t="s">
        <v>1401</v>
      </c>
      <c r="E465" s="32" t="s">
        <v>2849</v>
      </c>
      <c r="F465" s="4">
        <v>170</v>
      </c>
      <c r="G465" s="10" t="str">
        <f t="shared" si="45"/>
        <v xml:space="preserve">2024/04 </v>
      </c>
      <c r="H465" s="10">
        <f t="shared" si="42"/>
        <v>380</v>
      </c>
      <c r="J465" t="s">
        <v>3129</v>
      </c>
      <c r="K465" t="s">
        <v>3128</v>
      </c>
      <c r="L465" t="s">
        <v>3130</v>
      </c>
      <c r="M465" s="8">
        <v>80</v>
      </c>
      <c r="N465" s="12">
        <f t="shared" si="43"/>
        <v>4</v>
      </c>
      <c r="O465" t="str">
        <f t="shared" si="46"/>
        <v xml:space="preserve">2024/01 </v>
      </c>
      <c r="P465">
        <f t="shared" si="47"/>
        <v>50</v>
      </c>
      <c r="Q465" t="e">
        <f>VLOOKUP(J465,'구매현황_2301-2603'!$E$2:$I$1312,5,0)</f>
        <v>#N/A</v>
      </c>
      <c r="R465" t="e">
        <f>VLOOKUP(Q465,리드타임!$B$3:$D$10,3,0)</f>
        <v>#N/A</v>
      </c>
      <c r="S465">
        <f t="shared" si="44"/>
        <v>18</v>
      </c>
    </row>
    <row r="466" spans="1:19" ht="15.75">
      <c r="A466" s="10">
        <v>465</v>
      </c>
      <c r="B466" s="32" t="s">
        <v>6</v>
      </c>
      <c r="C466" s="32" t="s">
        <v>2850</v>
      </c>
      <c r="D466" s="32" t="s">
        <v>1401</v>
      </c>
      <c r="E466" s="32" t="s">
        <v>2851</v>
      </c>
      <c r="F466" s="4">
        <v>168</v>
      </c>
      <c r="G466" s="10" t="str">
        <f t="shared" si="45"/>
        <v xml:space="preserve">2024/01 </v>
      </c>
      <c r="H466" s="10">
        <f t="shared" si="42"/>
        <v>200</v>
      </c>
      <c r="J466" t="s">
        <v>3132</v>
      </c>
      <c r="K466" t="s">
        <v>3131</v>
      </c>
      <c r="L466" t="s">
        <v>3133</v>
      </c>
      <c r="M466" s="8">
        <v>30</v>
      </c>
      <c r="N466" s="12">
        <f t="shared" si="43"/>
        <v>1.5</v>
      </c>
      <c r="O466" t="str">
        <f t="shared" si="46"/>
        <v xml:space="preserve">2024/01 </v>
      </c>
      <c r="P466">
        <f t="shared" si="47"/>
        <v>30</v>
      </c>
      <c r="Q466" t="e">
        <f>VLOOKUP(J466,'구매현황_2301-2603'!$E$2:$I$1312,5,0)</f>
        <v>#N/A</v>
      </c>
      <c r="R466" t="e">
        <f>VLOOKUP(Q466,리드타임!$B$3:$D$10,3,0)</f>
        <v>#N/A</v>
      </c>
      <c r="S466">
        <f t="shared" si="44"/>
        <v>6.75</v>
      </c>
    </row>
    <row r="467" spans="1:19" ht="15.75">
      <c r="A467" s="10">
        <v>466</v>
      </c>
      <c r="B467" s="32" t="s">
        <v>6</v>
      </c>
      <c r="C467" s="32" t="s">
        <v>2854</v>
      </c>
      <c r="D467" s="32" t="s">
        <v>1401</v>
      </c>
      <c r="E467" s="32" t="s">
        <v>2855</v>
      </c>
      <c r="F467" s="4">
        <v>320</v>
      </c>
      <c r="G467" s="10" t="str">
        <f t="shared" si="45"/>
        <v xml:space="preserve">2024/02 </v>
      </c>
      <c r="H467" s="10">
        <f t="shared" si="42"/>
        <v>320</v>
      </c>
      <c r="J467" t="s">
        <v>777</v>
      </c>
      <c r="K467" t="s">
        <v>776</v>
      </c>
      <c r="L467" t="s">
        <v>5261</v>
      </c>
      <c r="M467" s="8">
        <v>20</v>
      </c>
      <c r="N467" s="12">
        <f t="shared" si="43"/>
        <v>1</v>
      </c>
      <c r="O467" t="str">
        <f t="shared" si="46"/>
        <v xml:space="preserve">2024/01 </v>
      </c>
      <c r="P467">
        <f t="shared" si="47"/>
        <v>20</v>
      </c>
      <c r="Q467" t="e">
        <f>VLOOKUP(J467,'구매현황_2301-2603'!$E$2:$I$1312,5,0)</f>
        <v>#N/A</v>
      </c>
      <c r="R467" t="e">
        <f>VLOOKUP(Q467,리드타임!$B$3:$D$10,3,0)</f>
        <v>#N/A</v>
      </c>
      <c r="S467">
        <f t="shared" si="44"/>
        <v>4.5</v>
      </c>
    </row>
    <row r="468" spans="1:19" ht="15.75">
      <c r="A468" s="10">
        <v>467</v>
      </c>
      <c r="B468" s="32" t="s">
        <v>6</v>
      </c>
      <c r="C468" s="32" t="s">
        <v>2873</v>
      </c>
      <c r="D468" s="32" t="s">
        <v>1405</v>
      </c>
      <c r="E468" s="32" t="s">
        <v>2874</v>
      </c>
      <c r="F468" s="4">
        <v>50</v>
      </c>
      <c r="G468" s="10" t="str">
        <f t="shared" si="45"/>
        <v xml:space="preserve">2024/01 </v>
      </c>
      <c r="H468" s="10">
        <f t="shared" si="42"/>
        <v>100</v>
      </c>
      <c r="J468" t="s">
        <v>3135</v>
      </c>
      <c r="K468" t="s">
        <v>3134</v>
      </c>
      <c r="L468" t="s">
        <v>3136</v>
      </c>
      <c r="M468" s="8">
        <v>10</v>
      </c>
      <c r="N468" s="12">
        <f t="shared" si="43"/>
        <v>0.5</v>
      </c>
      <c r="O468" t="str">
        <f t="shared" si="46"/>
        <v xml:space="preserve">2024/01 </v>
      </c>
      <c r="P468">
        <f t="shared" si="47"/>
        <v>10</v>
      </c>
      <c r="Q468" t="e">
        <f>VLOOKUP(J468,'구매현황_2301-2603'!$E$2:$I$1312,5,0)</f>
        <v>#N/A</v>
      </c>
      <c r="R468" t="e">
        <f>VLOOKUP(Q468,리드타임!$B$3:$D$10,3,0)</f>
        <v>#N/A</v>
      </c>
      <c r="S468">
        <f t="shared" si="44"/>
        <v>2.25</v>
      </c>
    </row>
    <row r="469" spans="1:19" ht="15.75">
      <c r="A469" s="10">
        <v>468</v>
      </c>
      <c r="B469" s="32" t="s">
        <v>6</v>
      </c>
      <c r="C469" s="32" t="s">
        <v>2882</v>
      </c>
      <c r="D469" s="32" t="s">
        <v>1412</v>
      </c>
      <c r="E469" s="32" t="s">
        <v>2646</v>
      </c>
      <c r="F469" s="4">
        <v>62</v>
      </c>
      <c r="G469" s="10" t="str">
        <f t="shared" si="45"/>
        <v xml:space="preserve">2024/04 </v>
      </c>
      <c r="H469" s="10">
        <f t="shared" si="42"/>
        <v>796</v>
      </c>
      <c r="J469" t="s">
        <v>779</v>
      </c>
      <c r="K469" t="s">
        <v>778</v>
      </c>
      <c r="L469" t="s">
        <v>780</v>
      </c>
      <c r="M469" s="8">
        <v>1562</v>
      </c>
      <c r="N469" s="12">
        <f t="shared" si="43"/>
        <v>78.099999999999994</v>
      </c>
      <c r="O469" t="str">
        <f t="shared" si="46"/>
        <v xml:space="preserve">2024/03 </v>
      </c>
      <c r="P469">
        <f t="shared" si="47"/>
        <v>550</v>
      </c>
      <c r="Q469" t="str">
        <f>VLOOKUP(J469,'구매현황_2301-2603'!$E$2:$I$1312,5,0)</f>
        <v>Fiberwit Link Communication Co.,LTD</v>
      </c>
      <c r="R469">
        <f>VLOOKUP(Q469,리드타임!$B$3:$D$10,3,0)</f>
        <v>60</v>
      </c>
      <c r="S469">
        <f t="shared" si="44"/>
        <v>234.29999999999998</v>
      </c>
    </row>
    <row r="470" spans="1:19" ht="15.75">
      <c r="A470" s="10">
        <v>469</v>
      </c>
      <c r="B470" s="32" t="s">
        <v>6</v>
      </c>
      <c r="C470" s="32" t="s">
        <v>2883</v>
      </c>
      <c r="D470" s="32" t="s">
        <v>1412</v>
      </c>
      <c r="E470" s="32" t="s">
        <v>2884</v>
      </c>
      <c r="F470" s="4">
        <v>115</v>
      </c>
      <c r="G470" s="10" t="str">
        <f t="shared" si="45"/>
        <v xml:space="preserve">2024/01 </v>
      </c>
      <c r="H470" s="10">
        <f t="shared" si="42"/>
        <v>200</v>
      </c>
      <c r="J470" t="s">
        <v>782</v>
      </c>
      <c r="K470" t="s">
        <v>781</v>
      </c>
      <c r="L470" t="s">
        <v>783</v>
      </c>
      <c r="M470" s="8">
        <v>1958</v>
      </c>
      <c r="N470" s="12">
        <f t="shared" si="43"/>
        <v>97.9</v>
      </c>
      <c r="O470" t="str">
        <f t="shared" si="46"/>
        <v xml:space="preserve">2025/08 </v>
      </c>
      <c r="P470">
        <f t="shared" si="47"/>
        <v>402</v>
      </c>
      <c r="Q470" t="str">
        <f>VLOOKUP(J470,'구매현황_2301-2603'!$E$2:$I$1312,5,0)</f>
        <v>Fiberwit Link Communication Co.,LTD</v>
      </c>
      <c r="R470">
        <f>VLOOKUP(Q470,리드타임!$B$3:$D$10,3,0)</f>
        <v>60</v>
      </c>
      <c r="S470">
        <f t="shared" si="44"/>
        <v>293.70000000000005</v>
      </c>
    </row>
    <row r="471" spans="1:19" ht="15.75">
      <c r="A471" s="10">
        <v>470</v>
      </c>
      <c r="B471" s="32" t="s">
        <v>6</v>
      </c>
      <c r="C471" s="32" t="s">
        <v>2887</v>
      </c>
      <c r="D471" s="32" t="s">
        <v>1412</v>
      </c>
      <c r="E471" s="32" t="s">
        <v>2888</v>
      </c>
      <c r="F471" s="4">
        <v>5</v>
      </c>
      <c r="G471" s="10" t="str">
        <f t="shared" si="45"/>
        <v xml:space="preserve">2024/01 </v>
      </c>
      <c r="H471" s="10">
        <f t="shared" si="42"/>
        <v>90</v>
      </c>
      <c r="J471" t="s">
        <v>3138</v>
      </c>
      <c r="K471" t="s">
        <v>3137</v>
      </c>
      <c r="L471" t="s">
        <v>3139</v>
      </c>
      <c r="M471" s="8">
        <v>10</v>
      </c>
      <c r="N471" s="12">
        <f t="shared" si="43"/>
        <v>0.5</v>
      </c>
      <c r="O471" t="str">
        <f t="shared" si="46"/>
        <v xml:space="preserve">2024/01 </v>
      </c>
      <c r="P471">
        <f t="shared" si="47"/>
        <v>10</v>
      </c>
      <c r="Q471" t="e">
        <f>VLOOKUP(J471,'구매현황_2301-2603'!$E$2:$I$1312,5,0)</f>
        <v>#N/A</v>
      </c>
      <c r="R471" t="e">
        <f>VLOOKUP(Q471,리드타임!$B$3:$D$10,3,0)</f>
        <v>#N/A</v>
      </c>
      <c r="S471">
        <f t="shared" si="44"/>
        <v>2.25</v>
      </c>
    </row>
    <row r="472" spans="1:19" ht="15.75">
      <c r="A472" s="10">
        <v>471</v>
      </c>
      <c r="B472" s="32" t="s">
        <v>6</v>
      </c>
      <c r="C472" s="32" t="s">
        <v>2889</v>
      </c>
      <c r="D472" s="32" t="s">
        <v>1412</v>
      </c>
      <c r="E472" s="32" t="s">
        <v>2890</v>
      </c>
      <c r="F472" s="4">
        <v>28</v>
      </c>
      <c r="G472" s="10" t="str">
        <f t="shared" si="45"/>
        <v xml:space="preserve">2024/02 </v>
      </c>
      <c r="H472" s="10">
        <f t="shared" si="42"/>
        <v>115</v>
      </c>
      <c r="J472" t="s">
        <v>3141</v>
      </c>
      <c r="K472" t="s">
        <v>3140</v>
      </c>
      <c r="L472" t="s">
        <v>3142</v>
      </c>
      <c r="M472" s="8">
        <v>50</v>
      </c>
      <c r="N472" s="12">
        <f t="shared" si="43"/>
        <v>2.5</v>
      </c>
      <c r="O472" t="str">
        <f t="shared" si="46"/>
        <v xml:space="preserve">2024/01 </v>
      </c>
      <c r="P472">
        <f t="shared" si="47"/>
        <v>50</v>
      </c>
      <c r="Q472" t="e">
        <f>VLOOKUP(J472,'구매현황_2301-2603'!$E$2:$I$1312,5,0)</f>
        <v>#N/A</v>
      </c>
      <c r="R472" t="e">
        <f>VLOOKUP(Q472,리드타임!$B$3:$D$10,3,0)</f>
        <v>#N/A</v>
      </c>
      <c r="S472">
        <f t="shared" si="44"/>
        <v>11.25</v>
      </c>
    </row>
    <row r="473" spans="1:19" ht="15.75">
      <c r="A473" s="10">
        <v>472</v>
      </c>
      <c r="B473" s="32" t="s">
        <v>6</v>
      </c>
      <c r="C473" s="32" t="s">
        <v>2893</v>
      </c>
      <c r="D473" s="32" t="s">
        <v>1412</v>
      </c>
      <c r="E473" s="32" t="s">
        <v>2894</v>
      </c>
      <c r="F473" s="4">
        <v>350</v>
      </c>
      <c r="G473" s="10" t="str">
        <f t="shared" si="45"/>
        <v xml:space="preserve">2024/02 </v>
      </c>
      <c r="H473" s="10">
        <f t="shared" si="42"/>
        <v>350</v>
      </c>
      <c r="J473" t="s">
        <v>3144</v>
      </c>
      <c r="K473" t="s">
        <v>3143</v>
      </c>
      <c r="L473" t="s">
        <v>3145</v>
      </c>
      <c r="M473" s="8">
        <v>10</v>
      </c>
      <c r="N473" s="12">
        <f t="shared" si="43"/>
        <v>0.5</v>
      </c>
      <c r="O473" t="str">
        <f t="shared" si="46"/>
        <v xml:space="preserve">2024/01 </v>
      </c>
      <c r="P473">
        <f t="shared" si="47"/>
        <v>10</v>
      </c>
      <c r="Q473" t="e">
        <f>VLOOKUP(J473,'구매현황_2301-2603'!$E$2:$I$1312,5,0)</f>
        <v>#N/A</v>
      </c>
      <c r="R473" t="e">
        <f>VLOOKUP(Q473,리드타임!$B$3:$D$10,3,0)</f>
        <v>#N/A</v>
      </c>
      <c r="S473">
        <f t="shared" si="44"/>
        <v>2.25</v>
      </c>
    </row>
    <row r="474" spans="1:19" ht="15.75">
      <c r="A474" s="10">
        <v>473</v>
      </c>
      <c r="B474" s="32" t="s">
        <v>6</v>
      </c>
      <c r="C474" s="32" t="s">
        <v>2895</v>
      </c>
      <c r="D474" s="32" t="s">
        <v>1412</v>
      </c>
      <c r="E474" s="32" t="s">
        <v>2896</v>
      </c>
      <c r="F474" s="4">
        <v>172</v>
      </c>
      <c r="G474" s="10" t="str">
        <f t="shared" si="45"/>
        <v xml:space="preserve">2024/01 </v>
      </c>
      <c r="H474" s="10">
        <f t="shared" si="42"/>
        <v>172</v>
      </c>
      <c r="J474" t="s">
        <v>785</v>
      </c>
      <c r="K474" t="s">
        <v>784</v>
      </c>
      <c r="L474" t="s">
        <v>5261</v>
      </c>
      <c r="M474" s="8">
        <v>113</v>
      </c>
      <c r="N474" s="12">
        <f t="shared" si="43"/>
        <v>5.65</v>
      </c>
      <c r="O474" t="str">
        <f t="shared" si="46"/>
        <v xml:space="preserve">2024/01 </v>
      </c>
      <c r="P474">
        <f t="shared" si="47"/>
        <v>90</v>
      </c>
      <c r="Q474" t="e">
        <f>VLOOKUP(J474,'구매현황_2301-2603'!$E$2:$I$1312,5,0)</f>
        <v>#N/A</v>
      </c>
      <c r="R474" t="e">
        <f>VLOOKUP(Q474,리드타임!$B$3:$D$10,3,0)</f>
        <v>#N/A</v>
      </c>
      <c r="S474">
        <f t="shared" si="44"/>
        <v>25.425000000000004</v>
      </c>
    </row>
    <row r="475" spans="1:19" ht="15.75">
      <c r="A475" s="10">
        <v>474</v>
      </c>
      <c r="B475" s="32" t="s">
        <v>6</v>
      </c>
      <c r="C475" s="32" t="s">
        <v>2910</v>
      </c>
      <c r="D475" s="32" t="s">
        <v>1417</v>
      </c>
      <c r="E475" s="32" t="s">
        <v>2911</v>
      </c>
      <c r="F475" s="4">
        <v>136</v>
      </c>
      <c r="G475" s="10" t="str">
        <f t="shared" si="45"/>
        <v xml:space="preserve">2024/02 </v>
      </c>
      <c r="H475" s="10">
        <f t="shared" si="42"/>
        <v>136</v>
      </c>
      <c r="J475" t="s">
        <v>787</v>
      </c>
      <c r="K475" t="s">
        <v>786</v>
      </c>
      <c r="L475" t="s">
        <v>788</v>
      </c>
      <c r="M475" s="8">
        <v>357</v>
      </c>
      <c r="N475" s="12">
        <f t="shared" si="43"/>
        <v>17.850000000000001</v>
      </c>
      <c r="O475" t="str">
        <f t="shared" si="46"/>
        <v xml:space="preserve">2024/01 </v>
      </c>
      <c r="P475">
        <f t="shared" si="47"/>
        <v>154</v>
      </c>
      <c r="Q475" t="e">
        <f>VLOOKUP(J475,'구매현황_2301-2603'!$E$2:$I$1312,5,0)</f>
        <v>#N/A</v>
      </c>
      <c r="R475" t="e">
        <f>VLOOKUP(Q475,리드타임!$B$3:$D$10,3,0)</f>
        <v>#N/A</v>
      </c>
      <c r="S475">
        <f t="shared" si="44"/>
        <v>80.325000000000003</v>
      </c>
    </row>
    <row r="476" spans="1:19" ht="15.75">
      <c r="A476" s="10">
        <v>475</v>
      </c>
      <c r="B476" s="32" t="s">
        <v>6</v>
      </c>
      <c r="C476" s="32" t="s">
        <v>2912</v>
      </c>
      <c r="D476" s="32" t="s">
        <v>1417</v>
      </c>
      <c r="E476" s="32" t="s">
        <v>2913</v>
      </c>
      <c r="F476" s="4">
        <v>300</v>
      </c>
      <c r="G476" s="10" t="str">
        <f t="shared" si="45"/>
        <v xml:space="preserve">2025/02 </v>
      </c>
      <c r="H476" s="10">
        <f t="shared" si="42"/>
        <v>640</v>
      </c>
      <c r="J476" t="s">
        <v>790</v>
      </c>
      <c r="K476" t="s">
        <v>789</v>
      </c>
      <c r="L476" t="s">
        <v>791</v>
      </c>
      <c r="M476" s="8">
        <v>-2519</v>
      </c>
      <c r="N476" s="12">
        <f t="shared" si="43"/>
        <v>-125.95</v>
      </c>
      <c r="O476" t="str">
        <f t="shared" si="46"/>
        <v xml:space="preserve">2024/08 </v>
      </c>
      <c r="P476">
        <f t="shared" si="47"/>
        <v>560</v>
      </c>
      <c r="Q476" t="e">
        <f>VLOOKUP(J476,'구매현황_2301-2603'!$E$2:$I$1312,5,0)</f>
        <v>#N/A</v>
      </c>
      <c r="R476" t="e">
        <f>VLOOKUP(Q476,리드타임!$B$3:$D$10,3,0)</f>
        <v>#N/A</v>
      </c>
      <c r="S476">
        <f t="shared" si="44"/>
        <v>-566.77499999999998</v>
      </c>
    </row>
    <row r="477" spans="1:19" ht="15.75">
      <c r="A477" s="10">
        <v>476</v>
      </c>
      <c r="B477" s="32" t="s">
        <v>6</v>
      </c>
      <c r="C477" s="32" t="s">
        <v>2916</v>
      </c>
      <c r="D477" s="32" t="s">
        <v>1424</v>
      </c>
      <c r="E477" s="32" t="s">
        <v>2917</v>
      </c>
      <c r="F477" s="4">
        <v>50</v>
      </c>
      <c r="G477" s="10" t="str">
        <f t="shared" si="45"/>
        <v xml:space="preserve">2024/02 </v>
      </c>
      <c r="H477" s="10">
        <f t="shared" si="42"/>
        <v>175</v>
      </c>
      <c r="J477" t="s">
        <v>793</v>
      </c>
      <c r="K477" t="s">
        <v>792</v>
      </c>
      <c r="L477" t="s">
        <v>5261</v>
      </c>
      <c r="M477" s="8">
        <v>10</v>
      </c>
      <c r="N477" s="12">
        <f t="shared" si="43"/>
        <v>0.5</v>
      </c>
      <c r="O477" t="str">
        <f t="shared" si="46"/>
        <v xml:space="preserve">2024/01 </v>
      </c>
      <c r="P477">
        <f t="shared" si="47"/>
        <v>10</v>
      </c>
      <c r="Q477" t="e">
        <f>VLOOKUP(J477,'구매현황_2301-2603'!$E$2:$I$1312,5,0)</f>
        <v>#N/A</v>
      </c>
      <c r="R477" t="e">
        <f>VLOOKUP(Q477,리드타임!$B$3:$D$10,3,0)</f>
        <v>#N/A</v>
      </c>
      <c r="S477">
        <f t="shared" si="44"/>
        <v>2.25</v>
      </c>
    </row>
    <row r="478" spans="1:19" ht="15.75">
      <c r="A478" s="10">
        <v>477</v>
      </c>
      <c r="B478" s="32" t="s">
        <v>6</v>
      </c>
      <c r="C478" s="32" t="s">
        <v>2918</v>
      </c>
      <c r="D478" s="32" t="s">
        <v>1424</v>
      </c>
      <c r="E478" s="32" t="s">
        <v>2919</v>
      </c>
      <c r="F478" s="4">
        <v>5</v>
      </c>
      <c r="G478" s="10" t="str">
        <f t="shared" si="45"/>
        <v xml:space="preserve">2025/02 </v>
      </c>
      <c r="H478" s="10">
        <f t="shared" si="42"/>
        <v>205</v>
      </c>
      <c r="J478" t="s">
        <v>795</v>
      </c>
      <c r="K478" t="s">
        <v>794</v>
      </c>
      <c r="L478" t="s">
        <v>5261</v>
      </c>
      <c r="M478" s="8">
        <v>3</v>
      </c>
      <c r="N478" s="12">
        <f t="shared" si="43"/>
        <v>0.15</v>
      </c>
      <c r="O478" t="str">
        <f t="shared" si="46"/>
        <v xml:space="preserve">2024/01 </v>
      </c>
      <c r="P478">
        <f t="shared" si="47"/>
        <v>2</v>
      </c>
      <c r="Q478" t="e">
        <f>VLOOKUP(J478,'구매현황_2301-2603'!$E$2:$I$1312,5,0)</f>
        <v>#N/A</v>
      </c>
      <c r="R478" t="e">
        <f>VLOOKUP(Q478,리드타임!$B$3:$D$10,3,0)</f>
        <v>#N/A</v>
      </c>
      <c r="S478">
        <f t="shared" si="44"/>
        <v>0.67499999999999993</v>
      </c>
    </row>
    <row r="479" spans="1:19" ht="15.75">
      <c r="A479" s="10">
        <v>478</v>
      </c>
      <c r="B479" s="32" t="s">
        <v>6</v>
      </c>
      <c r="C479" s="32" t="s">
        <v>2920</v>
      </c>
      <c r="D479" s="32" t="s">
        <v>1424</v>
      </c>
      <c r="E479" s="32" t="s">
        <v>2921</v>
      </c>
      <c r="F479" s="4">
        <v>8</v>
      </c>
      <c r="G479" s="10" t="str">
        <f t="shared" si="45"/>
        <v xml:space="preserve">2026/01 </v>
      </c>
      <c r="H479" s="10">
        <f t="shared" si="42"/>
        <v>114</v>
      </c>
      <c r="J479" t="s">
        <v>797</v>
      </c>
      <c r="K479" t="s">
        <v>796</v>
      </c>
      <c r="L479" t="s">
        <v>798</v>
      </c>
      <c r="M479" s="8">
        <v>109</v>
      </c>
      <c r="N479" s="12">
        <f t="shared" si="43"/>
        <v>5.45</v>
      </c>
      <c r="O479" t="str">
        <f t="shared" si="46"/>
        <v xml:space="preserve">2024/03 </v>
      </c>
      <c r="P479">
        <f t="shared" si="47"/>
        <v>51</v>
      </c>
      <c r="Q479" t="e">
        <f>VLOOKUP(J479,'구매현황_2301-2603'!$E$2:$I$1312,5,0)</f>
        <v>#N/A</v>
      </c>
      <c r="R479" t="e">
        <f>VLOOKUP(Q479,리드타임!$B$3:$D$10,3,0)</f>
        <v>#N/A</v>
      </c>
      <c r="S479">
        <f t="shared" si="44"/>
        <v>24.525000000000002</v>
      </c>
    </row>
    <row r="480" spans="1:19" ht="15.75">
      <c r="A480" s="10">
        <v>479</v>
      </c>
      <c r="B480" s="32" t="s">
        <v>6</v>
      </c>
      <c r="C480" s="32" t="s">
        <v>2922</v>
      </c>
      <c r="D480" s="32" t="s">
        <v>1424</v>
      </c>
      <c r="E480" s="32" t="s">
        <v>2923</v>
      </c>
      <c r="F480" s="4">
        <v>5</v>
      </c>
      <c r="G480" s="10" t="str">
        <f t="shared" si="45"/>
        <v xml:space="preserve">2024/03 </v>
      </c>
      <c r="H480" s="10">
        <f t="shared" si="42"/>
        <v>84</v>
      </c>
      <c r="J480" t="s">
        <v>800</v>
      </c>
      <c r="K480" t="s">
        <v>799</v>
      </c>
      <c r="L480" t="s">
        <v>801</v>
      </c>
      <c r="M480" s="8">
        <v>1394</v>
      </c>
      <c r="N480" s="12">
        <f t="shared" si="43"/>
        <v>69.7</v>
      </c>
      <c r="O480" t="str">
        <f t="shared" si="46"/>
        <v xml:space="preserve">2024/05 </v>
      </c>
      <c r="P480">
        <f t="shared" si="47"/>
        <v>401</v>
      </c>
      <c r="Q480" t="str">
        <f>VLOOKUP(J480,'구매현황_2301-2603'!$E$2:$I$1312,5,0)</f>
        <v>Fiberwit Link Communication Co.,LTD</v>
      </c>
      <c r="R480">
        <f>VLOOKUP(Q480,리드타임!$B$3:$D$10,3,0)</f>
        <v>60</v>
      </c>
      <c r="S480">
        <f t="shared" si="44"/>
        <v>209.10000000000002</v>
      </c>
    </row>
    <row r="481" spans="1:19" ht="15.75">
      <c r="A481" s="10">
        <v>480</v>
      </c>
      <c r="B481" s="32" t="s">
        <v>6</v>
      </c>
      <c r="C481" s="32" t="s">
        <v>2928</v>
      </c>
      <c r="D481" s="32" t="s">
        <v>2781</v>
      </c>
      <c r="E481" s="32" t="s">
        <v>2929</v>
      </c>
      <c r="F481" s="4">
        <v>5</v>
      </c>
      <c r="G481" s="10" t="str">
        <f t="shared" si="45"/>
        <v xml:space="preserve">2024/01 </v>
      </c>
      <c r="H481" s="10">
        <f t="shared" si="42"/>
        <v>140</v>
      </c>
      <c r="J481" t="s">
        <v>803</v>
      </c>
      <c r="K481" t="s">
        <v>802</v>
      </c>
      <c r="L481" t="s">
        <v>804</v>
      </c>
      <c r="M481" s="8">
        <v>923</v>
      </c>
      <c r="N481" s="12">
        <f t="shared" si="43"/>
        <v>46.15</v>
      </c>
      <c r="O481" t="str">
        <f t="shared" si="46"/>
        <v xml:space="preserve">2024/04 </v>
      </c>
      <c r="P481">
        <f t="shared" si="47"/>
        <v>370</v>
      </c>
      <c r="Q481" t="str">
        <f>VLOOKUP(J481,'구매현황_2301-2603'!$E$2:$I$1312,5,0)</f>
        <v>Fiberwit Link Communication Co.,LTD</v>
      </c>
      <c r="R481">
        <f>VLOOKUP(Q481,리드타임!$B$3:$D$10,3,0)</f>
        <v>60</v>
      </c>
      <c r="S481">
        <f t="shared" si="44"/>
        <v>138.45000000000002</v>
      </c>
    </row>
    <row r="482" spans="1:19" ht="15.75">
      <c r="A482" s="10">
        <v>481</v>
      </c>
      <c r="B482" s="32" t="s">
        <v>6</v>
      </c>
      <c r="C482" s="32" t="s">
        <v>2930</v>
      </c>
      <c r="D482" s="32" t="s">
        <v>2781</v>
      </c>
      <c r="E482" s="32" t="s">
        <v>2931</v>
      </c>
      <c r="F482" s="4">
        <v>5</v>
      </c>
      <c r="G482" s="10" t="str">
        <f t="shared" si="45"/>
        <v xml:space="preserve">2024/01 </v>
      </c>
      <c r="H482" s="10">
        <f t="shared" si="42"/>
        <v>80</v>
      </c>
      <c r="L482" t="s">
        <v>5261</v>
      </c>
      <c r="M482" s="8">
        <v>50</v>
      </c>
      <c r="N482" s="12">
        <f t="shared" si="43"/>
        <v>2.5</v>
      </c>
      <c r="O482" t="e">
        <f t="shared" si="46"/>
        <v>#N/A</v>
      </c>
      <c r="P482" t="e">
        <f t="shared" si="47"/>
        <v>#N/A</v>
      </c>
      <c r="Q482" t="e">
        <f>VLOOKUP(J482,'구매현황_2301-2603'!$E$2:$I$1312,5,0)</f>
        <v>#N/A</v>
      </c>
      <c r="R482" t="e">
        <f>VLOOKUP(Q482,리드타임!$B$3:$D$10,3,0)</f>
        <v>#N/A</v>
      </c>
      <c r="S482">
        <f t="shared" si="44"/>
        <v>11.25</v>
      </c>
    </row>
    <row r="483" spans="1:19" ht="15.75">
      <c r="A483" s="10">
        <v>482</v>
      </c>
      <c r="B483" s="32" t="s">
        <v>6</v>
      </c>
      <c r="C483" s="32" t="s">
        <v>2932</v>
      </c>
      <c r="D483" s="32" t="s">
        <v>2781</v>
      </c>
      <c r="E483" s="32" t="s">
        <v>2933</v>
      </c>
      <c r="F483" s="4">
        <v>5</v>
      </c>
      <c r="G483" s="10" t="str">
        <f t="shared" si="45"/>
        <v xml:space="preserve">2024/02 </v>
      </c>
      <c r="H483" s="10">
        <f t="shared" si="42"/>
        <v>65</v>
      </c>
      <c r="J483" t="s">
        <v>806</v>
      </c>
      <c r="K483" t="s">
        <v>805</v>
      </c>
      <c r="L483" t="s">
        <v>807</v>
      </c>
      <c r="M483" s="8">
        <v>359</v>
      </c>
      <c r="N483" s="12">
        <f t="shared" si="43"/>
        <v>17.95</v>
      </c>
      <c r="O483" t="str">
        <f t="shared" si="46"/>
        <v xml:space="preserve">2024/01 </v>
      </c>
      <c r="P483">
        <f t="shared" si="47"/>
        <v>100</v>
      </c>
      <c r="Q483" t="str">
        <f>VLOOKUP(J483,'구매현황_2301-2603'!$E$2:$I$1312,5,0)</f>
        <v>Fiberwit Link Communication Co.,LTD</v>
      </c>
      <c r="R483">
        <f>VLOOKUP(Q483,리드타임!$B$3:$D$10,3,0)</f>
        <v>60</v>
      </c>
      <c r="S483">
        <f t="shared" si="44"/>
        <v>53.849999999999994</v>
      </c>
    </row>
    <row r="484" spans="1:19" ht="15.75">
      <c r="A484" s="10">
        <v>483</v>
      </c>
      <c r="B484" s="32" t="s">
        <v>6</v>
      </c>
      <c r="C484" s="32" t="s">
        <v>3862</v>
      </c>
      <c r="D484" s="32" t="s">
        <v>1426</v>
      </c>
      <c r="E484" s="32" t="s">
        <v>3863</v>
      </c>
      <c r="F484" s="4">
        <v>20</v>
      </c>
      <c r="G484" s="10" t="str">
        <f t="shared" si="45"/>
        <v xml:space="preserve">2024/01 </v>
      </c>
      <c r="H484" s="10">
        <f t="shared" si="42"/>
        <v>100</v>
      </c>
      <c r="J484" t="s">
        <v>809</v>
      </c>
      <c r="K484" t="s">
        <v>808</v>
      </c>
      <c r="L484" t="s">
        <v>810</v>
      </c>
      <c r="M484" s="8">
        <v>395</v>
      </c>
      <c r="N484" s="12">
        <f t="shared" si="43"/>
        <v>19.75</v>
      </c>
      <c r="O484" t="str">
        <f t="shared" si="46"/>
        <v xml:space="preserve">2024/04 </v>
      </c>
      <c r="P484">
        <f t="shared" si="47"/>
        <v>310</v>
      </c>
      <c r="Q484" t="e">
        <f>VLOOKUP(J484,'구매현황_2301-2603'!$E$2:$I$1312,5,0)</f>
        <v>#N/A</v>
      </c>
      <c r="R484" t="e">
        <f>VLOOKUP(Q484,리드타임!$B$3:$D$10,3,0)</f>
        <v>#N/A</v>
      </c>
      <c r="S484">
        <f t="shared" si="44"/>
        <v>88.875</v>
      </c>
    </row>
    <row r="485" spans="1:19" ht="15.75">
      <c r="A485" s="10">
        <v>484</v>
      </c>
      <c r="B485" s="32" t="s">
        <v>6</v>
      </c>
      <c r="C485" s="32" t="s">
        <v>3866</v>
      </c>
      <c r="D485" s="32" t="s">
        <v>1426</v>
      </c>
      <c r="E485" s="32" t="s">
        <v>3867</v>
      </c>
      <c r="F485" s="4">
        <v>10</v>
      </c>
      <c r="G485" s="10" t="str">
        <f t="shared" si="45"/>
        <v xml:space="preserve">2024/07 </v>
      </c>
      <c r="H485" s="10">
        <f t="shared" si="42"/>
        <v>450</v>
      </c>
      <c r="J485" t="s">
        <v>812</v>
      </c>
      <c r="K485" t="s">
        <v>811</v>
      </c>
      <c r="L485" t="s">
        <v>5261</v>
      </c>
      <c r="M485" s="8">
        <v>271</v>
      </c>
      <c r="N485" s="12">
        <f t="shared" si="43"/>
        <v>13.55</v>
      </c>
      <c r="O485" t="str">
        <f t="shared" si="46"/>
        <v xml:space="preserve">2024/01 </v>
      </c>
      <c r="P485">
        <f t="shared" si="47"/>
        <v>100</v>
      </c>
      <c r="Q485" t="e">
        <f>VLOOKUP(J485,'구매현황_2301-2603'!$E$2:$I$1312,5,0)</f>
        <v>#N/A</v>
      </c>
      <c r="R485" t="e">
        <f>VLOOKUP(Q485,리드타임!$B$3:$D$10,3,0)</f>
        <v>#N/A</v>
      </c>
      <c r="S485">
        <f t="shared" si="44"/>
        <v>60.975000000000001</v>
      </c>
    </row>
    <row r="486" spans="1:19" ht="15.75">
      <c r="A486" s="10">
        <v>485</v>
      </c>
      <c r="B486" s="32" t="s">
        <v>6</v>
      </c>
      <c r="C486" s="32" t="s">
        <v>3870</v>
      </c>
      <c r="D486" s="32" t="s">
        <v>1426</v>
      </c>
      <c r="E486" s="32" t="s">
        <v>3871</v>
      </c>
      <c r="F486" s="4">
        <v>142</v>
      </c>
      <c r="G486" s="10" t="str">
        <f t="shared" si="45"/>
        <v xml:space="preserve">2024/08 </v>
      </c>
      <c r="H486" s="10">
        <f t="shared" si="42"/>
        <v>490</v>
      </c>
      <c r="J486" t="s">
        <v>814</v>
      </c>
      <c r="K486" t="s">
        <v>813</v>
      </c>
      <c r="L486" t="s">
        <v>815</v>
      </c>
      <c r="M486" s="8">
        <v>13006</v>
      </c>
      <c r="N486" s="12">
        <f t="shared" si="43"/>
        <v>650.29999999999995</v>
      </c>
      <c r="O486" t="str">
        <f t="shared" si="46"/>
        <v xml:space="preserve">2024/12 </v>
      </c>
      <c r="P486">
        <f t="shared" si="47"/>
        <v>3000</v>
      </c>
      <c r="Q486" t="str">
        <f>VLOOKUP(J486,'구매현황_2301-2603'!$E$2:$I$1312,5,0)</f>
        <v>Fiberwit Link Communication Co.,LTD</v>
      </c>
      <c r="R486">
        <f>VLOOKUP(Q486,리드타임!$B$3:$D$10,3,0)</f>
        <v>60</v>
      </c>
      <c r="S486">
        <f t="shared" si="44"/>
        <v>1950.9</v>
      </c>
    </row>
    <row r="487" spans="1:19" ht="15.75">
      <c r="A487" s="10">
        <v>486</v>
      </c>
      <c r="B487" s="32" t="s">
        <v>6</v>
      </c>
      <c r="C487" s="32" t="s">
        <v>3872</v>
      </c>
      <c r="D487" s="32" t="s">
        <v>1426</v>
      </c>
      <c r="E487" s="32" t="s">
        <v>3873</v>
      </c>
      <c r="F487" s="4">
        <v>180</v>
      </c>
      <c r="G487" s="10" t="str">
        <f t="shared" si="45"/>
        <v xml:space="preserve">2026/02 </v>
      </c>
      <c r="H487" s="10">
        <f t="shared" si="42"/>
        <v>4200</v>
      </c>
      <c r="L487" t="s">
        <v>5261</v>
      </c>
      <c r="M487" s="8">
        <v>240</v>
      </c>
      <c r="N487" s="12">
        <f t="shared" si="43"/>
        <v>12</v>
      </c>
      <c r="O487" t="e">
        <f t="shared" si="46"/>
        <v>#N/A</v>
      </c>
      <c r="P487" t="e">
        <f t="shared" si="47"/>
        <v>#N/A</v>
      </c>
      <c r="Q487" t="e">
        <f>VLOOKUP(J487,'구매현황_2301-2603'!$E$2:$I$1312,5,0)</f>
        <v>#N/A</v>
      </c>
      <c r="R487" t="e">
        <f>VLOOKUP(Q487,리드타임!$B$3:$D$10,3,0)</f>
        <v>#N/A</v>
      </c>
      <c r="S487">
        <f t="shared" si="44"/>
        <v>54</v>
      </c>
    </row>
    <row r="488" spans="1:19" ht="15.75">
      <c r="A488" s="10">
        <v>487</v>
      </c>
      <c r="B488" s="32" t="s">
        <v>6</v>
      </c>
      <c r="C488" s="32" t="s">
        <v>6347</v>
      </c>
      <c r="D488" s="32" t="s">
        <v>1433</v>
      </c>
      <c r="E488" s="32" t="s">
        <v>2859</v>
      </c>
      <c r="F488" s="4">
        <v>50</v>
      </c>
      <c r="G488" s="10" t="str">
        <f t="shared" si="45"/>
        <v xml:space="preserve">2024/01 </v>
      </c>
      <c r="H488" s="10">
        <f t="shared" si="42"/>
        <v>50</v>
      </c>
      <c r="J488" t="s">
        <v>3147</v>
      </c>
      <c r="K488" t="s">
        <v>3146</v>
      </c>
      <c r="L488" t="s">
        <v>3148</v>
      </c>
      <c r="M488" s="8">
        <v>59</v>
      </c>
      <c r="N488" s="12">
        <f t="shared" si="43"/>
        <v>2.95</v>
      </c>
      <c r="O488" t="str">
        <f t="shared" si="46"/>
        <v xml:space="preserve">2024/02 </v>
      </c>
      <c r="P488">
        <f t="shared" si="47"/>
        <v>59</v>
      </c>
      <c r="Q488" t="e">
        <f>VLOOKUP(J488,'구매현황_2301-2603'!$E$2:$I$1312,5,0)</f>
        <v>#N/A</v>
      </c>
      <c r="R488" t="e">
        <f>VLOOKUP(Q488,리드타임!$B$3:$D$10,3,0)</f>
        <v>#N/A</v>
      </c>
      <c r="S488">
        <f t="shared" si="44"/>
        <v>13.275000000000002</v>
      </c>
    </row>
    <row r="489" spans="1:19" ht="15.75">
      <c r="A489" s="10">
        <v>488</v>
      </c>
      <c r="B489" s="32" t="s">
        <v>6</v>
      </c>
      <c r="C489" s="32" t="s">
        <v>3876</v>
      </c>
      <c r="D489" s="32" t="s">
        <v>1433</v>
      </c>
      <c r="E489" s="32" t="s">
        <v>3877</v>
      </c>
      <c r="F489" s="4">
        <v>320</v>
      </c>
      <c r="G489" s="10" t="str">
        <f t="shared" si="45"/>
        <v xml:space="preserve">2024/10 </v>
      </c>
      <c r="H489" s="10">
        <f t="shared" si="42"/>
        <v>685</v>
      </c>
      <c r="J489" t="s">
        <v>817</v>
      </c>
      <c r="K489" t="s">
        <v>816</v>
      </c>
      <c r="L489" t="s">
        <v>818</v>
      </c>
      <c r="M489" s="8">
        <v>989</v>
      </c>
      <c r="N489" s="12">
        <f t="shared" si="43"/>
        <v>49.45</v>
      </c>
      <c r="O489" t="str">
        <f t="shared" si="46"/>
        <v xml:space="preserve">2024/01 </v>
      </c>
      <c r="P489">
        <f t="shared" si="47"/>
        <v>300</v>
      </c>
      <c r="Q489" t="str">
        <f>VLOOKUP(J489,'구매현황_2301-2603'!$E$2:$I$1312,5,0)</f>
        <v>Fiberwit Link Communication Co.,LTD</v>
      </c>
      <c r="R489">
        <f>VLOOKUP(Q489,리드타임!$B$3:$D$10,3,0)</f>
        <v>60</v>
      </c>
      <c r="S489">
        <f t="shared" si="44"/>
        <v>148.35000000000002</v>
      </c>
    </row>
    <row r="490" spans="1:19" ht="15.75">
      <c r="A490" s="10">
        <v>489</v>
      </c>
      <c r="B490" s="32" t="s">
        <v>6</v>
      </c>
      <c r="C490" s="32" t="s">
        <v>3878</v>
      </c>
      <c r="D490" s="32" t="s">
        <v>1433</v>
      </c>
      <c r="E490" s="32" t="s">
        <v>3879</v>
      </c>
      <c r="F490" s="4">
        <v>124</v>
      </c>
      <c r="G490" s="10" t="str">
        <f t="shared" si="45"/>
        <v xml:space="preserve">2024/07 </v>
      </c>
      <c r="H490" s="10">
        <f t="shared" si="42"/>
        <v>355</v>
      </c>
      <c r="J490" t="s">
        <v>820</v>
      </c>
      <c r="K490" t="s">
        <v>819</v>
      </c>
      <c r="L490" t="s">
        <v>821</v>
      </c>
      <c r="M490" s="8">
        <v>1932</v>
      </c>
      <c r="N490" s="12">
        <f t="shared" si="43"/>
        <v>96.6</v>
      </c>
      <c r="O490" t="str">
        <f t="shared" si="46"/>
        <v xml:space="preserve">2024/10 </v>
      </c>
      <c r="P490">
        <f t="shared" si="47"/>
        <v>510</v>
      </c>
      <c r="Q490" t="str">
        <f>VLOOKUP(J490,'구매현황_2301-2603'!$E$2:$I$1312,5,0)</f>
        <v>Fiberwit Link Communication Co.,LTD</v>
      </c>
      <c r="R490">
        <f>VLOOKUP(Q490,리드타임!$B$3:$D$10,3,0)</f>
        <v>60</v>
      </c>
      <c r="S490">
        <f t="shared" si="44"/>
        <v>289.8</v>
      </c>
    </row>
    <row r="491" spans="1:19" ht="15.75">
      <c r="A491" s="10">
        <v>490</v>
      </c>
      <c r="B491" s="32" t="s">
        <v>6</v>
      </c>
      <c r="C491" s="32" t="s">
        <v>3880</v>
      </c>
      <c r="D491" s="32" t="s">
        <v>1433</v>
      </c>
      <c r="E491" s="32" t="s">
        <v>3881</v>
      </c>
      <c r="F491" s="4">
        <v>7950</v>
      </c>
      <c r="G491" s="10" t="str">
        <f t="shared" si="45"/>
        <v xml:space="preserve">2024/01 </v>
      </c>
      <c r="H491" s="10">
        <f t="shared" si="42"/>
        <v>10760</v>
      </c>
      <c r="J491" t="s">
        <v>823</v>
      </c>
      <c r="K491" t="s">
        <v>822</v>
      </c>
      <c r="L491" t="s">
        <v>824</v>
      </c>
      <c r="M491" s="8">
        <v>91014</v>
      </c>
      <c r="N491" s="12">
        <f t="shared" si="43"/>
        <v>4550.7</v>
      </c>
      <c r="O491" t="str">
        <f t="shared" si="46"/>
        <v xml:space="preserve">2025/12 </v>
      </c>
      <c r="P491">
        <f t="shared" si="47"/>
        <v>32271</v>
      </c>
      <c r="Q491" t="str">
        <f>VLOOKUP(J491,'구매현황_2301-2603'!$E$2:$I$1312,5,0)</f>
        <v>Fiberwit Link Communication Co.,LTD</v>
      </c>
      <c r="R491">
        <f>VLOOKUP(Q491,리드타임!$B$3:$D$10,3,0)</f>
        <v>60</v>
      </c>
      <c r="S491">
        <f t="shared" si="44"/>
        <v>13652.1</v>
      </c>
    </row>
    <row r="492" spans="1:19" ht="15.75">
      <c r="A492" s="10">
        <v>491</v>
      </c>
      <c r="B492" s="32" t="s">
        <v>6</v>
      </c>
      <c r="C492" s="32" t="s">
        <v>3886</v>
      </c>
      <c r="D492" s="32" t="s">
        <v>1433</v>
      </c>
      <c r="E492" s="32" t="s">
        <v>3887</v>
      </c>
      <c r="F492" s="4">
        <v>1880</v>
      </c>
      <c r="G492" s="10" t="str">
        <f t="shared" si="45"/>
        <v xml:space="preserve">2026/02 </v>
      </c>
      <c r="H492" s="10">
        <f t="shared" si="42"/>
        <v>2570</v>
      </c>
      <c r="J492" t="s">
        <v>826</v>
      </c>
      <c r="K492" t="s">
        <v>825</v>
      </c>
      <c r="L492" t="s">
        <v>827</v>
      </c>
      <c r="M492" s="8">
        <v>370</v>
      </c>
      <c r="N492" s="12">
        <f t="shared" si="43"/>
        <v>18.5</v>
      </c>
      <c r="O492" t="str">
        <f t="shared" si="46"/>
        <v xml:space="preserve">2024/01 </v>
      </c>
      <c r="P492">
        <f t="shared" si="47"/>
        <v>200</v>
      </c>
      <c r="Q492" t="e">
        <f>VLOOKUP(J492,'구매현황_2301-2603'!$E$2:$I$1312,5,0)</f>
        <v>#N/A</v>
      </c>
      <c r="R492" t="e">
        <f>VLOOKUP(Q492,리드타임!$B$3:$D$10,3,0)</f>
        <v>#N/A</v>
      </c>
      <c r="S492">
        <f t="shared" si="44"/>
        <v>83.25</v>
      </c>
    </row>
    <row r="493" spans="1:19" ht="15.75">
      <c r="A493" s="10">
        <v>492</v>
      </c>
      <c r="B493" s="32" t="s">
        <v>6</v>
      </c>
      <c r="C493" s="32" t="s">
        <v>3888</v>
      </c>
      <c r="D493" s="32" t="s">
        <v>1433</v>
      </c>
      <c r="E493" s="32" t="s">
        <v>3889</v>
      </c>
      <c r="F493" s="4">
        <v>3400</v>
      </c>
      <c r="G493" s="10" t="str">
        <f t="shared" si="45"/>
        <v xml:space="preserve">2024/01 </v>
      </c>
      <c r="H493" s="10">
        <f t="shared" si="42"/>
        <v>6792</v>
      </c>
      <c r="J493" t="s">
        <v>829</v>
      </c>
      <c r="K493" t="s">
        <v>828</v>
      </c>
      <c r="L493" t="s">
        <v>830</v>
      </c>
      <c r="M493" s="8">
        <v>250</v>
      </c>
      <c r="N493" s="12">
        <f t="shared" si="43"/>
        <v>12.5</v>
      </c>
      <c r="O493" t="str">
        <f t="shared" si="46"/>
        <v xml:space="preserve">2024/01 </v>
      </c>
      <c r="P493">
        <f t="shared" si="47"/>
        <v>100</v>
      </c>
      <c r="Q493" t="e">
        <f>VLOOKUP(J493,'구매현황_2301-2603'!$E$2:$I$1312,5,0)</f>
        <v>#N/A</v>
      </c>
      <c r="R493" t="e">
        <f>VLOOKUP(Q493,리드타임!$B$3:$D$10,3,0)</f>
        <v>#N/A</v>
      </c>
      <c r="S493">
        <f t="shared" si="44"/>
        <v>56.25</v>
      </c>
    </row>
    <row r="494" spans="1:19" ht="15.75">
      <c r="A494" s="10">
        <v>493</v>
      </c>
      <c r="B494" s="32" t="s">
        <v>6</v>
      </c>
      <c r="C494" s="32" t="s">
        <v>3892</v>
      </c>
      <c r="D494" s="32" t="s">
        <v>1433</v>
      </c>
      <c r="E494" s="32" t="s">
        <v>3893</v>
      </c>
      <c r="F494" s="4">
        <v>800</v>
      </c>
      <c r="G494" s="10" t="str">
        <f t="shared" si="45"/>
        <v xml:space="preserve">2026/03 </v>
      </c>
      <c r="H494" s="10">
        <f t="shared" si="42"/>
        <v>1990</v>
      </c>
      <c r="J494" t="s">
        <v>832</v>
      </c>
      <c r="K494" t="s">
        <v>831</v>
      </c>
      <c r="L494" t="s">
        <v>833</v>
      </c>
      <c r="M494" s="8">
        <v>17</v>
      </c>
      <c r="N494" s="12">
        <f t="shared" si="43"/>
        <v>0.85</v>
      </c>
      <c r="O494" t="str">
        <f t="shared" si="46"/>
        <v xml:space="preserve">2024/01 </v>
      </c>
      <c r="P494">
        <f t="shared" si="47"/>
        <v>10</v>
      </c>
      <c r="Q494" t="e">
        <f>VLOOKUP(J494,'구매현황_2301-2603'!$E$2:$I$1312,5,0)</f>
        <v>#N/A</v>
      </c>
      <c r="R494" t="e">
        <f>VLOOKUP(Q494,리드타임!$B$3:$D$10,3,0)</f>
        <v>#N/A</v>
      </c>
      <c r="S494">
        <f t="shared" si="44"/>
        <v>3.8249999999999997</v>
      </c>
    </row>
    <row r="495" spans="1:19" ht="15.75">
      <c r="A495" s="10">
        <v>494</v>
      </c>
      <c r="B495" s="32" t="s">
        <v>6</v>
      </c>
      <c r="C495" s="32" t="s">
        <v>4453</v>
      </c>
      <c r="D495" s="32" t="s">
        <v>3902</v>
      </c>
      <c r="E495" s="32" t="s">
        <v>4440</v>
      </c>
      <c r="F495" s="4">
        <v>30</v>
      </c>
      <c r="G495" s="10" t="str">
        <f t="shared" si="45"/>
        <v xml:space="preserve">2024/01 </v>
      </c>
      <c r="H495" s="10">
        <f t="shared" si="42"/>
        <v>30</v>
      </c>
      <c r="J495" t="s">
        <v>835</v>
      </c>
      <c r="K495" t="s">
        <v>834</v>
      </c>
      <c r="L495" t="s">
        <v>836</v>
      </c>
      <c r="M495" s="8">
        <v>40</v>
      </c>
      <c r="N495" s="12">
        <f t="shared" si="43"/>
        <v>2</v>
      </c>
      <c r="O495" t="str">
        <f t="shared" si="46"/>
        <v xml:space="preserve">2024/01 </v>
      </c>
      <c r="P495">
        <f t="shared" si="47"/>
        <v>30</v>
      </c>
      <c r="Q495" t="e">
        <f>VLOOKUP(J495,'구매현황_2301-2603'!$E$2:$I$1312,5,0)</f>
        <v>#N/A</v>
      </c>
      <c r="R495" t="e">
        <f>VLOOKUP(Q495,리드타임!$B$3:$D$10,3,0)</f>
        <v>#N/A</v>
      </c>
      <c r="S495">
        <f t="shared" si="44"/>
        <v>9</v>
      </c>
    </row>
    <row r="496" spans="1:19" ht="15.75">
      <c r="A496" s="10">
        <v>495</v>
      </c>
      <c r="B496" s="32" t="s">
        <v>6</v>
      </c>
      <c r="C496" s="32" t="s">
        <v>6341</v>
      </c>
      <c r="D496" s="32" t="s">
        <v>3531</v>
      </c>
      <c r="E496" s="32" t="s">
        <v>4440</v>
      </c>
      <c r="F496" s="4">
        <v>16</v>
      </c>
      <c r="G496" s="10" t="str">
        <f t="shared" si="45"/>
        <v xml:space="preserve">2024/01 </v>
      </c>
      <c r="H496" s="10">
        <f t="shared" si="42"/>
        <v>16</v>
      </c>
      <c r="J496" t="s">
        <v>3150</v>
      </c>
      <c r="K496" t="s">
        <v>3149</v>
      </c>
      <c r="L496" t="s">
        <v>3151</v>
      </c>
      <c r="M496" s="8">
        <v>50</v>
      </c>
      <c r="N496" s="12">
        <f t="shared" si="43"/>
        <v>2.5</v>
      </c>
      <c r="O496" t="str">
        <f t="shared" si="46"/>
        <v xml:space="preserve">2024/01 </v>
      </c>
      <c r="P496">
        <f t="shared" si="47"/>
        <v>50</v>
      </c>
      <c r="Q496" t="e">
        <f>VLOOKUP(J496,'구매현황_2301-2603'!$E$2:$I$1312,5,0)</f>
        <v>#N/A</v>
      </c>
      <c r="R496" t="e">
        <f>VLOOKUP(Q496,리드타임!$B$3:$D$10,3,0)</f>
        <v>#N/A</v>
      </c>
      <c r="S496">
        <f t="shared" si="44"/>
        <v>11.25</v>
      </c>
    </row>
    <row r="497" spans="1:19" ht="15.75">
      <c r="A497" s="10">
        <v>496</v>
      </c>
      <c r="B497" s="32" t="s">
        <v>6</v>
      </c>
      <c r="C497" s="32" t="s">
        <v>6117</v>
      </c>
      <c r="D497" s="32" t="s">
        <v>2827</v>
      </c>
      <c r="E497" s="32" t="s">
        <v>6118</v>
      </c>
      <c r="F497" s="4">
        <v>5</v>
      </c>
      <c r="G497" s="10" t="str">
        <f t="shared" si="45"/>
        <v xml:space="preserve">2024/01 </v>
      </c>
      <c r="H497" s="10">
        <f t="shared" si="42"/>
        <v>7</v>
      </c>
      <c r="J497" t="s">
        <v>838</v>
      </c>
      <c r="K497" t="s">
        <v>837</v>
      </c>
      <c r="L497" t="s">
        <v>839</v>
      </c>
      <c r="M497" s="8">
        <v>200</v>
      </c>
      <c r="N497" s="12">
        <f t="shared" si="43"/>
        <v>10</v>
      </c>
      <c r="O497" t="str">
        <f t="shared" si="46"/>
        <v xml:space="preserve">2024/01 </v>
      </c>
      <c r="P497">
        <f t="shared" si="47"/>
        <v>200</v>
      </c>
      <c r="Q497" t="e">
        <f>VLOOKUP(J497,'구매현황_2301-2603'!$E$2:$I$1312,5,0)</f>
        <v>#N/A</v>
      </c>
      <c r="R497" t="e">
        <f>VLOOKUP(Q497,리드타임!$B$3:$D$10,3,0)</f>
        <v>#N/A</v>
      </c>
      <c r="S497">
        <f t="shared" si="44"/>
        <v>45</v>
      </c>
    </row>
    <row r="498" spans="1:19" ht="15.75">
      <c r="A498" s="10">
        <v>497</v>
      </c>
      <c r="B498" s="3" t="s">
        <v>9</v>
      </c>
      <c r="C498" s="2" t="s">
        <v>51</v>
      </c>
      <c r="D498" s="2" t="s">
        <v>50</v>
      </c>
      <c r="E498" s="2" t="s">
        <v>52</v>
      </c>
      <c r="F498" s="4">
        <v>20</v>
      </c>
      <c r="G498" s="10" t="str">
        <f t="shared" si="45"/>
        <v xml:space="preserve">2024/01 </v>
      </c>
      <c r="H498" s="10">
        <f t="shared" si="42"/>
        <v>110</v>
      </c>
      <c r="J498" t="s">
        <v>841</v>
      </c>
      <c r="K498" t="s">
        <v>840</v>
      </c>
      <c r="L498" t="s">
        <v>842</v>
      </c>
      <c r="M498" s="8">
        <v>109</v>
      </c>
      <c r="N498" s="12">
        <f t="shared" si="43"/>
        <v>5.45</v>
      </c>
      <c r="O498" t="str">
        <f t="shared" si="46"/>
        <v xml:space="preserve">2024/01 </v>
      </c>
      <c r="P498">
        <f t="shared" si="47"/>
        <v>95</v>
      </c>
      <c r="Q498" t="e">
        <f>VLOOKUP(J498,'구매현황_2301-2603'!$E$2:$I$1312,5,0)</f>
        <v>#N/A</v>
      </c>
      <c r="R498" t="e">
        <f>VLOOKUP(Q498,리드타임!$B$3:$D$10,3,0)</f>
        <v>#N/A</v>
      </c>
      <c r="S498">
        <f t="shared" si="44"/>
        <v>24.525000000000002</v>
      </c>
    </row>
    <row r="499" spans="1:19" ht="15.75">
      <c r="A499" s="10">
        <v>498</v>
      </c>
      <c r="B499" s="3" t="s">
        <v>9</v>
      </c>
      <c r="C499" s="2" t="s">
        <v>55</v>
      </c>
      <c r="D499" s="2" t="s">
        <v>50</v>
      </c>
      <c r="E499" s="2" t="s">
        <v>56</v>
      </c>
      <c r="F499" s="4">
        <v>30</v>
      </c>
      <c r="G499" s="10" t="str">
        <f t="shared" si="45"/>
        <v xml:space="preserve">2024/01 </v>
      </c>
      <c r="H499" s="10">
        <f t="shared" si="42"/>
        <v>330</v>
      </c>
      <c r="J499" t="s">
        <v>844</v>
      </c>
      <c r="K499" t="s">
        <v>843</v>
      </c>
      <c r="L499" t="s">
        <v>845</v>
      </c>
      <c r="M499" s="8">
        <v>50</v>
      </c>
      <c r="N499" s="12">
        <f t="shared" si="43"/>
        <v>2.5</v>
      </c>
      <c r="O499" t="str">
        <f t="shared" si="46"/>
        <v xml:space="preserve">2024/01 </v>
      </c>
      <c r="P499">
        <f t="shared" si="47"/>
        <v>50</v>
      </c>
      <c r="Q499" t="e">
        <f>VLOOKUP(J499,'구매현황_2301-2603'!$E$2:$I$1312,5,0)</f>
        <v>#N/A</v>
      </c>
      <c r="R499" t="e">
        <f>VLOOKUP(Q499,리드타임!$B$3:$D$10,3,0)</f>
        <v>#N/A</v>
      </c>
      <c r="S499">
        <f t="shared" si="44"/>
        <v>11.25</v>
      </c>
    </row>
    <row r="500" spans="1:19" ht="15.75">
      <c r="A500" s="10">
        <v>499</v>
      </c>
      <c r="B500" s="3" t="s">
        <v>9</v>
      </c>
      <c r="C500" s="2" t="s">
        <v>57</v>
      </c>
      <c r="D500" s="2" t="s">
        <v>50</v>
      </c>
      <c r="E500" s="2" t="s">
        <v>58</v>
      </c>
      <c r="F500" s="4">
        <v>150</v>
      </c>
      <c r="G500" s="10" t="str">
        <f t="shared" si="45"/>
        <v xml:space="preserve">2024/01 </v>
      </c>
      <c r="H500" s="10">
        <f t="shared" si="42"/>
        <v>150</v>
      </c>
      <c r="J500" t="s">
        <v>847</v>
      </c>
      <c r="K500" t="s">
        <v>846</v>
      </c>
      <c r="L500" t="s">
        <v>5261</v>
      </c>
      <c r="M500" s="8">
        <v>284</v>
      </c>
      <c r="N500" s="12">
        <f t="shared" si="43"/>
        <v>14.2</v>
      </c>
      <c r="O500" t="str">
        <f t="shared" si="46"/>
        <v xml:space="preserve">2024/01 </v>
      </c>
      <c r="P500">
        <f t="shared" si="47"/>
        <v>100</v>
      </c>
      <c r="Q500" t="e">
        <f>VLOOKUP(J500,'구매현황_2301-2603'!$E$2:$I$1312,5,0)</f>
        <v>#N/A</v>
      </c>
      <c r="R500" t="e">
        <f>VLOOKUP(Q500,리드타임!$B$3:$D$10,3,0)</f>
        <v>#N/A</v>
      </c>
      <c r="S500">
        <f t="shared" si="44"/>
        <v>63.9</v>
      </c>
    </row>
    <row r="501" spans="1:19" ht="15.75">
      <c r="A501" s="10">
        <v>500</v>
      </c>
      <c r="B501" s="3" t="s">
        <v>9</v>
      </c>
      <c r="C501" s="2" t="s">
        <v>66</v>
      </c>
      <c r="D501" s="2" t="s">
        <v>62</v>
      </c>
      <c r="E501" s="2" t="s">
        <v>58</v>
      </c>
      <c r="F501" s="4">
        <v>66</v>
      </c>
      <c r="G501" s="10" t="str">
        <f t="shared" si="45"/>
        <v xml:space="preserve">2024/01 </v>
      </c>
      <c r="H501" s="10">
        <f t="shared" si="42"/>
        <v>200</v>
      </c>
      <c r="J501" t="s">
        <v>849</v>
      </c>
      <c r="K501" t="s">
        <v>848</v>
      </c>
      <c r="L501" t="s">
        <v>850</v>
      </c>
      <c r="M501" s="8">
        <v>10</v>
      </c>
      <c r="N501" s="12">
        <f t="shared" si="43"/>
        <v>0.5</v>
      </c>
      <c r="O501" t="str">
        <f t="shared" si="46"/>
        <v xml:space="preserve">2024/01 </v>
      </c>
      <c r="P501">
        <f t="shared" si="47"/>
        <v>8</v>
      </c>
      <c r="Q501" t="e">
        <f>VLOOKUP(J501,'구매현황_2301-2603'!$E$2:$I$1312,5,0)</f>
        <v>#N/A</v>
      </c>
      <c r="R501" t="e">
        <f>VLOOKUP(Q501,리드타임!$B$3:$D$10,3,0)</f>
        <v>#N/A</v>
      </c>
      <c r="S501">
        <f t="shared" si="44"/>
        <v>2.25</v>
      </c>
    </row>
    <row r="502" spans="1:19" ht="15.75">
      <c r="A502" s="10">
        <v>501</v>
      </c>
      <c r="B502" s="3" t="s">
        <v>9</v>
      </c>
      <c r="C502" s="2" t="s">
        <v>76</v>
      </c>
      <c r="D502" s="2" t="s">
        <v>69</v>
      </c>
      <c r="E502" s="2" t="s">
        <v>56</v>
      </c>
      <c r="F502" s="4">
        <v>10</v>
      </c>
      <c r="G502" s="10" t="str">
        <f t="shared" si="45"/>
        <v xml:space="preserve">2024/01 </v>
      </c>
      <c r="H502" s="10">
        <f t="shared" si="42"/>
        <v>20</v>
      </c>
      <c r="J502" t="s">
        <v>852</v>
      </c>
      <c r="K502" t="s">
        <v>851</v>
      </c>
      <c r="L502" t="s">
        <v>853</v>
      </c>
      <c r="M502" s="8">
        <v>68</v>
      </c>
      <c r="N502" s="12">
        <f t="shared" si="43"/>
        <v>3.4</v>
      </c>
      <c r="O502" t="str">
        <f t="shared" si="46"/>
        <v xml:space="preserve">2024/01 </v>
      </c>
      <c r="P502">
        <f t="shared" si="47"/>
        <v>30</v>
      </c>
      <c r="Q502" t="e">
        <f>VLOOKUP(J502,'구매현황_2301-2603'!$E$2:$I$1312,5,0)</f>
        <v>#N/A</v>
      </c>
      <c r="R502" t="e">
        <f>VLOOKUP(Q502,리드타임!$B$3:$D$10,3,0)</f>
        <v>#N/A</v>
      </c>
      <c r="S502">
        <f t="shared" si="44"/>
        <v>15.299999999999999</v>
      </c>
    </row>
    <row r="503" spans="1:19" ht="15.75">
      <c r="A503" s="10">
        <v>502</v>
      </c>
      <c r="B503" s="3" t="s">
        <v>9</v>
      </c>
      <c r="C503" s="2" t="s">
        <v>81</v>
      </c>
      <c r="D503" s="2" t="s">
        <v>69</v>
      </c>
      <c r="E503" s="2" t="s">
        <v>68</v>
      </c>
      <c r="F503" s="4">
        <v>10</v>
      </c>
      <c r="G503" s="10" t="str">
        <f t="shared" si="45"/>
        <v xml:space="preserve">2024/01 </v>
      </c>
      <c r="H503" s="10">
        <f t="shared" si="42"/>
        <v>20</v>
      </c>
      <c r="J503" t="s">
        <v>855</v>
      </c>
      <c r="K503" t="s">
        <v>854</v>
      </c>
      <c r="L503" t="s">
        <v>856</v>
      </c>
      <c r="M503" s="8">
        <v>1848</v>
      </c>
      <c r="N503" s="12">
        <f t="shared" si="43"/>
        <v>92.4</v>
      </c>
      <c r="O503" t="str">
        <f t="shared" si="46"/>
        <v xml:space="preserve">2025/12 </v>
      </c>
      <c r="P503">
        <f t="shared" si="47"/>
        <v>868</v>
      </c>
      <c r="Q503" t="str">
        <f>VLOOKUP(J503,'구매현황_2301-2603'!$E$2:$I$1312,5,0)</f>
        <v>Fiberwit Link Communication Co.,LTD</v>
      </c>
      <c r="R503">
        <f>VLOOKUP(Q503,리드타임!$B$3:$D$10,3,0)</f>
        <v>60</v>
      </c>
      <c r="S503">
        <f t="shared" si="44"/>
        <v>277.2</v>
      </c>
    </row>
    <row r="504" spans="1:19" ht="15.75">
      <c r="A504" s="10">
        <v>503</v>
      </c>
      <c r="B504" s="3" t="s">
        <v>9</v>
      </c>
      <c r="C504" s="2" t="s">
        <v>82</v>
      </c>
      <c r="D504" s="2" t="s">
        <v>69</v>
      </c>
      <c r="E504" s="2" t="s">
        <v>83</v>
      </c>
      <c r="F504" s="4">
        <v>50</v>
      </c>
      <c r="G504" s="10" t="str">
        <f t="shared" si="45"/>
        <v xml:space="preserve">2024/01 </v>
      </c>
      <c r="H504" s="10">
        <f t="shared" si="42"/>
        <v>200</v>
      </c>
      <c r="J504" t="s">
        <v>858</v>
      </c>
      <c r="K504" t="s">
        <v>857</v>
      </c>
      <c r="L504" t="s">
        <v>859</v>
      </c>
      <c r="M504" s="8">
        <v>3858</v>
      </c>
      <c r="N504" s="12">
        <f t="shared" si="43"/>
        <v>192.9</v>
      </c>
      <c r="O504" t="str">
        <f t="shared" si="46"/>
        <v xml:space="preserve">2024/10 </v>
      </c>
      <c r="P504">
        <f t="shared" si="47"/>
        <v>527</v>
      </c>
      <c r="Q504" t="e">
        <f>VLOOKUP(J504,'구매현황_2301-2603'!$E$2:$I$1312,5,0)</f>
        <v>#N/A</v>
      </c>
      <c r="R504" t="e">
        <f>VLOOKUP(Q504,리드타임!$B$3:$D$10,3,0)</f>
        <v>#N/A</v>
      </c>
      <c r="S504">
        <f t="shared" si="44"/>
        <v>868.05</v>
      </c>
    </row>
    <row r="505" spans="1:19" ht="15.75">
      <c r="A505" s="10">
        <v>504</v>
      </c>
      <c r="B505" s="3" t="s">
        <v>9</v>
      </c>
      <c r="C505" s="2" t="s">
        <v>84</v>
      </c>
      <c r="D505" s="2" t="s">
        <v>69</v>
      </c>
      <c r="E505" s="2" t="s">
        <v>85</v>
      </c>
      <c r="F505" s="4">
        <v>10</v>
      </c>
      <c r="G505" s="10" t="str">
        <f t="shared" si="45"/>
        <v xml:space="preserve">2024/01 </v>
      </c>
      <c r="H505" s="10">
        <f t="shared" si="42"/>
        <v>10</v>
      </c>
      <c r="J505" t="s">
        <v>861</v>
      </c>
      <c r="K505" t="s">
        <v>860</v>
      </c>
      <c r="L505" t="s">
        <v>758</v>
      </c>
      <c r="M505" s="8">
        <v>11</v>
      </c>
      <c r="N505" s="12">
        <f t="shared" si="43"/>
        <v>0.55000000000000004</v>
      </c>
      <c r="O505" t="str">
        <f t="shared" si="46"/>
        <v xml:space="preserve">2024/01 </v>
      </c>
      <c r="P505">
        <f t="shared" si="47"/>
        <v>6</v>
      </c>
      <c r="Q505" t="e">
        <f>VLOOKUP(J505,'구매현황_2301-2603'!$E$2:$I$1312,5,0)</f>
        <v>#N/A</v>
      </c>
      <c r="R505" t="e">
        <f>VLOOKUP(Q505,리드타임!$B$3:$D$10,3,0)</f>
        <v>#N/A</v>
      </c>
      <c r="S505">
        <f t="shared" si="44"/>
        <v>2.4750000000000005</v>
      </c>
    </row>
    <row r="506" spans="1:19" ht="15.75">
      <c r="A506" s="10">
        <v>505</v>
      </c>
      <c r="B506" s="3" t="s">
        <v>9</v>
      </c>
      <c r="C506" s="2" t="s">
        <v>86</v>
      </c>
      <c r="D506" s="2" t="s">
        <v>69</v>
      </c>
      <c r="E506" s="2" t="s">
        <v>87</v>
      </c>
      <c r="F506" s="4">
        <v>10</v>
      </c>
      <c r="G506" s="10" t="str">
        <f t="shared" si="45"/>
        <v xml:space="preserve">2024/01 </v>
      </c>
      <c r="H506" s="10">
        <f t="shared" si="42"/>
        <v>10</v>
      </c>
      <c r="J506" t="s">
        <v>863</v>
      </c>
      <c r="K506" t="s">
        <v>862</v>
      </c>
      <c r="L506" t="s">
        <v>5261</v>
      </c>
      <c r="M506" s="8">
        <v>28</v>
      </c>
      <c r="N506" s="12">
        <f t="shared" si="43"/>
        <v>1.4</v>
      </c>
      <c r="O506" t="str">
        <f t="shared" si="46"/>
        <v xml:space="preserve">2024/02 </v>
      </c>
      <c r="P506">
        <f t="shared" si="47"/>
        <v>28</v>
      </c>
      <c r="Q506" t="e">
        <f>VLOOKUP(J506,'구매현황_2301-2603'!$E$2:$I$1312,5,0)</f>
        <v>#N/A</v>
      </c>
      <c r="R506" t="e">
        <f>VLOOKUP(Q506,리드타임!$B$3:$D$10,3,0)</f>
        <v>#N/A</v>
      </c>
      <c r="S506">
        <f t="shared" si="44"/>
        <v>6.2999999999999989</v>
      </c>
    </row>
    <row r="507" spans="1:19" ht="15.75">
      <c r="A507" s="10">
        <v>506</v>
      </c>
      <c r="B507" s="3" t="s">
        <v>9</v>
      </c>
      <c r="C507" s="2" t="s">
        <v>109</v>
      </c>
      <c r="D507" s="2" t="s">
        <v>59</v>
      </c>
      <c r="E507" s="2" t="s">
        <v>58</v>
      </c>
      <c r="F507" s="4">
        <v>5</v>
      </c>
      <c r="G507" s="10" t="str">
        <f t="shared" si="45"/>
        <v xml:space="preserve">2024/01 </v>
      </c>
      <c r="H507" s="10">
        <f t="shared" si="42"/>
        <v>70</v>
      </c>
      <c r="J507" t="s">
        <v>865</v>
      </c>
      <c r="K507" t="s">
        <v>864</v>
      </c>
      <c r="L507" t="s">
        <v>866</v>
      </c>
      <c r="M507" s="8">
        <v>32</v>
      </c>
      <c r="N507" s="12">
        <f t="shared" si="43"/>
        <v>1.6</v>
      </c>
      <c r="O507" t="str">
        <f t="shared" si="46"/>
        <v xml:space="preserve">2024/01 </v>
      </c>
      <c r="P507">
        <f t="shared" si="47"/>
        <v>32</v>
      </c>
      <c r="Q507" t="e">
        <f>VLOOKUP(J507,'구매현황_2301-2603'!$E$2:$I$1312,5,0)</f>
        <v>#N/A</v>
      </c>
      <c r="R507" t="e">
        <f>VLOOKUP(Q507,리드타임!$B$3:$D$10,3,0)</f>
        <v>#N/A</v>
      </c>
      <c r="S507">
        <f t="shared" si="44"/>
        <v>7.2</v>
      </c>
    </row>
    <row r="508" spans="1:19" ht="15.75">
      <c r="A508" s="10">
        <v>507</v>
      </c>
      <c r="B508" s="3" t="s">
        <v>9</v>
      </c>
      <c r="C508" s="2" t="s">
        <v>126</v>
      </c>
      <c r="D508" s="2" t="s">
        <v>96</v>
      </c>
      <c r="E508" s="2" t="s">
        <v>75</v>
      </c>
      <c r="F508" s="4">
        <v>6</v>
      </c>
      <c r="G508" s="10" t="str">
        <f t="shared" si="45"/>
        <v xml:space="preserve">2024/01 </v>
      </c>
      <c r="H508" s="10">
        <f t="shared" si="42"/>
        <v>40</v>
      </c>
      <c r="J508" t="s">
        <v>868</v>
      </c>
      <c r="K508" t="s">
        <v>867</v>
      </c>
      <c r="L508" t="s">
        <v>5261</v>
      </c>
      <c r="M508" s="8">
        <v>40</v>
      </c>
      <c r="N508" s="12">
        <f t="shared" si="43"/>
        <v>2</v>
      </c>
      <c r="O508" t="str">
        <f t="shared" si="46"/>
        <v xml:space="preserve">2024/01 </v>
      </c>
      <c r="P508">
        <f t="shared" si="47"/>
        <v>40</v>
      </c>
      <c r="Q508" t="e">
        <f>VLOOKUP(J508,'구매현황_2301-2603'!$E$2:$I$1312,5,0)</f>
        <v>#N/A</v>
      </c>
      <c r="R508" t="e">
        <f>VLOOKUP(Q508,리드타임!$B$3:$D$10,3,0)</f>
        <v>#N/A</v>
      </c>
      <c r="S508">
        <f t="shared" si="44"/>
        <v>9</v>
      </c>
    </row>
    <row r="509" spans="1:19" ht="15.75">
      <c r="A509" s="10">
        <v>508</v>
      </c>
      <c r="B509" s="3" t="s">
        <v>9</v>
      </c>
      <c r="C509" s="2" t="s">
        <v>137</v>
      </c>
      <c r="D509" s="2" t="s">
        <v>128</v>
      </c>
      <c r="E509" s="2" t="s">
        <v>136</v>
      </c>
      <c r="F509" s="4">
        <v>30</v>
      </c>
      <c r="G509" s="10" t="str">
        <f t="shared" si="45"/>
        <v xml:space="preserve">2024/01 </v>
      </c>
      <c r="H509" s="10">
        <f t="shared" si="42"/>
        <v>30</v>
      </c>
      <c r="J509" t="s">
        <v>870</v>
      </c>
      <c r="K509" t="s">
        <v>869</v>
      </c>
      <c r="L509" t="s">
        <v>871</v>
      </c>
      <c r="M509" s="8">
        <v>80</v>
      </c>
      <c r="N509" s="12">
        <f t="shared" si="43"/>
        <v>4</v>
      </c>
      <c r="O509" t="str">
        <f t="shared" si="46"/>
        <v xml:space="preserve">2024/01 </v>
      </c>
      <c r="P509">
        <f t="shared" si="47"/>
        <v>50</v>
      </c>
      <c r="Q509" t="e">
        <f>VLOOKUP(J509,'구매현황_2301-2603'!$E$2:$I$1312,5,0)</f>
        <v>#N/A</v>
      </c>
      <c r="R509" t="e">
        <f>VLOOKUP(Q509,리드타임!$B$3:$D$10,3,0)</f>
        <v>#N/A</v>
      </c>
      <c r="S509">
        <f t="shared" si="44"/>
        <v>18</v>
      </c>
    </row>
    <row r="510" spans="1:19" ht="15.75">
      <c r="A510" s="10">
        <v>509</v>
      </c>
      <c r="B510" s="3" t="s">
        <v>9</v>
      </c>
      <c r="C510" s="2" t="s">
        <v>139</v>
      </c>
      <c r="D510" s="2" t="s">
        <v>138</v>
      </c>
      <c r="E510" s="2" t="s">
        <v>136</v>
      </c>
      <c r="F510" s="4">
        <v>30</v>
      </c>
      <c r="G510" s="10" t="str">
        <f t="shared" si="45"/>
        <v xml:space="preserve">2024/01 </v>
      </c>
      <c r="H510" s="10">
        <f t="shared" si="42"/>
        <v>30</v>
      </c>
      <c r="J510" t="s">
        <v>873</v>
      </c>
      <c r="K510" t="s">
        <v>872</v>
      </c>
      <c r="L510" t="s">
        <v>874</v>
      </c>
      <c r="M510" s="8">
        <v>115</v>
      </c>
      <c r="N510" s="12">
        <f t="shared" si="43"/>
        <v>5.75</v>
      </c>
      <c r="O510" t="str">
        <f t="shared" si="46"/>
        <v xml:space="preserve">2024/01 </v>
      </c>
      <c r="P510">
        <f t="shared" si="47"/>
        <v>60</v>
      </c>
      <c r="Q510" t="e">
        <f>VLOOKUP(J510,'구매현황_2301-2603'!$E$2:$I$1312,5,0)</f>
        <v>#N/A</v>
      </c>
      <c r="R510" t="e">
        <f>VLOOKUP(Q510,리드타임!$B$3:$D$10,3,0)</f>
        <v>#N/A</v>
      </c>
      <c r="S510">
        <f t="shared" si="44"/>
        <v>25.874999999999996</v>
      </c>
    </row>
    <row r="511" spans="1:19" ht="15.75">
      <c r="A511" s="10">
        <v>510</v>
      </c>
      <c r="B511" s="3" t="s">
        <v>9</v>
      </c>
      <c r="C511" s="2" t="s">
        <v>148</v>
      </c>
      <c r="D511" s="2" t="s">
        <v>147</v>
      </c>
      <c r="E511" s="2" t="s">
        <v>136</v>
      </c>
      <c r="F511" s="4">
        <v>30</v>
      </c>
      <c r="G511" s="10" t="str">
        <f t="shared" si="45"/>
        <v xml:space="preserve">2024/01 </v>
      </c>
      <c r="H511" s="10">
        <f t="shared" si="42"/>
        <v>50</v>
      </c>
      <c r="J511" t="s">
        <v>876</v>
      </c>
      <c r="K511" t="s">
        <v>875</v>
      </c>
      <c r="L511" t="s">
        <v>5261</v>
      </c>
      <c r="M511" s="8">
        <v>70</v>
      </c>
      <c r="N511" s="12">
        <f t="shared" si="43"/>
        <v>3.5</v>
      </c>
      <c r="O511" t="str">
        <f t="shared" si="46"/>
        <v xml:space="preserve">2024/01 </v>
      </c>
      <c r="P511">
        <f t="shared" si="47"/>
        <v>40</v>
      </c>
      <c r="Q511" t="e">
        <f>VLOOKUP(J511,'구매현황_2301-2603'!$E$2:$I$1312,5,0)</f>
        <v>#N/A</v>
      </c>
      <c r="R511" t="e">
        <f>VLOOKUP(Q511,리드타임!$B$3:$D$10,3,0)</f>
        <v>#N/A</v>
      </c>
      <c r="S511">
        <f t="shared" si="44"/>
        <v>15.749999999999998</v>
      </c>
    </row>
    <row r="512" spans="1:19" ht="15.75">
      <c r="A512" s="10">
        <v>511</v>
      </c>
      <c r="B512" s="3" t="s">
        <v>9</v>
      </c>
      <c r="C512" s="2" t="s">
        <v>194</v>
      </c>
      <c r="D512" s="2" t="s">
        <v>128</v>
      </c>
      <c r="E512" s="2" t="s">
        <v>195</v>
      </c>
      <c r="F512" s="4">
        <v>50</v>
      </c>
      <c r="G512" s="10" t="str">
        <f t="shared" si="45"/>
        <v xml:space="preserve">2024/01 </v>
      </c>
      <c r="H512" s="10">
        <f t="shared" si="42"/>
        <v>50</v>
      </c>
      <c r="J512" t="s">
        <v>3153</v>
      </c>
      <c r="K512" t="s">
        <v>3152</v>
      </c>
      <c r="L512" t="s">
        <v>3154</v>
      </c>
      <c r="M512" s="8">
        <v>30</v>
      </c>
      <c r="N512" s="12">
        <f t="shared" si="43"/>
        <v>1.5</v>
      </c>
      <c r="O512" t="str">
        <f t="shared" si="46"/>
        <v xml:space="preserve">2024/01 </v>
      </c>
      <c r="P512">
        <f t="shared" si="47"/>
        <v>30</v>
      </c>
      <c r="Q512" t="e">
        <f>VLOOKUP(J512,'구매현황_2301-2603'!$E$2:$I$1312,5,0)</f>
        <v>#N/A</v>
      </c>
      <c r="R512" t="e">
        <f>VLOOKUP(Q512,리드타임!$B$3:$D$10,3,0)</f>
        <v>#N/A</v>
      </c>
      <c r="S512">
        <f t="shared" si="44"/>
        <v>6.75</v>
      </c>
    </row>
    <row r="513" spans="1:19" ht="15.75">
      <c r="A513" s="10">
        <v>512</v>
      </c>
      <c r="B513" s="3" t="s">
        <v>9</v>
      </c>
      <c r="C513" s="2" t="s">
        <v>196</v>
      </c>
      <c r="D513" s="2" t="s">
        <v>138</v>
      </c>
      <c r="E513" s="2" t="s">
        <v>195</v>
      </c>
      <c r="F513" s="4">
        <v>50</v>
      </c>
      <c r="G513" s="10" t="str">
        <f t="shared" si="45"/>
        <v xml:space="preserve">2024/01 </v>
      </c>
      <c r="H513" s="10">
        <f t="shared" si="42"/>
        <v>50</v>
      </c>
      <c r="J513" t="s">
        <v>878</v>
      </c>
      <c r="K513" t="s">
        <v>877</v>
      </c>
      <c r="L513" t="s">
        <v>879</v>
      </c>
      <c r="M513" s="8">
        <v>420</v>
      </c>
      <c r="N513" s="12">
        <f t="shared" si="43"/>
        <v>21</v>
      </c>
      <c r="O513" t="str">
        <f t="shared" si="46"/>
        <v xml:space="preserve">2024/01 </v>
      </c>
      <c r="P513">
        <f t="shared" si="47"/>
        <v>300</v>
      </c>
      <c r="Q513" t="e">
        <f>VLOOKUP(J513,'구매현황_2301-2603'!$E$2:$I$1312,5,0)</f>
        <v>#N/A</v>
      </c>
      <c r="R513" t="e">
        <f>VLOOKUP(Q513,리드타임!$B$3:$D$10,3,0)</f>
        <v>#N/A</v>
      </c>
      <c r="S513">
        <f t="shared" si="44"/>
        <v>94.5</v>
      </c>
    </row>
    <row r="514" spans="1:19" ht="15.75">
      <c r="A514" s="10">
        <v>513</v>
      </c>
      <c r="B514" s="3" t="s">
        <v>9</v>
      </c>
      <c r="C514" s="2" t="s">
        <v>202</v>
      </c>
      <c r="D514" s="2" t="s">
        <v>147</v>
      </c>
      <c r="E514" s="2" t="s">
        <v>172</v>
      </c>
      <c r="F514" s="4">
        <v>100</v>
      </c>
      <c r="G514" s="10" t="str">
        <f t="shared" si="45"/>
        <v xml:space="preserve">2024/01 </v>
      </c>
      <c r="H514" s="10">
        <f t="shared" ref="H514:H577" si="48">_xlfn.MAXIFS(F:F,C:C,C514,G:G,G514)</f>
        <v>100</v>
      </c>
      <c r="J514" t="s">
        <v>881</v>
      </c>
      <c r="K514" t="s">
        <v>880</v>
      </c>
      <c r="L514" t="s">
        <v>5261</v>
      </c>
      <c r="M514" s="8">
        <v>175</v>
      </c>
      <c r="N514" s="12">
        <f t="shared" ref="N514:N577" si="49">+M514/20</f>
        <v>8.75</v>
      </c>
      <c r="O514" t="str">
        <f t="shared" si="46"/>
        <v xml:space="preserve">2024/01 </v>
      </c>
      <c r="P514">
        <f t="shared" si="47"/>
        <v>80</v>
      </c>
      <c r="Q514" t="e">
        <f>VLOOKUP(J514,'구매현황_2301-2603'!$E$2:$I$1312,5,0)</f>
        <v>#N/A</v>
      </c>
      <c r="R514" t="e">
        <f>VLOOKUP(Q514,리드타임!$B$3:$D$10,3,0)</f>
        <v>#N/A</v>
      </c>
      <c r="S514">
        <f t="shared" ref="S514:S577" si="50">IFERROR(N514/20*R514,N514/20*90)</f>
        <v>39.375</v>
      </c>
    </row>
    <row r="515" spans="1:19" ht="15.75">
      <c r="A515" s="10">
        <v>514</v>
      </c>
      <c r="B515" s="3" t="s">
        <v>9</v>
      </c>
      <c r="C515" s="2" t="s">
        <v>227</v>
      </c>
      <c r="D515" s="2" t="s">
        <v>223</v>
      </c>
      <c r="E515" s="2" t="s">
        <v>90</v>
      </c>
      <c r="F515" s="4">
        <v>5</v>
      </c>
      <c r="G515" s="10" t="str">
        <f t="shared" ref="G515:G578" si="51">INDEX($B$2:$B$9999,MATCH(_xlfn.MAXIFS($F$2:$F$9999,$C$2:$C$9999,C515),$F$1:$F$9999,0))</f>
        <v xml:space="preserve">2024/01 </v>
      </c>
      <c r="H515" s="10">
        <f t="shared" si="48"/>
        <v>10</v>
      </c>
      <c r="J515" t="s">
        <v>3156</v>
      </c>
      <c r="K515" t="s">
        <v>3155</v>
      </c>
      <c r="L515" t="s">
        <v>3157</v>
      </c>
      <c r="M515" s="8">
        <v>6</v>
      </c>
      <c r="N515" s="12">
        <f t="shared" si="49"/>
        <v>0.3</v>
      </c>
      <c r="O515" t="str">
        <f t="shared" ref="O515:O578" si="52">VLOOKUP(J515,$C$2:$G$9999,5,0)</f>
        <v xml:space="preserve">2024/01 </v>
      </c>
      <c r="P515">
        <f t="shared" ref="P515:P578" si="53">VLOOKUP(J515,$C$2:$H$9999,6,0)</f>
        <v>6</v>
      </c>
      <c r="Q515" t="e">
        <f>VLOOKUP(J515,'구매현황_2301-2603'!$E$2:$I$1312,5,0)</f>
        <v>#N/A</v>
      </c>
      <c r="R515" t="e">
        <f>VLOOKUP(Q515,리드타임!$B$3:$D$10,3,0)</f>
        <v>#N/A</v>
      </c>
      <c r="S515">
        <f t="shared" si="50"/>
        <v>1.3499999999999999</v>
      </c>
    </row>
    <row r="516" spans="1:19" ht="15.75">
      <c r="A516" s="10">
        <v>515</v>
      </c>
      <c r="B516" s="3" t="s">
        <v>9</v>
      </c>
      <c r="C516" s="2" t="s">
        <v>235</v>
      </c>
      <c r="D516" s="2" t="s">
        <v>234</v>
      </c>
      <c r="E516" s="2"/>
      <c r="F516" s="4">
        <v>6</v>
      </c>
      <c r="G516" s="10" t="str">
        <f t="shared" si="51"/>
        <v xml:space="preserve">2024/01 </v>
      </c>
      <c r="H516" s="10">
        <f t="shared" si="48"/>
        <v>20</v>
      </c>
      <c r="J516" t="s">
        <v>3159</v>
      </c>
      <c r="K516" t="s">
        <v>3158</v>
      </c>
      <c r="L516" t="s">
        <v>1110</v>
      </c>
      <c r="M516" s="8">
        <v>1</v>
      </c>
      <c r="N516" s="12">
        <f t="shared" si="49"/>
        <v>0.05</v>
      </c>
      <c r="O516" t="str">
        <f t="shared" si="52"/>
        <v xml:space="preserve">2024/01 </v>
      </c>
      <c r="P516">
        <f t="shared" si="53"/>
        <v>1</v>
      </c>
      <c r="Q516" t="e">
        <f>VLOOKUP(J516,'구매현황_2301-2603'!$E$2:$I$1312,5,0)</f>
        <v>#N/A</v>
      </c>
      <c r="R516" t="e">
        <f>VLOOKUP(Q516,리드타임!$B$3:$D$10,3,0)</f>
        <v>#N/A</v>
      </c>
      <c r="S516">
        <f t="shared" si="50"/>
        <v>0.22500000000000001</v>
      </c>
    </row>
    <row r="517" spans="1:19" ht="15.75">
      <c r="A517" s="10">
        <v>516</v>
      </c>
      <c r="B517" s="3" t="s">
        <v>9</v>
      </c>
      <c r="C517" s="2" t="s">
        <v>240</v>
      </c>
      <c r="D517" s="2" t="s">
        <v>236</v>
      </c>
      <c r="E517" s="2" t="s">
        <v>241</v>
      </c>
      <c r="F517" s="4">
        <v>84</v>
      </c>
      <c r="G517" s="10" t="str">
        <f t="shared" si="51"/>
        <v xml:space="preserve">2024/03 </v>
      </c>
      <c r="H517" s="10">
        <f t="shared" si="48"/>
        <v>84</v>
      </c>
      <c r="J517" t="s">
        <v>3161</v>
      </c>
      <c r="K517" t="s">
        <v>3160</v>
      </c>
      <c r="L517" t="s">
        <v>3157</v>
      </c>
      <c r="M517" s="8">
        <v>8</v>
      </c>
      <c r="N517" s="12">
        <f t="shared" si="49"/>
        <v>0.4</v>
      </c>
      <c r="O517" t="str">
        <f t="shared" si="52"/>
        <v xml:space="preserve">2024/01 </v>
      </c>
      <c r="P517">
        <f t="shared" si="53"/>
        <v>8</v>
      </c>
      <c r="Q517" t="e">
        <f>VLOOKUP(J517,'구매현황_2301-2603'!$E$2:$I$1312,5,0)</f>
        <v>#N/A</v>
      </c>
      <c r="R517" t="e">
        <f>VLOOKUP(Q517,리드타임!$B$3:$D$10,3,0)</f>
        <v>#N/A</v>
      </c>
      <c r="S517">
        <f t="shared" si="50"/>
        <v>1.8</v>
      </c>
    </row>
    <row r="518" spans="1:19" ht="15.75">
      <c r="A518" s="10">
        <v>517</v>
      </c>
      <c r="B518" s="3" t="s">
        <v>9</v>
      </c>
      <c r="C518" s="2" t="s">
        <v>242</v>
      </c>
      <c r="D518" s="2" t="s">
        <v>236</v>
      </c>
      <c r="E518" s="2" t="s">
        <v>243</v>
      </c>
      <c r="F518" s="4">
        <v>2</v>
      </c>
      <c r="G518" s="10" t="str">
        <f t="shared" si="51"/>
        <v xml:space="preserve">2024/01 </v>
      </c>
      <c r="H518" s="10">
        <f t="shared" si="48"/>
        <v>30</v>
      </c>
      <c r="J518" t="s">
        <v>883</v>
      </c>
      <c r="K518" t="s">
        <v>882</v>
      </c>
      <c r="L518" t="s">
        <v>884</v>
      </c>
      <c r="M518" s="8">
        <v>120</v>
      </c>
      <c r="N518" s="12">
        <f t="shared" si="49"/>
        <v>6</v>
      </c>
      <c r="O518" t="str">
        <f t="shared" si="52"/>
        <v xml:space="preserve">2024/01 </v>
      </c>
      <c r="P518">
        <f t="shared" si="53"/>
        <v>60</v>
      </c>
      <c r="Q518" t="str">
        <f>VLOOKUP(J518,'구매현황_2301-2603'!$E$2:$I$1312,5,0)</f>
        <v>CFOFC Communications (Shenzhen) Co., Ltd</v>
      </c>
      <c r="R518">
        <f>VLOOKUP(Q518,리드타임!$B$3:$D$10,3,0)</f>
        <v>40</v>
      </c>
      <c r="S518">
        <f t="shared" si="50"/>
        <v>12</v>
      </c>
    </row>
    <row r="519" spans="1:19" ht="15.75">
      <c r="A519" s="10">
        <v>518</v>
      </c>
      <c r="B519" s="3" t="s">
        <v>9</v>
      </c>
      <c r="C519" s="2" t="s">
        <v>246</v>
      </c>
      <c r="D519" s="2" t="s">
        <v>236</v>
      </c>
      <c r="E519" s="2" t="s">
        <v>78</v>
      </c>
      <c r="F519" s="4">
        <v>4</v>
      </c>
      <c r="G519" s="10" t="str">
        <f t="shared" si="51"/>
        <v xml:space="preserve">2024/03 </v>
      </c>
      <c r="H519" s="10">
        <f t="shared" si="48"/>
        <v>12</v>
      </c>
      <c r="J519" t="s">
        <v>3163</v>
      </c>
      <c r="K519" t="s">
        <v>3162</v>
      </c>
      <c r="L519" t="s">
        <v>919</v>
      </c>
      <c r="M519" s="8">
        <v>20</v>
      </c>
      <c r="N519" s="12">
        <f t="shared" si="49"/>
        <v>1</v>
      </c>
      <c r="O519" t="str">
        <f t="shared" si="52"/>
        <v xml:space="preserve">2024/01 </v>
      </c>
      <c r="P519">
        <f t="shared" si="53"/>
        <v>20</v>
      </c>
      <c r="Q519" t="e">
        <f>VLOOKUP(J519,'구매현황_2301-2603'!$E$2:$I$1312,5,0)</f>
        <v>#N/A</v>
      </c>
      <c r="R519" t="e">
        <f>VLOOKUP(Q519,리드타임!$B$3:$D$10,3,0)</f>
        <v>#N/A</v>
      </c>
      <c r="S519">
        <f t="shared" si="50"/>
        <v>4.5</v>
      </c>
    </row>
    <row r="520" spans="1:19" ht="15.75">
      <c r="A520" s="10">
        <v>519</v>
      </c>
      <c r="B520" s="3" t="s">
        <v>9</v>
      </c>
      <c r="C520" s="2" t="s">
        <v>249</v>
      </c>
      <c r="D520" s="2" t="s">
        <v>236</v>
      </c>
      <c r="E520" s="2" t="s">
        <v>80</v>
      </c>
      <c r="F520" s="4">
        <v>1</v>
      </c>
      <c r="G520" s="10" t="str">
        <f t="shared" si="51"/>
        <v xml:space="preserve">2024/01 </v>
      </c>
      <c r="H520" s="10">
        <f t="shared" si="48"/>
        <v>6</v>
      </c>
      <c r="J520" t="s">
        <v>886</v>
      </c>
      <c r="K520" t="s">
        <v>885</v>
      </c>
      <c r="L520" t="s">
        <v>887</v>
      </c>
      <c r="M520" s="8">
        <v>20</v>
      </c>
      <c r="N520" s="12">
        <f t="shared" si="49"/>
        <v>1</v>
      </c>
      <c r="O520" t="str">
        <f t="shared" si="52"/>
        <v xml:space="preserve">2024/01 </v>
      </c>
      <c r="P520">
        <f t="shared" si="53"/>
        <v>20</v>
      </c>
      <c r="Q520" t="e">
        <f>VLOOKUP(J520,'구매현황_2301-2603'!$E$2:$I$1312,5,0)</f>
        <v>#N/A</v>
      </c>
      <c r="R520" t="e">
        <f>VLOOKUP(Q520,리드타임!$B$3:$D$10,3,0)</f>
        <v>#N/A</v>
      </c>
      <c r="S520">
        <f t="shared" si="50"/>
        <v>4.5</v>
      </c>
    </row>
    <row r="521" spans="1:19" ht="15.75">
      <c r="A521" s="10">
        <v>520</v>
      </c>
      <c r="B521" s="3" t="s">
        <v>9</v>
      </c>
      <c r="C521" s="2" t="s">
        <v>251</v>
      </c>
      <c r="D521" s="2" t="s">
        <v>250</v>
      </c>
      <c r="E521" s="2"/>
      <c r="F521" s="4">
        <v>6</v>
      </c>
      <c r="G521" s="10" t="str">
        <f t="shared" si="51"/>
        <v xml:space="preserve">2024/01 </v>
      </c>
      <c r="H521" s="10">
        <f t="shared" si="48"/>
        <v>10</v>
      </c>
      <c r="J521" t="s">
        <v>889</v>
      </c>
      <c r="K521" t="s">
        <v>888</v>
      </c>
      <c r="L521" t="s">
        <v>890</v>
      </c>
      <c r="M521" s="8">
        <v>349</v>
      </c>
      <c r="N521" s="12">
        <f t="shared" si="49"/>
        <v>17.45</v>
      </c>
      <c r="O521" t="str">
        <f t="shared" si="52"/>
        <v xml:space="preserve">2024/01 </v>
      </c>
      <c r="P521">
        <f t="shared" si="53"/>
        <v>90</v>
      </c>
      <c r="Q521" t="e">
        <f>VLOOKUP(J521,'구매현황_2301-2603'!$E$2:$I$1312,5,0)</f>
        <v>#N/A</v>
      </c>
      <c r="R521" t="e">
        <f>VLOOKUP(Q521,리드타임!$B$3:$D$10,3,0)</f>
        <v>#N/A</v>
      </c>
      <c r="S521">
        <f t="shared" si="50"/>
        <v>78.524999999999991</v>
      </c>
    </row>
    <row r="522" spans="1:19" ht="15.75">
      <c r="A522" s="10">
        <v>521</v>
      </c>
      <c r="B522" s="3" t="s">
        <v>9</v>
      </c>
      <c r="C522" s="2" t="s">
        <v>260</v>
      </c>
      <c r="D522" s="2" t="s">
        <v>259</v>
      </c>
      <c r="E522" s="2"/>
      <c r="F522" s="4">
        <v>6</v>
      </c>
      <c r="G522" s="10" t="str">
        <f t="shared" si="51"/>
        <v xml:space="preserve">2024/01 </v>
      </c>
      <c r="H522" s="10">
        <f t="shared" si="48"/>
        <v>6</v>
      </c>
      <c r="J522" t="s">
        <v>891</v>
      </c>
      <c r="K522" t="s">
        <v>882</v>
      </c>
      <c r="L522" t="s">
        <v>884</v>
      </c>
      <c r="M522" s="8">
        <v>10</v>
      </c>
      <c r="N522" s="12">
        <f t="shared" si="49"/>
        <v>0.5</v>
      </c>
      <c r="O522" t="str">
        <f t="shared" si="52"/>
        <v xml:space="preserve">2024/01 </v>
      </c>
      <c r="P522">
        <f t="shared" si="53"/>
        <v>10</v>
      </c>
      <c r="Q522" t="e">
        <f>VLOOKUP(J522,'구매현황_2301-2603'!$E$2:$I$1312,5,0)</f>
        <v>#N/A</v>
      </c>
      <c r="R522" t="e">
        <f>VLOOKUP(Q522,리드타임!$B$3:$D$10,3,0)</f>
        <v>#N/A</v>
      </c>
      <c r="S522">
        <f t="shared" si="50"/>
        <v>2.25</v>
      </c>
    </row>
    <row r="523" spans="1:19" ht="15.75">
      <c r="A523" s="10">
        <v>522</v>
      </c>
      <c r="B523" s="3" t="s">
        <v>9</v>
      </c>
      <c r="C523" s="2" t="s">
        <v>275</v>
      </c>
      <c r="D523" s="2" t="s">
        <v>264</v>
      </c>
      <c r="E523" s="2" t="s">
        <v>276</v>
      </c>
      <c r="F523" s="4">
        <v>20</v>
      </c>
      <c r="G523" s="10" t="str">
        <f t="shared" si="51"/>
        <v xml:space="preserve">2024/01 </v>
      </c>
      <c r="H523" s="10">
        <f t="shared" si="48"/>
        <v>25</v>
      </c>
      <c r="J523" t="s">
        <v>893</v>
      </c>
      <c r="K523" t="s">
        <v>892</v>
      </c>
      <c r="L523" t="s">
        <v>890</v>
      </c>
      <c r="M523" s="8">
        <v>1</v>
      </c>
      <c r="N523" s="12">
        <f t="shared" si="49"/>
        <v>0.05</v>
      </c>
      <c r="O523" t="str">
        <f t="shared" si="52"/>
        <v xml:space="preserve">2024/01 </v>
      </c>
      <c r="P523">
        <f t="shared" si="53"/>
        <v>1</v>
      </c>
      <c r="Q523" t="e">
        <f>VLOOKUP(J523,'구매현황_2301-2603'!$E$2:$I$1312,5,0)</f>
        <v>#N/A</v>
      </c>
      <c r="R523" t="e">
        <f>VLOOKUP(Q523,리드타임!$B$3:$D$10,3,0)</f>
        <v>#N/A</v>
      </c>
      <c r="S523">
        <f t="shared" si="50"/>
        <v>0.22500000000000001</v>
      </c>
    </row>
    <row r="524" spans="1:19" ht="15.75">
      <c r="A524" s="10">
        <v>523</v>
      </c>
      <c r="B524" s="3" t="s">
        <v>9</v>
      </c>
      <c r="C524" s="2" t="s">
        <v>277</v>
      </c>
      <c r="D524" s="2" t="s">
        <v>264</v>
      </c>
      <c r="E524" s="2" t="s">
        <v>73</v>
      </c>
      <c r="F524" s="4">
        <v>95</v>
      </c>
      <c r="G524" s="10" t="str">
        <f t="shared" si="51"/>
        <v xml:space="preserve">2024/01 </v>
      </c>
      <c r="H524" s="10">
        <f t="shared" si="48"/>
        <v>95</v>
      </c>
      <c r="J524" t="s">
        <v>895</v>
      </c>
      <c r="K524" t="s">
        <v>894</v>
      </c>
      <c r="L524" t="s">
        <v>884</v>
      </c>
      <c r="M524" s="8">
        <v>10</v>
      </c>
      <c r="N524" s="12">
        <f t="shared" si="49"/>
        <v>0.5</v>
      </c>
      <c r="O524" t="str">
        <f t="shared" si="52"/>
        <v xml:space="preserve">2024/01 </v>
      </c>
      <c r="P524">
        <f t="shared" si="53"/>
        <v>10</v>
      </c>
      <c r="Q524" t="e">
        <f>VLOOKUP(J524,'구매현황_2301-2603'!$E$2:$I$1312,5,0)</f>
        <v>#N/A</v>
      </c>
      <c r="R524" t="e">
        <f>VLOOKUP(Q524,리드타임!$B$3:$D$10,3,0)</f>
        <v>#N/A</v>
      </c>
      <c r="S524">
        <f t="shared" si="50"/>
        <v>2.25</v>
      </c>
    </row>
    <row r="525" spans="1:19" ht="15.75">
      <c r="A525" s="10">
        <v>524</v>
      </c>
      <c r="B525" s="3" t="s">
        <v>9</v>
      </c>
      <c r="C525" s="2" t="s">
        <v>291</v>
      </c>
      <c r="D525" s="2" t="s">
        <v>264</v>
      </c>
      <c r="E525" s="2" t="s">
        <v>58</v>
      </c>
      <c r="F525" s="4">
        <v>30</v>
      </c>
      <c r="G525" s="10" t="str">
        <f t="shared" si="51"/>
        <v xml:space="preserve">2024/01 </v>
      </c>
      <c r="H525" s="10">
        <f t="shared" si="48"/>
        <v>70</v>
      </c>
      <c r="J525" t="s">
        <v>897</v>
      </c>
      <c r="K525" t="s">
        <v>896</v>
      </c>
      <c r="L525" t="s">
        <v>884</v>
      </c>
      <c r="M525" s="8">
        <v>180</v>
      </c>
      <c r="N525" s="12">
        <f t="shared" si="49"/>
        <v>9</v>
      </c>
      <c r="O525" t="str">
        <f t="shared" si="52"/>
        <v xml:space="preserve">2024/01 </v>
      </c>
      <c r="P525">
        <f t="shared" si="53"/>
        <v>130</v>
      </c>
      <c r="Q525" t="e">
        <f>VLOOKUP(J525,'구매현황_2301-2603'!$E$2:$I$1312,5,0)</f>
        <v>#N/A</v>
      </c>
      <c r="R525" t="e">
        <f>VLOOKUP(Q525,리드타임!$B$3:$D$10,3,0)</f>
        <v>#N/A</v>
      </c>
      <c r="S525">
        <f t="shared" si="50"/>
        <v>40.5</v>
      </c>
    </row>
    <row r="526" spans="1:19" ht="15.75">
      <c r="A526" s="10">
        <v>525</v>
      </c>
      <c r="B526" s="3" t="s">
        <v>9</v>
      </c>
      <c r="C526" s="2" t="s">
        <v>293</v>
      </c>
      <c r="D526" s="2" t="s">
        <v>264</v>
      </c>
      <c r="E526" s="2" t="s">
        <v>99</v>
      </c>
      <c r="F526" s="4">
        <v>150</v>
      </c>
      <c r="G526" s="10" t="str">
        <f t="shared" si="51"/>
        <v xml:space="preserve">2024/01 </v>
      </c>
      <c r="H526" s="10">
        <f t="shared" si="48"/>
        <v>1000</v>
      </c>
      <c r="J526" t="s">
        <v>899</v>
      </c>
      <c r="K526" t="s">
        <v>898</v>
      </c>
      <c r="L526" t="s">
        <v>900</v>
      </c>
      <c r="M526" s="8">
        <v>10</v>
      </c>
      <c r="N526" s="12">
        <f t="shared" si="49"/>
        <v>0.5</v>
      </c>
      <c r="O526" t="str">
        <f t="shared" si="52"/>
        <v xml:space="preserve">2024/01 </v>
      </c>
      <c r="P526">
        <f t="shared" si="53"/>
        <v>10</v>
      </c>
      <c r="Q526" t="e">
        <f>VLOOKUP(J526,'구매현황_2301-2603'!$E$2:$I$1312,5,0)</f>
        <v>#N/A</v>
      </c>
      <c r="R526" t="e">
        <f>VLOOKUP(Q526,리드타임!$B$3:$D$10,3,0)</f>
        <v>#N/A</v>
      </c>
      <c r="S526">
        <f t="shared" si="50"/>
        <v>2.25</v>
      </c>
    </row>
    <row r="527" spans="1:19" ht="15.75">
      <c r="A527" s="10">
        <v>526</v>
      </c>
      <c r="B527" s="3" t="s">
        <v>9</v>
      </c>
      <c r="C527" s="2" t="s">
        <v>297</v>
      </c>
      <c r="D527" s="2" t="s">
        <v>294</v>
      </c>
      <c r="E527" s="2" t="s">
        <v>56</v>
      </c>
      <c r="F527" s="4">
        <v>50</v>
      </c>
      <c r="G527" s="10" t="str">
        <f t="shared" si="51"/>
        <v xml:space="preserve">2024/01 </v>
      </c>
      <c r="H527" s="10">
        <f t="shared" si="48"/>
        <v>50</v>
      </c>
      <c r="J527" t="s">
        <v>3165</v>
      </c>
      <c r="K527" t="s">
        <v>3164</v>
      </c>
      <c r="L527" t="s">
        <v>909</v>
      </c>
      <c r="M527" s="8">
        <v>205</v>
      </c>
      <c r="N527" s="12">
        <f t="shared" si="49"/>
        <v>10.25</v>
      </c>
      <c r="O527" t="str">
        <f t="shared" si="52"/>
        <v xml:space="preserve">2024/01 </v>
      </c>
      <c r="P527">
        <f t="shared" si="53"/>
        <v>150</v>
      </c>
      <c r="Q527" t="e">
        <f>VLOOKUP(J527,'구매현황_2301-2603'!$E$2:$I$1312,5,0)</f>
        <v>#N/A</v>
      </c>
      <c r="R527" t="e">
        <f>VLOOKUP(Q527,리드타임!$B$3:$D$10,3,0)</f>
        <v>#N/A</v>
      </c>
      <c r="S527">
        <f t="shared" si="50"/>
        <v>46.124999999999993</v>
      </c>
    </row>
    <row r="528" spans="1:19" ht="15.75">
      <c r="A528" s="10">
        <v>527</v>
      </c>
      <c r="B528" s="3" t="s">
        <v>9</v>
      </c>
      <c r="C528" s="2" t="s">
        <v>322</v>
      </c>
      <c r="D528" s="2" t="s">
        <v>223</v>
      </c>
      <c r="E528" s="2" t="s">
        <v>184</v>
      </c>
      <c r="F528" s="4">
        <v>2</v>
      </c>
      <c r="G528" s="10" t="str">
        <f t="shared" si="51"/>
        <v xml:space="preserve">2024/01 </v>
      </c>
      <c r="H528" s="10">
        <f t="shared" si="48"/>
        <v>2</v>
      </c>
      <c r="J528" t="s">
        <v>902</v>
      </c>
      <c r="K528" t="s">
        <v>901</v>
      </c>
      <c r="L528" t="s">
        <v>890</v>
      </c>
      <c r="M528" s="8">
        <v>294</v>
      </c>
      <c r="N528" s="12">
        <f t="shared" si="49"/>
        <v>14.7</v>
      </c>
      <c r="O528" t="str">
        <f t="shared" si="52"/>
        <v xml:space="preserve">2024/01 </v>
      </c>
      <c r="P528">
        <f t="shared" si="53"/>
        <v>160</v>
      </c>
      <c r="Q528" t="e">
        <f>VLOOKUP(J528,'구매현황_2301-2603'!$E$2:$I$1312,5,0)</f>
        <v>#N/A</v>
      </c>
      <c r="R528" t="e">
        <f>VLOOKUP(Q528,리드타임!$B$3:$D$10,3,0)</f>
        <v>#N/A</v>
      </c>
      <c r="S528">
        <f t="shared" si="50"/>
        <v>66.150000000000006</v>
      </c>
    </row>
    <row r="529" spans="1:19" ht="15.75">
      <c r="A529" s="10">
        <v>528</v>
      </c>
      <c r="B529" s="3" t="s">
        <v>9</v>
      </c>
      <c r="C529" s="2" t="s">
        <v>323</v>
      </c>
      <c r="D529" s="2" t="s">
        <v>232</v>
      </c>
      <c r="E529" s="2" t="s">
        <v>65</v>
      </c>
      <c r="F529" s="4">
        <v>4</v>
      </c>
      <c r="G529" s="10" t="str">
        <f t="shared" si="51"/>
        <v xml:space="preserve">2024/01 </v>
      </c>
      <c r="H529" s="10">
        <f t="shared" si="48"/>
        <v>4</v>
      </c>
      <c r="J529" t="s">
        <v>904</v>
      </c>
      <c r="K529" t="s">
        <v>903</v>
      </c>
      <c r="L529" t="s">
        <v>884</v>
      </c>
      <c r="M529" s="8">
        <v>10</v>
      </c>
      <c r="N529" s="12">
        <f t="shared" si="49"/>
        <v>0.5</v>
      </c>
      <c r="O529" t="str">
        <f t="shared" si="52"/>
        <v xml:space="preserve">2024/01 </v>
      </c>
      <c r="P529">
        <f t="shared" si="53"/>
        <v>10</v>
      </c>
      <c r="Q529" t="e">
        <f>VLOOKUP(J529,'구매현황_2301-2603'!$E$2:$I$1312,5,0)</f>
        <v>#N/A</v>
      </c>
      <c r="R529" t="e">
        <f>VLOOKUP(Q529,리드타임!$B$3:$D$10,3,0)</f>
        <v>#N/A</v>
      </c>
      <c r="S529">
        <f t="shared" si="50"/>
        <v>2.25</v>
      </c>
    </row>
    <row r="530" spans="1:19" ht="15.75">
      <c r="A530" s="10">
        <v>529</v>
      </c>
      <c r="B530" s="3" t="s">
        <v>9</v>
      </c>
      <c r="C530" s="2" t="s">
        <v>327</v>
      </c>
      <c r="D530" s="2" t="s">
        <v>236</v>
      </c>
      <c r="E530" s="2" t="s">
        <v>328</v>
      </c>
      <c r="F530" s="4">
        <v>18</v>
      </c>
      <c r="G530" s="10" t="str">
        <f t="shared" si="51"/>
        <v xml:space="preserve">2024/01 </v>
      </c>
      <c r="H530" s="10">
        <f t="shared" si="48"/>
        <v>18</v>
      </c>
      <c r="J530" t="s">
        <v>906</v>
      </c>
      <c r="K530" t="s">
        <v>905</v>
      </c>
      <c r="L530" t="s">
        <v>884</v>
      </c>
      <c r="M530" s="8">
        <v>142</v>
      </c>
      <c r="N530" s="12">
        <f t="shared" si="49"/>
        <v>7.1</v>
      </c>
      <c r="O530" t="str">
        <f t="shared" si="52"/>
        <v xml:space="preserve">2024/01 </v>
      </c>
      <c r="P530">
        <f t="shared" si="53"/>
        <v>130</v>
      </c>
      <c r="Q530" t="e">
        <f>VLOOKUP(J530,'구매현황_2301-2603'!$E$2:$I$1312,5,0)</f>
        <v>#N/A</v>
      </c>
      <c r="R530" t="e">
        <f>VLOOKUP(Q530,리드타임!$B$3:$D$10,3,0)</f>
        <v>#N/A</v>
      </c>
      <c r="S530">
        <f t="shared" si="50"/>
        <v>31.95</v>
      </c>
    </row>
    <row r="531" spans="1:19" ht="15.75">
      <c r="A531" s="10">
        <v>530</v>
      </c>
      <c r="B531" s="3" t="s">
        <v>9</v>
      </c>
      <c r="C531" s="2" t="s">
        <v>331</v>
      </c>
      <c r="D531" s="2" t="s">
        <v>264</v>
      </c>
      <c r="E531" s="2" t="s">
        <v>280</v>
      </c>
      <c r="F531" s="4">
        <v>20</v>
      </c>
      <c r="G531" s="10" t="str">
        <f t="shared" si="51"/>
        <v xml:space="preserve">2024/01 </v>
      </c>
      <c r="H531" s="10">
        <f t="shared" si="48"/>
        <v>20</v>
      </c>
      <c r="J531" t="s">
        <v>908</v>
      </c>
      <c r="K531" t="s">
        <v>907</v>
      </c>
      <c r="L531" t="s">
        <v>909</v>
      </c>
      <c r="M531" s="8">
        <v>178</v>
      </c>
      <c r="N531" s="12">
        <f t="shared" si="49"/>
        <v>8.9</v>
      </c>
      <c r="O531" t="str">
        <f t="shared" si="52"/>
        <v xml:space="preserve">2024/01 </v>
      </c>
      <c r="P531">
        <f t="shared" si="53"/>
        <v>150</v>
      </c>
      <c r="Q531" t="e">
        <f>VLOOKUP(J531,'구매현황_2301-2603'!$E$2:$I$1312,5,0)</f>
        <v>#N/A</v>
      </c>
      <c r="R531" t="e">
        <f>VLOOKUP(Q531,리드타임!$B$3:$D$10,3,0)</f>
        <v>#N/A</v>
      </c>
      <c r="S531">
        <f t="shared" si="50"/>
        <v>40.049999999999997</v>
      </c>
    </row>
    <row r="532" spans="1:19" ht="15.75">
      <c r="A532" s="10">
        <v>531</v>
      </c>
      <c r="B532" s="3" t="s">
        <v>9</v>
      </c>
      <c r="C532" s="2" t="s">
        <v>335</v>
      </c>
      <c r="D532" s="2" t="s">
        <v>223</v>
      </c>
      <c r="E532" s="2" t="s">
        <v>73</v>
      </c>
      <c r="F532" s="4">
        <v>10</v>
      </c>
      <c r="G532" s="10" t="str">
        <f t="shared" si="51"/>
        <v xml:space="preserve">2024/01 </v>
      </c>
      <c r="H532" s="10">
        <f t="shared" si="48"/>
        <v>90</v>
      </c>
      <c r="J532" t="s">
        <v>3167</v>
      </c>
      <c r="K532" t="s">
        <v>3166</v>
      </c>
      <c r="L532" t="s">
        <v>890</v>
      </c>
      <c r="M532" s="8">
        <v>210</v>
      </c>
      <c r="N532" s="12">
        <f t="shared" si="49"/>
        <v>10.5</v>
      </c>
      <c r="O532" t="str">
        <f t="shared" si="52"/>
        <v xml:space="preserve">2024/01 </v>
      </c>
      <c r="P532">
        <f t="shared" si="53"/>
        <v>160</v>
      </c>
      <c r="Q532" t="e">
        <f>VLOOKUP(J532,'구매현황_2301-2603'!$E$2:$I$1312,5,0)</f>
        <v>#N/A</v>
      </c>
      <c r="R532" t="e">
        <f>VLOOKUP(Q532,리드타임!$B$3:$D$10,3,0)</f>
        <v>#N/A</v>
      </c>
      <c r="S532">
        <f t="shared" si="50"/>
        <v>47.25</v>
      </c>
    </row>
    <row r="533" spans="1:19" ht="15.75">
      <c r="A533" s="10">
        <v>532</v>
      </c>
      <c r="B533" s="3" t="s">
        <v>9</v>
      </c>
      <c r="C533" s="2" t="s">
        <v>336</v>
      </c>
      <c r="D533" s="2" t="s">
        <v>232</v>
      </c>
      <c r="E533" s="2" t="s">
        <v>56</v>
      </c>
      <c r="F533" s="4">
        <v>200</v>
      </c>
      <c r="G533" s="10" t="str">
        <f t="shared" si="51"/>
        <v xml:space="preserve">2024/01 </v>
      </c>
      <c r="H533" s="10">
        <f t="shared" si="48"/>
        <v>200</v>
      </c>
      <c r="J533" t="s">
        <v>911</v>
      </c>
      <c r="K533" t="s">
        <v>910</v>
      </c>
      <c r="L533" t="s">
        <v>884</v>
      </c>
      <c r="M533" s="8">
        <v>146</v>
      </c>
      <c r="N533" s="12">
        <f t="shared" si="49"/>
        <v>7.3</v>
      </c>
      <c r="O533" t="str">
        <f t="shared" si="52"/>
        <v xml:space="preserve">2024/01 </v>
      </c>
      <c r="P533">
        <f t="shared" si="53"/>
        <v>130</v>
      </c>
      <c r="Q533" t="e">
        <f>VLOOKUP(J533,'구매현황_2301-2603'!$E$2:$I$1312,5,0)</f>
        <v>#N/A</v>
      </c>
      <c r="R533" t="e">
        <f>VLOOKUP(Q533,리드타임!$B$3:$D$10,3,0)</f>
        <v>#N/A</v>
      </c>
      <c r="S533">
        <f t="shared" si="50"/>
        <v>32.85</v>
      </c>
    </row>
    <row r="534" spans="1:19" ht="15.75">
      <c r="A534" s="10">
        <v>533</v>
      </c>
      <c r="B534" s="3" t="s">
        <v>9</v>
      </c>
      <c r="C534" s="2" t="s">
        <v>337</v>
      </c>
      <c r="D534" s="2" t="s">
        <v>267</v>
      </c>
      <c r="E534" s="2" t="s">
        <v>280</v>
      </c>
      <c r="F534" s="4">
        <v>10</v>
      </c>
      <c r="G534" s="10" t="str">
        <f t="shared" si="51"/>
        <v xml:space="preserve">2024/01 </v>
      </c>
      <c r="H534" s="10">
        <f t="shared" si="48"/>
        <v>10</v>
      </c>
      <c r="J534" t="s">
        <v>3168</v>
      </c>
      <c r="K534" t="s">
        <v>1243</v>
      </c>
      <c r="L534" t="s">
        <v>919</v>
      </c>
      <c r="M534" s="8">
        <v>12</v>
      </c>
      <c r="N534" s="12">
        <f t="shared" si="49"/>
        <v>0.6</v>
      </c>
      <c r="O534" t="str">
        <f t="shared" si="52"/>
        <v xml:space="preserve">2024/01 </v>
      </c>
      <c r="P534">
        <f t="shared" si="53"/>
        <v>7</v>
      </c>
      <c r="Q534" t="e">
        <f>VLOOKUP(J534,'구매현황_2301-2603'!$E$2:$I$1312,5,0)</f>
        <v>#N/A</v>
      </c>
      <c r="R534" t="e">
        <f>VLOOKUP(Q534,리드타임!$B$3:$D$10,3,0)</f>
        <v>#N/A</v>
      </c>
      <c r="S534">
        <f t="shared" si="50"/>
        <v>2.6999999999999997</v>
      </c>
    </row>
    <row r="535" spans="1:19" ht="15.75">
      <c r="A535" s="10">
        <v>534</v>
      </c>
      <c r="B535" s="3" t="s">
        <v>9</v>
      </c>
      <c r="C535" s="2" t="s">
        <v>340</v>
      </c>
      <c r="D535" s="2" t="s">
        <v>264</v>
      </c>
      <c r="E535" s="2" t="s">
        <v>341</v>
      </c>
      <c r="F535" s="4">
        <v>20</v>
      </c>
      <c r="G535" s="10" t="str">
        <f t="shared" si="51"/>
        <v xml:space="preserve">2024/01 </v>
      </c>
      <c r="H535" s="10">
        <f t="shared" si="48"/>
        <v>40</v>
      </c>
      <c r="J535" t="s">
        <v>913</v>
      </c>
      <c r="K535" t="s">
        <v>912</v>
      </c>
      <c r="L535" t="s">
        <v>914</v>
      </c>
      <c r="M535" s="8">
        <v>1</v>
      </c>
      <c r="N535" s="12">
        <f t="shared" si="49"/>
        <v>0.05</v>
      </c>
      <c r="O535" t="str">
        <f t="shared" si="52"/>
        <v xml:space="preserve">2024/01 </v>
      </c>
      <c r="P535">
        <f t="shared" si="53"/>
        <v>1</v>
      </c>
      <c r="Q535" t="e">
        <f>VLOOKUP(J535,'구매현황_2301-2603'!$E$2:$I$1312,5,0)</f>
        <v>#N/A</v>
      </c>
      <c r="R535" t="e">
        <f>VLOOKUP(Q535,리드타임!$B$3:$D$10,3,0)</f>
        <v>#N/A</v>
      </c>
      <c r="S535">
        <f t="shared" si="50"/>
        <v>0.22500000000000001</v>
      </c>
    </row>
    <row r="536" spans="1:19" ht="15.75">
      <c r="A536" s="10">
        <v>535</v>
      </c>
      <c r="B536" s="3" t="s">
        <v>9</v>
      </c>
      <c r="C536" s="2" t="s">
        <v>342</v>
      </c>
      <c r="D536" s="2" t="s">
        <v>264</v>
      </c>
      <c r="E536" s="2" t="s">
        <v>343</v>
      </c>
      <c r="F536" s="4">
        <v>20</v>
      </c>
      <c r="G536" s="10" t="str">
        <f t="shared" si="51"/>
        <v xml:space="preserve">2024/01 </v>
      </c>
      <c r="H536" s="10">
        <f t="shared" si="48"/>
        <v>40</v>
      </c>
      <c r="J536" t="s">
        <v>3170</v>
      </c>
      <c r="K536" t="s">
        <v>3169</v>
      </c>
      <c r="L536" t="s">
        <v>890</v>
      </c>
      <c r="M536" s="8">
        <v>181</v>
      </c>
      <c r="N536" s="12">
        <f t="shared" si="49"/>
        <v>9.0500000000000007</v>
      </c>
      <c r="O536" t="str">
        <f t="shared" si="52"/>
        <v xml:space="preserve">2024/01 </v>
      </c>
      <c r="P536">
        <f t="shared" si="53"/>
        <v>160</v>
      </c>
      <c r="Q536" t="e">
        <f>VLOOKUP(J536,'구매현황_2301-2603'!$E$2:$I$1312,5,0)</f>
        <v>#N/A</v>
      </c>
      <c r="R536" t="e">
        <f>VLOOKUP(Q536,리드타임!$B$3:$D$10,3,0)</f>
        <v>#N/A</v>
      </c>
      <c r="S536">
        <f t="shared" si="50"/>
        <v>40.725000000000001</v>
      </c>
    </row>
    <row r="537" spans="1:19" ht="15.75">
      <c r="A537" s="10">
        <v>536</v>
      </c>
      <c r="B537" s="3" t="s">
        <v>9</v>
      </c>
      <c r="C537" s="2" t="s">
        <v>350</v>
      </c>
      <c r="D537" s="2" t="s">
        <v>264</v>
      </c>
      <c r="E537" s="2" t="s">
        <v>351</v>
      </c>
      <c r="F537" s="4">
        <v>20</v>
      </c>
      <c r="G537" s="10" t="str">
        <f t="shared" si="51"/>
        <v xml:space="preserve">2024/03 </v>
      </c>
      <c r="H537" s="10">
        <f t="shared" si="48"/>
        <v>550</v>
      </c>
      <c r="J537" t="s">
        <v>3172</v>
      </c>
      <c r="K537" t="s">
        <v>3171</v>
      </c>
      <c r="L537" t="s">
        <v>884</v>
      </c>
      <c r="M537" s="8">
        <v>35</v>
      </c>
      <c r="N537" s="12">
        <f t="shared" si="49"/>
        <v>1.75</v>
      </c>
      <c r="O537" t="str">
        <f t="shared" si="52"/>
        <v xml:space="preserve">2024/01 </v>
      </c>
      <c r="P537">
        <f t="shared" si="53"/>
        <v>30</v>
      </c>
      <c r="Q537" t="e">
        <f>VLOOKUP(J537,'구매현황_2301-2603'!$E$2:$I$1312,5,0)</f>
        <v>#N/A</v>
      </c>
      <c r="R537" t="e">
        <f>VLOOKUP(Q537,리드타임!$B$3:$D$10,3,0)</f>
        <v>#N/A</v>
      </c>
      <c r="S537">
        <f t="shared" si="50"/>
        <v>7.8749999999999991</v>
      </c>
    </row>
    <row r="538" spans="1:19" ht="15.75">
      <c r="A538" s="10">
        <v>537</v>
      </c>
      <c r="B538" s="3" t="s">
        <v>9</v>
      </c>
      <c r="C538" s="2" t="s">
        <v>394</v>
      </c>
      <c r="D538" s="2" t="s">
        <v>393</v>
      </c>
      <c r="E538" s="2"/>
      <c r="F538" s="4">
        <v>30</v>
      </c>
      <c r="G538" s="10" t="str">
        <f t="shared" si="51"/>
        <v xml:space="preserve">2024/01 </v>
      </c>
      <c r="H538" s="10">
        <f t="shared" si="48"/>
        <v>50</v>
      </c>
      <c r="J538" t="s">
        <v>3174</v>
      </c>
      <c r="K538" t="s">
        <v>3173</v>
      </c>
      <c r="L538" t="s">
        <v>909</v>
      </c>
      <c r="M538" s="8">
        <v>55</v>
      </c>
      <c r="N538" s="12">
        <f t="shared" si="49"/>
        <v>2.75</v>
      </c>
      <c r="O538" t="str">
        <f t="shared" si="52"/>
        <v xml:space="preserve">2024/01 </v>
      </c>
      <c r="P538">
        <f t="shared" si="53"/>
        <v>50</v>
      </c>
      <c r="Q538" t="e">
        <f>VLOOKUP(J538,'구매현황_2301-2603'!$E$2:$I$1312,5,0)</f>
        <v>#N/A</v>
      </c>
      <c r="R538" t="e">
        <f>VLOOKUP(Q538,리드타임!$B$3:$D$10,3,0)</f>
        <v>#N/A</v>
      </c>
      <c r="S538">
        <f t="shared" si="50"/>
        <v>12.375000000000002</v>
      </c>
    </row>
    <row r="539" spans="1:19" ht="15.75">
      <c r="A539" s="10">
        <v>538</v>
      </c>
      <c r="B539" s="3" t="s">
        <v>9</v>
      </c>
      <c r="C539" s="2" t="s">
        <v>400</v>
      </c>
      <c r="D539" s="2" t="s">
        <v>399</v>
      </c>
      <c r="E539" s="2" t="s">
        <v>73</v>
      </c>
      <c r="F539" s="4">
        <v>5</v>
      </c>
      <c r="G539" s="10" t="str">
        <f t="shared" si="51"/>
        <v xml:space="preserve">2024/01 </v>
      </c>
      <c r="H539" s="10">
        <f t="shared" si="48"/>
        <v>5</v>
      </c>
      <c r="J539" t="s">
        <v>3176</v>
      </c>
      <c r="K539" t="s">
        <v>3175</v>
      </c>
      <c r="L539" t="s">
        <v>890</v>
      </c>
      <c r="M539" s="8">
        <v>70</v>
      </c>
      <c r="N539" s="12">
        <f t="shared" si="49"/>
        <v>3.5</v>
      </c>
      <c r="O539" t="str">
        <f t="shared" si="52"/>
        <v xml:space="preserve">2024/01 </v>
      </c>
      <c r="P539">
        <f t="shared" si="53"/>
        <v>50</v>
      </c>
      <c r="Q539" t="e">
        <f>VLOOKUP(J539,'구매현황_2301-2603'!$E$2:$I$1312,5,0)</f>
        <v>#N/A</v>
      </c>
      <c r="R539" t="e">
        <f>VLOOKUP(Q539,리드타임!$B$3:$D$10,3,0)</f>
        <v>#N/A</v>
      </c>
      <c r="S539">
        <f t="shared" si="50"/>
        <v>15.749999999999998</v>
      </c>
    </row>
    <row r="540" spans="1:19" ht="15.75">
      <c r="A540" s="10">
        <v>539</v>
      </c>
      <c r="B540" s="3" t="s">
        <v>9</v>
      </c>
      <c r="C540" s="2" t="s">
        <v>410</v>
      </c>
      <c r="D540" s="2" t="s">
        <v>264</v>
      </c>
      <c r="E540" s="2" t="s">
        <v>411</v>
      </c>
      <c r="F540" s="4">
        <v>10</v>
      </c>
      <c r="G540" s="10" t="str">
        <f t="shared" si="51"/>
        <v xml:space="preserve">2024/01 </v>
      </c>
      <c r="H540" s="10">
        <f t="shared" si="48"/>
        <v>10</v>
      </c>
      <c r="J540" t="s">
        <v>3178</v>
      </c>
      <c r="K540" t="s">
        <v>3177</v>
      </c>
      <c r="L540" t="s">
        <v>914</v>
      </c>
      <c r="M540" s="8">
        <v>2</v>
      </c>
      <c r="N540" s="12">
        <f t="shared" si="49"/>
        <v>0.1</v>
      </c>
      <c r="O540" t="str">
        <f t="shared" si="52"/>
        <v xml:space="preserve">2024/01 </v>
      </c>
      <c r="P540">
        <f t="shared" si="53"/>
        <v>2</v>
      </c>
      <c r="Q540" t="e">
        <f>VLOOKUP(J540,'구매현황_2301-2603'!$E$2:$I$1312,5,0)</f>
        <v>#N/A</v>
      </c>
      <c r="R540" t="e">
        <f>VLOOKUP(Q540,리드타임!$B$3:$D$10,3,0)</f>
        <v>#N/A</v>
      </c>
      <c r="S540">
        <f t="shared" si="50"/>
        <v>0.45</v>
      </c>
    </row>
    <row r="541" spans="1:19" ht="15.75">
      <c r="A541" s="10">
        <v>540</v>
      </c>
      <c r="B541" s="3" t="s">
        <v>9</v>
      </c>
      <c r="C541" s="2" t="s">
        <v>413</v>
      </c>
      <c r="D541" s="2" t="s">
        <v>412</v>
      </c>
      <c r="E541" s="2" t="s">
        <v>414</v>
      </c>
      <c r="F541" s="4">
        <v>2</v>
      </c>
      <c r="G541" s="10" t="str">
        <f t="shared" si="51"/>
        <v xml:space="preserve">2024/01 </v>
      </c>
      <c r="H541" s="10">
        <f t="shared" si="48"/>
        <v>2</v>
      </c>
      <c r="J541" t="s">
        <v>3180</v>
      </c>
      <c r="K541" t="s">
        <v>3179</v>
      </c>
      <c r="L541" t="s">
        <v>919</v>
      </c>
      <c r="M541" s="8">
        <v>30</v>
      </c>
      <c r="N541" s="12">
        <f t="shared" si="49"/>
        <v>1.5</v>
      </c>
      <c r="O541" t="str">
        <f t="shared" si="52"/>
        <v xml:space="preserve">2024/01 </v>
      </c>
      <c r="P541">
        <f t="shared" si="53"/>
        <v>30</v>
      </c>
      <c r="Q541" t="e">
        <f>VLOOKUP(J541,'구매현황_2301-2603'!$E$2:$I$1312,5,0)</f>
        <v>#N/A</v>
      </c>
      <c r="R541" t="e">
        <f>VLOOKUP(Q541,리드타임!$B$3:$D$10,3,0)</f>
        <v>#N/A</v>
      </c>
      <c r="S541">
        <f t="shared" si="50"/>
        <v>6.75</v>
      </c>
    </row>
    <row r="542" spans="1:19" ht="15.75">
      <c r="A542" s="10">
        <v>541</v>
      </c>
      <c r="B542" s="3" t="s">
        <v>9</v>
      </c>
      <c r="C542" s="2" t="s">
        <v>419</v>
      </c>
      <c r="D542" s="2" t="s">
        <v>236</v>
      </c>
      <c r="E542" s="2" t="s">
        <v>420</v>
      </c>
      <c r="F542" s="4">
        <v>4</v>
      </c>
      <c r="G542" s="10" t="str">
        <f t="shared" si="51"/>
        <v xml:space="preserve">2024/01 </v>
      </c>
      <c r="H542" s="10">
        <f t="shared" si="48"/>
        <v>4</v>
      </c>
      <c r="J542" t="s">
        <v>916</v>
      </c>
      <c r="K542" t="s">
        <v>915</v>
      </c>
      <c r="L542" t="s">
        <v>914</v>
      </c>
      <c r="M542" s="8">
        <v>6</v>
      </c>
      <c r="N542" s="12">
        <f t="shared" si="49"/>
        <v>0.3</v>
      </c>
      <c r="O542" t="str">
        <f t="shared" si="52"/>
        <v xml:space="preserve">2024/01 </v>
      </c>
      <c r="P542">
        <f t="shared" si="53"/>
        <v>4</v>
      </c>
      <c r="Q542" t="e">
        <f>VLOOKUP(J542,'구매현황_2301-2603'!$E$2:$I$1312,5,0)</f>
        <v>#N/A</v>
      </c>
      <c r="R542" t="e">
        <f>VLOOKUP(Q542,리드타임!$B$3:$D$10,3,0)</f>
        <v>#N/A</v>
      </c>
      <c r="S542">
        <f t="shared" si="50"/>
        <v>1.3499999999999999</v>
      </c>
    </row>
    <row r="543" spans="1:19" ht="15.75">
      <c r="A543" s="10">
        <v>542</v>
      </c>
      <c r="B543" s="3" t="s">
        <v>9</v>
      </c>
      <c r="C543" s="2" t="s">
        <v>421</v>
      </c>
      <c r="D543" s="2" t="s">
        <v>267</v>
      </c>
      <c r="E543" s="2" t="s">
        <v>422</v>
      </c>
      <c r="F543" s="4">
        <v>10</v>
      </c>
      <c r="G543" s="10" t="str">
        <f t="shared" si="51"/>
        <v xml:space="preserve">2024/01 </v>
      </c>
      <c r="H543" s="10">
        <f t="shared" si="48"/>
        <v>10</v>
      </c>
      <c r="J543" t="s">
        <v>3182</v>
      </c>
      <c r="K543" t="s">
        <v>3181</v>
      </c>
      <c r="L543" t="s">
        <v>884</v>
      </c>
      <c r="M543" s="8">
        <v>40</v>
      </c>
      <c r="N543" s="12">
        <f t="shared" si="49"/>
        <v>2</v>
      </c>
      <c r="O543" t="str">
        <f t="shared" si="52"/>
        <v xml:space="preserve">2024/01 </v>
      </c>
      <c r="P543">
        <f t="shared" si="53"/>
        <v>40</v>
      </c>
      <c r="Q543" t="e">
        <f>VLOOKUP(J543,'구매현황_2301-2603'!$E$2:$I$1312,5,0)</f>
        <v>#N/A</v>
      </c>
      <c r="R543" t="e">
        <f>VLOOKUP(Q543,리드타임!$B$3:$D$10,3,0)</f>
        <v>#N/A</v>
      </c>
      <c r="S543">
        <f t="shared" si="50"/>
        <v>9</v>
      </c>
    </row>
    <row r="544" spans="1:19" ht="15.75">
      <c r="A544" s="10">
        <v>543</v>
      </c>
      <c r="B544" s="3" t="s">
        <v>9</v>
      </c>
      <c r="C544" s="2" t="s">
        <v>443</v>
      </c>
      <c r="D544" s="2" t="s">
        <v>223</v>
      </c>
      <c r="E544" s="2" t="s">
        <v>241</v>
      </c>
      <c r="F544" s="4">
        <v>16</v>
      </c>
      <c r="G544" s="10" t="str">
        <f t="shared" si="51"/>
        <v xml:space="preserve">2024/01 </v>
      </c>
      <c r="H544" s="10">
        <f t="shared" si="48"/>
        <v>16</v>
      </c>
      <c r="J544" t="s">
        <v>918</v>
      </c>
      <c r="K544" t="s">
        <v>917</v>
      </c>
      <c r="L544" t="s">
        <v>919</v>
      </c>
      <c r="M544" s="8">
        <v>215</v>
      </c>
      <c r="N544" s="12">
        <f t="shared" si="49"/>
        <v>10.75</v>
      </c>
      <c r="O544" t="str">
        <f t="shared" si="52"/>
        <v xml:space="preserve">2024/01 </v>
      </c>
      <c r="P544">
        <f t="shared" si="53"/>
        <v>100</v>
      </c>
      <c r="Q544" t="e">
        <f>VLOOKUP(J544,'구매현황_2301-2603'!$E$2:$I$1312,5,0)</f>
        <v>#N/A</v>
      </c>
      <c r="R544" t="e">
        <f>VLOOKUP(Q544,리드타임!$B$3:$D$10,3,0)</f>
        <v>#N/A</v>
      </c>
      <c r="S544">
        <f t="shared" si="50"/>
        <v>48.375</v>
      </c>
    </row>
    <row r="545" spans="1:19" ht="15.75">
      <c r="A545" s="10">
        <v>544</v>
      </c>
      <c r="B545" s="3" t="s">
        <v>9</v>
      </c>
      <c r="C545" s="2" t="s">
        <v>452</v>
      </c>
      <c r="D545" s="2" t="s">
        <v>451</v>
      </c>
      <c r="E545" s="2"/>
      <c r="F545" s="4">
        <v>5</v>
      </c>
      <c r="G545" s="10" t="str">
        <f t="shared" si="51"/>
        <v xml:space="preserve">2024/02 </v>
      </c>
      <c r="H545" s="10">
        <f t="shared" si="48"/>
        <v>65</v>
      </c>
      <c r="J545" t="s">
        <v>3184</v>
      </c>
      <c r="K545" t="s">
        <v>3183</v>
      </c>
      <c r="L545" t="s">
        <v>914</v>
      </c>
      <c r="M545" s="8">
        <v>9</v>
      </c>
      <c r="N545" s="12">
        <f t="shared" si="49"/>
        <v>0.45</v>
      </c>
      <c r="O545" t="str">
        <f t="shared" si="52"/>
        <v xml:space="preserve">2024/01 </v>
      </c>
      <c r="P545">
        <f t="shared" si="53"/>
        <v>9</v>
      </c>
      <c r="Q545" t="e">
        <f>VLOOKUP(J545,'구매현황_2301-2603'!$E$2:$I$1312,5,0)</f>
        <v>#N/A</v>
      </c>
      <c r="R545" t="e">
        <f>VLOOKUP(Q545,리드타임!$B$3:$D$10,3,0)</f>
        <v>#N/A</v>
      </c>
      <c r="S545">
        <f t="shared" si="50"/>
        <v>2.0249999999999999</v>
      </c>
    </row>
    <row r="546" spans="1:19" ht="15.75">
      <c r="A546" s="10">
        <v>545</v>
      </c>
      <c r="B546" s="3" t="s">
        <v>9</v>
      </c>
      <c r="C546" s="2" t="s">
        <v>454</v>
      </c>
      <c r="D546" s="2" t="s">
        <v>453</v>
      </c>
      <c r="E546" s="2"/>
      <c r="F546" s="4">
        <v>25</v>
      </c>
      <c r="G546" s="10" t="str">
        <f t="shared" si="51"/>
        <v xml:space="preserve">2024/07 </v>
      </c>
      <c r="H546" s="10">
        <f t="shared" si="48"/>
        <v>134</v>
      </c>
      <c r="J546" t="s">
        <v>3187</v>
      </c>
      <c r="K546" t="s">
        <v>3186</v>
      </c>
      <c r="L546" t="s">
        <v>890</v>
      </c>
      <c r="M546" s="8">
        <v>137</v>
      </c>
      <c r="N546" s="12">
        <f t="shared" si="49"/>
        <v>6.85</v>
      </c>
      <c r="O546" t="str">
        <f t="shared" si="52"/>
        <v xml:space="preserve">2024/04 </v>
      </c>
      <c r="P546">
        <f t="shared" si="53"/>
        <v>92</v>
      </c>
      <c r="Q546" t="str">
        <f>VLOOKUP(J546,'구매현황_2301-2603'!$E$2:$I$1312,5,0)</f>
        <v>CFOFC Communications (Shenzhen) Co., Ltd</v>
      </c>
      <c r="R546">
        <f>VLOOKUP(Q546,리드타임!$B$3:$D$10,3,0)</f>
        <v>40</v>
      </c>
      <c r="S546">
        <f t="shared" si="50"/>
        <v>13.7</v>
      </c>
    </row>
    <row r="547" spans="1:19" ht="15.75">
      <c r="A547" s="10">
        <v>546</v>
      </c>
      <c r="B547" s="3" t="s">
        <v>9</v>
      </c>
      <c r="C547" s="2" t="s">
        <v>456</v>
      </c>
      <c r="D547" s="2" t="s">
        <v>455</v>
      </c>
      <c r="E547" s="2"/>
      <c r="F547" s="4">
        <v>45</v>
      </c>
      <c r="G547" s="10" t="str">
        <f t="shared" si="51"/>
        <v xml:space="preserve">2024/01 </v>
      </c>
      <c r="H547" s="10">
        <f t="shared" si="48"/>
        <v>50</v>
      </c>
      <c r="J547" t="s">
        <v>3189</v>
      </c>
      <c r="K547" t="s">
        <v>3188</v>
      </c>
      <c r="L547" t="s">
        <v>890</v>
      </c>
      <c r="M547" s="8">
        <v>34</v>
      </c>
      <c r="N547" s="12">
        <f t="shared" si="49"/>
        <v>1.7</v>
      </c>
      <c r="O547" t="str">
        <f t="shared" si="52"/>
        <v xml:space="preserve">2024/01 </v>
      </c>
      <c r="P547">
        <f t="shared" si="53"/>
        <v>34</v>
      </c>
      <c r="Q547" t="e">
        <f>VLOOKUP(J547,'구매현황_2301-2603'!$E$2:$I$1312,5,0)</f>
        <v>#N/A</v>
      </c>
      <c r="R547" t="e">
        <f>VLOOKUP(Q547,리드타임!$B$3:$D$10,3,0)</f>
        <v>#N/A</v>
      </c>
      <c r="S547">
        <f t="shared" si="50"/>
        <v>7.6499999999999995</v>
      </c>
    </row>
    <row r="548" spans="1:19" ht="15.75">
      <c r="A548" s="10">
        <v>547</v>
      </c>
      <c r="B548" s="3" t="s">
        <v>9</v>
      </c>
      <c r="C548" s="2" t="s">
        <v>458</v>
      </c>
      <c r="D548" s="2" t="s">
        <v>457</v>
      </c>
      <c r="E548" s="2"/>
      <c r="F548" s="4">
        <v>5</v>
      </c>
      <c r="G548" s="10" t="str">
        <f t="shared" si="51"/>
        <v xml:space="preserve">2024/02 </v>
      </c>
      <c r="H548" s="10">
        <f t="shared" si="48"/>
        <v>28</v>
      </c>
      <c r="J548" t="s">
        <v>921</v>
      </c>
      <c r="K548" t="s">
        <v>920</v>
      </c>
      <c r="L548" t="s">
        <v>884</v>
      </c>
      <c r="M548" s="8">
        <v>63</v>
      </c>
      <c r="N548" s="12">
        <f t="shared" si="49"/>
        <v>3.15</v>
      </c>
      <c r="O548" t="str">
        <f t="shared" si="52"/>
        <v xml:space="preserve">2024/01 </v>
      </c>
      <c r="P548">
        <f t="shared" si="53"/>
        <v>50</v>
      </c>
      <c r="Q548" t="e">
        <f>VLOOKUP(J548,'구매현황_2301-2603'!$E$2:$I$1312,5,0)</f>
        <v>#N/A</v>
      </c>
      <c r="R548" t="e">
        <f>VLOOKUP(Q548,리드타임!$B$3:$D$10,3,0)</f>
        <v>#N/A</v>
      </c>
      <c r="S548">
        <f t="shared" si="50"/>
        <v>14.175000000000001</v>
      </c>
    </row>
    <row r="549" spans="1:19" ht="15.75">
      <c r="A549" s="10">
        <v>548</v>
      </c>
      <c r="B549" s="3" t="s">
        <v>9</v>
      </c>
      <c r="C549" s="2" t="s">
        <v>460</v>
      </c>
      <c r="D549" s="2" t="s">
        <v>459</v>
      </c>
      <c r="E549" s="2"/>
      <c r="F549" s="4">
        <v>10</v>
      </c>
      <c r="G549" s="10" t="str">
        <f t="shared" si="51"/>
        <v xml:space="preserve">2024/01 </v>
      </c>
      <c r="H549" s="10">
        <f t="shared" si="48"/>
        <v>30</v>
      </c>
      <c r="J549" t="s">
        <v>923</v>
      </c>
      <c r="K549" t="s">
        <v>922</v>
      </c>
      <c r="L549" t="s">
        <v>914</v>
      </c>
      <c r="M549" s="8">
        <v>40</v>
      </c>
      <c r="N549" s="12">
        <f t="shared" si="49"/>
        <v>2</v>
      </c>
      <c r="O549" t="str">
        <f t="shared" si="52"/>
        <v xml:space="preserve">2024/01 </v>
      </c>
      <c r="P549">
        <f t="shared" si="53"/>
        <v>30</v>
      </c>
      <c r="Q549" t="e">
        <f>VLOOKUP(J549,'구매현황_2301-2603'!$E$2:$I$1312,5,0)</f>
        <v>#N/A</v>
      </c>
      <c r="R549" t="e">
        <f>VLOOKUP(Q549,리드타임!$B$3:$D$10,3,0)</f>
        <v>#N/A</v>
      </c>
      <c r="S549">
        <f t="shared" si="50"/>
        <v>9</v>
      </c>
    </row>
    <row r="550" spans="1:19" ht="15.75">
      <c r="A550" s="10">
        <v>549</v>
      </c>
      <c r="B550" s="3" t="s">
        <v>9</v>
      </c>
      <c r="C550" s="2" t="s">
        <v>462</v>
      </c>
      <c r="D550" s="2" t="s">
        <v>461</v>
      </c>
      <c r="E550" s="2"/>
      <c r="F550" s="4">
        <v>5</v>
      </c>
      <c r="G550" s="10" t="str">
        <f t="shared" si="51"/>
        <v xml:space="preserve">2024/02 </v>
      </c>
      <c r="H550" s="10">
        <f t="shared" si="48"/>
        <v>24</v>
      </c>
      <c r="J550" t="s">
        <v>925</v>
      </c>
      <c r="K550" t="s">
        <v>924</v>
      </c>
      <c r="L550" t="s">
        <v>890</v>
      </c>
      <c r="M550" s="8">
        <v>30</v>
      </c>
      <c r="N550" s="12">
        <f t="shared" si="49"/>
        <v>1.5</v>
      </c>
      <c r="O550" t="str">
        <f t="shared" si="52"/>
        <v xml:space="preserve">2024/01 </v>
      </c>
      <c r="P550">
        <f t="shared" si="53"/>
        <v>20</v>
      </c>
      <c r="Q550" t="e">
        <f>VLOOKUP(J550,'구매현황_2301-2603'!$E$2:$I$1312,5,0)</f>
        <v>#N/A</v>
      </c>
      <c r="R550" t="e">
        <f>VLOOKUP(Q550,리드타임!$B$3:$D$10,3,0)</f>
        <v>#N/A</v>
      </c>
      <c r="S550">
        <f t="shared" si="50"/>
        <v>6.75</v>
      </c>
    </row>
    <row r="551" spans="1:19" ht="15.75">
      <c r="A551" s="10">
        <v>550</v>
      </c>
      <c r="B551" s="3" t="s">
        <v>9</v>
      </c>
      <c r="C551" s="2" t="s">
        <v>464</v>
      </c>
      <c r="D551" s="2" t="s">
        <v>463</v>
      </c>
      <c r="E551" s="2"/>
      <c r="F551" s="4">
        <v>6</v>
      </c>
      <c r="G551" s="10" t="str">
        <f t="shared" si="51"/>
        <v xml:space="preserve">2024/01 </v>
      </c>
      <c r="H551" s="10">
        <f t="shared" si="48"/>
        <v>60</v>
      </c>
      <c r="J551" t="s">
        <v>927</v>
      </c>
      <c r="K551" t="s">
        <v>926</v>
      </c>
      <c r="L551" t="s">
        <v>928</v>
      </c>
      <c r="M551" s="8">
        <v>67</v>
      </c>
      <c r="N551" s="12">
        <f t="shared" si="49"/>
        <v>3.35</v>
      </c>
      <c r="O551" t="str">
        <f t="shared" si="52"/>
        <v xml:space="preserve">2024/01 </v>
      </c>
      <c r="P551">
        <f t="shared" si="53"/>
        <v>50</v>
      </c>
      <c r="Q551" t="e">
        <f>VLOOKUP(J551,'구매현황_2301-2603'!$E$2:$I$1312,5,0)</f>
        <v>#N/A</v>
      </c>
      <c r="R551" t="e">
        <f>VLOOKUP(Q551,리드타임!$B$3:$D$10,3,0)</f>
        <v>#N/A</v>
      </c>
      <c r="S551">
        <f t="shared" si="50"/>
        <v>15.075000000000001</v>
      </c>
    </row>
    <row r="552" spans="1:19" ht="15.75">
      <c r="A552" s="10">
        <v>551</v>
      </c>
      <c r="B552" s="3" t="s">
        <v>9</v>
      </c>
      <c r="C552" s="2" t="s">
        <v>468</v>
      </c>
      <c r="D552" s="2" t="s">
        <v>467</v>
      </c>
      <c r="E552" s="2"/>
      <c r="F552" s="4">
        <v>10</v>
      </c>
      <c r="G552" s="10" t="str">
        <f t="shared" si="51"/>
        <v xml:space="preserve">2024/05 </v>
      </c>
      <c r="H552" s="10">
        <f t="shared" si="48"/>
        <v>146</v>
      </c>
      <c r="J552" t="s">
        <v>930</v>
      </c>
      <c r="K552" t="s">
        <v>929</v>
      </c>
      <c r="L552" t="s">
        <v>5261</v>
      </c>
      <c r="M552" s="8">
        <v>85</v>
      </c>
      <c r="N552" s="12">
        <f t="shared" si="49"/>
        <v>4.25</v>
      </c>
      <c r="O552" t="str">
        <f t="shared" si="52"/>
        <v xml:space="preserve">2024/02 </v>
      </c>
      <c r="P552">
        <f t="shared" si="53"/>
        <v>59</v>
      </c>
      <c r="Q552" t="e">
        <f>VLOOKUP(J552,'구매현황_2301-2603'!$E$2:$I$1312,5,0)</f>
        <v>#N/A</v>
      </c>
      <c r="R552" t="e">
        <f>VLOOKUP(Q552,리드타임!$B$3:$D$10,3,0)</f>
        <v>#N/A</v>
      </c>
      <c r="S552">
        <f t="shared" si="50"/>
        <v>19.125</v>
      </c>
    </row>
    <row r="553" spans="1:19" ht="15.75">
      <c r="A553" s="10">
        <v>552</v>
      </c>
      <c r="B553" s="3" t="s">
        <v>9</v>
      </c>
      <c r="C553" s="2" t="s">
        <v>473</v>
      </c>
      <c r="D553" s="2" t="s">
        <v>472</v>
      </c>
      <c r="E553" s="2" t="s">
        <v>474</v>
      </c>
      <c r="F553" s="4">
        <v>10</v>
      </c>
      <c r="G553" s="10" t="str">
        <f t="shared" si="51"/>
        <v xml:space="preserve">2024/01 </v>
      </c>
      <c r="H553" s="10">
        <f t="shared" si="48"/>
        <v>70</v>
      </c>
      <c r="J553" t="s">
        <v>3191</v>
      </c>
      <c r="K553" t="s">
        <v>3190</v>
      </c>
      <c r="L553" t="s">
        <v>3192</v>
      </c>
      <c r="M553" s="8">
        <v>120</v>
      </c>
      <c r="N553" s="12">
        <f t="shared" si="49"/>
        <v>6</v>
      </c>
      <c r="O553" t="str">
        <f t="shared" si="52"/>
        <v xml:space="preserve">2024/01 </v>
      </c>
      <c r="P553">
        <f t="shared" si="53"/>
        <v>100</v>
      </c>
      <c r="Q553" t="e">
        <f>VLOOKUP(J553,'구매현황_2301-2603'!$E$2:$I$1312,5,0)</f>
        <v>#N/A</v>
      </c>
      <c r="R553" t="e">
        <f>VLOOKUP(Q553,리드타임!$B$3:$D$10,3,0)</f>
        <v>#N/A</v>
      </c>
      <c r="S553">
        <f t="shared" si="50"/>
        <v>27</v>
      </c>
    </row>
    <row r="554" spans="1:19" ht="15.75">
      <c r="A554" s="10">
        <v>553</v>
      </c>
      <c r="B554" s="3" t="s">
        <v>9</v>
      </c>
      <c r="C554" s="2" t="s">
        <v>476</v>
      </c>
      <c r="D554" s="2" t="s">
        <v>475</v>
      </c>
      <c r="E554" s="2" t="s">
        <v>477</v>
      </c>
      <c r="F554" s="4">
        <v>10</v>
      </c>
      <c r="G554" s="10" t="str">
        <f t="shared" si="51"/>
        <v xml:space="preserve">2024/10 </v>
      </c>
      <c r="H554" s="10">
        <f t="shared" si="48"/>
        <v>936</v>
      </c>
      <c r="J554" t="s">
        <v>3194</v>
      </c>
      <c r="K554" t="s">
        <v>3193</v>
      </c>
      <c r="L554" t="s">
        <v>5261</v>
      </c>
      <c r="M554" s="8">
        <v>6</v>
      </c>
      <c r="N554" s="12">
        <f t="shared" si="49"/>
        <v>0.3</v>
      </c>
      <c r="O554" t="str">
        <f t="shared" si="52"/>
        <v xml:space="preserve">2024/01 </v>
      </c>
      <c r="P554">
        <f t="shared" si="53"/>
        <v>6</v>
      </c>
      <c r="Q554" t="e">
        <f>VLOOKUP(J554,'구매현황_2301-2603'!$E$2:$I$1312,5,0)</f>
        <v>#N/A</v>
      </c>
      <c r="R554" t="e">
        <f>VLOOKUP(Q554,리드타임!$B$3:$D$10,3,0)</f>
        <v>#N/A</v>
      </c>
      <c r="S554">
        <f t="shared" si="50"/>
        <v>1.3499999999999999</v>
      </c>
    </row>
    <row r="555" spans="1:19" ht="15.75">
      <c r="A555" s="10">
        <v>554</v>
      </c>
      <c r="B555" s="3" t="s">
        <v>9</v>
      </c>
      <c r="C555" s="2" t="s">
        <v>479</v>
      </c>
      <c r="D555" s="2" t="s">
        <v>478</v>
      </c>
      <c r="E555" s="2" t="s">
        <v>480</v>
      </c>
      <c r="F555" s="4">
        <v>3</v>
      </c>
      <c r="G555" s="10" t="str">
        <f t="shared" si="51"/>
        <v xml:space="preserve">2024/01 </v>
      </c>
      <c r="H555" s="10">
        <f t="shared" si="48"/>
        <v>3</v>
      </c>
      <c r="J555" t="s">
        <v>3196</v>
      </c>
      <c r="K555" t="s">
        <v>3195</v>
      </c>
      <c r="L555" t="s">
        <v>919</v>
      </c>
      <c r="M555" s="8">
        <v>5</v>
      </c>
      <c r="N555" s="12">
        <f t="shared" si="49"/>
        <v>0.25</v>
      </c>
      <c r="O555" t="str">
        <f t="shared" si="52"/>
        <v xml:space="preserve">2024/01 </v>
      </c>
      <c r="P555">
        <f t="shared" si="53"/>
        <v>5</v>
      </c>
      <c r="Q555" t="e">
        <f>VLOOKUP(J555,'구매현황_2301-2603'!$E$2:$I$1312,5,0)</f>
        <v>#N/A</v>
      </c>
      <c r="R555" t="e">
        <f>VLOOKUP(Q555,리드타임!$B$3:$D$10,3,0)</f>
        <v>#N/A</v>
      </c>
      <c r="S555">
        <f t="shared" si="50"/>
        <v>1.125</v>
      </c>
    </row>
    <row r="556" spans="1:19" ht="15.75">
      <c r="A556" s="10">
        <v>555</v>
      </c>
      <c r="B556" s="3" t="s">
        <v>9</v>
      </c>
      <c r="C556" s="2" t="s">
        <v>482</v>
      </c>
      <c r="D556" s="2" t="s">
        <v>481</v>
      </c>
      <c r="E556" s="2" t="s">
        <v>483</v>
      </c>
      <c r="F556" s="4">
        <v>15</v>
      </c>
      <c r="G556" s="10" t="str">
        <f t="shared" si="51"/>
        <v xml:space="preserve">2024/01 </v>
      </c>
      <c r="H556" s="10">
        <f t="shared" si="48"/>
        <v>30</v>
      </c>
      <c r="J556" t="s">
        <v>3198</v>
      </c>
      <c r="K556" t="s">
        <v>3197</v>
      </c>
      <c r="L556" t="s">
        <v>5261</v>
      </c>
      <c r="M556" s="8">
        <v>10</v>
      </c>
      <c r="N556" s="12">
        <f t="shared" si="49"/>
        <v>0.5</v>
      </c>
      <c r="O556" t="str">
        <f t="shared" si="52"/>
        <v xml:space="preserve">2024/01 </v>
      </c>
      <c r="P556">
        <f t="shared" si="53"/>
        <v>10</v>
      </c>
      <c r="Q556" t="e">
        <f>VLOOKUP(J556,'구매현황_2301-2603'!$E$2:$I$1312,5,0)</f>
        <v>#N/A</v>
      </c>
      <c r="R556" t="e">
        <f>VLOOKUP(Q556,리드타임!$B$3:$D$10,3,0)</f>
        <v>#N/A</v>
      </c>
      <c r="S556">
        <f t="shared" si="50"/>
        <v>2.25</v>
      </c>
    </row>
    <row r="557" spans="1:19" ht="15.75">
      <c r="A557" s="10">
        <v>556</v>
      </c>
      <c r="B557" s="3" t="s">
        <v>9</v>
      </c>
      <c r="C557" s="2" t="s">
        <v>502</v>
      </c>
      <c r="D557" s="2" t="s">
        <v>501</v>
      </c>
      <c r="E557" s="2" t="s">
        <v>500</v>
      </c>
      <c r="F557" s="4">
        <v>5</v>
      </c>
      <c r="G557" s="10" t="str">
        <f t="shared" si="51"/>
        <v xml:space="preserve">2024/01 </v>
      </c>
      <c r="H557" s="10">
        <f t="shared" si="48"/>
        <v>30</v>
      </c>
      <c r="J557" t="s">
        <v>932</v>
      </c>
      <c r="K557" t="s">
        <v>931</v>
      </c>
      <c r="L557" t="s">
        <v>890</v>
      </c>
      <c r="M557" s="8">
        <v>127</v>
      </c>
      <c r="N557" s="12">
        <f t="shared" si="49"/>
        <v>6.35</v>
      </c>
      <c r="O557" t="str">
        <f t="shared" si="52"/>
        <v xml:space="preserve">2024/02 </v>
      </c>
      <c r="P557">
        <f t="shared" si="53"/>
        <v>85</v>
      </c>
      <c r="Q557" t="e">
        <f>VLOOKUP(J557,'구매현황_2301-2603'!$E$2:$I$1312,5,0)</f>
        <v>#N/A</v>
      </c>
      <c r="R557" t="e">
        <f>VLOOKUP(Q557,리드타임!$B$3:$D$10,3,0)</f>
        <v>#N/A</v>
      </c>
      <c r="S557">
        <f t="shared" si="50"/>
        <v>28.574999999999999</v>
      </c>
    </row>
    <row r="558" spans="1:19" ht="15.75">
      <c r="A558" s="10">
        <v>557</v>
      </c>
      <c r="B558" s="3" t="s">
        <v>9</v>
      </c>
      <c r="C558" s="2" t="s">
        <v>515</v>
      </c>
      <c r="D558" s="2" t="s">
        <v>514</v>
      </c>
      <c r="E558" s="2" t="s">
        <v>516</v>
      </c>
      <c r="F558" s="4">
        <v>65</v>
      </c>
      <c r="G558" s="10" t="str">
        <f t="shared" si="51"/>
        <v xml:space="preserve">2025/12 </v>
      </c>
      <c r="H558" s="10">
        <f t="shared" si="48"/>
        <v>900</v>
      </c>
      <c r="J558" t="s">
        <v>3200</v>
      </c>
      <c r="K558" t="s">
        <v>3199</v>
      </c>
      <c r="L558" t="s">
        <v>909</v>
      </c>
      <c r="M558" s="8">
        <v>155</v>
      </c>
      <c r="N558" s="12">
        <f t="shared" si="49"/>
        <v>7.75</v>
      </c>
      <c r="O558" t="str">
        <f t="shared" si="52"/>
        <v xml:space="preserve">2024/01 </v>
      </c>
      <c r="P558">
        <f t="shared" si="53"/>
        <v>150</v>
      </c>
      <c r="Q558" t="e">
        <f>VLOOKUP(J558,'구매현황_2301-2603'!$E$2:$I$1312,5,0)</f>
        <v>#N/A</v>
      </c>
      <c r="R558" t="e">
        <f>VLOOKUP(Q558,리드타임!$B$3:$D$10,3,0)</f>
        <v>#N/A</v>
      </c>
      <c r="S558">
        <f t="shared" si="50"/>
        <v>34.875</v>
      </c>
    </row>
    <row r="559" spans="1:19" ht="15.75">
      <c r="A559" s="10">
        <v>558</v>
      </c>
      <c r="B559" s="3" t="s">
        <v>9</v>
      </c>
      <c r="C559" s="2" t="s">
        <v>525</v>
      </c>
      <c r="D559" s="2" t="s">
        <v>524</v>
      </c>
      <c r="E559" s="2" t="s">
        <v>526</v>
      </c>
      <c r="F559" s="4">
        <v>50</v>
      </c>
      <c r="G559" s="10" t="str">
        <f t="shared" si="51"/>
        <v xml:space="preserve">2024/10 </v>
      </c>
      <c r="H559" s="10">
        <f t="shared" si="48"/>
        <v>657</v>
      </c>
      <c r="J559" t="s">
        <v>934</v>
      </c>
      <c r="K559" t="s">
        <v>933</v>
      </c>
      <c r="L559" t="s">
        <v>5261</v>
      </c>
      <c r="M559" s="8">
        <v>30</v>
      </c>
      <c r="N559" s="12">
        <f t="shared" si="49"/>
        <v>1.5</v>
      </c>
      <c r="O559" t="str">
        <f t="shared" si="52"/>
        <v xml:space="preserve">2024/01 </v>
      </c>
      <c r="P559">
        <f t="shared" si="53"/>
        <v>30</v>
      </c>
      <c r="Q559" t="e">
        <f>VLOOKUP(J559,'구매현황_2301-2603'!$E$2:$I$1312,5,0)</f>
        <v>#N/A</v>
      </c>
      <c r="R559" t="e">
        <f>VLOOKUP(Q559,리드타임!$B$3:$D$10,3,0)</f>
        <v>#N/A</v>
      </c>
      <c r="S559">
        <f t="shared" si="50"/>
        <v>6.75</v>
      </c>
    </row>
    <row r="560" spans="1:19" ht="15.75">
      <c r="A560" s="10">
        <v>559</v>
      </c>
      <c r="B560" s="3" t="s">
        <v>9</v>
      </c>
      <c r="C560" s="2" t="s">
        <v>536</v>
      </c>
      <c r="D560" s="2" t="s">
        <v>355</v>
      </c>
      <c r="E560" s="2" t="s">
        <v>537</v>
      </c>
      <c r="F560" s="4">
        <v>53</v>
      </c>
      <c r="G560" s="10" t="str">
        <f t="shared" si="51"/>
        <v xml:space="preserve">2024/09 </v>
      </c>
      <c r="H560" s="10">
        <f t="shared" si="48"/>
        <v>480</v>
      </c>
      <c r="J560" t="s">
        <v>936</v>
      </c>
      <c r="K560" t="s">
        <v>935</v>
      </c>
      <c r="L560" t="s">
        <v>5261</v>
      </c>
      <c r="M560" s="8">
        <v>80</v>
      </c>
      <c r="N560" s="12">
        <f t="shared" si="49"/>
        <v>4</v>
      </c>
      <c r="O560" t="str">
        <f t="shared" si="52"/>
        <v xml:space="preserve">2024/01 </v>
      </c>
      <c r="P560">
        <f t="shared" si="53"/>
        <v>50</v>
      </c>
      <c r="Q560" t="e">
        <f>VLOOKUP(J560,'구매현황_2301-2603'!$E$2:$I$1312,5,0)</f>
        <v>#N/A</v>
      </c>
      <c r="R560" t="e">
        <f>VLOOKUP(Q560,리드타임!$B$3:$D$10,3,0)</f>
        <v>#N/A</v>
      </c>
      <c r="S560">
        <f t="shared" si="50"/>
        <v>18</v>
      </c>
    </row>
    <row r="561" spans="1:19" ht="15.75">
      <c r="A561" s="10">
        <v>560</v>
      </c>
      <c r="B561" s="3" t="s">
        <v>9</v>
      </c>
      <c r="C561" s="2" t="s">
        <v>546</v>
      </c>
      <c r="D561" s="2" t="s">
        <v>545</v>
      </c>
      <c r="E561" s="2" t="s">
        <v>547</v>
      </c>
      <c r="F561" s="4">
        <v>15</v>
      </c>
      <c r="G561" s="10" t="str">
        <f t="shared" si="51"/>
        <v xml:space="preserve">2024/03 </v>
      </c>
      <c r="H561" s="10">
        <f t="shared" si="48"/>
        <v>305</v>
      </c>
      <c r="J561" t="s">
        <v>938</v>
      </c>
      <c r="K561" t="s">
        <v>937</v>
      </c>
      <c r="L561" t="s">
        <v>5261</v>
      </c>
      <c r="M561" s="8">
        <v>76</v>
      </c>
      <c r="N561" s="12">
        <f t="shared" si="49"/>
        <v>3.8</v>
      </c>
      <c r="O561" t="str">
        <f t="shared" si="52"/>
        <v xml:space="preserve">2024/01 </v>
      </c>
      <c r="P561">
        <f t="shared" si="53"/>
        <v>50</v>
      </c>
      <c r="Q561" t="e">
        <f>VLOOKUP(J561,'구매현황_2301-2603'!$E$2:$I$1312,5,0)</f>
        <v>#N/A</v>
      </c>
      <c r="R561" t="e">
        <f>VLOOKUP(Q561,리드타임!$B$3:$D$10,3,0)</f>
        <v>#N/A</v>
      </c>
      <c r="S561">
        <f t="shared" si="50"/>
        <v>17.100000000000001</v>
      </c>
    </row>
    <row r="562" spans="1:19" ht="15.75">
      <c r="A562" s="10">
        <v>561</v>
      </c>
      <c r="B562" s="3" t="s">
        <v>9</v>
      </c>
      <c r="C562" s="2" t="s">
        <v>549</v>
      </c>
      <c r="D562" s="2" t="s">
        <v>548</v>
      </c>
      <c r="E562" s="2" t="s">
        <v>550</v>
      </c>
      <c r="F562" s="4">
        <v>21</v>
      </c>
      <c r="G562" s="10" t="str">
        <f t="shared" si="51"/>
        <v xml:space="preserve">2024/04 </v>
      </c>
      <c r="H562" s="10">
        <f t="shared" si="48"/>
        <v>415</v>
      </c>
      <c r="J562" t="s">
        <v>940</v>
      </c>
      <c r="K562" t="s">
        <v>939</v>
      </c>
      <c r="L562" t="s">
        <v>5261</v>
      </c>
      <c r="M562" s="8">
        <v>22</v>
      </c>
      <c r="N562" s="12">
        <f t="shared" si="49"/>
        <v>1.1000000000000001</v>
      </c>
      <c r="O562" t="str">
        <f t="shared" si="52"/>
        <v xml:space="preserve">2024/01 </v>
      </c>
      <c r="P562">
        <f t="shared" si="53"/>
        <v>11</v>
      </c>
      <c r="Q562" t="e">
        <f>VLOOKUP(J562,'구매현황_2301-2603'!$E$2:$I$1312,5,0)</f>
        <v>#N/A</v>
      </c>
      <c r="R562" t="e">
        <f>VLOOKUP(Q562,리드타임!$B$3:$D$10,3,0)</f>
        <v>#N/A</v>
      </c>
      <c r="S562">
        <f t="shared" si="50"/>
        <v>4.9500000000000011</v>
      </c>
    </row>
    <row r="563" spans="1:19" ht="15.75">
      <c r="A563" s="10">
        <v>562</v>
      </c>
      <c r="B563" s="3" t="s">
        <v>9</v>
      </c>
      <c r="C563" s="2" t="s">
        <v>552</v>
      </c>
      <c r="D563" s="2" t="s">
        <v>551</v>
      </c>
      <c r="E563" s="2" t="s">
        <v>553</v>
      </c>
      <c r="F563" s="4">
        <v>10</v>
      </c>
      <c r="G563" s="10" t="str">
        <f t="shared" si="51"/>
        <v xml:space="preserve">2024/09 </v>
      </c>
      <c r="H563" s="10">
        <f t="shared" si="48"/>
        <v>265</v>
      </c>
      <c r="J563" t="s">
        <v>942</v>
      </c>
      <c r="K563" t="s">
        <v>941</v>
      </c>
      <c r="L563" t="s">
        <v>5261</v>
      </c>
      <c r="M563" s="8">
        <v>10</v>
      </c>
      <c r="N563" s="12">
        <f t="shared" si="49"/>
        <v>0.5</v>
      </c>
      <c r="O563" t="str">
        <f t="shared" si="52"/>
        <v xml:space="preserve">2024/01 </v>
      </c>
      <c r="P563">
        <f t="shared" si="53"/>
        <v>5</v>
      </c>
      <c r="Q563" t="e">
        <f>VLOOKUP(J563,'구매현황_2301-2603'!$E$2:$I$1312,5,0)</f>
        <v>#N/A</v>
      </c>
      <c r="R563" t="e">
        <f>VLOOKUP(Q563,리드타임!$B$3:$D$10,3,0)</f>
        <v>#N/A</v>
      </c>
      <c r="S563">
        <f t="shared" si="50"/>
        <v>2.25</v>
      </c>
    </row>
    <row r="564" spans="1:19" ht="15.75">
      <c r="A564" s="10">
        <v>563</v>
      </c>
      <c r="B564" s="3" t="s">
        <v>9</v>
      </c>
      <c r="C564" s="2" t="s">
        <v>576</v>
      </c>
      <c r="D564" s="2" t="s">
        <v>575</v>
      </c>
      <c r="E564" s="2" t="s">
        <v>577</v>
      </c>
      <c r="F564" s="4">
        <v>186</v>
      </c>
      <c r="G564" s="10" t="str">
        <f t="shared" si="51"/>
        <v xml:space="preserve">2024/04 </v>
      </c>
      <c r="H564" s="10">
        <f t="shared" si="48"/>
        <v>380</v>
      </c>
      <c r="J564" t="s">
        <v>944</v>
      </c>
      <c r="K564" t="s">
        <v>943</v>
      </c>
      <c r="L564" t="s">
        <v>5261</v>
      </c>
      <c r="M564" s="8">
        <v>21</v>
      </c>
      <c r="N564" s="12">
        <f t="shared" si="49"/>
        <v>1.05</v>
      </c>
      <c r="O564" t="str">
        <f t="shared" si="52"/>
        <v xml:space="preserve">2024/03 </v>
      </c>
      <c r="P564">
        <f t="shared" si="53"/>
        <v>12</v>
      </c>
      <c r="Q564" t="e">
        <f>VLOOKUP(J564,'구매현황_2301-2603'!$E$2:$I$1312,5,0)</f>
        <v>#N/A</v>
      </c>
      <c r="R564" t="e">
        <f>VLOOKUP(Q564,리드타임!$B$3:$D$10,3,0)</f>
        <v>#N/A</v>
      </c>
      <c r="S564">
        <f t="shared" si="50"/>
        <v>4.7250000000000005</v>
      </c>
    </row>
    <row r="565" spans="1:19" ht="15.75">
      <c r="A565" s="10">
        <v>564</v>
      </c>
      <c r="B565" s="3" t="s">
        <v>9</v>
      </c>
      <c r="C565" s="2" t="s">
        <v>582</v>
      </c>
      <c r="D565" s="2" t="s">
        <v>581</v>
      </c>
      <c r="E565" s="2"/>
      <c r="F565" s="4">
        <v>52</v>
      </c>
      <c r="G565" s="10" t="str">
        <f t="shared" si="51"/>
        <v xml:space="preserve">2024/06 </v>
      </c>
      <c r="H565" s="10">
        <f t="shared" si="48"/>
        <v>141</v>
      </c>
      <c r="J565" t="s">
        <v>946</v>
      </c>
      <c r="K565" t="s">
        <v>945</v>
      </c>
      <c r="L565" t="s">
        <v>5261</v>
      </c>
      <c r="M565" s="8">
        <v>10</v>
      </c>
      <c r="N565" s="12">
        <f t="shared" si="49"/>
        <v>0.5</v>
      </c>
      <c r="O565" t="str">
        <f t="shared" si="52"/>
        <v xml:space="preserve">2024/01 </v>
      </c>
      <c r="P565">
        <f t="shared" si="53"/>
        <v>10</v>
      </c>
      <c r="Q565" t="e">
        <f>VLOOKUP(J565,'구매현황_2301-2603'!$E$2:$I$1312,5,0)</f>
        <v>#N/A</v>
      </c>
      <c r="R565" t="e">
        <f>VLOOKUP(Q565,리드타임!$B$3:$D$10,3,0)</f>
        <v>#N/A</v>
      </c>
      <c r="S565">
        <f t="shared" si="50"/>
        <v>2.25</v>
      </c>
    </row>
    <row r="566" spans="1:19" ht="15.75">
      <c r="A566" s="10">
        <v>565</v>
      </c>
      <c r="B566" s="3" t="s">
        <v>9</v>
      </c>
      <c r="C566" s="2" t="s">
        <v>590</v>
      </c>
      <c r="D566" s="2" t="s">
        <v>589</v>
      </c>
      <c r="E566" s="2" t="s">
        <v>591</v>
      </c>
      <c r="F566" s="4">
        <v>50</v>
      </c>
      <c r="G566" s="10" t="str">
        <f t="shared" si="51"/>
        <v xml:space="preserve">2024/01 </v>
      </c>
      <c r="H566" s="10">
        <f t="shared" si="48"/>
        <v>100</v>
      </c>
      <c r="J566" t="s">
        <v>948</v>
      </c>
      <c r="K566" t="s">
        <v>947</v>
      </c>
      <c r="L566" t="s">
        <v>5261</v>
      </c>
      <c r="M566" s="8">
        <v>23</v>
      </c>
      <c r="N566" s="12">
        <f t="shared" si="49"/>
        <v>1.1499999999999999</v>
      </c>
      <c r="O566" t="str">
        <f t="shared" si="52"/>
        <v xml:space="preserve">2024/01 </v>
      </c>
      <c r="P566">
        <f t="shared" si="53"/>
        <v>23</v>
      </c>
      <c r="Q566" t="e">
        <f>VLOOKUP(J566,'구매현황_2301-2603'!$E$2:$I$1312,5,0)</f>
        <v>#N/A</v>
      </c>
      <c r="R566" t="e">
        <f>VLOOKUP(Q566,리드타임!$B$3:$D$10,3,0)</f>
        <v>#N/A</v>
      </c>
      <c r="S566">
        <f t="shared" si="50"/>
        <v>5.1749999999999998</v>
      </c>
    </row>
    <row r="567" spans="1:19" ht="15.75">
      <c r="A567" s="10">
        <v>566</v>
      </c>
      <c r="B567" s="3" t="s">
        <v>9</v>
      </c>
      <c r="C567" s="2" t="s">
        <v>593</v>
      </c>
      <c r="D567" s="2" t="s">
        <v>592</v>
      </c>
      <c r="E567" s="2" t="s">
        <v>594</v>
      </c>
      <c r="F567" s="4">
        <v>50</v>
      </c>
      <c r="G567" s="10" t="str">
        <f t="shared" si="51"/>
        <v xml:space="preserve">2024/01 </v>
      </c>
      <c r="H567" s="10">
        <f t="shared" si="48"/>
        <v>50</v>
      </c>
      <c r="J567" t="s">
        <v>950</v>
      </c>
      <c r="K567" t="s">
        <v>949</v>
      </c>
      <c r="L567" t="s">
        <v>951</v>
      </c>
      <c r="M567" s="8">
        <v>3</v>
      </c>
      <c r="N567" s="12">
        <f t="shared" si="49"/>
        <v>0.15</v>
      </c>
      <c r="O567" t="str">
        <f t="shared" si="52"/>
        <v xml:space="preserve">2024/01 </v>
      </c>
      <c r="P567">
        <f t="shared" si="53"/>
        <v>3</v>
      </c>
      <c r="Q567" t="e">
        <f>VLOOKUP(J567,'구매현황_2301-2603'!$E$2:$I$1312,5,0)</f>
        <v>#N/A</v>
      </c>
      <c r="R567" t="e">
        <f>VLOOKUP(Q567,리드타임!$B$3:$D$10,3,0)</f>
        <v>#N/A</v>
      </c>
      <c r="S567">
        <f t="shared" si="50"/>
        <v>0.67499999999999993</v>
      </c>
    </row>
    <row r="568" spans="1:19" ht="15.75">
      <c r="A568" s="10">
        <v>567</v>
      </c>
      <c r="B568" s="3" t="s">
        <v>9</v>
      </c>
      <c r="C568" s="2" t="s">
        <v>596</v>
      </c>
      <c r="D568" s="2" t="s">
        <v>595</v>
      </c>
      <c r="E568" s="2" t="s">
        <v>597</v>
      </c>
      <c r="F568" s="4">
        <v>50</v>
      </c>
      <c r="G568" s="10" t="str">
        <f t="shared" si="51"/>
        <v xml:space="preserve">2024/01 </v>
      </c>
      <c r="H568" s="10">
        <f t="shared" si="48"/>
        <v>50</v>
      </c>
      <c r="J568" t="s">
        <v>3202</v>
      </c>
      <c r="K568" t="s">
        <v>3201</v>
      </c>
      <c r="L568" t="s">
        <v>3203</v>
      </c>
      <c r="M568" s="8">
        <v>100</v>
      </c>
      <c r="N568" s="12">
        <f t="shared" si="49"/>
        <v>5</v>
      </c>
      <c r="O568" t="str">
        <f t="shared" si="52"/>
        <v xml:space="preserve">2024/01 </v>
      </c>
      <c r="P568">
        <f t="shared" si="53"/>
        <v>100</v>
      </c>
      <c r="Q568" t="e">
        <f>VLOOKUP(J568,'구매현황_2301-2603'!$E$2:$I$1312,5,0)</f>
        <v>#N/A</v>
      </c>
      <c r="R568" t="e">
        <f>VLOOKUP(Q568,리드타임!$B$3:$D$10,3,0)</f>
        <v>#N/A</v>
      </c>
      <c r="S568">
        <f t="shared" si="50"/>
        <v>22.5</v>
      </c>
    </row>
    <row r="569" spans="1:19" ht="15.75">
      <c r="A569" s="10">
        <v>568</v>
      </c>
      <c r="B569" s="3" t="s">
        <v>9</v>
      </c>
      <c r="C569" s="2" t="s">
        <v>599</v>
      </c>
      <c r="D569" s="2" t="s">
        <v>598</v>
      </c>
      <c r="E569" s="2" t="s">
        <v>600</v>
      </c>
      <c r="F569" s="4">
        <v>50</v>
      </c>
      <c r="G569" s="10" t="str">
        <f t="shared" si="51"/>
        <v xml:space="preserve">2024/01 </v>
      </c>
      <c r="H569" s="10">
        <f t="shared" si="48"/>
        <v>60</v>
      </c>
      <c r="J569" t="s">
        <v>953</v>
      </c>
      <c r="K569" t="s">
        <v>952</v>
      </c>
      <c r="L569" t="s">
        <v>5261</v>
      </c>
      <c r="M569" s="8">
        <v>12</v>
      </c>
      <c r="N569" s="12">
        <f t="shared" si="49"/>
        <v>0.6</v>
      </c>
      <c r="O569" t="str">
        <f t="shared" si="52"/>
        <v xml:space="preserve">2024/01 </v>
      </c>
      <c r="P569">
        <f t="shared" si="53"/>
        <v>4</v>
      </c>
      <c r="Q569" t="e">
        <f>VLOOKUP(J569,'구매현황_2301-2603'!$E$2:$I$1312,5,0)</f>
        <v>#N/A</v>
      </c>
      <c r="R569" t="e">
        <f>VLOOKUP(Q569,리드타임!$B$3:$D$10,3,0)</f>
        <v>#N/A</v>
      </c>
      <c r="S569">
        <f t="shared" si="50"/>
        <v>2.6999999999999997</v>
      </c>
    </row>
    <row r="570" spans="1:19" ht="15.75">
      <c r="A570" s="10">
        <v>569</v>
      </c>
      <c r="B570" s="3" t="s">
        <v>9</v>
      </c>
      <c r="C570" s="2" t="s">
        <v>605</v>
      </c>
      <c r="D570" s="2" t="s">
        <v>604</v>
      </c>
      <c r="E570" s="2" t="s">
        <v>606</v>
      </c>
      <c r="F570" s="4">
        <v>16</v>
      </c>
      <c r="G570" s="10" t="str">
        <f t="shared" si="51"/>
        <v xml:space="preserve">2024/01 </v>
      </c>
      <c r="H570" s="10">
        <f t="shared" si="48"/>
        <v>16</v>
      </c>
      <c r="J570" t="s">
        <v>3205</v>
      </c>
      <c r="K570" t="s">
        <v>3204</v>
      </c>
      <c r="L570" t="s">
        <v>5261</v>
      </c>
      <c r="M570" s="8">
        <v>2</v>
      </c>
      <c r="N570" s="12">
        <f t="shared" si="49"/>
        <v>0.1</v>
      </c>
      <c r="O570" t="str">
        <f t="shared" si="52"/>
        <v xml:space="preserve">2024/01 </v>
      </c>
      <c r="P570">
        <f t="shared" si="53"/>
        <v>2</v>
      </c>
      <c r="Q570" t="e">
        <f>VLOOKUP(J570,'구매현황_2301-2603'!$E$2:$I$1312,5,0)</f>
        <v>#N/A</v>
      </c>
      <c r="R570" t="e">
        <f>VLOOKUP(Q570,리드타임!$B$3:$D$10,3,0)</f>
        <v>#N/A</v>
      </c>
      <c r="S570">
        <f t="shared" si="50"/>
        <v>0.45</v>
      </c>
    </row>
    <row r="571" spans="1:19" ht="15.75">
      <c r="A571" s="10">
        <v>570</v>
      </c>
      <c r="B571" s="3" t="s">
        <v>9</v>
      </c>
      <c r="C571" s="2" t="s">
        <v>608</v>
      </c>
      <c r="D571" s="2" t="s">
        <v>607</v>
      </c>
      <c r="E571" s="2"/>
      <c r="F571" s="4">
        <v>50</v>
      </c>
      <c r="G571" s="10" t="str">
        <f t="shared" si="51"/>
        <v xml:space="preserve">2024/03 </v>
      </c>
      <c r="H571" s="10">
        <f t="shared" si="48"/>
        <v>66</v>
      </c>
      <c r="J571" t="s">
        <v>954</v>
      </c>
      <c r="K571" t="s">
        <v>363</v>
      </c>
      <c r="L571" t="s">
        <v>955</v>
      </c>
      <c r="M571" s="8">
        <v>110</v>
      </c>
      <c r="N571" s="12">
        <f t="shared" si="49"/>
        <v>5.5</v>
      </c>
      <c r="O571" t="str">
        <f t="shared" si="52"/>
        <v xml:space="preserve">2024/01 </v>
      </c>
      <c r="P571">
        <f t="shared" si="53"/>
        <v>60</v>
      </c>
      <c r="Q571" t="e">
        <f>VLOOKUP(J571,'구매현황_2301-2603'!$E$2:$I$1312,5,0)</f>
        <v>#N/A</v>
      </c>
      <c r="R571" t="e">
        <f>VLOOKUP(Q571,리드타임!$B$3:$D$10,3,0)</f>
        <v>#N/A</v>
      </c>
      <c r="S571">
        <f t="shared" si="50"/>
        <v>24.750000000000004</v>
      </c>
    </row>
    <row r="572" spans="1:19" ht="15.75">
      <c r="A572" s="10">
        <v>571</v>
      </c>
      <c r="B572" s="3" t="s">
        <v>9</v>
      </c>
      <c r="C572" s="2" t="s">
        <v>612</v>
      </c>
      <c r="D572" s="2" t="s">
        <v>363</v>
      </c>
      <c r="E572" s="2" t="s">
        <v>613</v>
      </c>
      <c r="F572" s="4">
        <v>86</v>
      </c>
      <c r="G572" s="10" t="str">
        <f t="shared" si="51"/>
        <v xml:space="preserve">2024/11 </v>
      </c>
      <c r="H572" s="10">
        <f t="shared" si="48"/>
        <v>4102</v>
      </c>
      <c r="J572" t="s">
        <v>956</v>
      </c>
      <c r="K572" t="s">
        <v>366</v>
      </c>
      <c r="L572" t="s">
        <v>957</v>
      </c>
      <c r="M572" s="8">
        <v>100</v>
      </c>
      <c r="N572" s="12">
        <f t="shared" si="49"/>
        <v>5</v>
      </c>
      <c r="O572" t="str">
        <f t="shared" si="52"/>
        <v xml:space="preserve">2024/01 </v>
      </c>
      <c r="P572">
        <f t="shared" si="53"/>
        <v>50</v>
      </c>
      <c r="Q572" t="e">
        <f>VLOOKUP(J572,'구매현황_2301-2603'!$E$2:$I$1312,5,0)</f>
        <v>#N/A</v>
      </c>
      <c r="R572" t="e">
        <f>VLOOKUP(Q572,리드타임!$B$3:$D$10,3,0)</f>
        <v>#N/A</v>
      </c>
      <c r="S572">
        <f t="shared" si="50"/>
        <v>22.5</v>
      </c>
    </row>
    <row r="573" spans="1:19" ht="15.75">
      <c r="A573" s="10">
        <v>572</v>
      </c>
      <c r="B573" s="3" t="s">
        <v>9</v>
      </c>
      <c r="C573" s="2" t="s">
        <v>615</v>
      </c>
      <c r="D573" s="2" t="s">
        <v>614</v>
      </c>
      <c r="E573" s="2" t="s">
        <v>616</v>
      </c>
      <c r="F573" s="4">
        <v>70</v>
      </c>
      <c r="G573" s="10" t="str">
        <f t="shared" si="51"/>
        <v xml:space="preserve">2025/08 </v>
      </c>
      <c r="H573" s="10">
        <f t="shared" si="48"/>
        <v>392</v>
      </c>
      <c r="J573" t="s">
        <v>958</v>
      </c>
      <c r="K573" t="s">
        <v>352</v>
      </c>
      <c r="L573" t="s">
        <v>959</v>
      </c>
      <c r="M573" s="8">
        <v>270</v>
      </c>
      <c r="N573" s="12">
        <f t="shared" si="49"/>
        <v>13.5</v>
      </c>
      <c r="O573" t="str">
        <f t="shared" si="52"/>
        <v xml:space="preserve">2024/01 </v>
      </c>
      <c r="P573">
        <f t="shared" si="53"/>
        <v>100</v>
      </c>
      <c r="Q573" t="e">
        <f>VLOOKUP(J573,'구매현황_2301-2603'!$E$2:$I$1312,5,0)</f>
        <v>#N/A</v>
      </c>
      <c r="R573" t="e">
        <f>VLOOKUP(Q573,리드타임!$B$3:$D$10,3,0)</f>
        <v>#N/A</v>
      </c>
      <c r="S573">
        <f t="shared" si="50"/>
        <v>60.750000000000007</v>
      </c>
    </row>
    <row r="574" spans="1:19" ht="15.75">
      <c r="A574" s="10">
        <v>573</v>
      </c>
      <c r="B574" s="3" t="s">
        <v>9</v>
      </c>
      <c r="C574" s="2" t="s">
        <v>619</v>
      </c>
      <c r="D574" s="2" t="s">
        <v>366</v>
      </c>
      <c r="E574" s="2" t="s">
        <v>620</v>
      </c>
      <c r="F574" s="4">
        <v>30</v>
      </c>
      <c r="G574" s="10" t="str">
        <f t="shared" si="51"/>
        <v xml:space="preserve">2024/12 </v>
      </c>
      <c r="H574" s="10">
        <f t="shared" si="48"/>
        <v>4004</v>
      </c>
      <c r="J574" t="s">
        <v>960</v>
      </c>
      <c r="K574" t="s">
        <v>358</v>
      </c>
      <c r="L574" t="s">
        <v>961</v>
      </c>
      <c r="M574" s="8">
        <v>134</v>
      </c>
      <c r="N574" s="12">
        <f t="shared" si="49"/>
        <v>6.7</v>
      </c>
      <c r="O574" t="str">
        <f t="shared" si="52"/>
        <v xml:space="preserve">2024/01 </v>
      </c>
      <c r="P574">
        <f t="shared" si="53"/>
        <v>60</v>
      </c>
      <c r="Q574" t="e">
        <f>VLOOKUP(J574,'구매현황_2301-2603'!$E$2:$I$1312,5,0)</f>
        <v>#N/A</v>
      </c>
      <c r="R574" t="e">
        <f>VLOOKUP(Q574,리드타임!$B$3:$D$10,3,0)</f>
        <v>#N/A</v>
      </c>
      <c r="S574">
        <f t="shared" si="50"/>
        <v>30.150000000000002</v>
      </c>
    </row>
    <row r="575" spans="1:19" ht="15.75">
      <c r="A575" s="10">
        <v>574</v>
      </c>
      <c r="B575" s="3" t="s">
        <v>9</v>
      </c>
      <c r="C575" s="2" t="s">
        <v>622</v>
      </c>
      <c r="D575" s="2" t="s">
        <v>621</v>
      </c>
      <c r="E575" s="2" t="s">
        <v>623</v>
      </c>
      <c r="F575" s="4">
        <v>50</v>
      </c>
      <c r="G575" s="10" t="str">
        <f t="shared" si="51"/>
        <v xml:space="preserve">2024/12 </v>
      </c>
      <c r="H575" s="10">
        <f t="shared" si="48"/>
        <v>489</v>
      </c>
      <c r="J575" t="s">
        <v>962</v>
      </c>
      <c r="K575" t="s">
        <v>448</v>
      </c>
      <c r="L575" t="s">
        <v>963</v>
      </c>
      <c r="M575" s="8">
        <v>90</v>
      </c>
      <c r="N575" s="12">
        <f t="shared" si="49"/>
        <v>4.5</v>
      </c>
      <c r="O575" t="str">
        <f t="shared" si="52"/>
        <v xml:space="preserve">2024/01 </v>
      </c>
      <c r="P575">
        <f t="shared" si="53"/>
        <v>50</v>
      </c>
      <c r="Q575" t="e">
        <f>VLOOKUP(J575,'구매현황_2301-2603'!$E$2:$I$1312,5,0)</f>
        <v>#N/A</v>
      </c>
      <c r="R575" t="e">
        <f>VLOOKUP(Q575,리드타임!$B$3:$D$10,3,0)</f>
        <v>#N/A</v>
      </c>
      <c r="S575">
        <f t="shared" si="50"/>
        <v>20.25</v>
      </c>
    </row>
    <row r="576" spans="1:19" ht="15.75">
      <c r="A576" s="10">
        <v>575</v>
      </c>
      <c r="B576" s="3" t="s">
        <v>9</v>
      </c>
      <c r="C576" s="2" t="s">
        <v>631</v>
      </c>
      <c r="D576" s="2" t="s">
        <v>630</v>
      </c>
      <c r="E576" s="2" t="s">
        <v>632</v>
      </c>
      <c r="F576" s="4">
        <v>115</v>
      </c>
      <c r="G576" s="10" t="str">
        <f t="shared" si="51"/>
        <v xml:space="preserve">2025/12 </v>
      </c>
      <c r="H576" s="10">
        <f t="shared" si="48"/>
        <v>894</v>
      </c>
      <c r="J576" t="s">
        <v>3206</v>
      </c>
      <c r="K576" t="s">
        <v>679</v>
      </c>
      <c r="L576" t="s">
        <v>3207</v>
      </c>
      <c r="M576" s="8">
        <v>50</v>
      </c>
      <c r="N576" s="12">
        <f t="shared" si="49"/>
        <v>2.5</v>
      </c>
      <c r="O576" t="str">
        <f t="shared" si="52"/>
        <v xml:space="preserve">2024/01 </v>
      </c>
      <c r="P576">
        <f t="shared" si="53"/>
        <v>50</v>
      </c>
      <c r="Q576" t="e">
        <f>VLOOKUP(J576,'구매현황_2301-2603'!$E$2:$I$1312,5,0)</f>
        <v>#N/A</v>
      </c>
      <c r="R576" t="e">
        <f>VLOOKUP(Q576,리드타임!$B$3:$D$10,3,0)</f>
        <v>#N/A</v>
      </c>
      <c r="S576">
        <f t="shared" si="50"/>
        <v>11.25</v>
      </c>
    </row>
    <row r="577" spans="1:19" ht="15.75">
      <c r="A577" s="10">
        <v>576</v>
      </c>
      <c r="B577" s="3" t="s">
        <v>9</v>
      </c>
      <c r="C577" s="2" t="s">
        <v>634</v>
      </c>
      <c r="D577" s="2" t="s">
        <v>633</v>
      </c>
      <c r="E577" s="2" t="s">
        <v>635</v>
      </c>
      <c r="F577" s="4">
        <v>101</v>
      </c>
      <c r="G577" s="10" t="str">
        <f t="shared" si="51"/>
        <v xml:space="preserve">2024/01 </v>
      </c>
      <c r="H577" s="10">
        <f t="shared" si="48"/>
        <v>1460</v>
      </c>
      <c r="J577" t="s">
        <v>3208</v>
      </c>
      <c r="K577" t="s">
        <v>665</v>
      </c>
      <c r="L577" t="s">
        <v>3209</v>
      </c>
      <c r="M577" s="8">
        <v>50</v>
      </c>
      <c r="N577" s="12">
        <f t="shared" si="49"/>
        <v>2.5</v>
      </c>
      <c r="O577" t="str">
        <f t="shared" si="52"/>
        <v xml:space="preserve">2024/01 </v>
      </c>
      <c r="P577">
        <f t="shared" si="53"/>
        <v>50</v>
      </c>
      <c r="Q577" t="e">
        <f>VLOOKUP(J577,'구매현황_2301-2603'!$E$2:$I$1312,5,0)</f>
        <v>#N/A</v>
      </c>
      <c r="R577" t="e">
        <f>VLOOKUP(Q577,리드타임!$B$3:$D$10,3,0)</f>
        <v>#N/A</v>
      </c>
      <c r="S577">
        <f t="shared" si="50"/>
        <v>11.25</v>
      </c>
    </row>
    <row r="578" spans="1:19" ht="15.75">
      <c r="A578" s="10">
        <v>577</v>
      </c>
      <c r="B578" s="3" t="s">
        <v>9</v>
      </c>
      <c r="C578" s="2" t="s">
        <v>638</v>
      </c>
      <c r="D578" s="2" t="s">
        <v>352</v>
      </c>
      <c r="E578" s="2" t="s">
        <v>639</v>
      </c>
      <c r="F578" s="4">
        <v>100</v>
      </c>
      <c r="G578" s="10" t="str">
        <f t="shared" si="51"/>
        <v xml:space="preserve">2025/12 </v>
      </c>
      <c r="H578" s="10">
        <f t="shared" ref="H578:H641" si="54">_xlfn.MAXIFS(F:F,C:C,C578,G:G,G578)</f>
        <v>1081</v>
      </c>
      <c r="J578" t="s">
        <v>3211</v>
      </c>
      <c r="K578" t="s">
        <v>3210</v>
      </c>
      <c r="L578" t="s">
        <v>5261</v>
      </c>
      <c r="M578" s="8">
        <v>1</v>
      </c>
      <c r="N578" s="12">
        <f t="shared" ref="N578:N641" si="55">+M578/20</f>
        <v>0.05</v>
      </c>
      <c r="O578" t="str">
        <f t="shared" si="52"/>
        <v xml:space="preserve">2024/01 </v>
      </c>
      <c r="P578">
        <f t="shared" si="53"/>
        <v>1</v>
      </c>
      <c r="Q578" t="e">
        <f>VLOOKUP(J578,'구매현황_2301-2603'!$E$2:$I$1312,5,0)</f>
        <v>#N/A</v>
      </c>
      <c r="R578" t="e">
        <f>VLOOKUP(Q578,리드타임!$B$3:$D$10,3,0)</f>
        <v>#N/A</v>
      </c>
      <c r="S578">
        <f t="shared" ref="S578:S641" si="56">IFERROR(N578/20*R578,N578/20*90)</f>
        <v>0.22500000000000001</v>
      </c>
    </row>
    <row r="579" spans="1:19" ht="15.75">
      <c r="A579" s="10">
        <v>578</v>
      </c>
      <c r="B579" s="3" t="s">
        <v>9</v>
      </c>
      <c r="C579" s="2" t="s">
        <v>641</v>
      </c>
      <c r="D579" s="2" t="s">
        <v>640</v>
      </c>
      <c r="E579" s="2" t="s">
        <v>642</v>
      </c>
      <c r="F579" s="4">
        <v>90</v>
      </c>
      <c r="G579" s="10" t="str">
        <f t="shared" ref="G579:G642" si="57">INDEX($B$2:$B$9999,MATCH(_xlfn.MAXIFS($F$2:$F$9999,$C$2:$C$9999,C579),$F$1:$F$9999,0))</f>
        <v xml:space="preserve">2024/03 </v>
      </c>
      <c r="H579" s="10">
        <f t="shared" si="54"/>
        <v>550</v>
      </c>
      <c r="J579" t="s">
        <v>965</v>
      </c>
      <c r="K579" t="s">
        <v>964</v>
      </c>
      <c r="L579" t="s">
        <v>5261</v>
      </c>
      <c r="M579" s="8">
        <v>25</v>
      </c>
      <c r="N579" s="12">
        <f t="shared" si="55"/>
        <v>1.25</v>
      </c>
      <c r="O579" t="str">
        <f t="shared" ref="O579:O642" si="58">VLOOKUP(J579,$C$2:$G$9999,5,0)</f>
        <v xml:space="preserve">2024/01 </v>
      </c>
      <c r="P579">
        <f t="shared" ref="P579:P642" si="59">VLOOKUP(J579,$C$2:$H$9999,6,0)</f>
        <v>8</v>
      </c>
      <c r="Q579" t="e">
        <f>VLOOKUP(J579,'구매현황_2301-2603'!$E$2:$I$1312,5,0)</f>
        <v>#N/A</v>
      </c>
      <c r="R579" t="e">
        <f>VLOOKUP(Q579,리드타임!$B$3:$D$10,3,0)</f>
        <v>#N/A</v>
      </c>
      <c r="S579">
        <f t="shared" si="56"/>
        <v>5.625</v>
      </c>
    </row>
    <row r="580" spans="1:19" ht="15.75">
      <c r="A580" s="10">
        <v>579</v>
      </c>
      <c r="B580" s="3" t="s">
        <v>9</v>
      </c>
      <c r="C580" s="2" t="s">
        <v>645</v>
      </c>
      <c r="D580" s="2" t="s">
        <v>358</v>
      </c>
      <c r="E580" s="2" t="s">
        <v>646</v>
      </c>
      <c r="F580" s="4">
        <v>91</v>
      </c>
      <c r="G580" s="10" t="str">
        <f t="shared" si="57"/>
        <v xml:space="preserve">2025/11 </v>
      </c>
      <c r="H580" s="10">
        <f t="shared" si="54"/>
        <v>470</v>
      </c>
      <c r="J580" t="s">
        <v>966</v>
      </c>
      <c r="K580" t="s">
        <v>770</v>
      </c>
      <c r="L580" t="s">
        <v>967</v>
      </c>
      <c r="M580" s="8">
        <v>441</v>
      </c>
      <c r="N580" s="12">
        <f t="shared" si="55"/>
        <v>22.05</v>
      </c>
      <c r="O580" t="str">
        <f t="shared" si="58"/>
        <v xml:space="preserve">2024/01 </v>
      </c>
      <c r="P580">
        <f t="shared" si="59"/>
        <v>150</v>
      </c>
      <c r="Q580" t="e">
        <f>VLOOKUP(J580,'구매현황_2301-2603'!$E$2:$I$1312,5,0)</f>
        <v>#N/A</v>
      </c>
      <c r="R580" t="e">
        <f>VLOOKUP(Q580,리드타임!$B$3:$D$10,3,0)</f>
        <v>#N/A</v>
      </c>
      <c r="S580">
        <f t="shared" si="56"/>
        <v>99.225000000000009</v>
      </c>
    </row>
    <row r="581" spans="1:19" ht="15.75">
      <c r="A581" s="10">
        <v>580</v>
      </c>
      <c r="B581" s="3" t="s">
        <v>9</v>
      </c>
      <c r="C581" s="2" t="s">
        <v>648</v>
      </c>
      <c r="D581" s="2" t="s">
        <v>647</v>
      </c>
      <c r="E581" s="2" t="s">
        <v>649</v>
      </c>
      <c r="F581" s="4">
        <v>15</v>
      </c>
      <c r="G581" s="10" t="str">
        <f t="shared" si="57"/>
        <v xml:space="preserve">2024/11 </v>
      </c>
      <c r="H581" s="10">
        <f t="shared" si="54"/>
        <v>2000</v>
      </c>
      <c r="J581" t="s">
        <v>968</v>
      </c>
      <c r="K581" t="s">
        <v>778</v>
      </c>
      <c r="L581" t="s">
        <v>969</v>
      </c>
      <c r="M581" s="8">
        <v>839</v>
      </c>
      <c r="N581" s="12">
        <f t="shared" si="55"/>
        <v>41.95</v>
      </c>
      <c r="O581" t="str">
        <f t="shared" si="58"/>
        <v xml:space="preserve">2024/01 </v>
      </c>
      <c r="P581">
        <f t="shared" si="59"/>
        <v>200</v>
      </c>
      <c r="Q581" t="e">
        <f>VLOOKUP(J581,'구매현황_2301-2603'!$E$2:$I$1312,5,0)</f>
        <v>#N/A</v>
      </c>
      <c r="R581" t="e">
        <f>VLOOKUP(Q581,리드타임!$B$3:$D$10,3,0)</f>
        <v>#N/A</v>
      </c>
      <c r="S581">
        <f t="shared" si="56"/>
        <v>188.77500000000001</v>
      </c>
    </row>
    <row r="582" spans="1:19" ht="15.75">
      <c r="A582" s="10">
        <v>581</v>
      </c>
      <c r="B582" s="3" t="s">
        <v>9</v>
      </c>
      <c r="C582" s="2" t="s">
        <v>655</v>
      </c>
      <c r="D582" s="2" t="s">
        <v>654</v>
      </c>
      <c r="E582" s="2" t="s">
        <v>656</v>
      </c>
      <c r="F582" s="4">
        <v>70</v>
      </c>
      <c r="G582" s="10" t="str">
        <f t="shared" si="57"/>
        <v xml:space="preserve">2024/11 </v>
      </c>
      <c r="H582" s="10">
        <f t="shared" si="54"/>
        <v>4241</v>
      </c>
      <c r="J582" t="s">
        <v>970</v>
      </c>
      <c r="K582" t="s">
        <v>733</v>
      </c>
      <c r="L582" t="s">
        <v>971</v>
      </c>
      <c r="M582" s="8">
        <v>310</v>
      </c>
      <c r="N582" s="12">
        <f t="shared" si="55"/>
        <v>15.5</v>
      </c>
      <c r="O582" t="str">
        <f t="shared" si="58"/>
        <v xml:space="preserve">2024/02 </v>
      </c>
      <c r="P582">
        <f t="shared" si="59"/>
        <v>180</v>
      </c>
      <c r="Q582" t="e">
        <f>VLOOKUP(J582,'구매현황_2301-2603'!$E$2:$I$1312,5,0)</f>
        <v>#N/A</v>
      </c>
      <c r="R582" t="e">
        <f>VLOOKUP(Q582,리드타임!$B$3:$D$10,3,0)</f>
        <v>#N/A</v>
      </c>
      <c r="S582">
        <f t="shared" si="56"/>
        <v>69.75</v>
      </c>
    </row>
    <row r="583" spans="1:19" ht="15.75">
      <c r="A583" s="10">
        <v>582</v>
      </c>
      <c r="B583" s="3" t="s">
        <v>9</v>
      </c>
      <c r="C583" s="2" t="s">
        <v>658</v>
      </c>
      <c r="D583" s="2" t="s">
        <v>657</v>
      </c>
      <c r="E583" s="2" t="s">
        <v>659</v>
      </c>
      <c r="F583" s="4">
        <v>16</v>
      </c>
      <c r="G583" s="10" t="str">
        <f t="shared" si="57"/>
        <v xml:space="preserve">2024/02 </v>
      </c>
      <c r="H583" s="10">
        <f t="shared" si="54"/>
        <v>350</v>
      </c>
      <c r="J583" t="s">
        <v>972</v>
      </c>
      <c r="K583" t="s">
        <v>744</v>
      </c>
      <c r="L583" t="s">
        <v>973</v>
      </c>
      <c r="M583" s="8">
        <v>897</v>
      </c>
      <c r="N583" s="12">
        <f t="shared" si="55"/>
        <v>44.85</v>
      </c>
      <c r="O583" t="str">
        <f t="shared" si="58"/>
        <v xml:space="preserve">2024/06 </v>
      </c>
      <c r="P583">
        <f t="shared" si="59"/>
        <v>354</v>
      </c>
      <c r="Q583" t="e">
        <f>VLOOKUP(J583,'구매현황_2301-2603'!$E$2:$I$1312,5,0)</f>
        <v>#N/A</v>
      </c>
      <c r="R583" t="e">
        <f>VLOOKUP(Q583,리드타임!$B$3:$D$10,3,0)</f>
        <v>#N/A</v>
      </c>
      <c r="S583">
        <f t="shared" si="56"/>
        <v>201.82500000000002</v>
      </c>
    </row>
    <row r="584" spans="1:19" ht="15.75">
      <c r="A584" s="10">
        <v>583</v>
      </c>
      <c r="B584" s="3" t="s">
        <v>9</v>
      </c>
      <c r="C584" s="2" t="s">
        <v>660</v>
      </c>
      <c r="D584" s="2" t="s">
        <v>448</v>
      </c>
      <c r="E584" s="2" t="s">
        <v>661</v>
      </c>
      <c r="F584" s="4">
        <v>1</v>
      </c>
      <c r="G584" s="10" t="str">
        <f t="shared" si="57"/>
        <v xml:space="preserve">2024/01 </v>
      </c>
      <c r="H584" s="10">
        <f t="shared" si="54"/>
        <v>300</v>
      </c>
      <c r="J584" t="s">
        <v>974</v>
      </c>
      <c r="K584" t="s">
        <v>773</v>
      </c>
      <c r="L584" t="s">
        <v>975</v>
      </c>
      <c r="M584" s="8">
        <v>600</v>
      </c>
      <c r="N584" s="12">
        <f t="shared" si="55"/>
        <v>30</v>
      </c>
      <c r="O584" t="str">
        <f t="shared" si="58"/>
        <v xml:space="preserve">2024/01 </v>
      </c>
      <c r="P584">
        <f t="shared" si="59"/>
        <v>250</v>
      </c>
      <c r="Q584" t="e">
        <f>VLOOKUP(J584,'구매현황_2301-2603'!$E$2:$I$1312,5,0)</f>
        <v>#N/A</v>
      </c>
      <c r="R584" t="e">
        <f>VLOOKUP(Q584,리드타임!$B$3:$D$10,3,0)</f>
        <v>#N/A</v>
      </c>
      <c r="S584">
        <f t="shared" si="56"/>
        <v>135</v>
      </c>
    </row>
    <row r="585" spans="1:19" ht="15.75">
      <c r="A585" s="10">
        <v>584</v>
      </c>
      <c r="B585" s="3" t="s">
        <v>9</v>
      </c>
      <c r="C585" s="2" t="s">
        <v>674</v>
      </c>
      <c r="D585" s="2" t="s">
        <v>673</v>
      </c>
      <c r="E585" s="2" t="s">
        <v>675</v>
      </c>
      <c r="F585" s="4">
        <v>76</v>
      </c>
      <c r="G585" s="10" t="str">
        <f t="shared" si="57"/>
        <v xml:space="preserve">2024/06 </v>
      </c>
      <c r="H585" s="10">
        <f t="shared" si="54"/>
        <v>173</v>
      </c>
      <c r="J585" t="s">
        <v>976</v>
      </c>
      <c r="K585" t="s">
        <v>813</v>
      </c>
      <c r="L585" t="s">
        <v>977</v>
      </c>
      <c r="M585" s="8">
        <v>200</v>
      </c>
      <c r="N585" s="12">
        <f t="shared" si="55"/>
        <v>10</v>
      </c>
      <c r="O585" t="str">
        <f t="shared" si="58"/>
        <v xml:space="preserve">2024/01 </v>
      </c>
      <c r="P585">
        <f t="shared" si="59"/>
        <v>200</v>
      </c>
      <c r="Q585" t="e">
        <f>VLOOKUP(J585,'구매현황_2301-2603'!$E$2:$I$1312,5,0)</f>
        <v>#N/A</v>
      </c>
      <c r="R585" t="e">
        <f>VLOOKUP(Q585,리드타임!$B$3:$D$10,3,0)</f>
        <v>#N/A</v>
      </c>
      <c r="S585">
        <f t="shared" si="56"/>
        <v>45</v>
      </c>
    </row>
    <row r="586" spans="1:19" ht="15.75">
      <c r="A586" s="10">
        <v>585</v>
      </c>
      <c r="B586" s="3" t="s">
        <v>9</v>
      </c>
      <c r="C586" s="2" t="s">
        <v>677</v>
      </c>
      <c r="D586" s="2" t="s">
        <v>676</v>
      </c>
      <c r="E586" s="2" t="s">
        <v>678</v>
      </c>
      <c r="F586" s="4">
        <v>140</v>
      </c>
      <c r="G586" s="10" t="str">
        <f t="shared" si="57"/>
        <v xml:space="preserve">2024/10 </v>
      </c>
      <c r="H586" s="10">
        <f t="shared" si="54"/>
        <v>674</v>
      </c>
      <c r="J586" t="s">
        <v>978</v>
      </c>
      <c r="K586" t="s">
        <v>799</v>
      </c>
      <c r="L586" t="s">
        <v>979</v>
      </c>
      <c r="M586" s="8">
        <v>136</v>
      </c>
      <c r="N586" s="12">
        <f t="shared" si="55"/>
        <v>6.8</v>
      </c>
      <c r="O586" t="str">
        <f t="shared" si="58"/>
        <v xml:space="preserve">2024/06 </v>
      </c>
      <c r="P586">
        <f t="shared" si="59"/>
        <v>106</v>
      </c>
      <c r="Q586" t="e">
        <f>VLOOKUP(J586,'구매현황_2301-2603'!$E$2:$I$1312,5,0)</f>
        <v>#N/A</v>
      </c>
      <c r="R586" t="e">
        <f>VLOOKUP(Q586,리드타임!$B$3:$D$10,3,0)</f>
        <v>#N/A</v>
      </c>
      <c r="S586">
        <f t="shared" si="56"/>
        <v>30.599999999999998</v>
      </c>
    </row>
    <row r="587" spans="1:19" ht="15.75">
      <c r="A587" s="10">
        <v>586</v>
      </c>
      <c r="B587" s="3" t="s">
        <v>9</v>
      </c>
      <c r="C587" s="2" t="s">
        <v>680</v>
      </c>
      <c r="D587" s="2" t="s">
        <v>679</v>
      </c>
      <c r="E587" s="2" t="s">
        <v>681</v>
      </c>
      <c r="F587" s="4">
        <v>2</v>
      </c>
      <c r="G587" s="10" t="str">
        <f t="shared" si="57"/>
        <v xml:space="preserve">2024/01 </v>
      </c>
      <c r="H587" s="10">
        <f t="shared" si="54"/>
        <v>100</v>
      </c>
      <c r="J587" t="s">
        <v>3213</v>
      </c>
      <c r="K587" t="s">
        <v>3212</v>
      </c>
      <c r="L587" t="s">
        <v>5261</v>
      </c>
      <c r="M587" s="8">
        <v>2</v>
      </c>
      <c r="N587" s="12">
        <f t="shared" si="55"/>
        <v>0.1</v>
      </c>
      <c r="O587" t="str">
        <f t="shared" si="58"/>
        <v xml:space="preserve">2024/01 </v>
      </c>
      <c r="P587">
        <f t="shared" si="59"/>
        <v>2</v>
      </c>
      <c r="Q587" t="e">
        <f>VLOOKUP(J587,'구매현황_2301-2603'!$E$2:$I$1312,5,0)</f>
        <v>#N/A</v>
      </c>
      <c r="R587" t="e">
        <f>VLOOKUP(Q587,리드타임!$B$3:$D$10,3,0)</f>
        <v>#N/A</v>
      </c>
      <c r="S587">
        <f t="shared" si="56"/>
        <v>0.45</v>
      </c>
    </row>
    <row r="588" spans="1:19" ht="15.75">
      <c r="A588" s="10">
        <v>587</v>
      </c>
      <c r="B588" s="3" t="s">
        <v>9</v>
      </c>
      <c r="C588" s="2" t="s">
        <v>692</v>
      </c>
      <c r="D588" s="2" t="s">
        <v>691</v>
      </c>
      <c r="E588" s="2" t="s">
        <v>693</v>
      </c>
      <c r="F588" s="4">
        <v>2</v>
      </c>
      <c r="G588" s="10" t="str">
        <f t="shared" si="57"/>
        <v xml:space="preserve">2024/01 </v>
      </c>
      <c r="H588" s="10">
        <f t="shared" si="54"/>
        <v>100</v>
      </c>
      <c r="J588" t="s">
        <v>980</v>
      </c>
      <c r="K588" t="s">
        <v>805</v>
      </c>
      <c r="L588" t="s">
        <v>981</v>
      </c>
      <c r="M588" s="8">
        <v>200</v>
      </c>
      <c r="N588" s="12">
        <f t="shared" si="55"/>
        <v>10</v>
      </c>
      <c r="O588" t="str">
        <f t="shared" si="58"/>
        <v xml:space="preserve">2024/01 </v>
      </c>
      <c r="P588">
        <f t="shared" si="59"/>
        <v>200</v>
      </c>
      <c r="Q588" t="e">
        <f>VLOOKUP(J588,'구매현황_2301-2603'!$E$2:$I$1312,5,0)</f>
        <v>#N/A</v>
      </c>
      <c r="R588" t="e">
        <f>VLOOKUP(Q588,리드타임!$B$3:$D$10,3,0)</f>
        <v>#N/A</v>
      </c>
      <c r="S588">
        <f t="shared" si="56"/>
        <v>45</v>
      </c>
    </row>
    <row r="589" spans="1:19" ht="15.75">
      <c r="A589" s="10">
        <v>588</v>
      </c>
      <c r="B589" s="3" t="s">
        <v>9</v>
      </c>
      <c r="C589" s="2" t="s">
        <v>700</v>
      </c>
      <c r="D589" s="2" t="s">
        <v>699</v>
      </c>
      <c r="E589" s="2" t="s">
        <v>701</v>
      </c>
      <c r="F589" s="4">
        <v>70</v>
      </c>
      <c r="G589" s="10" t="str">
        <f t="shared" si="57"/>
        <v xml:space="preserve">2025/06 </v>
      </c>
      <c r="H589" s="10">
        <f t="shared" si="54"/>
        <v>983</v>
      </c>
      <c r="J589" t="s">
        <v>3215</v>
      </c>
      <c r="K589" t="s">
        <v>3214</v>
      </c>
      <c r="L589" t="s">
        <v>3216</v>
      </c>
      <c r="M589" s="8">
        <v>10</v>
      </c>
      <c r="N589" s="12">
        <f t="shared" si="55"/>
        <v>0.5</v>
      </c>
      <c r="O589" t="str">
        <f t="shared" si="58"/>
        <v xml:space="preserve">2024/01 </v>
      </c>
      <c r="P589">
        <f t="shared" si="59"/>
        <v>10</v>
      </c>
      <c r="Q589" t="e">
        <f>VLOOKUP(J589,'구매현황_2301-2603'!$E$2:$I$1312,5,0)</f>
        <v>#N/A</v>
      </c>
      <c r="R589" t="e">
        <f>VLOOKUP(Q589,리드타임!$B$3:$D$10,3,0)</f>
        <v>#N/A</v>
      </c>
      <c r="S589">
        <f t="shared" si="56"/>
        <v>2.25</v>
      </c>
    </row>
    <row r="590" spans="1:19" ht="15.75">
      <c r="A590" s="10">
        <v>589</v>
      </c>
      <c r="B590" s="3" t="s">
        <v>9</v>
      </c>
      <c r="C590" s="2" t="s">
        <v>720</v>
      </c>
      <c r="D590" s="2" t="s">
        <v>719</v>
      </c>
      <c r="E590" s="2"/>
      <c r="F590" s="4">
        <v>74</v>
      </c>
      <c r="G590" s="10" t="str">
        <f t="shared" si="57"/>
        <v xml:space="preserve">2024/01 </v>
      </c>
      <c r="H590" s="10">
        <f t="shared" si="54"/>
        <v>200</v>
      </c>
      <c r="J590" t="s">
        <v>982</v>
      </c>
      <c r="K590" t="s">
        <v>778</v>
      </c>
      <c r="L590" t="s">
        <v>983</v>
      </c>
      <c r="M590" s="8">
        <v>160</v>
      </c>
      <c r="N590" s="12">
        <f t="shared" si="55"/>
        <v>8</v>
      </c>
      <c r="O590" t="str">
        <f t="shared" si="58"/>
        <v xml:space="preserve">2024/01 </v>
      </c>
      <c r="P590">
        <f t="shared" si="59"/>
        <v>100</v>
      </c>
      <c r="Q590" t="e">
        <f>VLOOKUP(J590,'구매현황_2301-2603'!$E$2:$I$1312,5,0)</f>
        <v>#N/A</v>
      </c>
      <c r="R590" t="e">
        <f>VLOOKUP(Q590,리드타임!$B$3:$D$10,3,0)</f>
        <v>#N/A</v>
      </c>
      <c r="S590">
        <f t="shared" si="56"/>
        <v>36</v>
      </c>
    </row>
    <row r="591" spans="1:19" ht="15.75">
      <c r="A591" s="10">
        <v>590</v>
      </c>
      <c r="B591" s="3" t="s">
        <v>9</v>
      </c>
      <c r="C591" s="2" t="s">
        <v>731</v>
      </c>
      <c r="D591" s="2" t="s">
        <v>730</v>
      </c>
      <c r="E591" s="2" t="s">
        <v>732</v>
      </c>
      <c r="F591" s="4">
        <v>132</v>
      </c>
      <c r="G591" s="10" t="str">
        <f t="shared" si="57"/>
        <v xml:space="preserve">2024/03 </v>
      </c>
      <c r="H591" s="10">
        <f t="shared" si="54"/>
        <v>132</v>
      </c>
      <c r="J591" t="s">
        <v>3217</v>
      </c>
      <c r="K591" t="s">
        <v>744</v>
      </c>
      <c r="L591" t="s">
        <v>3218</v>
      </c>
      <c r="M591" s="8">
        <v>60</v>
      </c>
      <c r="N591" s="12">
        <f t="shared" si="55"/>
        <v>3</v>
      </c>
      <c r="O591" t="str">
        <f t="shared" si="58"/>
        <v xml:space="preserve">2024/01 </v>
      </c>
      <c r="P591">
        <f t="shared" si="59"/>
        <v>30</v>
      </c>
      <c r="Q591" t="e">
        <f>VLOOKUP(J591,'구매현황_2301-2603'!$E$2:$I$1312,5,0)</f>
        <v>#N/A</v>
      </c>
      <c r="R591" t="e">
        <f>VLOOKUP(Q591,리드타임!$B$3:$D$10,3,0)</f>
        <v>#N/A</v>
      </c>
      <c r="S591">
        <f t="shared" si="56"/>
        <v>13.5</v>
      </c>
    </row>
    <row r="592" spans="1:19" ht="15.75">
      <c r="A592" s="10">
        <v>591</v>
      </c>
      <c r="B592" s="3" t="s">
        <v>9</v>
      </c>
      <c r="C592" s="2" t="s">
        <v>734</v>
      </c>
      <c r="D592" s="2" t="s">
        <v>733</v>
      </c>
      <c r="E592" s="2" t="s">
        <v>735</v>
      </c>
      <c r="F592" s="4">
        <v>120</v>
      </c>
      <c r="G592" s="10" t="str">
        <f t="shared" si="57"/>
        <v xml:space="preserve">2025/12 </v>
      </c>
      <c r="H592" s="10">
        <f t="shared" si="54"/>
        <v>1289</v>
      </c>
      <c r="J592" t="s">
        <v>3219</v>
      </c>
      <c r="K592" t="s">
        <v>733</v>
      </c>
      <c r="L592" t="s">
        <v>3220</v>
      </c>
      <c r="M592" s="8">
        <v>80</v>
      </c>
      <c r="N592" s="12">
        <f t="shared" si="55"/>
        <v>4</v>
      </c>
      <c r="O592" t="str">
        <f t="shared" si="58"/>
        <v xml:space="preserve">2024/01 </v>
      </c>
      <c r="P592">
        <f t="shared" si="59"/>
        <v>50</v>
      </c>
      <c r="Q592" t="e">
        <f>VLOOKUP(J592,'구매현황_2301-2603'!$E$2:$I$1312,5,0)</f>
        <v>#N/A</v>
      </c>
      <c r="R592" t="e">
        <f>VLOOKUP(Q592,리드타임!$B$3:$D$10,3,0)</f>
        <v>#N/A</v>
      </c>
      <c r="S592">
        <f t="shared" si="56"/>
        <v>18</v>
      </c>
    </row>
    <row r="593" spans="1:19" ht="15.75">
      <c r="A593" s="10">
        <v>592</v>
      </c>
      <c r="B593" s="3" t="s">
        <v>9</v>
      </c>
      <c r="C593" s="2" t="s">
        <v>737</v>
      </c>
      <c r="D593" s="2" t="s">
        <v>736</v>
      </c>
      <c r="E593" s="2" t="s">
        <v>738</v>
      </c>
      <c r="F593" s="4">
        <v>5</v>
      </c>
      <c r="G593" s="10" t="str">
        <f t="shared" si="57"/>
        <v xml:space="preserve">2025/11 </v>
      </c>
      <c r="H593" s="10">
        <f t="shared" si="54"/>
        <v>2257</v>
      </c>
      <c r="J593" t="s">
        <v>984</v>
      </c>
      <c r="K593" t="s">
        <v>854</v>
      </c>
      <c r="L593" t="s">
        <v>985</v>
      </c>
      <c r="M593" s="8">
        <v>300</v>
      </c>
      <c r="N593" s="12">
        <f t="shared" si="55"/>
        <v>15</v>
      </c>
      <c r="O593" t="str">
        <f t="shared" si="58"/>
        <v xml:space="preserve">2024/01 </v>
      </c>
      <c r="P593">
        <f t="shared" si="59"/>
        <v>300</v>
      </c>
      <c r="Q593" t="e">
        <f>VLOOKUP(J593,'구매현황_2301-2603'!$E$2:$I$1312,5,0)</f>
        <v>#N/A</v>
      </c>
      <c r="R593" t="e">
        <f>VLOOKUP(Q593,리드타임!$B$3:$D$10,3,0)</f>
        <v>#N/A</v>
      </c>
      <c r="S593">
        <f t="shared" si="56"/>
        <v>67.5</v>
      </c>
    </row>
    <row r="594" spans="1:19" ht="15.75">
      <c r="A594" s="10">
        <v>593</v>
      </c>
      <c r="B594" s="3" t="s">
        <v>9</v>
      </c>
      <c r="C594" s="2" t="s">
        <v>745</v>
      </c>
      <c r="D594" s="2" t="s">
        <v>744</v>
      </c>
      <c r="E594" s="2" t="s">
        <v>746</v>
      </c>
      <c r="F594" s="4">
        <v>102</v>
      </c>
      <c r="G594" s="10" t="str">
        <f t="shared" si="57"/>
        <v xml:space="preserve">2025/03 </v>
      </c>
      <c r="H594" s="10">
        <f t="shared" si="54"/>
        <v>750</v>
      </c>
      <c r="J594" t="s">
        <v>3221</v>
      </c>
      <c r="K594" t="s">
        <v>621</v>
      </c>
      <c r="L594" t="s">
        <v>3222</v>
      </c>
      <c r="M594" s="8">
        <v>350</v>
      </c>
      <c r="N594" s="12">
        <f t="shared" si="55"/>
        <v>17.5</v>
      </c>
      <c r="O594" t="str">
        <f t="shared" si="58"/>
        <v xml:space="preserve">2024/01 </v>
      </c>
      <c r="P594">
        <f t="shared" si="59"/>
        <v>200</v>
      </c>
      <c r="Q594" t="e">
        <f>VLOOKUP(J594,'구매현황_2301-2603'!$E$2:$I$1312,5,0)</f>
        <v>#N/A</v>
      </c>
      <c r="R594" t="e">
        <f>VLOOKUP(Q594,리드타임!$B$3:$D$10,3,0)</f>
        <v>#N/A</v>
      </c>
      <c r="S594">
        <f t="shared" si="56"/>
        <v>78.75</v>
      </c>
    </row>
    <row r="595" spans="1:19" ht="15.75">
      <c r="A595" s="10">
        <v>594</v>
      </c>
      <c r="B595" s="3" t="s">
        <v>9</v>
      </c>
      <c r="C595" s="2" t="s">
        <v>748</v>
      </c>
      <c r="D595" s="2" t="s">
        <v>747</v>
      </c>
      <c r="E595" s="2" t="s">
        <v>749</v>
      </c>
      <c r="F595" s="4">
        <v>305</v>
      </c>
      <c r="G595" s="10" t="str">
        <f t="shared" si="57"/>
        <v xml:space="preserve">2025/12 </v>
      </c>
      <c r="H595" s="10">
        <f t="shared" si="54"/>
        <v>812</v>
      </c>
      <c r="J595" t="s">
        <v>3224</v>
      </c>
      <c r="K595" t="s">
        <v>3223</v>
      </c>
      <c r="L595" t="s">
        <v>5261</v>
      </c>
      <c r="M595" s="8">
        <v>2</v>
      </c>
      <c r="N595" s="12">
        <f t="shared" si="55"/>
        <v>0.1</v>
      </c>
      <c r="O595" t="str">
        <f t="shared" si="58"/>
        <v xml:space="preserve">2024/01 </v>
      </c>
      <c r="P595">
        <f t="shared" si="59"/>
        <v>2</v>
      </c>
      <c r="Q595" t="e">
        <f>VLOOKUP(J595,'구매현황_2301-2603'!$E$2:$I$1312,5,0)</f>
        <v>#N/A</v>
      </c>
      <c r="R595" t="e">
        <f>VLOOKUP(Q595,리드타임!$B$3:$D$10,3,0)</f>
        <v>#N/A</v>
      </c>
      <c r="S595">
        <f t="shared" si="56"/>
        <v>0.45</v>
      </c>
    </row>
    <row r="596" spans="1:19" ht="15.75">
      <c r="A596" s="10">
        <v>595</v>
      </c>
      <c r="B596" s="3" t="s">
        <v>9</v>
      </c>
      <c r="C596" s="2" t="s">
        <v>757</v>
      </c>
      <c r="D596" s="2" t="s">
        <v>756</v>
      </c>
      <c r="E596" s="2" t="s">
        <v>758</v>
      </c>
      <c r="F596" s="4">
        <v>5</v>
      </c>
      <c r="G596" s="10" t="str">
        <f t="shared" si="57"/>
        <v xml:space="preserve">2025/02 </v>
      </c>
      <c r="H596" s="10">
        <f t="shared" si="54"/>
        <v>249</v>
      </c>
      <c r="J596" t="s">
        <v>3225</v>
      </c>
      <c r="K596" t="s">
        <v>747</v>
      </c>
      <c r="L596" t="s">
        <v>3226</v>
      </c>
      <c r="M596" s="8">
        <v>10</v>
      </c>
      <c r="N596" s="12">
        <f t="shared" si="55"/>
        <v>0.5</v>
      </c>
      <c r="O596" t="str">
        <f t="shared" si="58"/>
        <v xml:space="preserve">2024/01 </v>
      </c>
      <c r="P596">
        <f t="shared" si="59"/>
        <v>10</v>
      </c>
      <c r="Q596" t="e">
        <f>VLOOKUP(J596,'구매현황_2301-2603'!$E$2:$I$1312,5,0)</f>
        <v>#N/A</v>
      </c>
      <c r="R596" t="e">
        <f>VLOOKUP(Q596,리드타임!$B$3:$D$10,3,0)</f>
        <v>#N/A</v>
      </c>
      <c r="S596">
        <f t="shared" si="56"/>
        <v>2.25</v>
      </c>
    </row>
    <row r="597" spans="1:19" ht="15.75">
      <c r="A597" s="10">
        <v>596</v>
      </c>
      <c r="B597" s="3" t="s">
        <v>9</v>
      </c>
      <c r="C597" s="2" t="s">
        <v>763</v>
      </c>
      <c r="D597" s="2" t="s">
        <v>762</v>
      </c>
      <c r="E597" s="2"/>
      <c r="F597" s="4">
        <v>5</v>
      </c>
      <c r="G597" s="10" t="str">
        <f t="shared" si="57"/>
        <v xml:space="preserve">2024/01 </v>
      </c>
      <c r="H597" s="10">
        <f t="shared" si="54"/>
        <v>40</v>
      </c>
      <c r="J597" t="s">
        <v>986</v>
      </c>
      <c r="K597" t="s">
        <v>736</v>
      </c>
      <c r="L597" t="s">
        <v>987</v>
      </c>
      <c r="M597" s="8">
        <v>385</v>
      </c>
      <c r="N597" s="12">
        <f t="shared" si="55"/>
        <v>19.25</v>
      </c>
      <c r="O597" t="str">
        <f t="shared" si="58"/>
        <v xml:space="preserve">2024/10 </v>
      </c>
      <c r="P597">
        <f t="shared" si="59"/>
        <v>192</v>
      </c>
      <c r="Q597" t="e">
        <f>VLOOKUP(J597,'구매현황_2301-2603'!$E$2:$I$1312,5,0)</f>
        <v>#N/A</v>
      </c>
      <c r="R597" t="e">
        <f>VLOOKUP(Q597,리드타임!$B$3:$D$10,3,0)</f>
        <v>#N/A</v>
      </c>
      <c r="S597">
        <f t="shared" si="56"/>
        <v>86.625</v>
      </c>
    </row>
    <row r="598" spans="1:19" ht="15.75">
      <c r="A598" s="10">
        <v>597</v>
      </c>
      <c r="B598" s="3" t="s">
        <v>9</v>
      </c>
      <c r="C598" s="2" t="s">
        <v>768</v>
      </c>
      <c r="D598" s="2" t="s">
        <v>767</v>
      </c>
      <c r="E598" s="2" t="s">
        <v>769</v>
      </c>
      <c r="F598" s="4">
        <v>1</v>
      </c>
      <c r="G598" s="10" t="str">
        <f t="shared" si="57"/>
        <v xml:space="preserve">2024/01 </v>
      </c>
      <c r="H598" s="10">
        <f t="shared" si="54"/>
        <v>50</v>
      </c>
      <c r="J598" t="s">
        <v>988</v>
      </c>
      <c r="K598" t="s">
        <v>747</v>
      </c>
      <c r="L598" t="s">
        <v>989</v>
      </c>
      <c r="M598" s="8">
        <v>260</v>
      </c>
      <c r="N598" s="12">
        <f t="shared" si="55"/>
        <v>13</v>
      </c>
      <c r="O598" t="str">
        <f t="shared" si="58"/>
        <v xml:space="preserve">2024/01 </v>
      </c>
      <c r="P598">
        <f t="shared" si="59"/>
        <v>250</v>
      </c>
      <c r="Q598" t="e">
        <f>VLOOKUP(J598,'구매현황_2301-2603'!$E$2:$I$1312,5,0)</f>
        <v>#N/A</v>
      </c>
      <c r="R598" t="e">
        <f>VLOOKUP(Q598,리드타임!$B$3:$D$10,3,0)</f>
        <v>#N/A</v>
      </c>
      <c r="S598">
        <f t="shared" si="56"/>
        <v>58.5</v>
      </c>
    </row>
    <row r="599" spans="1:19" ht="15.75">
      <c r="A599" s="10">
        <v>598</v>
      </c>
      <c r="B599" s="3" t="s">
        <v>9</v>
      </c>
      <c r="C599" s="2" t="s">
        <v>771</v>
      </c>
      <c r="D599" s="2" t="s">
        <v>770</v>
      </c>
      <c r="E599" s="2" t="s">
        <v>772</v>
      </c>
      <c r="F599" s="4">
        <v>325</v>
      </c>
      <c r="G599" s="10" t="str">
        <f t="shared" si="57"/>
        <v xml:space="preserve">2025/12 </v>
      </c>
      <c r="H599" s="10">
        <f t="shared" si="54"/>
        <v>861</v>
      </c>
      <c r="J599" t="s">
        <v>990</v>
      </c>
      <c r="K599" t="s">
        <v>685</v>
      </c>
      <c r="L599" t="s">
        <v>991</v>
      </c>
      <c r="M599" s="8">
        <v>10</v>
      </c>
      <c r="N599" s="12">
        <f t="shared" si="55"/>
        <v>0.5</v>
      </c>
      <c r="O599" t="str">
        <f t="shared" si="58"/>
        <v xml:space="preserve">2024/01 </v>
      </c>
      <c r="P599">
        <f t="shared" si="59"/>
        <v>10</v>
      </c>
      <c r="Q599" t="e">
        <f>VLOOKUP(J599,'구매현황_2301-2603'!$E$2:$I$1312,5,0)</f>
        <v>#N/A</v>
      </c>
      <c r="R599" t="e">
        <f>VLOOKUP(Q599,리드타임!$B$3:$D$10,3,0)</f>
        <v>#N/A</v>
      </c>
      <c r="S599">
        <f t="shared" si="56"/>
        <v>2.25</v>
      </c>
    </row>
    <row r="600" spans="1:19" ht="15.75">
      <c r="A600" s="10">
        <v>599</v>
      </c>
      <c r="B600" s="3" t="s">
        <v>9</v>
      </c>
      <c r="C600" s="2" t="s">
        <v>774</v>
      </c>
      <c r="D600" s="2" t="s">
        <v>773</v>
      </c>
      <c r="E600" s="2" t="s">
        <v>775</v>
      </c>
      <c r="F600" s="4">
        <v>550</v>
      </c>
      <c r="G600" s="10" t="str">
        <f t="shared" si="57"/>
        <v xml:space="preserve">2025/12 </v>
      </c>
      <c r="H600" s="10">
        <f t="shared" si="54"/>
        <v>1110</v>
      </c>
      <c r="J600" t="s">
        <v>992</v>
      </c>
      <c r="K600" t="s">
        <v>733</v>
      </c>
      <c r="L600" t="s">
        <v>993</v>
      </c>
      <c r="M600" s="8">
        <v>110</v>
      </c>
      <c r="N600" s="12">
        <f t="shared" si="55"/>
        <v>5.5</v>
      </c>
      <c r="O600" t="str">
        <f t="shared" si="58"/>
        <v xml:space="preserve">2024/01 </v>
      </c>
      <c r="P600">
        <f t="shared" si="59"/>
        <v>60</v>
      </c>
      <c r="Q600" t="e">
        <f>VLOOKUP(J600,'구매현황_2301-2603'!$E$2:$I$1312,5,0)</f>
        <v>#N/A</v>
      </c>
      <c r="R600" t="e">
        <f>VLOOKUP(Q600,리드타임!$B$3:$D$10,3,0)</f>
        <v>#N/A</v>
      </c>
      <c r="S600">
        <f t="shared" si="56"/>
        <v>24.750000000000004</v>
      </c>
    </row>
    <row r="601" spans="1:19" ht="15.75">
      <c r="A601" s="10">
        <v>600</v>
      </c>
      <c r="B601" s="3" t="s">
        <v>9</v>
      </c>
      <c r="C601" s="2" t="s">
        <v>779</v>
      </c>
      <c r="D601" s="2" t="s">
        <v>778</v>
      </c>
      <c r="E601" s="2" t="s">
        <v>780</v>
      </c>
      <c r="F601" s="4">
        <v>42</v>
      </c>
      <c r="G601" s="10" t="str">
        <f t="shared" si="57"/>
        <v xml:space="preserve">2024/03 </v>
      </c>
      <c r="H601" s="10">
        <f t="shared" si="54"/>
        <v>550</v>
      </c>
      <c r="J601" t="s">
        <v>994</v>
      </c>
      <c r="K601" t="s">
        <v>744</v>
      </c>
      <c r="L601" t="s">
        <v>995</v>
      </c>
      <c r="M601" s="8">
        <v>120</v>
      </c>
      <c r="N601" s="12">
        <f t="shared" si="55"/>
        <v>6</v>
      </c>
      <c r="O601" t="str">
        <f t="shared" si="58"/>
        <v xml:space="preserve">2024/01 </v>
      </c>
      <c r="P601">
        <f t="shared" si="59"/>
        <v>70</v>
      </c>
      <c r="Q601" t="e">
        <f>VLOOKUP(J601,'구매현황_2301-2603'!$E$2:$I$1312,5,0)</f>
        <v>#N/A</v>
      </c>
      <c r="R601" t="e">
        <f>VLOOKUP(Q601,리드타임!$B$3:$D$10,3,0)</f>
        <v>#N/A</v>
      </c>
      <c r="S601">
        <f t="shared" si="56"/>
        <v>27</v>
      </c>
    </row>
    <row r="602" spans="1:19" ht="15.75">
      <c r="A602" s="10">
        <v>601</v>
      </c>
      <c r="B602" s="3" t="s">
        <v>9</v>
      </c>
      <c r="C602" s="2" t="s">
        <v>787</v>
      </c>
      <c r="D602" s="2" t="s">
        <v>786</v>
      </c>
      <c r="E602" s="2" t="s">
        <v>788</v>
      </c>
      <c r="F602" s="4">
        <v>20</v>
      </c>
      <c r="G602" s="10" t="str">
        <f t="shared" si="57"/>
        <v xml:space="preserve">2024/01 </v>
      </c>
      <c r="H602" s="10">
        <f t="shared" si="54"/>
        <v>154</v>
      </c>
      <c r="J602" t="s">
        <v>996</v>
      </c>
      <c r="K602" t="s">
        <v>770</v>
      </c>
      <c r="L602" t="s">
        <v>997</v>
      </c>
      <c r="M602" s="8">
        <v>110</v>
      </c>
      <c r="N602" s="12">
        <f t="shared" si="55"/>
        <v>5.5</v>
      </c>
      <c r="O602" t="str">
        <f t="shared" si="58"/>
        <v xml:space="preserve">2024/01 </v>
      </c>
      <c r="P602">
        <f t="shared" si="59"/>
        <v>60</v>
      </c>
      <c r="Q602" t="e">
        <f>VLOOKUP(J602,'구매현황_2301-2603'!$E$2:$I$1312,5,0)</f>
        <v>#N/A</v>
      </c>
      <c r="R602" t="e">
        <f>VLOOKUP(Q602,리드타임!$B$3:$D$10,3,0)</f>
        <v>#N/A</v>
      </c>
      <c r="S602">
        <f t="shared" si="56"/>
        <v>24.750000000000004</v>
      </c>
    </row>
    <row r="603" spans="1:19" ht="15.75">
      <c r="A603" s="10">
        <v>602</v>
      </c>
      <c r="B603" s="3" t="s">
        <v>9</v>
      </c>
      <c r="C603" s="2" t="s">
        <v>795</v>
      </c>
      <c r="D603" s="2" t="s">
        <v>794</v>
      </c>
      <c r="E603" s="2"/>
      <c r="F603" s="4">
        <v>2</v>
      </c>
      <c r="G603" s="10" t="str">
        <f t="shared" si="57"/>
        <v xml:space="preserve">2024/01 </v>
      </c>
      <c r="H603" s="10">
        <f t="shared" si="54"/>
        <v>2</v>
      </c>
      <c r="J603" t="s">
        <v>998</v>
      </c>
      <c r="K603" t="s">
        <v>778</v>
      </c>
      <c r="L603" t="s">
        <v>999</v>
      </c>
      <c r="M603" s="8">
        <v>110</v>
      </c>
      <c r="N603" s="12">
        <f t="shared" si="55"/>
        <v>5.5</v>
      </c>
      <c r="O603" t="str">
        <f t="shared" si="58"/>
        <v xml:space="preserve">2024/01 </v>
      </c>
      <c r="P603">
        <f t="shared" si="59"/>
        <v>60</v>
      </c>
      <c r="Q603" t="e">
        <f>VLOOKUP(J603,'구매현황_2301-2603'!$E$2:$I$1312,5,0)</f>
        <v>#N/A</v>
      </c>
      <c r="R603" t="e">
        <f>VLOOKUP(Q603,리드타임!$B$3:$D$10,3,0)</f>
        <v>#N/A</v>
      </c>
      <c r="S603">
        <f t="shared" si="56"/>
        <v>24.750000000000004</v>
      </c>
    </row>
    <row r="604" spans="1:19" ht="15.75">
      <c r="A604" s="10">
        <v>603</v>
      </c>
      <c r="B604" s="3" t="s">
        <v>9</v>
      </c>
      <c r="C604" s="2" t="s">
        <v>800</v>
      </c>
      <c r="D604" s="2" t="s">
        <v>799</v>
      </c>
      <c r="E604" s="2" t="s">
        <v>801</v>
      </c>
      <c r="F604" s="4">
        <v>25</v>
      </c>
      <c r="G604" s="10" t="str">
        <f t="shared" si="57"/>
        <v xml:space="preserve">2024/05 </v>
      </c>
      <c r="H604" s="10">
        <f t="shared" si="54"/>
        <v>401</v>
      </c>
      <c r="J604" t="s">
        <v>3227</v>
      </c>
      <c r="K604" t="s">
        <v>799</v>
      </c>
      <c r="L604" t="s">
        <v>3228</v>
      </c>
      <c r="M604" s="8">
        <v>50</v>
      </c>
      <c r="N604" s="12">
        <f t="shared" si="55"/>
        <v>2.5</v>
      </c>
      <c r="O604" t="str">
        <f t="shared" si="58"/>
        <v xml:space="preserve">2024/01 </v>
      </c>
      <c r="P604">
        <f t="shared" si="59"/>
        <v>50</v>
      </c>
      <c r="Q604" t="e">
        <f>VLOOKUP(J604,'구매현황_2301-2603'!$E$2:$I$1312,5,0)</f>
        <v>#N/A</v>
      </c>
      <c r="R604" t="e">
        <f>VLOOKUP(Q604,리드타임!$B$3:$D$10,3,0)</f>
        <v>#N/A</v>
      </c>
      <c r="S604">
        <f t="shared" si="56"/>
        <v>11.25</v>
      </c>
    </row>
    <row r="605" spans="1:19" ht="15.75">
      <c r="A605" s="10">
        <v>604</v>
      </c>
      <c r="B605" s="3" t="s">
        <v>9</v>
      </c>
      <c r="C605" s="2" t="s">
        <v>806</v>
      </c>
      <c r="D605" s="2" t="s">
        <v>805</v>
      </c>
      <c r="E605" s="2" t="s">
        <v>807</v>
      </c>
      <c r="F605" s="4">
        <v>20</v>
      </c>
      <c r="G605" s="10" t="str">
        <f t="shared" si="57"/>
        <v xml:space="preserve">2024/01 </v>
      </c>
      <c r="H605" s="10">
        <f t="shared" si="54"/>
        <v>100</v>
      </c>
      <c r="J605" t="s">
        <v>1000</v>
      </c>
      <c r="K605" t="s">
        <v>799</v>
      </c>
      <c r="L605" t="s">
        <v>1001</v>
      </c>
      <c r="M605" s="8">
        <v>60</v>
      </c>
      <c r="N605" s="12">
        <f t="shared" si="55"/>
        <v>3</v>
      </c>
      <c r="O605" t="str">
        <f t="shared" si="58"/>
        <v xml:space="preserve">2024/01 </v>
      </c>
      <c r="P605">
        <f t="shared" si="59"/>
        <v>30</v>
      </c>
      <c r="Q605" t="e">
        <f>VLOOKUP(J605,'구매현황_2301-2603'!$E$2:$I$1312,5,0)</f>
        <v>#N/A</v>
      </c>
      <c r="R605" t="e">
        <f>VLOOKUP(Q605,리드타임!$B$3:$D$10,3,0)</f>
        <v>#N/A</v>
      </c>
      <c r="S605">
        <f t="shared" si="56"/>
        <v>13.5</v>
      </c>
    </row>
    <row r="606" spans="1:19" ht="15.75">
      <c r="A606" s="10">
        <v>605</v>
      </c>
      <c r="B606" s="3" t="s">
        <v>9</v>
      </c>
      <c r="C606" s="2" t="s">
        <v>814</v>
      </c>
      <c r="D606" s="2" t="s">
        <v>813</v>
      </c>
      <c r="E606" s="2" t="s">
        <v>815</v>
      </c>
      <c r="F606" s="4">
        <v>250</v>
      </c>
      <c r="G606" s="10" t="str">
        <f t="shared" si="57"/>
        <v xml:space="preserve">2024/12 </v>
      </c>
      <c r="H606" s="10">
        <f t="shared" si="54"/>
        <v>3000</v>
      </c>
      <c r="J606" t="s">
        <v>1002</v>
      </c>
      <c r="K606" t="s">
        <v>557</v>
      </c>
      <c r="L606" t="s">
        <v>1003</v>
      </c>
      <c r="M606" s="8">
        <v>100</v>
      </c>
      <c r="N606" s="12">
        <f t="shared" si="55"/>
        <v>5</v>
      </c>
      <c r="O606" t="str">
        <f t="shared" si="58"/>
        <v xml:space="preserve">2024/01 </v>
      </c>
      <c r="P606">
        <f t="shared" si="59"/>
        <v>50</v>
      </c>
      <c r="Q606" t="e">
        <f>VLOOKUP(J606,'구매현황_2301-2603'!$E$2:$I$1312,5,0)</f>
        <v>#N/A</v>
      </c>
      <c r="R606" t="e">
        <f>VLOOKUP(Q606,리드타임!$B$3:$D$10,3,0)</f>
        <v>#N/A</v>
      </c>
      <c r="S606">
        <f t="shared" si="56"/>
        <v>22.5</v>
      </c>
    </row>
    <row r="607" spans="1:19" ht="15.75">
      <c r="A607" s="10">
        <v>606</v>
      </c>
      <c r="B607" s="3" t="s">
        <v>9</v>
      </c>
      <c r="C607" s="2" t="s">
        <v>817</v>
      </c>
      <c r="D607" s="2" t="s">
        <v>816</v>
      </c>
      <c r="E607" s="2" t="s">
        <v>818</v>
      </c>
      <c r="F607" s="4">
        <v>200</v>
      </c>
      <c r="G607" s="10" t="str">
        <f t="shared" si="57"/>
        <v xml:space="preserve">2024/01 </v>
      </c>
      <c r="H607" s="10">
        <f t="shared" si="54"/>
        <v>300</v>
      </c>
      <c r="J607" t="s">
        <v>1004</v>
      </c>
      <c r="K607" t="s">
        <v>551</v>
      </c>
      <c r="L607" t="s">
        <v>1005</v>
      </c>
      <c r="M607" s="8">
        <v>110</v>
      </c>
      <c r="N607" s="12">
        <f t="shared" si="55"/>
        <v>5.5</v>
      </c>
      <c r="O607" t="str">
        <f t="shared" si="58"/>
        <v xml:space="preserve">2024/01 </v>
      </c>
      <c r="P607">
        <f t="shared" si="59"/>
        <v>50</v>
      </c>
      <c r="Q607" t="e">
        <f>VLOOKUP(J607,'구매현황_2301-2603'!$E$2:$I$1312,5,0)</f>
        <v>#N/A</v>
      </c>
      <c r="R607" t="e">
        <f>VLOOKUP(Q607,리드타임!$B$3:$D$10,3,0)</f>
        <v>#N/A</v>
      </c>
      <c r="S607">
        <f t="shared" si="56"/>
        <v>24.750000000000004</v>
      </c>
    </row>
    <row r="608" spans="1:19" ht="15.75">
      <c r="A608" s="10">
        <v>607</v>
      </c>
      <c r="B608" s="3" t="s">
        <v>9</v>
      </c>
      <c r="C608" s="2" t="s">
        <v>820</v>
      </c>
      <c r="D608" s="2" t="s">
        <v>819</v>
      </c>
      <c r="E608" s="2" t="s">
        <v>821</v>
      </c>
      <c r="F608" s="4">
        <v>51</v>
      </c>
      <c r="G608" s="10" t="str">
        <f t="shared" si="57"/>
        <v xml:space="preserve">2024/10 </v>
      </c>
      <c r="H608" s="10">
        <f t="shared" si="54"/>
        <v>510</v>
      </c>
      <c r="J608" t="s">
        <v>1006</v>
      </c>
      <c r="K608" t="s">
        <v>545</v>
      </c>
      <c r="L608" t="s">
        <v>1007</v>
      </c>
      <c r="M608" s="8">
        <v>50</v>
      </c>
      <c r="N608" s="12">
        <f t="shared" si="55"/>
        <v>2.5</v>
      </c>
      <c r="O608" t="str">
        <f t="shared" si="58"/>
        <v xml:space="preserve">2024/01 </v>
      </c>
      <c r="P608">
        <f t="shared" si="59"/>
        <v>50</v>
      </c>
      <c r="Q608" t="e">
        <f>VLOOKUP(J608,'구매현황_2301-2603'!$E$2:$I$1312,5,0)</f>
        <v>#N/A</v>
      </c>
      <c r="R608" t="e">
        <f>VLOOKUP(Q608,리드타임!$B$3:$D$10,3,0)</f>
        <v>#N/A</v>
      </c>
      <c r="S608">
        <f t="shared" si="56"/>
        <v>11.25</v>
      </c>
    </row>
    <row r="609" spans="1:19" ht="15.75">
      <c r="A609" s="10">
        <v>608</v>
      </c>
      <c r="B609" s="3" t="s">
        <v>9</v>
      </c>
      <c r="C609" s="2" t="s">
        <v>823</v>
      </c>
      <c r="D609" s="2" t="s">
        <v>822</v>
      </c>
      <c r="E609" s="2" t="s">
        <v>824</v>
      </c>
      <c r="F609" s="4">
        <v>2362</v>
      </c>
      <c r="G609" s="10" t="str">
        <f t="shared" si="57"/>
        <v xml:space="preserve">2025/12 </v>
      </c>
      <c r="H609" s="10">
        <f t="shared" si="54"/>
        <v>32271</v>
      </c>
      <c r="J609" t="s">
        <v>1008</v>
      </c>
      <c r="K609" t="s">
        <v>355</v>
      </c>
      <c r="L609" t="s">
        <v>1009</v>
      </c>
      <c r="M609" s="8">
        <v>130</v>
      </c>
      <c r="N609" s="12">
        <f t="shared" si="55"/>
        <v>6.5</v>
      </c>
      <c r="O609" t="str">
        <f t="shared" si="58"/>
        <v xml:space="preserve">2024/01 </v>
      </c>
      <c r="P609">
        <f t="shared" si="59"/>
        <v>50</v>
      </c>
      <c r="Q609" t="e">
        <f>VLOOKUP(J609,'구매현황_2301-2603'!$E$2:$I$1312,5,0)</f>
        <v>#N/A</v>
      </c>
      <c r="R609" t="e">
        <f>VLOOKUP(Q609,리드타임!$B$3:$D$10,3,0)</f>
        <v>#N/A</v>
      </c>
      <c r="S609">
        <f t="shared" si="56"/>
        <v>29.25</v>
      </c>
    </row>
    <row r="610" spans="1:19" ht="15.75">
      <c r="A610" s="10">
        <v>609</v>
      </c>
      <c r="B610" s="3" t="s">
        <v>9</v>
      </c>
      <c r="C610" s="2" t="s">
        <v>826</v>
      </c>
      <c r="D610" s="2" t="s">
        <v>825</v>
      </c>
      <c r="E610" s="2" t="s">
        <v>827</v>
      </c>
      <c r="F610" s="4">
        <v>10</v>
      </c>
      <c r="G610" s="10" t="str">
        <f t="shared" si="57"/>
        <v xml:space="preserve">2024/01 </v>
      </c>
      <c r="H610" s="10">
        <f t="shared" si="54"/>
        <v>200</v>
      </c>
      <c r="J610" t="s">
        <v>1010</v>
      </c>
      <c r="K610" t="s">
        <v>524</v>
      </c>
      <c r="L610" t="s">
        <v>1011</v>
      </c>
      <c r="M610" s="8">
        <v>110</v>
      </c>
      <c r="N610" s="12">
        <f t="shared" si="55"/>
        <v>5.5</v>
      </c>
      <c r="O610" t="str">
        <f t="shared" si="58"/>
        <v xml:space="preserve">2024/01 </v>
      </c>
      <c r="P610">
        <f t="shared" si="59"/>
        <v>50</v>
      </c>
      <c r="Q610" t="e">
        <f>VLOOKUP(J610,'구매현황_2301-2603'!$E$2:$I$1312,5,0)</f>
        <v>#N/A</v>
      </c>
      <c r="R610" t="e">
        <f>VLOOKUP(Q610,리드타임!$B$3:$D$10,3,0)</f>
        <v>#N/A</v>
      </c>
      <c r="S610">
        <f t="shared" si="56"/>
        <v>24.750000000000004</v>
      </c>
    </row>
    <row r="611" spans="1:19" ht="15.75">
      <c r="A611" s="10">
        <v>610</v>
      </c>
      <c r="B611" s="3" t="s">
        <v>9</v>
      </c>
      <c r="C611" s="2" t="s">
        <v>852</v>
      </c>
      <c r="D611" s="2" t="s">
        <v>851</v>
      </c>
      <c r="E611" s="2" t="s">
        <v>853</v>
      </c>
      <c r="F611" s="4">
        <v>30</v>
      </c>
      <c r="G611" s="10" t="str">
        <f t="shared" si="57"/>
        <v xml:space="preserve">2024/01 </v>
      </c>
      <c r="H611" s="10">
        <f t="shared" si="54"/>
        <v>30</v>
      </c>
      <c r="J611" t="s">
        <v>1012</v>
      </c>
      <c r="K611" t="s">
        <v>514</v>
      </c>
      <c r="L611" t="s">
        <v>1013</v>
      </c>
      <c r="M611" s="8">
        <v>90</v>
      </c>
      <c r="N611" s="12">
        <f t="shared" si="55"/>
        <v>4.5</v>
      </c>
      <c r="O611" t="str">
        <f t="shared" si="58"/>
        <v xml:space="preserve">2024/01 </v>
      </c>
      <c r="P611">
        <f t="shared" si="59"/>
        <v>50</v>
      </c>
      <c r="Q611" t="e">
        <f>VLOOKUP(J611,'구매현황_2301-2603'!$E$2:$I$1312,5,0)</f>
        <v>#N/A</v>
      </c>
      <c r="R611" t="e">
        <f>VLOOKUP(Q611,리드타임!$B$3:$D$10,3,0)</f>
        <v>#N/A</v>
      </c>
      <c r="S611">
        <f t="shared" si="56"/>
        <v>20.25</v>
      </c>
    </row>
    <row r="612" spans="1:19" ht="15.75">
      <c r="A612" s="10">
        <v>611</v>
      </c>
      <c r="B612" s="3" t="s">
        <v>9</v>
      </c>
      <c r="C612" s="2" t="s">
        <v>855</v>
      </c>
      <c r="D612" s="2" t="s">
        <v>854</v>
      </c>
      <c r="E612" s="2" t="s">
        <v>856</v>
      </c>
      <c r="F612" s="4">
        <v>22</v>
      </c>
      <c r="G612" s="10" t="str">
        <f t="shared" si="57"/>
        <v xml:space="preserve">2025/12 </v>
      </c>
      <c r="H612" s="10">
        <f t="shared" si="54"/>
        <v>868</v>
      </c>
      <c r="J612" t="s">
        <v>1014</v>
      </c>
      <c r="K612" t="s">
        <v>781</v>
      </c>
      <c r="L612" t="s">
        <v>1015</v>
      </c>
      <c r="M612" s="8">
        <v>150</v>
      </c>
      <c r="N612" s="12">
        <f t="shared" si="55"/>
        <v>7.5</v>
      </c>
      <c r="O612" t="str">
        <f t="shared" si="58"/>
        <v xml:space="preserve">2024/01 </v>
      </c>
      <c r="P612">
        <f t="shared" si="59"/>
        <v>150</v>
      </c>
      <c r="Q612" t="e">
        <f>VLOOKUP(J612,'구매현황_2301-2603'!$E$2:$I$1312,5,0)</f>
        <v>#N/A</v>
      </c>
      <c r="R612" t="e">
        <f>VLOOKUP(Q612,리드타임!$B$3:$D$10,3,0)</f>
        <v>#N/A</v>
      </c>
      <c r="S612">
        <f t="shared" si="56"/>
        <v>33.75</v>
      </c>
    </row>
    <row r="613" spans="1:19" ht="15.75">
      <c r="A613" s="10">
        <v>612</v>
      </c>
      <c r="B613" s="3" t="s">
        <v>9</v>
      </c>
      <c r="C613" s="2" t="s">
        <v>858</v>
      </c>
      <c r="D613" s="2" t="s">
        <v>857</v>
      </c>
      <c r="E613" s="2" t="s">
        <v>859</v>
      </c>
      <c r="F613" s="4">
        <v>35</v>
      </c>
      <c r="G613" s="10" t="str">
        <f t="shared" si="57"/>
        <v xml:space="preserve">2024/10 </v>
      </c>
      <c r="H613" s="10">
        <f t="shared" si="54"/>
        <v>527</v>
      </c>
      <c r="J613" t="s">
        <v>3555</v>
      </c>
      <c r="K613" t="s">
        <v>3554</v>
      </c>
      <c r="L613" t="s">
        <v>919</v>
      </c>
      <c r="M613" s="8">
        <v>44</v>
      </c>
      <c r="N613" s="12">
        <f t="shared" si="55"/>
        <v>2.2000000000000002</v>
      </c>
      <c r="O613" t="str">
        <f t="shared" si="58"/>
        <v xml:space="preserve">2024/04 </v>
      </c>
      <c r="P613">
        <f t="shared" si="59"/>
        <v>29</v>
      </c>
      <c r="Q613" t="e">
        <f>VLOOKUP(J613,'구매현황_2301-2603'!$E$2:$I$1312,5,0)</f>
        <v>#N/A</v>
      </c>
      <c r="R613" t="e">
        <f>VLOOKUP(Q613,리드타임!$B$3:$D$10,3,0)</f>
        <v>#N/A</v>
      </c>
      <c r="S613">
        <f t="shared" si="56"/>
        <v>9.9000000000000021</v>
      </c>
    </row>
    <row r="614" spans="1:19" ht="15.75">
      <c r="A614" s="10">
        <v>613</v>
      </c>
      <c r="B614" s="3" t="s">
        <v>9</v>
      </c>
      <c r="C614" s="2" t="s">
        <v>883</v>
      </c>
      <c r="D614" s="2" t="s">
        <v>882</v>
      </c>
      <c r="E614" s="2" t="s">
        <v>884</v>
      </c>
      <c r="F614" s="4">
        <v>10</v>
      </c>
      <c r="G614" s="10" t="str">
        <f t="shared" si="57"/>
        <v xml:space="preserve">2024/01 </v>
      </c>
      <c r="H614" s="10">
        <f t="shared" si="54"/>
        <v>60</v>
      </c>
      <c r="J614" t="s">
        <v>1017</v>
      </c>
      <c r="K614" t="s">
        <v>1016</v>
      </c>
      <c r="L614" t="s">
        <v>919</v>
      </c>
      <c r="M614" s="8">
        <v>9</v>
      </c>
      <c r="N614" s="12">
        <f t="shared" si="55"/>
        <v>0.45</v>
      </c>
      <c r="O614" t="str">
        <f t="shared" si="58"/>
        <v xml:space="preserve">2024/01 </v>
      </c>
      <c r="P614">
        <f t="shared" si="59"/>
        <v>5</v>
      </c>
      <c r="Q614" t="e">
        <f>VLOOKUP(J614,'구매현황_2301-2603'!$E$2:$I$1312,5,0)</f>
        <v>#N/A</v>
      </c>
      <c r="R614" t="e">
        <f>VLOOKUP(Q614,리드타임!$B$3:$D$10,3,0)</f>
        <v>#N/A</v>
      </c>
      <c r="S614">
        <f t="shared" si="56"/>
        <v>2.0249999999999999</v>
      </c>
    </row>
    <row r="615" spans="1:19" ht="15.75">
      <c r="A615" s="10">
        <v>614</v>
      </c>
      <c r="B615" s="3" t="s">
        <v>9</v>
      </c>
      <c r="C615" s="2" t="s">
        <v>897</v>
      </c>
      <c r="D615" s="2" t="s">
        <v>896</v>
      </c>
      <c r="E615" s="2" t="s">
        <v>884</v>
      </c>
      <c r="F615" s="4">
        <v>20</v>
      </c>
      <c r="G615" s="10" t="str">
        <f t="shared" si="57"/>
        <v xml:space="preserve">2024/01 </v>
      </c>
      <c r="H615" s="10">
        <f t="shared" si="54"/>
        <v>130</v>
      </c>
      <c r="J615" t="s">
        <v>3229</v>
      </c>
      <c r="K615" t="s">
        <v>614</v>
      </c>
      <c r="L615" t="s">
        <v>3230</v>
      </c>
      <c r="M615" s="8">
        <v>200</v>
      </c>
      <c r="N615" s="12">
        <f t="shared" si="55"/>
        <v>10</v>
      </c>
      <c r="O615" t="str">
        <f t="shared" si="58"/>
        <v xml:space="preserve">2024/01 </v>
      </c>
      <c r="P615">
        <f t="shared" si="59"/>
        <v>200</v>
      </c>
      <c r="Q615" t="e">
        <f>VLOOKUP(J615,'구매현황_2301-2603'!$E$2:$I$1312,5,0)</f>
        <v>#N/A</v>
      </c>
      <c r="R615" t="e">
        <f>VLOOKUP(Q615,리드타임!$B$3:$D$10,3,0)</f>
        <v>#N/A</v>
      </c>
      <c r="S615">
        <f t="shared" si="56"/>
        <v>45</v>
      </c>
    </row>
    <row r="616" spans="1:19" ht="15.75">
      <c r="A616" s="10">
        <v>615</v>
      </c>
      <c r="B616" s="3" t="s">
        <v>9</v>
      </c>
      <c r="C616" s="2" t="s">
        <v>906</v>
      </c>
      <c r="D616" s="2" t="s">
        <v>905</v>
      </c>
      <c r="E616" s="2" t="s">
        <v>884</v>
      </c>
      <c r="F616" s="4">
        <v>3</v>
      </c>
      <c r="G616" s="10" t="str">
        <f t="shared" si="57"/>
        <v xml:space="preserve">2024/01 </v>
      </c>
      <c r="H616" s="10">
        <f t="shared" si="54"/>
        <v>130</v>
      </c>
      <c r="J616" t="s">
        <v>3232</v>
      </c>
      <c r="K616" t="s">
        <v>3231</v>
      </c>
      <c r="L616" t="s">
        <v>5261</v>
      </c>
      <c r="M616" s="8">
        <v>59</v>
      </c>
      <c r="N616" s="12">
        <f t="shared" si="55"/>
        <v>2.95</v>
      </c>
      <c r="O616" t="str">
        <f t="shared" si="58"/>
        <v xml:space="preserve">2024/01 </v>
      </c>
      <c r="P616">
        <f t="shared" si="59"/>
        <v>50</v>
      </c>
      <c r="Q616" t="e">
        <f>VLOOKUP(J616,'구매현황_2301-2603'!$E$2:$I$1312,5,0)</f>
        <v>#N/A</v>
      </c>
      <c r="R616" t="e">
        <f>VLOOKUP(Q616,리드타임!$B$3:$D$10,3,0)</f>
        <v>#N/A</v>
      </c>
      <c r="S616">
        <f t="shared" si="56"/>
        <v>13.275000000000002</v>
      </c>
    </row>
    <row r="617" spans="1:19" ht="15.75">
      <c r="A617" s="10">
        <v>616</v>
      </c>
      <c r="B617" s="3" t="s">
        <v>9</v>
      </c>
      <c r="C617" s="2" t="s">
        <v>916</v>
      </c>
      <c r="D617" s="2" t="s">
        <v>915</v>
      </c>
      <c r="E617" s="2" t="s">
        <v>914</v>
      </c>
      <c r="F617" s="4">
        <v>2</v>
      </c>
      <c r="G617" s="10" t="str">
        <f t="shared" si="57"/>
        <v xml:space="preserve">2024/01 </v>
      </c>
      <c r="H617" s="10">
        <f t="shared" si="54"/>
        <v>4</v>
      </c>
      <c r="J617" t="s">
        <v>1018</v>
      </c>
      <c r="K617" t="s">
        <v>566</v>
      </c>
      <c r="L617" t="s">
        <v>1019</v>
      </c>
      <c r="M617" s="8">
        <v>100</v>
      </c>
      <c r="N617" s="12">
        <f t="shared" si="55"/>
        <v>5</v>
      </c>
      <c r="O617" t="str">
        <f t="shared" si="58"/>
        <v xml:space="preserve">2024/01 </v>
      </c>
      <c r="P617">
        <f t="shared" si="59"/>
        <v>50</v>
      </c>
      <c r="Q617" t="e">
        <f>VLOOKUP(J617,'구매현황_2301-2603'!$E$2:$I$1312,5,0)</f>
        <v>#N/A</v>
      </c>
      <c r="R617" t="e">
        <f>VLOOKUP(Q617,리드타임!$B$3:$D$10,3,0)</f>
        <v>#N/A</v>
      </c>
      <c r="S617">
        <f t="shared" si="56"/>
        <v>22.5</v>
      </c>
    </row>
    <row r="618" spans="1:19" ht="15.75">
      <c r="A618" s="10">
        <v>617</v>
      </c>
      <c r="B618" s="3" t="s">
        <v>9</v>
      </c>
      <c r="C618" s="2" t="s">
        <v>921</v>
      </c>
      <c r="D618" s="2" t="s">
        <v>920</v>
      </c>
      <c r="E618" s="2" t="s">
        <v>884</v>
      </c>
      <c r="F618" s="4">
        <v>13</v>
      </c>
      <c r="G618" s="10" t="str">
        <f t="shared" si="57"/>
        <v xml:space="preserve">2024/01 </v>
      </c>
      <c r="H618" s="10">
        <f t="shared" si="54"/>
        <v>50</v>
      </c>
      <c r="J618" t="s">
        <v>3233</v>
      </c>
      <c r="K618" t="s">
        <v>569</v>
      </c>
      <c r="L618" t="s">
        <v>3234</v>
      </c>
      <c r="M618" s="8">
        <v>80</v>
      </c>
      <c r="N618" s="12">
        <f t="shared" si="55"/>
        <v>4</v>
      </c>
      <c r="O618" t="str">
        <f t="shared" si="58"/>
        <v xml:space="preserve">2024/01 </v>
      </c>
      <c r="P618">
        <f t="shared" si="59"/>
        <v>80</v>
      </c>
      <c r="Q618" t="e">
        <f>VLOOKUP(J618,'구매현황_2301-2603'!$E$2:$I$1312,5,0)</f>
        <v>#N/A</v>
      </c>
      <c r="R618" t="e">
        <f>VLOOKUP(Q618,리드타임!$B$3:$D$10,3,0)</f>
        <v>#N/A</v>
      </c>
      <c r="S618">
        <f t="shared" si="56"/>
        <v>18</v>
      </c>
    </row>
    <row r="619" spans="1:19" ht="15.75">
      <c r="A619" s="10">
        <v>618</v>
      </c>
      <c r="B619" s="3" t="s">
        <v>9</v>
      </c>
      <c r="C619" s="2" t="s">
        <v>965</v>
      </c>
      <c r="D619" s="2" t="s">
        <v>964</v>
      </c>
      <c r="E619" s="2"/>
      <c r="F619" s="4">
        <v>7</v>
      </c>
      <c r="G619" s="10" t="str">
        <f t="shared" si="57"/>
        <v xml:space="preserve">2024/01 </v>
      </c>
      <c r="H619" s="10">
        <f t="shared" si="54"/>
        <v>8</v>
      </c>
      <c r="J619" t="s">
        <v>3235</v>
      </c>
      <c r="K619" t="s">
        <v>1247</v>
      </c>
      <c r="L619" t="s">
        <v>3236</v>
      </c>
      <c r="M619" s="8">
        <v>50</v>
      </c>
      <c r="N619" s="12">
        <f t="shared" si="55"/>
        <v>2.5</v>
      </c>
      <c r="O619" t="str">
        <f t="shared" si="58"/>
        <v xml:space="preserve">2024/01 </v>
      </c>
      <c r="P619">
        <f t="shared" si="59"/>
        <v>50</v>
      </c>
      <c r="Q619" t="e">
        <f>VLOOKUP(J619,'구매현황_2301-2603'!$E$2:$I$1312,5,0)</f>
        <v>#N/A</v>
      </c>
      <c r="R619" t="e">
        <f>VLOOKUP(Q619,리드타임!$B$3:$D$10,3,0)</f>
        <v>#N/A</v>
      </c>
      <c r="S619">
        <f t="shared" si="56"/>
        <v>11.25</v>
      </c>
    </row>
    <row r="620" spans="1:19" ht="15.75">
      <c r="A620" s="10">
        <v>619</v>
      </c>
      <c r="B620" s="3" t="s">
        <v>9</v>
      </c>
      <c r="C620" s="2" t="s">
        <v>1069</v>
      </c>
      <c r="D620" s="2" t="s">
        <v>789</v>
      </c>
      <c r="E620" s="2" t="s">
        <v>1070</v>
      </c>
      <c r="F620" s="4"/>
      <c r="G620" s="10" t="str">
        <f t="shared" si="57"/>
        <v xml:space="preserve">2024/01 </v>
      </c>
      <c r="H620" s="10">
        <f t="shared" si="54"/>
        <v>1480</v>
      </c>
      <c r="J620" t="s">
        <v>3238</v>
      </c>
      <c r="K620" t="s">
        <v>3237</v>
      </c>
      <c r="L620" t="s">
        <v>909</v>
      </c>
      <c r="M620" s="8">
        <v>116</v>
      </c>
      <c r="N620" s="12">
        <f t="shared" si="55"/>
        <v>5.8</v>
      </c>
      <c r="O620" t="str">
        <f t="shared" si="58"/>
        <v xml:space="preserve">2024/03 </v>
      </c>
      <c r="P620">
        <f t="shared" si="59"/>
        <v>76</v>
      </c>
      <c r="Q620" t="e">
        <f>VLOOKUP(J620,'구매현황_2301-2603'!$E$2:$I$1312,5,0)</f>
        <v>#N/A</v>
      </c>
      <c r="R620" t="e">
        <f>VLOOKUP(Q620,리드타임!$B$3:$D$10,3,0)</f>
        <v>#N/A</v>
      </c>
      <c r="S620">
        <f t="shared" si="56"/>
        <v>26.099999999999998</v>
      </c>
    </row>
    <row r="621" spans="1:19" ht="15.75">
      <c r="A621" s="10">
        <v>620</v>
      </c>
      <c r="B621" s="3" t="s">
        <v>9</v>
      </c>
      <c r="C621" s="2" t="s">
        <v>1075</v>
      </c>
      <c r="D621" s="2" t="s">
        <v>822</v>
      </c>
      <c r="E621" s="2" t="s">
        <v>1076</v>
      </c>
      <c r="F621" s="4">
        <v>1000</v>
      </c>
      <c r="G621" s="10" t="str">
        <f t="shared" si="57"/>
        <v xml:space="preserve">2025/12 </v>
      </c>
      <c r="H621" s="10">
        <f t="shared" si="54"/>
        <v>7100</v>
      </c>
      <c r="J621" t="s">
        <v>3240</v>
      </c>
      <c r="K621" t="s">
        <v>3239</v>
      </c>
      <c r="L621" t="s">
        <v>5261</v>
      </c>
      <c r="M621" s="8">
        <v>170</v>
      </c>
      <c r="N621" s="12">
        <f t="shared" si="55"/>
        <v>8.5</v>
      </c>
      <c r="O621" t="str">
        <f t="shared" si="58"/>
        <v xml:space="preserve">2024/02 </v>
      </c>
      <c r="P621">
        <f t="shared" si="59"/>
        <v>170</v>
      </c>
      <c r="Q621" t="e">
        <f>VLOOKUP(J621,'구매현황_2301-2603'!$E$2:$I$1312,5,0)</f>
        <v>#N/A</v>
      </c>
      <c r="R621" t="e">
        <f>VLOOKUP(Q621,리드타임!$B$3:$D$10,3,0)</f>
        <v>#N/A</v>
      </c>
      <c r="S621">
        <f t="shared" si="56"/>
        <v>38.25</v>
      </c>
    </row>
    <row r="622" spans="1:19" ht="15.75">
      <c r="A622" s="10">
        <v>621</v>
      </c>
      <c r="B622" s="3" t="s">
        <v>9</v>
      </c>
      <c r="C622" s="2" t="s">
        <v>1086</v>
      </c>
      <c r="D622" s="2" t="s">
        <v>1085</v>
      </c>
      <c r="E622" s="2" t="s">
        <v>1087</v>
      </c>
      <c r="F622" s="4">
        <v>10</v>
      </c>
      <c r="G622" s="10" t="str">
        <f t="shared" si="57"/>
        <v xml:space="preserve">2024/01 </v>
      </c>
      <c r="H622" s="10">
        <f t="shared" si="54"/>
        <v>10</v>
      </c>
      <c r="J622" t="s">
        <v>1021</v>
      </c>
      <c r="K622" t="s">
        <v>1020</v>
      </c>
      <c r="L622" t="s">
        <v>5261</v>
      </c>
      <c r="M622" s="8">
        <v>50</v>
      </c>
      <c r="N622" s="12">
        <f t="shared" si="55"/>
        <v>2.5</v>
      </c>
      <c r="O622" t="str">
        <f t="shared" si="58"/>
        <v xml:space="preserve">2024/01 </v>
      </c>
      <c r="P622">
        <f t="shared" si="59"/>
        <v>50</v>
      </c>
      <c r="Q622" t="e">
        <f>VLOOKUP(J622,'구매현황_2301-2603'!$E$2:$I$1312,5,0)</f>
        <v>#N/A</v>
      </c>
      <c r="R622" t="e">
        <f>VLOOKUP(Q622,리드타임!$B$3:$D$10,3,0)</f>
        <v>#N/A</v>
      </c>
      <c r="S622">
        <f t="shared" si="56"/>
        <v>11.25</v>
      </c>
    </row>
    <row r="623" spans="1:19" ht="15.75">
      <c r="A623" s="10">
        <v>622</v>
      </c>
      <c r="B623" s="3" t="s">
        <v>9</v>
      </c>
      <c r="C623" s="2" t="s">
        <v>1090</v>
      </c>
      <c r="D623" s="2" t="s">
        <v>366</v>
      </c>
      <c r="E623" s="2" t="s">
        <v>1091</v>
      </c>
      <c r="F623" s="4">
        <v>1000</v>
      </c>
      <c r="G623" s="10" t="str">
        <f t="shared" si="57"/>
        <v xml:space="preserve">2024/07 </v>
      </c>
      <c r="H623" s="10">
        <f t="shared" si="54"/>
        <v>1003</v>
      </c>
      <c r="J623" t="s">
        <v>1023</v>
      </c>
      <c r="K623" t="s">
        <v>1022</v>
      </c>
      <c r="L623" t="s">
        <v>5261</v>
      </c>
      <c r="M623" s="8">
        <v>250</v>
      </c>
      <c r="N623" s="12">
        <f t="shared" si="55"/>
        <v>12.5</v>
      </c>
      <c r="O623" t="str">
        <f t="shared" si="58"/>
        <v xml:space="preserve">2024/01 </v>
      </c>
      <c r="P623">
        <f t="shared" si="59"/>
        <v>100</v>
      </c>
      <c r="Q623" t="e">
        <f>VLOOKUP(J623,'구매현황_2301-2603'!$E$2:$I$1312,5,0)</f>
        <v>#N/A</v>
      </c>
      <c r="R623" t="e">
        <f>VLOOKUP(Q623,리드타임!$B$3:$D$10,3,0)</f>
        <v>#N/A</v>
      </c>
      <c r="S623">
        <f t="shared" si="56"/>
        <v>56.25</v>
      </c>
    </row>
    <row r="624" spans="1:19" ht="15.75">
      <c r="A624" s="10">
        <v>623</v>
      </c>
      <c r="B624" s="3" t="s">
        <v>9</v>
      </c>
      <c r="C624" s="2" t="s">
        <v>1105</v>
      </c>
      <c r="D624" s="2" t="s">
        <v>1104</v>
      </c>
      <c r="E624" s="2" t="s">
        <v>951</v>
      </c>
      <c r="F624" s="4">
        <v>10</v>
      </c>
      <c r="G624" s="10" t="str">
        <f t="shared" si="57"/>
        <v xml:space="preserve">2024/01 </v>
      </c>
      <c r="H624" s="10">
        <f t="shared" si="54"/>
        <v>10</v>
      </c>
      <c r="J624" t="s">
        <v>1024</v>
      </c>
      <c r="K624" t="s">
        <v>819</v>
      </c>
      <c r="L624" t="s">
        <v>1025</v>
      </c>
      <c r="M624" s="8">
        <v>60</v>
      </c>
      <c r="N624" s="12">
        <f t="shared" si="55"/>
        <v>3</v>
      </c>
      <c r="O624" t="str">
        <f t="shared" si="58"/>
        <v xml:space="preserve">2024/01 </v>
      </c>
      <c r="P624">
        <f t="shared" si="59"/>
        <v>60</v>
      </c>
      <c r="Q624" t="e">
        <f>VLOOKUP(J624,'구매현황_2301-2603'!$E$2:$I$1312,5,0)</f>
        <v>#N/A</v>
      </c>
      <c r="R624" t="e">
        <f>VLOOKUP(Q624,리드타임!$B$3:$D$10,3,0)</f>
        <v>#N/A</v>
      </c>
      <c r="S624">
        <f t="shared" si="56"/>
        <v>13.5</v>
      </c>
    </row>
    <row r="625" spans="1:19" ht="15.75">
      <c r="A625" s="10">
        <v>624</v>
      </c>
      <c r="B625" s="3" t="s">
        <v>9</v>
      </c>
      <c r="C625" s="2" t="s">
        <v>1115</v>
      </c>
      <c r="D625" s="2" t="s">
        <v>1114</v>
      </c>
      <c r="E625" s="2" t="s">
        <v>951</v>
      </c>
      <c r="F625" s="4">
        <v>10</v>
      </c>
      <c r="G625" s="10" t="str">
        <f t="shared" si="57"/>
        <v xml:space="preserve">2024/01 </v>
      </c>
      <c r="H625" s="10">
        <f t="shared" si="54"/>
        <v>10</v>
      </c>
      <c r="J625" t="s">
        <v>1027</v>
      </c>
      <c r="K625" t="s">
        <v>1026</v>
      </c>
      <c r="L625" t="s">
        <v>5261</v>
      </c>
      <c r="M625" s="8">
        <v>32</v>
      </c>
      <c r="N625" s="12">
        <f t="shared" si="55"/>
        <v>1.6</v>
      </c>
      <c r="O625" t="str">
        <f t="shared" si="58"/>
        <v xml:space="preserve">2024/01 </v>
      </c>
      <c r="P625">
        <f t="shared" si="59"/>
        <v>20</v>
      </c>
      <c r="Q625" t="e">
        <f>VLOOKUP(J625,'구매현황_2301-2603'!$E$2:$I$1312,5,0)</f>
        <v>#N/A</v>
      </c>
      <c r="R625" t="e">
        <f>VLOOKUP(Q625,리드타임!$B$3:$D$10,3,0)</f>
        <v>#N/A</v>
      </c>
      <c r="S625">
        <f t="shared" si="56"/>
        <v>7.2</v>
      </c>
    </row>
    <row r="626" spans="1:19" ht="15.75">
      <c r="A626" s="10">
        <v>625</v>
      </c>
      <c r="B626" s="3" t="s">
        <v>9</v>
      </c>
      <c r="C626" s="2" t="s">
        <v>1121</v>
      </c>
      <c r="D626" s="2" t="s">
        <v>1120</v>
      </c>
      <c r="E626" s="2"/>
      <c r="F626" s="4">
        <v>75</v>
      </c>
      <c r="G626" s="10" t="str">
        <f t="shared" si="57"/>
        <v xml:space="preserve">2024/01 </v>
      </c>
      <c r="H626" s="10">
        <f t="shared" si="54"/>
        <v>75</v>
      </c>
      <c r="J626" t="s">
        <v>3241</v>
      </c>
      <c r="K626" t="s">
        <v>770</v>
      </c>
      <c r="L626" t="s">
        <v>3242</v>
      </c>
      <c r="M626" s="8">
        <v>30</v>
      </c>
      <c r="N626" s="12">
        <f t="shared" si="55"/>
        <v>1.5</v>
      </c>
      <c r="O626" t="str">
        <f t="shared" si="58"/>
        <v xml:space="preserve">2024/01 </v>
      </c>
      <c r="P626">
        <f t="shared" si="59"/>
        <v>30</v>
      </c>
      <c r="Q626" t="e">
        <f>VLOOKUP(J626,'구매현황_2301-2603'!$E$2:$I$1312,5,0)</f>
        <v>#N/A</v>
      </c>
      <c r="R626" t="e">
        <f>VLOOKUP(Q626,리드타임!$B$3:$D$10,3,0)</f>
        <v>#N/A</v>
      </c>
      <c r="S626">
        <f t="shared" si="56"/>
        <v>6.75</v>
      </c>
    </row>
    <row r="627" spans="1:19" ht="15.75">
      <c r="A627" s="10">
        <v>626</v>
      </c>
      <c r="B627" s="3" t="s">
        <v>9</v>
      </c>
      <c r="C627" s="2" t="s">
        <v>1212</v>
      </c>
      <c r="D627" s="2" t="s">
        <v>1211</v>
      </c>
      <c r="E627" s="2"/>
      <c r="F627" s="4">
        <v>55</v>
      </c>
      <c r="G627" s="10" t="str">
        <f t="shared" si="57"/>
        <v xml:space="preserve">2024/01 </v>
      </c>
      <c r="H627" s="10">
        <f t="shared" si="54"/>
        <v>55</v>
      </c>
      <c r="J627" t="s">
        <v>3243</v>
      </c>
      <c r="K627" t="s">
        <v>363</v>
      </c>
      <c r="L627" t="s">
        <v>3244</v>
      </c>
      <c r="M627" s="8">
        <v>200</v>
      </c>
      <c r="N627" s="12">
        <f t="shared" si="55"/>
        <v>10</v>
      </c>
      <c r="O627" t="str">
        <f t="shared" si="58"/>
        <v xml:space="preserve">2024/01 </v>
      </c>
      <c r="P627">
        <f t="shared" si="59"/>
        <v>200</v>
      </c>
      <c r="Q627" t="e">
        <f>VLOOKUP(J627,'구매현황_2301-2603'!$E$2:$I$1312,5,0)</f>
        <v>#N/A</v>
      </c>
      <c r="R627" t="e">
        <f>VLOOKUP(Q627,리드타임!$B$3:$D$10,3,0)</f>
        <v>#N/A</v>
      </c>
      <c r="S627">
        <f t="shared" si="56"/>
        <v>45</v>
      </c>
    </row>
    <row r="628" spans="1:19" ht="15.75">
      <c r="A628" s="10">
        <v>627</v>
      </c>
      <c r="B628" s="3" t="s">
        <v>9</v>
      </c>
      <c r="C628" s="2" t="s">
        <v>1346</v>
      </c>
      <c r="D628" s="2" t="s">
        <v>1345</v>
      </c>
      <c r="E628" s="2" t="s">
        <v>1342</v>
      </c>
      <c r="F628" s="4">
        <v>50</v>
      </c>
      <c r="G628" s="10" t="str">
        <f t="shared" si="57"/>
        <v xml:space="preserve">2024/08 </v>
      </c>
      <c r="H628" s="10">
        <f t="shared" si="54"/>
        <v>506</v>
      </c>
      <c r="J628" t="s">
        <v>1028</v>
      </c>
      <c r="K628" t="s">
        <v>352</v>
      </c>
      <c r="L628" t="s">
        <v>1029</v>
      </c>
      <c r="M628" s="8">
        <v>192</v>
      </c>
      <c r="N628" s="12">
        <f t="shared" si="55"/>
        <v>9.6</v>
      </c>
      <c r="O628" t="str">
        <f t="shared" si="58"/>
        <v xml:space="preserve">2024/01 </v>
      </c>
      <c r="P628">
        <f t="shared" si="59"/>
        <v>100</v>
      </c>
      <c r="Q628" t="e">
        <f>VLOOKUP(J628,'구매현황_2301-2603'!$E$2:$I$1312,5,0)</f>
        <v>#N/A</v>
      </c>
      <c r="R628" t="e">
        <f>VLOOKUP(Q628,리드타임!$B$3:$D$10,3,0)</f>
        <v>#N/A</v>
      </c>
      <c r="S628">
        <f t="shared" si="56"/>
        <v>43.199999999999996</v>
      </c>
    </row>
    <row r="629" spans="1:19" ht="15.75">
      <c r="A629" s="10">
        <v>628</v>
      </c>
      <c r="B629" s="3" t="s">
        <v>9</v>
      </c>
      <c r="C629" s="2" t="s">
        <v>1351</v>
      </c>
      <c r="D629" s="2" t="s">
        <v>1350</v>
      </c>
      <c r="E629" s="2" t="s">
        <v>1352</v>
      </c>
      <c r="F629" s="4">
        <v>200</v>
      </c>
      <c r="G629" s="10" t="str">
        <f t="shared" si="57"/>
        <v xml:space="preserve">2024/02 </v>
      </c>
      <c r="H629" s="10">
        <f t="shared" si="54"/>
        <v>756</v>
      </c>
      <c r="J629" t="s">
        <v>1030</v>
      </c>
      <c r="K629" t="s">
        <v>358</v>
      </c>
      <c r="L629" t="s">
        <v>1031</v>
      </c>
      <c r="M629" s="8">
        <v>100</v>
      </c>
      <c r="N629" s="12">
        <f t="shared" si="55"/>
        <v>5</v>
      </c>
      <c r="O629" t="str">
        <f t="shared" si="58"/>
        <v xml:space="preserve">2024/01 </v>
      </c>
      <c r="P629">
        <f t="shared" si="59"/>
        <v>80</v>
      </c>
      <c r="Q629" t="e">
        <f>VLOOKUP(J629,'구매현황_2301-2603'!$E$2:$I$1312,5,0)</f>
        <v>#N/A</v>
      </c>
      <c r="R629" t="e">
        <f>VLOOKUP(Q629,리드타임!$B$3:$D$10,3,0)</f>
        <v>#N/A</v>
      </c>
      <c r="S629">
        <f t="shared" si="56"/>
        <v>22.5</v>
      </c>
    </row>
    <row r="630" spans="1:19" ht="15.75">
      <c r="A630" s="10">
        <v>629</v>
      </c>
      <c r="B630" s="3" t="s">
        <v>9</v>
      </c>
      <c r="C630" s="2" t="s">
        <v>1354</v>
      </c>
      <c r="D630" s="2" t="s">
        <v>1353</v>
      </c>
      <c r="E630" s="2" t="s">
        <v>1342</v>
      </c>
      <c r="F630" s="4">
        <v>156</v>
      </c>
      <c r="G630" s="10" t="str">
        <f t="shared" si="57"/>
        <v xml:space="preserve">2024/04 </v>
      </c>
      <c r="H630" s="10">
        <f t="shared" si="54"/>
        <v>255</v>
      </c>
      <c r="J630" t="s">
        <v>1032</v>
      </c>
      <c r="K630" t="s">
        <v>355</v>
      </c>
      <c r="L630" t="s">
        <v>1033</v>
      </c>
      <c r="M630" s="8">
        <v>160</v>
      </c>
      <c r="N630" s="12">
        <f t="shared" si="55"/>
        <v>8</v>
      </c>
      <c r="O630" t="str">
        <f t="shared" si="58"/>
        <v xml:space="preserve">2024/01 </v>
      </c>
      <c r="P630">
        <f t="shared" si="59"/>
        <v>100</v>
      </c>
      <c r="Q630" t="e">
        <f>VLOOKUP(J630,'구매현황_2301-2603'!$E$2:$I$1312,5,0)</f>
        <v>#N/A</v>
      </c>
      <c r="R630" t="e">
        <f>VLOOKUP(Q630,리드타임!$B$3:$D$10,3,0)</f>
        <v>#N/A</v>
      </c>
      <c r="S630">
        <f t="shared" si="56"/>
        <v>36</v>
      </c>
    </row>
    <row r="631" spans="1:19" ht="15.75">
      <c r="A631" s="10">
        <v>630</v>
      </c>
      <c r="B631" s="3" t="s">
        <v>9</v>
      </c>
      <c r="C631" s="2" t="s">
        <v>1356</v>
      </c>
      <c r="D631" s="2" t="s">
        <v>1355</v>
      </c>
      <c r="E631" s="2" t="s">
        <v>1352</v>
      </c>
      <c r="F631" s="4">
        <v>800</v>
      </c>
      <c r="G631" s="10" t="str">
        <f t="shared" si="57"/>
        <v xml:space="preserve">2024/02 </v>
      </c>
      <c r="H631" s="10">
        <f t="shared" si="54"/>
        <v>800</v>
      </c>
      <c r="J631" t="s">
        <v>1034</v>
      </c>
      <c r="K631" t="s">
        <v>545</v>
      </c>
      <c r="L631" t="s">
        <v>1035</v>
      </c>
      <c r="M631" s="8">
        <v>87</v>
      </c>
      <c r="N631" s="12">
        <f t="shared" si="55"/>
        <v>4.3499999999999996</v>
      </c>
      <c r="O631" t="str">
        <f t="shared" si="58"/>
        <v xml:space="preserve">2024/01 </v>
      </c>
      <c r="P631">
        <f t="shared" si="59"/>
        <v>60</v>
      </c>
      <c r="Q631" t="e">
        <f>VLOOKUP(J631,'구매현황_2301-2603'!$E$2:$I$1312,5,0)</f>
        <v>#N/A</v>
      </c>
      <c r="R631" t="e">
        <f>VLOOKUP(Q631,리드타임!$B$3:$D$10,3,0)</f>
        <v>#N/A</v>
      </c>
      <c r="S631">
        <f t="shared" si="56"/>
        <v>19.574999999999996</v>
      </c>
    </row>
    <row r="632" spans="1:19" ht="15.75">
      <c r="A632" s="10">
        <v>631</v>
      </c>
      <c r="B632" s="3" t="s">
        <v>9</v>
      </c>
      <c r="C632" s="2" t="s">
        <v>1363</v>
      </c>
      <c r="D632" s="2" t="s">
        <v>1362</v>
      </c>
      <c r="E632" s="2" t="s">
        <v>1342</v>
      </c>
      <c r="F632" s="4">
        <v>10</v>
      </c>
      <c r="G632" s="10" t="str">
        <f t="shared" si="57"/>
        <v xml:space="preserve">2024/08 </v>
      </c>
      <c r="H632" s="10">
        <f t="shared" si="54"/>
        <v>1253</v>
      </c>
      <c r="J632" t="s">
        <v>3246</v>
      </c>
      <c r="K632" t="s">
        <v>3245</v>
      </c>
      <c r="L632" t="s">
        <v>3247</v>
      </c>
      <c r="M632" s="8">
        <v>10</v>
      </c>
      <c r="N632" s="12">
        <f t="shared" si="55"/>
        <v>0.5</v>
      </c>
      <c r="O632" t="str">
        <f t="shared" si="58"/>
        <v xml:space="preserve">2024/01 </v>
      </c>
      <c r="P632">
        <f t="shared" si="59"/>
        <v>10</v>
      </c>
      <c r="Q632" t="e">
        <f>VLOOKUP(J632,'구매현황_2301-2603'!$E$2:$I$1312,5,0)</f>
        <v>#N/A</v>
      </c>
      <c r="R632" t="e">
        <f>VLOOKUP(Q632,리드타임!$B$3:$D$10,3,0)</f>
        <v>#N/A</v>
      </c>
      <c r="S632">
        <f t="shared" si="56"/>
        <v>2.25</v>
      </c>
    </row>
    <row r="633" spans="1:19" ht="15.75">
      <c r="A633" s="10">
        <v>632</v>
      </c>
      <c r="B633" s="3" t="s">
        <v>9</v>
      </c>
      <c r="C633" s="2" t="s">
        <v>1365</v>
      </c>
      <c r="D633" s="2" t="s">
        <v>1364</v>
      </c>
      <c r="E633" s="2" t="s">
        <v>1352</v>
      </c>
      <c r="F633" s="4">
        <v>644</v>
      </c>
      <c r="G633" s="10" t="str">
        <f t="shared" si="57"/>
        <v xml:space="preserve">2026/01 </v>
      </c>
      <c r="H633" s="10">
        <f t="shared" si="54"/>
        <v>11550</v>
      </c>
      <c r="J633" t="s">
        <v>1036</v>
      </c>
      <c r="K633" t="s">
        <v>551</v>
      </c>
      <c r="L633" t="s">
        <v>1037</v>
      </c>
      <c r="M633" s="8">
        <v>61</v>
      </c>
      <c r="N633" s="12">
        <f t="shared" si="55"/>
        <v>3.05</v>
      </c>
      <c r="O633" t="str">
        <f t="shared" si="58"/>
        <v xml:space="preserve">2024/01 </v>
      </c>
      <c r="P633">
        <f t="shared" si="59"/>
        <v>30</v>
      </c>
      <c r="Q633" t="e">
        <f>VLOOKUP(J633,'구매현황_2301-2603'!$E$2:$I$1312,5,0)</f>
        <v>#N/A</v>
      </c>
      <c r="R633" t="e">
        <f>VLOOKUP(Q633,리드타임!$B$3:$D$10,3,0)</f>
        <v>#N/A</v>
      </c>
      <c r="S633">
        <f t="shared" si="56"/>
        <v>13.725</v>
      </c>
    </row>
    <row r="634" spans="1:19" ht="15.75">
      <c r="A634" s="10">
        <v>633</v>
      </c>
      <c r="B634" s="3" t="s">
        <v>9</v>
      </c>
      <c r="C634" s="2" t="s">
        <v>1370</v>
      </c>
      <c r="D634" s="2" t="s">
        <v>1369</v>
      </c>
      <c r="E634" s="2" t="s">
        <v>1352</v>
      </c>
      <c r="F634" s="4">
        <v>702</v>
      </c>
      <c r="G634" s="10" t="str">
        <f t="shared" si="57"/>
        <v xml:space="preserve">2024/03 </v>
      </c>
      <c r="H634" s="10">
        <f t="shared" si="54"/>
        <v>702</v>
      </c>
      <c r="J634" t="s">
        <v>1038</v>
      </c>
      <c r="K634" t="s">
        <v>448</v>
      </c>
      <c r="L634" t="s">
        <v>1039</v>
      </c>
      <c r="M634" s="8">
        <v>100</v>
      </c>
      <c r="N634" s="12">
        <f t="shared" si="55"/>
        <v>5</v>
      </c>
      <c r="O634" t="str">
        <f t="shared" si="58"/>
        <v xml:space="preserve">2024/01 </v>
      </c>
      <c r="P634">
        <f t="shared" si="59"/>
        <v>60</v>
      </c>
      <c r="Q634" t="e">
        <f>VLOOKUP(J634,'구매현황_2301-2603'!$E$2:$I$1312,5,0)</f>
        <v>#N/A</v>
      </c>
      <c r="R634" t="e">
        <f>VLOOKUP(Q634,리드타임!$B$3:$D$10,3,0)</f>
        <v>#N/A</v>
      </c>
      <c r="S634">
        <f t="shared" si="56"/>
        <v>22.5</v>
      </c>
    </row>
    <row r="635" spans="1:19" ht="15.75">
      <c r="A635" s="10">
        <v>634</v>
      </c>
      <c r="B635" s="3" t="s">
        <v>9</v>
      </c>
      <c r="C635" s="2" t="s">
        <v>1418</v>
      </c>
      <c r="D635" s="2" t="s">
        <v>1417</v>
      </c>
      <c r="E635" s="2" t="s">
        <v>104</v>
      </c>
      <c r="F635" s="4">
        <v>50</v>
      </c>
      <c r="G635" s="10" t="str">
        <f t="shared" si="57"/>
        <v xml:space="preserve">2024/01 </v>
      </c>
      <c r="H635" s="10">
        <f t="shared" si="54"/>
        <v>50</v>
      </c>
      <c r="J635" t="s">
        <v>1041</v>
      </c>
      <c r="K635" t="s">
        <v>1040</v>
      </c>
      <c r="L635" t="s">
        <v>5261</v>
      </c>
      <c r="M635" s="8">
        <v>104</v>
      </c>
      <c r="N635" s="12">
        <f t="shared" si="55"/>
        <v>5.2</v>
      </c>
      <c r="O635" t="str">
        <f t="shared" si="58"/>
        <v xml:space="preserve">2024/01 </v>
      </c>
      <c r="P635">
        <f t="shared" si="59"/>
        <v>50</v>
      </c>
      <c r="Q635" t="e">
        <f>VLOOKUP(J635,'구매현황_2301-2603'!$E$2:$I$1312,5,0)</f>
        <v>#N/A</v>
      </c>
      <c r="R635" t="e">
        <f>VLOOKUP(Q635,리드타임!$B$3:$D$10,3,0)</f>
        <v>#N/A</v>
      </c>
      <c r="S635">
        <f t="shared" si="56"/>
        <v>23.400000000000002</v>
      </c>
    </row>
    <row r="636" spans="1:19" ht="15.75">
      <c r="A636" s="10">
        <v>635</v>
      </c>
      <c r="B636" s="3" t="s">
        <v>9</v>
      </c>
      <c r="C636" s="2" t="s">
        <v>1421</v>
      </c>
      <c r="D636" s="2" t="s">
        <v>1417</v>
      </c>
      <c r="E636" s="2" t="s">
        <v>184</v>
      </c>
      <c r="F636" s="4">
        <v>21</v>
      </c>
      <c r="G636" s="10" t="str">
        <f t="shared" si="57"/>
        <v xml:space="preserve">2024/03 </v>
      </c>
      <c r="H636" s="10">
        <f t="shared" si="54"/>
        <v>42</v>
      </c>
      <c r="J636" t="s">
        <v>1043</v>
      </c>
      <c r="K636" t="s">
        <v>1042</v>
      </c>
      <c r="L636" t="s">
        <v>5261</v>
      </c>
      <c r="M636" s="8">
        <v>70</v>
      </c>
      <c r="N636" s="12">
        <f t="shared" si="55"/>
        <v>3.5</v>
      </c>
      <c r="O636" t="str">
        <f t="shared" si="58"/>
        <v xml:space="preserve">2024/01 </v>
      </c>
      <c r="P636">
        <f t="shared" si="59"/>
        <v>50</v>
      </c>
      <c r="Q636" t="e">
        <f>VLOOKUP(J636,'구매현황_2301-2603'!$E$2:$I$1312,5,0)</f>
        <v>#N/A</v>
      </c>
      <c r="R636" t="e">
        <f>VLOOKUP(Q636,리드타임!$B$3:$D$10,3,0)</f>
        <v>#N/A</v>
      </c>
      <c r="S636">
        <f t="shared" si="56"/>
        <v>15.749999999999998</v>
      </c>
    </row>
    <row r="637" spans="1:19" ht="15.75">
      <c r="A637" s="10">
        <v>636</v>
      </c>
      <c r="B637" s="3" t="s">
        <v>9</v>
      </c>
      <c r="C637" s="2" t="s">
        <v>1422</v>
      </c>
      <c r="D637" s="2" t="s">
        <v>1417</v>
      </c>
      <c r="E637" s="2" t="s">
        <v>56</v>
      </c>
      <c r="F637" s="4">
        <v>61</v>
      </c>
      <c r="G637" s="10" t="str">
        <f t="shared" si="57"/>
        <v xml:space="preserve">2024/01 </v>
      </c>
      <c r="H637" s="10">
        <f t="shared" si="54"/>
        <v>100</v>
      </c>
      <c r="J637" t="s">
        <v>3248</v>
      </c>
      <c r="K637" t="s">
        <v>802</v>
      </c>
      <c r="L637" t="s">
        <v>3249</v>
      </c>
      <c r="M637" s="8">
        <v>2</v>
      </c>
      <c r="N637" s="12">
        <f t="shared" si="55"/>
        <v>0.1</v>
      </c>
      <c r="O637" t="str">
        <f t="shared" si="58"/>
        <v xml:space="preserve">2024/01 </v>
      </c>
      <c r="P637">
        <f t="shared" si="59"/>
        <v>2</v>
      </c>
      <c r="Q637" t="e">
        <f>VLOOKUP(J637,'구매현황_2301-2603'!$E$2:$I$1312,5,0)</f>
        <v>#N/A</v>
      </c>
      <c r="R637" t="e">
        <f>VLOOKUP(Q637,리드타임!$B$3:$D$10,3,0)</f>
        <v>#N/A</v>
      </c>
      <c r="S637">
        <f t="shared" si="56"/>
        <v>0.45</v>
      </c>
    </row>
    <row r="638" spans="1:19" ht="15.75">
      <c r="A638" s="10">
        <v>637</v>
      </c>
      <c r="B638" s="3" t="s">
        <v>9</v>
      </c>
      <c r="C638" s="2" t="s">
        <v>1425</v>
      </c>
      <c r="D638" s="2" t="s">
        <v>1424</v>
      </c>
      <c r="E638" s="2" t="s">
        <v>102</v>
      </c>
      <c r="F638" s="4">
        <v>5</v>
      </c>
      <c r="G638" s="10" t="str">
        <f t="shared" si="57"/>
        <v xml:space="preserve">2024/01 </v>
      </c>
      <c r="H638" s="10">
        <f t="shared" si="54"/>
        <v>5</v>
      </c>
      <c r="J638" t="s">
        <v>3251</v>
      </c>
      <c r="K638" t="s">
        <v>3250</v>
      </c>
      <c r="L638" t="s">
        <v>919</v>
      </c>
      <c r="M638" s="8">
        <v>6</v>
      </c>
      <c r="N638" s="12">
        <f t="shared" si="55"/>
        <v>0.3</v>
      </c>
      <c r="O638" t="str">
        <f t="shared" si="58"/>
        <v xml:space="preserve">2024/01 </v>
      </c>
      <c r="P638">
        <f t="shared" si="59"/>
        <v>6</v>
      </c>
      <c r="Q638" t="e">
        <f>VLOOKUP(J638,'구매현황_2301-2603'!$E$2:$I$1312,5,0)</f>
        <v>#N/A</v>
      </c>
      <c r="R638" t="e">
        <f>VLOOKUP(Q638,리드타임!$B$3:$D$10,3,0)</f>
        <v>#N/A</v>
      </c>
      <c r="S638">
        <f t="shared" si="56"/>
        <v>1.3499999999999999</v>
      </c>
    </row>
    <row r="639" spans="1:19" ht="15.75">
      <c r="A639" s="10">
        <v>638</v>
      </c>
      <c r="B639" s="3" t="s">
        <v>9</v>
      </c>
      <c r="C639" s="2" t="s">
        <v>1439</v>
      </c>
      <c r="D639" s="2" t="s">
        <v>1433</v>
      </c>
      <c r="E639" s="2" t="s">
        <v>56</v>
      </c>
      <c r="F639" s="4">
        <v>50</v>
      </c>
      <c r="G639" s="10" t="str">
        <f t="shared" si="57"/>
        <v xml:space="preserve">2024/01 </v>
      </c>
      <c r="H639" s="10">
        <f t="shared" si="54"/>
        <v>300</v>
      </c>
      <c r="J639" t="s">
        <v>1045</v>
      </c>
      <c r="K639" t="s">
        <v>1044</v>
      </c>
      <c r="L639" t="s">
        <v>5261</v>
      </c>
      <c r="M639" s="8">
        <v>5</v>
      </c>
      <c r="N639" s="12">
        <f t="shared" si="55"/>
        <v>0.25</v>
      </c>
      <c r="O639" t="str">
        <f t="shared" si="58"/>
        <v xml:space="preserve">2024/01 </v>
      </c>
      <c r="P639">
        <f t="shared" si="59"/>
        <v>4</v>
      </c>
      <c r="Q639" t="e">
        <f>VLOOKUP(J639,'구매현황_2301-2603'!$E$2:$I$1312,5,0)</f>
        <v>#N/A</v>
      </c>
      <c r="R639" t="e">
        <f>VLOOKUP(Q639,리드타임!$B$3:$D$10,3,0)</f>
        <v>#N/A</v>
      </c>
      <c r="S639">
        <f t="shared" si="56"/>
        <v>1.125</v>
      </c>
    </row>
    <row r="640" spans="1:19" ht="15.75">
      <c r="A640" s="10">
        <v>639</v>
      </c>
      <c r="B640" s="3" t="s">
        <v>9</v>
      </c>
      <c r="C640" s="2" t="s">
        <v>1623</v>
      </c>
      <c r="D640" s="2" t="s">
        <v>1622</v>
      </c>
      <c r="E640" s="2" t="s">
        <v>1624</v>
      </c>
      <c r="F640" s="4">
        <v>1</v>
      </c>
      <c r="G640" s="10" t="str">
        <f t="shared" si="57"/>
        <v xml:space="preserve">2024/01 </v>
      </c>
      <c r="H640" s="10">
        <f t="shared" si="54"/>
        <v>4</v>
      </c>
      <c r="J640" t="s">
        <v>1047</v>
      </c>
      <c r="K640" t="s">
        <v>1046</v>
      </c>
      <c r="L640" t="s">
        <v>1048</v>
      </c>
      <c r="M640" s="8">
        <v>70</v>
      </c>
      <c r="N640" s="12">
        <f t="shared" si="55"/>
        <v>3.5</v>
      </c>
      <c r="O640" t="str">
        <f t="shared" si="58"/>
        <v xml:space="preserve">2024/01 </v>
      </c>
      <c r="P640">
        <f t="shared" si="59"/>
        <v>70</v>
      </c>
      <c r="Q640" t="e">
        <f>VLOOKUP(J640,'구매현황_2301-2603'!$E$2:$I$1312,5,0)</f>
        <v>#N/A</v>
      </c>
      <c r="R640" t="e">
        <f>VLOOKUP(Q640,리드타임!$B$3:$D$10,3,0)</f>
        <v>#N/A</v>
      </c>
      <c r="S640">
        <f t="shared" si="56"/>
        <v>15.749999999999998</v>
      </c>
    </row>
    <row r="641" spans="1:19" ht="15.75">
      <c r="A641" s="10">
        <v>640</v>
      </c>
      <c r="B641" s="3" t="s">
        <v>9</v>
      </c>
      <c r="C641" s="2" t="s">
        <v>1626</v>
      </c>
      <c r="D641" s="2" t="s">
        <v>1625</v>
      </c>
      <c r="E641" s="2" t="s">
        <v>1627</v>
      </c>
      <c r="F641" s="4">
        <v>6</v>
      </c>
      <c r="G641" s="10" t="str">
        <f t="shared" si="57"/>
        <v xml:space="preserve">2024/01 </v>
      </c>
      <c r="H641" s="10">
        <f t="shared" si="54"/>
        <v>10</v>
      </c>
      <c r="J641" t="s">
        <v>1050</v>
      </c>
      <c r="K641" t="s">
        <v>1049</v>
      </c>
      <c r="L641" t="s">
        <v>5261</v>
      </c>
      <c r="M641" s="8">
        <v>31</v>
      </c>
      <c r="N641" s="12">
        <f t="shared" si="55"/>
        <v>1.55</v>
      </c>
      <c r="O641" t="str">
        <f t="shared" si="58"/>
        <v xml:space="preserve">2024/01 </v>
      </c>
      <c r="P641">
        <f t="shared" si="59"/>
        <v>20</v>
      </c>
      <c r="Q641" t="e">
        <f>VLOOKUP(J641,'구매현황_2301-2603'!$E$2:$I$1312,5,0)</f>
        <v>#N/A</v>
      </c>
      <c r="R641" t="e">
        <f>VLOOKUP(Q641,리드타임!$B$3:$D$10,3,0)</f>
        <v>#N/A</v>
      </c>
      <c r="S641">
        <f t="shared" si="56"/>
        <v>6.9749999999999996</v>
      </c>
    </row>
    <row r="642" spans="1:19" ht="15.75">
      <c r="A642" s="10">
        <v>641</v>
      </c>
      <c r="B642" s="3" t="s">
        <v>9</v>
      </c>
      <c r="C642" s="2" t="s">
        <v>1765</v>
      </c>
      <c r="D642" s="2" t="s">
        <v>1763</v>
      </c>
      <c r="E642" s="2" t="s">
        <v>1758</v>
      </c>
      <c r="F642" s="4">
        <v>3</v>
      </c>
      <c r="G642" s="10" t="str">
        <f t="shared" si="57"/>
        <v xml:space="preserve">2024/01 </v>
      </c>
      <c r="H642" s="10">
        <f t="shared" ref="H642:H705" si="60">_xlfn.MAXIFS(F:F,C:C,C642,G:G,G642)</f>
        <v>5</v>
      </c>
      <c r="J642" t="s">
        <v>1051</v>
      </c>
      <c r="K642" t="s">
        <v>699</v>
      </c>
      <c r="L642" t="s">
        <v>1052</v>
      </c>
      <c r="M642" s="8">
        <v>50</v>
      </c>
      <c r="N642" s="12">
        <f t="shared" ref="N642:N705" si="61">+M642/20</f>
        <v>2.5</v>
      </c>
      <c r="O642" t="str">
        <f t="shared" si="58"/>
        <v xml:space="preserve">2024/01 </v>
      </c>
      <c r="P642">
        <f t="shared" si="59"/>
        <v>50</v>
      </c>
      <c r="Q642" t="e">
        <f>VLOOKUP(J642,'구매현황_2301-2603'!$E$2:$I$1312,5,0)</f>
        <v>#N/A</v>
      </c>
      <c r="R642" t="e">
        <f>VLOOKUP(Q642,리드타임!$B$3:$D$10,3,0)</f>
        <v>#N/A</v>
      </c>
      <c r="S642">
        <f t="shared" ref="S642:S705" si="62">IFERROR(N642/20*R642,N642/20*90)</f>
        <v>11.25</v>
      </c>
    </row>
    <row r="643" spans="1:19" ht="15.75">
      <c r="A643" s="10">
        <v>642</v>
      </c>
      <c r="B643" s="3" t="s">
        <v>9</v>
      </c>
      <c r="C643" s="2" t="s">
        <v>2295</v>
      </c>
      <c r="D643" s="2" t="s">
        <v>2292</v>
      </c>
      <c r="E643" s="2" t="s">
        <v>2296</v>
      </c>
      <c r="F643" s="4">
        <v>10</v>
      </c>
      <c r="G643" s="10" t="str">
        <f t="shared" ref="G643:G706" si="63">INDEX($B$2:$B$9999,MATCH(_xlfn.MAXIFS($F$2:$F$9999,$C$2:$C$9999,C643),$F$1:$F$9999,0))</f>
        <v xml:space="preserve">2024/01 </v>
      </c>
      <c r="H643" s="10">
        <f t="shared" si="60"/>
        <v>10</v>
      </c>
      <c r="J643" t="s">
        <v>1054</v>
      </c>
      <c r="K643" t="s">
        <v>1053</v>
      </c>
      <c r="L643" t="s">
        <v>5261</v>
      </c>
      <c r="M643" s="8">
        <v>200</v>
      </c>
      <c r="N643" s="12">
        <f t="shared" si="61"/>
        <v>10</v>
      </c>
      <c r="O643" t="str">
        <f t="shared" ref="O643:O706" si="64">VLOOKUP(J643,$C$2:$G$9999,5,0)</f>
        <v xml:space="preserve">2024/01 </v>
      </c>
      <c r="P643">
        <f t="shared" ref="P643:P706" si="65">VLOOKUP(J643,$C$2:$H$9999,6,0)</f>
        <v>200</v>
      </c>
      <c r="Q643" t="e">
        <f>VLOOKUP(J643,'구매현황_2301-2603'!$E$2:$I$1312,5,0)</f>
        <v>#N/A</v>
      </c>
      <c r="R643" t="e">
        <f>VLOOKUP(Q643,리드타임!$B$3:$D$10,3,0)</f>
        <v>#N/A</v>
      </c>
      <c r="S643">
        <f t="shared" si="62"/>
        <v>45</v>
      </c>
    </row>
    <row r="644" spans="1:19" ht="15.75">
      <c r="A644" s="10">
        <v>643</v>
      </c>
      <c r="B644" s="3" t="s">
        <v>9</v>
      </c>
      <c r="C644" s="2" t="s">
        <v>2297</v>
      </c>
      <c r="D644" s="2" t="s">
        <v>2292</v>
      </c>
      <c r="E644" s="2" t="s">
        <v>2298</v>
      </c>
      <c r="F644" s="4">
        <v>10</v>
      </c>
      <c r="G644" s="10" t="str">
        <f t="shared" si="63"/>
        <v xml:space="preserve">2024/01 </v>
      </c>
      <c r="H644" s="10">
        <f t="shared" si="60"/>
        <v>10</v>
      </c>
      <c r="J644" t="s">
        <v>1056</v>
      </c>
      <c r="K644" t="s">
        <v>1055</v>
      </c>
      <c r="L644" t="s">
        <v>1057</v>
      </c>
      <c r="M644" s="8">
        <v>70</v>
      </c>
      <c r="N644" s="12">
        <f t="shared" si="61"/>
        <v>3.5</v>
      </c>
      <c r="O644" t="str">
        <f t="shared" si="64"/>
        <v xml:space="preserve">2024/01 </v>
      </c>
      <c r="P644">
        <f t="shared" si="65"/>
        <v>70</v>
      </c>
      <c r="Q644" t="e">
        <f>VLOOKUP(J644,'구매현황_2301-2603'!$E$2:$I$1312,5,0)</f>
        <v>#N/A</v>
      </c>
      <c r="R644" t="e">
        <f>VLOOKUP(Q644,리드타임!$B$3:$D$10,3,0)</f>
        <v>#N/A</v>
      </c>
      <c r="S644">
        <f t="shared" si="62"/>
        <v>15.749999999999998</v>
      </c>
    </row>
    <row r="645" spans="1:19" ht="15.75">
      <c r="A645" s="10">
        <v>644</v>
      </c>
      <c r="B645" s="3" t="s">
        <v>9</v>
      </c>
      <c r="C645" s="2" t="s">
        <v>2331</v>
      </c>
      <c r="D645" s="2" t="s">
        <v>294</v>
      </c>
      <c r="E645" s="2" t="s">
        <v>2332</v>
      </c>
      <c r="F645" s="4">
        <v>2</v>
      </c>
      <c r="G645" s="10" t="str">
        <f t="shared" si="63"/>
        <v xml:space="preserve">2024/01 </v>
      </c>
      <c r="H645" s="10">
        <f t="shared" si="60"/>
        <v>2</v>
      </c>
      <c r="J645" t="s">
        <v>1059</v>
      </c>
      <c r="K645" t="s">
        <v>1058</v>
      </c>
      <c r="L645" t="s">
        <v>1060</v>
      </c>
      <c r="M645" s="8">
        <v>70</v>
      </c>
      <c r="N645" s="12">
        <f t="shared" si="61"/>
        <v>3.5</v>
      </c>
      <c r="O645" t="str">
        <f t="shared" si="64"/>
        <v xml:space="preserve">2024/01 </v>
      </c>
      <c r="P645">
        <f t="shared" si="65"/>
        <v>70</v>
      </c>
      <c r="Q645" t="e">
        <f>VLOOKUP(J645,'구매현황_2301-2603'!$E$2:$I$1312,5,0)</f>
        <v>#N/A</v>
      </c>
      <c r="R645" t="e">
        <f>VLOOKUP(Q645,리드타임!$B$3:$D$10,3,0)</f>
        <v>#N/A</v>
      </c>
      <c r="S645">
        <f t="shared" si="62"/>
        <v>15.749999999999998</v>
      </c>
    </row>
    <row r="646" spans="1:19" ht="15.75">
      <c r="A646" s="10">
        <v>645</v>
      </c>
      <c r="B646" s="3" t="s">
        <v>9</v>
      </c>
      <c r="C646" s="2" t="s">
        <v>2337</v>
      </c>
      <c r="D646" s="2" t="s">
        <v>252</v>
      </c>
      <c r="E646" s="2" t="s">
        <v>2338</v>
      </c>
      <c r="F646" s="4">
        <v>1</v>
      </c>
      <c r="G646" s="10" t="str">
        <f t="shared" si="63"/>
        <v xml:space="preserve">2024/01 </v>
      </c>
      <c r="H646" s="10">
        <f t="shared" si="60"/>
        <v>1</v>
      </c>
      <c r="J646" t="s">
        <v>3252</v>
      </c>
      <c r="K646" t="s">
        <v>736</v>
      </c>
      <c r="L646" t="s">
        <v>3253</v>
      </c>
      <c r="M646" s="8">
        <v>10</v>
      </c>
      <c r="N646" s="12">
        <f t="shared" si="61"/>
        <v>0.5</v>
      </c>
      <c r="O646" t="str">
        <f t="shared" si="64"/>
        <v xml:space="preserve">2024/01 </v>
      </c>
      <c r="P646">
        <f t="shared" si="65"/>
        <v>10</v>
      </c>
      <c r="Q646" t="e">
        <f>VLOOKUP(J646,'구매현황_2301-2603'!$E$2:$I$1312,5,0)</f>
        <v>#N/A</v>
      </c>
      <c r="R646" t="e">
        <f>VLOOKUP(Q646,리드타임!$B$3:$D$10,3,0)</f>
        <v>#N/A</v>
      </c>
      <c r="S646">
        <f t="shared" si="62"/>
        <v>2.25</v>
      </c>
    </row>
    <row r="647" spans="1:19" ht="15.75">
      <c r="A647" s="10">
        <v>646</v>
      </c>
      <c r="B647" s="3" t="s">
        <v>9</v>
      </c>
      <c r="C647" s="2" t="s">
        <v>2373</v>
      </c>
      <c r="D647" s="2" t="s">
        <v>236</v>
      </c>
      <c r="E647" s="2" t="s">
        <v>2374</v>
      </c>
      <c r="F647" s="4">
        <v>1</v>
      </c>
      <c r="G647" s="10" t="str">
        <f t="shared" si="63"/>
        <v xml:space="preserve">2024/01 </v>
      </c>
      <c r="H647" s="10">
        <f t="shared" si="60"/>
        <v>2</v>
      </c>
      <c r="J647" t="s">
        <v>3255</v>
      </c>
      <c r="K647" t="s">
        <v>3254</v>
      </c>
      <c r="L647" t="s">
        <v>5261</v>
      </c>
      <c r="M647" s="8">
        <v>5</v>
      </c>
      <c r="N647" s="12">
        <f t="shared" si="61"/>
        <v>0.25</v>
      </c>
      <c r="O647" t="str">
        <f t="shared" si="64"/>
        <v xml:space="preserve">2024/01 </v>
      </c>
      <c r="P647">
        <f t="shared" si="65"/>
        <v>5</v>
      </c>
      <c r="Q647" t="e">
        <f>VLOOKUP(J647,'구매현황_2301-2603'!$E$2:$I$1312,5,0)</f>
        <v>#N/A</v>
      </c>
      <c r="R647" t="e">
        <f>VLOOKUP(Q647,리드타임!$B$3:$D$10,3,0)</f>
        <v>#N/A</v>
      </c>
      <c r="S647">
        <f t="shared" si="62"/>
        <v>1.125</v>
      </c>
    </row>
    <row r="648" spans="1:19" ht="15.75">
      <c r="A648" s="10">
        <v>647</v>
      </c>
      <c r="B648" s="3" t="s">
        <v>9</v>
      </c>
      <c r="C648" s="2" t="s">
        <v>2375</v>
      </c>
      <c r="D648" s="2" t="s">
        <v>236</v>
      </c>
      <c r="E648" s="2" t="s">
        <v>2376</v>
      </c>
      <c r="F648" s="4">
        <v>10</v>
      </c>
      <c r="G648" s="10" t="str">
        <f t="shared" si="63"/>
        <v xml:space="preserve">2024/04 </v>
      </c>
      <c r="H648" s="10">
        <f t="shared" si="60"/>
        <v>54</v>
      </c>
      <c r="J648" t="s">
        <v>1061</v>
      </c>
      <c r="K648" t="s">
        <v>857</v>
      </c>
      <c r="L648" t="s">
        <v>1062</v>
      </c>
      <c r="M648" s="8">
        <v>128</v>
      </c>
      <c r="N648" s="12">
        <f t="shared" si="61"/>
        <v>6.4</v>
      </c>
      <c r="O648" t="str">
        <f t="shared" si="64"/>
        <v xml:space="preserve">2024/01 </v>
      </c>
      <c r="P648">
        <f t="shared" si="65"/>
        <v>50</v>
      </c>
      <c r="Q648" t="e">
        <f>VLOOKUP(J648,'구매현황_2301-2603'!$E$2:$I$1312,5,0)</f>
        <v>#N/A</v>
      </c>
      <c r="R648" t="e">
        <f>VLOOKUP(Q648,리드타임!$B$3:$D$10,3,0)</f>
        <v>#N/A</v>
      </c>
      <c r="S648">
        <f t="shared" si="62"/>
        <v>28.8</v>
      </c>
    </row>
    <row r="649" spans="1:19" ht="15.75">
      <c r="A649" s="10">
        <v>648</v>
      </c>
      <c r="B649" s="3" t="s">
        <v>9</v>
      </c>
      <c r="C649" s="2" t="s">
        <v>2377</v>
      </c>
      <c r="D649" s="2" t="s">
        <v>236</v>
      </c>
      <c r="E649" s="2" t="s">
        <v>2378</v>
      </c>
      <c r="F649" s="4">
        <v>5</v>
      </c>
      <c r="G649" s="10" t="str">
        <f t="shared" si="63"/>
        <v xml:space="preserve">2024/01 </v>
      </c>
      <c r="H649" s="10">
        <f t="shared" si="60"/>
        <v>20</v>
      </c>
      <c r="J649" t="s">
        <v>1064</v>
      </c>
      <c r="K649" t="s">
        <v>1063</v>
      </c>
      <c r="L649" t="s">
        <v>5261</v>
      </c>
      <c r="M649" s="8">
        <v>2</v>
      </c>
      <c r="N649" s="12">
        <f t="shared" si="61"/>
        <v>0.1</v>
      </c>
      <c r="O649" t="str">
        <f t="shared" si="64"/>
        <v xml:space="preserve">2024/01 </v>
      </c>
      <c r="P649">
        <f t="shared" si="65"/>
        <v>2</v>
      </c>
      <c r="Q649" t="e">
        <f>VLOOKUP(J649,'구매현황_2301-2603'!$E$2:$I$1312,5,0)</f>
        <v>#N/A</v>
      </c>
      <c r="R649" t="e">
        <f>VLOOKUP(Q649,리드타임!$B$3:$D$10,3,0)</f>
        <v>#N/A</v>
      </c>
      <c r="S649">
        <f t="shared" si="62"/>
        <v>0.45</v>
      </c>
    </row>
    <row r="650" spans="1:19" ht="15.75">
      <c r="A650" s="10">
        <v>649</v>
      </c>
      <c r="B650" s="3" t="s">
        <v>9</v>
      </c>
      <c r="C650" s="2" t="s">
        <v>2379</v>
      </c>
      <c r="D650" s="2" t="s">
        <v>236</v>
      </c>
      <c r="E650" s="2" t="s">
        <v>2380</v>
      </c>
      <c r="F650" s="4">
        <v>28</v>
      </c>
      <c r="G650" s="10" t="str">
        <f t="shared" si="63"/>
        <v xml:space="preserve">2024/01 </v>
      </c>
      <c r="H650" s="10">
        <f t="shared" si="60"/>
        <v>36</v>
      </c>
      <c r="J650" t="s">
        <v>1066</v>
      </c>
      <c r="K650" t="s">
        <v>1065</v>
      </c>
      <c r="L650" t="s">
        <v>5261</v>
      </c>
      <c r="M650" s="8">
        <v>2</v>
      </c>
      <c r="N650" s="12">
        <f t="shared" si="61"/>
        <v>0.1</v>
      </c>
      <c r="O650" t="str">
        <f t="shared" si="64"/>
        <v xml:space="preserve">2024/01 </v>
      </c>
      <c r="P650">
        <f t="shared" si="65"/>
        <v>2</v>
      </c>
      <c r="Q650" t="e">
        <f>VLOOKUP(J650,'구매현황_2301-2603'!$E$2:$I$1312,5,0)</f>
        <v>#N/A</v>
      </c>
      <c r="R650" t="e">
        <f>VLOOKUP(Q650,리드타임!$B$3:$D$10,3,0)</f>
        <v>#N/A</v>
      </c>
      <c r="S650">
        <f t="shared" si="62"/>
        <v>0.45</v>
      </c>
    </row>
    <row r="651" spans="1:19" ht="15.75">
      <c r="A651" s="10">
        <v>650</v>
      </c>
      <c r="B651" s="3" t="s">
        <v>9</v>
      </c>
      <c r="C651" s="2" t="s">
        <v>2383</v>
      </c>
      <c r="D651" s="2" t="s">
        <v>252</v>
      </c>
      <c r="E651" s="2" t="s">
        <v>2384</v>
      </c>
      <c r="F651" s="4">
        <v>18</v>
      </c>
      <c r="G651" s="10" t="str">
        <f t="shared" si="63"/>
        <v xml:space="preserve">2024/01 </v>
      </c>
      <c r="H651" s="10">
        <f t="shared" si="60"/>
        <v>50</v>
      </c>
      <c r="J651" t="s">
        <v>3257</v>
      </c>
      <c r="K651" t="s">
        <v>3256</v>
      </c>
      <c r="L651" t="s">
        <v>5261</v>
      </c>
      <c r="M651" s="8">
        <v>4</v>
      </c>
      <c r="N651" s="12">
        <f t="shared" si="61"/>
        <v>0.2</v>
      </c>
      <c r="O651" t="str">
        <f t="shared" si="64"/>
        <v xml:space="preserve">2024/01 </v>
      </c>
      <c r="P651">
        <f t="shared" si="65"/>
        <v>4</v>
      </c>
      <c r="Q651" t="e">
        <f>VLOOKUP(J651,'구매현황_2301-2603'!$E$2:$I$1312,5,0)</f>
        <v>#N/A</v>
      </c>
      <c r="R651" t="e">
        <f>VLOOKUP(Q651,리드타임!$B$3:$D$10,3,0)</f>
        <v>#N/A</v>
      </c>
      <c r="S651">
        <f t="shared" si="62"/>
        <v>0.9</v>
      </c>
    </row>
    <row r="652" spans="1:19" ht="15.75">
      <c r="A652" s="10">
        <v>651</v>
      </c>
      <c r="B652" s="3" t="s">
        <v>9</v>
      </c>
      <c r="C652" s="2" t="s">
        <v>2397</v>
      </c>
      <c r="D652" s="2" t="s">
        <v>236</v>
      </c>
      <c r="E652" s="2" t="s">
        <v>2398</v>
      </c>
      <c r="F652" s="4">
        <v>57</v>
      </c>
      <c r="G652" s="10" t="str">
        <f t="shared" si="63"/>
        <v xml:space="preserve">2024/02 </v>
      </c>
      <c r="H652" s="10">
        <f t="shared" si="60"/>
        <v>440</v>
      </c>
      <c r="J652" t="s">
        <v>1068</v>
      </c>
      <c r="K652" t="s">
        <v>1067</v>
      </c>
      <c r="L652" t="s">
        <v>5261</v>
      </c>
      <c r="M652" s="8">
        <v>14</v>
      </c>
      <c r="N652" s="12">
        <f t="shared" si="61"/>
        <v>0.7</v>
      </c>
      <c r="O652" t="str">
        <f t="shared" si="64"/>
        <v xml:space="preserve">2024/01 </v>
      </c>
      <c r="P652">
        <f t="shared" si="65"/>
        <v>10</v>
      </c>
      <c r="Q652" t="e">
        <f>VLOOKUP(J652,'구매현황_2301-2603'!$E$2:$I$1312,5,0)</f>
        <v>#N/A</v>
      </c>
      <c r="R652" t="e">
        <f>VLOOKUP(Q652,리드타임!$B$3:$D$10,3,0)</f>
        <v>#N/A</v>
      </c>
      <c r="S652">
        <f t="shared" si="62"/>
        <v>3.1499999999999995</v>
      </c>
    </row>
    <row r="653" spans="1:19" ht="15.75">
      <c r="A653" s="10">
        <v>652</v>
      </c>
      <c r="B653" s="3" t="s">
        <v>9</v>
      </c>
      <c r="C653" s="2" t="s">
        <v>2400</v>
      </c>
      <c r="D653" s="2" t="s">
        <v>236</v>
      </c>
      <c r="E653" s="2" t="s">
        <v>2401</v>
      </c>
      <c r="F653" s="4">
        <v>43</v>
      </c>
      <c r="G653" s="10" t="str">
        <f t="shared" si="63"/>
        <v xml:space="preserve">2024/10 </v>
      </c>
      <c r="H653" s="10">
        <f t="shared" si="60"/>
        <v>199</v>
      </c>
      <c r="J653" t="s">
        <v>1069</v>
      </c>
      <c r="K653" t="s">
        <v>789</v>
      </c>
      <c r="L653" t="s">
        <v>1070</v>
      </c>
      <c r="M653" s="8">
        <v>1480</v>
      </c>
      <c r="N653" s="12">
        <f t="shared" si="61"/>
        <v>74</v>
      </c>
      <c r="O653" t="str">
        <f t="shared" si="64"/>
        <v xml:space="preserve">2024/01 </v>
      </c>
      <c r="P653">
        <f t="shared" si="65"/>
        <v>1480</v>
      </c>
      <c r="Q653" t="e">
        <f>VLOOKUP(J653,'구매현황_2301-2603'!$E$2:$I$1312,5,0)</f>
        <v>#N/A</v>
      </c>
      <c r="R653" t="e">
        <f>VLOOKUP(Q653,리드타임!$B$3:$D$10,3,0)</f>
        <v>#N/A</v>
      </c>
      <c r="S653">
        <f t="shared" si="62"/>
        <v>333</v>
      </c>
    </row>
    <row r="654" spans="1:19" ht="15.75">
      <c r="A654" s="10">
        <v>653</v>
      </c>
      <c r="B654" s="3" t="s">
        <v>9</v>
      </c>
      <c r="C654" s="2" t="s">
        <v>2402</v>
      </c>
      <c r="D654" s="2" t="s">
        <v>236</v>
      </c>
      <c r="E654" s="2" t="s">
        <v>2403</v>
      </c>
      <c r="F654" s="4">
        <v>25</v>
      </c>
      <c r="G654" s="10" t="str">
        <f t="shared" si="63"/>
        <v xml:space="preserve">2024/01 </v>
      </c>
      <c r="H654" s="10">
        <f t="shared" si="60"/>
        <v>57</v>
      </c>
      <c r="J654" t="s">
        <v>1071</v>
      </c>
      <c r="K654" t="s">
        <v>759</v>
      </c>
      <c r="L654" t="s">
        <v>1072</v>
      </c>
      <c r="M654" s="8">
        <v>4628</v>
      </c>
      <c r="N654" s="12">
        <f t="shared" si="61"/>
        <v>231.4</v>
      </c>
      <c r="O654" t="str">
        <f t="shared" si="64"/>
        <v xml:space="preserve">2024/07 </v>
      </c>
      <c r="P654">
        <f t="shared" si="65"/>
        <v>1500</v>
      </c>
      <c r="Q654" t="str">
        <f>VLOOKUP(J654,'구매현황_2301-2603'!$E$2:$I$1312,5,0)</f>
        <v>Fiberwit Link Communication Co.,LTD</v>
      </c>
      <c r="R654">
        <f>VLOOKUP(Q654,리드타임!$B$3:$D$10,3,0)</f>
        <v>60</v>
      </c>
      <c r="S654">
        <f t="shared" si="62"/>
        <v>694.2</v>
      </c>
    </row>
    <row r="655" spans="1:19" ht="15.75">
      <c r="A655" s="10">
        <v>654</v>
      </c>
      <c r="B655" s="3" t="s">
        <v>9</v>
      </c>
      <c r="C655" s="2" t="s">
        <v>2404</v>
      </c>
      <c r="D655" s="2" t="s">
        <v>236</v>
      </c>
      <c r="E655" s="2" t="s">
        <v>2405</v>
      </c>
      <c r="F655" s="4">
        <v>17</v>
      </c>
      <c r="G655" s="10" t="str">
        <f t="shared" si="63"/>
        <v xml:space="preserve">2024/01 </v>
      </c>
      <c r="H655" s="10">
        <f t="shared" si="60"/>
        <v>89</v>
      </c>
      <c r="J655" t="s">
        <v>1073</v>
      </c>
      <c r="K655" t="s">
        <v>789</v>
      </c>
      <c r="L655" t="s">
        <v>1074</v>
      </c>
      <c r="M655" s="8">
        <v>4120</v>
      </c>
      <c r="N655" s="12">
        <f t="shared" si="61"/>
        <v>206</v>
      </c>
      <c r="O655" t="str">
        <f t="shared" si="64"/>
        <v xml:space="preserve">2024/01 </v>
      </c>
      <c r="P655">
        <f t="shared" si="65"/>
        <v>1000</v>
      </c>
      <c r="Q655" t="e">
        <f>VLOOKUP(J655,'구매현황_2301-2603'!$E$2:$I$1312,5,0)</f>
        <v>#N/A</v>
      </c>
      <c r="R655" t="e">
        <f>VLOOKUP(Q655,리드타임!$B$3:$D$10,3,0)</f>
        <v>#N/A</v>
      </c>
      <c r="S655">
        <f t="shared" si="62"/>
        <v>927.00000000000011</v>
      </c>
    </row>
    <row r="656" spans="1:19" ht="15.75">
      <c r="A656" s="10">
        <v>655</v>
      </c>
      <c r="B656" s="3" t="s">
        <v>9</v>
      </c>
      <c r="C656" s="2" t="s">
        <v>2406</v>
      </c>
      <c r="D656" s="2" t="s">
        <v>236</v>
      </c>
      <c r="E656" s="2" t="s">
        <v>2407</v>
      </c>
      <c r="F656" s="4">
        <v>28</v>
      </c>
      <c r="G656" s="10" t="str">
        <f t="shared" si="63"/>
        <v xml:space="preserve">2024/01 </v>
      </c>
      <c r="H656" s="10">
        <f t="shared" si="60"/>
        <v>89</v>
      </c>
      <c r="J656" t="s">
        <v>1075</v>
      </c>
      <c r="K656" t="s">
        <v>822</v>
      </c>
      <c r="L656" t="s">
        <v>1076</v>
      </c>
      <c r="M656" s="8">
        <v>31318</v>
      </c>
      <c r="N656" s="12">
        <f t="shared" si="61"/>
        <v>1565.9</v>
      </c>
      <c r="O656" t="str">
        <f t="shared" si="64"/>
        <v xml:space="preserve">2025/12 </v>
      </c>
      <c r="P656">
        <f t="shared" si="65"/>
        <v>7100</v>
      </c>
      <c r="Q656" t="str">
        <f>VLOOKUP(J656,'구매현황_2301-2603'!$E$2:$I$1312,5,0)</f>
        <v>Fiberwit Link Communication Co.,LTD</v>
      </c>
      <c r="R656">
        <f>VLOOKUP(Q656,리드타임!$B$3:$D$10,3,0)</f>
        <v>60</v>
      </c>
      <c r="S656">
        <f t="shared" si="62"/>
        <v>4697.7</v>
      </c>
    </row>
    <row r="657" spans="1:19" ht="15.75">
      <c r="A657" s="10">
        <v>656</v>
      </c>
      <c r="B657" s="3" t="s">
        <v>9</v>
      </c>
      <c r="C657" s="2" t="s">
        <v>2410</v>
      </c>
      <c r="D657" s="2" t="s">
        <v>223</v>
      </c>
      <c r="E657" s="2" t="s">
        <v>52</v>
      </c>
      <c r="F657" s="4">
        <v>6</v>
      </c>
      <c r="G657" s="10" t="str">
        <f t="shared" si="63"/>
        <v xml:space="preserve">2024/02 </v>
      </c>
      <c r="H657" s="10">
        <f t="shared" si="60"/>
        <v>53</v>
      </c>
      <c r="J657" t="s">
        <v>1078</v>
      </c>
      <c r="K657" t="s">
        <v>1077</v>
      </c>
      <c r="L657" t="s">
        <v>5261</v>
      </c>
      <c r="M657" s="8">
        <v>56</v>
      </c>
      <c r="N657" s="12">
        <f t="shared" si="61"/>
        <v>2.8</v>
      </c>
      <c r="O657" t="str">
        <f t="shared" si="64"/>
        <v xml:space="preserve">2024/03 </v>
      </c>
      <c r="P657">
        <f t="shared" si="65"/>
        <v>56</v>
      </c>
      <c r="Q657" t="e">
        <f>VLOOKUP(J657,'구매현황_2301-2603'!$E$2:$I$1312,5,0)</f>
        <v>#N/A</v>
      </c>
      <c r="R657" t="e">
        <f>VLOOKUP(Q657,리드타임!$B$3:$D$10,3,0)</f>
        <v>#N/A</v>
      </c>
      <c r="S657">
        <f t="shared" si="62"/>
        <v>12.599999999999998</v>
      </c>
    </row>
    <row r="658" spans="1:19" ht="15.75">
      <c r="A658" s="10">
        <v>657</v>
      </c>
      <c r="B658" s="3" t="s">
        <v>9</v>
      </c>
      <c r="C658" s="2" t="s">
        <v>2411</v>
      </c>
      <c r="D658" s="2" t="s">
        <v>223</v>
      </c>
      <c r="E658" s="2" t="s">
        <v>104</v>
      </c>
      <c r="F658" s="4">
        <v>6</v>
      </c>
      <c r="G658" s="10" t="str">
        <f t="shared" si="63"/>
        <v xml:space="preserve">2024/01 </v>
      </c>
      <c r="H658" s="10">
        <f t="shared" si="60"/>
        <v>50</v>
      </c>
      <c r="J658" t="s">
        <v>1079</v>
      </c>
      <c r="K658" t="s">
        <v>789</v>
      </c>
      <c r="L658" t="s">
        <v>1080</v>
      </c>
      <c r="M658" s="8">
        <v>4500</v>
      </c>
      <c r="N658" s="12">
        <f t="shared" si="61"/>
        <v>225</v>
      </c>
      <c r="O658" t="str">
        <f t="shared" si="64"/>
        <v xml:space="preserve">2024/11 </v>
      </c>
      <c r="P658">
        <f t="shared" si="65"/>
        <v>2000</v>
      </c>
      <c r="Q658" t="str">
        <f>VLOOKUP(J658,'구매현황_2301-2603'!$E$2:$I$1312,5,0)</f>
        <v>Fiberwit Link Communication Co.,LTD</v>
      </c>
      <c r="R658">
        <f>VLOOKUP(Q658,리드타임!$B$3:$D$10,3,0)</f>
        <v>60</v>
      </c>
      <c r="S658">
        <f t="shared" si="62"/>
        <v>675</v>
      </c>
    </row>
    <row r="659" spans="1:19" ht="15.75">
      <c r="A659" s="10">
        <v>658</v>
      </c>
      <c r="B659" s="3" t="s">
        <v>9</v>
      </c>
      <c r="C659" s="2" t="s">
        <v>2413</v>
      </c>
      <c r="D659" s="2" t="s">
        <v>223</v>
      </c>
      <c r="E659" s="2" t="s">
        <v>65</v>
      </c>
      <c r="F659" s="4">
        <v>3</v>
      </c>
      <c r="G659" s="10" t="str">
        <f t="shared" si="63"/>
        <v xml:space="preserve">2024/01 </v>
      </c>
      <c r="H659" s="10">
        <f t="shared" si="60"/>
        <v>5</v>
      </c>
      <c r="J659" t="s">
        <v>1081</v>
      </c>
      <c r="K659" t="s">
        <v>759</v>
      </c>
      <c r="L659" t="s">
        <v>1082</v>
      </c>
      <c r="M659" s="8">
        <v>4500</v>
      </c>
      <c r="N659" s="12">
        <f t="shared" si="61"/>
        <v>225</v>
      </c>
      <c r="O659" t="str">
        <f t="shared" si="64"/>
        <v xml:space="preserve">2024/12 </v>
      </c>
      <c r="P659">
        <f t="shared" si="65"/>
        <v>3000</v>
      </c>
      <c r="Q659" t="str">
        <f>VLOOKUP(J659,'구매현황_2301-2603'!$E$2:$I$1312,5,0)</f>
        <v>Fiberwit Link Communication Co.,LTD</v>
      </c>
      <c r="R659">
        <f>VLOOKUP(Q659,리드타임!$B$3:$D$10,3,0)</f>
        <v>60</v>
      </c>
      <c r="S659">
        <f t="shared" si="62"/>
        <v>675</v>
      </c>
    </row>
    <row r="660" spans="1:19" ht="15.75">
      <c r="A660" s="10">
        <v>659</v>
      </c>
      <c r="B660" s="3" t="s">
        <v>9</v>
      </c>
      <c r="C660" s="2" t="s">
        <v>2417</v>
      </c>
      <c r="D660" s="2" t="s">
        <v>264</v>
      </c>
      <c r="E660" s="2" t="s">
        <v>383</v>
      </c>
      <c r="F660" s="4">
        <v>20</v>
      </c>
      <c r="G660" s="10" t="str">
        <f t="shared" si="63"/>
        <v xml:space="preserve">2024/01 </v>
      </c>
      <c r="H660" s="10">
        <f t="shared" si="60"/>
        <v>20</v>
      </c>
      <c r="J660" t="s">
        <v>1083</v>
      </c>
      <c r="K660" t="s">
        <v>822</v>
      </c>
      <c r="L660" t="s">
        <v>1084</v>
      </c>
      <c r="M660" s="8">
        <v>1000</v>
      </c>
      <c r="N660" s="12">
        <f t="shared" si="61"/>
        <v>50</v>
      </c>
      <c r="O660" t="str">
        <f t="shared" si="64"/>
        <v xml:space="preserve">2024/01 </v>
      </c>
      <c r="P660">
        <f t="shared" si="65"/>
        <v>1000</v>
      </c>
      <c r="Q660" t="str">
        <f>VLOOKUP(J660,'구매현황_2301-2603'!$E$2:$I$1312,5,0)</f>
        <v>Fiberwit Link Communication Co.,LTD</v>
      </c>
      <c r="R660">
        <f>VLOOKUP(Q660,리드타임!$B$3:$D$10,3,0)</f>
        <v>60</v>
      </c>
      <c r="S660">
        <f t="shared" si="62"/>
        <v>150</v>
      </c>
    </row>
    <row r="661" spans="1:19" ht="15.75">
      <c r="A661" s="10">
        <v>660</v>
      </c>
      <c r="B661" s="3" t="s">
        <v>9</v>
      </c>
      <c r="C661" s="2" t="s">
        <v>2418</v>
      </c>
      <c r="D661" s="2" t="s">
        <v>2287</v>
      </c>
      <c r="E661" s="2" t="s">
        <v>2419</v>
      </c>
      <c r="F661" s="4">
        <v>10</v>
      </c>
      <c r="G661" s="10" t="str">
        <f t="shared" si="63"/>
        <v xml:space="preserve">2024/01 </v>
      </c>
      <c r="H661" s="10">
        <f t="shared" si="60"/>
        <v>30</v>
      </c>
      <c r="J661" t="s">
        <v>3259</v>
      </c>
      <c r="K661" t="s">
        <v>3258</v>
      </c>
      <c r="L661" t="s">
        <v>5261</v>
      </c>
      <c r="M661" s="8">
        <v>4</v>
      </c>
      <c r="N661" s="12">
        <f t="shared" si="61"/>
        <v>0.2</v>
      </c>
      <c r="O661" t="str">
        <f t="shared" si="64"/>
        <v xml:space="preserve">2024/01 </v>
      </c>
      <c r="P661">
        <f t="shared" si="65"/>
        <v>4</v>
      </c>
      <c r="Q661" t="e">
        <f>VLOOKUP(J661,'구매현황_2301-2603'!$E$2:$I$1312,5,0)</f>
        <v>#N/A</v>
      </c>
      <c r="R661" t="e">
        <f>VLOOKUP(Q661,리드타임!$B$3:$D$10,3,0)</f>
        <v>#N/A</v>
      </c>
      <c r="S661">
        <f t="shared" si="62"/>
        <v>0.9</v>
      </c>
    </row>
    <row r="662" spans="1:19" ht="15.75">
      <c r="A662" s="10">
        <v>661</v>
      </c>
      <c r="B662" s="3" t="s">
        <v>9</v>
      </c>
      <c r="C662" s="2" t="s">
        <v>2422</v>
      </c>
      <c r="D662" s="2" t="s">
        <v>2287</v>
      </c>
      <c r="E662" s="2" t="s">
        <v>2423</v>
      </c>
      <c r="F662" s="4">
        <v>12</v>
      </c>
      <c r="G662" s="10" t="str">
        <f t="shared" si="63"/>
        <v xml:space="preserve">2024/01 </v>
      </c>
      <c r="H662" s="10">
        <f t="shared" si="60"/>
        <v>30</v>
      </c>
      <c r="J662" t="s">
        <v>1086</v>
      </c>
      <c r="K662" t="s">
        <v>1085</v>
      </c>
      <c r="L662" t="s">
        <v>1087</v>
      </c>
      <c r="M662" s="8">
        <v>20</v>
      </c>
      <c r="N662" s="12">
        <f t="shared" si="61"/>
        <v>1</v>
      </c>
      <c r="O662" t="str">
        <f t="shared" si="64"/>
        <v xml:space="preserve">2024/01 </v>
      </c>
      <c r="P662">
        <f t="shared" si="65"/>
        <v>10</v>
      </c>
      <c r="Q662" t="e">
        <f>VLOOKUP(J662,'구매현황_2301-2603'!$E$2:$I$1312,5,0)</f>
        <v>#N/A</v>
      </c>
      <c r="R662" t="e">
        <f>VLOOKUP(Q662,리드타임!$B$3:$D$10,3,0)</f>
        <v>#N/A</v>
      </c>
      <c r="S662">
        <f t="shared" si="62"/>
        <v>4.5</v>
      </c>
    </row>
    <row r="663" spans="1:19" ht="15.75">
      <c r="A663" s="10">
        <v>662</v>
      </c>
      <c r="B663" s="3" t="s">
        <v>9</v>
      </c>
      <c r="C663" s="2" t="s">
        <v>2426</v>
      </c>
      <c r="D663" s="2" t="s">
        <v>2287</v>
      </c>
      <c r="E663" s="2" t="s">
        <v>2427</v>
      </c>
      <c r="F663" s="4">
        <v>12</v>
      </c>
      <c r="G663" s="10" t="str">
        <f t="shared" si="63"/>
        <v xml:space="preserve">2024/03 </v>
      </c>
      <c r="H663" s="10">
        <f t="shared" si="60"/>
        <v>12</v>
      </c>
      <c r="J663" t="s">
        <v>3261</v>
      </c>
      <c r="K663" t="s">
        <v>3260</v>
      </c>
      <c r="L663" t="s">
        <v>5261</v>
      </c>
      <c r="M663" s="8">
        <v>1</v>
      </c>
      <c r="N663" s="12">
        <f t="shared" si="61"/>
        <v>0.05</v>
      </c>
      <c r="O663" t="str">
        <f t="shared" si="64"/>
        <v xml:space="preserve">2024/01 </v>
      </c>
      <c r="P663">
        <f t="shared" si="65"/>
        <v>1</v>
      </c>
      <c r="Q663" t="e">
        <f>VLOOKUP(J663,'구매현황_2301-2603'!$E$2:$I$1312,5,0)</f>
        <v>#N/A</v>
      </c>
      <c r="R663" t="e">
        <f>VLOOKUP(Q663,리드타임!$B$3:$D$10,3,0)</f>
        <v>#N/A</v>
      </c>
      <c r="S663">
        <f t="shared" si="62"/>
        <v>0.22500000000000001</v>
      </c>
    </row>
    <row r="664" spans="1:19" ht="15.75">
      <c r="A664" s="10">
        <v>663</v>
      </c>
      <c r="B664" s="3" t="s">
        <v>9</v>
      </c>
      <c r="C664" s="2" t="s">
        <v>2428</v>
      </c>
      <c r="D664" s="2" t="s">
        <v>2303</v>
      </c>
      <c r="E664" s="2" t="s">
        <v>2429</v>
      </c>
      <c r="F664" s="4">
        <v>20</v>
      </c>
      <c r="G664" s="10" t="str">
        <f t="shared" si="63"/>
        <v xml:space="preserve">2024/01 </v>
      </c>
      <c r="H664" s="10">
        <f t="shared" si="60"/>
        <v>20</v>
      </c>
      <c r="J664" t="s">
        <v>3262</v>
      </c>
      <c r="K664" t="s">
        <v>572</v>
      </c>
      <c r="L664" t="s">
        <v>3263</v>
      </c>
      <c r="M664" s="8">
        <v>100</v>
      </c>
      <c r="N664" s="12">
        <f t="shared" si="61"/>
        <v>5</v>
      </c>
      <c r="O664" t="str">
        <f t="shared" si="64"/>
        <v xml:space="preserve">2024/01 </v>
      </c>
      <c r="P664">
        <f t="shared" si="65"/>
        <v>80</v>
      </c>
      <c r="Q664" t="e">
        <f>VLOOKUP(J664,'구매현황_2301-2603'!$E$2:$I$1312,5,0)</f>
        <v>#N/A</v>
      </c>
      <c r="R664" t="e">
        <f>VLOOKUP(Q664,리드타임!$B$3:$D$10,3,0)</f>
        <v>#N/A</v>
      </c>
      <c r="S664">
        <f t="shared" si="62"/>
        <v>22.5</v>
      </c>
    </row>
    <row r="665" spans="1:19" ht="15.75">
      <c r="A665" s="10">
        <v>664</v>
      </c>
      <c r="B665" s="3" t="s">
        <v>9</v>
      </c>
      <c r="C665" s="2" t="s">
        <v>2430</v>
      </c>
      <c r="D665" s="2" t="s">
        <v>2303</v>
      </c>
      <c r="E665" s="2" t="s">
        <v>2431</v>
      </c>
      <c r="F665" s="4">
        <v>20</v>
      </c>
      <c r="G665" s="10" t="str">
        <f t="shared" si="63"/>
        <v xml:space="preserve">2024/01 </v>
      </c>
      <c r="H665" s="10">
        <f t="shared" si="60"/>
        <v>20</v>
      </c>
      <c r="J665" t="s">
        <v>1088</v>
      </c>
      <c r="K665" t="s">
        <v>819</v>
      </c>
      <c r="L665" t="s">
        <v>1089</v>
      </c>
      <c r="M665" s="8">
        <v>60</v>
      </c>
      <c r="N665" s="12">
        <f t="shared" si="61"/>
        <v>3</v>
      </c>
      <c r="O665" t="str">
        <f t="shared" si="64"/>
        <v xml:space="preserve">2024/01 </v>
      </c>
      <c r="P665">
        <f t="shared" si="65"/>
        <v>60</v>
      </c>
      <c r="Q665" t="e">
        <f>VLOOKUP(J665,'구매현황_2301-2603'!$E$2:$I$1312,5,0)</f>
        <v>#N/A</v>
      </c>
      <c r="R665" t="e">
        <f>VLOOKUP(Q665,리드타임!$B$3:$D$10,3,0)</f>
        <v>#N/A</v>
      </c>
      <c r="S665">
        <f t="shared" si="62"/>
        <v>13.5</v>
      </c>
    </row>
    <row r="666" spans="1:19" ht="15.75">
      <c r="A666" s="10">
        <v>665</v>
      </c>
      <c r="B666" s="3" t="s">
        <v>9</v>
      </c>
      <c r="C666" s="2" t="s">
        <v>2432</v>
      </c>
      <c r="D666" s="2" t="s">
        <v>267</v>
      </c>
      <c r="E666" s="2" t="s">
        <v>2433</v>
      </c>
      <c r="F666" s="4">
        <v>56</v>
      </c>
      <c r="G666" s="10" t="str">
        <f t="shared" si="63"/>
        <v xml:space="preserve">2024/02 </v>
      </c>
      <c r="H666" s="10">
        <f t="shared" si="60"/>
        <v>245</v>
      </c>
      <c r="J666" t="s">
        <v>1090</v>
      </c>
      <c r="K666" t="s">
        <v>366</v>
      </c>
      <c r="L666" t="s">
        <v>1091</v>
      </c>
      <c r="M666" s="8">
        <v>2803</v>
      </c>
      <c r="N666" s="12">
        <f t="shared" si="61"/>
        <v>140.15</v>
      </c>
      <c r="O666" t="str">
        <f t="shared" si="64"/>
        <v xml:space="preserve">2024/07 </v>
      </c>
      <c r="P666">
        <f t="shared" si="65"/>
        <v>1003</v>
      </c>
      <c r="Q666" t="str">
        <f>VLOOKUP(J666,'구매현황_2301-2603'!$E$2:$I$1312,5,0)</f>
        <v>Fiberwit Link Communication Co.,LTD</v>
      </c>
      <c r="R666">
        <f>VLOOKUP(Q666,리드타임!$B$3:$D$10,3,0)</f>
        <v>60</v>
      </c>
      <c r="S666">
        <f t="shared" si="62"/>
        <v>420.45000000000005</v>
      </c>
    </row>
    <row r="667" spans="1:19" ht="15.75">
      <c r="A667" s="10">
        <v>666</v>
      </c>
      <c r="B667" s="3" t="s">
        <v>9</v>
      </c>
      <c r="C667" s="2" t="s">
        <v>2436</v>
      </c>
      <c r="D667" s="2" t="s">
        <v>267</v>
      </c>
      <c r="E667" s="2" t="s">
        <v>2437</v>
      </c>
      <c r="F667" s="4">
        <v>62</v>
      </c>
      <c r="G667" s="10" t="str">
        <f t="shared" si="63"/>
        <v xml:space="preserve">2025/02 </v>
      </c>
      <c r="H667" s="10">
        <f t="shared" si="60"/>
        <v>578</v>
      </c>
      <c r="J667" t="s">
        <v>1093</v>
      </c>
      <c r="K667" t="s">
        <v>1092</v>
      </c>
      <c r="L667" t="s">
        <v>5261</v>
      </c>
      <c r="M667" s="8">
        <v>16</v>
      </c>
      <c r="N667" s="12">
        <f t="shared" si="61"/>
        <v>0.8</v>
      </c>
      <c r="O667" t="str">
        <f t="shared" si="64"/>
        <v xml:space="preserve">2024/01 </v>
      </c>
      <c r="P667">
        <f t="shared" si="65"/>
        <v>16</v>
      </c>
      <c r="Q667" t="e">
        <f>VLOOKUP(J667,'구매현황_2301-2603'!$E$2:$I$1312,5,0)</f>
        <v>#N/A</v>
      </c>
      <c r="R667" t="e">
        <f>VLOOKUP(Q667,리드타임!$B$3:$D$10,3,0)</f>
        <v>#N/A</v>
      </c>
      <c r="S667">
        <f t="shared" si="62"/>
        <v>3.6</v>
      </c>
    </row>
    <row r="668" spans="1:19" ht="15.75">
      <c r="A668" s="10">
        <v>667</v>
      </c>
      <c r="B668" s="3" t="s">
        <v>9</v>
      </c>
      <c r="C668" s="2" t="s">
        <v>2440</v>
      </c>
      <c r="D668" s="2" t="s">
        <v>267</v>
      </c>
      <c r="E668" s="2" t="s">
        <v>2441</v>
      </c>
      <c r="F668" s="4">
        <v>85</v>
      </c>
      <c r="G668" s="10" t="str">
        <f t="shared" si="63"/>
        <v xml:space="preserve">2025/02 </v>
      </c>
      <c r="H668" s="10">
        <f t="shared" si="60"/>
        <v>205</v>
      </c>
      <c r="J668" t="s">
        <v>1095</v>
      </c>
      <c r="K668" t="s">
        <v>1094</v>
      </c>
      <c r="L668" t="s">
        <v>5261</v>
      </c>
      <c r="M668" s="8">
        <v>13</v>
      </c>
      <c r="N668" s="12">
        <f t="shared" si="61"/>
        <v>0.65</v>
      </c>
      <c r="O668" t="str">
        <f t="shared" si="64"/>
        <v xml:space="preserve">2024/01 </v>
      </c>
      <c r="P668">
        <f t="shared" si="65"/>
        <v>10</v>
      </c>
      <c r="Q668" t="e">
        <f>VLOOKUP(J668,'구매현황_2301-2603'!$E$2:$I$1312,5,0)</f>
        <v>#N/A</v>
      </c>
      <c r="R668" t="e">
        <f>VLOOKUP(Q668,리드타임!$B$3:$D$10,3,0)</f>
        <v>#N/A</v>
      </c>
      <c r="S668">
        <f t="shared" si="62"/>
        <v>2.9250000000000003</v>
      </c>
    </row>
    <row r="669" spans="1:19" ht="15.75">
      <c r="A669" s="10">
        <v>668</v>
      </c>
      <c r="B669" s="3" t="s">
        <v>9</v>
      </c>
      <c r="C669" s="2" t="s">
        <v>2442</v>
      </c>
      <c r="D669" s="2" t="s">
        <v>267</v>
      </c>
      <c r="E669" s="2" t="s">
        <v>2443</v>
      </c>
      <c r="F669" s="4">
        <v>10</v>
      </c>
      <c r="G669" s="10" t="str">
        <f t="shared" si="63"/>
        <v xml:space="preserve">2024/01 </v>
      </c>
      <c r="H669" s="10">
        <f t="shared" si="60"/>
        <v>160</v>
      </c>
      <c r="J669" t="s">
        <v>1097</v>
      </c>
      <c r="K669" t="s">
        <v>1096</v>
      </c>
      <c r="L669" t="s">
        <v>5261</v>
      </c>
      <c r="M669" s="8">
        <v>11</v>
      </c>
      <c r="N669" s="12">
        <f t="shared" si="61"/>
        <v>0.55000000000000004</v>
      </c>
      <c r="O669" t="str">
        <f t="shared" si="64"/>
        <v xml:space="preserve">2024/01 </v>
      </c>
      <c r="P669">
        <f t="shared" si="65"/>
        <v>11</v>
      </c>
      <c r="Q669" t="e">
        <f>VLOOKUP(J669,'구매현황_2301-2603'!$E$2:$I$1312,5,0)</f>
        <v>#N/A</v>
      </c>
      <c r="R669" t="e">
        <f>VLOOKUP(Q669,리드타임!$B$3:$D$10,3,0)</f>
        <v>#N/A</v>
      </c>
      <c r="S669">
        <f t="shared" si="62"/>
        <v>2.4750000000000005</v>
      </c>
    </row>
    <row r="670" spans="1:19" ht="15.75">
      <c r="A670" s="10">
        <v>669</v>
      </c>
      <c r="B670" s="3" t="s">
        <v>9</v>
      </c>
      <c r="C670" s="2" t="s">
        <v>2444</v>
      </c>
      <c r="D670" s="2" t="s">
        <v>267</v>
      </c>
      <c r="E670" s="2" t="s">
        <v>2445</v>
      </c>
      <c r="F670" s="4">
        <v>50</v>
      </c>
      <c r="G670" s="10" t="str">
        <f t="shared" si="63"/>
        <v xml:space="preserve">2024/02 </v>
      </c>
      <c r="H670" s="10">
        <f t="shared" si="60"/>
        <v>81</v>
      </c>
      <c r="J670" t="s">
        <v>1098</v>
      </c>
      <c r="K670" t="s">
        <v>560</v>
      </c>
      <c r="L670" t="s">
        <v>1099</v>
      </c>
      <c r="M670" s="8">
        <v>80</v>
      </c>
      <c r="N670" s="12">
        <f t="shared" si="61"/>
        <v>4</v>
      </c>
      <c r="O670" t="str">
        <f t="shared" si="64"/>
        <v xml:space="preserve">2024/01 </v>
      </c>
      <c r="P670">
        <f t="shared" si="65"/>
        <v>60</v>
      </c>
      <c r="Q670" t="e">
        <f>VLOOKUP(J670,'구매현황_2301-2603'!$E$2:$I$1312,5,0)</f>
        <v>#N/A</v>
      </c>
      <c r="R670" t="e">
        <f>VLOOKUP(Q670,리드타임!$B$3:$D$10,3,0)</f>
        <v>#N/A</v>
      </c>
      <c r="S670">
        <f t="shared" si="62"/>
        <v>18</v>
      </c>
    </row>
    <row r="671" spans="1:19" ht="15.75">
      <c r="A671" s="10">
        <v>670</v>
      </c>
      <c r="B671" s="3" t="s">
        <v>9</v>
      </c>
      <c r="C671" s="2" t="s">
        <v>2450</v>
      </c>
      <c r="D671" s="2" t="s">
        <v>267</v>
      </c>
      <c r="E671" s="2" t="s">
        <v>2451</v>
      </c>
      <c r="F671" s="4">
        <v>5</v>
      </c>
      <c r="G671" s="10" t="str">
        <f t="shared" si="63"/>
        <v xml:space="preserve">2024/01 </v>
      </c>
      <c r="H671" s="10">
        <f t="shared" si="60"/>
        <v>30</v>
      </c>
      <c r="J671" t="s">
        <v>1101</v>
      </c>
      <c r="K671" t="s">
        <v>1100</v>
      </c>
      <c r="L671" t="s">
        <v>5261</v>
      </c>
      <c r="M671" s="8">
        <v>41</v>
      </c>
      <c r="N671" s="12">
        <f t="shared" si="61"/>
        <v>2.0499999999999998</v>
      </c>
      <c r="O671" t="str">
        <f t="shared" si="64"/>
        <v xml:space="preserve">2024/04 </v>
      </c>
      <c r="P671">
        <f t="shared" si="65"/>
        <v>38</v>
      </c>
      <c r="Q671" t="e">
        <f>VLOOKUP(J671,'구매현황_2301-2603'!$E$2:$I$1312,5,0)</f>
        <v>#N/A</v>
      </c>
      <c r="R671" t="e">
        <f>VLOOKUP(Q671,리드타임!$B$3:$D$10,3,0)</f>
        <v>#N/A</v>
      </c>
      <c r="S671">
        <f t="shared" si="62"/>
        <v>9.2249999999999996</v>
      </c>
    </row>
    <row r="672" spans="1:19" ht="15.75">
      <c r="A672" s="10">
        <v>671</v>
      </c>
      <c r="B672" s="3" t="s">
        <v>9</v>
      </c>
      <c r="C672" s="2" t="s">
        <v>2461</v>
      </c>
      <c r="D672" s="2" t="s">
        <v>271</v>
      </c>
      <c r="E672" s="2" t="s">
        <v>2462</v>
      </c>
      <c r="F672" s="4">
        <v>3</v>
      </c>
      <c r="G672" s="10" t="str">
        <f t="shared" si="63"/>
        <v xml:space="preserve">2024/01 </v>
      </c>
      <c r="H672" s="10">
        <f t="shared" si="60"/>
        <v>135</v>
      </c>
      <c r="J672" t="s">
        <v>1103</v>
      </c>
      <c r="K672" t="s">
        <v>1102</v>
      </c>
      <c r="L672" t="s">
        <v>5261</v>
      </c>
      <c r="M672" s="8">
        <v>6</v>
      </c>
      <c r="N672" s="12">
        <f t="shared" si="61"/>
        <v>0.3</v>
      </c>
      <c r="O672" t="str">
        <f t="shared" si="64"/>
        <v xml:space="preserve">2024/01 </v>
      </c>
      <c r="P672">
        <f t="shared" si="65"/>
        <v>3</v>
      </c>
      <c r="Q672" t="e">
        <f>VLOOKUP(J672,'구매현황_2301-2603'!$E$2:$I$1312,5,0)</f>
        <v>#N/A</v>
      </c>
      <c r="R672" t="e">
        <f>VLOOKUP(Q672,리드타임!$B$3:$D$10,3,0)</f>
        <v>#N/A</v>
      </c>
      <c r="S672">
        <f t="shared" si="62"/>
        <v>1.3499999999999999</v>
      </c>
    </row>
    <row r="673" spans="1:19" ht="15.75">
      <c r="A673" s="10">
        <v>672</v>
      </c>
      <c r="B673" s="3" t="s">
        <v>9</v>
      </c>
      <c r="C673" s="2" t="s">
        <v>2463</v>
      </c>
      <c r="D673" s="2" t="s">
        <v>271</v>
      </c>
      <c r="E673" s="2" t="s">
        <v>2464</v>
      </c>
      <c r="F673" s="4">
        <v>112</v>
      </c>
      <c r="G673" s="10" t="str">
        <f t="shared" si="63"/>
        <v xml:space="preserve">2025/03 </v>
      </c>
      <c r="H673" s="10">
        <f t="shared" si="60"/>
        <v>324</v>
      </c>
      <c r="J673" t="s">
        <v>3265</v>
      </c>
      <c r="K673" t="s">
        <v>3264</v>
      </c>
      <c r="L673" t="s">
        <v>3266</v>
      </c>
      <c r="M673" s="8">
        <v>33</v>
      </c>
      <c r="N673" s="12">
        <f t="shared" si="61"/>
        <v>1.65</v>
      </c>
      <c r="O673" t="str">
        <f t="shared" si="64"/>
        <v xml:space="preserve">2024/01 </v>
      </c>
      <c r="P673">
        <f t="shared" si="65"/>
        <v>23</v>
      </c>
      <c r="Q673" t="e">
        <f>VLOOKUP(J673,'구매현황_2301-2603'!$E$2:$I$1312,5,0)</f>
        <v>#N/A</v>
      </c>
      <c r="R673" t="e">
        <f>VLOOKUP(Q673,리드타임!$B$3:$D$10,3,0)</f>
        <v>#N/A</v>
      </c>
      <c r="S673">
        <f t="shared" si="62"/>
        <v>7.4249999999999989</v>
      </c>
    </row>
    <row r="674" spans="1:19" ht="15.75">
      <c r="A674" s="10">
        <v>673</v>
      </c>
      <c r="B674" s="3" t="s">
        <v>9</v>
      </c>
      <c r="C674" s="2" t="s">
        <v>2465</v>
      </c>
      <c r="D674" s="2" t="s">
        <v>271</v>
      </c>
      <c r="E674" s="2" t="s">
        <v>2466</v>
      </c>
      <c r="F674" s="4">
        <v>35</v>
      </c>
      <c r="G674" s="10" t="str">
        <f t="shared" si="63"/>
        <v xml:space="preserve">2024/05 </v>
      </c>
      <c r="H674" s="10">
        <f t="shared" si="60"/>
        <v>214</v>
      </c>
      <c r="J674" t="s">
        <v>1105</v>
      </c>
      <c r="K674" t="s">
        <v>1104</v>
      </c>
      <c r="L674" t="s">
        <v>951</v>
      </c>
      <c r="M674" s="8">
        <v>13</v>
      </c>
      <c r="N674" s="12">
        <f t="shared" si="61"/>
        <v>0.65</v>
      </c>
      <c r="O674" t="str">
        <f t="shared" si="64"/>
        <v xml:space="preserve">2024/01 </v>
      </c>
      <c r="P674">
        <f t="shared" si="65"/>
        <v>10</v>
      </c>
      <c r="Q674" t="e">
        <f>VLOOKUP(J674,'구매현황_2301-2603'!$E$2:$I$1312,5,0)</f>
        <v>#N/A</v>
      </c>
      <c r="R674" t="e">
        <f>VLOOKUP(Q674,리드타임!$B$3:$D$10,3,0)</f>
        <v>#N/A</v>
      </c>
      <c r="S674">
        <f t="shared" si="62"/>
        <v>2.9250000000000003</v>
      </c>
    </row>
    <row r="675" spans="1:19" ht="15.75">
      <c r="A675" s="10">
        <v>674</v>
      </c>
      <c r="B675" s="3" t="s">
        <v>9</v>
      </c>
      <c r="C675" s="2" t="s">
        <v>2467</v>
      </c>
      <c r="D675" s="2" t="s">
        <v>271</v>
      </c>
      <c r="E675" s="2" t="s">
        <v>2468</v>
      </c>
      <c r="F675" s="4">
        <v>1</v>
      </c>
      <c r="G675" s="10" t="str">
        <f t="shared" si="63"/>
        <v xml:space="preserve">2024/01 </v>
      </c>
      <c r="H675" s="10">
        <f t="shared" si="60"/>
        <v>130</v>
      </c>
      <c r="J675" t="s">
        <v>1106</v>
      </c>
      <c r="K675" t="s">
        <v>673</v>
      </c>
      <c r="L675" t="s">
        <v>1107</v>
      </c>
      <c r="M675" s="8">
        <v>60</v>
      </c>
      <c r="N675" s="12">
        <f t="shared" si="61"/>
        <v>3</v>
      </c>
      <c r="O675" t="str">
        <f t="shared" si="64"/>
        <v xml:space="preserve">2024/01 </v>
      </c>
      <c r="P675">
        <f t="shared" si="65"/>
        <v>60</v>
      </c>
      <c r="Q675" t="e">
        <f>VLOOKUP(J675,'구매현황_2301-2603'!$E$2:$I$1312,5,0)</f>
        <v>#N/A</v>
      </c>
      <c r="R675" t="e">
        <f>VLOOKUP(Q675,리드타임!$B$3:$D$10,3,0)</f>
        <v>#N/A</v>
      </c>
      <c r="S675">
        <f t="shared" si="62"/>
        <v>13.5</v>
      </c>
    </row>
    <row r="676" spans="1:19" ht="15.75">
      <c r="A676" s="10">
        <v>675</v>
      </c>
      <c r="B676" s="3" t="s">
        <v>9</v>
      </c>
      <c r="C676" s="2" t="s">
        <v>2469</v>
      </c>
      <c r="D676" s="2" t="s">
        <v>271</v>
      </c>
      <c r="E676" s="2" t="s">
        <v>2470</v>
      </c>
      <c r="F676" s="4">
        <v>33</v>
      </c>
      <c r="G676" s="10" t="str">
        <f t="shared" si="63"/>
        <v xml:space="preserve">2024/01 </v>
      </c>
      <c r="H676" s="10">
        <f t="shared" si="60"/>
        <v>60</v>
      </c>
      <c r="J676" t="s">
        <v>1109</v>
      </c>
      <c r="K676" t="s">
        <v>1108</v>
      </c>
      <c r="L676" t="s">
        <v>1110</v>
      </c>
      <c r="M676" s="8">
        <v>2</v>
      </c>
      <c r="N676" s="12">
        <f t="shared" si="61"/>
        <v>0.1</v>
      </c>
      <c r="O676" t="str">
        <f t="shared" si="64"/>
        <v xml:space="preserve">2024/01 </v>
      </c>
      <c r="P676">
        <f t="shared" si="65"/>
        <v>2</v>
      </c>
      <c r="Q676" t="e">
        <f>VLOOKUP(J676,'구매현황_2301-2603'!$E$2:$I$1312,5,0)</f>
        <v>#N/A</v>
      </c>
      <c r="R676" t="e">
        <f>VLOOKUP(Q676,리드타임!$B$3:$D$10,3,0)</f>
        <v>#N/A</v>
      </c>
      <c r="S676">
        <f t="shared" si="62"/>
        <v>0.45</v>
      </c>
    </row>
    <row r="677" spans="1:19" ht="15.75">
      <c r="A677" s="10">
        <v>676</v>
      </c>
      <c r="B677" s="3" t="s">
        <v>9</v>
      </c>
      <c r="C677" s="2" t="s">
        <v>2473</v>
      </c>
      <c r="D677" s="2" t="s">
        <v>264</v>
      </c>
      <c r="E677" s="2" t="s">
        <v>2474</v>
      </c>
      <c r="F677" s="4">
        <v>530</v>
      </c>
      <c r="G677" s="10" t="str">
        <f t="shared" si="63"/>
        <v xml:space="preserve">2024/04 </v>
      </c>
      <c r="H677" s="10">
        <f t="shared" si="60"/>
        <v>2197</v>
      </c>
      <c r="J677" t="s">
        <v>3267</v>
      </c>
      <c r="K677" t="s">
        <v>773</v>
      </c>
      <c r="L677" t="s">
        <v>3268</v>
      </c>
      <c r="M677" s="8">
        <v>10</v>
      </c>
      <c r="N677" s="12">
        <f t="shared" si="61"/>
        <v>0.5</v>
      </c>
      <c r="O677" t="str">
        <f t="shared" si="64"/>
        <v xml:space="preserve">2024/01 </v>
      </c>
      <c r="P677">
        <f t="shared" si="65"/>
        <v>10</v>
      </c>
      <c r="Q677" t="e">
        <f>VLOOKUP(J677,'구매현황_2301-2603'!$E$2:$I$1312,5,0)</f>
        <v>#N/A</v>
      </c>
      <c r="R677" t="e">
        <f>VLOOKUP(Q677,리드타임!$B$3:$D$10,3,0)</f>
        <v>#N/A</v>
      </c>
      <c r="S677">
        <f t="shared" si="62"/>
        <v>2.25</v>
      </c>
    </row>
    <row r="678" spans="1:19" ht="15.75">
      <c r="A678" s="10">
        <v>677</v>
      </c>
      <c r="B678" s="3" t="s">
        <v>9</v>
      </c>
      <c r="C678" s="2" t="s">
        <v>2475</v>
      </c>
      <c r="D678" s="2" t="s">
        <v>264</v>
      </c>
      <c r="E678" s="2" t="s">
        <v>2476</v>
      </c>
      <c r="F678" s="4">
        <v>55</v>
      </c>
      <c r="G678" s="10" t="str">
        <f t="shared" si="63"/>
        <v xml:space="preserve">2024/08 </v>
      </c>
      <c r="H678" s="10">
        <f t="shared" si="60"/>
        <v>334</v>
      </c>
      <c r="J678" t="s">
        <v>3269</v>
      </c>
      <c r="K678" t="s">
        <v>781</v>
      </c>
      <c r="L678" t="s">
        <v>3270</v>
      </c>
      <c r="M678" s="8">
        <v>10</v>
      </c>
      <c r="N678" s="12">
        <f t="shared" si="61"/>
        <v>0.5</v>
      </c>
      <c r="O678" t="str">
        <f t="shared" si="64"/>
        <v xml:space="preserve">2024/01 </v>
      </c>
      <c r="P678">
        <f t="shared" si="65"/>
        <v>10</v>
      </c>
      <c r="Q678" t="e">
        <f>VLOOKUP(J678,'구매현황_2301-2603'!$E$2:$I$1312,5,0)</f>
        <v>#N/A</v>
      </c>
      <c r="R678" t="e">
        <f>VLOOKUP(Q678,리드타임!$B$3:$D$10,3,0)</f>
        <v>#N/A</v>
      </c>
      <c r="S678">
        <f t="shared" si="62"/>
        <v>2.25</v>
      </c>
    </row>
    <row r="679" spans="1:19" ht="15.75">
      <c r="A679" s="10">
        <v>678</v>
      </c>
      <c r="B679" s="3" t="s">
        <v>9</v>
      </c>
      <c r="C679" s="2" t="s">
        <v>2479</v>
      </c>
      <c r="D679" s="2" t="s">
        <v>264</v>
      </c>
      <c r="E679" s="2" t="s">
        <v>2480</v>
      </c>
      <c r="F679" s="4">
        <v>952</v>
      </c>
      <c r="G679" s="10" t="str">
        <f t="shared" si="63"/>
        <v xml:space="preserve">2024/04 </v>
      </c>
      <c r="H679" s="10">
        <f t="shared" si="60"/>
        <v>1525</v>
      </c>
      <c r="J679" t="s">
        <v>3271</v>
      </c>
      <c r="K679" t="s">
        <v>679</v>
      </c>
      <c r="L679" t="s">
        <v>414</v>
      </c>
      <c r="M679" s="8">
        <v>20</v>
      </c>
      <c r="N679" s="12">
        <f t="shared" si="61"/>
        <v>1</v>
      </c>
      <c r="O679" t="str">
        <f t="shared" si="64"/>
        <v xml:space="preserve">2024/01 </v>
      </c>
      <c r="P679">
        <f t="shared" si="65"/>
        <v>20</v>
      </c>
      <c r="Q679" t="e">
        <f>VLOOKUP(J679,'구매현황_2301-2603'!$E$2:$I$1312,5,0)</f>
        <v>#N/A</v>
      </c>
      <c r="R679" t="e">
        <f>VLOOKUP(Q679,리드타임!$B$3:$D$10,3,0)</f>
        <v>#N/A</v>
      </c>
      <c r="S679">
        <f t="shared" si="62"/>
        <v>4.5</v>
      </c>
    </row>
    <row r="680" spans="1:19" ht="15.75">
      <c r="A680" s="10">
        <v>679</v>
      </c>
      <c r="B680" s="3" t="s">
        <v>9</v>
      </c>
      <c r="C680" s="2" t="s">
        <v>2482</v>
      </c>
      <c r="D680" s="2" t="s">
        <v>264</v>
      </c>
      <c r="E680" s="2" t="s">
        <v>2483</v>
      </c>
      <c r="F680" s="4">
        <v>8</v>
      </c>
      <c r="G680" s="10" t="str">
        <f t="shared" si="63"/>
        <v xml:space="preserve">2024/01 </v>
      </c>
      <c r="H680" s="10">
        <f t="shared" si="60"/>
        <v>40</v>
      </c>
      <c r="J680" t="s">
        <v>1111</v>
      </c>
      <c r="K680" t="s">
        <v>530</v>
      </c>
      <c r="L680" t="s">
        <v>1112</v>
      </c>
      <c r="M680" s="8">
        <v>10</v>
      </c>
      <c r="N680" s="12">
        <f t="shared" si="61"/>
        <v>0.5</v>
      </c>
      <c r="O680" t="str">
        <f t="shared" si="64"/>
        <v xml:space="preserve">2024/01 </v>
      </c>
      <c r="P680">
        <f t="shared" si="65"/>
        <v>10</v>
      </c>
      <c r="Q680" t="e">
        <f>VLOOKUP(J680,'구매현황_2301-2603'!$E$2:$I$1312,5,0)</f>
        <v>#N/A</v>
      </c>
      <c r="R680" t="e">
        <f>VLOOKUP(Q680,리드타임!$B$3:$D$10,3,0)</f>
        <v>#N/A</v>
      </c>
      <c r="S680">
        <f t="shared" si="62"/>
        <v>2.25</v>
      </c>
    </row>
    <row r="681" spans="1:19" ht="15.75">
      <c r="A681" s="10">
        <v>680</v>
      </c>
      <c r="B681" s="3" t="s">
        <v>9</v>
      </c>
      <c r="C681" s="2" t="s">
        <v>2484</v>
      </c>
      <c r="D681" s="2" t="s">
        <v>264</v>
      </c>
      <c r="E681" s="2" t="s">
        <v>2485</v>
      </c>
      <c r="F681" s="4">
        <v>458</v>
      </c>
      <c r="G681" s="10" t="str">
        <f t="shared" si="63"/>
        <v xml:space="preserve">2024/04 </v>
      </c>
      <c r="H681" s="10">
        <f t="shared" si="60"/>
        <v>987</v>
      </c>
      <c r="J681" t="s">
        <v>1113</v>
      </c>
      <c r="K681" t="s">
        <v>819</v>
      </c>
      <c r="L681" t="s">
        <v>414</v>
      </c>
      <c r="M681" s="8">
        <v>10</v>
      </c>
      <c r="N681" s="12">
        <f t="shared" si="61"/>
        <v>0.5</v>
      </c>
      <c r="O681" t="str">
        <f t="shared" si="64"/>
        <v xml:space="preserve">2024/01 </v>
      </c>
      <c r="P681">
        <f t="shared" si="65"/>
        <v>10</v>
      </c>
      <c r="Q681" t="e">
        <f>VLOOKUP(J681,'구매현황_2301-2603'!$E$2:$I$1312,5,0)</f>
        <v>#N/A</v>
      </c>
      <c r="R681" t="e">
        <f>VLOOKUP(Q681,리드타임!$B$3:$D$10,3,0)</f>
        <v>#N/A</v>
      </c>
      <c r="S681">
        <f t="shared" si="62"/>
        <v>2.25</v>
      </c>
    </row>
    <row r="682" spans="1:19" ht="15.75">
      <c r="A682" s="10">
        <v>681</v>
      </c>
      <c r="B682" s="3" t="s">
        <v>9</v>
      </c>
      <c r="C682" s="2" t="s">
        <v>2486</v>
      </c>
      <c r="D682" s="2" t="s">
        <v>264</v>
      </c>
      <c r="E682" s="2" t="s">
        <v>2487</v>
      </c>
      <c r="F682" s="4">
        <v>159</v>
      </c>
      <c r="G682" s="10" t="str">
        <f t="shared" si="63"/>
        <v xml:space="preserve">2024/07 </v>
      </c>
      <c r="H682" s="10">
        <f t="shared" si="60"/>
        <v>488</v>
      </c>
      <c r="J682" t="s">
        <v>1115</v>
      </c>
      <c r="K682" t="s">
        <v>1114</v>
      </c>
      <c r="L682" t="s">
        <v>951</v>
      </c>
      <c r="M682" s="8">
        <v>13</v>
      </c>
      <c r="N682" s="12">
        <f t="shared" si="61"/>
        <v>0.65</v>
      </c>
      <c r="O682" t="str">
        <f t="shared" si="64"/>
        <v xml:space="preserve">2024/01 </v>
      </c>
      <c r="P682">
        <f t="shared" si="65"/>
        <v>10</v>
      </c>
      <c r="Q682" t="e">
        <f>VLOOKUP(J682,'구매현황_2301-2603'!$E$2:$I$1312,5,0)</f>
        <v>#N/A</v>
      </c>
      <c r="R682" t="e">
        <f>VLOOKUP(Q682,리드타임!$B$3:$D$10,3,0)</f>
        <v>#N/A</v>
      </c>
      <c r="S682">
        <f t="shared" si="62"/>
        <v>2.9250000000000003</v>
      </c>
    </row>
    <row r="683" spans="1:19" ht="15.75">
      <c r="A683" s="10">
        <v>682</v>
      </c>
      <c r="B683" s="3" t="s">
        <v>9</v>
      </c>
      <c r="C683" s="2" t="s">
        <v>2488</v>
      </c>
      <c r="D683" s="2" t="s">
        <v>264</v>
      </c>
      <c r="E683" s="2" t="s">
        <v>2489</v>
      </c>
      <c r="F683" s="4">
        <v>70</v>
      </c>
      <c r="G683" s="10" t="str">
        <f t="shared" si="63"/>
        <v xml:space="preserve">2024/02 </v>
      </c>
      <c r="H683" s="10">
        <f t="shared" si="60"/>
        <v>400</v>
      </c>
      <c r="J683" t="s">
        <v>1116</v>
      </c>
      <c r="K683" t="s">
        <v>514</v>
      </c>
      <c r="L683" t="s">
        <v>3272</v>
      </c>
      <c r="M683" s="8">
        <v>41</v>
      </c>
      <c r="N683" s="12">
        <f t="shared" si="61"/>
        <v>2.0499999999999998</v>
      </c>
      <c r="O683" t="str">
        <f t="shared" si="64"/>
        <v xml:space="preserve">2024/01 </v>
      </c>
      <c r="P683">
        <f t="shared" si="65"/>
        <v>15</v>
      </c>
      <c r="Q683" t="e">
        <f>VLOOKUP(J683,'구매현황_2301-2603'!$E$2:$I$1312,5,0)</f>
        <v>#N/A</v>
      </c>
      <c r="R683" t="e">
        <f>VLOOKUP(Q683,리드타임!$B$3:$D$10,3,0)</f>
        <v>#N/A</v>
      </c>
      <c r="S683">
        <f t="shared" si="62"/>
        <v>9.2249999999999996</v>
      </c>
    </row>
    <row r="684" spans="1:19" ht="15.75">
      <c r="A684" s="10">
        <v>683</v>
      </c>
      <c r="B684" s="3" t="s">
        <v>9</v>
      </c>
      <c r="C684" s="2" t="s">
        <v>2490</v>
      </c>
      <c r="D684" s="2" t="s">
        <v>264</v>
      </c>
      <c r="E684" s="2" t="s">
        <v>2491</v>
      </c>
      <c r="F684" s="4">
        <v>30</v>
      </c>
      <c r="G684" s="10" t="str">
        <f t="shared" si="63"/>
        <v xml:space="preserve">2024/02 </v>
      </c>
      <c r="H684" s="10">
        <f t="shared" si="60"/>
        <v>245</v>
      </c>
      <c r="J684" t="s">
        <v>1119</v>
      </c>
      <c r="K684" t="s">
        <v>1118</v>
      </c>
      <c r="L684" t="s">
        <v>5261</v>
      </c>
      <c r="M684" s="8">
        <v>434</v>
      </c>
      <c r="N684" s="12">
        <f t="shared" si="61"/>
        <v>21.7</v>
      </c>
      <c r="O684" t="str">
        <f t="shared" si="64"/>
        <v xml:space="preserve">2024/04 </v>
      </c>
      <c r="P684">
        <f t="shared" si="65"/>
        <v>210</v>
      </c>
      <c r="Q684" t="e">
        <f>VLOOKUP(J684,'구매현황_2301-2603'!$E$2:$I$1312,5,0)</f>
        <v>#N/A</v>
      </c>
      <c r="R684" t="e">
        <f>VLOOKUP(Q684,리드타임!$B$3:$D$10,3,0)</f>
        <v>#N/A</v>
      </c>
      <c r="S684">
        <f t="shared" si="62"/>
        <v>97.649999999999991</v>
      </c>
    </row>
    <row r="685" spans="1:19" ht="15.75">
      <c r="A685" s="10">
        <v>684</v>
      </c>
      <c r="B685" s="3" t="s">
        <v>9</v>
      </c>
      <c r="C685" s="2" t="s">
        <v>2492</v>
      </c>
      <c r="D685" s="2" t="s">
        <v>264</v>
      </c>
      <c r="E685" s="2" t="s">
        <v>2493</v>
      </c>
      <c r="F685" s="4">
        <v>10</v>
      </c>
      <c r="G685" s="10" t="str">
        <f t="shared" si="63"/>
        <v xml:space="preserve">2024/02 </v>
      </c>
      <c r="H685" s="10">
        <f t="shared" si="60"/>
        <v>230</v>
      </c>
      <c r="J685" t="s">
        <v>1121</v>
      </c>
      <c r="K685" t="s">
        <v>1120</v>
      </c>
      <c r="L685" t="s">
        <v>5261</v>
      </c>
      <c r="M685" s="8">
        <v>75</v>
      </c>
      <c r="N685" s="12">
        <f t="shared" si="61"/>
        <v>3.75</v>
      </c>
      <c r="O685" t="str">
        <f t="shared" si="64"/>
        <v xml:space="preserve">2024/01 </v>
      </c>
      <c r="P685">
        <f t="shared" si="65"/>
        <v>75</v>
      </c>
      <c r="Q685" t="e">
        <f>VLOOKUP(J685,'구매현황_2301-2603'!$E$2:$I$1312,5,0)</f>
        <v>#N/A</v>
      </c>
      <c r="R685" t="e">
        <f>VLOOKUP(Q685,리드타임!$B$3:$D$10,3,0)</f>
        <v>#N/A</v>
      </c>
      <c r="S685">
        <f t="shared" si="62"/>
        <v>16.875</v>
      </c>
    </row>
    <row r="686" spans="1:19" ht="15.75">
      <c r="A686" s="10">
        <v>685</v>
      </c>
      <c r="B686" s="3" t="s">
        <v>9</v>
      </c>
      <c r="C686" s="2" t="s">
        <v>2494</v>
      </c>
      <c r="D686" s="2" t="s">
        <v>264</v>
      </c>
      <c r="E686" s="2" t="s">
        <v>2495</v>
      </c>
      <c r="F686" s="4">
        <v>240</v>
      </c>
      <c r="G686" s="10" t="str">
        <f t="shared" si="63"/>
        <v xml:space="preserve">2025/02 </v>
      </c>
      <c r="H686" s="10">
        <f t="shared" si="60"/>
        <v>585</v>
      </c>
      <c r="J686" t="s">
        <v>1122</v>
      </c>
      <c r="K686" t="s">
        <v>366</v>
      </c>
      <c r="L686" t="s">
        <v>1117</v>
      </c>
      <c r="M686" s="8">
        <v>30</v>
      </c>
      <c r="N686" s="12">
        <f t="shared" si="61"/>
        <v>1.5</v>
      </c>
      <c r="O686" t="str">
        <f t="shared" si="64"/>
        <v xml:space="preserve">2024/01 </v>
      </c>
      <c r="P686">
        <f t="shared" si="65"/>
        <v>10</v>
      </c>
      <c r="Q686" t="e">
        <f>VLOOKUP(J686,'구매현황_2301-2603'!$E$2:$I$1312,5,0)</f>
        <v>#N/A</v>
      </c>
      <c r="R686" t="e">
        <f>VLOOKUP(Q686,리드타임!$B$3:$D$10,3,0)</f>
        <v>#N/A</v>
      </c>
      <c r="S686">
        <f t="shared" si="62"/>
        <v>6.75</v>
      </c>
    </row>
    <row r="687" spans="1:19" ht="15.75">
      <c r="A687" s="10">
        <v>686</v>
      </c>
      <c r="B687" s="3" t="s">
        <v>9</v>
      </c>
      <c r="C687" s="2" t="s">
        <v>2496</v>
      </c>
      <c r="D687" s="2" t="s">
        <v>264</v>
      </c>
      <c r="E687" s="2" t="s">
        <v>2497</v>
      </c>
      <c r="F687" s="4">
        <v>10</v>
      </c>
      <c r="G687" s="10" t="str">
        <f t="shared" si="63"/>
        <v xml:space="preserve">2024/01 </v>
      </c>
      <c r="H687" s="10">
        <f t="shared" si="60"/>
        <v>95</v>
      </c>
      <c r="J687" t="s">
        <v>1123</v>
      </c>
      <c r="K687" t="s">
        <v>352</v>
      </c>
      <c r="L687" t="s">
        <v>1117</v>
      </c>
      <c r="M687" s="8">
        <v>7</v>
      </c>
      <c r="N687" s="12">
        <f t="shared" si="61"/>
        <v>0.35</v>
      </c>
      <c r="O687" t="str">
        <f t="shared" si="64"/>
        <v xml:space="preserve">2024/01 </v>
      </c>
      <c r="P687">
        <f t="shared" si="65"/>
        <v>4</v>
      </c>
      <c r="Q687" t="e">
        <f>VLOOKUP(J687,'구매현황_2301-2603'!$E$2:$I$1312,5,0)</f>
        <v>#N/A</v>
      </c>
      <c r="R687" t="e">
        <f>VLOOKUP(Q687,리드타임!$B$3:$D$10,3,0)</f>
        <v>#N/A</v>
      </c>
      <c r="S687">
        <f t="shared" si="62"/>
        <v>1.5749999999999997</v>
      </c>
    </row>
    <row r="688" spans="1:19" ht="15.75">
      <c r="A688" s="10">
        <v>687</v>
      </c>
      <c r="B688" s="3" t="s">
        <v>9</v>
      </c>
      <c r="C688" s="2" t="s">
        <v>2498</v>
      </c>
      <c r="D688" s="2" t="s">
        <v>264</v>
      </c>
      <c r="E688" s="2" t="s">
        <v>2328</v>
      </c>
      <c r="F688" s="4">
        <v>14</v>
      </c>
      <c r="G688" s="10" t="str">
        <f t="shared" si="63"/>
        <v xml:space="preserve">2024/04 </v>
      </c>
      <c r="H688" s="10">
        <f t="shared" si="60"/>
        <v>26</v>
      </c>
      <c r="J688" t="s">
        <v>1124</v>
      </c>
      <c r="K688" t="s">
        <v>524</v>
      </c>
      <c r="L688" t="s">
        <v>1117</v>
      </c>
      <c r="M688" s="8">
        <v>90</v>
      </c>
      <c r="N688" s="12">
        <f t="shared" si="61"/>
        <v>4.5</v>
      </c>
      <c r="O688" t="str">
        <f t="shared" si="64"/>
        <v xml:space="preserve">2024/01 </v>
      </c>
      <c r="P688">
        <f t="shared" si="65"/>
        <v>40</v>
      </c>
      <c r="Q688" t="e">
        <f>VLOOKUP(J688,'구매현황_2301-2603'!$E$2:$I$1312,5,0)</f>
        <v>#N/A</v>
      </c>
      <c r="R688" t="e">
        <f>VLOOKUP(Q688,리드타임!$B$3:$D$10,3,0)</f>
        <v>#N/A</v>
      </c>
      <c r="S688">
        <f t="shared" si="62"/>
        <v>20.25</v>
      </c>
    </row>
    <row r="689" spans="1:19" ht="15.75">
      <c r="A689" s="10">
        <v>688</v>
      </c>
      <c r="B689" s="3" t="s">
        <v>9</v>
      </c>
      <c r="C689" s="2" t="s">
        <v>2502</v>
      </c>
      <c r="D689" s="2" t="s">
        <v>264</v>
      </c>
      <c r="E689" s="2" t="s">
        <v>2456</v>
      </c>
      <c r="F689" s="4">
        <v>2</v>
      </c>
      <c r="G689" s="10" t="str">
        <f t="shared" si="63"/>
        <v xml:space="preserve">2024/01 </v>
      </c>
      <c r="H689" s="10">
        <f t="shared" si="60"/>
        <v>11</v>
      </c>
      <c r="J689" t="s">
        <v>1126</v>
      </c>
      <c r="K689" t="s">
        <v>1125</v>
      </c>
      <c r="L689" t="s">
        <v>5261</v>
      </c>
      <c r="M689" s="8">
        <v>10</v>
      </c>
      <c r="N689" s="12">
        <f t="shared" si="61"/>
        <v>0.5</v>
      </c>
      <c r="O689" t="str">
        <f t="shared" si="64"/>
        <v xml:space="preserve">2024/01 </v>
      </c>
      <c r="P689">
        <f t="shared" si="65"/>
        <v>10</v>
      </c>
      <c r="Q689" t="e">
        <f>VLOOKUP(J689,'구매현황_2301-2603'!$E$2:$I$1312,5,0)</f>
        <v>#N/A</v>
      </c>
      <c r="R689" t="e">
        <f>VLOOKUP(Q689,리드타임!$B$3:$D$10,3,0)</f>
        <v>#N/A</v>
      </c>
      <c r="S689">
        <f t="shared" si="62"/>
        <v>2.25</v>
      </c>
    </row>
    <row r="690" spans="1:19" ht="15.75">
      <c r="A690" s="10">
        <v>689</v>
      </c>
      <c r="B690" s="3" t="s">
        <v>9</v>
      </c>
      <c r="C690" s="2" t="s">
        <v>2503</v>
      </c>
      <c r="D690" s="2" t="s">
        <v>264</v>
      </c>
      <c r="E690" s="2" t="s">
        <v>2504</v>
      </c>
      <c r="F690" s="4">
        <v>104</v>
      </c>
      <c r="G690" s="10" t="str">
        <f t="shared" si="63"/>
        <v xml:space="preserve">2024/02 </v>
      </c>
      <c r="H690" s="10">
        <f t="shared" si="60"/>
        <v>230</v>
      </c>
      <c r="J690" t="s">
        <v>1127</v>
      </c>
      <c r="K690" t="s">
        <v>355</v>
      </c>
      <c r="L690" t="s">
        <v>1117</v>
      </c>
      <c r="M690" s="8">
        <v>32</v>
      </c>
      <c r="N690" s="12">
        <f t="shared" si="61"/>
        <v>1.6</v>
      </c>
      <c r="O690" t="str">
        <f t="shared" si="64"/>
        <v xml:space="preserve">2024/01 </v>
      </c>
      <c r="P690">
        <f t="shared" si="65"/>
        <v>15</v>
      </c>
      <c r="Q690" t="e">
        <f>VLOOKUP(J690,'구매현황_2301-2603'!$E$2:$I$1312,5,0)</f>
        <v>#N/A</v>
      </c>
      <c r="R690" t="e">
        <f>VLOOKUP(Q690,리드타임!$B$3:$D$10,3,0)</f>
        <v>#N/A</v>
      </c>
      <c r="S690">
        <f t="shared" si="62"/>
        <v>7.2</v>
      </c>
    </row>
    <row r="691" spans="1:19" ht="15.75">
      <c r="A691" s="10">
        <v>690</v>
      </c>
      <c r="B691" s="3" t="s">
        <v>9</v>
      </c>
      <c r="C691" s="2" t="s">
        <v>2509</v>
      </c>
      <c r="D691" s="2" t="s">
        <v>264</v>
      </c>
      <c r="E691" s="2" t="s">
        <v>2510</v>
      </c>
      <c r="F691" s="4">
        <v>90</v>
      </c>
      <c r="G691" s="10" t="str">
        <f t="shared" si="63"/>
        <v xml:space="preserve">2024/04 </v>
      </c>
      <c r="H691" s="10">
        <f t="shared" si="60"/>
        <v>195</v>
      </c>
      <c r="J691" t="s">
        <v>3273</v>
      </c>
      <c r="K691" t="s">
        <v>545</v>
      </c>
      <c r="L691" t="s">
        <v>3274</v>
      </c>
      <c r="M691" s="8">
        <v>21</v>
      </c>
      <c r="N691" s="12">
        <f t="shared" si="61"/>
        <v>1.05</v>
      </c>
      <c r="O691" t="str">
        <f t="shared" si="64"/>
        <v xml:space="preserve">2024/01 </v>
      </c>
      <c r="P691">
        <f t="shared" si="65"/>
        <v>16</v>
      </c>
      <c r="Q691" t="e">
        <f>VLOOKUP(J691,'구매현황_2301-2603'!$E$2:$I$1312,5,0)</f>
        <v>#N/A</v>
      </c>
      <c r="R691" t="e">
        <f>VLOOKUP(Q691,리드타임!$B$3:$D$10,3,0)</f>
        <v>#N/A</v>
      </c>
      <c r="S691">
        <f t="shared" si="62"/>
        <v>4.7250000000000005</v>
      </c>
    </row>
    <row r="692" spans="1:19" ht="15.75">
      <c r="A692" s="10">
        <v>691</v>
      </c>
      <c r="B692" s="3" t="s">
        <v>9</v>
      </c>
      <c r="C692" s="2" t="s">
        <v>2513</v>
      </c>
      <c r="D692" s="2" t="s">
        <v>294</v>
      </c>
      <c r="E692" s="2" t="s">
        <v>2514</v>
      </c>
      <c r="F692" s="4">
        <v>5</v>
      </c>
      <c r="G692" s="10" t="str">
        <f t="shared" si="63"/>
        <v xml:space="preserve">2024/03 </v>
      </c>
      <c r="H692" s="10">
        <f t="shared" si="60"/>
        <v>74</v>
      </c>
      <c r="J692" t="s">
        <v>1128</v>
      </c>
      <c r="K692" t="s">
        <v>825</v>
      </c>
      <c r="L692" t="s">
        <v>1129</v>
      </c>
      <c r="M692" s="8">
        <v>20</v>
      </c>
      <c r="N692" s="12">
        <f t="shared" si="61"/>
        <v>1</v>
      </c>
      <c r="O692" t="str">
        <f t="shared" si="64"/>
        <v xml:space="preserve">2024/01 </v>
      </c>
      <c r="P692">
        <f t="shared" si="65"/>
        <v>20</v>
      </c>
      <c r="Q692" t="e">
        <f>VLOOKUP(J692,'구매현황_2301-2603'!$E$2:$I$1312,5,0)</f>
        <v>#N/A</v>
      </c>
      <c r="R692" t="e">
        <f>VLOOKUP(Q692,리드타임!$B$3:$D$10,3,0)</f>
        <v>#N/A</v>
      </c>
      <c r="S692">
        <f t="shared" si="62"/>
        <v>4.5</v>
      </c>
    </row>
    <row r="693" spans="1:19" ht="15.75">
      <c r="A693" s="10">
        <v>692</v>
      </c>
      <c r="B693" s="3" t="s">
        <v>9</v>
      </c>
      <c r="C693" s="2" t="s">
        <v>2515</v>
      </c>
      <c r="D693" s="2" t="s">
        <v>294</v>
      </c>
      <c r="E693" s="2" t="s">
        <v>2516</v>
      </c>
      <c r="F693" s="4">
        <v>24</v>
      </c>
      <c r="G693" s="10" t="str">
        <f t="shared" si="63"/>
        <v xml:space="preserve">2024/01 </v>
      </c>
      <c r="H693" s="10">
        <f t="shared" si="60"/>
        <v>95</v>
      </c>
      <c r="J693" t="s">
        <v>1130</v>
      </c>
      <c r="K693" t="s">
        <v>524</v>
      </c>
      <c r="L693" t="s">
        <v>1131</v>
      </c>
      <c r="M693" s="8">
        <v>52</v>
      </c>
      <c r="N693" s="12">
        <f t="shared" si="61"/>
        <v>2.6</v>
      </c>
      <c r="O693" t="str">
        <f t="shared" si="64"/>
        <v xml:space="preserve">2024/01 </v>
      </c>
      <c r="P693">
        <f t="shared" si="65"/>
        <v>16</v>
      </c>
      <c r="Q693" t="e">
        <f>VLOOKUP(J693,'구매현황_2301-2603'!$E$2:$I$1312,5,0)</f>
        <v>#N/A</v>
      </c>
      <c r="R693" t="e">
        <f>VLOOKUP(Q693,리드타임!$B$3:$D$10,3,0)</f>
        <v>#N/A</v>
      </c>
      <c r="S693">
        <f t="shared" si="62"/>
        <v>11.700000000000001</v>
      </c>
    </row>
    <row r="694" spans="1:19" ht="15.75">
      <c r="A694" s="10">
        <v>693</v>
      </c>
      <c r="B694" s="3" t="s">
        <v>9</v>
      </c>
      <c r="C694" s="2" t="s">
        <v>2519</v>
      </c>
      <c r="D694" s="2" t="s">
        <v>294</v>
      </c>
      <c r="E694" s="2" t="s">
        <v>2520</v>
      </c>
      <c r="F694" s="4">
        <v>30</v>
      </c>
      <c r="G694" s="10" t="str">
        <f t="shared" si="63"/>
        <v xml:space="preserve">2024/01 </v>
      </c>
      <c r="H694" s="10">
        <f t="shared" si="60"/>
        <v>100</v>
      </c>
      <c r="J694" t="s">
        <v>1132</v>
      </c>
      <c r="K694" t="s">
        <v>614</v>
      </c>
      <c r="L694" t="s">
        <v>1133</v>
      </c>
      <c r="M694" s="8">
        <v>3</v>
      </c>
      <c r="N694" s="12">
        <f t="shared" si="61"/>
        <v>0.15</v>
      </c>
      <c r="O694" t="str">
        <f t="shared" si="64"/>
        <v xml:space="preserve">2024/01 </v>
      </c>
      <c r="P694">
        <f t="shared" si="65"/>
        <v>3</v>
      </c>
      <c r="Q694" t="e">
        <f>VLOOKUP(J694,'구매현황_2301-2603'!$E$2:$I$1312,5,0)</f>
        <v>#N/A</v>
      </c>
      <c r="R694" t="e">
        <f>VLOOKUP(Q694,리드타임!$B$3:$D$10,3,0)</f>
        <v>#N/A</v>
      </c>
      <c r="S694">
        <f t="shared" si="62"/>
        <v>0.67499999999999993</v>
      </c>
    </row>
    <row r="695" spans="1:19" ht="15.75">
      <c r="A695" s="10">
        <v>694</v>
      </c>
      <c r="B695" s="3" t="s">
        <v>9</v>
      </c>
      <c r="C695" s="2" t="s">
        <v>2523</v>
      </c>
      <c r="D695" s="2" t="s">
        <v>294</v>
      </c>
      <c r="E695" s="2" t="s">
        <v>2524</v>
      </c>
      <c r="F695" s="4">
        <v>50</v>
      </c>
      <c r="G695" s="10" t="str">
        <f t="shared" si="63"/>
        <v xml:space="preserve">2024/02 </v>
      </c>
      <c r="H695" s="10">
        <f t="shared" si="60"/>
        <v>180</v>
      </c>
      <c r="J695" t="s">
        <v>1134</v>
      </c>
      <c r="K695" t="s">
        <v>621</v>
      </c>
      <c r="L695" t="s">
        <v>1135</v>
      </c>
      <c r="M695" s="8">
        <v>15</v>
      </c>
      <c r="N695" s="12">
        <f t="shared" si="61"/>
        <v>0.75</v>
      </c>
      <c r="O695" t="str">
        <f t="shared" si="64"/>
        <v xml:space="preserve">2024/01 </v>
      </c>
      <c r="P695">
        <f t="shared" si="65"/>
        <v>6</v>
      </c>
      <c r="Q695" t="e">
        <f>VLOOKUP(J695,'구매현황_2301-2603'!$E$2:$I$1312,5,0)</f>
        <v>#N/A</v>
      </c>
      <c r="R695" t="e">
        <f>VLOOKUP(Q695,리드타임!$B$3:$D$10,3,0)</f>
        <v>#N/A</v>
      </c>
      <c r="S695">
        <f t="shared" si="62"/>
        <v>3.375</v>
      </c>
    </row>
    <row r="696" spans="1:19" ht="15.75">
      <c r="A696" s="10">
        <v>695</v>
      </c>
      <c r="B696" s="3" t="s">
        <v>9</v>
      </c>
      <c r="C696" s="2" t="s">
        <v>2528</v>
      </c>
      <c r="D696" s="2" t="s">
        <v>294</v>
      </c>
      <c r="E696" s="2" t="s">
        <v>2529</v>
      </c>
      <c r="F696" s="4">
        <v>302</v>
      </c>
      <c r="G696" s="10" t="str">
        <f t="shared" si="63"/>
        <v xml:space="preserve">2024/12 </v>
      </c>
      <c r="H696" s="10">
        <f t="shared" si="60"/>
        <v>675</v>
      </c>
      <c r="J696" t="s">
        <v>1136</v>
      </c>
      <c r="K696" t="s">
        <v>640</v>
      </c>
      <c r="L696" t="s">
        <v>1137</v>
      </c>
      <c r="M696" s="8">
        <v>75</v>
      </c>
      <c r="N696" s="12">
        <f t="shared" si="61"/>
        <v>3.75</v>
      </c>
      <c r="O696" t="str">
        <f t="shared" si="64"/>
        <v xml:space="preserve">2024/02 </v>
      </c>
      <c r="P696">
        <f t="shared" si="65"/>
        <v>28</v>
      </c>
      <c r="Q696" t="e">
        <f>VLOOKUP(J696,'구매현황_2301-2603'!$E$2:$I$1312,5,0)</f>
        <v>#N/A</v>
      </c>
      <c r="R696" t="e">
        <f>VLOOKUP(Q696,리드타임!$B$3:$D$10,3,0)</f>
        <v>#N/A</v>
      </c>
      <c r="S696">
        <f t="shared" si="62"/>
        <v>16.875</v>
      </c>
    </row>
    <row r="697" spans="1:19" ht="15.75">
      <c r="A697" s="10">
        <v>696</v>
      </c>
      <c r="B697" s="3" t="s">
        <v>9</v>
      </c>
      <c r="C697" s="2" t="s">
        <v>2530</v>
      </c>
      <c r="D697" s="2" t="s">
        <v>294</v>
      </c>
      <c r="E697" s="2" t="s">
        <v>2531</v>
      </c>
      <c r="F697" s="4">
        <v>30</v>
      </c>
      <c r="G697" s="10" t="str">
        <f t="shared" si="63"/>
        <v xml:space="preserve">2024/01 </v>
      </c>
      <c r="H697" s="10">
        <f t="shared" si="60"/>
        <v>50</v>
      </c>
      <c r="J697" t="s">
        <v>1138</v>
      </c>
      <c r="K697" t="s">
        <v>676</v>
      </c>
      <c r="L697" t="s">
        <v>1139</v>
      </c>
      <c r="M697" s="8">
        <v>127</v>
      </c>
      <c r="N697" s="12">
        <f t="shared" si="61"/>
        <v>6.35</v>
      </c>
      <c r="O697" t="str">
        <f t="shared" si="64"/>
        <v xml:space="preserve">2024/01 </v>
      </c>
      <c r="P697">
        <f t="shared" si="65"/>
        <v>50</v>
      </c>
      <c r="Q697" t="e">
        <f>VLOOKUP(J697,'구매현황_2301-2603'!$E$2:$I$1312,5,0)</f>
        <v>#N/A</v>
      </c>
      <c r="R697" t="e">
        <f>VLOOKUP(Q697,리드타임!$B$3:$D$10,3,0)</f>
        <v>#N/A</v>
      </c>
      <c r="S697">
        <f t="shared" si="62"/>
        <v>28.574999999999999</v>
      </c>
    </row>
    <row r="698" spans="1:19" ht="15.75">
      <c r="A698" s="10">
        <v>697</v>
      </c>
      <c r="B698" s="3" t="s">
        <v>9</v>
      </c>
      <c r="C698" s="2" t="s">
        <v>2534</v>
      </c>
      <c r="D698" s="2" t="s">
        <v>299</v>
      </c>
      <c r="E698" s="2" t="s">
        <v>2535</v>
      </c>
      <c r="F698" s="4">
        <v>174</v>
      </c>
      <c r="G698" s="10" t="str">
        <f t="shared" si="63"/>
        <v xml:space="preserve">2025/02 </v>
      </c>
      <c r="H698" s="10">
        <f t="shared" si="60"/>
        <v>453</v>
      </c>
      <c r="J698" t="s">
        <v>3275</v>
      </c>
      <c r="K698" t="s">
        <v>917</v>
      </c>
      <c r="L698" t="s">
        <v>3276</v>
      </c>
      <c r="M698" s="8">
        <v>50</v>
      </c>
      <c r="N698" s="12">
        <f t="shared" si="61"/>
        <v>2.5</v>
      </c>
      <c r="O698" t="str">
        <f t="shared" si="64"/>
        <v xml:space="preserve">2024/01 </v>
      </c>
      <c r="P698">
        <f t="shared" si="65"/>
        <v>50</v>
      </c>
      <c r="Q698" t="e">
        <f>VLOOKUP(J698,'구매현황_2301-2603'!$E$2:$I$1312,5,0)</f>
        <v>#N/A</v>
      </c>
      <c r="R698" t="e">
        <f>VLOOKUP(Q698,리드타임!$B$3:$D$10,3,0)</f>
        <v>#N/A</v>
      </c>
      <c r="S698">
        <f t="shared" si="62"/>
        <v>11.25</v>
      </c>
    </row>
    <row r="699" spans="1:19" ht="15.75">
      <c r="A699" s="10">
        <v>698</v>
      </c>
      <c r="B699" s="3" t="s">
        <v>9</v>
      </c>
      <c r="C699" s="2" t="s">
        <v>2538</v>
      </c>
      <c r="D699" s="2" t="s">
        <v>299</v>
      </c>
      <c r="E699" s="2" t="s">
        <v>2539</v>
      </c>
      <c r="F699" s="4">
        <v>307</v>
      </c>
      <c r="G699" s="10" t="str">
        <f t="shared" si="63"/>
        <v xml:space="preserve">2024/08 </v>
      </c>
      <c r="H699" s="10">
        <f t="shared" si="60"/>
        <v>560</v>
      </c>
      <c r="J699" t="s">
        <v>1140</v>
      </c>
      <c r="K699" t="s">
        <v>662</v>
      </c>
      <c r="L699" t="s">
        <v>1141</v>
      </c>
      <c r="M699" s="8">
        <v>6</v>
      </c>
      <c r="N699" s="12">
        <f t="shared" si="61"/>
        <v>0.3</v>
      </c>
      <c r="O699" t="str">
        <f t="shared" si="64"/>
        <v xml:space="preserve">2024/01 </v>
      </c>
      <c r="P699">
        <f t="shared" si="65"/>
        <v>6</v>
      </c>
      <c r="Q699" t="e">
        <f>VLOOKUP(J699,'구매현황_2301-2603'!$E$2:$I$1312,5,0)</f>
        <v>#N/A</v>
      </c>
      <c r="R699" t="e">
        <f>VLOOKUP(Q699,리드타임!$B$3:$D$10,3,0)</f>
        <v>#N/A</v>
      </c>
      <c r="S699">
        <f t="shared" si="62"/>
        <v>1.3499999999999999</v>
      </c>
    </row>
    <row r="700" spans="1:19" ht="15.75">
      <c r="A700" s="10">
        <v>699</v>
      </c>
      <c r="B700" s="3" t="s">
        <v>9</v>
      </c>
      <c r="C700" s="2" t="s">
        <v>2542</v>
      </c>
      <c r="D700" s="2" t="s">
        <v>299</v>
      </c>
      <c r="E700" s="2" t="s">
        <v>2543</v>
      </c>
      <c r="F700" s="4">
        <v>207</v>
      </c>
      <c r="G700" s="10" t="str">
        <f t="shared" si="63"/>
        <v xml:space="preserve">2026/03 </v>
      </c>
      <c r="H700" s="10">
        <f t="shared" si="60"/>
        <v>414</v>
      </c>
      <c r="J700" t="s">
        <v>3278</v>
      </c>
      <c r="K700" t="s">
        <v>3277</v>
      </c>
      <c r="L700" t="s">
        <v>5261</v>
      </c>
      <c r="M700" s="8">
        <v>4</v>
      </c>
      <c r="N700" s="12">
        <f t="shared" si="61"/>
        <v>0.2</v>
      </c>
      <c r="O700" t="str">
        <f t="shared" si="64"/>
        <v xml:space="preserve">2024/01 </v>
      </c>
      <c r="P700">
        <f t="shared" si="65"/>
        <v>4</v>
      </c>
      <c r="Q700" t="e">
        <f>VLOOKUP(J700,'구매현황_2301-2603'!$E$2:$I$1312,5,0)</f>
        <v>#N/A</v>
      </c>
      <c r="R700" t="e">
        <f>VLOOKUP(Q700,리드타임!$B$3:$D$10,3,0)</f>
        <v>#N/A</v>
      </c>
      <c r="S700">
        <f t="shared" si="62"/>
        <v>0.9</v>
      </c>
    </row>
    <row r="701" spans="1:19" ht="15.75">
      <c r="A701" s="10">
        <v>700</v>
      </c>
      <c r="B701" s="3" t="s">
        <v>9</v>
      </c>
      <c r="C701" s="2" t="s">
        <v>2544</v>
      </c>
      <c r="D701" s="2" t="s">
        <v>299</v>
      </c>
      <c r="E701" s="2" t="s">
        <v>2545</v>
      </c>
      <c r="F701" s="4">
        <v>39</v>
      </c>
      <c r="G701" s="10" t="str">
        <f t="shared" si="63"/>
        <v xml:space="preserve">2024/03 </v>
      </c>
      <c r="H701" s="10">
        <f t="shared" si="60"/>
        <v>151</v>
      </c>
      <c r="J701" t="s">
        <v>1142</v>
      </c>
      <c r="K701" t="s">
        <v>548</v>
      </c>
      <c r="L701" t="s">
        <v>1143</v>
      </c>
      <c r="M701" s="8">
        <v>80</v>
      </c>
      <c r="N701" s="12">
        <f t="shared" si="61"/>
        <v>4</v>
      </c>
      <c r="O701" t="str">
        <f t="shared" si="64"/>
        <v xml:space="preserve">2024/01 </v>
      </c>
      <c r="P701">
        <f t="shared" si="65"/>
        <v>60</v>
      </c>
      <c r="Q701" t="e">
        <f>VLOOKUP(J701,'구매현황_2301-2603'!$E$2:$I$1312,5,0)</f>
        <v>#N/A</v>
      </c>
      <c r="R701" t="e">
        <f>VLOOKUP(Q701,리드타임!$B$3:$D$10,3,0)</f>
        <v>#N/A</v>
      </c>
      <c r="S701">
        <f t="shared" si="62"/>
        <v>18</v>
      </c>
    </row>
    <row r="702" spans="1:19" ht="15.75">
      <c r="A702" s="10">
        <v>701</v>
      </c>
      <c r="B702" s="3" t="s">
        <v>9</v>
      </c>
      <c r="C702" s="2" t="s">
        <v>2548</v>
      </c>
      <c r="D702" s="2" t="s">
        <v>299</v>
      </c>
      <c r="E702" s="2" t="s">
        <v>2549</v>
      </c>
      <c r="F702" s="4">
        <v>10</v>
      </c>
      <c r="G702" s="10" t="str">
        <f t="shared" si="63"/>
        <v xml:space="preserve">2024/01 </v>
      </c>
      <c r="H702" s="10">
        <f t="shared" si="60"/>
        <v>70</v>
      </c>
      <c r="J702" t="s">
        <v>1145</v>
      </c>
      <c r="K702" t="s">
        <v>1144</v>
      </c>
      <c r="L702" t="s">
        <v>5261</v>
      </c>
      <c r="M702" s="8">
        <v>29</v>
      </c>
      <c r="N702" s="12">
        <f t="shared" si="61"/>
        <v>1.45</v>
      </c>
      <c r="O702" t="str">
        <f t="shared" si="64"/>
        <v xml:space="preserve">2024/01 </v>
      </c>
      <c r="P702">
        <f t="shared" si="65"/>
        <v>16</v>
      </c>
      <c r="Q702" t="e">
        <f>VLOOKUP(J702,'구매현황_2301-2603'!$E$2:$I$1312,5,0)</f>
        <v>#N/A</v>
      </c>
      <c r="R702" t="e">
        <f>VLOOKUP(Q702,리드타임!$B$3:$D$10,3,0)</f>
        <v>#N/A</v>
      </c>
      <c r="S702">
        <f t="shared" si="62"/>
        <v>6.5249999999999995</v>
      </c>
    </row>
    <row r="703" spans="1:19" ht="15.75">
      <c r="A703" s="10">
        <v>702</v>
      </c>
      <c r="B703" s="3" t="s">
        <v>9</v>
      </c>
      <c r="C703" s="2" t="s">
        <v>2550</v>
      </c>
      <c r="D703" s="2" t="s">
        <v>299</v>
      </c>
      <c r="E703" s="2" t="s">
        <v>2551</v>
      </c>
      <c r="F703" s="4">
        <v>22</v>
      </c>
      <c r="G703" s="10" t="str">
        <f t="shared" si="63"/>
        <v xml:space="preserve">2024/07 </v>
      </c>
      <c r="H703" s="10">
        <f t="shared" si="60"/>
        <v>260</v>
      </c>
      <c r="J703" t="s">
        <v>1146</v>
      </c>
      <c r="K703" t="s">
        <v>702</v>
      </c>
      <c r="L703" t="s">
        <v>1147</v>
      </c>
      <c r="M703" s="8">
        <v>9</v>
      </c>
      <c r="N703" s="12">
        <f t="shared" si="61"/>
        <v>0.45</v>
      </c>
      <c r="O703" t="str">
        <f t="shared" si="64"/>
        <v xml:space="preserve">2024/01 </v>
      </c>
      <c r="P703">
        <f t="shared" si="65"/>
        <v>6</v>
      </c>
      <c r="Q703" t="e">
        <f>VLOOKUP(J703,'구매현황_2301-2603'!$E$2:$I$1312,5,0)</f>
        <v>#N/A</v>
      </c>
      <c r="R703" t="e">
        <f>VLOOKUP(Q703,리드타임!$B$3:$D$10,3,0)</f>
        <v>#N/A</v>
      </c>
      <c r="S703">
        <f t="shared" si="62"/>
        <v>2.0249999999999999</v>
      </c>
    </row>
    <row r="704" spans="1:19" ht="15.75">
      <c r="A704" s="10">
        <v>703</v>
      </c>
      <c r="B704" s="3" t="s">
        <v>9</v>
      </c>
      <c r="C704" s="2" t="s">
        <v>2556</v>
      </c>
      <c r="D704" s="2" t="s">
        <v>299</v>
      </c>
      <c r="E704" s="2" t="s">
        <v>2557</v>
      </c>
      <c r="F704" s="4">
        <v>80</v>
      </c>
      <c r="G704" s="10" t="str">
        <f t="shared" si="63"/>
        <v xml:space="preserve">2024/01 </v>
      </c>
      <c r="H704" s="10">
        <f t="shared" si="60"/>
        <v>80</v>
      </c>
      <c r="J704" t="s">
        <v>1149</v>
      </c>
      <c r="K704" t="s">
        <v>1148</v>
      </c>
      <c r="L704" t="s">
        <v>5261</v>
      </c>
      <c r="M704" s="8">
        <v>10</v>
      </c>
      <c r="N704" s="12">
        <f t="shared" si="61"/>
        <v>0.5</v>
      </c>
      <c r="O704" t="str">
        <f t="shared" si="64"/>
        <v xml:space="preserve">2024/01 </v>
      </c>
      <c r="P704">
        <f t="shared" si="65"/>
        <v>10</v>
      </c>
      <c r="Q704" t="e">
        <f>VLOOKUP(J704,'구매현황_2301-2603'!$E$2:$I$1312,5,0)</f>
        <v>#N/A</v>
      </c>
      <c r="R704" t="e">
        <f>VLOOKUP(Q704,리드타임!$B$3:$D$10,3,0)</f>
        <v>#N/A</v>
      </c>
      <c r="S704">
        <f t="shared" si="62"/>
        <v>2.25</v>
      </c>
    </row>
    <row r="705" spans="1:19" ht="15.75">
      <c r="A705" s="10">
        <v>704</v>
      </c>
      <c r="B705" s="3" t="s">
        <v>9</v>
      </c>
      <c r="C705" s="2" t="s">
        <v>2562</v>
      </c>
      <c r="D705" s="2" t="s">
        <v>299</v>
      </c>
      <c r="E705" s="2" t="s">
        <v>2563</v>
      </c>
      <c r="F705" s="4">
        <v>50</v>
      </c>
      <c r="G705" s="10" t="str">
        <f t="shared" si="63"/>
        <v xml:space="preserve">2024/01 </v>
      </c>
      <c r="H705" s="10">
        <f t="shared" si="60"/>
        <v>100</v>
      </c>
      <c r="J705" t="s">
        <v>1151</v>
      </c>
      <c r="K705" t="s">
        <v>1150</v>
      </c>
      <c r="L705" t="s">
        <v>1152</v>
      </c>
      <c r="M705" s="8">
        <v>680</v>
      </c>
      <c r="N705" s="12">
        <f t="shared" si="61"/>
        <v>34</v>
      </c>
      <c r="O705" t="str">
        <f t="shared" si="64"/>
        <v xml:space="preserve">2024/09 </v>
      </c>
      <c r="P705">
        <f t="shared" si="65"/>
        <v>680</v>
      </c>
      <c r="Q705" t="e">
        <f>VLOOKUP(J705,'구매현황_2301-2603'!$E$2:$I$1312,5,0)</f>
        <v>#N/A</v>
      </c>
      <c r="R705" t="e">
        <f>VLOOKUP(Q705,리드타임!$B$3:$D$10,3,0)</f>
        <v>#N/A</v>
      </c>
      <c r="S705">
        <f t="shared" si="62"/>
        <v>153</v>
      </c>
    </row>
    <row r="706" spans="1:19" ht="15.75">
      <c r="A706" s="10">
        <v>705</v>
      </c>
      <c r="B706" s="3" t="s">
        <v>9</v>
      </c>
      <c r="C706" s="2" t="s">
        <v>2564</v>
      </c>
      <c r="D706" s="2" t="s">
        <v>299</v>
      </c>
      <c r="E706" s="2" t="s">
        <v>2565</v>
      </c>
      <c r="F706" s="4">
        <v>1</v>
      </c>
      <c r="G706" s="10" t="str">
        <f t="shared" si="63"/>
        <v xml:space="preserve">2024/01 </v>
      </c>
      <c r="H706" s="10">
        <f t="shared" ref="H706:H769" si="66">_xlfn.MAXIFS(F:F,C:C,C706,G:G,G706)</f>
        <v>220</v>
      </c>
      <c r="J706" t="s">
        <v>3279</v>
      </c>
      <c r="K706" t="s">
        <v>759</v>
      </c>
      <c r="L706" t="s">
        <v>3280</v>
      </c>
      <c r="M706" s="8">
        <v>70</v>
      </c>
      <c r="N706" s="12">
        <f t="shared" ref="N706:N769" si="67">+M706/20</f>
        <v>3.5</v>
      </c>
      <c r="O706" t="str">
        <f t="shared" si="64"/>
        <v xml:space="preserve">2024/01 </v>
      </c>
      <c r="P706">
        <f t="shared" si="65"/>
        <v>70</v>
      </c>
      <c r="Q706" t="e">
        <f>VLOOKUP(J706,'구매현황_2301-2603'!$E$2:$I$1312,5,0)</f>
        <v>#N/A</v>
      </c>
      <c r="R706" t="e">
        <f>VLOOKUP(Q706,리드타임!$B$3:$D$10,3,0)</f>
        <v>#N/A</v>
      </c>
      <c r="S706">
        <f t="shared" ref="S706:S769" si="68">IFERROR(N706/20*R706,N706/20*90)</f>
        <v>15.749999999999998</v>
      </c>
    </row>
    <row r="707" spans="1:19" ht="15.75">
      <c r="A707" s="10">
        <v>706</v>
      </c>
      <c r="B707" s="3" t="s">
        <v>9</v>
      </c>
      <c r="C707" s="2" t="s">
        <v>2576</v>
      </c>
      <c r="D707" s="2" t="s">
        <v>310</v>
      </c>
      <c r="E707" s="2" t="s">
        <v>2577</v>
      </c>
      <c r="F707" s="4">
        <v>50</v>
      </c>
      <c r="G707" s="10" t="str">
        <f t="shared" ref="G707:G770" si="69">INDEX($B$2:$B$9999,MATCH(_xlfn.MAXIFS($F$2:$F$9999,$C$2:$C$9999,C707),$F$1:$F$9999,0))</f>
        <v xml:space="preserve">2024/01 </v>
      </c>
      <c r="H707" s="10">
        <f t="shared" si="66"/>
        <v>105</v>
      </c>
      <c r="J707" t="s">
        <v>1154</v>
      </c>
      <c r="K707" t="s">
        <v>1153</v>
      </c>
      <c r="L707" t="s">
        <v>5261</v>
      </c>
      <c r="M707" s="8">
        <v>32</v>
      </c>
      <c r="N707" s="12">
        <f t="shared" si="67"/>
        <v>1.6</v>
      </c>
      <c r="O707" t="str">
        <f t="shared" ref="O707:O770" si="70">VLOOKUP(J707,$C$2:$G$9999,5,0)</f>
        <v xml:space="preserve">2024/01 </v>
      </c>
      <c r="P707">
        <f t="shared" ref="P707:P770" si="71">VLOOKUP(J707,$C$2:$H$9999,6,0)</f>
        <v>32</v>
      </c>
      <c r="Q707" t="e">
        <f>VLOOKUP(J707,'구매현황_2301-2603'!$E$2:$I$1312,5,0)</f>
        <v>#N/A</v>
      </c>
      <c r="R707" t="e">
        <f>VLOOKUP(Q707,리드타임!$B$3:$D$10,3,0)</f>
        <v>#N/A</v>
      </c>
      <c r="S707">
        <f t="shared" si="68"/>
        <v>7.2</v>
      </c>
    </row>
    <row r="708" spans="1:19" ht="15.75">
      <c r="A708" s="10">
        <v>707</v>
      </c>
      <c r="B708" s="3" t="s">
        <v>9</v>
      </c>
      <c r="C708" s="2" t="s">
        <v>2578</v>
      </c>
      <c r="D708" s="2" t="s">
        <v>310</v>
      </c>
      <c r="E708" s="2" t="s">
        <v>2579</v>
      </c>
      <c r="F708" s="4">
        <v>105</v>
      </c>
      <c r="G708" s="10" t="str">
        <f t="shared" si="69"/>
        <v xml:space="preserve">2024/04 </v>
      </c>
      <c r="H708" s="10">
        <f t="shared" si="66"/>
        <v>225</v>
      </c>
      <c r="J708" t="s">
        <v>3282</v>
      </c>
      <c r="K708" t="s">
        <v>3281</v>
      </c>
      <c r="L708" t="s">
        <v>890</v>
      </c>
      <c r="M708" s="8">
        <v>20</v>
      </c>
      <c r="N708" s="12">
        <f t="shared" si="67"/>
        <v>1</v>
      </c>
      <c r="O708" t="str">
        <f t="shared" si="70"/>
        <v xml:space="preserve">2024/01 </v>
      </c>
      <c r="P708">
        <f t="shared" si="71"/>
        <v>20</v>
      </c>
      <c r="Q708" t="e">
        <f>VLOOKUP(J708,'구매현황_2301-2603'!$E$2:$I$1312,5,0)</f>
        <v>#N/A</v>
      </c>
      <c r="R708" t="e">
        <f>VLOOKUP(Q708,리드타임!$B$3:$D$10,3,0)</f>
        <v>#N/A</v>
      </c>
      <c r="S708">
        <f t="shared" si="68"/>
        <v>4.5</v>
      </c>
    </row>
    <row r="709" spans="1:19" ht="15.75">
      <c r="A709" s="10">
        <v>708</v>
      </c>
      <c r="B709" s="3" t="s">
        <v>9</v>
      </c>
      <c r="C709" s="2" t="s">
        <v>2580</v>
      </c>
      <c r="D709" s="2" t="s">
        <v>310</v>
      </c>
      <c r="E709" s="2" t="s">
        <v>2581</v>
      </c>
      <c r="F709" s="4">
        <v>20</v>
      </c>
      <c r="G709" s="10" t="str">
        <f t="shared" si="69"/>
        <v xml:space="preserve">2024/05 </v>
      </c>
      <c r="H709" s="10">
        <f t="shared" si="66"/>
        <v>206</v>
      </c>
      <c r="J709" t="s">
        <v>1155</v>
      </c>
      <c r="K709" t="s">
        <v>647</v>
      </c>
      <c r="L709" t="s">
        <v>1156</v>
      </c>
      <c r="M709" s="8">
        <v>6</v>
      </c>
      <c r="N709" s="12">
        <f t="shared" si="67"/>
        <v>0.3</v>
      </c>
      <c r="O709" t="str">
        <f t="shared" si="70"/>
        <v xml:space="preserve">2024/01 </v>
      </c>
      <c r="P709">
        <f t="shared" si="71"/>
        <v>6</v>
      </c>
      <c r="Q709" t="e">
        <f>VLOOKUP(J709,'구매현황_2301-2603'!$E$2:$I$1312,5,0)</f>
        <v>#N/A</v>
      </c>
      <c r="R709" t="e">
        <f>VLOOKUP(Q709,리드타임!$B$3:$D$10,3,0)</f>
        <v>#N/A</v>
      </c>
      <c r="S709">
        <f t="shared" si="68"/>
        <v>1.3499999999999999</v>
      </c>
    </row>
    <row r="710" spans="1:19" ht="15.75">
      <c r="A710" s="10">
        <v>709</v>
      </c>
      <c r="B710" s="3" t="s">
        <v>9</v>
      </c>
      <c r="C710" s="2" t="s">
        <v>2590</v>
      </c>
      <c r="D710" s="2" t="s">
        <v>312</v>
      </c>
      <c r="E710" s="2" t="s">
        <v>2591</v>
      </c>
      <c r="F710" s="4">
        <v>10</v>
      </c>
      <c r="G710" s="10" t="str">
        <f t="shared" si="69"/>
        <v xml:space="preserve">2024/03 </v>
      </c>
      <c r="H710" s="10">
        <f t="shared" si="66"/>
        <v>132</v>
      </c>
      <c r="J710" t="s">
        <v>1157</v>
      </c>
      <c r="K710" t="s">
        <v>941</v>
      </c>
      <c r="L710" t="s">
        <v>414</v>
      </c>
      <c r="M710" s="8">
        <v>10</v>
      </c>
      <c r="N710" s="12">
        <f t="shared" si="67"/>
        <v>0.5</v>
      </c>
      <c r="O710" t="str">
        <f t="shared" si="70"/>
        <v xml:space="preserve">2024/01 </v>
      </c>
      <c r="P710">
        <f t="shared" si="71"/>
        <v>10</v>
      </c>
      <c r="Q710" t="e">
        <f>VLOOKUP(J710,'구매현황_2301-2603'!$E$2:$I$1312,5,0)</f>
        <v>#N/A</v>
      </c>
      <c r="R710" t="e">
        <f>VLOOKUP(Q710,리드타임!$B$3:$D$10,3,0)</f>
        <v>#N/A</v>
      </c>
      <c r="S710">
        <f t="shared" si="68"/>
        <v>2.25</v>
      </c>
    </row>
    <row r="711" spans="1:19" ht="15.75">
      <c r="A711" s="10">
        <v>710</v>
      </c>
      <c r="B711" s="3" t="s">
        <v>9</v>
      </c>
      <c r="C711" s="2" t="s">
        <v>2596</v>
      </c>
      <c r="D711" s="2" t="s">
        <v>314</v>
      </c>
      <c r="E711" s="2" t="s">
        <v>2597</v>
      </c>
      <c r="F711" s="4">
        <v>22</v>
      </c>
      <c r="G711" s="10" t="str">
        <f t="shared" si="69"/>
        <v xml:space="preserve">2024/02 </v>
      </c>
      <c r="H711" s="10">
        <f t="shared" si="66"/>
        <v>65</v>
      </c>
      <c r="J711" t="s">
        <v>3284</v>
      </c>
      <c r="K711" t="s">
        <v>3283</v>
      </c>
      <c r="L711" t="s">
        <v>5261</v>
      </c>
      <c r="M711" s="8">
        <v>20</v>
      </c>
      <c r="N711" s="12">
        <f t="shared" si="67"/>
        <v>1</v>
      </c>
      <c r="O711" t="str">
        <f t="shared" si="70"/>
        <v xml:space="preserve">2024/01 </v>
      </c>
      <c r="P711">
        <f t="shared" si="71"/>
        <v>20</v>
      </c>
      <c r="Q711" t="e">
        <f>VLOOKUP(J711,'구매현황_2301-2603'!$E$2:$I$1312,5,0)</f>
        <v>#N/A</v>
      </c>
      <c r="R711" t="e">
        <f>VLOOKUP(Q711,리드타임!$B$3:$D$10,3,0)</f>
        <v>#N/A</v>
      </c>
      <c r="S711">
        <f t="shared" si="68"/>
        <v>4.5</v>
      </c>
    </row>
    <row r="712" spans="1:19" ht="15.75">
      <c r="A712" s="10">
        <v>711</v>
      </c>
      <c r="B712" s="3" t="s">
        <v>9</v>
      </c>
      <c r="C712" s="2" t="s">
        <v>2598</v>
      </c>
      <c r="D712" s="2" t="s">
        <v>314</v>
      </c>
      <c r="E712" s="2" t="s">
        <v>2599</v>
      </c>
      <c r="F712" s="4">
        <v>10</v>
      </c>
      <c r="G712" s="10" t="str">
        <f t="shared" si="69"/>
        <v xml:space="preserve">2024/01 </v>
      </c>
      <c r="H712" s="10">
        <f t="shared" si="66"/>
        <v>50</v>
      </c>
      <c r="J712" t="s">
        <v>1159</v>
      </c>
      <c r="K712" t="s">
        <v>1158</v>
      </c>
      <c r="L712" t="s">
        <v>5261</v>
      </c>
      <c r="M712" s="8">
        <v>10</v>
      </c>
      <c r="N712" s="12">
        <f t="shared" si="67"/>
        <v>0.5</v>
      </c>
      <c r="O712" t="str">
        <f t="shared" si="70"/>
        <v xml:space="preserve">2024/01 </v>
      </c>
      <c r="P712">
        <f t="shared" si="71"/>
        <v>6</v>
      </c>
      <c r="Q712" t="e">
        <f>VLOOKUP(J712,'구매현황_2301-2603'!$E$2:$I$1312,5,0)</f>
        <v>#N/A</v>
      </c>
      <c r="R712" t="e">
        <f>VLOOKUP(Q712,리드타임!$B$3:$D$10,3,0)</f>
        <v>#N/A</v>
      </c>
      <c r="S712">
        <f t="shared" si="68"/>
        <v>2.25</v>
      </c>
    </row>
    <row r="713" spans="1:19" ht="15.75">
      <c r="A713" s="10">
        <v>712</v>
      </c>
      <c r="B713" s="3" t="s">
        <v>9</v>
      </c>
      <c r="C713" s="2" t="s">
        <v>2602</v>
      </c>
      <c r="D713" s="2" t="s">
        <v>314</v>
      </c>
      <c r="E713" s="2" t="s">
        <v>2603</v>
      </c>
      <c r="F713" s="4">
        <v>10</v>
      </c>
      <c r="G713" s="10" t="str">
        <f t="shared" si="69"/>
        <v xml:space="preserve">2024/01 </v>
      </c>
      <c r="H713" s="10">
        <f t="shared" si="66"/>
        <v>20</v>
      </c>
      <c r="J713" t="s">
        <v>3286</v>
      </c>
      <c r="K713" t="s">
        <v>3285</v>
      </c>
      <c r="L713" t="s">
        <v>5261</v>
      </c>
      <c r="M713" s="8">
        <v>20</v>
      </c>
      <c r="N713" s="12">
        <f t="shared" si="67"/>
        <v>1</v>
      </c>
      <c r="O713" t="str">
        <f t="shared" si="70"/>
        <v xml:space="preserve">2024/01 </v>
      </c>
      <c r="P713">
        <f t="shared" si="71"/>
        <v>20</v>
      </c>
      <c r="Q713" t="e">
        <f>VLOOKUP(J713,'구매현황_2301-2603'!$E$2:$I$1312,5,0)</f>
        <v>#N/A</v>
      </c>
      <c r="R713" t="e">
        <f>VLOOKUP(Q713,리드타임!$B$3:$D$10,3,0)</f>
        <v>#N/A</v>
      </c>
      <c r="S713">
        <f t="shared" si="68"/>
        <v>4.5</v>
      </c>
    </row>
    <row r="714" spans="1:19" ht="15.75">
      <c r="A714" s="10">
        <v>713</v>
      </c>
      <c r="B714" s="3" t="s">
        <v>9</v>
      </c>
      <c r="C714" s="2" t="s">
        <v>2604</v>
      </c>
      <c r="D714" s="2" t="s">
        <v>314</v>
      </c>
      <c r="E714" s="2" t="s">
        <v>2605</v>
      </c>
      <c r="F714" s="4">
        <v>200</v>
      </c>
      <c r="G714" s="10" t="str">
        <f t="shared" si="69"/>
        <v xml:space="preserve">2024/07 </v>
      </c>
      <c r="H714" s="10">
        <f t="shared" si="66"/>
        <v>360</v>
      </c>
      <c r="J714" t="s">
        <v>3288</v>
      </c>
      <c r="K714" t="s">
        <v>3287</v>
      </c>
      <c r="L714" t="s">
        <v>890</v>
      </c>
      <c r="M714" s="8">
        <v>40</v>
      </c>
      <c r="N714" s="12">
        <f t="shared" si="67"/>
        <v>2</v>
      </c>
      <c r="O714" t="str">
        <f t="shared" si="70"/>
        <v xml:space="preserve">2024/01 </v>
      </c>
      <c r="P714">
        <f t="shared" si="71"/>
        <v>20</v>
      </c>
      <c r="Q714" t="e">
        <f>VLOOKUP(J714,'구매현황_2301-2603'!$E$2:$I$1312,5,0)</f>
        <v>#N/A</v>
      </c>
      <c r="R714" t="e">
        <f>VLOOKUP(Q714,리드타임!$B$3:$D$10,3,0)</f>
        <v>#N/A</v>
      </c>
      <c r="S714">
        <f t="shared" si="68"/>
        <v>9</v>
      </c>
    </row>
    <row r="715" spans="1:19" ht="15.75">
      <c r="A715" s="10">
        <v>714</v>
      </c>
      <c r="B715" s="3" t="s">
        <v>9</v>
      </c>
      <c r="C715" s="2" t="s">
        <v>2606</v>
      </c>
      <c r="D715" s="2" t="s">
        <v>314</v>
      </c>
      <c r="E715" s="2" t="s">
        <v>2607</v>
      </c>
      <c r="F715" s="4">
        <v>90</v>
      </c>
      <c r="G715" s="10" t="str">
        <f t="shared" si="69"/>
        <v xml:space="preserve">2024/05 </v>
      </c>
      <c r="H715" s="10">
        <f t="shared" si="66"/>
        <v>705</v>
      </c>
      <c r="J715" t="s">
        <v>1160</v>
      </c>
      <c r="K715" t="s">
        <v>545</v>
      </c>
      <c r="L715" t="s">
        <v>1161</v>
      </c>
      <c r="M715" s="8">
        <v>21</v>
      </c>
      <c r="N715" s="12">
        <f t="shared" si="67"/>
        <v>1.05</v>
      </c>
      <c r="O715" t="str">
        <f t="shared" si="70"/>
        <v xml:space="preserve">2024/01 </v>
      </c>
      <c r="P715">
        <f t="shared" si="71"/>
        <v>16</v>
      </c>
      <c r="Q715" t="e">
        <f>VLOOKUP(J715,'구매현황_2301-2603'!$E$2:$I$1312,5,0)</f>
        <v>#N/A</v>
      </c>
      <c r="R715" t="e">
        <f>VLOOKUP(Q715,리드타임!$B$3:$D$10,3,0)</f>
        <v>#N/A</v>
      </c>
      <c r="S715">
        <f t="shared" si="68"/>
        <v>4.7250000000000005</v>
      </c>
    </row>
    <row r="716" spans="1:19" ht="15.75">
      <c r="A716" s="10">
        <v>715</v>
      </c>
      <c r="B716" s="3" t="s">
        <v>9</v>
      </c>
      <c r="C716" s="2" t="s">
        <v>2610</v>
      </c>
      <c r="D716" s="2" t="s">
        <v>314</v>
      </c>
      <c r="E716" s="2" t="s">
        <v>2611</v>
      </c>
      <c r="F716" s="4">
        <v>20</v>
      </c>
      <c r="G716" s="10" t="str">
        <f t="shared" si="69"/>
        <v xml:space="preserve">2024/01 </v>
      </c>
      <c r="H716" s="10">
        <f t="shared" si="66"/>
        <v>60</v>
      </c>
      <c r="J716" t="s">
        <v>1163</v>
      </c>
      <c r="K716" t="s">
        <v>1162</v>
      </c>
      <c r="L716" t="s">
        <v>5261</v>
      </c>
      <c r="M716" s="8">
        <v>11</v>
      </c>
      <c r="N716" s="12">
        <f t="shared" si="67"/>
        <v>0.55000000000000004</v>
      </c>
      <c r="O716" t="str">
        <f t="shared" si="70"/>
        <v xml:space="preserve">2024/01 </v>
      </c>
      <c r="P716">
        <f t="shared" si="71"/>
        <v>11</v>
      </c>
      <c r="Q716" t="e">
        <f>VLOOKUP(J716,'구매현황_2301-2603'!$E$2:$I$1312,5,0)</f>
        <v>#N/A</v>
      </c>
      <c r="R716" t="e">
        <f>VLOOKUP(Q716,리드타임!$B$3:$D$10,3,0)</f>
        <v>#N/A</v>
      </c>
      <c r="S716">
        <f t="shared" si="68"/>
        <v>2.4750000000000005</v>
      </c>
    </row>
    <row r="717" spans="1:19" ht="15.75">
      <c r="A717" s="10">
        <v>716</v>
      </c>
      <c r="B717" s="3" t="s">
        <v>9</v>
      </c>
      <c r="C717" s="2" t="s">
        <v>2614</v>
      </c>
      <c r="D717" s="2" t="s">
        <v>318</v>
      </c>
      <c r="E717" s="2" t="s">
        <v>2615</v>
      </c>
      <c r="F717" s="4">
        <v>31</v>
      </c>
      <c r="G717" s="10" t="str">
        <f t="shared" si="69"/>
        <v xml:space="preserve">2024/04 </v>
      </c>
      <c r="H717" s="10">
        <f t="shared" si="66"/>
        <v>210</v>
      </c>
      <c r="J717" t="s">
        <v>1164</v>
      </c>
      <c r="K717" t="s">
        <v>557</v>
      </c>
      <c r="L717" t="s">
        <v>414</v>
      </c>
      <c r="M717" s="8">
        <v>10</v>
      </c>
      <c r="N717" s="12">
        <f t="shared" si="67"/>
        <v>0.5</v>
      </c>
      <c r="O717" t="str">
        <f t="shared" si="70"/>
        <v xml:space="preserve">2024/01 </v>
      </c>
      <c r="P717">
        <f t="shared" si="71"/>
        <v>10</v>
      </c>
      <c r="Q717" t="e">
        <f>VLOOKUP(J717,'구매현황_2301-2603'!$E$2:$I$1312,5,0)</f>
        <v>#N/A</v>
      </c>
      <c r="R717" t="e">
        <f>VLOOKUP(Q717,리드타임!$B$3:$D$10,3,0)</f>
        <v>#N/A</v>
      </c>
      <c r="S717">
        <f t="shared" si="68"/>
        <v>2.25</v>
      </c>
    </row>
    <row r="718" spans="1:19" ht="15.75">
      <c r="A718" s="10">
        <v>717</v>
      </c>
      <c r="B718" s="3" t="s">
        <v>9</v>
      </c>
      <c r="C718" s="2" t="s">
        <v>2618</v>
      </c>
      <c r="D718" s="2" t="s">
        <v>318</v>
      </c>
      <c r="E718" s="2" t="s">
        <v>2619</v>
      </c>
      <c r="F718" s="4">
        <v>50</v>
      </c>
      <c r="G718" s="10" t="str">
        <f t="shared" si="69"/>
        <v xml:space="preserve">2025/03 </v>
      </c>
      <c r="H718" s="10">
        <f t="shared" si="66"/>
        <v>410</v>
      </c>
      <c r="J718" t="s">
        <v>1165</v>
      </c>
      <c r="K718" t="s">
        <v>557</v>
      </c>
      <c r="L718" t="s">
        <v>1166</v>
      </c>
      <c r="M718" s="8">
        <v>3</v>
      </c>
      <c r="N718" s="12">
        <f t="shared" si="67"/>
        <v>0.15</v>
      </c>
      <c r="O718" t="str">
        <f t="shared" si="70"/>
        <v xml:space="preserve">2024/01 </v>
      </c>
      <c r="P718">
        <f t="shared" si="71"/>
        <v>3</v>
      </c>
      <c r="Q718" t="e">
        <f>VLOOKUP(J718,'구매현황_2301-2603'!$E$2:$I$1312,5,0)</f>
        <v>#N/A</v>
      </c>
      <c r="R718" t="e">
        <f>VLOOKUP(Q718,리드타임!$B$3:$D$10,3,0)</f>
        <v>#N/A</v>
      </c>
      <c r="S718">
        <f t="shared" si="68"/>
        <v>0.67499999999999993</v>
      </c>
    </row>
    <row r="719" spans="1:19" ht="15.75">
      <c r="A719" s="10">
        <v>718</v>
      </c>
      <c r="B719" s="3" t="s">
        <v>9</v>
      </c>
      <c r="C719" s="2" t="s">
        <v>2624</v>
      </c>
      <c r="D719" s="2" t="s">
        <v>318</v>
      </c>
      <c r="E719" s="2" t="s">
        <v>2625</v>
      </c>
      <c r="F719" s="4">
        <v>50</v>
      </c>
      <c r="G719" s="10" t="str">
        <f t="shared" si="69"/>
        <v xml:space="preserve">2024/01 </v>
      </c>
      <c r="H719" s="10">
        <f t="shared" si="66"/>
        <v>130</v>
      </c>
      <c r="J719" t="s">
        <v>1168</v>
      </c>
      <c r="K719" t="s">
        <v>1167</v>
      </c>
      <c r="L719" t="s">
        <v>5261</v>
      </c>
      <c r="M719" s="8">
        <v>24</v>
      </c>
      <c r="N719" s="12">
        <f t="shared" si="67"/>
        <v>1.2</v>
      </c>
      <c r="O719" t="str">
        <f t="shared" si="70"/>
        <v xml:space="preserve">2024/02 </v>
      </c>
      <c r="P719">
        <f t="shared" si="71"/>
        <v>24</v>
      </c>
      <c r="Q719" t="e">
        <f>VLOOKUP(J719,'구매현황_2301-2603'!$E$2:$I$1312,5,0)</f>
        <v>#N/A</v>
      </c>
      <c r="R719" t="e">
        <f>VLOOKUP(Q719,리드타임!$B$3:$D$10,3,0)</f>
        <v>#N/A</v>
      </c>
      <c r="S719">
        <f t="shared" si="68"/>
        <v>5.3999999999999995</v>
      </c>
    </row>
    <row r="720" spans="1:19" ht="15.75">
      <c r="A720" s="10">
        <v>719</v>
      </c>
      <c r="B720" s="3" t="s">
        <v>9</v>
      </c>
      <c r="C720" s="2" t="s">
        <v>2628</v>
      </c>
      <c r="D720" s="2" t="s">
        <v>318</v>
      </c>
      <c r="E720" s="2" t="s">
        <v>2629</v>
      </c>
      <c r="F720" s="4">
        <v>130</v>
      </c>
      <c r="G720" s="10" t="str">
        <f t="shared" si="69"/>
        <v xml:space="preserve">2024/08 </v>
      </c>
      <c r="H720" s="10">
        <f t="shared" si="66"/>
        <v>600</v>
      </c>
      <c r="J720" t="s">
        <v>1170</v>
      </c>
      <c r="K720" t="s">
        <v>1169</v>
      </c>
      <c r="L720" t="s">
        <v>5261</v>
      </c>
      <c r="M720" s="8">
        <v>1</v>
      </c>
      <c r="N720" s="12">
        <f t="shared" si="67"/>
        <v>0.05</v>
      </c>
      <c r="O720" t="str">
        <f t="shared" si="70"/>
        <v xml:space="preserve">2024/01 </v>
      </c>
      <c r="P720">
        <f t="shared" si="71"/>
        <v>1</v>
      </c>
      <c r="Q720" t="e">
        <f>VLOOKUP(J720,'구매현황_2301-2603'!$E$2:$I$1312,5,0)</f>
        <v>#N/A</v>
      </c>
      <c r="R720" t="e">
        <f>VLOOKUP(Q720,리드타임!$B$3:$D$10,3,0)</f>
        <v>#N/A</v>
      </c>
      <c r="S720">
        <f t="shared" si="68"/>
        <v>0.22500000000000001</v>
      </c>
    </row>
    <row r="721" spans="1:19" ht="15.75">
      <c r="A721" s="10">
        <v>720</v>
      </c>
      <c r="B721" s="3" t="s">
        <v>9</v>
      </c>
      <c r="C721" s="2" t="s">
        <v>2632</v>
      </c>
      <c r="D721" s="2" t="s">
        <v>318</v>
      </c>
      <c r="E721" s="2" t="s">
        <v>2633</v>
      </c>
      <c r="F721" s="4">
        <v>20</v>
      </c>
      <c r="G721" s="10" t="str">
        <f t="shared" si="69"/>
        <v xml:space="preserve">2024/06 </v>
      </c>
      <c r="H721" s="10">
        <f t="shared" si="66"/>
        <v>184</v>
      </c>
      <c r="J721" t="s">
        <v>3289</v>
      </c>
      <c r="K721" t="s">
        <v>3254</v>
      </c>
      <c r="L721" t="s">
        <v>1117</v>
      </c>
      <c r="M721" s="8">
        <v>2</v>
      </c>
      <c r="N721" s="12">
        <f t="shared" si="67"/>
        <v>0.1</v>
      </c>
      <c r="O721" t="str">
        <f t="shared" si="70"/>
        <v xml:space="preserve">2024/01 </v>
      </c>
      <c r="P721">
        <f t="shared" si="71"/>
        <v>2</v>
      </c>
      <c r="Q721" t="e">
        <f>VLOOKUP(J721,'구매현황_2301-2603'!$E$2:$I$1312,5,0)</f>
        <v>#N/A</v>
      </c>
      <c r="R721" t="e">
        <f>VLOOKUP(Q721,리드타임!$B$3:$D$10,3,0)</f>
        <v>#N/A</v>
      </c>
      <c r="S721">
        <f t="shared" si="68"/>
        <v>0.45</v>
      </c>
    </row>
    <row r="722" spans="1:19" ht="15.75">
      <c r="A722" s="10">
        <v>721</v>
      </c>
      <c r="B722" s="3" t="s">
        <v>9</v>
      </c>
      <c r="C722" s="2" t="s">
        <v>2636</v>
      </c>
      <c r="D722" s="2" t="s">
        <v>2312</v>
      </c>
      <c r="E722" s="2" t="s">
        <v>2637</v>
      </c>
      <c r="F722" s="4">
        <v>70</v>
      </c>
      <c r="G722" s="10" t="str">
        <f t="shared" si="69"/>
        <v xml:space="preserve">2024/06 </v>
      </c>
      <c r="H722" s="10">
        <f t="shared" si="66"/>
        <v>143</v>
      </c>
      <c r="J722" t="s">
        <v>3290</v>
      </c>
      <c r="K722" t="s">
        <v>463</v>
      </c>
      <c r="L722" t="s">
        <v>1117</v>
      </c>
      <c r="M722" s="8">
        <v>7</v>
      </c>
      <c r="N722" s="12">
        <f t="shared" si="67"/>
        <v>0.35</v>
      </c>
      <c r="O722" t="str">
        <f t="shared" si="70"/>
        <v xml:space="preserve">2024/01 </v>
      </c>
      <c r="P722">
        <f t="shared" si="71"/>
        <v>5</v>
      </c>
      <c r="Q722" t="e">
        <f>VLOOKUP(J722,'구매현황_2301-2603'!$E$2:$I$1312,5,0)</f>
        <v>#N/A</v>
      </c>
      <c r="R722" t="e">
        <f>VLOOKUP(Q722,리드타임!$B$3:$D$10,3,0)</f>
        <v>#N/A</v>
      </c>
      <c r="S722">
        <f t="shared" si="68"/>
        <v>1.5749999999999997</v>
      </c>
    </row>
    <row r="723" spans="1:19" ht="15.75">
      <c r="A723" s="10">
        <v>722</v>
      </c>
      <c r="B723" s="3" t="s">
        <v>9</v>
      </c>
      <c r="C723" s="2" t="s">
        <v>2638</v>
      </c>
      <c r="D723" s="2" t="s">
        <v>2312</v>
      </c>
      <c r="E723" s="2" t="s">
        <v>2639</v>
      </c>
      <c r="F723" s="4">
        <v>130</v>
      </c>
      <c r="G723" s="10" t="str">
        <f t="shared" si="69"/>
        <v xml:space="preserve">2024/04 </v>
      </c>
      <c r="H723" s="10">
        <f t="shared" si="66"/>
        <v>152</v>
      </c>
      <c r="J723" t="s">
        <v>1171</v>
      </c>
      <c r="K723" t="s">
        <v>451</v>
      </c>
      <c r="L723" t="s">
        <v>1117</v>
      </c>
      <c r="M723" s="8">
        <v>147</v>
      </c>
      <c r="N723" s="12">
        <f t="shared" si="67"/>
        <v>7.35</v>
      </c>
      <c r="O723" t="str">
        <f t="shared" si="70"/>
        <v xml:space="preserve">2024/01 </v>
      </c>
      <c r="P723">
        <f t="shared" si="71"/>
        <v>110</v>
      </c>
      <c r="Q723" t="e">
        <f>VLOOKUP(J723,'구매현황_2301-2603'!$E$2:$I$1312,5,0)</f>
        <v>#N/A</v>
      </c>
      <c r="R723" t="e">
        <f>VLOOKUP(Q723,리드타임!$B$3:$D$10,3,0)</f>
        <v>#N/A</v>
      </c>
      <c r="S723">
        <f t="shared" si="68"/>
        <v>33.075000000000003</v>
      </c>
    </row>
    <row r="724" spans="1:19" ht="15.75">
      <c r="A724" s="10">
        <v>723</v>
      </c>
      <c r="B724" s="3" t="s">
        <v>9</v>
      </c>
      <c r="C724" s="2" t="s">
        <v>2640</v>
      </c>
      <c r="D724" s="2" t="s">
        <v>2312</v>
      </c>
      <c r="E724" s="2" t="s">
        <v>2641</v>
      </c>
      <c r="F724" s="4">
        <v>20</v>
      </c>
      <c r="G724" s="10" t="str">
        <f t="shared" si="69"/>
        <v xml:space="preserve">2024/01 </v>
      </c>
      <c r="H724" s="10">
        <f t="shared" si="66"/>
        <v>100</v>
      </c>
      <c r="J724" t="s">
        <v>3291</v>
      </c>
      <c r="K724" t="s">
        <v>453</v>
      </c>
      <c r="L724" t="s">
        <v>1117</v>
      </c>
      <c r="M724" s="8">
        <v>85</v>
      </c>
      <c r="N724" s="12">
        <f t="shared" si="67"/>
        <v>4.25</v>
      </c>
      <c r="O724" t="str">
        <f t="shared" si="70"/>
        <v xml:space="preserve">2024/03 </v>
      </c>
      <c r="P724">
        <f t="shared" si="71"/>
        <v>51</v>
      </c>
      <c r="Q724" t="e">
        <f>VLOOKUP(J724,'구매현황_2301-2603'!$E$2:$I$1312,5,0)</f>
        <v>#N/A</v>
      </c>
      <c r="R724" t="e">
        <f>VLOOKUP(Q724,리드타임!$B$3:$D$10,3,0)</f>
        <v>#N/A</v>
      </c>
      <c r="S724">
        <f t="shared" si="68"/>
        <v>19.125</v>
      </c>
    </row>
    <row r="725" spans="1:19" ht="15.75">
      <c r="A725" s="10">
        <v>724</v>
      </c>
      <c r="B725" s="3" t="s">
        <v>9</v>
      </c>
      <c r="C725" s="2" t="s">
        <v>2643</v>
      </c>
      <c r="D725" s="2" t="s">
        <v>2642</v>
      </c>
      <c r="E725" s="2" t="s">
        <v>2644</v>
      </c>
      <c r="F725" s="4">
        <v>40</v>
      </c>
      <c r="G725" s="10" t="str">
        <f t="shared" si="69"/>
        <v xml:space="preserve">2024/01 </v>
      </c>
      <c r="H725" s="10">
        <f t="shared" si="66"/>
        <v>40</v>
      </c>
      <c r="J725" t="s">
        <v>3293</v>
      </c>
      <c r="K725" t="s">
        <v>3292</v>
      </c>
      <c r="L725" t="s">
        <v>5261</v>
      </c>
      <c r="M725" s="8">
        <v>3</v>
      </c>
      <c r="N725" s="12">
        <f t="shared" si="67"/>
        <v>0.15</v>
      </c>
      <c r="O725" t="str">
        <f t="shared" si="70"/>
        <v xml:space="preserve">2024/01 </v>
      </c>
      <c r="P725">
        <f t="shared" si="71"/>
        <v>3</v>
      </c>
      <c r="Q725" t="e">
        <f>VLOOKUP(J725,'구매현황_2301-2603'!$E$2:$I$1312,5,0)</f>
        <v>#N/A</v>
      </c>
      <c r="R725" t="e">
        <f>VLOOKUP(Q725,리드타임!$B$3:$D$10,3,0)</f>
        <v>#N/A</v>
      </c>
      <c r="S725">
        <f t="shared" si="68"/>
        <v>0.67499999999999993</v>
      </c>
    </row>
    <row r="726" spans="1:19" ht="15.75">
      <c r="A726" s="10">
        <v>725</v>
      </c>
      <c r="B726" s="3" t="s">
        <v>9</v>
      </c>
      <c r="C726" s="2" t="s">
        <v>2645</v>
      </c>
      <c r="D726" s="2" t="s">
        <v>2642</v>
      </c>
      <c r="E726" s="2" t="s">
        <v>2646</v>
      </c>
      <c r="F726" s="4">
        <v>50</v>
      </c>
      <c r="G726" s="10" t="str">
        <f t="shared" si="69"/>
        <v xml:space="preserve">2024/01 </v>
      </c>
      <c r="H726" s="10">
        <f t="shared" si="66"/>
        <v>50</v>
      </c>
      <c r="J726" t="s">
        <v>3295</v>
      </c>
      <c r="K726" t="s">
        <v>3294</v>
      </c>
      <c r="L726" t="s">
        <v>5261</v>
      </c>
      <c r="M726" s="8">
        <v>15</v>
      </c>
      <c r="N726" s="12">
        <f t="shared" si="67"/>
        <v>0.75</v>
      </c>
      <c r="O726" t="str">
        <f t="shared" si="70"/>
        <v xml:space="preserve">2024/01 </v>
      </c>
      <c r="P726">
        <f t="shared" si="71"/>
        <v>15</v>
      </c>
      <c r="Q726" t="e">
        <f>VLOOKUP(J726,'구매현황_2301-2603'!$E$2:$I$1312,5,0)</f>
        <v>#N/A</v>
      </c>
      <c r="R726" t="e">
        <f>VLOOKUP(Q726,리드타임!$B$3:$D$10,3,0)</f>
        <v>#N/A</v>
      </c>
      <c r="S726">
        <f t="shared" si="68"/>
        <v>3.375</v>
      </c>
    </row>
    <row r="727" spans="1:19" ht="15.75">
      <c r="A727" s="10">
        <v>726</v>
      </c>
      <c r="B727" s="3" t="s">
        <v>9</v>
      </c>
      <c r="C727" s="2" t="s">
        <v>2647</v>
      </c>
      <c r="D727" s="2" t="s">
        <v>2642</v>
      </c>
      <c r="E727" s="2" t="s">
        <v>2648</v>
      </c>
      <c r="F727" s="4">
        <v>40</v>
      </c>
      <c r="G727" s="10" t="str">
        <f t="shared" si="69"/>
        <v xml:space="preserve">2024/01 </v>
      </c>
      <c r="H727" s="10">
        <f t="shared" si="66"/>
        <v>55</v>
      </c>
      <c r="J727" t="s">
        <v>1174</v>
      </c>
      <c r="K727" t="s">
        <v>1173</v>
      </c>
      <c r="L727" t="s">
        <v>5261</v>
      </c>
      <c r="M727" s="8">
        <v>8</v>
      </c>
      <c r="N727" s="12">
        <f t="shared" si="67"/>
        <v>0.4</v>
      </c>
      <c r="O727" t="str">
        <f t="shared" si="70"/>
        <v xml:space="preserve">2024/01 </v>
      </c>
      <c r="P727">
        <f t="shared" si="71"/>
        <v>8</v>
      </c>
      <c r="Q727" t="e">
        <f>VLOOKUP(J727,'구매현황_2301-2603'!$E$2:$I$1312,5,0)</f>
        <v>#N/A</v>
      </c>
      <c r="R727" t="e">
        <f>VLOOKUP(Q727,리드타임!$B$3:$D$10,3,0)</f>
        <v>#N/A</v>
      </c>
      <c r="S727">
        <f t="shared" si="68"/>
        <v>1.8</v>
      </c>
    </row>
    <row r="728" spans="1:19" ht="15.75">
      <c r="A728" s="10">
        <v>727</v>
      </c>
      <c r="B728" s="3" t="s">
        <v>9</v>
      </c>
      <c r="C728" s="2" t="s">
        <v>2649</v>
      </c>
      <c r="D728" s="2" t="s">
        <v>2642</v>
      </c>
      <c r="E728" s="2" t="s">
        <v>2641</v>
      </c>
      <c r="F728" s="4">
        <v>20</v>
      </c>
      <c r="G728" s="10" t="str">
        <f t="shared" si="69"/>
        <v xml:space="preserve">2024/01 </v>
      </c>
      <c r="H728" s="10">
        <f t="shared" si="66"/>
        <v>20</v>
      </c>
      <c r="J728" t="s">
        <v>3297</v>
      </c>
      <c r="K728" t="s">
        <v>3296</v>
      </c>
      <c r="L728" t="s">
        <v>3298</v>
      </c>
      <c r="M728" s="8">
        <v>5</v>
      </c>
      <c r="N728" s="12">
        <f t="shared" si="67"/>
        <v>0.25</v>
      </c>
      <c r="O728" t="str">
        <f t="shared" si="70"/>
        <v xml:space="preserve">2024/01 </v>
      </c>
      <c r="P728">
        <f t="shared" si="71"/>
        <v>5</v>
      </c>
      <c r="Q728" t="e">
        <f>VLOOKUP(J728,'구매현황_2301-2603'!$E$2:$I$1312,5,0)</f>
        <v>#N/A</v>
      </c>
      <c r="R728" t="e">
        <f>VLOOKUP(Q728,리드타임!$B$3:$D$10,3,0)</f>
        <v>#N/A</v>
      </c>
      <c r="S728">
        <f t="shared" si="68"/>
        <v>1.125</v>
      </c>
    </row>
    <row r="729" spans="1:19" ht="15.75">
      <c r="A729" s="10">
        <v>728</v>
      </c>
      <c r="B729" s="3" t="s">
        <v>9</v>
      </c>
      <c r="C729" s="2" t="s">
        <v>2656</v>
      </c>
      <c r="D729" s="2" t="s">
        <v>2312</v>
      </c>
      <c r="E729" s="2" t="s">
        <v>2657</v>
      </c>
      <c r="F729" s="4">
        <v>50</v>
      </c>
      <c r="G729" s="10" t="str">
        <f t="shared" si="69"/>
        <v xml:space="preserve">2024/01 </v>
      </c>
      <c r="H729" s="10">
        <f t="shared" si="66"/>
        <v>100</v>
      </c>
      <c r="J729" t="s">
        <v>1176</v>
      </c>
      <c r="K729" t="s">
        <v>1175</v>
      </c>
      <c r="L729" t="s">
        <v>5261</v>
      </c>
      <c r="M729" s="8">
        <v>22</v>
      </c>
      <c r="N729" s="12">
        <f t="shared" si="67"/>
        <v>1.1000000000000001</v>
      </c>
      <c r="O729" t="str">
        <f t="shared" si="70"/>
        <v xml:space="preserve">2024/01 </v>
      </c>
      <c r="P729">
        <f t="shared" si="71"/>
        <v>10</v>
      </c>
      <c r="Q729" t="e">
        <f>VLOOKUP(J729,'구매현황_2301-2603'!$E$2:$I$1312,5,0)</f>
        <v>#N/A</v>
      </c>
      <c r="R729" t="e">
        <f>VLOOKUP(Q729,리드타임!$B$3:$D$10,3,0)</f>
        <v>#N/A</v>
      </c>
      <c r="S729">
        <f t="shared" si="68"/>
        <v>4.9500000000000011</v>
      </c>
    </row>
    <row r="730" spans="1:19" ht="15.75">
      <c r="A730" s="10">
        <v>729</v>
      </c>
      <c r="B730" s="3" t="s">
        <v>9</v>
      </c>
      <c r="C730" s="2" t="s">
        <v>2669</v>
      </c>
      <c r="D730" s="2" t="s">
        <v>2668</v>
      </c>
      <c r="E730" s="2" t="s">
        <v>2648</v>
      </c>
      <c r="F730" s="4">
        <v>20</v>
      </c>
      <c r="G730" s="10" t="str">
        <f t="shared" si="69"/>
        <v xml:space="preserve">2024/01 </v>
      </c>
      <c r="H730" s="10">
        <f t="shared" si="66"/>
        <v>20</v>
      </c>
      <c r="J730" t="s">
        <v>3299</v>
      </c>
      <c r="K730" t="s">
        <v>467</v>
      </c>
      <c r="L730" t="s">
        <v>3300</v>
      </c>
      <c r="M730" s="8">
        <v>5</v>
      </c>
      <c r="N730" s="12">
        <f t="shared" si="67"/>
        <v>0.25</v>
      </c>
      <c r="O730" t="str">
        <f t="shared" si="70"/>
        <v xml:space="preserve">2024/01 </v>
      </c>
      <c r="P730">
        <f t="shared" si="71"/>
        <v>5</v>
      </c>
      <c r="Q730" t="e">
        <f>VLOOKUP(J730,'구매현황_2301-2603'!$E$2:$I$1312,5,0)</f>
        <v>#N/A</v>
      </c>
      <c r="R730" t="e">
        <f>VLOOKUP(Q730,리드타임!$B$3:$D$10,3,0)</f>
        <v>#N/A</v>
      </c>
      <c r="S730">
        <f t="shared" si="68"/>
        <v>1.125</v>
      </c>
    </row>
    <row r="731" spans="1:19" ht="15.75">
      <c r="A731" s="10">
        <v>730</v>
      </c>
      <c r="B731" s="3" t="s">
        <v>9</v>
      </c>
      <c r="C731" s="2" t="s">
        <v>2670</v>
      </c>
      <c r="D731" s="2" t="s">
        <v>2668</v>
      </c>
      <c r="E731" s="2" t="s">
        <v>2646</v>
      </c>
      <c r="F731" s="4">
        <v>20</v>
      </c>
      <c r="G731" s="10" t="str">
        <f t="shared" si="69"/>
        <v xml:space="preserve">2024/01 </v>
      </c>
      <c r="H731" s="10">
        <f t="shared" si="66"/>
        <v>20</v>
      </c>
      <c r="J731" t="s">
        <v>3301</v>
      </c>
      <c r="K731" t="s">
        <v>1040</v>
      </c>
      <c r="L731" t="s">
        <v>3302</v>
      </c>
      <c r="M731" s="8">
        <v>2</v>
      </c>
      <c r="N731" s="12">
        <f t="shared" si="67"/>
        <v>0.1</v>
      </c>
      <c r="O731" t="str">
        <f t="shared" si="70"/>
        <v xml:space="preserve">2024/01 </v>
      </c>
      <c r="P731">
        <f t="shared" si="71"/>
        <v>2</v>
      </c>
      <c r="Q731" t="e">
        <f>VLOOKUP(J731,'구매현황_2301-2603'!$E$2:$I$1312,5,0)</f>
        <v>#N/A</v>
      </c>
      <c r="R731" t="e">
        <f>VLOOKUP(Q731,리드타임!$B$3:$D$10,3,0)</f>
        <v>#N/A</v>
      </c>
      <c r="S731">
        <f t="shared" si="68"/>
        <v>0.45</v>
      </c>
    </row>
    <row r="732" spans="1:19" ht="15.75">
      <c r="A732" s="10">
        <v>731</v>
      </c>
      <c r="B732" s="3" t="s">
        <v>9</v>
      </c>
      <c r="C732" s="2" t="s">
        <v>2671</v>
      </c>
      <c r="D732" s="2" t="s">
        <v>2312</v>
      </c>
      <c r="E732" s="2" t="s">
        <v>2672</v>
      </c>
      <c r="F732" s="4">
        <v>40</v>
      </c>
      <c r="G732" s="10" t="str">
        <f t="shared" si="69"/>
        <v xml:space="preserve">2024/01 </v>
      </c>
      <c r="H732" s="10">
        <f t="shared" si="66"/>
        <v>120</v>
      </c>
      <c r="J732" t="s">
        <v>3303</v>
      </c>
      <c r="K732" t="s">
        <v>1167</v>
      </c>
      <c r="L732" t="s">
        <v>3304</v>
      </c>
      <c r="M732" s="8">
        <v>4</v>
      </c>
      <c r="N732" s="12">
        <f t="shared" si="67"/>
        <v>0.2</v>
      </c>
      <c r="O732" t="str">
        <f t="shared" si="70"/>
        <v xml:space="preserve">2024/01 </v>
      </c>
      <c r="P732">
        <f t="shared" si="71"/>
        <v>4</v>
      </c>
      <c r="Q732" t="e">
        <f>VLOOKUP(J732,'구매현황_2301-2603'!$E$2:$I$1312,5,0)</f>
        <v>#N/A</v>
      </c>
      <c r="R732" t="e">
        <f>VLOOKUP(Q732,리드타임!$B$3:$D$10,3,0)</f>
        <v>#N/A</v>
      </c>
      <c r="S732">
        <f t="shared" si="68"/>
        <v>0.9</v>
      </c>
    </row>
    <row r="733" spans="1:19" ht="15.75">
      <c r="A733" s="10">
        <v>732</v>
      </c>
      <c r="B733" s="3" t="s">
        <v>9</v>
      </c>
      <c r="C733" s="2" t="s">
        <v>2677</v>
      </c>
      <c r="D733" s="2" t="s">
        <v>2664</v>
      </c>
      <c r="E733" s="2" t="s">
        <v>2648</v>
      </c>
      <c r="F733" s="4">
        <v>20</v>
      </c>
      <c r="G733" s="10" t="str">
        <f t="shared" si="69"/>
        <v xml:space="preserve">2024/01 </v>
      </c>
      <c r="H733" s="10">
        <f t="shared" si="66"/>
        <v>20</v>
      </c>
      <c r="J733" t="s">
        <v>3305</v>
      </c>
      <c r="K733" t="s">
        <v>455</v>
      </c>
      <c r="L733" t="s">
        <v>3306</v>
      </c>
      <c r="M733" s="8">
        <v>66</v>
      </c>
      <c r="N733" s="12">
        <f t="shared" si="67"/>
        <v>3.3</v>
      </c>
      <c r="O733" t="str">
        <f t="shared" si="70"/>
        <v xml:space="preserve">2024/06 </v>
      </c>
      <c r="P733">
        <f t="shared" si="71"/>
        <v>64</v>
      </c>
      <c r="Q733" t="e">
        <f>VLOOKUP(J733,'구매현황_2301-2603'!$E$2:$I$1312,5,0)</f>
        <v>#N/A</v>
      </c>
      <c r="R733" t="e">
        <f>VLOOKUP(Q733,리드타임!$B$3:$D$10,3,0)</f>
        <v>#N/A</v>
      </c>
      <c r="S733">
        <f t="shared" si="68"/>
        <v>14.849999999999998</v>
      </c>
    </row>
    <row r="734" spans="1:19" ht="15.75">
      <c r="A734" s="10">
        <v>733</v>
      </c>
      <c r="B734" s="3" t="s">
        <v>9</v>
      </c>
      <c r="C734" s="2" t="s">
        <v>2682</v>
      </c>
      <c r="D734" s="2" t="s">
        <v>399</v>
      </c>
      <c r="E734" s="2" t="s">
        <v>2646</v>
      </c>
      <c r="F734" s="4">
        <v>10</v>
      </c>
      <c r="G734" s="10" t="str">
        <f t="shared" si="69"/>
        <v xml:space="preserve">2024/01 </v>
      </c>
      <c r="H734" s="10">
        <f t="shared" si="66"/>
        <v>10</v>
      </c>
      <c r="J734" t="s">
        <v>3307</v>
      </c>
      <c r="K734" t="s">
        <v>459</v>
      </c>
      <c r="L734" t="s">
        <v>3308</v>
      </c>
      <c r="M734" s="8">
        <v>8</v>
      </c>
      <c r="N734" s="12">
        <f t="shared" si="67"/>
        <v>0.4</v>
      </c>
      <c r="O734" t="str">
        <f t="shared" si="70"/>
        <v xml:space="preserve">2024/01 </v>
      </c>
      <c r="P734">
        <f t="shared" si="71"/>
        <v>8</v>
      </c>
      <c r="Q734" t="e">
        <f>VLOOKUP(J734,'구매현황_2301-2603'!$E$2:$I$1312,5,0)</f>
        <v>#N/A</v>
      </c>
      <c r="R734" t="e">
        <f>VLOOKUP(Q734,리드타임!$B$3:$D$10,3,0)</f>
        <v>#N/A</v>
      </c>
      <c r="S734">
        <f t="shared" si="68"/>
        <v>1.8</v>
      </c>
    </row>
    <row r="735" spans="1:19" ht="15.75">
      <c r="A735" s="10">
        <v>734</v>
      </c>
      <c r="B735" s="3" t="s">
        <v>9</v>
      </c>
      <c r="C735" s="2" t="s">
        <v>2684</v>
      </c>
      <c r="D735" s="2" t="s">
        <v>2312</v>
      </c>
      <c r="E735" s="2" t="s">
        <v>2685</v>
      </c>
      <c r="F735" s="4">
        <v>30</v>
      </c>
      <c r="G735" s="10" t="str">
        <f t="shared" si="69"/>
        <v xml:space="preserve">2024/01 </v>
      </c>
      <c r="H735" s="10">
        <f t="shared" si="66"/>
        <v>200</v>
      </c>
      <c r="J735" t="s">
        <v>3309</v>
      </c>
      <c r="K735" t="s">
        <v>461</v>
      </c>
      <c r="L735" t="s">
        <v>3310</v>
      </c>
      <c r="M735" s="8">
        <v>3</v>
      </c>
      <c r="N735" s="12">
        <f t="shared" si="67"/>
        <v>0.15</v>
      </c>
      <c r="O735" t="str">
        <f t="shared" si="70"/>
        <v xml:space="preserve">2024/01 </v>
      </c>
      <c r="P735">
        <f t="shared" si="71"/>
        <v>3</v>
      </c>
      <c r="Q735" t="e">
        <f>VLOOKUP(J735,'구매현황_2301-2603'!$E$2:$I$1312,5,0)</f>
        <v>#N/A</v>
      </c>
      <c r="R735" t="e">
        <f>VLOOKUP(Q735,리드타임!$B$3:$D$10,3,0)</f>
        <v>#N/A</v>
      </c>
      <c r="S735">
        <f t="shared" si="68"/>
        <v>0.67499999999999993</v>
      </c>
    </row>
    <row r="736" spans="1:19" ht="15.75">
      <c r="A736" s="10">
        <v>735</v>
      </c>
      <c r="B736" s="3" t="s">
        <v>9</v>
      </c>
      <c r="C736" s="2" t="s">
        <v>2718</v>
      </c>
      <c r="D736" s="2" t="s">
        <v>1267</v>
      </c>
      <c r="E736" s="2" t="s">
        <v>2719</v>
      </c>
      <c r="F736" s="4">
        <v>25</v>
      </c>
      <c r="G736" s="10" t="str">
        <f t="shared" si="69"/>
        <v xml:space="preserve">2024/01 </v>
      </c>
      <c r="H736" s="10">
        <f t="shared" si="66"/>
        <v>95</v>
      </c>
      <c r="J736" t="s">
        <v>3311</v>
      </c>
      <c r="K736" t="s">
        <v>964</v>
      </c>
      <c r="L736" t="s">
        <v>3312</v>
      </c>
      <c r="M736" s="8">
        <v>6</v>
      </c>
      <c r="N736" s="12">
        <f t="shared" si="67"/>
        <v>0.3</v>
      </c>
      <c r="O736" t="str">
        <f t="shared" si="70"/>
        <v xml:space="preserve">2024/01 </v>
      </c>
      <c r="P736">
        <f t="shared" si="71"/>
        <v>6</v>
      </c>
      <c r="Q736" t="e">
        <f>VLOOKUP(J736,'구매현황_2301-2603'!$E$2:$I$1312,5,0)</f>
        <v>#N/A</v>
      </c>
      <c r="R736" t="e">
        <f>VLOOKUP(Q736,리드타임!$B$3:$D$10,3,0)</f>
        <v>#N/A</v>
      </c>
      <c r="S736">
        <f t="shared" si="68"/>
        <v>1.3499999999999999</v>
      </c>
    </row>
    <row r="737" spans="1:19" ht="15.75">
      <c r="A737" s="10">
        <v>736</v>
      </c>
      <c r="B737" s="3" t="s">
        <v>9</v>
      </c>
      <c r="C737" s="2" t="s">
        <v>2722</v>
      </c>
      <c r="D737" s="2" t="s">
        <v>1267</v>
      </c>
      <c r="E737" s="2" t="s">
        <v>2723</v>
      </c>
      <c r="F737" s="4">
        <v>15</v>
      </c>
      <c r="G737" s="10" t="str">
        <f t="shared" si="69"/>
        <v xml:space="preserve">2024/02 </v>
      </c>
      <c r="H737" s="10">
        <f t="shared" si="66"/>
        <v>93</v>
      </c>
      <c r="J737" t="s">
        <v>3314</v>
      </c>
      <c r="K737" t="s">
        <v>3313</v>
      </c>
      <c r="L737" t="s">
        <v>3315</v>
      </c>
      <c r="M737" s="8">
        <v>18</v>
      </c>
      <c r="N737" s="12">
        <f t="shared" si="67"/>
        <v>0.9</v>
      </c>
      <c r="O737" t="str">
        <f t="shared" si="70"/>
        <v xml:space="preserve">2024/01 </v>
      </c>
      <c r="P737">
        <f t="shared" si="71"/>
        <v>18</v>
      </c>
      <c r="Q737" t="e">
        <f>VLOOKUP(J737,'구매현황_2301-2603'!$E$2:$I$1312,5,0)</f>
        <v>#N/A</v>
      </c>
      <c r="R737" t="e">
        <f>VLOOKUP(Q737,리드타임!$B$3:$D$10,3,0)</f>
        <v>#N/A</v>
      </c>
      <c r="S737">
        <f t="shared" si="68"/>
        <v>4.05</v>
      </c>
    </row>
    <row r="738" spans="1:19" ht="15.75">
      <c r="A738" s="10">
        <v>737</v>
      </c>
      <c r="B738" s="3" t="s">
        <v>9</v>
      </c>
      <c r="C738" s="2" t="s">
        <v>2758</v>
      </c>
      <c r="D738" s="2" t="s">
        <v>1443</v>
      </c>
      <c r="E738" s="2" t="s">
        <v>2759</v>
      </c>
      <c r="F738" s="4">
        <v>70</v>
      </c>
      <c r="G738" s="10" t="str">
        <f t="shared" si="69"/>
        <v xml:space="preserve">2024/01 </v>
      </c>
      <c r="H738" s="10">
        <f t="shared" si="66"/>
        <v>70</v>
      </c>
      <c r="J738" t="s">
        <v>3317</v>
      </c>
      <c r="K738" t="s">
        <v>3316</v>
      </c>
      <c r="L738" t="s">
        <v>3318</v>
      </c>
      <c r="M738" s="8">
        <v>18</v>
      </c>
      <c r="N738" s="12">
        <f t="shared" si="67"/>
        <v>0.9</v>
      </c>
      <c r="O738" t="str">
        <f t="shared" si="70"/>
        <v xml:space="preserve">2024/01 </v>
      </c>
      <c r="P738">
        <f t="shared" si="71"/>
        <v>18</v>
      </c>
      <c r="Q738" t="e">
        <f>VLOOKUP(J738,'구매현황_2301-2603'!$E$2:$I$1312,5,0)</f>
        <v>#N/A</v>
      </c>
      <c r="R738" t="e">
        <f>VLOOKUP(Q738,리드타임!$B$3:$D$10,3,0)</f>
        <v>#N/A</v>
      </c>
      <c r="S738">
        <f t="shared" si="68"/>
        <v>4.05</v>
      </c>
    </row>
    <row r="739" spans="1:19" ht="15.75">
      <c r="A739" s="10">
        <v>738</v>
      </c>
      <c r="B739" s="3" t="s">
        <v>9</v>
      </c>
      <c r="C739" s="2" t="s">
        <v>2813</v>
      </c>
      <c r="D739" s="2" t="s">
        <v>1443</v>
      </c>
      <c r="E739" s="2" t="s">
        <v>2814</v>
      </c>
      <c r="F739" s="4">
        <v>10</v>
      </c>
      <c r="G739" s="10" t="str">
        <f t="shared" si="69"/>
        <v xml:space="preserve">2024/01 </v>
      </c>
      <c r="H739" s="10">
        <f t="shared" si="66"/>
        <v>80</v>
      </c>
      <c r="J739" t="s">
        <v>1178</v>
      </c>
      <c r="K739" t="s">
        <v>1177</v>
      </c>
      <c r="L739" t="s">
        <v>574</v>
      </c>
      <c r="M739" s="8">
        <v>58</v>
      </c>
      <c r="N739" s="12">
        <f t="shared" si="67"/>
        <v>2.9</v>
      </c>
      <c r="O739" t="str">
        <f t="shared" si="70"/>
        <v xml:space="preserve">2024/01 </v>
      </c>
      <c r="P739">
        <f t="shared" si="71"/>
        <v>20</v>
      </c>
      <c r="Q739" t="e">
        <f>VLOOKUP(J739,'구매현황_2301-2603'!$E$2:$I$1312,5,0)</f>
        <v>#N/A</v>
      </c>
      <c r="R739" t="e">
        <f>VLOOKUP(Q739,리드타임!$B$3:$D$10,3,0)</f>
        <v>#N/A</v>
      </c>
      <c r="S739">
        <f t="shared" si="68"/>
        <v>13.049999999999999</v>
      </c>
    </row>
    <row r="740" spans="1:19" ht="15.75">
      <c r="A740" s="10">
        <v>739</v>
      </c>
      <c r="B740" s="3" t="s">
        <v>9</v>
      </c>
      <c r="C740" s="2" t="s">
        <v>2819</v>
      </c>
      <c r="D740" s="2" t="s">
        <v>2762</v>
      </c>
      <c r="E740" s="2" t="s">
        <v>2820</v>
      </c>
      <c r="F740" s="4">
        <v>2</v>
      </c>
      <c r="G740" s="10" t="str">
        <f t="shared" si="69"/>
        <v xml:space="preserve">2024/01 </v>
      </c>
      <c r="H740" s="10">
        <f t="shared" si="66"/>
        <v>45</v>
      </c>
      <c r="J740" t="s">
        <v>3319</v>
      </c>
      <c r="K740" t="s">
        <v>465</v>
      </c>
      <c r="L740" t="s">
        <v>3320</v>
      </c>
      <c r="M740" s="8">
        <v>8</v>
      </c>
      <c r="N740" s="12">
        <f t="shared" si="67"/>
        <v>0.4</v>
      </c>
      <c r="O740" t="str">
        <f t="shared" si="70"/>
        <v xml:space="preserve">2024/01 </v>
      </c>
      <c r="P740">
        <f t="shared" si="71"/>
        <v>8</v>
      </c>
      <c r="Q740" t="e">
        <f>VLOOKUP(J740,'구매현황_2301-2603'!$E$2:$I$1312,5,0)</f>
        <v>#N/A</v>
      </c>
      <c r="R740" t="e">
        <f>VLOOKUP(Q740,리드타임!$B$3:$D$10,3,0)</f>
        <v>#N/A</v>
      </c>
      <c r="S740">
        <f t="shared" si="68"/>
        <v>1.8</v>
      </c>
    </row>
    <row r="741" spans="1:19" ht="15.75">
      <c r="A741" s="10">
        <v>740</v>
      </c>
      <c r="B741" s="3" t="s">
        <v>9</v>
      </c>
      <c r="C741" s="2" t="s">
        <v>2821</v>
      </c>
      <c r="D741" s="2" t="s">
        <v>2762</v>
      </c>
      <c r="E741" s="2" t="s">
        <v>2822</v>
      </c>
      <c r="F741" s="4">
        <v>30</v>
      </c>
      <c r="G741" s="10" t="str">
        <f t="shared" si="69"/>
        <v xml:space="preserve">2024/01 </v>
      </c>
      <c r="H741" s="10">
        <f t="shared" si="66"/>
        <v>50</v>
      </c>
      <c r="J741" t="s">
        <v>3322</v>
      </c>
      <c r="K741" t="s">
        <v>3321</v>
      </c>
      <c r="L741" t="s">
        <v>3323</v>
      </c>
      <c r="M741" s="8">
        <v>20</v>
      </c>
      <c r="N741" s="12">
        <f t="shared" si="67"/>
        <v>1</v>
      </c>
      <c r="O741" t="str">
        <f t="shared" si="70"/>
        <v xml:space="preserve">2024/01 </v>
      </c>
      <c r="P741">
        <f t="shared" si="71"/>
        <v>20</v>
      </c>
      <c r="Q741" t="e">
        <f>VLOOKUP(J741,'구매현황_2301-2603'!$E$2:$I$1312,5,0)</f>
        <v>#N/A</v>
      </c>
      <c r="R741" t="e">
        <f>VLOOKUP(Q741,리드타임!$B$3:$D$10,3,0)</f>
        <v>#N/A</v>
      </c>
      <c r="S741">
        <f t="shared" si="68"/>
        <v>4.5</v>
      </c>
    </row>
    <row r="742" spans="1:19" ht="15.75">
      <c r="A742" s="10">
        <v>741</v>
      </c>
      <c r="B742" s="3" t="s">
        <v>9</v>
      </c>
      <c r="C742" s="2" t="s">
        <v>2823</v>
      </c>
      <c r="D742" s="2" t="s">
        <v>2762</v>
      </c>
      <c r="E742" s="2" t="s">
        <v>2824</v>
      </c>
      <c r="F742" s="4">
        <v>2</v>
      </c>
      <c r="G742" s="10" t="str">
        <f t="shared" si="69"/>
        <v xml:space="preserve">2024/01 </v>
      </c>
      <c r="H742" s="10">
        <f t="shared" si="66"/>
        <v>50</v>
      </c>
      <c r="J742" t="s">
        <v>3325</v>
      </c>
      <c r="K742" t="s">
        <v>3324</v>
      </c>
      <c r="L742" t="s">
        <v>3326</v>
      </c>
      <c r="M742" s="8">
        <v>20</v>
      </c>
      <c r="N742" s="12">
        <f t="shared" si="67"/>
        <v>1</v>
      </c>
      <c r="O742" t="str">
        <f t="shared" si="70"/>
        <v xml:space="preserve">2024/01 </v>
      </c>
      <c r="P742">
        <f t="shared" si="71"/>
        <v>20</v>
      </c>
      <c r="Q742" t="e">
        <f>VLOOKUP(J742,'구매현황_2301-2603'!$E$2:$I$1312,5,0)</f>
        <v>#N/A</v>
      </c>
      <c r="R742" t="e">
        <f>VLOOKUP(Q742,리드타임!$B$3:$D$10,3,0)</f>
        <v>#N/A</v>
      </c>
      <c r="S742">
        <f t="shared" si="68"/>
        <v>4.5</v>
      </c>
    </row>
    <row r="743" spans="1:19" ht="15.75">
      <c r="A743" s="10">
        <v>742</v>
      </c>
      <c r="B743" s="3" t="s">
        <v>9</v>
      </c>
      <c r="C743" s="2" t="s">
        <v>2829</v>
      </c>
      <c r="D743" s="2" t="s">
        <v>2827</v>
      </c>
      <c r="E743" s="2" t="s">
        <v>2648</v>
      </c>
      <c r="F743" s="4">
        <v>11</v>
      </c>
      <c r="G743" s="10" t="str">
        <f t="shared" si="69"/>
        <v xml:space="preserve">2024/01 </v>
      </c>
      <c r="H743" s="10">
        <f t="shared" si="66"/>
        <v>25</v>
      </c>
      <c r="J743" t="s">
        <v>3327</v>
      </c>
      <c r="K743" t="s">
        <v>1067</v>
      </c>
      <c r="L743" t="s">
        <v>3328</v>
      </c>
      <c r="M743" s="8">
        <v>2</v>
      </c>
      <c r="N743" s="12">
        <f t="shared" si="67"/>
        <v>0.1</v>
      </c>
      <c r="O743" t="str">
        <f t="shared" si="70"/>
        <v xml:space="preserve">2024/01 </v>
      </c>
      <c r="P743">
        <f t="shared" si="71"/>
        <v>2</v>
      </c>
      <c r="Q743" t="e">
        <f>VLOOKUP(J743,'구매현황_2301-2603'!$E$2:$I$1312,5,0)</f>
        <v>#N/A</v>
      </c>
      <c r="R743" t="e">
        <f>VLOOKUP(Q743,리드타임!$B$3:$D$10,3,0)</f>
        <v>#N/A</v>
      </c>
      <c r="S743">
        <f t="shared" si="68"/>
        <v>0.45</v>
      </c>
    </row>
    <row r="744" spans="1:19" ht="15.75">
      <c r="A744" s="10">
        <v>743</v>
      </c>
      <c r="B744" s="3" t="s">
        <v>9</v>
      </c>
      <c r="C744" s="2" t="s">
        <v>2830</v>
      </c>
      <c r="D744" s="2" t="s">
        <v>2827</v>
      </c>
      <c r="E744" s="2" t="s">
        <v>2641</v>
      </c>
      <c r="F744" s="4">
        <v>10</v>
      </c>
      <c r="G744" s="10" t="str">
        <f t="shared" si="69"/>
        <v xml:space="preserve">2024/01 </v>
      </c>
      <c r="H744" s="10">
        <f t="shared" si="66"/>
        <v>10</v>
      </c>
      <c r="J744" t="s">
        <v>3330</v>
      </c>
      <c r="K744" t="s">
        <v>3329</v>
      </c>
      <c r="L744" t="s">
        <v>3331</v>
      </c>
      <c r="M744" s="8">
        <v>5</v>
      </c>
      <c r="N744" s="12">
        <f t="shared" si="67"/>
        <v>0.25</v>
      </c>
      <c r="O744" t="str">
        <f t="shared" si="70"/>
        <v xml:space="preserve">2024/01 </v>
      </c>
      <c r="P744">
        <f t="shared" si="71"/>
        <v>5</v>
      </c>
      <c r="Q744" t="e">
        <f>VLOOKUP(J744,'구매현황_2301-2603'!$E$2:$I$1312,5,0)</f>
        <v>#N/A</v>
      </c>
      <c r="R744" t="e">
        <f>VLOOKUP(Q744,리드타임!$B$3:$D$10,3,0)</f>
        <v>#N/A</v>
      </c>
      <c r="S744">
        <f t="shared" si="68"/>
        <v>1.125</v>
      </c>
    </row>
    <row r="745" spans="1:19" ht="15.75">
      <c r="A745" s="10">
        <v>744</v>
      </c>
      <c r="B745" s="3" t="s">
        <v>9</v>
      </c>
      <c r="C745" s="2" t="s">
        <v>2831</v>
      </c>
      <c r="D745" s="2" t="s">
        <v>1401</v>
      </c>
      <c r="E745" s="2" t="s">
        <v>2832</v>
      </c>
      <c r="F745" s="4">
        <v>80</v>
      </c>
      <c r="G745" s="10" t="str">
        <f t="shared" si="69"/>
        <v xml:space="preserve">2024/08 </v>
      </c>
      <c r="H745" s="10">
        <f t="shared" si="66"/>
        <v>600</v>
      </c>
      <c r="J745" t="s">
        <v>1179</v>
      </c>
      <c r="K745" t="s">
        <v>524</v>
      </c>
      <c r="L745" t="s">
        <v>414</v>
      </c>
      <c r="M745" s="8">
        <v>50</v>
      </c>
      <c r="N745" s="12">
        <f t="shared" si="67"/>
        <v>2.5</v>
      </c>
      <c r="O745" t="str">
        <f t="shared" si="70"/>
        <v xml:space="preserve">2024/01 </v>
      </c>
      <c r="P745">
        <f t="shared" si="71"/>
        <v>30</v>
      </c>
      <c r="Q745" t="e">
        <f>VLOOKUP(J745,'구매현황_2301-2603'!$E$2:$I$1312,5,0)</f>
        <v>#N/A</v>
      </c>
      <c r="R745" t="e">
        <f>VLOOKUP(Q745,리드타임!$B$3:$D$10,3,0)</f>
        <v>#N/A</v>
      </c>
      <c r="S745">
        <f t="shared" si="68"/>
        <v>11.25</v>
      </c>
    </row>
    <row r="746" spans="1:19" ht="15.75">
      <c r="A746" s="10">
        <v>745</v>
      </c>
      <c r="B746" s="3" t="s">
        <v>9</v>
      </c>
      <c r="C746" s="2" t="s">
        <v>2835</v>
      </c>
      <c r="D746" s="2" t="s">
        <v>1401</v>
      </c>
      <c r="E746" s="2" t="s">
        <v>2836</v>
      </c>
      <c r="F746" s="4">
        <v>110</v>
      </c>
      <c r="G746" s="10" t="str">
        <f t="shared" si="69"/>
        <v xml:space="preserve">2025/11 </v>
      </c>
      <c r="H746" s="10">
        <f t="shared" si="66"/>
        <v>615</v>
      </c>
      <c r="J746" t="s">
        <v>3333</v>
      </c>
      <c r="K746" t="s">
        <v>3332</v>
      </c>
      <c r="L746" t="s">
        <v>3334</v>
      </c>
      <c r="M746" s="8">
        <v>4</v>
      </c>
      <c r="N746" s="12">
        <f t="shared" si="67"/>
        <v>0.2</v>
      </c>
      <c r="O746" t="str">
        <f t="shared" si="70"/>
        <v xml:space="preserve">2024/01 </v>
      </c>
      <c r="P746">
        <f t="shared" si="71"/>
        <v>4</v>
      </c>
      <c r="Q746" t="e">
        <f>VLOOKUP(J746,'구매현황_2301-2603'!$E$2:$I$1312,5,0)</f>
        <v>#N/A</v>
      </c>
      <c r="R746" t="e">
        <f>VLOOKUP(Q746,리드타임!$B$3:$D$10,3,0)</f>
        <v>#N/A</v>
      </c>
      <c r="S746">
        <f t="shared" si="68"/>
        <v>0.9</v>
      </c>
    </row>
    <row r="747" spans="1:19" ht="15.75">
      <c r="A747" s="10">
        <v>746</v>
      </c>
      <c r="B747" s="3" t="s">
        <v>9</v>
      </c>
      <c r="C747" s="2" t="s">
        <v>2838</v>
      </c>
      <c r="D747" s="2" t="s">
        <v>1401</v>
      </c>
      <c r="E747" s="2" t="s">
        <v>2839</v>
      </c>
      <c r="F747" s="4">
        <v>5</v>
      </c>
      <c r="G747" s="10" t="str">
        <f t="shared" si="69"/>
        <v xml:space="preserve">2024/01 </v>
      </c>
      <c r="H747" s="10">
        <f t="shared" si="66"/>
        <v>200</v>
      </c>
      <c r="J747" t="s">
        <v>3336</v>
      </c>
      <c r="K747" t="s">
        <v>3335</v>
      </c>
      <c r="L747" t="s">
        <v>3337</v>
      </c>
      <c r="M747" s="8">
        <v>4</v>
      </c>
      <c r="N747" s="12">
        <f t="shared" si="67"/>
        <v>0.2</v>
      </c>
      <c r="O747" t="str">
        <f t="shared" si="70"/>
        <v xml:space="preserve">2024/01 </v>
      </c>
      <c r="P747">
        <f t="shared" si="71"/>
        <v>4</v>
      </c>
      <c r="Q747" t="e">
        <f>VLOOKUP(J747,'구매현황_2301-2603'!$E$2:$I$1312,5,0)</f>
        <v>#N/A</v>
      </c>
      <c r="R747" t="e">
        <f>VLOOKUP(Q747,리드타임!$B$3:$D$10,3,0)</f>
        <v>#N/A</v>
      </c>
      <c r="S747">
        <f t="shared" si="68"/>
        <v>0.9</v>
      </c>
    </row>
    <row r="748" spans="1:19" ht="15.75">
      <c r="A748" s="10">
        <v>747</v>
      </c>
      <c r="B748" s="3" t="s">
        <v>9</v>
      </c>
      <c r="C748" s="2" t="s">
        <v>2840</v>
      </c>
      <c r="D748" s="2" t="s">
        <v>1401</v>
      </c>
      <c r="E748" s="2" t="s">
        <v>2841</v>
      </c>
      <c r="F748" s="4">
        <v>165</v>
      </c>
      <c r="G748" s="10" t="str">
        <f t="shared" si="69"/>
        <v xml:space="preserve">2024/07 </v>
      </c>
      <c r="H748" s="10">
        <f t="shared" si="66"/>
        <v>280</v>
      </c>
      <c r="J748" t="s">
        <v>3339</v>
      </c>
      <c r="K748" t="s">
        <v>3338</v>
      </c>
      <c r="L748" t="s">
        <v>3340</v>
      </c>
      <c r="M748" s="8">
        <v>4</v>
      </c>
      <c r="N748" s="12">
        <f t="shared" si="67"/>
        <v>0.2</v>
      </c>
      <c r="O748" t="str">
        <f t="shared" si="70"/>
        <v xml:space="preserve">2024/01 </v>
      </c>
      <c r="P748">
        <f t="shared" si="71"/>
        <v>4</v>
      </c>
      <c r="Q748" t="e">
        <f>VLOOKUP(J748,'구매현황_2301-2603'!$E$2:$I$1312,5,0)</f>
        <v>#N/A</v>
      </c>
      <c r="R748" t="e">
        <f>VLOOKUP(Q748,리드타임!$B$3:$D$10,3,0)</f>
        <v>#N/A</v>
      </c>
      <c r="S748">
        <f t="shared" si="68"/>
        <v>0.9</v>
      </c>
    </row>
    <row r="749" spans="1:19" ht="15.75">
      <c r="A749" s="10">
        <v>748</v>
      </c>
      <c r="B749" s="3" t="s">
        <v>9</v>
      </c>
      <c r="C749" s="2" t="s">
        <v>2848</v>
      </c>
      <c r="D749" s="2" t="s">
        <v>1401</v>
      </c>
      <c r="E749" s="2" t="s">
        <v>2849</v>
      </c>
      <c r="F749" s="4">
        <v>70</v>
      </c>
      <c r="G749" s="10" t="str">
        <f t="shared" si="69"/>
        <v xml:space="preserve">2024/04 </v>
      </c>
      <c r="H749" s="10">
        <f t="shared" si="66"/>
        <v>380</v>
      </c>
      <c r="J749" t="s">
        <v>1180</v>
      </c>
      <c r="K749" t="s">
        <v>514</v>
      </c>
      <c r="L749" t="s">
        <v>414</v>
      </c>
      <c r="M749" s="8">
        <v>80</v>
      </c>
      <c r="N749" s="12">
        <f t="shared" si="67"/>
        <v>4</v>
      </c>
      <c r="O749" t="str">
        <f t="shared" si="70"/>
        <v xml:space="preserve">2024/01 </v>
      </c>
      <c r="P749">
        <f t="shared" si="71"/>
        <v>30</v>
      </c>
      <c r="Q749" t="e">
        <f>VLOOKUP(J749,'구매현황_2301-2603'!$E$2:$I$1312,5,0)</f>
        <v>#N/A</v>
      </c>
      <c r="R749" t="e">
        <f>VLOOKUP(Q749,리드타임!$B$3:$D$10,3,0)</f>
        <v>#N/A</v>
      </c>
      <c r="S749">
        <f t="shared" si="68"/>
        <v>18</v>
      </c>
    </row>
    <row r="750" spans="1:19" ht="15.75">
      <c r="A750" s="10">
        <v>749</v>
      </c>
      <c r="B750" s="3" t="s">
        <v>9</v>
      </c>
      <c r="C750" s="2" t="s">
        <v>2850</v>
      </c>
      <c r="D750" s="2" t="s">
        <v>1401</v>
      </c>
      <c r="E750" s="2" t="s">
        <v>2851</v>
      </c>
      <c r="F750" s="4">
        <v>20</v>
      </c>
      <c r="G750" s="10" t="str">
        <f t="shared" si="69"/>
        <v xml:space="preserve">2024/01 </v>
      </c>
      <c r="H750" s="10">
        <f t="shared" si="66"/>
        <v>200</v>
      </c>
      <c r="J750" t="s">
        <v>3342</v>
      </c>
      <c r="K750" t="s">
        <v>3341</v>
      </c>
      <c r="L750" t="s">
        <v>3343</v>
      </c>
      <c r="M750" s="8">
        <v>8</v>
      </c>
      <c r="N750" s="12">
        <f t="shared" si="67"/>
        <v>0.4</v>
      </c>
      <c r="O750" t="str">
        <f t="shared" si="70"/>
        <v xml:space="preserve">2024/01 </v>
      </c>
      <c r="P750">
        <f t="shared" si="71"/>
        <v>8</v>
      </c>
      <c r="Q750" t="e">
        <f>VLOOKUP(J750,'구매현황_2301-2603'!$E$2:$I$1312,5,0)</f>
        <v>#N/A</v>
      </c>
      <c r="R750" t="e">
        <f>VLOOKUP(Q750,리드타임!$B$3:$D$10,3,0)</f>
        <v>#N/A</v>
      </c>
      <c r="S750">
        <f t="shared" si="68"/>
        <v>1.8</v>
      </c>
    </row>
    <row r="751" spans="1:19" ht="15.75">
      <c r="A751" s="10">
        <v>750</v>
      </c>
      <c r="B751" s="3" t="s">
        <v>9</v>
      </c>
      <c r="C751" s="2" t="s">
        <v>2861</v>
      </c>
      <c r="D751" s="2" t="s">
        <v>1405</v>
      </c>
      <c r="E751" s="2" t="s">
        <v>2862</v>
      </c>
      <c r="F751" s="4">
        <v>1</v>
      </c>
      <c r="G751" s="10" t="str">
        <f t="shared" si="69"/>
        <v xml:space="preserve">2024/01 </v>
      </c>
      <c r="H751" s="10">
        <f t="shared" si="66"/>
        <v>35</v>
      </c>
      <c r="J751" t="s">
        <v>3344</v>
      </c>
      <c r="K751" t="s">
        <v>566</v>
      </c>
      <c r="L751" t="s">
        <v>414</v>
      </c>
      <c r="M751" s="8">
        <v>10</v>
      </c>
      <c r="N751" s="12">
        <f t="shared" si="67"/>
        <v>0.5</v>
      </c>
      <c r="O751" t="str">
        <f t="shared" si="70"/>
        <v xml:space="preserve">2024/01 </v>
      </c>
      <c r="P751">
        <f t="shared" si="71"/>
        <v>10</v>
      </c>
      <c r="Q751" t="e">
        <f>VLOOKUP(J751,'구매현황_2301-2603'!$E$2:$I$1312,5,0)</f>
        <v>#N/A</v>
      </c>
      <c r="R751" t="e">
        <f>VLOOKUP(Q751,리드타임!$B$3:$D$10,3,0)</f>
        <v>#N/A</v>
      </c>
      <c r="S751">
        <f t="shared" si="68"/>
        <v>2.25</v>
      </c>
    </row>
    <row r="752" spans="1:19" ht="15.75">
      <c r="A752" s="10">
        <v>751</v>
      </c>
      <c r="B752" s="3" t="s">
        <v>9</v>
      </c>
      <c r="C752" s="2" t="s">
        <v>2867</v>
      </c>
      <c r="D752" s="2" t="s">
        <v>1405</v>
      </c>
      <c r="E752" s="2" t="s">
        <v>2868</v>
      </c>
      <c r="F752" s="4">
        <v>1</v>
      </c>
      <c r="G752" s="10" t="str">
        <f t="shared" si="69"/>
        <v xml:space="preserve">2024/01 </v>
      </c>
      <c r="H752" s="10">
        <f t="shared" si="66"/>
        <v>50</v>
      </c>
      <c r="J752" t="s">
        <v>1182</v>
      </c>
      <c r="K752" t="s">
        <v>1181</v>
      </c>
      <c r="L752" t="s">
        <v>414</v>
      </c>
      <c r="M752" s="8">
        <v>1</v>
      </c>
      <c r="N752" s="12">
        <f t="shared" si="67"/>
        <v>0.05</v>
      </c>
      <c r="O752" t="str">
        <f t="shared" si="70"/>
        <v xml:space="preserve">2024/01 </v>
      </c>
      <c r="P752">
        <f t="shared" si="71"/>
        <v>1</v>
      </c>
      <c r="Q752" t="e">
        <f>VLOOKUP(J752,'구매현황_2301-2603'!$E$2:$I$1312,5,0)</f>
        <v>#N/A</v>
      </c>
      <c r="R752" t="e">
        <f>VLOOKUP(Q752,리드타임!$B$3:$D$10,3,0)</f>
        <v>#N/A</v>
      </c>
      <c r="S752">
        <f t="shared" si="68"/>
        <v>0.22500000000000001</v>
      </c>
    </row>
    <row r="753" spans="1:19" ht="15.75">
      <c r="A753" s="10">
        <v>752</v>
      </c>
      <c r="B753" s="3" t="s">
        <v>9</v>
      </c>
      <c r="C753" s="2" t="s">
        <v>2871</v>
      </c>
      <c r="D753" s="2" t="s">
        <v>1405</v>
      </c>
      <c r="E753" s="2" t="s">
        <v>2872</v>
      </c>
      <c r="F753" s="4">
        <v>57</v>
      </c>
      <c r="G753" s="10" t="str">
        <f t="shared" si="69"/>
        <v xml:space="preserve">2024/03 </v>
      </c>
      <c r="H753" s="10">
        <f t="shared" si="66"/>
        <v>101</v>
      </c>
      <c r="J753" t="s">
        <v>3346</v>
      </c>
      <c r="K753" t="s">
        <v>3345</v>
      </c>
      <c r="L753" t="s">
        <v>5261</v>
      </c>
      <c r="M753" s="8">
        <v>4</v>
      </c>
      <c r="N753" s="12">
        <f t="shared" si="67"/>
        <v>0.2</v>
      </c>
      <c r="O753" t="str">
        <f t="shared" si="70"/>
        <v xml:space="preserve">2024/01 </v>
      </c>
      <c r="P753">
        <f t="shared" si="71"/>
        <v>4</v>
      </c>
      <c r="Q753" t="e">
        <f>VLOOKUP(J753,'구매현황_2301-2603'!$E$2:$I$1312,5,0)</f>
        <v>#N/A</v>
      </c>
      <c r="R753" t="e">
        <f>VLOOKUP(Q753,리드타임!$B$3:$D$10,3,0)</f>
        <v>#N/A</v>
      </c>
      <c r="S753">
        <f t="shared" si="68"/>
        <v>0.9</v>
      </c>
    </row>
    <row r="754" spans="1:19" ht="15.75">
      <c r="A754" s="10">
        <v>753</v>
      </c>
      <c r="B754" s="3" t="s">
        <v>9</v>
      </c>
      <c r="C754" s="2" t="s">
        <v>2879</v>
      </c>
      <c r="D754" s="2" t="s">
        <v>1412</v>
      </c>
      <c r="E754" s="2" t="s">
        <v>2880</v>
      </c>
      <c r="F754" s="4">
        <v>101</v>
      </c>
      <c r="G754" s="10" t="str">
        <f t="shared" si="69"/>
        <v xml:space="preserve">2026/02 </v>
      </c>
      <c r="H754" s="10">
        <f t="shared" si="66"/>
        <v>519</v>
      </c>
      <c r="J754" t="s">
        <v>3348</v>
      </c>
      <c r="K754" t="s">
        <v>3347</v>
      </c>
      <c r="L754" t="s">
        <v>5261</v>
      </c>
      <c r="M754" s="8">
        <v>50</v>
      </c>
      <c r="N754" s="12">
        <f t="shared" si="67"/>
        <v>2.5</v>
      </c>
      <c r="O754" t="str">
        <f t="shared" si="70"/>
        <v xml:space="preserve">2024/01 </v>
      </c>
      <c r="P754">
        <f t="shared" si="71"/>
        <v>50</v>
      </c>
      <c r="Q754" t="e">
        <f>VLOOKUP(J754,'구매현황_2301-2603'!$E$2:$I$1312,5,0)</f>
        <v>#N/A</v>
      </c>
      <c r="R754" t="e">
        <f>VLOOKUP(Q754,리드타임!$B$3:$D$10,3,0)</f>
        <v>#N/A</v>
      </c>
      <c r="S754">
        <f t="shared" si="68"/>
        <v>11.25</v>
      </c>
    </row>
    <row r="755" spans="1:19" ht="15.75">
      <c r="A755" s="10">
        <v>754</v>
      </c>
      <c r="B755" s="3" t="s">
        <v>9</v>
      </c>
      <c r="C755" s="2" t="s">
        <v>2882</v>
      </c>
      <c r="D755" s="2" t="s">
        <v>1412</v>
      </c>
      <c r="E755" s="2" t="s">
        <v>2646</v>
      </c>
      <c r="F755" s="4">
        <v>170</v>
      </c>
      <c r="G755" s="10" t="str">
        <f t="shared" si="69"/>
        <v xml:space="preserve">2024/04 </v>
      </c>
      <c r="H755" s="10">
        <f t="shared" si="66"/>
        <v>796</v>
      </c>
      <c r="J755" t="s">
        <v>1183</v>
      </c>
      <c r="K755" t="s">
        <v>548</v>
      </c>
      <c r="L755" t="s">
        <v>414</v>
      </c>
      <c r="M755" s="8">
        <v>120</v>
      </c>
      <c r="N755" s="12">
        <f t="shared" si="67"/>
        <v>6</v>
      </c>
      <c r="O755" t="str">
        <f t="shared" si="70"/>
        <v xml:space="preserve">2024/01 </v>
      </c>
      <c r="P755">
        <f t="shared" si="71"/>
        <v>100</v>
      </c>
      <c r="Q755" t="e">
        <f>VLOOKUP(J755,'구매현황_2301-2603'!$E$2:$I$1312,5,0)</f>
        <v>#N/A</v>
      </c>
      <c r="R755" t="e">
        <f>VLOOKUP(Q755,리드타임!$B$3:$D$10,3,0)</f>
        <v>#N/A</v>
      </c>
      <c r="S755">
        <f t="shared" si="68"/>
        <v>27</v>
      </c>
    </row>
    <row r="756" spans="1:19" ht="15.75">
      <c r="A756" s="10">
        <v>755</v>
      </c>
      <c r="B756" s="3" t="s">
        <v>9</v>
      </c>
      <c r="C756" s="2" t="s">
        <v>2883</v>
      </c>
      <c r="D756" s="2" t="s">
        <v>1412</v>
      </c>
      <c r="E756" s="2" t="s">
        <v>2884</v>
      </c>
      <c r="F756" s="4">
        <v>111</v>
      </c>
      <c r="G756" s="10" t="str">
        <f t="shared" si="69"/>
        <v xml:space="preserve">2024/01 </v>
      </c>
      <c r="H756" s="10">
        <f t="shared" si="66"/>
        <v>200</v>
      </c>
      <c r="J756" t="s">
        <v>1184</v>
      </c>
      <c r="K756" t="s">
        <v>665</v>
      </c>
      <c r="L756" t="s">
        <v>414</v>
      </c>
      <c r="M756" s="8">
        <v>49</v>
      </c>
      <c r="N756" s="12">
        <f t="shared" si="67"/>
        <v>2.4500000000000002</v>
      </c>
      <c r="O756" t="str">
        <f t="shared" si="70"/>
        <v xml:space="preserve">2024/01 </v>
      </c>
      <c r="P756">
        <f t="shared" si="71"/>
        <v>30</v>
      </c>
      <c r="Q756" t="e">
        <f>VLOOKUP(J756,'구매현황_2301-2603'!$E$2:$I$1312,5,0)</f>
        <v>#N/A</v>
      </c>
      <c r="R756" t="e">
        <f>VLOOKUP(Q756,리드타임!$B$3:$D$10,3,0)</f>
        <v>#N/A</v>
      </c>
      <c r="S756">
        <f t="shared" si="68"/>
        <v>11.025</v>
      </c>
    </row>
    <row r="757" spans="1:19" ht="15.75">
      <c r="A757" s="10">
        <v>756</v>
      </c>
      <c r="B757" s="3" t="s">
        <v>9</v>
      </c>
      <c r="C757" s="2" t="s">
        <v>2885</v>
      </c>
      <c r="D757" s="2" t="s">
        <v>1412</v>
      </c>
      <c r="E757" s="2" t="s">
        <v>2886</v>
      </c>
      <c r="F757" s="4">
        <v>151</v>
      </c>
      <c r="G757" s="10" t="str">
        <f t="shared" si="69"/>
        <v xml:space="preserve">2024/06 </v>
      </c>
      <c r="H757" s="10">
        <f t="shared" si="66"/>
        <v>196</v>
      </c>
      <c r="J757" t="s">
        <v>1185</v>
      </c>
      <c r="K757" t="s">
        <v>1162</v>
      </c>
      <c r="L757" t="s">
        <v>405</v>
      </c>
      <c r="M757" s="8">
        <v>2</v>
      </c>
      <c r="N757" s="12">
        <f t="shared" si="67"/>
        <v>0.1</v>
      </c>
      <c r="O757" t="str">
        <f t="shared" si="70"/>
        <v xml:space="preserve">2024/01 </v>
      </c>
      <c r="P757">
        <f t="shared" si="71"/>
        <v>2</v>
      </c>
      <c r="Q757" t="e">
        <f>VLOOKUP(J757,'구매현황_2301-2603'!$E$2:$I$1312,5,0)</f>
        <v>#N/A</v>
      </c>
      <c r="R757" t="e">
        <f>VLOOKUP(Q757,리드타임!$B$3:$D$10,3,0)</f>
        <v>#N/A</v>
      </c>
      <c r="S757">
        <f t="shared" si="68"/>
        <v>0.45</v>
      </c>
    </row>
    <row r="758" spans="1:19" ht="15.75">
      <c r="A758" s="10">
        <v>757</v>
      </c>
      <c r="B758" s="3" t="s">
        <v>9</v>
      </c>
      <c r="C758" s="2" t="s">
        <v>2887</v>
      </c>
      <c r="D758" s="2" t="s">
        <v>1412</v>
      </c>
      <c r="E758" s="2" t="s">
        <v>2888</v>
      </c>
      <c r="F758" s="4">
        <v>10</v>
      </c>
      <c r="G758" s="10" t="str">
        <f t="shared" si="69"/>
        <v xml:space="preserve">2024/01 </v>
      </c>
      <c r="H758" s="10">
        <f t="shared" si="66"/>
        <v>90</v>
      </c>
      <c r="J758" t="s">
        <v>1186</v>
      </c>
      <c r="K758" t="s">
        <v>575</v>
      </c>
      <c r="L758" t="s">
        <v>414</v>
      </c>
      <c r="M758" s="8">
        <v>15</v>
      </c>
      <c r="N758" s="12">
        <f t="shared" si="67"/>
        <v>0.75</v>
      </c>
      <c r="O758" t="str">
        <f t="shared" si="70"/>
        <v xml:space="preserve">2024/01 </v>
      </c>
      <c r="P758">
        <f t="shared" si="71"/>
        <v>15</v>
      </c>
      <c r="Q758" t="e">
        <f>VLOOKUP(J758,'구매현황_2301-2603'!$E$2:$I$1312,5,0)</f>
        <v>#N/A</v>
      </c>
      <c r="R758" t="e">
        <f>VLOOKUP(Q758,리드타임!$B$3:$D$10,3,0)</f>
        <v>#N/A</v>
      </c>
      <c r="S758">
        <f t="shared" si="68"/>
        <v>3.375</v>
      </c>
    </row>
    <row r="759" spans="1:19" ht="15.75">
      <c r="A759" s="10">
        <v>758</v>
      </c>
      <c r="B759" s="3" t="s">
        <v>9</v>
      </c>
      <c r="C759" s="2" t="s">
        <v>2889</v>
      </c>
      <c r="D759" s="2" t="s">
        <v>1412</v>
      </c>
      <c r="E759" s="2" t="s">
        <v>2890</v>
      </c>
      <c r="F759" s="4">
        <v>115</v>
      </c>
      <c r="G759" s="10" t="str">
        <f t="shared" si="69"/>
        <v xml:space="preserve">2024/02 </v>
      </c>
      <c r="H759" s="10">
        <f t="shared" si="66"/>
        <v>115</v>
      </c>
      <c r="J759" t="s">
        <v>1188</v>
      </c>
      <c r="K759" t="s">
        <v>1187</v>
      </c>
      <c r="L759" t="s">
        <v>414</v>
      </c>
      <c r="M759" s="8">
        <v>4</v>
      </c>
      <c r="N759" s="12">
        <f t="shared" si="67"/>
        <v>0.2</v>
      </c>
      <c r="O759" t="str">
        <f t="shared" si="70"/>
        <v xml:space="preserve">2024/01 </v>
      </c>
      <c r="P759">
        <f t="shared" si="71"/>
        <v>4</v>
      </c>
      <c r="Q759" t="e">
        <f>VLOOKUP(J759,'구매현황_2301-2603'!$E$2:$I$1312,5,0)</f>
        <v>#N/A</v>
      </c>
      <c r="R759" t="e">
        <f>VLOOKUP(Q759,리드타임!$B$3:$D$10,3,0)</f>
        <v>#N/A</v>
      </c>
      <c r="S759">
        <f t="shared" si="68"/>
        <v>0.9</v>
      </c>
    </row>
    <row r="760" spans="1:19" ht="15.75">
      <c r="A760" s="10">
        <v>759</v>
      </c>
      <c r="B760" s="3" t="s">
        <v>9</v>
      </c>
      <c r="C760" s="2" t="s">
        <v>2893</v>
      </c>
      <c r="D760" s="2" t="s">
        <v>1412</v>
      </c>
      <c r="E760" s="2" t="s">
        <v>2894</v>
      </c>
      <c r="F760" s="4">
        <v>50</v>
      </c>
      <c r="G760" s="10" t="str">
        <f t="shared" si="69"/>
        <v xml:space="preserve">2024/02 </v>
      </c>
      <c r="H760" s="10">
        <f t="shared" si="66"/>
        <v>350</v>
      </c>
      <c r="J760" t="s">
        <v>1189</v>
      </c>
      <c r="K760" t="s">
        <v>551</v>
      </c>
      <c r="L760" t="s">
        <v>1166</v>
      </c>
      <c r="M760" s="8">
        <v>5</v>
      </c>
      <c r="N760" s="12">
        <f t="shared" si="67"/>
        <v>0.25</v>
      </c>
      <c r="O760" t="str">
        <f t="shared" si="70"/>
        <v xml:space="preserve">2024/01 </v>
      </c>
      <c r="P760">
        <f t="shared" si="71"/>
        <v>5</v>
      </c>
      <c r="Q760" t="e">
        <f>VLOOKUP(J760,'구매현황_2301-2603'!$E$2:$I$1312,5,0)</f>
        <v>#N/A</v>
      </c>
      <c r="R760" t="e">
        <f>VLOOKUP(Q760,리드타임!$B$3:$D$10,3,0)</f>
        <v>#N/A</v>
      </c>
      <c r="S760">
        <f t="shared" si="68"/>
        <v>1.125</v>
      </c>
    </row>
    <row r="761" spans="1:19" ht="15.75">
      <c r="A761" s="10">
        <v>760</v>
      </c>
      <c r="B761" s="3" t="s">
        <v>9</v>
      </c>
      <c r="C761" s="2" t="s">
        <v>2912</v>
      </c>
      <c r="D761" s="2" t="s">
        <v>1417</v>
      </c>
      <c r="E761" s="2" t="s">
        <v>2913</v>
      </c>
      <c r="F761" s="4">
        <v>20</v>
      </c>
      <c r="G761" s="10" t="str">
        <f t="shared" si="69"/>
        <v xml:space="preserve">2025/02 </v>
      </c>
      <c r="H761" s="10">
        <f t="shared" si="66"/>
        <v>640</v>
      </c>
      <c r="J761" t="s">
        <v>1190</v>
      </c>
      <c r="K761" t="s">
        <v>896</v>
      </c>
      <c r="L761" t="s">
        <v>1191</v>
      </c>
      <c r="M761" s="8">
        <v>20</v>
      </c>
      <c r="N761" s="12">
        <f t="shared" si="67"/>
        <v>1</v>
      </c>
      <c r="O761" t="str">
        <f t="shared" si="70"/>
        <v xml:space="preserve">2024/01 </v>
      </c>
      <c r="P761">
        <f t="shared" si="71"/>
        <v>20</v>
      </c>
      <c r="Q761" t="e">
        <f>VLOOKUP(J761,'구매현황_2301-2603'!$E$2:$I$1312,5,0)</f>
        <v>#N/A</v>
      </c>
      <c r="R761" t="e">
        <f>VLOOKUP(Q761,리드타임!$B$3:$D$10,3,0)</f>
        <v>#N/A</v>
      </c>
      <c r="S761">
        <f t="shared" si="68"/>
        <v>4.5</v>
      </c>
    </row>
    <row r="762" spans="1:19" ht="15.75">
      <c r="A762" s="10">
        <v>761</v>
      </c>
      <c r="B762" s="3" t="s">
        <v>9</v>
      </c>
      <c r="C762" s="2" t="s">
        <v>2916</v>
      </c>
      <c r="D762" s="2" t="s">
        <v>1424</v>
      </c>
      <c r="E762" s="2" t="s">
        <v>2917</v>
      </c>
      <c r="F762" s="4">
        <v>36</v>
      </c>
      <c r="G762" s="10" t="str">
        <f t="shared" si="69"/>
        <v xml:space="preserve">2024/02 </v>
      </c>
      <c r="H762" s="10">
        <f t="shared" si="66"/>
        <v>175</v>
      </c>
      <c r="J762" t="s">
        <v>3350</v>
      </c>
      <c r="K762" t="s">
        <v>3349</v>
      </c>
      <c r="L762" t="s">
        <v>3351</v>
      </c>
      <c r="M762" s="8">
        <v>4</v>
      </c>
      <c r="N762" s="12">
        <f t="shared" si="67"/>
        <v>0.2</v>
      </c>
      <c r="O762" t="str">
        <f t="shared" si="70"/>
        <v xml:space="preserve">2024/01 </v>
      </c>
      <c r="P762">
        <f t="shared" si="71"/>
        <v>4</v>
      </c>
      <c r="Q762" t="e">
        <f>VLOOKUP(J762,'구매현황_2301-2603'!$E$2:$I$1312,5,0)</f>
        <v>#N/A</v>
      </c>
      <c r="R762" t="e">
        <f>VLOOKUP(Q762,리드타임!$B$3:$D$10,3,0)</f>
        <v>#N/A</v>
      </c>
      <c r="S762">
        <f t="shared" si="68"/>
        <v>0.9</v>
      </c>
    </row>
    <row r="763" spans="1:19" ht="15.75">
      <c r="A763" s="10">
        <v>762</v>
      </c>
      <c r="B763" s="3" t="s">
        <v>9</v>
      </c>
      <c r="C763" s="2" t="s">
        <v>2918</v>
      </c>
      <c r="D763" s="2" t="s">
        <v>1424</v>
      </c>
      <c r="E763" s="2" t="s">
        <v>2919</v>
      </c>
      <c r="F763" s="4">
        <v>65</v>
      </c>
      <c r="G763" s="10" t="str">
        <f t="shared" si="69"/>
        <v xml:space="preserve">2025/02 </v>
      </c>
      <c r="H763" s="10">
        <f t="shared" si="66"/>
        <v>205</v>
      </c>
      <c r="J763" t="s">
        <v>1193</v>
      </c>
      <c r="K763" t="s">
        <v>1192</v>
      </c>
      <c r="L763" t="s">
        <v>5261</v>
      </c>
      <c r="M763" s="8">
        <v>1</v>
      </c>
      <c r="N763" s="12">
        <f t="shared" si="67"/>
        <v>0.05</v>
      </c>
      <c r="O763" t="str">
        <f t="shared" si="70"/>
        <v xml:space="preserve">2024/01 </v>
      </c>
      <c r="P763">
        <f t="shared" si="71"/>
        <v>1</v>
      </c>
      <c r="Q763" t="e">
        <f>VLOOKUP(J763,'구매현황_2301-2603'!$E$2:$I$1312,5,0)</f>
        <v>#N/A</v>
      </c>
      <c r="R763" t="e">
        <f>VLOOKUP(Q763,리드타임!$B$3:$D$10,3,0)</f>
        <v>#N/A</v>
      </c>
      <c r="S763">
        <f t="shared" si="68"/>
        <v>0.22500000000000001</v>
      </c>
    </row>
    <row r="764" spans="1:19" ht="15.75">
      <c r="A764" s="10">
        <v>763</v>
      </c>
      <c r="B764" s="3" t="s">
        <v>9</v>
      </c>
      <c r="C764" s="2" t="s">
        <v>2920</v>
      </c>
      <c r="D764" s="2" t="s">
        <v>1424</v>
      </c>
      <c r="E764" s="2" t="s">
        <v>2921</v>
      </c>
      <c r="F764" s="4">
        <v>30</v>
      </c>
      <c r="G764" s="10" t="str">
        <f t="shared" si="69"/>
        <v xml:space="preserve">2026/01 </v>
      </c>
      <c r="H764" s="10">
        <f t="shared" si="66"/>
        <v>114</v>
      </c>
      <c r="J764" t="s">
        <v>1194</v>
      </c>
      <c r="K764" t="s">
        <v>514</v>
      </c>
      <c r="L764" t="s">
        <v>1195</v>
      </c>
      <c r="M764" s="8">
        <v>12</v>
      </c>
      <c r="N764" s="12">
        <f t="shared" si="67"/>
        <v>0.6</v>
      </c>
      <c r="O764" t="str">
        <f t="shared" si="70"/>
        <v xml:space="preserve">2024/03 </v>
      </c>
      <c r="P764">
        <f t="shared" si="71"/>
        <v>12</v>
      </c>
      <c r="Q764" t="e">
        <f>VLOOKUP(J764,'구매현황_2301-2603'!$E$2:$I$1312,5,0)</f>
        <v>#N/A</v>
      </c>
      <c r="R764" t="e">
        <f>VLOOKUP(Q764,리드타임!$B$3:$D$10,3,0)</f>
        <v>#N/A</v>
      </c>
      <c r="S764">
        <f t="shared" si="68"/>
        <v>2.6999999999999997</v>
      </c>
    </row>
    <row r="765" spans="1:19" ht="15.75">
      <c r="A765" s="10">
        <v>764</v>
      </c>
      <c r="B765" s="3" t="s">
        <v>9</v>
      </c>
      <c r="C765" s="2" t="s">
        <v>2926</v>
      </c>
      <c r="D765" s="2" t="s">
        <v>1424</v>
      </c>
      <c r="E765" s="2" t="s">
        <v>2927</v>
      </c>
      <c r="F765" s="4">
        <v>15</v>
      </c>
      <c r="G765" s="10" t="str">
        <f t="shared" si="69"/>
        <v xml:space="preserve">2024/01 </v>
      </c>
      <c r="H765" s="10">
        <f t="shared" si="66"/>
        <v>30</v>
      </c>
      <c r="J765" t="s">
        <v>1196</v>
      </c>
      <c r="K765" t="s">
        <v>575</v>
      </c>
      <c r="L765" t="s">
        <v>1197</v>
      </c>
      <c r="M765" s="8"/>
      <c r="N765" s="12">
        <f t="shared" si="67"/>
        <v>0</v>
      </c>
      <c r="O765" t="e">
        <f t="shared" si="70"/>
        <v>#N/A</v>
      </c>
      <c r="P765">
        <f t="shared" si="71"/>
        <v>0</v>
      </c>
      <c r="Q765" t="e">
        <f>VLOOKUP(J765,'구매현황_2301-2603'!$E$2:$I$1312,5,0)</f>
        <v>#N/A</v>
      </c>
      <c r="R765" t="e">
        <f>VLOOKUP(Q765,리드타임!$B$3:$D$10,3,0)</f>
        <v>#N/A</v>
      </c>
      <c r="S765">
        <f t="shared" si="68"/>
        <v>0</v>
      </c>
    </row>
    <row r="766" spans="1:19" ht="15.75">
      <c r="A766" s="10">
        <v>765</v>
      </c>
      <c r="B766" s="3" t="s">
        <v>9</v>
      </c>
      <c r="C766" s="2" t="s">
        <v>4449</v>
      </c>
      <c r="D766" s="2" t="s">
        <v>1426</v>
      </c>
      <c r="E766" s="2" t="s">
        <v>4450</v>
      </c>
      <c r="F766" s="4">
        <v>1350</v>
      </c>
      <c r="G766" s="10" t="str">
        <f t="shared" si="69"/>
        <v xml:space="preserve">2024/03 </v>
      </c>
      <c r="H766" s="10">
        <f t="shared" si="66"/>
        <v>1350</v>
      </c>
      <c r="J766" t="s">
        <v>3353</v>
      </c>
      <c r="K766" t="s">
        <v>3352</v>
      </c>
      <c r="L766" t="s">
        <v>5261</v>
      </c>
      <c r="M766" s="8">
        <v>20</v>
      </c>
      <c r="N766" s="12">
        <f t="shared" si="67"/>
        <v>1</v>
      </c>
      <c r="O766" t="str">
        <f t="shared" si="70"/>
        <v xml:space="preserve">2024/01 </v>
      </c>
      <c r="P766">
        <f t="shared" si="71"/>
        <v>20</v>
      </c>
      <c r="Q766" t="e">
        <f>VLOOKUP(J766,'구매현황_2301-2603'!$E$2:$I$1312,5,0)</f>
        <v>#N/A</v>
      </c>
      <c r="R766" t="e">
        <f>VLOOKUP(Q766,리드타임!$B$3:$D$10,3,0)</f>
        <v>#N/A</v>
      </c>
      <c r="S766">
        <f t="shared" si="68"/>
        <v>4.5</v>
      </c>
    </row>
    <row r="767" spans="1:19" ht="15.75">
      <c r="A767" s="10">
        <v>766</v>
      </c>
      <c r="B767" s="3" t="s">
        <v>9</v>
      </c>
      <c r="C767" s="2" t="s">
        <v>3862</v>
      </c>
      <c r="D767" s="2" t="s">
        <v>1426</v>
      </c>
      <c r="E767" s="2" t="s">
        <v>3863</v>
      </c>
      <c r="F767" s="4">
        <v>20</v>
      </c>
      <c r="G767" s="10" t="str">
        <f t="shared" si="69"/>
        <v xml:space="preserve">2024/01 </v>
      </c>
      <c r="H767" s="10">
        <f t="shared" si="66"/>
        <v>100</v>
      </c>
      <c r="J767" t="s">
        <v>1199</v>
      </c>
      <c r="K767" t="s">
        <v>1198</v>
      </c>
      <c r="L767" t="s">
        <v>5261</v>
      </c>
      <c r="M767" s="8">
        <v>73</v>
      </c>
      <c r="N767" s="12">
        <f t="shared" si="67"/>
        <v>3.65</v>
      </c>
      <c r="O767" t="str">
        <f t="shared" si="70"/>
        <v xml:space="preserve">2024/01 </v>
      </c>
      <c r="P767">
        <f t="shared" si="71"/>
        <v>50</v>
      </c>
      <c r="Q767" t="e">
        <f>VLOOKUP(J767,'구매현황_2301-2603'!$E$2:$I$1312,5,0)</f>
        <v>#N/A</v>
      </c>
      <c r="R767" t="e">
        <f>VLOOKUP(Q767,리드타임!$B$3:$D$10,3,0)</f>
        <v>#N/A</v>
      </c>
      <c r="S767">
        <f t="shared" si="68"/>
        <v>16.425000000000001</v>
      </c>
    </row>
    <row r="768" spans="1:19" ht="15.75">
      <c r="A768" s="10">
        <v>767</v>
      </c>
      <c r="B768" s="3" t="s">
        <v>9</v>
      </c>
      <c r="C768" s="2" t="s">
        <v>3866</v>
      </c>
      <c r="D768" s="2" t="s">
        <v>1426</v>
      </c>
      <c r="E768" s="2" t="s">
        <v>3867</v>
      </c>
      <c r="F768" s="4">
        <v>110</v>
      </c>
      <c r="G768" s="10" t="str">
        <f t="shared" si="69"/>
        <v xml:space="preserve">2024/07 </v>
      </c>
      <c r="H768" s="10">
        <f t="shared" si="66"/>
        <v>450</v>
      </c>
      <c r="J768" t="s">
        <v>1200</v>
      </c>
      <c r="K768" t="s">
        <v>543</v>
      </c>
      <c r="L768" t="s">
        <v>1201</v>
      </c>
      <c r="M768" s="8">
        <v>10</v>
      </c>
      <c r="N768" s="12">
        <f t="shared" si="67"/>
        <v>0.5</v>
      </c>
      <c r="O768" t="str">
        <f t="shared" si="70"/>
        <v xml:space="preserve">2024/01 </v>
      </c>
      <c r="P768">
        <f t="shared" si="71"/>
        <v>10</v>
      </c>
      <c r="Q768" t="e">
        <f>VLOOKUP(J768,'구매현황_2301-2603'!$E$2:$I$1312,5,0)</f>
        <v>#N/A</v>
      </c>
      <c r="R768" t="e">
        <f>VLOOKUP(Q768,리드타임!$B$3:$D$10,3,0)</f>
        <v>#N/A</v>
      </c>
      <c r="S768">
        <f t="shared" si="68"/>
        <v>2.25</v>
      </c>
    </row>
    <row r="769" spans="1:19" ht="15.75">
      <c r="A769" s="10">
        <v>768</v>
      </c>
      <c r="B769" s="3" t="s">
        <v>9</v>
      </c>
      <c r="C769" s="2" t="s">
        <v>3870</v>
      </c>
      <c r="D769" s="2" t="s">
        <v>1426</v>
      </c>
      <c r="E769" s="2" t="s">
        <v>3871</v>
      </c>
      <c r="F769" s="4">
        <v>258</v>
      </c>
      <c r="G769" s="10" t="str">
        <f t="shared" si="69"/>
        <v xml:space="preserve">2024/08 </v>
      </c>
      <c r="H769" s="10">
        <f t="shared" si="66"/>
        <v>490</v>
      </c>
      <c r="J769" t="s">
        <v>1203</v>
      </c>
      <c r="K769" t="s">
        <v>1202</v>
      </c>
      <c r="L769" t="s">
        <v>5261</v>
      </c>
      <c r="M769" s="8">
        <v>63</v>
      </c>
      <c r="N769" s="12">
        <f t="shared" si="67"/>
        <v>3.15</v>
      </c>
      <c r="O769" t="str">
        <f t="shared" si="70"/>
        <v xml:space="preserve">2024/05 </v>
      </c>
      <c r="P769">
        <f t="shared" si="71"/>
        <v>63</v>
      </c>
      <c r="Q769" t="e">
        <f>VLOOKUP(J769,'구매현황_2301-2603'!$E$2:$I$1312,5,0)</f>
        <v>#N/A</v>
      </c>
      <c r="R769" t="e">
        <f>VLOOKUP(Q769,리드타임!$B$3:$D$10,3,0)</f>
        <v>#N/A</v>
      </c>
      <c r="S769">
        <f t="shared" si="68"/>
        <v>14.175000000000001</v>
      </c>
    </row>
    <row r="770" spans="1:19" ht="15.75">
      <c r="A770" s="10">
        <v>769</v>
      </c>
      <c r="B770" s="3" t="s">
        <v>9</v>
      </c>
      <c r="C770" s="2" t="s">
        <v>3872</v>
      </c>
      <c r="D770" s="2" t="s">
        <v>1426</v>
      </c>
      <c r="E770" s="2" t="s">
        <v>3873</v>
      </c>
      <c r="F770" s="4">
        <v>995</v>
      </c>
      <c r="G770" s="10" t="str">
        <f t="shared" si="69"/>
        <v xml:space="preserve">2026/02 </v>
      </c>
      <c r="H770" s="10">
        <f t="shared" ref="H770:H833" si="72">_xlfn.MAXIFS(F:F,C:C,C770,G:G,G770)</f>
        <v>4200</v>
      </c>
      <c r="J770" t="s">
        <v>1205</v>
      </c>
      <c r="K770" t="s">
        <v>1204</v>
      </c>
      <c r="L770" t="s">
        <v>5261</v>
      </c>
      <c r="M770" s="8">
        <v>32</v>
      </c>
      <c r="N770" s="12">
        <f t="shared" ref="N770:N833" si="73">+M770/20</f>
        <v>1.6</v>
      </c>
      <c r="O770" t="str">
        <f t="shared" si="70"/>
        <v xml:space="preserve">2024/01 </v>
      </c>
      <c r="P770">
        <f t="shared" si="71"/>
        <v>32</v>
      </c>
      <c r="Q770" t="e">
        <f>VLOOKUP(J770,'구매현황_2301-2603'!$E$2:$I$1312,5,0)</f>
        <v>#N/A</v>
      </c>
      <c r="R770" t="e">
        <f>VLOOKUP(Q770,리드타임!$B$3:$D$10,3,0)</f>
        <v>#N/A</v>
      </c>
      <c r="S770">
        <f t="shared" ref="S770:S833" si="74">IFERROR(N770/20*R770,N770/20*90)</f>
        <v>7.2</v>
      </c>
    </row>
    <row r="771" spans="1:19" ht="15.75">
      <c r="A771" s="10">
        <v>770</v>
      </c>
      <c r="B771" s="3" t="s">
        <v>9</v>
      </c>
      <c r="C771" s="2" t="s">
        <v>3876</v>
      </c>
      <c r="D771" s="2" t="s">
        <v>1433</v>
      </c>
      <c r="E771" s="2" t="s">
        <v>3877</v>
      </c>
      <c r="F771" s="4">
        <v>110</v>
      </c>
      <c r="G771" s="10" t="str">
        <f t="shared" ref="G771:G834" si="75">INDEX($B$2:$B$9999,MATCH(_xlfn.MAXIFS($F$2:$F$9999,$C$2:$C$9999,C771),$F$1:$F$9999,0))</f>
        <v xml:space="preserve">2024/10 </v>
      </c>
      <c r="H771" s="10">
        <f t="shared" si="72"/>
        <v>685</v>
      </c>
      <c r="J771" t="s">
        <v>1207</v>
      </c>
      <c r="K771" t="s">
        <v>1206</v>
      </c>
      <c r="L771" t="s">
        <v>5261</v>
      </c>
      <c r="M771" s="8">
        <v>188</v>
      </c>
      <c r="N771" s="12">
        <f t="shared" si="73"/>
        <v>9.4</v>
      </c>
      <c r="O771" t="str">
        <f t="shared" ref="O771:O834" si="76">VLOOKUP(J771,$C$2:$G$9999,5,0)</f>
        <v xml:space="preserve">2024/01 </v>
      </c>
      <c r="P771">
        <f t="shared" ref="P771:P834" si="77">VLOOKUP(J771,$C$2:$H$9999,6,0)</f>
        <v>188</v>
      </c>
      <c r="Q771" t="e">
        <f>VLOOKUP(J771,'구매현황_2301-2603'!$E$2:$I$1312,5,0)</f>
        <v>#N/A</v>
      </c>
      <c r="R771" t="e">
        <f>VLOOKUP(Q771,리드타임!$B$3:$D$10,3,0)</f>
        <v>#N/A</v>
      </c>
      <c r="S771">
        <f t="shared" si="74"/>
        <v>42.300000000000004</v>
      </c>
    </row>
    <row r="772" spans="1:19" ht="15.75">
      <c r="A772" s="10">
        <v>771</v>
      </c>
      <c r="B772" s="3" t="s">
        <v>9</v>
      </c>
      <c r="C772" s="2" t="s">
        <v>3878</v>
      </c>
      <c r="D772" s="2" t="s">
        <v>1433</v>
      </c>
      <c r="E772" s="2" t="s">
        <v>3879</v>
      </c>
      <c r="F772" s="4">
        <v>30</v>
      </c>
      <c r="G772" s="10" t="str">
        <f t="shared" si="75"/>
        <v xml:space="preserve">2024/07 </v>
      </c>
      <c r="H772" s="10">
        <f t="shared" si="72"/>
        <v>355</v>
      </c>
      <c r="J772" t="s">
        <v>1208</v>
      </c>
      <c r="K772" t="s">
        <v>657</v>
      </c>
      <c r="L772" t="s">
        <v>414</v>
      </c>
      <c r="M772" s="8">
        <v>11</v>
      </c>
      <c r="N772" s="12">
        <f t="shared" si="73"/>
        <v>0.55000000000000004</v>
      </c>
      <c r="O772" t="str">
        <f t="shared" si="76"/>
        <v xml:space="preserve">2024/01 </v>
      </c>
      <c r="P772">
        <f t="shared" si="77"/>
        <v>11</v>
      </c>
      <c r="Q772" t="e">
        <f>VLOOKUP(J772,'구매현황_2301-2603'!$E$2:$I$1312,5,0)</f>
        <v>#N/A</v>
      </c>
      <c r="R772" t="e">
        <f>VLOOKUP(Q772,리드타임!$B$3:$D$10,3,0)</f>
        <v>#N/A</v>
      </c>
      <c r="S772">
        <f t="shared" si="74"/>
        <v>2.4750000000000005</v>
      </c>
    </row>
    <row r="773" spans="1:19" ht="15.75">
      <c r="A773" s="10">
        <v>772</v>
      </c>
      <c r="B773" s="3" t="s">
        <v>9</v>
      </c>
      <c r="C773" s="2" t="s">
        <v>3880</v>
      </c>
      <c r="D773" s="2" t="s">
        <v>1433</v>
      </c>
      <c r="E773" s="2" t="s">
        <v>3881</v>
      </c>
      <c r="F773" s="4">
        <v>3730</v>
      </c>
      <c r="G773" s="10" t="str">
        <f t="shared" si="75"/>
        <v xml:space="preserve">2024/01 </v>
      </c>
      <c r="H773" s="10">
        <f t="shared" si="72"/>
        <v>10760</v>
      </c>
      <c r="J773" t="s">
        <v>1210</v>
      </c>
      <c r="K773" t="s">
        <v>1209</v>
      </c>
      <c r="L773" t="s">
        <v>414</v>
      </c>
      <c r="M773" s="8">
        <v>20</v>
      </c>
      <c r="N773" s="12">
        <f t="shared" si="73"/>
        <v>1</v>
      </c>
      <c r="O773" t="str">
        <f t="shared" si="76"/>
        <v xml:space="preserve">2024/01 </v>
      </c>
      <c r="P773">
        <f t="shared" si="77"/>
        <v>20</v>
      </c>
      <c r="Q773" t="e">
        <f>VLOOKUP(J773,'구매현황_2301-2603'!$E$2:$I$1312,5,0)</f>
        <v>#N/A</v>
      </c>
      <c r="R773" t="e">
        <f>VLOOKUP(Q773,리드타임!$B$3:$D$10,3,0)</f>
        <v>#N/A</v>
      </c>
      <c r="S773">
        <f t="shared" si="74"/>
        <v>4.5</v>
      </c>
    </row>
    <row r="774" spans="1:19" ht="15.75">
      <c r="A774" s="10">
        <v>773</v>
      </c>
      <c r="B774" s="3" t="s">
        <v>9</v>
      </c>
      <c r="C774" s="2" t="s">
        <v>3882</v>
      </c>
      <c r="D774" s="2" t="s">
        <v>1433</v>
      </c>
      <c r="E774" s="2" t="s">
        <v>3883</v>
      </c>
      <c r="F774" s="4"/>
      <c r="G774" s="10" t="str">
        <f t="shared" si="75"/>
        <v xml:space="preserve">2024/04 </v>
      </c>
      <c r="H774" s="10">
        <f t="shared" si="72"/>
        <v>77</v>
      </c>
      <c r="J774" t="s">
        <v>1212</v>
      </c>
      <c r="K774" t="s">
        <v>1211</v>
      </c>
      <c r="L774" t="s">
        <v>5261</v>
      </c>
      <c r="M774" s="8">
        <v>60</v>
      </c>
      <c r="N774" s="12">
        <f t="shared" si="73"/>
        <v>3</v>
      </c>
      <c r="O774" t="str">
        <f t="shared" si="76"/>
        <v xml:space="preserve">2024/01 </v>
      </c>
      <c r="P774">
        <f t="shared" si="77"/>
        <v>55</v>
      </c>
      <c r="Q774" t="e">
        <f>VLOOKUP(J774,'구매현황_2301-2603'!$E$2:$I$1312,5,0)</f>
        <v>#N/A</v>
      </c>
      <c r="R774" t="e">
        <f>VLOOKUP(Q774,리드타임!$B$3:$D$10,3,0)</f>
        <v>#N/A</v>
      </c>
      <c r="S774">
        <f t="shared" si="74"/>
        <v>13.5</v>
      </c>
    </row>
    <row r="775" spans="1:19" ht="15.75">
      <c r="A775" s="10">
        <v>774</v>
      </c>
      <c r="B775" s="3" t="s">
        <v>9</v>
      </c>
      <c r="C775" s="2" t="s">
        <v>3884</v>
      </c>
      <c r="D775" s="2" t="s">
        <v>1433</v>
      </c>
      <c r="E775" s="2" t="s">
        <v>3885</v>
      </c>
      <c r="F775" s="4">
        <v>5</v>
      </c>
      <c r="G775" s="10" t="str">
        <f t="shared" si="75"/>
        <v xml:space="preserve">2024/01 </v>
      </c>
      <c r="H775" s="10">
        <f t="shared" si="72"/>
        <v>80</v>
      </c>
      <c r="J775" t="s">
        <v>1214</v>
      </c>
      <c r="K775" t="s">
        <v>1213</v>
      </c>
      <c r="L775" t="s">
        <v>5261</v>
      </c>
      <c r="M775" s="8">
        <v>6</v>
      </c>
      <c r="N775" s="12">
        <f t="shared" si="73"/>
        <v>0.3</v>
      </c>
      <c r="O775" t="str">
        <f t="shared" si="76"/>
        <v xml:space="preserve">2024/01 </v>
      </c>
      <c r="P775">
        <f t="shared" si="77"/>
        <v>6</v>
      </c>
      <c r="Q775" t="e">
        <f>VLOOKUP(J775,'구매현황_2301-2603'!$E$2:$I$1312,5,0)</f>
        <v>#N/A</v>
      </c>
      <c r="R775" t="e">
        <f>VLOOKUP(Q775,리드타임!$B$3:$D$10,3,0)</f>
        <v>#N/A</v>
      </c>
      <c r="S775">
        <f t="shared" si="74"/>
        <v>1.3499999999999999</v>
      </c>
    </row>
    <row r="776" spans="1:19" ht="15.75">
      <c r="A776" s="10">
        <v>775</v>
      </c>
      <c r="B776" s="3" t="s">
        <v>9</v>
      </c>
      <c r="C776" s="2" t="s">
        <v>3886</v>
      </c>
      <c r="D776" s="2" t="s">
        <v>1433</v>
      </c>
      <c r="E776" s="2" t="s">
        <v>3887</v>
      </c>
      <c r="F776" s="4">
        <v>670</v>
      </c>
      <c r="G776" s="10" t="str">
        <f t="shared" si="75"/>
        <v xml:space="preserve">2026/02 </v>
      </c>
      <c r="H776" s="10">
        <f t="shared" si="72"/>
        <v>2570</v>
      </c>
      <c r="J776" t="s">
        <v>1215</v>
      </c>
      <c r="K776" t="s">
        <v>426</v>
      </c>
      <c r="L776" t="s">
        <v>405</v>
      </c>
      <c r="M776" s="8">
        <v>3</v>
      </c>
      <c r="N776" s="12">
        <f t="shared" si="73"/>
        <v>0.15</v>
      </c>
      <c r="O776" t="str">
        <f t="shared" si="76"/>
        <v xml:space="preserve">2024/01 </v>
      </c>
      <c r="P776">
        <f t="shared" si="77"/>
        <v>3</v>
      </c>
      <c r="Q776" t="e">
        <f>VLOOKUP(J776,'구매현황_2301-2603'!$E$2:$I$1312,5,0)</f>
        <v>#N/A</v>
      </c>
      <c r="R776" t="e">
        <f>VLOOKUP(Q776,리드타임!$B$3:$D$10,3,0)</f>
        <v>#N/A</v>
      </c>
      <c r="S776">
        <f t="shared" si="74"/>
        <v>0.67499999999999993</v>
      </c>
    </row>
    <row r="777" spans="1:19" ht="15.75">
      <c r="A777" s="10">
        <v>776</v>
      </c>
      <c r="B777" s="3" t="s">
        <v>9</v>
      </c>
      <c r="C777" s="2" t="s">
        <v>3888</v>
      </c>
      <c r="D777" s="2" t="s">
        <v>1433</v>
      </c>
      <c r="E777" s="2" t="s">
        <v>3889</v>
      </c>
      <c r="F777" s="4">
        <v>3885</v>
      </c>
      <c r="G777" s="10" t="str">
        <f t="shared" si="75"/>
        <v xml:space="preserve">2024/01 </v>
      </c>
      <c r="H777" s="10">
        <f t="shared" si="72"/>
        <v>6792</v>
      </c>
      <c r="J777" t="s">
        <v>1216</v>
      </c>
      <c r="K777" t="s">
        <v>888</v>
      </c>
      <c r="L777" t="s">
        <v>1217</v>
      </c>
      <c r="M777" s="8">
        <v>100</v>
      </c>
      <c r="N777" s="12">
        <f t="shared" si="73"/>
        <v>5</v>
      </c>
      <c r="O777" t="str">
        <f t="shared" si="76"/>
        <v xml:space="preserve">2024/01 </v>
      </c>
      <c r="P777">
        <f t="shared" si="77"/>
        <v>100</v>
      </c>
      <c r="Q777" t="str">
        <f>VLOOKUP(J777,'구매현황_2301-2603'!$E$2:$I$1312,5,0)</f>
        <v>Fiberwit Link Communication Co.,LTD</v>
      </c>
      <c r="R777">
        <f>VLOOKUP(Q777,리드타임!$B$3:$D$10,3,0)</f>
        <v>60</v>
      </c>
      <c r="S777">
        <f t="shared" si="74"/>
        <v>15</v>
      </c>
    </row>
    <row r="778" spans="1:19" ht="15.75">
      <c r="A778" s="10">
        <v>777</v>
      </c>
      <c r="B778" s="3" t="s">
        <v>9</v>
      </c>
      <c r="C778" s="2" t="s">
        <v>3890</v>
      </c>
      <c r="D778" s="2" t="s">
        <v>1433</v>
      </c>
      <c r="E778" s="2" t="s">
        <v>3891</v>
      </c>
      <c r="F778" s="4">
        <v>30</v>
      </c>
      <c r="G778" s="10" t="str">
        <f t="shared" si="75"/>
        <v xml:space="preserve">2024/01 </v>
      </c>
      <c r="H778" s="10">
        <f t="shared" si="72"/>
        <v>300</v>
      </c>
      <c r="J778" t="s">
        <v>1218</v>
      </c>
      <c r="K778" t="s">
        <v>924</v>
      </c>
      <c r="L778" t="s">
        <v>1217</v>
      </c>
      <c r="M778" s="8">
        <v>100</v>
      </c>
      <c r="N778" s="12">
        <f t="shared" si="73"/>
        <v>5</v>
      </c>
      <c r="O778" t="str">
        <f t="shared" si="76"/>
        <v xml:space="preserve">2024/01 </v>
      </c>
      <c r="P778">
        <f t="shared" si="77"/>
        <v>100</v>
      </c>
      <c r="Q778" t="str">
        <f>VLOOKUP(J778,'구매현황_2301-2603'!$E$2:$I$1312,5,0)</f>
        <v>Fiberwit Link Communication Co.,LTD</v>
      </c>
      <c r="R778">
        <f>VLOOKUP(Q778,리드타임!$B$3:$D$10,3,0)</f>
        <v>60</v>
      </c>
      <c r="S778">
        <f t="shared" si="74"/>
        <v>15</v>
      </c>
    </row>
    <row r="779" spans="1:19" ht="15.75">
      <c r="A779" s="10">
        <v>778</v>
      </c>
      <c r="B779" s="3" t="s">
        <v>9</v>
      </c>
      <c r="C779" s="2" t="s">
        <v>3892</v>
      </c>
      <c r="D779" s="2" t="s">
        <v>1433</v>
      </c>
      <c r="E779" s="2" t="s">
        <v>3893</v>
      </c>
      <c r="F779" s="4">
        <v>1210</v>
      </c>
      <c r="G779" s="10" t="str">
        <f t="shared" si="75"/>
        <v xml:space="preserve">2026/03 </v>
      </c>
      <c r="H779" s="10">
        <f t="shared" si="72"/>
        <v>1990</v>
      </c>
      <c r="J779" t="s">
        <v>1219</v>
      </c>
      <c r="K779" t="s">
        <v>901</v>
      </c>
      <c r="L779" t="s">
        <v>1217</v>
      </c>
      <c r="M779" s="8">
        <v>100</v>
      </c>
      <c r="N779" s="12">
        <f t="shared" si="73"/>
        <v>5</v>
      </c>
      <c r="O779" t="str">
        <f t="shared" si="76"/>
        <v xml:space="preserve">2024/01 </v>
      </c>
      <c r="P779">
        <f t="shared" si="77"/>
        <v>100</v>
      </c>
      <c r="Q779" t="str">
        <f>VLOOKUP(J779,'구매현황_2301-2603'!$E$2:$I$1312,5,0)</f>
        <v>Fiberwit Link Communication Co.,LTD</v>
      </c>
      <c r="R779">
        <f>VLOOKUP(Q779,리드타임!$B$3:$D$10,3,0)</f>
        <v>60</v>
      </c>
      <c r="S779">
        <f t="shared" si="74"/>
        <v>15</v>
      </c>
    </row>
    <row r="780" spans="1:19" ht="15.75">
      <c r="A780" s="10">
        <v>779</v>
      </c>
      <c r="B780" s="3" t="s">
        <v>9</v>
      </c>
      <c r="C780" s="2" t="s">
        <v>3894</v>
      </c>
      <c r="D780" s="2" t="s">
        <v>1433</v>
      </c>
      <c r="E780" s="2" t="s">
        <v>3895</v>
      </c>
      <c r="F780" s="4">
        <v>20</v>
      </c>
      <c r="G780" s="10" t="str">
        <f t="shared" si="75"/>
        <v xml:space="preserve">2024/01 </v>
      </c>
      <c r="H780" s="10">
        <f t="shared" si="72"/>
        <v>200</v>
      </c>
      <c r="J780" t="s">
        <v>1220</v>
      </c>
      <c r="K780" t="s">
        <v>888</v>
      </c>
      <c r="L780" t="s">
        <v>1221</v>
      </c>
      <c r="M780" s="8">
        <v>100</v>
      </c>
      <c r="N780" s="12">
        <f t="shared" si="73"/>
        <v>5</v>
      </c>
      <c r="O780" t="str">
        <f t="shared" si="76"/>
        <v xml:space="preserve">2024/01 </v>
      </c>
      <c r="P780">
        <f t="shared" si="77"/>
        <v>100</v>
      </c>
      <c r="Q780" t="str">
        <f>VLOOKUP(J780,'구매현황_2301-2603'!$E$2:$I$1312,5,0)</f>
        <v>Fiberwit Link Communication Co.,LTD</v>
      </c>
      <c r="R780">
        <f>VLOOKUP(Q780,리드타임!$B$3:$D$10,3,0)</f>
        <v>60</v>
      </c>
      <c r="S780">
        <f t="shared" si="74"/>
        <v>15</v>
      </c>
    </row>
    <row r="781" spans="1:19" ht="15.75">
      <c r="A781" s="10">
        <v>780</v>
      </c>
      <c r="B781" s="3" t="s">
        <v>9</v>
      </c>
      <c r="C781" s="2" t="s">
        <v>3896</v>
      </c>
      <c r="D781" s="2" t="s">
        <v>1433</v>
      </c>
      <c r="E781" s="2" t="s">
        <v>3897</v>
      </c>
      <c r="F781" s="4">
        <v>20</v>
      </c>
      <c r="G781" s="10" t="str">
        <f t="shared" si="75"/>
        <v xml:space="preserve">2024/01 </v>
      </c>
      <c r="H781" s="10">
        <f t="shared" si="72"/>
        <v>100</v>
      </c>
      <c r="J781" t="s">
        <v>1222</v>
      </c>
      <c r="K781" t="s">
        <v>924</v>
      </c>
      <c r="L781" t="s">
        <v>1221</v>
      </c>
      <c r="M781" s="8">
        <v>100</v>
      </c>
      <c r="N781" s="12">
        <f t="shared" si="73"/>
        <v>5</v>
      </c>
      <c r="O781" t="str">
        <f t="shared" si="76"/>
        <v xml:space="preserve">2024/01 </v>
      </c>
      <c r="P781">
        <f t="shared" si="77"/>
        <v>100</v>
      </c>
      <c r="Q781" t="str">
        <f>VLOOKUP(J781,'구매현황_2301-2603'!$E$2:$I$1312,5,0)</f>
        <v>Fiberwit Link Communication Co.,LTD</v>
      </c>
      <c r="R781">
        <f>VLOOKUP(Q781,리드타임!$B$3:$D$10,3,0)</f>
        <v>60</v>
      </c>
      <c r="S781">
        <f t="shared" si="74"/>
        <v>15</v>
      </c>
    </row>
    <row r="782" spans="1:19" ht="15.75">
      <c r="A782" s="10">
        <v>781</v>
      </c>
      <c r="B782" s="3" t="s">
        <v>9</v>
      </c>
      <c r="C782" s="2" t="s">
        <v>3898</v>
      </c>
      <c r="D782" s="2" t="s">
        <v>1433</v>
      </c>
      <c r="E782" s="2" t="s">
        <v>3899</v>
      </c>
      <c r="F782" s="4">
        <v>165</v>
      </c>
      <c r="G782" s="10" t="str">
        <f t="shared" si="75"/>
        <v xml:space="preserve">2024/01 </v>
      </c>
      <c r="H782" s="10">
        <f t="shared" si="72"/>
        <v>200</v>
      </c>
      <c r="J782" t="s">
        <v>1223</v>
      </c>
      <c r="K782" t="s">
        <v>901</v>
      </c>
      <c r="L782" t="s">
        <v>1221</v>
      </c>
      <c r="M782" s="8">
        <v>100</v>
      </c>
      <c r="N782" s="12">
        <f t="shared" si="73"/>
        <v>5</v>
      </c>
      <c r="O782" t="str">
        <f t="shared" si="76"/>
        <v xml:space="preserve">2024/01 </v>
      </c>
      <c r="P782">
        <f t="shared" si="77"/>
        <v>100</v>
      </c>
      <c r="Q782" t="str">
        <f>VLOOKUP(J782,'구매현황_2301-2603'!$E$2:$I$1312,5,0)</f>
        <v>Fiberwit Link Communication Co.,LTD</v>
      </c>
      <c r="R782">
        <f>VLOOKUP(Q782,리드타임!$B$3:$D$10,3,0)</f>
        <v>60</v>
      </c>
      <c r="S782">
        <f t="shared" si="74"/>
        <v>15</v>
      </c>
    </row>
    <row r="783" spans="1:19" ht="15.75">
      <c r="A783" s="10">
        <v>782</v>
      </c>
      <c r="B783" s="3" t="s">
        <v>9</v>
      </c>
      <c r="C783" s="2" t="s">
        <v>3903</v>
      </c>
      <c r="D783" s="2" t="s">
        <v>3902</v>
      </c>
      <c r="E783" s="2" t="s">
        <v>2644</v>
      </c>
      <c r="F783" s="4">
        <v>25</v>
      </c>
      <c r="G783" s="10" t="str">
        <f t="shared" si="75"/>
        <v xml:space="preserve">2024/01 </v>
      </c>
      <c r="H783" s="10">
        <f t="shared" si="72"/>
        <v>25</v>
      </c>
      <c r="J783" t="s">
        <v>1224</v>
      </c>
      <c r="K783" t="s">
        <v>888</v>
      </c>
      <c r="L783" t="s">
        <v>1225</v>
      </c>
      <c r="M783" s="8">
        <v>100</v>
      </c>
      <c r="N783" s="12">
        <f t="shared" si="73"/>
        <v>5</v>
      </c>
      <c r="O783" t="str">
        <f t="shared" si="76"/>
        <v xml:space="preserve">2024/01 </v>
      </c>
      <c r="P783">
        <f t="shared" si="77"/>
        <v>100</v>
      </c>
      <c r="Q783" t="str">
        <f>VLOOKUP(J783,'구매현황_2301-2603'!$E$2:$I$1312,5,0)</f>
        <v>Fiberwit Link Communication Co.,LTD</v>
      </c>
      <c r="R783">
        <f>VLOOKUP(Q783,리드타임!$B$3:$D$10,3,0)</f>
        <v>60</v>
      </c>
      <c r="S783">
        <f t="shared" si="74"/>
        <v>15</v>
      </c>
    </row>
    <row r="784" spans="1:19" ht="15.75">
      <c r="A784" s="10">
        <v>783</v>
      </c>
      <c r="B784" s="3" t="s">
        <v>9</v>
      </c>
      <c r="C784" s="2" t="s">
        <v>6369</v>
      </c>
      <c r="D784" s="2" t="s">
        <v>3905</v>
      </c>
      <c r="E784" s="2" t="s">
        <v>2644</v>
      </c>
      <c r="F784" s="4">
        <v>1</v>
      </c>
      <c r="G784" s="10" t="str">
        <f t="shared" si="75"/>
        <v xml:space="preserve">2024/01 </v>
      </c>
      <c r="H784" s="10">
        <f t="shared" si="72"/>
        <v>1</v>
      </c>
      <c r="J784" t="s">
        <v>1226</v>
      </c>
      <c r="K784" t="s">
        <v>924</v>
      </c>
      <c r="L784" t="s">
        <v>1225</v>
      </c>
      <c r="M784" s="8">
        <v>100</v>
      </c>
      <c r="N784" s="12">
        <f t="shared" si="73"/>
        <v>5</v>
      </c>
      <c r="O784" t="str">
        <f t="shared" si="76"/>
        <v xml:space="preserve">2024/01 </v>
      </c>
      <c r="P784">
        <f t="shared" si="77"/>
        <v>100</v>
      </c>
      <c r="Q784" t="str">
        <f>VLOOKUP(J784,'구매현황_2301-2603'!$E$2:$I$1312,5,0)</f>
        <v>Fiberwit Link Communication Co.,LTD</v>
      </c>
      <c r="R784">
        <f>VLOOKUP(Q784,리드타임!$B$3:$D$10,3,0)</f>
        <v>60</v>
      </c>
      <c r="S784">
        <f t="shared" si="74"/>
        <v>15</v>
      </c>
    </row>
    <row r="785" spans="1:19" ht="15.75">
      <c r="A785" s="10">
        <v>784</v>
      </c>
      <c r="B785" s="3" t="s">
        <v>9</v>
      </c>
      <c r="C785" s="2" t="s">
        <v>6357</v>
      </c>
      <c r="D785" s="2" t="s">
        <v>3905</v>
      </c>
      <c r="E785" s="2" t="s">
        <v>2646</v>
      </c>
      <c r="F785" s="4">
        <v>3</v>
      </c>
      <c r="G785" s="10" t="str">
        <f t="shared" si="75"/>
        <v xml:space="preserve">2024/01 </v>
      </c>
      <c r="H785" s="10">
        <f t="shared" si="72"/>
        <v>3</v>
      </c>
      <c r="J785" t="s">
        <v>1227</v>
      </c>
      <c r="K785" t="s">
        <v>901</v>
      </c>
      <c r="L785" t="s">
        <v>1225</v>
      </c>
      <c r="M785" s="8">
        <v>100</v>
      </c>
      <c r="N785" s="12">
        <f t="shared" si="73"/>
        <v>5</v>
      </c>
      <c r="O785" t="str">
        <f t="shared" si="76"/>
        <v xml:space="preserve">2024/01 </v>
      </c>
      <c r="P785">
        <f t="shared" si="77"/>
        <v>100</v>
      </c>
      <c r="Q785" t="str">
        <f>VLOOKUP(J785,'구매현황_2301-2603'!$E$2:$I$1312,5,0)</f>
        <v>Fiberwit Link Communication Co.,LTD</v>
      </c>
      <c r="R785">
        <f>VLOOKUP(Q785,리드타임!$B$3:$D$10,3,0)</f>
        <v>60</v>
      </c>
      <c r="S785">
        <f t="shared" si="74"/>
        <v>15</v>
      </c>
    </row>
    <row r="786" spans="1:19" ht="15.75">
      <c r="A786" s="10">
        <v>785</v>
      </c>
      <c r="B786" s="3" t="s">
        <v>9</v>
      </c>
      <c r="C786" s="2" t="s">
        <v>6358</v>
      </c>
      <c r="D786" s="2" t="s">
        <v>3912</v>
      </c>
      <c r="E786" s="2" t="s">
        <v>2646</v>
      </c>
      <c r="F786" s="4">
        <v>3</v>
      </c>
      <c r="G786" s="10" t="str">
        <f t="shared" si="75"/>
        <v xml:space="preserve">2024/01 </v>
      </c>
      <c r="H786" s="10">
        <f t="shared" si="72"/>
        <v>3</v>
      </c>
      <c r="J786" t="s">
        <v>1228</v>
      </c>
      <c r="K786" t="s">
        <v>888</v>
      </c>
      <c r="L786" t="s">
        <v>1229</v>
      </c>
      <c r="M786" s="8">
        <v>100</v>
      </c>
      <c r="N786" s="12">
        <f t="shared" si="73"/>
        <v>5</v>
      </c>
      <c r="O786" t="str">
        <f t="shared" si="76"/>
        <v xml:space="preserve">2024/01 </v>
      </c>
      <c r="P786">
        <f t="shared" si="77"/>
        <v>100</v>
      </c>
      <c r="Q786" t="str">
        <f>VLOOKUP(J786,'구매현황_2301-2603'!$E$2:$I$1312,5,0)</f>
        <v>Fiberwit Link Communication Co.,LTD</v>
      </c>
      <c r="R786">
        <f>VLOOKUP(Q786,리드타임!$B$3:$D$10,3,0)</f>
        <v>60</v>
      </c>
      <c r="S786">
        <f t="shared" si="74"/>
        <v>15</v>
      </c>
    </row>
    <row r="787" spans="1:19" ht="15.75">
      <c r="A787" s="10">
        <v>786</v>
      </c>
      <c r="B787" s="3" t="s">
        <v>9</v>
      </c>
      <c r="C787" s="2" t="s">
        <v>3913</v>
      </c>
      <c r="D787" s="2" t="s">
        <v>3912</v>
      </c>
      <c r="E787" s="2" t="s">
        <v>2648</v>
      </c>
      <c r="F787" s="4">
        <v>2</v>
      </c>
      <c r="G787" s="10" t="str">
        <f t="shared" si="75"/>
        <v xml:space="preserve">2024/01 </v>
      </c>
      <c r="H787" s="10">
        <f t="shared" si="72"/>
        <v>2</v>
      </c>
      <c r="J787" t="s">
        <v>1230</v>
      </c>
      <c r="K787" t="s">
        <v>924</v>
      </c>
      <c r="L787" t="s">
        <v>1229</v>
      </c>
      <c r="M787" s="8">
        <v>100</v>
      </c>
      <c r="N787" s="12">
        <f t="shared" si="73"/>
        <v>5</v>
      </c>
      <c r="O787" t="str">
        <f t="shared" si="76"/>
        <v xml:space="preserve">2024/01 </v>
      </c>
      <c r="P787">
        <f t="shared" si="77"/>
        <v>100</v>
      </c>
      <c r="Q787" t="str">
        <f>VLOOKUP(J787,'구매현황_2301-2603'!$E$2:$I$1312,5,0)</f>
        <v>Fiberwit Link Communication Co.,LTD</v>
      </c>
      <c r="R787">
        <f>VLOOKUP(Q787,리드타임!$B$3:$D$10,3,0)</f>
        <v>60</v>
      </c>
      <c r="S787">
        <f t="shared" si="74"/>
        <v>15</v>
      </c>
    </row>
    <row r="788" spans="1:19" ht="15.75">
      <c r="A788" s="10">
        <v>787</v>
      </c>
      <c r="B788" s="3" t="s">
        <v>9</v>
      </c>
      <c r="C788" s="2" t="s">
        <v>3915</v>
      </c>
      <c r="D788" s="2" t="s">
        <v>2827</v>
      </c>
      <c r="E788" s="2" t="s">
        <v>2644</v>
      </c>
      <c r="F788" s="4">
        <v>11</v>
      </c>
      <c r="G788" s="10" t="str">
        <f t="shared" si="75"/>
        <v xml:space="preserve">2024/01 </v>
      </c>
      <c r="H788" s="10">
        <f t="shared" si="72"/>
        <v>25</v>
      </c>
      <c r="J788" t="s">
        <v>1231</v>
      </c>
      <c r="K788" t="s">
        <v>901</v>
      </c>
      <c r="L788" t="s">
        <v>1229</v>
      </c>
      <c r="M788" s="8">
        <v>100</v>
      </c>
      <c r="N788" s="12">
        <f t="shared" si="73"/>
        <v>5</v>
      </c>
      <c r="O788" t="str">
        <f t="shared" si="76"/>
        <v xml:space="preserve">2024/01 </v>
      </c>
      <c r="P788">
        <f t="shared" si="77"/>
        <v>100</v>
      </c>
      <c r="Q788" t="str">
        <f>VLOOKUP(J788,'구매현황_2301-2603'!$E$2:$I$1312,5,0)</f>
        <v>Fiberwit Link Communication Co.,LTD</v>
      </c>
      <c r="R788">
        <f>VLOOKUP(Q788,리드타임!$B$3:$D$10,3,0)</f>
        <v>60</v>
      </c>
      <c r="S788">
        <f t="shared" si="74"/>
        <v>15</v>
      </c>
    </row>
    <row r="789" spans="1:19" ht="15.75">
      <c r="A789" s="10">
        <v>788</v>
      </c>
      <c r="B789" s="3" t="s">
        <v>9</v>
      </c>
      <c r="C789" s="2" t="s">
        <v>6359</v>
      </c>
      <c r="D789" s="2" t="s">
        <v>2827</v>
      </c>
      <c r="E789" s="2" t="s">
        <v>2667</v>
      </c>
      <c r="F789" s="4">
        <v>8</v>
      </c>
      <c r="G789" s="10" t="str">
        <f t="shared" si="75"/>
        <v xml:space="preserve">2024/01 </v>
      </c>
      <c r="H789" s="10">
        <f t="shared" si="72"/>
        <v>8</v>
      </c>
      <c r="J789" t="s">
        <v>1233</v>
      </c>
      <c r="K789" t="s">
        <v>1232</v>
      </c>
      <c r="L789" t="s">
        <v>5261</v>
      </c>
      <c r="M789" s="8">
        <v>55</v>
      </c>
      <c r="N789" s="12">
        <f t="shared" si="73"/>
        <v>2.75</v>
      </c>
      <c r="O789" t="str">
        <f t="shared" si="76"/>
        <v xml:space="preserve">2024/01 </v>
      </c>
      <c r="P789">
        <f t="shared" si="77"/>
        <v>50</v>
      </c>
      <c r="Q789" t="e">
        <f>VLOOKUP(J789,'구매현황_2301-2603'!$E$2:$I$1312,5,0)</f>
        <v>#N/A</v>
      </c>
      <c r="R789" t="e">
        <f>VLOOKUP(Q789,리드타임!$B$3:$D$10,3,0)</f>
        <v>#N/A</v>
      </c>
      <c r="S789">
        <f t="shared" si="74"/>
        <v>12.375000000000002</v>
      </c>
    </row>
    <row r="790" spans="1:19" ht="15.75">
      <c r="A790" s="10">
        <v>789</v>
      </c>
      <c r="B790" s="3" t="s">
        <v>9</v>
      </c>
      <c r="C790" s="2" t="s">
        <v>6372</v>
      </c>
      <c r="D790" s="2" t="s">
        <v>3912</v>
      </c>
      <c r="E790" s="2" t="s">
        <v>2644</v>
      </c>
      <c r="F790" s="4">
        <v>2</v>
      </c>
      <c r="G790" s="10" t="str">
        <f t="shared" si="75"/>
        <v xml:space="preserve">2024/01 </v>
      </c>
      <c r="H790" s="10">
        <f t="shared" si="72"/>
        <v>2</v>
      </c>
      <c r="J790" t="s">
        <v>1235</v>
      </c>
      <c r="K790" t="s">
        <v>1234</v>
      </c>
      <c r="L790" t="s">
        <v>1236</v>
      </c>
      <c r="M790" s="8">
        <v>5</v>
      </c>
      <c r="N790" s="12">
        <f t="shared" si="73"/>
        <v>0.25</v>
      </c>
      <c r="O790" t="str">
        <f t="shared" si="76"/>
        <v xml:space="preserve">2024/01 </v>
      </c>
      <c r="P790">
        <f t="shared" si="77"/>
        <v>5</v>
      </c>
      <c r="Q790" t="e">
        <f>VLOOKUP(J790,'구매현황_2301-2603'!$E$2:$I$1312,5,0)</f>
        <v>#N/A</v>
      </c>
      <c r="R790" t="e">
        <f>VLOOKUP(Q790,리드타임!$B$3:$D$10,3,0)</f>
        <v>#N/A</v>
      </c>
      <c r="S790">
        <f t="shared" si="74"/>
        <v>1.125</v>
      </c>
    </row>
    <row r="791" spans="1:19" ht="15.75">
      <c r="A791" s="10">
        <v>790</v>
      </c>
      <c r="B791" s="3" t="s">
        <v>9</v>
      </c>
      <c r="C791" s="2" t="s">
        <v>6370</v>
      </c>
      <c r="D791" s="2" t="s">
        <v>3902</v>
      </c>
      <c r="E791" s="2" t="s">
        <v>2648</v>
      </c>
      <c r="F791" s="4">
        <v>15</v>
      </c>
      <c r="G791" s="10" t="str">
        <f t="shared" si="75"/>
        <v xml:space="preserve">2024/01 </v>
      </c>
      <c r="H791" s="10">
        <f t="shared" si="72"/>
        <v>15</v>
      </c>
      <c r="J791" t="s">
        <v>1238</v>
      </c>
      <c r="K791" t="s">
        <v>1237</v>
      </c>
      <c r="L791" t="s">
        <v>1239</v>
      </c>
      <c r="M791" s="8">
        <v>5</v>
      </c>
      <c r="N791" s="12">
        <f t="shared" si="73"/>
        <v>0.25</v>
      </c>
      <c r="O791" t="str">
        <f t="shared" si="76"/>
        <v xml:space="preserve">2024/01 </v>
      </c>
      <c r="P791">
        <f t="shared" si="77"/>
        <v>5</v>
      </c>
      <c r="Q791" t="e">
        <f>VLOOKUP(J791,'구매현황_2301-2603'!$E$2:$I$1312,5,0)</f>
        <v>#N/A</v>
      </c>
      <c r="R791" t="e">
        <f>VLOOKUP(Q791,리드타임!$B$3:$D$10,3,0)</f>
        <v>#N/A</v>
      </c>
      <c r="S791">
        <f t="shared" si="74"/>
        <v>1.125</v>
      </c>
    </row>
    <row r="792" spans="1:19" ht="15.75">
      <c r="A792" s="10">
        <v>791</v>
      </c>
      <c r="B792" s="3" t="s">
        <v>9</v>
      </c>
      <c r="C792" s="2" t="s">
        <v>6371</v>
      </c>
      <c r="D792" s="2" t="s">
        <v>3905</v>
      </c>
      <c r="E792" s="2" t="s">
        <v>2648</v>
      </c>
      <c r="F792" s="4">
        <v>1</v>
      </c>
      <c r="G792" s="10" t="str">
        <f t="shared" si="75"/>
        <v xml:space="preserve">2024/01 </v>
      </c>
      <c r="H792" s="10">
        <f t="shared" si="72"/>
        <v>1</v>
      </c>
      <c r="J792" t="s">
        <v>1241</v>
      </c>
      <c r="K792" t="s">
        <v>1240</v>
      </c>
      <c r="L792" t="s">
        <v>1239</v>
      </c>
      <c r="M792" s="8">
        <v>5</v>
      </c>
      <c r="N792" s="12">
        <f t="shared" si="73"/>
        <v>0.25</v>
      </c>
      <c r="O792" t="str">
        <f t="shared" si="76"/>
        <v xml:space="preserve">2024/01 </v>
      </c>
      <c r="P792">
        <f t="shared" si="77"/>
        <v>5</v>
      </c>
      <c r="Q792" t="e">
        <f>VLOOKUP(J792,'구매현황_2301-2603'!$E$2:$I$1312,5,0)</f>
        <v>#N/A</v>
      </c>
      <c r="R792" t="e">
        <f>VLOOKUP(Q792,리드타임!$B$3:$D$10,3,0)</f>
        <v>#N/A</v>
      </c>
      <c r="S792">
        <f t="shared" si="74"/>
        <v>1.125</v>
      </c>
    </row>
    <row r="793" spans="1:19" ht="15.75">
      <c r="A793" s="10">
        <v>792</v>
      </c>
      <c r="B793" s="32" t="s">
        <v>10</v>
      </c>
      <c r="C793" s="32" t="s">
        <v>51</v>
      </c>
      <c r="D793" s="32" t="s">
        <v>50</v>
      </c>
      <c r="E793" s="32" t="s">
        <v>52</v>
      </c>
      <c r="F793" s="4">
        <v>30</v>
      </c>
      <c r="G793" s="10" t="str">
        <f t="shared" si="75"/>
        <v xml:space="preserve">2024/01 </v>
      </c>
      <c r="H793" s="10">
        <f t="shared" si="72"/>
        <v>110</v>
      </c>
      <c r="J793" t="s">
        <v>1242</v>
      </c>
      <c r="K793" t="s">
        <v>1016</v>
      </c>
      <c r="L793" t="s">
        <v>1239</v>
      </c>
      <c r="M793" s="8">
        <v>5</v>
      </c>
      <c r="N793" s="12">
        <f t="shared" si="73"/>
        <v>0.25</v>
      </c>
      <c r="O793" t="str">
        <f t="shared" si="76"/>
        <v xml:space="preserve">2024/01 </v>
      </c>
      <c r="P793">
        <f t="shared" si="77"/>
        <v>5</v>
      </c>
      <c r="Q793" t="e">
        <f>VLOOKUP(J793,'구매현황_2301-2603'!$E$2:$I$1312,5,0)</f>
        <v>#N/A</v>
      </c>
      <c r="R793" t="e">
        <f>VLOOKUP(Q793,리드타임!$B$3:$D$10,3,0)</f>
        <v>#N/A</v>
      </c>
      <c r="S793">
        <f t="shared" si="74"/>
        <v>1.125</v>
      </c>
    </row>
    <row r="794" spans="1:19" ht="15.75">
      <c r="A794" s="10">
        <v>793</v>
      </c>
      <c r="B794" s="32" t="s">
        <v>10</v>
      </c>
      <c r="C794" s="32" t="s">
        <v>55</v>
      </c>
      <c r="D794" s="32" t="s">
        <v>50</v>
      </c>
      <c r="E794" s="32" t="s">
        <v>56</v>
      </c>
      <c r="F794" s="4">
        <v>30</v>
      </c>
      <c r="G794" s="10" t="str">
        <f t="shared" si="75"/>
        <v xml:space="preserve">2024/01 </v>
      </c>
      <c r="H794" s="10">
        <f t="shared" si="72"/>
        <v>330</v>
      </c>
      <c r="J794" t="s">
        <v>1244</v>
      </c>
      <c r="K794" t="s">
        <v>1243</v>
      </c>
      <c r="L794" t="s">
        <v>1239</v>
      </c>
      <c r="M794" s="8">
        <v>5</v>
      </c>
      <c r="N794" s="12">
        <f t="shared" si="73"/>
        <v>0.25</v>
      </c>
      <c r="O794" t="str">
        <f t="shared" si="76"/>
        <v xml:space="preserve">2024/01 </v>
      </c>
      <c r="P794">
        <f t="shared" si="77"/>
        <v>5</v>
      </c>
      <c r="Q794" t="e">
        <f>VLOOKUP(J794,'구매현황_2301-2603'!$E$2:$I$1312,5,0)</f>
        <v>#N/A</v>
      </c>
      <c r="R794" t="e">
        <f>VLOOKUP(Q794,리드타임!$B$3:$D$10,3,0)</f>
        <v>#N/A</v>
      </c>
      <c r="S794">
        <f t="shared" si="74"/>
        <v>1.125</v>
      </c>
    </row>
    <row r="795" spans="1:19" ht="15.75">
      <c r="A795" s="10">
        <v>794</v>
      </c>
      <c r="B795" s="32" t="s">
        <v>10</v>
      </c>
      <c r="C795" s="32" t="s">
        <v>57</v>
      </c>
      <c r="D795" s="32" t="s">
        <v>50</v>
      </c>
      <c r="E795" s="32" t="s">
        <v>58</v>
      </c>
      <c r="F795" s="4">
        <v>50</v>
      </c>
      <c r="G795" s="10" t="str">
        <f t="shared" si="75"/>
        <v xml:space="preserve">2024/01 </v>
      </c>
      <c r="H795" s="10">
        <f t="shared" si="72"/>
        <v>150</v>
      </c>
      <c r="J795" t="s">
        <v>1246</v>
      </c>
      <c r="K795" t="s">
        <v>1245</v>
      </c>
      <c r="L795" t="s">
        <v>1239</v>
      </c>
      <c r="M795" s="8">
        <v>5</v>
      </c>
      <c r="N795" s="12">
        <f t="shared" si="73"/>
        <v>0.25</v>
      </c>
      <c r="O795" t="str">
        <f t="shared" si="76"/>
        <v xml:space="preserve">2024/01 </v>
      </c>
      <c r="P795">
        <f t="shared" si="77"/>
        <v>5</v>
      </c>
      <c r="Q795" t="e">
        <f>VLOOKUP(J795,'구매현황_2301-2603'!$E$2:$I$1312,5,0)</f>
        <v>#N/A</v>
      </c>
      <c r="R795" t="e">
        <f>VLOOKUP(Q795,리드타임!$B$3:$D$10,3,0)</f>
        <v>#N/A</v>
      </c>
      <c r="S795">
        <f t="shared" si="74"/>
        <v>1.125</v>
      </c>
    </row>
    <row r="796" spans="1:19" ht="15.75">
      <c r="A796" s="10">
        <v>795</v>
      </c>
      <c r="B796" s="32" t="s">
        <v>10</v>
      </c>
      <c r="C796" s="32" t="s">
        <v>94</v>
      </c>
      <c r="D796" s="32" t="s">
        <v>62</v>
      </c>
      <c r="E796" s="32" t="s">
        <v>95</v>
      </c>
      <c r="F796" s="4">
        <v>3</v>
      </c>
      <c r="G796" s="10" t="str">
        <f t="shared" si="75"/>
        <v xml:space="preserve">2024/01 </v>
      </c>
      <c r="H796" s="10">
        <f t="shared" si="72"/>
        <v>10</v>
      </c>
      <c r="J796" t="s">
        <v>1248</v>
      </c>
      <c r="K796" t="s">
        <v>1247</v>
      </c>
      <c r="L796" t="s">
        <v>1249</v>
      </c>
      <c r="M796" s="8">
        <v>12</v>
      </c>
      <c r="N796" s="12">
        <f t="shared" si="73"/>
        <v>0.6</v>
      </c>
      <c r="O796" t="str">
        <f t="shared" si="76"/>
        <v xml:space="preserve">2024/01 </v>
      </c>
      <c r="P796">
        <f t="shared" si="77"/>
        <v>11</v>
      </c>
      <c r="Q796" t="e">
        <f>VLOOKUP(J796,'구매현황_2301-2603'!$E$2:$I$1312,5,0)</f>
        <v>#N/A</v>
      </c>
      <c r="R796" t="e">
        <f>VLOOKUP(Q796,리드타임!$B$3:$D$10,3,0)</f>
        <v>#N/A</v>
      </c>
      <c r="S796">
        <f t="shared" si="74"/>
        <v>2.6999999999999997</v>
      </c>
    </row>
    <row r="797" spans="1:19" ht="15.75">
      <c r="A797" s="10">
        <v>796</v>
      </c>
      <c r="B797" s="32" t="s">
        <v>10</v>
      </c>
      <c r="C797" s="32" t="s">
        <v>101</v>
      </c>
      <c r="D797" s="32" t="s">
        <v>62</v>
      </c>
      <c r="E797" s="32" t="s">
        <v>102</v>
      </c>
      <c r="F797" s="4">
        <v>2</v>
      </c>
      <c r="G797" s="10" t="str">
        <f t="shared" si="75"/>
        <v xml:space="preserve">2024/01 </v>
      </c>
      <c r="H797" s="10">
        <f t="shared" si="72"/>
        <v>2</v>
      </c>
      <c r="J797" t="s">
        <v>1251</v>
      </c>
      <c r="K797" t="s">
        <v>1250</v>
      </c>
      <c r="L797" t="s">
        <v>5261</v>
      </c>
      <c r="M797" s="8">
        <v>5</v>
      </c>
      <c r="N797" s="12">
        <f t="shared" si="73"/>
        <v>0.25</v>
      </c>
      <c r="O797" t="str">
        <f t="shared" si="76"/>
        <v xml:space="preserve">2024/01 </v>
      </c>
      <c r="P797">
        <f t="shared" si="77"/>
        <v>5</v>
      </c>
      <c r="Q797" t="e">
        <f>VLOOKUP(J797,'구매현황_2301-2603'!$E$2:$I$1312,5,0)</f>
        <v>#N/A</v>
      </c>
      <c r="R797" t="e">
        <f>VLOOKUP(Q797,리드타임!$B$3:$D$10,3,0)</f>
        <v>#N/A</v>
      </c>
      <c r="S797">
        <f t="shared" si="74"/>
        <v>1.125</v>
      </c>
    </row>
    <row r="798" spans="1:19" ht="15.75">
      <c r="A798" s="10">
        <v>797</v>
      </c>
      <c r="B798" s="32" t="s">
        <v>10</v>
      </c>
      <c r="C798" s="32" t="s">
        <v>105</v>
      </c>
      <c r="D798" s="32" t="s">
        <v>50</v>
      </c>
      <c r="E798" s="32" t="s">
        <v>104</v>
      </c>
      <c r="F798" s="4">
        <v>30</v>
      </c>
      <c r="G798" s="10" t="str">
        <f t="shared" si="75"/>
        <v xml:space="preserve">2024/02 </v>
      </c>
      <c r="H798" s="10">
        <f t="shared" si="72"/>
        <v>180</v>
      </c>
      <c r="J798" t="s">
        <v>1253</v>
      </c>
      <c r="K798" t="s">
        <v>1252</v>
      </c>
      <c r="L798" t="s">
        <v>5261</v>
      </c>
      <c r="M798" s="8">
        <v>50</v>
      </c>
      <c r="N798" s="12">
        <f t="shared" si="73"/>
        <v>2.5</v>
      </c>
      <c r="O798" t="str">
        <f t="shared" si="76"/>
        <v xml:space="preserve">2024/01 </v>
      </c>
      <c r="P798">
        <f t="shared" si="77"/>
        <v>50</v>
      </c>
      <c r="Q798" t="e">
        <f>VLOOKUP(J798,'구매현황_2301-2603'!$E$2:$I$1312,5,0)</f>
        <v>#N/A</v>
      </c>
      <c r="R798" t="e">
        <f>VLOOKUP(Q798,리드타임!$B$3:$D$10,3,0)</f>
        <v>#N/A</v>
      </c>
      <c r="S798">
        <f t="shared" si="74"/>
        <v>11.25</v>
      </c>
    </row>
    <row r="799" spans="1:19" ht="15.75">
      <c r="A799" s="10">
        <v>798</v>
      </c>
      <c r="B799" s="32" t="s">
        <v>10</v>
      </c>
      <c r="C799" s="32" t="s">
        <v>108</v>
      </c>
      <c r="D799" s="32" t="s">
        <v>106</v>
      </c>
      <c r="E799" s="32" t="s">
        <v>75</v>
      </c>
      <c r="F799" s="4">
        <v>4</v>
      </c>
      <c r="G799" s="10" t="str">
        <f t="shared" si="75"/>
        <v xml:space="preserve">2024/01 </v>
      </c>
      <c r="H799" s="10">
        <f t="shared" si="72"/>
        <v>4</v>
      </c>
      <c r="J799" t="s">
        <v>1254</v>
      </c>
      <c r="K799" t="s">
        <v>566</v>
      </c>
      <c r="L799" t="s">
        <v>1166</v>
      </c>
      <c r="M799" s="8">
        <v>4</v>
      </c>
      <c r="N799" s="12">
        <f t="shared" si="73"/>
        <v>0.2</v>
      </c>
      <c r="O799" t="str">
        <f t="shared" si="76"/>
        <v xml:space="preserve">2024/01 </v>
      </c>
      <c r="P799">
        <f t="shared" si="77"/>
        <v>4</v>
      </c>
      <c r="Q799" t="e">
        <f>VLOOKUP(J799,'구매현황_2301-2603'!$E$2:$I$1312,5,0)</f>
        <v>#N/A</v>
      </c>
      <c r="R799" t="e">
        <f>VLOOKUP(Q799,리드타임!$B$3:$D$10,3,0)</f>
        <v>#N/A</v>
      </c>
      <c r="S799">
        <f t="shared" si="74"/>
        <v>0.9</v>
      </c>
    </row>
    <row r="800" spans="1:19" ht="15.75">
      <c r="A800" s="10">
        <v>799</v>
      </c>
      <c r="B800" s="32" t="s">
        <v>10</v>
      </c>
      <c r="C800" s="32" t="s">
        <v>132</v>
      </c>
      <c r="D800" s="32" t="s">
        <v>106</v>
      </c>
      <c r="E800" s="32" t="s">
        <v>90</v>
      </c>
      <c r="F800" s="4">
        <v>1</v>
      </c>
      <c r="G800" s="10" t="str">
        <f t="shared" si="75"/>
        <v xml:space="preserve">2024/01 </v>
      </c>
      <c r="H800" s="10">
        <f t="shared" si="72"/>
        <v>1</v>
      </c>
      <c r="J800" t="s">
        <v>1255</v>
      </c>
      <c r="K800" t="s">
        <v>572</v>
      </c>
      <c r="L800" t="s">
        <v>1166</v>
      </c>
      <c r="M800" s="8">
        <v>4</v>
      </c>
      <c r="N800" s="12">
        <f t="shared" si="73"/>
        <v>0.2</v>
      </c>
      <c r="O800" t="str">
        <f t="shared" si="76"/>
        <v xml:space="preserve">2024/01 </v>
      </c>
      <c r="P800">
        <f t="shared" si="77"/>
        <v>4</v>
      </c>
      <c r="Q800" t="e">
        <f>VLOOKUP(J800,'구매현황_2301-2603'!$E$2:$I$1312,5,0)</f>
        <v>#N/A</v>
      </c>
      <c r="R800" t="e">
        <f>VLOOKUP(Q800,리드타임!$B$3:$D$10,3,0)</f>
        <v>#N/A</v>
      </c>
      <c r="S800">
        <f t="shared" si="74"/>
        <v>0.9</v>
      </c>
    </row>
    <row r="801" spans="1:19" ht="15.75">
      <c r="A801" s="10">
        <v>800</v>
      </c>
      <c r="B801" s="32" t="s">
        <v>10</v>
      </c>
      <c r="C801" s="32" t="s">
        <v>152</v>
      </c>
      <c r="D801" s="32" t="s">
        <v>149</v>
      </c>
      <c r="E801" s="32" t="s">
        <v>153</v>
      </c>
      <c r="F801" s="4">
        <v>30</v>
      </c>
      <c r="G801" s="10" t="str">
        <f t="shared" si="75"/>
        <v xml:space="preserve">2024/01 </v>
      </c>
      <c r="H801" s="10">
        <f t="shared" si="72"/>
        <v>30</v>
      </c>
      <c r="J801" t="s">
        <v>1256</v>
      </c>
      <c r="K801" t="s">
        <v>530</v>
      </c>
      <c r="L801" t="s">
        <v>414</v>
      </c>
      <c r="M801" s="8">
        <v>20</v>
      </c>
      <c r="N801" s="12">
        <f t="shared" si="73"/>
        <v>1</v>
      </c>
      <c r="O801" t="str">
        <f t="shared" si="76"/>
        <v xml:space="preserve">2024/01 </v>
      </c>
      <c r="P801">
        <f t="shared" si="77"/>
        <v>20</v>
      </c>
      <c r="Q801" t="e">
        <f>VLOOKUP(J801,'구매현황_2301-2603'!$E$2:$I$1312,5,0)</f>
        <v>#N/A</v>
      </c>
      <c r="R801" t="e">
        <f>VLOOKUP(Q801,리드타임!$B$3:$D$10,3,0)</f>
        <v>#N/A</v>
      </c>
      <c r="S801">
        <f t="shared" si="74"/>
        <v>4.5</v>
      </c>
    </row>
    <row r="802" spans="1:19" ht="15.75">
      <c r="A802" s="10">
        <v>801</v>
      </c>
      <c r="B802" s="32" t="s">
        <v>10</v>
      </c>
      <c r="C802" s="32" t="s">
        <v>182</v>
      </c>
      <c r="D802" s="32" t="s">
        <v>96</v>
      </c>
      <c r="E802" s="32" t="s">
        <v>58</v>
      </c>
      <c r="F802" s="4">
        <v>20</v>
      </c>
      <c r="G802" s="10" t="str">
        <f t="shared" si="75"/>
        <v xml:space="preserve">2024/01 </v>
      </c>
      <c r="H802" s="10">
        <f t="shared" si="72"/>
        <v>30</v>
      </c>
      <c r="J802" t="s">
        <v>1258</v>
      </c>
      <c r="K802" t="s">
        <v>1257</v>
      </c>
      <c r="L802" t="s">
        <v>5261</v>
      </c>
      <c r="M802" s="8">
        <v>1</v>
      </c>
      <c r="N802" s="12">
        <f t="shared" si="73"/>
        <v>0.05</v>
      </c>
      <c r="O802" t="str">
        <f t="shared" si="76"/>
        <v xml:space="preserve">2024/01 </v>
      </c>
      <c r="P802">
        <f t="shared" si="77"/>
        <v>1</v>
      </c>
      <c r="Q802" t="e">
        <f>VLOOKUP(J802,'구매현황_2301-2603'!$E$2:$I$1312,5,0)</f>
        <v>#N/A</v>
      </c>
      <c r="R802" t="e">
        <f>VLOOKUP(Q802,리드타임!$B$3:$D$10,3,0)</f>
        <v>#N/A</v>
      </c>
      <c r="S802">
        <f t="shared" si="74"/>
        <v>0.22500000000000001</v>
      </c>
    </row>
    <row r="803" spans="1:19" ht="15.75">
      <c r="A803" s="10">
        <v>802</v>
      </c>
      <c r="B803" s="32" t="s">
        <v>10</v>
      </c>
      <c r="C803" s="32" t="s">
        <v>265</v>
      </c>
      <c r="D803" s="32" t="s">
        <v>264</v>
      </c>
      <c r="E803" s="32" t="s">
        <v>266</v>
      </c>
      <c r="F803" s="4">
        <v>100</v>
      </c>
      <c r="G803" s="10" t="str">
        <f t="shared" si="75"/>
        <v xml:space="preserve">2024/01 </v>
      </c>
      <c r="H803" s="10">
        <f t="shared" si="72"/>
        <v>100</v>
      </c>
      <c r="J803" t="s">
        <v>1260</v>
      </c>
      <c r="K803" t="s">
        <v>1259</v>
      </c>
      <c r="L803" t="s">
        <v>5261</v>
      </c>
      <c r="M803" s="8">
        <v>3</v>
      </c>
      <c r="N803" s="12">
        <f t="shared" si="73"/>
        <v>0.15</v>
      </c>
      <c r="O803" t="str">
        <f t="shared" si="76"/>
        <v xml:space="preserve">2024/01 </v>
      </c>
      <c r="P803">
        <f t="shared" si="77"/>
        <v>3</v>
      </c>
      <c r="Q803" t="e">
        <f>VLOOKUP(J803,'구매현황_2301-2603'!$E$2:$I$1312,5,0)</f>
        <v>#N/A</v>
      </c>
      <c r="R803" t="e">
        <f>VLOOKUP(Q803,리드타임!$B$3:$D$10,3,0)</f>
        <v>#N/A</v>
      </c>
      <c r="S803">
        <f t="shared" si="74"/>
        <v>0.67499999999999993</v>
      </c>
    </row>
    <row r="804" spans="1:19" ht="15.75">
      <c r="A804" s="10">
        <v>803</v>
      </c>
      <c r="B804" s="32" t="s">
        <v>10</v>
      </c>
      <c r="C804" s="32" t="s">
        <v>273</v>
      </c>
      <c r="D804" s="32" t="s">
        <v>264</v>
      </c>
      <c r="E804" s="32" t="s">
        <v>52</v>
      </c>
      <c r="F804" s="4">
        <v>50</v>
      </c>
      <c r="G804" s="10" t="str">
        <f t="shared" si="75"/>
        <v xml:space="preserve">2024/01 </v>
      </c>
      <c r="H804" s="10">
        <f t="shared" si="72"/>
        <v>100</v>
      </c>
      <c r="J804" t="s">
        <v>1262</v>
      </c>
      <c r="K804" t="s">
        <v>1261</v>
      </c>
      <c r="L804" t="s">
        <v>5261</v>
      </c>
      <c r="M804" s="8">
        <v>2</v>
      </c>
      <c r="N804" s="12">
        <f t="shared" si="73"/>
        <v>0.1</v>
      </c>
      <c r="O804" t="str">
        <f t="shared" si="76"/>
        <v xml:space="preserve">2024/01 </v>
      </c>
      <c r="P804">
        <f t="shared" si="77"/>
        <v>2</v>
      </c>
      <c r="Q804" t="e">
        <f>VLOOKUP(J804,'구매현황_2301-2603'!$E$2:$I$1312,5,0)</f>
        <v>#N/A</v>
      </c>
      <c r="R804" t="e">
        <f>VLOOKUP(Q804,리드타임!$B$3:$D$10,3,0)</f>
        <v>#N/A</v>
      </c>
      <c r="S804">
        <f t="shared" si="74"/>
        <v>0.45</v>
      </c>
    </row>
    <row r="805" spans="1:19" ht="15.75">
      <c r="A805" s="10">
        <v>804</v>
      </c>
      <c r="B805" s="32" t="s">
        <v>10</v>
      </c>
      <c r="C805" s="32" t="s">
        <v>278</v>
      </c>
      <c r="D805" s="32" t="s">
        <v>264</v>
      </c>
      <c r="E805" s="32" t="s">
        <v>54</v>
      </c>
      <c r="F805" s="4">
        <v>50</v>
      </c>
      <c r="G805" s="10" t="str">
        <f t="shared" si="75"/>
        <v xml:space="preserve">2024/01 </v>
      </c>
      <c r="H805" s="10">
        <f t="shared" si="72"/>
        <v>100</v>
      </c>
      <c r="J805" t="s">
        <v>1264</v>
      </c>
      <c r="K805" t="s">
        <v>1263</v>
      </c>
      <c r="L805" t="s">
        <v>5261</v>
      </c>
      <c r="M805" s="8">
        <v>220</v>
      </c>
      <c r="N805" s="12">
        <f t="shared" si="73"/>
        <v>11</v>
      </c>
      <c r="O805" t="str">
        <f t="shared" si="76"/>
        <v xml:space="preserve">2024/01 </v>
      </c>
      <c r="P805">
        <f t="shared" si="77"/>
        <v>220</v>
      </c>
      <c r="Q805" t="e">
        <f>VLOOKUP(J805,'구매현황_2301-2603'!$E$2:$I$1312,5,0)</f>
        <v>#N/A</v>
      </c>
      <c r="R805" t="e">
        <f>VLOOKUP(Q805,리드타임!$B$3:$D$10,3,0)</f>
        <v>#N/A</v>
      </c>
      <c r="S805">
        <f t="shared" si="74"/>
        <v>49.500000000000007</v>
      </c>
    </row>
    <row r="806" spans="1:19" ht="15.75">
      <c r="A806" s="10">
        <v>805</v>
      </c>
      <c r="B806" s="32" t="s">
        <v>10</v>
      </c>
      <c r="C806" s="32" t="s">
        <v>281</v>
      </c>
      <c r="D806" s="32" t="s">
        <v>264</v>
      </c>
      <c r="E806" s="32" t="s">
        <v>65</v>
      </c>
      <c r="F806" s="4">
        <v>50</v>
      </c>
      <c r="G806" s="10" t="str">
        <f t="shared" si="75"/>
        <v xml:space="preserve">2024/01 </v>
      </c>
      <c r="H806" s="10">
        <f t="shared" si="72"/>
        <v>200</v>
      </c>
      <c r="J806" t="s">
        <v>1266</v>
      </c>
      <c r="K806" t="s">
        <v>1265</v>
      </c>
      <c r="L806" t="s">
        <v>5261</v>
      </c>
      <c r="M806" s="8">
        <v>100</v>
      </c>
      <c r="N806" s="12">
        <f t="shared" si="73"/>
        <v>5</v>
      </c>
      <c r="O806" t="str">
        <f t="shared" si="76"/>
        <v xml:space="preserve">2024/01 </v>
      </c>
      <c r="P806">
        <f t="shared" si="77"/>
        <v>100</v>
      </c>
      <c r="Q806" t="e">
        <f>VLOOKUP(J806,'구매현황_2301-2603'!$E$2:$I$1312,5,0)</f>
        <v>#N/A</v>
      </c>
      <c r="R806" t="e">
        <f>VLOOKUP(Q806,리드타임!$B$3:$D$10,3,0)</f>
        <v>#N/A</v>
      </c>
      <c r="S806">
        <f t="shared" si="74"/>
        <v>22.5</v>
      </c>
    </row>
    <row r="807" spans="1:19" ht="15.75">
      <c r="A807" s="10">
        <v>806</v>
      </c>
      <c r="B807" s="32" t="s">
        <v>10</v>
      </c>
      <c r="C807" s="32" t="s">
        <v>283</v>
      </c>
      <c r="D807" s="32" t="s">
        <v>264</v>
      </c>
      <c r="E807" s="32" t="s">
        <v>75</v>
      </c>
      <c r="F807" s="4">
        <v>20</v>
      </c>
      <c r="G807" s="10" t="str">
        <f t="shared" si="75"/>
        <v xml:space="preserve">2024/01 </v>
      </c>
      <c r="H807" s="10">
        <f t="shared" si="72"/>
        <v>70</v>
      </c>
      <c r="J807" t="s">
        <v>3355</v>
      </c>
      <c r="K807" t="s">
        <v>3354</v>
      </c>
      <c r="L807" t="s">
        <v>5261</v>
      </c>
      <c r="M807" s="8">
        <v>29</v>
      </c>
      <c r="N807" s="12">
        <f t="shared" si="73"/>
        <v>1.45</v>
      </c>
      <c r="O807" t="str">
        <f t="shared" si="76"/>
        <v xml:space="preserve">2024/04 </v>
      </c>
      <c r="P807">
        <f t="shared" si="77"/>
        <v>29</v>
      </c>
      <c r="Q807" t="e">
        <f>VLOOKUP(J807,'구매현황_2301-2603'!$E$2:$I$1312,5,0)</f>
        <v>#N/A</v>
      </c>
      <c r="R807" t="e">
        <f>VLOOKUP(Q807,리드타임!$B$3:$D$10,3,0)</f>
        <v>#N/A</v>
      </c>
      <c r="S807">
        <f t="shared" si="74"/>
        <v>6.5249999999999995</v>
      </c>
    </row>
    <row r="808" spans="1:19" ht="15.75">
      <c r="A808" s="10">
        <v>807</v>
      </c>
      <c r="B808" s="32" t="s">
        <v>10</v>
      </c>
      <c r="C808" s="32" t="s">
        <v>286</v>
      </c>
      <c r="D808" s="32" t="s">
        <v>264</v>
      </c>
      <c r="E808" s="32" t="s">
        <v>90</v>
      </c>
      <c r="F808" s="4">
        <v>10</v>
      </c>
      <c r="G808" s="10" t="str">
        <f t="shared" si="75"/>
        <v xml:space="preserve">2024/01 </v>
      </c>
      <c r="H808" s="10">
        <f t="shared" si="72"/>
        <v>10</v>
      </c>
      <c r="J808" t="s">
        <v>3356</v>
      </c>
      <c r="K808" t="s">
        <v>583</v>
      </c>
      <c r="L808" t="s">
        <v>1107</v>
      </c>
      <c r="M808" s="8">
        <v>60</v>
      </c>
      <c r="N808" s="12">
        <f t="shared" si="73"/>
        <v>3</v>
      </c>
      <c r="O808" t="str">
        <f t="shared" si="76"/>
        <v xml:space="preserve">2024/01 </v>
      </c>
      <c r="P808">
        <f t="shared" si="77"/>
        <v>60</v>
      </c>
      <c r="Q808" t="e">
        <f>VLOOKUP(J808,'구매현황_2301-2603'!$E$2:$I$1312,5,0)</f>
        <v>#N/A</v>
      </c>
      <c r="R808" t="e">
        <f>VLOOKUP(Q808,리드타임!$B$3:$D$10,3,0)</f>
        <v>#N/A</v>
      </c>
      <c r="S808">
        <f t="shared" si="74"/>
        <v>13.5</v>
      </c>
    </row>
    <row r="809" spans="1:19" ht="15.75">
      <c r="A809" s="10">
        <v>808</v>
      </c>
      <c r="B809" s="32" t="s">
        <v>10</v>
      </c>
      <c r="C809" s="32" t="s">
        <v>287</v>
      </c>
      <c r="D809" s="32" t="s">
        <v>264</v>
      </c>
      <c r="E809" s="32" t="s">
        <v>245</v>
      </c>
      <c r="F809" s="4">
        <v>10</v>
      </c>
      <c r="G809" s="10" t="str">
        <f t="shared" si="75"/>
        <v xml:space="preserve">2024/01 </v>
      </c>
      <c r="H809" s="10">
        <f t="shared" si="72"/>
        <v>30</v>
      </c>
      <c r="J809" t="s">
        <v>3358</v>
      </c>
      <c r="K809" t="s">
        <v>3357</v>
      </c>
      <c r="L809" t="s">
        <v>5261</v>
      </c>
      <c r="M809" s="8">
        <v>10</v>
      </c>
      <c r="N809" s="12">
        <f t="shared" si="73"/>
        <v>0.5</v>
      </c>
      <c r="O809" t="str">
        <f t="shared" si="76"/>
        <v xml:space="preserve">2024/01 </v>
      </c>
      <c r="P809">
        <f t="shared" si="77"/>
        <v>10</v>
      </c>
      <c r="Q809" t="e">
        <f>VLOOKUP(J809,'구매현황_2301-2603'!$E$2:$I$1312,5,0)</f>
        <v>#N/A</v>
      </c>
      <c r="R809" t="e">
        <f>VLOOKUP(Q809,리드타임!$B$3:$D$10,3,0)</f>
        <v>#N/A</v>
      </c>
      <c r="S809">
        <f t="shared" si="74"/>
        <v>2.25</v>
      </c>
    </row>
    <row r="810" spans="1:19" ht="15.75">
      <c r="A810" s="10">
        <v>809</v>
      </c>
      <c r="B810" s="32" t="s">
        <v>10</v>
      </c>
      <c r="C810" s="32" t="s">
        <v>288</v>
      </c>
      <c r="D810" s="32" t="s">
        <v>264</v>
      </c>
      <c r="E810" s="32" t="s">
        <v>78</v>
      </c>
      <c r="F810" s="4">
        <v>10</v>
      </c>
      <c r="G810" s="10" t="str">
        <f t="shared" si="75"/>
        <v xml:space="preserve">2024/01 </v>
      </c>
      <c r="H810" s="10">
        <f t="shared" si="72"/>
        <v>30</v>
      </c>
      <c r="J810" t="s">
        <v>3360</v>
      </c>
      <c r="K810" t="s">
        <v>3359</v>
      </c>
      <c r="L810" t="s">
        <v>5261</v>
      </c>
      <c r="M810" s="8">
        <v>3</v>
      </c>
      <c r="N810" s="12">
        <f t="shared" si="73"/>
        <v>0.15</v>
      </c>
      <c r="O810" t="str">
        <f t="shared" si="76"/>
        <v xml:space="preserve">2024/01 </v>
      </c>
      <c r="P810">
        <f t="shared" si="77"/>
        <v>3</v>
      </c>
      <c r="Q810" t="e">
        <f>VLOOKUP(J810,'구매현황_2301-2603'!$E$2:$I$1312,5,0)</f>
        <v>#N/A</v>
      </c>
      <c r="R810" t="e">
        <f>VLOOKUP(Q810,리드타임!$B$3:$D$10,3,0)</f>
        <v>#N/A</v>
      </c>
      <c r="S810">
        <f t="shared" si="74"/>
        <v>0.67499999999999993</v>
      </c>
    </row>
    <row r="811" spans="1:19" ht="15.75">
      <c r="A811" s="10">
        <v>810</v>
      </c>
      <c r="B811" s="32" t="s">
        <v>10</v>
      </c>
      <c r="C811" s="32" t="s">
        <v>289</v>
      </c>
      <c r="D811" s="32" t="s">
        <v>264</v>
      </c>
      <c r="E811" s="32" t="s">
        <v>290</v>
      </c>
      <c r="F811" s="4">
        <v>20</v>
      </c>
      <c r="G811" s="10" t="str">
        <f t="shared" si="75"/>
        <v xml:space="preserve">2024/01 </v>
      </c>
      <c r="H811" s="10">
        <f t="shared" si="72"/>
        <v>20</v>
      </c>
      <c r="J811" t="s">
        <v>3362</v>
      </c>
      <c r="K811" t="s">
        <v>3361</v>
      </c>
      <c r="L811" t="s">
        <v>5261</v>
      </c>
      <c r="M811" s="8">
        <v>3</v>
      </c>
      <c r="N811" s="12">
        <f t="shared" si="73"/>
        <v>0.15</v>
      </c>
      <c r="O811" t="str">
        <f t="shared" si="76"/>
        <v xml:space="preserve">2024/01 </v>
      </c>
      <c r="P811">
        <f t="shared" si="77"/>
        <v>3</v>
      </c>
      <c r="Q811" t="e">
        <f>VLOOKUP(J811,'구매현황_2301-2603'!$E$2:$I$1312,5,0)</f>
        <v>#N/A</v>
      </c>
      <c r="R811" t="e">
        <f>VLOOKUP(Q811,리드타임!$B$3:$D$10,3,0)</f>
        <v>#N/A</v>
      </c>
      <c r="S811">
        <f t="shared" si="74"/>
        <v>0.67499999999999993</v>
      </c>
    </row>
    <row r="812" spans="1:19" ht="15.75">
      <c r="A812" s="10">
        <v>811</v>
      </c>
      <c r="B812" s="32" t="s">
        <v>10</v>
      </c>
      <c r="C812" s="32" t="s">
        <v>293</v>
      </c>
      <c r="D812" s="32" t="s">
        <v>264</v>
      </c>
      <c r="E812" s="32" t="s">
        <v>99</v>
      </c>
      <c r="F812" s="4">
        <v>100</v>
      </c>
      <c r="G812" s="10" t="str">
        <f t="shared" si="75"/>
        <v xml:space="preserve">2024/01 </v>
      </c>
      <c r="H812" s="10">
        <f t="shared" si="72"/>
        <v>1000</v>
      </c>
      <c r="J812" t="s">
        <v>3364</v>
      </c>
      <c r="K812" t="s">
        <v>3363</v>
      </c>
      <c r="L812" t="s">
        <v>5261</v>
      </c>
      <c r="M812" s="8">
        <v>5</v>
      </c>
      <c r="N812" s="12">
        <f t="shared" si="73"/>
        <v>0.25</v>
      </c>
      <c r="O812" t="str">
        <f t="shared" si="76"/>
        <v xml:space="preserve">2024/01 </v>
      </c>
      <c r="P812">
        <f t="shared" si="77"/>
        <v>5</v>
      </c>
      <c r="Q812" t="e">
        <f>VLOOKUP(J812,'구매현황_2301-2603'!$E$2:$I$1312,5,0)</f>
        <v>#N/A</v>
      </c>
      <c r="R812" t="e">
        <f>VLOOKUP(Q812,리드타임!$B$3:$D$10,3,0)</f>
        <v>#N/A</v>
      </c>
      <c r="S812">
        <f t="shared" si="74"/>
        <v>1.125</v>
      </c>
    </row>
    <row r="813" spans="1:19" ht="15.75">
      <c r="A813" s="10">
        <v>812</v>
      </c>
      <c r="B813" s="32" t="s">
        <v>10</v>
      </c>
      <c r="C813" s="32" t="s">
        <v>334</v>
      </c>
      <c r="D813" s="32" t="s">
        <v>329</v>
      </c>
      <c r="E813" s="32" t="s">
        <v>75</v>
      </c>
      <c r="F813" s="4">
        <v>2</v>
      </c>
      <c r="G813" s="10" t="str">
        <f t="shared" si="75"/>
        <v xml:space="preserve">2024/01 </v>
      </c>
      <c r="H813" s="10">
        <f t="shared" si="72"/>
        <v>2</v>
      </c>
      <c r="J813" t="s">
        <v>3366</v>
      </c>
      <c r="K813" t="s">
        <v>3365</v>
      </c>
      <c r="L813" t="s">
        <v>5261</v>
      </c>
      <c r="M813" s="8">
        <v>15</v>
      </c>
      <c r="N813" s="12">
        <f t="shared" si="73"/>
        <v>0.75</v>
      </c>
      <c r="O813" t="str">
        <f t="shared" si="76"/>
        <v xml:space="preserve">2024/01 </v>
      </c>
      <c r="P813">
        <f t="shared" si="77"/>
        <v>15</v>
      </c>
      <c r="Q813" t="e">
        <f>VLOOKUP(J813,'구매현황_2301-2603'!$E$2:$I$1312,5,0)</f>
        <v>#N/A</v>
      </c>
      <c r="R813" t="e">
        <f>VLOOKUP(Q813,리드타임!$B$3:$D$10,3,0)</f>
        <v>#N/A</v>
      </c>
      <c r="S813">
        <f t="shared" si="74"/>
        <v>3.375</v>
      </c>
    </row>
    <row r="814" spans="1:19" ht="15.75">
      <c r="A814" s="10">
        <v>813</v>
      </c>
      <c r="B814" s="32" t="s">
        <v>10</v>
      </c>
      <c r="C814" s="32" t="s">
        <v>353</v>
      </c>
      <c r="D814" s="32" t="s">
        <v>352</v>
      </c>
      <c r="E814" s="32" t="s">
        <v>354</v>
      </c>
      <c r="F814" s="4">
        <v>35</v>
      </c>
      <c r="G814" s="10" t="str">
        <f t="shared" si="75"/>
        <v xml:space="preserve">2024/01 </v>
      </c>
      <c r="H814" s="10">
        <f t="shared" si="72"/>
        <v>120</v>
      </c>
      <c r="J814" t="s">
        <v>3368</v>
      </c>
      <c r="K814" t="s">
        <v>3367</v>
      </c>
      <c r="L814" t="s">
        <v>5261</v>
      </c>
      <c r="M814" s="8">
        <v>10</v>
      </c>
      <c r="N814" s="12">
        <f t="shared" si="73"/>
        <v>0.5</v>
      </c>
      <c r="O814" t="str">
        <f t="shared" si="76"/>
        <v xml:space="preserve">2024/01 </v>
      </c>
      <c r="P814">
        <f t="shared" si="77"/>
        <v>10</v>
      </c>
      <c r="Q814" t="e">
        <f>VLOOKUP(J814,'구매현황_2301-2603'!$E$2:$I$1312,5,0)</f>
        <v>#N/A</v>
      </c>
      <c r="R814" t="e">
        <f>VLOOKUP(Q814,리드타임!$B$3:$D$10,3,0)</f>
        <v>#N/A</v>
      </c>
      <c r="S814">
        <f t="shared" si="74"/>
        <v>2.25</v>
      </c>
    </row>
    <row r="815" spans="1:19" ht="15.75">
      <c r="A815" s="10">
        <v>814</v>
      </c>
      <c r="B815" s="32" t="s">
        <v>10</v>
      </c>
      <c r="C815" s="32" t="s">
        <v>356</v>
      </c>
      <c r="D815" s="32" t="s">
        <v>355</v>
      </c>
      <c r="E815" s="32" t="s">
        <v>357</v>
      </c>
      <c r="F815" s="4">
        <v>5</v>
      </c>
      <c r="G815" s="10" t="str">
        <f t="shared" si="75"/>
        <v xml:space="preserve">2024/01 </v>
      </c>
      <c r="H815" s="10">
        <f t="shared" si="72"/>
        <v>36</v>
      </c>
      <c r="J815" t="s">
        <v>3369</v>
      </c>
      <c r="K815" t="s">
        <v>548</v>
      </c>
      <c r="L815" t="s">
        <v>5261</v>
      </c>
      <c r="M815" s="8">
        <v>5</v>
      </c>
      <c r="N815" s="12">
        <f t="shared" si="73"/>
        <v>0.25</v>
      </c>
      <c r="O815" t="str">
        <f t="shared" si="76"/>
        <v xml:space="preserve">2024/01 </v>
      </c>
      <c r="P815">
        <f t="shared" si="77"/>
        <v>5</v>
      </c>
      <c r="Q815" t="e">
        <f>VLOOKUP(J815,'구매현황_2301-2603'!$E$2:$I$1312,5,0)</f>
        <v>#N/A</v>
      </c>
      <c r="R815" t="e">
        <f>VLOOKUP(Q815,리드타임!$B$3:$D$10,3,0)</f>
        <v>#N/A</v>
      </c>
      <c r="S815">
        <f t="shared" si="74"/>
        <v>1.125</v>
      </c>
    </row>
    <row r="816" spans="1:19" ht="15.75">
      <c r="A816" s="10">
        <v>815</v>
      </c>
      <c r="B816" s="32" t="s">
        <v>10</v>
      </c>
      <c r="C816" s="32" t="s">
        <v>359</v>
      </c>
      <c r="D816" s="32" t="s">
        <v>358</v>
      </c>
      <c r="E816" s="32" t="s">
        <v>360</v>
      </c>
      <c r="F816" s="4">
        <v>5</v>
      </c>
      <c r="G816" s="10" t="str">
        <f t="shared" si="75"/>
        <v xml:space="preserve">2024/01 </v>
      </c>
      <c r="H816" s="10">
        <f t="shared" si="72"/>
        <v>30</v>
      </c>
      <c r="J816" t="s">
        <v>3371</v>
      </c>
      <c r="K816" t="s">
        <v>3370</v>
      </c>
      <c r="L816" t="s">
        <v>5261</v>
      </c>
      <c r="M816" s="8">
        <v>5</v>
      </c>
      <c r="N816" s="12">
        <f t="shared" si="73"/>
        <v>0.25</v>
      </c>
      <c r="O816" t="str">
        <f t="shared" si="76"/>
        <v xml:space="preserve">2024/01 </v>
      </c>
      <c r="P816">
        <f t="shared" si="77"/>
        <v>5</v>
      </c>
      <c r="Q816" t="e">
        <f>VLOOKUP(J816,'구매현황_2301-2603'!$E$2:$I$1312,5,0)</f>
        <v>#N/A</v>
      </c>
      <c r="R816" t="e">
        <f>VLOOKUP(Q816,리드타임!$B$3:$D$10,3,0)</f>
        <v>#N/A</v>
      </c>
      <c r="S816">
        <f t="shared" si="74"/>
        <v>1.125</v>
      </c>
    </row>
    <row r="817" spans="1:19" ht="15.75">
      <c r="A817" s="10">
        <v>816</v>
      </c>
      <c r="B817" s="32" t="s">
        <v>10</v>
      </c>
      <c r="C817" s="32" t="s">
        <v>364</v>
      </c>
      <c r="D817" s="32" t="s">
        <v>363</v>
      </c>
      <c r="E817" s="32" t="s">
        <v>365</v>
      </c>
      <c r="F817" s="4">
        <v>5</v>
      </c>
      <c r="G817" s="10" t="str">
        <f t="shared" si="75"/>
        <v xml:space="preserve">2024/01 </v>
      </c>
      <c r="H817" s="10">
        <f t="shared" si="72"/>
        <v>5</v>
      </c>
      <c r="J817" t="s">
        <v>3373</v>
      </c>
      <c r="K817" t="s">
        <v>3372</v>
      </c>
      <c r="L817" t="s">
        <v>5261</v>
      </c>
      <c r="M817" s="8">
        <v>8</v>
      </c>
      <c r="N817" s="12">
        <f t="shared" si="73"/>
        <v>0.4</v>
      </c>
      <c r="O817" t="str">
        <f t="shared" si="76"/>
        <v xml:space="preserve">2024/01 </v>
      </c>
      <c r="P817">
        <f t="shared" si="77"/>
        <v>8</v>
      </c>
      <c r="Q817" t="e">
        <f>VLOOKUP(J817,'구매현황_2301-2603'!$E$2:$I$1312,5,0)</f>
        <v>#N/A</v>
      </c>
      <c r="R817" t="e">
        <f>VLOOKUP(Q817,리드타임!$B$3:$D$10,3,0)</f>
        <v>#N/A</v>
      </c>
      <c r="S817">
        <f t="shared" si="74"/>
        <v>1.8</v>
      </c>
    </row>
    <row r="818" spans="1:19" ht="15.75">
      <c r="A818" s="10">
        <v>817</v>
      </c>
      <c r="B818" s="32" t="s">
        <v>10</v>
      </c>
      <c r="C818" s="32" t="s">
        <v>367</v>
      </c>
      <c r="D818" s="32" t="s">
        <v>366</v>
      </c>
      <c r="E818" s="32" t="s">
        <v>368</v>
      </c>
      <c r="F818" s="4">
        <v>20</v>
      </c>
      <c r="G818" s="10" t="str">
        <f t="shared" si="75"/>
        <v xml:space="preserve">2024/01 </v>
      </c>
      <c r="H818" s="10">
        <f t="shared" si="72"/>
        <v>300</v>
      </c>
      <c r="J818" t="s">
        <v>3375</v>
      </c>
      <c r="K818" t="s">
        <v>3374</v>
      </c>
      <c r="L818" t="s">
        <v>5261</v>
      </c>
      <c r="M818" s="8">
        <v>40</v>
      </c>
      <c r="N818" s="12">
        <f t="shared" si="73"/>
        <v>2</v>
      </c>
      <c r="O818" t="str">
        <f t="shared" si="76"/>
        <v xml:space="preserve">2024/01 </v>
      </c>
      <c r="P818">
        <f t="shared" si="77"/>
        <v>40</v>
      </c>
      <c r="Q818" t="e">
        <f>VLOOKUP(J818,'구매현황_2301-2603'!$E$2:$I$1312,5,0)</f>
        <v>#N/A</v>
      </c>
      <c r="R818" t="e">
        <f>VLOOKUP(Q818,리드타임!$B$3:$D$10,3,0)</f>
        <v>#N/A</v>
      </c>
      <c r="S818">
        <f t="shared" si="74"/>
        <v>9</v>
      </c>
    </row>
    <row r="819" spans="1:19" ht="15.75">
      <c r="A819" s="10">
        <v>818</v>
      </c>
      <c r="B819" s="32" t="s">
        <v>10</v>
      </c>
      <c r="C819" s="32" t="s">
        <v>392</v>
      </c>
      <c r="D819" s="32" t="s">
        <v>223</v>
      </c>
      <c r="E819" s="32" t="s">
        <v>99</v>
      </c>
      <c r="F819" s="4">
        <v>20</v>
      </c>
      <c r="G819" s="10" t="str">
        <f t="shared" si="75"/>
        <v xml:space="preserve">2024/01 </v>
      </c>
      <c r="H819" s="10">
        <f t="shared" si="72"/>
        <v>50</v>
      </c>
      <c r="J819" t="s">
        <v>3376</v>
      </c>
      <c r="K819" t="s">
        <v>475</v>
      </c>
      <c r="L819" t="s">
        <v>5261</v>
      </c>
      <c r="M819" s="8">
        <v>5</v>
      </c>
      <c r="N819" s="12">
        <f t="shared" si="73"/>
        <v>0.25</v>
      </c>
      <c r="O819" t="str">
        <f t="shared" si="76"/>
        <v xml:space="preserve">2024/01 </v>
      </c>
      <c r="P819">
        <f t="shared" si="77"/>
        <v>5</v>
      </c>
      <c r="Q819" t="e">
        <f>VLOOKUP(J819,'구매현황_2301-2603'!$E$2:$I$1312,5,0)</f>
        <v>#N/A</v>
      </c>
      <c r="R819" t="e">
        <f>VLOOKUP(Q819,리드타임!$B$3:$D$10,3,0)</f>
        <v>#N/A</v>
      </c>
      <c r="S819">
        <f t="shared" si="74"/>
        <v>1.125</v>
      </c>
    </row>
    <row r="820" spans="1:19" ht="15.75">
      <c r="A820" s="10">
        <v>819</v>
      </c>
      <c r="B820" s="32" t="s">
        <v>10</v>
      </c>
      <c r="C820" s="32" t="s">
        <v>400</v>
      </c>
      <c r="D820" s="32" t="s">
        <v>399</v>
      </c>
      <c r="E820" s="32" t="s">
        <v>73</v>
      </c>
      <c r="F820" s="4">
        <v>2</v>
      </c>
      <c r="G820" s="10" t="str">
        <f t="shared" si="75"/>
        <v xml:space="preserve">2024/01 </v>
      </c>
      <c r="H820" s="10">
        <f t="shared" si="72"/>
        <v>5</v>
      </c>
      <c r="J820" t="s">
        <v>3377</v>
      </c>
      <c r="K820" t="s">
        <v>472</v>
      </c>
      <c r="L820" t="s">
        <v>5261</v>
      </c>
      <c r="M820" s="8">
        <v>5</v>
      </c>
      <c r="N820" s="12">
        <f t="shared" si="73"/>
        <v>0.25</v>
      </c>
      <c r="O820" t="str">
        <f t="shared" si="76"/>
        <v xml:space="preserve">2024/01 </v>
      </c>
      <c r="P820">
        <f t="shared" si="77"/>
        <v>5</v>
      </c>
      <c r="Q820" t="e">
        <f>VLOOKUP(J820,'구매현황_2301-2603'!$E$2:$I$1312,5,0)</f>
        <v>#N/A</v>
      </c>
      <c r="R820" t="e">
        <f>VLOOKUP(Q820,리드타임!$B$3:$D$10,3,0)</f>
        <v>#N/A</v>
      </c>
      <c r="S820">
        <f t="shared" si="74"/>
        <v>1.125</v>
      </c>
    </row>
    <row r="821" spans="1:19" ht="15.75">
      <c r="A821" s="10">
        <v>820</v>
      </c>
      <c r="B821" s="32" t="s">
        <v>10</v>
      </c>
      <c r="C821" s="32" t="s">
        <v>452</v>
      </c>
      <c r="D821" s="32" t="s">
        <v>451</v>
      </c>
      <c r="E821" s="32"/>
      <c r="F821" s="4">
        <v>7</v>
      </c>
      <c r="G821" s="10" t="str">
        <f t="shared" si="75"/>
        <v xml:space="preserve">2024/02 </v>
      </c>
      <c r="H821" s="10">
        <f t="shared" si="72"/>
        <v>65</v>
      </c>
      <c r="J821" t="s">
        <v>3379</v>
      </c>
      <c r="K821" t="s">
        <v>3378</v>
      </c>
      <c r="L821" t="s">
        <v>5261</v>
      </c>
      <c r="M821" s="8">
        <v>2</v>
      </c>
      <c r="N821" s="12">
        <f t="shared" si="73"/>
        <v>0.1</v>
      </c>
      <c r="O821" t="str">
        <f t="shared" si="76"/>
        <v xml:space="preserve">2024/01 </v>
      </c>
      <c r="P821">
        <f t="shared" si="77"/>
        <v>2</v>
      </c>
      <c r="Q821" t="e">
        <f>VLOOKUP(J821,'구매현황_2301-2603'!$E$2:$I$1312,5,0)</f>
        <v>#N/A</v>
      </c>
      <c r="R821" t="e">
        <f>VLOOKUP(Q821,리드타임!$B$3:$D$10,3,0)</f>
        <v>#N/A</v>
      </c>
      <c r="S821">
        <f t="shared" si="74"/>
        <v>0.45</v>
      </c>
    </row>
    <row r="822" spans="1:19" ht="15.75">
      <c r="A822" s="10">
        <v>821</v>
      </c>
      <c r="B822" s="32" t="s">
        <v>10</v>
      </c>
      <c r="C822" s="32" t="s">
        <v>454</v>
      </c>
      <c r="D822" s="32" t="s">
        <v>453</v>
      </c>
      <c r="E822" s="32"/>
      <c r="F822" s="4">
        <v>10</v>
      </c>
      <c r="G822" s="10" t="str">
        <f t="shared" si="75"/>
        <v xml:space="preserve">2024/07 </v>
      </c>
      <c r="H822" s="10">
        <f t="shared" si="72"/>
        <v>134</v>
      </c>
      <c r="J822" t="s">
        <v>3381</v>
      </c>
      <c r="K822" t="s">
        <v>3380</v>
      </c>
      <c r="L822" t="s">
        <v>5261</v>
      </c>
      <c r="M822" s="8">
        <v>10</v>
      </c>
      <c r="N822" s="12">
        <f t="shared" si="73"/>
        <v>0.5</v>
      </c>
      <c r="O822" t="str">
        <f t="shared" si="76"/>
        <v xml:space="preserve">2024/01 </v>
      </c>
      <c r="P822">
        <f t="shared" si="77"/>
        <v>10</v>
      </c>
      <c r="Q822" t="e">
        <f>VLOOKUP(J822,'구매현황_2301-2603'!$E$2:$I$1312,5,0)</f>
        <v>#N/A</v>
      </c>
      <c r="R822" t="e">
        <f>VLOOKUP(Q822,리드타임!$B$3:$D$10,3,0)</f>
        <v>#N/A</v>
      </c>
      <c r="S822">
        <f t="shared" si="74"/>
        <v>2.25</v>
      </c>
    </row>
    <row r="823" spans="1:19" ht="15.75">
      <c r="A823" s="10">
        <v>822</v>
      </c>
      <c r="B823" s="32" t="s">
        <v>10</v>
      </c>
      <c r="C823" s="32" t="s">
        <v>456</v>
      </c>
      <c r="D823" s="32" t="s">
        <v>455</v>
      </c>
      <c r="E823" s="32"/>
      <c r="F823" s="4">
        <v>16</v>
      </c>
      <c r="G823" s="10" t="str">
        <f t="shared" si="75"/>
        <v xml:space="preserve">2024/01 </v>
      </c>
      <c r="H823" s="10">
        <f t="shared" si="72"/>
        <v>50</v>
      </c>
      <c r="J823" t="s">
        <v>3383</v>
      </c>
      <c r="K823" t="s">
        <v>3382</v>
      </c>
      <c r="L823" t="s">
        <v>5261</v>
      </c>
      <c r="M823" s="8">
        <v>10</v>
      </c>
      <c r="N823" s="12">
        <f t="shared" si="73"/>
        <v>0.5</v>
      </c>
      <c r="O823" t="str">
        <f t="shared" si="76"/>
        <v xml:space="preserve">2024/01 </v>
      </c>
      <c r="P823">
        <f t="shared" si="77"/>
        <v>10</v>
      </c>
      <c r="Q823" t="e">
        <f>VLOOKUP(J823,'구매현황_2301-2603'!$E$2:$I$1312,5,0)</f>
        <v>#N/A</v>
      </c>
      <c r="R823" t="e">
        <f>VLOOKUP(Q823,리드타임!$B$3:$D$10,3,0)</f>
        <v>#N/A</v>
      </c>
      <c r="S823">
        <f t="shared" si="74"/>
        <v>2.25</v>
      </c>
    </row>
    <row r="824" spans="1:19" ht="15.75">
      <c r="A824" s="10">
        <v>823</v>
      </c>
      <c r="B824" s="32" t="s">
        <v>10</v>
      </c>
      <c r="C824" s="32" t="s">
        <v>460</v>
      </c>
      <c r="D824" s="32" t="s">
        <v>459</v>
      </c>
      <c r="E824" s="32"/>
      <c r="F824" s="4">
        <v>4</v>
      </c>
      <c r="G824" s="10" t="str">
        <f t="shared" si="75"/>
        <v xml:space="preserve">2024/01 </v>
      </c>
      <c r="H824" s="10">
        <f t="shared" si="72"/>
        <v>30</v>
      </c>
      <c r="J824" t="s">
        <v>3385</v>
      </c>
      <c r="K824" t="s">
        <v>3384</v>
      </c>
      <c r="L824" t="s">
        <v>3351</v>
      </c>
      <c r="M824" s="8">
        <v>1</v>
      </c>
      <c r="N824" s="12">
        <f t="shared" si="73"/>
        <v>0.05</v>
      </c>
      <c r="O824" t="str">
        <f t="shared" si="76"/>
        <v xml:space="preserve">2024/01 </v>
      </c>
      <c r="P824">
        <f t="shared" si="77"/>
        <v>1</v>
      </c>
      <c r="Q824" t="e">
        <f>VLOOKUP(J824,'구매현황_2301-2603'!$E$2:$I$1312,5,0)</f>
        <v>#N/A</v>
      </c>
      <c r="R824" t="e">
        <f>VLOOKUP(Q824,리드타임!$B$3:$D$10,3,0)</f>
        <v>#N/A</v>
      </c>
      <c r="S824">
        <f t="shared" si="74"/>
        <v>0.22500000000000001</v>
      </c>
    </row>
    <row r="825" spans="1:19" ht="15.75">
      <c r="A825" s="10">
        <v>824</v>
      </c>
      <c r="B825" s="32" t="s">
        <v>10</v>
      </c>
      <c r="C825" s="32" t="s">
        <v>464</v>
      </c>
      <c r="D825" s="32" t="s">
        <v>463</v>
      </c>
      <c r="E825" s="32"/>
      <c r="F825" s="4">
        <v>6</v>
      </c>
      <c r="G825" s="10" t="str">
        <f t="shared" si="75"/>
        <v xml:space="preserve">2024/01 </v>
      </c>
      <c r="H825" s="10">
        <f t="shared" si="72"/>
        <v>60</v>
      </c>
      <c r="J825" t="s">
        <v>3386</v>
      </c>
      <c r="K825" t="s">
        <v>575</v>
      </c>
      <c r="L825" t="s">
        <v>3387</v>
      </c>
      <c r="M825" s="8">
        <v>8</v>
      </c>
      <c r="N825" s="12">
        <f t="shared" si="73"/>
        <v>0.4</v>
      </c>
      <c r="O825" t="str">
        <f t="shared" si="76"/>
        <v xml:space="preserve">2024/01 </v>
      </c>
      <c r="P825">
        <f t="shared" si="77"/>
        <v>8</v>
      </c>
      <c r="Q825" t="e">
        <f>VLOOKUP(J825,'구매현황_2301-2603'!$E$2:$I$1312,5,0)</f>
        <v>#N/A</v>
      </c>
      <c r="R825" t="e">
        <f>VLOOKUP(Q825,리드타임!$B$3:$D$10,3,0)</f>
        <v>#N/A</v>
      </c>
      <c r="S825">
        <f t="shared" si="74"/>
        <v>1.8</v>
      </c>
    </row>
    <row r="826" spans="1:19" ht="15.75">
      <c r="A826" s="10">
        <v>825</v>
      </c>
      <c r="B826" s="32" t="s">
        <v>10</v>
      </c>
      <c r="C826" s="32" t="s">
        <v>468</v>
      </c>
      <c r="D826" s="32" t="s">
        <v>467</v>
      </c>
      <c r="E826" s="32"/>
      <c r="F826" s="4">
        <v>23</v>
      </c>
      <c r="G826" s="10" t="str">
        <f t="shared" si="75"/>
        <v xml:space="preserve">2024/05 </v>
      </c>
      <c r="H826" s="10">
        <f t="shared" si="72"/>
        <v>146</v>
      </c>
      <c r="J826" t="s">
        <v>3388</v>
      </c>
      <c r="K826" t="s">
        <v>3045</v>
      </c>
      <c r="L826" t="s">
        <v>3389</v>
      </c>
      <c r="M826" s="8">
        <v>3</v>
      </c>
      <c r="N826" s="12">
        <f t="shared" si="73"/>
        <v>0.15</v>
      </c>
      <c r="O826" t="str">
        <f t="shared" si="76"/>
        <v xml:space="preserve">2024/01 </v>
      </c>
      <c r="P826">
        <f t="shared" si="77"/>
        <v>3</v>
      </c>
      <c r="Q826" t="e">
        <f>VLOOKUP(J826,'구매현황_2301-2603'!$E$2:$I$1312,5,0)</f>
        <v>#N/A</v>
      </c>
      <c r="R826" t="e">
        <f>VLOOKUP(Q826,리드타임!$B$3:$D$10,3,0)</f>
        <v>#N/A</v>
      </c>
      <c r="S826">
        <f t="shared" si="74"/>
        <v>0.67499999999999993</v>
      </c>
    </row>
    <row r="827" spans="1:19" ht="15.75">
      <c r="A827" s="10">
        <v>826</v>
      </c>
      <c r="B827" s="32" t="s">
        <v>10</v>
      </c>
      <c r="C827" s="32" t="s">
        <v>470</v>
      </c>
      <c r="D827" s="32" t="s">
        <v>469</v>
      </c>
      <c r="E827" s="32" t="s">
        <v>471</v>
      </c>
      <c r="F827" s="4">
        <v>4</v>
      </c>
      <c r="G827" s="10" t="str">
        <f t="shared" si="75"/>
        <v xml:space="preserve">2024/01 </v>
      </c>
      <c r="H827" s="10">
        <f t="shared" si="72"/>
        <v>120</v>
      </c>
      <c r="J827" t="s">
        <v>3391</v>
      </c>
      <c r="K827" t="s">
        <v>3390</v>
      </c>
      <c r="L827" t="s">
        <v>3389</v>
      </c>
      <c r="M827" s="8">
        <v>3</v>
      </c>
      <c r="N827" s="12">
        <f t="shared" si="73"/>
        <v>0.15</v>
      </c>
      <c r="O827" t="str">
        <f t="shared" si="76"/>
        <v xml:space="preserve">2024/01 </v>
      </c>
      <c r="P827">
        <f t="shared" si="77"/>
        <v>3</v>
      </c>
      <c r="Q827" t="e">
        <f>VLOOKUP(J827,'구매현황_2301-2603'!$E$2:$I$1312,5,0)</f>
        <v>#N/A</v>
      </c>
      <c r="R827" t="e">
        <f>VLOOKUP(Q827,리드타임!$B$3:$D$10,3,0)</f>
        <v>#N/A</v>
      </c>
      <c r="S827">
        <f t="shared" si="74"/>
        <v>0.67499999999999993</v>
      </c>
    </row>
    <row r="828" spans="1:19" ht="15.75">
      <c r="A828" s="10">
        <v>827</v>
      </c>
      <c r="B828" s="32" t="s">
        <v>10</v>
      </c>
      <c r="C828" s="32" t="s">
        <v>515</v>
      </c>
      <c r="D828" s="32" t="s">
        <v>514</v>
      </c>
      <c r="E828" s="32" t="s">
        <v>516</v>
      </c>
      <c r="F828" s="4">
        <v>373</v>
      </c>
      <c r="G828" s="10" t="str">
        <f t="shared" si="75"/>
        <v xml:space="preserve">2025/12 </v>
      </c>
      <c r="H828" s="10">
        <f t="shared" si="72"/>
        <v>900</v>
      </c>
      <c r="J828" t="s">
        <v>3392</v>
      </c>
      <c r="K828" t="s">
        <v>451</v>
      </c>
      <c r="L828" t="s">
        <v>3389</v>
      </c>
      <c r="M828" s="8">
        <v>17</v>
      </c>
      <c r="N828" s="12">
        <f t="shared" si="73"/>
        <v>0.85</v>
      </c>
      <c r="O828" t="str">
        <f t="shared" si="76"/>
        <v xml:space="preserve">2024/03 </v>
      </c>
      <c r="P828">
        <f t="shared" si="77"/>
        <v>17</v>
      </c>
      <c r="Q828" t="e">
        <f>VLOOKUP(J828,'구매현황_2301-2603'!$E$2:$I$1312,5,0)</f>
        <v>#N/A</v>
      </c>
      <c r="R828" t="e">
        <f>VLOOKUP(Q828,리드타임!$B$3:$D$10,3,0)</f>
        <v>#N/A</v>
      </c>
      <c r="S828">
        <f t="shared" si="74"/>
        <v>3.8249999999999997</v>
      </c>
    </row>
    <row r="829" spans="1:19" ht="15.75">
      <c r="A829" s="10">
        <v>828</v>
      </c>
      <c r="B829" s="32" t="s">
        <v>10</v>
      </c>
      <c r="C829" s="32" t="s">
        <v>525</v>
      </c>
      <c r="D829" s="32" t="s">
        <v>524</v>
      </c>
      <c r="E829" s="32" t="s">
        <v>526</v>
      </c>
      <c r="F829" s="4">
        <v>231</v>
      </c>
      <c r="G829" s="10" t="str">
        <f t="shared" si="75"/>
        <v xml:space="preserve">2024/10 </v>
      </c>
      <c r="H829" s="10">
        <f t="shared" si="72"/>
        <v>657</v>
      </c>
      <c r="J829" t="s">
        <v>3393</v>
      </c>
      <c r="K829" t="s">
        <v>1167</v>
      </c>
      <c r="L829" t="s">
        <v>3389</v>
      </c>
      <c r="M829" s="8">
        <v>31</v>
      </c>
      <c r="N829" s="12">
        <f t="shared" si="73"/>
        <v>1.55</v>
      </c>
      <c r="O829" t="str">
        <f t="shared" si="76"/>
        <v xml:space="preserve">2024/03 </v>
      </c>
      <c r="P829">
        <f t="shared" si="77"/>
        <v>31</v>
      </c>
      <c r="Q829" t="e">
        <f>VLOOKUP(J829,'구매현황_2301-2603'!$E$2:$I$1312,5,0)</f>
        <v>#N/A</v>
      </c>
      <c r="R829" t="e">
        <f>VLOOKUP(Q829,리드타임!$B$3:$D$10,3,0)</f>
        <v>#N/A</v>
      </c>
      <c r="S829">
        <f t="shared" si="74"/>
        <v>6.9749999999999996</v>
      </c>
    </row>
    <row r="830" spans="1:19" ht="15.75">
      <c r="A830" s="10">
        <v>829</v>
      </c>
      <c r="B830" s="32" t="s">
        <v>10</v>
      </c>
      <c r="C830" s="32" t="s">
        <v>536</v>
      </c>
      <c r="D830" s="32" t="s">
        <v>355</v>
      </c>
      <c r="E830" s="32" t="s">
        <v>537</v>
      </c>
      <c r="F830" s="4">
        <v>162</v>
      </c>
      <c r="G830" s="10" t="str">
        <f t="shared" si="75"/>
        <v xml:space="preserve">2024/09 </v>
      </c>
      <c r="H830" s="10">
        <f t="shared" si="72"/>
        <v>480</v>
      </c>
      <c r="J830" t="s">
        <v>3394</v>
      </c>
      <c r="K830" t="s">
        <v>1153</v>
      </c>
      <c r="L830" t="s">
        <v>3389</v>
      </c>
      <c r="M830" s="8">
        <v>31</v>
      </c>
      <c r="N830" s="12">
        <f t="shared" si="73"/>
        <v>1.55</v>
      </c>
      <c r="O830" t="str">
        <f t="shared" si="76"/>
        <v xml:space="preserve">2024/03 </v>
      </c>
      <c r="P830">
        <f t="shared" si="77"/>
        <v>31</v>
      </c>
      <c r="Q830" t="e">
        <f>VLOOKUP(J830,'구매현황_2301-2603'!$E$2:$I$1312,5,0)</f>
        <v>#N/A</v>
      </c>
      <c r="R830" t="e">
        <f>VLOOKUP(Q830,리드타임!$B$3:$D$10,3,0)</f>
        <v>#N/A</v>
      </c>
      <c r="S830">
        <f t="shared" si="74"/>
        <v>6.9749999999999996</v>
      </c>
    </row>
    <row r="831" spans="1:19" ht="15.75">
      <c r="A831" s="10">
        <v>830</v>
      </c>
      <c r="B831" s="32" t="s">
        <v>10</v>
      </c>
      <c r="C831" s="32" t="s">
        <v>546</v>
      </c>
      <c r="D831" s="32" t="s">
        <v>545</v>
      </c>
      <c r="E831" s="32" t="s">
        <v>547</v>
      </c>
      <c r="F831" s="4">
        <v>26</v>
      </c>
      <c r="G831" s="10" t="str">
        <f t="shared" si="75"/>
        <v xml:space="preserve">2024/03 </v>
      </c>
      <c r="H831" s="10">
        <f t="shared" si="72"/>
        <v>305</v>
      </c>
      <c r="J831" t="s">
        <v>3395</v>
      </c>
      <c r="K831" t="s">
        <v>1077</v>
      </c>
      <c r="L831" t="s">
        <v>3389</v>
      </c>
      <c r="M831" s="8">
        <v>39</v>
      </c>
      <c r="N831" s="12">
        <f t="shared" si="73"/>
        <v>1.95</v>
      </c>
      <c r="O831" t="str">
        <f t="shared" si="76"/>
        <v xml:space="preserve">2024/03 </v>
      </c>
      <c r="P831">
        <f t="shared" si="77"/>
        <v>39</v>
      </c>
      <c r="Q831" t="e">
        <f>VLOOKUP(J831,'구매현황_2301-2603'!$E$2:$I$1312,5,0)</f>
        <v>#N/A</v>
      </c>
      <c r="R831" t="e">
        <f>VLOOKUP(Q831,리드타임!$B$3:$D$10,3,0)</f>
        <v>#N/A</v>
      </c>
      <c r="S831">
        <f t="shared" si="74"/>
        <v>8.7750000000000004</v>
      </c>
    </row>
    <row r="832" spans="1:19" ht="15.75">
      <c r="A832" s="10">
        <v>831</v>
      </c>
      <c r="B832" s="32" t="s">
        <v>10</v>
      </c>
      <c r="C832" s="32" t="s">
        <v>549</v>
      </c>
      <c r="D832" s="32" t="s">
        <v>548</v>
      </c>
      <c r="E832" s="32" t="s">
        <v>550</v>
      </c>
      <c r="F832" s="4">
        <v>415</v>
      </c>
      <c r="G832" s="10" t="str">
        <f t="shared" si="75"/>
        <v xml:space="preserve">2024/04 </v>
      </c>
      <c r="H832" s="10">
        <f t="shared" si="72"/>
        <v>415</v>
      </c>
      <c r="J832" t="s">
        <v>3396</v>
      </c>
      <c r="K832" t="s">
        <v>1202</v>
      </c>
      <c r="L832" t="s">
        <v>3389</v>
      </c>
      <c r="M832" s="8">
        <v>77</v>
      </c>
      <c r="N832" s="12">
        <f t="shared" si="73"/>
        <v>3.85</v>
      </c>
      <c r="O832" t="str">
        <f t="shared" si="76"/>
        <v xml:space="preserve">2024/04 </v>
      </c>
      <c r="P832">
        <f t="shared" si="77"/>
        <v>77</v>
      </c>
      <c r="Q832" t="e">
        <f>VLOOKUP(J832,'구매현황_2301-2603'!$E$2:$I$1312,5,0)</f>
        <v>#N/A</v>
      </c>
      <c r="R832" t="e">
        <f>VLOOKUP(Q832,리드타임!$B$3:$D$10,3,0)</f>
        <v>#N/A</v>
      </c>
      <c r="S832">
        <f t="shared" si="74"/>
        <v>17.324999999999999</v>
      </c>
    </row>
    <row r="833" spans="1:19" ht="15.75">
      <c r="A833" s="10">
        <v>832</v>
      </c>
      <c r="B833" s="32" t="s">
        <v>10</v>
      </c>
      <c r="C833" s="32" t="s">
        <v>552</v>
      </c>
      <c r="D833" s="32" t="s">
        <v>551</v>
      </c>
      <c r="E833" s="32" t="s">
        <v>553</v>
      </c>
      <c r="F833" s="4">
        <v>60</v>
      </c>
      <c r="G833" s="10" t="str">
        <f t="shared" si="75"/>
        <v xml:space="preserve">2024/09 </v>
      </c>
      <c r="H833" s="10">
        <f t="shared" si="72"/>
        <v>265</v>
      </c>
      <c r="J833" t="s">
        <v>3397</v>
      </c>
      <c r="K833" t="s">
        <v>453</v>
      </c>
      <c r="L833" t="s">
        <v>3389</v>
      </c>
      <c r="M833" s="8">
        <v>115</v>
      </c>
      <c r="N833" s="12">
        <f t="shared" si="73"/>
        <v>5.75</v>
      </c>
      <c r="O833" t="str">
        <f t="shared" si="76"/>
        <v xml:space="preserve">2024/02 </v>
      </c>
      <c r="P833">
        <f t="shared" si="77"/>
        <v>115</v>
      </c>
      <c r="Q833" t="e">
        <f>VLOOKUP(J833,'구매현황_2301-2603'!$E$2:$I$1312,5,0)</f>
        <v>#N/A</v>
      </c>
      <c r="R833" t="e">
        <f>VLOOKUP(Q833,리드타임!$B$3:$D$10,3,0)</f>
        <v>#N/A</v>
      </c>
      <c r="S833">
        <f t="shared" si="74"/>
        <v>25.874999999999996</v>
      </c>
    </row>
    <row r="834" spans="1:19" ht="15.75">
      <c r="A834" s="10">
        <v>833</v>
      </c>
      <c r="B834" s="32" t="s">
        <v>10</v>
      </c>
      <c r="C834" s="32" t="s">
        <v>561</v>
      </c>
      <c r="D834" s="32" t="s">
        <v>560</v>
      </c>
      <c r="E834" s="32" t="s">
        <v>562</v>
      </c>
      <c r="F834" s="4">
        <v>18</v>
      </c>
      <c r="G834" s="10" t="str">
        <f t="shared" si="75"/>
        <v xml:space="preserve">2024/07 </v>
      </c>
      <c r="H834" s="10">
        <f t="shared" ref="H834:H897" si="78">_xlfn.MAXIFS(F:F,C:C,C834,G:G,G834)</f>
        <v>488</v>
      </c>
      <c r="J834" t="s">
        <v>3398</v>
      </c>
      <c r="K834" t="s">
        <v>1204</v>
      </c>
      <c r="L834" t="s">
        <v>3389</v>
      </c>
      <c r="M834" s="8">
        <v>100</v>
      </c>
      <c r="N834" s="12">
        <f t="shared" ref="N834:N897" si="79">+M834/20</f>
        <v>5</v>
      </c>
      <c r="O834" t="str">
        <f t="shared" si="76"/>
        <v xml:space="preserve">2024/01 </v>
      </c>
      <c r="P834">
        <f t="shared" si="77"/>
        <v>100</v>
      </c>
      <c r="Q834" t="e">
        <f>VLOOKUP(J834,'구매현황_2301-2603'!$E$2:$I$1312,5,0)</f>
        <v>#N/A</v>
      </c>
      <c r="R834" t="e">
        <f>VLOOKUP(Q834,리드타임!$B$3:$D$10,3,0)</f>
        <v>#N/A</v>
      </c>
      <c r="S834">
        <f t="shared" ref="S834:S897" si="80">IFERROR(N834/20*R834,N834/20*90)</f>
        <v>22.5</v>
      </c>
    </row>
    <row r="835" spans="1:19" ht="15.75">
      <c r="A835" s="10">
        <v>834</v>
      </c>
      <c r="B835" s="32" t="s">
        <v>10</v>
      </c>
      <c r="C835" s="32" t="s">
        <v>564</v>
      </c>
      <c r="D835" s="32" t="s">
        <v>563</v>
      </c>
      <c r="E835" s="32" t="s">
        <v>565</v>
      </c>
      <c r="F835" s="4">
        <v>60</v>
      </c>
      <c r="G835" s="10" t="str">
        <f t="shared" ref="G835:G898" si="81">INDEX($B$2:$B$9999,MATCH(_xlfn.MAXIFS($F$2:$F$9999,$C$2:$C$9999,C835),$F$1:$F$9999,0))</f>
        <v xml:space="preserve">2024/01 </v>
      </c>
      <c r="H835" s="10">
        <f t="shared" si="78"/>
        <v>150</v>
      </c>
      <c r="J835" t="s">
        <v>3400</v>
      </c>
      <c r="K835" t="s">
        <v>3399</v>
      </c>
      <c r="L835" t="s">
        <v>3389</v>
      </c>
      <c r="M835" s="8">
        <v>80</v>
      </c>
      <c r="N835" s="12">
        <f t="shared" si="79"/>
        <v>4</v>
      </c>
      <c r="O835" t="str">
        <f t="shared" ref="O835:O898" si="82">VLOOKUP(J835,$C$2:$G$9999,5,0)</f>
        <v xml:space="preserve">2024/03 </v>
      </c>
      <c r="P835">
        <f t="shared" ref="P835:P898" si="83">VLOOKUP(J835,$C$2:$H$9999,6,0)</f>
        <v>74</v>
      </c>
      <c r="Q835" t="e">
        <f>VLOOKUP(J835,'구매현황_2301-2603'!$E$2:$I$1312,5,0)</f>
        <v>#N/A</v>
      </c>
      <c r="R835" t="e">
        <f>VLOOKUP(Q835,리드타임!$B$3:$D$10,3,0)</f>
        <v>#N/A</v>
      </c>
      <c r="S835">
        <f t="shared" si="80"/>
        <v>18</v>
      </c>
    </row>
    <row r="836" spans="1:19" ht="15.75">
      <c r="A836" s="10">
        <v>835</v>
      </c>
      <c r="B836" s="32" t="s">
        <v>10</v>
      </c>
      <c r="C836" s="32" t="s">
        <v>567</v>
      </c>
      <c r="D836" s="32" t="s">
        <v>566</v>
      </c>
      <c r="E836" s="32" t="s">
        <v>568</v>
      </c>
      <c r="F836" s="4">
        <v>12</v>
      </c>
      <c r="G836" s="10" t="str">
        <f t="shared" si="81"/>
        <v xml:space="preserve">2024/02 </v>
      </c>
      <c r="H836" s="10">
        <f t="shared" si="78"/>
        <v>112</v>
      </c>
      <c r="J836" t="s">
        <v>3401</v>
      </c>
      <c r="K836" t="s">
        <v>457</v>
      </c>
      <c r="L836" t="s">
        <v>3389</v>
      </c>
      <c r="M836" s="8">
        <v>22</v>
      </c>
      <c r="N836" s="12">
        <f t="shared" si="79"/>
        <v>1.1000000000000001</v>
      </c>
      <c r="O836" t="str">
        <f t="shared" si="82"/>
        <v xml:space="preserve">2024/01 </v>
      </c>
      <c r="P836">
        <f t="shared" si="83"/>
        <v>22</v>
      </c>
      <c r="Q836" t="e">
        <f>VLOOKUP(J836,'구매현황_2301-2603'!$E$2:$I$1312,5,0)</f>
        <v>#N/A</v>
      </c>
      <c r="R836" t="e">
        <f>VLOOKUP(Q836,리드타임!$B$3:$D$10,3,0)</f>
        <v>#N/A</v>
      </c>
      <c r="S836">
        <f t="shared" si="80"/>
        <v>4.9500000000000011</v>
      </c>
    </row>
    <row r="837" spans="1:19" ht="15.75">
      <c r="A837" s="10">
        <v>836</v>
      </c>
      <c r="B837" s="32" t="s">
        <v>10</v>
      </c>
      <c r="C837" s="32" t="s">
        <v>573</v>
      </c>
      <c r="D837" s="32" t="s">
        <v>572</v>
      </c>
      <c r="E837" s="32" t="s">
        <v>574</v>
      </c>
      <c r="F837" s="4">
        <v>8</v>
      </c>
      <c r="G837" s="10" t="str">
        <f t="shared" si="81"/>
        <v xml:space="preserve">2024/01 </v>
      </c>
      <c r="H837" s="10">
        <f t="shared" si="78"/>
        <v>60</v>
      </c>
      <c r="J837" t="s">
        <v>3403</v>
      </c>
      <c r="K837" t="s">
        <v>3402</v>
      </c>
      <c r="L837" t="s">
        <v>3389</v>
      </c>
      <c r="M837" s="8">
        <v>22</v>
      </c>
      <c r="N837" s="12">
        <f t="shared" si="79"/>
        <v>1.1000000000000001</v>
      </c>
      <c r="O837" t="str">
        <f t="shared" si="82"/>
        <v xml:space="preserve">2024/01 </v>
      </c>
      <c r="P837">
        <f t="shared" si="83"/>
        <v>22</v>
      </c>
      <c r="Q837" t="e">
        <f>VLOOKUP(J837,'구매현황_2301-2603'!$E$2:$I$1312,5,0)</f>
        <v>#N/A</v>
      </c>
      <c r="R837" t="e">
        <f>VLOOKUP(Q837,리드타임!$B$3:$D$10,3,0)</f>
        <v>#N/A</v>
      </c>
      <c r="S837">
        <f t="shared" si="80"/>
        <v>4.9500000000000011</v>
      </c>
    </row>
    <row r="838" spans="1:19" ht="15.75">
      <c r="A838" s="10">
        <v>837</v>
      </c>
      <c r="B838" s="32" t="s">
        <v>10</v>
      </c>
      <c r="C838" s="32" t="s">
        <v>576</v>
      </c>
      <c r="D838" s="32" t="s">
        <v>575</v>
      </c>
      <c r="E838" s="32" t="s">
        <v>577</v>
      </c>
      <c r="F838" s="4">
        <v>104</v>
      </c>
      <c r="G838" s="10" t="str">
        <f t="shared" si="81"/>
        <v xml:space="preserve">2024/04 </v>
      </c>
      <c r="H838" s="10">
        <f t="shared" si="78"/>
        <v>380</v>
      </c>
      <c r="J838" t="s">
        <v>3405</v>
      </c>
      <c r="K838" t="s">
        <v>3404</v>
      </c>
      <c r="L838" t="s">
        <v>3389</v>
      </c>
      <c r="M838" s="8">
        <v>22</v>
      </c>
      <c r="N838" s="12">
        <f t="shared" si="79"/>
        <v>1.1000000000000001</v>
      </c>
      <c r="O838" t="str">
        <f t="shared" si="82"/>
        <v xml:space="preserve">2024/01 </v>
      </c>
      <c r="P838">
        <f t="shared" si="83"/>
        <v>22</v>
      </c>
      <c r="Q838" t="e">
        <f>VLOOKUP(J838,'구매현황_2301-2603'!$E$2:$I$1312,5,0)</f>
        <v>#N/A</v>
      </c>
      <c r="R838" t="e">
        <f>VLOOKUP(Q838,리드타임!$B$3:$D$10,3,0)</f>
        <v>#N/A</v>
      </c>
      <c r="S838">
        <f t="shared" si="80"/>
        <v>4.9500000000000011</v>
      </c>
    </row>
    <row r="839" spans="1:19" ht="15.75">
      <c r="A839" s="10">
        <v>838</v>
      </c>
      <c r="B839" s="32" t="s">
        <v>10</v>
      </c>
      <c r="C839" s="32" t="s">
        <v>586</v>
      </c>
      <c r="D839" s="32" t="s">
        <v>585</v>
      </c>
      <c r="E839" s="32"/>
      <c r="F839" s="4">
        <v>1</v>
      </c>
      <c r="G839" s="10" t="str">
        <f t="shared" si="81"/>
        <v xml:space="preserve">2024/01 </v>
      </c>
      <c r="H839" s="10">
        <f t="shared" si="78"/>
        <v>1</v>
      </c>
      <c r="J839" t="s">
        <v>3407</v>
      </c>
      <c r="K839" t="s">
        <v>3406</v>
      </c>
      <c r="L839" t="s">
        <v>3389</v>
      </c>
      <c r="M839" s="8">
        <v>22</v>
      </c>
      <c r="N839" s="12">
        <f t="shared" si="79"/>
        <v>1.1000000000000001</v>
      </c>
      <c r="O839" t="str">
        <f t="shared" si="82"/>
        <v xml:space="preserve">2024/01 </v>
      </c>
      <c r="P839">
        <f t="shared" si="83"/>
        <v>22</v>
      </c>
      <c r="Q839" t="e">
        <f>VLOOKUP(J839,'구매현황_2301-2603'!$E$2:$I$1312,5,0)</f>
        <v>#N/A</v>
      </c>
      <c r="R839" t="e">
        <f>VLOOKUP(Q839,리드타임!$B$3:$D$10,3,0)</f>
        <v>#N/A</v>
      </c>
      <c r="S839">
        <f t="shared" si="80"/>
        <v>4.9500000000000011</v>
      </c>
    </row>
    <row r="840" spans="1:19" ht="15.75">
      <c r="A840" s="10">
        <v>839</v>
      </c>
      <c r="B840" s="32" t="s">
        <v>10</v>
      </c>
      <c r="C840" s="32" t="s">
        <v>588</v>
      </c>
      <c r="D840" s="32" t="s">
        <v>587</v>
      </c>
      <c r="E840" s="32"/>
      <c r="F840" s="4">
        <v>50</v>
      </c>
      <c r="G840" s="10" t="str">
        <f t="shared" si="81"/>
        <v xml:space="preserve">2024/01 </v>
      </c>
      <c r="H840" s="10">
        <f t="shared" si="78"/>
        <v>50</v>
      </c>
      <c r="J840" t="s">
        <v>3409</v>
      </c>
      <c r="K840" t="s">
        <v>3408</v>
      </c>
      <c r="L840" t="s">
        <v>5261</v>
      </c>
      <c r="M840" s="8">
        <v>28</v>
      </c>
      <c r="N840" s="12">
        <f t="shared" si="79"/>
        <v>1.4</v>
      </c>
      <c r="O840" t="str">
        <f t="shared" si="82"/>
        <v xml:space="preserve">2024/02 </v>
      </c>
      <c r="P840">
        <f t="shared" si="83"/>
        <v>28</v>
      </c>
      <c r="Q840" t="e">
        <f>VLOOKUP(J840,'구매현황_2301-2603'!$E$2:$I$1312,5,0)</f>
        <v>#N/A</v>
      </c>
      <c r="R840" t="e">
        <f>VLOOKUP(Q840,리드타임!$B$3:$D$10,3,0)</f>
        <v>#N/A</v>
      </c>
      <c r="S840">
        <f t="shared" si="80"/>
        <v>6.2999999999999989</v>
      </c>
    </row>
    <row r="841" spans="1:19" ht="15.75">
      <c r="A841" s="10">
        <v>840</v>
      </c>
      <c r="B841" s="32" t="s">
        <v>10</v>
      </c>
      <c r="C841" s="32" t="s">
        <v>599</v>
      </c>
      <c r="D841" s="32" t="s">
        <v>598</v>
      </c>
      <c r="E841" s="32" t="s">
        <v>600</v>
      </c>
      <c r="F841" s="4">
        <v>18</v>
      </c>
      <c r="G841" s="10" t="str">
        <f t="shared" si="81"/>
        <v xml:space="preserve">2024/01 </v>
      </c>
      <c r="H841" s="10">
        <f t="shared" si="78"/>
        <v>60</v>
      </c>
      <c r="J841" t="s">
        <v>3411</v>
      </c>
      <c r="K841" t="s">
        <v>3410</v>
      </c>
      <c r="L841" t="s">
        <v>5261</v>
      </c>
      <c r="M841" s="8">
        <v>1</v>
      </c>
      <c r="N841" s="12">
        <f t="shared" si="79"/>
        <v>0.05</v>
      </c>
      <c r="O841" t="str">
        <f t="shared" si="82"/>
        <v xml:space="preserve">2024/01 </v>
      </c>
      <c r="P841">
        <f t="shared" si="83"/>
        <v>1</v>
      </c>
      <c r="Q841" t="e">
        <f>VLOOKUP(J841,'구매현황_2301-2603'!$E$2:$I$1312,5,0)</f>
        <v>#N/A</v>
      </c>
      <c r="R841" t="e">
        <f>VLOOKUP(Q841,리드타임!$B$3:$D$10,3,0)</f>
        <v>#N/A</v>
      </c>
      <c r="S841">
        <f t="shared" si="80"/>
        <v>0.22500000000000001</v>
      </c>
    </row>
    <row r="842" spans="1:19" ht="15.75">
      <c r="A842" s="10">
        <v>841</v>
      </c>
      <c r="B842" s="32" t="s">
        <v>10</v>
      </c>
      <c r="C842" s="32" t="s">
        <v>612</v>
      </c>
      <c r="D842" s="32" t="s">
        <v>363</v>
      </c>
      <c r="E842" s="32" t="s">
        <v>613</v>
      </c>
      <c r="F842" s="4">
        <v>304</v>
      </c>
      <c r="G842" s="10" t="str">
        <f t="shared" si="81"/>
        <v xml:space="preserve">2024/11 </v>
      </c>
      <c r="H842" s="10">
        <f t="shared" si="78"/>
        <v>4102</v>
      </c>
      <c r="J842" t="s">
        <v>3412</v>
      </c>
      <c r="K842" t="s">
        <v>557</v>
      </c>
      <c r="L842" t="s">
        <v>1117</v>
      </c>
      <c r="M842" s="8">
        <v>30</v>
      </c>
      <c r="N842" s="12">
        <f t="shared" si="79"/>
        <v>1.5</v>
      </c>
      <c r="O842" t="str">
        <f t="shared" si="82"/>
        <v xml:space="preserve">2024/01 </v>
      </c>
      <c r="P842">
        <f t="shared" si="83"/>
        <v>30</v>
      </c>
      <c r="Q842" t="e">
        <f>VLOOKUP(J842,'구매현황_2301-2603'!$E$2:$I$1312,5,0)</f>
        <v>#N/A</v>
      </c>
      <c r="R842" t="e">
        <f>VLOOKUP(Q842,리드타임!$B$3:$D$10,3,0)</f>
        <v>#N/A</v>
      </c>
      <c r="S842">
        <f t="shared" si="80"/>
        <v>6.75</v>
      </c>
    </row>
    <row r="843" spans="1:19" ht="15.75">
      <c r="A843" s="10">
        <v>842</v>
      </c>
      <c r="B843" s="32" t="s">
        <v>10</v>
      </c>
      <c r="C843" s="32" t="s">
        <v>631</v>
      </c>
      <c r="D843" s="32" t="s">
        <v>630</v>
      </c>
      <c r="E843" s="32" t="s">
        <v>632</v>
      </c>
      <c r="F843" s="4">
        <v>60</v>
      </c>
      <c r="G843" s="10" t="str">
        <f t="shared" si="81"/>
        <v xml:space="preserve">2025/12 </v>
      </c>
      <c r="H843" s="10">
        <f t="shared" si="78"/>
        <v>894</v>
      </c>
      <c r="J843" t="s">
        <v>3413</v>
      </c>
      <c r="K843" t="s">
        <v>566</v>
      </c>
      <c r="L843" t="s">
        <v>1117</v>
      </c>
      <c r="M843" s="8">
        <v>20</v>
      </c>
      <c r="N843" s="12">
        <f t="shared" si="79"/>
        <v>1</v>
      </c>
      <c r="O843" t="str">
        <f t="shared" si="82"/>
        <v xml:space="preserve">2024/01 </v>
      </c>
      <c r="P843">
        <f t="shared" si="83"/>
        <v>20</v>
      </c>
      <c r="Q843" t="e">
        <f>VLOOKUP(J843,'구매현황_2301-2603'!$E$2:$I$1312,5,0)</f>
        <v>#N/A</v>
      </c>
      <c r="R843" t="e">
        <f>VLOOKUP(Q843,리드타임!$B$3:$D$10,3,0)</f>
        <v>#N/A</v>
      </c>
      <c r="S843">
        <f t="shared" si="80"/>
        <v>4.5</v>
      </c>
    </row>
    <row r="844" spans="1:19" ht="15.75">
      <c r="A844" s="10">
        <v>843</v>
      </c>
      <c r="B844" s="32" t="s">
        <v>10</v>
      </c>
      <c r="C844" s="32" t="s">
        <v>634</v>
      </c>
      <c r="D844" s="32" t="s">
        <v>633</v>
      </c>
      <c r="E844" s="32" t="s">
        <v>635</v>
      </c>
      <c r="F844" s="4">
        <v>340</v>
      </c>
      <c r="G844" s="10" t="str">
        <f t="shared" si="81"/>
        <v xml:space="preserve">2024/01 </v>
      </c>
      <c r="H844" s="10">
        <f t="shared" si="78"/>
        <v>1460</v>
      </c>
      <c r="J844" t="s">
        <v>3415</v>
      </c>
      <c r="K844" t="s">
        <v>3414</v>
      </c>
      <c r="L844" t="s">
        <v>5261</v>
      </c>
      <c r="M844" s="8">
        <v>1</v>
      </c>
      <c r="N844" s="12">
        <f t="shared" si="79"/>
        <v>0.05</v>
      </c>
      <c r="O844" t="str">
        <f t="shared" si="82"/>
        <v xml:space="preserve">2024/01 </v>
      </c>
      <c r="P844">
        <f t="shared" si="83"/>
        <v>1</v>
      </c>
      <c r="Q844" t="e">
        <f>VLOOKUP(J844,'구매현황_2301-2603'!$E$2:$I$1312,5,0)</f>
        <v>#N/A</v>
      </c>
      <c r="R844" t="e">
        <f>VLOOKUP(Q844,리드타임!$B$3:$D$10,3,0)</f>
        <v>#N/A</v>
      </c>
      <c r="S844">
        <f t="shared" si="80"/>
        <v>0.22500000000000001</v>
      </c>
    </row>
    <row r="845" spans="1:19" ht="15.75">
      <c r="A845" s="10">
        <v>844</v>
      </c>
      <c r="B845" s="32" t="s">
        <v>10</v>
      </c>
      <c r="C845" s="32" t="s">
        <v>638</v>
      </c>
      <c r="D845" s="32" t="s">
        <v>352</v>
      </c>
      <c r="E845" s="32" t="s">
        <v>639</v>
      </c>
      <c r="F845" s="4">
        <v>45</v>
      </c>
      <c r="G845" s="10" t="str">
        <f t="shared" si="81"/>
        <v xml:space="preserve">2025/12 </v>
      </c>
      <c r="H845" s="10">
        <f t="shared" si="78"/>
        <v>1081</v>
      </c>
      <c r="J845" t="s">
        <v>3416</v>
      </c>
      <c r="K845" t="s">
        <v>685</v>
      </c>
      <c r="L845" t="s">
        <v>3417</v>
      </c>
      <c r="M845" s="8">
        <v>5</v>
      </c>
      <c r="N845" s="12">
        <f t="shared" si="79"/>
        <v>0.25</v>
      </c>
      <c r="O845" t="str">
        <f t="shared" si="82"/>
        <v xml:space="preserve">2024/01 </v>
      </c>
      <c r="P845">
        <f t="shared" si="83"/>
        <v>5</v>
      </c>
      <c r="Q845" t="e">
        <f>VLOOKUP(J845,'구매현황_2301-2603'!$E$2:$I$1312,5,0)</f>
        <v>#N/A</v>
      </c>
      <c r="R845" t="e">
        <f>VLOOKUP(Q845,리드타임!$B$3:$D$10,3,0)</f>
        <v>#N/A</v>
      </c>
      <c r="S845">
        <f t="shared" si="80"/>
        <v>1.125</v>
      </c>
    </row>
    <row r="846" spans="1:19" ht="15.75">
      <c r="A846" s="10">
        <v>845</v>
      </c>
      <c r="B846" s="32" t="s">
        <v>10</v>
      </c>
      <c r="C846" s="32" t="s">
        <v>645</v>
      </c>
      <c r="D846" s="32" t="s">
        <v>358</v>
      </c>
      <c r="E846" s="32" t="s">
        <v>646</v>
      </c>
      <c r="F846" s="4">
        <v>2</v>
      </c>
      <c r="G846" s="10" t="str">
        <f t="shared" si="81"/>
        <v xml:space="preserve">2025/11 </v>
      </c>
      <c r="H846" s="10">
        <f t="shared" si="78"/>
        <v>470</v>
      </c>
      <c r="J846" t="s">
        <v>3419</v>
      </c>
      <c r="K846" t="s">
        <v>3418</v>
      </c>
      <c r="L846" t="s">
        <v>5261</v>
      </c>
      <c r="M846" s="8">
        <v>5</v>
      </c>
      <c r="N846" s="12">
        <f t="shared" si="79"/>
        <v>0.25</v>
      </c>
      <c r="O846" t="str">
        <f t="shared" si="82"/>
        <v xml:space="preserve">2024/01 </v>
      </c>
      <c r="P846">
        <f t="shared" si="83"/>
        <v>5</v>
      </c>
      <c r="Q846" t="e">
        <f>VLOOKUP(J846,'구매현황_2301-2603'!$E$2:$I$1312,5,0)</f>
        <v>#N/A</v>
      </c>
      <c r="R846" t="e">
        <f>VLOOKUP(Q846,리드타임!$B$3:$D$10,3,0)</f>
        <v>#N/A</v>
      </c>
      <c r="S846">
        <f t="shared" si="80"/>
        <v>1.125</v>
      </c>
    </row>
    <row r="847" spans="1:19" ht="15.75">
      <c r="A847" s="10">
        <v>846</v>
      </c>
      <c r="B847" s="32" t="s">
        <v>10</v>
      </c>
      <c r="C847" s="32" t="s">
        <v>655</v>
      </c>
      <c r="D847" s="32" t="s">
        <v>654</v>
      </c>
      <c r="E847" s="32" t="s">
        <v>656</v>
      </c>
      <c r="F847" s="4">
        <v>200</v>
      </c>
      <c r="G847" s="10" t="str">
        <f t="shared" si="81"/>
        <v xml:space="preserve">2024/11 </v>
      </c>
      <c r="H847" s="10">
        <f t="shared" si="78"/>
        <v>4241</v>
      </c>
      <c r="J847" t="s">
        <v>3421</v>
      </c>
      <c r="K847" t="s">
        <v>3420</v>
      </c>
      <c r="L847" t="s">
        <v>5261</v>
      </c>
      <c r="M847" s="8">
        <v>5</v>
      </c>
      <c r="N847" s="12">
        <f t="shared" si="79"/>
        <v>0.25</v>
      </c>
      <c r="O847" t="str">
        <f t="shared" si="82"/>
        <v xml:space="preserve">2024/01 </v>
      </c>
      <c r="P847">
        <f t="shared" si="83"/>
        <v>5</v>
      </c>
      <c r="Q847" t="e">
        <f>VLOOKUP(J847,'구매현황_2301-2603'!$E$2:$I$1312,5,0)</f>
        <v>#N/A</v>
      </c>
      <c r="R847" t="e">
        <f>VLOOKUP(Q847,리드타임!$B$3:$D$10,3,0)</f>
        <v>#N/A</v>
      </c>
      <c r="S847">
        <f t="shared" si="80"/>
        <v>1.125</v>
      </c>
    </row>
    <row r="848" spans="1:19" ht="15.75">
      <c r="A848" s="10">
        <v>847</v>
      </c>
      <c r="B848" s="32" t="s">
        <v>10</v>
      </c>
      <c r="C848" s="32" t="s">
        <v>658</v>
      </c>
      <c r="D848" s="32" t="s">
        <v>657</v>
      </c>
      <c r="E848" s="32" t="s">
        <v>659</v>
      </c>
      <c r="F848" s="4">
        <v>50</v>
      </c>
      <c r="G848" s="10" t="str">
        <f t="shared" si="81"/>
        <v xml:space="preserve">2024/02 </v>
      </c>
      <c r="H848" s="10">
        <f t="shared" si="78"/>
        <v>350</v>
      </c>
      <c r="J848" t="s">
        <v>3423</v>
      </c>
      <c r="K848" t="s">
        <v>3422</v>
      </c>
      <c r="L848" t="s">
        <v>5261</v>
      </c>
      <c r="M848" s="8">
        <v>5</v>
      </c>
      <c r="N848" s="12">
        <f t="shared" si="79"/>
        <v>0.25</v>
      </c>
      <c r="O848" t="str">
        <f t="shared" si="82"/>
        <v xml:space="preserve">2024/01 </v>
      </c>
      <c r="P848">
        <f t="shared" si="83"/>
        <v>5</v>
      </c>
      <c r="Q848" t="e">
        <f>VLOOKUP(J848,'구매현황_2301-2603'!$E$2:$I$1312,5,0)</f>
        <v>#N/A</v>
      </c>
      <c r="R848" t="e">
        <f>VLOOKUP(Q848,리드타임!$B$3:$D$10,3,0)</f>
        <v>#N/A</v>
      </c>
      <c r="S848">
        <f t="shared" si="80"/>
        <v>1.125</v>
      </c>
    </row>
    <row r="849" spans="1:19" ht="15.75">
      <c r="A849" s="10">
        <v>848</v>
      </c>
      <c r="B849" s="32" t="s">
        <v>10</v>
      </c>
      <c r="C849" s="32" t="s">
        <v>660</v>
      </c>
      <c r="D849" s="32" t="s">
        <v>448</v>
      </c>
      <c r="E849" s="32" t="s">
        <v>661</v>
      </c>
      <c r="F849" s="4">
        <v>4</v>
      </c>
      <c r="G849" s="10" t="str">
        <f t="shared" si="81"/>
        <v xml:space="preserve">2024/01 </v>
      </c>
      <c r="H849" s="10">
        <f t="shared" si="78"/>
        <v>300</v>
      </c>
      <c r="J849" t="s">
        <v>3425</v>
      </c>
      <c r="K849" t="s">
        <v>3424</v>
      </c>
      <c r="L849" t="s">
        <v>5261</v>
      </c>
      <c r="M849" s="8">
        <v>10</v>
      </c>
      <c r="N849" s="12">
        <f t="shared" si="79"/>
        <v>0.5</v>
      </c>
      <c r="O849" t="str">
        <f t="shared" si="82"/>
        <v xml:space="preserve">2024/01 </v>
      </c>
      <c r="P849">
        <f t="shared" si="83"/>
        <v>10</v>
      </c>
      <c r="Q849" t="e">
        <f>VLOOKUP(J849,'구매현황_2301-2603'!$E$2:$I$1312,5,0)</f>
        <v>#N/A</v>
      </c>
      <c r="R849" t="e">
        <f>VLOOKUP(Q849,리드타임!$B$3:$D$10,3,0)</f>
        <v>#N/A</v>
      </c>
      <c r="S849">
        <f t="shared" si="80"/>
        <v>2.25</v>
      </c>
    </row>
    <row r="850" spans="1:19" ht="15.75">
      <c r="A850" s="10">
        <v>849</v>
      </c>
      <c r="B850" s="32" t="s">
        <v>10</v>
      </c>
      <c r="C850" s="32" t="s">
        <v>666</v>
      </c>
      <c r="D850" s="32" t="s">
        <v>665</v>
      </c>
      <c r="E850" s="32" t="s">
        <v>667</v>
      </c>
      <c r="F850" s="4">
        <v>18</v>
      </c>
      <c r="G850" s="10" t="str">
        <f t="shared" si="81"/>
        <v xml:space="preserve">2024/03 </v>
      </c>
      <c r="H850" s="10">
        <f t="shared" si="78"/>
        <v>240</v>
      </c>
      <c r="J850" t="s">
        <v>3427</v>
      </c>
      <c r="K850" t="s">
        <v>3426</v>
      </c>
      <c r="L850" t="s">
        <v>5261</v>
      </c>
      <c r="M850" s="8">
        <v>10</v>
      </c>
      <c r="N850" s="12">
        <f t="shared" si="79"/>
        <v>0.5</v>
      </c>
      <c r="O850" t="str">
        <f t="shared" si="82"/>
        <v xml:space="preserve">2024/01 </v>
      </c>
      <c r="P850">
        <f t="shared" si="83"/>
        <v>10</v>
      </c>
      <c r="Q850" t="e">
        <f>VLOOKUP(J850,'구매현황_2301-2603'!$E$2:$I$1312,5,0)</f>
        <v>#N/A</v>
      </c>
      <c r="R850" t="e">
        <f>VLOOKUP(Q850,리드타임!$B$3:$D$10,3,0)</f>
        <v>#N/A</v>
      </c>
      <c r="S850">
        <f t="shared" si="80"/>
        <v>2.25</v>
      </c>
    </row>
    <row r="851" spans="1:19" ht="15.75">
      <c r="A851" s="10">
        <v>850</v>
      </c>
      <c r="B851" s="32" t="s">
        <v>10</v>
      </c>
      <c r="C851" s="32" t="s">
        <v>674</v>
      </c>
      <c r="D851" s="32" t="s">
        <v>673</v>
      </c>
      <c r="E851" s="32" t="s">
        <v>675</v>
      </c>
      <c r="F851" s="4">
        <v>92</v>
      </c>
      <c r="G851" s="10" t="str">
        <f t="shared" si="81"/>
        <v xml:space="preserve">2024/06 </v>
      </c>
      <c r="H851" s="10">
        <f t="shared" si="78"/>
        <v>173</v>
      </c>
      <c r="J851" t="s">
        <v>3429</v>
      </c>
      <c r="K851" t="s">
        <v>3428</v>
      </c>
      <c r="L851" t="s">
        <v>5261</v>
      </c>
      <c r="M851" s="8">
        <v>10</v>
      </c>
      <c r="N851" s="12">
        <f t="shared" si="79"/>
        <v>0.5</v>
      </c>
      <c r="O851" t="str">
        <f t="shared" si="82"/>
        <v xml:space="preserve">2024/01 </v>
      </c>
      <c r="P851">
        <f t="shared" si="83"/>
        <v>10</v>
      </c>
      <c r="Q851" t="e">
        <f>VLOOKUP(J851,'구매현황_2301-2603'!$E$2:$I$1312,5,0)</f>
        <v>#N/A</v>
      </c>
      <c r="R851" t="e">
        <f>VLOOKUP(Q851,리드타임!$B$3:$D$10,3,0)</f>
        <v>#N/A</v>
      </c>
      <c r="S851">
        <f t="shared" si="80"/>
        <v>2.25</v>
      </c>
    </row>
    <row r="852" spans="1:19" ht="15.75">
      <c r="A852" s="10">
        <v>851</v>
      </c>
      <c r="B852" s="32" t="s">
        <v>10</v>
      </c>
      <c r="C852" s="32" t="s">
        <v>692</v>
      </c>
      <c r="D852" s="32" t="s">
        <v>691</v>
      </c>
      <c r="E852" s="32" t="s">
        <v>693</v>
      </c>
      <c r="F852" s="4">
        <v>54</v>
      </c>
      <c r="G852" s="10" t="str">
        <f t="shared" si="81"/>
        <v xml:space="preserve">2024/01 </v>
      </c>
      <c r="H852" s="10">
        <f t="shared" si="78"/>
        <v>100</v>
      </c>
      <c r="J852" t="s">
        <v>3431</v>
      </c>
      <c r="K852" t="s">
        <v>3430</v>
      </c>
      <c r="L852" t="s">
        <v>5261</v>
      </c>
      <c r="M852" s="8">
        <v>20</v>
      </c>
      <c r="N852" s="12">
        <f t="shared" si="79"/>
        <v>1</v>
      </c>
      <c r="O852" t="str">
        <f t="shared" si="82"/>
        <v xml:space="preserve">2024/01 </v>
      </c>
      <c r="P852">
        <f t="shared" si="83"/>
        <v>20</v>
      </c>
      <c r="Q852" t="e">
        <f>VLOOKUP(J852,'구매현황_2301-2603'!$E$2:$I$1312,5,0)</f>
        <v>#N/A</v>
      </c>
      <c r="R852" t="e">
        <f>VLOOKUP(Q852,리드타임!$B$3:$D$10,3,0)</f>
        <v>#N/A</v>
      </c>
      <c r="S852">
        <f t="shared" si="80"/>
        <v>4.5</v>
      </c>
    </row>
    <row r="853" spans="1:19" ht="15.75">
      <c r="A853" s="10">
        <v>852</v>
      </c>
      <c r="B853" s="32" t="s">
        <v>10</v>
      </c>
      <c r="C853" s="32" t="s">
        <v>700</v>
      </c>
      <c r="D853" s="32" t="s">
        <v>699</v>
      </c>
      <c r="E853" s="32" t="s">
        <v>701</v>
      </c>
      <c r="F853" s="4">
        <v>9</v>
      </c>
      <c r="G853" s="10" t="str">
        <f t="shared" si="81"/>
        <v xml:space="preserve">2025/06 </v>
      </c>
      <c r="H853" s="10">
        <f t="shared" si="78"/>
        <v>983</v>
      </c>
      <c r="J853" t="s">
        <v>3433</v>
      </c>
      <c r="K853" t="s">
        <v>3432</v>
      </c>
      <c r="L853" t="s">
        <v>5261</v>
      </c>
      <c r="M853" s="8">
        <v>20</v>
      </c>
      <c r="N853" s="12">
        <f t="shared" si="79"/>
        <v>1</v>
      </c>
      <c r="O853" t="str">
        <f t="shared" si="82"/>
        <v xml:space="preserve">2024/01 </v>
      </c>
      <c r="P853">
        <f t="shared" si="83"/>
        <v>20</v>
      </c>
      <c r="Q853" t="e">
        <f>VLOOKUP(J853,'구매현황_2301-2603'!$E$2:$I$1312,5,0)</f>
        <v>#N/A</v>
      </c>
      <c r="R853" t="e">
        <f>VLOOKUP(Q853,리드타임!$B$3:$D$10,3,0)</f>
        <v>#N/A</v>
      </c>
      <c r="S853">
        <f t="shared" si="80"/>
        <v>4.5</v>
      </c>
    </row>
    <row r="854" spans="1:19" ht="15.75">
      <c r="A854" s="10">
        <v>853</v>
      </c>
      <c r="B854" s="32" t="s">
        <v>10</v>
      </c>
      <c r="C854" s="32" t="s">
        <v>713</v>
      </c>
      <c r="D854" s="32" t="s">
        <v>712</v>
      </c>
      <c r="E854" s="32"/>
      <c r="F854" s="4">
        <v>200</v>
      </c>
      <c r="G854" s="10" t="str">
        <f t="shared" si="81"/>
        <v xml:space="preserve">2024/01 </v>
      </c>
      <c r="H854" s="10">
        <f t="shared" si="78"/>
        <v>200</v>
      </c>
      <c r="J854" t="s">
        <v>3435</v>
      </c>
      <c r="K854" t="s">
        <v>3434</v>
      </c>
      <c r="L854" t="s">
        <v>5261</v>
      </c>
      <c r="M854" s="8">
        <v>20</v>
      </c>
      <c r="N854" s="12">
        <f t="shared" si="79"/>
        <v>1</v>
      </c>
      <c r="O854" t="str">
        <f t="shared" si="82"/>
        <v xml:space="preserve">2024/01 </v>
      </c>
      <c r="P854">
        <f t="shared" si="83"/>
        <v>20</v>
      </c>
      <c r="Q854" t="e">
        <f>VLOOKUP(J854,'구매현황_2301-2603'!$E$2:$I$1312,5,0)</f>
        <v>#N/A</v>
      </c>
      <c r="R854" t="e">
        <f>VLOOKUP(Q854,리드타임!$B$3:$D$10,3,0)</f>
        <v>#N/A</v>
      </c>
      <c r="S854">
        <f t="shared" si="80"/>
        <v>4.5</v>
      </c>
    </row>
    <row r="855" spans="1:19" ht="15.75">
      <c r="A855" s="10">
        <v>854</v>
      </c>
      <c r="B855" s="32" t="s">
        <v>10</v>
      </c>
      <c r="C855" s="32" t="s">
        <v>715</v>
      </c>
      <c r="D855" s="32" t="s">
        <v>714</v>
      </c>
      <c r="E855" s="32" t="s">
        <v>716</v>
      </c>
      <c r="F855" s="4">
        <v>8</v>
      </c>
      <c r="G855" s="10" t="str">
        <f t="shared" si="81"/>
        <v xml:space="preserve">2024/01 </v>
      </c>
      <c r="H855" s="10">
        <f t="shared" si="78"/>
        <v>8</v>
      </c>
      <c r="J855" t="s">
        <v>3437</v>
      </c>
      <c r="K855" t="s">
        <v>3436</v>
      </c>
      <c r="L855" t="s">
        <v>5261</v>
      </c>
      <c r="M855" s="8">
        <v>20</v>
      </c>
      <c r="N855" s="12">
        <f t="shared" si="79"/>
        <v>1</v>
      </c>
      <c r="O855" t="str">
        <f t="shared" si="82"/>
        <v xml:space="preserve">2024/01 </v>
      </c>
      <c r="P855">
        <f t="shared" si="83"/>
        <v>20</v>
      </c>
      <c r="Q855" t="e">
        <f>VLOOKUP(J855,'구매현황_2301-2603'!$E$2:$I$1312,5,0)</f>
        <v>#N/A</v>
      </c>
      <c r="R855" t="e">
        <f>VLOOKUP(Q855,리드타임!$B$3:$D$10,3,0)</f>
        <v>#N/A</v>
      </c>
      <c r="S855">
        <f t="shared" si="80"/>
        <v>4.5</v>
      </c>
    </row>
    <row r="856" spans="1:19" ht="15.75">
      <c r="A856" s="10">
        <v>855</v>
      </c>
      <c r="B856" s="32" t="s">
        <v>10</v>
      </c>
      <c r="C856" s="32" t="s">
        <v>726</v>
      </c>
      <c r="D856" s="32" t="s">
        <v>725</v>
      </c>
      <c r="E856" s="32"/>
      <c r="F856" s="4">
        <v>45</v>
      </c>
      <c r="G856" s="10" t="str">
        <f t="shared" si="81"/>
        <v xml:space="preserve">2024/01 </v>
      </c>
      <c r="H856" s="10">
        <f t="shared" si="78"/>
        <v>160</v>
      </c>
      <c r="J856" t="s">
        <v>3439</v>
      </c>
      <c r="K856" t="s">
        <v>3438</v>
      </c>
      <c r="L856" t="s">
        <v>5261</v>
      </c>
      <c r="M856" s="8">
        <v>20</v>
      </c>
      <c r="N856" s="12">
        <f t="shared" si="79"/>
        <v>1</v>
      </c>
      <c r="O856" t="str">
        <f t="shared" si="82"/>
        <v xml:space="preserve">2024/01 </v>
      </c>
      <c r="P856">
        <f t="shared" si="83"/>
        <v>20</v>
      </c>
      <c r="Q856" t="e">
        <f>VLOOKUP(J856,'구매현황_2301-2603'!$E$2:$I$1312,5,0)</f>
        <v>#N/A</v>
      </c>
      <c r="R856" t="e">
        <f>VLOOKUP(Q856,리드타임!$B$3:$D$10,3,0)</f>
        <v>#N/A</v>
      </c>
      <c r="S856">
        <f t="shared" si="80"/>
        <v>4.5</v>
      </c>
    </row>
    <row r="857" spans="1:19" ht="15.75">
      <c r="A857" s="10">
        <v>856</v>
      </c>
      <c r="B857" s="32" t="s">
        <v>10</v>
      </c>
      <c r="C857" s="32" t="s">
        <v>731</v>
      </c>
      <c r="D857" s="32" t="s">
        <v>730</v>
      </c>
      <c r="E857" s="32" t="s">
        <v>732</v>
      </c>
      <c r="F857" s="4">
        <v>10</v>
      </c>
      <c r="G857" s="10" t="str">
        <f t="shared" si="81"/>
        <v xml:space="preserve">2024/03 </v>
      </c>
      <c r="H857" s="10">
        <f t="shared" si="78"/>
        <v>132</v>
      </c>
      <c r="J857" t="s">
        <v>3441</v>
      </c>
      <c r="K857" t="s">
        <v>3440</v>
      </c>
      <c r="L857" t="s">
        <v>5261</v>
      </c>
      <c r="M857" s="8">
        <v>20</v>
      </c>
      <c r="N857" s="12">
        <f t="shared" si="79"/>
        <v>1</v>
      </c>
      <c r="O857" t="str">
        <f t="shared" si="82"/>
        <v xml:space="preserve">2024/01 </v>
      </c>
      <c r="P857">
        <f t="shared" si="83"/>
        <v>20</v>
      </c>
      <c r="Q857" t="e">
        <f>VLOOKUP(J857,'구매현황_2301-2603'!$E$2:$I$1312,5,0)</f>
        <v>#N/A</v>
      </c>
      <c r="R857" t="e">
        <f>VLOOKUP(Q857,리드타임!$B$3:$D$10,3,0)</f>
        <v>#N/A</v>
      </c>
      <c r="S857">
        <f t="shared" si="80"/>
        <v>4.5</v>
      </c>
    </row>
    <row r="858" spans="1:19" ht="15.75">
      <c r="A858" s="10">
        <v>857</v>
      </c>
      <c r="B858" s="32" t="s">
        <v>10</v>
      </c>
      <c r="C858" s="32" t="s">
        <v>734</v>
      </c>
      <c r="D858" s="32" t="s">
        <v>733</v>
      </c>
      <c r="E858" s="32" t="s">
        <v>735</v>
      </c>
      <c r="F858" s="4">
        <v>100</v>
      </c>
      <c r="G858" s="10" t="str">
        <f t="shared" si="81"/>
        <v xml:space="preserve">2025/12 </v>
      </c>
      <c r="H858" s="10">
        <f t="shared" si="78"/>
        <v>1289</v>
      </c>
      <c r="J858" t="s">
        <v>3443</v>
      </c>
      <c r="K858" t="s">
        <v>3442</v>
      </c>
      <c r="L858" t="s">
        <v>5261</v>
      </c>
      <c r="M858" s="8">
        <v>20</v>
      </c>
      <c r="N858" s="12">
        <f t="shared" si="79"/>
        <v>1</v>
      </c>
      <c r="O858" t="str">
        <f t="shared" si="82"/>
        <v xml:space="preserve">2024/01 </v>
      </c>
      <c r="P858">
        <f t="shared" si="83"/>
        <v>20</v>
      </c>
      <c r="Q858" t="e">
        <f>VLOOKUP(J858,'구매현황_2301-2603'!$E$2:$I$1312,5,0)</f>
        <v>#N/A</v>
      </c>
      <c r="R858" t="e">
        <f>VLOOKUP(Q858,리드타임!$B$3:$D$10,3,0)</f>
        <v>#N/A</v>
      </c>
      <c r="S858">
        <f t="shared" si="80"/>
        <v>4.5</v>
      </c>
    </row>
    <row r="859" spans="1:19" ht="15.75">
      <c r="A859" s="10">
        <v>858</v>
      </c>
      <c r="B859" s="32" t="s">
        <v>10</v>
      </c>
      <c r="C859" s="32" t="s">
        <v>740</v>
      </c>
      <c r="D859" s="32" t="s">
        <v>739</v>
      </c>
      <c r="E859" s="32"/>
      <c r="F859" s="4">
        <v>10</v>
      </c>
      <c r="G859" s="10" t="str">
        <f t="shared" si="81"/>
        <v xml:space="preserve">2024/01 </v>
      </c>
      <c r="H859" s="10">
        <f t="shared" si="78"/>
        <v>70</v>
      </c>
      <c r="J859" t="s">
        <v>3445</v>
      </c>
      <c r="K859" t="s">
        <v>3444</v>
      </c>
      <c r="L859" t="s">
        <v>5261</v>
      </c>
      <c r="M859" s="8">
        <v>10</v>
      </c>
      <c r="N859" s="12">
        <f t="shared" si="79"/>
        <v>0.5</v>
      </c>
      <c r="O859" t="str">
        <f t="shared" si="82"/>
        <v xml:space="preserve">2024/01 </v>
      </c>
      <c r="P859">
        <f t="shared" si="83"/>
        <v>10</v>
      </c>
      <c r="Q859" t="e">
        <f>VLOOKUP(J859,'구매현황_2301-2603'!$E$2:$I$1312,5,0)</f>
        <v>#N/A</v>
      </c>
      <c r="R859" t="e">
        <f>VLOOKUP(Q859,리드타임!$B$3:$D$10,3,0)</f>
        <v>#N/A</v>
      </c>
      <c r="S859">
        <f t="shared" si="80"/>
        <v>2.25</v>
      </c>
    </row>
    <row r="860" spans="1:19" ht="15.75">
      <c r="A860" s="10">
        <v>859</v>
      </c>
      <c r="B860" s="32" t="s">
        <v>10</v>
      </c>
      <c r="C860" s="32" t="s">
        <v>748</v>
      </c>
      <c r="D860" s="32" t="s">
        <v>747</v>
      </c>
      <c r="E860" s="32" t="s">
        <v>749</v>
      </c>
      <c r="F860" s="4">
        <v>50</v>
      </c>
      <c r="G860" s="10" t="str">
        <f t="shared" si="81"/>
        <v xml:space="preserve">2025/12 </v>
      </c>
      <c r="H860" s="10">
        <f t="shared" si="78"/>
        <v>812</v>
      </c>
      <c r="J860" t="s">
        <v>3447</v>
      </c>
      <c r="K860" t="s">
        <v>3446</v>
      </c>
      <c r="L860" t="s">
        <v>5261</v>
      </c>
      <c r="M860" s="8">
        <v>10</v>
      </c>
      <c r="N860" s="12">
        <f t="shared" si="79"/>
        <v>0.5</v>
      </c>
      <c r="O860" t="str">
        <f t="shared" si="82"/>
        <v xml:space="preserve">2024/01 </v>
      </c>
      <c r="P860">
        <f t="shared" si="83"/>
        <v>10</v>
      </c>
      <c r="Q860" t="e">
        <f>VLOOKUP(J860,'구매현황_2301-2603'!$E$2:$I$1312,5,0)</f>
        <v>#N/A</v>
      </c>
      <c r="R860" t="e">
        <f>VLOOKUP(Q860,리드타임!$B$3:$D$10,3,0)</f>
        <v>#N/A</v>
      </c>
      <c r="S860">
        <f t="shared" si="80"/>
        <v>2.25</v>
      </c>
    </row>
    <row r="861" spans="1:19" ht="15.75">
      <c r="A861" s="10">
        <v>860</v>
      </c>
      <c r="B861" s="32" t="s">
        <v>10</v>
      </c>
      <c r="C861" s="32" t="s">
        <v>760</v>
      </c>
      <c r="D861" s="32" t="s">
        <v>759</v>
      </c>
      <c r="E861" s="32" t="s">
        <v>761</v>
      </c>
      <c r="F861" s="4">
        <v>-1000</v>
      </c>
      <c r="G861" s="10" t="str">
        <f t="shared" si="81"/>
        <v xml:space="preserve">2026/04 </v>
      </c>
      <c r="H861" s="10">
        <f t="shared" si="78"/>
        <v>708</v>
      </c>
      <c r="J861" t="s">
        <v>3449</v>
      </c>
      <c r="K861" t="s">
        <v>3448</v>
      </c>
      <c r="L861" t="s">
        <v>5261</v>
      </c>
      <c r="M861" s="8">
        <v>10</v>
      </c>
      <c r="N861" s="12">
        <f t="shared" si="79"/>
        <v>0.5</v>
      </c>
      <c r="O861" t="str">
        <f t="shared" si="82"/>
        <v xml:space="preserve">2024/01 </v>
      </c>
      <c r="P861">
        <f t="shared" si="83"/>
        <v>10</v>
      </c>
      <c r="Q861" t="e">
        <f>VLOOKUP(J861,'구매현황_2301-2603'!$E$2:$I$1312,5,0)</f>
        <v>#N/A</v>
      </c>
      <c r="R861" t="e">
        <f>VLOOKUP(Q861,리드타임!$B$3:$D$10,3,0)</f>
        <v>#N/A</v>
      </c>
      <c r="S861">
        <f t="shared" si="80"/>
        <v>2.25</v>
      </c>
    </row>
    <row r="862" spans="1:19" ht="15.75">
      <c r="A862" s="10">
        <v>861</v>
      </c>
      <c r="B862" s="32" t="s">
        <v>10</v>
      </c>
      <c r="C862" s="32" t="s">
        <v>765</v>
      </c>
      <c r="D862" s="32" t="s">
        <v>764</v>
      </c>
      <c r="E862" s="32" t="s">
        <v>766</v>
      </c>
      <c r="F862" s="4">
        <v>2</v>
      </c>
      <c r="G862" s="10" t="str">
        <f t="shared" si="81"/>
        <v xml:space="preserve">2024/01 </v>
      </c>
      <c r="H862" s="10">
        <f t="shared" si="78"/>
        <v>2</v>
      </c>
      <c r="J862" t="s">
        <v>3451</v>
      </c>
      <c r="K862" t="s">
        <v>3450</v>
      </c>
      <c r="L862" t="s">
        <v>5261</v>
      </c>
      <c r="M862" s="8">
        <v>10</v>
      </c>
      <c r="N862" s="12">
        <f t="shared" si="79"/>
        <v>0.5</v>
      </c>
      <c r="O862" t="str">
        <f t="shared" si="82"/>
        <v xml:space="preserve">2024/01 </v>
      </c>
      <c r="P862">
        <f t="shared" si="83"/>
        <v>10</v>
      </c>
      <c r="Q862" t="e">
        <f>VLOOKUP(J862,'구매현황_2301-2603'!$E$2:$I$1312,5,0)</f>
        <v>#N/A</v>
      </c>
      <c r="R862" t="e">
        <f>VLOOKUP(Q862,리드타임!$B$3:$D$10,3,0)</f>
        <v>#N/A</v>
      </c>
      <c r="S862">
        <f t="shared" si="80"/>
        <v>2.25</v>
      </c>
    </row>
    <row r="863" spans="1:19" ht="15.75">
      <c r="A863" s="10">
        <v>862</v>
      </c>
      <c r="B863" s="32" t="s">
        <v>10</v>
      </c>
      <c r="C863" s="32" t="s">
        <v>768</v>
      </c>
      <c r="D863" s="32" t="s">
        <v>767</v>
      </c>
      <c r="E863" s="32" t="s">
        <v>769</v>
      </c>
      <c r="F863" s="4">
        <v>1</v>
      </c>
      <c r="G863" s="10" t="str">
        <f t="shared" si="81"/>
        <v xml:space="preserve">2024/01 </v>
      </c>
      <c r="H863" s="10">
        <f t="shared" si="78"/>
        <v>50</v>
      </c>
      <c r="J863" t="s">
        <v>3557</v>
      </c>
      <c r="K863" t="s">
        <v>3556</v>
      </c>
      <c r="L863" t="s">
        <v>909</v>
      </c>
      <c r="M863" s="8">
        <v>20</v>
      </c>
      <c r="N863" s="12">
        <f t="shared" si="79"/>
        <v>1</v>
      </c>
      <c r="O863" t="str">
        <f t="shared" si="82"/>
        <v xml:space="preserve">2024/01 </v>
      </c>
      <c r="P863">
        <f t="shared" si="83"/>
        <v>20</v>
      </c>
      <c r="Q863" t="e">
        <f>VLOOKUP(J863,'구매현황_2301-2603'!$E$2:$I$1312,5,0)</f>
        <v>#N/A</v>
      </c>
      <c r="R863" t="e">
        <f>VLOOKUP(Q863,리드타임!$B$3:$D$10,3,0)</f>
        <v>#N/A</v>
      </c>
      <c r="S863">
        <f t="shared" si="80"/>
        <v>4.5</v>
      </c>
    </row>
    <row r="864" spans="1:19" ht="15.75">
      <c r="A864" s="10">
        <v>863</v>
      </c>
      <c r="B864" s="32" t="s">
        <v>10</v>
      </c>
      <c r="C864" s="32" t="s">
        <v>782</v>
      </c>
      <c r="D864" s="32" t="s">
        <v>781</v>
      </c>
      <c r="E864" s="32" t="s">
        <v>783</v>
      </c>
      <c r="F864" s="4">
        <v>30</v>
      </c>
      <c r="G864" s="10" t="str">
        <f t="shared" si="81"/>
        <v xml:space="preserve">2025/08 </v>
      </c>
      <c r="H864" s="10">
        <f t="shared" si="78"/>
        <v>402</v>
      </c>
      <c r="J864" t="s">
        <v>3452</v>
      </c>
      <c r="K864" t="s">
        <v>363</v>
      </c>
      <c r="L864" t="s">
        <v>3453</v>
      </c>
      <c r="M864" s="8">
        <v>1020</v>
      </c>
      <c r="N864" s="12">
        <f t="shared" si="79"/>
        <v>51</v>
      </c>
      <c r="O864" t="str">
        <f t="shared" si="82"/>
        <v xml:space="preserve">2025/12 </v>
      </c>
      <c r="P864">
        <f t="shared" si="83"/>
        <v>1020</v>
      </c>
      <c r="Q864" t="str">
        <f>VLOOKUP(J864,'구매현황_2301-2603'!$E$2:$I$1312,5,0)</f>
        <v>Fiberwit Link Communication Co.,LTD</v>
      </c>
      <c r="R864">
        <f>VLOOKUP(Q864,리드타임!$B$3:$D$10,3,0)</f>
        <v>60</v>
      </c>
      <c r="S864">
        <f t="shared" si="80"/>
        <v>153</v>
      </c>
    </row>
    <row r="865" spans="1:19" ht="15.75">
      <c r="A865" s="10">
        <v>864</v>
      </c>
      <c r="B865" s="32" t="s">
        <v>10</v>
      </c>
      <c r="C865" s="32" t="s">
        <v>790</v>
      </c>
      <c r="D865" s="32" t="s">
        <v>789</v>
      </c>
      <c r="E865" s="32" t="s">
        <v>791</v>
      </c>
      <c r="F865" s="4">
        <v>-1000</v>
      </c>
      <c r="G865" s="10" t="str">
        <f t="shared" si="81"/>
        <v xml:space="preserve">2024/08 </v>
      </c>
      <c r="H865" s="10">
        <f t="shared" si="78"/>
        <v>560</v>
      </c>
      <c r="J865" t="s">
        <v>3454</v>
      </c>
      <c r="K865" t="s">
        <v>352</v>
      </c>
      <c r="L865" t="s">
        <v>3455</v>
      </c>
      <c r="M865" s="8">
        <v>1010</v>
      </c>
      <c r="N865" s="12">
        <f t="shared" si="79"/>
        <v>50.5</v>
      </c>
      <c r="O865" t="str">
        <f t="shared" si="82"/>
        <v xml:space="preserve">2024/11 </v>
      </c>
      <c r="P865">
        <f t="shared" si="83"/>
        <v>1010</v>
      </c>
      <c r="Q865" t="str">
        <f>VLOOKUP(J865,'구매현황_2301-2603'!$E$2:$I$1312,5,0)</f>
        <v>Fiberwit Link Communication Co.,LTD</v>
      </c>
      <c r="R865">
        <f>VLOOKUP(Q865,리드타임!$B$3:$D$10,3,0)</f>
        <v>60</v>
      </c>
      <c r="S865">
        <f t="shared" si="80"/>
        <v>151.5</v>
      </c>
    </row>
    <row r="866" spans="1:19" ht="15.75">
      <c r="A866" s="10">
        <v>865</v>
      </c>
      <c r="B866" s="32" t="s">
        <v>10</v>
      </c>
      <c r="C866" s="32" t="s">
        <v>793</v>
      </c>
      <c r="D866" s="32" t="s">
        <v>792</v>
      </c>
      <c r="E866" s="32"/>
      <c r="F866" s="4">
        <v>10</v>
      </c>
      <c r="G866" s="10" t="str">
        <f t="shared" si="81"/>
        <v xml:space="preserve">2024/01 </v>
      </c>
      <c r="H866" s="10">
        <f t="shared" si="78"/>
        <v>10</v>
      </c>
      <c r="J866" t="s">
        <v>3456</v>
      </c>
      <c r="K866" t="s">
        <v>736</v>
      </c>
      <c r="L866" t="s">
        <v>3457</v>
      </c>
      <c r="M866" s="8">
        <v>1550</v>
      </c>
      <c r="N866" s="12">
        <f t="shared" si="79"/>
        <v>77.5</v>
      </c>
      <c r="O866" t="str">
        <f t="shared" si="82"/>
        <v xml:space="preserve">2024/10 </v>
      </c>
      <c r="P866">
        <f t="shared" si="83"/>
        <v>1550</v>
      </c>
      <c r="Q866" t="str">
        <f>VLOOKUP(J866,'구매현황_2301-2603'!$E$2:$I$1312,5,0)</f>
        <v>Fiberwit Link Communication Co.,LTD</v>
      </c>
      <c r="R866">
        <f>VLOOKUP(Q866,리드타임!$B$3:$D$10,3,0)</f>
        <v>60</v>
      </c>
      <c r="S866">
        <f t="shared" si="80"/>
        <v>232.5</v>
      </c>
    </row>
    <row r="867" spans="1:19" ht="15.75">
      <c r="A867" s="10">
        <v>866</v>
      </c>
      <c r="B867" s="32" t="s">
        <v>10</v>
      </c>
      <c r="C867" s="32" t="s">
        <v>800</v>
      </c>
      <c r="D867" s="32" t="s">
        <v>799</v>
      </c>
      <c r="E867" s="32" t="s">
        <v>801</v>
      </c>
      <c r="F867" s="4">
        <v>5</v>
      </c>
      <c r="G867" s="10" t="str">
        <f t="shared" si="81"/>
        <v xml:space="preserve">2024/05 </v>
      </c>
      <c r="H867" s="10">
        <f t="shared" si="78"/>
        <v>401</v>
      </c>
      <c r="J867" t="s">
        <v>3458</v>
      </c>
      <c r="K867" t="s">
        <v>747</v>
      </c>
      <c r="L867" t="s">
        <v>3459</v>
      </c>
      <c r="M867" s="8">
        <v>1118</v>
      </c>
      <c r="N867" s="12">
        <f t="shared" si="79"/>
        <v>55.9</v>
      </c>
      <c r="O867" t="str">
        <f t="shared" si="82"/>
        <v xml:space="preserve">2025/12 </v>
      </c>
      <c r="P867">
        <f t="shared" si="83"/>
        <v>1118</v>
      </c>
      <c r="Q867" t="str">
        <f>VLOOKUP(J867,'구매현황_2301-2603'!$E$2:$I$1312,5,0)</f>
        <v>Fiberwit Link Communication Co.,LTD</v>
      </c>
      <c r="R867">
        <f>VLOOKUP(Q867,리드타임!$B$3:$D$10,3,0)</f>
        <v>60</v>
      </c>
      <c r="S867">
        <f t="shared" si="80"/>
        <v>167.7</v>
      </c>
    </row>
    <row r="868" spans="1:19" ht="15.75">
      <c r="A868" s="10">
        <v>867</v>
      </c>
      <c r="B868" s="32" t="s">
        <v>10</v>
      </c>
      <c r="C868" s="32" t="s">
        <v>806</v>
      </c>
      <c r="D868" s="32" t="s">
        <v>805</v>
      </c>
      <c r="E868" s="32" t="s">
        <v>807</v>
      </c>
      <c r="F868" s="4">
        <v>44</v>
      </c>
      <c r="G868" s="10" t="str">
        <f t="shared" si="81"/>
        <v xml:space="preserve">2024/01 </v>
      </c>
      <c r="H868" s="10">
        <f t="shared" si="78"/>
        <v>100</v>
      </c>
      <c r="J868" t="s">
        <v>3460</v>
      </c>
      <c r="K868" t="s">
        <v>773</v>
      </c>
      <c r="L868" t="s">
        <v>3461</v>
      </c>
      <c r="M868" s="8">
        <v>1230</v>
      </c>
      <c r="N868" s="12">
        <f t="shared" si="79"/>
        <v>61.5</v>
      </c>
      <c r="O868" t="str">
        <f t="shared" si="82"/>
        <v xml:space="preserve">2025/12 </v>
      </c>
      <c r="P868">
        <f t="shared" si="83"/>
        <v>1230</v>
      </c>
      <c r="Q868" t="str">
        <f>VLOOKUP(J868,'구매현황_2301-2603'!$E$2:$I$1312,5,0)</f>
        <v>Fiberwit Link Communication Co.,LTD</v>
      </c>
      <c r="R868">
        <f>VLOOKUP(Q868,리드타임!$B$3:$D$10,3,0)</f>
        <v>60</v>
      </c>
      <c r="S868">
        <f t="shared" si="80"/>
        <v>184.5</v>
      </c>
    </row>
    <row r="869" spans="1:19" ht="15.75">
      <c r="A869" s="10">
        <v>868</v>
      </c>
      <c r="B869" s="32" t="s">
        <v>10</v>
      </c>
      <c r="C869" s="32" t="s">
        <v>812</v>
      </c>
      <c r="D869" s="32" t="s">
        <v>811</v>
      </c>
      <c r="E869" s="32"/>
      <c r="F869" s="4">
        <v>2</v>
      </c>
      <c r="G869" s="10" t="str">
        <f t="shared" si="81"/>
        <v xml:space="preserve">2024/01 </v>
      </c>
      <c r="H869" s="10">
        <f t="shared" si="78"/>
        <v>100</v>
      </c>
      <c r="J869" t="s">
        <v>3462</v>
      </c>
      <c r="K869" t="s">
        <v>781</v>
      </c>
      <c r="L869" t="s">
        <v>3463</v>
      </c>
      <c r="M869" s="8">
        <v>1000</v>
      </c>
      <c r="N869" s="12">
        <f t="shared" si="79"/>
        <v>50</v>
      </c>
      <c r="O869" t="str">
        <f t="shared" si="82"/>
        <v xml:space="preserve">2024/01 </v>
      </c>
      <c r="P869">
        <f t="shared" si="83"/>
        <v>1000</v>
      </c>
      <c r="Q869" t="str">
        <f>VLOOKUP(J869,'구매현황_2301-2603'!$E$2:$I$1312,5,0)</f>
        <v>Fiberwit Link Communication Co.,LTD</v>
      </c>
      <c r="R869">
        <f>VLOOKUP(Q869,리드타임!$B$3:$D$10,3,0)</f>
        <v>60</v>
      </c>
      <c r="S869">
        <f t="shared" si="80"/>
        <v>150</v>
      </c>
    </row>
    <row r="870" spans="1:19" ht="15.75">
      <c r="A870" s="10">
        <v>869</v>
      </c>
      <c r="B870" s="32" t="s">
        <v>10</v>
      </c>
      <c r="C870" s="32" t="s">
        <v>814</v>
      </c>
      <c r="D870" s="32" t="s">
        <v>813</v>
      </c>
      <c r="E870" s="32" t="s">
        <v>815</v>
      </c>
      <c r="F870" s="4">
        <v>730</v>
      </c>
      <c r="G870" s="10" t="str">
        <f t="shared" si="81"/>
        <v xml:space="preserve">2024/12 </v>
      </c>
      <c r="H870" s="10">
        <f t="shared" si="78"/>
        <v>3000</v>
      </c>
      <c r="J870" t="s">
        <v>3464</v>
      </c>
      <c r="K870" t="s">
        <v>802</v>
      </c>
      <c r="L870" t="s">
        <v>3465</v>
      </c>
      <c r="M870" s="8">
        <v>150</v>
      </c>
      <c r="N870" s="12">
        <f t="shared" si="79"/>
        <v>7.5</v>
      </c>
      <c r="O870" t="str">
        <f t="shared" si="82"/>
        <v xml:space="preserve">2024/01 </v>
      </c>
      <c r="P870">
        <f t="shared" si="83"/>
        <v>150</v>
      </c>
      <c r="Q870" t="e">
        <f>VLOOKUP(J870,'구매현황_2301-2603'!$E$2:$I$1312,5,0)</f>
        <v>#N/A</v>
      </c>
      <c r="R870" t="e">
        <f>VLOOKUP(Q870,리드타임!$B$3:$D$10,3,0)</f>
        <v>#N/A</v>
      </c>
      <c r="S870">
        <f t="shared" si="80"/>
        <v>33.75</v>
      </c>
    </row>
    <row r="871" spans="1:19" ht="15.75">
      <c r="A871" s="10">
        <v>870</v>
      </c>
      <c r="B871" s="32" t="s">
        <v>10</v>
      </c>
      <c r="C871" s="32" t="s">
        <v>823</v>
      </c>
      <c r="D871" s="32" t="s">
        <v>822</v>
      </c>
      <c r="E871" s="32" t="s">
        <v>824</v>
      </c>
      <c r="F871" s="4">
        <v>6653</v>
      </c>
      <c r="G871" s="10" t="str">
        <f t="shared" si="81"/>
        <v xml:space="preserve">2025/12 </v>
      </c>
      <c r="H871" s="10">
        <f t="shared" si="78"/>
        <v>32271</v>
      </c>
      <c r="J871" t="s">
        <v>3466</v>
      </c>
      <c r="K871" t="s">
        <v>808</v>
      </c>
      <c r="L871" t="s">
        <v>3467</v>
      </c>
      <c r="M871" s="8">
        <v>150</v>
      </c>
      <c r="N871" s="12">
        <f t="shared" si="79"/>
        <v>7.5</v>
      </c>
      <c r="O871" t="str">
        <f t="shared" si="82"/>
        <v xml:space="preserve">2024/01 </v>
      </c>
      <c r="P871">
        <f t="shared" si="83"/>
        <v>150</v>
      </c>
      <c r="Q871" t="e">
        <f>VLOOKUP(J871,'구매현황_2301-2603'!$E$2:$I$1312,5,0)</f>
        <v>#N/A</v>
      </c>
      <c r="R871" t="e">
        <f>VLOOKUP(Q871,리드타임!$B$3:$D$10,3,0)</f>
        <v>#N/A</v>
      </c>
      <c r="S871">
        <f t="shared" si="80"/>
        <v>33.75</v>
      </c>
    </row>
    <row r="872" spans="1:19" ht="15.75">
      <c r="A872" s="10">
        <v>871</v>
      </c>
      <c r="B872" s="32" t="s">
        <v>10</v>
      </c>
      <c r="C872" s="32" t="s">
        <v>829</v>
      </c>
      <c r="D872" s="32" t="s">
        <v>828</v>
      </c>
      <c r="E872" s="32" t="s">
        <v>830</v>
      </c>
      <c r="F872" s="4">
        <v>1</v>
      </c>
      <c r="G872" s="10" t="str">
        <f t="shared" si="81"/>
        <v xml:space="preserve">2024/01 </v>
      </c>
      <c r="H872" s="10">
        <f t="shared" si="78"/>
        <v>100</v>
      </c>
      <c r="J872" t="s">
        <v>3468</v>
      </c>
      <c r="K872" t="s">
        <v>828</v>
      </c>
      <c r="L872" t="s">
        <v>3469</v>
      </c>
      <c r="M872" s="8">
        <v>150</v>
      </c>
      <c r="N872" s="12">
        <f t="shared" si="79"/>
        <v>7.5</v>
      </c>
      <c r="O872" t="str">
        <f t="shared" si="82"/>
        <v xml:space="preserve">2024/01 </v>
      </c>
      <c r="P872">
        <f t="shared" si="83"/>
        <v>150</v>
      </c>
      <c r="Q872" t="e">
        <f>VLOOKUP(J872,'구매현황_2301-2603'!$E$2:$I$1312,5,0)</f>
        <v>#N/A</v>
      </c>
      <c r="R872" t="e">
        <f>VLOOKUP(Q872,리드타임!$B$3:$D$10,3,0)</f>
        <v>#N/A</v>
      </c>
      <c r="S872">
        <f t="shared" si="80"/>
        <v>33.75</v>
      </c>
    </row>
    <row r="873" spans="1:19" ht="15.75">
      <c r="A873" s="10">
        <v>872</v>
      </c>
      <c r="B873" s="32" t="s">
        <v>10</v>
      </c>
      <c r="C873" s="32" t="s">
        <v>847</v>
      </c>
      <c r="D873" s="32" t="s">
        <v>846</v>
      </c>
      <c r="E873" s="32"/>
      <c r="F873" s="4">
        <v>30</v>
      </c>
      <c r="G873" s="10" t="str">
        <f t="shared" si="81"/>
        <v xml:space="preserve">2024/01 </v>
      </c>
      <c r="H873" s="10">
        <f t="shared" si="78"/>
        <v>100</v>
      </c>
      <c r="J873" t="s">
        <v>3470</v>
      </c>
      <c r="K873" t="s">
        <v>733</v>
      </c>
      <c r="L873" t="s">
        <v>3471</v>
      </c>
      <c r="M873" s="8">
        <v>100</v>
      </c>
      <c r="N873" s="12">
        <f t="shared" si="79"/>
        <v>5</v>
      </c>
      <c r="O873" t="str">
        <f t="shared" si="82"/>
        <v xml:space="preserve">2024/01 </v>
      </c>
      <c r="P873">
        <f t="shared" si="83"/>
        <v>100</v>
      </c>
      <c r="Q873" t="e">
        <f>VLOOKUP(J873,'구매현황_2301-2603'!$E$2:$I$1312,5,0)</f>
        <v>#N/A</v>
      </c>
      <c r="R873" t="e">
        <f>VLOOKUP(Q873,리드타임!$B$3:$D$10,3,0)</f>
        <v>#N/A</v>
      </c>
      <c r="S873">
        <f t="shared" si="80"/>
        <v>22.5</v>
      </c>
    </row>
    <row r="874" spans="1:19" ht="15.75">
      <c r="A874" s="10">
        <v>873</v>
      </c>
      <c r="B874" s="32" t="s">
        <v>10</v>
      </c>
      <c r="C874" s="32" t="s">
        <v>858</v>
      </c>
      <c r="D874" s="32" t="s">
        <v>857</v>
      </c>
      <c r="E874" s="32" t="s">
        <v>859</v>
      </c>
      <c r="F874" s="4">
        <v>270</v>
      </c>
      <c r="G874" s="10" t="str">
        <f t="shared" si="81"/>
        <v xml:space="preserve">2024/10 </v>
      </c>
      <c r="H874" s="10">
        <f t="shared" si="78"/>
        <v>527</v>
      </c>
      <c r="J874" t="s">
        <v>3472</v>
      </c>
      <c r="K874" t="s">
        <v>770</v>
      </c>
      <c r="L874" t="s">
        <v>3473</v>
      </c>
      <c r="M874" s="8">
        <v>100</v>
      </c>
      <c r="N874" s="12">
        <f t="shared" si="79"/>
        <v>5</v>
      </c>
      <c r="O874" t="str">
        <f t="shared" si="82"/>
        <v xml:space="preserve">2024/01 </v>
      </c>
      <c r="P874">
        <f t="shared" si="83"/>
        <v>100</v>
      </c>
      <c r="Q874" t="e">
        <f>VLOOKUP(J874,'구매현황_2301-2603'!$E$2:$I$1312,5,0)</f>
        <v>#N/A</v>
      </c>
      <c r="R874" t="e">
        <f>VLOOKUP(Q874,리드타임!$B$3:$D$10,3,0)</f>
        <v>#N/A</v>
      </c>
      <c r="S874">
        <f t="shared" si="80"/>
        <v>22.5</v>
      </c>
    </row>
    <row r="875" spans="1:19" ht="15.75">
      <c r="A875" s="10">
        <v>874</v>
      </c>
      <c r="B875" s="32" t="s">
        <v>10</v>
      </c>
      <c r="C875" s="32" t="s">
        <v>906</v>
      </c>
      <c r="D875" s="32" t="s">
        <v>905</v>
      </c>
      <c r="E875" s="32" t="s">
        <v>884</v>
      </c>
      <c r="F875" s="4">
        <v>8</v>
      </c>
      <c r="G875" s="10" t="str">
        <f t="shared" si="81"/>
        <v xml:space="preserve">2024/01 </v>
      </c>
      <c r="H875" s="10">
        <f t="shared" si="78"/>
        <v>130</v>
      </c>
      <c r="J875" t="s">
        <v>3474</v>
      </c>
      <c r="K875" t="s">
        <v>799</v>
      </c>
      <c r="L875" t="s">
        <v>3475</v>
      </c>
      <c r="M875" s="8">
        <v>100</v>
      </c>
      <c r="N875" s="12">
        <f t="shared" si="79"/>
        <v>5</v>
      </c>
      <c r="O875" t="str">
        <f t="shared" si="82"/>
        <v xml:space="preserve">2024/01 </v>
      </c>
      <c r="P875">
        <f t="shared" si="83"/>
        <v>100</v>
      </c>
      <c r="Q875" t="e">
        <f>VLOOKUP(J875,'구매현황_2301-2603'!$E$2:$I$1312,5,0)</f>
        <v>#N/A</v>
      </c>
      <c r="R875" t="e">
        <f>VLOOKUP(Q875,리드타임!$B$3:$D$10,3,0)</f>
        <v>#N/A</v>
      </c>
      <c r="S875">
        <f t="shared" si="80"/>
        <v>22.5</v>
      </c>
    </row>
    <row r="876" spans="1:19" ht="15.75">
      <c r="A876" s="10">
        <v>875</v>
      </c>
      <c r="B876" s="32" t="s">
        <v>10</v>
      </c>
      <c r="C876" s="32" t="s">
        <v>1027</v>
      </c>
      <c r="D876" s="32" t="s">
        <v>1026</v>
      </c>
      <c r="E876" s="32"/>
      <c r="F876" s="4">
        <v>10</v>
      </c>
      <c r="G876" s="10" t="str">
        <f t="shared" si="81"/>
        <v xml:space="preserve">2024/01 </v>
      </c>
      <c r="H876" s="10">
        <f t="shared" si="78"/>
        <v>20</v>
      </c>
      <c r="J876" t="s">
        <v>3476</v>
      </c>
      <c r="K876" t="s">
        <v>825</v>
      </c>
      <c r="L876" t="s">
        <v>3477</v>
      </c>
      <c r="M876" s="8">
        <v>100</v>
      </c>
      <c r="N876" s="12">
        <f t="shared" si="79"/>
        <v>5</v>
      </c>
      <c r="O876" t="str">
        <f t="shared" si="82"/>
        <v xml:space="preserve">2024/01 </v>
      </c>
      <c r="P876">
        <f t="shared" si="83"/>
        <v>100</v>
      </c>
      <c r="Q876" t="e">
        <f>VLOOKUP(J876,'구매현황_2301-2603'!$E$2:$I$1312,5,0)</f>
        <v>#N/A</v>
      </c>
      <c r="R876" t="e">
        <f>VLOOKUP(Q876,리드타임!$B$3:$D$10,3,0)</f>
        <v>#N/A</v>
      </c>
      <c r="S876">
        <f t="shared" si="80"/>
        <v>22.5</v>
      </c>
    </row>
    <row r="877" spans="1:19" ht="15.75">
      <c r="A877" s="10">
        <v>876</v>
      </c>
      <c r="B877" s="32" t="s">
        <v>10</v>
      </c>
      <c r="C877" s="32" t="s">
        <v>1075</v>
      </c>
      <c r="D877" s="32" t="s">
        <v>822</v>
      </c>
      <c r="E877" s="32" t="s">
        <v>1076</v>
      </c>
      <c r="F877" s="4">
        <v>1000</v>
      </c>
      <c r="G877" s="10" t="str">
        <f t="shared" si="81"/>
        <v xml:space="preserve">2025/12 </v>
      </c>
      <c r="H877" s="10">
        <f t="shared" si="78"/>
        <v>7100</v>
      </c>
      <c r="J877" t="s">
        <v>3478</v>
      </c>
      <c r="K877" t="s">
        <v>630</v>
      </c>
      <c r="L877" t="s">
        <v>3479</v>
      </c>
      <c r="M877" s="8">
        <v>30</v>
      </c>
      <c r="N877" s="12">
        <f t="shared" si="79"/>
        <v>1.5</v>
      </c>
      <c r="O877" t="str">
        <f t="shared" si="82"/>
        <v xml:space="preserve">2024/01 </v>
      </c>
      <c r="P877">
        <f t="shared" si="83"/>
        <v>30</v>
      </c>
      <c r="Q877" t="e">
        <f>VLOOKUP(J877,'구매현황_2301-2603'!$E$2:$I$1312,5,0)</f>
        <v>#N/A</v>
      </c>
      <c r="R877" t="e">
        <f>VLOOKUP(Q877,리드타임!$B$3:$D$10,3,0)</f>
        <v>#N/A</v>
      </c>
      <c r="S877">
        <f t="shared" si="80"/>
        <v>6.75</v>
      </c>
    </row>
    <row r="878" spans="1:19" ht="15.75">
      <c r="A878" s="10">
        <v>877</v>
      </c>
      <c r="B878" s="32" t="s">
        <v>10</v>
      </c>
      <c r="C878" s="32" t="s">
        <v>1079</v>
      </c>
      <c r="D878" s="32" t="s">
        <v>789</v>
      </c>
      <c r="E878" s="32" t="s">
        <v>1080</v>
      </c>
      <c r="F878" s="4">
        <v>1000</v>
      </c>
      <c r="G878" s="10" t="str">
        <f t="shared" si="81"/>
        <v xml:space="preserve">2024/11 </v>
      </c>
      <c r="H878" s="10">
        <f t="shared" si="78"/>
        <v>2000</v>
      </c>
      <c r="J878" t="s">
        <v>3480</v>
      </c>
      <c r="K878" t="s">
        <v>654</v>
      </c>
      <c r="L878" t="s">
        <v>3481</v>
      </c>
      <c r="M878" s="8">
        <v>10</v>
      </c>
      <c r="N878" s="12">
        <f t="shared" si="79"/>
        <v>0.5</v>
      </c>
      <c r="O878" t="str">
        <f t="shared" si="82"/>
        <v xml:space="preserve">2024/01 </v>
      </c>
      <c r="P878">
        <f t="shared" si="83"/>
        <v>10</v>
      </c>
      <c r="Q878" t="e">
        <f>VLOOKUP(J878,'구매현황_2301-2603'!$E$2:$I$1312,5,0)</f>
        <v>#N/A</v>
      </c>
      <c r="R878" t="e">
        <f>VLOOKUP(Q878,리드타임!$B$3:$D$10,3,0)</f>
        <v>#N/A</v>
      </c>
      <c r="S878">
        <f t="shared" si="80"/>
        <v>2.25</v>
      </c>
    </row>
    <row r="879" spans="1:19" ht="15.75">
      <c r="A879" s="10">
        <v>878</v>
      </c>
      <c r="B879" s="32" t="s">
        <v>10</v>
      </c>
      <c r="C879" s="32" t="s">
        <v>1081</v>
      </c>
      <c r="D879" s="32" t="s">
        <v>759</v>
      </c>
      <c r="E879" s="32" t="s">
        <v>1082</v>
      </c>
      <c r="F879" s="4">
        <v>1000</v>
      </c>
      <c r="G879" s="10" t="str">
        <f t="shared" si="81"/>
        <v xml:space="preserve">2024/12 </v>
      </c>
      <c r="H879" s="10">
        <f t="shared" si="78"/>
        <v>3000</v>
      </c>
      <c r="J879" t="s">
        <v>3482</v>
      </c>
      <c r="K879" t="s">
        <v>699</v>
      </c>
      <c r="L879" t="s">
        <v>3483</v>
      </c>
      <c r="M879" s="8">
        <v>452</v>
      </c>
      <c r="N879" s="12">
        <f t="shared" si="79"/>
        <v>22.6</v>
      </c>
      <c r="O879" t="str">
        <f t="shared" si="82"/>
        <v xml:space="preserve">2025/10 </v>
      </c>
      <c r="P879">
        <f t="shared" si="83"/>
        <v>452</v>
      </c>
      <c r="Q879" t="str">
        <f>VLOOKUP(J879,'구매현황_2301-2603'!$E$2:$I$1312,5,0)</f>
        <v>Fiberwit Link Communication Co.,LTD</v>
      </c>
      <c r="R879">
        <f>VLOOKUP(Q879,리드타임!$B$3:$D$10,3,0)</f>
        <v>60</v>
      </c>
      <c r="S879">
        <f t="shared" si="80"/>
        <v>67.800000000000011</v>
      </c>
    </row>
    <row r="880" spans="1:19" ht="15.75">
      <c r="A880" s="10">
        <v>879</v>
      </c>
      <c r="B880" s="32" t="s">
        <v>10</v>
      </c>
      <c r="C880" s="32" t="s">
        <v>1083</v>
      </c>
      <c r="D880" s="32" t="s">
        <v>822</v>
      </c>
      <c r="E880" s="32" t="s">
        <v>1084</v>
      </c>
      <c r="F880" s="4">
        <v>1000</v>
      </c>
      <c r="G880" s="10" t="str">
        <f t="shared" si="81"/>
        <v xml:space="preserve">2024/01 </v>
      </c>
      <c r="H880" s="10">
        <f t="shared" si="78"/>
        <v>1000</v>
      </c>
      <c r="J880" t="s">
        <v>3484</v>
      </c>
      <c r="K880" t="s">
        <v>358</v>
      </c>
      <c r="L880" t="s">
        <v>3485</v>
      </c>
      <c r="M880" s="8">
        <v>1162</v>
      </c>
      <c r="N880" s="12">
        <f t="shared" si="79"/>
        <v>58.1</v>
      </c>
      <c r="O880" t="str">
        <f t="shared" si="82"/>
        <v xml:space="preserve">2025/12 </v>
      </c>
      <c r="P880">
        <f t="shared" si="83"/>
        <v>1162</v>
      </c>
      <c r="Q880" t="str">
        <f>VLOOKUP(J880,'구매현황_2301-2603'!$E$2:$I$1312,5,0)</f>
        <v>Fiberwit Link Communication Co.,LTD</v>
      </c>
      <c r="R880">
        <f>VLOOKUP(Q880,리드타임!$B$3:$D$10,3,0)</f>
        <v>60</v>
      </c>
      <c r="S880">
        <f t="shared" si="80"/>
        <v>174.3</v>
      </c>
    </row>
    <row r="881" spans="1:19" ht="15.75">
      <c r="A881" s="10">
        <v>880</v>
      </c>
      <c r="B881" s="32" t="s">
        <v>10</v>
      </c>
      <c r="C881" s="32" t="s">
        <v>1126</v>
      </c>
      <c r="D881" s="32" t="s">
        <v>1125</v>
      </c>
      <c r="E881" s="32"/>
      <c r="F881" s="4">
        <v>10</v>
      </c>
      <c r="G881" s="10" t="str">
        <f t="shared" si="81"/>
        <v xml:space="preserve">2024/01 </v>
      </c>
      <c r="H881" s="10">
        <f t="shared" si="78"/>
        <v>10</v>
      </c>
      <c r="J881" t="s">
        <v>3486</v>
      </c>
      <c r="K881" t="s">
        <v>486</v>
      </c>
      <c r="L881" t="s">
        <v>3487</v>
      </c>
      <c r="M881" s="8">
        <v>10</v>
      </c>
      <c r="N881" s="12">
        <f t="shared" si="79"/>
        <v>0.5</v>
      </c>
      <c r="O881" t="str">
        <f t="shared" si="82"/>
        <v xml:space="preserve">2024/01 </v>
      </c>
      <c r="P881">
        <f t="shared" si="83"/>
        <v>10</v>
      </c>
      <c r="Q881" t="e">
        <f>VLOOKUP(J881,'구매현황_2301-2603'!$E$2:$I$1312,5,0)</f>
        <v>#N/A</v>
      </c>
      <c r="R881" t="e">
        <f>VLOOKUP(Q881,리드타임!$B$3:$D$10,3,0)</f>
        <v>#N/A</v>
      </c>
      <c r="S881">
        <f t="shared" si="80"/>
        <v>2.25</v>
      </c>
    </row>
    <row r="882" spans="1:19" ht="15.75">
      <c r="A882" s="10">
        <v>881</v>
      </c>
      <c r="B882" s="32" t="s">
        <v>10</v>
      </c>
      <c r="C882" s="32" t="s">
        <v>1130</v>
      </c>
      <c r="D882" s="32" t="s">
        <v>524</v>
      </c>
      <c r="E882" s="32" t="s">
        <v>1131</v>
      </c>
      <c r="F882" s="4">
        <v>5</v>
      </c>
      <c r="G882" s="10" t="str">
        <f t="shared" si="81"/>
        <v xml:space="preserve">2024/01 </v>
      </c>
      <c r="H882" s="10">
        <f t="shared" si="78"/>
        <v>16</v>
      </c>
      <c r="J882" t="s">
        <v>3488</v>
      </c>
      <c r="K882" t="s">
        <v>475</v>
      </c>
      <c r="L882" t="s">
        <v>3489</v>
      </c>
      <c r="M882" s="8">
        <v>1020</v>
      </c>
      <c r="N882" s="12">
        <f t="shared" si="79"/>
        <v>51</v>
      </c>
      <c r="O882" t="str">
        <f t="shared" si="82"/>
        <v xml:space="preserve">2025/12 </v>
      </c>
      <c r="P882">
        <f t="shared" si="83"/>
        <v>1020</v>
      </c>
      <c r="Q882" t="str">
        <f>VLOOKUP(J882,'구매현황_2301-2603'!$E$2:$I$1312,5,0)</f>
        <v>Fiberwit Link Communication Co.,LTD</v>
      </c>
      <c r="R882">
        <f>VLOOKUP(Q882,리드타임!$B$3:$D$10,3,0)</f>
        <v>60</v>
      </c>
      <c r="S882">
        <f t="shared" si="80"/>
        <v>153</v>
      </c>
    </row>
    <row r="883" spans="1:19" ht="15.75">
      <c r="A883" s="10">
        <v>882</v>
      </c>
      <c r="B883" s="32" t="s">
        <v>10</v>
      </c>
      <c r="C883" s="32" t="s">
        <v>1149</v>
      </c>
      <c r="D883" s="32" t="s">
        <v>1148</v>
      </c>
      <c r="E883" s="32"/>
      <c r="F883" s="4">
        <v>10</v>
      </c>
      <c r="G883" s="10" t="str">
        <f t="shared" si="81"/>
        <v xml:space="preserve">2024/01 </v>
      </c>
      <c r="H883" s="10">
        <f t="shared" si="78"/>
        <v>10</v>
      </c>
      <c r="J883" t="s">
        <v>3491</v>
      </c>
      <c r="K883" t="s">
        <v>3490</v>
      </c>
      <c r="L883" t="s">
        <v>85</v>
      </c>
      <c r="M883" s="8">
        <v>1</v>
      </c>
      <c r="N883" s="12">
        <f t="shared" si="79"/>
        <v>0.05</v>
      </c>
      <c r="O883" t="str">
        <f t="shared" si="82"/>
        <v xml:space="preserve">2024/01 </v>
      </c>
      <c r="P883">
        <f t="shared" si="83"/>
        <v>1</v>
      </c>
      <c r="Q883" t="e">
        <f>VLOOKUP(J883,'구매현황_2301-2603'!$E$2:$I$1312,5,0)</f>
        <v>#N/A</v>
      </c>
      <c r="R883" t="e">
        <f>VLOOKUP(Q883,리드타임!$B$3:$D$10,3,0)</f>
        <v>#N/A</v>
      </c>
      <c r="S883">
        <f t="shared" si="80"/>
        <v>0.22500000000000001</v>
      </c>
    </row>
    <row r="884" spans="1:19" ht="15.75">
      <c r="A884" s="10">
        <v>883</v>
      </c>
      <c r="B884" s="32" t="s">
        <v>10</v>
      </c>
      <c r="C884" s="32" t="s">
        <v>1189</v>
      </c>
      <c r="D884" s="32" t="s">
        <v>551</v>
      </c>
      <c r="E884" s="32" t="s">
        <v>1166</v>
      </c>
      <c r="F884" s="4">
        <v>5</v>
      </c>
      <c r="G884" s="10" t="str">
        <f t="shared" si="81"/>
        <v xml:space="preserve">2024/01 </v>
      </c>
      <c r="H884" s="10">
        <f t="shared" si="78"/>
        <v>5</v>
      </c>
      <c r="J884" t="s">
        <v>3492</v>
      </c>
      <c r="K884" t="s">
        <v>2692</v>
      </c>
      <c r="L884" t="s">
        <v>104</v>
      </c>
      <c r="M884" s="8">
        <v>12</v>
      </c>
      <c r="N884" s="12">
        <f t="shared" si="79"/>
        <v>0.6</v>
      </c>
      <c r="O884" t="str">
        <f t="shared" si="82"/>
        <v xml:space="preserve">2024/03 </v>
      </c>
      <c r="P884">
        <f t="shared" si="83"/>
        <v>12</v>
      </c>
      <c r="Q884" t="e">
        <f>VLOOKUP(J884,'구매현황_2301-2603'!$E$2:$I$1312,5,0)</f>
        <v>#N/A</v>
      </c>
      <c r="R884" t="e">
        <f>VLOOKUP(Q884,리드타임!$B$3:$D$10,3,0)</f>
        <v>#N/A</v>
      </c>
      <c r="S884">
        <f t="shared" si="80"/>
        <v>2.6999999999999997</v>
      </c>
    </row>
    <row r="885" spans="1:19" ht="15.75">
      <c r="A885" s="10">
        <v>884</v>
      </c>
      <c r="B885" s="32" t="s">
        <v>10</v>
      </c>
      <c r="C885" s="32" t="s">
        <v>1214</v>
      </c>
      <c r="D885" s="32" t="s">
        <v>1213</v>
      </c>
      <c r="E885" s="32"/>
      <c r="F885" s="4">
        <v>6</v>
      </c>
      <c r="G885" s="10" t="str">
        <f t="shared" si="81"/>
        <v xml:space="preserve">2024/01 </v>
      </c>
      <c r="H885" s="10">
        <f t="shared" si="78"/>
        <v>6</v>
      </c>
      <c r="J885" t="s">
        <v>3493</v>
      </c>
      <c r="K885" t="s">
        <v>2692</v>
      </c>
      <c r="L885" t="s">
        <v>56</v>
      </c>
      <c r="M885" s="8">
        <v>10</v>
      </c>
      <c r="N885" s="12">
        <f t="shared" si="79"/>
        <v>0.5</v>
      </c>
      <c r="O885" t="str">
        <f t="shared" si="82"/>
        <v xml:space="preserve">2024/01 </v>
      </c>
      <c r="P885">
        <f t="shared" si="83"/>
        <v>6</v>
      </c>
      <c r="Q885" t="e">
        <f>VLOOKUP(J885,'구매현황_2301-2603'!$E$2:$I$1312,5,0)</f>
        <v>#N/A</v>
      </c>
      <c r="R885" t="e">
        <f>VLOOKUP(Q885,리드타임!$B$3:$D$10,3,0)</f>
        <v>#N/A</v>
      </c>
      <c r="S885">
        <f t="shared" si="80"/>
        <v>2.25</v>
      </c>
    </row>
    <row r="886" spans="1:19" ht="15.75">
      <c r="A886" s="10">
        <v>885</v>
      </c>
      <c r="B886" s="32" t="s">
        <v>10</v>
      </c>
      <c r="C886" s="32" t="s">
        <v>1351</v>
      </c>
      <c r="D886" s="32" t="s">
        <v>1350</v>
      </c>
      <c r="E886" s="32" t="s">
        <v>1352</v>
      </c>
      <c r="F886" s="4">
        <v>672</v>
      </c>
      <c r="G886" s="10" t="str">
        <f t="shared" si="81"/>
        <v xml:space="preserve">2024/02 </v>
      </c>
      <c r="H886" s="10">
        <f t="shared" si="78"/>
        <v>756</v>
      </c>
      <c r="J886" t="s">
        <v>1268</v>
      </c>
      <c r="K886" t="s">
        <v>1267</v>
      </c>
      <c r="L886" t="s">
        <v>1269</v>
      </c>
      <c r="M886" s="8">
        <v>5</v>
      </c>
      <c r="N886" s="12">
        <f t="shared" si="79"/>
        <v>0.25</v>
      </c>
      <c r="O886" t="str">
        <f t="shared" si="82"/>
        <v xml:space="preserve">2024/01 </v>
      </c>
      <c r="P886">
        <f t="shared" si="83"/>
        <v>5</v>
      </c>
      <c r="Q886" t="e">
        <f>VLOOKUP(J886,'구매현황_2301-2603'!$E$2:$I$1312,5,0)</f>
        <v>#N/A</v>
      </c>
      <c r="R886" t="e">
        <f>VLOOKUP(Q886,리드타임!$B$3:$D$10,3,0)</f>
        <v>#N/A</v>
      </c>
      <c r="S886">
        <f t="shared" si="80"/>
        <v>1.125</v>
      </c>
    </row>
    <row r="887" spans="1:19" ht="15.75">
      <c r="A887" s="10">
        <v>886</v>
      </c>
      <c r="B887" s="32" t="s">
        <v>10</v>
      </c>
      <c r="C887" s="32" t="s">
        <v>1356</v>
      </c>
      <c r="D887" s="32" t="s">
        <v>1355</v>
      </c>
      <c r="E887" s="32" t="s">
        <v>1352</v>
      </c>
      <c r="F887" s="4">
        <v>400</v>
      </c>
      <c r="G887" s="10" t="str">
        <f t="shared" si="81"/>
        <v xml:space="preserve">2024/02 </v>
      </c>
      <c r="H887" s="10">
        <f t="shared" si="78"/>
        <v>800</v>
      </c>
      <c r="J887" t="s">
        <v>1270</v>
      </c>
      <c r="K887" t="s">
        <v>1267</v>
      </c>
      <c r="L887" t="s">
        <v>54</v>
      </c>
      <c r="M887" s="8">
        <v>30</v>
      </c>
      <c r="N887" s="12">
        <f t="shared" si="79"/>
        <v>1.5</v>
      </c>
      <c r="O887" t="str">
        <f t="shared" si="82"/>
        <v xml:space="preserve">2024/01 </v>
      </c>
      <c r="P887">
        <f t="shared" si="83"/>
        <v>30</v>
      </c>
      <c r="Q887" t="e">
        <f>VLOOKUP(J887,'구매현황_2301-2603'!$E$2:$I$1312,5,0)</f>
        <v>#N/A</v>
      </c>
      <c r="R887" t="e">
        <f>VLOOKUP(Q887,리드타임!$B$3:$D$10,3,0)</f>
        <v>#N/A</v>
      </c>
      <c r="S887">
        <f t="shared" si="80"/>
        <v>6.75</v>
      </c>
    </row>
    <row r="888" spans="1:19" ht="15.75">
      <c r="A888" s="10">
        <v>887</v>
      </c>
      <c r="B888" s="32" t="s">
        <v>10</v>
      </c>
      <c r="C888" s="32" t="s">
        <v>1365</v>
      </c>
      <c r="D888" s="32" t="s">
        <v>1364</v>
      </c>
      <c r="E888" s="32" t="s">
        <v>1352</v>
      </c>
      <c r="F888" s="4">
        <v>300</v>
      </c>
      <c r="G888" s="10" t="str">
        <f t="shared" si="81"/>
        <v xml:space="preserve">2026/01 </v>
      </c>
      <c r="H888" s="10">
        <f t="shared" si="78"/>
        <v>11550</v>
      </c>
      <c r="J888" t="s">
        <v>1271</v>
      </c>
      <c r="K888" t="s">
        <v>1267</v>
      </c>
      <c r="L888" t="s">
        <v>102</v>
      </c>
      <c r="M888" s="8">
        <v>40</v>
      </c>
      <c r="N888" s="12">
        <f t="shared" si="79"/>
        <v>2</v>
      </c>
      <c r="O888" t="str">
        <f t="shared" si="82"/>
        <v xml:space="preserve">2024/01 </v>
      </c>
      <c r="P888">
        <f t="shared" si="83"/>
        <v>40</v>
      </c>
      <c r="Q888" t="e">
        <f>VLOOKUP(J888,'구매현황_2301-2603'!$E$2:$I$1312,5,0)</f>
        <v>#N/A</v>
      </c>
      <c r="R888" t="e">
        <f>VLOOKUP(Q888,리드타임!$B$3:$D$10,3,0)</f>
        <v>#N/A</v>
      </c>
      <c r="S888">
        <f t="shared" si="80"/>
        <v>9</v>
      </c>
    </row>
    <row r="889" spans="1:19" ht="15.75">
      <c r="A889" s="10">
        <v>888</v>
      </c>
      <c r="B889" s="32" t="s">
        <v>10</v>
      </c>
      <c r="C889" s="32" t="s">
        <v>1370</v>
      </c>
      <c r="D889" s="32" t="s">
        <v>1369</v>
      </c>
      <c r="E889" s="32" t="s">
        <v>1352</v>
      </c>
      <c r="F889" s="4">
        <v>52</v>
      </c>
      <c r="G889" s="10" t="str">
        <f t="shared" si="81"/>
        <v xml:space="preserve">2024/03 </v>
      </c>
      <c r="H889" s="10">
        <f t="shared" si="78"/>
        <v>702</v>
      </c>
      <c r="J889" t="s">
        <v>1273</v>
      </c>
      <c r="K889" t="s">
        <v>1272</v>
      </c>
      <c r="L889" t="s">
        <v>56</v>
      </c>
      <c r="M889" s="8">
        <v>2</v>
      </c>
      <c r="N889" s="12">
        <f t="shared" si="79"/>
        <v>0.1</v>
      </c>
      <c r="O889" t="str">
        <f t="shared" si="82"/>
        <v xml:space="preserve">2024/01 </v>
      </c>
      <c r="P889">
        <f t="shared" si="83"/>
        <v>2</v>
      </c>
      <c r="Q889" t="e">
        <f>VLOOKUP(J889,'구매현황_2301-2603'!$E$2:$I$1312,5,0)</f>
        <v>#N/A</v>
      </c>
      <c r="R889" t="e">
        <f>VLOOKUP(Q889,리드타임!$B$3:$D$10,3,0)</f>
        <v>#N/A</v>
      </c>
      <c r="S889">
        <f t="shared" si="80"/>
        <v>0.45</v>
      </c>
    </row>
    <row r="890" spans="1:19" ht="15.75">
      <c r="A890" s="10">
        <v>889</v>
      </c>
      <c r="B890" s="32" t="s">
        <v>10</v>
      </c>
      <c r="C890" s="32" t="s">
        <v>1372</v>
      </c>
      <c r="D890" s="32" t="s">
        <v>1371</v>
      </c>
      <c r="E890" s="32" t="s">
        <v>1352</v>
      </c>
      <c r="F890" s="4">
        <v>20</v>
      </c>
      <c r="G890" s="10" t="str">
        <f t="shared" si="81"/>
        <v xml:space="preserve">2024/01 </v>
      </c>
      <c r="H890" s="10">
        <f t="shared" si="78"/>
        <v>80</v>
      </c>
      <c r="J890" t="s">
        <v>3495</v>
      </c>
      <c r="K890" t="s">
        <v>3494</v>
      </c>
      <c r="L890" t="s">
        <v>56</v>
      </c>
      <c r="M890" s="8">
        <v>28</v>
      </c>
      <c r="N890" s="12">
        <f t="shared" si="79"/>
        <v>1.4</v>
      </c>
      <c r="O890" t="str">
        <f t="shared" si="82"/>
        <v xml:space="preserve">2024/04 </v>
      </c>
      <c r="P890">
        <f t="shared" si="83"/>
        <v>26</v>
      </c>
      <c r="Q890" t="e">
        <f>VLOOKUP(J890,'구매현황_2301-2603'!$E$2:$I$1312,5,0)</f>
        <v>#N/A</v>
      </c>
      <c r="R890" t="e">
        <f>VLOOKUP(Q890,리드타임!$B$3:$D$10,3,0)</f>
        <v>#N/A</v>
      </c>
      <c r="S890">
        <f t="shared" si="80"/>
        <v>6.2999999999999989</v>
      </c>
    </row>
    <row r="891" spans="1:19" ht="15.75">
      <c r="A891" s="10">
        <v>890</v>
      </c>
      <c r="B891" s="32" t="s">
        <v>10</v>
      </c>
      <c r="C891" s="32" t="s">
        <v>1389</v>
      </c>
      <c r="D891" s="32" t="s">
        <v>1388</v>
      </c>
      <c r="E891" s="32" t="s">
        <v>1390</v>
      </c>
      <c r="F891" s="4">
        <v>40</v>
      </c>
      <c r="G891" s="10" t="str">
        <f t="shared" si="81"/>
        <v xml:space="preserve">2024/01 </v>
      </c>
      <c r="H891" s="10">
        <f t="shared" si="78"/>
        <v>50</v>
      </c>
      <c r="J891" t="s">
        <v>1275</v>
      </c>
      <c r="K891" t="s">
        <v>1274</v>
      </c>
      <c r="L891" t="s">
        <v>52</v>
      </c>
      <c r="M891" s="8">
        <v>2</v>
      </c>
      <c r="N891" s="12">
        <f t="shared" si="79"/>
        <v>0.1</v>
      </c>
      <c r="O891" t="str">
        <f t="shared" si="82"/>
        <v xml:space="preserve">2024/01 </v>
      </c>
      <c r="P891">
        <f t="shared" si="83"/>
        <v>2</v>
      </c>
      <c r="Q891" t="e">
        <f>VLOOKUP(J891,'구매현황_2301-2603'!$E$2:$I$1312,5,0)</f>
        <v>#N/A</v>
      </c>
      <c r="R891" t="e">
        <f>VLOOKUP(Q891,리드타임!$B$3:$D$10,3,0)</f>
        <v>#N/A</v>
      </c>
      <c r="S891">
        <f t="shared" si="80"/>
        <v>0.45</v>
      </c>
    </row>
    <row r="892" spans="1:19" ht="15.75">
      <c r="A892" s="10">
        <v>891</v>
      </c>
      <c r="B892" s="32" t="s">
        <v>10</v>
      </c>
      <c r="C892" s="32" t="s">
        <v>1392</v>
      </c>
      <c r="D892" s="32" t="s">
        <v>1391</v>
      </c>
      <c r="E892" s="32" t="s">
        <v>1390</v>
      </c>
      <c r="F892" s="4">
        <v>50</v>
      </c>
      <c r="G892" s="10" t="str">
        <f t="shared" si="81"/>
        <v xml:space="preserve">2024/01 </v>
      </c>
      <c r="H892" s="10">
        <f t="shared" si="78"/>
        <v>50</v>
      </c>
      <c r="J892" t="s">
        <v>1277</v>
      </c>
      <c r="K892" t="s">
        <v>1276</v>
      </c>
      <c r="L892" t="s">
        <v>75</v>
      </c>
      <c r="M892" s="8">
        <v>6</v>
      </c>
      <c r="N892" s="12">
        <f t="shared" si="79"/>
        <v>0.3</v>
      </c>
      <c r="O892" t="str">
        <f t="shared" si="82"/>
        <v xml:space="preserve">2024/01 </v>
      </c>
      <c r="P892">
        <f t="shared" si="83"/>
        <v>6</v>
      </c>
      <c r="Q892" t="e">
        <f>VLOOKUP(J892,'구매현황_2301-2603'!$E$2:$I$1312,5,0)</f>
        <v>#N/A</v>
      </c>
      <c r="R892" t="e">
        <f>VLOOKUP(Q892,리드타임!$B$3:$D$10,3,0)</f>
        <v>#N/A</v>
      </c>
      <c r="S892">
        <f t="shared" si="80"/>
        <v>1.3499999999999999</v>
      </c>
    </row>
    <row r="893" spans="1:19" ht="15.75">
      <c r="A893" s="10">
        <v>892</v>
      </c>
      <c r="B893" s="32" t="s">
        <v>10</v>
      </c>
      <c r="C893" s="32" t="s">
        <v>1394</v>
      </c>
      <c r="D893" s="32" t="s">
        <v>1393</v>
      </c>
      <c r="E893" s="32" t="s">
        <v>1352</v>
      </c>
      <c r="F893" s="4">
        <v>8</v>
      </c>
      <c r="G893" s="10" t="str">
        <f t="shared" si="81"/>
        <v xml:space="preserve">2024/01 </v>
      </c>
      <c r="H893" s="10">
        <f t="shared" si="78"/>
        <v>8</v>
      </c>
      <c r="J893" t="s">
        <v>1278</v>
      </c>
      <c r="K893" t="s">
        <v>1272</v>
      </c>
      <c r="L893" t="s">
        <v>75</v>
      </c>
      <c r="M893" s="8">
        <v>4</v>
      </c>
      <c r="N893" s="12">
        <f t="shared" si="79"/>
        <v>0.2</v>
      </c>
      <c r="O893" t="str">
        <f t="shared" si="82"/>
        <v xml:space="preserve">2024/01 </v>
      </c>
      <c r="P893">
        <f t="shared" si="83"/>
        <v>4</v>
      </c>
      <c r="Q893" t="e">
        <f>VLOOKUP(J893,'구매현황_2301-2603'!$E$2:$I$1312,5,0)</f>
        <v>#N/A</v>
      </c>
      <c r="R893" t="e">
        <f>VLOOKUP(Q893,리드타임!$B$3:$D$10,3,0)</f>
        <v>#N/A</v>
      </c>
      <c r="S893">
        <f t="shared" si="80"/>
        <v>0.9</v>
      </c>
    </row>
    <row r="894" spans="1:19" ht="15.75">
      <c r="A894" s="10">
        <v>893</v>
      </c>
      <c r="B894" s="32" t="s">
        <v>10</v>
      </c>
      <c r="C894" s="32" t="s">
        <v>1416</v>
      </c>
      <c r="D894" s="32" t="s">
        <v>1415</v>
      </c>
      <c r="E894" s="32" t="s">
        <v>184</v>
      </c>
      <c r="F894" s="4">
        <v>10</v>
      </c>
      <c r="G894" s="10" t="str">
        <f t="shared" si="81"/>
        <v xml:space="preserve">2024/01 </v>
      </c>
      <c r="H894" s="10">
        <f t="shared" si="78"/>
        <v>10</v>
      </c>
      <c r="J894" t="s">
        <v>3497</v>
      </c>
      <c r="K894" t="s">
        <v>3496</v>
      </c>
      <c r="L894" t="s">
        <v>3498</v>
      </c>
      <c r="M894" s="8">
        <v>24</v>
      </c>
      <c r="N894" s="12">
        <f t="shared" si="79"/>
        <v>1.2</v>
      </c>
      <c r="O894" t="str">
        <f t="shared" si="82"/>
        <v xml:space="preserve">2024/02 </v>
      </c>
      <c r="P894">
        <f t="shared" si="83"/>
        <v>24</v>
      </c>
      <c r="Q894" t="e">
        <f>VLOOKUP(J894,'구매현황_2301-2603'!$E$2:$I$1312,5,0)</f>
        <v>#N/A</v>
      </c>
      <c r="R894" t="e">
        <f>VLOOKUP(Q894,리드타임!$B$3:$D$10,3,0)</f>
        <v>#N/A</v>
      </c>
      <c r="S894">
        <f t="shared" si="80"/>
        <v>5.3999999999999995</v>
      </c>
    </row>
    <row r="895" spans="1:19" ht="15.75">
      <c r="A895" s="10">
        <v>894</v>
      </c>
      <c r="B895" s="32" t="s">
        <v>10</v>
      </c>
      <c r="C895" s="32" t="s">
        <v>1430</v>
      </c>
      <c r="D895" s="32" t="s">
        <v>1426</v>
      </c>
      <c r="E895" s="32" t="s">
        <v>184</v>
      </c>
      <c r="F895" s="4">
        <v>10</v>
      </c>
      <c r="G895" s="10" t="str">
        <f t="shared" si="81"/>
        <v xml:space="preserve">2024/01 </v>
      </c>
      <c r="H895" s="10">
        <f t="shared" si="78"/>
        <v>105</v>
      </c>
      <c r="J895" t="s">
        <v>1341</v>
      </c>
      <c r="K895" t="s">
        <v>1340</v>
      </c>
      <c r="L895" t="s">
        <v>1342</v>
      </c>
      <c r="M895" s="8">
        <v>1</v>
      </c>
      <c r="N895" s="12">
        <f t="shared" si="79"/>
        <v>0.05</v>
      </c>
      <c r="O895" t="str">
        <f t="shared" si="82"/>
        <v xml:space="preserve">2024/01 </v>
      </c>
      <c r="P895">
        <f t="shared" si="83"/>
        <v>1</v>
      </c>
      <c r="Q895" t="e">
        <f>VLOOKUP(J895,'구매현황_2301-2603'!$E$2:$I$1312,5,0)</f>
        <v>#N/A</v>
      </c>
      <c r="R895" t="e">
        <f>VLOOKUP(Q895,리드타임!$B$3:$D$10,3,0)</f>
        <v>#N/A</v>
      </c>
      <c r="S895">
        <f t="shared" si="80"/>
        <v>0.22500000000000001</v>
      </c>
    </row>
    <row r="896" spans="1:19" ht="15.75">
      <c r="A896" s="10">
        <v>895</v>
      </c>
      <c r="B896" s="32" t="s">
        <v>10</v>
      </c>
      <c r="C896" s="32" t="s">
        <v>1432</v>
      </c>
      <c r="D896" s="32" t="s">
        <v>1426</v>
      </c>
      <c r="E896" s="32" t="s">
        <v>58</v>
      </c>
      <c r="F896" s="4">
        <v>10</v>
      </c>
      <c r="G896" s="10" t="str">
        <f t="shared" si="81"/>
        <v xml:space="preserve">2024/01 </v>
      </c>
      <c r="H896" s="10">
        <f t="shared" si="78"/>
        <v>10</v>
      </c>
      <c r="J896" t="s">
        <v>1344</v>
      </c>
      <c r="K896" t="s">
        <v>1343</v>
      </c>
      <c r="L896" t="s">
        <v>1342</v>
      </c>
      <c r="M896" s="8">
        <v>245</v>
      </c>
      <c r="N896" s="12">
        <f t="shared" si="79"/>
        <v>12.25</v>
      </c>
      <c r="O896" t="str">
        <f t="shared" si="82"/>
        <v xml:space="preserve">2026/02 </v>
      </c>
      <c r="P896">
        <f t="shared" si="83"/>
        <v>108</v>
      </c>
      <c r="Q896" t="e">
        <f>VLOOKUP(J896,'구매현황_2301-2603'!$E$2:$I$1312,5,0)</f>
        <v>#N/A</v>
      </c>
      <c r="R896" t="e">
        <f>VLOOKUP(Q896,리드타임!$B$3:$D$10,3,0)</f>
        <v>#N/A</v>
      </c>
      <c r="S896">
        <f t="shared" si="80"/>
        <v>55.125000000000007</v>
      </c>
    </row>
    <row r="897" spans="1:19" ht="15.75">
      <c r="A897" s="10">
        <v>896</v>
      </c>
      <c r="B897" s="32" t="s">
        <v>10</v>
      </c>
      <c r="C897" s="32" t="s">
        <v>1434</v>
      </c>
      <c r="D897" s="32" t="s">
        <v>1433</v>
      </c>
      <c r="E897" s="32" t="s">
        <v>433</v>
      </c>
      <c r="F897" s="4">
        <v>50</v>
      </c>
      <c r="G897" s="10" t="str">
        <f t="shared" si="81"/>
        <v xml:space="preserve">2024/01 </v>
      </c>
      <c r="H897" s="10">
        <f t="shared" si="78"/>
        <v>50</v>
      </c>
      <c r="J897" t="s">
        <v>1346</v>
      </c>
      <c r="K897" t="s">
        <v>1345</v>
      </c>
      <c r="L897" t="s">
        <v>1342</v>
      </c>
      <c r="M897" s="8">
        <v>1308</v>
      </c>
      <c r="N897" s="12">
        <f t="shared" si="79"/>
        <v>65.400000000000006</v>
      </c>
      <c r="O897" t="str">
        <f t="shared" si="82"/>
        <v xml:space="preserve">2024/08 </v>
      </c>
      <c r="P897">
        <f t="shared" si="83"/>
        <v>506</v>
      </c>
      <c r="Q897" t="str">
        <f>VLOOKUP(J897,'구매현황_2301-2603'!$E$2:$I$1312,5,0)</f>
        <v>Fiberwit Link Communication Co.,LTD</v>
      </c>
      <c r="R897">
        <f>VLOOKUP(Q897,리드타임!$B$3:$D$10,3,0)</f>
        <v>60</v>
      </c>
      <c r="S897">
        <f t="shared" si="80"/>
        <v>196.20000000000002</v>
      </c>
    </row>
    <row r="898" spans="1:19" ht="15.75">
      <c r="A898" s="10">
        <v>897</v>
      </c>
      <c r="B898" s="32" t="s">
        <v>10</v>
      </c>
      <c r="C898" s="32" t="s">
        <v>1626</v>
      </c>
      <c r="D898" s="32" t="s">
        <v>1625</v>
      </c>
      <c r="E898" s="32" t="s">
        <v>1627</v>
      </c>
      <c r="F898" s="4">
        <v>1</v>
      </c>
      <c r="G898" s="10" t="str">
        <f t="shared" si="81"/>
        <v xml:space="preserve">2024/01 </v>
      </c>
      <c r="H898" s="10">
        <f t="shared" ref="H898:H961" si="84">_xlfn.MAXIFS(F:F,C:C,C898,G:G,G898)</f>
        <v>10</v>
      </c>
      <c r="J898" t="s">
        <v>1348</v>
      </c>
      <c r="K898" t="s">
        <v>1347</v>
      </c>
      <c r="L898" t="s">
        <v>1349</v>
      </c>
      <c r="M898" s="8">
        <v>576</v>
      </c>
      <c r="N898" s="12">
        <f t="shared" ref="N898:N961" si="85">+M898/20</f>
        <v>28.8</v>
      </c>
      <c r="O898" t="str">
        <f t="shared" si="82"/>
        <v xml:space="preserve">2024/01 </v>
      </c>
      <c r="P898">
        <f t="shared" si="83"/>
        <v>300</v>
      </c>
      <c r="Q898" t="str">
        <f>VLOOKUP(J898,'구매현황_2301-2603'!$E$2:$I$1312,5,0)</f>
        <v>Huizhou Fibercan Industrial Co.,Ltd</v>
      </c>
      <c r="R898">
        <f>VLOOKUP(Q898,리드타임!$B$3:$D$10,3,0)</f>
        <v>40</v>
      </c>
      <c r="S898">
        <f t="shared" ref="S898:S961" si="86">IFERROR(N898/20*R898,N898/20*90)</f>
        <v>57.599999999999994</v>
      </c>
    </row>
    <row r="899" spans="1:19" ht="15.75">
      <c r="A899" s="10">
        <v>898</v>
      </c>
      <c r="B899" s="32" t="s">
        <v>10</v>
      </c>
      <c r="C899" s="32" t="s">
        <v>1755</v>
      </c>
      <c r="D899" s="32" t="s">
        <v>1754</v>
      </c>
      <c r="E899" s="32" t="s">
        <v>1756</v>
      </c>
      <c r="F899" s="4">
        <v>3</v>
      </c>
      <c r="G899" s="10" t="str">
        <f t="shared" ref="G899:G962" si="87">INDEX($B$2:$B$9999,MATCH(_xlfn.MAXIFS($F$2:$F$9999,$C$2:$C$9999,C899),$F$1:$F$9999,0))</f>
        <v xml:space="preserve">2024/02 </v>
      </c>
      <c r="H899" s="10">
        <f t="shared" si="84"/>
        <v>59</v>
      </c>
      <c r="J899" t="s">
        <v>1351</v>
      </c>
      <c r="K899" t="s">
        <v>1350</v>
      </c>
      <c r="L899" t="s">
        <v>1352</v>
      </c>
      <c r="M899" s="8">
        <v>2818</v>
      </c>
      <c r="N899" s="12">
        <f t="shared" si="85"/>
        <v>140.9</v>
      </c>
      <c r="O899" t="str">
        <f t="shared" ref="O899:O962" si="88">VLOOKUP(J899,$C$2:$G$9999,5,0)</f>
        <v xml:space="preserve">2024/02 </v>
      </c>
      <c r="P899">
        <f t="shared" ref="P899:P962" si="89">VLOOKUP(J899,$C$2:$H$9999,6,0)</f>
        <v>756</v>
      </c>
      <c r="Q899" t="e">
        <f>VLOOKUP(J899,'구매현황_2301-2603'!$E$2:$I$1312,5,0)</f>
        <v>#N/A</v>
      </c>
      <c r="R899" t="e">
        <f>VLOOKUP(Q899,리드타임!$B$3:$D$10,3,0)</f>
        <v>#N/A</v>
      </c>
      <c r="S899">
        <f t="shared" si="86"/>
        <v>634.04999999999995</v>
      </c>
    </row>
    <row r="900" spans="1:19" ht="15.75">
      <c r="A900" s="10">
        <v>899</v>
      </c>
      <c r="B900" s="3" t="s">
        <v>10</v>
      </c>
      <c r="C900" s="2" t="s">
        <v>2313</v>
      </c>
      <c r="D900" s="2" t="s">
        <v>2312</v>
      </c>
      <c r="E900" s="2" t="s">
        <v>2314</v>
      </c>
      <c r="F900" s="4">
        <v>50</v>
      </c>
      <c r="G900" s="10" t="str">
        <f t="shared" si="87"/>
        <v xml:space="preserve">2024/02 </v>
      </c>
      <c r="H900" s="10">
        <f t="shared" si="84"/>
        <v>53</v>
      </c>
      <c r="J900" t="s">
        <v>1354</v>
      </c>
      <c r="K900" t="s">
        <v>1353</v>
      </c>
      <c r="L900" t="s">
        <v>1342</v>
      </c>
      <c r="M900" s="8">
        <v>1367</v>
      </c>
      <c r="N900" s="12">
        <f t="shared" si="85"/>
        <v>68.349999999999994</v>
      </c>
      <c r="O900" t="str">
        <f t="shared" si="88"/>
        <v xml:space="preserve">2024/04 </v>
      </c>
      <c r="P900">
        <f t="shared" si="89"/>
        <v>255</v>
      </c>
      <c r="Q900" t="str">
        <f>VLOOKUP(J900,'구매현황_2301-2603'!$E$2:$I$1312,5,0)</f>
        <v>Fiberwit Link Communication Co.,LTD</v>
      </c>
      <c r="R900">
        <f>VLOOKUP(Q900,리드타임!$B$3:$D$10,3,0)</f>
        <v>60</v>
      </c>
      <c r="S900">
        <f t="shared" si="86"/>
        <v>205.04999999999998</v>
      </c>
    </row>
    <row r="901" spans="1:19" ht="15.75">
      <c r="A901" s="10">
        <v>900</v>
      </c>
      <c r="B901" s="3" t="s">
        <v>10</v>
      </c>
      <c r="C901" s="2" t="s">
        <v>2341</v>
      </c>
      <c r="D901" s="2" t="s">
        <v>299</v>
      </c>
      <c r="E901" s="2" t="s">
        <v>2342</v>
      </c>
      <c r="F901" s="4">
        <v>20</v>
      </c>
      <c r="G901" s="10" t="str">
        <f t="shared" si="87"/>
        <v xml:space="preserve">2024/01 </v>
      </c>
      <c r="H901" s="10">
        <f t="shared" si="84"/>
        <v>20</v>
      </c>
      <c r="J901" t="s">
        <v>1356</v>
      </c>
      <c r="K901" t="s">
        <v>1355</v>
      </c>
      <c r="L901" t="s">
        <v>1352</v>
      </c>
      <c r="M901" s="8">
        <v>5835</v>
      </c>
      <c r="N901" s="12">
        <f t="shared" si="85"/>
        <v>291.75</v>
      </c>
      <c r="O901" t="str">
        <f t="shared" si="88"/>
        <v xml:space="preserve">2024/02 </v>
      </c>
      <c r="P901">
        <f t="shared" si="89"/>
        <v>800</v>
      </c>
      <c r="Q901" t="e">
        <f>VLOOKUP(J901,'구매현황_2301-2603'!$E$2:$I$1312,5,0)</f>
        <v>#N/A</v>
      </c>
      <c r="R901" t="e">
        <f>VLOOKUP(Q901,리드타임!$B$3:$D$10,3,0)</f>
        <v>#N/A</v>
      </c>
      <c r="S901">
        <f t="shared" si="86"/>
        <v>1312.875</v>
      </c>
    </row>
    <row r="902" spans="1:19" ht="15.75">
      <c r="A902" s="10">
        <v>901</v>
      </c>
      <c r="B902" s="3" t="s">
        <v>10</v>
      </c>
      <c r="C902" s="2" t="s">
        <v>2363</v>
      </c>
      <c r="D902" s="2" t="s">
        <v>314</v>
      </c>
      <c r="E902" s="2" t="s">
        <v>2364</v>
      </c>
      <c r="F902" s="4">
        <v>5</v>
      </c>
      <c r="G902" s="10" t="str">
        <f t="shared" si="87"/>
        <v xml:space="preserve">2024/01 </v>
      </c>
      <c r="H902" s="10">
        <f t="shared" si="84"/>
        <v>20</v>
      </c>
      <c r="J902" t="s">
        <v>3515</v>
      </c>
      <c r="K902" t="s">
        <v>3514</v>
      </c>
      <c r="L902" t="s">
        <v>1352</v>
      </c>
      <c r="M902" s="8">
        <v>326</v>
      </c>
      <c r="N902" s="12">
        <f t="shared" si="85"/>
        <v>16.3</v>
      </c>
      <c r="O902" t="str">
        <f t="shared" si="88"/>
        <v xml:space="preserve">2025/02 </v>
      </c>
      <c r="P902">
        <f t="shared" si="89"/>
        <v>226</v>
      </c>
      <c r="Q902" t="e">
        <f>VLOOKUP(J902,'구매현황_2301-2603'!$E$2:$I$1312,5,0)</f>
        <v>#N/A</v>
      </c>
      <c r="R902" t="e">
        <f>VLOOKUP(Q902,리드타임!$B$3:$D$10,3,0)</f>
        <v>#N/A</v>
      </c>
      <c r="S902">
        <f t="shared" si="86"/>
        <v>73.350000000000009</v>
      </c>
    </row>
    <row r="903" spans="1:19" ht="15.75">
      <c r="A903" s="10">
        <v>902</v>
      </c>
      <c r="B903" s="3" t="s">
        <v>10</v>
      </c>
      <c r="C903" s="2" t="s">
        <v>2371</v>
      </c>
      <c r="D903" s="2" t="s">
        <v>318</v>
      </c>
      <c r="E903" s="2" t="s">
        <v>2372</v>
      </c>
      <c r="F903" s="4">
        <v>30</v>
      </c>
      <c r="G903" s="10" t="str">
        <f t="shared" si="87"/>
        <v xml:space="preserve">2024/01 </v>
      </c>
      <c r="H903" s="10">
        <f t="shared" si="84"/>
        <v>100</v>
      </c>
      <c r="J903" t="s">
        <v>1358</v>
      </c>
      <c r="K903" t="s">
        <v>1357</v>
      </c>
      <c r="L903" t="s">
        <v>1359</v>
      </c>
      <c r="M903" s="8">
        <v>169</v>
      </c>
      <c r="N903" s="12">
        <f t="shared" si="85"/>
        <v>8.4499999999999993</v>
      </c>
      <c r="O903" t="str">
        <f t="shared" si="88"/>
        <v xml:space="preserve">2024/02 </v>
      </c>
      <c r="P903">
        <f t="shared" si="89"/>
        <v>58</v>
      </c>
      <c r="Q903" t="e">
        <f>VLOOKUP(J903,'구매현황_2301-2603'!$E$2:$I$1312,5,0)</f>
        <v>#N/A</v>
      </c>
      <c r="R903" t="e">
        <f>VLOOKUP(Q903,리드타임!$B$3:$D$10,3,0)</f>
        <v>#N/A</v>
      </c>
      <c r="S903">
        <f t="shared" si="86"/>
        <v>38.024999999999999</v>
      </c>
    </row>
    <row r="904" spans="1:19" ht="15.75">
      <c r="A904" s="10">
        <v>903</v>
      </c>
      <c r="B904" s="3" t="s">
        <v>10</v>
      </c>
      <c r="C904" s="2" t="s">
        <v>2373</v>
      </c>
      <c r="D904" s="2" t="s">
        <v>236</v>
      </c>
      <c r="E904" s="2" t="s">
        <v>2374</v>
      </c>
      <c r="F904" s="4">
        <v>2</v>
      </c>
      <c r="G904" s="10" t="str">
        <f t="shared" si="87"/>
        <v xml:space="preserve">2024/01 </v>
      </c>
      <c r="H904" s="10">
        <f t="shared" si="84"/>
        <v>2</v>
      </c>
      <c r="J904" t="s">
        <v>1361</v>
      </c>
      <c r="K904" t="s">
        <v>1360</v>
      </c>
      <c r="L904" t="s">
        <v>1352</v>
      </c>
      <c r="M904" s="8">
        <v>254</v>
      </c>
      <c r="N904" s="12">
        <f t="shared" si="85"/>
        <v>12.7</v>
      </c>
      <c r="O904" t="str">
        <f t="shared" si="88"/>
        <v xml:space="preserve">2024/01 </v>
      </c>
      <c r="P904">
        <f t="shared" si="89"/>
        <v>100</v>
      </c>
      <c r="Q904" t="e">
        <f>VLOOKUP(J904,'구매현황_2301-2603'!$E$2:$I$1312,5,0)</f>
        <v>#N/A</v>
      </c>
      <c r="R904" t="e">
        <f>VLOOKUP(Q904,리드타임!$B$3:$D$10,3,0)</f>
        <v>#N/A</v>
      </c>
      <c r="S904">
        <f t="shared" si="86"/>
        <v>57.15</v>
      </c>
    </row>
    <row r="905" spans="1:19" ht="15.75">
      <c r="A905" s="10">
        <v>904</v>
      </c>
      <c r="B905" s="3" t="s">
        <v>10</v>
      </c>
      <c r="C905" s="2" t="s">
        <v>2375</v>
      </c>
      <c r="D905" s="2" t="s">
        <v>236</v>
      </c>
      <c r="E905" s="2" t="s">
        <v>2376</v>
      </c>
      <c r="F905" s="4">
        <v>10</v>
      </c>
      <c r="G905" s="10" t="str">
        <f t="shared" si="87"/>
        <v xml:space="preserve">2024/04 </v>
      </c>
      <c r="H905" s="10">
        <f t="shared" si="84"/>
        <v>54</v>
      </c>
      <c r="J905" t="s">
        <v>1363</v>
      </c>
      <c r="K905" t="s">
        <v>1362</v>
      </c>
      <c r="L905" t="s">
        <v>1342</v>
      </c>
      <c r="M905" s="8">
        <v>2419</v>
      </c>
      <c r="N905" s="12">
        <f t="shared" si="85"/>
        <v>120.95</v>
      </c>
      <c r="O905" t="str">
        <f t="shared" si="88"/>
        <v xml:space="preserve">2024/08 </v>
      </c>
      <c r="P905">
        <f t="shared" si="89"/>
        <v>1253</v>
      </c>
      <c r="Q905" t="str">
        <f>VLOOKUP(J905,'구매현황_2301-2603'!$E$2:$I$1312,5,0)</f>
        <v>Fiberwit Link Communication Co.,LTD</v>
      </c>
      <c r="R905">
        <f>VLOOKUP(Q905,리드타임!$B$3:$D$10,3,0)</f>
        <v>60</v>
      </c>
      <c r="S905">
        <f t="shared" si="86"/>
        <v>362.85</v>
      </c>
    </row>
    <row r="906" spans="1:19" ht="15.75">
      <c r="A906" s="10">
        <v>905</v>
      </c>
      <c r="B906" s="3" t="s">
        <v>10</v>
      </c>
      <c r="C906" s="2" t="s">
        <v>2379</v>
      </c>
      <c r="D906" s="2" t="s">
        <v>236</v>
      </c>
      <c r="E906" s="2" t="s">
        <v>2380</v>
      </c>
      <c r="F906" s="4">
        <v>23</v>
      </c>
      <c r="G906" s="10" t="str">
        <f t="shared" si="87"/>
        <v xml:space="preserve">2024/01 </v>
      </c>
      <c r="H906" s="10">
        <f t="shared" si="84"/>
        <v>36</v>
      </c>
      <c r="J906" t="s">
        <v>1365</v>
      </c>
      <c r="K906" t="s">
        <v>1364</v>
      </c>
      <c r="L906" t="s">
        <v>1352</v>
      </c>
      <c r="M906" s="8">
        <v>36641</v>
      </c>
      <c r="N906" s="12">
        <f t="shared" si="85"/>
        <v>1832.05</v>
      </c>
      <c r="O906" t="str">
        <f t="shared" si="88"/>
        <v xml:space="preserve">2026/01 </v>
      </c>
      <c r="P906">
        <f t="shared" si="89"/>
        <v>11550</v>
      </c>
      <c r="Q906" t="str">
        <f>VLOOKUP(J906,'구매현황_2301-2603'!$E$2:$I$1312,5,0)</f>
        <v>Fiberwit Link Communication Co.,LTD</v>
      </c>
      <c r="R906">
        <f>VLOOKUP(Q906,리드타임!$B$3:$D$10,3,0)</f>
        <v>60</v>
      </c>
      <c r="S906">
        <f t="shared" si="86"/>
        <v>5496.15</v>
      </c>
    </row>
    <row r="907" spans="1:19" ht="15.75">
      <c r="A907" s="10">
        <v>906</v>
      </c>
      <c r="B907" s="3" t="s">
        <v>10</v>
      </c>
      <c r="C907" s="2" t="s">
        <v>2391</v>
      </c>
      <c r="D907" s="2" t="s">
        <v>252</v>
      </c>
      <c r="E907" s="2" t="s">
        <v>2392</v>
      </c>
      <c r="F907" s="4">
        <v>3</v>
      </c>
      <c r="G907" s="10" t="str">
        <f t="shared" si="87"/>
        <v xml:space="preserve">2024/01 </v>
      </c>
      <c r="H907" s="10">
        <f t="shared" si="84"/>
        <v>3</v>
      </c>
      <c r="J907" t="s">
        <v>1367</v>
      </c>
      <c r="K907" t="s">
        <v>1366</v>
      </c>
      <c r="L907" t="s">
        <v>1368</v>
      </c>
      <c r="M907" s="8">
        <v>4</v>
      </c>
      <c r="N907" s="12">
        <f t="shared" si="85"/>
        <v>0.2</v>
      </c>
      <c r="O907" t="str">
        <f t="shared" si="88"/>
        <v xml:space="preserve">2024/01 </v>
      </c>
      <c r="P907">
        <f t="shared" si="89"/>
        <v>4</v>
      </c>
      <c r="Q907" t="e">
        <f>VLOOKUP(J907,'구매현황_2301-2603'!$E$2:$I$1312,5,0)</f>
        <v>#N/A</v>
      </c>
      <c r="R907" t="e">
        <f>VLOOKUP(Q907,리드타임!$B$3:$D$10,3,0)</f>
        <v>#N/A</v>
      </c>
      <c r="S907">
        <f t="shared" si="86"/>
        <v>0.9</v>
      </c>
    </row>
    <row r="908" spans="1:19" ht="15.75">
      <c r="A908" s="10">
        <v>907</v>
      </c>
      <c r="B908" s="3" t="s">
        <v>10</v>
      </c>
      <c r="C908" s="2" t="s">
        <v>2395</v>
      </c>
      <c r="D908" s="2" t="s">
        <v>252</v>
      </c>
      <c r="E908" s="2" t="s">
        <v>2396</v>
      </c>
      <c r="F908" s="4">
        <v>3</v>
      </c>
      <c r="G908" s="10" t="str">
        <f t="shared" si="87"/>
        <v xml:space="preserve">2024/01 </v>
      </c>
      <c r="H908" s="10">
        <f t="shared" si="84"/>
        <v>3</v>
      </c>
      <c r="J908" t="s">
        <v>1370</v>
      </c>
      <c r="K908" t="s">
        <v>1369</v>
      </c>
      <c r="L908" t="s">
        <v>1352</v>
      </c>
      <c r="M908" s="8">
        <v>6405</v>
      </c>
      <c r="N908" s="12">
        <f t="shared" si="85"/>
        <v>320.25</v>
      </c>
      <c r="O908" t="str">
        <f t="shared" si="88"/>
        <v xml:space="preserve">2024/03 </v>
      </c>
      <c r="P908">
        <f t="shared" si="89"/>
        <v>702</v>
      </c>
      <c r="Q908" t="str">
        <f>VLOOKUP(J908,'구매현황_2301-2603'!$E$2:$I$1312,5,0)</f>
        <v>Huizhou Fibercan Industrial Co.,Ltd</v>
      </c>
      <c r="R908">
        <f>VLOOKUP(Q908,리드타임!$B$3:$D$10,3,0)</f>
        <v>40</v>
      </c>
      <c r="S908">
        <f t="shared" si="86"/>
        <v>640.5</v>
      </c>
    </row>
    <row r="909" spans="1:19" ht="15.75">
      <c r="A909" s="10">
        <v>908</v>
      </c>
      <c r="B909" s="3" t="s">
        <v>10</v>
      </c>
      <c r="C909" s="2" t="s">
        <v>2397</v>
      </c>
      <c r="D909" s="2" t="s">
        <v>236</v>
      </c>
      <c r="E909" s="2" t="s">
        <v>2398</v>
      </c>
      <c r="F909" s="4">
        <v>32</v>
      </c>
      <c r="G909" s="10" t="str">
        <f t="shared" si="87"/>
        <v xml:space="preserve">2024/02 </v>
      </c>
      <c r="H909" s="10">
        <f t="shared" si="84"/>
        <v>440</v>
      </c>
      <c r="J909" t="s">
        <v>3517</v>
      </c>
      <c r="K909" t="s">
        <v>3516</v>
      </c>
      <c r="L909" t="s">
        <v>1352</v>
      </c>
      <c r="M909" s="8">
        <v>184</v>
      </c>
      <c r="N909" s="12">
        <f t="shared" si="85"/>
        <v>9.1999999999999993</v>
      </c>
      <c r="O909" t="str">
        <f t="shared" si="88"/>
        <v xml:space="preserve">2024/06 </v>
      </c>
      <c r="P909">
        <f t="shared" si="89"/>
        <v>184</v>
      </c>
      <c r="Q909" t="e">
        <f>VLOOKUP(J909,'구매현황_2301-2603'!$E$2:$I$1312,5,0)</f>
        <v>#N/A</v>
      </c>
      <c r="R909" t="e">
        <f>VLOOKUP(Q909,리드타임!$B$3:$D$10,3,0)</f>
        <v>#N/A</v>
      </c>
      <c r="S909">
        <f t="shared" si="86"/>
        <v>41.4</v>
      </c>
    </row>
    <row r="910" spans="1:19" ht="15.75">
      <c r="A910" s="10">
        <v>909</v>
      </c>
      <c r="B910" s="3" t="s">
        <v>10</v>
      </c>
      <c r="C910" s="2" t="s">
        <v>2400</v>
      </c>
      <c r="D910" s="2" t="s">
        <v>236</v>
      </c>
      <c r="E910" s="2" t="s">
        <v>2401</v>
      </c>
      <c r="F910" s="4">
        <v>69</v>
      </c>
      <c r="G910" s="10" t="str">
        <f t="shared" si="87"/>
        <v xml:space="preserve">2024/10 </v>
      </c>
      <c r="H910" s="10">
        <f t="shared" si="84"/>
        <v>199</v>
      </c>
      <c r="J910" t="s">
        <v>1372</v>
      </c>
      <c r="K910" t="s">
        <v>1371</v>
      </c>
      <c r="L910" t="s">
        <v>1352</v>
      </c>
      <c r="M910" s="8">
        <v>338</v>
      </c>
      <c r="N910" s="12">
        <f t="shared" si="85"/>
        <v>16.899999999999999</v>
      </c>
      <c r="O910" t="str">
        <f t="shared" si="88"/>
        <v xml:space="preserve">2024/01 </v>
      </c>
      <c r="P910">
        <f t="shared" si="89"/>
        <v>80</v>
      </c>
      <c r="Q910" t="str">
        <f>VLOOKUP(J910,'구매현황_2301-2603'!$E$2:$I$1312,5,0)</f>
        <v>Huizhou Fibercan Industrial Co.,Ltd</v>
      </c>
      <c r="R910">
        <f>VLOOKUP(Q910,리드타임!$B$3:$D$10,3,0)</f>
        <v>40</v>
      </c>
      <c r="S910">
        <f t="shared" si="86"/>
        <v>33.799999999999997</v>
      </c>
    </row>
    <row r="911" spans="1:19" ht="15.75">
      <c r="A911" s="10">
        <v>910</v>
      </c>
      <c r="B911" s="3" t="s">
        <v>10</v>
      </c>
      <c r="C911" s="2" t="s">
        <v>2402</v>
      </c>
      <c r="D911" s="2" t="s">
        <v>236</v>
      </c>
      <c r="E911" s="2" t="s">
        <v>2403</v>
      </c>
      <c r="F911" s="4">
        <v>10</v>
      </c>
      <c r="G911" s="10" t="str">
        <f t="shared" si="87"/>
        <v xml:space="preserve">2024/01 </v>
      </c>
      <c r="H911" s="10">
        <f t="shared" si="84"/>
        <v>57</v>
      </c>
      <c r="J911" t="s">
        <v>1373</v>
      </c>
      <c r="K911" t="s">
        <v>1362</v>
      </c>
      <c r="L911" t="s">
        <v>1374</v>
      </c>
      <c r="M911" s="8">
        <v>657</v>
      </c>
      <c r="N911" s="12">
        <f t="shared" si="85"/>
        <v>32.85</v>
      </c>
      <c r="O911" t="str">
        <f t="shared" si="88"/>
        <v xml:space="preserve">2024/07 </v>
      </c>
      <c r="P911">
        <f t="shared" si="89"/>
        <v>148</v>
      </c>
      <c r="Q911" t="str">
        <f>VLOOKUP(J911,'구매현황_2301-2603'!$E$2:$I$1312,5,0)</f>
        <v>Fiberwit Link Communication Co.,LTD</v>
      </c>
      <c r="R911">
        <f>VLOOKUP(Q911,리드타임!$B$3:$D$10,3,0)</f>
        <v>60</v>
      </c>
      <c r="S911">
        <f t="shared" si="86"/>
        <v>98.550000000000011</v>
      </c>
    </row>
    <row r="912" spans="1:19" ht="15.75">
      <c r="A912" s="10">
        <v>911</v>
      </c>
      <c r="B912" s="3" t="s">
        <v>10</v>
      </c>
      <c r="C912" s="2" t="s">
        <v>2404</v>
      </c>
      <c r="D912" s="2" t="s">
        <v>236</v>
      </c>
      <c r="E912" s="2" t="s">
        <v>2405</v>
      </c>
      <c r="F912" s="4">
        <v>10</v>
      </c>
      <c r="G912" s="10" t="str">
        <f t="shared" si="87"/>
        <v xml:space="preserve">2024/01 </v>
      </c>
      <c r="H912" s="10">
        <f t="shared" si="84"/>
        <v>89</v>
      </c>
      <c r="J912" t="s">
        <v>1375</v>
      </c>
      <c r="K912" t="s">
        <v>1353</v>
      </c>
      <c r="L912" t="s">
        <v>1374</v>
      </c>
      <c r="M912" s="8">
        <v>132</v>
      </c>
      <c r="N912" s="12">
        <f t="shared" si="85"/>
        <v>6.6</v>
      </c>
      <c r="O912" t="str">
        <f t="shared" si="88"/>
        <v xml:space="preserve">2024/01 </v>
      </c>
      <c r="P912">
        <f t="shared" si="89"/>
        <v>60</v>
      </c>
      <c r="Q912" t="e">
        <f>VLOOKUP(J912,'구매현황_2301-2603'!$E$2:$I$1312,5,0)</f>
        <v>#N/A</v>
      </c>
      <c r="R912" t="e">
        <f>VLOOKUP(Q912,리드타임!$B$3:$D$10,3,0)</f>
        <v>#N/A</v>
      </c>
      <c r="S912">
        <f t="shared" si="86"/>
        <v>29.699999999999996</v>
      </c>
    </row>
    <row r="913" spans="1:19" ht="15.75">
      <c r="A913" s="10">
        <v>912</v>
      </c>
      <c r="B913" s="3" t="s">
        <v>10</v>
      </c>
      <c r="C913" s="2" t="s">
        <v>2406</v>
      </c>
      <c r="D913" s="2" t="s">
        <v>236</v>
      </c>
      <c r="E913" s="2" t="s">
        <v>2407</v>
      </c>
      <c r="F913" s="4">
        <v>15</v>
      </c>
      <c r="G913" s="10" t="str">
        <f t="shared" si="87"/>
        <v xml:space="preserve">2024/01 </v>
      </c>
      <c r="H913" s="10">
        <f t="shared" si="84"/>
        <v>89</v>
      </c>
      <c r="J913" t="s">
        <v>1377</v>
      </c>
      <c r="K913" t="s">
        <v>1376</v>
      </c>
      <c r="L913" t="s">
        <v>1378</v>
      </c>
      <c r="M913" s="8">
        <v>180</v>
      </c>
      <c r="N913" s="12">
        <f t="shared" si="85"/>
        <v>9</v>
      </c>
      <c r="O913" t="str">
        <f t="shared" si="88"/>
        <v xml:space="preserve">2024/01 </v>
      </c>
      <c r="P913">
        <f t="shared" si="89"/>
        <v>70</v>
      </c>
      <c r="Q913" t="str">
        <f>VLOOKUP(J913,'구매현황_2301-2603'!$E$2:$I$1312,5,0)</f>
        <v>Huizhou Fibercan Industrial Co.,Ltd</v>
      </c>
      <c r="R913">
        <f>VLOOKUP(Q913,리드타임!$B$3:$D$10,3,0)</f>
        <v>40</v>
      </c>
      <c r="S913">
        <f t="shared" si="86"/>
        <v>18</v>
      </c>
    </row>
    <row r="914" spans="1:19" ht="15.75">
      <c r="A914" s="10">
        <v>913</v>
      </c>
      <c r="B914" s="3" t="s">
        <v>10</v>
      </c>
      <c r="C914" s="2" t="s">
        <v>2408</v>
      </c>
      <c r="D914" s="2" t="s">
        <v>236</v>
      </c>
      <c r="E914" s="2" t="s">
        <v>2409</v>
      </c>
      <c r="F914" s="4">
        <v>10</v>
      </c>
      <c r="G914" s="10" t="str">
        <f t="shared" si="87"/>
        <v xml:space="preserve">2024/05 </v>
      </c>
      <c r="H914" s="10">
        <f t="shared" si="84"/>
        <v>72</v>
      </c>
      <c r="J914" t="s">
        <v>1380</v>
      </c>
      <c r="K914" t="s">
        <v>1379</v>
      </c>
      <c r="L914" t="s">
        <v>1352</v>
      </c>
      <c r="M914" s="8">
        <v>27</v>
      </c>
      <c r="N914" s="12">
        <f t="shared" si="85"/>
        <v>1.35</v>
      </c>
      <c r="O914" t="str">
        <f t="shared" si="88"/>
        <v xml:space="preserve">2024/02 </v>
      </c>
      <c r="P914">
        <f t="shared" si="89"/>
        <v>24</v>
      </c>
      <c r="Q914" t="e">
        <f>VLOOKUP(J914,'구매현황_2301-2603'!$E$2:$I$1312,5,0)</f>
        <v>#N/A</v>
      </c>
      <c r="R914" t="e">
        <f>VLOOKUP(Q914,리드타임!$B$3:$D$10,3,0)</f>
        <v>#N/A</v>
      </c>
      <c r="S914">
        <f t="shared" si="86"/>
        <v>6.0750000000000002</v>
      </c>
    </row>
    <row r="915" spans="1:19" ht="15.75">
      <c r="A915" s="10">
        <v>914</v>
      </c>
      <c r="B915" s="3" t="s">
        <v>10</v>
      </c>
      <c r="C915" s="2" t="s">
        <v>2420</v>
      </c>
      <c r="D915" s="2" t="s">
        <v>2287</v>
      </c>
      <c r="E915" s="2" t="s">
        <v>2421</v>
      </c>
      <c r="F915" s="4">
        <v>10</v>
      </c>
      <c r="G915" s="10" t="str">
        <f t="shared" si="87"/>
        <v xml:space="preserve">2024/01 </v>
      </c>
      <c r="H915" s="10">
        <f t="shared" si="84"/>
        <v>20</v>
      </c>
      <c r="J915" t="s">
        <v>1382</v>
      </c>
      <c r="K915" t="s">
        <v>1381</v>
      </c>
      <c r="L915" t="s">
        <v>1352</v>
      </c>
      <c r="M915" s="8">
        <v>12</v>
      </c>
      <c r="N915" s="12">
        <f t="shared" si="85"/>
        <v>0.6</v>
      </c>
      <c r="O915" t="str">
        <f t="shared" si="88"/>
        <v xml:space="preserve">2024/03 </v>
      </c>
      <c r="P915">
        <f t="shared" si="89"/>
        <v>12</v>
      </c>
      <c r="Q915" t="str">
        <f>VLOOKUP(J915,'구매현황_2301-2603'!$E$2:$I$1312,5,0)</f>
        <v>Shenzhen Fibercan Optical Co., Ltd</v>
      </c>
      <c r="R915">
        <f>VLOOKUP(Q915,리드타임!$B$3:$D$10,3,0)</f>
        <v>40</v>
      </c>
      <c r="S915">
        <f t="shared" si="86"/>
        <v>1.2</v>
      </c>
    </row>
    <row r="916" spans="1:19" ht="15.75">
      <c r="A916" s="10">
        <v>915</v>
      </c>
      <c r="B916" s="3" t="s">
        <v>10</v>
      </c>
      <c r="C916" s="2" t="s">
        <v>2424</v>
      </c>
      <c r="D916" s="2" t="s">
        <v>2287</v>
      </c>
      <c r="E916" s="2" t="s">
        <v>2425</v>
      </c>
      <c r="F916" s="4">
        <v>10</v>
      </c>
      <c r="G916" s="10" t="str">
        <f t="shared" si="87"/>
        <v xml:space="preserve">2024/01 </v>
      </c>
      <c r="H916" s="10">
        <f t="shared" si="84"/>
        <v>20</v>
      </c>
      <c r="J916" t="s">
        <v>1383</v>
      </c>
      <c r="K916" t="s">
        <v>1345</v>
      </c>
      <c r="L916" t="s">
        <v>1374</v>
      </c>
      <c r="M916" s="8">
        <v>26</v>
      </c>
      <c r="N916" s="12">
        <f t="shared" si="85"/>
        <v>1.3</v>
      </c>
      <c r="O916" t="str">
        <f t="shared" si="88"/>
        <v xml:space="preserve">2024/01 </v>
      </c>
      <c r="P916">
        <f t="shared" si="89"/>
        <v>10</v>
      </c>
      <c r="Q916" t="str">
        <f>VLOOKUP(J916,'구매현황_2301-2603'!$E$2:$I$1312,5,0)</f>
        <v>Fiberwit Link Communication Co.,LTD</v>
      </c>
      <c r="R916">
        <f>VLOOKUP(Q916,리드타임!$B$3:$D$10,3,0)</f>
        <v>60</v>
      </c>
      <c r="S916">
        <f t="shared" si="86"/>
        <v>3.9000000000000004</v>
      </c>
    </row>
    <row r="917" spans="1:19" ht="15.75">
      <c r="A917" s="10">
        <v>916</v>
      </c>
      <c r="B917" s="3" t="s">
        <v>10</v>
      </c>
      <c r="C917" s="2" t="s">
        <v>2428</v>
      </c>
      <c r="D917" s="2" t="s">
        <v>2303</v>
      </c>
      <c r="E917" s="2" t="s">
        <v>2429</v>
      </c>
      <c r="F917" s="4">
        <v>10</v>
      </c>
      <c r="G917" s="10" t="str">
        <f t="shared" si="87"/>
        <v xml:space="preserve">2024/01 </v>
      </c>
      <c r="H917" s="10">
        <f t="shared" si="84"/>
        <v>20</v>
      </c>
      <c r="J917" t="s">
        <v>3519</v>
      </c>
      <c r="K917" t="s">
        <v>3518</v>
      </c>
      <c r="L917" t="s">
        <v>1352</v>
      </c>
      <c r="M917" s="8">
        <v>2</v>
      </c>
      <c r="N917" s="12">
        <f t="shared" si="85"/>
        <v>0.1</v>
      </c>
      <c r="O917" t="str">
        <f t="shared" si="88"/>
        <v xml:space="preserve">2024/01 </v>
      </c>
      <c r="P917">
        <f t="shared" si="89"/>
        <v>2</v>
      </c>
      <c r="Q917" t="e">
        <f>VLOOKUP(J917,'구매현황_2301-2603'!$E$2:$I$1312,5,0)</f>
        <v>#N/A</v>
      </c>
      <c r="R917" t="e">
        <f>VLOOKUP(Q917,리드타임!$B$3:$D$10,3,0)</f>
        <v>#N/A</v>
      </c>
      <c r="S917">
        <f t="shared" si="86"/>
        <v>0.45</v>
      </c>
    </row>
    <row r="918" spans="1:19" ht="15.75">
      <c r="A918" s="10">
        <v>917</v>
      </c>
      <c r="B918" s="3" t="s">
        <v>10</v>
      </c>
      <c r="C918" s="2" t="s">
        <v>2436</v>
      </c>
      <c r="D918" s="2" t="s">
        <v>267</v>
      </c>
      <c r="E918" s="2" t="s">
        <v>2437</v>
      </c>
      <c r="F918" s="4">
        <v>109</v>
      </c>
      <c r="G918" s="10" t="str">
        <f t="shared" si="87"/>
        <v xml:space="preserve">2025/02 </v>
      </c>
      <c r="H918" s="10">
        <f t="shared" si="84"/>
        <v>578</v>
      </c>
      <c r="J918" t="s">
        <v>1384</v>
      </c>
      <c r="K918" t="s">
        <v>1364</v>
      </c>
      <c r="L918" t="s">
        <v>73</v>
      </c>
      <c r="M918" s="8">
        <v>300</v>
      </c>
      <c r="N918" s="12">
        <f t="shared" si="85"/>
        <v>15</v>
      </c>
      <c r="O918" t="str">
        <f t="shared" si="88"/>
        <v xml:space="preserve">2024/01 </v>
      </c>
      <c r="P918">
        <f t="shared" si="89"/>
        <v>300</v>
      </c>
      <c r="Q918" t="e">
        <f>VLOOKUP(J918,'구매현황_2301-2603'!$E$2:$I$1312,5,0)</f>
        <v>#N/A</v>
      </c>
      <c r="R918" t="e">
        <f>VLOOKUP(Q918,리드타임!$B$3:$D$10,3,0)</f>
        <v>#N/A</v>
      </c>
      <c r="S918">
        <f t="shared" si="86"/>
        <v>67.5</v>
      </c>
    </row>
    <row r="919" spans="1:19" ht="15.75">
      <c r="A919" s="10">
        <v>918</v>
      </c>
      <c r="B919" s="3" t="s">
        <v>10</v>
      </c>
      <c r="C919" s="2" t="s">
        <v>2440</v>
      </c>
      <c r="D919" s="2" t="s">
        <v>267</v>
      </c>
      <c r="E919" s="2" t="s">
        <v>2441</v>
      </c>
      <c r="F919" s="4">
        <v>38</v>
      </c>
      <c r="G919" s="10" t="str">
        <f t="shared" si="87"/>
        <v xml:space="preserve">2025/02 </v>
      </c>
      <c r="H919" s="10">
        <f t="shared" si="84"/>
        <v>205</v>
      </c>
      <c r="J919" t="s">
        <v>3521</v>
      </c>
      <c r="K919" t="s">
        <v>3520</v>
      </c>
      <c r="L919" t="s">
        <v>1352</v>
      </c>
      <c r="M919" s="8">
        <v>44</v>
      </c>
      <c r="N919" s="12">
        <f t="shared" si="85"/>
        <v>2.2000000000000002</v>
      </c>
      <c r="O919" t="str">
        <f t="shared" si="88"/>
        <v xml:space="preserve">2024/02 </v>
      </c>
      <c r="P919">
        <f t="shared" si="89"/>
        <v>24</v>
      </c>
      <c r="Q919" t="e">
        <f>VLOOKUP(J919,'구매현황_2301-2603'!$E$2:$I$1312,5,0)</f>
        <v>#N/A</v>
      </c>
      <c r="R919" t="e">
        <f>VLOOKUP(Q919,리드타임!$B$3:$D$10,3,0)</f>
        <v>#N/A</v>
      </c>
      <c r="S919">
        <f t="shared" si="86"/>
        <v>9.9000000000000021</v>
      </c>
    </row>
    <row r="920" spans="1:19" ht="15.75">
      <c r="A920" s="10">
        <v>919</v>
      </c>
      <c r="B920" s="3" t="s">
        <v>10</v>
      </c>
      <c r="C920" s="2" t="s">
        <v>2442</v>
      </c>
      <c r="D920" s="2" t="s">
        <v>267</v>
      </c>
      <c r="E920" s="2" t="s">
        <v>2443</v>
      </c>
      <c r="F920" s="4">
        <v>54</v>
      </c>
      <c r="G920" s="10" t="str">
        <f t="shared" si="87"/>
        <v xml:space="preserve">2024/01 </v>
      </c>
      <c r="H920" s="10">
        <f t="shared" si="84"/>
        <v>160</v>
      </c>
      <c r="J920" t="s">
        <v>1386</v>
      </c>
      <c r="K920" t="s">
        <v>1385</v>
      </c>
      <c r="L920" t="s">
        <v>1387</v>
      </c>
      <c r="M920" s="8">
        <v>100</v>
      </c>
      <c r="N920" s="12">
        <f t="shared" si="85"/>
        <v>5</v>
      </c>
      <c r="O920" t="str">
        <f t="shared" si="88"/>
        <v xml:space="preserve">2024/01 </v>
      </c>
      <c r="P920">
        <f t="shared" si="89"/>
        <v>100</v>
      </c>
      <c r="Q920" t="e">
        <f>VLOOKUP(J920,'구매현황_2301-2603'!$E$2:$I$1312,5,0)</f>
        <v>#N/A</v>
      </c>
      <c r="R920" t="e">
        <f>VLOOKUP(Q920,리드타임!$B$3:$D$10,3,0)</f>
        <v>#N/A</v>
      </c>
      <c r="S920">
        <f t="shared" si="86"/>
        <v>22.5</v>
      </c>
    </row>
    <row r="921" spans="1:19" ht="15.75">
      <c r="A921" s="10">
        <v>920</v>
      </c>
      <c r="B921" s="3" t="s">
        <v>10</v>
      </c>
      <c r="C921" s="2" t="s">
        <v>2446</v>
      </c>
      <c r="D921" s="2" t="s">
        <v>267</v>
      </c>
      <c r="E921" s="2" t="s">
        <v>2447</v>
      </c>
      <c r="F921" s="4">
        <v>10</v>
      </c>
      <c r="G921" s="10" t="str">
        <f t="shared" si="87"/>
        <v xml:space="preserve">2024/01 </v>
      </c>
      <c r="H921" s="10">
        <f t="shared" si="84"/>
        <v>20</v>
      </c>
      <c r="J921" t="s">
        <v>1389</v>
      </c>
      <c r="K921" t="s">
        <v>1388</v>
      </c>
      <c r="L921" t="s">
        <v>1390</v>
      </c>
      <c r="M921" s="8">
        <v>127</v>
      </c>
      <c r="N921" s="12">
        <f t="shared" si="85"/>
        <v>6.35</v>
      </c>
      <c r="O921" t="str">
        <f t="shared" si="88"/>
        <v xml:space="preserve">2024/01 </v>
      </c>
      <c r="P921">
        <f t="shared" si="89"/>
        <v>50</v>
      </c>
      <c r="Q921" t="e">
        <f>VLOOKUP(J921,'구매현황_2301-2603'!$E$2:$I$1312,5,0)</f>
        <v>#N/A</v>
      </c>
      <c r="R921" t="e">
        <f>VLOOKUP(Q921,리드타임!$B$3:$D$10,3,0)</f>
        <v>#N/A</v>
      </c>
      <c r="S921">
        <f t="shared" si="86"/>
        <v>28.574999999999999</v>
      </c>
    </row>
    <row r="922" spans="1:19" ht="15.75">
      <c r="A922" s="10">
        <v>921</v>
      </c>
      <c r="B922" s="3" t="s">
        <v>10</v>
      </c>
      <c r="C922" s="2" t="s">
        <v>2461</v>
      </c>
      <c r="D922" s="2" t="s">
        <v>271</v>
      </c>
      <c r="E922" s="2" t="s">
        <v>2462</v>
      </c>
      <c r="F922" s="4">
        <v>10</v>
      </c>
      <c r="G922" s="10" t="str">
        <f t="shared" si="87"/>
        <v xml:space="preserve">2024/01 </v>
      </c>
      <c r="H922" s="10">
        <f t="shared" si="84"/>
        <v>135</v>
      </c>
      <c r="J922" t="s">
        <v>1392</v>
      </c>
      <c r="K922" t="s">
        <v>1391</v>
      </c>
      <c r="L922" t="s">
        <v>1390</v>
      </c>
      <c r="M922" s="8">
        <v>50</v>
      </c>
      <c r="N922" s="12">
        <f t="shared" si="85"/>
        <v>2.5</v>
      </c>
      <c r="O922" t="str">
        <f t="shared" si="88"/>
        <v xml:space="preserve">2024/01 </v>
      </c>
      <c r="P922">
        <f t="shared" si="89"/>
        <v>50</v>
      </c>
      <c r="Q922" t="e">
        <f>VLOOKUP(J922,'구매현황_2301-2603'!$E$2:$I$1312,5,0)</f>
        <v>#N/A</v>
      </c>
      <c r="R922" t="e">
        <f>VLOOKUP(Q922,리드타임!$B$3:$D$10,3,0)</f>
        <v>#N/A</v>
      </c>
      <c r="S922">
        <f t="shared" si="86"/>
        <v>11.25</v>
      </c>
    </row>
    <row r="923" spans="1:19" ht="15.75">
      <c r="A923" s="10">
        <v>922</v>
      </c>
      <c r="B923" s="3" t="s">
        <v>10</v>
      </c>
      <c r="C923" s="2" t="s">
        <v>2463</v>
      </c>
      <c r="D923" s="2" t="s">
        <v>271</v>
      </c>
      <c r="E923" s="2" t="s">
        <v>2464</v>
      </c>
      <c r="F923" s="4">
        <v>20</v>
      </c>
      <c r="G923" s="10" t="str">
        <f t="shared" si="87"/>
        <v xml:space="preserve">2025/03 </v>
      </c>
      <c r="H923" s="10">
        <f t="shared" si="84"/>
        <v>324</v>
      </c>
      <c r="J923" t="s">
        <v>1394</v>
      </c>
      <c r="K923" t="s">
        <v>1393</v>
      </c>
      <c r="L923" t="s">
        <v>1352</v>
      </c>
      <c r="M923" s="8">
        <v>14</v>
      </c>
      <c r="N923" s="12">
        <f t="shared" si="85"/>
        <v>0.7</v>
      </c>
      <c r="O923" t="str">
        <f t="shared" si="88"/>
        <v xml:space="preserve">2024/01 </v>
      </c>
      <c r="P923">
        <f t="shared" si="89"/>
        <v>8</v>
      </c>
      <c r="Q923" t="e">
        <f>VLOOKUP(J923,'구매현황_2301-2603'!$E$2:$I$1312,5,0)</f>
        <v>#N/A</v>
      </c>
      <c r="R923" t="e">
        <f>VLOOKUP(Q923,리드타임!$B$3:$D$10,3,0)</f>
        <v>#N/A</v>
      </c>
      <c r="S923">
        <f t="shared" si="86"/>
        <v>3.1499999999999995</v>
      </c>
    </row>
    <row r="924" spans="1:19" ht="15.75">
      <c r="A924" s="10">
        <v>923</v>
      </c>
      <c r="B924" s="3" t="s">
        <v>10</v>
      </c>
      <c r="C924" s="2" t="s">
        <v>2465</v>
      </c>
      <c r="D924" s="2" t="s">
        <v>271</v>
      </c>
      <c r="E924" s="2" t="s">
        <v>2466</v>
      </c>
      <c r="F924" s="4">
        <v>40</v>
      </c>
      <c r="G924" s="10" t="str">
        <f t="shared" si="87"/>
        <v xml:space="preserve">2024/05 </v>
      </c>
      <c r="H924" s="10">
        <f t="shared" si="84"/>
        <v>214</v>
      </c>
      <c r="J924" t="s">
        <v>3522</v>
      </c>
      <c r="K924" t="s">
        <v>1353</v>
      </c>
      <c r="L924" t="s">
        <v>3523</v>
      </c>
      <c r="M924" s="8">
        <v>4</v>
      </c>
      <c r="N924" s="12">
        <f t="shared" si="85"/>
        <v>0.2</v>
      </c>
      <c r="O924" t="str">
        <f t="shared" si="88"/>
        <v xml:space="preserve">2024/01 </v>
      </c>
      <c r="P924">
        <f t="shared" si="89"/>
        <v>4</v>
      </c>
      <c r="Q924" t="e">
        <f>VLOOKUP(J924,'구매현황_2301-2603'!$E$2:$I$1312,5,0)</f>
        <v>#N/A</v>
      </c>
      <c r="R924" t="e">
        <f>VLOOKUP(Q924,리드타임!$B$3:$D$10,3,0)</f>
        <v>#N/A</v>
      </c>
      <c r="S924">
        <f t="shared" si="86"/>
        <v>0.9</v>
      </c>
    </row>
    <row r="925" spans="1:19" ht="15.75">
      <c r="A925" s="10">
        <v>924</v>
      </c>
      <c r="B925" s="3" t="s">
        <v>10</v>
      </c>
      <c r="C925" s="2" t="s">
        <v>2467</v>
      </c>
      <c r="D925" s="2" t="s">
        <v>271</v>
      </c>
      <c r="E925" s="2" t="s">
        <v>2468</v>
      </c>
      <c r="F925" s="4">
        <v>9</v>
      </c>
      <c r="G925" s="10" t="str">
        <f t="shared" si="87"/>
        <v xml:space="preserve">2024/01 </v>
      </c>
      <c r="H925" s="10">
        <f t="shared" si="84"/>
        <v>130</v>
      </c>
      <c r="J925" t="s">
        <v>1396</v>
      </c>
      <c r="K925" t="s">
        <v>1395</v>
      </c>
      <c r="L925" t="s">
        <v>1342</v>
      </c>
      <c r="M925" s="8">
        <v>46</v>
      </c>
      <c r="N925" s="12">
        <f t="shared" si="85"/>
        <v>2.2999999999999998</v>
      </c>
      <c r="O925" t="str">
        <f t="shared" si="88"/>
        <v xml:space="preserve">2024/01 </v>
      </c>
      <c r="P925">
        <f t="shared" si="89"/>
        <v>30</v>
      </c>
      <c r="Q925" t="e">
        <f>VLOOKUP(J925,'구매현황_2301-2603'!$E$2:$I$1312,5,0)</f>
        <v>#N/A</v>
      </c>
      <c r="R925" t="e">
        <f>VLOOKUP(Q925,리드타임!$B$3:$D$10,3,0)</f>
        <v>#N/A</v>
      </c>
      <c r="S925">
        <f t="shared" si="86"/>
        <v>10.35</v>
      </c>
    </row>
    <row r="926" spans="1:19" ht="15.75">
      <c r="A926" s="10">
        <v>925</v>
      </c>
      <c r="B926" s="3" t="s">
        <v>10</v>
      </c>
      <c r="C926" s="2" t="s">
        <v>2473</v>
      </c>
      <c r="D926" s="2" t="s">
        <v>264</v>
      </c>
      <c r="E926" s="2" t="s">
        <v>2474</v>
      </c>
      <c r="F926" s="4">
        <v>2197</v>
      </c>
      <c r="G926" s="10" t="str">
        <f t="shared" si="87"/>
        <v xml:space="preserve">2024/04 </v>
      </c>
      <c r="H926" s="10">
        <f t="shared" si="84"/>
        <v>2197</v>
      </c>
      <c r="J926" t="s">
        <v>1398</v>
      </c>
      <c r="K926" t="s">
        <v>1397</v>
      </c>
      <c r="L926" t="s">
        <v>1359</v>
      </c>
      <c r="M926" s="8">
        <v>322</v>
      </c>
      <c r="N926" s="12">
        <f t="shared" si="85"/>
        <v>16.100000000000001</v>
      </c>
      <c r="O926" t="str">
        <f t="shared" si="88"/>
        <v xml:space="preserve">2024/10 </v>
      </c>
      <c r="P926">
        <f t="shared" si="89"/>
        <v>192</v>
      </c>
      <c r="Q926" t="e">
        <f>VLOOKUP(J926,'구매현황_2301-2603'!$E$2:$I$1312,5,0)</f>
        <v>#N/A</v>
      </c>
      <c r="R926" t="e">
        <f>VLOOKUP(Q926,리드타임!$B$3:$D$10,3,0)</f>
        <v>#N/A</v>
      </c>
      <c r="S926">
        <f t="shared" si="86"/>
        <v>72.45</v>
      </c>
    </row>
    <row r="927" spans="1:19" ht="15.75">
      <c r="A927" s="10">
        <v>926</v>
      </c>
      <c r="B927" s="3" t="s">
        <v>10</v>
      </c>
      <c r="C927" s="2" t="s">
        <v>2479</v>
      </c>
      <c r="D927" s="2" t="s">
        <v>264</v>
      </c>
      <c r="E927" s="2" t="s">
        <v>2480</v>
      </c>
      <c r="F927" s="4">
        <v>1525</v>
      </c>
      <c r="G927" s="10" t="str">
        <f t="shared" si="87"/>
        <v xml:space="preserve">2024/04 </v>
      </c>
      <c r="H927" s="10">
        <f t="shared" si="84"/>
        <v>1525</v>
      </c>
      <c r="J927" t="s">
        <v>1400</v>
      </c>
      <c r="K927" t="s">
        <v>1399</v>
      </c>
      <c r="L927" t="s">
        <v>1368</v>
      </c>
      <c r="M927" s="8">
        <v>301</v>
      </c>
      <c r="N927" s="12">
        <f t="shared" si="85"/>
        <v>15.05</v>
      </c>
      <c r="O927" t="str">
        <f t="shared" si="88"/>
        <v xml:space="preserve">2024/03 </v>
      </c>
      <c r="P927">
        <f t="shared" si="89"/>
        <v>101</v>
      </c>
      <c r="Q927" t="e">
        <f>VLOOKUP(J927,'구매현황_2301-2603'!$E$2:$I$1312,5,0)</f>
        <v>#N/A</v>
      </c>
      <c r="R927" t="e">
        <f>VLOOKUP(Q927,리드타임!$B$3:$D$10,3,0)</f>
        <v>#N/A</v>
      </c>
      <c r="S927">
        <f t="shared" si="86"/>
        <v>67.725000000000009</v>
      </c>
    </row>
    <row r="928" spans="1:19" ht="15.75">
      <c r="A928" s="10">
        <v>927</v>
      </c>
      <c r="B928" s="3" t="s">
        <v>10</v>
      </c>
      <c r="C928" s="2" t="s">
        <v>2481</v>
      </c>
      <c r="D928" s="2" t="s">
        <v>264</v>
      </c>
      <c r="E928" s="2" t="s">
        <v>2439</v>
      </c>
      <c r="F928" s="4">
        <v>10</v>
      </c>
      <c r="G928" s="10" t="str">
        <f t="shared" si="87"/>
        <v xml:space="preserve">2024/01 </v>
      </c>
      <c r="H928" s="10">
        <f t="shared" si="84"/>
        <v>40</v>
      </c>
      <c r="J928" t="s">
        <v>3524</v>
      </c>
      <c r="K928" t="s">
        <v>1371</v>
      </c>
      <c r="L928" t="s">
        <v>1390</v>
      </c>
      <c r="M928" s="8">
        <v>40</v>
      </c>
      <c r="N928" s="12">
        <f t="shared" si="85"/>
        <v>2</v>
      </c>
      <c r="O928" t="str">
        <f t="shared" si="88"/>
        <v xml:space="preserve">2024/01 </v>
      </c>
      <c r="P928">
        <f t="shared" si="89"/>
        <v>40</v>
      </c>
      <c r="Q928" t="e">
        <f>VLOOKUP(J928,'구매현황_2301-2603'!$E$2:$I$1312,5,0)</f>
        <v>#N/A</v>
      </c>
      <c r="R928" t="e">
        <f>VLOOKUP(Q928,리드타임!$B$3:$D$10,3,0)</f>
        <v>#N/A</v>
      </c>
      <c r="S928">
        <f t="shared" si="86"/>
        <v>9</v>
      </c>
    </row>
    <row r="929" spans="1:19" ht="15.75">
      <c r="A929" s="10">
        <v>928</v>
      </c>
      <c r="B929" s="3" t="s">
        <v>10</v>
      </c>
      <c r="C929" s="2" t="s">
        <v>2482</v>
      </c>
      <c r="D929" s="2" t="s">
        <v>264</v>
      </c>
      <c r="E929" s="2" t="s">
        <v>2483</v>
      </c>
      <c r="F929" s="4">
        <v>30</v>
      </c>
      <c r="G929" s="10" t="str">
        <f t="shared" si="87"/>
        <v xml:space="preserve">2024/01 </v>
      </c>
      <c r="H929" s="10">
        <f t="shared" si="84"/>
        <v>40</v>
      </c>
      <c r="J929" t="s">
        <v>1402</v>
      </c>
      <c r="K929" t="s">
        <v>1401</v>
      </c>
      <c r="L929" t="s">
        <v>433</v>
      </c>
      <c r="M929" s="8">
        <v>100</v>
      </c>
      <c r="N929" s="12">
        <f t="shared" si="85"/>
        <v>5</v>
      </c>
      <c r="O929" t="str">
        <f t="shared" si="88"/>
        <v xml:space="preserve">2024/01 </v>
      </c>
      <c r="P929">
        <f t="shared" si="89"/>
        <v>100</v>
      </c>
      <c r="Q929" t="e">
        <f>VLOOKUP(J929,'구매현황_2301-2603'!$E$2:$I$1312,5,0)</f>
        <v>#N/A</v>
      </c>
      <c r="R929" t="e">
        <f>VLOOKUP(Q929,리드타임!$B$3:$D$10,3,0)</f>
        <v>#N/A</v>
      </c>
      <c r="S929">
        <f t="shared" si="86"/>
        <v>22.5</v>
      </c>
    </row>
    <row r="930" spans="1:19" ht="15.75">
      <c r="A930" s="10">
        <v>929</v>
      </c>
      <c r="B930" s="3" t="s">
        <v>10</v>
      </c>
      <c r="C930" s="2" t="s">
        <v>2484</v>
      </c>
      <c r="D930" s="2" t="s">
        <v>264</v>
      </c>
      <c r="E930" s="2" t="s">
        <v>2485</v>
      </c>
      <c r="F930" s="4">
        <v>987</v>
      </c>
      <c r="G930" s="10" t="str">
        <f t="shared" si="87"/>
        <v xml:space="preserve">2024/04 </v>
      </c>
      <c r="H930" s="10">
        <f t="shared" si="84"/>
        <v>987</v>
      </c>
      <c r="J930" t="s">
        <v>3525</v>
      </c>
      <c r="K930" t="s">
        <v>1401</v>
      </c>
      <c r="L930" t="s">
        <v>52</v>
      </c>
      <c r="M930" s="8">
        <v>600</v>
      </c>
      <c r="N930" s="12">
        <f t="shared" si="85"/>
        <v>30</v>
      </c>
      <c r="O930" t="str">
        <f t="shared" si="88"/>
        <v xml:space="preserve">2024/02 </v>
      </c>
      <c r="P930">
        <f t="shared" si="89"/>
        <v>400</v>
      </c>
      <c r="Q930" t="e">
        <f>VLOOKUP(J930,'구매현황_2301-2603'!$E$2:$I$1312,5,0)</f>
        <v>#N/A</v>
      </c>
      <c r="R930" t="e">
        <f>VLOOKUP(Q930,리드타임!$B$3:$D$10,3,0)</f>
        <v>#N/A</v>
      </c>
      <c r="S930">
        <f t="shared" si="86"/>
        <v>135</v>
      </c>
    </row>
    <row r="931" spans="1:19" ht="15.75">
      <c r="A931" s="10">
        <v>930</v>
      </c>
      <c r="B931" s="3" t="s">
        <v>10</v>
      </c>
      <c r="C931" s="2" t="s">
        <v>2486</v>
      </c>
      <c r="D931" s="2" t="s">
        <v>264</v>
      </c>
      <c r="E931" s="2" t="s">
        <v>2487</v>
      </c>
      <c r="F931" s="4">
        <v>309</v>
      </c>
      <c r="G931" s="10" t="str">
        <f t="shared" si="87"/>
        <v xml:space="preserve">2024/07 </v>
      </c>
      <c r="H931" s="10">
        <f t="shared" si="84"/>
        <v>488</v>
      </c>
      <c r="J931" t="s">
        <v>3526</v>
      </c>
      <c r="K931" t="s">
        <v>1401</v>
      </c>
      <c r="L931" t="s">
        <v>104</v>
      </c>
      <c r="M931" s="8">
        <v>530</v>
      </c>
      <c r="N931" s="12">
        <f t="shared" si="85"/>
        <v>26.5</v>
      </c>
      <c r="O931" t="str">
        <f t="shared" si="88"/>
        <v xml:space="preserve">2024/02 </v>
      </c>
      <c r="P931">
        <f t="shared" si="89"/>
        <v>400</v>
      </c>
      <c r="Q931" t="e">
        <f>VLOOKUP(J931,'구매현황_2301-2603'!$E$2:$I$1312,5,0)</f>
        <v>#N/A</v>
      </c>
      <c r="R931" t="e">
        <f>VLOOKUP(Q931,리드타임!$B$3:$D$10,3,0)</f>
        <v>#N/A</v>
      </c>
      <c r="S931">
        <f t="shared" si="86"/>
        <v>119.25</v>
      </c>
    </row>
    <row r="932" spans="1:19" ht="15.75">
      <c r="A932" s="10">
        <v>931</v>
      </c>
      <c r="B932" s="3" t="s">
        <v>10</v>
      </c>
      <c r="C932" s="2" t="s">
        <v>2488</v>
      </c>
      <c r="D932" s="2" t="s">
        <v>264</v>
      </c>
      <c r="E932" s="2" t="s">
        <v>2489</v>
      </c>
      <c r="F932" s="4">
        <v>70</v>
      </c>
      <c r="G932" s="10" t="str">
        <f t="shared" si="87"/>
        <v xml:space="preserve">2024/02 </v>
      </c>
      <c r="H932" s="10">
        <f t="shared" si="84"/>
        <v>400</v>
      </c>
      <c r="L932" t="s">
        <v>5734</v>
      </c>
      <c r="M932" s="8">
        <v>4</v>
      </c>
      <c r="N932" s="12">
        <f t="shared" si="85"/>
        <v>0.2</v>
      </c>
      <c r="O932" t="e">
        <f t="shared" si="88"/>
        <v>#N/A</v>
      </c>
      <c r="P932" t="e">
        <f t="shared" si="89"/>
        <v>#N/A</v>
      </c>
      <c r="Q932" t="e">
        <f>VLOOKUP(J932,'구매현황_2301-2603'!$E$2:$I$1312,5,0)</f>
        <v>#N/A</v>
      </c>
      <c r="R932" t="e">
        <f>VLOOKUP(Q932,리드타임!$B$3:$D$10,3,0)</f>
        <v>#N/A</v>
      </c>
      <c r="S932">
        <f t="shared" si="86"/>
        <v>0.9</v>
      </c>
    </row>
    <row r="933" spans="1:19" ht="15.75">
      <c r="A933" s="10">
        <v>932</v>
      </c>
      <c r="B933" s="3" t="s">
        <v>10</v>
      </c>
      <c r="C933" s="2" t="s">
        <v>2490</v>
      </c>
      <c r="D933" s="2" t="s">
        <v>264</v>
      </c>
      <c r="E933" s="2" t="s">
        <v>2491</v>
      </c>
      <c r="F933" s="4">
        <v>50</v>
      </c>
      <c r="G933" s="10" t="str">
        <f t="shared" si="87"/>
        <v xml:space="preserve">2024/02 </v>
      </c>
      <c r="H933" s="10">
        <f t="shared" si="84"/>
        <v>245</v>
      </c>
      <c r="J933" t="s">
        <v>1403</v>
      </c>
      <c r="K933" t="s">
        <v>1401</v>
      </c>
      <c r="L933" t="s">
        <v>73</v>
      </c>
      <c r="M933" s="8">
        <v>260</v>
      </c>
      <c r="N933" s="12">
        <f t="shared" si="85"/>
        <v>13</v>
      </c>
      <c r="O933" t="str">
        <f t="shared" si="88"/>
        <v xml:space="preserve">2024/01 </v>
      </c>
      <c r="P933">
        <f t="shared" si="89"/>
        <v>250</v>
      </c>
      <c r="Q933" t="e">
        <f>VLOOKUP(J933,'구매현황_2301-2603'!$E$2:$I$1312,5,0)</f>
        <v>#N/A</v>
      </c>
      <c r="R933" t="e">
        <f>VLOOKUP(Q933,리드타임!$B$3:$D$10,3,0)</f>
        <v>#N/A</v>
      </c>
      <c r="S933">
        <f t="shared" si="86"/>
        <v>58.5</v>
      </c>
    </row>
    <row r="934" spans="1:19" ht="15.75">
      <c r="A934" s="10">
        <v>933</v>
      </c>
      <c r="B934" s="3" t="s">
        <v>10</v>
      </c>
      <c r="C934" s="2" t="s">
        <v>2492</v>
      </c>
      <c r="D934" s="2" t="s">
        <v>264</v>
      </c>
      <c r="E934" s="2" t="s">
        <v>2493</v>
      </c>
      <c r="F934" s="4">
        <v>43</v>
      </c>
      <c r="G934" s="10" t="str">
        <f t="shared" si="87"/>
        <v xml:space="preserve">2024/02 </v>
      </c>
      <c r="H934" s="10">
        <f t="shared" si="84"/>
        <v>230</v>
      </c>
      <c r="L934" t="s">
        <v>5751</v>
      </c>
      <c r="M934" s="8">
        <v>8</v>
      </c>
      <c r="N934" s="12">
        <f t="shared" si="85"/>
        <v>0.4</v>
      </c>
      <c r="O934" t="e">
        <f t="shared" si="88"/>
        <v>#N/A</v>
      </c>
      <c r="P934" t="e">
        <f t="shared" si="89"/>
        <v>#N/A</v>
      </c>
      <c r="Q934" t="e">
        <f>VLOOKUP(J934,'구매현황_2301-2603'!$E$2:$I$1312,5,0)</f>
        <v>#N/A</v>
      </c>
      <c r="R934" t="e">
        <f>VLOOKUP(Q934,리드타임!$B$3:$D$10,3,0)</f>
        <v>#N/A</v>
      </c>
      <c r="S934">
        <f t="shared" si="86"/>
        <v>1.8</v>
      </c>
    </row>
    <row r="935" spans="1:19" ht="15.75">
      <c r="A935" s="10">
        <v>934</v>
      </c>
      <c r="B935" s="3" t="s">
        <v>10</v>
      </c>
      <c r="C935" s="2" t="s">
        <v>2494</v>
      </c>
      <c r="D935" s="2" t="s">
        <v>264</v>
      </c>
      <c r="E935" s="2" t="s">
        <v>2495</v>
      </c>
      <c r="F935" s="4">
        <v>384</v>
      </c>
      <c r="G935" s="10" t="str">
        <f t="shared" si="87"/>
        <v xml:space="preserve">2025/02 </v>
      </c>
      <c r="H935" s="10">
        <f t="shared" si="84"/>
        <v>585</v>
      </c>
      <c r="J935" t="s">
        <v>3527</v>
      </c>
      <c r="K935" t="s">
        <v>1401</v>
      </c>
      <c r="L935" t="s">
        <v>54</v>
      </c>
      <c r="M935" s="8">
        <v>50</v>
      </c>
      <c r="N935" s="12">
        <f t="shared" si="85"/>
        <v>2.5</v>
      </c>
      <c r="O935" t="str">
        <f t="shared" si="88"/>
        <v xml:space="preserve">2024/01 </v>
      </c>
      <c r="P935">
        <f t="shared" si="89"/>
        <v>50</v>
      </c>
      <c r="Q935" t="e">
        <f>VLOOKUP(J935,'구매현황_2301-2603'!$E$2:$I$1312,5,0)</f>
        <v>#N/A</v>
      </c>
      <c r="R935" t="e">
        <f>VLOOKUP(Q935,리드타임!$B$3:$D$10,3,0)</f>
        <v>#N/A</v>
      </c>
      <c r="S935">
        <f t="shared" si="86"/>
        <v>11.25</v>
      </c>
    </row>
    <row r="936" spans="1:19" ht="15.75">
      <c r="A936" s="10">
        <v>935</v>
      </c>
      <c r="B936" s="3" t="s">
        <v>10</v>
      </c>
      <c r="C936" s="2" t="s">
        <v>2496</v>
      </c>
      <c r="D936" s="2" t="s">
        <v>264</v>
      </c>
      <c r="E936" s="2" t="s">
        <v>2497</v>
      </c>
      <c r="F936" s="4">
        <v>30</v>
      </c>
      <c r="G936" s="10" t="str">
        <f t="shared" si="87"/>
        <v xml:space="preserve">2024/01 </v>
      </c>
      <c r="H936" s="10">
        <f t="shared" si="84"/>
        <v>95</v>
      </c>
      <c r="J936" t="s">
        <v>3528</v>
      </c>
      <c r="K936" t="s">
        <v>1401</v>
      </c>
      <c r="L936" t="s">
        <v>184</v>
      </c>
      <c r="M936" s="8">
        <v>13</v>
      </c>
      <c r="N936" s="12">
        <f t="shared" si="85"/>
        <v>0.65</v>
      </c>
      <c r="O936" t="str">
        <f t="shared" si="88"/>
        <v xml:space="preserve">2024/01 </v>
      </c>
      <c r="P936">
        <f t="shared" si="89"/>
        <v>13</v>
      </c>
      <c r="Q936" t="e">
        <f>VLOOKUP(J936,'구매현황_2301-2603'!$E$2:$I$1312,5,0)</f>
        <v>#N/A</v>
      </c>
      <c r="R936" t="e">
        <f>VLOOKUP(Q936,리드타임!$B$3:$D$10,3,0)</f>
        <v>#N/A</v>
      </c>
      <c r="S936">
        <f t="shared" si="86"/>
        <v>2.9250000000000003</v>
      </c>
    </row>
    <row r="937" spans="1:19" ht="15.75">
      <c r="A937" s="10">
        <v>936</v>
      </c>
      <c r="B937" s="3" t="s">
        <v>10</v>
      </c>
      <c r="C937" s="2" t="s">
        <v>2498</v>
      </c>
      <c r="D937" s="2" t="s">
        <v>264</v>
      </c>
      <c r="E937" s="2" t="s">
        <v>2328</v>
      </c>
      <c r="F937" s="4">
        <v>20</v>
      </c>
      <c r="G937" s="10" t="str">
        <f t="shared" si="87"/>
        <v xml:space="preserve">2024/04 </v>
      </c>
      <c r="H937" s="10">
        <f t="shared" si="84"/>
        <v>26</v>
      </c>
      <c r="J937" t="s">
        <v>1404</v>
      </c>
      <c r="K937" t="s">
        <v>1401</v>
      </c>
      <c r="L937" t="s">
        <v>56</v>
      </c>
      <c r="M937" s="8">
        <v>55</v>
      </c>
      <c r="N937" s="12">
        <f t="shared" si="85"/>
        <v>2.75</v>
      </c>
      <c r="O937" t="str">
        <f t="shared" si="88"/>
        <v xml:space="preserve">2024/01 </v>
      </c>
      <c r="P937">
        <f t="shared" si="89"/>
        <v>50</v>
      </c>
      <c r="Q937" t="e">
        <f>VLOOKUP(J937,'구매현황_2301-2603'!$E$2:$I$1312,5,0)</f>
        <v>#N/A</v>
      </c>
      <c r="R937" t="e">
        <f>VLOOKUP(Q937,리드타임!$B$3:$D$10,3,0)</f>
        <v>#N/A</v>
      </c>
      <c r="S937">
        <f t="shared" si="86"/>
        <v>12.375000000000002</v>
      </c>
    </row>
    <row r="938" spans="1:19" ht="15.75">
      <c r="A938" s="10">
        <v>937</v>
      </c>
      <c r="B938" s="3" t="s">
        <v>10</v>
      </c>
      <c r="C938" s="2" t="s">
        <v>2501</v>
      </c>
      <c r="D938" s="2" t="s">
        <v>264</v>
      </c>
      <c r="E938" s="2" t="s">
        <v>2454</v>
      </c>
      <c r="F938" s="4">
        <v>15</v>
      </c>
      <c r="G938" s="10" t="str">
        <f t="shared" si="87"/>
        <v xml:space="preserve">2024/01 </v>
      </c>
      <c r="H938" s="10">
        <f t="shared" si="84"/>
        <v>22</v>
      </c>
      <c r="J938" t="s">
        <v>3529</v>
      </c>
      <c r="K938" t="s">
        <v>1401</v>
      </c>
      <c r="L938" t="s">
        <v>58</v>
      </c>
      <c r="M938" s="8">
        <v>10</v>
      </c>
      <c r="N938" s="12">
        <f t="shared" si="85"/>
        <v>0.5</v>
      </c>
      <c r="O938" t="str">
        <f t="shared" si="88"/>
        <v xml:space="preserve">2024/01 </v>
      </c>
      <c r="P938">
        <f t="shared" si="89"/>
        <v>10</v>
      </c>
      <c r="Q938" t="e">
        <f>VLOOKUP(J938,'구매현황_2301-2603'!$E$2:$I$1312,5,0)</f>
        <v>#N/A</v>
      </c>
      <c r="R938" t="e">
        <f>VLOOKUP(Q938,리드타임!$B$3:$D$10,3,0)</f>
        <v>#N/A</v>
      </c>
      <c r="S938">
        <f t="shared" si="86"/>
        <v>2.25</v>
      </c>
    </row>
    <row r="939" spans="1:19" ht="15.75">
      <c r="A939" s="10">
        <v>938</v>
      </c>
      <c r="B939" s="3" t="s">
        <v>10</v>
      </c>
      <c r="C939" s="2" t="s">
        <v>2503</v>
      </c>
      <c r="D939" s="2" t="s">
        <v>264</v>
      </c>
      <c r="E939" s="2" t="s">
        <v>2504</v>
      </c>
      <c r="F939" s="4">
        <v>149</v>
      </c>
      <c r="G939" s="10" t="str">
        <f t="shared" si="87"/>
        <v xml:space="preserve">2024/02 </v>
      </c>
      <c r="H939" s="10">
        <f t="shared" si="84"/>
        <v>230</v>
      </c>
      <c r="J939" t="s">
        <v>1406</v>
      </c>
      <c r="K939" t="s">
        <v>1405</v>
      </c>
      <c r="L939" t="s">
        <v>1352</v>
      </c>
      <c r="M939" s="8">
        <v>20</v>
      </c>
      <c r="N939" s="12">
        <f t="shared" si="85"/>
        <v>1</v>
      </c>
      <c r="O939" t="str">
        <f t="shared" si="88"/>
        <v xml:space="preserve">2024/01 </v>
      </c>
      <c r="P939">
        <f t="shared" si="89"/>
        <v>20</v>
      </c>
      <c r="Q939" t="e">
        <f>VLOOKUP(J939,'구매현황_2301-2603'!$E$2:$I$1312,5,0)</f>
        <v>#N/A</v>
      </c>
      <c r="R939" t="e">
        <f>VLOOKUP(Q939,리드타임!$B$3:$D$10,3,0)</f>
        <v>#N/A</v>
      </c>
      <c r="S939">
        <f t="shared" si="86"/>
        <v>4.5</v>
      </c>
    </row>
    <row r="940" spans="1:19" ht="15.75">
      <c r="A940" s="10">
        <v>939</v>
      </c>
      <c r="B940" s="3" t="s">
        <v>10</v>
      </c>
      <c r="C940" s="2" t="s">
        <v>2507</v>
      </c>
      <c r="D940" s="2" t="s">
        <v>264</v>
      </c>
      <c r="E940" s="2" t="s">
        <v>2508</v>
      </c>
      <c r="F940" s="4">
        <v>10</v>
      </c>
      <c r="G940" s="10" t="str">
        <f t="shared" si="87"/>
        <v xml:space="preserve">2024/01 </v>
      </c>
      <c r="H940" s="10">
        <f t="shared" si="84"/>
        <v>1000</v>
      </c>
      <c r="J940" t="s">
        <v>1407</v>
      </c>
      <c r="K940" t="s">
        <v>1405</v>
      </c>
      <c r="L940" t="s">
        <v>52</v>
      </c>
      <c r="M940" s="8">
        <v>10</v>
      </c>
      <c r="N940" s="12">
        <f t="shared" si="85"/>
        <v>0.5</v>
      </c>
      <c r="O940" t="str">
        <f t="shared" si="88"/>
        <v xml:space="preserve">2024/01 </v>
      </c>
      <c r="P940">
        <f t="shared" si="89"/>
        <v>10</v>
      </c>
      <c r="Q940" t="e">
        <f>VLOOKUP(J940,'구매현황_2301-2603'!$E$2:$I$1312,5,0)</f>
        <v>#N/A</v>
      </c>
      <c r="R940" t="e">
        <f>VLOOKUP(Q940,리드타임!$B$3:$D$10,3,0)</f>
        <v>#N/A</v>
      </c>
      <c r="S940">
        <f t="shared" si="86"/>
        <v>2.25</v>
      </c>
    </row>
    <row r="941" spans="1:19" ht="15.75">
      <c r="A941" s="10">
        <v>940</v>
      </c>
      <c r="B941" s="3" t="s">
        <v>10</v>
      </c>
      <c r="C941" s="2" t="s">
        <v>2509</v>
      </c>
      <c r="D941" s="2" t="s">
        <v>264</v>
      </c>
      <c r="E941" s="2" t="s">
        <v>2510</v>
      </c>
      <c r="F941" s="4">
        <v>150</v>
      </c>
      <c r="G941" s="10" t="str">
        <f t="shared" si="87"/>
        <v xml:space="preserve">2024/04 </v>
      </c>
      <c r="H941" s="10">
        <f t="shared" si="84"/>
        <v>195</v>
      </c>
      <c r="J941" t="s">
        <v>1408</v>
      </c>
      <c r="K941" t="s">
        <v>1405</v>
      </c>
      <c r="L941" t="s">
        <v>104</v>
      </c>
      <c r="M941" s="8">
        <v>10</v>
      </c>
      <c r="N941" s="12">
        <f t="shared" si="85"/>
        <v>0.5</v>
      </c>
      <c r="O941" t="str">
        <f t="shared" si="88"/>
        <v xml:space="preserve">2024/01 </v>
      </c>
      <c r="P941">
        <f t="shared" si="89"/>
        <v>10</v>
      </c>
      <c r="Q941" t="e">
        <f>VLOOKUP(J941,'구매현황_2301-2603'!$E$2:$I$1312,5,0)</f>
        <v>#N/A</v>
      </c>
      <c r="R941" t="e">
        <f>VLOOKUP(Q941,리드타임!$B$3:$D$10,3,0)</f>
        <v>#N/A</v>
      </c>
      <c r="S941">
        <f t="shared" si="86"/>
        <v>2.25</v>
      </c>
    </row>
    <row r="942" spans="1:19" ht="15.75">
      <c r="A942" s="10">
        <v>941</v>
      </c>
      <c r="B942" s="3" t="s">
        <v>10</v>
      </c>
      <c r="C942" s="2" t="s">
        <v>2511</v>
      </c>
      <c r="D942" s="2" t="s">
        <v>264</v>
      </c>
      <c r="E942" s="2" t="s">
        <v>2512</v>
      </c>
      <c r="F942" s="4">
        <v>8</v>
      </c>
      <c r="G942" s="10" t="str">
        <f t="shared" si="87"/>
        <v xml:space="preserve">2024/01 </v>
      </c>
      <c r="H942" s="10">
        <f t="shared" si="84"/>
        <v>130</v>
      </c>
      <c r="J942" t="s">
        <v>1409</v>
      </c>
      <c r="K942" t="s">
        <v>1405</v>
      </c>
      <c r="L942" t="s">
        <v>54</v>
      </c>
      <c r="M942" s="8">
        <v>10</v>
      </c>
      <c r="N942" s="12">
        <f t="shared" si="85"/>
        <v>0.5</v>
      </c>
      <c r="O942" t="str">
        <f t="shared" si="88"/>
        <v xml:space="preserve">2024/01 </v>
      </c>
      <c r="P942">
        <f t="shared" si="89"/>
        <v>10</v>
      </c>
      <c r="Q942" t="e">
        <f>VLOOKUP(J942,'구매현황_2301-2603'!$E$2:$I$1312,5,0)</f>
        <v>#N/A</v>
      </c>
      <c r="R942" t="e">
        <f>VLOOKUP(Q942,리드타임!$B$3:$D$10,3,0)</f>
        <v>#N/A</v>
      </c>
      <c r="S942">
        <f t="shared" si="86"/>
        <v>2.25</v>
      </c>
    </row>
    <row r="943" spans="1:19" ht="15.75">
      <c r="A943" s="10">
        <v>942</v>
      </c>
      <c r="B943" s="3" t="s">
        <v>10</v>
      </c>
      <c r="C943" s="2" t="s">
        <v>2515</v>
      </c>
      <c r="D943" s="2" t="s">
        <v>294</v>
      </c>
      <c r="E943" s="2" t="s">
        <v>2516</v>
      </c>
      <c r="F943" s="4">
        <v>14</v>
      </c>
      <c r="G943" s="10" t="str">
        <f t="shared" si="87"/>
        <v xml:space="preserve">2024/01 </v>
      </c>
      <c r="H943" s="10">
        <f t="shared" si="84"/>
        <v>95</v>
      </c>
      <c r="J943" t="s">
        <v>1410</v>
      </c>
      <c r="K943" t="s">
        <v>1405</v>
      </c>
      <c r="L943" t="s">
        <v>65</v>
      </c>
      <c r="M943" s="8">
        <v>5</v>
      </c>
      <c r="N943" s="12">
        <f t="shared" si="85"/>
        <v>0.25</v>
      </c>
      <c r="O943" t="str">
        <f t="shared" si="88"/>
        <v xml:space="preserve">2024/01 </v>
      </c>
      <c r="P943">
        <f t="shared" si="89"/>
        <v>5</v>
      </c>
      <c r="Q943" t="e">
        <f>VLOOKUP(J943,'구매현황_2301-2603'!$E$2:$I$1312,5,0)</f>
        <v>#N/A</v>
      </c>
      <c r="R943" t="e">
        <f>VLOOKUP(Q943,리드타임!$B$3:$D$10,3,0)</f>
        <v>#N/A</v>
      </c>
      <c r="S943">
        <f t="shared" si="86"/>
        <v>1.125</v>
      </c>
    </row>
    <row r="944" spans="1:19" ht="15.75">
      <c r="A944" s="10">
        <v>943</v>
      </c>
      <c r="B944" s="3" t="s">
        <v>10</v>
      </c>
      <c r="C944" s="2" t="s">
        <v>2519</v>
      </c>
      <c r="D944" s="2" t="s">
        <v>294</v>
      </c>
      <c r="E944" s="2" t="s">
        <v>2520</v>
      </c>
      <c r="F944" s="4">
        <v>2</v>
      </c>
      <c r="G944" s="10" t="str">
        <f t="shared" si="87"/>
        <v xml:space="preserve">2024/01 </v>
      </c>
      <c r="H944" s="10">
        <f t="shared" si="84"/>
        <v>100</v>
      </c>
      <c r="J944" t="s">
        <v>1411</v>
      </c>
      <c r="K944" t="s">
        <v>1405</v>
      </c>
      <c r="L944" t="s">
        <v>58</v>
      </c>
      <c r="M944" s="8">
        <v>20</v>
      </c>
      <c r="N944" s="12">
        <f t="shared" si="85"/>
        <v>1</v>
      </c>
      <c r="O944" t="str">
        <f t="shared" si="88"/>
        <v xml:space="preserve">2024/01 </v>
      </c>
      <c r="P944">
        <f t="shared" si="89"/>
        <v>20</v>
      </c>
      <c r="Q944" t="e">
        <f>VLOOKUP(J944,'구매현황_2301-2603'!$E$2:$I$1312,5,0)</f>
        <v>#N/A</v>
      </c>
      <c r="R944" t="e">
        <f>VLOOKUP(Q944,리드타임!$B$3:$D$10,3,0)</f>
        <v>#N/A</v>
      </c>
      <c r="S944">
        <f t="shared" si="86"/>
        <v>4.5</v>
      </c>
    </row>
    <row r="945" spans="1:19" ht="15.75">
      <c r="A945" s="10">
        <v>944</v>
      </c>
      <c r="B945" s="3" t="s">
        <v>10</v>
      </c>
      <c r="C945" s="2" t="s">
        <v>2523</v>
      </c>
      <c r="D945" s="2" t="s">
        <v>294</v>
      </c>
      <c r="E945" s="2" t="s">
        <v>2524</v>
      </c>
      <c r="F945" s="4">
        <v>9</v>
      </c>
      <c r="G945" s="10" t="str">
        <f t="shared" si="87"/>
        <v xml:space="preserve">2024/02 </v>
      </c>
      <c r="H945" s="10">
        <f t="shared" si="84"/>
        <v>180</v>
      </c>
      <c r="J945" t="s">
        <v>1413</v>
      </c>
      <c r="K945" t="s">
        <v>1412</v>
      </c>
      <c r="L945" t="s">
        <v>1414</v>
      </c>
      <c r="M945" s="8">
        <v>30</v>
      </c>
      <c r="N945" s="12">
        <f t="shared" si="85"/>
        <v>1.5</v>
      </c>
      <c r="O945" t="str">
        <f t="shared" si="88"/>
        <v xml:space="preserve">2024/01 </v>
      </c>
      <c r="P945">
        <f t="shared" si="89"/>
        <v>30</v>
      </c>
      <c r="Q945" t="e">
        <f>VLOOKUP(J945,'구매현황_2301-2603'!$E$2:$I$1312,5,0)</f>
        <v>#N/A</v>
      </c>
      <c r="R945" t="e">
        <f>VLOOKUP(Q945,리드타임!$B$3:$D$10,3,0)</f>
        <v>#N/A</v>
      </c>
      <c r="S945">
        <f t="shared" si="86"/>
        <v>6.75</v>
      </c>
    </row>
    <row r="946" spans="1:19" ht="15.75">
      <c r="A946" s="10">
        <v>945</v>
      </c>
      <c r="B946" s="3" t="s">
        <v>10</v>
      </c>
      <c r="C946" s="2" t="s">
        <v>2525</v>
      </c>
      <c r="D946" s="2" t="s">
        <v>294</v>
      </c>
      <c r="E946" s="2" t="s">
        <v>2526</v>
      </c>
      <c r="F946" s="4">
        <v>10</v>
      </c>
      <c r="G946" s="10" t="str">
        <f t="shared" si="87"/>
        <v xml:space="preserve">2024/02 </v>
      </c>
      <c r="H946" s="10">
        <f t="shared" si="84"/>
        <v>28</v>
      </c>
      <c r="J946" t="s">
        <v>1416</v>
      </c>
      <c r="K946" t="s">
        <v>1415</v>
      </c>
      <c r="L946" t="s">
        <v>184</v>
      </c>
      <c r="M946" s="8">
        <v>10</v>
      </c>
      <c r="N946" s="12">
        <f t="shared" si="85"/>
        <v>0.5</v>
      </c>
      <c r="O946" t="str">
        <f t="shared" si="88"/>
        <v xml:space="preserve">2024/01 </v>
      </c>
      <c r="P946">
        <f t="shared" si="89"/>
        <v>10</v>
      </c>
      <c r="Q946" t="e">
        <f>VLOOKUP(J946,'구매현황_2301-2603'!$E$2:$I$1312,5,0)</f>
        <v>#N/A</v>
      </c>
      <c r="R946" t="e">
        <f>VLOOKUP(Q946,리드타임!$B$3:$D$10,3,0)</f>
        <v>#N/A</v>
      </c>
      <c r="S946">
        <f t="shared" si="86"/>
        <v>2.25</v>
      </c>
    </row>
    <row r="947" spans="1:19" ht="15.75">
      <c r="A947" s="10">
        <v>946</v>
      </c>
      <c r="B947" s="3" t="s">
        <v>10</v>
      </c>
      <c r="C947" s="2" t="s">
        <v>2528</v>
      </c>
      <c r="D947" s="2" t="s">
        <v>294</v>
      </c>
      <c r="E947" s="2" t="s">
        <v>2529</v>
      </c>
      <c r="F947" s="4">
        <v>230</v>
      </c>
      <c r="G947" s="10" t="str">
        <f t="shared" si="87"/>
        <v xml:space="preserve">2024/12 </v>
      </c>
      <c r="H947" s="10">
        <f t="shared" si="84"/>
        <v>675</v>
      </c>
      <c r="J947" t="s">
        <v>1418</v>
      </c>
      <c r="K947" t="s">
        <v>1417</v>
      </c>
      <c r="L947" t="s">
        <v>104</v>
      </c>
      <c r="M947" s="8">
        <v>133</v>
      </c>
      <c r="N947" s="12">
        <f t="shared" si="85"/>
        <v>6.65</v>
      </c>
      <c r="O947" t="str">
        <f t="shared" si="88"/>
        <v xml:space="preserve">2024/01 </v>
      </c>
      <c r="P947">
        <f t="shared" si="89"/>
        <v>50</v>
      </c>
      <c r="Q947" t="e">
        <f>VLOOKUP(J947,'구매현황_2301-2603'!$E$2:$I$1312,5,0)</f>
        <v>#N/A</v>
      </c>
      <c r="R947" t="e">
        <f>VLOOKUP(Q947,리드타임!$B$3:$D$10,3,0)</f>
        <v>#N/A</v>
      </c>
      <c r="S947">
        <f t="shared" si="86"/>
        <v>29.925000000000001</v>
      </c>
    </row>
    <row r="948" spans="1:19" ht="15.75">
      <c r="A948" s="10">
        <v>947</v>
      </c>
      <c r="B948" s="3" t="s">
        <v>10</v>
      </c>
      <c r="C948" s="2" t="s">
        <v>2530</v>
      </c>
      <c r="D948" s="2" t="s">
        <v>294</v>
      </c>
      <c r="E948" s="2" t="s">
        <v>2531</v>
      </c>
      <c r="F948" s="4">
        <v>20</v>
      </c>
      <c r="G948" s="10" t="str">
        <f t="shared" si="87"/>
        <v xml:space="preserve">2024/01 </v>
      </c>
      <c r="H948" s="10">
        <f t="shared" si="84"/>
        <v>50</v>
      </c>
      <c r="L948" t="s">
        <v>5734</v>
      </c>
      <c r="M948" s="8">
        <v>1</v>
      </c>
      <c r="N948" s="12">
        <f t="shared" si="85"/>
        <v>0.05</v>
      </c>
      <c r="O948" t="e">
        <f t="shared" si="88"/>
        <v>#N/A</v>
      </c>
      <c r="P948" t="e">
        <f t="shared" si="89"/>
        <v>#N/A</v>
      </c>
      <c r="Q948" t="e">
        <f>VLOOKUP(J948,'구매현황_2301-2603'!$E$2:$I$1312,5,0)</f>
        <v>#N/A</v>
      </c>
      <c r="R948" t="e">
        <f>VLOOKUP(Q948,리드타임!$B$3:$D$10,3,0)</f>
        <v>#N/A</v>
      </c>
      <c r="S948">
        <f t="shared" si="86"/>
        <v>0.22500000000000001</v>
      </c>
    </row>
    <row r="949" spans="1:19" ht="15.75">
      <c r="A949" s="10">
        <v>948</v>
      </c>
      <c r="B949" s="3" t="s">
        <v>10</v>
      </c>
      <c r="C949" s="2" t="s">
        <v>2532</v>
      </c>
      <c r="D949" s="2" t="s">
        <v>294</v>
      </c>
      <c r="E949" s="2" t="s">
        <v>2533</v>
      </c>
      <c r="F949" s="4">
        <v>20</v>
      </c>
      <c r="G949" s="10" t="str">
        <f t="shared" si="87"/>
        <v xml:space="preserve">2024/01 </v>
      </c>
      <c r="H949" s="10">
        <f t="shared" si="84"/>
        <v>50</v>
      </c>
      <c r="J949" t="s">
        <v>1419</v>
      </c>
      <c r="K949" t="s">
        <v>1417</v>
      </c>
      <c r="L949" t="s">
        <v>73</v>
      </c>
      <c r="M949" s="8">
        <v>127</v>
      </c>
      <c r="N949" s="12">
        <f t="shared" si="85"/>
        <v>6.35</v>
      </c>
      <c r="O949" t="str">
        <f t="shared" si="88"/>
        <v xml:space="preserve">2026/01 </v>
      </c>
      <c r="P949">
        <f t="shared" si="89"/>
        <v>114</v>
      </c>
      <c r="Q949" t="e">
        <f>VLOOKUP(J949,'구매현황_2301-2603'!$E$2:$I$1312,5,0)</f>
        <v>#N/A</v>
      </c>
      <c r="R949" t="e">
        <f>VLOOKUP(Q949,리드타임!$B$3:$D$10,3,0)</f>
        <v>#N/A</v>
      </c>
      <c r="S949">
        <f t="shared" si="86"/>
        <v>28.574999999999999</v>
      </c>
    </row>
    <row r="950" spans="1:19" ht="15.75">
      <c r="A950" s="10">
        <v>949</v>
      </c>
      <c r="B950" s="3" t="s">
        <v>10</v>
      </c>
      <c r="C950" s="2" t="s">
        <v>2534</v>
      </c>
      <c r="D950" s="2" t="s">
        <v>299</v>
      </c>
      <c r="E950" s="2" t="s">
        <v>2535</v>
      </c>
      <c r="F950" s="4">
        <v>110</v>
      </c>
      <c r="G950" s="10" t="str">
        <f t="shared" si="87"/>
        <v xml:space="preserve">2025/02 </v>
      </c>
      <c r="H950" s="10">
        <f t="shared" si="84"/>
        <v>453</v>
      </c>
      <c r="L950" t="s">
        <v>5751</v>
      </c>
      <c r="M950" s="8">
        <v>117</v>
      </c>
      <c r="N950" s="12">
        <f t="shared" si="85"/>
        <v>5.85</v>
      </c>
      <c r="O950" t="e">
        <f t="shared" si="88"/>
        <v>#N/A</v>
      </c>
      <c r="P950" t="e">
        <f t="shared" si="89"/>
        <v>#N/A</v>
      </c>
      <c r="Q950" t="e">
        <f>VLOOKUP(J950,'구매현황_2301-2603'!$E$2:$I$1312,5,0)</f>
        <v>#N/A</v>
      </c>
      <c r="R950" t="e">
        <f>VLOOKUP(Q950,리드타임!$B$3:$D$10,3,0)</f>
        <v>#N/A</v>
      </c>
      <c r="S950">
        <f t="shared" si="86"/>
        <v>26.324999999999999</v>
      </c>
    </row>
    <row r="951" spans="1:19" ht="15.75">
      <c r="A951" s="10">
        <v>950</v>
      </c>
      <c r="B951" s="3" t="s">
        <v>10</v>
      </c>
      <c r="C951" s="2" t="s">
        <v>2538</v>
      </c>
      <c r="D951" s="2" t="s">
        <v>299</v>
      </c>
      <c r="E951" s="2" t="s">
        <v>2539</v>
      </c>
      <c r="F951" s="4">
        <v>88</v>
      </c>
      <c r="G951" s="10" t="str">
        <f t="shared" si="87"/>
        <v xml:space="preserve">2024/08 </v>
      </c>
      <c r="H951" s="10">
        <f t="shared" si="84"/>
        <v>560</v>
      </c>
      <c r="J951" t="s">
        <v>1420</v>
      </c>
      <c r="K951" t="s">
        <v>1417</v>
      </c>
      <c r="L951" t="s">
        <v>54</v>
      </c>
      <c r="M951" s="8">
        <v>50</v>
      </c>
      <c r="N951" s="12">
        <f t="shared" si="85"/>
        <v>2.5</v>
      </c>
      <c r="O951" t="str">
        <f t="shared" si="88"/>
        <v xml:space="preserve">2024/01 </v>
      </c>
      <c r="P951">
        <f t="shared" si="89"/>
        <v>50</v>
      </c>
      <c r="Q951" t="e">
        <f>VLOOKUP(J951,'구매현황_2301-2603'!$E$2:$I$1312,5,0)</f>
        <v>#N/A</v>
      </c>
      <c r="R951" t="e">
        <f>VLOOKUP(Q951,리드타임!$B$3:$D$10,3,0)</f>
        <v>#N/A</v>
      </c>
      <c r="S951">
        <f t="shared" si="86"/>
        <v>11.25</v>
      </c>
    </row>
    <row r="952" spans="1:19" ht="15.75">
      <c r="A952" s="10">
        <v>951</v>
      </c>
      <c r="B952" s="3" t="s">
        <v>10</v>
      </c>
      <c r="C952" s="2" t="s">
        <v>2542</v>
      </c>
      <c r="D952" s="2" t="s">
        <v>299</v>
      </c>
      <c r="E952" s="2" t="s">
        <v>2543</v>
      </c>
      <c r="F952" s="4">
        <v>95</v>
      </c>
      <c r="G952" s="10" t="str">
        <f t="shared" si="87"/>
        <v xml:space="preserve">2026/03 </v>
      </c>
      <c r="H952" s="10">
        <f t="shared" si="84"/>
        <v>414</v>
      </c>
      <c r="J952" t="s">
        <v>1421</v>
      </c>
      <c r="K952" t="s">
        <v>1417</v>
      </c>
      <c r="L952" t="s">
        <v>184</v>
      </c>
      <c r="M952" s="8">
        <v>95</v>
      </c>
      <c r="N952" s="12">
        <f t="shared" si="85"/>
        <v>4.75</v>
      </c>
      <c r="O952" t="str">
        <f t="shared" si="88"/>
        <v xml:space="preserve">2024/03 </v>
      </c>
      <c r="P952">
        <f t="shared" si="89"/>
        <v>42</v>
      </c>
      <c r="Q952" t="e">
        <f>VLOOKUP(J952,'구매현황_2301-2603'!$E$2:$I$1312,5,0)</f>
        <v>#N/A</v>
      </c>
      <c r="R952" t="e">
        <f>VLOOKUP(Q952,리드타임!$B$3:$D$10,3,0)</f>
        <v>#N/A</v>
      </c>
      <c r="S952">
        <f t="shared" si="86"/>
        <v>21.375</v>
      </c>
    </row>
    <row r="953" spans="1:19" ht="15.75">
      <c r="A953" s="10">
        <v>952</v>
      </c>
      <c r="B953" s="3" t="s">
        <v>10</v>
      </c>
      <c r="C953" s="2" t="s">
        <v>2544</v>
      </c>
      <c r="D953" s="2" t="s">
        <v>299</v>
      </c>
      <c r="E953" s="2" t="s">
        <v>2545</v>
      </c>
      <c r="F953" s="4">
        <v>116</v>
      </c>
      <c r="G953" s="10" t="str">
        <f t="shared" si="87"/>
        <v xml:space="preserve">2024/03 </v>
      </c>
      <c r="H953" s="10">
        <f t="shared" si="84"/>
        <v>151</v>
      </c>
      <c r="L953" t="s">
        <v>5735</v>
      </c>
      <c r="M953" s="8">
        <v>4</v>
      </c>
      <c r="N953" s="12">
        <f t="shared" si="85"/>
        <v>0.2</v>
      </c>
      <c r="O953" t="e">
        <f t="shared" si="88"/>
        <v>#N/A</v>
      </c>
      <c r="P953" t="e">
        <f t="shared" si="89"/>
        <v>#N/A</v>
      </c>
      <c r="Q953" t="e">
        <f>VLOOKUP(J953,'구매현황_2301-2603'!$E$2:$I$1312,5,0)</f>
        <v>#N/A</v>
      </c>
      <c r="R953" t="e">
        <f>VLOOKUP(Q953,리드타임!$B$3:$D$10,3,0)</f>
        <v>#N/A</v>
      </c>
      <c r="S953">
        <f t="shared" si="86"/>
        <v>0.9</v>
      </c>
    </row>
    <row r="954" spans="1:19" ht="15.75">
      <c r="A954" s="10">
        <v>953</v>
      </c>
      <c r="B954" s="3" t="s">
        <v>10</v>
      </c>
      <c r="C954" s="2" t="s">
        <v>2546</v>
      </c>
      <c r="D954" s="2" t="s">
        <v>299</v>
      </c>
      <c r="E954" s="2" t="s">
        <v>2547</v>
      </c>
      <c r="F954" s="4">
        <v>80</v>
      </c>
      <c r="G954" s="10" t="str">
        <f t="shared" si="87"/>
        <v xml:space="preserve">2024/01 </v>
      </c>
      <c r="H954" s="10">
        <f t="shared" si="84"/>
        <v>150</v>
      </c>
      <c r="J954" t="s">
        <v>1422</v>
      </c>
      <c r="K954" t="s">
        <v>1417</v>
      </c>
      <c r="L954" t="s">
        <v>56</v>
      </c>
      <c r="M954" s="8">
        <v>349</v>
      </c>
      <c r="N954" s="12">
        <f t="shared" si="85"/>
        <v>17.45</v>
      </c>
      <c r="O954" t="str">
        <f t="shared" si="88"/>
        <v xml:space="preserve">2024/01 </v>
      </c>
      <c r="P954">
        <f t="shared" si="89"/>
        <v>100</v>
      </c>
      <c r="Q954" t="e">
        <f>VLOOKUP(J954,'구매현황_2301-2603'!$E$2:$I$1312,5,0)</f>
        <v>#N/A</v>
      </c>
      <c r="R954" t="e">
        <f>VLOOKUP(Q954,리드타임!$B$3:$D$10,3,0)</f>
        <v>#N/A</v>
      </c>
      <c r="S954">
        <f t="shared" si="86"/>
        <v>78.524999999999991</v>
      </c>
    </row>
    <row r="955" spans="1:19" ht="15.75">
      <c r="A955" s="10">
        <v>954</v>
      </c>
      <c r="B955" s="3" t="s">
        <v>10</v>
      </c>
      <c r="C955" s="2" t="s">
        <v>2550</v>
      </c>
      <c r="D955" s="2" t="s">
        <v>299</v>
      </c>
      <c r="E955" s="2" t="s">
        <v>2551</v>
      </c>
      <c r="F955" s="4">
        <v>140</v>
      </c>
      <c r="G955" s="10" t="str">
        <f t="shared" si="87"/>
        <v xml:space="preserve">2024/07 </v>
      </c>
      <c r="H955" s="10">
        <f t="shared" si="84"/>
        <v>260</v>
      </c>
      <c r="L955" t="s">
        <v>5729</v>
      </c>
      <c r="M955" s="8">
        <v>7</v>
      </c>
      <c r="N955" s="12">
        <f t="shared" si="85"/>
        <v>0.35</v>
      </c>
      <c r="O955" t="e">
        <f t="shared" si="88"/>
        <v>#N/A</v>
      </c>
      <c r="P955" t="e">
        <f t="shared" si="89"/>
        <v>#N/A</v>
      </c>
      <c r="Q955" t="e">
        <f>VLOOKUP(J955,'구매현황_2301-2603'!$E$2:$I$1312,5,0)</f>
        <v>#N/A</v>
      </c>
      <c r="R955" t="e">
        <f>VLOOKUP(Q955,리드타임!$B$3:$D$10,3,0)</f>
        <v>#N/A</v>
      </c>
      <c r="S955">
        <f t="shared" si="86"/>
        <v>1.5749999999999997</v>
      </c>
    </row>
    <row r="956" spans="1:19" ht="15.75">
      <c r="A956" s="10">
        <v>955</v>
      </c>
      <c r="B956" s="3" t="s">
        <v>10</v>
      </c>
      <c r="C956" s="2" t="s">
        <v>2556</v>
      </c>
      <c r="D956" s="2" t="s">
        <v>299</v>
      </c>
      <c r="E956" s="2" t="s">
        <v>2557</v>
      </c>
      <c r="F956" s="4">
        <v>20</v>
      </c>
      <c r="G956" s="10" t="str">
        <f t="shared" si="87"/>
        <v xml:space="preserve">2024/01 </v>
      </c>
      <c r="H956" s="10">
        <f t="shared" si="84"/>
        <v>80</v>
      </c>
      <c r="J956" t="s">
        <v>1423</v>
      </c>
      <c r="K956" t="s">
        <v>1417</v>
      </c>
      <c r="L956" t="s">
        <v>58</v>
      </c>
      <c r="M956" s="8">
        <v>55</v>
      </c>
      <c r="N956" s="12">
        <f t="shared" si="85"/>
        <v>2.75</v>
      </c>
      <c r="O956" t="str">
        <f t="shared" si="88"/>
        <v xml:space="preserve">2024/01 </v>
      </c>
      <c r="P956">
        <f t="shared" si="89"/>
        <v>50</v>
      </c>
      <c r="Q956" t="e">
        <f>VLOOKUP(J956,'구매현황_2301-2603'!$E$2:$I$1312,5,0)</f>
        <v>#N/A</v>
      </c>
      <c r="R956" t="e">
        <f>VLOOKUP(Q956,리드타임!$B$3:$D$10,3,0)</f>
        <v>#N/A</v>
      </c>
      <c r="S956">
        <f t="shared" si="86"/>
        <v>12.375000000000002</v>
      </c>
    </row>
    <row r="957" spans="1:19" ht="15.75">
      <c r="A957" s="10">
        <v>956</v>
      </c>
      <c r="B957" s="3" t="s">
        <v>10</v>
      </c>
      <c r="C957" s="2" t="s">
        <v>2562</v>
      </c>
      <c r="D957" s="2" t="s">
        <v>299</v>
      </c>
      <c r="E957" s="2" t="s">
        <v>2563</v>
      </c>
      <c r="F957" s="4">
        <v>60</v>
      </c>
      <c r="G957" s="10" t="str">
        <f t="shared" si="87"/>
        <v xml:space="preserve">2024/01 </v>
      </c>
      <c r="H957" s="10">
        <f t="shared" si="84"/>
        <v>100</v>
      </c>
      <c r="J957" t="s">
        <v>1425</v>
      </c>
      <c r="K957" t="s">
        <v>1424</v>
      </c>
      <c r="L957" t="s">
        <v>102</v>
      </c>
      <c r="M957" s="8">
        <v>14</v>
      </c>
      <c r="N957" s="12">
        <f t="shared" si="85"/>
        <v>0.7</v>
      </c>
      <c r="O957" t="str">
        <f t="shared" si="88"/>
        <v xml:space="preserve">2024/01 </v>
      </c>
      <c r="P957">
        <f t="shared" si="89"/>
        <v>5</v>
      </c>
      <c r="Q957" t="e">
        <f>VLOOKUP(J957,'구매현황_2301-2603'!$E$2:$I$1312,5,0)</f>
        <v>#N/A</v>
      </c>
      <c r="R957" t="e">
        <f>VLOOKUP(Q957,리드타임!$B$3:$D$10,3,0)</f>
        <v>#N/A</v>
      </c>
      <c r="S957">
        <f t="shared" si="86"/>
        <v>3.1499999999999995</v>
      </c>
    </row>
    <row r="958" spans="1:19" ht="15.75">
      <c r="A958" s="10">
        <v>957</v>
      </c>
      <c r="B958" s="3" t="s">
        <v>10</v>
      </c>
      <c r="C958" s="2" t="s">
        <v>2564</v>
      </c>
      <c r="D958" s="2" t="s">
        <v>299</v>
      </c>
      <c r="E958" s="2" t="s">
        <v>2565</v>
      </c>
      <c r="F958" s="4">
        <v>30</v>
      </c>
      <c r="G958" s="10" t="str">
        <f t="shared" si="87"/>
        <v xml:space="preserve">2024/01 </v>
      </c>
      <c r="H958" s="10">
        <f t="shared" si="84"/>
        <v>220</v>
      </c>
      <c r="J958" t="s">
        <v>1427</v>
      </c>
      <c r="K958" t="s">
        <v>1426</v>
      </c>
      <c r="L958" t="s">
        <v>104</v>
      </c>
      <c r="M958" s="8">
        <v>80</v>
      </c>
      <c r="N958" s="12">
        <f t="shared" si="85"/>
        <v>4</v>
      </c>
      <c r="O958" t="str">
        <f t="shared" si="88"/>
        <v xml:space="preserve">2024/01 </v>
      </c>
      <c r="P958">
        <f t="shared" si="89"/>
        <v>50</v>
      </c>
      <c r="Q958" t="e">
        <f>VLOOKUP(J958,'구매현황_2301-2603'!$E$2:$I$1312,5,0)</f>
        <v>#N/A</v>
      </c>
      <c r="R958" t="e">
        <f>VLOOKUP(Q958,리드타임!$B$3:$D$10,3,0)</f>
        <v>#N/A</v>
      </c>
      <c r="S958">
        <f t="shared" si="86"/>
        <v>18</v>
      </c>
    </row>
    <row r="959" spans="1:19" ht="15.75">
      <c r="A959" s="10">
        <v>958</v>
      </c>
      <c r="B959" s="3" t="s">
        <v>10</v>
      </c>
      <c r="C959" s="2" t="s">
        <v>2572</v>
      </c>
      <c r="D959" s="2" t="s">
        <v>307</v>
      </c>
      <c r="E959" s="2" t="s">
        <v>2573</v>
      </c>
      <c r="F959" s="4">
        <v>50</v>
      </c>
      <c r="G959" s="10" t="str">
        <f t="shared" si="87"/>
        <v xml:space="preserve">2024/01 </v>
      </c>
      <c r="H959" s="10">
        <f t="shared" si="84"/>
        <v>100</v>
      </c>
      <c r="J959" t="s">
        <v>1428</v>
      </c>
      <c r="K959" t="s">
        <v>1426</v>
      </c>
      <c r="L959" t="s">
        <v>73</v>
      </c>
      <c r="M959" s="8">
        <v>96</v>
      </c>
      <c r="N959" s="12">
        <f t="shared" si="85"/>
        <v>4.8</v>
      </c>
      <c r="O959" t="str">
        <f t="shared" si="88"/>
        <v xml:space="preserve">2024/01 </v>
      </c>
      <c r="P959">
        <f t="shared" si="89"/>
        <v>25</v>
      </c>
      <c r="Q959" t="e">
        <f>VLOOKUP(J959,'구매현황_2301-2603'!$E$2:$I$1312,5,0)</f>
        <v>#N/A</v>
      </c>
      <c r="R959" t="e">
        <f>VLOOKUP(Q959,리드타임!$B$3:$D$10,3,0)</f>
        <v>#N/A</v>
      </c>
      <c r="S959">
        <f t="shared" si="86"/>
        <v>21.599999999999998</v>
      </c>
    </row>
    <row r="960" spans="1:19" ht="15.75">
      <c r="A960" s="10">
        <v>959</v>
      </c>
      <c r="B960" s="3" t="s">
        <v>10</v>
      </c>
      <c r="C960" s="2" t="s">
        <v>2576</v>
      </c>
      <c r="D960" s="2" t="s">
        <v>310</v>
      </c>
      <c r="E960" s="2" t="s">
        <v>2577</v>
      </c>
      <c r="F960" s="4">
        <v>5</v>
      </c>
      <c r="G960" s="10" t="str">
        <f t="shared" si="87"/>
        <v xml:space="preserve">2024/01 </v>
      </c>
      <c r="H960" s="10">
        <f t="shared" si="84"/>
        <v>105</v>
      </c>
      <c r="L960" t="s">
        <v>5751</v>
      </c>
      <c r="M960" s="8">
        <v>11</v>
      </c>
      <c r="N960" s="12">
        <f t="shared" si="85"/>
        <v>0.55000000000000004</v>
      </c>
      <c r="O960" t="e">
        <f t="shared" si="88"/>
        <v>#N/A</v>
      </c>
      <c r="P960" t="e">
        <f t="shared" si="89"/>
        <v>#N/A</v>
      </c>
      <c r="Q960" t="e">
        <f>VLOOKUP(J960,'구매현황_2301-2603'!$E$2:$I$1312,5,0)</f>
        <v>#N/A</v>
      </c>
      <c r="R960" t="e">
        <f>VLOOKUP(Q960,리드타임!$B$3:$D$10,3,0)</f>
        <v>#N/A</v>
      </c>
      <c r="S960">
        <f t="shared" si="86"/>
        <v>2.4750000000000005</v>
      </c>
    </row>
    <row r="961" spans="1:19" ht="15.75">
      <c r="A961" s="10">
        <v>960</v>
      </c>
      <c r="B961" s="3" t="s">
        <v>10</v>
      </c>
      <c r="C961" s="2" t="s">
        <v>2578</v>
      </c>
      <c r="D961" s="2" t="s">
        <v>310</v>
      </c>
      <c r="E961" s="2" t="s">
        <v>2579</v>
      </c>
      <c r="F961" s="4">
        <v>10</v>
      </c>
      <c r="G961" s="10" t="str">
        <f t="shared" si="87"/>
        <v xml:space="preserve">2024/04 </v>
      </c>
      <c r="H961" s="10">
        <f t="shared" si="84"/>
        <v>225</v>
      </c>
      <c r="J961" t="s">
        <v>1429</v>
      </c>
      <c r="K961" t="s">
        <v>1426</v>
      </c>
      <c r="L961" t="s">
        <v>54</v>
      </c>
      <c r="M961" s="8">
        <v>60</v>
      </c>
      <c r="N961" s="12">
        <f t="shared" si="85"/>
        <v>3</v>
      </c>
      <c r="O961" t="str">
        <f t="shared" si="88"/>
        <v xml:space="preserve">2024/01 </v>
      </c>
      <c r="P961">
        <f t="shared" si="89"/>
        <v>50</v>
      </c>
      <c r="Q961" t="e">
        <f>VLOOKUP(J961,'구매현황_2301-2603'!$E$2:$I$1312,5,0)</f>
        <v>#N/A</v>
      </c>
      <c r="R961" t="e">
        <f>VLOOKUP(Q961,리드타임!$B$3:$D$10,3,0)</f>
        <v>#N/A</v>
      </c>
      <c r="S961">
        <f t="shared" si="86"/>
        <v>13.5</v>
      </c>
    </row>
    <row r="962" spans="1:19" ht="15.75">
      <c r="A962" s="10">
        <v>961</v>
      </c>
      <c r="B962" s="3" t="s">
        <v>10</v>
      </c>
      <c r="C962" s="2" t="s">
        <v>2580</v>
      </c>
      <c r="D962" s="2" t="s">
        <v>310</v>
      </c>
      <c r="E962" s="2" t="s">
        <v>2581</v>
      </c>
      <c r="F962" s="4">
        <v>20</v>
      </c>
      <c r="G962" s="10" t="str">
        <f t="shared" si="87"/>
        <v xml:space="preserve">2024/05 </v>
      </c>
      <c r="H962" s="10">
        <f t="shared" ref="H962:H1025" si="90">_xlfn.MAXIFS(F:F,C:C,C962,G:G,G962)</f>
        <v>206</v>
      </c>
      <c r="J962" t="s">
        <v>1430</v>
      </c>
      <c r="K962" t="s">
        <v>1426</v>
      </c>
      <c r="L962" t="s">
        <v>184</v>
      </c>
      <c r="M962" s="8">
        <v>273</v>
      </c>
      <c r="N962" s="12">
        <f t="shared" ref="N962:N1025" si="91">+M962/20</f>
        <v>13.65</v>
      </c>
      <c r="O962" t="str">
        <f t="shared" si="88"/>
        <v xml:space="preserve">2024/01 </v>
      </c>
      <c r="P962">
        <f t="shared" si="89"/>
        <v>105</v>
      </c>
      <c r="Q962" t="e">
        <f>VLOOKUP(J962,'구매현황_2301-2603'!$E$2:$I$1312,5,0)</f>
        <v>#N/A</v>
      </c>
      <c r="R962" t="e">
        <f>VLOOKUP(Q962,리드타임!$B$3:$D$10,3,0)</f>
        <v>#N/A</v>
      </c>
      <c r="S962">
        <f t="shared" ref="S962:S1025" si="92">IFERROR(N962/20*R962,N962/20*90)</f>
        <v>61.424999999999997</v>
      </c>
    </row>
    <row r="963" spans="1:19" ht="15.75">
      <c r="A963" s="10">
        <v>962</v>
      </c>
      <c r="B963" s="3" t="s">
        <v>10</v>
      </c>
      <c r="C963" s="2" t="s">
        <v>2582</v>
      </c>
      <c r="D963" s="2" t="s">
        <v>310</v>
      </c>
      <c r="E963" s="2" t="s">
        <v>2583</v>
      </c>
      <c r="F963" s="4">
        <v>20</v>
      </c>
      <c r="G963" s="10" t="str">
        <f t="shared" ref="G963:G1026" si="93">INDEX($B$2:$B$9999,MATCH(_xlfn.MAXIFS($F$2:$F$9999,$C$2:$C$9999,C963),$F$1:$F$9999,0))</f>
        <v xml:space="preserve">2024/02 </v>
      </c>
      <c r="H963" s="10">
        <f t="shared" si="90"/>
        <v>53</v>
      </c>
      <c r="L963" t="s">
        <v>5735</v>
      </c>
      <c r="M963" s="8">
        <v>36</v>
      </c>
      <c r="N963" s="12">
        <f t="shared" si="91"/>
        <v>1.8</v>
      </c>
      <c r="O963" t="e">
        <f t="shared" ref="O963:O1026" si="94">VLOOKUP(J963,$C$2:$G$9999,5,0)</f>
        <v>#N/A</v>
      </c>
      <c r="P963" t="e">
        <f t="shared" ref="P963:P1026" si="95">VLOOKUP(J963,$C$2:$H$9999,6,0)</f>
        <v>#N/A</v>
      </c>
      <c r="Q963" t="e">
        <f>VLOOKUP(J963,'구매현황_2301-2603'!$E$2:$I$1312,5,0)</f>
        <v>#N/A</v>
      </c>
      <c r="R963" t="e">
        <f>VLOOKUP(Q963,리드타임!$B$3:$D$10,3,0)</f>
        <v>#N/A</v>
      </c>
      <c r="S963">
        <f t="shared" si="92"/>
        <v>8.1</v>
      </c>
    </row>
    <row r="964" spans="1:19" ht="15.75">
      <c r="A964" s="10">
        <v>963</v>
      </c>
      <c r="B964" s="3" t="s">
        <v>10</v>
      </c>
      <c r="C964" s="2" t="s">
        <v>2584</v>
      </c>
      <c r="D964" s="2" t="s">
        <v>310</v>
      </c>
      <c r="E964" s="2" t="s">
        <v>2585</v>
      </c>
      <c r="F964" s="4">
        <v>10</v>
      </c>
      <c r="G964" s="10" t="str">
        <f t="shared" si="93"/>
        <v xml:space="preserve">2024/01 </v>
      </c>
      <c r="H964" s="10">
        <f t="shared" si="90"/>
        <v>45</v>
      </c>
      <c r="J964" t="s">
        <v>1431</v>
      </c>
      <c r="K964" t="s">
        <v>1426</v>
      </c>
      <c r="L964" t="s">
        <v>56</v>
      </c>
      <c r="M964" s="8">
        <v>660</v>
      </c>
      <c r="N964" s="12">
        <f t="shared" si="91"/>
        <v>33</v>
      </c>
      <c r="O964" t="str">
        <f t="shared" si="94"/>
        <v xml:space="preserve">2024/02 </v>
      </c>
      <c r="P964">
        <f t="shared" si="95"/>
        <v>400</v>
      </c>
      <c r="Q964" t="e">
        <f>VLOOKUP(J964,'구매현황_2301-2603'!$E$2:$I$1312,5,0)</f>
        <v>#N/A</v>
      </c>
      <c r="R964" t="e">
        <f>VLOOKUP(Q964,리드타임!$B$3:$D$10,3,0)</f>
        <v>#N/A</v>
      </c>
      <c r="S964">
        <f t="shared" si="92"/>
        <v>148.5</v>
      </c>
    </row>
    <row r="965" spans="1:19" ht="15.75">
      <c r="A965" s="10">
        <v>964</v>
      </c>
      <c r="B965" s="3" t="s">
        <v>10</v>
      </c>
      <c r="C965" s="2" t="s">
        <v>2606</v>
      </c>
      <c r="D965" s="2" t="s">
        <v>314</v>
      </c>
      <c r="E965" s="2" t="s">
        <v>2607</v>
      </c>
      <c r="F965" s="4">
        <v>40</v>
      </c>
      <c r="G965" s="10" t="str">
        <f t="shared" si="93"/>
        <v xml:space="preserve">2024/05 </v>
      </c>
      <c r="H965" s="10">
        <f t="shared" si="90"/>
        <v>705</v>
      </c>
      <c r="J965" t="s">
        <v>1432</v>
      </c>
      <c r="K965" t="s">
        <v>1426</v>
      </c>
      <c r="L965" t="s">
        <v>58</v>
      </c>
      <c r="M965" s="8">
        <v>30</v>
      </c>
      <c r="N965" s="12">
        <f t="shared" si="91"/>
        <v>1.5</v>
      </c>
      <c r="O965" t="str">
        <f t="shared" si="94"/>
        <v xml:space="preserve">2024/01 </v>
      </c>
      <c r="P965">
        <f t="shared" si="95"/>
        <v>10</v>
      </c>
      <c r="Q965" t="e">
        <f>VLOOKUP(J965,'구매현황_2301-2603'!$E$2:$I$1312,5,0)</f>
        <v>#N/A</v>
      </c>
      <c r="R965" t="e">
        <f>VLOOKUP(Q965,리드타임!$B$3:$D$10,3,0)</f>
        <v>#N/A</v>
      </c>
      <c r="S965">
        <f t="shared" si="92"/>
        <v>6.75</v>
      </c>
    </row>
    <row r="966" spans="1:19" ht="15.75">
      <c r="A966" s="10">
        <v>965</v>
      </c>
      <c r="B966" s="3" t="s">
        <v>10</v>
      </c>
      <c r="C966" s="2" t="s">
        <v>2614</v>
      </c>
      <c r="D966" s="2" t="s">
        <v>318</v>
      </c>
      <c r="E966" s="2" t="s">
        <v>2615</v>
      </c>
      <c r="F966" s="4">
        <v>125</v>
      </c>
      <c r="G966" s="10" t="str">
        <f t="shared" si="93"/>
        <v xml:space="preserve">2024/04 </v>
      </c>
      <c r="H966" s="10">
        <f t="shared" si="90"/>
        <v>210</v>
      </c>
      <c r="J966" t="s">
        <v>1434</v>
      </c>
      <c r="K966" t="s">
        <v>1433</v>
      </c>
      <c r="L966" t="s">
        <v>433</v>
      </c>
      <c r="M966" s="8">
        <v>100</v>
      </c>
      <c r="N966" s="12">
        <f t="shared" si="91"/>
        <v>5</v>
      </c>
      <c r="O966" t="str">
        <f t="shared" si="94"/>
        <v xml:space="preserve">2024/01 </v>
      </c>
      <c r="P966">
        <f t="shared" si="95"/>
        <v>50</v>
      </c>
      <c r="Q966" t="e">
        <f>VLOOKUP(J966,'구매현황_2301-2603'!$E$2:$I$1312,5,0)</f>
        <v>#N/A</v>
      </c>
      <c r="R966" t="e">
        <f>VLOOKUP(Q966,리드타임!$B$3:$D$10,3,0)</f>
        <v>#N/A</v>
      </c>
      <c r="S966">
        <f t="shared" si="92"/>
        <v>22.5</v>
      </c>
    </row>
    <row r="967" spans="1:19" ht="15.75">
      <c r="A967" s="10">
        <v>966</v>
      </c>
      <c r="B967" s="3" t="s">
        <v>10</v>
      </c>
      <c r="C967" s="2" t="s">
        <v>2618</v>
      </c>
      <c r="D967" s="2" t="s">
        <v>318</v>
      </c>
      <c r="E967" s="2" t="s">
        <v>2619</v>
      </c>
      <c r="F967" s="4">
        <v>30</v>
      </c>
      <c r="G967" s="10" t="str">
        <f t="shared" si="93"/>
        <v xml:space="preserve">2025/03 </v>
      </c>
      <c r="H967" s="10">
        <f t="shared" si="90"/>
        <v>410</v>
      </c>
      <c r="J967" t="s">
        <v>1435</v>
      </c>
      <c r="K967" t="s">
        <v>1433</v>
      </c>
      <c r="L967" t="s">
        <v>52</v>
      </c>
      <c r="M967" s="8">
        <v>5</v>
      </c>
      <c r="N967" s="12">
        <f t="shared" si="91"/>
        <v>0.25</v>
      </c>
      <c r="O967" t="str">
        <f t="shared" si="94"/>
        <v xml:space="preserve">2024/01 </v>
      </c>
      <c r="P967">
        <f t="shared" si="95"/>
        <v>5</v>
      </c>
      <c r="Q967" t="e">
        <f>VLOOKUP(J967,'구매현황_2301-2603'!$E$2:$I$1312,5,0)</f>
        <v>#N/A</v>
      </c>
      <c r="R967" t="e">
        <f>VLOOKUP(Q967,리드타임!$B$3:$D$10,3,0)</f>
        <v>#N/A</v>
      </c>
      <c r="S967">
        <f t="shared" si="92"/>
        <v>1.125</v>
      </c>
    </row>
    <row r="968" spans="1:19" ht="15.75">
      <c r="A968" s="10">
        <v>967</v>
      </c>
      <c r="B968" s="3" t="s">
        <v>10</v>
      </c>
      <c r="C968" s="2" t="s">
        <v>2624</v>
      </c>
      <c r="D968" s="2" t="s">
        <v>318</v>
      </c>
      <c r="E968" s="2" t="s">
        <v>2625</v>
      </c>
      <c r="F968" s="4">
        <v>10</v>
      </c>
      <c r="G968" s="10" t="str">
        <f t="shared" si="93"/>
        <v xml:space="preserve">2024/01 </v>
      </c>
      <c r="H968" s="10">
        <f t="shared" si="90"/>
        <v>130</v>
      </c>
      <c r="J968" t="s">
        <v>1436</v>
      </c>
      <c r="K968" t="s">
        <v>1433</v>
      </c>
      <c r="L968" t="s">
        <v>104</v>
      </c>
      <c r="M968" s="8">
        <v>5</v>
      </c>
      <c r="N968" s="12">
        <f t="shared" si="91"/>
        <v>0.25</v>
      </c>
      <c r="O968" t="str">
        <f t="shared" si="94"/>
        <v xml:space="preserve">2024/01 </v>
      </c>
      <c r="P968">
        <f t="shared" si="95"/>
        <v>5</v>
      </c>
      <c r="Q968" t="e">
        <f>VLOOKUP(J968,'구매현황_2301-2603'!$E$2:$I$1312,5,0)</f>
        <v>#N/A</v>
      </c>
      <c r="R968" t="e">
        <f>VLOOKUP(Q968,리드타임!$B$3:$D$10,3,0)</f>
        <v>#N/A</v>
      </c>
      <c r="S968">
        <f t="shared" si="92"/>
        <v>1.125</v>
      </c>
    </row>
    <row r="969" spans="1:19" ht="15.75">
      <c r="A969" s="10">
        <v>968</v>
      </c>
      <c r="B969" s="3" t="s">
        <v>10</v>
      </c>
      <c r="C969" s="2" t="s">
        <v>2626</v>
      </c>
      <c r="D969" s="2" t="s">
        <v>318</v>
      </c>
      <c r="E969" s="2" t="s">
        <v>2627</v>
      </c>
      <c r="F969" s="4">
        <v>10</v>
      </c>
      <c r="G969" s="10" t="str">
        <f t="shared" si="93"/>
        <v xml:space="preserve">2024/01 </v>
      </c>
      <c r="H969" s="10">
        <f t="shared" si="90"/>
        <v>35</v>
      </c>
      <c r="J969" t="s">
        <v>3530</v>
      </c>
      <c r="K969" t="s">
        <v>1433</v>
      </c>
      <c r="L969" t="s">
        <v>73</v>
      </c>
      <c r="M969" s="8">
        <v>105</v>
      </c>
      <c r="N969" s="12">
        <f t="shared" si="91"/>
        <v>5.25</v>
      </c>
      <c r="O969" t="str">
        <f t="shared" si="94"/>
        <v xml:space="preserve">2024/01 </v>
      </c>
      <c r="P969">
        <f t="shared" si="95"/>
        <v>100</v>
      </c>
      <c r="Q969" t="e">
        <f>VLOOKUP(J969,'구매현황_2301-2603'!$E$2:$I$1312,5,0)</f>
        <v>#N/A</v>
      </c>
      <c r="R969" t="e">
        <f>VLOOKUP(Q969,리드타임!$B$3:$D$10,3,0)</f>
        <v>#N/A</v>
      </c>
      <c r="S969">
        <f t="shared" si="92"/>
        <v>23.625</v>
      </c>
    </row>
    <row r="970" spans="1:19" ht="15.75">
      <c r="A970" s="10">
        <v>969</v>
      </c>
      <c r="B970" s="3" t="s">
        <v>10</v>
      </c>
      <c r="C970" s="2" t="s">
        <v>2628</v>
      </c>
      <c r="D970" s="2" t="s">
        <v>318</v>
      </c>
      <c r="E970" s="2" t="s">
        <v>2629</v>
      </c>
      <c r="F970" s="4">
        <v>50</v>
      </c>
      <c r="G970" s="10" t="str">
        <f t="shared" si="93"/>
        <v xml:space="preserve">2024/08 </v>
      </c>
      <c r="H970" s="10">
        <f t="shared" si="90"/>
        <v>600</v>
      </c>
      <c r="J970" t="s">
        <v>1437</v>
      </c>
      <c r="K970" t="s">
        <v>1433</v>
      </c>
      <c r="L970" t="s">
        <v>54</v>
      </c>
      <c r="M970" s="8">
        <v>20</v>
      </c>
      <c r="N970" s="12">
        <f t="shared" si="91"/>
        <v>1</v>
      </c>
      <c r="O970" t="str">
        <f t="shared" si="94"/>
        <v xml:space="preserve">2024/01 </v>
      </c>
      <c r="P970">
        <f t="shared" si="95"/>
        <v>20</v>
      </c>
      <c r="Q970" t="e">
        <f>VLOOKUP(J970,'구매현황_2301-2603'!$E$2:$I$1312,5,0)</f>
        <v>#N/A</v>
      </c>
      <c r="R970" t="e">
        <f>VLOOKUP(Q970,리드타임!$B$3:$D$10,3,0)</f>
        <v>#N/A</v>
      </c>
      <c r="S970">
        <f t="shared" si="92"/>
        <v>4.5</v>
      </c>
    </row>
    <row r="971" spans="1:19" ht="15.75">
      <c r="A971" s="10">
        <v>970</v>
      </c>
      <c r="B971" s="3" t="s">
        <v>10</v>
      </c>
      <c r="C971" s="2" t="s">
        <v>2632</v>
      </c>
      <c r="D971" s="2" t="s">
        <v>318</v>
      </c>
      <c r="E971" s="2" t="s">
        <v>2633</v>
      </c>
      <c r="F971" s="4">
        <v>120</v>
      </c>
      <c r="G971" s="10" t="str">
        <f t="shared" si="93"/>
        <v xml:space="preserve">2024/06 </v>
      </c>
      <c r="H971" s="10">
        <f t="shared" si="90"/>
        <v>184</v>
      </c>
      <c r="J971" t="s">
        <v>1438</v>
      </c>
      <c r="K971" t="s">
        <v>1433</v>
      </c>
      <c r="L971" t="s">
        <v>65</v>
      </c>
      <c r="M971" s="8">
        <v>5</v>
      </c>
      <c r="N971" s="12">
        <f t="shared" si="91"/>
        <v>0.25</v>
      </c>
      <c r="O971" t="str">
        <f t="shared" si="94"/>
        <v xml:space="preserve">2024/01 </v>
      </c>
      <c r="P971">
        <f t="shared" si="95"/>
        <v>5</v>
      </c>
      <c r="Q971" t="e">
        <f>VLOOKUP(J971,'구매현황_2301-2603'!$E$2:$I$1312,5,0)</f>
        <v>#N/A</v>
      </c>
      <c r="R971" t="e">
        <f>VLOOKUP(Q971,리드타임!$B$3:$D$10,3,0)</f>
        <v>#N/A</v>
      </c>
      <c r="S971">
        <f t="shared" si="92"/>
        <v>1.125</v>
      </c>
    </row>
    <row r="972" spans="1:19" ht="15.75">
      <c r="A972" s="10">
        <v>971</v>
      </c>
      <c r="B972" s="3" t="s">
        <v>10</v>
      </c>
      <c r="C972" s="2" t="s">
        <v>2636</v>
      </c>
      <c r="D972" s="2" t="s">
        <v>2312</v>
      </c>
      <c r="E972" s="2" t="s">
        <v>2637</v>
      </c>
      <c r="F972" s="4">
        <v>73</v>
      </c>
      <c r="G972" s="10" t="str">
        <f t="shared" si="93"/>
        <v xml:space="preserve">2024/06 </v>
      </c>
      <c r="H972" s="10">
        <f t="shared" si="90"/>
        <v>143</v>
      </c>
      <c r="J972" t="s">
        <v>1439</v>
      </c>
      <c r="K972" t="s">
        <v>1433</v>
      </c>
      <c r="L972" t="s">
        <v>56</v>
      </c>
      <c r="M972" s="8">
        <v>580</v>
      </c>
      <c r="N972" s="12">
        <f t="shared" si="91"/>
        <v>29</v>
      </c>
      <c r="O972" t="str">
        <f t="shared" si="94"/>
        <v xml:space="preserve">2024/01 </v>
      </c>
      <c r="P972">
        <f t="shared" si="95"/>
        <v>300</v>
      </c>
      <c r="Q972" t="e">
        <f>VLOOKUP(J972,'구매현황_2301-2603'!$E$2:$I$1312,5,0)</f>
        <v>#N/A</v>
      </c>
      <c r="R972" t="e">
        <f>VLOOKUP(Q972,리드타임!$B$3:$D$10,3,0)</f>
        <v>#N/A</v>
      </c>
      <c r="S972">
        <f t="shared" si="92"/>
        <v>130.5</v>
      </c>
    </row>
    <row r="973" spans="1:19" ht="15.75">
      <c r="A973" s="10">
        <v>972</v>
      </c>
      <c r="B973" s="3" t="s">
        <v>10</v>
      </c>
      <c r="C973" s="2" t="s">
        <v>2638</v>
      </c>
      <c r="D973" s="2" t="s">
        <v>2312</v>
      </c>
      <c r="E973" s="2" t="s">
        <v>2639</v>
      </c>
      <c r="F973" s="4">
        <v>48</v>
      </c>
      <c r="G973" s="10" t="str">
        <f t="shared" si="93"/>
        <v xml:space="preserve">2024/04 </v>
      </c>
      <c r="H973" s="10">
        <f t="shared" si="90"/>
        <v>152</v>
      </c>
      <c r="J973" t="s">
        <v>1440</v>
      </c>
      <c r="K973" t="s">
        <v>1433</v>
      </c>
      <c r="L973" t="s">
        <v>58</v>
      </c>
      <c r="M973" s="8">
        <v>5</v>
      </c>
      <c r="N973" s="12">
        <f t="shared" si="91"/>
        <v>0.25</v>
      </c>
      <c r="O973" t="str">
        <f t="shared" si="94"/>
        <v xml:space="preserve">2024/01 </v>
      </c>
      <c r="P973">
        <f t="shared" si="95"/>
        <v>5</v>
      </c>
      <c r="Q973" t="e">
        <f>VLOOKUP(J973,'구매현황_2301-2603'!$E$2:$I$1312,5,0)</f>
        <v>#N/A</v>
      </c>
      <c r="R973" t="e">
        <f>VLOOKUP(Q973,리드타임!$B$3:$D$10,3,0)</f>
        <v>#N/A</v>
      </c>
      <c r="S973">
        <f t="shared" si="92"/>
        <v>1.125</v>
      </c>
    </row>
    <row r="974" spans="1:19" ht="15.75">
      <c r="A974" s="10">
        <v>973</v>
      </c>
      <c r="B974" s="3" t="s">
        <v>10</v>
      </c>
      <c r="C974" s="2" t="s">
        <v>2643</v>
      </c>
      <c r="D974" s="2" t="s">
        <v>2642</v>
      </c>
      <c r="E974" s="2" t="s">
        <v>2644</v>
      </c>
      <c r="F974" s="4">
        <v>10</v>
      </c>
      <c r="G974" s="10" t="str">
        <f t="shared" si="93"/>
        <v xml:space="preserve">2024/01 </v>
      </c>
      <c r="H974" s="10">
        <f t="shared" si="90"/>
        <v>40</v>
      </c>
      <c r="J974" t="s">
        <v>1441</v>
      </c>
      <c r="K974" t="s">
        <v>1401</v>
      </c>
      <c r="L974" t="s">
        <v>325</v>
      </c>
      <c r="M974" s="8">
        <v>100</v>
      </c>
      <c r="N974" s="12">
        <f t="shared" si="91"/>
        <v>5</v>
      </c>
      <c r="O974" t="str">
        <f t="shared" si="94"/>
        <v xml:space="preserve">2024/01 </v>
      </c>
      <c r="P974">
        <f t="shared" si="95"/>
        <v>100</v>
      </c>
      <c r="Q974" t="e">
        <f>VLOOKUP(J974,'구매현황_2301-2603'!$E$2:$I$1312,5,0)</f>
        <v>#N/A</v>
      </c>
      <c r="R974" t="e">
        <f>VLOOKUP(Q974,리드타임!$B$3:$D$10,3,0)</f>
        <v>#N/A</v>
      </c>
      <c r="S974">
        <f t="shared" si="92"/>
        <v>22.5</v>
      </c>
    </row>
    <row r="975" spans="1:19" ht="15.75">
      <c r="A975" s="10">
        <v>974</v>
      </c>
      <c r="B975" s="3" t="s">
        <v>10</v>
      </c>
      <c r="C975" s="2" t="s">
        <v>2647</v>
      </c>
      <c r="D975" s="2" t="s">
        <v>2642</v>
      </c>
      <c r="E975" s="2" t="s">
        <v>2648</v>
      </c>
      <c r="F975" s="4">
        <v>7</v>
      </c>
      <c r="G975" s="10" t="str">
        <f t="shared" si="93"/>
        <v xml:space="preserve">2024/01 </v>
      </c>
      <c r="H975" s="10">
        <f t="shared" si="90"/>
        <v>55</v>
      </c>
      <c r="J975" t="s">
        <v>3532</v>
      </c>
      <c r="K975" t="s">
        <v>3531</v>
      </c>
      <c r="L975" t="s">
        <v>104</v>
      </c>
      <c r="M975" s="8">
        <v>4</v>
      </c>
      <c r="N975" s="12">
        <f t="shared" si="91"/>
        <v>0.2</v>
      </c>
      <c r="O975" t="str">
        <f t="shared" si="94"/>
        <v xml:space="preserve">2024/01 </v>
      </c>
      <c r="P975">
        <f t="shared" si="95"/>
        <v>4</v>
      </c>
      <c r="Q975" t="e">
        <f>VLOOKUP(J975,'구매현황_2301-2603'!$E$2:$I$1312,5,0)</f>
        <v>#N/A</v>
      </c>
      <c r="R975" t="e">
        <f>VLOOKUP(Q975,리드타임!$B$3:$D$10,3,0)</f>
        <v>#N/A</v>
      </c>
      <c r="S975">
        <f t="shared" si="92"/>
        <v>0.9</v>
      </c>
    </row>
    <row r="976" spans="1:19" ht="15.75">
      <c r="A976" s="10">
        <v>975</v>
      </c>
      <c r="B976" s="3" t="s">
        <v>10</v>
      </c>
      <c r="C976" s="2" t="s">
        <v>2651</v>
      </c>
      <c r="D976" s="2" t="s">
        <v>271</v>
      </c>
      <c r="E976" s="2" t="s">
        <v>2328</v>
      </c>
      <c r="F976" s="4">
        <v>12</v>
      </c>
      <c r="G976" s="10" t="str">
        <f t="shared" si="93"/>
        <v xml:space="preserve">2024/01 </v>
      </c>
      <c r="H976" s="10">
        <f t="shared" si="90"/>
        <v>20</v>
      </c>
      <c r="J976" t="s">
        <v>1442</v>
      </c>
      <c r="K976" t="s">
        <v>223</v>
      </c>
      <c r="L976" t="s">
        <v>290</v>
      </c>
      <c r="M976" s="8">
        <v>1</v>
      </c>
      <c r="N976" s="12">
        <f t="shared" si="91"/>
        <v>0.05</v>
      </c>
      <c r="O976" t="str">
        <f t="shared" si="94"/>
        <v xml:space="preserve">2024/01 </v>
      </c>
      <c r="P976">
        <f t="shared" si="95"/>
        <v>1</v>
      </c>
      <c r="Q976" t="e">
        <f>VLOOKUP(J976,'구매현황_2301-2603'!$E$2:$I$1312,5,0)</f>
        <v>#N/A</v>
      </c>
      <c r="R976" t="e">
        <f>VLOOKUP(Q976,리드타임!$B$3:$D$10,3,0)</f>
        <v>#N/A</v>
      </c>
      <c r="S976">
        <f t="shared" si="92"/>
        <v>0.22500000000000001</v>
      </c>
    </row>
    <row r="977" spans="1:19" ht="15.75">
      <c r="A977" s="10">
        <v>976</v>
      </c>
      <c r="B977" s="3" t="s">
        <v>10</v>
      </c>
      <c r="C977" s="2" t="s">
        <v>2656</v>
      </c>
      <c r="D977" s="2" t="s">
        <v>2312</v>
      </c>
      <c r="E977" s="2" t="s">
        <v>2657</v>
      </c>
      <c r="F977" s="4">
        <v>32</v>
      </c>
      <c r="G977" s="10" t="str">
        <f t="shared" si="93"/>
        <v xml:space="preserve">2024/01 </v>
      </c>
      <c r="H977" s="10">
        <f t="shared" si="90"/>
        <v>100</v>
      </c>
      <c r="J977" t="s">
        <v>3533</v>
      </c>
      <c r="K977" t="s">
        <v>1401</v>
      </c>
      <c r="L977" t="s">
        <v>3026</v>
      </c>
      <c r="M977" s="8">
        <v>350</v>
      </c>
      <c r="N977" s="12">
        <f t="shared" si="91"/>
        <v>17.5</v>
      </c>
      <c r="O977" t="str">
        <f t="shared" si="94"/>
        <v xml:space="preserve">2024/01 </v>
      </c>
      <c r="P977">
        <f t="shared" si="95"/>
        <v>200</v>
      </c>
      <c r="Q977" t="e">
        <f>VLOOKUP(J977,'구매현황_2301-2603'!$E$2:$I$1312,5,0)</f>
        <v>#N/A</v>
      </c>
      <c r="R977" t="e">
        <f>VLOOKUP(Q977,리드타임!$B$3:$D$10,3,0)</f>
        <v>#N/A</v>
      </c>
      <c r="S977">
        <f t="shared" si="92"/>
        <v>78.75</v>
      </c>
    </row>
    <row r="978" spans="1:19" ht="15.75">
      <c r="A978" s="10">
        <v>977</v>
      </c>
      <c r="B978" s="3" t="s">
        <v>10</v>
      </c>
      <c r="C978" s="2" t="s">
        <v>2669</v>
      </c>
      <c r="D978" s="2" t="s">
        <v>2668</v>
      </c>
      <c r="E978" s="2" t="s">
        <v>2648</v>
      </c>
      <c r="F978" s="4">
        <v>1</v>
      </c>
      <c r="G978" s="10" t="str">
        <f t="shared" si="93"/>
        <v xml:space="preserve">2024/01 </v>
      </c>
      <c r="H978" s="10">
        <f t="shared" si="90"/>
        <v>20</v>
      </c>
      <c r="J978" t="s">
        <v>1444</v>
      </c>
      <c r="K978" t="s">
        <v>1443</v>
      </c>
      <c r="L978" t="s">
        <v>78</v>
      </c>
      <c r="M978" s="8">
        <v>3</v>
      </c>
      <c r="N978" s="12">
        <f t="shared" si="91"/>
        <v>0.15</v>
      </c>
      <c r="O978" t="str">
        <f t="shared" si="94"/>
        <v xml:space="preserve">2024/01 </v>
      </c>
      <c r="P978">
        <f t="shared" si="95"/>
        <v>3</v>
      </c>
      <c r="Q978" t="e">
        <f>VLOOKUP(J978,'구매현황_2301-2603'!$E$2:$I$1312,5,0)</f>
        <v>#N/A</v>
      </c>
      <c r="R978" t="e">
        <f>VLOOKUP(Q978,리드타임!$B$3:$D$10,3,0)</f>
        <v>#N/A</v>
      </c>
      <c r="S978">
        <f t="shared" si="92"/>
        <v>0.67499999999999993</v>
      </c>
    </row>
    <row r="979" spans="1:19" ht="15.75">
      <c r="A979" s="10">
        <v>978</v>
      </c>
      <c r="B979" s="3" t="s">
        <v>10</v>
      </c>
      <c r="C979" s="2" t="s">
        <v>2671</v>
      </c>
      <c r="D979" s="2" t="s">
        <v>2312</v>
      </c>
      <c r="E979" s="2" t="s">
        <v>2672</v>
      </c>
      <c r="F979" s="4">
        <v>105</v>
      </c>
      <c r="G979" s="10" t="str">
        <f t="shared" si="93"/>
        <v xml:space="preserve">2024/01 </v>
      </c>
      <c r="H979" s="10">
        <f t="shared" si="90"/>
        <v>120</v>
      </c>
      <c r="J979" t="s">
        <v>1446</v>
      </c>
      <c r="K979" t="s">
        <v>1445</v>
      </c>
      <c r="L979" t="s">
        <v>73</v>
      </c>
      <c r="M979" s="8">
        <v>2</v>
      </c>
      <c r="N979" s="12">
        <f t="shared" si="91"/>
        <v>0.1</v>
      </c>
      <c r="O979" t="str">
        <f t="shared" si="94"/>
        <v xml:space="preserve">2024/01 </v>
      </c>
      <c r="P979">
        <f t="shared" si="95"/>
        <v>2</v>
      </c>
      <c r="Q979" t="e">
        <f>VLOOKUP(J979,'구매현황_2301-2603'!$E$2:$I$1312,5,0)</f>
        <v>#N/A</v>
      </c>
      <c r="R979" t="e">
        <f>VLOOKUP(Q979,리드타임!$B$3:$D$10,3,0)</f>
        <v>#N/A</v>
      </c>
      <c r="S979">
        <f t="shared" si="92"/>
        <v>0.45</v>
      </c>
    </row>
    <row r="980" spans="1:19" ht="15.75">
      <c r="A980" s="10">
        <v>979</v>
      </c>
      <c r="B980" s="3" t="s">
        <v>10</v>
      </c>
      <c r="C980" s="2" t="s">
        <v>2683</v>
      </c>
      <c r="D980" s="2" t="s">
        <v>2668</v>
      </c>
      <c r="E980" s="2" t="s">
        <v>2644</v>
      </c>
      <c r="F980" s="4">
        <v>3</v>
      </c>
      <c r="G980" s="10" t="str">
        <f t="shared" si="93"/>
        <v xml:space="preserve">2024/01 </v>
      </c>
      <c r="H980" s="10">
        <f t="shared" si="90"/>
        <v>3</v>
      </c>
      <c r="J980" t="s">
        <v>3534</v>
      </c>
      <c r="K980" t="s">
        <v>1405</v>
      </c>
      <c r="L980" t="s">
        <v>325</v>
      </c>
      <c r="M980" s="8">
        <v>250</v>
      </c>
      <c r="N980" s="12">
        <f t="shared" si="91"/>
        <v>12.5</v>
      </c>
      <c r="O980" t="str">
        <f t="shared" si="94"/>
        <v xml:space="preserve">2024/01 </v>
      </c>
      <c r="P980">
        <f t="shared" si="95"/>
        <v>100</v>
      </c>
      <c r="Q980" t="e">
        <f>VLOOKUP(J980,'구매현황_2301-2603'!$E$2:$I$1312,5,0)</f>
        <v>#N/A</v>
      </c>
      <c r="R980" t="e">
        <f>VLOOKUP(Q980,리드타임!$B$3:$D$10,3,0)</f>
        <v>#N/A</v>
      </c>
      <c r="S980">
        <f t="shared" si="92"/>
        <v>56.25</v>
      </c>
    </row>
    <row r="981" spans="1:19" ht="15.75">
      <c r="A981" s="10">
        <v>980</v>
      </c>
      <c r="B981" s="3" t="s">
        <v>10</v>
      </c>
      <c r="C981" s="2" t="s">
        <v>2686</v>
      </c>
      <c r="D981" s="2" t="s">
        <v>2661</v>
      </c>
      <c r="E981" s="2" t="s">
        <v>2687</v>
      </c>
      <c r="F981" s="4">
        <v>20</v>
      </c>
      <c r="G981" s="10" t="str">
        <f t="shared" si="93"/>
        <v xml:space="preserve">2024/01 </v>
      </c>
      <c r="H981" s="10">
        <f t="shared" si="90"/>
        <v>20</v>
      </c>
      <c r="J981" t="s">
        <v>1447</v>
      </c>
      <c r="K981" t="s">
        <v>1401</v>
      </c>
      <c r="L981" t="s">
        <v>80</v>
      </c>
      <c r="M981" s="8">
        <v>13</v>
      </c>
      <c r="N981" s="12">
        <f t="shared" si="91"/>
        <v>0.65</v>
      </c>
      <c r="O981" t="str">
        <f t="shared" si="94"/>
        <v xml:space="preserve">2024/01 </v>
      </c>
      <c r="P981">
        <f t="shared" si="95"/>
        <v>13</v>
      </c>
      <c r="Q981" t="e">
        <f>VLOOKUP(J981,'구매현황_2301-2603'!$E$2:$I$1312,5,0)</f>
        <v>#N/A</v>
      </c>
      <c r="R981" t="e">
        <f>VLOOKUP(Q981,리드타임!$B$3:$D$10,3,0)</f>
        <v>#N/A</v>
      </c>
      <c r="S981">
        <f t="shared" si="92"/>
        <v>2.9250000000000003</v>
      </c>
    </row>
    <row r="982" spans="1:19" ht="15.75">
      <c r="A982" s="10">
        <v>981</v>
      </c>
      <c r="B982" s="3" t="s">
        <v>10</v>
      </c>
      <c r="C982" s="2" t="s">
        <v>2688</v>
      </c>
      <c r="D982" s="2" t="s">
        <v>2661</v>
      </c>
      <c r="E982" s="2" t="s">
        <v>2644</v>
      </c>
      <c r="F982" s="4">
        <v>1</v>
      </c>
      <c r="G982" s="10" t="str">
        <f t="shared" si="93"/>
        <v xml:space="preserve">2024/01 </v>
      </c>
      <c r="H982" s="10">
        <f t="shared" si="90"/>
        <v>1</v>
      </c>
      <c r="J982" t="s">
        <v>1448</v>
      </c>
      <c r="K982" t="s">
        <v>1443</v>
      </c>
      <c r="L982" t="s">
        <v>80</v>
      </c>
      <c r="M982" s="8">
        <v>2</v>
      </c>
      <c r="N982" s="12">
        <f t="shared" si="91"/>
        <v>0.1</v>
      </c>
      <c r="O982" t="str">
        <f t="shared" si="94"/>
        <v xml:space="preserve">2024/01 </v>
      </c>
      <c r="P982">
        <f t="shared" si="95"/>
        <v>2</v>
      </c>
      <c r="Q982" t="e">
        <f>VLOOKUP(J982,'구매현황_2301-2603'!$E$2:$I$1312,5,0)</f>
        <v>#N/A</v>
      </c>
      <c r="R982" t="e">
        <f>VLOOKUP(Q982,리드타임!$B$3:$D$10,3,0)</f>
        <v>#N/A</v>
      </c>
      <c r="S982">
        <f t="shared" si="92"/>
        <v>0.45</v>
      </c>
    </row>
    <row r="983" spans="1:19" ht="15.75">
      <c r="A983" s="10">
        <v>982</v>
      </c>
      <c r="B983" s="3" t="s">
        <v>10</v>
      </c>
      <c r="C983" s="2" t="s">
        <v>2690</v>
      </c>
      <c r="D983" s="2" t="s">
        <v>2661</v>
      </c>
      <c r="E983" s="2" t="s">
        <v>2648</v>
      </c>
      <c r="F983" s="4">
        <v>1</v>
      </c>
      <c r="G983" s="10" t="str">
        <f t="shared" si="93"/>
        <v xml:space="preserve">2024/01 </v>
      </c>
      <c r="H983" s="10">
        <f t="shared" si="90"/>
        <v>5</v>
      </c>
      <c r="J983" t="s">
        <v>1449</v>
      </c>
      <c r="K983" t="s">
        <v>1412</v>
      </c>
      <c r="L983" t="s">
        <v>80</v>
      </c>
      <c r="M983" s="8">
        <v>24</v>
      </c>
      <c r="N983" s="12">
        <f t="shared" si="91"/>
        <v>1.2</v>
      </c>
      <c r="O983" t="str">
        <f t="shared" si="94"/>
        <v xml:space="preserve">2024/02 </v>
      </c>
      <c r="P983">
        <f t="shared" si="95"/>
        <v>24</v>
      </c>
      <c r="Q983" t="e">
        <f>VLOOKUP(J983,'구매현황_2301-2603'!$E$2:$I$1312,5,0)</f>
        <v>#N/A</v>
      </c>
      <c r="R983" t="e">
        <f>VLOOKUP(Q983,리드타임!$B$3:$D$10,3,0)</f>
        <v>#N/A</v>
      </c>
      <c r="S983">
        <f t="shared" si="92"/>
        <v>5.3999999999999995</v>
      </c>
    </row>
    <row r="984" spans="1:19" ht="15.75">
      <c r="A984" s="10">
        <v>983</v>
      </c>
      <c r="B984" s="3" t="s">
        <v>10</v>
      </c>
      <c r="C984" s="2" t="s">
        <v>2712</v>
      </c>
      <c r="D984" s="2" t="s">
        <v>1267</v>
      </c>
      <c r="E984" s="2" t="s">
        <v>2713</v>
      </c>
      <c r="F984" s="4">
        <v>9</v>
      </c>
      <c r="G984" s="10" t="str">
        <f t="shared" si="93"/>
        <v xml:space="preserve">2024/01 </v>
      </c>
      <c r="H984" s="10">
        <f t="shared" si="90"/>
        <v>125</v>
      </c>
      <c r="J984" t="s">
        <v>1450</v>
      </c>
      <c r="K984" t="s">
        <v>822</v>
      </c>
      <c r="L984" t="s">
        <v>1451</v>
      </c>
      <c r="M984" s="8">
        <v>700</v>
      </c>
      <c r="N984" s="12">
        <f t="shared" si="91"/>
        <v>35</v>
      </c>
      <c r="O984" t="str">
        <f t="shared" si="94"/>
        <v xml:space="preserve">2024/01 </v>
      </c>
      <c r="P984">
        <f t="shared" si="95"/>
        <v>300</v>
      </c>
      <c r="Q984" t="e">
        <f>VLOOKUP(J984,'구매현황_2301-2603'!$E$2:$I$1312,5,0)</f>
        <v>#N/A</v>
      </c>
      <c r="R984" t="e">
        <f>VLOOKUP(Q984,리드타임!$B$3:$D$10,3,0)</f>
        <v>#N/A</v>
      </c>
      <c r="S984">
        <f t="shared" si="92"/>
        <v>157.5</v>
      </c>
    </row>
    <row r="985" spans="1:19" ht="15.75">
      <c r="A985" s="10">
        <v>984</v>
      </c>
      <c r="B985" s="3" t="s">
        <v>10</v>
      </c>
      <c r="C985" s="2" t="s">
        <v>2714</v>
      </c>
      <c r="D985" s="2" t="s">
        <v>1267</v>
      </c>
      <c r="E985" s="2" t="s">
        <v>2715</v>
      </c>
      <c r="F985" s="4">
        <v>51</v>
      </c>
      <c r="G985" s="10" t="str">
        <f t="shared" si="93"/>
        <v xml:space="preserve">2024/09 </v>
      </c>
      <c r="H985" s="10">
        <f t="shared" si="90"/>
        <v>67</v>
      </c>
      <c r="J985" t="s">
        <v>1453</v>
      </c>
      <c r="K985" t="s">
        <v>1452</v>
      </c>
      <c r="L985" t="s">
        <v>5261</v>
      </c>
      <c r="M985" s="8">
        <v>44</v>
      </c>
      <c r="N985" s="12">
        <f t="shared" si="91"/>
        <v>2.2000000000000002</v>
      </c>
      <c r="O985" t="str">
        <f t="shared" si="94"/>
        <v xml:space="preserve">2024/01 </v>
      </c>
      <c r="P985">
        <f t="shared" si="95"/>
        <v>44</v>
      </c>
      <c r="Q985" t="e">
        <f>VLOOKUP(J985,'구매현황_2301-2603'!$E$2:$I$1312,5,0)</f>
        <v>#N/A</v>
      </c>
      <c r="R985" t="e">
        <f>VLOOKUP(Q985,리드타임!$B$3:$D$10,3,0)</f>
        <v>#N/A</v>
      </c>
      <c r="S985">
        <f t="shared" si="92"/>
        <v>9.9000000000000021</v>
      </c>
    </row>
    <row r="986" spans="1:19" ht="15.75">
      <c r="A986" s="10">
        <v>985</v>
      </c>
      <c r="B986" s="3" t="s">
        <v>10</v>
      </c>
      <c r="C986" s="2" t="s">
        <v>2716</v>
      </c>
      <c r="D986" s="2" t="s">
        <v>1267</v>
      </c>
      <c r="E986" s="2" t="s">
        <v>2717</v>
      </c>
      <c r="F986" s="4">
        <v>33</v>
      </c>
      <c r="G986" s="10" t="str">
        <f t="shared" si="93"/>
        <v xml:space="preserve">2024/05 </v>
      </c>
      <c r="H986" s="10">
        <f t="shared" si="90"/>
        <v>63</v>
      </c>
      <c r="J986" t="s">
        <v>3536</v>
      </c>
      <c r="K986" t="s">
        <v>3535</v>
      </c>
      <c r="L986" t="s">
        <v>5261</v>
      </c>
      <c r="M986" s="8">
        <v>544</v>
      </c>
      <c r="N986" s="12">
        <f t="shared" si="91"/>
        <v>27.2</v>
      </c>
      <c r="O986" t="str">
        <f t="shared" si="94"/>
        <v xml:space="preserve">2025/06 </v>
      </c>
      <c r="P986">
        <f t="shared" si="95"/>
        <v>526</v>
      </c>
      <c r="Q986" t="e">
        <f>VLOOKUP(J986,'구매현황_2301-2603'!$E$2:$I$1312,5,0)</f>
        <v>#N/A</v>
      </c>
      <c r="R986" t="e">
        <f>VLOOKUP(Q986,리드타임!$B$3:$D$10,3,0)</f>
        <v>#N/A</v>
      </c>
      <c r="S986">
        <f t="shared" si="92"/>
        <v>122.39999999999999</v>
      </c>
    </row>
    <row r="987" spans="1:19" ht="15.75">
      <c r="A987" s="10">
        <v>986</v>
      </c>
      <c r="B987" s="3" t="s">
        <v>10</v>
      </c>
      <c r="C987" s="2" t="s">
        <v>2718</v>
      </c>
      <c r="D987" s="2" t="s">
        <v>1267</v>
      </c>
      <c r="E987" s="2" t="s">
        <v>2719</v>
      </c>
      <c r="F987" s="4">
        <v>95</v>
      </c>
      <c r="G987" s="10" t="str">
        <f t="shared" si="93"/>
        <v xml:space="preserve">2024/01 </v>
      </c>
      <c r="H987" s="10">
        <f t="shared" si="90"/>
        <v>95</v>
      </c>
      <c r="J987" t="s">
        <v>3538</v>
      </c>
      <c r="K987" t="s">
        <v>3537</v>
      </c>
      <c r="L987" t="s">
        <v>5261</v>
      </c>
      <c r="M987" s="8">
        <v>19</v>
      </c>
      <c r="N987" s="12">
        <f t="shared" si="91"/>
        <v>0.95</v>
      </c>
      <c r="O987" t="str">
        <f t="shared" si="94"/>
        <v xml:space="preserve">2024/01 </v>
      </c>
      <c r="P987">
        <f t="shared" si="95"/>
        <v>19</v>
      </c>
      <c r="Q987" t="e">
        <f>VLOOKUP(J987,'구매현황_2301-2603'!$E$2:$I$1312,5,0)</f>
        <v>#N/A</v>
      </c>
      <c r="R987" t="e">
        <f>VLOOKUP(Q987,리드타임!$B$3:$D$10,3,0)</f>
        <v>#N/A</v>
      </c>
      <c r="S987">
        <f t="shared" si="92"/>
        <v>4.2750000000000004</v>
      </c>
    </row>
    <row r="988" spans="1:19" ht="15.75">
      <c r="A988" s="10">
        <v>987</v>
      </c>
      <c r="B988" s="3" t="s">
        <v>10</v>
      </c>
      <c r="C988" s="2" t="s">
        <v>2722</v>
      </c>
      <c r="D988" s="2" t="s">
        <v>1267</v>
      </c>
      <c r="E988" s="2" t="s">
        <v>2723</v>
      </c>
      <c r="F988" s="4">
        <v>40</v>
      </c>
      <c r="G988" s="10" t="str">
        <f t="shared" si="93"/>
        <v xml:space="preserve">2024/02 </v>
      </c>
      <c r="H988" s="10">
        <f t="shared" si="90"/>
        <v>93</v>
      </c>
      <c r="J988" t="s">
        <v>3540</v>
      </c>
      <c r="K988" t="s">
        <v>3539</v>
      </c>
      <c r="L988" t="s">
        <v>3541</v>
      </c>
      <c r="M988" s="8">
        <v>150</v>
      </c>
      <c r="N988" s="12">
        <f t="shared" si="91"/>
        <v>7.5</v>
      </c>
      <c r="O988" t="str">
        <f t="shared" si="94"/>
        <v xml:space="preserve">2024/01 </v>
      </c>
      <c r="P988">
        <f t="shared" si="95"/>
        <v>150</v>
      </c>
      <c r="Q988" t="e">
        <f>VLOOKUP(J988,'구매현황_2301-2603'!$E$2:$I$1312,5,0)</f>
        <v>#N/A</v>
      </c>
      <c r="R988" t="e">
        <f>VLOOKUP(Q988,리드타임!$B$3:$D$10,3,0)</f>
        <v>#N/A</v>
      </c>
      <c r="S988">
        <f t="shared" si="92"/>
        <v>33.75</v>
      </c>
    </row>
    <row r="989" spans="1:19" ht="15.75">
      <c r="A989" s="10">
        <v>988</v>
      </c>
      <c r="B989" s="3" t="s">
        <v>10</v>
      </c>
      <c r="C989" s="2" t="s">
        <v>2726</v>
      </c>
      <c r="D989" s="2" t="s">
        <v>1267</v>
      </c>
      <c r="E989" s="2" t="s">
        <v>2727</v>
      </c>
      <c r="F989" s="4">
        <v>10</v>
      </c>
      <c r="G989" s="10" t="str">
        <f t="shared" si="93"/>
        <v xml:space="preserve">2024/01 </v>
      </c>
      <c r="H989" s="10">
        <f t="shared" si="90"/>
        <v>21</v>
      </c>
      <c r="J989" t="s">
        <v>3542</v>
      </c>
      <c r="K989" t="s">
        <v>3539</v>
      </c>
      <c r="L989" t="s">
        <v>3543</v>
      </c>
      <c r="M989" s="8">
        <v>200</v>
      </c>
      <c r="N989" s="12">
        <f t="shared" si="91"/>
        <v>10</v>
      </c>
      <c r="O989" t="str">
        <f t="shared" si="94"/>
        <v xml:space="preserve">2024/01 </v>
      </c>
      <c r="P989">
        <f t="shared" si="95"/>
        <v>200</v>
      </c>
      <c r="Q989" t="e">
        <f>VLOOKUP(J989,'구매현황_2301-2603'!$E$2:$I$1312,5,0)</f>
        <v>#N/A</v>
      </c>
      <c r="R989" t="e">
        <f>VLOOKUP(Q989,리드타임!$B$3:$D$10,3,0)</f>
        <v>#N/A</v>
      </c>
      <c r="S989">
        <f t="shared" si="92"/>
        <v>45</v>
      </c>
    </row>
    <row r="990" spans="1:19" ht="15.75">
      <c r="A990" s="10">
        <v>989</v>
      </c>
      <c r="B990" s="3" t="s">
        <v>10</v>
      </c>
      <c r="C990" s="2" t="s">
        <v>2737</v>
      </c>
      <c r="D990" s="2" t="s">
        <v>2732</v>
      </c>
      <c r="E990" s="2" t="s">
        <v>2738</v>
      </c>
      <c r="F990" s="4">
        <v>29</v>
      </c>
      <c r="G990" s="10" t="str">
        <f t="shared" si="93"/>
        <v xml:space="preserve">2024/05 </v>
      </c>
      <c r="H990" s="10">
        <f t="shared" si="90"/>
        <v>214</v>
      </c>
      <c r="J990" t="s">
        <v>3547</v>
      </c>
      <c r="K990" t="s">
        <v>1443</v>
      </c>
      <c r="L990" t="s">
        <v>3548</v>
      </c>
      <c r="M990" s="8">
        <v>30</v>
      </c>
      <c r="N990" s="12">
        <f t="shared" si="91"/>
        <v>1.5</v>
      </c>
      <c r="O990" t="str">
        <f t="shared" si="94"/>
        <v xml:space="preserve">2024/01 </v>
      </c>
      <c r="P990">
        <f t="shared" si="95"/>
        <v>30</v>
      </c>
      <c r="Q990" t="e">
        <f>VLOOKUP(J990,'구매현황_2301-2603'!$E$2:$I$1312,5,0)</f>
        <v>#N/A</v>
      </c>
      <c r="R990" t="e">
        <f>VLOOKUP(Q990,리드타임!$B$3:$D$10,3,0)</f>
        <v>#N/A</v>
      </c>
      <c r="S990">
        <f t="shared" si="92"/>
        <v>6.75</v>
      </c>
    </row>
    <row r="991" spans="1:19" ht="15.75">
      <c r="A991" s="10">
        <v>990</v>
      </c>
      <c r="B991" s="3" t="s">
        <v>10</v>
      </c>
      <c r="C991" s="2" t="s">
        <v>2741</v>
      </c>
      <c r="D991" s="2" t="s">
        <v>2732</v>
      </c>
      <c r="E991" s="2" t="s">
        <v>2742</v>
      </c>
      <c r="F991" s="4">
        <v>10</v>
      </c>
      <c r="G991" s="10" t="str">
        <f t="shared" si="93"/>
        <v xml:space="preserve">2024/01 </v>
      </c>
      <c r="H991" s="10">
        <f t="shared" si="90"/>
        <v>50</v>
      </c>
      <c r="L991" t="s">
        <v>7001</v>
      </c>
      <c r="M991" s="8">
        <v>30</v>
      </c>
      <c r="N991" s="12">
        <f t="shared" si="91"/>
        <v>1.5</v>
      </c>
      <c r="O991" t="e">
        <f t="shared" si="94"/>
        <v>#N/A</v>
      </c>
      <c r="P991" t="e">
        <f t="shared" si="95"/>
        <v>#N/A</v>
      </c>
      <c r="Q991" t="e">
        <f>VLOOKUP(J991,'구매현황_2301-2603'!$E$2:$I$1312,5,0)</f>
        <v>#N/A</v>
      </c>
      <c r="R991" t="e">
        <f>VLOOKUP(Q991,리드타임!$B$3:$D$10,3,0)</f>
        <v>#N/A</v>
      </c>
      <c r="S991">
        <f t="shared" si="92"/>
        <v>6.75</v>
      </c>
    </row>
    <row r="992" spans="1:19" ht="15.75">
      <c r="A992" s="10">
        <v>991</v>
      </c>
      <c r="B992" s="3" t="s">
        <v>10</v>
      </c>
      <c r="C992" s="2" t="s">
        <v>2754</v>
      </c>
      <c r="D992" s="2" t="s">
        <v>2753</v>
      </c>
      <c r="E992" s="2" t="s">
        <v>2755</v>
      </c>
      <c r="F992" s="4">
        <v>10</v>
      </c>
      <c r="G992" s="10" t="str">
        <f t="shared" si="93"/>
        <v xml:space="preserve">2024/01 </v>
      </c>
      <c r="H992" s="10">
        <f t="shared" si="90"/>
        <v>10</v>
      </c>
      <c r="J992" t="s">
        <v>3552</v>
      </c>
      <c r="K992" t="s">
        <v>1401</v>
      </c>
      <c r="L992" t="s">
        <v>3553</v>
      </c>
      <c r="M992" s="8">
        <v>30</v>
      </c>
      <c r="N992" s="12">
        <f t="shared" si="91"/>
        <v>1.5</v>
      </c>
      <c r="O992" t="str">
        <f t="shared" si="94"/>
        <v xml:space="preserve">2024/01 </v>
      </c>
      <c r="P992">
        <f t="shared" si="95"/>
        <v>30</v>
      </c>
      <c r="Q992" t="e">
        <f>VLOOKUP(J992,'구매현황_2301-2603'!$E$2:$I$1312,5,0)</f>
        <v>#N/A</v>
      </c>
      <c r="R992" t="e">
        <f>VLOOKUP(Q992,리드타임!$B$3:$D$10,3,0)</f>
        <v>#N/A</v>
      </c>
      <c r="S992">
        <f t="shared" si="92"/>
        <v>6.75</v>
      </c>
    </row>
    <row r="993" spans="1:19" ht="15.75">
      <c r="A993" s="10">
        <v>992</v>
      </c>
      <c r="B993" s="3" t="s">
        <v>10</v>
      </c>
      <c r="C993" s="2" t="s">
        <v>2758</v>
      </c>
      <c r="D993" s="2" t="s">
        <v>1443</v>
      </c>
      <c r="E993" s="2" t="s">
        <v>2759</v>
      </c>
      <c r="F993" s="4">
        <v>5</v>
      </c>
      <c r="G993" s="10" t="str">
        <f t="shared" si="93"/>
        <v xml:space="preserve">2024/01 </v>
      </c>
      <c r="H993" s="10">
        <f t="shared" si="90"/>
        <v>70</v>
      </c>
      <c r="J993" t="s">
        <v>1752</v>
      </c>
      <c r="K993" t="s">
        <v>1751</v>
      </c>
      <c r="L993" t="s">
        <v>1753</v>
      </c>
      <c r="M993" s="8">
        <v>9</v>
      </c>
      <c r="N993" s="12">
        <f t="shared" si="91"/>
        <v>0.45</v>
      </c>
      <c r="O993" t="str">
        <f t="shared" si="94"/>
        <v xml:space="preserve">2024/01 </v>
      </c>
      <c r="P993">
        <f t="shared" si="95"/>
        <v>5</v>
      </c>
      <c r="Q993" t="e">
        <f>VLOOKUP(J993,'구매현황_2301-2603'!$E$2:$I$1312,5,0)</f>
        <v>#N/A</v>
      </c>
      <c r="R993" t="e">
        <f>VLOOKUP(Q993,리드타임!$B$3:$D$10,3,0)</f>
        <v>#N/A</v>
      </c>
      <c r="S993">
        <f t="shared" si="92"/>
        <v>2.0249999999999999</v>
      </c>
    </row>
    <row r="994" spans="1:19" ht="15.75">
      <c r="A994" s="10">
        <v>993</v>
      </c>
      <c r="B994" s="3" t="s">
        <v>10</v>
      </c>
      <c r="C994" s="2" t="s">
        <v>2777</v>
      </c>
      <c r="D994" s="2" t="s">
        <v>1424</v>
      </c>
      <c r="E994" s="2" t="s">
        <v>2778</v>
      </c>
      <c r="F994" s="4"/>
      <c r="G994" s="10" t="str">
        <f t="shared" si="93"/>
        <v xml:space="preserve">2024/01 </v>
      </c>
      <c r="H994" s="10">
        <f t="shared" si="90"/>
        <v>20</v>
      </c>
      <c r="J994" t="s">
        <v>1755</v>
      </c>
      <c r="K994" t="s">
        <v>1754</v>
      </c>
      <c r="L994" t="s">
        <v>1756</v>
      </c>
      <c r="M994" s="8">
        <v>204</v>
      </c>
      <c r="N994" s="12">
        <f t="shared" si="91"/>
        <v>10.199999999999999</v>
      </c>
      <c r="O994" t="str">
        <f t="shared" si="94"/>
        <v xml:space="preserve">2024/02 </v>
      </c>
      <c r="P994">
        <f t="shared" si="95"/>
        <v>59</v>
      </c>
      <c r="Q994" t="str">
        <f>VLOOKUP(J994,'구매현황_2301-2603'!$E$2:$I$1312,5,0)</f>
        <v>Henan Shijia Photons Technology Co.,Ltd</v>
      </c>
      <c r="R994">
        <f>VLOOKUP(Q994,리드타임!$B$3:$D$10,3,0)</f>
        <v>70</v>
      </c>
      <c r="S994">
        <f t="shared" si="92"/>
        <v>35.700000000000003</v>
      </c>
    </row>
    <row r="995" spans="1:19" ht="15.75">
      <c r="A995" s="10">
        <v>994</v>
      </c>
      <c r="B995" s="3" t="s">
        <v>10</v>
      </c>
      <c r="C995" s="2" t="s">
        <v>2790</v>
      </c>
      <c r="D995" s="2" t="s">
        <v>1426</v>
      </c>
      <c r="E995" s="2" t="s">
        <v>2791</v>
      </c>
      <c r="F995" s="4">
        <v>12</v>
      </c>
      <c r="G995" s="10" t="str">
        <f t="shared" si="93"/>
        <v xml:space="preserve">2024/03 </v>
      </c>
      <c r="H995" s="10">
        <f t="shared" si="90"/>
        <v>12</v>
      </c>
      <c r="J995" t="s">
        <v>1757</v>
      </c>
      <c r="K995" t="s">
        <v>1754</v>
      </c>
      <c r="L995" t="s">
        <v>1758</v>
      </c>
      <c r="M995" s="8">
        <v>85</v>
      </c>
      <c r="N995" s="12">
        <f t="shared" si="91"/>
        <v>4.25</v>
      </c>
      <c r="O995" t="str">
        <f t="shared" si="94"/>
        <v xml:space="preserve">2024/01 </v>
      </c>
      <c r="P995">
        <f t="shared" si="95"/>
        <v>50</v>
      </c>
      <c r="Q995" t="e">
        <f>VLOOKUP(J995,'구매현황_2301-2603'!$E$2:$I$1312,5,0)</f>
        <v>#N/A</v>
      </c>
      <c r="R995" t="e">
        <f>VLOOKUP(Q995,리드타임!$B$3:$D$10,3,0)</f>
        <v>#N/A</v>
      </c>
      <c r="S995">
        <f t="shared" si="92"/>
        <v>19.125</v>
      </c>
    </row>
    <row r="996" spans="1:19" ht="15.75">
      <c r="A996" s="10">
        <v>995</v>
      </c>
      <c r="B996" s="3" t="s">
        <v>10</v>
      </c>
      <c r="C996" s="2" t="s">
        <v>2809</v>
      </c>
      <c r="D996" s="2" t="s">
        <v>1443</v>
      </c>
      <c r="E996" s="2" t="s">
        <v>2810</v>
      </c>
      <c r="F996" s="4">
        <v>20</v>
      </c>
      <c r="G996" s="10" t="str">
        <f t="shared" si="93"/>
        <v xml:space="preserve">2024/01 </v>
      </c>
      <c r="H996" s="10">
        <f t="shared" si="90"/>
        <v>100</v>
      </c>
      <c r="J996" t="s">
        <v>3617</v>
      </c>
      <c r="K996" t="s">
        <v>3616</v>
      </c>
      <c r="L996" t="s">
        <v>1756</v>
      </c>
      <c r="M996" s="8">
        <v>2</v>
      </c>
      <c r="N996" s="12">
        <f t="shared" si="91"/>
        <v>0.1</v>
      </c>
      <c r="O996" t="str">
        <f t="shared" si="94"/>
        <v xml:space="preserve">2024/01 </v>
      </c>
      <c r="P996">
        <f t="shared" si="95"/>
        <v>1</v>
      </c>
      <c r="Q996" t="e">
        <f>VLOOKUP(J996,'구매현황_2301-2603'!$E$2:$I$1312,5,0)</f>
        <v>#N/A</v>
      </c>
      <c r="R996" t="e">
        <f>VLOOKUP(Q996,리드타임!$B$3:$D$10,3,0)</f>
        <v>#N/A</v>
      </c>
      <c r="S996">
        <f t="shared" si="92"/>
        <v>0.45</v>
      </c>
    </row>
    <row r="997" spans="1:19" ht="15.75">
      <c r="A997" s="10">
        <v>996</v>
      </c>
      <c r="B997" s="3" t="s">
        <v>10</v>
      </c>
      <c r="C997" s="2" t="s">
        <v>2811</v>
      </c>
      <c r="D997" s="2" t="s">
        <v>1443</v>
      </c>
      <c r="E997" s="2" t="s">
        <v>2812</v>
      </c>
      <c r="F997" s="4">
        <v>56</v>
      </c>
      <c r="G997" s="10" t="str">
        <f t="shared" si="93"/>
        <v xml:space="preserve">2024/01 </v>
      </c>
      <c r="H997" s="10">
        <f t="shared" si="90"/>
        <v>130</v>
      </c>
      <c r="J997" t="s">
        <v>3619</v>
      </c>
      <c r="K997" t="s">
        <v>3618</v>
      </c>
      <c r="L997" t="s">
        <v>1753</v>
      </c>
      <c r="M997" s="8">
        <v>20</v>
      </c>
      <c r="N997" s="12">
        <f t="shared" si="91"/>
        <v>1</v>
      </c>
      <c r="O997" t="str">
        <f t="shared" si="94"/>
        <v xml:space="preserve">2024/01 </v>
      </c>
      <c r="P997">
        <f t="shared" si="95"/>
        <v>20</v>
      </c>
      <c r="Q997" t="e">
        <f>VLOOKUP(J997,'구매현황_2301-2603'!$E$2:$I$1312,5,0)</f>
        <v>#N/A</v>
      </c>
      <c r="R997" t="e">
        <f>VLOOKUP(Q997,리드타임!$B$3:$D$10,3,0)</f>
        <v>#N/A</v>
      </c>
      <c r="S997">
        <f t="shared" si="92"/>
        <v>4.5</v>
      </c>
    </row>
    <row r="998" spans="1:19" ht="15.75">
      <c r="A998" s="10">
        <v>997</v>
      </c>
      <c r="B998" s="3" t="s">
        <v>10</v>
      </c>
      <c r="C998" s="2" t="s">
        <v>2813</v>
      </c>
      <c r="D998" s="2" t="s">
        <v>1443</v>
      </c>
      <c r="E998" s="2" t="s">
        <v>2814</v>
      </c>
      <c r="F998" s="4">
        <v>20</v>
      </c>
      <c r="G998" s="10" t="str">
        <f t="shared" si="93"/>
        <v xml:space="preserve">2024/01 </v>
      </c>
      <c r="H998" s="10">
        <f t="shared" si="90"/>
        <v>80</v>
      </c>
      <c r="J998" t="s">
        <v>1760</v>
      </c>
      <c r="K998" t="s">
        <v>1759</v>
      </c>
      <c r="L998" t="s">
        <v>1758</v>
      </c>
      <c r="M998" s="8">
        <v>8</v>
      </c>
      <c r="N998" s="12">
        <f t="shared" si="91"/>
        <v>0.4</v>
      </c>
      <c r="O998" t="str">
        <f t="shared" si="94"/>
        <v xml:space="preserve">2024/01 </v>
      </c>
      <c r="P998">
        <f t="shared" si="95"/>
        <v>8</v>
      </c>
      <c r="Q998" t="e">
        <f>VLOOKUP(J998,'구매현황_2301-2603'!$E$2:$I$1312,5,0)</f>
        <v>#N/A</v>
      </c>
      <c r="R998" t="e">
        <f>VLOOKUP(Q998,리드타임!$B$3:$D$10,3,0)</f>
        <v>#N/A</v>
      </c>
      <c r="S998">
        <f t="shared" si="92"/>
        <v>1.8</v>
      </c>
    </row>
    <row r="999" spans="1:19" ht="15.75">
      <c r="A999" s="10">
        <v>998</v>
      </c>
      <c r="B999" s="3" t="s">
        <v>10</v>
      </c>
      <c r="C999" s="2" t="s">
        <v>2815</v>
      </c>
      <c r="D999" s="2" t="s">
        <v>1443</v>
      </c>
      <c r="E999" s="2" t="s">
        <v>2816</v>
      </c>
      <c r="F999" s="4">
        <v>18</v>
      </c>
      <c r="G999" s="10" t="str">
        <f t="shared" si="93"/>
        <v xml:space="preserve">2024/01 </v>
      </c>
      <c r="H999" s="10">
        <f t="shared" si="90"/>
        <v>20</v>
      </c>
      <c r="J999" t="s">
        <v>1762</v>
      </c>
      <c r="K999" t="s">
        <v>1761</v>
      </c>
      <c r="L999" t="s">
        <v>1753</v>
      </c>
      <c r="M999" s="8">
        <v>1</v>
      </c>
      <c r="N999" s="12">
        <f t="shared" si="91"/>
        <v>0.05</v>
      </c>
      <c r="O999" t="str">
        <f t="shared" si="94"/>
        <v xml:space="preserve">2024/01 </v>
      </c>
      <c r="P999">
        <f t="shared" si="95"/>
        <v>1</v>
      </c>
      <c r="Q999" t="e">
        <f>VLOOKUP(J999,'구매현황_2301-2603'!$E$2:$I$1312,5,0)</f>
        <v>#N/A</v>
      </c>
      <c r="R999" t="e">
        <f>VLOOKUP(Q999,리드타임!$B$3:$D$10,3,0)</f>
        <v>#N/A</v>
      </c>
      <c r="S999">
        <f t="shared" si="92"/>
        <v>0.22500000000000001</v>
      </c>
    </row>
    <row r="1000" spans="1:19" ht="15.75">
      <c r="A1000" s="10">
        <v>999</v>
      </c>
      <c r="B1000" s="3" t="s">
        <v>10</v>
      </c>
      <c r="C1000" s="2" t="s">
        <v>2831</v>
      </c>
      <c r="D1000" s="2" t="s">
        <v>1401</v>
      </c>
      <c r="E1000" s="2" t="s">
        <v>2832</v>
      </c>
      <c r="F1000" s="4">
        <v>35</v>
      </c>
      <c r="G1000" s="10" t="str">
        <f t="shared" si="93"/>
        <v xml:space="preserve">2024/08 </v>
      </c>
      <c r="H1000" s="10">
        <f t="shared" si="90"/>
        <v>600</v>
      </c>
      <c r="J1000" t="s">
        <v>1764</v>
      </c>
      <c r="K1000" t="s">
        <v>1763</v>
      </c>
      <c r="L1000" t="s">
        <v>1753</v>
      </c>
      <c r="M1000" s="8">
        <v>7</v>
      </c>
      <c r="N1000" s="12">
        <f t="shared" si="91"/>
        <v>0.35</v>
      </c>
      <c r="O1000" t="str">
        <f t="shared" si="94"/>
        <v xml:space="preserve">2024/01 </v>
      </c>
      <c r="P1000">
        <f t="shared" si="95"/>
        <v>4</v>
      </c>
      <c r="Q1000" t="e">
        <f>VLOOKUP(J1000,'구매현황_2301-2603'!$E$2:$I$1312,5,0)</f>
        <v>#N/A</v>
      </c>
      <c r="R1000" t="e">
        <f>VLOOKUP(Q1000,리드타임!$B$3:$D$10,3,0)</f>
        <v>#N/A</v>
      </c>
      <c r="S1000">
        <f t="shared" si="92"/>
        <v>1.5749999999999997</v>
      </c>
    </row>
    <row r="1001" spans="1:19" ht="15.75">
      <c r="A1001" s="10">
        <v>1000</v>
      </c>
      <c r="B1001" s="3" t="s">
        <v>10</v>
      </c>
      <c r="C1001" s="2" t="s">
        <v>2835</v>
      </c>
      <c r="D1001" s="2" t="s">
        <v>1401</v>
      </c>
      <c r="E1001" s="2" t="s">
        <v>2836</v>
      </c>
      <c r="F1001" s="4">
        <v>210</v>
      </c>
      <c r="G1001" s="10" t="str">
        <f t="shared" si="93"/>
        <v xml:space="preserve">2025/11 </v>
      </c>
      <c r="H1001" s="10">
        <f t="shared" si="90"/>
        <v>615</v>
      </c>
      <c r="J1001" t="s">
        <v>1765</v>
      </c>
      <c r="K1001" t="s">
        <v>1763</v>
      </c>
      <c r="L1001" t="s">
        <v>1758</v>
      </c>
      <c r="M1001" s="8">
        <v>11</v>
      </c>
      <c r="N1001" s="12">
        <f t="shared" si="91"/>
        <v>0.55000000000000004</v>
      </c>
      <c r="O1001" t="str">
        <f t="shared" si="94"/>
        <v xml:space="preserve">2024/01 </v>
      </c>
      <c r="P1001">
        <f t="shared" si="95"/>
        <v>5</v>
      </c>
      <c r="Q1001" t="e">
        <f>VLOOKUP(J1001,'구매현황_2301-2603'!$E$2:$I$1312,5,0)</f>
        <v>#N/A</v>
      </c>
      <c r="R1001" t="e">
        <f>VLOOKUP(Q1001,리드타임!$B$3:$D$10,3,0)</f>
        <v>#N/A</v>
      </c>
      <c r="S1001">
        <f t="shared" si="92"/>
        <v>2.4750000000000005</v>
      </c>
    </row>
    <row r="1002" spans="1:19" ht="15.75">
      <c r="A1002" s="10">
        <v>1001</v>
      </c>
      <c r="B1002" s="3" t="s">
        <v>10</v>
      </c>
      <c r="C1002" s="2" t="s">
        <v>2837</v>
      </c>
      <c r="D1002" s="2" t="s">
        <v>1401</v>
      </c>
      <c r="E1002" s="2" t="s">
        <v>2439</v>
      </c>
      <c r="F1002" s="4">
        <v>20</v>
      </c>
      <c r="G1002" s="10" t="str">
        <f t="shared" si="93"/>
        <v xml:space="preserve">2024/01 </v>
      </c>
      <c r="H1002" s="10">
        <f t="shared" si="90"/>
        <v>60</v>
      </c>
      <c r="J1002" t="s">
        <v>1802</v>
      </c>
      <c r="K1002" t="s">
        <v>1801</v>
      </c>
      <c r="L1002" t="s">
        <v>1803</v>
      </c>
      <c r="M1002" s="8">
        <v>134</v>
      </c>
      <c r="N1002" s="12">
        <f t="shared" si="91"/>
        <v>6.7</v>
      </c>
      <c r="O1002" t="str">
        <f t="shared" si="94"/>
        <v xml:space="preserve">2024/01 </v>
      </c>
      <c r="P1002">
        <f t="shared" si="95"/>
        <v>47</v>
      </c>
      <c r="Q1002" t="str">
        <f>VLOOKUP(J1002,'구매현황_2301-2603'!$E$2:$I$1312,5,0)</f>
        <v>Wuhan Yilut Technology Co.,Ltd.</v>
      </c>
      <c r="R1002">
        <f>VLOOKUP(Q1002,리드타임!$B$3:$D$10,3,0)</f>
        <v>60</v>
      </c>
      <c r="S1002">
        <f t="shared" si="92"/>
        <v>20.100000000000001</v>
      </c>
    </row>
    <row r="1003" spans="1:19" ht="15.75">
      <c r="A1003" s="10">
        <v>1002</v>
      </c>
      <c r="B1003" s="3" t="s">
        <v>10</v>
      </c>
      <c r="C1003" s="2" t="s">
        <v>2840</v>
      </c>
      <c r="D1003" s="2" t="s">
        <v>1401</v>
      </c>
      <c r="E1003" s="2" t="s">
        <v>2841</v>
      </c>
      <c r="F1003" s="4">
        <v>152</v>
      </c>
      <c r="G1003" s="10" t="str">
        <f t="shared" si="93"/>
        <v xml:space="preserve">2024/07 </v>
      </c>
      <c r="H1003" s="10">
        <f t="shared" si="90"/>
        <v>280</v>
      </c>
      <c r="J1003" t="s">
        <v>1964</v>
      </c>
      <c r="K1003" t="s">
        <v>1970</v>
      </c>
      <c r="L1003" t="s">
        <v>5261</v>
      </c>
      <c r="M1003" s="8">
        <v>3</v>
      </c>
      <c r="N1003" s="12">
        <f t="shared" si="91"/>
        <v>0.15</v>
      </c>
      <c r="O1003" t="str">
        <f t="shared" si="94"/>
        <v xml:space="preserve">2024/01 </v>
      </c>
      <c r="P1003">
        <f t="shared" si="95"/>
        <v>3</v>
      </c>
      <c r="Q1003" t="str">
        <f>VLOOKUP(J1003,'구매현황_2301-2603'!$E$2:$I$1312,5,0)</f>
        <v>CFOFC Communications (Shenzhen) Co., Ltd</v>
      </c>
      <c r="R1003">
        <f>VLOOKUP(Q1003,리드타임!$B$3:$D$10,3,0)</f>
        <v>40</v>
      </c>
      <c r="S1003">
        <f t="shared" si="92"/>
        <v>0.3</v>
      </c>
    </row>
    <row r="1004" spans="1:19" ht="15.75">
      <c r="A1004" s="10">
        <v>1003</v>
      </c>
      <c r="B1004" s="3" t="s">
        <v>10</v>
      </c>
      <c r="C1004" s="2" t="s">
        <v>2848</v>
      </c>
      <c r="D1004" s="2" t="s">
        <v>1401</v>
      </c>
      <c r="E1004" s="2" t="s">
        <v>2849</v>
      </c>
      <c r="F1004" s="4">
        <v>380</v>
      </c>
      <c r="G1004" s="10" t="str">
        <f t="shared" si="93"/>
        <v xml:space="preserve">2024/04 </v>
      </c>
      <c r="H1004" s="10">
        <f t="shared" si="90"/>
        <v>380</v>
      </c>
      <c r="J1004" t="s">
        <v>2373</v>
      </c>
      <c r="K1004" t="s">
        <v>236</v>
      </c>
      <c r="L1004" t="s">
        <v>2374</v>
      </c>
      <c r="M1004" s="8">
        <v>3</v>
      </c>
      <c r="N1004" s="12">
        <f t="shared" si="91"/>
        <v>0.15</v>
      </c>
      <c r="O1004" t="str">
        <f t="shared" si="94"/>
        <v xml:space="preserve">2024/01 </v>
      </c>
      <c r="P1004">
        <f t="shared" si="95"/>
        <v>2</v>
      </c>
      <c r="Q1004" t="e">
        <f>VLOOKUP(J1004,'구매현황_2301-2603'!$E$2:$I$1312,5,0)</f>
        <v>#N/A</v>
      </c>
      <c r="R1004" t="e">
        <f>VLOOKUP(Q1004,리드타임!$B$3:$D$10,3,0)</f>
        <v>#N/A</v>
      </c>
      <c r="S1004">
        <f t="shared" si="92"/>
        <v>0.67499999999999993</v>
      </c>
    </row>
    <row r="1005" spans="1:19" ht="15.75">
      <c r="A1005" s="10">
        <v>1004</v>
      </c>
      <c r="B1005" s="3" t="s">
        <v>10</v>
      </c>
      <c r="C1005" s="2" t="s">
        <v>2861</v>
      </c>
      <c r="D1005" s="2" t="s">
        <v>1405</v>
      </c>
      <c r="E1005" s="2" t="s">
        <v>2862</v>
      </c>
      <c r="F1005" s="4">
        <v>20</v>
      </c>
      <c r="G1005" s="10" t="str">
        <f t="shared" si="93"/>
        <v xml:space="preserve">2024/01 </v>
      </c>
      <c r="H1005" s="10">
        <f t="shared" si="90"/>
        <v>35</v>
      </c>
      <c r="J1005" t="s">
        <v>2375</v>
      </c>
      <c r="K1005" t="s">
        <v>236</v>
      </c>
      <c r="L1005" t="s">
        <v>2376</v>
      </c>
      <c r="M1005" s="8">
        <v>233</v>
      </c>
      <c r="N1005" s="12">
        <f t="shared" si="91"/>
        <v>11.65</v>
      </c>
      <c r="O1005" t="str">
        <f t="shared" si="94"/>
        <v xml:space="preserve">2024/04 </v>
      </c>
      <c r="P1005">
        <f t="shared" si="95"/>
        <v>54</v>
      </c>
      <c r="Q1005" t="e">
        <f>VLOOKUP(J1005,'구매현황_2301-2603'!$E$2:$I$1312,5,0)</f>
        <v>#N/A</v>
      </c>
      <c r="R1005" t="e">
        <f>VLOOKUP(Q1005,리드타임!$B$3:$D$10,3,0)</f>
        <v>#N/A</v>
      </c>
      <c r="S1005">
        <f t="shared" si="92"/>
        <v>52.425000000000004</v>
      </c>
    </row>
    <row r="1006" spans="1:19" ht="15.75">
      <c r="A1006" s="10">
        <v>1005</v>
      </c>
      <c r="B1006" s="3" t="s">
        <v>10</v>
      </c>
      <c r="C1006" s="2" t="s">
        <v>2867</v>
      </c>
      <c r="D1006" s="2" t="s">
        <v>1405</v>
      </c>
      <c r="E1006" s="2" t="s">
        <v>2868</v>
      </c>
      <c r="F1006" s="4">
        <v>20</v>
      </c>
      <c r="G1006" s="10" t="str">
        <f t="shared" si="93"/>
        <v xml:space="preserve">2024/01 </v>
      </c>
      <c r="H1006" s="10">
        <f t="shared" si="90"/>
        <v>50</v>
      </c>
      <c r="J1006" t="s">
        <v>2377</v>
      </c>
      <c r="K1006" t="s">
        <v>236</v>
      </c>
      <c r="L1006" t="s">
        <v>2378</v>
      </c>
      <c r="M1006" s="8">
        <v>70</v>
      </c>
      <c r="N1006" s="12">
        <f t="shared" si="91"/>
        <v>3.5</v>
      </c>
      <c r="O1006" t="str">
        <f t="shared" si="94"/>
        <v xml:space="preserve">2024/01 </v>
      </c>
      <c r="P1006">
        <f t="shared" si="95"/>
        <v>20</v>
      </c>
      <c r="Q1006" t="e">
        <f>VLOOKUP(J1006,'구매현황_2301-2603'!$E$2:$I$1312,5,0)</f>
        <v>#N/A</v>
      </c>
      <c r="R1006" t="e">
        <f>VLOOKUP(Q1006,리드타임!$B$3:$D$10,3,0)</f>
        <v>#N/A</v>
      </c>
      <c r="S1006">
        <f t="shared" si="92"/>
        <v>15.749999999999998</v>
      </c>
    </row>
    <row r="1007" spans="1:19" ht="15.75">
      <c r="A1007" s="10">
        <v>1006</v>
      </c>
      <c r="B1007" s="3" t="s">
        <v>10</v>
      </c>
      <c r="C1007" s="2" t="s">
        <v>2879</v>
      </c>
      <c r="D1007" s="2" t="s">
        <v>1412</v>
      </c>
      <c r="E1007" s="2" t="s">
        <v>2880</v>
      </c>
      <c r="F1007" s="4">
        <v>190</v>
      </c>
      <c r="G1007" s="10" t="str">
        <f t="shared" si="93"/>
        <v xml:space="preserve">2026/02 </v>
      </c>
      <c r="H1007" s="10">
        <f t="shared" si="90"/>
        <v>519</v>
      </c>
      <c r="J1007" t="s">
        <v>2379</v>
      </c>
      <c r="K1007" t="s">
        <v>236</v>
      </c>
      <c r="L1007" t="s">
        <v>2380</v>
      </c>
      <c r="M1007" s="8">
        <v>138</v>
      </c>
      <c r="N1007" s="12">
        <f t="shared" si="91"/>
        <v>6.9</v>
      </c>
      <c r="O1007" t="str">
        <f t="shared" si="94"/>
        <v xml:space="preserve">2024/01 </v>
      </c>
      <c r="P1007">
        <f t="shared" si="95"/>
        <v>36</v>
      </c>
      <c r="Q1007" t="e">
        <f>VLOOKUP(J1007,'구매현황_2301-2603'!$E$2:$I$1312,5,0)</f>
        <v>#N/A</v>
      </c>
      <c r="R1007" t="e">
        <f>VLOOKUP(Q1007,리드타임!$B$3:$D$10,3,0)</f>
        <v>#N/A</v>
      </c>
      <c r="S1007">
        <f t="shared" si="92"/>
        <v>31.050000000000004</v>
      </c>
    </row>
    <row r="1008" spans="1:19" ht="15.75">
      <c r="A1008" s="10">
        <v>1007</v>
      </c>
      <c r="B1008" s="3" t="s">
        <v>10</v>
      </c>
      <c r="C1008" s="2" t="s">
        <v>2882</v>
      </c>
      <c r="D1008" s="2" t="s">
        <v>1412</v>
      </c>
      <c r="E1008" s="2" t="s">
        <v>2646</v>
      </c>
      <c r="F1008" s="4">
        <v>796</v>
      </c>
      <c r="G1008" s="10" t="str">
        <f t="shared" si="93"/>
        <v xml:space="preserve">2024/04 </v>
      </c>
      <c r="H1008" s="10">
        <f t="shared" si="90"/>
        <v>796</v>
      </c>
      <c r="J1008" t="s">
        <v>2381</v>
      </c>
      <c r="K1008" t="s">
        <v>252</v>
      </c>
      <c r="L1008" t="s">
        <v>2382</v>
      </c>
      <c r="M1008" s="8">
        <v>67</v>
      </c>
      <c r="N1008" s="12">
        <f t="shared" si="91"/>
        <v>3.35</v>
      </c>
      <c r="O1008" t="str">
        <f t="shared" si="94"/>
        <v xml:space="preserve">2024/02 </v>
      </c>
      <c r="P1008">
        <f t="shared" si="95"/>
        <v>24</v>
      </c>
      <c r="Q1008" t="e">
        <f>VLOOKUP(J1008,'구매현황_2301-2603'!$E$2:$I$1312,5,0)</f>
        <v>#N/A</v>
      </c>
      <c r="R1008" t="e">
        <f>VLOOKUP(Q1008,리드타임!$B$3:$D$10,3,0)</f>
        <v>#N/A</v>
      </c>
      <c r="S1008">
        <f t="shared" si="92"/>
        <v>15.075000000000001</v>
      </c>
    </row>
    <row r="1009" spans="1:19" ht="15.75">
      <c r="A1009" s="10">
        <v>1008</v>
      </c>
      <c r="B1009" s="3" t="s">
        <v>10</v>
      </c>
      <c r="C1009" s="2" t="s">
        <v>2885</v>
      </c>
      <c r="D1009" s="2" t="s">
        <v>1412</v>
      </c>
      <c r="E1009" s="2" t="s">
        <v>2886</v>
      </c>
      <c r="F1009" s="4">
        <v>150</v>
      </c>
      <c r="G1009" s="10" t="str">
        <f t="shared" si="93"/>
        <v xml:space="preserve">2024/06 </v>
      </c>
      <c r="H1009" s="10">
        <f t="shared" si="90"/>
        <v>196</v>
      </c>
      <c r="J1009" t="s">
        <v>2383</v>
      </c>
      <c r="K1009" t="s">
        <v>252</v>
      </c>
      <c r="L1009" t="s">
        <v>2384</v>
      </c>
      <c r="M1009" s="8">
        <v>69</v>
      </c>
      <c r="N1009" s="12">
        <f t="shared" si="91"/>
        <v>3.45</v>
      </c>
      <c r="O1009" t="str">
        <f t="shared" si="94"/>
        <v xml:space="preserve">2024/01 </v>
      </c>
      <c r="P1009">
        <f t="shared" si="95"/>
        <v>50</v>
      </c>
      <c r="Q1009" t="e">
        <f>VLOOKUP(J1009,'구매현황_2301-2603'!$E$2:$I$1312,5,0)</f>
        <v>#N/A</v>
      </c>
      <c r="R1009" t="e">
        <f>VLOOKUP(Q1009,리드타임!$B$3:$D$10,3,0)</f>
        <v>#N/A</v>
      </c>
      <c r="S1009">
        <f t="shared" si="92"/>
        <v>15.525000000000002</v>
      </c>
    </row>
    <row r="1010" spans="1:19" ht="15.75">
      <c r="A1010" s="10">
        <v>1009</v>
      </c>
      <c r="B1010" s="3" t="s">
        <v>10</v>
      </c>
      <c r="C1010" s="2" t="s">
        <v>2889</v>
      </c>
      <c r="D1010" s="2" t="s">
        <v>1412</v>
      </c>
      <c r="E1010" s="2" t="s">
        <v>2890</v>
      </c>
      <c r="F1010" s="4">
        <v>10</v>
      </c>
      <c r="G1010" s="10" t="str">
        <f t="shared" si="93"/>
        <v xml:space="preserve">2024/02 </v>
      </c>
      <c r="H1010" s="10">
        <f t="shared" si="90"/>
        <v>115</v>
      </c>
      <c r="J1010" t="s">
        <v>2385</v>
      </c>
      <c r="K1010" t="s">
        <v>252</v>
      </c>
      <c r="L1010" t="s">
        <v>2386</v>
      </c>
      <c r="M1010" s="8">
        <v>55</v>
      </c>
      <c r="N1010" s="12">
        <f t="shared" si="91"/>
        <v>2.75</v>
      </c>
      <c r="O1010" t="str">
        <f t="shared" si="94"/>
        <v xml:space="preserve">2024/01 </v>
      </c>
      <c r="P1010">
        <f t="shared" si="95"/>
        <v>40</v>
      </c>
      <c r="Q1010" t="e">
        <f>VLOOKUP(J1010,'구매현황_2301-2603'!$E$2:$I$1312,5,0)</f>
        <v>#N/A</v>
      </c>
      <c r="R1010" t="e">
        <f>VLOOKUP(Q1010,리드타임!$B$3:$D$10,3,0)</f>
        <v>#N/A</v>
      </c>
      <c r="S1010">
        <f t="shared" si="92"/>
        <v>12.375000000000002</v>
      </c>
    </row>
    <row r="1011" spans="1:19" ht="15.75">
      <c r="A1011" s="10">
        <v>1010</v>
      </c>
      <c r="B1011" s="3" t="s">
        <v>10</v>
      </c>
      <c r="C1011" s="2" t="s">
        <v>2893</v>
      </c>
      <c r="D1011" s="2" t="s">
        <v>1412</v>
      </c>
      <c r="E1011" s="2" t="s">
        <v>2894</v>
      </c>
      <c r="F1011" s="4">
        <v>130</v>
      </c>
      <c r="G1011" s="10" t="str">
        <f t="shared" si="93"/>
        <v xml:space="preserve">2024/02 </v>
      </c>
      <c r="H1011" s="10">
        <f t="shared" si="90"/>
        <v>350</v>
      </c>
      <c r="J1011" t="s">
        <v>2387</v>
      </c>
      <c r="K1011" t="s">
        <v>252</v>
      </c>
      <c r="L1011" t="s">
        <v>2388</v>
      </c>
      <c r="M1011" s="8">
        <v>8</v>
      </c>
      <c r="N1011" s="12">
        <f t="shared" si="91"/>
        <v>0.4</v>
      </c>
      <c r="O1011" t="str">
        <f t="shared" si="94"/>
        <v xml:space="preserve">2024/01 </v>
      </c>
      <c r="P1011">
        <f t="shared" si="95"/>
        <v>8</v>
      </c>
      <c r="Q1011" t="e">
        <f>VLOOKUP(J1011,'구매현황_2301-2603'!$E$2:$I$1312,5,0)</f>
        <v>#N/A</v>
      </c>
      <c r="R1011" t="e">
        <f>VLOOKUP(Q1011,리드타임!$B$3:$D$10,3,0)</f>
        <v>#N/A</v>
      </c>
      <c r="S1011">
        <f t="shared" si="92"/>
        <v>1.8</v>
      </c>
    </row>
    <row r="1012" spans="1:19" ht="15.75">
      <c r="A1012" s="10">
        <v>1011</v>
      </c>
      <c r="B1012" s="3" t="s">
        <v>10</v>
      </c>
      <c r="C1012" s="2" t="s">
        <v>2899</v>
      </c>
      <c r="D1012" s="2" t="s">
        <v>1412</v>
      </c>
      <c r="E1012" s="2" t="s">
        <v>2900</v>
      </c>
      <c r="F1012" s="4">
        <v>40</v>
      </c>
      <c r="G1012" s="10" t="str">
        <f t="shared" si="93"/>
        <v xml:space="preserve">2024/01 </v>
      </c>
      <c r="H1012" s="10">
        <f t="shared" si="90"/>
        <v>80</v>
      </c>
      <c r="J1012" t="s">
        <v>2389</v>
      </c>
      <c r="K1012" t="s">
        <v>252</v>
      </c>
      <c r="L1012" t="s">
        <v>2390</v>
      </c>
      <c r="M1012" s="8"/>
      <c r="N1012" s="12">
        <f t="shared" si="91"/>
        <v>0</v>
      </c>
      <c r="O1012" t="e">
        <f t="shared" si="94"/>
        <v>#N/A</v>
      </c>
      <c r="P1012">
        <f t="shared" si="95"/>
        <v>0</v>
      </c>
      <c r="Q1012" t="e">
        <f>VLOOKUP(J1012,'구매현황_2301-2603'!$E$2:$I$1312,5,0)</f>
        <v>#N/A</v>
      </c>
      <c r="R1012" t="e">
        <f>VLOOKUP(Q1012,리드타임!$B$3:$D$10,3,0)</f>
        <v>#N/A</v>
      </c>
      <c r="S1012">
        <f t="shared" si="92"/>
        <v>0</v>
      </c>
    </row>
    <row r="1013" spans="1:19" ht="15.75">
      <c r="A1013" s="10">
        <v>1012</v>
      </c>
      <c r="B1013" s="3" t="s">
        <v>10</v>
      </c>
      <c r="C1013" s="2" t="s">
        <v>2908</v>
      </c>
      <c r="D1013" s="2" t="s">
        <v>1417</v>
      </c>
      <c r="E1013" s="2" t="s">
        <v>2909</v>
      </c>
      <c r="F1013" s="4">
        <v>5</v>
      </c>
      <c r="G1013" s="10" t="str">
        <f t="shared" si="93"/>
        <v xml:space="preserve">2024/01 </v>
      </c>
      <c r="H1013" s="10">
        <f t="shared" si="90"/>
        <v>20</v>
      </c>
      <c r="J1013" t="s">
        <v>2391</v>
      </c>
      <c r="K1013" t="s">
        <v>252</v>
      </c>
      <c r="L1013" t="s">
        <v>2392</v>
      </c>
      <c r="M1013" s="8">
        <v>3</v>
      </c>
      <c r="N1013" s="12">
        <f t="shared" si="91"/>
        <v>0.15</v>
      </c>
      <c r="O1013" t="str">
        <f t="shared" si="94"/>
        <v xml:space="preserve">2024/01 </v>
      </c>
      <c r="P1013">
        <f t="shared" si="95"/>
        <v>3</v>
      </c>
      <c r="Q1013" t="e">
        <f>VLOOKUP(J1013,'구매현황_2301-2603'!$E$2:$I$1312,5,0)</f>
        <v>#N/A</v>
      </c>
      <c r="R1013" t="e">
        <f>VLOOKUP(Q1013,리드타임!$B$3:$D$10,3,0)</f>
        <v>#N/A</v>
      </c>
      <c r="S1013">
        <f t="shared" si="92"/>
        <v>0.67499999999999993</v>
      </c>
    </row>
    <row r="1014" spans="1:19" ht="15.75">
      <c r="A1014" s="10">
        <v>1013</v>
      </c>
      <c r="B1014" s="3" t="s">
        <v>10</v>
      </c>
      <c r="C1014" s="2" t="s">
        <v>2910</v>
      </c>
      <c r="D1014" s="2" t="s">
        <v>1417</v>
      </c>
      <c r="E1014" s="2" t="s">
        <v>2911</v>
      </c>
      <c r="F1014" s="4">
        <v>25</v>
      </c>
      <c r="G1014" s="10" t="str">
        <f t="shared" si="93"/>
        <v xml:space="preserve">2024/02 </v>
      </c>
      <c r="H1014" s="10">
        <f t="shared" si="90"/>
        <v>136</v>
      </c>
      <c r="J1014" t="s">
        <v>2393</v>
      </c>
      <c r="K1014" t="s">
        <v>236</v>
      </c>
      <c r="L1014" t="s">
        <v>2394</v>
      </c>
      <c r="M1014" s="8">
        <v>41</v>
      </c>
      <c r="N1014" s="12">
        <f t="shared" si="91"/>
        <v>2.0499999999999998</v>
      </c>
      <c r="O1014" t="str">
        <f t="shared" si="94"/>
        <v xml:space="preserve">2024/01 </v>
      </c>
      <c r="P1014">
        <f t="shared" si="95"/>
        <v>10</v>
      </c>
      <c r="Q1014" t="e">
        <f>VLOOKUP(J1014,'구매현황_2301-2603'!$E$2:$I$1312,5,0)</f>
        <v>#N/A</v>
      </c>
      <c r="R1014" t="e">
        <f>VLOOKUP(Q1014,리드타임!$B$3:$D$10,3,0)</f>
        <v>#N/A</v>
      </c>
      <c r="S1014">
        <f t="shared" si="92"/>
        <v>9.2249999999999996</v>
      </c>
    </row>
    <row r="1015" spans="1:19" ht="15.75">
      <c r="A1015" s="10">
        <v>1014</v>
      </c>
      <c r="B1015" s="3" t="s">
        <v>10</v>
      </c>
      <c r="C1015" s="2" t="s">
        <v>2916</v>
      </c>
      <c r="D1015" s="2" t="s">
        <v>1424</v>
      </c>
      <c r="E1015" s="2" t="s">
        <v>2917</v>
      </c>
      <c r="F1015" s="4">
        <v>20</v>
      </c>
      <c r="G1015" s="10" t="str">
        <f t="shared" si="93"/>
        <v xml:space="preserve">2024/02 </v>
      </c>
      <c r="H1015" s="10">
        <f t="shared" si="90"/>
        <v>175</v>
      </c>
      <c r="J1015" t="s">
        <v>2395</v>
      </c>
      <c r="K1015" t="s">
        <v>252</v>
      </c>
      <c r="L1015" t="s">
        <v>2396</v>
      </c>
      <c r="M1015" s="8">
        <v>3</v>
      </c>
      <c r="N1015" s="12">
        <f t="shared" si="91"/>
        <v>0.15</v>
      </c>
      <c r="O1015" t="str">
        <f t="shared" si="94"/>
        <v xml:space="preserve">2024/01 </v>
      </c>
      <c r="P1015">
        <f t="shared" si="95"/>
        <v>3</v>
      </c>
      <c r="Q1015" t="e">
        <f>VLOOKUP(J1015,'구매현황_2301-2603'!$E$2:$I$1312,5,0)</f>
        <v>#N/A</v>
      </c>
      <c r="R1015" t="e">
        <f>VLOOKUP(Q1015,리드타임!$B$3:$D$10,3,0)</f>
        <v>#N/A</v>
      </c>
      <c r="S1015">
        <f t="shared" si="92"/>
        <v>0.67499999999999993</v>
      </c>
    </row>
    <row r="1016" spans="1:19" ht="15.75">
      <c r="A1016" s="10">
        <v>1015</v>
      </c>
      <c r="B1016" s="3" t="s">
        <v>10</v>
      </c>
      <c r="C1016" s="2" t="s">
        <v>2918</v>
      </c>
      <c r="D1016" s="2" t="s">
        <v>1424</v>
      </c>
      <c r="E1016" s="2" t="s">
        <v>2919</v>
      </c>
      <c r="F1016" s="4">
        <v>10</v>
      </c>
      <c r="G1016" s="10" t="str">
        <f t="shared" si="93"/>
        <v xml:space="preserve">2025/02 </v>
      </c>
      <c r="H1016" s="10">
        <f t="shared" si="90"/>
        <v>205</v>
      </c>
      <c r="J1016" t="s">
        <v>2397</v>
      </c>
      <c r="K1016" t="s">
        <v>236</v>
      </c>
      <c r="L1016" t="s">
        <v>2398</v>
      </c>
      <c r="M1016" s="8">
        <v>2179</v>
      </c>
      <c r="N1016" s="12">
        <f t="shared" si="91"/>
        <v>108.95</v>
      </c>
      <c r="O1016" t="str">
        <f t="shared" si="94"/>
        <v xml:space="preserve">2024/02 </v>
      </c>
      <c r="P1016">
        <f t="shared" si="95"/>
        <v>440</v>
      </c>
      <c r="Q1016" t="str">
        <f>VLOOKUP(J1016,'구매현황_2301-2603'!$E$2:$I$1312,5,0)</f>
        <v>Fiberwit Link Communication Co.,LTD</v>
      </c>
      <c r="R1016">
        <f>VLOOKUP(Q1016,리드타임!$B$3:$D$10,3,0)</f>
        <v>60</v>
      </c>
      <c r="S1016">
        <f t="shared" si="92"/>
        <v>326.84999999999997</v>
      </c>
    </row>
    <row r="1017" spans="1:19" ht="15.75">
      <c r="A1017" s="10">
        <v>1016</v>
      </c>
      <c r="B1017" s="3" t="s">
        <v>10</v>
      </c>
      <c r="C1017" s="2" t="s">
        <v>4449</v>
      </c>
      <c r="D1017" s="2" t="s">
        <v>1426</v>
      </c>
      <c r="E1017" s="2" t="s">
        <v>4450</v>
      </c>
      <c r="F1017" s="4">
        <v>970</v>
      </c>
      <c r="G1017" s="10" t="str">
        <f t="shared" si="93"/>
        <v xml:space="preserve">2024/03 </v>
      </c>
      <c r="H1017" s="10">
        <f t="shared" si="90"/>
        <v>1350</v>
      </c>
      <c r="J1017" t="s">
        <v>2399</v>
      </c>
      <c r="K1017" t="s">
        <v>236</v>
      </c>
      <c r="L1017" t="s">
        <v>2398</v>
      </c>
      <c r="M1017" s="8">
        <v>42</v>
      </c>
      <c r="N1017" s="12">
        <f t="shared" si="91"/>
        <v>2.1</v>
      </c>
      <c r="O1017" t="str">
        <f t="shared" si="94"/>
        <v xml:space="preserve">2024/01 </v>
      </c>
      <c r="P1017">
        <f t="shared" si="95"/>
        <v>22</v>
      </c>
      <c r="Q1017" t="e">
        <f>VLOOKUP(J1017,'구매현황_2301-2603'!$E$2:$I$1312,5,0)</f>
        <v>#N/A</v>
      </c>
      <c r="R1017" t="e">
        <f>VLOOKUP(Q1017,리드타임!$B$3:$D$10,3,0)</f>
        <v>#N/A</v>
      </c>
      <c r="S1017">
        <f t="shared" si="92"/>
        <v>9.4500000000000011</v>
      </c>
    </row>
    <row r="1018" spans="1:19" ht="15.75">
      <c r="A1018" s="10">
        <v>1017</v>
      </c>
      <c r="B1018" s="3" t="s">
        <v>10</v>
      </c>
      <c r="C1018" s="2" t="s">
        <v>3866</v>
      </c>
      <c r="D1018" s="2" t="s">
        <v>1426</v>
      </c>
      <c r="E1018" s="2" t="s">
        <v>3867</v>
      </c>
      <c r="F1018" s="4">
        <v>30</v>
      </c>
      <c r="G1018" s="10" t="str">
        <f t="shared" si="93"/>
        <v xml:space="preserve">2024/07 </v>
      </c>
      <c r="H1018" s="10">
        <f t="shared" si="90"/>
        <v>450</v>
      </c>
      <c r="J1018" t="s">
        <v>2400</v>
      </c>
      <c r="K1018" t="s">
        <v>236</v>
      </c>
      <c r="L1018" t="s">
        <v>2401</v>
      </c>
      <c r="M1018" s="8">
        <v>1833</v>
      </c>
      <c r="N1018" s="12">
        <f t="shared" si="91"/>
        <v>91.65</v>
      </c>
      <c r="O1018" t="str">
        <f t="shared" si="94"/>
        <v xml:space="preserve">2024/10 </v>
      </c>
      <c r="P1018">
        <f t="shared" si="95"/>
        <v>199</v>
      </c>
      <c r="Q1018" t="str">
        <f>VLOOKUP(J1018,'구매현황_2301-2603'!$E$2:$I$1312,5,0)</f>
        <v>Fiberwit Link Communication Co.,LTD</v>
      </c>
      <c r="R1018">
        <f>VLOOKUP(Q1018,리드타임!$B$3:$D$10,3,0)</f>
        <v>60</v>
      </c>
      <c r="S1018">
        <f t="shared" si="92"/>
        <v>274.95000000000005</v>
      </c>
    </row>
    <row r="1019" spans="1:19" ht="15.75">
      <c r="A1019" s="10">
        <v>1018</v>
      </c>
      <c r="B1019" s="3" t="s">
        <v>10</v>
      </c>
      <c r="C1019" s="2" t="s">
        <v>3870</v>
      </c>
      <c r="D1019" s="2" t="s">
        <v>1426</v>
      </c>
      <c r="E1019" s="2" t="s">
        <v>3871</v>
      </c>
      <c r="F1019" s="4">
        <v>370</v>
      </c>
      <c r="G1019" s="10" t="str">
        <f t="shared" si="93"/>
        <v xml:space="preserve">2024/08 </v>
      </c>
      <c r="H1019" s="10">
        <f t="shared" si="90"/>
        <v>490</v>
      </c>
      <c r="J1019" t="s">
        <v>2402</v>
      </c>
      <c r="K1019" t="s">
        <v>236</v>
      </c>
      <c r="L1019" t="s">
        <v>2403</v>
      </c>
      <c r="M1019" s="8">
        <v>585</v>
      </c>
      <c r="N1019" s="12">
        <f t="shared" si="91"/>
        <v>29.25</v>
      </c>
      <c r="O1019" t="str">
        <f t="shared" si="94"/>
        <v xml:space="preserve">2024/01 </v>
      </c>
      <c r="P1019">
        <f t="shared" si="95"/>
        <v>57</v>
      </c>
      <c r="Q1019" t="str">
        <f>VLOOKUP(J1019,'구매현황_2301-2603'!$E$2:$I$1312,5,0)</f>
        <v>Fiberwit Link Communication Co.,LTD</v>
      </c>
      <c r="R1019">
        <f>VLOOKUP(Q1019,리드타임!$B$3:$D$10,3,0)</f>
        <v>60</v>
      </c>
      <c r="S1019">
        <f t="shared" si="92"/>
        <v>87.75</v>
      </c>
    </row>
    <row r="1020" spans="1:19" ht="15.75">
      <c r="A1020" s="10">
        <v>1019</v>
      </c>
      <c r="B1020" s="3" t="s">
        <v>10</v>
      </c>
      <c r="C1020" s="2" t="s">
        <v>3872</v>
      </c>
      <c r="D1020" s="2" t="s">
        <v>1426</v>
      </c>
      <c r="E1020" s="2" t="s">
        <v>3873</v>
      </c>
      <c r="F1020" s="4">
        <v>310</v>
      </c>
      <c r="G1020" s="10" t="str">
        <f t="shared" si="93"/>
        <v xml:space="preserve">2026/02 </v>
      </c>
      <c r="H1020" s="10">
        <f t="shared" si="90"/>
        <v>4200</v>
      </c>
      <c r="J1020" t="s">
        <v>2404</v>
      </c>
      <c r="K1020" t="s">
        <v>236</v>
      </c>
      <c r="L1020" t="s">
        <v>2405</v>
      </c>
      <c r="M1020" s="8">
        <v>462</v>
      </c>
      <c r="N1020" s="12">
        <f t="shared" si="91"/>
        <v>23.1</v>
      </c>
      <c r="O1020" t="str">
        <f t="shared" si="94"/>
        <v xml:space="preserve">2024/01 </v>
      </c>
      <c r="P1020">
        <f t="shared" si="95"/>
        <v>89</v>
      </c>
      <c r="Q1020" t="str">
        <f>VLOOKUP(J1020,'구매현황_2301-2603'!$E$2:$I$1312,5,0)</f>
        <v>Fiberwit Link Communication Co.,LTD</v>
      </c>
      <c r="R1020">
        <f>VLOOKUP(Q1020,리드타임!$B$3:$D$10,3,0)</f>
        <v>60</v>
      </c>
      <c r="S1020">
        <f t="shared" si="92"/>
        <v>69.3</v>
      </c>
    </row>
    <row r="1021" spans="1:19" ht="15.75">
      <c r="A1021" s="10">
        <v>1020</v>
      </c>
      <c r="B1021" s="3" t="s">
        <v>10</v>
      </c>
      <c r="C1021" s="2" t="s">
        <v>3874</v>
      </c>
      <c r="D1021" s="2" t="s">
        <v>1426</v>
      </c>
      <c r="E1021" s="2" t="s">
        <v>3875</v>
      </c>
      <c r="F1021" s="4">
        <v>56</v>
      </c>
      <c r="G1021" s="10" t="str">
        <f t="shared" si="93"/>
        <v xml:space="preserve">2024/01 </v>
      </c>
      <c r="H1021" s="10">
        <f t="shared" si="90"/>
        <v>60</v>
      </c>
      <c r="J1021" t="s">
        <v>2406</v>
      </c>
      <c r="K1021" t="s">
        <v>236</v>
      </c>
      <c r="L1021" t="s">
        <v>2407</v>
      </c>
      <c r="M1021" s="8">
        <v>651</v>
      </c>
      <c r="N1021" s="12">
        <f t="shared" si="91"/>
        <v>32.549999999999997</v>
      </c>
      <c r="O1021" t="str">
        <f t="shared" si="94"/>
        <v xml:space="preserve">2024/01 </v>
      </c>
      <c r="P1021">
        <f t="shared" si="95"/>
        <v>89</v>
      </c>
      <c r="Q1021" t="str">
        <f>VLOOKUP(J1021,'구매현황_2301-2603'!$E$2:$I$1312,5,0)</f>
        <v>Fiberwit Link Communication Co.,LTD</v>
      </c>
      <c r="R1021">
        <f>VLOOKUP(Q1021,리드타임!$B$3:$D$10,3,0)</f>
        <v>60</v>
      </c>
      <c r="S1021">
        <f t="shared" si="92"/>
        <v>97.649999999999991</v>
      </c>
    </row>
    <row r="1022" spans="1:19" ht="15.75">
      <c r="A1022" s="10">
        <v>1021</v>
      </c>
      <c r="B1022" s="3" t="s">
        <v>10</v>
      </c>
      <c r="C1022" s="2" t="s">
        <v>3876</v>
      </c>
      <c r="D1022" s="2" t="s">
        <v>1433</v>
      </c>
      <c r="E1022" s="2" t="s">
        <v>3877</v>
      </c>
      <c r="F1022" s="4">
        <v>100</v>
      </c>
      <c r="G1022" s="10" t="str">
        <f t="shared" si="93"/>
        <v xml:space="preserve">2024/10 </v>
      </c>
      <c r="H1022" s="10">
        <f t="shared" si="90"/>
        <v>685</v>
      </c>
      <c r="J1022" t="s">
        <v>2408</v>
      </c>
      <c r="K1022" t="s">
        <v>236</v>
      </c>
      <c r="L1022" t="s">
        <v>2409</v>
      </c>
      <c r="M1022" s="8">
        <v>358</v>
      </c>
      <c r="N1022" s="12">
        <f t="shared" si="91"/>
        <v>17.899999999999999</v>
      </c>
      <c r="O1022" t="str">
        <f t="shared" si="94"/>
        <v xml:space="preserve">2024/05 </v>
      </c>
      <c r="P1022">
        <f t="shared" si="95"/>
        <v>72</v>
      </c>
      <c r="Q1022" t="str">
        <f>VLOOKUP(J1022,'구매현황_2301-2603'!$E$2:$I$1312,5,0)</f>
        <v>Fiberwit Link Communication Co.,LTD</v>
      </c>
      <c r="R1022">
        <f>VLOOKUP(Q1022,리드타임!$B$3:$D$10,3,0)</f>
        <v>60</v>
      </c>
      <c r="S1022">
        <f t="shared" si="92"/>
        <v>53.699999999999996</v>
      </c>
    </row>
    <row r="1023" spans="1:19" ht="15.75">
      <c r="A1023" s="10">
        <v>1022</v>
      </c>
      <c r="B1023" s="3" t="s">
        <v>10</v>
      </c>
      <c r="C1023" s="2" t="s">
        <v>6114</v>
      </c>
      <c r="D1023" s="2" t="s">
        <v>1433</v>
      </c>
      <c r="E1023" s="2" t="s">
        <v>2435</v>
      </c>
      <c r="F1023" s="4">
        <v>50</v>
      </c>
      <c r="G1023" s="10" t="str">
        <f t="shared" si="93"/>
        <v xml:space="preserve">2024/01 </v>
      </c>
      <c r="H1023" s="10">
        <f t="shared" si="90"/>
        <v>100</v>
      </c>
      <c r="J1023" t="s">
        <v>2410</v>
      </c>
      <c r="K1023" t="s">
        <v>223</v>
      </c>
      <c r="L1023" t="s">
        <v>52</v>
      </c>
      <c r="M1023" s="8">
        <v>184</v>
      </c>
      <c r="N1023" s="12">
        <f t="shared" si="91"/>
        <v>9.1999999999999993</v>
      </c>
      <c r="O1023" t="str">
        <f t="shared" si="94"/>
        <v xml:space="preserve">2024/02 </v>
      </c>
      <c r="P1023">
        <f t="shared" si="95"/>
        <v>53</v>
      </c>
      <c r="Q1023" t="e">
        <f>VLOOKUP(J1023,'구매현황_2301-2603'!$E$2:$I$1312,5,0)</f>
        <v>#N/A</v>
      </c>
      <c r="R1023" t="e">
        <f>VLOOKUP(Q1023,리드타임!$B$3:$D$10,3,0)</f>
        <v>#N/A</v>
      </c>
      <c r="S1023">
        <f t="shared" si="92"/>
        <v>41.4</v>
      </c>
    </row>
    <row r="1024" spans="1:19" ht="15.75">
      <c r="A1024" s="10">
        <v>1023</v>
      </c>
      <c r="B1024" s="3" t="s">
        <v>10</v>
      </c>
      <c r="C1024" s="2" t="s">
        <v>3878</v>
      </c>
      <c r="D1024" s="2" t="s">
        <v>1433</v>
      </c>
      <c r="E1024" s="2" t="s">
        <v>3879</v>
      </c>
      <c r="F1024" s="4">
        <v>112</v>
      </c>
      <c r="G1024" s="10" t="str">
        <f t="shared" si="93"/>
        <v xml:space="preserve">2024/07 </v>
      </c>
      <c r="H1024" s="10">
        <f t="shared" si="90"/>
        <v>355</v>
      </c>
      <c r="J1024" t="s">
        <v>2411</v>
      </c>
      <c r="K1024" t="s">
        <v>223</v>
      </c>
      <c r="L1024" t="s">
        <v>104</v>
      </c>
      <c r="M1024" s="8">
        <v>176</v>
      </c>
      <c r="N1024" s="12">
        <f t="shared" si="91"/>
        <v>8.8000000000000007</v>
      </c>
      <c r="O1024" t="str">
        <f t="shared" si="94"/>
        <v xml:space="preserve">2024/01 </v>
      </c>
      <c r="P1024">
        <f t="shared" si="95"/>
        <v>50</v>
      </c>
      <c r="Q1024" t="e">
        <f>VLOOKUP(J1024,'구매현황_2301-2603'!$E$2:$I$1312,5,0)</f>
        <v>#N/A</v>
      </c>
      <c r="R1024" t="e">
        <f>VLOOKUP(Q1024,리드타임!$B$3:$D$10,3,0)</f>
        <v>#N/A</v>
      </c>
      <c r="S1024">
        <f t="shared" si="92"/>
        <v>39.600000000000009</v>
      </c>
    </row>
    <row r="1025" spans="1:19" ht="15.75">
      <c r="A1025" s="10">
        <v>1024</v>
      </c>
      <c r="B1025" s="3" t="s">
        <v>10</v>
      </c>
      <c r="C1025" s="2" t="s">
        <v>3880</v>
      </c>
      <c r="D1025" s="2" t="s">
        <v>1433</v>
      </c>
      <c r="E1025" s="2" t="s">
        <v>3881</v>
      </c>
      <c r="F1025" s="4">
        <v>3530</v>
      </c>
      <c r="G1025" s="10" t="str">
        <f t="shared" si="93"/>
        <v xml:space="preserve">2024/01 </v>
      </c>
      <c r="H1025" s="10">
        <f t="shared" si="90"/>
        <v>10760</v>
      </c>
      <c r="J1025" t="s">
        <v>2412</v>
      </c>
      <c r="K1025" t="s">
        <v>223</v>
      </c>
      <c r="L1025" t="s">
        <v>54</v>
      </c>
      <c r="M1025" s="8">
        <v>50</v>
      </c>
      <c r="N1025" s="12">
        <f t="shared" si="91"/>
        <v>2.5</v>
      </c>
      <c r="O1025" t="str">
        <f t="shared" si="94"/>
        <v xml:space="preserve">2024/01 </v>
      </c>
      <c r="P1025">
        <f t="shared" si="95"/>
        <v>15</v>
      </c>
      <c r="Q1025" t="e">
        <f>VLOOKUP(J1025,'구매현황_2301-2603'!$E$2:$I$1312,5,0)</f>
        <v>#N/A</v>
      </c>
      <c r="R1025" t="e">
        <f>VLOOKUP(Q1025,리드타임!$B$3:$D$10,3,0)</f>
        <v>#N/A</v>
      </c>
      <c r="S1025">
        <f t="shared" si="92"/>
        <v>11.25</v>
      </c>
    </row>
    <row r="1026" spans="1:19" ht="15.75">
      <c r="A1026" s="10">
        <v>1025</v>
      </c>
      <c r="B1026" s="3" t="s">
        <v>10</v>
      </c>
      <c r="C1026" s="2" t="s">
        <v>3882</v>
      </c>
      <c r="D1026" s="2" t="s">
        <v>1433</v>
      </c>
      <c r="E1026" s="2" t="s">
        <v>3883</v>
      </c>
      <c r="F1026" s="4">
        <v>77</v>
      </c>
      <c r="G1026" s="10" t="str">
        <f t="shared" si="93"/>
        <v xml:space="preserve">2024/04 </v>
      </c>
      <c r="H1026" s="10">
        <f t="shared" ref="H1026:H1089" si="96">_xlfn.MAXIFS(F:F,C:C,C1026,G:G,G1026)</f>
        <v>77</v>
      </c>
      <c r="J1026" t="s">
        <v>2413</v>
      </c>
      <c r="K1026" t="s">
        <v>223</v>
      </c>
      <c r="L1026" t="s">
        <v>65</v>
      </c>
      <c r="M1026" s="8">
        <v>14</v>
      </c>
      <c r="N1026" s="12">
        <f t="shared" ref="N1026:N1089" si="97">+M1026/20</f>
        <v>0.7</v>
      </c>
      <c r="O1026" t="str">
        <f t="shared" si="94"/>
        <v xml:space="preserve">2024/01 </v>
      </c>
      <c r="P1026">
        <f t="shared" si="95"/>
        <v>5</v>
      </c>
      <c r="Q1026" t="e">
        <f>VLOOKUP(J1026,'구매현황_2301-2603'!$E$2:$I$1312,5,0)</f>
        <v>#N/A</v>
      </c>
      <c r="R1026" t="e">
        <f>VLOOKUP(Q1026,리드타임!$B$3:$D$10,3,0)</f>
        <v>#N/A</v>
      </c>
      <c r="S1026">
        <f t="shared" ref="S1026:S1089" si="98">IFERROR(N1026/20*R1026,N1026/20*90)</f>
        <v>3.1499999999999995</v>
      </c>
    </row>
    <row r="1027" spans="1:19" ht="15.75">
      <c r="A1027" s="10">
        <v>1026</v>
      </c>
      <c r="B1027" s="3" t="s">
        <v>10</v>
      </c>
      <c r="C1027" s="2" t="s">
        <v>3884</v>
      </c>
      <c r="D1027" s="2" t="s">
        <v>1433</v>
      </c>
      <c r="E1027" s="2" t="s">
        <v>3885</v>
      </c>
      <c r="F1027" s="4">
        <v>80</v>
      </c>
      <c r="G1027" s="10" t="str">
        <f t="shared" ref="G1027:G1090" si="99">INDEX($B$2:$B$9999,MATCH(_xlfn.MAXIFS($F$2:$F$9999,$C$2:$C$9999,C1027),$F$1:$F$9999,0))</f>
        <v xml:space="preserve">2024/01 </v>
      </c>
      <c r="H1027" s="10">
        <f t="shared" si="96"/>
        <v>80</v>
      </c>
      <c r="J1027" t="s">
        <v>2414</v>
      </c>
      <c r="K1027" t="s">
        <v>223</v>
      </c>
      <c r="L1027" t="s">
        <v>58</v>
      </c>
      <c r="M1027" s="8">
        <v>222</v>
      </c>
      <c r="N1027" s="12">
        <f t="shared" si="97"/>
        <v>11.1</v>
      </c>
      <c r="O1027" t="str">
        <f t="shared" ref="O1027:O1090" si="100">VLOOKUP(J1027,$C$2:$G$9999,5,0)</f>
        <v xml:space="preserve">2024/08 </v>
      </c>
      <c r="P1027">
        <f t="shared" ref="P1027:P1090" si="101">VLOOKUP(J1027,$C$2:$H$9999,6,0)</f>
        <v>123</v>
      </c>
      <c r="Q1027" t="e">
        <f>VLOOKUP(J1027,'구매현황_2301-2603'!$E$2:$I$1312,5,0)</f>
        <v>#N/A</v>
      </c>
      <c r="R1027" t="e">
        <f>VLOOKUP(Q1027,리드타임!$B$3:$D$10,3,0)</f>
        <v>#N/A</v>
      </c>
      <c r="S1027">
        <f t="shared" si="98"/>
        <v>49.949999999999996</v>
      </c>
    </row>
    <row r="1028" spans="1:19" ht="15.75">
      <c r="A1028" s="10">
        <v>1027</v>
      </c>
      <c r="B1028" s="3" t="s">
        <v>10</v>
      </c>
      <c r="C1028" s="2" t="s">
        <v>3886</v>
      </c>
      <c r="D1028" s="2" t="s">
        <v>1433</v>
      </c>
      <c r="E1028" s="2" t="s">
        <v>3887</v>
      </c>
      <c r="F1028" s="4">
        <v>780</v>
      </c>
      <c r="G1028" s="10" t="str">
        <f t="shared" si="99"/>
        <v xml:space="preserve">2026/02 </v>
      </c>
      <c r="H1028" s="10">
        <f t="shared" si="96"/>
        <v>2570</v>
      </c>
      <c r="J1028" t="s">
        <v>2415</v>
      </c>
      <c r="K1028" t="s">
        <v>223</v>
      </c>
      <c r="L1028" t="s">
        <v>2416</v>
      </c>
      <c r="M1028" s="8">
        <v>16</v>
      </c>
      <c r="N1028" s="12">
        <f t="shared" si="97"/>
        <v>0.8</v>
      </c>
      <c r="O1028" t="str">
        <f t="shared" si="100"/>
        <v xml:space="preserve">2024/01 </v>
      </c>
      <c r="P1028">
        <f t="shared" si="101"/>
        <v>16</v>
      </c>
      <c r="Q1028" t="e">
        <f>VLOOKUP(J1028,'구매현황_2301-2603'!$E$2:$I$1312,5,0)</f>
        <v>#N/A</v>
      </c>
      <c r="R1028" t="e">
        <f>VLOOKUP(Q1028,리드타임!$B$3:$D$10,3,0)</f>
        <v>#N/A</v>
      </c>
      <c r="S1028">
        <f t="shared" si="98"/>
        <v>3.6</v>
      </c>
    </row>
    <row r="1029" spans="1:19" ht="15.75">
      <c r="A1029" s="10">
        <v>1028</v>
      </c>
      <c r="B1029" s="3" t="s">
        <v>10</v>
      </c>
      <c r="C1029" s="2" t="s">
        <v>3888</v>
      </c>
      <c r="D1029" s="2" t="s">
        <v>1433</v>
      </c>
      <c r="E1029" s="2" t="s">
        <v>3889</v>
      </c>
      <c r="F1029" s="4">
        <v>3540</v>
      </c>
      <c r="G1029" s="10" t="str">
        <f t="shared" si="99"/>
        <v xml:space="preserve">2024/01 </v>
      </c>
      <c r="H1029" s="10">
        <f t="shared" si="96"/>
        <v>6792</v>
      </c>
      <c r="J1029" t="s">
        <v>2417</v>
      </c>
      <c r="K1029" t="s">
        <v>264</v>
      </c>
      <c r="L1029" t="s">
        <v>383</v>
      </c>
      <c r="M1029" s="8">
        <v>40</v>
      </c>
      <c r="N1029" s="12">
        <f t="shared" si="97"/>
        <v>2</v>
      </c>
      <c r="O1029" t="str">
        <f t="shared" si="100"/>
        <v xml:space="preserve">2024/01 </v>
      </c>
      <c r="P1029">
        <f t="shared" si="101"/>
        <v>20</v>
      </c>
      <c r="Q1029" t="e">
        <f>VLOOKUP(J1029,'구매현황_2301-2603'!$E$2:$I$1312,5,0)</f>
        <v>#N/A</v>
      </c>
      <c r="R1029" t="e">
        <f>VLOOKUP(Q1029,리드타임!$B$3:$D$10,3,0)</f>
        <v>#N/A</v>
      </c>
      <c r="S1029">
        <f t="shared" si="98"/>
        <v>9</v>
      </c>
    </row>
    <row r="1030" spans="1:19" ht="15.75">
      <c r="A1030" s="10">
        <v>1029</v>
      </c>
      <c r="B1030" s="3" t="s">
        <v>10</v>
      </c>
      <c r="C1030" s="2" t="s">
        <v>3890</v>
      </c>
      <c r="D1030" s="2" t="s">
        <v>1433</v>
      </c>
      <c r="E1030" s="2" t="s">
        <v>3891</v>
      </c>
      <c r="F1030" s="4">
        <v>275</v>
      </c>
      <c r="G1030" s="10" t="str">
        <f t="shared" si="99"/>
        <v xml:space="preserve">2024/01 </v>
      </c>
      <c r="H1030" s="10">
        <f t="shared" si="96"/>
        <v>300</v>
      </c>
      <c r="J1030" t="s">
        <v>2418</v>
      </c>
      <c r="K1030" t="s">
        <v>2287</v>
      </c>
      <c r="L1030" t="s">
        <v>2419</v>
      </c>
      <c r="M1030" s="8">
        <v>108</v>
      </c>
      <c r="N1030" s="12">
        <f t="shared" si="97"/>
        <v>5.4</v>
      </c>
      <c r="O1030" t="str">
        <f t="shared" si="100"/>
        <v xml:space="preserve">2024/01 </v>
      </c>
      <c r="P1030">
        <f t="shared" si="101"/>
        <v>30</v>
      </c>
      <c r="Q1030" t="str">
        <f>VLOOKUP(J1030,'구매현황_2301-2603'!$E$2:$I$1312,5,0)</f>
        <v>Fiberwit Link Communication Co.,LTD</v>
      </c>
      <c r="R1030">
        <f>VLOOKUP(Q1030,리드타임!$B$3:$D$10,3,0)</f>
        <v>60</v>
      </c>
      <c r="S1030">
        <f t="shared" si="98"/>
        <v>16.200000000000003</v>
      </c>
    </row>
    <row r="1031" spans="1:19" ht="15.75">
      <c r="A1031" s="10">
        <v>1030</v>
      </c>
      <c r="B1031" s="3" t="s">
        <v>10</v>
      </c>
      <c r="C1031" s="2" t="s">
        <v>3892</v>
      </c>
      <c r="D1031" s="2" t="s">
        <v>1433</v>
      </c>
      <c r="E1031" s="2" t="s">
        <v>3893</v>
      </c>
      <c r="F1031" s="4">
        <v>195</v>
      </c>
      <c r="G1031" s="10" t="str">
        <f t="shared" si="99"/>
        <v xml:space="preserve">2026/03 </v>
      </c>
      <c r="H1031" s="10">
        <f t="shared" si="96"/>
        <v>1990</v>
      </c>
      <c r="J1031" t="s">
        <v>2420</v>
      </c>
      <c r="K1031" t="s">
        <v>2287</v>
      </c>
      <c r="L1031" t="s">
        <v>2421</v>
      </c>
      <c r="M1031" s="8">
        <v>83</v>
      </c>
      <c r="N1031" s="12">
        <f t="shared" si="97"/>
        <v>4.1500000000000004</v>
      </c>
      <c r="O1031" t="str">
        <f t="shared" si="100"/>
        <v xml:space="preserve">2024/01 </v>
      </c>
      <c r="P1031">
        <f t="shared" si="101"/>
        <v>20</v>
      </c>
      <c r="Q1031" t="str">
        <f>VLOOKUP(J1031,'구매현황_2301-2603'!$E$2:$I$1312,5,0)</f>
        <v>Fiberwit Link Communication Co.,LTD</v>
      </c>
      <c r="R1031">
        <f>VLOOKUP(Q1031,리드타임!$B$3:$D$10,3,0)</f>
        <v>60</v>
      </c>
      <c r="S1031">
        <f t="shared" si="98"/>
        <v>12.450000000000001</v>
      </c>
    </row>
    <row r="1032" spans="1:19" ht="15.75">
      <c r="A1032" s="10">
        <v>1031</v>
      </c>
      <c r="B1032" s="3" t="s">
        <v>10</v>
      </c>
      <c r="C1032" s="2" t="s">
        <v>3896</v>
      </c>
      <c r="D1032" s="2" t="s">
        <v>1433</v>
      </c>
      <c r="E1032" s="2" t="s">
        <v>3897</v>
      </c>
      <c r="F1032" s="4">
        <v>50</v>
      </c>
      <c r="G1032" s="10" t="str">
        <f t="shared" si="99"/>
        <v xml:space="preserve">2024/01 </v>
      </c>
      <c r="H1032" s="10">
        <f t="shared" si="96"/>
        <v>100</v>
      </c>
      <c r="J1032" t="s">
        <v>2422</v>
      </c>
      <c r="K1032" t="s">
        <v>2287</v>
      </c>
      <c r="L1032" t="s">
        <v>2423</v>
      </c>
      <c r="M1032" s="8">
        <v>142</v>
      </c>
      <c r="N1032" s="12">
        <f t="shared" si="97"/>
        <v>7.1</v>
      </c>
      <c r="O1032" t="str">
        <f t="shared" si="100"/>
        <v xml:space="preserve">2024/01 </v>
      </c>
      <c r="P1032">
        <f t="shared" si="101"/>
        <v>30</v>
      </c>
      <c r="Q1032" t="str">
        <f>VLOOKUP(J1032,'구매현황_2301-2603'!$E$2:$I$1312,5,0)</f>
        <v>Fiberwit Link Communication Co.,LTD</v>
      </c>
      <c r="R1032">
        <f>VLOOKUP(Q1032,리드타임!$B$3:$D$10,3,0)</f>
        <v>60</v>
      </c>
      <c r="S1032">
        <f t="shared" si="98"/>
        <v>21.299999999999997</v>
      </c>
    </row>
    <row r="1033" spans="1:19" ht="15.75">
      <c r="A1033" s="10">
        <v>1032</v>
      </c>
      <c r="B1033" s="3" t="s">
        <v>10</v>
      </c>
      <c r="C1033" s="2" t="s">
        <v>3898</v>
      </c>
      <c r="D1033" s="2" t="s">
        <v>1433</v>
      </c>
      <c r="E1033" s="2" t="s">
        <v>3899</v>
      </c>
      <c r="F1033" s="4">
        <v>50</v>
      </c>
      <c r="G1033" s="10" t="str">
        <f t="shared" si="99"/>
        <v xml:space="preserve">2024/01 </v>
      </c>
      <c r="H1033" s="10">
        <f t="shared" si="96"/>
        <v>200</v>
      </c>
      <c r="J1033" t="s">
        <v>2424</v>
      </c>
      <c r="K1033" t="s">
        <v>2287</v>
      </c>
      <c r="L1033" t="s">
        <v>2425</v>
      </c>
      <c r="M1033" s="8">
        <v>30</v>
      </c>
      <c r="N1033" s="12">
        <f t="shared" si="97"/>
        <v>1.5</v>
      </c>
      <c r="O1033" t="str">
        <f t="shared" si="100"/>
        <v xml:space="preserve">2024/01 </v>
      </c>
      <c r="P1033">
        <f t="shared" si="101"/>
        <v>20</v>
      </c>
      <c r="Q1033" t="e">
        <f>VLOOKUP(J1033,'구매현황_2301-2603'!$E$2:$I$1312,5,0)</f>
        <v>#N/A</v>
      </c>
      <c r="R1033" t="e">
        <f>VLOOKUP(Q1033,리드타임!$B$3:$D$10,3,0)</f>
        <v>#N/A</v>
      </c>
      <c r="S1033">
        <f t="shared" si="98"/>
        <v>6.75</v>
      </c>
    </row>
    <row r="1034" spans="1:19" ht="15.75">
      <c r="A1034" s="10">
        <v>1033</v>
      </c>
      <c r="B1034" s="3" t="s">
        <v>10</v>
      </c>
      <c r="C1034" s="2" t="s">
        <v>6423</v>
      </c>
      <c r="D1034" s="2" t="s">
        <v>1401</v>
      </c>
      <c r="E1034" s="2" t="s">
        <v>6424</v>
      </c>
      <c r="F1034" s="4">
        <v>3</v>
      </c>
      <c r="G1034" s="10" t="str">
        <f t="shared" si="99"/>
        <v xml:space="preserve">2024/01 </v>
      </c>
      <c r="H1034" s="10">
        <f t="shared" si="96"/>
        <v>3</v>
      </c>
      <c r="J1034" t="s">
        <v>2426</v>
      </c>
      <c r="K1034" t="s">
        <v>2287</v>
      </c>
      <c r="L1034" t="s">
        <v>2427</v>
      </c>
      <c r="M1034" s="8">
        <v>40</v>
      </c>
      <c r="N1034" s="12">
        <f t="shared" si="97"/>
        <v>2</v>
      </c>
      <c r="O1034" t="str">
        <f t="shared" si="100"/>
        <v xml:space="preserve">2024/03 </v>
      </c>
      <c r="P1034">
        <f t="shared" si="101"/>
        <v>12</v>
      </c>
      <c r="Q1034" t="str">
        <f>VLOOKUP(J1034,'구매현황_2301-2603'!$E$2:$I$1312,5,0)</f>
        <v>Fiberwit Link Communication Co.,LTD</v>
      </c>
      <c r="R1034">
        <f>VLOOKUP(Q1034,리드타임!$B$3:$D$10,3,0)</f>
        <v>60</v>
      </c>
      <c r="S1034">
        <f t="shared" si="98"/>
        <v>6</v>
      </c>
    </row>
    <row r="1035" spans="1:19" ht="15.75">
      <c r="A1035" s="10">
        <v>1034</v>
      </c>
      <c r="B1035" s="3" t="s">
        <v>10</v>
      </c>
      <c r="C1035" s="2" t="s">
        <v>3930</v>
      </c>
      <c r="D1035" s="2" t="s">
        <v>1433</v>
      </c>
      <c r="E1035" s="2" t="s">
        <v>3931</v>
      </c>
      <c r="F1035" s="4">
        <v>11</v>
      </c>
      <c r="G1035" s="10" t="str">
        <f t="shared" si="99"/>
        <v xml:space="preserve">2024/01 </v>
      </c>
      <c r="H1035" s="10">
        <f t="shared" si="96"/>
        <v>11</v>
      </c>
      <c r="J1035" t="s">
        <v>3777</v>
      </c>
      <c r="K1035" t="s">
        <v>2287</v>
      </c>
      <c r="L1035" t="s">
        <v>2291</v>
      </c>
      <c r="M1035" s="8">
        <v>9</v>
      </c>
      <c r="N1035" s="12">
        <f t="shared" si="97"/>
        <v>0.45</v>
      </c>
      <c r="O1035" t="str">
        <f t="shared" si="100"/>
        <v xml:space="preserve">2024/01 </v>
      </c>
      <c r="P1035">
        <f t="shared" si="101"/>
        <v>5</v>
      </c>
      <c r="Q1035" t="e">
        <f>VLOOKUP(J1035,'구매현황_2301-2603'!$E$2:$I$1312,5,0)</f>
        <v>#N/A</v>
      </c>
      <c r="R1035" t="e">
        <f>VLOOKUP(Q1035,리드타임!$B$3:$D$10,3,0)</f>
        <v>#N/A</v>
      </c>
      <c r="S1035">
        <f t="shared" si="98"/>
        <v>2.0249999999999999</v>
      </c>
    </row>
    <row r="1036" spans="1:19" ht="15.75">
      <c r="A1036" s="10">
        <v>1035</v>
      </c>
      <c r="B1036" s="3" t="s">
        <v>10</v>
      </c>
      <c r="C1036" s="2" t="s">
        <v>4529</v>
      </c>
      <c r="D1036" s="2" t="s">
        <v>4526</v>
      </c>
      <c r="E1036" s="2" t="s">
        <v>4530</v>
      </c>
      <c r="F1036" s="4">
        <v>831</v>
      </c>
      <c r="G1036" s="10" t="str">
        <f t="shared" si="99"/>
        <v xml:space="preserve">2024/12 </v>
      </c>
      <c r="H1036" s="10">
        <f t="shared" si="96"/>
        <v>3050</v>
      </c>
      <c r="J1036" t="s">
        <v>2428</v>
      </c>
      <c r="K1036" t="s">
        <v>2303</v>
      </c>
      <c r="L1036" t="s">
        <v>2429</v>
      </c>
      <c r="M1036" s="8">
        <v>70</v>
      </c>
      <c r="N1036" s="12">
        <f t="shared" si="97"/>
        <v>3.5</v>
      </c>
      <c r="O1036" t="str">
        <f t="shared" si="100"/>
        <v xml:space="preserve">2024/01 </v>
      </c>
      <c r="P1036">
        <f t="shared" si="101"/>
        <v>20</v>
      </c>
      <c r="Q1036" t="e">
        <f>VLOOKUP(J1036,'구매현황_2301-2603'!$E$2:$I$1312,5,0)</f>
        <v>#N/A</v>
      </c>
      <c r="R1036" t="e">
        <f>VLOOKUP(Q1036,리드타임!$B$3:$D$10,3,0)</f>
        <v>#N/A</v>
      </c>
      <c r="S1036">
        <f t="shared" si="98"/>
        <v>15.749999999999998</v>
      </c>
    </row>
    <row r="1037" spans="1:19" ht="15.75">
      <c r="A1037" s="10">
        <v>1036</v>
      </c>
      <c r="B1037" s="3" t="s">
        <v>10</v>
      </c>
      <c r="C1037" s="2" t="s">
        <v>4534</v>
      </c>
      <c r="D1037" s="2" t="s">
        <v>4533</v>
      </c>
      <c r="E1037" s="2" t="s">
        <v>4535</v>
      </c>
      <c r="F1037" s="4">
        <v>963</v>
      </c>
      <c r="G1037" s="10" t="str">
        <f t="shared" si="99"/>
        <v xml:space="preserve">2024/12 </v>
      </c>
      <c r="H1037" s="10">
        <f t="shared" si="96"/>
        <v>4170</v>
      </c>
      <c r="J1037" t="s">
        <v>3778</v>
      </c>
      <c r="K1037" t="s">
        <v>2303</v>
      </c>
      <c r="L1037" t="s">
        <v>3779</v>
      </c>
      <c r="M1037" s="8">
        <v>70</v>
      </c>
      <c r="N1037" s="12">
        <f t="shared" si="97"/>
        <v>3.5</v>
      </c>
      <c r="O1037" t="str">
        <f t="shared" si="100"/>
        <v xml:space="preserve">2024/01 </v>
      </c>
      <c r="P1037">
        <f t="shared" si="101"/>
        <v>30</v>
      </c>
      <c r="Q1037" t="e">
        <f>VLOOKUP(J1037,'구매현황_2301-2603'!$E$2:$I$1312,5,0)</f>
        <v>#N/A</v>
      </c>
      <c r="R1037" t="e">
        <f>VLOOKUP(Q1037,리드타임!$B$3:$D$10,3,0)</f>
        <v>#N/A</v>
      </c>
      <c r="S1037">
        <f t="shared" si="98"/>
        <v>15.749999999999998</v>
      </c>
    </row>
    <row r="1038" spans="1:19" ht="15.75">
      <c r="A1038" s="10">
        <v>1037</v>
      </c>
      <c r="B1038" s="3" t="s">
        <v>10</v>
      </c>
      <c r="C1038" s="2" t="s">
        <v>4537</v>
      </c>
      <c r="D1038" s="2" t="s">
        <v>4536</v>
      </c>
      <c r="E1038" s="2" t="s">
        <v>4538</v>
      </c>
      <c r="F1038" s="4">
        <v>54</v>
      </c>
      <c r="G1038" s="10" t="str">
        <f t="shared" si="99"/>
        <v xml:space="preserve">2024/04 </v>
      </c>
      <c r="H1038" s="10">
        <f t="shared" si="96"/>
        <v>270</v>
      </c>
      <c r="J1038" t="s">
        <v>2430</v>
      </c>
      <c r="K1038" t="s">
        <v>2303</v>
      </c>
      <c r="L1038" t="s">
        <v>2431</v>
      </c>
      <c r="M1038" s="8">
        <v>20</v>
      </c>
      <c r="N1038" s="12">
        <f t="shared" si="97"/>
        <v>1</v>
      </c>
      <c r="O1038" t="str">
        <f t="shared" si="100"/>
        <v xml:space="preserve">2024/01 </v>
      </c>
      <c r="P1038">
        <f t="shared" si="101"/>
        <v>20</v>
      </c>
      <c r="Q1038" t="e">
        <f>VLOOKUP(J1038,'구매현황_2301-2603'!$E$2:$I$1312,5,0)</f>
        <v>#N/A</v>
      </c>
      <c r="R1038" t="e">
        <f>VLOOKUP(Q1038,리드타임!$B$3:$D$10,3,0)</f>
        <v>#N/A</v>
      </c>
      <c r="S1038">
        <f t="shared" si="98"/>
        <v>4.5</v>
      </c>
    </row>
    <row r="1039" spans="1:19" ht="15.75">
      <c r="A1039" s="10">
        <v>1038</v>
      </c>
      <c r="B1039" s="3" t="s">
        <v>10</v>
      </c>
      <c r="C1039" s="2" t="s">
        <v>4543</v>
      </c>
      <c r="D1039" s="2" t="s">
        <v>4542</v>
      </c>
      <c r="E1039" s="2" t="s">
        <v>4544</v>
      </c>
      <c r="F1039" s="4">
        <v>170</v>
      </c>
      <c r="G1039" s="10" t="str">
        <f t="shared" si="99"/>
        <v xml:space="preserve">2024/01 </v>
      </c>
      <c r="H1039" s="10">
        <f t="shared" si="96"/>
        <v>250</v>
      </c>
      <c r="J1039" t="s">
        <v>2432</v>
      </c>
      <c r="K1039" t="s">
        <v>267</v>
      </c>
      <c r="L1039" t="s">
        <v>2433</v>
      </c>
      <c r="M1039" s="8">
        <v>2018</v>
      </c>
      <c r="N1039" s="12">
        <f t="shared" si="97"/>
        <v>100.9</v>
      </c>
      <c r="O1039" t="str">
        <f t="shared" si="100"/>
        <v xml:space="preserve">2024/02 </v>
      </c>
      <c r="P1039">
        <f t="shared" si="101"/>
        <v>245</v>
      </c>
      <c r="Q1039" t="str">
        <f>VLOOKUP(J1039,'구매현황_2301-2603'!$E$2:$I$1312,5,0)</f>
        <v>Fiberwit Link Communication Co.,LTD</v>
      </c>
      <c r="R1039">
        <f>VLOOKUP(Q1039,리드타임!$B$3:$D$10,3,0)</f>
        <v>60</v>
      </c>
      <c r="S1039">
        <f t="shared" si="98"/>
        <v>302.7</v>
      </c>
    </row>
    <row r="1040" spans="1:19" ht="15.75">
      <c r="A1040" s="10">
        <v>1039</v>
      </c>
      <c r="B1040" s="3" t="s">
        <v>10</v>
      </c>
      <c r="C1040" s="2" t="s">
        <v>4546</v>
      </c>
      <c r="D1040" s="2" t="s">
        <v>4545</v>
      </c>
      <c r="E1040" s="2" t="s">
        <v>4547</v>
      </c>
      <c r="F1040" s="4">
        <v>225</v>
      </c>
      <c r="G1040" s="10" t="str">
        <f t="shared" si="99"/>
        <v xml:space="preserve">2024/12 </v>
      </c>
      <c r="H1040" s="10">
        <f t="shared" si="96"/>
        <v>910</v>
      </c>
      <c r="J1040" t="s">
        <v>2434</v>
      </c>
      <c r="K1040" t="s">
        <v>267</v>
      </c>
      <c r="L1040" t="s">
        <v>2435</v>
      </c>
      <c r="M1040" s="8">
        <v>3</v>
      </c>
      <c r="N1040" s="12">
        <f t="shared" si="97"/>
        <v>0.15</v>
      </c>
      <c r="O1040" t="str">
        <f t="shared" si="100"/>
        <v xml:space="preserve">2024/01 </v>
      </c>
      <c r="P1040">
        <f t="shared" si="101"/>
        <v>3</v>
      </c>
      <c r="Q1040" t="e">
        <f>VLOOKUP(J1040,'구매현황_2301-2603'!$E$2:$I$1312,5,0)</f>
        <v>#N/A</v>
      </c>
      <c r="R1040" t="e">
        <f>VLOOKUP(Q1040,리드타임!$B$3:$D$10,3,0)</f>
        <v>#N/A</v>
      </c>
      <c r="S1040">
        <f t="shared" si="98"/>
        <v>0.67499999999999993</v>
      </c>
    </row>
    <row r="1041" spans="1:19" ht="15.75">
      <c r="A1041" s="10">
        <v>1040</v>
      </c>
      <c r="B1041" s="3" t="s">
        <v>10</v>
      </c>
      <c r="C1041" s="2" t="s">
        <v>4554</v>
      </c>
      <c r="D1041" s="2" t="s">
        <v>4553</v>
      </c>
      <c r="E1041" s="2" t="s">
        <v>4555</v>
      </c>
      <c r="F1041" s="4">
        <v>670</v>
      </c>
      <c r="G1041" s="10" t="str">
        <f t="shared" si="99"/>
        <v xml:space="preserve">2024/05 </v>
      </c>
      <c r="H1041" s="10">
        <f t="shared" si="96"/>
        <v>2759</v>
      </c>
      <c r="J1041" t="s">
        <v>2436</v>
      </c>
      <c r="K1041" t="s">
        <v>267</v>
      </c>
      <c r="L1041" t="s">
        <v>2437</v>
      </c>
      <c r="M1041" s="8">
        <v>3997</v>
      </c>
      <c r="N1041" s="12">
        <f t="shared" si="97"/>
        <v>199.85</v>
      </c>
      <c r="O1041" t="str">
        <f t="shared" si="100"/>
        <v xml:space="preserve">2025/02 </v>
      </c>
      <c r="P1041">
        <f t="shared" si="101"/>
        <v>578</v>
      </c>
      <c r="Q1041" t="str">
        <f>VLOOKUP(J1041,'구매현황_2301-2603'!$E$2:$I$1312,5,0)</f>
        <v>Fiberwit Link Communication Co.,LTD</v>
      </c>
      <c r="R1041">
        <f>VLOOKUP(Q1041,리드타임!$B$3:$D$10,3,0)</f>
        <v>60</v>
      </c>
      <c r="S1041">
        <f t="shared" si="98"/>
        <v>599.54999999999995</v>
      </c>
    </row>
    <row r="1042" spans="1:19" ht="15.75">
      <c r="A1042" s="10">
        <v>1041</v>
      </c>
      <c r="B1042" s="3" t="s">
        <v>10</v>
      </c>
      <c r="C1042" s="2" t="s">
        <v>4559</v>
      </c>
      <c r="D1042" s="2" t="s">
        <v>4558</v>
      </c>
      <c r="E1042" s="2" t="s">
        <v>4560</v>
      </c>
      <c r="F1042" s="4">
        <v>10</v>
      </c>
      <c r="G1042" s="10" t="str">
        <f t="shared" si="99"/>
        <v xml:space="preserve">2024/01 </v>
      </c>
      <c r="H1042" s="10">
        <f t="shared" si="96"/>
        <v>105</v>
      </c>
      <c r="J1042" t="s">
        <v>2438</v>
      </c>
      <c r="K1042" t="s">
        <v>267</v>
      </c>
      <c r="L1042" t="s">
        <v>2439</v>
      </c>
      <c r="M1042" s="8">
        <v>12</v>
      </c>
      <c r="N1042" s="12">
        <f t="shared" si="97"/>
        <v>0.6</v>
      </c>
      <c r="O1042" t="str">
        <f t="shared" si="100"/>
        <v xml:space="preserve">2024/03 </v>
      </c>
      <c r="P1042">
        <f t="shared" si="101"/>
        <v>12</v>
      </c>
      <c r="Q1042" t="e">
        <f>VLOOKUP(J1042,'구매현황_2301-2603'!$E$2:$I$1312,5,0)</f>
        <v>#N/A</v>
      </c>
      <c r="R1042" t="e">
        <f>VLOOKUP(Q1042,리드타임!$B$3:$D$10,3,0)</f>
        <v>#N/A</v>
      </c>
      <c r="S1042">
        <f t="shared" si="98"/>
        <v>2.6999999999999997</v>
      </c>
    </row>
    <row r="1043" spans="1:19" ht="15.75">
      <c r="A1043" s="10">
        <v>1042</v>
      </c>
      <c r="B1043" s="3" t="s">
        <v>10</v>
      </c>
      <c r="C1043" s="2" t="s">
        <v>4569</v>
      </c>
      <c r="D1043" s="2" t="s">
        <v>4568</v>
      </c>
      <c r="E1043" s="2" t="s">
        <v>4570</v>
      </c>
      <c r="F1043" s="4">
        <v>195</v>
      </c>
      <c r="G1043" s="10" t="str">
        <f t="shared" si="99"/>
        <v xml:space="preserve">2025/12 </v>
      </c>
      <c r="H1043" s="10">
        <f t="shared" si="96"/>
        <v>635</v>
      </c>
      <c r="J1043" t="s">
        <v>2440</v>
      </c>
      <c r="K1043" t="s">
        <v>267</v>
      </c>
      <c r="L1043" t="s">
        <v>2441</v>
      </c>
      <c r="M1043" s="8">
        <v>2256</v>
      </c>
      <c r="N1043" s="12">
        <f t="shared" si="97"/>
        <v>112.8</v>
      </c>
      <c r="O1043" t="str">
        <f t="shared" si="100"/>
        <v xml:space="preserve">2025/02 </v>
      </c>
      <c r="P1043">
        <f t="shared" si="101"/>
        <v>205</v>
      </c>
      <c r="Q1043" t="str">
        <f>VLOOKUP(J1043,'구매현황_2301-2603'!$E$2:$I$1312,5,0)</f>
        <v>Fiberwit Link Communication Co.,LTD</v>
      </c>
      <c r="R1043">
        <f>VLOOKUP(Q1043,리드타임!$B$3:$D$10,3,0)</f>
        <v>60</v>
      </c>
      <c r="S1043">
        <f t="shared" si="98"/>
        <v>338.4</v>
      </c>
    </row>
    <row r="1044" spans="1:19" ht="15.75">
      <c r="A1044" s="10">
        <v>1043</v>
      </c>
      <c r="B1044" s="3" t="s">
        <v>10</v>
      </c>
      <c r="C1044" s="2" t="s">
        <v>4576</v>
      </c>
      <c r="D1044" s="2" t="s">
        <v>4575</v>
      </c>
      <c r="E1044" s="2" t="s">
        <v>4577</v>
      </c>
      <c r="F1044" s="4">
        <v>255</v>
      </c>
      <c r="G1044" s="10" t="str">
        <f t="shared" si="99"/>
        <v xml:space="preserve">2025/12 </v>
      </c>
      <c r="H1044" s="10">
        <f t="shared" si="96"/>
        <v>1285</v>
      </c>
      <c r="J1044" t="s">
        <v>2442</v>
      </c>
      <c r="K1044" t="s">
        <v>267</v>
      </c>
      <c r="L1044" t="s">
        <v>2443</v>
      </c>
      <c r="M1044" s="8">
        <v>1219</v>
      </c>
      <c r="N1044" s="12">
        <f t="shared" si="97"/>
        <v>60.95</v>
      </c>
      <c r="O1044" t="str">
        <f t="shared" si="100"/>
        <v xml:space="preserve">2024/01 </v>
      </c>
      <c r="P1044">
        <f t="shared" si="101"/>
        <v>160</v>
      </c>
      <c r="Q1044" t="str">
        <f>VLOOKUP(J1044,'구매현황_2301-2603'!$E$2:$I$1312,5,0)</f>
        <v>Fiberwit Link Communication Co.,LTD</v>
      </c>
      <c r="R1044">
        <f>VLOOKUP(Q1044,리드타임!$B$3:$D$10,3,0)</f>
        <v>60</v>
      </c>
      <c r="S1044">
        <f t="shared" si="98"/>
        <v>182.85000000000002</v>
      </c>
    </row>
    <row r="1045" spans="1:19" ht="15.75">
      <c r="A1045" s="10">
        <v>1044</v>
      </c>
      <c r="B1045" s="3" t="s">
        <v>10</v>
      </c>
      <c r="C1045" s="2" t="s">
        <v>4581</v>
      </c>
      <c r="D1045" s="2" t="s">
        <v>4580</v>
      </c>
      <c r="E1045" s="2" t="s">
        <v>4582</v>
      </c>
      <c r="F1045" s="4">
        <v>230</v>
      </c>
      <c r="G1045" s="10" t="str">
        <f t="shared" si="99"/>
        <v xml:space="preserve">2025/12 </v>
      </c>
      <c r="H1045" s="10">
        <f t="shared" si="96"/>
        <v>501</v>
      </c>
      <c r="J1045" t="s">
        <v>2444</v>
      </c>
      <c r="K1045" t="s">
        <v>267</v>
      </c>
      <c r="L1045" t="s">
        <v>2445</v>
      </c>
      <c r="M1045" s="8">
        <v>688</v>
      </c>
      <c r="N1045" s="12">
        <f t="shared" si="97"/>
        <v>34.4</v>
      </c>
      <c r="O1045" t="str">
        <f t="shared" si="100"/>
        <v xml:space="preserve">2024/02 </v>
      </c>
      <c r="P1045">
        <f t="shared" si="101"/>
        <v>81</v>
      </c>
      <c r="Q1045" t="str">
        <f>VLOOKUP(J1045,'구매현황_2301-2603'!$E$2:$I$1312,5,0)</f>
        <v>Fiberwit Link Communication Co.,LTD</v>
      </c>
      <c r="R1045">
        <f>VLOOKUP(Q1045,리드타임!$B$3:$D$10,3,0)</f>
        <v>60</v>
      </c>
      <c r="S1045">
        <f t="shared" si="98"/>
        <v>103.2</v>
      </c>
    </row>
    <row r="1046" spans="1:19" ht="15.75">
      <c r="A1046" s="10">
        <v>1045</v>
      </c>
      <c r="B1046" s="3" t="s">
        <v>10</v>
      </c>
      <c r="C1046" s="2" t="s">
        <v>4586</v>
      </c>
      <c r="D1046" s="2" t="s">
        <v>4585</v>
      </c>
      <c r="E1046" s="2" t="s">
        <v>6131</v>
      </c>
      <c r="F1046" s="4">
        <v>96</v>
      </c>
      <c r="G1046" s="10" t="str">
        <f t="shared" si="99"/>
        <v xml:space="preserve">2024/10 </v>
      </c>
      <c r="H1046" s="10">
        <f t="shared" si="96"/>
        <v>303</v>
      </c>
      <c r="J1046" t="s">
        <v>2446</v>
      </c>
      <c r="K1046" t="s">
        <v>267</v>
      </c>
      <c r="L1046" t="s">
        <v>2447</v>
      </c>
      <c r="M1046" s="8">
        <v>120</v>
      </c>
      <c r="N1046" s="12">
        <f t="shared" si="97"/>
        <v>6</v>
      </c>
      <c r="O1046" t="str">
        <f t="shared" si="100"/>
        <v xml:space="preserve">2024/01 </v>
      </c>
      <c r="P1046">
        <f t="shared" si="101"/>
        <v>20</v>
      </c>
      <c r="Q1046" t="str">
        <f>VLOOKUP(J1046,'구매현황_2301-2603'!$E$2:$I$1312,5,0)</f>
        <v>Fiberwit Link Communication Co.,LTD</v>
      </c>
      <c r="R1046">
        <f>VLOOKUP(Q1046,리드타임!$B$3:$D$10,3,0)</f>
        <v>60</v>
      </c>
      <c r="S1046">
        <f t="shared" si="98"/>
        <v>18</v>
      </c>
    </row>
    <row r="1047" spans="1:19" ht="15.75">
      <c r="A1047" s="10">
        <v>1046</v>
      </c>
      <c r="B1047" s="3" t="s">
        <v>10</v>
      </c>
      <c r="C1047" s="2" t="s">
        <v>4621</v>
      </c>
      <c r="D1047" s="2" t="s">
        <v>4620</v>
      </c>
      <c r="E1047" s="2" t="s">
        <v>4622</v>
      </c>
      <c r="F1047" s="4">
        <v>100</v>
      </c>
      <c r="G1047" s="10" t="str">
        <f t="shared" si="99"/>
        <v xml:space="preserve">2024/07 </v>
      </c>
      <c r="H1047" s="10">
        <f t="shared" si="96"/>
        <v>4453</v>
      </c>
      <c r="J1047" t="s">
        <v>2448</v>
      </c>
      <c r="K1047" t="s">
        <v>267</v>
      </c>
      <c r="L1047" t="s">
        <v>2449</v>
      </c>
      <c r="M1047" s="8">
        <v>70</v>
      </c>
      <c r="N1047" s="12">
        <f t="shared" si="97"/>
        <v>3.5</v>
      </c>
      <c r="O1047" t="str">
        <f t="shared" si="100"/>
        <v xml:space="preserve">2024/01 </v>
      </c>
      <c r="P1047">
        <f t="shared" si="101"/>
        <v>25</v>
      </c>
      <c r="Q1047" t="str">
        <f>VLOOKUP(J1047,'구매현황_2301-2603'!$E$2:$I$1312,5,0)</f>
        <v>Fiberwit Link Communication Co.,LTD</v>
      </c>
      <c r="R1047">
        <f>VLOOKUP(Q1047,리드타임!$B$3:$D$10,3,0)</f>
        <v>60</v>
      </c>
      <c r="S1047">
        <f t="shared" si="98"/>
        <v>10.5</v>
      </c>
    </row>
    <row r="1048" spans="1:19" ht="15.75">
      <c r="A1048" s="10">
        <v>1047</v>
      </c>
      <c r="B1048" s="32" t="s">
        <v>12</v>
      </c>
      <c r="C1048" s="32" t="s">
        <v>53</v>
      </c>
      <c r="D1048" s="32" t="s">
        <v>50</v>
      </c>
      <c r="E1048" s="32" t="s">
        <v>54</v>
      </c>
      <c r="F1048" s="4">
        <v>100</v>
      </c>
      <c r="G1048" s="10" t="str">
        <f t="shared" si="99"/>
        <v xml:space="preserve">2024/01 </v>
      </c>
      <c r="H1048" s="10">
        <f t="shared" si="96"/>
        <v>100</v>
      </c>
      <c r="J1048" t="s">
        <v>2450</v>
      </c>
      <c r="K1048" t="s">
        <v>267</v>
      </c>
      <c r="L1048" t="s">
        <v>2451</v>
      </c>
      <c r="M1048" s="8">
        <v>121</v>
      </c>
      <c r="N1048" s="12">
        <f t="shared" si="97"/>
        <v>6.05</v>
      </c>
      <c r="O1048" t="str">
        <f t="shared" si="100"/>
        <v xml:space="preserve">2024/01 </v>
      </c>
      <c r="P1048">
        <f t="shared" si="101"/>
        <v>30</v>
      </c>
      <c r="Q1048" t="str">
        <f>VLOOKUP(J1048,'구매현황_2301-2603'!$E$2:$I$1312,5,0)</f>
        <v>Fiberwit Link Communication Co.,LTD</v>
      </c>
      <c r="R1048">
        <f>VLOOKUP(Q1048,리드타임!$B$3:$D$10,3,0)</f>
        <v>60</v>
      </c>
      <c r="S1048">
        <f t="shared" si="98"/>
        <v>18.149999999999999</v>
      </c>
    </row>
    <row r="1049" spans="1:19" ht="15.75">
      <c r="A1049" s="10">
        <v>1048</v>
      </c>
      <c r="B1049" s="32" t="s">
        <v>12</v>
      </c>
      <c r="C1049" s="32" t="s">
        <v>55</v>
      </c>
      <c r="D1049" s="32" t="s">
        <v>50</v>
      </c>
      <c r="E1049" s="32" t="s">
        <v>56</v>
      </c>
      <c r="F1049" s="4">
        <v>330</v>
      </c>
      <c r="G1049" s="10" t="str">
        <f t="shared" si="99"/>
        <v xml:space="preserve">2024/01 </v>
      </c>
      <c r="H1049" s="10">
        <f t="shared" si="96"/>
        <v>330</v>
      </c>
      <c r="J1049" t="s">
        <v>2452</v>
      </c>
      <c r="K1049" t="s">
        <v>267</v>
      </c>
      <c r="L1049" t="s">
        <v>2328</v>
      </c>
      <c r="M1049" s="8">
        <v>53</v>
      </c>
      <c r="N1049" s="12">
        <f t="shared" si="97"/>
        <v>2.65</v>
      </c>
      <c r="O1049" t="str">
        <f t="shared" si="100"/>
        <v xml:space="preserve">2024/01 </v>
      </c>
      <c r="P1049">
        <f t="shared" si="101"/>
        <v>11</v>
      </c>
      <c r="Q1049" t="e">
        <f>VLOOKUP(J1049,'구매현황_2301-2603'!$E$2:$I$1312,5,0)</f>
        <v>#N/A</v>
      </c>
      <c r="R1049" t="e">
        <f>VLOOKUP(Q1049,리드타임!$B$3:$D$10,3,0)</f>
        <v>#N/A</v>
      </c>
      <c r="S1049">
        <f t="shared" si="98"/>
        <v>11.925000000000001</v>
      </c>
    </row>
    <row r="1050" spans="1:19" ht="15.75">
      <c r="A1050" s="10">
        <v>1049</v>
      </c>
      <c r="B1050" s="32" t="s">
        <v>12</v>
      </c>
      <c r="C1050" s="32" t="s">
        <v>61</v>
      </c>
      <c r="D1050" s="32" t="s">
        <v>59</v>
      </c>
      <c r="E1050" s="32" t="s">
        <v>54</v>
      </c>
      <c r="F1050" s="4">
        <v>30</v>
      </c>
      <c r="G1050" s="10" t="str">
        <f t="shared" si="99"/>
        <v xml:space="preserve">2024/01 </v>
      </c>
      <c r="H1050" s="10">
        <f t="shared" si="96"/>
        <v>50</v>
      </c>
      <c r="J1050" t="s">
        <v>2453</v>
      </c>
      <c r="K1050" t="s">
        <v>267</v>
      </c>
      <c r="L1050" t="s">
        <v>2454</v>
      </c>
      <c r="M1050" s="8">
        <v>15</v>
      </c>
      <c r="N1050" s="12">
        <f t="shared" si="97"/>
        <v>0.75</v>
      </c>
      <c r="O1050" t="str">
        <f t="shared" si="100"/>
        <v xml:space="preserve">2024/03 </v>
      </c>
      <c r="P1050">
        <f t="shared" si="101"/>
        <v>12</v>
      </c>
      <c r="Q1050" t="e">
        <f>VLOOKUP(J1050,'구매현황_2301-2603'!$E$2:$I$1312,5,0)</f>
        <v>#N/A</v>
      </c>
      <c r="R1050" t="e">
        <f>VLOOKUP(Q1050,리드타임!$B$3:$D$10,3,0)</f>
        <v>#N/A</v>
      </c>
      <c r="S1050">
        <f t="shared" si="98"/>
        <v>3.375</v>
      </c>
    </row>
    <row r="1051" spans="1:19" ht="15.75">
      <c r="A1051" s="10">
        <v>1050</v>
      </c>
      <c r="B1051" s="32" t="s">
        <v>12</v>
      </c>
      <c r="C1051" s="32" t="s">
        <v>66</v>
      </c>
      <c r="D1051" s="32" t="s">
        <v>62</v>
      </c>
      <c r="E1051" s="32" t="s">
        <v>58</v>
      </c>
      <c r="F1051" s="4">
        <v>200</v>
      </c>
      <c r="G1051" s="10" t="str">
        <f t="shared" si="99"/>
        <v xml:space="preserve">2024/01 </v>
      </c>
      <c r="H1051" s="10">
        <f t="shared" si="96"/>
        <v>200</v>
      </c>
      <c r="J1051" t="s">
        <v>2455</v>
      </c>
      <c r="K1051" t="s">
        <v>267</v>
      </c>
      <c r="L1051" t="s">
        <v>2456</v>
      </c>
      <c r="M1051" s="8">
        <v>4</v>
      </c>
      <c r="N1051" s="12">
        <f t="shared" si="97"/>
        <v>0.2</v>
      </c>
      <c r="O1051" t="str">
        <f t="shared" si="100"/>
        <v xml:space="preserve">2024/01 </v>
      </c>
      <c r="P1051">
        <f t="shared" si="101"/>
        <v>4</v>
      </c>
      <c r="Q1051" t="e">
        <f>VLOOKUP(J1051,'구매현황_2301-2603'!$E$2:$I$1312,5,0)</f>
        <v>#N/A</v>
      </c>
      <c r="R1051" t="e">
        <f>VLOOKUP(Q1051,리드타임!$B$3:$D$10,3,0)</f>
        <v>#N/A</v>
      </c>
      <c r="S1051">
        <f t="shared" si="98"/>
        <v>0.9</v>
      </c>
    </row>
    <row r="1052" spans="1:19" ht="15.75">
      <c r="A1052" s="10">
        <v>1051</v>
      </c>
      <c r="B1052" s="32" t="s">
        <v>12</v>
      </c>
      <c r="C1052" s="32" t="s">
        <v>77</v>
      </c>
      <c r="D1052" s="32" t="s">
        <v>69</v>
      </c>
      <c r="E1052" s="32" t="s">
        <v>78</v>
      </c>
      <c r="F1052" s="4">
        <v>1</v>
      </c>
      <c r="G1052" s="10" t="str">
        <f t="shared" si="99"/>
        <v xml:space="preserve">2024/01 </v>
      </c>
      <c r="H1052" s="10">
        <f t="shared" si="96"/>
        <v>20</v>
      </c>
      <c r="J1052" t="s">
        <v>2457</v>
      </c>
      <c r="K1052" t="s">
        <v>267</v>
      </c>
      <c r="L1052" t="s">
        <v>2458</v>
      </c>
      <c r="M1052" s="8">
        <v>99</v>
      </c>
      <c r="N1052" s="12">
        <f t="shared" si="97"/>
        <v>4.95</v>
      </c>
      <c r="O1052" t="str">
        <f t="shared" si="100"/>
        <v xml:space="preserve">2024/01 </v>
      </c>
      <c r="P1052">
        <f t="shared" si="101"/>
        <v>20</v>
      </c>
      <c r="Q1052" t="e">
        <f>VLOOKUP(J1052,'구매현황_2301-2603'!$E$2:$I$1312,5,0)</f>
        <v>#N/A</v>
      </c>
      <c r="R1052" t="e">
        <f>VLOOKUP(Q1052,리드타임!$B$3:$D$10,3,0)</f>
        <v>#N/A</v>
      </c>
      <c r="S1052">
        <f t="shared" si="98"/>
        <v>22.274999999999999</v>
      </c>
    </row>
    <row r="1053" spans="1:19" ht="15.75">
      <c r="A1053" s="10">
        <v>1052</v>
      </c>
      <c r="B1053" s="32" t="s">
        <v>12</v>
      </c>
      <c r="C1053" s="32" t="s">
        <v>82</v>
      </c>
      <c r="D1053" s="32" t="s">
        <v>69</v>
      </c>
      <c r="E1053" s="32" t="s">
        <v>83</v>
      </c>
      <c r="F1053" s="4">
        <v>50</v>
      </c>
      <c r="G1053" s="10" t="str">
        <f t="shared" si="99"/>
        <v xml:space="preserve">2024/01 </v>
      </c>
      <c r="H1053" s="10">
        <f t="shared" si="96"/>
        <v>200</v>
      </c>
      <c r="J1053" t="s">
        <v>2459</v>
      </c>
      <c r="K1053" t="s">
        <v>267</v>
      </c>
      <c r="L1053" t="s">
        <v>2460</v>
      </c>
      <c r="M1053" s="8">
        <v>65</v>
      </c>
      <c r="N1053" s="12">
        <f t="shared" si="97"/>
        <v>3.25</v>
      </c>
      <c r="O1053" t="str">
        <f t="shared" si="100"/>
        <v xml:space="preserve">2024/01 </v>
      </c>
      <c r="P1053">
        <f t="shared" si="101"/>
        <v>13</v>
      </c>
      <c r="Q1053" t="e">
        <f>VLOOKUP(J1053,'구매현황_2301-2603'!$E$2:$I$1312,5,0)</f>
        <v>#N/A</v>
      </c>
      <c r="R1053" t="e">
        <f>VLOOKUP(Q1053,리드타임!$B$3:$D$10,3,0)</f>
        <v>#N/A</v>
      </c>
      <c r="S1053">
        <f t="shared" si="98"/>
        <v>14.625</v>
      </c>
    </row>
    <row r="1054" spans="1:19" ht="15.75">
      <c r="A1054" s="10">
        <v>1053</v>
      </c>
      <c r="B1054" s="32" t="s">
        <v>12</v>
      </c>
      <c r="C1054" s="32" t="s">
        <v>91</v>
      </c>
      <c r="D1054" s="32" t="s">
        <v>62</v>
      </c>
      <c r="E1054" s="32" t="s">
        <v>56</v>
      </c>
      <c r="F1054" s="4">
        <v>200</v>
      </c>
      <c r="G1054" s="10" t="str">
        <f t="shared" si="99"/>
        <v xml:space="preserve">2024/01 </v>
      </c>
      <c r="H1054" s="10">
        <f t="shared" si="96"/>
        <v>200</v>
      </c>
      <c r="J1054" t="s">
        <v>3780</v>
      </c>
      <c r="K1054" t="s">
        <v>267</v>
      </c>
      <c r="L1054" t="s">
        <v>3781</v>
      </c>
      <c r="M1054" s="8">
        <v>50</v>
      </c>
      <c r="N1054" s="12">
        <f t="shared" si="97"/>
        <v>2.5</v>
      </c>
      <c r="O1054" t="str">
        <f t="shared" si="100"/>
        <v xml:space="preserve">2024/01 </v>
      </c>
      <c r="P1054">
        <f t="shared" si="101"/>
        <v>20</v>
      </c>
      <c r="Q1054" t="e">
        <f>VLOOKUP(J1054,'구매현황_2301-2603'!$E$2:$I$1312,5,0)</f>
        <v>#N/A</v>
      </c>
      <c r="R1054" t="e">
        <f>VLOOKUP(Q1054,리드타임!$B$3:$D$10,3,0)</f>
        <v>#N/A</v>
      </c>
      <c r="S1054">
        <f t="shared" si="98"/>
        <v>11.25</v>
      </c>
    </row>
    <row r="1055" spans="1:19" ht="15.75">
      <c r="A1055" s="10">
        <v>1054</v>
      </c>
      <c r="B1055" s="32" t="s">
        <v>12</v>
      </c>
      <c r="C1055" s="32" t="s">
        <v>98</v>
      </c>
      <c r="D1055" s="32" t="s">
        <v>96</v>
      </c>
      <c r="E1055" s="32" t="s">
        <v>99</v>
      </c>
      <c r="F1055" s="4"/>
      <c r="G1055" s="10" t="str">
        <f t="shared" si="99"/>
        <v xml:space="preserve">2024/01 </v>
      </c>
      <c r="H1055" s="10">
        <f t="shared" si="96"/>
        <v>30</v>
      </c>
      <c r="J1055" t="s">
        <v>3782</v>
      </c>
      <c r="K1055" t="s">
        <v>267</v>
      </c>
      <c r="L1055" t="s">
        <v>1414</v>
      </c>
      <c r="M1055" s="8">
        <v>8</v>
      </c>
      <c r="N1055" s="12">
        <f t="shared" si="97"/>
        <v>0.4</v>
      </c>
      <c r="O1055" t="str">
        <f t="shared" si="100"/>
        <v xml:space="preserve">2024/01 </v>
      </c>
      <c r="P1055">
        <f t="shared" si="101"/>
        <v>4</v>
      </c>
      <c r="Q1055" t="e">
        <f>VLOOKUP(J1055,'구매현황_2301-2603'!$E$2:$I$1312,5,0)</f>
        <v>#N/A</v>
      </c>
      <c r="R1055" t="e">
        <f>VLOOKUP(Q1055,리드타임!$B$3:$D$10,3,0)</f>
        <v>#N/A</v>
      </c>
      <c r="S1055">
        <f t="shared" si="98"/>
        <v>1.8</v>
      </c>
    </row>
    <row r="1056" spans="1:19" ht="15.75">
      <c r="A1056" s="10">
        <v>1055</v>
      </c>
      <c r="B1056" s="32" t="s">
        <v>12</v>
      </c>
      <c r="C1056" s="32" t="s">
        <v>100</v>
      </c>
      <c r="D1056" s="32" t="s">
        <v>50</v>
      </c>
      <c r="E1056" s="32" t="s">
        <v>73</v>
      </c>
      <c r="F1056" s="4">
        <v>100</v>
      </c>
      <c r="G1056" s="10" t="str">
        <f t="shared" si="99"/>
        <v xml:space="preserve">2024/01 </v>
      </c>
      <c r="H1056" s="10">
        <f t="shared" si="96"/>
        <v>200</v>
      </c>
      <c r="J1056" t="s">
        <v>2461</v>
      </c>
      <c r="K1056" t="s">
        <v>271</v>
      </c>
      <c r="L1056" t="s">
        <v>2462</v>
      </c>
      <c r="M1056" s="8">
        <v>562</v>
      </c>
      <c r="N1056" s="12">
        <f t="shared" si="97"/>
        <v>28.1</v>
      </c>
      <c r="O1056" t="str">
        <f t="shared" si="100"/>
        <v xml:space="preserve">2024/01 </v>
      </c>
      <c r="P1056">
        <f t="shared" si="101"/>
        <v>135</v>
      </c>
      <c r="Q1056" t="str">
        <f>VLOOKUP(J1056,'구매현황_2301-2603'!$E$2:$I$1312,5,0)</f>
        <v>Fiberwit Link Communication Co.,LTD</v>
      </c>
      <c r="R1056">
        <f>VLOOKUP(Q1056,리드타임!$B$3:$D$10,3,0)</f>
        <v>60</v>
      </c>
      <c r="S1056">
        <f t="shared" si="98"/>
        <v>84.3</v>
      </c>
    </row>
    <row r="1057" spans="1:19" ht="15.75">
      <c r="A1057" s="10">
        <v>1056</v>
      </c>
      <c r="B1057" s="32" t="s">
        <v>12</v>
      </c>
      <c r="C1057" s="32" t="s">
        <v>105</v>
      </c>
      <c r="D1057" s="32" t="s">
        <v>50</v>
      </c>
      <c r="E1057" s="32" t="s">
        <v>104</v>
      </c>
      <c r="F1057" s="4">
        <v>50</v>
      </c>
      <c r="G1057" s="10" t="str">
        <f t="shared" si="99"/>
        <v xml:space="preserve">2024/02 </v>
      </c>
      <c r="H1057" s="10">
        <f t="shared" si="96"/>
        <v>180</v>
      </c>
      <c r="J1057" t="s">
        <v>2463</v>
      </c>
      <c r="K1057" t="s">
        <v>271</v>
      </c>
      <c r="L1057" t="s">
        <v>2464</v>
      </c>
      <c r="M1057" s="8">
        <v>1552</v>
      </c>
      <c r="N1057" s="12">
        <f t="shared" si="97"/>
        <v>77.599999999999994</v>
      </c>
      <c r="O1057" t="str">
        <f t="shared" si="100"/>
        <v xml:space="preserve">2025/03 </v>
      </c>
      <c r="P1057">
        <f t="shared" si="101"/>
        <v>324</v>
      </c>
      <c r="Q1057" t="str">
        <f>VLOOKUP(J1057,'구매현황_2301-2603'!$E$2:$I$1312,5,0)</f>
        <v>Fiberwit Link Communication Co.,LTD</v>
      </c>
      <c r="R1057">
        <f>VLOOKUP(Q1057,리드타임!$B$3:$D$10,3,0)</f>
        <v>60</v>
      </c>
      <c r="S1057">
        <f t="shared" si="98"/>
        <v>232.79999999999998</v>
      </c>
    </row>
    <row r="1058" spans="1:19" ht="15.75">
      <c r="A1058" s="10">
        <v>1057</v>
      </c>
      <c r="B1058" s="32" t="s">
        <v>12</v>
      </c>
      <c r="C1058" s="32" t="s">
        <v>139</v>
      </c>
      <c r="D1058" s="32" t="s">
        <v>138</v>
      </c>
      <c r="E1058" s="32" t="s">
        <v>136</v>
      </c>
      <c r="F1058" s="4">
        <v>30</v>
      </c>
      <c r="G1058" s="10" t="str">
        <f t="shared" si="99"/>
        <v xml:space="preserve">2024/01 </v>
      </c>
      <c r="H1058" s="10">
        <f t="shared" si="96"/>
        <v>30</v>
      </c>
      <c r="J1058" t="s">
        <v>2465</v>
      </c>
      <c r="K1058" t="s">
        <v>271</v>
      </c>
      <c r="L1058" t="s">
        <v>2466</v>
      </c>
      <c r="M1058" s="8">
        <v>1312</v>
      </c>
      <c r="N1058" s="12">
        <f t="shared" si="97"/>
        <v>65.599999999999994</v>
      </c>
      <c r="O1058" t="str">
        <f t="shared" si="100"/>
        <v xml:space="preserve">2024/05 </v>
      </c>
      <c r="P1058">
        <f t="shared" si="101"/>
        <v>214</v>
      </c>
      <c r="Q1058" t="str">
        <f>VLOOKUP(J1058,'구매현황_2301-2603'!$E$2:$I$1312,5,0)</f>
        <v>Fiberwit Link Communication Co.,LTD</v>
      </c>
      <c r="R1058">
        <f>VLOOKUP(Q1058,리드타임!$B$3:$D$10,3,0)</f>
        <v>60</v>
      </c>
      <c r="S1058">
        <f t="shared" si="98"/>
        <v>196.79999999999998</v>
      </c>
    </row>
    <row r="1059" spans="1:19" ht="15.75">
      <c r="A1059" s="10">
        <v>1058</v>
      </c>
      <c r="B1059" s="32" t="s">
        <v>12</v>
      </c>
      <c r="C1059" s="32" t="s">
        <v>141</v>
      </c>
      <c r="D1059" s="32" t="s">
        <v>140</v>
      </c>
      <c r="E1059" s="32" t="s">
        <v>136</v>
      </c>
      <c r="F1059" s="4">
        <v>7</v>
      </c>
      <c r="G1059" s="10" t="str">
        <f t="shared" si="99"/>
        <v xml:space="preserve">2024/01 </v>
      </c>
      <c r="H1059" s="10">
        <f t="shared" si="96"/>
        <v>40</v>
      </c>
      <c r="J1059" t="s">
        <v>2467</v>
      </c>
      <c r="K1059" t="s">
        <v>271</v>
      </c>
      <c r="L1059" t="s">
        <v>2468</v>
      </c>
      <c r="M1059" s="8">
        <v>600</v>
      </c>
      <c r="N1059" s="12">
        <f t="shared" si="97"/>
        <v>30</v>
      </c>
      <c r="O1059" t="str">
        <f t="shared" si="100"/>
        <v xml:space="preserve">2024/01 </v>
      </c>
      <c r="P1059">
        <f t="shared" si="101"/>
        <v>130</v>
      </c>
      <c r="Q1059" t="str">
        <f>VLOOKUP(J1059,'구매현황_2301-2603'!$E$2:$I$1312,5,0)</f>
        <v>Fiberwit Link Communication Co.,LTD</v>
      </c>
      <c r="R1059">
        <f>VLOOKUP(Q1059,리드타임!$B$3:$D$10,3,0)</f>
        <v>60</v>
      </c>
      <c r="S1059">
        <f t="shared" si="98"/>
        <v>90</v>
      </c>
    </row>
    <row r="1060" spans="1:19" ht="15.75">
      <c r="A1060" s="10">
        <v>1059</v>
      </c>
      <c r="B1060" s="32" t="s">
        <v>12</v>
      </c>
      <c r="C1060" s="32" t="s">
        <v>145</v>
      </c>
      <c r="D1060" s="32" t="s">
        <v>144</v>
      </c>
      <c r="E1060" s="32" t="s">
        <v>146</v>
      </c>
      <c r="F1060" s="4">
        <v>20</v>
      </c>
      <c r="G1060" s="10" t="str">
        <f t="shared" si="99"/>
        <v xml:space="preserve">2024/01 </v>
      </c>
      <c r="H1060" s="10">
        <f t="shared" si="96"/>
        <v>20</v>
      </c>
      <c r="J1060" t="s">
        <v>2469</v>
      </c>
      <c r="K1060" t="s">
        <v>271</v>
      </c>
      <c r="L1060" t="s">
        <v>2470</v>
      </c>
      <c r="M1060" s="8">
        <v>278</v>
      </c>
      <c r="N1060" s="12">
        <f t="shared" si="97"/>
        <v>13.9</v>
      </c>
      <c r="O1060" t="str">
        <f t="shared" si="100"/>
        <v xml:space="preserve">2024/01 </v>
      </c>
      <c r="P1060">
        <f t="shared" si="101"/>
        <v>60</v>
      </c>
      <c r="Q1060" t="str">
        <f>VLOOKUP(J1060,'구매현황_2301-2603'!$E$2:$I$1312,5,0)</f>
        <v>Fiberwit Link Communication Co.,LTD</v>
      </c>
      <c r="R1060">
        <f>VLOOKUP(Q1060,리드타임!$B$3:$D$10,3,0)</f>
        <v>60</v>
      </c>
      <c r="S1060">
        <f t="shared" si="98"/>
        <v>41.7</v>
      </c>
    </row>
    <row r="1061" spans="1:19" ht="15.75">
      <c r="A1061" s="10">
        <v>1060</v>
      </c>
      <c r="B1061" s="32" t="s">
        <v>12</v>
      </c>
      <c r="C1061" s="32" t="s">
        <v>174</v>
      </c>
      <c r="D1061" s="32" t="s">
        <v>173</v>
      </c>
      <c r="E1061" s="32" t="s">
        <v>175</v>
      </c>
      <c r="F1061" s="4">
        <v>10</v>
      </c>
      <c r="G1061" s="10" t="str">
        <f t="shared" si="99"/>
        <v xml:space="preserve">2024/01 </v>
      </c>
      <c r="H1061" s="10">
        <f t="shared" si="96"/>
        <v>100</v>
      </c>
      <c r="J1061" t="s">
        <v>2471</v>
      </c>
      <c r="K1061" t="s">
        <v>271</v>
      </c>
      <c r="L1061" t="s">
        <v>2447</v>
      </c>
      <c r="M1061" s="8">
        <v>70</v>
      </c>
      <c r="N1061" s="12">
        <f t="shared" si="97"/>
        <v>3.5</v>
      </c>
      <c r="O1061" t="str">
        <f t="shared" si="100"/>
        <v xml:space="preserve">2024/01 </v>
      </c>
      <c r="P1061">
        <f t="shared" si="101"/>
        <v>50</v>
      </c>
      <c r="Q1061" t="e">
        <f>VLOOKUP(J1061,'구매현황_2301-2603'!$E$2:$I$1312,5,0)</f>
        <v>#N/A</v>
      </c>
      <c r="R1061" t="e">
        <f>VLOOKUP(Q1061,리드타임!$B$3:$D$10,3,0)</f>
        <v>#N/A</v>
      </c>
      <c r="S1061">
        <f t="shared" si="98"/>
        <v>15.749999999999998</v>
      </c>
    </row>
    <row r="1062" spans="1:19" ht="15.75">
      <c r="A1062" s="10">
        <v>1061</v>
      </c>
      <c r="B1062" s="32" t="s">
        <v>12</v>
      </c>
      <c r="C1062" s="32" t="s">
        <v>190</v>
      </c>
      <c r="D1062" s="32" t="s">
        <v>189</v>
      </c>
      <c r="E1062" s="32" t="s">
        <v>54</v>
      </c>
      <c r="F1062" s="4">
        <v>2</v>
      </c>
      <c r="G1062" s="10" t="str">
        <f t="shared" si="99"/>
        <v xml:space="preserve">2024/01 </v>
      </c>
      <c r="H1062" s="10">
        <f t="shared" si="96"/>
        <v>20</v>
      </c>
      <c r="J1062" t="s">
        <v>2472</v>
      </c>
      <c r="K1062" t="s">
        <v>271</v>
      </c>
      <c r="L1062" t="s">
        <v>2451</v>
      </c>
      <c r="M1062" s="8">
        <v>36</v>
      </c>
      <c r="N1062" s="12">
        <f t="shared" si="97"/>
        <v>1.8</v>
      </c>
      <c r="O1062" t="str">
        <f t="shared" si="100"/>
        <v xml:space="preserve">2024/01 </v>
      </c>
      <c r="P1062">
        <f t="shared" si="101"/>
        <v>22</v>
      </c>
      <c r="Q1062" t="e">
        <f>VLOOKUP(J1062,'구매현황_2301-2603'!$E$2:$I$1312,5,0)</f>
        <v>#N/A</v>
      </c>
      <c r="R1062" t="e">
        <f>VLOOKUP(Q1062,리드타임!$B$3:$D$10,3,0)</f>
        <v>#N/A</v>
      </c>
      <c r="S1062">
        <f t="shared" si="98"/>
        <v>8.1</v>
      </c>
    </row>
    <row r="1063" spans="1:19" ht="15.75">
      <c r="A1063" s="10">
        <v>1062</v>
      </c>
      <c r="B1063" s="32" t="s">
        <v>12</v>
      </c>
      <c r="C1063" s="32" t="s">
        <v>203</v>
      </c>
      <c r="D1063" s="32" t="s">
        <v>189</v>
      </c>
      <c r="E1063" s="32" t="s">
        <v>56</v>
      </c>
      <c r="F1063" s="4">
        <v>4</v>
      </c>
      <c r="G1063" s="10" t="str">
        <f t="shared" si="99"/>
        <v xml:space="preserve">2024/01 </v>
      </c>
      <c r="H1063" s="10">
        <f t="shared" si="96"/>
        <v>4</v>
      </c>
      <c r="J1063" t="s">
        <v>3783</v>
      </c>
      <c r="K1063" t="s">
        <v>271</v>
      </c>
      <c r="L1063" t="s">
        <v>3784</v>
      </c>
      <c r="M1063" s="8">
        <v>61</v>
      </c>
      <c r="N1063" s="12">
        <f t="shared" si="97"/>
        <v>3.05</v>
      </c>
      <c r="O1063" t="str">
        <f t="shared" si="100"/>
        <v xml:space="preserve">2024/04 </v>
      </c>
      <c r="P1063">
        <f t="shared" si="101"/>
        <v>38</v>
      </c>
      <c r="Q1063" t="e">
        <f>VLOOKUP(J1063,'구매현황_2301-2603'!$E$2:$I$1312,5,0)</f>
        <v>#N/A</v>
      </c>
      <c r="R1063" t="e">
        <f>VLOOKUP(Q1063,리드타임!$B$3:$D$10,3,0)</f>
        <v>#N/A</v>
      </c>
      <c r="S1063">
        <f t="shared" si="98"/>
        <v>13.725</v>
      </c>
    </row>
    <row r="1064" spans="1:19" ht="15.75">
      <c r="A1064" s="10">
        <v>1063</v>
      </c>
      <c r="B1064" s="32" t="s">
        <v>12</v>
      </c>
      <c r="C1064" s="32" t="s">
        <v>204</v>
      </c>
      <c r="D1064" s="32" t="s">
        <v>149</v>
      </c>
      <c r="E1064" s="32" t="s">
        <v>99</v>
      </c>
      <c r="F1064" s="4">
        <v>30</v>
      </c>
      <c r="G1064" s="10" t="str">
        <f t="shared" si="99"/>
        <v xml:space="preserve">2024/01 </v>
      </c>
      <c r="H1064" s="10">
        <f t="shared" si="96"/>
        <v>30</v>
      </c>
      <c r="J1064" t="s">
        <v>2473</v>
      </c>
      <c r="K1064" t="s">
        <v>264</v>
      </c>
      <c r="L1064" t="s">
        <v>2474</v>
      </c>
      <c r="M1064" s="8">
        <v>24439</v>
      </c>
      <c r="N1064" s="12">
        <f t="shared" si="97"/>
        <v>1221.95</v>
      </c>
      <c r="O1064" t="str">
        <f t="shared" si="100"/>
        <v xml:space="preserve">2024/04 </v>
      </c>
      <c r="P1064">
        <f t="shared" si="101"/>
        <v>2197</v>
      </c>
      <c r="Q1064" t="str">
        <f>VLOOKUP(J1064,'구매현황_2301-2603'!$E$2:$I$1312,5,0)</f>
        <v>Fiberwit Link Communication Co.,LTD</v>
      </c>
      <c r="R1064">
        <f>VLOOKUP(Q1064,리드타임!$B$3:$D$10,3,0)</f>
        <v>60</v>
      </c>
      <c r="S1064">
        <f t="shared" si="98"/>
        <v>3665.8500000000004</v>
      </c>
    </row>
    <row r="1065" spans="1:19" ht="15.75">
      <c r="A1065" s="10">
        <v>1064</v>
      </c>
      <c r="B1065" s="32" t="s">
        <v>12</v>
      </c>
      <c r="C1065" s="32" t="s">
        <v>205</v>
      </c>
      <c r="D1065" s="32" t="s">
        <v>189</v>
      </c>
      <c r="E1065" s="32" t="s">
        <v>206</v>
      </c>
      <c r="F1065" s="4">
        <v>1</v>
      </c>
      <c r="G1065" s="10" t="str">
        <f t="shared" si="99"/>
        <v xml:space="preserve">2024/01 </v>
      </c>
      <c r="H1065" s="10">
        <f t="shared" si="96"/>
        <v>1</v>
      </c>
      <c r="J1065" t="s">
        <v>2475</v>
      </c>
      <c r="K1065" t="s">
        <v>264</v>
      </c>
      <c r="L1065" t="s">
        <v>2476</v>
      </c>
      <c r="M1065" s="8">
        <v>838</v>
      </c>
      <c r="N1065" s="12">
        <f t="shared" si="97"/>
        <v>41.9</v>
      </c>
      <c r="O1065" t="str">
        <f t="shared" si="100"/>
        <v xml:space="preserve">2024/08 </v>
      </c>
      <c r="P1065">
        <f t="shared" si="101"/>
        <v>334</v>
      </c>
      <c r="Q1065" t="str">
        <f>VLOOKUP(J1065,'구매현황_2301-2603'!$E$2:$I$1312,5,0)</f>
        <v>Fiberwit Link Communication Co.,LTD</v>
      </c>
      <c r="R1065">
        <f>VLOOKUP(Q1065,리드타임!$B$3:$D$10,3,0)</f>
        <v>60</v>
      </c>
      <c r="S1065">
        <f t="shared" si="98"/>
        <v>125.69999999999999</v>
      </c>
    </row>
    <row r="1066" spans="1:19" ht="15.75">
      <c r="A1066" s="10">
        <v>1065</v>
      </c>
      <c r="B1066" s="32" t="s">
        <v>12</v>
      </c>
      <c r="C1066" s="32" t="s">
        <v>238</v>
      </c>
      <c r="D1066" s="32" t="s">
        <v>236</v>
      </c>
      <c r="E1066" s="32" t="s">
        <v>239</v>
      </c>
      <c r="F1066" s="4">
        <v>4</v>
      </c>
      <c r="G1066" s="10" t="str">
        <f t="shared" si="99"/>
        <v xml:space="preserve">2024/01 </v>
      </c>
      <c r="H1066" s="10">
        <f t="shared" si="96"/>
        <v>6</v>
      </c>
      <c r="J1066" t="s">
        <v>2477</v>
      </c>
      <c r="K1066" t="s">
        <v>264</v>
      </c>
      <c r="L1066" t="s">
        <v>2478</v>
      </c>
      <c r="M1066" s="8">
        <v>893</v>
      </c>
      <c r="N1066" s="12">
        <f t="shared" si="97"/>
        <v>44.65</v>
      </c>
      <c r="O1066" t="str">
        <f t="shared" si="100"/>
        <v xml:space="preserve">2024/02 </v>
      </c>
      <c r="P1066">
        <f t="shared" si="101"/>
        <v>650</v>
      </c>
      <c r="Q1066" t="str">
        <f>VLOOKUP(J1066,'구매현황_2301-2603'!$E$2:$I$1312,5,0)</f>
        <v>Fiberwit Link Communication Co.,LTD</v>
      </c>
      <c r="R1066">
        <f>VLOOKUP(Q1066,리드타임!$B$3:$D$10,3,0)</f>
        <v>60</v>
      </c>
      <c r="S1066">
        <f t="shared" si="98"/>
        <v>133.94999999999999</v>
      </c>
    </row>
    <row r="1067" spans="1:19" ht="15.75">
      <c r="A1067" s="10">
        <v>1066</v>
      </c>
      <c r="B1067" s="32" t="s">
        <v>12</v>
      </c>
      <c r="C1067" s="32" t="s">
        <v>263</v>
      </c>
      <c r="D1067" s="32" t="s">
        <v>262</v>
      </c>
      <c r="E1067" s="32"/>
      <c r="F1067" s="4">
        <v>7</v>
      </c>
      <c r="G1067" s="10" t="str">
        <f t="shared" si="99"/>
        <v xml:space="preserve">2024/01 </v>
      </c>
      <c r="H1067" s="10">
        <f t="shared" si="96"/>
        <v>7</v>
      </c>
      <c r="J1067" t="s">
        <v>2479</v>
      </c>
      <c r="K1067" t="s">
        <v>264</v>
      </c>
      <c r="L1067" t="s">
        <v>2480</v>
      </c>
      <c r="M1067" s="8">
        <v>22527</v>
      </c>
      <c r="N1067" s="12">
        <f t="shared" si="97"/>
        <v>1126.3499999999999</v>
      </c>
      <c r="O1067" t="str">
        <f t="shared" si="100"/>
        <v xml:space="preserve">2024/04 </v>
      </c>
      <c r="P1067">
        <f t="shared" si="101"/>
        <v>1525</v>
      </c>
      <c r="Q1067" t="str">
        <f>VLOOKUP(J1067,'구매현황_2301-2603'!$E$2:$I$1312,5,0)</f>
        <v>Fiberwit Link Communication Co.,LTD</v>
      </c>
      <c r="R1067">
        <f>VLOOKUP(Q1067,리드타임!$B$3:$D$10,3,0)</f>
        <v>60</v>
      </c>
      <c r="S1067">
        <f t="shared" si="98"/>
        <v>3379.0499999999997</v>
      </c>
    </row>
    <row r="1068" spans="1:19" ht="15.75">
      <c r="A1068" s="10">
        <v>1067</v>
      </c>
      <c r="B1068" s="32" t="s">
        <v>12</v>
      </c>
      <c r="C1068" s="32" t="s">
        <v>388</v>
      </c>
      <c r="D1068" s="32" t="s">
        <v>318</v>
      </c>
      <c r="E1068" s="32" t="s">
        <v>389</v>
      </c>
      <c r="F1068" s="4">
        <v>8</v>
      </c>
      <c r="G1068" s="10" t="str">
        <f t="shared" si="99"/>
        <v xml:space="preserve">2024/12 </v>
      </c>
      <c r="H1068" s="10">
        <f t="shared" si="96"/>
        <v>179</v>
      </c>
      <c r="J1068" t="s">
        <v>2481</v>
      </c>
      <c r="K1068" t="s">
        <v>264</v>
      </c>
      <c r="L1068" t="s">
        <v>2439</v>
      </c>
      <c r="M1068" s="8">
        <v>50</v>
      </c>
      <c r="N1068" s="12">
        <f t="shared" si="97"/>
        <v>2.5</v>
      </c>
      <c r="O1068" t="str">
        <f t="shared" si="100"/>
        <v xml:space="preserve">2024/01 </v>
      </c>
      <c r="P1068">
        <f t="shared" si="101"/>
        <v>40</v>
      </c>
      <c r="Q1068" t="e">
        <f>VLOOKUP(J1068,'구매현황_2301-2603'!$E$2:$I$1312,5,0)</f>
        <v>#N/A</v>
      </c>
      <c r="R1068" t="e">
        <f>VLOOKUP(Q1068,리드타임!$B$3:$D$10,3,0)</f>
        <v>#N/A</v>
      </c>
      <c r="S1068">
        <f t="shared" si="98"/>
        <v>11.25</v>
      </c>
    </row>
    <row r="1069" spans="1:19" ht="15.75">
      <c r="A1069" s="10">
        <v>1068</v>
      </c>
      <c r="B1069" s="32" t="s">
        <v>12</v>
      </c>
      <c r="C1069" s="32" t="s">
        <v>404</v>
      </c>
      <c r="D1069" s="32" t="s">
        <v>403</v>
      </c>
      <c r="E1069" s="32" t="s">
        <v>405</v>
      </c>
      <c r="F1069" s="4">
        <v>4</v>
      </c>
      <c r="G1069" s="10" t="str">
        <f t="shared" si="99"/>
        <v xml:space="preserve">2024/01 </v>
      </c>
      <c r="H1069" s="10">
        <f t="shared" si="96"/>
        <v>4</v>
      </c>
      <c r="J1069" t="s">
        <v>2482</v>
      </c>
      <c r="K1069" t="s">
        <v>264</v>
      </c>
      <c r="L1069" t="s">
        <v>2483</v>
      </c>
      <c r="M1069" s="8">
        <v>178</v>
      </c>
      <c r="N1069" s="12">
        <f t="shared" si="97"/>
        <v>8.9</v>
      </c>
      <c r="O1069" t="str">
        <f t="shared" si="100"/>
        <v xml:space="preserve">2024/01 </v>
      </c>
      <c r="P1069">
        <f t="shared" si="101"/>
        <v>40</v>
      </c>
      <c r="Q1069" t="str">
        <f>VLOOKUP(J1069,'구매현황_2301-2603'!$E$2:$I$1312,5,0)</f>
        <v>Fiberwit Link Communication Co.,LTD</v>
      </c>
      <c r="R1069">
        <f>VLOOKUP(Q1069,리드타임!$B$3:$D$10,3,0)</f>
        <v>60</v>
      </c>
      <c r="S1069">
        <f t="shared" si="98"/>
        <v>26.7</v>
      </c>
    </row>
    <row r="1070" spans="1:19" ht="15.75">
      <c r="A1070" s="10">
        <v>1069</v>
      </c>
      <c r="B1070" s="32" t="s">
        <v>12</v>
      </c>
      <c r="C1070" s="32" t="s">
        <v>407</v>
      </c>
      <c r="D1070" s="32" t="s">
        <v>406</v>
      </c>
      <c r="E1070" s="32" t="s">
        <v>405</v>
      </c>
      <c r="F1070" s="4">
        <v>1</v>
      </c>
      <c r="G1070" s="10" t="str">
        <f t="shared" si="99"/>
        <v xml:space="preserve">2024/01 </v>
      </c>
      <c r="H1070" s="10">
        <f t="shared" si="96"/>
        <v>1</v>
      </c>
      <c r="J1070" t="s">
        <v>2484</v>
      </c>
      <c r="K1070" t="s">
        <v>264</v>
      </c>
      <c r="L1070" t="s">
        <v>2485</v>
      </c>
      <c r="M1070" s="8">
        <v>10662</v>
      </c>
      <c r="N1070" s="12">
        <f t="shared" si="97"/>
        <v>533.1</v>
      </c>
      <c r="O1070" t="str">
        <f t="shared" si="100"/>
        <v xml:space="preserve">2024/04 </v>
      </c>
      <c r="P1070">
        <f t="shared" si="101"/>
        <v>987</v>
      </c>
      <c r="Q1070" t="str">
        <f>VLOOKUP(J1070,'구매현황_2301-2603'!$E$2:$I$1312,5,0)</f>
        <v>Fiberwit Link Communication Co.,LTD</v>
      </c>
      <c r="R1070">
        <f>VLOOKUP(Q1070,리드타임!$B$3:$D$10,3,0)</f>
        <v>60</v>
      </c>
      <c r="S1070">
        <f t="shared" si="98"/>
        <v>1599.3000000000002</v>
      </c>
    </row>
    <row r="1071" spans="1:19" ht="15.75">
      <c r="A1071" s="10">
        <v>1070</v>
      </c>
      <c r="B1071" s="32" t="s">
        <v>12</v>
      </c>
      <c r="C1071" s="32" t="s">
        <v>452</v>
      </c>
      <c r="D1071" s="32" t="s">
        <v>451</v>
      </c>
      <c r="E1071" s="32"/>
      <c r="F1071" s="4">
        <v>20</v>
      </c>
      <c r="G1071" s="10" t="str">
        <f t="shared" si="99"/>
        <v xml:space="preserve">2024/02 </v>
      </c>
      <c r="H1071" s="10">
        <f t="shared" si="96"/>
        <v>65</v>
      </c>
      <c r="J1071" t="s">
        <v>2486</v>
      </c>
      <c r="K1071" t="s">
        <v>264</v>
      </c>
      <c r="L1071" t="s">
        <v>2487</v>
      </c>
      <c r="M1071" s="8">
        <v>6013</v>
      </c>
      <c r="N1071" s="12">
        <f t="shared" si="97"/>
        <v>300.64999999999998</v>
      </c>
      <c r="O1071" t="str">
        <f t="shared" si="100"/>
        <v xml:space="preserve">2024/07 </v>
      </c>
      <c r="P1071">
        <f t="shared" si="101"/>
        <v>488</v>
      </c>
      <c r="Q1071" t="str">
        <f>VLOOKUP(J1071,'구매현황_2301-2603'!$E$2:$I$1312,5,0)</f>
        <v>Fiberwit Link Communication Co.,LTD</v>
      </c>
      <c r="R1071">
        <f>VLOOKUP(Q1071,리드타임!$B$3:$D$10,3,0)</f>
        <v>60</v>
      </c>
      <c r="S1071">
        <f t="shared" si="98"/>
        <v>901.94999999999993</v>
      </c>
    </row>
    <row r="1072" spans="1:19" ht="15.75">
      <c r="A1072" s="10">
        <v>1071</v>
      </c>
      <c r="B1072" s="32" t="s">
        <v>12</v>
      </c>
      <c r="C1072" s="32" t="s">
        <v>454</v>
      </c>
      <c r="D1072" s="32" t="s">
        <v>453</v>
      </c>
      <c r="E1072" s="32"/>
      <c r="F1072" s="4">
        <v>20</v>
      </c>
      <c r="G1072" s="10" t="str">
        <f t="shared" si="99"/>
        <v xml:space="preserve">2024/07 </v>
      </c>
      <c r="H1072" s="10">
        <f t="shared" si="96"/>
        <v>134</v>
      </c>
      <c r="J1072" t="s">
        <v>2488</v>
      </c>
      <c r="K1072" t="s">
        <v>264</v>
      </c>
      <c r="L1072" t="s">
        <v>2489</v>
      </c>
      <c r="M1072" s="8">
        <v>2450</v>
      </c>
      <c r="N1072" s="12">
        <f t="shared" si="97"/>
        <v>122.5</v>
      </c>
      <c r="O1072" t="str">
        <f t="shared" si="100"/>
        <v xml:space="preserve">2024/02 </v>
      </c>
      <c r="P1072">
        <f t="shared" si="101"/>
        <v>400</v>
      </c>
      <c r="Q1072" t="str">
        <f>VLOOKUP(J1072,'구매현황_2301-2603'!$E$2:$I$1312,5,0)</f>
        <v>Fiberwit Link Communication Co.,LTD</v>
      </c>
      <c r="R1072">
        <f>VLOOKUP(Q1072,리드타임!$B$3:$D$10,3,0)</f>
        <v>60</v>
      </c>
      <c r="S1072">
        <f t="shared" si="98"/>
        <v>367.5</v>
      </c>
    </row>
    <row r="1073" spans="1:19" ht="15.75">
      <c r="A1073" s="10">
        <v>1072</v>
      </c>
      <c r="B1073" s="32" t="s">
        <v>12</v>
      </c>
      <c r="C1073" s="32" t="s">
        <v>456</v>
      </c>
      <c r="D1073" s="32" t="s">
        <v>455</v>
      </c>
      <c r="E1073" s="32"/>
      <c r="F1073" s="4">
        <v>20</v>
      </c>
      <c r="G1073" s="10" t="str">
        <f t="shared" si="99"/>
        <v xml:space="preserve">2024/01 </v>
      </c>
      <c r="H1073" s="10">
        <f t="shared" si="96"/>
        <v>50</v>
      </c>
      <c r="J1073" t="s">
        <v>2490</v>
      </c>
      <c r="K1073" t="s">
        <v>264</v>
      </c>
      <c r="L1073" t="s">
        <v>2491</v>
      </c>
      <c r="M1073" s="8">
        <v>2711</v>
      </c>
      <c r="N1073" s="12">
        <f t="shared" si="97"/>
        <v>135.55000000000001</v>
      </c>
      <c r="O1073" t="str">
        <f t="shared" si="100"/>
        <v xml:space="preserve">2024/02 </v>
      </c>
      <c r="P1073">
        <f t="shared" si="101"/>
        <v>245</v>
      </c>
      <c r="Q1073" t="str">
        <f>VLOOKUP(J1073,'구매현황_2301-2603'!$E$2:$I$1312,5,0)</f>
        <v>Fiberwit Link Communication Co.,LTD</v>
      </c>
      <c r="R1073">
        <f>VLOOKUP(Q1073,리드타임!$B$3:$D$10,3,0)</f>
        <v>60</v>
      </c>
      <c r="S1073">
        <f t="shared" si="98"/>
        <v>406.65000000000003</v>
      </c>
    </row>
    <row r="1074" spans="1:19" ht="15.75">
      <c r="A1074" s="10">
        <v>1073</v>
      </c>
      <c r="B1074" s="32" t="s">
        <v>12</v>
      </c>
      <c r="C1074" s="32" t="s">
        <v>460</v>
      </c>
      <c r="D1074" s="32" t="s">
        <v>459</v>
      </c>
      <c r="E1074" s="32"/>
      <c r="F1074" s="4">
        <v>2</v>
      </c>
      <c r="G1074" s="10" t="str">
        <f t="shared" si="99"/>
        <v xml:space="preserve">2024/01 </v>
      </c>
      <c r="H1074" s="10">
        <f t="shared" si="96"/>
        <v>30</v>
      </c>
      <c r="J1074" t="s">
        <v>2492</v>
      </c>
      <c r="K1074" t="s">
        <v>264</v>
      </c>
      <c r="L1074" t="s">
        <v>2493</v>
      </c>
      <c r="M1074" s="8">
        <v>1034</v>
      </c>
      <c r="N1074" s="12">
        <f t="shared" si="97"/>
        <v>51.7</v>
      </c>
      <c r="O1074" t="str">
        <f t="shared" si="100"/>
        <v xml:space="preserve">2024/02 </v>
      </c>
      <c r="P1074">
        <f t="shared" si="101"/>
        <v>230</v>
      </c>
      <c r="Q1074" t="str">
        <f>VLOOKUP(J1074,'구매현황_2301-2603'!$E$2:$I$1312,5,0)</f>
        <v>Fiberwit Link Communication Co.,LTD</v>
      </c>
      <c r="R1074">
        <f>VLOOKUP(Q1074,리드타임!$B$3:$D$10,3,0)</f>
        <v>60</v>
      </c>
      <c r="S1074">
        <f t="shared" si="98"/>
        <v>155.1</v>
      </c>
    </row>
    <row r="1075" spans="1:19" ht="15.75">
      <c r="A1075" s="10">
        <v>1074</v>
      </c>
      <c r="B1075" s="32" t="s">
        <v>12</v>
      </c>
      <c r="C1075" s="32" t="s">
        <v>470</v>
      </c>
      <c r="D1075" s="32" t="s">
        <v>469</v>
      </c>
      <c r="E1075" s="32" t="s">
        <v>471</v>
      </c>
      <c r="F1075" s="4">
        <v>30</v>
      </c>
      <c r="G1075" s="10" t="str">
        <f t="shared" si="99"/>
        <v xml:space="preserve">2024/01 </v>
      </c>
      <c r="H1075" s="10">
        <f t="shared" si="96"/>
        <v>120</v>
      </c>
      <c r="J1075" t="s">
        <v>2494</v>
      </c>
      <c r="K1075" t="s">
        <v>264</v>
      </c>
      <c r="L1075" t="s">
        <v>2495</v>
      </c>
      <c r="M1075" s="8">
        <v>8614</v>
      </c>
      <c r="N1075" s="12">
        <f t="shared" si="97"/>
        <v>430.7</v>
      </c>
      <c r="O1075" t="str">
        <f t="shared" si="100"/>
        <v xml:space="preserve">2025/02 </v>
      </c>
      <c r="P1075">
        <f t="shared" si="101"/>
        <v>585</v>
      </c>
      <c r="Q1075" t="str">
        <f>VLOOKUP(J1075,'구매현황_2301-2603'!$E$2:$I$1312,5,0)</f>
        <v>Fiberwit Link Communication Co.,LTD</v>
      </c>
      <c r="R1075">
        <f>VLOOKUP(Q1075,리드타임!$B$3:$D$10,3,0)</f>
        <v>60</v>
      </c>
      <c r="S1075">
        <f t="shared" si="98"/>
        <v>1292.0999999999999</v>
      </c>
    </row>
    <row r="1076" spans="1:19" ht="15.75">
      <c r="A1076" s="10">
        <v>1075</v>
      </c>
      <c r="B1076" s="32" t="s">
        <v>12</v>
      </c>
      <c r="C1076" s="32" t="s">
        <v>473</v>
      </c>
      <c r="D1076" s="32" t="s">
        <v>472</v>
      </c>
      <c r="E1076" s="32" t="s">
        <v>474</v>
      </c>
      <c r="F1076" s="4">
        <v>20</v>
      </c>
      <c r="G1076" s="10" t="str">
        <f t="shared" si="99"/>
        <v xml:space="preserve">2024/01 </v>
      </c>
      <c r="H1076" s="10">
        <f t="shared" si="96"/>
        <v>70</v>
      </c>
      <c r="J1076" t="s">
        <v>2496</v>
      </c>
      <c r="K1076" t="s">
        <v>264</v>
      </c>
      <c r="L1076" t="s">
        <v>2497</v>
      </c>
      <c r="M1076" s="8">
        <v>629</v>
      </c>
      <c r="N1076" s="12">
        <f t="shared" si="97"/>
        <v>31.45</v>
      </c>
      <c r="O1076" t="str">
        <f t="shared" si="100"/>
        <v xml:space="preserve">2024/01 </v>
      </c>
      <c r="P1076">
        <f t="shared" si="101"/>
        <v>95</v>
      </c>
      <c r="Q1076" t="str">
        <f>VLOOKUP(J1076,'구매현황_2301-2603'!$E$2:$I$1312,5,0)</f>
        <v>Fiberwit Link Communication Co.,LTD</v>
      </c>
      <c r="R1076">
        <f>VLOOKUP(Q1076,리드타임!$B$3:$D$10,3,0)</f>
        <v>60</v>
      </c>
      <c r="S1076">
        <f t="shared" si="98"/>
        <v>94.35</v>
      </c>
    </row>
    <row r="1077" spans="1:19" ht="15.75">
      <c r="A1077" s="10">
        <v>1076</v>
      </c>
      <c r="B1077" s="32" t="s">
        <v>12</v>
      </c>
      <c r="C1077" s="32" t="s">
        <v>476</v>
      </c>
      <c r="D1077" s="32" t="s">
        <v>475</v>
      </c>
      <c r="E1077" s="32" t="s">
        <v>477</v>
      </c>
      <c r="F1077" s="4">
        <v>25</v>
      </c>
      <c r="G1077" s="10" t="str">
        <f t="shared" si="99"/>
        <v xml:space="preserve">2024/10 </v>
      </c>
      <c r="H1077" s="10">
        <f t="shared" si="96"/>
        <v>936</v>
      </c>
      <c r="J1077" t="s">
        <v>2498</v>
      </c>
      <c r="K1077" t="s">
        <v>264</v>
      </c>
      <c r="L1077" t="s">
        <v>2328</v>
      </c>
      <c r="M1077" s="8">
        <v>203</v>
      </c>
      <c r="N1077" s="12">
        <f t="shared" si="97"/>
        <v>10.15</v>
      </c>
      <c r="O1077" t="str">
        <f t="shared" si="100"/>
        <v xml:space="preserve">2024/04 </v>
      </c>
      <c r="P1077">
        <f t="shared" si="101"/>
        <v>26</v>
      </c>
      <c r="Q1077" t="e">
        <f>VLOOKUP(J1077,'구매현황_2301-2603'!$E$2:$I$1312,5,0)</f>
        <v>#N/A</v>
      </c>
      <c r="R1077" t="e">
        <f>VLOOKUP(Q1077,리드타임!$B$3:$D$10,3,0)</f>
        <v>#N/A</v>
      </c>
      <c r="S1077">
        <f t="shared" si="98"/>
        <v>45.675000000000004</v>
      </c>
    </row>
    <row r="1078" spans="1:19" ht="15.75">
      <c r="A1078" s="10">
        <v>1077</v>
      </c>
      <c r="B1078" s="32" t="s">
        <v>12</v>
      </c>
      <c r="C1078" s="32" t="s">
        <v>482</v>
      </c>
      <c r="D1078" s="32" t="s">
        <v>481</v>
      </c>
      <c r="E1078" s="32" t="s">
        <v>483</v>
      </c>
      <c r="F1078" s="4">
        <v>30</v>
      </c>
      <c r="G1078" s="10" t="str">
        <f t="shared" si="99"/>
        <v xml:space="preserve">2024/01 </v>
      </c>
      <c r="H1078" s="10">
        <f t="shared" si="96"/>
        <v>30</v>
      </c>
      <c r="J1078" t="s">
        <v>2499</v>
      </c>
      <c r="K1078" t="s">
        <v>264</v>
      </c>
      <c r="L1078" t="s">
        <v>2500</v>
      </c>
      <c r="M1078" s="8">
        <v>450</v>
      </c>
      <c r="N1078" s="12">
        <f t="shared" si="97"/>
        <v>22.5</v>
      </c>
      <c r="O1078" t="str">
        <f t="shared" si="100"/>
        <v xml:space="preserve">2024/01 </v>
      </c>
      <c r="P1078">
        <f t="shared" si="101"/>
        <v>120</v>
      </c>
      <c r="Q1078" t="str">
        <f>VLOOKUP(J1078,'구매현황_2301-2603'!$E$2:$I$1312,5,0)</f>
        <v>Fiberwit Link Communication Co.,LTD</v>
      </c>
      <c r="R1078">
        <f>VLOOKUP(Q1078,리드타임!$B$3:$D$10,3,0)</f>
        <v>60</v>
      </c>
      <c r="S1078">
        <f t="shared" si="98"/>
        <v>67.5</v>
      </c>
    </row>
    <row r="1079" spans="1:19" ht="15.75">
      <c r="A1079" s="10">
        <v>1078</v>
      </c>
      <c r="B1079" s="32" t="s">
        <v>12</v>
      </c>
      <c r="C1079" s="32" t="s">
        <v>485</v>
      </c>
      <c r="D1079" s="32" t="s">
        <v>484</v>
      </c>
      <c r="E1079" s="32"/>
      <c r="F1079" s="4">
        <v>3</v>
      </c>
      <c r="G1079" s="10" t="str">
        <f t="shared" si="99"/>
        <v xml:space="preserve">2024/01 </v>
      </c>
      <c r="H1079" s="10">
        <f t="shared" si="96"/>
        <v>3</v>
      </c>
      <c r="J1079" t="s">
        <v>2501</v>
      </c>
      <c r="K1079" t="s">
        <v>264</v>
      </c>
      <c r="L1079" t="s">
        <v>2454</v>
      </c>
      <c r="M1079" s="8">
        <v>100</v>
      </c>
      <c r="N1079" s="12">
        <f t="shared" si="97"/>
        <v>5</v>
      </c>
      <c r="O1079" t="str">
        <f t="shared" si="100"/>
        <v xml:space="preserve">2024/01 </v>
      </c>
      <c r="P1079">
        <f t="shared" si="101"/>
        <v>22</v>
      </c>
      <c r="Q1079" t="e">
        <f>VLOOKUP(J1079,'구매현황_2301-2603'!$E$2:$I$1312,5,0)</f>
        <v>#N/A</v>
      </c>
      <c r="R1079" t="e">
        <f>VLOOKUP(Q1079,리드타임!$B$3:$D$10,3,0)</f>
        <v>#N/A</v>
      </c>
      <c r="S1079">
        <f t="shared" si="98"/>
        <v>22.5</v>
      </c>
    </row>
    <row r="1080" spans="1:19" ht="15.75">
      <c r="A1080" s="10">
        <v>1079</v>
      </c>
      <c r="B1080" s="32" t="s">
        <v>12</v>
      </c>
      <c r="C1080" s="32" t="s">
        <v>490</v>
      </c>
      <c r="D1080" s="32" t="s">
        <v>489</v>
      </c>
      <c r="E1080" s="32" t="s">
        <v>491</v>
      </c>
      <c r="F1080" s="4">
        <v>20</v>
      </c>
      <c r="G1080" s="10" t="str">
        <f t="shared" si="99"/>
        <v xml:space="preserve">2024/01 </v>
      </c>
      <c r="H1080" s="10">
        <f t="shared" si="96"/>
        <v>55</v>
      </c>
      <c r="J1080" t="s">
        <v>2502</v>
      </c>
      <c r="K1080" t="s">
        <v>264</v>
      </c>
      <c r="L1080" t="s">
        <v>2456</v>
      </c>
      <c r="M1080" s="8">
        <v>14</v>
      </c>
      <c r="N1080" s="12">
        <f t="shared" si="97"/>
        <v>0.7</v>
      </c>
      <c r="O1080" t="str">
        <f t="shared" si="100"/>
        <v xml:space="preserve">2024/01 </v>
      </c>
      <c r="P1080">
        <f t="shared" si="101"/>
        <v>11</v>
      </c>
      <c r="Q1080" t="e">
        <f>VLOOKUP(J1080,'구매현황_2301-2603'!$E$2:$I$1312,5,0)</f>
        <v>#N/A</v>
      </c>
      <c r="R1080" t="e">
        <f>VLOOKUP(Q1080,리드타임!$B$3:$D$10,3,0)</f>
        <v>#N/A</v>
      </c>
      <c r="S1080">
        <f t="shared" si="98"/>
        <v>3.1499999999999995</v>
      </c>
    </row>
    <row r="1081" spans="1:19" ht="15.75">
      <c r="A1081" s="10">
        <v>1080</v>
      </c>
      <c r="B1081" s="32" t="s">
        <v>12</v>
      </c>
      <c r="C1081" s="32" t="s">
        <v>507</v>
      </c>
      <c r="D1081" s="32" t="s">
        <v>506</v>
      </c>
      <c r="E1081" s="32"/>
      <c r="F1081" s="4">
        <v>35</v>
      </c>
      <c r="G1081" s="10" t="str">
        <f t="shared" si="99"/>
        <v xml:space="preserve">2024/01 </v>
      </c>
      <c r="H1081" s="10">
        <f t="shared" si="96"/>
        <v>35</v>
      </c>
      <c r="J1081" t="s">
        <v>2503</v>
      </c>
      <c r="K1081" t="s">
        <v>264</v>
      </c>
      <c r="L1081" t="s">
        <v>2504</v>
      </c>
      <c r="M1081" s="8">
        <v>2260</v>
      </c>
      <c r="N1081" s="12">
        <f t="shared" si="97"/>
        <v>113</v>
      </c>
      <c r="O1081" t="str">
        <f t="shared" si="100"/>
        <v xml:space="preserve">2024/02 </v>
      </c>
      <c r="P1081">
        <f t="shared" si="101"/>
        <v>230</v>
      </c>
      <c r="Q1081" t="str">
        <f>VLOOKUP(J1081,'구매현황_2301-2603'!$E$2:$I$1312,5,0)</f>
        <v>Fiberwit Link Communication Co.,LTD</v>
      </c>
      <c r="R1081">
        <f>VLOOKUP(Q1081,리드타임!$B$3:$D$10,3,0)</f>
        <v>60</v>
      </c>
      <c r="S1081">
        <f t="shared" si="98"/>
        <v>339</v>
      </c>
    </row>
    <row r="1082" spans="1:19" ht="15.75">
      <c r="A1082" s="10">
        <v>1081</v>
      </c>
      <c r="B1082" s="32" t="s">
        <v>12</v>
      </c>
      <c r="C1082" s="32" t="s">
        <v>509</v>
      </c>
      <c r="D1082" s="32" t="s">
        <v>508</v>
      </c>
      <c r="E1082" s="32"/>
      <c r="F1082" s="4">
        <v>35</v>
      </c>
      <c r="G1082" s="10" t="str">
        <f t="shared" si="99"/>
        <v xml:space="preserve">2024/01 </v>
      </c>
      <c r="H1082" s="10">
        <f t="shared" si="96"/>
        <v>35</v>
      </c>
      <c r="J1082" t="s">
        <v>2505</v>
      </c>
      <c r="K1082" t="s">
        <v>264</v>
      </c>
      <c r="L1082" t="s">
        <v>2506</v>
      </c>
      <c r="M1082" s="8">
        <v>27</v>
      </c>
      <c r="N1082" s="12">
        <f t="shared" si="97"/>
        <v>1.35</v>
      </c>
      <c r="O1082" t="str">
        <f t="shared" si="100"/>
        <v xml:space="preserve">2024/01 </v>
      </c>
      <c r="P1082">
        <f t="shared" si="101"/>
        <v>5</v>
      </c>
      <c r="Q1082" t="e">
        <f>VLOOKUP(J1082,'구매현황_2301-2603'!$E$2:$I$1312,5,0)</f>
        <v>#N/A</v>
      </c>
      <c r="R1082" t="e">
        <f>VLOOKUP(Q1082,리드타임!$B$3:$D$10,3,0)</f>
        <v>#N/A</v>
      </c>
      <c r="S1082">
        <f t="shared" si="98"/>
        <v>6.0750000000000002</v>
      </c>
    </row>
    <row r="1083" spans="1:19" ht="15.75">
      <c r="A1083" s="10">
        <v>1082</v>
      </c>
      <c r="B1083" s="32" t="s">
        <v>12</v>
      </c>
      <c r="C1083" s="32" t="s">
        <v>511</v>
      </c>
      <c r="D1083" s="32" t="s">
        <v>510</v>
      </c>
      <c r="E1083" s="32"/>
      <c r="F1083" s="4">
        <v>35</v>
      </c>
      <c r="G1083" s="10" t="str">
        <f t="shared" si="99"/>
        <v xml:space="preserve">2024/01 </v>
      </c>
      <c r="H1083" s="10">
        <f t="shared" si="96"/>
        <v>35</v>
      </c>
      <c r="J1083" t="s">
        <v>2507</v>
      </c>
      <c r="K1083" t="s">
        <v>264</v>
      </c>
      <c r="L1083" t="s">
        <v>2508</v>
      </c>
      <c r="M1083" s="8">
        <v>1754</v>
      </c>
      <c r="N1083" s="12">
        <f t="shared" si="97"/>
        <v>87.7</v>
      </c>
      <c r="O1083" t="str">
        <f t="shared" si="100"/>
        <v xml:space="preserve">2024/01 </v>
      </c>
      <c r="P1083">
        <f t="shared" si="101"/>
        <v>1000</v>
      </c>
      <c r="Q1083" t="e">
        <f>VLOOKUP(J1083,'구매현황_2301-2603'!$E$2:$I$1312,5,0)</f>
        <v>#N/A</v>
      </c>
      <c r="R1083" t="e">
        <f>VLOOKUP(Q1083,리드타임!$B$3:$D$10,3,0)</f>
        <v>#N/A</v>
      </c>
      <c r="S1083">
        <f t="shared" si="98"/>
        <v>394.65</v>
      </c>
    </row>
    <row r="1084" spans="1:19" ht="15.75">
      <c r="A1084" s="10">
        <v>1083</v>
      </c>
      <c r="B1084" s="32" t="s">
        <v>12</v>
      </c>
      <c r="C1084" s="32" t="s">
        <v>515</v>
      </c>
      <c r="D1084" s="32" t="s">
        <v>514</v>
      </c>
      <c r="E1084" s="32" t="s">
        <v>516</v>
      </c>
      <c r="F1084" s="4">
        <v>120</v>
      </c>
      <c r="G1084" s="10" t="str">
        <f t="shared" si="99"/>
        <v xml:space="preserve">2025/12 </v>
      </c>
      <c r="H1084" s="10">
        <f t="shared" si="96"/>
        <v>900</v>
      </c>
      <c r="J1084" t="s">
        <v>2509</v>
      </c>
      <c r="K1084" t="s">
        <v>264</v>
      </c>
      <c r="L1084" t="s">
        <v>2510</v>
      </c>
      <c r="M1084" s="8">
        <v>1996</v>
      </c>
      <c r="N1084" s="12">
        <f t="shared" si="97"/>
        <v>99.8</v>
      </c>
      <c r="O1084" t="str">
        <f t="shared" si="100"/>
        <v xml:space="preserve">2024/04 </v>
      </c>
      <c r="P1084">
        <f t="shared" si="101"/>
        <v>195</v>
      </c>
      <c r="Q1084" t="str">
        <f>VLOOKUP(J1084,'구매현황_2301-2603'!$E$2:$I$1312,5,0)</f>
        <v>Fiberwit Link Communication Co.,LTD</v>
      </c>
      <c r="R1084">
        <f>VLOOKUP(Q1084,리드타임!$B$3:$D$10,3,0)</f>
        <v>60</v>
      </c>
      <c r="S1084">
        <f t="shared" si="98"/>
        <v>299.40000000000003</v>
      </c>
    </row>
    <row r="1085" spans="1:19" ht="15.75">
      <c r="A1085" s="10">
        <v>1084</v>
      </c>
      <c r="B1085" s="32" t="s">
        <v>12</v>
      </c>
      <c r="C1085" s="32" t="s">
        <v>521</v>
      </c>
      <c r="D1085" s="32" t="s">
        <v>520</v>
      </c>
      <c r="E1085" s="32"/>
      <c r="F1085" s="4">
        <v>3</v>
      </c>
      <c r="G1085" s="10" t="str">
        <f t="shared" si="99"/>
        <v xml:space="preserve">2024/01 </v>
      </c>
      <c r="H1085" s="10">
        <f t="shared" si="96"/>
        <v>50</v>
      </c>
      <c r="J1085" t="s">
        <v>2511</v>
      </c>
      <c r="K1085" t="s">
        <v>264</v>
      </c>
      <c r="L1085" t="s">
        <v>2512</v>
      </c>
      <c r="M1085" s="8">
        <v>709</v>
      </c>
      <c r="N1085" s="12">
        <f t="shared" si="97"/>
        <v>35.450000000000003</v>
      </c>
      <c r="O1085" t="str">
        <f t="shared" si="100"/>
        <v xml:space="preserve">2024/01 </v>
      </c>
      <c r="P1085">
        <f t="shared" si="101"/>
        <v>130</v>
      </c>
      <c r="Q1085" t="str">
        <f>VLOOKUP(J1085,'구매현황_2301-2603'!$E$2:$I$1312,5,0)</f>
        <v>Fiberwit Link Communication Co.,LTD</v>
      </c>
      <c r="R1085">
        <f>VLOOKUP(Q1085,리드타임!$B$3:$D$10,3,0)</f>
        <v>60</v>
      </c>
      <c r="S1085">
        <f t="shared" si="98"/>
        <v>106.35000000000001</v>
      </c>
    </row>
    <row r="1086" spans="1:19" ht="15.75">
      <c r="A1086" s="10">
        <v>1085</v>
      </c>
      <c r="B1086" s="32" t="s">
        <v>12</v>
      </c>
      <c r="C1086" s="32" t="s">
        <v>523</v>
      </c>
      <c r="D1086" s="32" t="s">
        <v>522</v>
      </c>
      <c r="E1086" s="32"/>
      <c r="F1086" s="4">
        <v>4</v>
      </c>
      <c r="G1086" s="10" t="str">
        <f t="shared" si="99"/>
        <v xml:space="preserve">2024/01 </v>
      </c>
      <c r="H1086" s="10">
        <f t="shared" si="96"/>
        <v>50</v>
      </c>
      <c r="J1086" t="s">
        <v>2513</v>
      </c>
      <c r="K1086" t="s">
        <v>294</v>
      </c>
      <c r="L1086" t="s">
        <v>2514</v>
      </c>
      <c r="M1086" s="8">
        <v>760</v>
      </c>
      <c r="N1086" s="12">
        <f t="shared" si="97"/>
        <v>38</v>
      </c>
      <c r="O1086" t="str">
        <f t="shared" si="100"/>
        <v xml:space="preserve">2024/03 </v>
      </c>
      <c r="P1086">
        <f t="shared" si="101"/>
        <v>74</v>
      </c>
      <c r="Q1086" t="str">
        <f>VLOOKUP(J1086,'구매현황_2301-2603'!$E$2:$I$1312,5,0)</f>
        <v>Fiberwit Link Communication Co.,LTD</v>
      </c>
      <c r="R1086">
        <f>VLOOKUP(Q1086,리드타임!$B$3:$D$10,3,0)</f>
        <v>60</v>
      </c>
      <c r="S1086">
        <f t="shared" si="98"/>
        <v>114</v>
      </c>
    </row>
    <row r="1087" spans="1:19" ht="15.75">
      <c r="A1087" s="10">
        <v>1086</v>
      </c>
      <c r="B1087" s="32" t="s">
        <v>12</v>
      </c>
      <c r="C1087" s="32" t="s">
        <v>525</v>
      </c>
      <c r="D1087" s="32" t="s">
        <v>524</v>
      </c>
      <c r="E1087" s="32" t="s">
        <v>526</v>
      </c>
      <c r="F1087" s="4">
        <v>110</v>
      </c>
      <c r="G1087" s="10" t="str">
        <f t="shared" si="99"/>
        <v xml:space="preserve">2024/10 </v>
      </c>
      <c r="H1087" s="10">
        <f t="shared" si="96"/>
        <v>657</v>
      </c>
      <c r="J1087" t="s">
        <v>2515</v>
      </c>
      <c r="K1087" t="s">
        <v>294</v>
      </c>
      <c r="L1087" t="s">
        <v>2516</v>
      </c>
      <c r="M1087" s="8">
        <v>959</v>
      </c>
      <c r="N1087" s="12">
        <f t="shared" si="97"/>
        <v>47.95</v>
      </c>
      <c r="O1087" t="str">
        <f t="shared" si="100"/>
        <v xml:space="preserve">2024/01 </v>
      </c>
      <c r="P1087">
        <f t="shared" si="101"/>
        <v>95</v>
      </c>
      <c r="Q1087" t="str">
        <f>VLOOKUP(J1087,'구매현황_2301-2603'!$E$2:$I$1312,5,0)</f>
        <v>Fiberwit Link Communication Co.,LTD</v>
      </c>
      <c r="R1087">
        <f>VLOOKUP(Q1087,리드타임!$B$3:$D$10,3,0)</f>
        <v>60</v>
      </c>
      <c r="S1087">
        <f t="shared" si="98"/>
        <v>143.85</v>
      </c>
    </row>
    <row r="1088" spans="1:19" ht="15.75">
      <c r="A1088" s="10">
        <v>1087</v>
      </c>
      <c r="B1088" s="32" t="s">
        <v>12</v>
      </c>
      <c r="C1088" s="32" t="s">
        <v>536</v>
      </c>
      <c r="D1088" s="32" t="s">
        <v>355</v>
      </c>
      <c r="E1088" s="32" t="s">
        <v>537</v>
      </c>
      <c r="F1088" s="4">
        <v>146</v>
      </c>
      <c r="G1088" s="10" t="str">
        <f t="shared" si="99"/>
        <v xml:space="preserve">2024/09 </v>
      </c>
      <c r="H1088" s="10">
        <f t="shared" si="96"/>
        <v>480</v>
      </c>
      <c r="J1088" t="s">
        <v>2517</v>
      </c>
      <c r="K1088" t="s">
        <v>294</v>
      </c>
      <c r="L1088" t="s">
        <v>2518</v>
      </c>
      <c r="M1088" s="8">
        <v>515</v>
      </c>
      <c r="N1088" s="12">
        <f t="shared" si="97"/>
        <v>25.75</v>
      </c>
      <c r="O1088" t="str">
        <f t="shared" si="100"/>
        <v xml:space="preserve">2024/01 </v>
      </c>
      <c r="P1088">
        <f t="shared" si="101"/>
        <v>150</v>
      </c>
      <c r="Q1088" t="str">
        <f>VLOOKUP(J1088,'구매현황_2301-2603'!$E$2:$I$1312,5,0)</f>
        <v>Fiberwit Link Communication Co.,LTD</v>
      </c>
      <c r="R1088">
        <f>VLOOKUP(Q1088,리드타임!$B$3:$D$10,3,0)</f>
        <v>60</v>
      </c>
      <c r="S1088">
        <f t="shared" si="98"/>
        <v>77.25</v>
      </c>
    </row>
    <row r="1089" spans="1:19" ht="15.75">
      <c r="A1089" s="10">
        <v>1088</v>
      </c>
      <c r="B1089" s="32" t="s">
        <v>12</v>
      </c>
      <c r="C1089" s="32" t="s">
        <v>542</v>
      </c>
      <c r="D1089" s="32" t="s">
        <v>541</v>
      </c>
      <c r="E1089" s="32"/>
      <c r="F1089" s="4">
        <v>78</v>
      </c>
      <c r="G1089" s="10" t="str">
        <f t="shared" si="99"/>
        <v xml:space="preserve">2024/05 </v>
      </c>
      <c r="H1089" s="10">
        <f t="shared" si="96"/>
        <v>78</v>
      </c>
      <c r="J1089" t="s">
        <v>2519</v>
      </c>
      <c r="K1089" t="s">
        <v>294</v>
      </c>
      <c r="L1089" t="s">
        <v>2520</v>
      </c>
      <c r="M1089" s="8">
        <v>401</v>
      </c>
      <c r="N1089" s="12">
        <f t="shared" si="97"/>
        <v>20.05</v>
      </c>
      <c r="O1089" t="str">
        <f t="shared" si="100"/>
        <v xml:space="preserve">2024/01 </v>
      </c>
      <c r="P1089">
        <f t="shared" si="101"/>
        <v>100</v>
      </c>
      <c r="Q1089" t="str">
        <f>VLOOKUP(J1089,'구매현황_2301-2603'!$E$2:$I$1312,5,0)</f>
        <v>Fiberwit Link Communication Co.,LTD</v>
      </c>
      <c r="R1089">
        <f>VLOOKUP(Q1089,리드타임!$B$3:$D$10,3,0)</f>
        <v>60</v>
      </c>
      <c r="S1089">
        <f t="shared" si="98"/>
        <v>60.15</v>
      </c>
    </row>
    <row r="1090" spans="1:19" ht="15.75">
      <c r="A1090" s="10">
        <v>1089</v>
      </c>
      <c r="B1090" s="32" t="s">
        <v>12</v>
      </c>
      <c r="C1090" s="32" t="s">
        <v>546</v>
      </c>
      <c r="D1090" s="32" t="s">
        <v>545</v>
      </c>
      <c r="E1090" s="32" t="s">
        <v>547</v>
      </c>
      <c r="F1090" s="4">
        <v>90</v>
      </c>
      <c r="G1090" s="10" t="str">
        <f t="shared" si="99"/>
        <v xml:space="preserve">2024/03 </v>
      </c>
      <c r="H1090" s="10">
        <f t="shared" ref="H1090:H1153" si="102">_xlfn.MAXIFS(F:F,C:C,C1090,G:G,G1090)</f>
        <v>305</v>
      </c>
      <c r="J1090" t="s">
        <v>2521</v>
      </c>
      <c r="K1090" t="s">
        <v>294</v>
      </c>
      <c r="L1090" t="s">
        <v>2522</v>
      </c>
      <c r="M1090" s="8">
        <v>87</v>
      </c>
      <c r="N1090" s="12">
        <f t="shared" ref="N1090:N1153" si="103">+M1090/20</f>
        <v>4.3499999999999996</v>
      </c>
      <c r="O1090" t="str">
        <f t="shared" si="100"/>
        <v xml:space="preserve">2024/01 </v>
      </c>
      <c r="P1090">
        <f t="shared" si="101"/>
        <v>25</v>
      </c>
      <c r="Q1090" t="e">
        <f>VLOOKUP(J1090,'구매현황_2301-2603'!$E$2:$I$1312,5,0)</f>
        <v>#N/A</v>
      </c>
      <c r="R1090" t="e">
        <f>VLOOKUP(Q1090,리드타임!$B$3:$D$10,3,0)</f>
        <v>#N/A</v>
      </c>
      <c r="S1090">
        <f t="shared" ref="S1090:S1153" si="104">IFERROR(N1090/20*R1090,N1090/20*90)</f>
        <v>19.574999999999996</v>
      </c>
    </row>
    <row r="1091" spans="1:19" ht="15.75">
      <c r="A1091" s="10">
        <v>1090</v>
      </c>
      <c r="B1091" s="32" t="s">
        <v>12</v>
      </c>
      <c r="C1091" s="32" t="s">
        <v>552</v>
      </c>
      <c r="D1091" s="32" t="s">
        <v>551</v>
      </c>
      <c r="E1091" s="32" t="s">
        <v>553</v>
      </c>
      <c r="F1091" s="4">
        <v>40</v>
      </c>
      <c r="G1091" s="10" t="str">
        <f t="shared" ref="G1091:G1154" si="105">INDEX($B$2:$B$9999,MATCH(_xlfn.MAXIFS($F$2:$F$9999,$C$2:$C$9999,C1091),$F$1:$F$9999,0))</f>
        <v xml:space="preserve">2024/09 </v>
      </c>
      <c r="H1091" s="10">
        <f t="shared" si="102"/>
        <v>265</v>
      </c>
      <c r="J1091" t="s">
        <v>2523</v>
      </c>
      <c r="K1091" t="s">
        <v>294</v>
      </c>
      <c r="L1091" t="s">
        <v>2524</v>
      </c>
      <c r="M1091" s="8">
        <v>1444</v>
      </c>
      <c r="N1091" s="12">
        <f t="shared" si="103"/>
        <v>72.2</v>
      </c>
      <c r="O1091" t="str">
        <f t="shared" ref="O1091:O1154" si="106">VLOOKUP(J1091,$C$2:$G$9999,5,0)</f>
        <v xml:space="preserve">2024/02 </v>
      </c>
      <c r="P1091">
        <f t="shared" ref="P1091:P1154" si="107">VLOOKUP(J1091,$C$2:$H$9999,6,0)</f>
        <v>180</v>
      </c>
      <c r="Q1091" t="str">
        <f>VLOOKUP(J1091,'구매현황_2301-2603'!$E$2:$I$1312,5,0)</f>
        <v>Fiberwit Link Communication Co.,LTD</v>
      </c>
      <c r="R1091">
        <f>VLOOKUP(Q1091,리드타임!$B$3:$D$10,3,0)</f>
        <v>60</v>
      </c>
      <c r="S1091">
        <f t="shared" si="104"/>
        <v>216.60000000000002</v>
      </c>
    </row>
    <row r="1092" spans="1:19" ht="15.75">
      <c r="A1092" s="10">
        <v>1091</v>
      </c>
      <c r="B1092" s="32" t="s">
        <v>12</v>
      </c>
      <c r="C1092" s="32" t="s">
        <v>558</v>
      </c>
      <c r="D1092" s="32" t="s">
        <v>557</v>
      </c>
      <c r="E1092" s="32" t="s">
        <v>559</v>
      </c>
      <c r="F1092" s="4">
        <v>20</v>
      </c>
      <c r="G1092" s="10" t="str">
        <f t="shared" si="105"/>
        <v xml:space="preserve">2024/01 </v>
      </c>
      <c r="H1092" s="10">
        <f t="shared" si="102"/>
        <v>50</v>
      </c>
      <c r="J1092" t="s">
        <v>2525</v>
      </c>
      <c r="K1092" t="s">
        <v>294</v>
      </c>
      <c r="L1092" t="s">
        <v>2526</v>
      </c>
      <c r="M1092" s="8">
        <v>67</v>
      </c>
      <c r="N1092" s="12">
        <f t="shared" si="103"/>
        <v>3.35</v>
      </c>
      <c r="O1092" t="str">
        <f t="shared" si="106"/>
        <v xml:space="preserve">2024/02 </v>
      </c>
      <c r="P1092">
        <f t="shared" si="107"/>
        <v>28</v>
      </c>
      <c r="Q1092" t="e">
        <f>VLOOKUP(J1092,'구매현황_2301-2603'!$E$2:$I$1312,5,0)</f>
        <v>#N/A</v>
      </c>
      <c r="R1092" t="e">
        <f>VLOOKUP(Q1092,리드타임!$B$3:$D$10,3,0)</f>
        <v>#N/A</v>
      </c>
      <c r="S1092">
        <f t="shared" si="104"/>
        <v>15.075000000000001</v>
      </c>
    </row>
    <row r="1093" spans="1:19" ht="15.75">
      <c r="A1093" s="10">
        <v>1092</v>
      </c>
      <c r="B1093" s="32" t="s">
        <v>12</v>
      </c>
      <c r="C1093" s="32" t="s">
        <v>561</v>
      </c>
      <c r="D1093" s="32" t="s">
        <v>560</v>
      </c>
      <c r="E1093" s="32" t="s">
        <v>562</v>
      </c>
      <c r="F1093" s="4">
        <v>180</v>
      </c>
      <c r="G1093" s="10" t="str">
        <f t="shared" si="105"/>
        <v xml:space="preserve">2024/07 </v>
      </c>
      <c r="H1093" s="10">
        <f t="shared" si="102"/>
        <v>488</v>
      </c>
      <c r="J1093" t="s">
        <v>2527</v>
      </c>
      <c r="K1093" t="s">
        <v>294</v>
      </c>
      <c r="L1093" t="s">
        <v>2447</v>
      </c>
      <c r="M1093" s="8">
        <v>22</v>
      </c>
      <c r="N1093" s="12">
        <f t="shared" si="103"/>
        <v>1.1000000000000001</v>
      </c>
      <c r="O1093" t="str">
        <f t="shared" si="106"/>
        <v xml:space="preserve">2024/01 </v>
      </c>
      <c r="P1093">
        <f t="shared" si="107"/>
        <v>20</v>
      </c>
      <c r="Q1093" t="e">
        <f>VLOOKUP(J1093,'구매현황_2301-2603'!$E$2:$I$1312,5,0)</f>
        <v>#N/A</v>
      </c>
      <c r="R1093" t="e">
        <f>VLOOKUP(Q1093,리드타임!$B$3:$D$10,3,0)</f>
        <v>#N/A</v>
      </c>
      <c r="S1093">
        <f t="shared" si="104"/>
        <v>4.9500000000000011</v>
      </c>
    </row>
    <row r="1094" spans="1:19" ht="15.75">
      <c r="A1094" s="10">
        <v>1093</v>
      </c>
      <c r="B1094" s="32" t="s">
        <v>12</v>
      </c>
      <c r="C1094" s="32" t="s">
        <v>564</v>
      </c>
      <c r="D1094" s="32" t="s">
        <v>563</v>
      </c>
      <c r="E1094" s="32" t="s">
        <v>565</v>
      </c>
      <c r="F1094" s="4">
        <v>50</v>
      </c>
      <c r="G1094" s="10" t="str">
        <f t="shared" si="105"/>
        <v xml:space="preserve">2024/01 </v>
      </c>
      <c r="H1094" s="10">
        <f t="shared" si="102"/>
        <v>150</v>
      </c>
      <c r="J1094" t="s">
        <v>2528</v>
      </c>
      <c r="K1094" t="s">
        <v>294</v>
      </c>
      <c r="L1094" t="s">
        <v>2529</v>
      </c>
      <c r="M1094" s="8">
        <v>6918</v>
      </c>
      <c r="N1094" s="12">
        <f t="shared" si="103"/>
        <v>345.9</v>
      </c>
      <c r="O1094" t="str">
        <f t="shared" si="106"/>
        <v xml:space="preserve">2024/12 </v>
      </c>
      <c r="P1094">
        <f t="shared" si="107"/>
        <v>675</v>
      </c>
      <c r="Q1094" t="str">
        <f>VLOOKUP(J1094,'구매현황_2301-2603'!$E$2:$I$1312,5,0)</f>
        <v>Fiberwit Link Communication Co.,LTD</v>
      </c>
      <c r="R1094">
        <f>VLOOKUP(Q1094,리드타임!$B$3:$D$10,3,0)</f>
        <v>60</v>
      </c>
      <c r="S1094">
        <f t="shared" si="104"/>
        <v>1037.6999999999998</v>
      </c>
    </row>
    <row r="1095" spans="1:19" ht="15.75">
      <c r="A1095" s="10">
        <v>1094</v>
      </c>
      <c r="B1095" s="32" t="s">
        <v>12</v>
      </c>
      <c r="C1095" s="32" t="s">
        <v>567</v>
      </c>
      <c r="D1095" s="32" t="s">
        <v>566</v>
      </c>
      <c r="E1095" s="32" t="s">
        <v>568</v>
      </c>
      <c r="F1095" s="4">
        <v>22</v>
      </c>
      <c r="G1095" s="10" t="str">
        <f t="shared" si="105"/>
        <v xml:space="preserve">2024/02 </v>
      </c>
      <c r="H1095" s="10">
        <f t="shared" si="102"/>
        <v>112</v>
      </c>
      <c r="J1095" t="s">
        <v>2530</v>
      </c>
      <c r="K1095" t="s">
        <v>294</v>
      </c>
      <c r="L1095" t="s">
        <v>2531</v>
      </c>
      <c r="M1095" s="8">
        <v>353</v>
      </c>
      <c r="N1095" s="12">
        <f t="shared" si="103"/>
        <v>17.649999999999999</v>
      </c>
      <c r="O1095" t="str">
        <f t="shared" si="106"/>
        <v xml:space="preserve">2024/01 </v>
      </c>
      <c r="P1095">
        <f t="shared" si="107"/>
        <v>50</v>
      </c>
      <c r="Q1095" t="str">
        <f>VLOOKUP(J1095,'구매현황_2301-2603'!$E$2:$I$1312,5,0)</f>
        <v>Fiberwit Link Communication Co.,LTD</v>
      </c>
      <c r="R1095">
        <f>VLOOKUP(Q1095,리드타임!$B$3:$D$10,3,0)</f>
        <v>60</v>
      </c>
      <c r="S1095">
        <f t="shared" si="104"/>
        <v>52.949999999999996</v>
      </c>
    </row>
    <row r="1096" spans="1:19" ht="15.75">
      <c r="A1096" s="10">
        <v>1095</v>
      </c>
      <c r="B1096" s="32" t="s">
        <v>12</v>
      </c>
      <c r="C1096" s="32" t="s">
        <v>570</v>
      </c>
      <c r="D1096" s="32" t="s">
        <v>569</v>
      </c>
      <c r="E1096" s="32" t="s">
        <v>571</v>
      </c>
      <c r="F1096" s="4">
        <v>6</v>
      </c>
      <c r="G1096" s="10" t="str">
        <f t="shared" si="105"/>
        <v xml:space="preserve">2024/01 </v>
      </c>
      <c r="H1096" s="10">
        <f t="shared" si="102"/>
        <v>50</v>
      </c>
      <c r="J1096" t="s">
        <v>2532</v>
      </c>
      <c r="K1096" t="s">
        <v>294</v>
      </c>
      <c r="L1096" t="s">
        <v>2533</v>
      </c>
      <c r="M1096" s="8">
        <v>190</v>
      </c>
      <c r="N1096" s="12">
        <f t="shared" si="103"/>
        <v>9.5</v>
      </c>
      <c r="O1096" t="str">
        <f t="shared" si="106"/>
        <v xml:space="preserve">2024/01 </v>
      </c>
      <c r="P1096">
        <f t="shared" si="107"/>
        <v>50</v>
      </c>
      <c r="Q1096" t="e">
        <f>VLOOKUP(J1096,'구매현황_2301-2603'!$E$2:$I$1312,5,0)</f>
        <v>#N/A</v>
      </c>
      <c r="R1096" t="e">
        <f>VLOOKUP(Q1096,리드타임!$B$3:$D$10,3,0)</f>
        <v>#N/A</v>
      </c>
      <c r="S1096">
        <f t="shared" si="104"/>
        <v>42.75</v>
      </c>
    </row>
    <row r="1097" spans="1:19" ht="15.75">
      <c r="A1097" s="10">
        <v>1096</v>
      </c>
      <c r="B1097" s="32" t="s">
        <v>12</v>
      </c>
      <c r="C1097" s="32" t="s">
        <v>576</v>
      </c>
      <c r="D1097" s="32" t="s">
        <v>575</v>
      </c>
      <c r="E1097" s="32" t="s">
        <v>577</v>
      </c>
      <c r="F1097" s="4">
        <v>80</v>
      </c>
      <c r="G1097" s="10" t="str">
        <f t="shared" si="105"/>
        <v xml:space="preserve">2024/04 </v>
      </c>
      <c r="H1097" s="10">
        <f t="shared" si="102"/>
        <v>380</v>
      </c>
      <c r="J1097" t="s">
        <v>2534</v>
      </c>
      <c r="K1097" t="s">
        <v>299</v>
      </c>
      <c r="L1097" t="s">
        <v>2535</v>
      </c>
      <c r="M1097" s="8">
        <v>5014</v>
      </c>
      <c r="N1097" s="12">
        <f t="shared" si="103"/>
        <v>250.7</v>
      </c>
      <c r="O1097" t="str">
        <f t="shared" si="106"/>
        <v xml:space="preserve">2025/02 </v>
      </c>
      <c r="P1097">
        <f t="shared" si="107"/>
        <v>453</v>
      </c>
      <c r="Q1097" t="str">
        <f>VLOOKUP(J1097,'구매현황_2301-2603'!$E$2:$I$1312,5,0)</f>
        <v>Fiberwit Link Communication Co.,LTD</v>
      </c>
      <c r="R1097">
        <f>VLOOKUP(Q1097,리드타임!$B$3:$D$10,3,0)</f>
        <v>60</v>
      </c>
      <c r="S1097">
        <f t="shared" si="104"/>
        <v>752.1</v>
      </c>
    </row>
    <row r="1098" spans="1:19" ht="15.75">
      <c r="A1098" s="10">
        <v>1097</v>
      </c>
      <c r="B1098" s="32" t="s">
        <v>12</v>
      </c>
      <c r="C1098" s="32" t="s">
        <v>582</v>
      </c>
      <c r="D1098" s="32" t="s">
        <v>581</v>
      </c>
      <c r="E1098" s="32"/>
      <c r="F1098" s="4">
        <v>50</v>
      </c>
      <c r="G1098" s="10" t="str">
        <f t="shared" si="105"/>
        <v xml:space="preserve">2024/06 </v>
      </c>
      <c r="H1098" s="10">
        <f t="shared" si="102"/>
        <v>141</v>
      </c>
      <c r="J1098" t="s">
        <v>2536</v>
      </c>
      <c r="K1098" t="s">
        <v>299</v>
      </c>
      <c r="L1098" t="s">
        <v>2537</v>
      </c>
      <c r="M1098" s="8">
        <v>360</v>
      </c>
      <c r="N1098" s="12">
        <f t="shared" si="103"/>
        <v>18</v>
      </c>
      <c r="O1098" t="str">
        <f t="shared" si="106"/>
        <v xml:space="preserve">2024/01 </v>
      </c>
      <c r="P1098">
        <f t="shared" si="107"/>
        <v>120</v>
      </c>
      <c r="Q1098" t="e">
        <f>VLOOKUP(J1098,'구매현황_2301-2603'!$E$2:$I$1312,5,0)</f>
        <v>#N/A</v>
      </c>
      <c r="R1098" t="e">
        <f>VLOOKUP(Q1098,리드타임!$B$3:$D$10,3,0)</f>
        <v>#N/A</v>
      </c>
      <c r="S1098">
        <f t="shared" si="104"/>
        <v>81</v>
      </c>
    </row>
    <row r="1099" spans="1:19" ht="15.75">
      <c r="A1099" s="10">
        <v>1098</v>
      </c>
      <c r="B1099" s="32" t="s">
        <v>12</v>
      </c>
      <c r="C1099" s="32" t="s">
        <v>584</v>
      </c>
      <c r="D1099" s="32" t="s">
        <v>583</v>
      </c>
      <c r="E1099" s="32"/>
      <c r="F1099" s="4">
        <v>54</v>
      </c>
      <c r="G1099" s="10" t="str">
        <f t="shared" si="105"/>
        <v xml:space="preserve">2024/02 </v>
      </c>
      <c r="H1099" s="10">
        <f t="shared" si="102"/>
        <v>136</v>
      </c>
      <c r="J1099" t="s">
        <v>2538</v>
      </c>
      <c r="K1099" t="s">
        <v>299</v>
      </c>
      <c r="L1099" t="s">
        <v>2539</v>
      </c>
      <c r="M1099" s="8">
        <v>6057</v>
      </c>
      <c r="N1099" s="12">
        <f t="shared" si="103"/>
        <v>302.85000000000002</v>
      </c>
      <c r="O1099" t="str">
        <f t="shared" si="106"/>
        <v xml:space="preserve">2024/08 </v>
      </c>
      <c r="P1099">
        <f t="shared" si="107"/>
        <v>560</v>
      </c>
      <c r="Q1099" t="str">
        <f>VLOOKUP(J1099,'구매현황_2301-2603'!$E$2:$I$1312,5,0)</f>
        <v>Fiberwit Link Communication Co.,LTD</v>
      </c>
      <c r="R1099">
        <f>VLOOKUP(Q1099,리드타임!$B$3:$D$10,3,0)</f>
        <v>60</v>
      </c>
      <c r="S1099">
        <f t="shared" si="104"/>
        <v>908.55000000000007</v>
      </c>
    </row>
    <row r="1100" spans="1:19" ht="15.75">
      <c r="A1100" s="10">
        <v>1099</v>
      </c>
      <c r="B1100" s="32" t="s">
        <v>12</v>
      </c>
      <c r="C1100" s="32" t="s">
        <v>612</v>
      </c>
      <c r="D1100" s="32" t="s">
        <v>363</v>
      </c>
      <c r="E1100" s="32" t="s">
        <v>613</v>
      </c>
      <c r="F1100" s="4">
        <v>200</v>
      </c>
      <c r="G1100" s="10" t="str">
        <f t="shared" si="105"/>
        <v xml:space="preserve">2024/11 </v>
      </c>
      <c r="H1100" s="10">
        <f t="shared" si="102"/>
        <v>4102</v>
      </c>
      <c r="J1100" t="s">
        <v>2540</v>
      </c>
      <c r="K1100" t="s">
        <v>299</v>
      </c>
      <c r="L1100" t="s">
        <v>2541</v>
      </c>
      <c r="M1100" s="8">
        <v>7</v>
      </c>
      <c r="N1100" s="12">
        <f t="shared" si="103"/>
        <v>0.35</v>
      </c>
      <c r="O1100" t="str">
        <f t="shared" si="106"/>
        <v xml:space="preserve">2024/01 </v>
      </c>
      <c r="P1100">
        <f t="shared" si="107"/>
        <v>7</v>
      </c>
      <c r="Q1100" t="e">
        <f>VLOOKUP(J1100,'구매현황_2301-2603'!$E$2:$I$1312,5,0)</f>
        <v>#N/A</v>
      </c>
      <c r="R1100" t="e">
        <f>VLOOKUP(Q1100,리드타임!$B$3:$D$10,3,0)</f>
        <v>#N/A</v>
      </c>
      <c r="S1100">
        <f t="shared" si="104"/>
        <v>1.5749999999999997</v>
      </c>
    </row>
    <row r="1101" spans="1:19" ht="15.75">
      <c r="A1101" s="10">
        <v>1100</v>
      </c>
      <c r="B1101" s="32" t="s">
        <v>12</v>
      </c>
      <c r="C1101" s="32" t="s">
        <v>615</v>
      </c>
      <c r="D1101" s="32" t="s">
        <v>614</v>
      </c>
      <c r="E1101" s="32" t="s">
        <v>616</v>
      </c>
      <c r="F1101" s="4">
        <v>10</v>
      </c>
      <c r="G1101" s="10" t="str">
        <f t="shared" si="105"/>
        <v xml:space="preserve">2025/08 </v>
      </c>
      <c r="H1101" s="10">
        <f t="shared" si="102"/>
        <v>392</v>
      </c>
      <c r="J1101" t="s">
        <v>3785</v>
      </c>
      <c r="K1101" t="s">
        <v>299</v>
      </c>
      <c r="L1101" t="s">
        <v>2439</v>
      </c>
      <c r="M1101" s="8">
        <v>20</v>
      </c>
      <c r="N1101" s="12">
        <f t="shared" si="103"/>
        <v>1</v>
      </c>
      <c r="O1101" t="str">
        <f t="shared" si="106"/>
        <v xml:space="preserve">2024/01 </v>
      </c>
      <c r="P1101">
        <f t="shared" si="107"/>
        <v>20</v>
      </c>
      <c r="Q1101" t="e">
        <f>VLOOKUP(J1101,'구매현황_2301-2603'!$E$2:$I$1312,5,0)</f>
        <v>#N/A</v>
      </c>
      <c r="R1101" t="e">
        <f>VLOOKUP(Q1101,리드타임!$B$3:$D$10,3,0)</f>
        <v>#N/A</v>
      </c>
      <c r="S1101">
        <f t="shared" si="104"/>
        <v>4.5</v>
      </c>
    </row>
    <row r="1102" spans="1:19" ht="15.75">
      <c r="A1102" s="10">
        <v>1101</v>
      </c>
      <c r="B1102" s="32" t="s">
        <v>12</v>
      </c>
      <c r="C1102" s="32" t="s">
        <v>619</v>
      </c>
      <c r="D1102" s="32" t="s">
        <v>366</v>
      </c>
      <c r="E1102" s="32" t="s">
        <v>620</v>
      </c>
      <c r="F1102" s="4">
        <v>20</v>
      </c>
      <c r="G1102" s="10" t="str">
        <f t="shared" si="105"/>
        <v xml:space="preserve">2024/12 </v>
      </c>
      <c r="H1102" s="10">
        <f t="shared" si="102"/>
        <v>4004</v>
      </c>
      <c r="J1102" t="s">
        <v>2542</v>
      </c>
      <c r="K1102" t="s">
        <v>299</v>
      </c>
      <c r="L1102" t="s">
        <v>2543</v>
      </c>
      <c r="M1102" s="8">
        <v>3615</v>
      </c>
      <c r="N1102" s="12">
        <f t="shared" si="103"/>
        <v>180.75</v>
      </c>
      <c r="O1102" t="str">
        <f t="shared" si="106"/>
        <v xml:space="preserve">2026/03 </v>
      </c>
      <c r="P1102">
        <f t="shared" si="107"/>
        <v>414</v>
      </c>
      <c r="Q1102" t="str">
        <f>VLOOKUP(J1102,'구매현황_2301-2603'!$E$2:$I$1312,5,0)</f>
        <v>Fiberwit Link Communication Co.,LTD</v>
      </c>
      <c r="R1102">
        <f>VLOOKUP(Q1102,리드타임!$B$3:$D$10,3,0)</f>
        <v>60</v>
      </c>
      <c r="S1102">
        <f t="shared" si="104"/>
        <v>542.25</v>
      </c>
    </row>
    <row r="1103" spans="1:19" ht="15.75">
      <c r="A1103" s="10">
        <v>1102</v>
      </c>
      <c r="B1103" s="32" t="s">
        <v>12</v>
      </c>
      <c r="C1103" s="32" t="s">
        <v>625</v>
      </c>
      <c r="D1103" s="32" t="s">
        <v>624</v>
      </c>
      <c r="E1103" s="32"/>
      <c r="F1103" s="4">
        <v>4</v>
      </c>
      <c r="G1103" s="10" t="str">
        <f t="shared" si="105"/>
        <v xml:space="preserve">2024/01 </v>
      </c>
      <c r="H1103" s="10">
        <f t="shared" si="102"/>
        <v>4</v>
      </c>
      <c r="J1103" t="s">
        <v>2544</v>
      </c>
      <c r="K1103" t="s">
        <v>299</v>
      </c>
      <c r="L1103" t="s">
        <v>2545</v>
      </c>
      <c r="M1103" s="8">
        <v>1409</v>
      </c>
      <c r="N1103" s="12">
        <f t="shared" si="103"/>
        <v>70.45</v>
      </c>
      <c r="O1103" t="str">
        <f t="shared" si="106"/>
        <v xml:space="preserve">2024/03 </v>
      </c>
      <c r="P1103">
        <f t="shared" si="107"/>
        <v>151</v>
      </c>
      <c r="Q1103" t="str">
        <f>VLOOKUP(J1103,'구매현황_2301-2603'!$E$2:$I$1312,5,0)</f>
        <v>Fiberwit Link Communication Co.,LTD</v>
      </c>
      <c r="R1103">
        <f>VLOOKUP(Q1103,리드타임!$B$3:$D$10,3,0)</f>
        <v>60</v>
      </c>
      <c r="S1103">
        <f t="shared" si="104"/>
        <v>211.35</v>
      </c>
    </row>
    <row r="1104" spans="1:19" ht="15.75">
      <c r="A1104" s="10">
        <v>1103</v>
      </c>
      <c r="B1104" s="32" t="s">
        <v>12</v>
      </c>
      <c r="C1104" s="32" t="s">
        <v>627</v>
      </c>
      <c r="D1104" s="32" t="s">
        <v>626</v>
      </c>
      <c r="E1104" s="32"/>
      <c r="F1104" s="4">
        <v>3</v>
      </c>
      <c r="G1104" s="10" t="str">
        <f t="shared" si="105"/>
        <v xml:space="preserve">2024/01 </v>
      </c>
      <c r="H1104" s="10">
        <f t="shared" si="102"/>
        <v>3</v>
      </c>
      <c r="J1104" t="s">
        <v>2546</v>
      </c>
      <c r="K1104" t="s">
        <v>299</v>
      </c>
      <c r="L1104" t="s">
        <v>2547</v>
      </c>
      <c r="M1104" s="8">
        <v>751</v>
      </c>
      <c r="N1104" s="12">
        <f t="shared" si="103"/>
        <v>37.549999999999997</v>
      </c>
      <c r="O1104" t="str">
        <f t="shared" si="106"/>
        <v xml:space="preserve">2024/01 </v>
      </c>
      <c r="P1104">
        <f t="shared" si="107"/>
        <v>150</v>
      </c>
      <c r="Q1104" t="str">
        <f>VLOOKUP(J1104,'구매현황_2301-2603'!$E$2:$I$1312,5,0)</f>
        <v>Fiberwit Link Communication Co.,LTD</v>
      </c>
      <c r="R1104">
        <f>VLOOKUP(Q1104,리드타임!$B$3:$D$10,3,0)</f>
        <v>60</v>
      </c>
      <c r="S1104">
        <f t="shared" si="104"/>
        <v>112.64999999999999</v>
      </c>
    </row>
    <row r="1105" spans="1:19" ht="15.75">
      <c r="A1105" s="10">
        <v>1104</v>
      </c>
      <c r="B1105" s="32" t="s">
        <v>12</v>
      </c>
      <c r="C1105" s="32" t="s">
        <v>631</v>
      </c>
      <c r="D1105" s="32" t="s">
        <v>630</v>
      </c>
      <c r="E1105" s="32" t="s">
        <v>632</v>
      </c>
      <c r="F1105" s="4">
        <v>42</v>
      </c>
      <c r="G1105" s="10" t="str">
        <f t="shared" si="105"/>
        <v xml:space="preserve">2025/12 </v>
      </c>
      <c r="H1105" s="10">
        <f t="shared" si="102"/>
        <v>894</v>
      </c>
      <c r="J1105" t="s">
        <v>2548</v>
      </c>
      <c r="K1105" t="s">
        <v>299</v>
      </c>
      <c r="L1105" t="s">
        <v>2549</v>
      </c>
      <c r="M1105" s="8">
        <v>612</v>
      </c>
      <c r="N1105" s="12">
        <f t="shared" si="103"/>
        <v>30.6</v>
      </c>
      <c r="O1105" t="str">
        <f t="shared" si="106"/>
        <v xml:space="preserve">2024/01 </v>
      </c>
      <c r="P1105">
        <f t="shared" si="107"/>
        <v>70</v>
      </c>
      <c r="Q1105" t="str">
        <f>VLOOKUP(J1105,'구매현황_2301-2603'!$E$2:$I$1312,5,0)</f>
        <v>Fiberwit Link Communication Co.,LTD</v>
      </c>
      <c r="R1105">
        <f>VLOOKUP(Q1105,리드타임!$B$3:$D$10,3,0)</f>
        <v>60</v>
      </c>
      <c r="S1105">
        <f t="shared" si="104"/>
        <v>91.8</v>
      </c>
    </row>
    <row r="1106" spans="1:19" ht="15.75">
      <c r="A1106" s="10">
        <v>1105</v>
      </c>
      <c r="B1106" s="32" t="s">
        <v>12</v>
      </c>
      <c r="C1106" s="32" t="s">
        <v>634</v>
      </c>
      <c r="D1106" s="32" t="s">
        <v>633</v>
      </c>
      <c r="E1106" s="32" t="s">
        <v>635</v>
      </c>
      <c r="F1106" s="4">
        <v>20</v>
      </c>
      <c r="G1106" s="10" t="str">
        <f t="shared" si="105"/>
        <v xml:space="preserve">2024/01 </v>
      </c>
      <c r="H1106" s="10">
        <f t="shared" si="102"/>
        <v>1460</v>
      </c>
      <c r="J1106" t="s">
        <v>2550</v>
      </c>
      <c r="K1106" t="s">
        <v>299</v>
      </c>
      <c r="L1106" t="s">
        <v>2551</v>
      </c>
      <c r="M1106" s="8">
        <v>2999</v>
      </c>
      <c r="N1106" s="12">
        <f t="shared" si="103"/>
        <v>149.94999999999999</v>
      </c>
      <c r="O1106" t="str">
        <f t="shared" si="106"/>
        <v xml:space="preserve">2024/07 </v>
      </c>
      <c r="P1106">
        <f t="shared" si="107"/>
        <v>260</v>
      </c>
      <c r="Q1106" t="str">
        <f>VLOOKUP(J1106,'구매현황_2301-2603'!$E$2:$I$1312,5,0)</f>
        <v>Fiberwit Link Communication Co.,LTD</v>
      </c>
      <c r="R1106">
        <f>VLOOKUP(Q1106,리드타임!$B$3:$D$10,3,0)</f>
        <v>60</v>
      </c>
      <c r="S1106">
        <f t="shared" si="104"/>
        <v>449.84999999999997</v>
      </c>
    </row>
    <row r="1107" spans="1:19" ht="15.75">
      <c r="A1107" s="10">
        <v>1106</v>
      </c>
      <c r="B1107" s="32" t="s">
        <v>12</v>
      </c>
      <c r="C1107" s="32" t="s">
        <v>638</v>
      </c>
      <c r="D1107" s="32" t="s">
        <v>352</v>
      </c>
      <c r="E1107" s="32" t="s">
        <v>639</v>
      </c>
      <c r="F1107" s="4">
        <v>1</v>
      </c>
      <c r="G1107" s="10" t="str">
        <f t="shared" si="105"/>
        <v xml:space="preserve">2025/12 </v>
      </c>
      <c r="H1107" s="10">
        <f t="shared" si="102"/>
        <v>1081</v>
      </c>
      <c r="J1107" t="s">
        <v>2552</v>
      </c>
      <c r="K1107" t="s">
        <v>299</v>
      </c>
      <c r="L1107" t="s">
        <v>2553</v>
      </c>
      <c r="M1107" s="8">
        <v>85</v>
      </c>
      <c r="N1107" s="12">
        <f t="shared" si="103"/>
        <v>4.25</v>
      </c>
      <c r="O1107" t="str">
        <f t="shared" si="106"/>
        <v xml:space="preserve">2024/03 </v>
      </c>
      <c r="P1107">
        <f t="shared" si="107"/>
        <v>14</v>
      </c>
      <c r="Q1107" t="e">
        <f>VLOOKUP(J1107,'구매현황_2301-2603'!$E$2:$I$1312,5,0)</f>
        <v>#N/A</v>
      </c>
      <c r="R1107" t="e">
        <f>VLOOKUP(Q1107,리드타임!$B$3:$D$10,3,0)</f>
        <v>#N/A</v>
      </c>
      <c r="S1107">
        <f t="shared" si="104"/>
        <v>19.125</v>
      </c>
    </row>
    <row r="1108" spans="1:19" ht="15.75">
      <c r="A1108" s="10">
        <v>1107</v>
      </c>
      <c r="B1108" s="32" t="s">
        <v>12</v>
      </c>
      <c r="C1108" s="32" t="s">
        <v>644</v>
      </c>
      <c r="D1108" s="32" t="s">
        <v>643</v>
      </c>
      <c r="E1108" s="32"/>
      <c r="F1108" s="4">
        <v>22</v>
      </c>
      <c r="G1108" s="10" t="str">
        <f t="shared" si="105"/>
        <v xml:space="preserve">2024/01 </v>
      </c>
      <c r="H1108" s="10">
        <f t="shared" si="102"/>
        <v>22</v>
      </c>
      <c r="J1108" t="s">
        <v>2554</v>
      </c>
      <c r="K1108" t="s">
        <v>299</v>
      </c>
      <c r="L1108" t="s">
        <v>2555</v>
      </c>
      <c r="M1108" s="8">
        <v>285</v>
      </c>
      <c r="N1108" s="12">
        <f t="shared" si="103"/>
        <v>14.25</v>
      </c>
      <c r="O1108" t="str">
        <f t="shared" si="106"/>
        <v xml:space="preserve">2024/01 </v>
      </c>
      <c r="P1108">
        <f t="shared" si="107"/>
        <v>55</v>
      </c>
      <c r="Q1108" t="str">
        <f>VLOOKUP(J1108,'구매현황_2301-2603'!$E$2:$I$1312,5,0)</f>
        <v>Fiberwit Link Communication Co.,LTD</v>
      </c>
      <c r="R1108">
        <f>VLOOKUP(Q1108,리드타임!$B$3:$D$10,3,0)</f>
        <v>60</v>
      </c>
      <c r="S1108">
        <f t="shared" si="104"/>
        <v>42.75</v>
      </c>
    </row>
    <row r="1109" spans="1:19" ht="15.75">
      <c r="A1109" s="10">
        <v>1108</v>
      </c>
      <c r="B1109" s="32" t="s">
        <v>12</v>
      </c>
      <c r="C1109" s="32" t="s">
        <v>645</v>
      </c>
      <c r="D1109" s="32" t="s">
        <v>358</v>
      </c>
      <c r="E1109" s="32" t="s">
        <v>646</v>
      </c>
      <c r="F1109" s="4">
        <v>1</v>
      </c>
      <c r="G1109" s="10" t="str">
        <f t="shared" si="105"/>
        <v xml:space="preserve">2025/11 </v>
      </c>
      <c r="H1109" s="10">
        <f t="shared" si="102"/>
        <v>470</v>
      </c>
      <c r="J1109" t="s">
        <v>2556</v>
      </c>
      <c r="K1109" t="s">
        <v>299</v>
      </c>
      <c r="L1109" t="s">
        <v>2557</v>
      </c>
      <c r="M1109" s="8">
        <v>726</v>
      </c>
      <c r="N1109" s="12">
        <f t="shared" si="103"/>
        <v>36.299999999999997</v>
      </c>
      <c r="O1109" t="str">
        <f t="shared" si="106"/>
        <v xml:space="preserve">2024/01 </v>
      </c>
      <c r="P1109">
        <f t="shared" si="107"/>
        <v>80</v>
      </c>
      <c r="Q1109" t="str">
        <f>VLOOKUP(J1109,'구매현황_2301-2603'!$E$2:$I$1312,5,0)</f>
        <v>Fiberwit Link Communication Co.,LTD</v>
      </c>
      <c r="R1109">
        <f>VLOOKUP(Q1109,리드타임!$B$3:$D$10,3,0)</f>
        <v>60</v>
      </c>
      <c r="S1109">
        <f t="shared" si="104"/>
        <v>108.89999999999999</v>
      </c>
    </row>
    <row r="1110" spans="1:19" ht="15.75">
      <c r="A1110" s="10">
        <v>1109</v>
      </c>
      <c r="B1110" s="32" t="s">
        <v>12</v>
      </c>
      <c r="C1110" s="32" t="s">
        <v>651</v>
      </c>
      <c r="D1110" s="32" t="s">
        <v>650</v>
      </c>
      <c r="E1110" s="32"/>
      <c r="F1110" s="4">
        <v>9</v>
      </c>
      <c r="G1110" s="10" t="str">
        <f t="shared" si="105"/>
        <v xml:space="preserve">2024/01 </v>
      </c>
      <c r="H1110" s="10">
        <f t="shared" si="102"/>
        <v>9</v>
      </c>
      <c r="J1110" t="s">
        <v>2558</v>
      </c>
      <c r="K1110" t="s">
        <v>2287</v>
      </c>
      <c r="L1110" t="s">
        <v>2454</v>
      </c>
      <c r="M1110" s="8">
        <v>10</v>
      </c>
      <c r="N1110" s="12">
        <f t="shared" si="103"/>
        <v>0.5</v>
      </c>
      <c r="O1110" t="str">
        <f t="shared" si="106"/>
        <v xml:space="preserve">2024/01 </v>
      </c>
      <c r="P1110">
        <f t="shared" si="107"/>
        <v>10</v>
      </c>
      <c r="Q1110" t="e">
        <f>VLOOKUP(J1110,'구매현황_2301-2603'!$E$2:$I$1312,5,0)</f>
        <v>#N/A</v>
      </c>
      <c r="R1110" t="e">
        <f>VLOOKUP(Q1110,리드타임!$B$3:$D$10,3,0)</f>
        <v>#N/A</v>
      </c>
      <c r="S1110">
        <f t="shared" si="104"/>
        <v>2.25</v>
      </c>
    </row>
    <row r="1111" spans="1:19" ht="15.75">
      <c r="A1111" s="10">
        <v>1110</v>
      </c>
      <c r="B1111" s="32" t="s">
        <v>12</v>
      </c>
      <c r="C1111" s="32" t="s">
        <v>655</v>
      </c>
      <c r="D1111" s="32" t="s">
        <v>654</v>
      </c>
      <c r="E1111" s="32" t="s">
        <v>656</v>
      </c>
      <c r="F1111" s="4">
        <v>204</v>
      </c>
      <c r="G1111" s="10" t="str">
        <f t="shared" si="105"/>
        <v xml:space="preserve">2024/11 </v>
      </c>
      <c r="H1111" s="10">
        <f t="shared" si="102"/>
        <v>4241</v>
      </c>
      <c r="J1111" t="s">
        <v>2560</v>
      </c>
      <c r="K1111" t="s">
        <v>299</v>
      </c>
      <c r="L1111" t="s">
        <v>2561</v>
      </c>
      <c r="M1111" s="8">
        <v>110</v>
      </c>
      <c r="N1111" s="12">
        <f t="shared" si="103"/>
        <v>5.5</v>
      </c>
      <c r="O1111" t="str">
        <f t="shared" si="106"/>
        <v xml:space="preserve">2024/01 </v>
      </c>
      <c r="P1111">
        <f t="shared" si="107"/>
        <v>50</v>
      </c>
      <c r="Q1111" t="e">
        <f>VLOOKUP(J1111,'구매현황_2301-2603'!$E$2:$I$1312,5,0)</f>
        <v>#N/A</v>
      </c>
      <c r="R1111" t="e">
        <f>VLOOKUP(Q1111,리드타임!$B$3:$D$10,3,0)</f>
        <v>#N/A</v>
      </c>
      <c r="S1111">
        <f t="shared" si="104"/>
        <v>24.750000000000004</v>
      </c>
    </row>
    <row r="1112" spans="1:19" ht="15.75">
      <c r="A1112" s="10">
        <v>1111</v>
      </c>
      <c r="B1112" s="32" t="s">
        <v>12</v>
      </c>
      <c r="C1112" s="32" t="s">
        <v>660</v>
      </c>
      <c r="D1112" s="32" t="s">
        <v>448</v>
      </c>
      <c r="E1112" s="32" t="s">
        <v>661</v>
      </c>
      <c r="F1112" s="4">
        <v>4</v>
      </c>
      <c r="G1112" s="10" t="str">
        <f t="shared" si="105"/>
        <v xml:space="preserve">2024/01 </v>
      </c>
      <c r="H1112" s="10">
        <f t="shared" si="102"/>
        <v>300</v>
      </c>
      <c r="J1112" t="s">
        <v>2562</v>
      </c>
      <c r="K1112" t="s">
        <v>299</v>
      </c>
      <c r="L1112" t="s">
        <v>2563</v>
      </c>
      <c r="M1112" s="8">
        <v>828</v>
      </c>
      <c r="N1112" s="12">
        <f t="shared" si="103"/>
        <v>41.4</v>
      </c>
      <c r="O1112" t="str">
        <f t="shared" si="106"/>
        <v xml:space="preserve">2024/01 </v>
      </c>
      <c r="P1112">
        <f t="shared" si="107"/>
        <v>100</v>
      </c>
      <c r="Q1112" t="e">
        <f>VLOOKUP(J1112,'구매현황_2301-2603'!$E$2:$I$1312,5,0)</f>
        <v>#N/A</v>
      </c>
      <c r="R1112" t="e">
        <f>VLOOKUP(Q1112,리드타임!$B$3:$D$10,3,0)</f>
        <v>#N/A</v>
      </c>
      <c r="S1112">
        <f t="shared" si="104"/>
        <v>186.29999999999998</v>
      </c>
    </row>
    <row r="1113" spans="1:19" ht="15.75">
      <c r="A1113" s="10">
        <v>1112</v>
      </c>
      <c r="B1113" s="32" t="s">
        <v>12</v>
      </c>
      <c r="C1113" s="32" t="s">
        <v>666</v>
      </c>
      <c r="D1113" s="32" t="s">
        <v>665</v>
      </c>
      <c r="E1113" s="32" t="s">
        <v>667</v>
      </c>
      <c r="F1113" s="4">
        <v>22</v>
      </c>
      <c r="G1113" s="10" t="str">
        <f t="shared" si="105"/>
        <v xml:space="preserve">2024/03 </v>
      </c>
      <c r="H1113" s="10">
        <f t="shared" si="102"/>
        <v>240</v>
      </c>
      <c r="J1113" t="s">
        <v>2564</v>
      </c>
      <c r="K1113" t="s">
        <v>299</v>
      </c>
      <c r="L1113" t="s">
        <v>2565</v>
      </c>
      <c r="M1113" s="8">
        <v>450</v>
      </c>
      <c r="N1113" s="12">
        <f t="shared" si="103"/>
        <v>22.5</v>
      </c>
      <c r="O1113" t="str">
        <f t="shared" si="106"/>
        <v xml:space="preserve">2024/01 </v>
      </c>
      <c r="P1113">
        <f t="shared" si="107"/>
        <v>220</v>
      </c>
      <c r="Q1113" t="e">
        <f>VLOOKUP(J1113,'구매현황_2301-2603'!$E$2:$I$1312,5,0)</f>
        <v>#N/A</v>
      </c>
      <c r="R1113" t="e">
        <f>VLOOKUP(Q1113,리드타임!$B$3:$D$10,3,0)</f>
        <v>#N/A</v>
      </c>
      <c r="S1113">
        <f t="shared" si="104"/>
        <v>101.25</v>
      </c>
    </row>
    <row r="1114" spans="1:19" ht="15.75">
      <c r="A1114" s="10">
        <v>1113</v>
      </c>
      <c r="B1114" s="32" t="s">
        <v>12</v>
      </c>
      <c r="C1114" s="32" t="s">
        <v>674</v>
      </c>
      <c r="D1114" s="32" t="s">
        <v>673</v>
      </c>
      <c r="E1114" s="32" t="s">
        <v>675</v>
      </c>
      <c r="F1114" s="4">
        <v>20</v>
      </c>
      <c r="G1114" s="10" t="str">
        <f t="shared" si="105"/>
        <v xml:space="preserve">2024/06 </v>
      </c>
      <c r="H1114" s="10">
        <f t="shared" si="102"/>
        <v>173</v>
      </c>
      <c r="J1114" t="s">
        <v>2566</v>
      </c>
      <c r="K1114" t="s">
        <v>307</v>
      </c>
      <c r="L1114" t="s">
        <v>2567</v>
      </c>
      <c r="M1114" s="8">
        <v>105</v>
      </c>
      <c r="N1114" s="12">
        <f t="shared" si="103"/>
        <v>5.25</v>
      </c>
      <c r="O1114" t="str">
        <f t="shared" si="106"/>
        <v xml:space="preserve">2024/01 </v>
      </c>
      <c r="P1114">
        <f t="shared" si="107"/>
        <v>30</v>
      </c>
      <c r="Q1114" t="e">
        <f>VLOOKUP(J1114,'구매현황_2301-2603'!$E$2:$I$1312,5,0)</f>
        <v>#N/A</v>
      </c>
      <c r="R1114" t="e">
        <f>VLOOKUP(Q1114,리드타임!$B$3:$D$10,3,0)</f>
        <v>#N/A</v>
      </c>
      <c r="S1114">
        <f t="shared" si="104"/>
        <v>23.625</v>
      </c>
    </row>
    <row r="1115" spans="1:19" ht="15.75">
      <c r="A1115" s="10">
        <v>1114</v>
      </c>
      <c r="B1115" s="32" t="s">
        <v>12</v>
      </c>
      <c r="C1115" s="32" t="s">
        <v>677</v>
      </c>
      <c r="D1115" s="32" t="s">
        <v>676</v>
      </c>
      <c r="E1115" s="32" t="s">
        <v>678</v>
      </c>
      <c r="F1115" s="4">
        <v>315</v>
      </c>
      <c r="G1115" s="10" t="str">
        <f t="shared" si="105"/>
        <v xml:space="preserve">2024/10 </v>
      </c>
      <c r="H1115" s="10">
        <f t="shared" si="102"/>
        <v>674</v>
      </c>
      <c r="J1115" t="s">
        <v>2568</v>
      </c>
      <c r="K1115" t="s">
        <v>307</v>
      </c>
      <c r="L1115" t="s">
        <v>2569</v>
      </c>
      <c r="M1115" s="8">
        <v>160</v>
      </c>
      <c r="N1115" s="12">
        <f t="shared" si="103"/>
        <v>8</v>
      </c>
      <c r="O1115" t="str">
        <f t="shared" si="106"/>
        <v xml:space="preserve">2024/01 </v>
      </c>
      <c r="P1115">
        <f t="shared" si="107"/>
        <v>30</v>
      </c>
      <c r="Q1115" t="e">
        <f>VLOOKUP(J1115,'구매현황_2301-2603'!$E$2:$I$1312,5,0)</f>
        <v>#N/A</v>
      </c>
      <c r="R1115" t="e">
        <f>VLOOKUP(Q1115,리드타임!$B$3:$D$10,3,0)</f>
        <v>#N/A</v>
      </c>
      <c r="S1115">
        <f t="shared" si="104"/>
        <v>36</v>
      </c>
    </row>
    <row r="1116" spans="1:19" ht="15.75">
      <c r="A1116" s="10">
        <v>1115</v>
      </c>
      <c r="B1116" s="32" t="s">
        <v>12</v>
      </c>
      <c r="C1116" s="32" t="s">
        <v>692</v>
      </c>
      <c r="D1116" s="32" t="s">
        <v>691</v>
      </c>
      <c r="E1116" s="32" t="s">
        <v>693</v>
      </c>
      <c r="F1116" s="4">
        <v>8</v>
      </c>
      <c r="G1116" s="10" t="str">
        <f t="shared" si="105"/>
        <v xml:space="preserve">2024/01 </v>
      </c>
      <c r="H1116" s="10">
        <f t="shared" si="102"/>
        <v>100</v>
      </c>
      <c r="J1116" t="s">
        <v>2570</v>
      </c>
      <c r="K1116" t="s">
        <v>307</v>
      </c>
      <c r="L1116" t="s">
        <v>2571</v>
      </c>
      <c r="M1116" s="8">
        <v>44</v>
      </c>
      <c r="N1116" s="12">
        <f t="shared" si="103"/>
        <v>2.2000000000000002</v>
      </c>
      <c r="O1116" t="str">
        <f t="shared" si="106"/>
        <v xml:space="preserve">2024/01 </v>
      </c>
      <c r="P1116">
        <f t="shared" si="107"/>
        <v>20</v>
      </c>
      <c r="Q1116" t="e">
        <f>VLOOKUP(J1116,'구매현황_2301-2603'!$E$2:$I$1312,5,0)</f>
        <v>#N/A</v>
      </c>
      <c r="R1116" t="e">
        <f>VLOOKUP(Q1116,리드타임!$B$3:$D$10,3,0)</f>
        <v>#N/A</v>
      </c>
      <c r="S1116">
        <f t="shared" si="104"/>
        <v>9.9000000000000021</v>
      </c>
    </row>
    <row r="1117" spans="1:19" ht="15.75">
      <c r="A1117" s="10">
        <v>1116</v>
      </c>
      <c r="B1117" s="32" t="s">
        <v>12</v>
      </c>
      <c r="C1117" s="32" t="s">
        <v>700</v>
      </c>
      <c r="D1117" s="32" t="s">
        <v>699</v>
      </c>
      <c r="E1117" s="32" t="s">
        <v>701</v>
      </c>
      <c r="F1117" s="4">
        <v>13</v>
      </c>
      <c r="G1117" s="10" t="str">
        <f t="shared" si="105"/>
        <v xml:space="preserve">2025/06 </v>
      </c>
      <c r="H1117" s="10">
        <f t="shared" si="102"/>
        <v>983</v>
      </c>
      <c r="J1117" t="s">
        <v>2572</v>
      </c>
      <c r="K1117" t="s">
        <v>307</v>
      </c>
      <c r="L1117" t="s">
        <v>2573</v>
      </c>
      <c r="M1117" s="8">
        <v>634</v>
      </c>
      <c r="N1117" s="12">
        <f t="shared" si="103"/>
        <v>31.7</v>
      </c>
      <c r="O1117" t="str">
        <f t="shared" si="106"/>
        <v xml:space="preserve">2024/01 </v>
      </c>
      <c r="P1117">
        <f t="shared" si="107"/>
        <v>100</v>
      </c>
      <c r="Q1117" t="str">
        <f>VLOOKUP(J1117,'구매현황_2301-2603'!$E$2:$I$1312,5,0)</f>
        <v>Fiberwit Link Communication Co.,LTD</v>
      </c>
      <c r="R1117">
        <f>VLOOKUP(Q1117,리드타임!$B$3:$D$10,3,0)</f>
        <v>60</v>
      </c>
      <c r="S1117">
        <f t="shared" si="104"/>
        <v>95.1</v>
      </c>
    </row>
    <row r="1118" spans="1:19" ht="15.75">
      <c r="A1118" s="10">
        <v>1117</v>
      </c>
      <c r="B1118" s="32" t="s">
        <v>12</v>
      </c>
      <c r="C1118" s="32" t="s">
        <v>703</v>
      </c>
      <c r="D1118" s="32" t="s">
        <v>702</v>
      </c>
      <c r="E1118" s="32" t="s">
        <v>704</v>
      </c>
      <c r="F1118" s="4">
        <v>15</v>
      </c>
      <c r="G1118" s="10" t="str">
        <f t="shared" si="105"/>
        <v xml:space="preserve">2024/01 </v>
      </c>
      <c r="H1118" s="10">
        <f t="shared" si="102"/>
        <v>150</v>
      </c>
      <c r="J1118" t="s">
        <v>2574</v>
      </c>
      <c r="K1118" t="s">
        <v>307</v>
      </c>
      <c r="L1118" t="s">
        <v>2575</v>
      </c>
      <c r="M1118" s="8">
        <v>40</v>
      </c>
      <c r="N1118" s="12">
        <f t="shared" si="103"/>
        <v>2</v>
      </c>
      <c r="O1118" t="str">
        <f t="shared" si="106"/>
        <v xml:space="preserve">2024/01 </v>
      </c>
      <c r="P1118">
        <f t="shared" si="107"/>
        <v>30</v>
      </c>
      <c r="Q1118" t="e">
        <f>VLOOKUP(J1118,'구매현황_2301-2603'!$E$2:$I$1312,5,0)</f>
        <v>#N/A</v>
      </c>
      <c r="R1118" t="e">
        <f>VLOOKUP(Q1118,리드타임!$B$3:$D$10,3,0)</f>
        <v>#N/A</v>
      </c>
      <c r="S1118">
        <f t="shared" si="104"/>
        <v>9</v>
      </c>
    </row>
    <row r="1119" spans="1:19" ht="15.75">
      <c r="A1119" s="10">
        <v>1118</v>
      </c>
      <c r="B1119" s="32" t="s">
        <v>12</v>
      </c>
      <c r="C1119" s="32" t="s">
        <v>707</v>
      </c>
      <c r="D1119" s="32" t="s">
        <v>706</v>
      </c>
      <c r="E1119" s="32"/>
      <c r="F1119" s="4">
        <v>1</v>
      </c>
      <c r="G1119" s="10" t="str">
        <f t="shared" si="105"/>
        <v xml:space="preserve">2024/01 </v>
      </c>
      <c r="H1119" s="10">
        <f t="shared" si="102"/>
        <v>10</v>
      </c>
      <c r="J1119" t="s">
        <v>2576</v>
      </c>
      <c r="K1119" t="s">
        <v>310</v>
      </c>
      <c r="L1119" t="s">
        <v>2577</v>
      </c>
      <c r="M1119" s="8">
        <v>901</v>
      </c>
      <c r="N1119" s="12">
        <f t="shared" si="103"/>
        <v>45.05</v>
      </c>
      <c r="O1119" t="str">
        <f t="shared" si="106"/>
        <v xml:space="preserve">2024/01 </v>
      </c>
      <c r="P1119">
        <f t="shared" si="107"/>
        <v>105</v>
      </c>
      <c r="Q1119" t="str">
        <f>VLOOKUP(J1119,'구매현황_2301-2603'!$E$2:$I$1312,5,0)</f>
        <v>Fiberwit Link Communication Co.,LTD</v>
      </c>
      <c r="R1119">
        <f>VLOOKUP(Q1119,리드타임!$B$3:$D$10,3,0)</f>
        <v>60</v>
      </c>
      <c r="S1119">
        <f t="shared" si="104"/>
        <v>135.15</v>
      </c>
    </row>
    <row r="1120" spans="1:19" ht="15.75">
      <c r="A1120" s="10">
        <v>1119</v>
      </c>
      <c r="B1120" s="32" t="s">
        <v>12</v>
      </c>
      <c r="C1120" s="32" t="s">
        <v>709</v>
      </c>
      <c r="D1120" s="32" t="s">
        <v>708</v>
      </c>
      <c r="E1120" s="32"/>
      <c r="F1120" s="4">
        <v>1</v>
      </c>
      <c r="G1120" s="10" t="str">
        <f t="shared" si="105"/>
        <v xml:space="preserve">2024/02 </v>
      </c>
      <c r="H1120" s="10">
        <f t="shared" si="102"/>
        <v>28</v>
      </c>
      <c r="J1120" t="s">
        <v>3786</v>
      </c>
      <c r="K1120" t="s">
        <v>310</v>
      </c>
      <c r="L1120" t="s">
        <v>2435</v>
      </c>
      <c r="M1120" s="8">
        <v>40</v>
      </c>
      <c r="N1120" s="12">
        <f t="shared" si="103"/>
        <v>2</v>
      </c>
      <c r="O1120" t="str">
        <f t="shared" si="106"/>
        <v xml:space="preserve">2024/01 </v>
      </c>
      <c r="P1120">
        <f t="shared" si="107"/>
        <v>30</v>
      </c>
      <c r="Q1120" t="e">
        <f>VLOOKUP(J1120,'구매현황_2301-2603'!$E$2:$I$1312,5,0)</f>
        <v>#N/A</v>
      </c>
      <c r="R1120" t="e">
        <f>VLOOKUP(Q1120,리드타임!$B$3:$D$10,3,0)</f>
        <v>#N/A</v>
      </c>
      <c r="S1120">
        <f t="shared" si="104"/>
        <v>9</v>
      </c>
    </row>
    <row r="1121" spans="1:19" ht="15.75">
      <c r="A1121" s="10">
        <v>1120</v>
      </c>
      <c r="B1121" s="32" t="s">
        <v>12</v>
      </c>
      <c r="C1121" s="32" t="s">
        <v>722</v>
      </c>
      <c r="D1121" s="32" t="s">
        <v>721</v>
      </c>
      <c r="E1121" s="32"/>
      <c r="F1121" s="4">
        <v>20</v>
      </c>
      <c r="G1121" s="10" t="str">
        <f t="shared" si="105"/>
        <v xml:space="preserve">2024/01 </v>
      </c>
      <c r="H1121" s="10">
        <f t="shared" si="102"/>
        <v>200</v>
      </c>
      <c r="J1121" t="s">
        <v>2578</v>
      </c>
      <c r="K1121" t="s">
        <v>310</v>
      </c>
      <c r="L1121" t="s">
        <v>2579</v>
      </c>
      <c r="M1121" s="8">
        <v>1932</v>
      </c>
      <c r="N1121" s="12">
        <f t="shared" si="103"/>
        <v>96.6</v>
      </c>
      <c r="O1121" t="str">
        <f t="shared" si="106"/>
        <v xml:space="preserve">2024/04 </v>
      </c>
      <c r="P1121">
        <f t="shared" si="107"/>
        <v>225</v>
      </c>
      <c r="Q1121" t="str">
        <f>VLOOKUP(J1121,'구매현황_2301-2603'!$E$2:$I$1312,5,0)</f>
        <v>Fiberwit Link Communication Co.,LTD</v>
      </c>
      <c r="R1121">
        <f>VLOOKUP(Q1121,리드타임!$B$3:$D$10,3,0)</f>
        <v>60</v>
      </c>
      <c r="S1121">
        <f t="shared" si="104"/>
        <v>289.8</v>
      </c>
    </row>
    <row r="1122" spans="1:19" ht="15.75">
      <c r="A1122" s="10">
        <v>1121</v>
      </c>
      <c r="B1122" s="32" t="s">
        <v>12</v>
      </c>
      <c r="C1122" s="32" t="s">
        <v>734</v>
      </c>
      <c r="D1122" s="32" t="s">
        <v>733</v>
      </c>
      <c r="E1122" s="32" t="s">
        <v>735</v>
      </c>
      <c r="F1122" s="4">
        <v>53</v>
      </c>
      <c r="G1122" s="10" t="str">
        <f t="shared" si="105"/>
        <v xml:space="preserve">2025/12 </v>
      </c>
      <c r="H1122" s="10">
        <f t="shared" si="102"/>
        <v>1289</v>
      </c>
      <c r="J1122" t="s">
        <v>2580</v>
      </c>
      <c r="K1122" t="s">
        <v>310</v>
      </c>
      <c r="L1122" t="s">
        <v>2581</v>
      </c>
      <c r="M1122" s="8">
        <v>1408</v>
      </c>
      <c r="N1122" s="12">
        <f t="shared" si="103"/>
        <v>70.400000000000006</v>
      </c>
      <c r="O1122" t="str">
        <f t="shared" si="106"/>
        <v xml:space="preserve">2024/05 </v>
      </c>
      <c r="P1122">
        <f t="shared" si="107"/>
        <v>206</v>
      </c>
      <c r="Q1122" t="str">
        <f>VLOOKUP(J1122,'구매현황_2301-2603'!$E$2:$I$1312,5,0)</f>
        <v>Fiberwit Link Communication Co.,LTD</v>
      </c>
      <c r="R1122">
        <f>VLOOKUP(Q1122,리드타임!$B$3:$D$10,3,0)</f>
        <v>60</v>
      </c>
      <c r="S1122">
        <f t="shared" si="104"/>
        <v>211.20000000000002</v>
      </c>
    </row>
    <row r="1123" spans="1:19" ht="15.75">
      <c r="A1123" s="10">
        <v>1122</v>
      </c>
      <c r="B1123" s="32" t="s">
        <v>12</v>
      </c>
      <c r="C1123" s="32" t="s">
        <v>737</v>
      </c>
      <c r="D1123" s="32" t="s">
        <v>736</v>
      </c>
      <c r="E1123" s="32" t="s">
        <v>738</v>
      </c>
      <c r="F1123" s="4">
        <v>100</v>
      </c>
      <c r="G1123" s="10" t="str">
        <f t="shared" si="105"/>
        <v xml:space="preserve">2025/11 </v>
      </c>
      <c r="H1123" s="10">
        <f t="shared" si="102"/>
        <v>2257</v>
      </c>
      <c r="J1123" t="s">
        <v>2582</v>
      </c>
      <c r="K1123" t="s">
        <v>310</v>
      </c>
      <c r="L1123" t="s">
        <v>2583</v>
      </c>
      <c r="M1123" s="8">
        <v>363</v>
      </c>
      <c r="N1123" s="12">
        <f t="shared" si="103"/>
        <v>18.149999999999999</v>
      </c>
      <c r="O1123" t="str">
        <f t="shared" si="106"/>
        <v xml:space="preserve">2024/02 </v>
      </c>
      <c r="P1123">
        <f t="shared" si="107"/>
        <v>53</v>
      </c>
      <c r="Q1123" t="str">
        <f>VLOOKUP(J1123,'구매현황_2301-2603'!$E$2:$I$1312,5,0)</f>
        <v>Fiberwit Link Communication Co.,LTD</v>
      </c>
      <c r="R1123">
        <f>VLOOKUP(Q1123,리드타임!$B$3:$D$10,3,0)</f>
        <v>60</v>
      </c>
      <c r="S1123">
        <f t="shared" si="104"/>
        <v>54.449999999999996</v>
      </c>
    </row>
    <row r="1124" spans="1:19" ht="15.75">
      <c r="A1124" s="10">
        <v>1123</v>
      </c>
      <c r="B1124" s="32" t="s">
        <v>12</v>
      </c>
      <c r="C1124" s="32" t="s">
        <v>745</v>
      </c>
      <c r="D1124" s="32" t="s">
        <v>744</v>
      </c>
      <c r="E1124" s="32" t="s">
        <v>746</v>
      </c>
      <c r="F1124" s="4">
        <v>53</v>
      </c>
      <c r="G1124" s="10" t="str">
        <f t="shared" si="105"/>
        <v xml:space="preserve">2025/03 </v>
      </c>
      <c r="H1124" s="10">
        <f t="shared" si="102"/>
        <v>750</v>
      </c>
      <c r="J1124" t="s">
        <v>2584</v>
      </c>
      <c r="K1124" t="s">
        <v>310</v>
      </c>
      <c r="L1124" t="s">
        <v>2585</v>
      </c>
      <c r="M1124" s="8">
        <v>288</v>
      </c>
      <c r="N1124" s="12">
        <f t="shared" si="103"/>
        <v>14.4</v>
      </c>
      <c r="O1124" t="str">
        <f t="shared" si="106"/>
        <v xml:space="preserve">2024/01 </v>
      </c>
      <c r="P1124">
        <f t="shared" si="107"/>
        <v>45</v>
      </c>
      <c r="Q1124" t="str">
        <f>VLOOKUP(J1124,'구매현황_2301-2603'!$E$2:$I$1312,5,0)</f>
        <v>Fiberwit Link Communication Co.,LTD</v>
      </c>
      <c r="R1124">
        <f>VLOOKUP(Q1124,리드타임!$B$3:$D$10,3,0)</f>
        <v>60</v>
      </c>
      <c r="S1124">
        <f t="shared" si="104"/>
        <v>43.199999999999996</v>
      </c>
    </row>
    <row r="1125" spans="1:19" ht="15.75">
      <c r="A1125" s="10">
        <v>1124</v>
      </c>
      <c r="B1125" s="32" t="s">
        <v>12</v>
      </c>
      <c r="C1125" s="32" t="s">
        <v>748</v>
      </c>
      <c r="D1125" s="32" t="s">
        <v>747</v>
      </c>
      <c r="E1125" s="32" t="s">
        <v>749</v>
      </c>
      <c r="F1125" s="4">
        <v>56</v>
      </c>
      <c r="G1125" s="10" t="str">
        <f t="shared" si="105"/>
        <v xml:space="preserve">2025/12 </v>
      </c>
      <c r="H1125" s="10">
        <f t="shared" si="102"/>
        <v>812</v>
      </c>
      <c r="J1125" t="s">
        <v>3787</v>
      </c>
      <c r="K1125" t="s">
        <v>310</v>
      </c>
      <c r="L1125" t="s">
        <v>2447</v>
      </c>
      <c r="M1125" s="8">
        <v>18</v>
      </c>
      <c r="N1125" s="12">
        <f t="shared" si="103"/>
        <v>0.9</v>
      </c>
      <c r="O1125" t="str">
        <f t="shared" si="106"/>
        <v xml:space="preserve">2024/01 </v>
      </c>
      <c r="P1125">
        <f t="shared" si="107"/>
        <v>10</v>
      </c>
      <c r="Q1125" t="e">
        <f>VLOOKUP(J1125,'구매현황_2301-2603'!$E$2:$I$1312,5,0)</f>
        <v>#N/A</v>
      </c>
      <c r="R1125" t="e">
        <f>VLOOKUP(Q1125,리드타임!$B$3:$D$10,3,0)</f>
        <v>#N/A</v>
      </c>
      <c r="S1125">
        <f t="shared" si="104"/>
        <v>4.05</v>
      </c>
    </row>
    <row r="1126" spans="1:19" ht="15.75">
      <c r="A1126" s="10">
        <v>1125</v>
      </c>
      <c r="B1126" s="32" t="s">
        <v>12</v>
      </c>
      <c r="C1126" s="32" t="s">
        <v>754</v>
      </c>
      <c r="D1126" s="32" t="s">
        <v>753</v>
      </c>
      <c r="E1126" s="32" t="s">
        <v>755</v>
      </c>
      <c r="F1126" s="4">
        <v>30</v>
      </c>
      <c r="G1126" s="10" t="str">
        <f t="shared" si="105"/>
        <v xml:space="preserve">2024/01 </v>
      </c>
      <c r="H1126" s="10">
        <f t="shared" si="102"/>
        <v>300</v>
      </c>
      <c r="J1126" t="s">
        <v>3788</v>
      </c>
      <c r="K1126" t="s">
        <v>310</v>
      </c>
      <c r="L1126" t="s">
        <v>3789</v>
      </c>
      <c r="M1126" s="8">
        <v>40</v>
      </c>
      <c r="N1126" s="12">
        <f t="shared" si="103"/>
        <v>2</v>
      </c>
      <c r="O1126" t="str">
        <f t="shared" si="106"/>
        <v xml:space="preserve">2024/01 </v>
      </c>
      <c r="P1126">
        <f t="shared" si="107"/>
        <v>30</v>
      </c>
      <c r="Q1126" t="e">
        <f>VLOOKUP(J1126,'구매현황_2301-2603'!$E$2:$I$1312,5,0)</f>
        <v>#N/A</v>
      </c>
      <c r="R1126" t="e">
        <f>VLOOKUP(Q1126,리드타임!$B$3:$D$10,3,0)</f>
        <v>#N/A</v>
      </c>
      <c r="S1126">
        <f t="shared" si="104"/>
        <v>9</v>
      </c>
    </row>
    <row r="1127" spans="1:19" ht="15.75">
      <c r="A1127" s="10">
        <v>1126</v>
      </c>
      <c r="B1127" s="32" t="s">
        <v>12</v>
      </c>
      <c r="C1127" s="32" t="s">
        <v>757</v>
      </c>
      <c r="D1127" s="32" t="s">
        <v>756</v>
      </c>
      <c r="E1127" s="32" t="s">
        <v>758</v>
      </c>
      <c r="F1127" s="4">
        <v>20</v>
      </c>
      <c r="G1127" s="10" t="str">
        <f t="shared" si="105"/>
        <v xml:space="preserve">2025/02 </v>
      </c>
      <c r="H1127" s="10">
        <f t="shared" si="102"/>
        <v>249</v>
      </c>
      <c r="J1127" t="s">
        <v>2586</v>
      </c>
      <c r="K1127" t="s">
        <v>310</v>
      </c>
      <c r="L1127" t="s">
        <v>2587</v>
      </c>
      <c r="M1127" s="8">
        <v>65</v>
      </c>
      <c r="N1127" s="12">
        <f t="shared" si="103"/>
        <v>3.25</v>
      </c>
      <c r="O1127" t="str">
        <f t="shared" si="106"/>
        <v xml:space="preserve">2024/01 </v>
      </c>
      <c r="P1127">
        <f t="shared" si="107"/>
        <v>20</v>
      </c>
      <c r="Q1127" t="str">
        <f>VLOOKUP(J1127,'구매현황_2301-2603'!$E$2:$I$1312,5,0)</f>
        <v>Fiberwit Link Communication Co.,LTD</v>
      </c>
      <c r="R1127">
        <f>VLOOKUP(Q1127,리드타임!$B$3:$D$10,3,0)</f>
        <v>60</v>
      </c>
      <c r="S1127">
        <f t="shared" si="104"/>
        <v>9.75</v>
      </c>
    </row>
    <row r="1128" spans="1:19" ht="15.75">
      <c r="A1128" s="10">
        <v>1127</v>
      </c>
      <c r="B1128" s="32" t="s">
        <v>12</v>
      </c>
      <c r="C1128" s="32" t="s">
        <v>760</v>
      </c>
      <c r="D1128" s="32" t="s">
        <v>759</v>
      </c>
      <c r="E1128" s="32" t="s">
        <v>761</v>
      </c>
      <c r="F1128" s="4">
        <v>153</v>
      </c>
      <c r="G1128" s="10" t="str">
        <f t="shared" si="105"/>
        <v xml:space="preserve">2026/04 </v>
      </c>
      <c r="H1128" s="10">
        <f t="shared" si="102"/>
        <v>708</v>
      </c>
      <c r="J1128" t="s">
        <v>3790</v>
      </c>
      <c r="K1128" t="s">
        <v>310</v>
      </c>
      <c r="L1128" t="s">
        <v>3791</v>
      </c>
      <c r="M1128" s="8">
        <v>75</v>
      </c>
      <c r="N1128" s="12">
        <f t="shared" si="103"/>
        <v>3.75</v>
      </c>
      <c r="O1128" t="str">
        <f t="shared" si="106"/>
        <v xml:space="preserve">2024/01 </v>
      </c>
      <c r="P1128">
        <f t="shared" si="107"/>
        <v>45</v>
      </c>
      <c r="Q1128" t="e">
        <f>VLOOKUP(J1128,'구매현황_2301-2603'!$E$2:$I$1312,5,0)</f>
        <v>#N/A</v>
      </c>
      <c r="R1128" t="e">
        <f>VLOOKUP(Q1128,리드타임!$B$3:$D$10,3,0)</f>
        <v>#N/A</v>
      </c>
      <c r="S1128">
        <f t="shared" si="104"/>
        <v>16.875</v>
      </c>
    </row>
    <row r="1129" spans="1:19" ht="15.75">
      <c r="A1129" s="10">
        <v>1128</v>
      </c>
      <c r="B1129" s="32" t="s">
        <v>12</v>
      </c>
      <c r="C1129" s="32" t="s">
        <v>774</v>
      </c>
      <c r="D1129" s="32" t="s">
        <v>773</v>
      </c>
      <c r="E1129" s="32" t="s">
        <v>775</v>
      </c>
      <c r="F1129" s="4">
        <v>50</v>
      </c>
      <c r="G1129" s="10" t="str">
        <f t="shared" si="105"/>
        <v xml:space="preserve">2025/12 </v>
      </c>
      <c r="H1129" s="10">
        <f t="shared" si="102"/>
        <v>1110</v>
      </c>
      <c r="J1129" t="s">
        <v>2588</v>
      </c>
      <c r="K1129" t="s">
        <v>312</v>
      </c>
      <c r="L1129" t="s">
        <v>2589</v>
      </c>
      <c r="M1129" s="8">
        <v>170</v>
      </c>
      <c r="N1129" s="12">
        <f t="shared" si="103"/>
        <v>8.5</v>
      </c>
      <c r="O1129" t="str">
        <f t="shared" si="106"/>
        <v xml:space="preserve">2024/01 </v>
      </c>
      <c r="P1129">
        <f t="shared" si="107"/>
        <v>50</v>
      </c>
      <c r="Q1129" t="str">
        <f>VLOOKUP(J1129,'구매현황_2301-2603'!$E$2:$I$1312,5,0)</f>
        <v>Fiberwit Link Communication Co.,LTD</v>
      </c>
      <c r="R1129">
        <f>VLOOKUP(Q1129,리드타임!$B$3:$D$10,3,0)</f>
        <v>60</v>
      </c>
      <c r="S1129">
        <f t="shared" si="104"/>
        <v>25.5</v>
      </c>
    </row>
    <row r="1130" spans="1:19" ht="15.75">
      <c r="A1130" s="10">
        <v>1129</v>
      </c>
      <c r="B1130" s="32" t="s">
        <v>12</v>
      </c>
      <c r="C1130" s="32" t="s">
        <v>782</v>
      </c>
      <c r="D1130" s="32" t="s">
        <v>781</v>
      </c>
      <c r="E1130" s="32" t="s">
        <v>783</v>
      </c>
      <c r="F1130" s="4">
        <v>50</v>
      </c>
      <c r="G1130" s="10" t="str">
        <f t="shared" si="105"/>
        <v xml:space="preserve">2025/08 </v>
      </c>
      <c r="H1130" s="10">
        <f t="shared" si="102"/>
        <v>402</v>
      </c>
      <c r="J1130" t="s">
        <v>2590</v>
      </c>
      <c r="K1130" t="s">
        <v>312</v>
      </c>
      <c r="L1130" t="s">
        <v>2591</v>
      </c>
      <c r="M1130" s="8">
        <v>625</v>
      </c>
      <c r="N1130" s="12">
        <f t="shared" si="103"/>
        <v>31.25</v>
      </c>
      <c r="O1130" t="str">
        <f t="shared" si="106"/>
        <v xml:space="preserve">2024/03 </v>
      </c>
      <c r="P1130">
        <f t="shared" si="107"/>
        <v>132</v>
      </c>
      <c r="Q1130" t="str">
        <f>VLOOKUP(J1130,'구매현황_2301-2603'!$E$2:$I$1312,5,0)</f>
        <v>Fiberwit Link Communication Co.,LTD</v>
      </c>
      <c r="R1130">
        <f>VLOOKUP(Q1130,리드타임!$B$3:$D$10,3,0)</f>
        <v>60</v>
      </c>
      <c r="S1130">
        <f t="shared" si="104"/>
        <v>93.75</v>
      </c>
    </row>
    <row r="1131" spans="1:19" ht="15.75">
      <c r="A1131" s="10">
        <v>1130</v>
      </c>
      <c r="B1131" s="32" t="s">
        <v>12</v>
      </c>
      <c r="C1131" s="32" t="s">
        <v>785</v>
      </c>
      <c r="D1131" s="32" t="s">
        <v>784</v>
      </c>
      <c r="E1131" s="32"/>
      <c r="F1131" s="4">
        <v>10</v>
      </c>
      <c r="G1131" s="10" t="str">
        <f t="shared" si="105"/>
        <v xml:space="preserve">2024/01 </v>
      </c>
      <c r="H1131" s="10">
        <f t="shared" si="102"/>
        <v>90</v>
      </c>
      <c r="J1131" t="s">
        <v>2592</v>
      </c>
      <c r="K1131" t="s">
        <v>312</v>
      </c>
      <c r="L1131" t="s">
        <v>2593</v>
      </c>
      <c r="M1131" s="8">
        <v>385</v>
      </c>
      <c r="N1131" s="12">
        <f t="shared" si="103"/>
        <v>19.25</v>
      </c>
      <c r="O1131" t="str">
        <f t="shared" si="106"/>
        <v xml:space="preserve">2024/05 </v>
      </c>
      <c r="P1131">
        <f t="shared" si="107"/>
        <v>145</v>
      </c>
      <c r="Q1131" t="str">
        <f>VLOOKUP(J1131,'구매현황_2301-2603'!$E$2:$I$1312,5,0)</f>
        <v>Fiberwit Link Communication Co.,LTD</v>
      </c>
      <c r="R1131">
        <f>VLOOKUP(Q1131,리드타임!$B$3:$D$10,3,0)</f>
        <v>60</v>
      </c>
      <c r="S1131">
        <f t="shared" si="104"/>
        <v>57.75</v>
      </c>
    </row>
    <row r="1132" spans="1:19" ht="15.75">
      <c r="A1132" s="10">
        <v>1131</v>
      </c>
      <c r="B1132" s="32" t="s">
        <v>12</v>
      </c>
      <c r="C1132" s="32" t="s">
        <v>787</v>
      </c>
      <c r="D1132" s="32" t="s">
        <v>786</v>
      </c>
      <c r="E1132" s="32" t="s">
        <v>788</v>
      </c>
      <c r="F1132" s="4">
        <v>20</v>
      </c>
      <c r="G1132" s="10" t="str">
        <f t="shared" si="105"/>
        <v xml:space="preserve">2024/01 </v>
      </c>
      <c r="H1132" s="10">
        <f t="shared" si="102"/>
        <v>154</v>
      </c>
      <c r="J1132" t="s">
        <v>2594</v>
      </c>
      <c r="K1132" t="s">
        <v>312</v>
      </c>
      <c r="L1132" t="s">
        <v>2595</v>
      </c>
      <c r="M1132" s="8">
        <v>208</v>
      </c>
      <c r="N1132" s="12">
        <f t="shared" si="103"/>
        <v>10.4</v>
      </c>
      <c r="O1132" t="str">
        <f t="shared" si="106"/>
        <v xml:space="preserve">2024/01 </v>
      </c>
      <c r="P1132">
        <f t="shared" si="107"/>
        <v>100</v>
      </c>
      <c r="Q1132" t="str">
        <f>VLOOKUP(J1132,'구매현황_2301-2603'!$E$2:$I$1312,5,0)</f>
        <v>Fiberwit Link Communication Co.,LTD</v>
      </c>
      <c r="R1132">
        <f>VLOOKUP(Q1132,리드타임!$B$3:$D$10,3,0)</f>
        <v>60</v>
      </c>
      <c r="S1132">
        <f t="shared" si="104"/>
        <v>31.200000000000003</v>
      </c>
    </row>
    <row r="1133" spans="1:19" ht="15.75">
      <c r="A1133" s="10">
        <v>1132</v>
      </c>
      <c r="B1133" s="32" t="s">
        <v>12</v>
      </c>
      <c r="C1133" s="32" t="s">
        <v>790</v>
      </c>
      <c r="D1133" s="32" t="s">
        <v>789</v>
      </c>
      <c r="E1133" s="32" t="s">
        <v>791</v>
      </c>
      <c r="F1133" s="4">
        <v>430</v>
      </c>
      <c r="G1133" s="10" t="str">
        <f t="shared" si="105"/>
        <v xml:space="preserve">2024/08 </v>
      </c>
      <c r="H1133" s="10">
        <f t="shared" si="102"/>
        <v>560</v>
      </c>
      <c r="J1133" t="s">
        <v>2596</v>
      </c>
      <c r="K1133" t="s">
        <v>314</v>
      </c>
      <c r="L1133" t="s">
        <v>2597</v>
      </c>
      <c r="M1133" s="8">
        <v>431</v>
      </c>
      <c r="N1133" s="12">
        <f t="shared" si="103"/>
        <v>21.55</v>
      </c>
      <c r="O1133" t="str">
        <f t="shared" si="106"/>
        <v xml:space="preserve">2024/02 </v>
      </c>
      <c r="P1133">
        <f t="shared" si="107"/>
        <v>65</v>
      </c>
      <c r="Q1133" t="str">
        <f>VLOOKUP(J1133,'구매현황_2301-2603'!$E$2:$I$1312,5,0)</f>
        <v>Fiberwit Link Communication Co.,LTD</v>
      </c>
      <c r="R1133">
        <f>VLOOKUP(Q1133,리드타임!$B$3:$D$10,3,0)</f>
        <v>60</v>
      </c>
      <c r="S1133">
        <f t="shared" si="104"/>
        <v>64.650000000000006</v>
      </c>
    </row>
    <row r="1134" spans="1:19" ht="15.75">
      <c r="A1134" s="10">
        <v>1133</v>
      </c>
      <c r="B1134" s="32" t="s">
        <v>12</v>
      </c>
      <c r="C1134" s="32" t="s">
        <v>797</v>
      </c>
      <c r="D1134" s="32" t="s">
        <v>796</v>
      </c>
      <c r="E1134" s="32" t="s">
        <v>798</v>
      </c>
      <c r="F1134" s="4">
        <v>4</v>
      </c>
      <c r="G1134" s="10" t="str">
        <f t="shared" si="105"/>
        <v xml:space="preserve">2024/03 </v>
      </c>
      <c r="H1134" s="10">
        <f t="shared" si="102"/>
        <v>51</v>
      </c>
      <c r="J1134" t="s">
        <v>2598</v>
      </c>
      <c r="K1134" t="s">
        <v>314</v>
      </c>
      <c r="L1134" t="s">
        <v>2599</v>
      </c>
      <c r="M1134" s="8">
        <v>339</v>
      </c>
      <c r="N1134" s="12">
        <f t="shared" si="103"/>
        <v>16.95</v>
      </c>
      <c r="O1134" t="str">
        <f t="shared" si="106"/>
        <v xml:space="preserve">2024/01 </v>
      </c>
      <c r="P1134">
        <f t="shared" si="107"/>
        <v>50</v>
      </c>
      <c r="Q1134" t="str">
        <f>VLOOKUP(J1134,'구매현황_2301-2603'!$E$2:$I$1312,5,0)</f>
        <v>Fiberwit Link Communication Co.,LTD</v>
      </c>
      <c r="R1134">
        <f>VLOOKUP(Q1134,리드타임!$B$3:$D$10,3,0)</f>
        <v>60</v>
      </c>
      <c r="S1134">
        <f t="shared" si="104"/>
        <v>50.849999999999994</v>
      </c>
    </row>
    <row r="1135" spans="1:19" ht="15.75">
      <c r="A1135" s="10">
        <v>1134</v>
      </c>
      <c r="B1135" s="32" t="s">
        <v>12</v>
      </c>
      <c r="C1135" s="32" t="s">
        <v>814</v>
      </c>
      <c r="D1135" s="32" t="s">
        <v>813</v>
      </c>
      <c r="E1135" s="32" t="s">
        <v>815</v>
      </c>
      <c r="F1135" s="4">
        <v>100</v>
      </c>
      <c r="G1135" s="10" t="str">
        <f t="shared" si="105"/>
        <v xml:space="preserve">2024/12 </v>
      </c>
      <c r="H1135" s="10">
        <f t="shared" si="102"/>
        <v>3000</v>
      </c>
      <c r="J1135" t="s">
        <v>2600</v>
      </c>
      <c r="K1135" t="s">
        <v>314</v>
      </c>
      <c r="L1135" t="s">
        <v>2601</v>
      </c>
      <c r="M1135" s="8">
        <v>77</v>
      </c>
      <c r="N1135" s="12">
        <f t="shared" si="103"/>
        <v>3.85</v>
      </c>
      <c r="O1135" t="str">
        <f t="shared" si="106"/>
        <v xml:space="preserve">2024/01 </v>
      </c>
      <c r="P1135">
        <f t="shared" si="107"/>
        <v>25</v>
      </c>
      <c r="Q1135" t="e">
        <f>VLOOKUP(J1135,'구매현황_2301-2603'!$E$2:$I$1312,5,0)</f>
        <v>#N/A</v>
      </c>
      <c r="R1135" t="e">
        <f>VLOOKUP(Q1135,리드타임!$B$3:$D$10,3,0)</f>
        <v>#N/A</v>
      </c>
      <c r="S1135">
        <f t="shared" si="104"/>
        <v>17.324999999999999</v>
      </c>
    </row>
    <row r="1136" spans="1:19" ht="15.75">
      <c r="A1136" s="10">
        <v>1135</v>
      </c>
      <c r="B1136" s="32" t="s">
        <v>12</v>
      </c>
      <c r="C1136" s="32" t="s">
        <v>817</v>
      </c>
      <c r="D1136" s="32" t="s">
        <v>816</v>
      </c>
      <c r="E1136" s="32" t="s">
        <v>818</v>
      </c>
      <c r="F1136" s="4">
        <v>60</v>
      </c>
      <c r="G1136" s="10" t="str">
        <f t="shared" si="105"/>
        <v xml:space="preserve">2024/01 </v>
      </c>
      <c r="H1136" s="10">
        <f t="shared" si="102"/>
        <v>300</v>
      </c>
      <c r="J1136" t="s">
        <v>2602</v>
      </c>
      <c r="K1136" t="s">
        <v>314</v>
      </c>
      <c r="L1136" t="s">
        <v>2603</v>
      </c>
      <c r="M1136" s="8">
        <v>118</v>
      </c>
      <c r="N1136" s="12">
        <f t="shared" si="103"/>
        <v>5.9</v>
      </c>
      <c r="O1136" t="str">
        <f t="shared" si="106"/>
        <v xml:space="preserve">2024/01 </v>
      </c>
      <c r="P1136">
        <f t="shared" si="107"/>
        <v>20</v>
      </c>
      <c r="Q1136" t="e">
        <f>VLOOKUP(J1136,'구매현황_2301-2603'!$E$2:$I$1312,5,0)</f>
        <v>#N/A</v>
      </c>
      <c r="R1136" t="e">
        <f>VLOOKUP(Q1136,리드타임!$B$3:$D$10,3,0)</f>
        <v>#N/A</v>
      </c>
      <c r="S1136">
        <f t="shared" si="104"/>
        <v>26.550000000000004</v>
      </c>
    </row>
    <row r="1137" spans="1:19" ht="15.75">
      <c r="A1137" s="10">
        <v>1136</v>
      </c>
      <c r="B1137" s="32" t="s">
        <v>12</v>
      </c>
      <c r="C1137" s="32" t="s">
        <v>820</v>
      </c>
      <c r="D1137" s="32" t="s">
        <v>819</v>
      </c>
      <c r="E1137" s="32" t="s">
        <v>821</v>
      </c>
      <c r="F1137" s="4">
        <v>20</v>
      </c>
      <c r="G1137" s="10" t="str">
        <f t="shared" si="105"/>
        <v xml:space="preserve">2024/10 </v>
      </c>
      <c r="H1137" s="10">
        <f t="shared" si="102"/>
        <v>510</v>
      </c>
      <c r="J1137" t="s">
        <v>2604</v>
      </c>
      <c r="K1137" t="s">
        <v>314</v>
      </c>
      <c r="L1137" t="s">
        <v>2605</v>
      </c>
      <c r="M1137" s="8">
        <v>2010</v>
      </c>
      <c r="N1137" s="12">
        <f t="shared" si="103"/>
        <v>100.5</v>
      </c>
      <c r="O1137" t="str">
        <f t="shared" si="106"/>
        <v xml:space="preserve">2024/07 </v>
      </c>
      <c r="P1137">
        <f t="shared" si="107"/>
        <v>360</v>
      </c>
      <c r="Q1137" t="str">
        <f>VLOOKUP(J1137,'구매현황_2301-2603'!$E$2:$I$1312,5,0)</f>
        <v>Fiberwit Link Communication Co.,LTD</v>
      </c>
      <c r="R1137">
        <f>VLOOKUP(Q1137,리드타임!$B$3:$D$10,3,0)</f>
        <v>60</v>
      </c>
      <c r="S1137">
        <f t="shared" si="104"/>
        <v>301.5</v>
      </c>
    </row>
    <row r="1138" spans="1:19" ht="15.75">
      <c r="A1138" s="10">
        <v>1137</v>
      </c>
      <c r="B1138" s="32" t="s">
        <v>12</v>
      </c>
      <c r="C1138" s="32" t="s">
        <v>823</v>
      </c>
      <c r="D1138" s="32" t="s">
        <v>822</v>
      </c>
      <c r="E1138" s="32" t="s">
        <v>824</v>
      </c>
      <c r="F1138" s="4">
        <v>2103</v>
      </c>
      <c r="G1138" s="10" t="str">
        <f t="shared" si="105"/>
        <v xml:space="preserve">2025/12 </v>
      </c>
      <c r="H1138" s="10">
        <f t="shared" si="102"/>
        <v>32271</v>
      </c>
      <c r="J1138" t="s">
        <v>2606</v>
      </c>
      <c r="K1138" t="s">
        <v>314</v>
      </c>
      <c r="L1138" t="s">
        <v>2607</v>
      </c>
      <c r="M1138" s="8">
        <v>6725</v>
      </c>
      <c r="N1138" s="12">
        <f t="shared" si="103"/>
        <v>336.25</v>
      </c>
      <c r="O1138" t="str">
        <f t="shared" si="106"/>
        <v xml:space="preserve">2024/05 </v>
      </c>
      <c r="P1138">
        <f t="shared" si="107"/>
        <v>705</v>
      </c>
      <c r="Q1138" t="str">
        <f>VLOOKUP(J1138,'구매현황_2301-2603'!$E$2:$I$1312,5,0)</f>
        <v>Fiberwit Link Communication Co.,LTD</v>
      </c>
      <c r="R1138">
        <f>VLOOKUP(Q1138,리드타임!$B$3:$D$10,3,0)</f>
        <v>60</v>
      </c>
      <c r="S1138">
        <f t="shared" si="104"/>
        <v>1008.75</v>
      </c>
    </row>
    <row r="1139" spans="1:19" ht="15.75">
      <c r="A1139" s="10">
        <v>1138</v>
      </c>
      <c r="B1139" s="32" t="s">
        <v>12</v>
      </c>
      <c r="C1139" s="32" t="s">
        <v>829</v>
      </c>
      <c r="D1139" s="32" t="s">
        <v>828</v>
      </c>
      <c r="E1139" s="32" t="s">
        <v>830</v>
      </c>
      <c r="F1139" s="4">
        <v>3</v>
      </c>
      <c r="G1139" s="10" t="str">
        <f t="shared" si="105"/>
        <v xml:space="preserve">2024/01 </v>
      </c>
      <c r="H1139" s="10">
        <f t="shared" si="102"/>
        <v>100</v>
      </c>
      <c r="J1139" t="s">
        <v>2608</v>
      </c>
      <c r="K1139" t="s">
        <v>314</v>
      </c>
      <c r="L1139" t="s">
        <v>2609</v>
      </c>
      <c r="M1139" s="8">
        <v>120</v>
      </c>
      <c r="N1139" s="12">
        <f t="shared" si="103"/>
        <v>6</v>
      </c>
      <c r="O1139" t="str">
        <f t="shared" si="106"/>
        <v xml:space="preserve">2024/01 </v>
      </c>
      <c r="P1139">
        <f t="shared" si="107"/>
        <v>60</v>
      </c>
      <c r="Q1139" t="e">
        <f>VLOOKUP(J1139,'구매현황_2301-2603'!$E$2:$I$1312,5,0)</f>
        <v>#N/A</v>
      </c>
      <c r="R1139" t="e">
        <f>VLOOKUP(Q1139,리드타임!$B$3:$D$10,3,0)</f>
        <v>#N/A</v>
      </c>
      <c r="S1139">
        <f t="shared" si="104"/>
        <v>27</v>
      </c>
    </row>
    <row r="1140" spans="1:19" ht="15.75">
      <c r="A1140" s="10">
        <v>1139</v>
      </c>
      <c r="B1140" s="32" t="s">
        <v>12</v>
      </c>
      <c r="C1140" s="32" t="s">
        <v>838</v>
      </c>
      <c r="D1140" s="32" t="s">
        <v>837</v>
      </c>
      <c r="E1140" s="32" t="s">
        <v>839</v>
      </c>
      <c r="F1140" s="4">
        <v>200</v>
      </c>
      <c r="G1140" s="10" t="str">
        <f t="shared" si="105"/>
        <v xml:space="preserve">2024/01 </v>
      </c>
      <c r="H1140" s="10">
        <f t="shared" si="102"/>
        <v>200</v>
      </c>
      <c r="J1140" t="s">
        <v>2610</v>
      </c>
      <c r="K1140" t="s">
        <v>314</v>
      </c>
      <c r="L1140" t="s">
        <v>2611</v>
      </c>
      <c r="M1140" s="8">
        <v>287</v>
      </c>
      <c r="N1140" s="12">
        <f t="shared" si="103"/>
        <v>14.35</v>
      </c>
      <c r="O1140" t="str">
        <f t="shared" si="106"/>
        <v xml:space="preserve">2024/01 </v>
      </c>
      <c r="P1140">
        <f t="shared" si="107"/>
        <v>60</v>
      </c>
      <c r="Q1140" t="str">
        <f>VLOOKUP(J1140,'구매현황_2301-2603'!$E$2:$I$1312,5,0)</f>
        <v>Fiberwit Link Communication Co.,LTD</v>
      </c>
      <c r="R1140">
        <f>VLOOKUP(Q1140,리드타임!$B$3:$D$10,3,0)</f>
        <v>60</v>
      </c>
      <c r="S1140">
        <f t="shared" si="104"/>
        <v>43.050000000000004</v>
      </c>
    </row>
    <row r="1141" spans="1:19" ht="15.75">
      <c r="A1141" s="10">
        <v>1140</v>
      </c>
      <c r="B1141" s="32" t="s">
        <v>12</v>
      </c>
      <c r="C1141" s="32" t="s">
        <v>847</v>
      </c>
      <c r="D1141" s="32" t="s">
        <v>846</v>
      </c>
      <c r="E1141" s="32"/>
      <c r="F1141" s="4">
        <v>4</v>
      </c>
      <c r="G1141" s="10" t="str">
        <f t="shared" si="105"/>
        <v xml:space="preserve">2024/01 </v>
      </c>
      <c r="H1141" s="10">
        <f t="shared" si="102"/>
        <v>100</v>
      </c>
      <c r="J1141" t="s">
        <v>2612</v>
      </c>
      <c r="K1141" t="s">
        <v>314</v>
      </c>
      <c r="L1141" t="s">
        <v>2613</v>
      </c>
      <c r="M1141" s="8">
        <v>100</v>
      </c>
      <c r="N1141" s="12">
        <f t="shared" si="103"/>
        <v>5</v>
      </c>
      <c r="O1141" t="str">
        <f t="shared" si="106"/>
        <v xml:space="preserve">2024/01 </v>
      </c>
      <c r="P1141">
        <f t="shared" si="107"/>
        <v>40</v>
      </c>
      <c r="Q1141" t="e">
        <f>VLOOKUP(J1141,'구매현황_2301-2603'!$E$2:$I$1312,5,0)</f>
        <v>#N/A</v>
      </c>
      <c r="R1141" t="e">
        <f>VLOOKUP(Q1141,리드타임!$B$3:$D$10,3,0)</f>
        <v>#N/A</v>
      </c>
      <c r="S1141">
        <f t="shared" si="104"/>
        <v>22.5</v>
      </c>
    </row>
    <row r="1142" spans="1:19" ht="15.75">
      <c r="A1142" s="10">
        <v>1141</v>
      </c>
      <c r="B1142" s="32" t="s">
        <v>12</v>
      </c>
      <c r="C1142" s="32" t="s">
        <v>849</v>
      </c>
      <c r="D1142" s="32" t="s">
        <v>848</v>
      </c>
      <c r="E1142" s="32" t="s">
        <v>850</v>
      </c>
      <c r="F1142" s="4">
        <v>2</v>
      </c>
      <c r="G1142" s="10" t="str">
        <f t="shared" si="105"/>
        <v xml:space="preserve">2024/01 </v>
      </c>
      <c r="H1142" s="10">
        <f t="shared" si="102"/>
        <v>8</v>
      </c>
      <c r="J1142" t="s">
        <v>2614</v>
      </c>
      <c r="K1142" t="s">
        <v>318</v>
      </c>
      <c r="L1142" t="s">
        <v>2615</v>
      </c>
      <c r="M1142" s="8">
        <v>2036</v>
      </c>
      <c r="N1142" s="12">
        <f t="shared" si="103"/>
        <v>101.8</v>
      </c>
      <c r="O1142" t="str">
        <f t="shared" si="106"/>
        <v xml:space="preserve">2024/04 </v>
      </c>
      <c r="P1142">
        <f t="shared" si="107"/>
        <v>210</v>
      </c>
      <c r="Q1142" t="str">
        <f>VLOOKUP(J1142,'구매현황_2301-2603'!$E$2:$I$1312,5,0)</f>
        <v>Fiberwit Link Communication Co.,LTD</v>
      </c>
      <c r="R1142">
        <f>VLOOKUP(Q1142,리드타임!$B$3:$D$10,3,0)</f>
        <v>60</v>
      </c>
      <c r="S1142">
        <f t="shared" si="104"/>
        <v>305.39999999999998</v>
      </c>
    </row>
    <row r="1143" spans="1:19" ht="15.75">
      <c r="A1143" s="10">
        <v>1142</v>
      </c>
      <c r="B1143" s="32" t="s">
        <v>12</v>
      </c>
      <c r="C1143" s="32" t="s">
        <v>855</v>
      </c>
      <c r="D1143" s="32" t="s">
        <v>854</v>
      </c>
      <c r="E1143" s="32" t="s">
        <v>856</v>
      </c>
      <c r="F1143" s="4">
        <v>206</v>
      </c>
      <c r="G1143" s="10" t="str">
        <f t="shared" si="105"/>
        <v xml:space="preserve">2025/12 </v>
      </c>
      <c r="H1143" s="10">
        <f t="shared" si="102"/>
        <v>868</v>
      </c>
      <c r="J1143" t="s">
        <v>2616</v>
      </c>
      <c r="K1143" t="s">
        <v>318</v>
      </c>
      <c r="L1143" t="s">
        <v>2617</v>
      </c>
      <c r="M1143" s="8">
        <v>1033</v>
      </c>
      <c r="N1143" s="12">
        <f t="shared" si="103"/>
        <v>51.65</v>
      </c>
      <c r="O1143" t="str">
        <f t="shared" si="106"/>
        <v xml:space="preserve">2024/01 </v>
      </c>
      <c r="P1143">
        <f t="shared" si="107"/>
        <v>120</v>
      </c>
      <c r="Q1143" t="str">
        <f>VLOOKUP(J1143,'구매현황_2301-2603'!$E$2:$I$1312,5,0)</f>
        <v>Fiberwit Link Communication Co.,LTD</v>
      </c>
      <c r="R1143">
        <f>VLOOKUP(Q1143,리드타임!$B$3:$D$10,3,0)</f>
        <v>60</v>
      </c>
      <c r="S1143">
        <f t="shared" si="104"/>
        <v>154.94999999999999</v>
      </c>
    </row>
    <row r="1144" spans="1:19" ht="15.75">
      <c r="A1144" s="10">
        <v>1143</v>
      </c>
      <c r="B1144" s="32" t="s">
        <v>12</v>
      </c>
      <c r="C1144" s="32" t="s">
        <v>858</v>
      </c>
      <c r="D1144" s="32" t="s">
        <v>857</v>
      </c>
      <c r="E1144" s="32" t="s">
        <v>859</v>
      </c>
      <c r="F1144" s="4">
        <v>30</v>
      </c>
      <c r="G1144" s="10" t="str">
        <f t="shared" si="105"/>
        <v xml:space="preserve">2024/10 </v>
      </c>
      <c r="H1144" s="10">
        <f t="shared" si="102"/>
        <v>527</v>
      </c>
      <c r="J1144" t="s">
        <v>2618</v>
      </c>
      <c r="K1144" t="s">
        <v>318</v>
      </c>
      <c r="L1144" t="s">
        <v>2619</v>
      </c>
      <c r="M1144" s="8">
        <v>1722</v>
      </c>
      <c r="N1144" s="12">
        <f t="shared" si="103"/>
        <v>86.1</v>
      </c>
      <c r="O1144" t="str">
        <f t="shared" si="106"/>
        <v xml:space="preserve">2025/03 </v>
      </c>
      <c r="P1144">
        <f t="shared" si="107"/>
        <v>410</v>
      </c>
      <c r="Q1144" t="str">
        <f>VLOOKUP(J1144,'구매현황_2301-2603'!$E$2:$I$1312,5,0)</f>
        <v>Fiberwit Link Communication Co.,LTD</v>
      </c>
      <c r="R1144">
        <f>VLOOKUP(Q1144,리드타임!$B$3:$D$10,3,0)</f>
        <v>60</v>
      </c>
      <c r="S1144">
        <f t="shared" si="104"/>
        <v>258.29999999999995</v>
      </c>
    </row>
    <row r="1145" spans="1:19" ht="15.75">
      <c r="A1145" s="10">
        <v>1144</v>
      </c>
      <c r="B1145" s="32" t="s">
        <v>12</v>
      </c>
      <c r="C1145" s="32" t="s">
        <v>870</v>
      </c>
      <c r="D1145" s="32" t="s">
        <v>869</v>
      </c>
      <c r="E1145" s="32" t="s">
        <v>871</v>
      </c>
      <c r="F1145" s="4">
        <v>50</v>
      </c>
      <c r="G1145" s="10" t="str">
        <f t="shared" si="105"/>
        <v xml:space="preserve">2024/01 </v>
      </c>
      <c r="H1145" s="10">
        <f t="shared" si="102"/>
        <v>50</v>
      </c>
      <c r="J1145" t="s">
        <v>2620</v>
      </c>
      <c r="K1145" t="s">
        <v>318</v>
      </c>
      <c r="L1145" t="s">
        <v>2621</v>
      </c>
      <c r="M1145" s="8">
        <v>391</v>
      </c>
      <c r="N1145" s="12">
        <f t="shared" si="103"/>
        <v>19.55</v>
      </c>
      <c r="O1145" t="str">
        <f t="shared" si="106"/>
        <v xml:space="preserve">2024/01 </v>
      </c>
      <c r="P1145">
        <f t="shared" si="107"/>
        <v>60</v>
      </c>
      <c r="Q1145" t="e">
        <f>VLOOKUP(J1145,'구매현황_2301-2603'!$E$2:$I$1312,5,0)</f>
        <v>#N/A</v>
      </c>
      <c r="R1145" t="e">
        <f>VLOOKUP(Q1145,리드타임!$B$3:$D$10,3,0)</f>
        <v>#N/A</v>
      </c>
      <c r="S1145">
        <f t="shared" si="104"/>
        <v>87.975000000000009</v>
      </c>
    </row>
    <row r="1146" spans="1:19" ht="15.75">
      <c r="A1146" s="10">
        <v>1145</v>
      </c>
      <c r="B1146" s="32" t="s">
        <v>12</v>
      </c>
      <c r="C1146" s="32" t="s">
        <v>873</v>
      </c>
      <c r="D1146" s="32" t="s">
        <v>872</v>
      </c>
      <c r="E1146" s="32" t="s">
        <v>874</v>
      </c>
      <c r="F1146" s="4">
        <v>60</v>
      </c>
      <c r="G1146" s="10" t="str">
        <f t="shared" si="105"/>
        <v xml:space="preserve">2024/01 </v>
      </c>
      <c r="H1146" s="10">
        <f t="shared" si="102"/>
        <v>60</v>
      </c>
      <c r="J1146" t="s">
        <v>2622</v>
      </c>
      <c r="K1146" t="s">
        <v>318</v>
      </c>
      <c r="L1146" t="s">
        <v>2623</v>
      </c>
      <c r="M1146" s="8">
        <v>37</v>
      </c>
      <c r="N1146" s="12">
        <f t="shared" si="103"/>
        <v>1.85</v>
      </c>
      <c r="O1146" t="str">
        <f t="shared" si="106"/>
        <v xml:space="preserve">2024/01 </v>
      </c>
      <c r="P1146">
        <f t="shared" si="107"/>
        <v>23</v>
      </c>
      <c r="Q1146" t="e">
        <f>VLOOKUP(J1146,'구매현황_2301-2603'!$E$2:$I$1312,5,0)</f>
        <v>#N/A</v>
      </c>
      <c r="R1146" t="e">
        <f>VLOOKUP(Q1146,리드타임!$B$3:$D$10,3,0)</f>
        <v>#N/A</v>
      </c>
      <c r="S1146">
        <f t="shared" si="104"/>
        <v>8.3249999999999993</v>
      </c>
    </row>
    <row r="1147" spans="1:19" ht="15.75">
      <c r="A1147" s="10">
        <v>1146</v>
      </c>
      <c r="B1147" s="32" t="s">
        <v>12</v>
      </c>
      <c r="C1147" s="32" t="s">
        <v>936</v>
      </c>
      <c r="D1147" s="32" t="s">
        <v>935</v>
      </c>
      <c r="E1147" s="32"/>
      <c r="F1147" s="4">
        <v>50</v>
      </c>
      <c r="G1147" s="10" t="str">
        <f t="shared" si="105"/>
        <v xml:space="preserve">2024/01 </v>
      </c>
      <c r="H1147" s="10">
        <f t="shared" si="102"/>
        <v>50</v>
      </c>
      <c r="J1147" t="s">
        <v>2624</v>
      </c>
      <c r="K1147" t="s">
        <v>318</v>
      </c>
      <c r="L1147" t="s">
        <v>2625</v>
      </c>
      <c r="M1147" s="8">
        <v>1210</v>
      </c>
      <c r="N1147" s="12">
        <f t="shared" si="103"/>
        <v>60.5</v>
      </c>
      <c r="O1147" t="str">
        <f t="shared" si="106"/>
        <v xml:space="preserve">2024/01 </v>
      </c>
      <c r="P1147">
        <f t="shared" si="107"/>
        <v>130</v>
      </c>
      <c r="Q1147" t="str">
        <f>VLOOKUP(J1147,'구매현황_2301-2603'!$E$2:$I$1312,5,0)</f>
        <v>Fiberwit Link Communication Co.,LTD</v>
      </c>
      <c r="R1147">
        <f>VLOOKUP(Q1147,리드타임!$B$3:$D$10,3,0)</f>
        <v>60</v>
      </c>
      <c r="S1147">
        <f t="shared" si="104"/>
        <v>181.5</v>
      </c>
    </row>
    <row r="1148" spans="1:19" ht="15.75">
      <c r="A1148" s="10">
        <v>1147</v>
      </c>
      <c r="B1148" s="32" t="s">
        <v>12</v>
      </c>
      <c r="C1148" s="32" t="s">
        <v>954</v>
      </c>
      <c r="D1148" s="32" t="s">
        <v>363</v>
      </c>
      <c r="E1148" s="32" t="s">
        <v>955</v>
      </c>
      <c r="F1148" s="4">
        <v>50</v>
      </c>
      <c r="G1148" s="10" t="str">
        <f t="shared" si="105"/>
        <v xml:space="preserve">2024/01 </v>
      </c>
      <c r="H1148" s="10">
        <f t="shared" si="102"/>
        <v>60</v>
      </c>
      <c r="J1148" t="s">
        <v>2626</v>
      </c>
      <c r="K1148" t="s">
        <v>318</v>
      </c>
      <c r="L1148" t="s">
        <v>2627</v>
      </c>
      <c r="M1148" s="8">
        <v>117</v>
      </c>
      <c r="N1148" s="12">
        <f t="shared" si="103"/>
        <v>5.85</v>
      </c>
      <c r="O1148" t="str">
        <f t="shared" si="106"/>
        <v xml:space="preserve">2024/01 </v>
      </c>
      <c r="P1148">
        <f t="shared" si="107"/>
        <v>35</v>
      </c>
      <c r="Q1148" t="e">
        <f>VLOOKUP(J1148,'구매현황_2301-2603'!$E$2:$I$1312,5,0)</f>
        <v>#N/A</v>
      </c>
      <c r="R1148" t="e">
        <f>VLOOKUP(Q1148,리드타임!$B$3:$D$10,3,0)</f>
        <v>#N/A</v>
      </c>
      <c r="S1148">
        <f t="shared" si="104"/>
        <v>26.324999999999999</v>
      </c>
    </row>
    <row r="1149" spans="1:19" ht="15.75">
      <c r="A1149" s="10">
        <v>1148</v>
      </c>
      <c r="B1149" s="32" t="s">
        <v>12</v>
      </c>
      <c r="C1149" s="32" t="s">
        <v>956</v>
      </c>
      <c r="D1149" s="32" t="s">
        <v>366</v>
      </c>
      <c r="E1149" s="32" t="s">
        <v>957</v>
      </c>
      <c r="F1149" s="4">
        <v>50</v>
      </c>
      <c r="G1149" s="10" t="str">
        <f t="shared" si="105"/>
        <v xml:space="preserve">2024/01 </v>
      </c>
      <c r="H1149" s="10">
        <f t="shared" si="102"/>
        <v>50</v>
      </c>
      <c r="J1149" t="s">
        <v>2628</v>
      </c>
      <c r="K1149" t="s">
        <v>318</v>
      </c>
      <c r="L1149" t="s">
        <v>2629</v>
      </c>
      <c r="M1149" s="8">
        <v>6979</v>
      </c>
      <c r="N1149" s="12">
        <f t="shared" si="103"/>
        <v>348.95</v>
      </c>
      <c r="O1149" t="str">
        <f t="shared" si="106"/>
        <v xml:space="preserve">2024/08 </v>
      </c>
      <c r="P1149">
        <f t="shared" si="107"/>
        <v>600</v>
      </c>
      <c r="Q1149" t="str">
        <f>VLOOKUP(J1149,'구매현황_2301-2603'!$E$2:$I$1312,5,0)</f>
        <v>Fiberwit Link Communication Co.,LTD</v>
      </c>
      <c r="R1149">
        <f>VLOOKUP(Q1149,리드타임!$B$3:$D$10,3,0)</f>
        <v>60</v>
      </c>
      <c r="S1149">
        <f t="shared" si="104"/>
        <v>1046.8499999999999</v>
      </c>
    </row>
    <row r="1150" spans="1:19" ht="15.75">
      <c r="A1150" s="10">
        <v>1149</v>
      </c>
      <c r="B1150" s="32" t="s">
        <v>12</v>
      </c>
      <c r="C1150" s="32" t="s">
        <v>958</v>
      </c>
      <c r="D1150" s="32" t="s">
        <v>352</v>
      </c>
      <c r="E1150" s="32" t="s">
        <v>959</v>
      </c>
      <c r="F1150" s="4">
        <v>50</v>
      </c>
      <c r="G1150" s="10" t="str">
        <f t="shared" si="105"/>
        <v xml:space="preserve">2024/01 </v>
      </c>
      <c r="H1150" s="10">
        <f t="shared" si="102"/>
        <v>100</v>
      </c>
      <c r="J1150" t="s">
        <v>2630</v>
      </c>
      <c r="K1150" t="s">
        <v>318</v>
      </c>
      <c r="L1150" t="s">
        <v>2631</v>
      </c>
      <c r="M1150" s="8">
        <v>370</v>
      </c>
      <c r="N1150" s="12">
        <f t="shared" si="103"/>
        <v>18.5</v>
      </c>
      <c r="O1150" t="str">
        <f t="shared" si="106"/>
        <v xml:space="preserve">2024/01 </v>
      </c>
      <c r="P1150">
        <f t="shared" si="107"/>
        <v>100</v>
      </c>
      <c r="Q1150" t="str">
        <f>VLOOKUP(J1150,'구매현황_2301-2603'!$E$2:$I$1312,5,0)</f>
        <v>Fiberwit Link Communication Co.,LTD</v>
      </c>
      <c r="R1150">
        <f>VLOOKUP(Q1150,리드타임!$B$3:$D$10,3,0)</f>
        <v>60</v>
      </c>
      <c r="S1150">
        <f t="shared" si="104"/>
        <v>55.5</v>
      </c>
    </row>
    <row r="1151" spans="1:19" ht="15.75">
      <c r="A1151" s="10">
        <v>1150</v>
      </c>
      <c r="B1151" s="32" t="s">
        <v>12</v>
      </c>
      <c r="C1151" s="32" t="s">
        <v>965</v>
      </c>
      <c r="D1151" s="32" t="s">
        <v>964</v>
      </c>
      <c r="E1151" s="32"/>
      <c r="F1151" s="4">
        <v>4</v>
      </c>
      <c r="G1151" s="10" t="str">
        <f t="shared" si="105"/>
        <v xml:space="preserve">2024/01 </v>
      </c>
      <c r="H1151" s="10">
        <f t="shared" si="102"/>
        <v>8</v>
      </c>
      <c r="J1151" t="s">
        <v>2632</v>
      </c>
      <c r="K1151" t="s">
        <v>318</v>
      </c>
      <c r="L1151" t="s">
        <v>2633</v>
      </c>
      <c r="M1151" s="8">
        <v>1364</v>
      </c>
      <c r="N1151" s="12">
        <f t="shared" si="103"/>
        <v>68.2</v>
      </c>
      <c r="O1151" t="str">
        <f t="shared" si="106"/>
        <v xml:space="preserve">2024/06 </v>
      </c>
      <c r="P1151">
        <f t="shared" si="107"/>
        <v>184</v>
      </c>
      <c r="Q1151" t="str">
        <f>VLOOKUP(J1151,'구매현황_2301-2603'!$E$2:$I$1312,5,0)</f>
        <v>Fiberwit Link Communication Co.,LTD</v>
      </c>
      <c r="R1151">
        <f>VLOOKUP(Q1151,리드타임!$B$3:$D$10,3,0)</f>
        <v>60</v>
      </c>
      <c r="S1151">
        <f t="shared" si="104"/>
        <v>204.60000000000002</v>
      </c>
    </row>
    <row r="1152" spans="1:19" ht="15.75">
      <c r="A1152" s="10">
        <v>1151</v>
      </c>
      <c r="B1152" s="32" t="s">
        <v>12</v>
      </c>
      <c r="C1152" s="32" t="s">
        <v>1002</v>
      </c>
      <c r="D1152" s="32" t="s">
        <v>557</v>
      </c>
      <c r="E1152" s="32" t="s">
        <v>1003</v>
      </c>
      <c r="F1152" s="4">
        <v>50</v>
      </c>
      <c r="G1152" s="10" t="str">
        <f t="shared" si="105"/>
        <v xml:space="preserve">2024/01 </v>
      </c>
      <c r="H1152" s="10">
        <f t="shared" si="102"/>
        <v>50</v>
      </c>
      <c r="J1152" t="s">
        <v>2634</v>
      </c>
      <c r="K1152" t="s">
        <v>318</v>
      </c>
      <c r="L1152" t="s">
        <v>2635</v>
      </c>
      <c r="M1152" s="8">
        <v>297</v>
      </c>
      <c r="N1152" s="12">
        <f t="shared" si="103"/>
        <v>14.85</v>
      </c>
      <c r="O1152" t="str">
        <f t="shared" si="106"/>
        <v xml:space="preserve">2024/01 </v>
      </c>
      <c r="P1152">
        <f t="shared" si="107"/>
        <v>90</v>
      </c>
      <c r="Q1152" t="e">
        <f>VLOOKUP(J1152,'구매현황_2301-2603'!$E$2:$I$1312,5,0)</f>
        <v>#N/A</v>
      </c>
      <c r="R1152" t="e">
        <f>VLOOKUP(Q1152,리드타임!$B$3:$D$10,3,0)</f>
        <v>#N/A</v>
      </c>
      <c r="S1152">
        <f t="shared" si="104"/>
        <v>66.824999999999989</v>
      </c>
    </row>
    <row r="1153" spans="1:19" ht="15.75">
      <c r="A1153" s="10">
        <v>1152</v>
      </c>
      <c r="B1153" s="32" t="s">
        <v>12</v>
      </c>
      <c r="C1153" s="32" t="s">
        <v>1004</v>
      </c>
      <c r="D1153" s="32" t="s">
        <v>551</v>
      </c>
      <c r="E1153" s="32" t="s">
        <v>1005</v>
      </c>
      <c r="F1153" s="4">
        <v>50</v>
      </c>
      <c r="G1153" s="10" t="str">
        <f t="shared" si="105"/>
        <v xml:space="preserve">2024/01 </v>
      </c>
      <c r="H1153" s="10">
        <f t="shared" si="102"/>
        <v>50</v>
      </c>
      <c r="J1153" t="s">
        <v>3792</v>
      </c>
      <c r="K1153" t="s">
        <v>318</v>
      </c>
      <c r="L1153" t="s">
        <v>3793</v>
      </c>
      <c r="M1153" s="8">
        <v>2</v>
      </c>
      <c r="N1153" s="12">
        <f t="shared" si="103"/>
        <v>0.1</v>
      </c>
      <c r="O1153" t="str">
        <f t="shared" si="106"/>
        <v xml:space="preserve">2024/01 </v>
      </c>
      <c r="P1153">
        <f t="shared" si="107"/>
        <v>2</v>
      </c>
      <c r="Q1153" t="e">
        <f>VLOOKUP(J1153,'구매현황_2301-2603'!$E$2:$I$1312,5,0)</f>
        <v>#N/A</v>
      </c>
      <c r="R1153" t="e">
        <f>VLOOKUP(Q1153,리드타임!$B$3:$D$10,3,0)</f>
        <v>#N/A</v>
      </c>
      <c r="S1153">
        <f t="shared" si="104"/>
        <v>0.45</v>
      </c>
    </row>
    <row r="1154" spans="1:19" ht="15.75">
      <c r="A1154" s="10">
        <v>1153</v>
      </c>
      <c r="B1154" s="32" t="s">
        <v>12</v>
      </c>
      <c r="C1154" s="32" t="s">
        <v>1006</v>
      </c>
      <c r="D1154" s="32" t="s">
        <v>545</v>
      </c>
      <c r="E1154" s="32" t="s">
        <v>1007</v>
      </c>
      <c r="F1154" s="4">
        <v>50</v>
      </c>
      <c r="G1154" s="10" t="str">
        <f t="shared" si="105"/>
        <v xml:space="preserve">2024/01 </v>
      </c>
      <c r="H1154" s="10">
        <f t="shared" ref="H1154:H1217" si="108">_xlfn.MAXIFS(F:F,C:C,C1154,G:G,G1154)</f>
        <v>50</v>
      </c>
      <c r="J1154" t="s">
        <v>3794</v>
      </c>
      <c r="K1154" t="s">
        <v>318</v>
      </c>
      <c r="L1154" t="s">
        <v>3795</v>
      </c>
      <c r="M1154" s="8">
        <v>2</v>
      </c>
      <c r="N1154" s="12">
        <f t="shared" ref="N1154:N1217" si="109">+M1154/20</f>
        <v>0.1</v>
      </c>
      <c r="O1154" t="str">
        <f t="shared" si="106"/>
        <v xml:space="preserve">2024/01 </v>
      </c>
      <c r="P1154">
        <f t="shared" si="107"/>
        <v>2</v>
      </c>
      <c r="Q1154" t="e">
        <f>VLOOKUP(J1154,'구매현황_2301-2603'!$E$2:$I$1312,5,0)</f>
        <v>#N/A</v>
      </c>
      <c r="R1154" t="e">
        <f>VLOOKUP(Q1154,리드타임!$B$3:$D$10,3,0)</f>
        <v>#N/A</v>
      </c>
      <c r="S1154">
        <f t="shared" ref="S1154:S1217" si="110">IFERROR(N1154/20*R1154,N1154/20*90)</f>
        <v>0.45</v>
      </c>
    </row>
    <row r="1155" spans="1:19" ht="15.75">
      <c r="A1155" s="10">
        <v>1154</v>
      </c>
      <c r="B1155" s="32" t="s">
        <v>12</v>
      </c>
      <c r="C1155" s="32" t="s">
        <v>1008</v>
      </c>
      <c r="D1155" s="32" t="s">
        <v>355</v>
      </c>
      <c r="E1155" s="32" t="s">
        <v>1009</v>
      </c>
      <c r="F1155" s="4">
        <v>50</v>
      </c>
      <c r="G1155" s="10" t="str">
        <f t="shared" ref="G1155:G1218" si="111">INDEX($B$2:$B$9999,MATCH(_xlfn.MAXIFS($F$2:$F$9999,$C$2:$C$9999,C1155),$F$1:$F$9999,0))</f>
        <v xml:space="preserve">2024/01 </v>
      </c>
      <c r="H1155" s="10">
        <f t="shared" si="108"/>
        <v>50</v>
      </c>
      <c r="J1155" t="s">
        <v>3796</v>
      </c>
      <c r="K1155" t="s">
        <v>318</v>
      </c>
      <c r="L1155" t="s">
        <v>3797</v>
      </c>
      <c r="M1155" s="8">
        <v>2</v>
      </c>
      <c r="N1155" s="12">
        <f t="shared" si="109"/>
        <v>0.1</v>
      </c>
      <c r="O1155" t="str">
        <f t="shared" ref="O1155:O1218" si="112">VLOOKUP(J1155,$C$2:$G$9999,5,0)</f>
        <v xml:space="preserve">2024/01 </v>
      </c>
      <c r="P1155">
        <f t="shared" ref="P1155:P1218" si="113">VLOOKUP(J1155,$C$2:$H$9999,6,0)</f>
        <v>2</v>
      </c>
      <c r="Q1155" t="e">
        <f>VLOOKUP(J1155,'구매현황_2301-2603'!$E$2:$I$1312,5,0)</f>
        <v>#N/A</v>
      </c>
      <c r="R1155" t="e">
        <f>VLOOKUP(Q1155,리드타임!$B$3:$D$10,3,0)</f>
        <v>#N/A</v>
      </c>
      <c r="S1155">
        <f t="shared" si="110"/>
        <v>0.45</v>
      </c>
    </row>
    <row r="1156" spans="1:19" ht="15.75">
      <c r="A1156" s="10">
        <v>1155</v>
      </c>
      <c r="B1156" s="32" t="s">
        <v>12</v>
      </c>
      <c r="C1156" s="32" t="s">
        <v>1010</v>
      </c>
      <c r="D1156" s="32" t="s">
        <v>524</v>
      </c>
      <c r="E1156" s="32" t="s">
        <v>1011</v>
      </c>
      <c r="F1156" s="4">
        <v>50</v>
      </c>
      <c r="G1156" s="10" t="str">
        <f t="shared" si="111"/>
        <v xml:space="preserve">2024/01 </v>
      </c>
      <c r="H1156" s="10">
        <f t="shared" si="108"/>
        <v>50</v>
      </c>
      <c r="J1156" t="s">
        <v>3798</v>
      </c>
      <c r="K1156" t="s">
        <v>318</v>
      </c>
      <c r="L1156" t="s">
        <v>3799</v>
      </c>
      <c r="M1156" s="8">
        <v>3</v>
      </c>
      <c r="N1156" s="12">
        <f t="shared" si="109"/>
        <v>0.15</v>
      </c>
      <c r="O1156" t="str">
        <f t="shared" si="112"/>
        <v xml:space="preserve">2024/01 </v>
      </c>
      <c r="P1156">
        <f t="shared" si="113"/>
        <v>3</v>
      </c>
      <c r="Q1156" t="e">
        <f>VLOOKUP(J1156,'구매현황_2301-2603'!$E$2:$I$1312,5,0)</f>
        <v>#N/A</v>
      </c>
      <c r="R1156" t="e">
        <f>VLOOKUP(Q1156,리드타임!$B$3:$D$10,3,0)</f>
        <v>#N/A</v>
      </c>
      <c r="S1156">
        <f t="shared" si="110"/>
        <v>0.67499999999999993</v>
      </c>
    </row>
    <row r="1157" spans="1:19" ht="15.75">
      <c r="A1157" s="10">
        <v>1156</v>
      </c>
      <c r="B1157" s="32" t="s">
        <v>12</v>
      </c>
      <c r="C1157" s="32" t="s">
        <v>1012</v>
      </c>
      <c r="D1157" s="32" t="s">
        <v>514</v>
      </c>
      <c r="E1157" s="32" t="s">
        <v>1013</v>
      </c>
      <c r="F1157" s="4">
        <v>50</v>
      </c>
      <c r="G1157" s="10" t="str">
        <f t="shared" si="111"/>
        <v xml:space="preserve">2024/01 </v>
      </c>
      <c r="H1157" s="10">
        <f t="shared" si="108"/>
        <v>50</v>
      </c>
      <c r="J1157" t="s">
        <v>3800</v>
      </c>
      <c r="K1157" t="s">
        <v>318</v>
      </c>
      <c r="L1157" t="s">
        <v>3801</v>
      </c>
      <c r="M1157" s="8">
        <v>1</v>
      </c>
      <c r="N1157" s="12">
        <f t="shared" si="109"/>
        <v>0.05</v>
      </c>
      <c r="O1157" t="str">
        <f t="shared" si="112"/>
        <v xml:space="preserve">2024/01 </v>
      </c>
      <c r="P1157">
        <f t="shared" si="113"/>
        <v>1</v>
      </c>
      <c r="Q1157" t="e">
        <f>VLOOKUP(J1157,'구매현황_2301-2603'!$E$2:$I$1312,5,0)</f>
        <v>#N/A</v>
      </c>
      <c r="R1157" t="e">
        <f>VLOOKUP(Q1157,리드타임!$B$3:$D$10,3,0)</f>
        <v>#N/A</v>
      </c>
      <c r="S1157">
        <f t="shared" si="110"/>
        <v>0.22500000000000001</v>
      </c>
    </row>
    <row r="1158" spans="1:19" ht="15.75">
      <c r="A1158" s="10">
        <v>1157</v>
      </c>
      <c r="B1158" s="32" t="s">
        <v>12</v>
      </c>
      <c r="C1158" s="32" t="s">
        <v>1018</v>
      </c>
      <c r="D1158" s="32" t="s">
        <v>566</v>
      </c>
      <c r="E1158" s="32" t="s">
        <v>1019</v>
      </c>
      <c r="F1158" s="4">
        <v>50</v>
      </c>
      <c r="G1158" s="10" t="str">
        <f t="shared" si="111"/>
        <v xml:space="preserve">2024/01 </v>
      </c>
      <c r="H1158" s="10">
        <f t="shared" si="108"/>
        <v>50</v>
      </c>
      <c r="J1158" t="s">
        <v>2636</v>
      </c>
      <c r="K1158" t="s">
        <v>2312</v>
      </c>
      <c r="L1158" t="s">
        <v>2637</v>
      </c>
      <c r="M1158" s="8">
        <v>676</v>
      </c>
      <c r="N1158" s="12">
        <f t="shared" si="109"/>
        <v>33.799999999999997</v>
      </c>
      <c r="O1158" t="str">
        <f t="shared" si="112"/>
        <v xml:space="preserve">2024/06 </v>
      </c>
      <c r="P1158">
        <f t="shared" si="113"/>
        <v>143</v>
      </c>
      <c r="Q1158" t="str">
        <f>VLOOKUP(J1158,'구매현황_2301-2603'!$E$2:$I$1312,5,0)</f>
        <v>Fiberwit Link Communication Co.,LTD</v>
      </c>
      <c r="R1158">
        <f>VLOOKUP(Q1158,리드타임!$B$3:$D$10,3,0)</f>
        <v>60</v>
      </c>
      <c r="S1158">
        <f t="shared" si="110"/>
        <v>101.39999999999999</v>
      </c>
    </row>
    <row r="1159" spans="1:19" ht="15.75">
      <c r="A1159" s="10">
        <v>1158</v>
      </c>
      <c r="B1159" s="32" t="s">
        <v>12</v>
      </c>
      <c r="C1159" s="32" t="s">
        <v>1032</v>
      </c>
      <c r="D1159" s="32" t="s">
        <v>355</v>
      </c>
      <c r="E1159" s="32" t="s">
        <v>1033</v>
      </c>
      <c r="F1159" s="4">
        <v>26</v>
      </c>
      <c r="G1159" s="10" t="str">
        <f t="shared" si="111"/>
        <v xml:space="preserve">2024/01 </v>
      </c>
      <c r="H1159" s="10">
        <f t="shared" si="108"/>
        <v>100</v>
      </c>
      <c r="J1159" t="s">
        <v>2638</v>
      </c>
      <c r="K1159" t="s">
        <v>2312</v>
      </c>
      <c r="L1159" t="s">
        <v>2639</v>
      </c>
      <c r="M1159" s="8">
        <v>600</v>
      </c>
      <c r="N1159" s="12">
        <f t="shared" si="109"/>
        <v>30</v>
      </c>
      <c r="O1159" t="str">
        <f t="shared" si="112"/>
        <v xml:space="preserve">2024/04 </v>
      </c>
      <c r="P1159">
        <f t="shared" si="113"/>
        <v>152</v>
      </c>
      <c r="Q1159" t="str">
        <f>VLOOKUP(J1159,'구매현황_2301-2603'!$E$2:$I$1312,5,0)</f>
        <v>Fiberwit Link Communication Co.,LTD</v>
      </c>
      <c r="R1159">
        <f>VLOOKUP(Q1159,리드타임!$B$3:$D$10,3,0)</f>
        <v>60</v>
      </c>
      <c r="S1159">
        <f t="shared" si="110"/>
        <v>90</v>
      </c>
    </row>
    <row r="1160" spans="1:19" ht="15.75">
      <c r="A1160" s="10">
        <v>1159</v>
      </c>
      <c r="B1160" s="32" t="s">
        <v>12</v>
      </c>
      <c r="C1160" s="32" t="s">
        <v>1034</v>
      </c>
      <c r="D1160" s="32" t="s">
        <v>545</v>
      </c>
      <c r="E1160" s="32" t="s">
        <v>1035</v>
      </c>
      <c r="F1160" s="4">
        <v>7</v>
      </c>
      <c r="G1160" s="10" t="str">
        <f t="shared" si="111"/>
        <v xml:space="preserve">2024/01 </v>
      </c>
      <c r="H1160" s="10">
        <f t="shared" si="108"/>
        <v>60</v>
      </c>
      <c r="J1160" t="s">
        <v>2640</v>
      </c>
      <c r="K1160" t="s">
        <v>2312</v>
      </c>
      <c r="L1160" t="s">
        <v>2641</v>
      </c>
      <c r="M1160" s="8">
        <v>177</v>
      </c>
      <c r="N1160" s="12">
        <f t="shared" si="109"/>
        <v>8.85</v>
      </c>
      <c r="O1160" t="str">
        <f t="shared" si="112"/>
        <v xml:space="preserve">2024/01 </v>
      </c>
      <c r="P1160">
        <f t="shared" si="113"/>
        <v>100</v>
      </c>
      <c r="Q1160" t="e">
        <f>VLOOKUP(J1160,'구매현황_2301-2603'!$E$2:$I$1312,5,0)</f>
        <v>#N/A</v>
      </c>
      <c r="R1160" t="e">
        <f>VLOOKUP(Q1160,리드타임!$B$3:$D$10,3,0)</f>
        <v>#N/A</v>
      </c>
      <c r="S1160">
        <f t="shared" si="110"/>
        <v>39.825000000000003</v>
      </c>
    </row>
    <row r="1161" spans="1:19" ht="15.75">
      <c r="A1161" s="10">
        <v>1160</v>
      </c>
      <c r="B1161" s="32" t="s">
        <v>12</v>
      </c>
      <c r="C1161" s="32" t="s">
        <v>1036</v>
      </c>
      <c r="D1161" s="32" t="s">
        <v>551</v>
      </c>
      <c r="E1161" s="32" t="s">
        <v>1037</v>
      </c>
      <c r="F1161" s="4">
        <v>11</v>
      </c>
      <c r="G1161" s="10" t="str">
        <f t="shared" si="111"/>
        <v xml:space="preserve">2024/01 </v>
      </c>
      <c r="H1161" s="10">
        <f t="shared" si="108"/>
        <v>30</v>
      </c>
      <c r="J1161" t="s">
        <v>2643</v>
      </c>
      <c r="K1161" t="s">
        <v>2642</v>
      </c>
      <c r="L1161" t="s">
        <v>2644</v>
      </c>
      <c r="M1161" s="8">
        <v>92</v>
      </c>
      <c r="N1161" s="12">
        <f t="shared" si="109"/>
        <v>4.5999999999999996</v>
      </c>
      <c r="O1161" t="str">
        <f t="shared" si="112"/>
        <v xml:space="preserve">2024/01 </v>
      </c>
      <c r="P1161">
        <f t="shared" si="113"/>
        <v>40</v>
      </c>
      <c r="Q1161" t="e">
        <f>VLOOKUP(J1161,'구매현황_2301-2603'!$E$2:$I$1312,5,0)</f>
        <v>#N/A</v>
      </c>
      <c r="R1161" t="e">
        <f>VLOOKUP(Q1161,리드타임!$B$3:$D$10,3,0)</f>
        <v>#N/A</v>
      </c>
      <c r="S1161">
        <f t="shared" si="110"/>
        <v>20.7</v>
      </c>
    </row>
    <row r="1162" spans="1:19" ht="15.75">
      <c r="A1162" s="10">
        <v>1161</v>
      </c>
      <c r="B1162" s="32" t="s">
        <v>12</v>
      </c>
      <c r="C1162" s="32" t="s">
        <v>1051</v>
      </c>
      <c r="D1162" s="32" t="s">
        <v>699</v>
      </c>
      <c r="E1162" s="32" t="s">
        <v>1052</v>
      </c>
      <c r="F1162" s="4">
        <v>50</v>
      </c>
      <c r="G1162" s="10" t="str">
        <f t="shared" si="111"/>
        <v xml:space="preserve">2024/01 </v>
      </c>
      <c r="H1162" s="10">
        <f t="shared" si="108"/>
        <v>50</v>
      </c>
      <c r="J1162" t="s">
        <v>2645</v>
      </c>
      <c r="K1162" t="s">
        <v>2642</v>
      </c>
      <c r="L1162" t="s">
        <v>2646</v>
      </c>
      <c r="M1162" s="8">
        <v>80</v>
      </c>
      <c r="N1162" s="12">
        <f t="shared" si="109"/>
        <v>4</v>
      </c>
      <c r="O1162" t="str">
        <f t="shared" si="112"/>
        <v xml:space="preserve">2024/01 </v>
      </c>
      <c r="P1162">
        <f t="shared" si="113"/>
        <v>50</v>
      </c>
      <c r="Q1162" t="e">
        <f>VLOOKUP(J1162,'구매현황_2301-2603'!$E$2:$I$1312,5,0)</f>
        <v>#N/A</v>
      </c>
      <c r="R1162" t="e">
        <f>VLOOKUP(Q1162,리드타임!$B$3:$D$10,3,0)</f>
        <v>#N/A</v>
      </c>
      <c r="S1162">
        <f t="shared" si="110"/>
        <v>18</v>
      </c>
    </row>
    <row r="1163" spans="1:19" ht="15.75">
      <c r="A1163" s="10">
        <v>1162</v>
      </c>
      <c r="B1163" s="32" t="s">
        <v>12</v>
      </c>
      <c r="C1163" s="32" t="s">
        <v>1068</v>
      </c>
      <c r="D1163" s="32" t="s">
        <v>1067</v>
      </c>
      <c r="E1163" s="32"/>
      <c r="F1163" s="4">
        <v>4</v>
      </c>
      <c r="G1163" s="10" t="str">
        <f t="shared" si="111"/>
        <v xml:space="preserve">2024/01 </v>
      </c>
      <c r="H1163" s="10">
        <f t="shared" si="108"/>
        <v>10</v>
      </c>
      <c r="J1163" t="s">
        <v>2647</v>
      </c>
      <c r="K1163" t="s">
        <v>2642</v>
      </c>
      <c r="L1163" t="s">
        <v>2648</v>
      </c>
      <c r="M1163" s="8">
        <v>128</v>
      </c>
      <c r="N1163" s="12">
        <f t="shared" si="109"/>
        <v>6.4</v>
      </c>
      <c r="O1163" t="str">
        <f t="shared" si="112"/>
        <v xml:space="preserve">2024/01 </v>
      </c>
      <c r="P1163">
        <f t="shared" si="113"/>
        <v>55</v>
      </c>
      <c r="Q1163" t="e">
        <f>VLOOKUP(J1163,'구매현황_2301-2603'!$E$2:$I$1312,5,0)</f>
        <v>#N/A</v>
      </c>
      <c r="R1163" t="e">
        <f>VLOOKUP(Q1163,리드타임!$B$3:$D$10,3,0)</f>
        <v>#N/A</v>
      </c>
      <c r="S1163">
        <f t="shared" si="110"/>
        <v>28.8</v>
      </c>
    </row>
    <row r="1164" spans="1:19" ht="15.75">
      <c r="A1164" s="10">
        <v>1163</v>
      </c>
      <c r="B1164" s="32" t="s">
        <v>12</v>
      </c>
      <c r="C1164" s="32" t="s">
        <v>1075</v>
      </c>
      <c r="D1164" s="32" t="s">
        <v>822</v>
      </c>
      <c r="E1164" s="32" t="s">
        <v>1076</v>
      </c>
      <c r="F1164" s="4">
        <v>100</v>
      </c>
      <c r="G1164" s="10" t="str">
        <f t="shared" si="111"/>
        <v xml:space="preserve">2025/12 </v>
      </c>
      <c r="H1164" s="10">
        <f t="shared" si="108"/>
        <v>7100</v>
      </c>
      <c r="J1164" t="s">
        <v>2649</v>
      </c>
      <c r="K1164" t="s">
        <v>2642</v>
      </c>
      <c r="L1164" t="s">
        <v>2641</v>
      </c>
      <c r="M1164" s="8">
        <v>35</v>
      </c>
      <c r="N1164" s="12">
        <f t="shared" si="109"/>
        <v>1.75</v>
      </c>
      <c r="O1164" t="str">
        <f t="shared" si="112"/>
        <v xml:space="preserve">2024/01 </v>
      </c>
      <c r="P1164">
        <f t="shared" si="113"/>
        <v>20</v>
      </c>
      <c r="Q1164" t="e">
        <f>VLOOKUP(J1164,'구매현황_2301-2603'!$E$2:$I$1312,5,0)</f>
        <v>#N/A</v>
      </c>
      <c r="R1164" t="e">
        <f>VLOOKUP(Q1164,리드타임!$B$3:$D$10,3,0)</f>
        <v>#N/A</v>
      </c>
      <c r="S1164">
        <f t="shared" si="110"/>
        <v>7.8749999999999991</v>
      </c>
    </row>
    <row r="1165" spans="1:19" ht="15.75">
      <c r="A1165" s="10">
        <v>1164</v>
      </c>
      <c r="B1165" s="32" t="s">
        <v>12</v>
      </c>
      <c r="C1165" s="32" t="s">
        <v>1093</v>
      </c>
      <c r="D1165" s="32" t="s">
        <v>1092</v>
      </c>
      <c r="E1165" s="32"/>
      <c r="F1165" s="4">
        <v>16</v>
      </c>
      <c r="G1165" s="10" t="str">
        <f t="shared" si="111"/>
        <v xml:space="preserve">2024/01 </v>
      </c>
      <c r="H1165" s="10">
        <f t="shared" si="108"/>
        <v>16</v>
      </c>
      <c r="J1165" t="s">
        <v>3802</v>
      </c>
      <c r="K1165" t="s">
        <v>2642</v>
      </c>
      <c r="L1165" t="s">
        <v>2659</v>
      </c>
      <c r="M1165" s="8">
        <v>30</v>
      </c>
      <c r="N1165" s="12">
        <f t="shared" si="109"/>
        <v>1.5</v>
      </c>
      <c r="O1165" t="str">
        <f t="shared" si="112"/>
        <v xml:space="preserve">2024/01 </v>
      </c>
      <c r="P1165">
        <f t="shared" si="113"/>
        <v>20</v>
      </c>
      <c r="Q1165" t="e">
        <f>VLOOKUP(J1165,'구매현황_2301-2603'!$E$2:$I$1312,5,0)</f>
        <v>#N/A</v>
      </c>
      <c r="R1165" t="e">
        <f>VLOOKUP(Q1165,리드타임!$B$3:$D$10,3,0)</f>
        <v>#N/A</v>
      </c>
      <c r="S1165">
        <f t="shared" si="110"/>
        <v>6.75</v>
      </c>
    </row>
    <row r="1166" spans="1:19" ht="15.75">
      <c r="A1166" s="10">
        <v>1165</v>
      </c>
      <c r="B1166" s="32" t="s">
        <v>12</v>
      </c>
      <c r="C1166" s="32" t="s">
        <v>1095</v>
      </c>
      <c r="D1166" s="32" t="s">
        <v>1094</v>
      </c>
      <c r="E1166" s="32"/>
      <c r="F1166" s="4">
        <v>10</v>
      </c>
      <c r="G1166" s="10" t="str">
        <f t="shared" si="111"/>
        <v xml:space="preserve">2024/01 </v>
      </c>
      <c r="H1166" s="10">
        <f t="shared" si="108"/>
        <v>10</v>
      </c>
      <c r="J1166" t="s">
        <v>2650</v>
      </c>
      <c r="K1166" t="s">
        <v>294</v>
      </c>
      <c r="L1166" t="s">
        <v>2454</v>
      </c>
      <c r="M1166" s="8">
        <v>20</v>
      </c>
      <c r="N1166" s="12">
        <f t="shared" si="109"/>
        <v>1</v>
      </c>
      <c r="O1166" t="str">
        <f t="shared" si="112"/>
        <v xml:space="preserve">2024/01 </v>
      </c>
      <c r="P1166">
        <f t="shared" si="113"/>
        <v>20</v>
      </c>
      <c r="Q1166" t="e">
        <f>VLOOKUP(J1166,'구매현황_2301-2603'!$E$2:$I$1312,5,0)</f>
        <v>#N/A</v>
      </c>
      <c r="R1166" t="e">
        <f>VLOOKUP(Q1166,리드타임!$B$3:$D$10,3,0)</f>
        <v>#N/A</v>
      </c>
      <c r="S1166">
        <f t="shared" si="110"/>
        <v>4.5</v>
      </c>
    </row>
    <row r="1167" spans="1:19" ht="15.75">
      <c r="A1167" s="10">
        <v>1166</v>
      </c>
      <c r="B1167" s="32" t="s">
        <v>12</v>
      </c>
      <c r="C1167" s="32" t="s">
        <v>1097</v>
      </c>
      <c r="D1167" s="32" t="s">
        <v>1096</v>
      </c>
      <c r="E1167" s="32"/>
      <c r="F1167" s="4">
        <v>11</v>
      </c>
      <c r="G1167" s="10" t="str">
        <f t="shared" si="111"/>
        <v xml:space="preserve">2024/01 </v>
      </c>
      <c r="H1167" s="10">
        <f t="shared" si="108"/>
        <v>11</v>
      </c>
      <c r="J1167" t="s">
        <v>2651</v>
      </c>
      <c r="K1167" t="s">
        <v>271</v>
      </c>
      <c r="L1167" t="s">
        <v>2328</v>
      </c>
      <c r="M1167" s="8">
        <v>43</v>
      </c>
      <c r="N1167" s="12">
        <f t="shared" si="109"/>
        <v>2.15</v>
      </c>
      <c r="O1167" t="str">
        <f t="shared" si="112"/>
        <v xml:space="preserve">2024/01 </v>
      </c>
      <c r="P1167">
        <f t="shared" si="113"/>
        <v>20</v>
      </c>
      <c r="Q1167" t="e">
        <f>VLOOKUP(J1167,'구매현황_2301-2603'!$E$2:$I$1312,5,0)</f>
        <v>#N/A</v>
      </c>
      <c r="R1167" t="e">
        <f>VLOOKUP(Q1167,리드타임!$B$3:$D$10,3,0)</f>
        <v>#N/A</v>
      </c>
      <c r="S1167">
        <f t="shared" si="110"/>
        <v>9.6750000000000007</v>
      </c>
    </row>
    <row r="1168" spans="1:19" ht="15.75">
      <c r="A1168" s="10">
        <v>1167</v>
      </c>
      <c r="B1168" s="32" t="s">
        <v>12</v>
      </c>
      <c r="C1168" s="32" t="s">
        <v>1101</v>
      </c>
      <c r="D1168" s="32" t="s">
        <v>1100</v>
      </c>
      <c r="E1168" s="32"/>
      <c r="F1168" s="4">
        <v>3</v>
      </c>
      <c r="G1168" s="10" t="str">
        <f t="shared" si="111"/>
        <v xml:space="preserve">2024/04 </v>
      </c>
      <c r="H1168" s="10">
        <f t="shared" si="108"/>
        <v>38</v>
      </c>
      <c r="J1168" t="s">
        <v>2652</v>
      </c>
      <c r="K1168" t="s">
        <v>264</v>
      </c>
      <c r="L1168" t="s">
        <v>2653</v>
      </c>
      <c r="M1168" s="8">
        <v>40</v>
      </c>
      <c r="N1168" s="12">
        <f t="shared" si="109"/>
        <v>2</v>
      </c>
      <c r="O1168" t="str">
        <f t="shared" si="112"/>
        <v xml:space="preserve">2024/01 </v>
      </c>
      <c r="P1168">
        <f t="shared" si="113"/>
        <v>40</v>
      </c>
      <c r="Q1168" t="e">
        <f>VLOOKUP(J1168,'구매현황_2301-2603'!$E$2:$I$1312,5,0)</f>
        <v>#N/A</v>
      </c>
      <c r="R1168" t="e">
        <f>VLOOKUP(Q1168,리드타임!$B$3:$D$10,3,0)</f>
        <v>#N/A</v>
      </c>
      <c r="S1168">
        <f t="shared" si="110"/>
        <v>9</v>
      </c>
    </row>
    <row r="1169" spans="1:19" ht="15.75">
      <c r="A1169" s="10">
        <v>1168</v>
      </c>
      <c r="B1169" s="32" t="s">
        <v>12</v>
      </c>
      <c r="C1169" s="32" t="s">
        <v>1145</v>
      </c>
      <c r="D1169" s="32" t="s">
        <v>1144</v>
      </c>
      <c r="E1169" s="32"/>
      <c r="F1169" s="4">
        <v>1</v>
      </c>
      <c r="G1169" s="10" t="str">
        <f t="shared" si="111"/>
        <v xml:space="preserve">2024/01 </v>
      </c>
      <c r="H1169" s="10">
        <f t="shared" si="108"/>
        <v>16</v>
      </c>
      <c r="J1169" t="s">
        <v>3803</v>
      </c>
      <c r="K1169" t="s">
        <v>1433</v>
      </c>
      <c r="L1169" t="s">
        <v>3804</v>
      </c>
      <c r="M1169" s="8">
        <v>30</v>
      </c>
      <c r="N1169" s="12">
        <f t="shared" si="109"/>
        <v>1.5</v>
      </c>
      <c r="O1169" t="str">
        <f t="shared" si="112"/>
        <v xml:space="preserve">2024/01 </v>
      </c>
      <c r="P1169">
        <f t="shared" si="113"/>
        <v>30</v>
      </c>
      <c r="Q1169" t="e">
        <f>VLOOKUP(J1169,'구매현황_2301-2603'!$E$2:$I$1312,5,0)</f>
        <v>#N/A</v>
      </c>
      <c r="R1169" t="e">
        <f>VLOOKUP(Q1169,리드타임!$B$3:$D$10,3,0)</f>
        <v>#N/A</v>
      </c>
      <c r="S1169">
        <f t="shared" si="110"/>
        <v>6.75</v>
      </c>
    </row>
    <row r="1170" spans="1:19" ht="15.75">
      <c r="A1170" s="10">
        <v>1169</v>
      </c>
      <c r="B1170" s="32" t="s">
        <v>12</v>
      </c>
      <c r="C1170" s="32" t="s">
        <v>1157</v>
      </c>
      <c r="D1170" s="32" t="s">
        <v>941</v>
      </c>
      <c r="E1170" s="32" t="s">
        <v>414</v>
      </c>
      <c r="F1170" s="4">
        <v>10</v>
      </c>
      <c r="G1170" s="10" t="str">
        <f t="shared" si="111"/>
        <v xml:space="preserve">2024/01 </v>
      </c>
      <c r="H1170" s="10">
        <f t="shared" si="108"/>
        <v>10</v>
      </c>
      <c r="J1170" t="s">
        <v>2654</v>
      </c>
      <c r="K1170" t="s">
        <v>318</v>
      </c>
      <c r="L1170" t="s">
        <v>2655</v>
      </c>
      <c r="M1170" s="8">
        <v>300</v>
      </c>
      <c r="N1170" s="12">
        <f t="shared" si="109"/>
        <v>15</v>
      </c>
      <c r="O1170" t="str">
        <f t="shared" si="112"/>
        <v xml:space="preserve">2024/01 </v>
      </c>
      <c r="P1170">
        <f t="shared" si="113"/>
        <v>200</v>
      </c>
      <c r="Q1170" t="e">
        <f>VLOOKUP(J1170,'구매현황_2301-2603'!$E$2:$I$1312,5,0)</f>
        <v>#N/A</v>
      </c>
      <c r="R1170" t="e">
        <f>VLOOKUP(Q1170,리드타임!$B$3:$D$10,3,0)</f>
        <v>#N/A</v>
      </c>
      <c r="S1170">
        <f t="shared" si="110"/>
        <v>67.5</v>
      </c>
    </row>
    <row r="1171" spans="1:19" ht="15.75">
      <c r="A1171" s="10">
        <v>1170</v>
      </c>
      <c r="B1171" s="32" t="s">
        <v>12</v>
      </c>
      <c r="C1171" s="32" t="s">
        <v>1159</v>
      </c>
      <c r="D1171" s="32" t="s">
        <v>1158</v>
      </c>
      <c r="E1171" s="32"/>
      <c r="F1171" s="4">
        <v>6</v>
      </c>
      <c r="G1171" s="10" t="str">
        <f t="shared" si="111"/>
        <v xml:space="preserve">2024/01 </v>
      </c>
      <c r="H1171" s="10">
        <f t="shared" si="108"/>
        <v>6</v>
      </c>
      <c r="J1171" t="s">
        <v>2656</v>
      </c>
      <c r="K1171" t="s">
        <v>2312</v>
      </c>
      <c r="L1171" t="s">
        <v>2657</v>
      </c>
      <c r="M1171" s="8">
        <v>341</v>
      </c>
      <c r="N1171" s="12">
        <f t="shared" si="109"/>
        <v>17.05</v>
      </c>
      <c r="O1171" t="str">
        <f t="shared" si="112"/>
        <v xml:space="preserve">2024/01 </v>
      </c>
      <c r="P1171">
        <f t="shared" si="113"/>
        <v>100</v>
      </c>
      <c r="Q1171" t="str">
        <f>VLOOKUP(J1171,'구매현황_2301-2603'!$E$2:$I$1312,5,0)</f>
        <v>Fiberwit Link Communication Co.,LTD</v>
      </c>
      <c r="R1171">
        <f>VLOOKUP(Q1171,리드타임!$B$3:$D$10,3,0)</f>
        <v>60</v>
      </c>
      <c r="S1171">
        <f t="shared" si="110"/>
        <v>51.150000000000006</v>
      </c>
    </row>
    <row r="1172" spans="1:19" ht="15.75">
      <c r="A1172" s="10">
        <v>1171</v>
      </c>
      <c r="B1172" s="32" t="s">
        <v>12</v>
      </c>
      <c r="C1172" s="32" t="s">
        <v>1163</v>
      </c>
      <c r="D1172" s="32" t="s">
        <v>1162</v>
      </c>
      <c r="E1172" s="32"/>
      <c r="F1172" s="4">
        <v>11</v>
      </c>
      <c r="G1172" s="10" t="str">
        <f t="shared" si="111"/>
        <v xml:space="preserve">2024/01 </v>
      </c>
      <c r="H1172" s="10">
        <f t="shared" si="108"/>
        <v>11</v>
      </c>
      <c r="J1172" t="s">
        <v>2658</v>
      </c>
      <c r="K1172" t="s">
        <v>2312</v>
      </c>
      <c r="L1172" t="s">
        <v>2659</v>
      </c>
      <c r="M1172" s="8">
        <v>7</v>
      </c>
      <c r="N1172" s="12">
        <f t="shared" si="109"/>
        <v>0.35</v>
      </c>
      <c r="O1172" t="str">
        <f t="shared" si="112"/>
        <v xml:space="preserve">2024/01 </v>
      </c>
      <c r="P1172">
        <f t="shared" si="113"/>
        <v>7</v>
      </c>
      <c r="Q1172" t="e">
        <f>VLOOKUP(J1172,'구매현황_2301-2603'!$E$2:$I$1312,5,0)</f>
        <v>#N/A</v>
      </c>
      <c r="R1172" t="e">
        <f>VLOOKUP(Q1172,리드타임!$B$3:$D$10,3,0)</f>
        <v>#N/A</v>
      </c>
      <c r="S1172">
        <f t="shared" si="110"/>
        <v>1.5749999999999997</v>
      </c>
    </row>
    <row r="1173" spans="1:19" ht="15.75">
      <c r="A1173" s="10">
        <v>1172</v>
      </c>
      <c r="B1173" s="32" t="s">
        <v>12</v>
      </c>
      <c r="C1173" s="32" t="s">
        <v>1174</v>
      </c>
      <c r="D1173" s="32" t="s">
        <v>1173</v>
      </c>
      <c r="E1173" s="32"/>
      <c r="F1173" s="4">
        <v>8</v>
      </c>
      <c r="G1173" s="10" t="str">
        <f t="shared" si="111"/>
        <v xml:space="preserve">2024/01 </v>
      </c>
      <c r="H1173" s="10">
        <f t="shared" si="108"/>
        <v>8</v>
      </c>
      <c r="J1173" t="s">
        <v>2660</v>
      </c>
      <c r="K1173" t="s">
        <v>2312</v>
      </c>
      <c r="L1173" t="s">
        <v>2447</v>
      </c>
      <c r="M1173" s="8">
        <v>7</v>
      </c>
      <c r="N1173" s="12">
        <f t="shared" si="109"/>
        <v>0.35</v>
      </c>
      <c r="O1173" t="str">
        <f t="shared" si="112"/>
        <v xml:space="preserve">2024/01 </v>
      </c>
      <c r="P1173">
        <f t="shared" si="113"/>
        <v>7</v>
      </c>
      <c r="Q1173" t="e">
        <f>VLOOKUP(J1173,'구매현황_2301-2603'!$E$2:$I$1312,5,0)</f>
        <v>#N/A</v>
      </c>
      <c r="R1173" t="e">
        <f>VLOOKUP(Q1173,리드타임!$B$3:$D$10,3,0)</f>
        <v>#N/A</v>
      </c>
      <c r="S1173">
        <f t="shared" si="110"/>
        <v>1.5749999999999997</v>
      </c>
    </row>
    <row r="1174" spans="1:19" ht="15.75">
      <c r="A1174" s="10">
        <v>1173</v>
      </c>
      <c r="B1174" s="32" t="s">
        <v>12</v>
      </c>
      <c r="C1174" s="32" t="s">
        <v>1182</v>
      </c>
      <c r="D1174" s="32" t="s">
        <v>1181</v>
      </c>
      <c r="E1174" s="32" t="s">
        <v>414</v>
      </c>
      <c r="F1174" s="4">
        <v>1</v>
      </c>
      <c r="G1174" s="10" t="str">
        <f t="shared" si="111"/>
        <v xml:space="preserve">2024/01 </v>
      </c>
      <c r="H1174" s="10">
        <f t="shared" si="108"/>
        <v>1</v>
      </c>
      <c r="J1174" t="s">
        <v>2662</v>
      </c>
      <c r="K1174" t="s">
        <v>2661</v>
      </c>
      <c r="L1174" t="s">
        <v>2663</v>
      </c>
      <c r="M1174" s="8">
        <v>2</v>
      </c>
      <c r="N1174" s="12">
        <f t="shared" si="109"/>
        <v>0.1</v>
      </c>
      <c r="O1174" t="str">
        <f t="shared" si="112"/>
        <v xml:space="preserve">2024/01 </v>
      </c>
      <c r="P1174">
        <f t="shared" si="113"/>
        <v>2</v>
      </c>
      <c r="Q1174" t="e">
        <f>VLOOKUP(J1174,'구매현황_2301-2603'!$E$2:$I$1312,5,0)</f>
        <v>#N/A</v>
      </c>
      <c r="R1174" t="e">
        <f>VLOOKUP(Q1174,리드타임!$B$3:$D$10,3,0)</f>
        <v>#N/A</v>
      </c>
      <c r="S1174">
        <f t="shared" si="110"/>
        <v>0.45</v>
      </c>
    </row>
    <row r="1175" spans="1:19" ht="15.75">
      <c r="A1175" s="10">
        <v>1174</v>
      </c>
      <c r="B1175" s="32" t="s">
        <v>12</v>
      </c>
      <c r="C1175" s="32" t="s">
        <v>1185</v>
      </c>
      <c r="D1175" s="32" t="s">
        <v>1162</v>
      </c>
      <c r="E1175" s="32" t="s">
        <v>405</v>
      </c>
      <c r="F1175" s="4">
        <v>2</v>
      </c>
      <c r="G1175" s="10" t="str">
        <f t="shared" si="111"/>
        <v xml:space="preserve">2024/01 </v>
      </c>
      <c r="H1175" s="10">
        <f t="shared" si="108"/>
        <v>2</v>
      </c>
      <c r="J1175" t="s">
        <v>3805</v>
      </c>
      <c r="K1175" t="s">
        <v>299</v>
      </c>
      <c r="L1175" t="s">
        <v>3806</v>
      </c>
      <c r="M1175" s="8">
        <v>2</v>
      </c>
      <c r="N1175" s="12">
        <f t="shared" si="109"/>
        <v>0.1</v>
      </c>
      <c r="O1175" t="str">
        <f t="shared" si="112"/>
        <v xml:space="preserve">2024/01 </v>
      </c>
      <c r="P1175">
        <f t="shared" si="113"/>
        <v>2</v>
      </c>
      <c r="Q1175" t="e">
        <f>VLOOKUP(J1175,'구매현황_2301-2603'!$E$2:$I$1312,5,0)</f>
        <v>#N/A</v>
      </c>
      <c r="R1175" t="e">
        <f>VLOOKUP(Q1175,리드타임!$B$3:$D$10,3,0)</f>
        <v>#N/A</v>
      </c>
      <c r="S1175">
        <f t="shared" si="110"/>
        <v>0.45</v>
      </c>
    </row>
    <row r="1176" spans="1:19" ht="15.75">
      <c r="A1176" s="10">
        <v>1175</v>
      </c>
      <c r="B1176" s="32" t="s">
        <v>12</v>
      </c>
      <c r="C1176" s="32" t="s">
        <v>1199</v>
      </c>
      <c r="D1176" s="32" t="s">
        <v>1198</v>
      </c>
      <c r="E1176" s="32"/>
      <c r="F1176" s="4">
        <v>9</v>
      </c>
      <c r="G1176" s="10" t="str">
        <f t="shared" si="111"/>
        <v xml:space="preserve">2024/01 </v>
      </c>
      <c r="H1176" s="10">
        <f t="shared" si="108"/>
        <v>50</v>
      </c>
      <c r="J1176" t="s">
        <v>3807</v>
      </c>
      <c r="K1176" t="s">
        <v>299</v>
      </c>
      <c r="L1176" t="s">
        <v>3799</v>
      </c>
      <c r="M1176" s="8">
        <v>17</v>
      </c>
      <c r="N1176" s="12">
        <f t="shared" si="109"/>
        <v>0.85</v>
      </c>
      <c r="O1176" t="str">
        <f t="shared" si="112"/>
        <v xml:space="preserve">2024/03 </v>
      </c>
      <c r="P1176">
        <f t="shared" si="113"/>
        <v>17</v>
      </c>
      <c r="Q1176" t="e">
        <f>VLOOKUP(J1176,'구매현황_2301-2603'!$E$2:$I$1312,5,0)</f>
        <v>#N/A</v>
      </c>
      <c r="R1176" t="e">
        <f>VLOOKUP(Q1176,리드타임!$B$3:$D$10,3,0)</f>
        <v>#N/A</v>
      </c>
      <c r="S1176">
        <f t="shared" si="110"/>
        <v>3.8249999999999997</v>
      </c>
    </row>
    <row r="1177" spans="1:19" ht="15.75">
      <c r="A1177" s="10">
        <v>1176</v>
      </c>
      <c r="B1177" s="32" t="s">
        <v>12</v>
      </c>
      <c r="C1177" s="32" t="s">
        <v>1200</v>
      </c>
      <c r="D1177" s="32" t="s">
        <v>543</v>
      </c>
      <c r="E1177" s="32" t="s">
        <v>1201</v>
      </c>
      <c r="F1177" s="4">
        <v>10</v>
      </c>
      <c r="G1177" s="10" t="str">
        <f t="shared" si="111"/>
        <v xml:space="preserve">2024/01 </v>
      </c>
      <c r="H1177" s="10">
        <f t="shared" si="108"/>
        <v>10</v>
      </c>
      <c r="J1177" t="s">
        <v>3808</v>
      </c>
      <c r="K1177" t="s">
        <v>271</v>
      </c>
      <c r="L1177" t="s">
        <v>3809</v>
      </c>
      <c r="M1177" s="8">
        <v>2</v>
      </c>
      <c r="N1177" s="12">
        <f t="shared" si="109"/>
        <v>0.1</v>
      </c>
      <c r="O1177" t="str">
        <f t="shared" si="112"/>
        <v xml:space="preserve">2024/01 </v>
      </c>
      <c r="P1177">
        <f t="shared" si="113"/>
        <v>2</v>
      </c>
      <c r="Q1177" t="e">
        <f>VLOOKUP(J1177,'구매현황_2301-2603'!$E$2:$I$1312,5,0)</f>
        <v>#N/A</v>
      </c>
      <c r="R1177" t="e">
        <f>VLOOKUP(Q1177,리드타임!$B$3:$D$10,3,0)</f>
        <v>#N/A</v>
      </c>
      <c r="S1177">
        <f t="shared" si="110"/>
        <v>0.45</v>
      </c>
    </row>
    <row r="1178" spans="1:19" ht="15.75">
      <c r="A1178" s="10">
        <v>1177</v>
      </c>
      <c r="B1178" s="32" t="s">
        <v>12</v>
      </c>
      <c r="C1178" s="32" t="s">
        <v>1215</v>
      </c>
      <c r="D1178" s="32" t="s">
        <v>426</v>
      </c>
      <c r="E1178" s="32" t="s">
        <v>405</v>
      </c>
      <c r="F1178" s="4">
        <v>3</v>
      </c>
      <c r="G1178" s="10" t="str">
        <f t="shared" si="111"/>
        <v xml:space="preserve">2024/01 </v>
      </c>
      <c r="H1178" s="10">
        <f t="shared" si="108"/>
        <v>3</v>
      </c>
      <c r="J1178" t="s">
        <v>3810</v>
      </c>
      <c r="K1178" t="s">
        <v>310</v>
      </c>
      <c r="L1178" t="s">
        <v>3811</v>
      </c>
      <c r="M1178" s="8">
        <v>12</v>
      </c>
      <c r="N1178" s="12">
        <f t="shared" si="109"/>
        <v>0.6</v>
      </c>
      <c r="O1178" t="str">
        <f t="shared" si="112"/>
        <v xml:space="preserve">2024/03 </v>
      </c>
      <c r="P1178">
        <f t="shared" si="113"/>
        <v>12</v>
      </c>
      <c r="Q1178" t="e">
        <f>VLOOKUP(J1178,'구매현황_2301-2603'!$E$2:$I$1312,5,0)</f>
        <v>#N/A</v>
      </c>
      <c r="R1178" t="e">
        <f>VLOOKUP(Q1178,리드타임!$B$3:$D$10,3,0)</f>
        <v>#N/A</v>
      </c>
      <c r="S1178">
        <f t="shared" si="110"/>
        <v>2.6999999999999997</v>
      </c>
    </row>
    <row r="1179" spans="1:19" ht="15.75">
      <c r="A1179" s="10">
        <v>1178</v>
      </c>
      <c r="B1179" s="32" t="s">
        <v>12</v>
      </c>
      <c r="C1179" s="32" t="s">
        <v>1356</v>
      </c>
      <c r="D1179" s="32" t="s">
        <v>1355</v>
      </c>
      <c r="E1179" s="32" t="s">
        <v>1352</v>
      </c>
      <c r="F1179" s="4">
        <v>270</v>
      </c>
      <c r="G1179" s="10" t="str">
        <f t="shared" si="111"/>
        <v xml:space="preserve">2024/02 </v>
      </c>
      <c r="H1179" s="10">
        <f t="shared" si="108"/>
        <v>800</v>
      </c>
      <c r="J1179" t="s">
        <v>2665</v>
      </c>
      <c r="K1179" t="s">
        <v>2664</v>
      </c>
      <c r="L1179" t="s">
        <v>2646</v>
      </c>
      <c r="M1179" s="8">
        <v>17</v>
      </c>
      <c r="N1179" s="12">
        <f t="shared" si="109"/>
        <v>0.85</v>
      </c>
      <c r="O1179" t="str">
        <f t="shared" si="112"/>
        <v xml:space="preserve">2024/01 </v>
      </c>
      <c r="P1179">
        <f t="shared" si="113"/>
        <v>15</v>
      </c>
      <c r="Q1179" t="e">
        <f>VLOOKUP(J1179,'구매현황_2301-2603'!$E$2:$I$1312,5,0)</f>
        <v>#N/A</v>
      </c>
      <c r="R1179" t="e">
        <f>VLOOKUP(Q1179,리드타임!$B$3:$D$10,3,0)</f>
        <v>#N/A</v>
      </c>
      <c r="S1179">
        <f t="shared" si="110"/>
        <v>3.8249999999999997</v>
      </c>
    </row>
    <row r="1180" spans="1:19" ht="15.75">
      <c r="A1180" s="10">
        <v>1179</v>
      </c>
      <c r="B1180" s="32" t="s">
        <v>12</v>
      </c>
      <c r="C1180" s="32" t="s">
        <v>1363</v>
      </c>
      <c r="D1180" s="32" t="s">
        <v>1362</v>
      </c>
      <c r="E1180" s="32" t="s">
        <v>1342</v>
      </c>
      <c r="F1180" s="4">
        <v>4</v>
      </c>
      <c r="G1180" s="10" t="str">
        <f t="shared" si="111"/>
        <v xml:space="preserve">2024/08 </v>
      </c>
      <c r="H1180" s="10">
        <f t="shared" si="108"/>
        <v>1253</v>
      </c>
      <c r="J1180" t="s">
        <v>2666</v>
      </c>
      <c r="K1180" t="s">
        <v>2312</v>
      </c>
      <c r="L1180" t="s">
        <v>2667</v>
      </c>
      <c r="M1180" s="8">
        <v>20</v>
      </c>
      <c r="N1180" s="12">
        <f t="shared" si="109"/>
        <v>1</v>
      </c>
      <c r="O1180" t="str">
        <f t="shared" si="112"/>
        <v xml:space="preserve">2024/01 </v>
      </c>
      <c r="P1180">
        <f t="shared" si="113"/>
        <v>20</v>
      </c>
      <c r="Q1180" t="e">
        <f>VLOOKUP(J1180,'구매현황_2301-2603'!$E$2:$I$1312,5,0)</f>
        <v>#N/A</v>
      </c>
      <c r="R1180" t="e">
        <f>VLOOKUP(Q1180,리드타임!$B$3:$D$10,3,0)</f>
        <v>#N/A</v>
      </c>
      <c r="S1180">
        <f t="shared" si="110"/>
        <v>4.5</v>
      </c>
    </row>
    <row r="1181" spans="1:19" ht="15.75">
      <c r="A1181" s="10">
        <v>1180</v>
      </c>
      <c r="B1181" s="32" t="s">
        <v>12</v>
      </c>
      <c r="C1181" s="32" t="s">
        <v>1365</v>
      </c>
      <c r="D1181" s="32" t="s">
        <v>1364</v>
      </c>
      <c r="E1181" s="32" t="s">
        <v>1352</v>
      </c>
      <c r="F1181" s="4">
        <v>1208</v>
      </c>
      <c r="G1181" s="10" t="str">
        <f t="shared" si="111"/>
        <v xml:space="preserve">2026/01 </v>
      </c>
      <c r="H1181" s="10">
        <f t="shared" si="108"/>
        <v>11550</v>
      </c>
      <c r="J1181" t="s">
        <v>2669</v>
      </c>
      <c r="K1181" t="s">
        <v>2668</v>
      </c>
      <c r="L1181" t="s">
        <v>2648</v>
      </c>
      <c r="M1181" s="8">
        <v>46</v>
      </c>
      <c r="N1181" s="12">
        <f t="shared" si="109"/>
        <v>2.2999999999999998</v>
      </c>
      <c r="O1181" t="str">
        <f t="shared" si="112"/>
        <v xml:space="preserve">2024/01 </v>
      </c>
      <c r="P1181">
        <f t="shared" si="113"/>
        <v>20</v>
      </c>
      <c r="Q1181" t="e">
        <f>VLOOKUP(J1181,'구매현황_2301-2603'!$E$2:$I$1312,5,0)</f>
        <v>#N/A</v>
      </c>
      <c r="R1181" t="e">
        <f>VLOOKUP(Q1181,리드타임!$B$3:$D$10,3,0)</f>
        <v>#N/A</v>
      </c>
      <c r="S1181">
        <f t="shared" si="110"/>
        <v>10.35</v>
      </c>
    </row>
    <row r="1182" spans="1:19" ht="15.75">
      <c r="A1182" s="10">
        <v>1181</v>
      </c>
      <c r="B1182" s="32" t="s">
        <v>12</v>
      </c>
      <c r="C1182" s="32" t="s">
        <v>1370</v>
      </c>
      <c r="D1182" s="32" t="s">
        <v>1369</v>
      </c>
      <c r="E1182" s="32" t="s">
        <v>1352</v>
      </c>
      <c r="F1182" s="4">
        <v>275</v>
      </c>
      <c r="G1182" s="10" t="str">
        <f t="shared" si="111"/>
        <v xml:space="preserve">2024/03 </v>
      </c>
      <c r="H1182" s="10">
        <f t="shared" si="108"/>
        <v>702</v>
      </c>
      <c r="J1182" t="s">
        <v>2670</v>
      </c>
      <c r="K1182" t="s">
        <v>2668</v>
      </c>
      <c r="L1182" t="s">
        <v>2646</v>
      </c>
      <c r="M1182" s="8">
        <v>25</v>
      </c>
      <c r="N1182" s="12">
        <f t="shared" si="109"/>
        <v>1.25</v>
      </c>
      <c r="O1182" t="str">
        <f t="shared" si="112"/>
        <v xml:space="preserve">2024/01 </v>
      </c>
      <c r="P1182">
        <f t="shared" si="113"/>
        <v>20</v>
      </c>
      <c r="Q1182" t="e">
        <f>VLOOKUP(J1182,'구매현황_2301-2603'!$E$2:$I$1312,5,0)</f>
        <v>#N/A</v>
      </c>
      <c r="R1182" t="e">
        <f>VLOOKUP(Q1182,리드타임!$B$3:$D$10,3,0)</f>
        <v>#N/A</v>
      </c>
      <c r="S1182">
        <f t="shared" si="110"/>
        <v>5.625</v>
      </c>
    </row>
    <row r="1183" spans="1:19" ht="15.75">
      <c r="A1183" s="10">
        <v>1182</v>
      </c>
      <c r="B1183" s="32" t="s">
        <v>12</v>
      </c>
      <c r="C1183" s="32" t="s">
        <v>1373</v>
      </c>
      <c r="D1183" s="32" t="s">
        <v>1362</v>
      </c>
      <c r="E1183" s="32" t="s">
        <v>1374</v>
      </c>
      <c r="F1183" s="4">
        <v>55</v>
      </c>
      <c r="G1183" s="10" t="str">
        <f t="shared" si="111"/>
        <v xml:space="preserve">2024/07 </v>
      </c>
      <c r="H1183" s="10">
        <f t="shared" si="108"/>
        <v>148</v>
      </c>
      <c r="J1183" t="s">
        <v>2671</v>
      </c>
      <c r="K1183" t="s">
        <v>2312</v>
      </c>
      <c r="L1183" t="s">
        <v>2672</v>
      </c>
      <c r="M1183" s="8">
        <v>645</v>
      </c>
      <c r="N1183" s="12">
        <f t="shared" si="109"/>
        <v>32.25</v>
      </c>
      <c r="O1183" t="str">
        <f t="shared" si="112"/>
        <v xml:space="preserve">2024/01 </v>
      </c>
      <c r="P1183">
        <f t="shared" si="113"/>
        <v>120</v>
      </c>
      <c r="Q1183" t="str">
        <f>VLOOKUP(J1183,'구매현황_2301-2603'!$E$2:$I$1312,5,0)</f>
        <v>Fiberwit Link Communication Co.,LTD</v>
      </c>
      <c r="R1183">
        <f>VLOOKUP(Q1183,리드타임!$B$3:$D$10,3,0)</f>
        <v>60</v>
      </c>
      <c r="S1183">
        <f t="shared" si="110"/>
        <v>96.75</v>
      </c>
    </row>
    <row r="1184" spans="1:19" ht="15.75">
      <c r="A1184" s="10">
        <v>1183</v>
      </c>
      <c r="B1184" s="32" t="s">
        <v>12</v>
      </c>
      <c r="C1184" s="32" t="s">
        <v>1377</v>
      </c>
      <c r="D1184" s="32" t="s">
        <v>1376</v>
      </c>
      <c r="E1184" s="32" t="s">
        <v>1378</v>
      </c>
      <c r="F1184" s="4">
        <v>60</v>
      </c>
      <c r="G1184" s="10" t="str">
        <f t="shared" si="111"/>
        <v xml:space="preserve">2024/01 </v>
      </c>
      <c r="H1184" s="10">
        <f t="shared" si="108"/>
        <v>70</v>
      </c>
      <c r="J1184" t="s">
        <v>2673</v>
      </c>
      <c r="K1184" t="s">
        <v>2312</v>
      </c>
      <c r="L1184" t="s">
        <v>2674</v>
      </c>
      <c r="M1184" s="8">
        <v>38</v>
      </c>
      <c r="N1184" s="12">
        <f t="shared" si="109"/>
        <v>1.9</v>
      </c>
      <c r="O1184" t="str">
        <f t="shared" si="112"/>
        <v xml:space="preserve">2024/04 </v>
      </c>
      <c r="P1184">
        <f t="shared" si="113"/>
        <v>38</v>
      </c>
      <c r="Q1184" t="e">
        <f>VLOOKUP(J1184,'구매현황_2301-2603'!$E$2:$I$1312,5,0)</f>
        <v>#N/A</v>
      </c>
      <c r="R1184" t="e">
        <f>VLOOKUP(Q1184,리드타임!$B$3:$D$10,3,0)</f>
        <v>#N/A</v>
      </c>
      <c r="S1184">
        <f t="shared" si="110"/>
        <v>8.5500000000000007</v>
      </c>
    </row>
    <row r="1185" spans="1:19" ht="15.75">
      <c r="A1185" s="10">
        <v>1184</v>
      </c>
      <c r="B1185" s="32" t="s">
        <v>12</v>
      </c>
      <c r="C1185" s="32" t="s">
        <v>1389</v>
      </c>
      <c r="D1185" s="32" t="s">
        <v>1388</v>
      </c>
      <c r="E1185" s="32" t="s">
        <v>1390</v>
      </c>
      <c r="F1185" s="4">
        <v>27</v>
      </c>
      <c r="G1185" s="10" t="str">
        <f t="shared" si="111"/>
        <v xml:space="preserve">2024/01 </v>
      </c>
      <c r="H1185" s="10">
        <f t="shared" si="108"/>
        <v>50</v>
      </c>
      <c r="J1185" t="s">
        <v>2675</v>
      </c>
      <c r="K1185" t="s">
        <v>2312</v>
      </c>
      <c r="L1185" t="s">
        <v>1414</v>
      </c>
      <c r="M1185" s="8">
        <v>30</v>
      </c>
      <c r="N1185" s="12">
        <f t="shared" si="109"/>
        <v>1.5</v>
      </c>
      <c r="O1185" t="str">
        <f t="shared" si="112"/>
        <v xml:space="preserve">2024/01 </v>
      </c>
      <c r="P1185">
        <f t="shared" si="113"/>
        <v>30</v>
      </c>
      <c r="Q1185" t="e">
        <f>VLOOKUP(J1185,'구매현황_2301-2603'!$E$2:$I$1312,5,0)</f>
        <v>#N/A</v>
      </c>
      <c r="R1185" t="e">
        <f>VLOOKUP(Q1185,리드타임!$B$3:$D$10,3,0)</f>
        <v>#N/A</v>
      </c>
      <c r="S1185">
        <f t="shared" si="110"/>
        <v>6.75</v>
      </c>
    </row>
    <row r="1186" spans="1:19" ht="15.75">
      <c r="A1186" s="10">
        <v>1185</v>
      </c>
      <c r="B1186" s="32" t="s">
        <v>12</v>
      </c>
      <c r="C1186" s="32" t="s">
        <v>1406</v>
      </c>
      <c r="D1186" s="32" t="s">
        <v>1405</v>
      </c>
      <c r="E1186" s="32" t="s">
        <v>1352</v>
      </c>
      <c r="F1186" s="4">
        <v>20</v>
      </c>
      <c r="G1186" s="10" t="str">
        <f t="shared" si="111"/>
        <v xml:space="preserve">2024/01 </v>
      </c>
      <c r="H1186" s="10">
        <f t="shared" si="108"/>
        <v>20</v>
      </c>
      <c r="J1186" t="s">
        <v>2676</v>
      </c>
      <c r="K1186" t="s">
        <v>2664</v>
      </c>
      <c r="L1186" t="s">
        <v>2644</v>
      </c>
      <c r="M1186" s="8">
        <v>15</v>
      </c>
      <c r="N1186" s="12">
        <f t="shared" si="109"/>
        <v>0.75</v>
      </c>
      <c r="O1186" t="str">
        <f t="shared" si="112"/>
        <v xml:space="preserve">2024/01 </v>
      </c>
      <c r="P1186">
        <f t="shared" si="113"/>
        <v>10</v>
      </c>
      <c r="Q1186" t="e">
        <f>VLOOKUP(J1186,'구매현황_2301-2603'!$E$2:$I$1312,5,0)</f>
        <v>#N/A</v>
      </c>
      <c r="R1186" t="e">
        <f>VLOOKUP(Q1186,리드타임!$B$3:$D$10,3,0)</f>
        <v>#N/A</v>
      </c>
      <c r="S1186">
        <f t="shared" si="110"/>
        <v>3.375</v>
      </c>
    </row>
    <row r="1187" spans="1:19" ht="15.75">
      <c r="A1187" s="10">
        <v>1186</v>
      </c>
      <c r="B1187" s="32" t="s">
        <v>12</v>
      </c>
      <c r="C1187" s="32" t="s">
        <v>1407</v>
      </c>
      <c r="D1187" s="32" t="s">
        <v>1405</v>
      </c>
      <c r="E1187" s="32" t="s">
        <v>52</v>
      </c>
      <c r="F1187" s="4">
        <v>10</v>
      </c>
      <c r="G1187" s="10" t="str">
        <f t="shared" si="111"/>
        <v xml:space="preserve">2024/01 </v>
      </c>
      <c r="H1187" s="10">
        <f t="shared" si="108"/>
        <v>10</v>
      </c>
      <c r="J1187" t="s">
        <v>2677</v>
      </c>
      <c r="K1187" t="s">
        <v>2664</v>
      </c>
      <c r="L1187" t="s">
        <v>2648</v>
      </c>
      <c r="M1187" s="8">
        <v>81</v>
      </c>
      <c r="N1187" s="12">
        <f t="shared" si="109"/>
        <v>4.05</v>
      </c>
      <c r="O1187" t="str">
        <f t="shared" si="112"/>
        <v xml:space="preserve">2024/01 </v>
      </c>
      <c r="P1187">
        <f t="shared" si="113"/>
        <v>20</v>
      </c>
      <c r="Q1187" t="e">
        <f>VLOOKUP(J1187,'구매현황_2301-2603'!$E$2:$I$1312,5,0)</f>
        <v>#N/A</v>
      </c>
      <c r="R1187" t="e">
        <f>VLOOKUP(Q1187,리드타임!$B$3:$D$10,3,0)</f>
        <v>#N/A</v>
      </c>
      <c r="S1187">
        <f t="shared" si="110"/>
        <v>18.224999999999998</v>
      </c>
    </row>
    <row r="1188" spans="1:19" ht="15.75">
      <c r="A1188" s="10">
        <v>1187</v>
      </c>
      <c r="B1188" s="32" t="s">
        <v>12</v>
      </c>
      <c r="C1188" s="32" t="s">
        <v>1408</v>
      </c>
      <c r="D1188" s="32" t="s">
        <v>1405</v>
      </c>
      <c r="E1188" s="32" t="s">
        <v>104</v>
      </c>
      <c r="F1188" s="4">
        <v>10</v>
      </c>
      <c r="G1188" s="10" t="str">
        <f t="shared" si="111"/>
        <v xml:space="preserve">2024/01 </v>
      </c>
      <c r="H1188" s="10">
        <f t="shared" si="108"/>
        <v>10</v>
      </c>
      <c r="J1188" t="s">
        <v>2678</v>
      </c>
      <c r="K1188" t="s">
        <v>2312</v>
      </c>
      <c r="L1188" t="s">
        <v>2679</v>
      </c>
      <c r="M1188" s="8">
        <v>5</v>
      </c>
      <c r="N1188" s="12">
        <f t="shared" si="109"/>
        <v>0.25</v>
      </c>
      <c r="O1188" t="str">
        <f t="shared" si="112"/>
        <v xml:space="preserve">2024/01 </v>
      </c>
      <c r="P1188">
        <f t="shared" si="113"/>
        <v>5</v>
      </c>
      <c r="Q1188" t="e">
        <f>VLOOKUP(J1188,'구매현황_2301-2603'!$E$2:$I$1312,5,0)</f>
        <v>#N/A</v>
      </c>
      <c r="R1188" t="e">
        <f>VLOOKUP(Q1188,리드타임!$B$3:$D$10,3,0)</f>
        <v>#N/A</v>
      </c>
      <c r="S1188">
        <f t="shared" si="110"/>
        <v>1.125</v>
      </c>
    </row>
    <row r="1189" spans="1:19" ht="15.75">
      <c r="A1189" s="10">
        <v>1188</v>
      </c>
      <c r="B1189" s="32" t="s">
        <v>12</v>
      </c>
      <c r="C1189" s="32" t="s">
        <v>1409</v>
      </c>
      <c r="D1189" s="32" t="s">
        <v>1405</v>
      </c>
      <c r="E1189" s="32" t="s">
        <v>54</v>
      </c>
      <c r="F1189" s="4">
        <v>10</v>
      </c>
      <c r="G1189" s="10" t="str">
        <f t="shared" si="111"/>
        <v xml:space="preserve">2024/01 </v>
      </c>
      <c r="H1189" s="10">
        <f t="shared" si="108"/>
        <v>10</v>
      </c>
      <c r="J1189" t="s">
        <v>2680</v>
      </c>
      <c r="K1189" t="s">
        <v>2312</v>
      </c>
      <c r="L1189" t="s">
        <v>2681</v>
      </c>
      <c r="M1189" s="8">
        <v>70</v>
      </c>
      <c r="N1189" s="12">
        <f t="shared" si="109"/>
        <v>3.5</v>
      </c>
      <c r="O1189" t="str">
        <f t="shared" si="112"/>
        <v xml:space="preserve">2024/01 </v>
      </c>
      <c r="P1189">
        <f t="shared" si="113"/>
        <v>50</v>
      </c>
      <c r="Q1189" t="e">
        <f>VLOOKUP(J1189,'구매현황_2301-2603'!$E$2:$I$1312,5,0)</f>
        <v>#N/A</v>
      </c>
      <c r="R1189" t="e">
        <f>VLOOKUP(Q1189,리드타임!$B$3:$D$10,3,0)</f>
        <v>#N/A</v>
      </c>
      <c r="S1189">
        <f t="shared" si="110"/>
        <v>15.749999999999998</v>
      </c>
    </row>
    <row r="1190" spans="1:19" ht="15.75">
      <c r="A1190" s="10">
        <v>1189</v>
      </c>
      <c r="B1190" s="32" t="s">
        <v>12</v>
      </c>
      <c r="C1190" s="32" t="s">
        <v>1410</v>
      </c>
      <c r="D1190" s="32" t="s">
        <v>1405</v>
      </c>
      <c r="E1190" s="32" t="s">
        <v>65</v>
      </c>
      <c r="F1190" s="4">
        <v>5</v>
      </c>
      <c r="G1190" s="10" t="str">
        <f t="shared" si="111"/>
        <v xml:space="preserve">2024/01 </v>
      </c>
      <c r="H1190" s="10">
        <f t="shared" si="108"/>
        <v>5</v>
      </c>
      <c r="J1190" t="s">
        <v>2682</v>
      </c>
      <c r="K1190" t="s">
        <v>399</v>
      </c>
      <c r="L1190" t="s">
        <v>2646</v>
      </c>
      <c r="M1190" s="8">
        <v>10</v>
      </c>
      <c r="N1190" s="12">
        <f t="shared" si="109"/>
        <v>0.5</v>
      </c>
      <c r="O1190" t="str">
        <f t="shared" si="112"/>
        <v xml:space="preserve">2024/01 </v>
      </c>
      <c r="P1190">
        <f t="shared" si="113"/>
        <v>10</v>
      </c>
      <c r="Q1190" t="e">
        <f>VLOOKUP(J1190,'구매현황_2301-2603'!$E$2:$I$1312,5,0)</f>
        <v>#N/A</v>
      </c>
      <c r="R1190" t="e">
        <f>VLOOKUP(Q1190,리드타임!$B$3:$D$10,3,0)</f>
        <v>#N/A</v>
      </c>
      <c r="S1190">
        <f t="shared" si="110"/>
        <v>2.25</v>
      </c>
    </row>
    <row r="1191" spans="1:19" ht="15.75">
      <c r="A1191" s="10">
        <v>1190</v>
      </c>
      <c r="B1191" s="32" t="s">
        <v>12</v>
      </c>
      <c r="C1191" s="32" t="s">
        <v>1411</v>
      </c>
      <c r="D1191" s="32" t="s">
        <v>1405</v>
      </c>
      <c r="E1191" s="32" t="s">
        <v>58</v>
      </c>
      <c r="F1191" s="4">
        <v>20</v>
      </c>
      <c r="G1191" s="10" t="str">
        <f t="shared" si="111"/>
        <v xml:space="preserve">2024/01 </v>
      </c>
      <c r="H1191" s="10">
        <f t="shared" si="108"/>
        <v>20</v>
      </c>
      <c r="J1191" t="s">
        <v>2683</v>
      </c>
      <c r="K1191" t="s">
        <v>2668</v>
      </c>
      <c r="L1191" t="s">
        <v>2644</v>
      </c>
      <c r="M1191" s="8">
        <v>3</v>
      </c>
      <c r="N1191" s="12">
        <f t="shared" si="109"/>
        <v>0.15</v>
      </c>
      <c r="O1191" t="str">
        <f t="shared" si="112"/>
        <v xml:space="preserve">2024/01 </v>
      </c>
      <c r="P1191">
        <f t="shared" si="113"/>
        <v>3</v>
      </c>
      <c r="Q1191" t="e">
        <f>VLOOKUP(J1191,'구매현황_2301-2603'!$E$2:$I$1312,5,0)</f>
        <v>#N/A</v>
      </c>
      <c r="R1191" t="e">
        <f>VLOOKUP(Q1191,리드타임!$B$3:$D$10,3,0)</f>
        <v>#N/A</v>
      </c>
      <c r="S1191">
        <f t="shared" si="110"/>
        <v>0.67499999999999993</v>
      </c>
    </row>
    <row r="1192" spans="1:19" ht="15.75">
      <c r="A1192" s="10">
        <v>1191</v>
      </c>
      <c r="B1192" s="32" t="s">
        <v>12</v>
      </c>
      <c r="C1192" s="32" t="s">
        <v>1419</v>
      </c>
      <c r="D1192" s="32" t="s">
        <v>1417</v>
      </c>
      <c r="E1192" s="32" t="s">
        <v>73</v>
      </c>
      <c r="F1192" s="4">
        <v>10</v>
      </c>
      <c r="G1192" s="10" t="str">
        <f t="shared" si="111"/>
        <v xml:space="preserve">2026/01 </v>
      </c>
      <c r="H1192" s="10">
        <f t="shared" si="108"/>
        <v>114</v>
      </c>
      <c r="J1192" t="s">
        <v>2684</v>
      </c>
      <c r="K1192" t="s">
        <v>2312</v>
      </c>
      <c r="L1192" t="s">
        <v>2685</v>
      </c>
      <c r="M1192" s="8">
        <v>350</v>
      </c>
      <c r="N1192" s="12">
        <f t="shared" si="109"/>
        <v>17.5</v>
      </c>
      <c r="O1192" t="str">
        <f t="shared" si="112"/>
        <v xml:space="preserve">2024/01 </v>
      </c>
      <c r="P1192">
        <f t="shared" si="113"/>
        <v>200</v>
      </c>
      <c r="Q1192" t="str">
        <f>VLOOKUP(J1192,'구매현황_2301-2603'!$E$2:$I$1312,5,0)</f>
        <v>Fiberwit Link Communication Co.,LTD</v>
      </c>
      <c r="R1192">
        <f>VLOOKUP(Q1192,리드타임!$B$3:$D$10,3,0)</f>
        <v>60</v>
      </c>
      <c r="S1192">
        <f t="shared" si="110"/>
        <v>52.5</v>
      </c>
    </row>
    <row r="1193" spans="1:19" ht="15.75">
      <c r="A1193" s="10">
        <v>1192</v>
      </c>
      <c r="B1193" s="32" t="s">
        <v>12</v>
      </c>
      <c r="C1193" s="32" t="s">
        <v>1421</v>
      </c>
      <c r="D1193" s="32" t="s">
        <v>1417</v>
      </c>
      <c r="E1193" s="32" t="s">
        <v>184</v>
      </c>
      <c r="F1193" s="4">
        <v>42</v>
      </c>
      <c r="G1193" s="10" t="str">
        <f t="shared" si="111"/>
        <v xml:space="preserve">2024/03 </v>
      </c>
      <c r="H1193" s="10">
        <f t="shared" si="108"/>
        <v>42</v>
      </c>
      <c r="J1193" t="s">
        <v>3812</v>
      </c>
      <c r="K1193" t="s">
        <v>2642</v>
      </c>
      <c r="L1193" t="s">
        <v>2687</v>
      </c>
      <c r="M1193" s="8">
        <v>5</v>
      </c>
      <c r="N1193" s="12">
        <f t="shared" si="109"/>
        <v>0.25</v>
      </c>
      <c r="O1193" t="str">
        <f t="shared" si="112"/>
        <v xml:space="preserve">2024/01 </v>
      </c>
      <c r="P1193">
        <f t="shared" si="113"/>
        <v>5</v>
      </c>
      <c r="Q1193" t="e">
        <f>VLOOKUP(J1193,'구매현황_2301-2603'!$E$2:$I$1312,5,0)</f>
        <v>#N/A</v>
      </c>
      <c r="R1193" t="e">
        <f>VLOOKUP(Q1193,리드타임!$B$3:$D$10,3,0)</f>
        <v>#N/A</v>
      </c>
      <c r="S1193">
        <f t="shared" si="110"/>
        <v>1.125</v>
      </c>
    </row>
    <row r="1194" spans="1:19" ht="15.75">
      <c r="A1194" s="10">
        <v>1193</v>
      </c>
      <c r="B1194" s="32" t="s">
        <v>12</v>
      </c>
      <c r="C1194" s="32" t="s">
        <v>1422</v>
      </c>
      <c r="D1194" s="32" t="s">
        <v>1417</v>
      </c>
      <c r="E1194" s="32" t="s">
        <v>56</v>
      </c>
      <c r="F1194" s="4">
        <v>50</v>
      </c>
      <c r="G1194" s="10" t="str">
        <f t="shared" si="111"/>
        <v xml:space="preserve">2024/01 </v>
      </c>
      <c r="H1194" s="10">
        <f t="shared" si="108"/>
        <v>100</v>
      </c>
      <c r="J1194" t="s">
        <v>2686</v>
      </c>
      <c r="K1194" t="s">
        <v>2661</v>
      </c>
      <c r="L1194" t="s">
        <v>2687</v>
      </c>
      <c r="M1194" s="8">
        <v>20</v>
      </c>
      <c r="N1194" s="12">
        <f t="shared" si="109"/>
        <v>1</v>
      </c>
      <c r="O1194" t="str">
        <f t="shared" si="112"/>
        <v xml:space="preserve">2024/01 </v>
      </c>
      <c r="P1194">
        <f t="shared" si="113"/>
        <v>20</v>
      </c>
      <c r="Q1194" t="str">
        <f>VLOOKUP(J1194,'구매현황_2301-2603'!$E$2:$I$1312,5,0)</f>
        <v>Fiberwit Link Communication Co.,LTD</v>
      </c>
      <c r="R1194">
        <f>VLOOKUP(Q1194,리드타임!$B$3:$D$10,3,0)</f>
        <v>60</v>
      </c>
      <c r="S1194">
        <f t="shared" si="110"/>
        <v>3</v>
      </c>
    </row>
    <row r="1195" spans="1:19" ht="15.75">
      <c r="A1195" s="10">
        <v>1194</v>
      </c>
      <c r="B1195" s="32" t="s">
        <v>12</v>
      </c>
      <c r="C1195" s="32" t="s">
        <v>1423</v>
      </c>
      <c r="D1195" s="32" t="s">
        <v>1417</v>
      </c>
      <c r="E1195" s="32" t="s">
        <v>58</v>
      </c>
      <c r="F1195" s="4">
        <v>50</v>
      </c>
      <c r="G1195" s="10" t="str">
        <f t="shared" si="111"/>
        <v xml:space="preserve">2024/01 </v>
      </c>
      <c r="H1195" s="10">
        <f t="shared" si="108"/>
        <v>50</v>
      </c>
      <c r="J1195" t="s">
        <v>2688</v>
      </c>
      <c r="K1195" t="s">
        <v>2661</v>
      </c>
      <c r="L1195" t="s">
        <v>2644</v>
      </c>
      <c r="M1195" s="8">
        <v>1</v>
      </c>
      <c r="N1195" s="12">
        <f t="shared" si="109"/>
        <v>0.05</v>
      </c>
      <c r="O1195" t="str">
        <f t="shared" si="112"/>
        <v xml:space="preserve">2024/01 </v>
      </c>
      <c r="P1195">
        <f t="shared" si="113"/>
        <v>1</v>
      </c>
      <c r="Q1195" t="e">
        <f>VLOOKUP(J1195,'구매현황_2301-2603'!$E$2:$I$1312,5,0)</f>
        <v>#N/A</v>
      </c>
      <c r="R1195" t="e">
        <f>VLOOKUP(Q1195,리드타임!$B$3:$D$10,3,0)</f>
        <v>#N/A</v>
      </c>
      <c r="S1195">
        <f t="shared" si="110"/>
        <v>0.22500000000000001</v>
      </c>
    </row>
    <row r="1196" spans="1:19" ht="15.75">
      <c r="A1196" s="10">
        <v>1195</v>
      </c>
      <c r="B1196" s="32" t="s">
        <v>12</v>
      </c>
      <c r="C1196" s="32" t="s">
        <v>1425</v>
      </c>
      <c r="D1196" s="32" t="s">
        <v>1424</v>
      </c>
      <c r="E1196" s="32" t="s">
        <v>102</v>
      </c>
      <c r="F1196" s="4">
        <v>2</v>
      </c>
      <c r="G1196" s="10" t="str">
        <f t="shared" si="111"/>
        <v xml:space="preserve">2024/01 </v>
      </c>
      <c r="H1196" s="10">
        <f t="shared" si="108"/>
        <v>5</v>
      </c>
      <c r="J1196" t="s">
        <v>2689</v>
      </c>
      <c r="K1196" t="s">
        <v>307</v>
      </c>
      <c r="L1196" t="s">
        <v>2506</v>
      </c>
      <c r="M1196" s="8">
        <v>3</v>
      </c>
      <c r="N1196" s="12">
        <f t="shared" si="109"/>
        <v>0.15</v>
      </c>
      <c r="O1196" t="str">
        <f t="shared" si="112"/>
        <v xml:space="preserve">2024/01 </v>
      </c>
      <c r="P1196">
        <f t="shared" si="113"/>
        <v>3</v>
      </c>
      <c r="Q1196" t="e">
        <f>VLOOKUP(J1196,'구매현황_2301-2603'!$E$2:$I$1312,5,0)</f>
        <v>#N/A</v>
      </c>
      <c r="R1196" t="e">
        <f>VLOOKUP(Q1196,리드타임!$B$3:$D$10,3,0)</f>
        <v>#N/A</v>
      </c>
      <c r="S1196">
        <f t="shared" si="110"/>
        <v>0.67499999999999993</v>
      </c>
    </row>
    <row r="1197" spans="1:19" ht="15.75">
      <c r="A1197" s="10">
        <v>1196</v>
      </c>
      <c r="B1197" s="32" t="s">
        <v>12</v>
      </c>
      <c r="C1197" s="32" t="s">
        <v>1430</v>
      </c>
      <c r="D1197" s="32" t="s">
        <v>1426</v>
      </c>
      <c r="E1197" s="32" t="s">
        <v>184</v>
      </c>
      <c r="F1197" s="4">
        <v>1</v>
      </c>
      <c r="G1197" s="10" t="str">
        <f t="shared" si="111"/>
        <v xml:space="preserve">2024/01 </v>
      </c>
      <c r="H1197" s="10">
        <f t="shared" si="108"/>
        <v>105</v>
      </c>
      <c r="J1197" t="s">
        <v>2690</v>
      </c>
      <c r="K1197" t="s">
        <v>2661</v>
      </c>
      <c r="L1197" t="s">
        <v>2648</v>
      </c>
      <c r="M1197" s="8">
        <v>6</v>
      </c>
      <c r="N1197" s="12">
        <f t="shared" si="109"/>
        <v>0.3</v>
      </c>
      <c r="O1197" t="str">
        <f t="shared" si="112"/>
        <v xml:space="preserve">2024/01 </v>
      </c>
      <c r="P1197">
        <f t="shared" si="113"/>
        <v>5</v>
      </c>
      <c r="Q1197" t="e">
        <f>VLOOKUP(J1197,'구매현황_2301-2603'!$E$2:$I$1312,5,0)</f>
        <v>#N/A</v>
      </c>
      <c r="R1197" t="e">
        <f>VLOOKUP(Q1197,리드타임!$B$3:$D$10,3,0)</f>
        <v>#N/A</v>
      </c>
      <c r="S1197">
        <f t="shared" si="110"/>
        <v>1.3499999999999999</v>
      </c>
    </row>
    <row r="1198" spans="1:19" ht="15.75">
      <c r="A1198" s="10">
        <v>1197</v>
      </c>
      <c r="B1198" s="32" t="s">
        <v>12</v>
      </c>
      <c r="C1198" s="32" t="s">
        <v>1432</v>
      </c>
      <c r="D1198" s="32" t="s">
        <v>1426</v>
      </c>
      <c r="E1198" s="32" t="s">
        <v>58</v>
      </c>
      <c r="F1198" s="4">
        <v>2</v>
      </c>
      <c r="G1198" s="10" t="str">
        <f t="shared" si="111"/>
        <v xml:space="preserve">2024/01 </v>
      </c>
      <c r="H1198" s="10">
        <f t="shared" si="108"/>
        <v>10</v>
      </c>
      <c r="J1198" t="s">
        <v>2691</v>
      </c>
      <c r="K1198" t="s">
        <v>2668</v>
      </c>
      <c r="L1198" t="s">
        <v>2641</v>
      </c>
      <c r="M1198" s="8">
        <v>5</v>
      </c>
      <c r="N1198" s="12">
        <f t="shared" si="109"/>
        <v>0.25</v>
      </c>
      <c r="O1198" t="str">
        <f t="shared" si="112"/>
        <v xml:space="preserve">2024/01 </v>
      </c>
      <c r="P1198">
        <f t="shared" si="113"/>
        <v>5</v>
      </c>
      <c r="Q1198" t="e">
        <f>VLOOKUP(J1198,'구매현황_2301-2603'!$E$2:$I$1312,5,0)</f>
        <v>#N/A</v>
      </c>
      <c r="R1198" t="e">
        <f>VLOOKUP(Q1198,리드타임!$B$3:$D$10,3,0)</f>
        <v>#N/A</v>
      </c>
      <c r="S1198">
        <f t="shared" si="110"/>
        <v>1.125</v>
      </c>
    </row>
    <row r="1199" spans="1:19" ht="15.75">
      <c r="A1199" s="10">
        <v>1198</v>
      </c>
      <c r="B1199" s="32" t="s">
        <v>12</v>
      </c>
      <c r="C1199" s="32" t="s">
        <v>1435</v>
      </c>
      <c r="D1199" s="32" t="s">
        <v>1433</v>
      </c>
      <c r="E1199" s="32" t="s">
        <v>52</v>
      </c>
      <c r="F1199" s="4">
        <v>5</v>
      </c>
      <c r="G1199" s="10" t="str">
        <f t="shared" si="111"/>
        <v xml:space="preserve">2024/01 </v>
      </c>
      <c r="H1199" s="10">
        <f t="shared" si="108"/>
        <v>5</v>
      </c>
      <c r="J1199" t="s">
        <v>2288</v>
      </c>
      <c r="K1199" t="s">
        <v>2287</v>
      </c>
      <c r="L1199" t="s">
        <v>2289</v>
      </c>
      <c r="M1199" s="8">
        <v>10</v>
      </c>
      <c r="N1199" s="12">
        <f t="shared" si="109"/>
        <v>0.5</v>
      </c>
      <c r="O1199" t="str">
        <f t="shared" si="112"/>
        <v xml:space="preserve">2024/01 </v>
      </c>
      <c r="P1199">
        <f t="shared" si="113"/>
        <v>10</v>
      </c>
      <c r="Q1199" t="e">
        <f>VLOOKUP(J1199,'구매현황_2301-2603'!$E$2:$I$1312,5,0)</f>
        <v>#N/A</v>
      </c>
      <c r="R1199" t="e">
        <f>VLOOKUP(Q1199,리드타임!$B$3:$D$10,3,0)</f>
        <v>#N/A</v>
      </c>
      <c r="S1199">
        <f t="shared" si="110"/>
        <v>2.25</v>
      </c>
    </row>
    <row r="1200" spans="1:19" ht="15.75">
      <c r="A1200" s="10">
        <v>1199</v>
      </c>
      <c r="B1200" s="32" t="s">
        <v>12</v>
      </c>
      <c r="C1200" s="32" t="s">
        <v>1436</v>
      </c>
      <c r="D1200" s="32" t="s">
        <v>1433</v>
      </c>
      <c r="E1200" s="32" t="s">
        <v>104</v>
      </c>
      <c r="F1200" s="4">
        <v>5</v>
      </c>
      <c r="G1200" s="10" t="str">
        <f t="shared" si="111"/>
        <v xml:space="preserve">2024/01 </v>
      </c>
      <c r="H1200" s="10">
        <f t="shared" si="108"/>
        <v>5</v>
      </c>
      <c r="J1200" t="s">
        <v>2290</v>
      </c>
      <c r="K1200" t="s">
        <v>2287</v>
      </c>
      <c r="L1200" t="s">
        <v>2291</v>
      </c>
      <c r="M1200" s="8">
        <v>15</v>
      </c>
      <c r="N1200" s="12">
        <f t="shared" si="109"/>
        <v>0.75</v>
      </c>
      <c r="O1200" t="str">
        <f t="shared" si="112"/>
        <v xml:space="preserve">2024/01 </v>
      </c>
      <c r="P1200">
        <f t="shared" si="113"/>
        <v>15</v>
      </c>
      <c r="Q1200" t="e">
        <f>VLOOKUP(J1200,'구매현황_2301-2603'!$E$2:$I$1312,5,0)</f>
        <v>#N/A</v>
      </c>
      <c r="R1200" t="e">
        <f>VLOOKUP(Q1200,리드타임!$B$3:$D$10,3,0)</f>
        <v>#N/A</v>
      </c>
      <c r="S1200">
        <f t="shared" si="110"/>
        <v>3.375</v>
      </c>
    </row>
    <row r="1201" spans="1:19" ht="15.75">
      <c r="A1201" s="10">
        <v>1200</v>
      </c>
      <c r="B1201" s="32" t="s">
        <v>12</v>
      </c>
      <c r="C1201" s="32" t="s">
        <v>1437</v>
      </c>
      <c r="D1201" s="32" t="s">
        <v>1433</v>
      </c>
      <c r="E1201" s="32" t="s">
        <v>54</v>
      </c>
      <c r="F1201" s="4">
        <v>20</v>
      </c>
      <c r="G1201" s="10" t="str">
        <f t="shared" si="111"/>
        <v xml:space="preserve">2024/01 </v>
      </c>
      <c r="H1201" s="10">
        <f t="shared" si="108"/>
        <v>20</v>
      </c>
      <c r="J1201" t="s">
        <v>3758</v>
      </c>
      <c r="K1201" t="s">
        <v>2287</v>
      </c>
      <c r="L1201" t="s">
        <v>3759</v>
      </c>
      <c r="M1201" s="8">
        <v>2</v>
      </c>
      <c r="N1201" s="12">
        <f t="shared" si="109"/>
        <v>0.1</v>
      </c>
      <c r="O1201" t="str">
        <f t="shared" si="112"/>
        <v xml:space="preserve">2024/01 </v>
      </c>
      <c r="P1201">
        <f t="shared" si="113"/>
        <v>2</v>
      </c>
      <c r="Q1201" t="e">
        <f>VLOOKUP(J1201,'구매현황_2301-2603'!$E$2:$I$1312,5,0)</f>
        <v>#N/A</v>
      </c>
      <c r="R1201" t="e">
        <f>VLOOKUP(Q1201,리드타임!$B$3:$D$10,3,0)</f>
        <v>#N/A</v>
      </c>
      <c r="S1201">
        <f t="shared" si="110"/>
        <v>0.45</v>
      </c>
    </row>
    <row r="1202" spans="1:19" ht="15.75">
      <c r="A1202" s="10">
        <v>1201</v>
      </c>
      <c r="B1202" s="32" t="s">
        <v>12</v>
      </c>
      <c r="C1202" s="32" t="s">
        <v>1438</v>
      </c>
      <c r="D1202" s="32" t="s">
        <v>1433</v>
      </c>
      <c r="E1202" s="32" t="s">
        <v>65</v>
      </c>
      <c r="F1202" s="4">
        <v>5</v>
      </c>
      <c r="G1202" s="10" t="str">
        <f t="shared" si="111"/>
        <v xml:space="preserve">2024/01 </v>
      </c>
      <c r="H1202" s="10">
        <f t="shared" si="108"/>
        <v>5</v>
      </c>
      <c r="J1202" t="s">
        <v>2293</v>
      </c>
      <c r="K1202" t="s">
        <v>2292</v>
      </c>
      <c r="L1202" t="s">
        <v>2294</v>
      </c>
      <c r="M1202" s="8">
        <v>20</v>
      </c>
      <c r="N1202" s="12">
        <f t="shared" si="109"/>
        <v>1</v>
      </c>
      <c r="O1202" t="str">
        <f t="shared" si="112"/>
        <v xml:space="preserve">2024/01 </v>
      </c>
      <c r="P1202">
        <f t="shared" si="113"/>
        <v>10</v>
      </c>
      <c r="Q1202" t="e">
        <f>VLOOKUP(J1202,'구매현황_2301-2603'!$E$2:$I$1312,5,0)</f>
        <v>#N/A</v>
      </c>
      <c r="R1202" t="e">
        <f>VLOOKUP(Q1202,리드타임!$B$3:$D$10,3,0)</f>
        <v>#N/A</v>
      </c>
      <c r="S1202">
        <f t="shared" si="110"/>
        <v>4.5</v>
      </c>
    </row>
    <row r="1203" spans="1:19" ht="15.75">
      <c r="A1203" s="10">
        <v>1202</v>
      </c>
      <c r="B1203" s="32" t="s">
        <v>12</v>
      </c>
      <c r="C1203" s="32" t="s">
        <v>1439</v>
      </c>
      <c r="D1203" s="32" t="s">
        <v>1433</v>
      </c>
      <c r="E1203" s="32" t="s">
        <v>56</v>
      </c>
      <c r="F1203" s="4">
        <v>20</v>
      </c>
      <c r="G1203" s="10" t="str">
        <f t="shared" si="111"/>
        <v xml:space="preserve">2024/01 </v>
      </c>
      <c r="H1203" s="10">
        <f t="shared" si="108"/>
        <v>300</v>
      </c>
      <c r="J1203" t="s">
        <v>2295</v>
      </c>
      <c r="K1203" t="s">
        <v>2292</v>
      </c>
      <c r="L1203" t="s">
        <v>2296</v>
      </c>
      <c r="M1203" s="8">
        <v>30</v>
      </c>
      <c r="N1203" s="12">
        <f t="shared" si="109"/>
        <v>1.5</v>
      </c>
      <c r="O1203" t="str">
        <f t="shared" si="112"/>
        <v xml:space="preserve">2024/01 </v>
      </c>
      <c r="P1203">
        <f t="shared" si="113"/>
        <v>10</v>
      </c>
      <c r="Q1203" t="e">
        <f>VLOOKUP(J1203,'구매현황_2301-2603'!$E$2:$I$1312,5,0)</f>
        <v>#N/A</v>
      </c>
      <c r="R1203" t="e">
        <f>VLOOKUP(Q1203,리드타임!$B$3:$D$10,3,0)</f>
        <v>#N/A</v>
      </c>
      <c r="S1203">
        <f t="shared" si="110"/>
        <v>6.75</v>
      </c>
    </row>
    <row r="1204" spans="1:19" ht="15.75">
      <c r="A1204" s="10">
        <v>1203</v>
      </c>
      <c r="B1204" s="32" t="s">
        <v>12</v>
      </c>
      <c r="C1204" s="32" t="s">
        <v>1440</v>
      </c>
      <c r="D1204" s="32" t="s">
        <v>1433</v>
      </c>
      <c r="E1204" s="32" t="s">
        <v>58</v>
      </c>
      <c r="F1204" s="4">
        <v>5</v>
      </c>
      <c r="G1204" s="10" t="str">
        <f t="shared" si="111"/>
        <v xml:space="preserve">2024/01 </v>
      </c>
      <c r="H1204" s="10">
        <f t="shared" si="108"/>
        <v>5</v>
      </c>
      <c r="J1204" t="s">
        <v>2297</v>
      </c>
      <c r="K1204" t="s">
        <v>2292</v>
      </c>
      <c r="L1204" t="s">
        <v>2298</v>
      </c>
      <c r="M1204" s="8">
        <v>10</v>
      </c>
      <c r="N1204" s="12">
        <f t="shared" si="109"/>
        <v>0.5</v>
      </c>
      <c r="O1204" t="str">
        <f t="shared" si="112"/>
        <v xml:space="preserve">2024/01 </v>
      </c>
      <c r="P1204">
        <f t="shared" si="113"/>
        <v>10</v>
      </c>
      <c r="Q1204" t="e">
        <f>VLOOKUP(J1204,'구매현황_2301-2603'!$E$2:$I$1312,5,0)</f>
        <v>#N/A</v>
      </c>
      <c r="R1204" t="e">
        <f>VLOOKUP(Q1204,리드타임!$B$3:$D$10,3,0)</f>
        <v>#N/A</v>
      </c>
      <c r="S1204">
        <f t="shared" si="110"/>
        <v>2.25</v>
      </c>
    </row>
    <row r="1205" spans="1:19" ht="15.75">
      <c r="A1205" s="10">
        <v>1204</v>
      </c>
      <c r="B1205" s="32" t="s">
        <v>12</v>
      </c>
      <c r="C1205" s="32" t="s">
        <v>1626</v>
      </c>
      <c r="D1205" s="32" t="s">
        <v>1625</v>
      </c>
      <c r="E1205" s="32" t="s">
        <v>1627</v>
      </c>
      <c r="F1205" s="4">
        <v>1</v>
      </c>
      <c r="G1205" s="10" t="str">
        <f t="shared" si="111"/>
        <v xml:space="preserve">2024/01 </v>
      </c>
      <c r="H1205" s="10">
        <f t="shared" si="108"/>
        <v>10</v>
      </c>
      <c r="J1205" t="s">
        <v>2299</v>
      </c>
      <c r="K1205" t="s">
        <v>2292</v>
      </c>
      <c r="L1205" t="s">
        <v>2300</v>
      </c>
      <c r="M1205" s="8">
        <v>10</v>
      </c>
      <c r="N1205" s="12">
        <f t="shared" si="109"/>
        <v>0.5</v>
      </c>
      <c r="O1205" t="str">
        <f t="shared" si="112"/>
        <v xml:space="preserve">2024/01 </v>
      </c>
      <c r="P1205">
        <f t="shared" si="113"/>
        <v>10</v>
      </c>
      <c r="Q1205" t="e">
        <f>VLOOKUP(J1205,'구매현황_2301-2603'!$E$2:$I$1312,5,0)</f>
        <v>#N/A</v>
      </c>
      <c r="R1205" t="e">
        <f>VLOOKUP(Q1205,리드타임!$B$3:$D$10,3,0)</f>
        <v>#N/A</v>
      </c>
      <c r="S1205">
        <f t="shared" si="110"/>
        <v>2.25</v>
      </c>
    </row>
    <row r="1206" spans="1:19" ht="15.75">
      <c r="A1206" s="10">
        <v>1205</v>
      </c>
      <c r="B1206" s="32" t="s">
        <v>12</v>
      </c>
      <c r="C1206" s="32" t="s">
        <v>1755</v>
      </c>
      <c r="D1206" s="32" t="s">
        <v>1754</v>
      </c>
      <c r="E1206" s="32" t="s">
        <v>1756</v>
      </c>
      <c r="F1206" s="4">
        <v>7</v>
      </c>
      <c r="G1206" s="10" t="str">
        <f t="shared" si="111"/>
        <v xml:space="preserve">2024/02 </v>
      </c>
      <c r="H1206" s="10">
        <f t="shared" si="108"/>
        <v>59</v>
      </c>
      <c r="J1206" t="s">
        <v>2301</v>
      </c>
      <c r="K1206" t="s">
        <v>2292</v>
      </c>
      <c r="L1206" t="s">
        <v>2302</v>
      </c>
      <c r="M1206" s="8">
        <v>18</v>
      </c>
      <c r="N1206" s="12">
        <f t="shared" si="109"/>
        <v>0.9</v>
      </c>
      <c r="O1206" t="str">
        <f t="shared" si="112"/>
        <v xml:space="preserve">2024/01 </v>
      </c>
      <c r="P1206">
        <f t="shared" si="113"/>
        <v>10</v>
      </c>
      <c r="Q1206" t="e">
        <f>VLOOKUP(J1206,'구매현황_2301-2603'!$E$2:$I$1312,5,0)</f>
        <v>#N/A</v>
      </c>
      <c r="R1206" t="e">
        <f>VLOOKUP(Q1206,리드타임!$B$3:$D$10,3,0)</f>
        <v>#N/A</v>
      </c>
      <c r="S1206">
        <f t="shared" si="110"/>
        <v>4.05</v>
      </c>
    </row>
    <row r="1207" spans="1:19" ht="15.75">
      <c r="A1207" s="10">
        <v>1206</v>
      </c>
      <c r="B1207" s="32" t="s">
        <v>12</v>
      </c>
      <c r="C1207" s="32" t="s">
        <v>2306</v>
      </c>
      <c r="D1207" s="32" t="s">
        <v>2303</v>
      </c>
      <c r="E1207" s="32" t="s">
        <v>2307</v>
      </c>
      <c r="F1207" s="4">
        <v>30</v>
      </c>
      <c r="G1207" s="10" t="str">
        <f t="shared" si="111"/>
        <v xml:space="preserve">2024/01 </v>
      </c>
      <c r="H1207" s="10">
        <f t="shared" si="108"/>
        <v>30</v>
      </c>
      <c r="J1207" t="s">
        <v>2304</v>
      </c>
      <c r="K1207" t="s">
        <v>2303</v>
      </c>
      <c r="L1207" t="s">
        <v>2305</v>
      </c>
      <c r="M1207" s="8">
        <v>105</v>
      </c>
      <c r="N1207" s="12">
        <f t="shared" si="109"/>
        <v>5.25</v>
      </c>
      <c r="O1207" t="str">
        <f t="shared" si="112"/>
        <v xml:space="preserve">2024/01 </v>
      </c>
      <c r="P1207">
        <f t="shared" si="113"/>
        <v>30</v>
      </c>
      <c r="Q1207" t="e">
        <f>VLOOKUP(J1207,'구매현황_2301-2603'!$E$2:$I$1312,5,0)</f>
        <v>#N/A</v>
      </c>
      <c r="R1207" t="e">
        <f>VLOOKUP(Q1207,리드타임!$B$3:$D$10,3,0)</f>
        <v>#N/A</v>
      </c>
      <c r="S1207">
        <f t="shared" si="110"/>
        <v>23.625</v>
      </c>
    </row>
    <row r="1208" spans="1:19" ht="15.75">
      <c r="A1208" s="10">
        <v>1207</v>
      </c>
      <c r="B1208" s="32" t="s">
        <v>12</v>
      </c>
      <c r="C1208" s="32" t="s">
        <v>2313</v>
      </c>
      <c r="D1208" s="32" t="s">
        <v>2312</v>
      </c>
      <c r="E1208" s="32" t="s">
        <v>2314</v>
      </c>
      <c r="F1208" s="4">
        <v>20</v>
      </c>
      <c r="G1208" s="10" t="str">
        <f t="shared" si="111"/>
        <v xml:space="preserve">2024/02 </v>
      </c>
      <c r="H1208" s="10">
        <f t="shared" si="108"/>
        <v>53</v>
      </c>
      <c r="J1208" t="s">
        <v>2306</v>
      </c>
      <c r="K1208" t="s">
        <v>2303</v>
      </c>
      <c r="L1208" t="s">
        <v>2307</v>
      </c>
      <c r="M1208" s="8">
        <v>110</v>
      </c>
      <c r="N1208" s="12">
        <f t="shared" si="109"/>
        <v>5.5</v>
      </c>
      <c r="O1208" t="str">
        <f t="shared" si="112"/>
        <v xml:space="preserve">2024/01 </v>
      </c>
      <c r="P1208">
        <f t="shared" si="113"/>
        <v>30</v>
      </c>
      <c r="Q1208" t="e">
        <f>VLOOKUP(J1208,'구매현황_2301-2603'!$E$2:$I$1312,5,0)</f>
        <v>#N/A</v>
      </c>
      <c r="R1208" t="e">
        <f>VLOOKUP(Q1208,리드타임!$B$3:$D$10,3,0)</f>
        <v>#N/A</v>
      </c>
      <c r="S1208">
        <f t="shared" si="110"/>
        <v>24.750000000000004</v>
      </c>
    </row>
    <row r="1209" spans="1:19" ht="15.75">
      <c r="A1209" s="10">
        <v>1208</v>
      </c>
      <c r="B1209" s="32" t="s">
        <v>12</v>
      </c>
      <c r="C1209" s="32" t="s">
        <v>2321</v>
      </c>
      <c r="D1209" s="32" t="s">
        <v>271</v>
      </c>
      <c r="E1209" s="32" t="s">
        <v>2322</v>
      </c>
      <c r="F1209" s="4">
        <v>10</v>
      </c>
      <c r="G1209" s="10" t="str">
        <f t="shared" si="111"/>
        <v xml:space="preserve">2024/01 </v>
      </c>
      <c r="H1209" s="10">
        <f t="shared" si="108"/>
        <v>20</v>
      </c>
      <c r="J1209" t="s">
        <v>2308</v>
      </c>
      <c r="K1209" t="s">
        <v>2303</v>
      </c>
      <c r="L1209" t="s">
        <v>2309</v>
      </c>
      <c r="M1209" s="8">
        <v>10</v>
      </c>
      <c r="N1209" s="12">
        <f t="shared" si="109"/>
        <v>0.5</v>
      </c>
      <c r="O1209" t="str">
        <f t="shared" si="112"/>
        <v xml:space="preserve">2024/01 </v>
      </c>
      <c r="P1209">
        <f t="shared" si="113"/>
        <v>10</v>
      </c>
      <c r="Q1209" t="e">
        <f>VLOOKUP(J1209,'구매현황_2301-2603'!$E$2:$I$1312,5,0)</f>
        <v>#N/A</v>
      </c>
      <c r="R1209" t="e">
        <f>VLOOKUP(Q1209,리드타임!$B$3:$D$10,3,0)</f>
        <v>#N/A</v>
      </c>
      <c r="S1209">
        <f t="shared" si="110"/>
        <v>2.25</v>
      </c>
    </row>
    <row r="1210" spans="1:19" ht="15.75">
      <c r="A1210" s="10">
        <v>1209</v>
      </c>
      <c r="B1210" s="32" t="s">
        <v>12</v>
      </c>
      <c r="C1210" s="32" t="s">
        <v>2323</v>
      </c>
      <c r="D1210" s="32" t="s">
        <v>264</v>
      </c>
      <c r="E1210" s="32" t="s">
        <v>2324</v>
      </c>
      <c r="F1210" s="4">
        <v>20</v>
      </c>
      <c r="G1210" s="10" t="str">
        <f t="shared" si="111"/>
        <v xml:space="preserve">2024/01 </v>
      </c>
      <c r="H1210" s="10">
        <f t="shared" si="108"/>
        <v>30</v>
      </c>
      <c r="J1210" t="s">
        <v>3760</v>
      </c>
      <c r="K1210" t="s">
        <v>2303</v>
      </c>
      <c r="L1210" t="s">
        <v>3761</v>
      </c>
      <c r="M1210" s="8">
        <v>20</v>
      </c>
      <c r="N1210" s="12">
        <f t="shared" si="109"/>
        <v>1</v>
      </c>
      <c r="O1210" t="str">
        <f t="shared" si="112"/>
        <v xml:space="preserve">2024/01 </v>
      </c>
      <c r="P1210">
        <f t="shared" si="113"/>
        <v>10</v>
      </c>
      <c r="Q1210" t="e">
        <f>VLOOKUP(J1210,'구매현황_2301-2603'!$E$2:$I$1312,5,0)</f>
        <v>#N/A</v>
      </c>
      <c r="R1210" t="e">
        <f>VLOOKUP(Q1210,리드타임!$B$3:$D$10,3,0)</f>
        <v>#N/A</v>
      </c>
      <c r="S1210">
        <f t="shared" si="110"/>
        <v>4.5</v>
      </c>
    </row>
    <row r="1211" spans="1:19" ht="15.75">
      <c r="A1211" s="10">
        <v>1210</v>
      </c>
      <c r="B1211" s="32" t="s">
        <v>12</v>
      </c>
      <c r="C1211" s="32" t="s">
        <v>2343</v>
      </c>
      <c r="D1211" s="32" t="s">
        <v>299</v>
      </c>
      <c r="E1211" s="32" t="s">
        <v>2344</v>
      </c>
      <c r="F1211" s="4">
        <v>2</v>
      </c>
      <c r="G1211" s="10" t="str">
        <f t="shared" si="111"/>
        <v xml:space="preserve">2024/01 </v>
      </c>
      <c r="H1211" s="10">
        <f t="shared" si="108"/>
        <v>200</v>
      </c>
      <c r="J1211" t="s">
        <v>2310</v>
      </c>
      <c r="K1211" t="s">
        <v>2303</v>
      </c>
      <c r="L1211" t="s">
        <v>2311</v>
      </c>
      <c r="M1211" s="8">
        <v>20</v>
      </c>
      <c r="N1211" s="12">
        <f t="shared" si="109"/>
        <v>1</v>
      </c>
      <c r="O1211" t="str">
        <f t="shared" si="112"/>
        <v xml:space="preserve">2024/01 </v>
      </c>
      <c r="P1211">
        <f t="shared" si="113"/>
        <v>10</v>
      </c>
      <c r="Q1211" t="e">
        <f>VLOOKUP(J1211,'구매현황_2301-2603'!$E$2:$I$1312,5,0)</f>
        <v>#N/A</v>
      </c>
      <c r="R1211" t="e">
        <f>VLOOKUP(Q1211,리드타임!$B$3:$D$10,3,0)</f>
        <v>#N/A</v>
      </c>
      <c r="S1211">
        <f t="shared" si="110"/>
        <v>4.5</v>
      </c>
    </row>
    <row r="1212" spans="1:19" ht="15.75">
      <c r="A1212" s="10">
        <v>1211</v>
      </c>
      <c r="B1212" s="32" t="s">
        <v>12</v>
      </c>
      <c r="C1212" s="32" t="s">
        <v>2397</v>
      </c>
      <c r="D1212" s="32" t="s">
        <v>236</v>
      </c>
      <c r="E1212" s="32" t="s">
        <v>2398</v>
      </c>
      <c r="F1212" s="4">
        <v>50</v>
      </c>
      <c r="G1212" s="10" t="str">
        <f t="shared" si="111"/>
        <v xml:space="preserve">2024/02 </v>
      </c>
      <c r="H1212" s="10">
        <f t="shared" si="108"/>
        <v>440</v>
      </c>
      <c r="J1212" t="s">
        <v>2313</v>
      </c>
      <c r="K1212" t="s">
        <v>2312</v>
      </c>
      <c r="L1212" t="s">
        <v>2314</v>
      </c>
      <c r="M1212" s="8">
        <v>208</v>
      </c>
      <c r="N1212" s="12">
        <f t="shared" si="109"/>
        <v>10.4</v>
      </c>
      <c r="O1212" t="str">
        <f t="shared" si="112"/>
        <v xml:space="preserve">2024/02 </v>
      </c>
      <c r="P1212">
        <f t="shared" si="113"/>
        <v>53</v>
      </c>
      <c r="Q1212" t="str">
        <f>VLOOKUP(J1212,'구매현황_2301-2603'!$E$2:$I$1312,5,0)</f>
        <v>Fiberwit Link Communication Co.,LTD</v>
      </c>
      <c r="R1212">
        <f>VLOOKUP(Q1212,리드타임!$B$3:$D$10,3,0)</f>
        <v>60</v>
      </c>
      <c r="S1212">
        <f t="shared" si="110"/>
        <v>31.200000000000003</v>
      </c>
    </row>
    <row r="1213" spans="1:19" ht="15.75">
      <c r="A1213" s="10">
        <v>1212</v>
      </c>
      <c r="B1213" s="32" t="s">
        <v>12</v>
      </c>
      <c r="C1213" s="32" t="s">
        <v>2400</v>
      </c>
      <c r="D1213" s="32" t="s">
        <v>236</v>
      </c>
      <c r="E1213" s="32" t="s">
        <v>2401</v>
      </c>
      <c r="F1213" s="4">
        <v>53</v>
      </c>
      <c r="G1213" s="10" t="str">
        <f t="shared" si="111"/>
        <v xml:space="preserve">2024/10 </v>
      </c>
      <c r="H1213" s="10">
        <f t="shared" si="108"/>
        <v>199</v>
      </c>
      <c r="J1213" t="s">
        <v>2315</v>
      </c>
      <c r="K1213" t="s">
        <v>267</v>
      </c>
      <c r="L1213" t="s">
        <v>2316</v>
      </c>
      <c r="M1213" s="8">
        <v>6</v>
      </c>
      <c r="N1213" s="12">
        <f t="shared" si="109"/>
        <v>0.3</v>
      </c>
      <c r="O1213" t="str">
        <f t="shared" si="112"/>
        <v xml:space="preserve">2024/01 </v>
      </c>
      <c r="P1213">
        <f t="shared" si="113"/>
        <v>4</v>
      </c>
      <c r="Q1213" t="e">
        <f>VLOOKUP(J1213,'구매현황_2301-2603'!$E$2:$I$1312,5,0)</f>
        <v>#N/A</v>
      </c>
      <c r="R1213" t="e">
        <f>VLOOKUP(Q1213,리드타임!$B$3:$D$10,3,0)</f>
        <v>#N/A</v>
      </c>
      <c r="S1213">
        <f t="shared" si="110"/>
        <v>1.3499999999999999</v>
      </c>
    </row>
    <row r="1214" spans="1:19" ht="15.75">
      <c r="A1214" s="10">
        <v>1213</v>
      </c>
      <c r="B1214" s="32" t="s">
        <v>12</v>
      </c>
      <c r="C1214" s="32" t="s">
        <v>2404</v>
      </c>
      <c r="D1214" s="32" t="s">
        <v>236</v>
      </c>
      <c r="E1214" s="32" t="s">
        <v>2405</v>
      </c>
      <c r="F1214" s="4">
        <v>10</v>
      </c>
      <c r="G1214" s="10" t="str">
        <f t="shared" si="111"/>
        <v xml:space="preserve">2024/01 </v>
      </c>
      <c r="H1214" s="10">
        <f t="shared" si="108"/>
        <v>89</v>
      </c>
      <c r="J1214" t="s">
        <v>2317</v>
      </c>
      <c r="K1214" t="s">
        <v>271</v>
      </c>
      <c r="L1214" t="s">
        <v>2318</v>
      </c>
      <c r="M1214" s="8">
        <v>5</v>
      </c>
      <c r="N1214" s="12">
        <f t="shared" si="109"/>
        <v>0.25</v>
      </c>
      <c r="O1214" t="str">
        <f t="shared" si="112"/>
        <v xml:space="preserve">2024/01 </v>
      </c>
      <c r="P1214">
        <f t="shared" si="113"/>
        <v>5</v>
      </c>
      <c r="Q1214" t="e">
        <f>VLOOKUP(J1214,'구매현황_2301-2603'!$E$2:$I$1312,5,0)</f>
        <v>#N/A</v>
      </c>
      <c r="R1214" t="e">
        <f>VLOOKUP(Q1214,리드타임!$B$3:$D$10,3,0)</f>
        <v>#N/A</v>
      </c>
      <c r="S1214">
        <f t="shared" si="110"/>
        <v>1.125</v>
      </c>
    </row>
    <row r="1215" spans="1:19" ht="15.75">
      <c r="A1215" s="10">
        <v>1214</v>
      </c>
      <c r="B1215" s="32" t="s">
        <v>12</v>
      </c>
      <c r="C1215" s="32" t="s">
        <v>2406</v>
      </c>
      <c r="D1215" s="32" t="s">
        <v>236</v>
      </c>
      <c r="E1215" s="32" t="s">
        <v>2407</v>
      </c>
      <c r="F1215" s="4">
        <v>16</v>
      </c>
      <c r="G1215" s="10" t="str">
        <f t="shared" si="111"/>
        <v xml:space="preserve">2024/01 </v>
      </c>
      <c r="H1215" s="10">
        <f t="shared" si="108"/>
        <v>89</v>
      </c>
      <c r="J1215" t="s">
        <v>2319</v>
      </c>
      <c r="K1215" t="s">
        <v>271</v>
      </c>
      <c r="L1215" t="s">
        <v>2320</v>
      </c>
      <c r="M1215" s="8">
        <v>23</v>
      </c>
      <c r="N1215" s="12">
        <f t="shared" si="109"/>
        <v>1.1499999999999999</v>
      </c>
      <c r="O1215" t="str">
        <f t="shared" si="112"/>
        <v xml:space="preserve">2024/01 </v>
      </c>
      <c r="P1215">
        <f t="shared" si="113"/>
        <v>20</v>
      </c>
      <c r="Q1215" t="e">
        <f>VLOOKUP(J1215,'구매현황_2301-2603'!$E$2:$I$1312,5,0)</f>
        <v>#N/A</v>
      </c>
      <c r="R1215" t="e">
        <f>VLOOKUP(Q1215,리드타임!$B$3:$D$10,3,0)</f>
        <v>#N/A</v>
      </c>
      <c r="S1215">
        <f t="shared" si="110"/>
        <v>5.1749999999999998</v>
      </c>
    </row>
    <row r="1216" spans="1:19" ht="15.75">
      <c r="A1216" s="10">
        <v>1215</v>
      </c>
      <c r="B1216" s="32" t="s">
        <v>12</v>
      </c>
      <c r="C1216" s="32" t="s">
        <v>2410</v>
      </c>
      <c r="D1216" s="32" t="s">
        <v>223</v>
      </c>
      <c r="E1216" s="32" t="s">
        <v>52</v>
      </c>
      <c r="F1216" s="4">
        <v>12</v>
      </c>
      <c r="G1216" s="10" t="str">
        <f t="shared" si="111"/>
        <v xml:space="preserve">2024/02 </v>
      </c>
      <c r="H1216" s="10">
        <f t="shared" si="108"/>
        <v>53</v>
      </c>
      <c r="J1216" t="s">
        <v>2321</v>
      </c>
      <c r="K1216" t="s">
        <v>271</v>
      </c>
      <c r="L1216" t="s">
        <v>2322</v>
      </c>
      <c r="M1216" s="8">
        <v>30</v>
      </c>
      <c r="N1216" s="12">
        <f t="shared" si="109"/>
        <v>1.5</v>
      </c>
      <c r="O1216" t="str">
        <f t="shared" si="112"/>
        <v xml:space="preserve">2024/01 </v>
      </c>
      <c r="P1216">
        <f t="shared" si="113"/>
        <v>20</v>
      </c>
      <c r="Q1216" t="e">
        <f>VLOOKUP(J1216,'구매현황_2301-2603'!$E$2:$I$1312,5,0)</f>
        <v>#N/A</v>
      </c>
      <c r="R1216" t="e">
        <f>VLOOKUP(Q1216,리드타임!$B$3:$D$10,3,0)</f>
        <v>#N/A</v>
      </c>
      <c r="S1216">
        <f t="shared" si="110"/>
        <v>6.75</v>
      </c>
    </row>
    <row r="1217" spans="1:19" ht="15.75">
      <c r="A1217" s="10">
        <v>1216</v>
      </c>
      <c r="B1217" s="32" t="s">
        <v>12</v>
      </c>
      <c r="C1217" s="32" t="s">
        <v>2432</v>
      </c>
      <c r="D1217" s="32" t="s">
        <v>267</v>
      </c>
      <c r="E1217" s="32" t="s">
        <v>2433</v>
      </c>
      <c r="F1217" s="4">
        <v>72</v>
      </c>
      <c r="G1217" s="10" t="str">
        <f t="shared" si="111"/>
        <v xml:space="preserve">2024/02 </v>
      </c>
      <c r="H1217" s="10">
        <f t="shared" si="108"/>
        <v>245</v>
      </c>
      <c r="J1217" t="s">
        <v>3762</v>
      </c>
      <c r="K1217" t="s">
        <v>236</v>
      </c>
      <c r="L1217" t="s">
        <v>3763</v>
      </c>
      <c r="M1217" s="8"/>
      <c r="N1217" s="12">
        <f t="shared" si="109"/>
        <v>0</v>
      </c>
      <c r="O1217" t="e">
        <f t="shared" si="112"/>
        <v>#N/A</v>
      </c>
      <c r="P1217">
        <f t="shared" si="113"/>
        <v>0</v>
      </c>
      <c r="Q1217" t="e">
        <f>VLOOKUP(J1217,'구매현황_2301-2603'!$E$2:$I$1312,5,0)</f>
        <v>#N/A</v>
      </c>
      <c r="R1217" t="e">
        <f>VLOOKUP(Q1217,리드타임!$B$3:$D$10,3,0)</f>
        <v>#N/A</v>
      </c>
      <c r="S1217">
        <f t="shared" si="110"/>
        <v>0</v>
      </c>
    </row>
    <row r="1218" spans="1:19" ht="15.75">
      <c r="A1218" s="10">
        <v>1217</v>
      </c>
      <c r="B1218" s="32" t="s">
        <v>12</v>
      </c>
      <c r="C1218" s="32" t="s">
        <v>2436</v>
      </c>
      <c r="D1218" s="32" t="s">
        <v>267</v>
      </c>
      <c r="E1218" s="32" t="s">
        <v>2437</v>
      </c>
      <c r="F1218" s="4">
        <v>144</v>
      </c>
      <c r="G1218" s="10" t="str">
        <f t="shared" si="111"/>
        <v xml:space="preserve">2025/02 </v>
      </c>
      <c r="H1218" s="10">
        <f t="shared" ref="H1218:H1281" si="114">_xlfn.MAXIFS(F:F,C:C,C1218,G:G,G1218)</f>
        <v>578</v>
      </c>
      <c r="J1218" t="s">
        <v>2323</v>
      </c>
      <c r="K1218" t="s">
        <v>264</v>
      </c>
      <c r="L1218" t="s">
        <v>2324</v>
      </c>
      <c r="M1218" s="8">
        <v>95</v>
      </c>
      <c r="N1218" s="12">
        <f t="shared" ref="N1218:N1281" si="115">+M1218/20</f>
        <v>4.75</v>
      </c>
      <c r="O1218" t="str">
        <f t="shared" si="112"/>
        <v xml:space="preserve">2024/01 </v>
      </c>
      <c r="P1218">
        <f t="shared" si="113"/>
        <v>30</v>
      </c>
      <c r="Q1218" t="e">
        <f>VLOOKUP(J1218,'구매현황_2301-2603'!$E$2:$I$1312,5,0)</f>
        <v>#N/A</v>
      </c>
      <c r="R1218" t="e">
        <f>VLOOKUP(Q1218,리드타임!$B$3:$D$10,3,0)</f>
        <v>#N/A</v>
      </c>
      <c r="S1218">
        <f t="shared" ref="S1218:S1281" si="116">IFERROR(N1218/20*R1218,N1218/20*90)</f>
        <v>21.375</v>
      </c>
    </row>
    <row r="1219" spans="1:19" ht="15.75">
      <c r="A1219" s="10">
        <v>1218</v>
      </c>
      <c r="B1219" s="32" t="s">
        <v>12</v>
      </c>
      <c r="C1219" s="32" t="s">
        <v>2438</v>
      </c>
      <c r="D1219" s="32" t="s">
        <v>267</v>
      </c>
      <c r="E1219" s="32" t="s">
        <v>2439</v>
      </c>
      <c r="F1219" s="4">
        <v>12</v>
      </c>
      <c r="G1219" s="10" t="str">
        <f t="shared" ref="G1219:G1282" si="117">INDEX($B$2:$B$9999,MATCH(_xlfn.MAXIFS($F$2:$F$9999,$C$2:$C$9999,C1219),$F$1:$F$9999,0))</f>
        <v xml:space="preserve">2024/03 </v>
      </c>
      <c r="H1219" s="10">
        <f t="shared" si="114"/>
        <v>12</v>
      </c>
      <c r="J1219" t="s">
        <v>2325</v>
      </c>
      <c r="K1219" t="s">
        <v>264</v>
      </c>
      <c r="L1219" t="s">
        <v>2326</v>
      </c>
      <c r="M1219" s="8">
        <v>85</v>
      </c>
      <c r="N1219" s="12">
        <f t="shared" si="115"/>
        <v>4.25</v>
      </c>
      <c r="O1219" t="str">
        <f t="shared" ref="O1219:O1282" si="118">VLOOKUP(J1219,$C$2:$G$9999,5,0)</f>
        <v xml:space="preserve">2024/01 </v>
      </c>
      <c r="P1219">
        <f t="shared" ref="P1219:P1282" si="119">VLOOKUP(J1219,$C$2:$H$9999,6,0)</f>
        <v>30</v>
      </c>
      <c r="Q1219" t="e">
        <f>VLOOKUP(J1219,'구매현황_2301-2603'!$E$2:$I$1312,5,0)</f>
        <v>#N/A</v>
      </c>
      <c r="R1219" t="e">
        <f>VLOOKUP(Q1219,리드타임!$B$3:$D$10,3,0)</f>
        <v>#N/A</v>
      </c>
      <c r="S1219">
        <f t="shared" si="116"/>
        <v>19.125</v>
      </c>
    </row>
    <row r="1220" spans="1:19" ht="15.75">
      <c r="A1220" s="10">
        <v>1219</v>
      </c>
      <c r="B1220" s="32" t="s">
        <v>12</v>
      </c>
      <c r="C1220" s="32" t="s">
        <v>2440</v>
      </c>
      <c r="D1220" s="32" t="s">
        <v>267</v>
      </c>
      <c r="E1220" s="32" t="s">
        <v>2441</v>
      </c>
      <c r="F1220" s="4">
        <v>115</v>
      </c>
      <c r="G1220" s="10" t="str">
        <f t="shared" si="117"/>
        <v xml:space="preserve">2025/02 </v>
      </c>
      <c r="H1220" s="10">
        <f t="shared" si="114"/>
        <v>205</v>
      </c>
      <c r="J1220" t="s">
        <v>2327</v>
      </c>
      <c r="K1220" t="s">
        <v>264</v>
      </c>
      <c r="L1220" t="s">
        <v>2328</v>
      </c>
      <c r="M1220" s="8">
        <v>31</v>
      </c>
      <c r="N1220" s="12">
        <f t="shared" si="115"/>
        <v>1.55</v>
      </c>
      <c r="O1220" t="str">
        <f t="shared" si="118"/>
        <v xml:space="preserve">2024/03 </v>
      </c>
      <c r="P1220">
        <f t="shared" si="119"/>
        <v>14</v>
      </c>
      <c r="Q1220" t="e">
        <f>VLOOKUP(J1220,'구매현황_2301-2603'!$E$2:$I$1312,5,0)</f>
        <v>#N/A</v>
      </c>
      <c r="R1220" t="e">
        <f>VLOOKUP(Q1220,리드타임!$B$3:$D$10,3,0)</f>
        <v>#N/A</v>
      </c>
      <c r="S1220">
        <f t="shared" si="116"/>
        <v>6.9749999999999996</v>
      </c>
    </row>
    <row r="1221" spans="1:19" ht="15.75">
      <c r="A1221" s="10">
        <v>1220</v>
      </c>
      <c r="B1221" s="32" t="s">
        <v>12</v>
      </c>
      <c r="C1221" s="32" t="s">
        <v>2442</v>
      </c>
      <c r="D1221" s="32" t="s">
        <v>267</v>
      </c>
      <c r="E1221" s="32" t="s">
        <v>2443</v>
      </c>
      <c r="F1221" s="4">
        <v>58</v>
      </c>
      <c r="G1221" s="10" t="str">
        <f t="shared" si="117"/>
        <v xml:space="preserve">2024/01 </v>
      </c>
      <c r="H1221" s="10">
        <f t="shared" si="114"/>
        <v>160</v>
      </c>
      <c r="J1221" t="s">
        <v>3764</v>
      </c>
      <c r="K1221" t="s">
        <v>294</v>
      </c>
      <c r="L1221" t="s">
        <v>3765</v>
      </c>
      <c r="M1221" s="8">
        <v>10</v>
      </c>
      <c r="N1221" s="12">
        <f t="shared" si="115"/>
        <v>0.5</v>
      </c>
      <c r="O1221" t="str">
        <f t="shared" si="118"/>
        <v xml:space="preserve">2024/01 </v>
      </c>
      <c r="P1221">
        <f t="shared" si="119"/>
        <v>10</v>
      </c>
      <c r="Q1221" t="e">
        <f>VLOOKUP(J1221,'구매현황_2301-2603'!$E$2:$I$1312,5,0)</f>
        <v>#N/A</v>
      </c>
      <c r="R1221" t="e">
        <f>VLOOKUP(Q1221,리드타임!$B$3:$D$10,3,0)</f>
        <v>#N/A</v>
      </c>
      <c r="S1221">
        <f t="shared" si="116"/>
        <v>2.25</v>
      </c>
    </row>
    <row r="1222" spans="1:19" ht="15.75">
      <c r="A1222" s="10">
        <v>1221</v>
      </c>
      <c r="B1222" s="32" t="s">
        <v>12</v>
      </c>
      <c r="C1222" s="32" t="s">
        <v>2444</v>
      </c>
      <c r="D1222" s="32" t="s">
        <v>267</v>
      </c>
      <c r="E1222" s="32" t="s">
        <v>2445</v>
      </c>
      <c r="F1222" s="4">
        <v>62</v>
      </c>
      <c r="G1222" s="10" t="str">
        <f t="shared" si="117"/>
        <v xml:space="preserve">2024/02 </v>
      </c>
      <c r="H1222" s="10">
        <f t="shared" si="114"/>
        <v>81</v>
      </c>
      <c r="J1222" t="s">
        <v>2329</v>
      </c>
      <c r="K1222" t="s">
        <v>294</v>
      </c>
      <c r="L1222" t="s">
        <v>2330</v>
      </c>
      <c r="M1222" s="8">
        <v>20</v>
      </c>
      <c r="N1222" s="12">
        <f t="shared" si="115"/>
        <v>1</v>
      </c>
      <c r="O1222" t="str">
        <f t="shared" si="118"/>
        <v xml:space="preserve">2024/01 </v>
      </c>
      <c r="P1222">
        <f t="shared" si="119"/>
        <v>10</v>
      </c>
      <c r="Q1222" t="e">
        <f>VLOOKUP(J1222,'구매현황_2301-2603'!$E$2:$I$1312,5,0)</f>
        <v>#N/A</v>
      </c>
      <c r="R1222" t="e">
        <f>VLOOKUP(Q1222,리드타임!$B$3:$D$10,3,0)</f>
        <v>#N/A</v>
      </c>
      <c r="S1222">
        <f t="shared" si="116"/>
        <v>4.5</v>
      </c>
    </row>
    <row r="1223" spans="1:19" ht="15.75">
      <c r="A1223" s="10">
        <v>1222</v>
      </c>
      <c r="B1223" s="32" t="s">
        <v>12</v>
      </c>
      <c r="C1223" s="32" t="s">
        <v>2450</v>
      </c>
      <c r="D1223" s="32" t="s">
        <v>267</v>
      </c>
      <c r="E1223" s="32" t="s">
        <v>2451</v>
      </c>
      <c r="F1223" s="4">
        <v>10</v>
      </c>
      <c r="G1223" s="10" t="str">
        <f t="shared" si="117"/>
        <v xml:space="preserve">2024/01 </v>
      </c>
      <c r="H1223" s="10">
        <f t="shared" si="114"/>
        <v>30</v>
      </c>
      <c r="J1223" t="s">
        <v>2331</v>
      </c>
      <c r="K1223" t="s">
        <v>294</v>
      </c>
      <c r="L1223" t="s">
        <v>2332</v>
      </c>
      <c r="M1223" s="8">
        <v>2</v>
      </c>
      <c r="N1223" s="12">
        <f t="shared" si="115"/>
        <v>0.1</v>
      </c>
      <c r="O1223" t="str">
        <f t="shared" si="118"/>
        <v xml:space="preserve">2024/01 </v>
      </c>
      <c r="P1223">
        <f t="shared" si="119"/>
        <v>2</v>
      </c>
      <c r="Q1223" t="e">
        <f>VLOOKUP(J1223,'구매현황_2301-2603'!$E$2:$I$1312,5,0)</f>
        <v>#N/A</v>
      </c>
      <c r="R1223" t="e">
        <f>VLOOKUP(Q1223,리드타임!$B$3:$D$10,3,0)</f>
        <v>#N/A</v>
      </c>
      <c r="S1223">
        <f t="shared" si="116"/>
        <v>0.45</v>
      </c>
    </row>
    <row r="1224" spans="1:19" ht="15.75">
      <c r="A1224" s="10">
        <v>1223</v>
      </c>
      <c r="B1224" s="32" t="s">
        <v>12</v>
      </c>
      <c r="C1224" s="32" t="s">
        <v>2452</v>
      </c>
      <c r="D1224" s="32" t="s">
        <v>267</v>
      </c>
      <c r="E1224" s="32" t="s">
        <v>2328</v>
      </c>
      <c r="F1224" s="4">
        <v>6</v>
      </c>
      <c r="G1224" s="10" t="str">
        <f t="shared" si="117"/>
        <v xml:space="preserve">2024/01 </v>
      </c>
      <c r="H1224" s="10">
        <f t="shared" si="114"/>
        <v>11</v>
      </c>
      <c r="J1224" t="s">
        <v>2333</v>
      </c>
      <c r="K1224" t="s">
        <v>252</v>
      </c>
      <c r="L1224" t="s">
        <v>2334</v>
      </c>
      <c r="M1224" s="8">
        <v>11</v>
      </c>
      <c r="N1224" s="12">
        <f t="shared" si="115"/>
        <v>0.55000000000000004</v>
      </c>
      <c r="O1224" t="str">
        <f t="shared" si="118"/>
        <v xml:space="preserve">2024/01 </v>
      </c>
      <c r="P1224">
        <f t="shared" si="119"/>
        <v>10</v>
      </c>
      <c r="Q1224" t="e">
        <f>VLOOKUP(J1224,'구매현황_2301-2603'!$E$2:$I$1312,5,0)</f>
        <v>#N/A</v>
      </c>
      <c r="R1224" t="e">
        <f>VLOOKUP(Q1224,리드타임!$B$3:$D$10,3,0)</f>
        <v>#N/A</v>
      </c>
      <c r="S1224">
        <f t="shared" si="116"/>
        <v>2.4750000000000005</v>
      </c>
    </row>
    <row r="1225" spans="1:19" ht="15.75">
      <c r="A1225" s="10">
        <v>1224</v>
      </c>
      <c r="B1225" s="32" t="s">
        <v>12</v>
      </c>
      <c r="C1225" s="32" t="s">
        <v>2461</v>
      </c>
      <c r="D1225" s="32" t="s">
        <v>271</v>
      </c>
      <c r="E1225" s="32" t="s">
        <v>2462</v>
      </c>
      <c r="F1225" s="4">
        <v>10</v>
      </c>
      <c r="G1225" s="10" t="str">
        <f t="shared" si="117"/>
        <v xml:space="preserve">2024/01 </v>
      </c>
      <c r="H1225" s="10">
        <f t="shared" si="114"/>
        <v>135</v>
      </c>
      <c r="J1225" t="s">
        <v>2335</v>
      </c>
      <c r="K1225" t="s">
        <v>252</v>
      </c>
      <c r="L1225" t="s">
        <v>2336</v>
      </c>
      <c r="M1225" s="8">
        <v>23</v>
      </c>
      <c r="N1225" s="12">
        <f t="shared" si="115"/>
        <v>1.1499999999999999</v>
      </c>
      <c r="O1225" t="str">
        <f t="shared" si="118"/>
        <v xml:space="preserve">2024/01 </v>
      </c>
      <c r="P1225">
        <f t="shared" si="119"/>
        <v>22</v>
      </c>
      <c r="Q1225" t="e">
        <f>VLOOKUP(J1225,'구매현황_2301-2603'!$E$2:$I$1312,5,0)</f>
        <v>#N/A</v>
      </c>
      <c r="R1225" t="e">
        <f>VLOOKUP(Q1225,리드타임!$B$3:$D$10,3,0)</f>
        <v>#N/A</v>
      </c>
      <c r="S1225">
        <f t="shared" si="116"/>
        <v>5.1749999999999998</v>
      </c>
    </row>
    <row r="1226" spans="1:19" ht="15.75">
      <c r="A1226" s="10">
        <v>1225</v>
      </c>
      <c r="B1226" s="32" t="s">
        <v>12</v>
      </c>
      <c r="C1226" s="32" t="s">
        <v>2463</v>
      </c>
      <c r="D1226" s="32" t="s">
        <v>271</v>
      </c>
      <c r="E1226" s="32" t="s">
        <v>2464</v>
      </c>
      <c r="F1226" s="4">
        <v>10</v>
      </c>
      <c r="G1226" s="10" t="str">
        <f t="shared" si="117"/>
        <v xml:space="preserve">2025/03 </v>
      </c>
      <c r="H1226" s="10">
        <f t="shared" si="114"/>
        <v>324</v>
      </c>
      <c r="J1226" t="s">
        <v>2337</v>
      </c>
      <c r="K1226" t="s">
        <v>252</v>
      </c>
      <c r="L1226" t="s">
        <v>2338</v>
      </c>
      <c r="M1226" s="8">
        <v>1</v>
      </c>
      <c r="N1226" s="12">
        <f t="shared" si="115"/>
        <v>0.05</v>
      </c>
      <c r="O1226" t="str">
        <f t="shared" si="118"/>
        <v xml:space="preserve">2024/01 </v>
      </c>
      <c r="P1226">
        <f t="shared" si="119"/>
        <v>1</v>
      </c>
      <c r="Q1226" t="e">
        <f>VLOOKUP(J1226,'구매현황_2301-2603'!$E$2:$I$1312,5,0)</f>
        <v>#N/A</v>
      </c>
      <c r="R1226" t="e">
        <f>VLOOKUP(Q1226,리드타임!$B$3:$D$10,3,0)</f>
        <v>#N/A</v>
      </c>
      <c r="S1226">
        <f t="shared" si="116"/>
        <v>0.22500000000000001</v>
      </c>
    </row>
    <row r="1227" spans="1:19" ht="15.75">
      <c r="A1227" s="10">
        <v>1226</v>
      </c>
      <c r="B1227" s="32" t="s">
        <v>12</v>
      </c>
      <c r="C1227" s="32" t="s">
        <v>2465</v>
      </c>
      <c r="D1227" s="32" t="s">
        <v>271</v>
      </c>
      <c r="E1227" s="32" t="s">
        <v>2466</v>
      </c>
      <c r="F1227" s="4">
        <v>2</v>
      </c>
      <c r="G1227" s="10" t="str">
        <f t="shared" si="117"/>
        <v xml:space="preserve">2024/05 </v>
      </c>
      <c r="H1227" s="10">
        <f t="shared" si="114"/>
        <v>214</v>
      </c>
      <c r="J1227" t="s">
        <v>3766</v>
      </c>
      <c r="K1227" t="s">
        <v>252</v>
      </c>
      <c r="L1227" t="s">
        <v>3767</v>
      </c>
      <c r="M1227" s="8">
        <v>33</v>
      </c>
      <c r="N1227" s="12">
        <f t="shared" si="115"/>
        <v>1.65</v>
      </c>
      <c r="O1227" t="str">
        <f t="shared" si="118"/>
        <v xml:space="preserve">2024/01 </v>
      </c>
      <c r="P1227">
        <f t="shared" si="119"/>
        <v>15</v>
      </c>
      <c r="Q1227" t="e">
        <f>VLOOKUP(J1227,'구매현황_2301-2603'!$E$2:$I$1312,5,0)</f>
        <v>#N/A</v>
      </c>
      <c r="R1227" t="e">
        <f>VLOOKUP(Q1227,리드타임!$B$3:$D$10,3,0)</f>
        <v>#N/A</v>
      </c>
      <c r="S1227">
        <f t="shared" si="116"/>
        <v>7.4249999999999989</v>
      </c>
    </row>
    <row r="1228" spans="1:19" ht="15.75">
      <c r="A1228" s="10">
        <v>1227</v>
      </c>
      <c r="B1228" s="32" t="s">
        <v>12</v>
      </c>
      <c r="C1228" s="32" t="s">
        <v>2467</v>
      </c>
      <c r="D1228" s="32" t="s">
        <v>271</v>
      </c>
      <c r="E1228" s="32" t="s">
        <v>2468</v>
      </c>
      <c r="F1228" s="4">
        <v>20</v>
      </c>
      <c r="G1228" s="10" t="str">
        <f t="shared" si="117"/>
        <v xml:space="preserve">2024/01 </v>
      </c>
      <c r="H1228" s="10">
        <f t="shared" si="114"/>
        <v>130</v>
      </c>
      <c r="J1228" t="s">
        <v>2339</v>
      </c>
      <c r="K1228" t="s">
        <v>299</v>
      </c>
      <c r="L1228" t="s">
        <v>2340</v>
      </c>
      <c r="M1228" s="8">
        <v>273</v>
      </c>
      <c r="N1228" s="12">
        <f t="shared" si="115"/>
        <v>13.65</v>
      </c>
      <c r="O1228" t="str">
        <f t="shared" si="118"/>
        <v xml:space="preserve">2024/01 </v>
      </c>
      <c r="P1228">
        <f t="shared" si="119"/>
        <v>50</v>
      </c>
      <c r="Q1228" t="e">
        <f>VLOOKUP(J1228,'구매현황_2301-2603'!$E$2:$I$1312,5,0)</f>
        <v>#N/A</v>
      </c>
      <c r="R1228" t="e">
        <f>VLOOKUP(Q1228,리드타임!$B$3:$D$10,3,0)</f>
        <v>#N/A</v>
      </c>
      <c r="S1228">
        <f t="shared" si="116"/>
        <v>61.424999999999997</v>
      </c>
    </row>
    <row r="1229" spans="1:19" ht="15.75">
      <c r="A1229" s="10">
        <v>1228</v>
      </c>
      <c r="B1229" s="32" t="s">
        <v>12</v>
      </c>
      <c r="C1229" s="32" t="s">
        <v>2473</v>
      </c>
      <c r="D1229" s="32" t="s">
        <v>264</v>
      </c>
      <c r="E1229" s="32" t="s">
        <v>2474</v>
      </c>
      <c r="F1229" s="4">
        <v>405</v>
      </c>
      <c r="G1229" s="10" t="str">
        <f t="shared" si="117"/>
        <v xml:space="preserve">2024/04 </v>
      </c>
      <c r="H1229" s="10">
        <f t="shared" si="114"/>
        <v>2197</v>
      </c>
      <c r="J1229" t="s">
        <v>2341</v>
      </c>
      <c r="K1229" t="s">
        <v>299</v>
      </c>
      <c r="L1229" t="s">
        <v>2342</v>
      </c>
      <c r="M1229" s="8">
        <v>20</v>
      </c>
      <c r="N1229" s="12">
        <f t="shared" si="115"/>
        <v>1</v>
      </c>
      <c r="O1229" t="str">
        <f t="shared" si="118"/>
        <v xml:space="preserve">2024/01 </v>
      </c>
      <c r="P1229">
        <f t="shared" si="119"/>
        <v>20</v>
      </c>
      <c r="Q1229" t="e">
        <f>VLOOKUP(J1229,'구매현황_2301-2603'!$E$2:$I$1312,5,0)</f>
        <v>#N/A</v>
      </c>
      <c r="R1229" t="e">
        <f>VLOOKUP(Q1229,리드타임!$B$3:$D$10,3,0)</f>
        <v>#N/A</v>
      </c>
      <c r="S1229">
        <f t="shared" si="116"/>
        <v>4.5</v>
      </c>
    </row>
    <row r="1230" spans="1:19" ht="15.75">
      <c r="A1230" s="10">
        <v>1229</v>
      </c>
      <c r="B1230" s="32" t="s">
        <v>12</v>
      </c>
      <c r="C1230" s="32" t="s">
        <v>2477</v>
      </c>
      <c r="D1230" s="32" t="s">
        <v>264</v>
      </c>
      <c r="E1230" s="32" t="s">
        <v>2478</v>
      </c>
      <c r="F1230" s="4">
        <v>23</v>
      </c>
      <c r="G1230" s="10" t="str">
        <f t="shared" si="117"/>
        <v xml:space="preserve">2024/02 </v>
      </c>
      <c r="H1230" s="10">
        <f t="shared" si="114"/>
        <v>650</v>
      </c>
      <c r="J1230" t="s">
        <v>2343</v>
      </c>
      <c r="K1230" t="s">
        <v>299</v>
      </c>
      <c r="L1230" t="s">
        <v>2344</v>
      </c>
      <c r="M1230" s="8">
        <v>377</v>
      </c>
      <c r="N1230" s="12">
        <f t="shared" si="115"/>
        <v>18.850000000000001</v>
      </c>
      <c r="O1230" t="str">
        <f t="shared" si="118"/>
        <v xml:space="preserve">2024/01 </v>
      </c>
      <c r="P1230">
        <f t="shared" si="119"/>
        <v>200</v>
      </c>
      <c r="Q1230" t="str">
        <f>VLOOKUP(J1230,'구매현황_2301-2603'!$E$2:$I$1312,5,0)</f>
        <v>Fiberwit Link Communication Co.,LTD</v>
      </c>
      <c r="R1230">
        <f>VLOOKUP(Q1230,리드타임!$B$3:$D$10,3,0)</f>
        <v>60</v>
      </c>
      <c r="S1230">
        <f t="shared" si="116"/>
        <v>56.550000000000004</v>
      </c>
    </row>
    <row r="1231" spans="1:19" ht="15.75">
      <c r="A1231" s="10">
        <v>1230</v>
      </c>
      <c r="B1231" s="32" t="s">
        <v>12</v>
      </c>
      <c r="C1231" s="32" t="s">
        <v>2479</v>
      </c>
      <c r="D1231" s="32" t="s">
        <v>264</v>
      </c>
      <c r="E1231" s="32" t="s">
        <v>2480</v>
      </c>
      <c r="F1231" s="4">
        <v>418</v>
      </c>
      <c r="G1231" s="10" t="str">
        <f t="shared" si="117"/>
        <v xml:space="preserve">2024/04 </v>
      </c>
      <c r="H1231" s="10">
        <f t="shared" si="114"/>
        <v>1525</v>
      </c>
      <c r="J1231" t="s">
        <v>2345</v>
      </c>
      <c r="K1231" t="s">
        <v>299</v>
      </c>
      <c r="L1231" t="s">
        <v>2328</v>
      </c>
      <c r="M1231" s="8">
        <v>14</v>
      </c>
      <c r="N1231" s="12">
        <f t="shared" si="115"/>
        <v>0.7</v>
      </c>
      <c r="O1231" t="str">
        <f t="shared" si="118"/>
        <v xml:space="preserve">2024/01 </v>
      </c>
      <c r="P1231">
        <f t="shared" si="119"/>
        <v>5</v>
      </c>
      <c r="Q1231" t="e">
        <f>VLOOKUP(J1231,'구매현황_2301-2603'!$E$2:$I$1312,5,0)</f>
        <v>#N/A</v>
      </c>
      <c r="R1231" t="e">
        <f>VLOOKUP(Q1231,리드타임!$B$3:$D$10,3,0)</f>
        <v>#N/A</v>
      </c>
      <c r="S1231">
        <f t="shared" si="116"/>
        <v>3.1499999999999995</v>
      </c>
    </row>
    <row r="1232" spans="1:19" ht="15.75">
      <c r="A1232" s="10">
        <v>1231</v>
      </c>
      <c r="B1232" s="32" t="s">
        <v>12</v>
      </c>
      <c r="C1232" s="32" t="s">
        <v>2484</v>
      </c>
      <c r="D1232" s="32" t="s">
        <v>264</v>
      </c>
      <c r="E1232" s="32" t="s">
        <v>2485</v>
      </c>
      <c r="F1232" s="4">
        <v>391</v>
      </c>
      <c r="G1232" s="10" t="str">
        <f t="shared" si="117"/>
        <v xml:space="preserve">2024/04 </v>
      </c>
      <c r="H1232" s="10">
        <f t="shared" si="114"/>
        <v>987</v>
      </c>
      <c r="J1232" t="s">
        <v>3769</v>
      </c>
      <c r="K1232" t="s">
        <v>3768</v>
      </c>
      <c r="L1232" t="s">
        <v>3770</v>
      </c>
      <c r="M1232" s="8">
        <v>10</v>
      </c>
      <c r="N1232" s="12">
        <f t="shared" si="115"/>
        <v>0.5</v>
      </c>
      <c r="O1232" t="str">
        <f t="shared" si="118"/>
        <v xml:space="preserve">2024/01 </v>
      </c>
      <c r="P1232">
        <f t="shared" si="119"/>
        <v>10</v>
      </c>
      <c r="Q1232" t="e">
        <f>VLOOKUP(J1232,'구매현황_2301-2603'!$E$2:$I$1312,5,0)</f>
        <v>#N/A</v>
      </c>
      <c r="R1232" t="e">
        <f>VLOOKUP(Q1232,리드타임!$B$3:$D$10,3,0)</f>
        <v>#N/A</v>
      </c>
      <c r="S1232">
        <f t="shared" si="116"/>
        <v>2.25</v>
      </c>
    </row>
    <row r="1233" spans="1:19" ht="15.75">
      <c r="A1233" s="10">
        <v>1232</v>
      </c>
      <c r="B1233" s="32" t="s">
        <v>12</v>
      </c>
      <c r="C1233" s="32" t="s">
        <v>2486</v>
      </c>
      <c r="D1233" s="32" t="s">
        <v>264</v>
      </c>
      <c r="E1233" s="32" t="s">
        <v>2487</v>
      </c>
      <c r="F1233" s="4">
        <v>180</v>
      </c>
      <c r="G1233" s="10" t="str">
        <f t="shared" si="117"/>
        <v xml:space="preserve">2024/07 </v>
      </c>
      <c r="H1233" s="10">
        <f t="shared" si="114"/>
        <v>488</v>
      </c>
      <c r="J1233" t="s">
        <v>3771</v>
      </c>
      <c r="K1233" t="s">
        <v>3768</v>
      </c>
      <c r="L1233" t="s">
        <v>3772</v>
      </c>
      <c r="M1233" s="8">
        <v>10</v>
      </c>
      <c r="N1233" s="12">
        <f t="shared" si="115"/>
        <v>0.5</v>
      </c>
      <c r="O1233" t="str">
        <f t="shared" si="118"/>
        <v xml:space="preserve">2024/01 </v>
      </c>
      <c r="P1233">
        <f t="shared" si="119"/>
        <v>10</v>
      </c>
      <c r="Q1233" t="e">
        <f>VLOOKUP(J1233,'구매현황_2301-2603'!$E$2:$I$1312,5,0)</f>
        <v>#N/A</v>
      </c>
      <c r="R1233" t="e">
        <f>VLOOKUP(Q1233,리드타임!$B$3:$D$10,3,0)</f>
        <v>#N/A</v>
      </c>
      <c r="S1233">
        <f t="shared" si="116"/>
        <v>2.25</v>
      </c>
    </row>
    <row r="1234" spans="1:19" ht="15.75">
      <c r="A1234" s="10">
        <v>1233</v>
      </c>
      <c r="B1234" s="32" t="s">
        <v>12</v>
      </c>
      <c r="C1234" s="32" t="s">
        <v>2488</v>
      </c>
      <c r="D1234" s="32" t="s">
        <v>264</v>
      </c>
      <c r="E1234" s="32" t="s">
        <v>2489</v>
      </c>
      <c r="F1234" s="4">
        <v>40</v>
      </c>
      <c r="G1234" s="10" t="str">
        <f t="shared" si="117"/>
        <v xml:space="preserve">2024/02 </v>
      </c>
      <c r="H1234" s="10">
        <f t="shared" si="114"/>
        <v>400</v>
      </c>
      <c r="J1234" t="s">
        <v>2347</v>
      </c>
      <c r="K1234" t="s">
        <v>2346</v>
      </c>
      <c r="L1234" t="s">
        <v>2348</v>
      </c>
      <c r="M1234" s="8">
        <v>15</v>
      </c>
      <c r="N1234" s="12">
        <f t="shared" si="115"/>
        <v>0.75</v>
      </c>
      <c r="O1234" t="str">
        <f t="shared" si="118"/>
        <v xml:space="preserve">2024/01 </v>
      </c>
      <c r="P1234">
        <f t="shared" si="119"/>
        <v>10</v>
      </c>
      <c r="Q1234" t="e">
        <f>VLOOKUP(J1234,'구매현황_2301-2603'!$E$2:$I$1312,5,0)</f>
        <v>#N/A</v>
      </c>
      <c r="R1234" t="e">
        <f>VLOOKUP(Q1234,리드타임!$B$3:$D$10,3,0)</f>
        <v>#N/A</v>
      </c>
      <c r="S1234">
        <f t="shared" si="116"/>
        <v>3.375</v>
      </c>
    </row>
    <row r="1235" spans="1:19" ht="15.75">
      <c r="A1235" s="10">
        <v>1234</v>
      </c>
      <c r="B1235" s="32" t="s">
        <v>12</v>
      </c>
      <c r="C1235" s="32" t="s">
        <v>2490</v>
      </c>
      <c r="D1235" s="32" t="s">
        <v>264</v>
      </c>
      <c r="E1235" s="32" t="s">
        <v>2491</v>
      </c>
      <c r="F1235" s="4">
        <v>42</v>
      </c>
      <c r="G1235" s="10" t="str">
        <f t="shared" si="117"/>
        <v xml:space="preserve">2024/02 </v>
      </c>
      <c r="H1235" s="10">
        <f t="shared" si="114"/>
        <v>245</v>
      </c>
      <c r="J1235" t="s">
        <v>2349</v>
      </c>
      <c r="K1235" t="s">
        <v>307</v>
      </c>
      <c r="L1235" t="s">
        <v>2350</v>
      </c>
      <c r="M1235" s="8">
        <v>50</v>
      </c>
      <c r="N1235" s="12">
        <f t="shared" si="115"/>
        <v>2.5</v>
      </c>
      <c r="O1235" t="str">
        <f t="shared" si="118"/>
        <v xml:space="preserve">2024/01 </v>
      </c>
      <c r="P1235">
        <f t="shared" si="119"/>
        <v>45</v>
      </c>
      <c r="Q1235" t="e">
        <f>VLOOKUP(J1235,'구매현황_2301-2603'!$E$2:$I$1312,5,0)</f>
        <v>#N/A</v>
      </c>
      <c r="R1235" t="e">
        <f>VLOOKUP(Q1235,리드타임!$B$3:$D$10,3,0)</f>
        <v>#N/A</v>
      </c>
      <c r="S1235">
        <f t="shared" si="116"/>
        <v>11.25</v>
      </c>
    </row>
    <row r="1236" spans="1:19" ht="15.75">
      <c r="A1236" s="10">
        <v>1235</v>
      </c>
      <c r="B1236" s="32" t="s">
        <v>12</v>
      </c>
      <c r="C1236" s="32" t="s">
        <v>2492</v>
      </c>
      <c r="D1236" s="32" t="s">
        <v>264</v>
      </c>
      <c r="E1236" s="32" t="s">
        <v>2493</v>
      </c>
      <c r="F1236" s="4">
        <v>26</v>
      </c>
      <c r="G1236" s="10" t="str">
        <f t="shared" si="117"/>
        <v xml:space="preserve">2024/02 </v>
      </c>
      <c r="H1236" s="10">
        <f t="shared" si="114"/>
        <v>230</v>
      </c>
      <c r="J1236" t="s">
        <v>2351</v>
      </c>
      <c r="K1236" t="s">
        <v>307</v>
      </c>
      <c r="L1236" t="s">
        <v>2352</v>
      </c>
      <c r="M1236" s="8">
        <v>120</v>
      </c>
      <c r="N1236" s="12">
        <f t="shared" si="115"/>
        <v>6</v>
      </c>
      <c r="O1236" t="str">
        <f t="shared" si="118"/>
        <v xml:space="preserve">2024/01 </v>
      </c>
      <c r="P1236">
        <f t="shared" si="119"/>
        <v>120</v>
      </c>
      <c r="Q1236" t="e">
        <f>VLOOKUP(J1236,'구매현황_2301-2603'!$E$2:$I$1312,5,0)</f>
        <v>#N/A</v>
      </c>
      <c r="R1236" t="e">
        <f>VLOOKUP(Q1236,리드타임!$B$3:$D$10,3,0)</f>
        <v>#N/A</v>
      </c>
      <c r="S1236">
        <f t="shared" si="116"/>
        <v>27</v>
      </c>
    </row>
    <row r="1237" spans="1:19" ht="15.75">
      <c r="A1237" s="10">
        <v>1236</v>
      </c>
      <c r="B1237" s="32" t="s">
        <v>12</v>
      </c>
      <c r="C1237" s="32" t="s">
        <v>2494</v>
      </c>
      <c r="D1237" s="32" t="s">
        <v>264</v>
      </c>
      <c r="E1237" s="32" t="s">
        <v>2495</v>
      </c>
      <c r="F1237" s="4">
        <v>333</v>
      </c>
      <c r="G1237" s="10" t="str">
        <f t="shared" si="117"/>
        <v xml:space="preserve">2025/02 </v>
      </c>
      <c r="H1237" s="10">
        <f t="shared" si="114"/>
        <v>585</v>
      </c>
      <c r="J1237" t="s">
        <v>2353</v>
      </c>
      <c r="K1237" t="s">
        <v>310</v>
      </c>
      <c r="L1237" t="s">
        <v>2354</v>
      </c>
      <c r="M1237" s="8">
        <v>15</v>
      </c>
      <c r="N1237" s="12">
        <f t="shared" si="115"/>
        <v>0.75</v>
      </c>
      <c r="O1237" t="str">
        <f t="shared" si="118"/>
        <v xml:space="preserve">2024/01 </v>
      </c>
      <c r="P1237">
        <f t="shared" si="119"/>
        <v>15</v>
      </c>
      <c r="Q1237" t="e">
        <f>VLOOKUP(J1237,'구매현황_2301-2603'!$E$2:$I$1312,5,0)</f>
        <v>#N/A</v>
      </c>
      <c r="R1237" t="e">
        <f>VLOOKUP(Q1237,리드타임!$B$3:$D$10,3,0)</f>
        <v>#N/A</v>
      </c>
      <c r="S1237">
        <f t="shared" si="116"/>
        <v>3.375</v>
      </c>
    </row>
    <row r="1238" spans="1:19" ht="15.75">
      <c r="A1238" s="10">
        <v>1237</v>
      </c>
      <c r="B1238" s="32" t="s">
        <v>12</v>
      </c>
      <c r="C1238" s="32" t="s">
        <v>2496</v>
      </c>
      <c r="D1238" s="32" t="s">
        <v>264</v>
      </c>
      <c r="E1238" s="32" t="s">
        <v>2497</v>
      </c>
      <c r="F1238" s="4">
        <v>4</v>
      </c>
      <c r="G1238" s="10" t="str">
        <f t="shared" si="117"/>
        <v xml:space="preserve">2024/01 </v>
      </c>
      <c r="H1238" s="10">
        <f t="shared" si="114"/>
        <v>95</v>
      </c>
      <c r="J1238" t="s">
        <v>2355</v>
      </c>
      <c r="K1238" t="s">
        <v>310</v>
      </c>
      <c r="L1238" t="s">
        <v>2356</v>
      </c>
      <c r="M1238" s="8">
        <v>2</v>
      </c>
      <c r="N1238" s="12">
        <f t="shared" si="115"/>
        <v>0.1</v>
      </c>
      <c r="O1238" t="str">
        <f t="shared" si="118"/>
        <v xml:space="preserve">2024/01 </v>
      </c>
      <c r="P1238">
        <f t="shared" si="119"/>
        <v>2</v>
      </c>
      <c r="Q1238" t="e">
        <f>VLOOKUP(J1238,'구매현황_2301-2603'!$E$2:$I$1312,5,0)</f>
        <v>#N/A</v>
      </c>
      <c r="R1238" t="e">
        <f>VLOOKUP(Q1238,리드타임!$B$3:$D$10,3,0)</f>
        <v>#N/A</v>
      </c>
      <c r="S1238">
        <f t="shared" si="116"/>
        <v>0.45</v>
      </c>
    </row>
    <row r="1239" spans="1:19" ht="15.75">
      <c r="A1239" s="10">
        <v>1238</v>
      </c>
      <c r="B1239" s="32" t="s">
        <v>12</v>
      </c>
      <c r="C1239" s="32" t="s">
        <v>2498</v>
      </c>
      <c r="D1239" s="32" t="s">
        <v>264</v>
      </c>
      <c r="E1239" s="32" t="s">
        <v>2328</v>
      </c>
      <c r="F1239" s="4">
        <v>20</v>
      </c>
      <c r="G1239" s="10" t="str">
        <f t="shared" si="117"/>
        <v xml:space="preserve">2024/04 </v>
      </c>
      <c r="H1239" s="10">
        <f t="shared" si="114"/>
        <v>26</v>
      </c>
      <c r="J1239" t="s">
        <v>3773</v>
      </c>
      <c r="K1239" t="s">
        <v>310</v>
      </c>
      <c r="L1239" t="s">
        <v>3774</v>
      </c>
      <c r="M1239" s="8">
        <v>10</v>
      </c>
      <c r="N1239" s="12">
        <f t="shared" si="115"/>
        <v>0.5</v>
      </c>
      <c r="O1239" t="str">
        <f t="shared" si="118"/>
        <v xml:space="preserve">2024/01 </v>
      </c>
      <c r="P1239">
        <f t="shared" si="119"/>
        <v>10</v>
      </c>
      <c r="Q1239" t="e">
        <f>VLOOKUP(J1239,'구매현황_2301-2603'!$E$2:$I$1312,5,0)</f>
        <v>#N/A</v>
      </c>
      <c r="R1239" t="e">
        <f>VLOOKUP(Q1239,리드타임!$B$3:$D$10,3,0)</f>
        <v>#N/A</v>
      </c>
      <c r="S1239">
        <f t="shared" si="116"/>
        <v>2.25</v>
      </c>
    </row>
    <row r="1240" spans="1:19" ht="15.75">
      <c r="A1240" s="10">
        <v>1239</v>
      </c>
      <c r="B1240" s="32" t="s">
        <v>12</v>
      </c>
      <c r="C1240" s="32" t="s">
        <v>2503</v>
      </c>
      <c r="D1240" s="32" t="s">
        <v>264</v>
      </c>
      <c r="E1240" s="32" t="s">
        <v>2504</v>
      </c>
      <c r="F1240" s="4">
        <v>90</v>
      </c>
      <c r="G1240" s="10" t="str">
        <f t="shared" si="117"/>
        <v xml:space="preserve">2024/02 </v>
      </c>
      <c r="H1240" s="10">
        <f t="shared" si="114"/>
        <v>230</v>
      </c>
      <c r="J1240" t="s">
        <v>3775</v>
      </c>
      <c r="K1240" t="s">
        <v>310</v>
      </c>
      <c r="L1240" t="s">
        <v>3776</v>
      </c>
      <c r="M1240" s="8">
        <v>10</v>
      </c>
      <c r="N1240" s="12">
        <f t="shared" si="115"/>
        <v>0.5</v>
      </c>
      <c r="O1240" t="str">
        <f t="shared" si="118"/>
        <v xml:space="preserve">2024/01 </v>
      </c>
      <c r="P1240">
        <f t="shared" si="119"/>
        <v>10</v>
      </c>
      <c r="Q1240" t="e">
        <f>VLOOKUP(J1240,'구매현황_2301-2603'!$E$2:$I$1312,5,0)</f>
        <v>#N/A</v>
      </c>
      <c r="R1240" t="e">
        <f>VLOOKUP(Q1240,리드타임!$B$3:$D$10,3,0)</f>
        <v>#N/A</v>
      </c>
      <c r="S1240">
        <f t="shared" si="116"/>
        <v>2.25</v>
      </c>
    </row>
    <row r="1241" spans="1:19" ht="15.75">
      <c r="A1241" s="10">
        <v>1240</v>
      </c>
      <c r="B1241" s="32" t="s">
        <v>12</v>
      </c>
      <c r="C1241" s="32" t="s">
        <v>2509</v>
      </c>
      <c r="D1241" s="32" t="s">
        <v>264</v>
      </c>
      <c r="E1241" s="32" t="s">
        <v>2510</v>
      </c>
      <c r="F1241" s="4">
        <v>70</v>
      </c>
      <c r="G1241" s="10" t="str">
        <f t="shared" si="117"/>
        <v xml:space="preserve">2024/04 </v>
      </c>
      <c r="H1241" s="10">
        <f t="shared" si="114"/>
        <v>195</v>
      </c>
      <c r="J1241" t="s">
        <v>2357</v>
      </c>
      <c r="K1241" t="s">
        <v>312</v>
      </c>
      <c r="L1241" t="s">
        <v>2358</v>
      </c>
      <c r="M1241" s="8">
        <v>2</v>
      </c>
      <c r="N1241" s="12">
        <f t="shared" si="115"/>
        <v>0.1</v>
      </c>
      <c r="O1241" t="str">
        <f t="shared" si="118"/>
        <v xml:space="preserve">2024/01 </v>
      </c>
      <c r="P1241">
        <f t="shared" si="119"/>
        <v>2</v>
      </c>
      <c r="Q1241" t="e">
        <f>VLOOKUP(J1241,'구매현황_2301-2603'!$E$2:$I$1312,5,0)</f>
        <v>#N/A</v>
      </c>
      <c r="R1241" t="e">
        <f>VLOOKUP(Q1241,리드타임!$B$3:$D$10,3,0)</f>
        <v>#N/A</v>
      </c>
      <c r="S1241">
        <f t="shared" si="116"/>
        <v>0.45</v>
      </c>
    </row>
    <row r="1242" spans="1:19" ht="15.75">
      <c r="A1242" s="10">
        <v>1241</v>
      </c>
      <c r="B1242" s="32" t="s">
        <v>12</v>
      </c>
      <c r="C1242" s="32" t="s">
        <v>2511</v>
      </c>
      <c r="D1242" s="32" t="s">
        <v>264</v>
      </c>
      <c r="E1242" s="32" t="s">
        <v>2512</v>
      </c>
      <c r="F1242" s="4">
        <v>10</v>
      </c>
      <c r="G1242" s="10" t="str">
        <f t="shared" si="117"/>
        <v xml:space="preserve">2024/01 </v>
      </c>
      <c r="H1242" s="10">
        <f t="shared" si="114"/>
        <v>130</v>
      </c>
      <c r="J1242" t="s">
        <v>2359</v>
      </c>
      <c r="K1242" t="s">
        <v>312</v>
      </c>
      <c r="L1242" t="s">
        <v>2360</v>
      </c>
      <c r="M1242" s="8">
        <v>47</v>
      </c>
      <c r="N1242" s="12">
        <f t="shared" si="115"/>
        <v>2.35</v>
      </c>
      <c r="O1242" t="str">
        <f t="shared" si="118"/>
        <v xml:space="preserve">2024/01 </v>
      </c>
      <c r="P1242">
        <f t="shared" si="119"/>
        <v>20</v>
      </c>
      <c r="Q1242" t="e">
        <f>VLOOKUP(J1242,'구매현황_2301-2603'!$E$2:$I$1312,5,0)</f>
        <v>#N/A</v>
      </c>
      <c r="R1242" t="e">
        <f>VLOOKUP(Q1242,리드타임!$B$3:$D$10,3,0)</f>
        <v>#N/A</v>
      </c>
      <c r="S1242">
        <f t="shared" si="116"/>
        <v>10.575000000000001</v>
      </c>
    </row>
    <row r="1243" spans="1:19" ht="15.75">
      <c r="A1243" s="10">
        <v>1242</v>
      </c>
      <c r="B1243" s="32" t="s">
        <v>12</v>
      </c>
      <c r="C1243" s="32" t="s">
        <v>2513</v>
      </c>
      <c r="D1243" s="32" t="s">
        <v>294</v>
      </c>
      <c r="E1243" s="32" t="s">
        <v>2514</v>
      </c>
      <c r="F1243" s="4">
        <v>15</v>
      </c>
      <c r="G1243" s="10" t="str">
        <f t="shared" si="117"/>
        <v xml:space="preserve">2024/03 </v>
      </c>
      <c r="H1243" s="10">
        <f t="shared" si="114"/>
        <v>74</v>
      </c>
      <c r="J1243" t="s">
        <v>2361</v>
      </c>
      <c r="K1243" t="s">
        <v>312</v>
      </c>
      <c r="L1243" t="s">
        <v>2362</v>
      </c>
      <c r="M1243" s="8">
        <v>10</v>
      </c>
      <c r="N1243" s="12">
        <f t="shared" si="115"/>
        <v>0.5</v>
      </c>
      <c r="O1243" t="str">
        <f t="shared" si="118"/>
        <v xml:space="preserve">2024/01 </v>
      </c>
      <c r="P1243">
        <f t="shared" si="119"/>
        <v>5</v>
      </c>
      <c r="Q1243" t="e">
        <f>VLOOKUP(J1243,'구매현황_2301-2603'!$E$2:$I$1312,5,0)</f>
        <v>#N/A</v>
      </c>
      <c r="R1243" t="e">
        <f>VLOOKUP(Q1243,리드타임!$B$3:$D$10,3,0)</f>
        <v>#N/A</v>
      </c>
      <c r="S1243">
        <f t="shared" si="116"/>
        <v>2.25</v>
      </c>
    </row>
    <row r="1244" spans="1:19" ht="15.75">
      <c r="A1244" s="10">
        <v>1243</v>
      </c>
      <c r="B1244" s="32" t="s">
        <v>12</v>
      </c>
      <c r="C1244" s="32" t="s">
        <v>2515</v>
      </c>
      <c r="D1244" s="32" t="s">
        <v>294</v>
      </c>
      <c r="E1244" s="32" t="s">
        <v>2516</v>
      </c>
      <c r="F1244" s="4">
        <v>2</v>
      </c>
      <c r="G1244" s="10" t="str">
        <f t="shared" si="117"/>
        <v xml:space="preserve">2024/01 </v>
      </c>
      <c r="H1244" s="10">
        <f t="shared" si="114"/>
        <v>95</v>
      </c>
      <c r="J1244" t="s">
        <v>2363</v>
      </c>
      <c r="K1244" t="s">
        <v>314</v>
      </c>
      <c r="L1244" t="s">
        <v>2364</v>
      </c>
      <c r="M1244" s="8">
        <v>36</v>
      </c>
      <c r="N1244" s="12">
        <f t="shared" si="115"/>
        <v>1.8</v>
      </c>
      <c r="O1244" t="str">
        <f t="shared" si="118"/>
        <v xml:space="preserve">2024/01 </v>
      </c>
      <c r="P1244">
        <f t="shared" si="119"/>
        <v>20</v>
      </c>
      <c r="Q1244" t="e">
        <f>VLOOKUP(J1244,'구매현황_2301-2603'!$E$2:$I$1312,5,0)</f>
        <v>#N/A</v>
      </c>
      <c r="R1244" t="e">
        <f>VLOOKUP(Q1244,리드타임!$B$3:$D$10,3,0)</f>
        <v>#N/A</v>
      </c>
      <c r="S1244">
        <f t="shared" si="116"/>
        <v>8.1</v>
      </c>
    </row>
    <row r="1245" spans="1:19" ht="15.75">
      <c r="A1245" s="10">
        <v>1244</v>
      </c>
      <c r="B1245" s="32" t="s">
        <v>12</v>
      </c>
      <c r="C1245" s="32" t="s">
        <v>2519</v>
      </c>
      <c r="D1245" s="32" t="s">
        <v>294</v>
      </c>
      <c r="E1245" s="32" t="s">
        <v>2520</v>
      </c>
      <c r="F1245" s="4">
        <v>5</v>
      </c>
      <c r="G1245" s="10" t="str">
        <f t="shared" si="117"/>
        <v xml:space="preserve">2024/01 </v>
      </c>
      <c r="H1245" s="10">
        <f t="shared" si="114"/>
        <v>100</v>
      </c>
      <c r="J1245" t="s">
        <v>2365</v>
      </c>
      <c r="K1245" t="s">
        <v>314</v>
      </c>
      <c r="L1245" t="s">
        <v>2366</v>
      </c>
      <c r="M1245" s="8">
        <v>70</v>
      </c>
      <c r="N1245" s="12">
        <f t="shared" si="115"/>
        <v>3.5</v>
      </c>
      <c r="O1245" t="str">
        <f t="shared" si="118"/>
        <v xml:space="preserve">2024/02 </v>
      </c>
      <c r="P1245">
        <f t="shared" si="119"/>
        <v>28</v>
      </c>
      <c r="Q1245" t="e">
        <f>VLOOKUP(J1245,'구매현황_2301-2603'!$E$2:$I$1312,5,0)</f>
        <v>#N/A</v>
      </c>
      <c r="R1245" t="e">
        <f>VLOOKUP(Q1245,리드타임!$B$3:$D$10,3,0)</f>
        <v>#N/A</v>
      </c>
      <c r="S1245">
        <f t="shared" si="116"/>
        <v>15.749999999999998</v>
      </c>
    </row>
    <row r="1246" spans="1:19" ht="15.75">
      <c r="A1246" s="10">
        <v>1245</v>
      </c>
      <c r="B1246" s="32" t="s">
        <v>12</v>
      </c>
      <c r="C1246" s="32" t="s">
        <v>2523</v>
      </c>
      <c r="D1246" s="32" t="s">
        <v>294</v>
      </c>
      <c r="E1246" s="32" t="s">
        <v>2524</v>
      </c>
      <c r="F1246" s="4">
        <v>52</v>
      </c>
      <c r="G1246" s="10" t="str">
        <f t="shared" si="117"/>
        <v xml:space="preserve">2024/02 </v>
      </c>
      <c r="H1246" s="10">
        <f t="shared" si="114"/>
        <v>180</v>
      </c>
      <c r="J1246" t="s">
        <v>2367</v>
      </c>
      <c r="K1246" t="s">
        <v>314</v>
      </c>
      <c r="L1246" t="s">
        <v>2368</v>
      </c>
      <c r="M1246" s="8">
        <v>15</v>
      </c>
      <c r="N1246" s="12">
        <f t="shared" si="115"/>
        <v>0.75</v>
      </c>
      <c r="O1246" t="str">
        <f t="shared" si="118"/>
        <v xml:space="preserve">2024/01 </v>
      </c>
      <c r="P1246">
        <f t="shared" si="119"/>
        <v>15</v>
      </c>
      <c r="Q1246" t="e">
        <f>VLOOKUP(J1246,'구매현황_2301-2603'!$E$2:$I$1312,5,0)</f>
        <v>#N/A</v>
      </c>
      <c r="R1246" t="e">
        <f>VLOOKUP(Q1246,리드타임!$B$3:$D$10,3,0)</f>
        <v>#N/A</v>
      </c>
      <c r="S1246">
        <f t="shared" si="116"/>
        <v>3.375</v>
      </c>
    </row>
    <row r="1247" spans="1:19" ht="15.75">
      <c r="A1247" s="10">
        <v>1246</v>
      </c>
      <c r="B1247" s="32" t="s">
        <v>12</v>
      </c>
      <c r="C1247" s="32" t="s">
        <v>2528</v>
      </c>
      <c r="D1247" s="32" t="s">
        <v>294</v>
      </c>
      <c r="E1247" s="32" t="s">
        <v>2529</v>
      </c>
      <c r="F1247" s="4">
        <v>230</v>
      </c>
      <c r="G1247" s="10" t="str">
        <f t="shared" si="117"/>
        <v xml:space="preserve">2024/12 </v>
      </c>
      <c r="H1247" s="10">
        <f t="shared" si="114"/>
        <v>675</v>
      </c>
      <c r="J1247" t="s">
        <v>2369</v>
      </c>
      <c r="K1247" t="s">
        <v>318</v>
      </c>
      <c r="L1247" t="s">
        <v>2370</v>
      </c>
      <c r="M1247" s="8">
        <v>115</v>
      </c>
      <c r="N1247" s="12">
        <f t="shared" si="115"/>
        <v>5.75</v>
      </c>
      <c r="O1247" t="str">
        <f t="shared" si="118"/>
        <v xml:space="preserve">2024/01 </v>
      </c>
      <c r="P1247">
        <f t="shared" si="119"/>
        <v>50</v>
      </c>
      <c r="Q1247" t="e">
        <f>VLOOKUP(J1247,'구매현황_2301-2603'!$E$2:$I$1312,5,0)</f>
        <v>#N/A</v>
      </c>
      <c r="R1247" t="e">
        <f>VLOOKUP(Q1247,리드타임!$B$3:$D$10,3,0)</f>
        <v>#N/A</v>
      </c>
      <c r="S1247">
        <f t="shared" si="116"/>
        <v>25.874999999999996</v>
      </c>
    </row>
    <row r="1248" spans="1:19" ht="15.75">
      <c r="A1248" s="10">
        <v>1247</v>
      </c>
      <c r="B1248" s="32" t="s">
        <v>12</v>
      </c>
      <c r="C1248" s="32" t="s">
        <v>2530</v>
      </c>
      <c r="D1248" s="32" t="s">
        <v>294</v>
      </c>
      <c r="E1248" s="32" t="s">
        <v>2531</v>
      </c>
      <c r="F1248" s="4">
        <v>5</v>
      </c>
      <c r="G1248" s="10" t="str">
        <f t="shared" si="117"/>
        <v xml:space="preserve">2024/01 </v>
      </c>
      <c r="H1248" s="10">
        <f t="shared" si="114"/>
        <v>50</v>
      </c>
      <c r="J1248" t="s">
        <v>2371</v>
      </c>
      <c r="K1248" t="s">
        <v>318</v>
      </c>
      <c r="L1248" t="s">
        <v>2372</v>
      </c>
      <c r="M1248" s="8">
        <v>280</v>
      </c>
      <c r="N1248" s="12">
        <f t="shared" si="115"/>
        <v>14</v>
      </c>
      <c r="O1248" t="str">
        <f t="shared" si="118"/>
        <v xml:space="preserve">2024/01 </v>
      </c>
      <c r="P1248">
        <f t="shared" si="119"/>
        <v>100</v>
      </c>
      <c r="Q1248" t="e">
        <f>VLOOKUP(J1248,'구매현황_2301-2603'!$E$2:$I$1312,5,0)</f>
        <v>#N/A</v>
      </c>
      <c r="R1248" t="e">
        <f>VLOOKUP(Q1248,리드타임!$B$3:$D$10,3,0)</f>
        <v>#N/A</v>
      </c>
      <c r="S1248">
        <f t="shared" si="116"/>
        <v>62.999999999999993</v>
      </c>
    </row>
    <row r="1249" spans="1:19" ht="15.75">
      <c r="A1249" s="10">
        <v>1248</v>
      </c>
      <c r="B1249" s="32" t="s">
        <v>12</v>
      </c>
      <c r="C1249" s="32" t="s">
        <v>2534</v>
      </c>
      <c r="D1249" s="32" t="s">
        <v>299</v>
      </c>
      <c r="E1249" s="32" t="s">
        <v>2535</v>
      </c>
      <c r="F1249" s="4">
        <v>215</v>
      </c>
      <c r="G1249" s="10" t="str">
        <f t="shared" si="117"/>
        <v xml:space="preserve">2025/02 </v>
      </c>
      <c r="H1249" s="10">
        <f t="shared" si="114"/>
        <v>453</v>
      </c>
      <c r="J1249" t="s">
        <v>2749</v>
      </c>
      <c r="K1249" t="s">
        <v>1267</v>
      </c>
      <c r="L1249" t="s">
        <v>2750</v>
      </c>
      <c r="M1249" s="8">
        <v>711</v>
      </c>
      <c r="N1249" s="12">
        <f t="shared" si="115"/>
        <v>35.549999999999997</v>
      </c>
      <c r="O1249" t="str">
        <f t="shared" si="118"/>
        <v xml:space="preserve">2024/01 </v>
      </c>
      <c r="P1249">
        <f t="shared" si="119"/>
        <v>100</v>
      </c>
      <c r="Q1249" t="e">
        <f>VLOOKUP(J1249,'구매현황_2301-2603'!$E$2:$I$1312,5,0)</f>
        <v>#N/A</v>
      </c>
      <c r="R1249" t="e">
        <f>VLOOKUP(Q1249,리드타임!$B$3:$D$10,3,0)</f>
        <v>#N/A</v>
      </c>
      <c r="S1249">
        <f t="shared" si="116"/>
        <v>159.97499999999999</v>
      </c>
    </row>
    <row r="1250" spans="1:19" ht="15.75">
      <c r="A1250" s="10">
        <v>1249</v>
      </c>
      <c r="B1250" s="32" t="s">
        <v>12</v>
      </c>
      <c r="C1250" s="32" t="s">
        <v>2538</v>
      </c>
      <c r="D1250" s="32" t="s">
        <v>299</v>
      </c>
      <c r="E1250" s="32" t="s">
        <v>2539</v>
      </c>
      <c r="F1250" s="4">
        <v>162</v>
      </c>
      <c r="G1250" s="10" t="str">
        <f t="shared" si="117"/>
        <v xml:space="preserve">2024/08 </v>
      </c>
      <c r="H1250" s="10">
        <f t="shared" si="114"/>
        <v>560</v>
      </c>
      <c r="J1250" t="s">
        <v>2751</v>
      </c>
      <c r="K1250" t="s">
        <v>2732</v>
      </c>
      <c r="L1250" t="s">
        <v>2752</v>
      </c>
      <c r="M1250" s="8">
        <v>20</v>
      </c>
      <c r="N1250" s="12">
        <f t="shared" si="115"/>
        <v>1</v>
      </c>
      <c r="O1250" t="str">
        <f t="shared" si="118"/>
        <v xml:space="preserve">2024/01 </v>
      </c>
      <c r="P1250">
        <f t="shared" si="119"/>
        <v>15</v>
      </c>
      <c r="Q1250" t="e">
        <f>VLOOKUP(J1250,'구매현황_2301-2603'!$E$2:$I$1312,5,0)</f>
        <v>#N/A</v>
      </c>
      <c r="R1250" t="e">
        <f>VLOOKUP(Q1250,리드타임!$B$3:$D$10,3,0)</f>
        <v>#N/A</v>
      </c>
      <c r="S1250">
        <f t="shared" si="116"/>
        <v>4.5</v>
      </c>
    </row>
    <row r="1251" spans="1:19" ht="15.75">
      <c r="A1251" s="10">
        <v>1250</v>
      </c>
      <c r="B1251" s="32" t="s">
        <v>12</v>
      </c>
      <c r="C1251" s="32" t="s">
        <v>2542</v>
      </c>
      <c r="D1251" s="32" t="s">
        <v>299</v>
      </c>
      <c r="E1251" s="32" t="s">
        <v>2543</v>
      </c>
      <c r="F1251" s="4">
        <v>135</v>
      </c>
      <c r="G1251" s="10" t="str">
        <f t="shared" si="117"/>
        <v xml:space="preserve">2026/03 </v>
      </c>
      <c r="H1251" s="10">
        <f t="shared" si="114"/>
        <v>414</v>
      </c>
      <c r="J1251" t="s">
        <v>2693</v>
      </c>
      <c r="K1251" t="s">
        <v>2692</v>
      </c>
      <c r="L1251" t="s">
        <v>2694</v>
      </c>
      <c r="M1251" s="8">
        <v>15</v>
      </c>
      <c r="N1251" s="12">
        <f t="shared" si="115"/>
        <v>0.75</v>
      </c>
      <c r="O1251" t="str">
        <f t="shared" si="118"/>
        <v xml:space="preserve">2024/01 </v>
      </c>
      <c r="P1251">
        <f t="shared" si="119"/>
        <v>7</v>
      </c>
      <c r="Q1251" t="e">
        <f>VLOOKUP(J1251,'구매현황_2301-2603'!$E$2:$I$1312,5,0)</f>
        <v>#N/A</v>
      </c>
      <c r="R1251" t="e">
        <f>VLOOKUP(Q1251,리드타임!$B$3:$D$10,3,0)</f>
        <v>#N/A</v>
      </c>
      <c r="S1251">
        <f t="shared" si="116"/>
        <v>3.375</v>
      </c>
    </row>
    <row r="1252" spans="1:19" ht="15.75">
      <c r="A1252" s="10">
        <v>1251</v>
      </c>
      <c r="B1252" s="32" t="s">
        <v>12</v>
      </c>
      <c r="C1252" s="32" t="s">
        <v>2544</v>
      </c>
      <c r="D1252" s="32" t="s">
        <v>299</v>
      </c>
      <c r="E1252" s="32" t="s">
        <v>2545</v>
      </c>
      <c r="F1252" s="4">
        <v>92</v>
      </c>
      <c r="G1252" s="10" t="str">
        <f t="shared" si="117"/>
        <v xml:space="preserve">2024/03 </v>
      </c>
      <c r="H1252" s="10">
        <f t="shared" si="114"/>
        <v>151</v>
      </c>
      <c r="J1252" t="s">
        <v>3813</v>
      </c>
      <c r="K1252" t="s">
        <v>2692</v>
      </c>
      <c r="L1252" t="s">
        <v>3814</v>
      </c>
      <c r="M1252" s="8">
        <v>30</v>
      </c>
      <c r="N1252" s="12">
        <f t="shared" si="115"/>
        <v>1.5</v>
      </c>
      <c r="O1252" t="str">
        <f t="shared" si="118"/>
        <v xml:space="preserve">2024/01 </v>
      </c>
      <c r="P1252">
        <f t="shared" si="119"/>
        <v>30</v>
      </c>
      <c r="Q1252" t="e">
        <f>VLOOKUP(J1252,'구매현황_2301-2603'!$E$2:$I$1312,5,0)</f>
        <v>#N/A</v>
      </c>
      <c r="R1252" t="e">
        <f>VLOOKUP(Q1252,리드타임!$B$3:$D$10,3,0)</f>
        <v>#N/A</v>
      </c>
      <c r="S1252">
        <f t="shared" si="116"/>
        <v>6.75</v>
      </c>
    </row>
    <row r="1253" spans="1:19" ht="15.75">
      <c r="A1253" s="10">
        <v>1252</v>
      </c>
      <c r="B1253" s="32" t="s">
        <v>12</v>
      </c>
      <c r="C1253" s="32" t="s">
        <v>2546</v>
      </c>
      <c r="D1253" s="32" t="s">
        <v>299</v>
      </c>
      <c r="E1253" s="32" t="s">
        <v>2547</v>
      </c>
      <c r="F1253" s="4">
        <v>10</v>
      </c>
      <c r="G1253" s="10" t="str">
        <f t="shared" si="117"/>
        <v xml:space="preserve">2024/01 </v>
      </c>
      <c r="H1253" s="10">
        <f t="shared" si="114"/>
        <v>150</v>
      </c>
      <c r="J1253" t="s">
        <v>2695</v>
      </c>
      <c r="K1253" t="s">
        <v>2692</v>
      </c>
      <c r="L1253" t="s">
        <v>2696</v>
      </c>
      <c r="M1253" s="8">
        <v>8</v>
      </c>
      <c r="N1253" s="12">
        <f t="shared" si="115"/>
        <v>0.4</v>
      </c>
      <c r="O1253" t="str">
        <f t="shared" si="118"/>
        <v xml:space="preserve">2024/01 </v>
      </c>
      <c r="P1253">
        <f t="shared" si="119"/>
        <v>6</v>
      </c>
      <c r="Q1253" t="e">
        <f>VLOOKUP(J1253,'구매현황_2301-2603'!$E$2:$I$1312,5,0)</f>
        <v>#N/A</v>
      </c>
      <c r="R1253" t="e">
        <f>VLOOKUP(Q1253,리드타임!$B$3:$D$10,3,0)</f>
        <v>#N/A</v>
      </c>
      <c r="S1253">
        <f t="shared" si="116"/>
        <v>1.8</v>
      </c>
    </row>
    <row r="1254" spans="1:19" ht="15.75">
      <c r="A1254" s="10">
        <v>1253</v>
      </c>
      <c r="B1254" s="32" t="s">
        <v>12</v>
      </c>
      <c r="C1254" s="32" t="s">
        <v>2548</v>
      </c>
      <c r="D1254" s="32" t="s">
        <v>299</v>
      </c>
      <c r="E1254" s="32" t="s">
        <v>2549</v>
      </c>
      <c r="F1254" s="4">
        <v>7</v>
      </c>
      <c r="G1254" s="10" t="str">
        <f t="shared" si="117"/>
        <v xml:space="preserve">2024/01 </v>
      </c>
      <c r="H1254" s="10">
        <f t="shared" si="114"/>
        <v>70</v>
      </c>
      <c r="J1254" t="s">
        <v>2698</v>
      </c>
      <c r="K1254" t="s">
        <v>2697</v>
      </c>
      <c r="L1254" t="s">
        <v>2699</v>
      </c>
      <c r="M1254" s="8">
        <v>4</v>
      </c>
      <c r="N1254" s="12">
        <f t="shared" si="115"/>
        <v>0.2</v>
      </c>
      <c r="O1254" t="str">
        <f t="shared" si="118"/>
        <v xml:space="preserve">2024/01 </v>
      </c>
      <c r="P1254">
        <f t="shared" si="119"/>
        <v>2</v>
      </c>
      <c r="Q1254" t="e">
        <f>VLOOKUP(J1254,'구매현황_2301-2603'!$E$2:$I$1312,5,0)</f>
        <v>#N/A</v>
      </c>
      <c r="R1254" t="e">
        <f>VLOOKUP(Q1254,리드타임!$B$3:$D$10,3,0)</f>
        <v>#N/A</v>
      </c>
      <c r="S1254">
        <f t="shared" si="116"/>
        <v>0.9</v>
      </c>
    </row>
    <row r="1255" spans="1:19" ht="15.75">
      <c r="A1255" s="10">
        <v>1254</v>
      </c>
      <c r="B1255" s="32" t="s">
        <v>12</v>
      </c>
      <c r="C1255" s="32" t="s">
        <v>2550</v>
      </c>
      <c r="D1255" s="32" t="s">
        <v>299</v>
      </c>
      <c r="E1255" s="32" t="s">
        <v>2551</v>
      </c>
      <c r="F1255" s="4">
        <v>135</v>
      </c>
      <c r="G1255" s="10" t="str">
        <f t="shared" si="117"/>
        <v xml:space="preserve">2024/07 </v>
      </c>
      <c r="H1255" s="10">
        <f t="shared" si="114"/>
        <v>260</v>
      </c>
      <c r="J1255" t="s">
        <v>3816</v>
      </c>
      <c r="K1255" t="s">
        <v>3815</v>
      </c>
      <c r="L1255" t="s">
        <v>3817</v>
      </c>
      <c r="M1255" s="8">
        <v>1</v>
      </c>
      <c r="N1255" s="12">
        <f t="shared" si="115"/>
        <v>0.05</v>
      </c>
      <c r="O1255" t="str">
        <f t="shared" si="118"/>
        <v xml:space="preserve">2024/01 </v>
      </c>
      <c r="P1255">
        <f t="shared" si="119"/>
        <v>1</v>
      </c>
      <c r="Q1255" t="e">
        <f>VLOOKUP(J1255,'구매현황_2301-2603'!$E$2:$I$1312,5,0)</f>
        <v>#N/A</v>
      </c>
      <c r="R1255" t="e">
        <f>VLOOKUP(Q1255,리드타임!$B$3:$D$10,3,0)</f>
        <v>#N/A</v>
      </c>
      <c r="S1255">
        <f t="shared" si="116"/>
        <v>0.22500000000000001</v>
      </c>
    </row>
    <row r="1256" spans="1:19" ht="15.75">
      <c r="A1256" s="10">
        <v>1255</v>
      </c>
      <c r="B1256" s="32" t="s">
        <v>12</v>
      </c>
      <c r="C1256" s="32" t="s">
        <v>2556</v>
      </c>
      <c r="D1256" s="32" t="s">
        <v>299</v>
      </c>
      <c r="E1256" s="32" t="s">
        <v>2557</v>
      </c>
      <c r="F1256" s="4">
        <v>20</v>
      </c>
      <c r="G1256" s="10" t="str">
        <f t="shared" si="117"/>
        <v xml:space="preserve">2024/01 </v>
      </c>
      <c r="H1256" s="10">
        <f t="shared" si="114"/>
        <v>80</v>
      </c>
      <c r="J1256" t="s">
        <v>2701</v>
      </c>
      <c r="K1256" t="s">
        <v>2700</v>
      </c>
      <c r="L1256" t="s">
        <v>2702</v>
      </c>
      <c r="M1256" s="8">
        <v>3</v>
      </c>
      <c r="N1256" s="12">
        <f t="shared" si="115"/>
        <v>0.15</v>
      </c>
      <c r="O1256" t="str">
        <f t="shared" si="118"/>
        <v xml:space="preserve">2024/01 </v>
      </c>
      <c r="P1256">
        <f t="shared" si="119"/>
        <v>3</v>
      </c>
      <c r="Q1256" t="e">
        <f>VLOOKUP(J1256,'구매현황_2301-2603'!$E$2:$I$1312,5,0)</f>
        <v>#N/A</v>
      </c>
      <c r="R1256" t="e">
        <f>VLOOKUP(Q1256,리드타임!$B$3:$D$10,3,0)</f>
        <v>#N/A</v>
      </c>
      <c r="S1256">
        <f t="shared" si="116"/>
        <v>0.67499999999999993</v>
      </c>
    </row>
    <row r="1257" spans="1:19" ht="15.75">
      <c r="A1257" s="10">
        <v>1256</v>
      </c>
      <c r="B1257" s="32" t="s">
        <v>12</v>
      </c>
      <c r="C1257" s="32" t="s">
        <v>2562</v>
      </c>
      <c r="D1257" s="32" t="s">
        <v>299</v>
      </c>
      <c r="E1257" s="32" t="s">
        <v>2563</v>
      </c>
      <c r="F1257" s="4">
        <v>5</v>
      </c>
      <c r="G1257" s="10" t="str">
        <f t="shared" si="117"/>
        <v xml:space="preserve">2024/01 </v>
      </c>
      <c r="H1257" s="10">
        <f t="shared" si="114"/>
        <v>100</v>
      </c>
      <c r="J1257" t="s">
        <v>2704</v>
      </c>
      <c r="K1257" t="s">
        <v>2703</v>
      </c>
      <c r="L1257" t="s">
        <v>2705</v>
      </c>
      <c r="M1257" s="8">
        <v>11</v>
      </c>
      <c r="N1257" s="12">
        <f t="shared" si="115"/>
        <v>0.55000000000000004</v>
      </c>
      <c r="O1257" t="str">
        <f t="shared" si="118"/>
        <v xml:space="preserve">2024/01 </v>
      </c>
      <c r="P1257">
        <f t="shared" si="119"/>
        <v>6</v>
      </c>
      <c r="Q1257" t="e">
        <f>VLOOKUP(J1257,'구매현황_2301-2603'!$E$2:$I$1312,5,0)</f>
        <v>#N/A</v>
      </c>
      <c r="R1257" t="e">
        <f>VLOOKUP(Q1257,리드타임!$B$3:$D$10,3,0)</f>
        <v>#N/A</v>
      </c>
      <c r="S1257">
        <f t="shared" si="116"/>
        <v>2.4750000000000005</v>
      </c>
    </row>
    <row r="1258" spans="1:19" ht="15.75">
      <c r="A1258" s="10">
        <v>1257</v>
      </c>
      <c r="B1258" s="32" t="s">
        <v>12</v>
      </c>
      <c r="C1258" s="32" t="s">
        <v>2570</v>
      </c>
      <c r="D1258" s="32" t="s">
        <v>307</v>
      </c>
      <c r="E1258" s="32" t="s">
        <v>2571</v>
      </c>
      <c r="F1258" s="4">
        <v>7</v>
      </c>
      <c r="G1258" s="10" t="str">
        <f t="shared" si="117"/>
        <v xml:space="preserve">2024/01 </v>
      </c>
      <c r="H1258" s="10">
        <f t="shared" si="114"/>
        <v>20</v>
      </c>
      <c r="J1258" t="s">
        <v>2707</v>
      </c>
      <c r="K1258" t="s">
        <v>2706</v>
      </c>
      <c r="L1258" t="s">
        <v>2708</v>
      </c>
      <c r="M1258" s="8">
        <v>4</v>
      </c>
      <c r="N1258" s="12">
        <f t="shared" si="115"/>
        <v>0.2</v>
      </c>
      <c r="O1258" t="str">
        <f t="shared" si="118"/>
        <v xml:space="preserve">2024/01 </v>
      </c>
      <c r="P1258">
        <f t="shared" si="119"/>
        <v>4</v>
      </c>
      <c r="Q1258" t="e">
        <f>VLOOKUP(J1258,'구매현황_2301-2603'!$E$2:$I$1312,5,0)</f>
        <v>#N/A</v>
      </c>
      <c r="R1258" t="e">
        <f>VLOOKUP(Q1258,리드타임!$B$3:$D$10,3,0)</f>
        <v>#N/A</v>
      </c>
      <c r="S1258">
        <f t="shared" si="116"/>
        <v>0.9</v>
      </c>
    </row>
    <row r="1259" spans="1:19" ht="15.75">
      <c r="A1259" s="10">
        <v>1258</v>
      </c>
      <c r="B1259" s="32" t="s">
        <v>12</v>
      </c>
      <c r="C1259" s="32" t="s">
        <v>2576</v>
      </c>
      <c r="D1259" s="32" t="s">
        <v>310</v>
      </c>
      <c r="E1259" s="32" t="s">
        <v>2577</v>
      </c>
      <c r="F1259" s="4">
        <v>40</v>
      </c>
      <c r="G1259" s="10" t="str">
        <f t="shared" si="117"/>
        <v xml:space="preserve">2024/01 </v>
      </c>
      <c r="H1259" s="10">
        <f t="shared" si="114"/>
        <v>105</v>
      </c>
      <c r="J1259" t="s">
        <v>2710</v>
      </c>
      <c r="K1259" t="s">
        <v>2709</v>
      </c>
      <c r="L1259" t="s">
        <v>2711</v>
      </c>
      <c r="M1259" s="8">
        <v>2</v>
      </c>
      <c r="N1259" s="12">
        <f t="shared" si="115"/>
        <v>0.1</v>
      </c>
      <c r="O1259" t="str">
        <f t="shared" si="118"/>
        <v xml:space="preserve">2024/01 </v>
      </c>
      <c r="P1259">
        <f t="shared" si="119"/>
        <v>2</v>
      </c>
      <c r="Q1259" t="e">
        <f>VLOOKUP(J1259,'구매현황_2301-2603'!$E$2:$I$1312,5,0)</f>
        <v>#N/A</v>
      </c>
      <c r="R1259" t="e">
        <f>VLOOKUP(Q1259,리드타임!$B$3:$D$10,3,0)</f>
        <v>#N/A</v>
      </c>
      <c r="S1259">
        <f t="shared" si="116"/>
        <v>0.45</v>
      </c>
    </row>
    <row r="1260" spans="1:19" ht="15.75">
      <c r="A1260" s="10">
        <v>1259</v>
      </c>
      <c r="B1260" s="32" t="s">
        <v>12</v>
      </c>
      <c r="C1260" s="32" t="s">
        <v>2578</v>
      </c>
      <c r="D1260" s="32" t="s">
        <v>310</v>
      </c>
      <c r="E1260" s="32" t="s">
        <v>2579</v>
      </c>
      <c r="F1260" s="4">
        <v>70</v>
      </c>
      <c r="G1260" s="10" t="str">
        <f t="shared" si="117"/>
        <v xml:space="preserve">2024/04 </v>
      </c>
      <c r="H1260" s="10">
        <f t="shared" si="114"/>
        <v>225</v>
      </c>
      <c r="J1260" t="s">
        <v>2712</v>
      </c>
      <c r="K1260" t="s">
        <v>1267</v>
      </c>
      <c r="L1260" t="s">
        <v>2713</v>
      </c>
      <c r="M1260" s="8">
        <v>446</v>
      </c>
      <c r="N1260" s="12">
        <f t="shared" si="115"/>
        <v>22.3</v>
      </c>
      <c r="O1260" t="str">
        <f t="shared" si="118"/>
        <v xml:space="preserve">2024/01 </v>
      </c>
      <c r="P1260">
        <f t="shared" si="119"/>
        <v>125</v>
      </c>
      <c r="Q1260" t="e">
        <f>VLOOKUP(J1260,'구매현황_2301-2603'!$E$2:$I$1312,5,0)</f>
        <v>#N/A</v>
      </c>
      <c r="R1260" t="e">
        <f>VLOOKUP(Q1260,리드타임!$B$3:$D$10,3,0)</f>
        <v>#N/A</v>
      </c>
      <c r="S1260">
        <f t="shared" si="116"/>
        <v>100.35</v>
      </c>
    </row>
    <row r="1261" spans="1:19" ht="15.75">
      <c r="A1261" s="10">
        <v>1260</v>
      </c>
      <c r="B1261" s="32" t="s">
        <v>12</v>
      </c>
      <c r="C1261" s="32" t="s">
        <v>2580</v>
      </c>
      <c r="D1261" s="32" t="s">
        <v>310</v>
      </c>
      <c r="E1261" s="32" t="s">
        <v>2581</v>
      </c>
      <c r="F1261" s="4">
        <v>94</v>
      </c>
      <c r="G1261" s="10" t="str">
        <f t="shared" si="117"/>
        <v xml:space="preserve">2024/05 </v>
      </c>
      <c r="H1261" s="10">
        <f t="shared" si="114"/>
        <v>206</v>
      </c>
      <c r="J1261" t="s">
        <v>2714</v>
      </c>
      <c r="K1261" t="s">
        <v>1267</v>
      </c>
      <c r="L1261" t="s">
        <v>2715</v>
      </c>
      <c r="M1261" s="8">
        <v>182</v>
      </c>
      <c r="N1261" s="12">
        <f t="shared" si="115"/>
        <v>9.1</v>
      </c>
      <c r="O1261" t="str">
        <f t="shared" si="118"/>
        <v xml:space="preserve">2024/09 </v>
      </c>
      <c r="P1261">
        <f t="shared" si="119"/>
        <v>67</v>
      </c>
      <c r="Q1261" t="e">
        <f>VLOOKUP(J1261,'구매현황_2301-2603'!$E$2:$I$1312,5,0)</f>
        <v>#N/A</v>
      </c>
      <c r="R1261" t="e">
        <f>VLOOKUP(Q1261,리드타임!$B$3:$D$10,3,0)</f>
        <v>#N/A</v>
      </c>
      <c r="S1261">
        <f t="shared" si="116"/>
        <v>40.949999999999996</v>
      </c>
    </row>
    <row r="1262" spans="1:19" ht="15.75">
      <c r="A1262" s="10">
        <v>1261</v>
      </c>
      <c r="B1262" s="32" t="s">
        <v>12</v>
      </c>
      <c r="C1262" s="32" t="s">
        <v>2584</v>
      </c>
      <c r="D1262" s="32" t="s">
        <v>310</v>
      </c>
      <c r="E1262" s="32" t="s">
        <v>2585</v>
      </c>
      <c r="F1262" s="4">
        <v>10</v>
      </c>
      <c r="G1262" s="10" t="str">
        <f t="shared" si="117"/>
        <v xml:space="preserve">2024/01 </v>
      </c>
      <c r="H1262" s="10">
        <f t="shared" si="114"/>
        <v>45</v>
      </c>
      <c r="J1262" t="s">
        <v>2716</v>
      </c>
      <c r="K1262" t="s">
        <v>1267</v>
      </c>
      <c r="L1262" t="s">
        <v>2717</v>
      </c>
      <c r="M1262" s="8">
        <v>251</v>
      </c>
      <c r="N1262" s="12">
        <f t="shared" si="115"/>
        <v>12.55</v>
      </c>
      <c r="O1262" t="str">
        <f t="shared" si="118"/>
        <v xml:space="preserve">2024/05 </v>
      </c>
      <c r="P1262">
        <f t="shared" si="119"/>
        <v>63</v>
      </c>
      <c r="Q1262" t="e">
        <f>VLOOKUP(J1262,'구매현황_2301-2603'!$E$2:$I$1312,5,0)</f>
        <v>#N/A</v>
      </c>
      <c r="R1262" t="e">
        <f>VLOOKUP(Q1262,리드타임!$B$3:$D$10,3,0)</f>
        <v>#N/A</v>
      </c>
      <c r="S1262">
        <f t="shared" si="116"/>
        <v>56.475000000000009</v>
      </c>
    </row>
    <row r="1263" spans="1:19" ht="15.75">
      <c r="A1263" s="10">
        <v>1262</v>
      </c>
      <c r="B1263" s="32" t="s">
        <v>12</v>
      </c>
      <c r="C1263" s="32" t="s">
        <v>2588</v>
      </c>
      <c r="D1263" s="32" t="s">
        <v>312</v>
      </c>
      <c r="E1263" s="32" t="s">
        <v>2589</v>
      </c>
      <c r="F1263" s="4">
        <v>5</v>
      </c>
      <c r="G1263" s="10" t="str">
        <f t="shared" si="117"/>
        <v xml:space="preserve">2024/01 </v>
      </c>
      <c r="H1263" s="10">
        <f t="shared" si="114"/>
        <v>50</v>
      </c>
      <c r="J1263" t="s">
        <v>2718</v>
      </c>
      <c r="K1263" t="s">
        <v>1267</v>
      </c>
      <c r="L1263" t="s">
        <v>2719</v>
      </c>
      <c r="M1263" s="8">
        <v>248</v>
      </c>
      <c r="N1263" s="12">
        <f t="shared" si="115"/>
        <v>12.4</v>
      </c>
      <c r="O1263" t="str">
        <f t="shared" si="118"/>
        <v xml:space="preserve">2024/01 </v>
      </c>
      <c r="P1263">
        <f t="shared" si="119"/>
        <v>95</v>
      </c>
      <c r="Q1263" t="e">
        <f>VLOOKUP(J1263,'구매현황_2301-2603'!$E$2:$I$1312,5,0)</f>
        <v>#N/A</v>
      </c>
      <c r="R1263" t="e">
        <f>VLOOKUP(Q1263,리드타임!$B$3:$D$10,3,0)</f>
        <v>#N/A</v>
      </c>
      <c r="S1263">
        <f t="shared" si="116"/>
        <v>55.8</v>
      </c>
    </row>
    <row r="1264" spans="1:19" ht="15.75">
      <c r="A1264" s="10">
        <v>1263</v>
      </c>
      <c r="B1264" s="32" t="s">
        <v>12</v>
      </c>
      <c r="C1264" s="32" t="s">
        <v>2590</v>
      </c>
      <c r="D1264" s="32" t="s">
        <v>312</v>
      </c>
      <c r="E1264" s="32" t="s">
        <v>2591</v>
      </c>
      <c r="F1264" s="4">
        <v>70</v>
      </c>
      <c r="G1264" s="10" t="str">
        <f t="shared" si="117"/>
        <v xml:space="preserve">2024/03 </v>
      </c>
      <c r="H1264" s="10">
        <f t="shared" si="114"/>
        <v>132</v>
      </c>
      <c r="J1264" t="s">
        <v>2720</v>
      </c>
      <c r="K1264" t="s">
        <v>1267</v>
      </c>
      <c r="L1264" t="s">
        <v>2721</v>
      </c>
      <c r="M1264" s="8">
        <v>326</v>
      </c>
      <c r="N1264" s="12">
        <f t="shared" si="115"/>
        <v>16.3</v>
      </c>
      <c r="O1264" t="str">
        <f t="shared" si="118"/>
        <v xml:space="preserve">2024/01 </v>
      </c>
      <c r="P1264">
        <f t="shared" si="119"/>
        <v>95</v>
      </c>
      <c r="Q1264" t="e">
        <f>VLOOKUP(J1264,'구매현황_2301-2603'!$E$2:$I$1312,5,0)</f>
        <v>#N/A</v>
      </c>
      <c r="R1264" t="e">
        <f>VLOOKUP(Q1264,리드타임!$B$3:$D$10,3,0)</f>
        <v>#N/A</v>
      </c>
      <c r="S1264">
        <f t="shared" si="116"/>
        <v>73.350000000000009</v>
      </c>
    </row>
    <row r="1265" spans="1:19" ht="15.75">
      <c r="A1265" s="10">
        <v>1264</v>
      </c>
      <c r="B1265" s="32" t="s">
        <v>12</v>
      </c>
      <c r="C1265" s="32" t="s">
        <v>2592</v>
      </c>
      <c r="D1265" s="32" t="s">
        <v>312</v>
      </c>
      <c r="E1265" s="32" t="s">
        <v>2593</v>
      </c>
      <c r="F1265" s="4">
        <v>5</v>
      </c>
      <c r="G1265" s="10" t="str">
        <f t="shared" si="117"/>
        <v xml:space="preserve">2024/05 </v>
      </c>
      <c r="H1265" s="10">
        <f t="shared" si="114"/>
        <v>145</v>
      </c>
      <c r="J1265" t="s">
        <v>2722</v>
      </c>
      <c r="K1265" t="s">
        <v>1267</v>
      </c>
      <c r="L1265" t="s">
        <v>2723</v>
      </c>
      <c r="M1265" s="8">
        <v>557</v>
      </c>
      <c r="N1265" s="12">
        <f t="shared" si="115"/>
        <v>27.85</v>
      </c>
      <c r="O1265" t="str">
        <f t="shared" si="118"/>
        <v xml:space="preserve">2024/02 </v>
      </c>
      <c r="P1265">
        <f t="shared" si="119"/>
        <v>93</v>
      </c>
      <c r="Q1265" t="e">
        <f>VLOOKUP(J1265,'구매현황_2301-2603'!$E$2:$I$1312,5,0)</f>
        <v>#N/A</v>
      </c>
      <c r="R1265" t="e">
        <f>VLOOKUP(Q1265,리드타임!$B$3:$D$10,3,0)</f>
        <v>#N/A</v>
      </c>
      <c r="S1265">
        <f t="shared" si="116"/>
        <v>125.325</v>
      </c>
    </row>
    <row r="1266" spans="1:19" ht="15.75">
      <c r="A1266" s="10">
        <v>1265</v>
      </c>
      <c r="B1266" s="32" t="s">
        <v>12</v>
      </c>
      <c r="C1266" s="32" t="s">
        <v>2594</v>
      </c>
      <c r="D1266" s="32" t="s">
        <v>312</v>
      </c>
      <c r="E1266" s="32" t="s">
        <v>2595</v>
      </c>
      <c r="F1266" s="4">
        <v>60</v>
      </c>
      <c r="G1266" s="10" t="str">
        <f t="shared" si="117"/>
        <v xml:space="preserve">2024/01 </v>
      </c>
      <c r="H1266" s="10">
        <f t="shared" si="114"/>
        <v>100</v>
      </c>
      <c r="J1266" t="s">
        <v>2724</v>
      </c>
      <c r="K1266" t="s">
        <v>1267</v>
      </c>
      <c r="L1266" t="s">
        <v>2725</v>
      </c>
      <c r="M1266" s="8">
        <v>36</v>
      </c>
      <c r="N1266" s="12">
        <f t="shared" si="115"/>
        <v>1.8</v>
      </c>
      <c r="O1266" t="str">
        <f t="shared" si="118"/>
        <v xml:space="preserve">2024/01 </v>
      </c>
      <c r="P1266">
        <f t="shared" si="119"/>
        <v>36</v>
      </c>
      <c r="Q1266" t="e">
        <f>VLOOKUP(J1266,'구매현황_2301-2603'!$E$2:$I$1312,5,0)</f>
        <v>#N/A</v>
      </c>
      <c r="R1266" t="e">
        <f>VLOOKUP(Q1266,리드타임!$B$3:$D$10,3,0)</f>
        <v>#N/A</v>
      </c>
      <c r="S1266">
        <f t="shared" si="116"/>
        <v>8.1</v>
      </c>
    </row>
    <row r="1267" spans="1:19" ht="15.75">
      <c r="A1267" s="10">
        <v>1266</v>
      </c>
      <c r="B1267" s="32" t="s">
        <v>12</v>
      </c>
      <c r="C1267" s="32" t="s">
        <v>2596</v>
      </c>
      <c r="D1267" s="32" t="s">
        <v>314</v>
      </c>
      <c r="E1267" s="32" t="s">
        <v>2597</v>
      </c>
      <c r="F1267" s="4">
        <v>55</v>
      </c>
      <c r="G1267" s="10" t="str">
        <f t="shared" si="117"/>
        <v xml:space="preserve">2024/02 </v>
      </c>
      <c r="H1267" s="10">
        <f t="shared" si="114"/>
        <v>65</v>
      </c>
      <c r="J1267" t="s">
        <v>2726</v>
      </c>
      <c r="K1267" t="s">
        <v>1267</v>
      </c>
      <c r="L1267" t="s">
        <v>2727</v>
      </c>
      <c r="M1267" s="8">
        <v>127</v>
      </c>
      <c r="N1267" s="12">
        <f t="shared" si="115"/>
        <v>6.35</v>
      </c>
      <c r="O1267" t="str">
        <f t="shared" si="118"/>
        <v xml:space="preserve">2024/01 </v>
      </c>
      <c r="P1267">
        <f t="shared" si="119"/>
        <v>21</v>
      </c>
      <c r="Q1267" t="e">
        <f>VLOOKUP(J1267,'구매현황_2301-2603'!$E$2:$I$1312,5,0)</f>
        <v>#N/A</v>
      </c>
      <c r="R1267" t="e">
        <f>VLOOKUP(Q1267,리드타임!$B$3:$D$10,3,0)</f>
        <v>#N/A</v>
      </c>
      <c r="S1267">
        <f t="shared" si="116"/>
        <v>28.574999999999999</v>
      </c>
    </row>
    <row r="1268" spans="1:19" ht="15.75">
      <c r="A1268" s="10">
        <v>1267</v>
      </c>
      <c r="B1268" s="32" t="s">
        <v>12</v>
      </c>
      <c r="C1268" s="32" t="s">
        <v>2598</v>
      </c>
      <c r="D1268" s="32" t="s">
        <v>314</v>
      </c>
      <c r="E1268" s="32" t="s">
        <v>2599</v>
      </c>
      <c r="F1268" s="4">
        <v>2</v>
      </c>
      <c r="G1268" s="10" t="str">
        <f t="shared" si="117"/>
        <v xml:space="preserve">2024/01 </v>
      </c>
      <c r="H1268" s="10">
        <f t="shared" si="114"/>
        <v>50</v>
      </c>
      <c r="J1268" t="s">
        <v>2728</v>
      </c>
      <c r="K1268" t="s">
        <v>1267</v>
      </c>
      <c r="L1268" t="s">
        <v>2729</v>
      </c>
      <c r="M1268" s="8">
        <v>210</v>
      </c>
      <c r="N1268" s="12">
        <f t="shared" si="115"/>
        <v>10.5</v>
      </c>
      <c r="O1268" t="str">
        <f t="shared" si="118"/>
        <v xml:space="preserve">2024/01 </v>
      </c>
      <c r="P1268">
        <f t="shared" si="119"/>
        <v>30</v>
      </c>
      <c r="Q1268" t="e">
        <f>VLOOKUP(J1268,'구매현황_2301-2603'!$E$2:$I$1312,5,0)</f>
        <v>#N/A</v>
      </c>
      <c r="R1268" t="e">
        <f>VLOOKUP(Q1268,리드타임!$B$3:$D$10,3,0)</f>
        <v>#N/A</v>
      </c>
      <c r="S1268">
        <f t="shared" si="116"/>
        <v>47.25</v>
      </c>
    </row>
    <row r="1269" spans="1:19" ht="15.75">
      <c r="A1269" s="10">
        <v>1268</v>
      </c>
      <c r="B1269" s="32" t="s">
        <v>12</v>
      </c>
      <c r="C1269" s="32" t="s">
        <v>2602</v>
      </c>
      <c r="D1269" s="32" t="s">
        <v>314</v>
      </c>
      <c r="E1269" s="32" t="s">
        <v>2603</v>
      </c>
      <c r="F1269" s="4">
        <v>8</v>
      </c>
      <c r="G1269" s="10" t="str">
        <f t="shared" si="117"/>
        <v xml:space="preserve">2024/01 </v>
      </c>
      <c r="H1269" s="10">
        <f t="shared" si="114"/>
        <v>20</v>
      </c>
      <c r="J1269" t="s">
        <v>2730</v>
      </c>
      <c r="K1269" t="s">
        <v>1267</v>
      </c>
      <c r="L1269" t="s">
        <v>2731</v>
      </c>
      <c r="M1269" s="8">
        <v>43</v>
      </c>
      <c r="N1269" s="12">
        <f t="shared" si="115"/>
        <v>2.15</v>
      </c>
      <c r="O1269" t="str">
        <f t="shared" si="118"/>
        <v xml:space="preserve">2024/01 </v>
      </c>
      <c r="P1269">
        <f t="shared" si="119"/>
        <v>23</v>
      </c>
      <c r="Q1269" t="e">
        <f>VLOOKUP(J1269,'구매현황_2301-2603'!$E$2:$I$1312,5,0)</f>
        <v>#N/A</v>
      </c>
      <c r="R1269" t="e">
        <f>VLOOKUP(Q1269,리드타임!$B$3:$D$10,3,0)</f>
        <v>#N/A</v>
      </c>
      <c r="S1269">
        <f t="shared" si="116"/>
        <v>9.6750000000000007</v>
      </c>
    </row>
    <row r="1270" spans="1:19" ht="15.75">
      <c r="A1270" s="10">
        <v>1269</v>
      </c>
      <c r="B1270" s="32" t="s">
        <v>12</v>
      </c>
      <c r="C1270" s="32" t="s">
        <v>2604</v>
      </c>
      <c r="D1270" s="32" t="s">
        <v>314</v>
      </c>
      <c r="E1270" s="32" t="s">
        <v>2605</v>
      </c>
      <c r="F1270" s="4">
        <v>100</v>
      </c>
      <c r="G1270" s="10" t="str">
        <f t="shared" si="117"/>
        <v xml:space="preserve">2024/07 </v>
      </c>
      <c r="H1270" s="10">
        <f t="shared" si="114"/>
        <v>360</v>
      </c>
      <c r="J1270" t="s">
        <v>3818</v>
      </c>
      <c r="K1270" t="s">
        <v>1274</v>
      </c>
      <c r="L1270" t="s">
        <v>3819</v>
      </c>
      <c r="M1270" s="8">
        <v>3</v>
      </c>
      <c r="N1270" s="12">
        <f t="shared" si="115"/>
        <v>0.15</v>
      </c>
      <c r="O1270" t="str">
        <f t="shared" si="118"/>
        <v xml:space="preserve">2024/01 </v>
      </c>
      <c r="P1270">
        <f t="shared" si="119"/>
        <v>3</v>
      </c>
      <c r="Q1270" t="e">
        <f>VLOOKUP(J1270,'구매현황_2301-2603'!$E$2:$I$1312,5,0)</f>
        <v>#N/A</v>
      </c>
      <c r="R1270" t="e">
        <f>VLOOKUP(Q1270,리드타임!$B$3:$D$10,3,0)</f>
        <v>#N/A</v>
      </c>
      <c r="S1270">
        <f t="shared" si="116"/>
        <v>0.67499999999999993</v>
      </c>
    </row>
    <row r="1271" spans="1:19" ht="15.75">
      <c r="A1271" s="10">
        <v>1270</v>
      </c>
      <c r="B1271" s="32" t="s">
        <v>12</v>
      </c>
      <c r="C1271" s="32" t="s">
        <v>2606</v>
      </c>
      <c r="D1271" s="32" t="s">
        <v>314</v>
      </c>
      <c r="E1271" s="32" t="s">
        <v>2607</v>
      </c>
      <c r="F1271" s="4">
        <v>705</v>
      </c>
      <c r="G1271" s="10" t="str">
        <f t="shared" si="117"/>
        <v xml:space="preserve">2024/05 </v>
      </c>
      <c r="H1271" s="10">
        <f t="shared" si="114"/>
        <v>705</v>
      </c>
      <c r="J1271" t="s">
        <v>2733</v>
      </c>
      <c r="K1271" t="s">
        <v>2732</v>
      </c>
      <c r="L1271" t="s">
        <v>2734</v>
      </c>
      <c r="M1271" s="8">
        <v>141</v>
      </c>
      <c r="N1271" s="12">
        <f t="shared" si="115"/>
        <v>7.05</v>
      </c>
      <c r="O1271" t="str">
        <f t="shared" si="118"/>
        <v xml:space="preserve">2024/01 </v>
      </c>
      <c r="P1271">
        <f t="shared" si="119"/>
        <v>36</v>
      </c>
      <c r="Q1271" t="e">
        <f>VLOOKUP(J1271,'구매현황_2301-2603'!$E$2:$I$1312,5,0)</f>
        <v>#N/A</v>
      </c>
      <c r="R1271" t="e">
        <f>VLOOKUP(Q1271,리드타임!$B$3:$D$10,3,0)</f>
        <v>#N/A</v>
      </c>
      <c r="S1271">
        <f t="shared" si="116"/>
        <v>31.724999999999998</v>
      </c>
    </row>
    <row r="1272" spans="1:19" ht="15.75">
      <c r="A1272" s="10">
        <v>1271</v>
      </c>
      <c r="B1272" s="32" t="s">
        <v>12</v>
      </c>
      <c r="C1272" s="32" t="s">
        <v>2610</v>
      </c>
      <c r="D1272" s="32" t="s">
        <v>314</v>
      </c>
      <c r="E1272" s="32" t="s">
        <v>2611</v>
      </c>
      <c r="F1272" s="4">
        <v>15</v>
      </c>
      <c r="G1272" s="10" t="str">
        <f t="shared" si="117"/>
        <v xml:space="preserve">2024/01 </v>
      </c>
      <c r="H1272" s="10">
        <f t="shared" si="114"/>
        <v>60</v>
      </c>
      <c r="J1272" t="s">
        <v>2735</v>
      </c>
      <c r="K1272" t="s">
        <v>2732</v>
      </c>
      <c r="L1272" t="s">
        <v>2736</v>
      </c>
      <c r="M1272" s="8">
        <v>39</v>
      </c>
      <c r="N1272" s="12">
        <f t="shared" si="115"/>
        <v>1.95</v>
      </c>
      <c r="O1272" t="str">
        <f t="shared" si="118"/>
        <v xml:space="preserve">2024/01 </v>
      </c>
      <c r="P1272">
        <f t="shared" si="119"/>
        <v>21</v>
      </c>
      <c r="Q1272" t="e">
        <f>VLOOKUP(J1272,'구매현황_2301-2603'!$E$2:$I$1312,5,0)</f>
        <v>#N/A</v>
      </c>
      <c r="R1272" t="e">
        <f>VLOOKUP(Q1272,리드타임!$B$3:$D$10,3,0)</f>
        <v>#N/A</v>
      </c>
      <c r="S1272">
        <f t="shared" si="116"/>
        <v>8.7750000000000004</v>
      </c>
    </row>
    <row r="1273" spans="1:19" ht="15.75">
      <c r="A1273" s="10">
        <v>1272</v>
      </c>
      <c r="B1273" s="32" t="s">
        <v>12</v>
      </c>
      <c r="C1273" s="32" t="s">
        <v>2614</v>
      </c>
      <c r="D1273" s="32" t="s">
        <v>318</v>
      </c>
      <c r="E1273" s="32" t="s">
        <v>2615</v>
      </c>
      <c r="F1273" s="4">
        <v>32</v>
      </c>
      <c r="G1273" s="10" t="str">
        <f t="shared" si="117"/>
        <v xml:space="preserve">2024/04 </v>
      </c>
      <c r="H1273" s="10">
        <f t="shared" si="114"/>
        <v>210</v>
      </c>
      <c r="J1273" t="s">
        <v>2737</v>
      </c>
      <c r="K1273" t="s">
        <v>2732</v>
      </c>
      <c r="L1273" t="s">
        <v>2738</v>
      </c>
      <c r="M1273" s="8">
        <v>323</v>
      </c>
      <c r="N1273" s="12">
        <f t="shared" si="115"/>
        <v>16.149999999999999</v>
      </c>
      <c r="O1273" t="str">
        <f t="shared" si="118"/>
        <v xml:space="preserve">2024/05 </v>
      </c>
      <c r="P1273">
        <f t="shared" si="119"/>
        <v>214</v>
      </c>
      <c r="Q1273" t="e">
        <f>VLOOKUP(J1273,'구매현황_2301-2603'!$E$2:$I$1312,5,0)</f>
        <v>#N/A</v>
      </c>
      <c r="R1273" t="e">
        <f>VLOOKUP(Q1273,리드타임!$B$3:$D$10,3,0)</f>
        <v>#N/A</v>
      </c>
      <c r="S1273">
        <f t="shared" si="116"/>
        <v>72.674999999999983</v>
      </c>
    </row>
    <row r="1274" spans="1:19" ht="15.75">
      <c r="A1274" s="10">
        <v>1273</v>
      </c>
      <c r="B1274" s="32" t="s">
        <v>12</v>
      </c>
      <c r="C1274" s="32" t="s">
        <v>2616</v>
      </c>
      <c r="D1274" s="32" t="s">
        <v>318</v>
      </c>
      <c r="E1274" s="32" t="s">
        <v>2617</v>
      </c>
      <c r="F1274" s="4">
        <v>13</v>
      </c>
      <c r="G1274" s="10" t="str">
        <f t="shared" si="117"/>
        <v xml:space="preserve">2024/01 </v>
      </c>
      <c r="H1274" s="10">
        <f t="shared" si="114"/>
        <v>120</v>
      </c>
      <c r="J1274" t="s">
        <v>2739</v>
      </c>
      <c r="K1274" t="s">
        <v>2732</v>
      </c>
      <c r="L1274" t="s">
        <v>2740</v>
      </c>
      <c r="M1274" s="8">
        <v>80</v>
      </c>
      <c r="N1274" s="12">
        <f t="shared" si="115"/>
        <v>4</v>
      </c>
      <c r="O1274" t="str">
        <f t="shared" si="118"/>
        <v xml:space="preserve">2024/03 </v>
      </c>
      <c r="P1274">
        <f t="shared" si="119"/>
        <v>42</v>
      </c>
      <c r="Q1274" t="e">
        <f>VLOOKUP(J1274,'구매현황_2301-2603'!$E$2:$I$1312,5,0)</f>
        <v>#N/A</v>
      </c>
      <c r="R1274" t="e">
        <f>VLOOKUP(Q1274,리드타임!$B$3:$D$10,3,0)</f>
        <v>#N/A</v>
      </c>
      <c r="S1274">
        <f t="shared" si="116"/>
        <v>18</v>
      </c>
    </row>
    <row r="1275" spans="1:19" ht="15.75">
      <c r="A1275" s="10">
        <v>1274</v>
      </c>
      <c r="B1275" s="32" t="s">
        <v>12</v>
      </c>
      <c r="C1275" s="32" t="s">
        <v>2624</v>
      </c>
      <c r="D1275" s="32" t="s">
        <v>318</v>
      </c>
      <c r="E1275" s="32" t="s">
        <v>2625</v>
      </c>
      <c r="F1275" s="4">
        <v>130</v>
      </c>
      <c r="G1275" s="10" t="str">
        <f t="shared" si="117"/>
        <v xml:space="preserve">2024/01 </v>
      </c>
      <c r="H1275" s="10">
        <f t="shared" si="114"/>
        <v>130</v>
      </c>
      <c r="J1275" t="s">
        <v>2741</v>
      </c>
      <c r="K1275" t="s">
        <v>2732</v>
      </c>
      <c r="L1275" t="s">
        <v>2742</v>
      </c>
      <c r="M1275" s="8">
        <v>152</v>
      </c>
      <c r="N1275" s="12">
        <f t="shared" si="115"/>
        <v>7.6</v>
      </c>
      <c r="O1275" t="str">
        <f t="shared" si="118"/>
        <v xml:space="preserve">2024/01 </v>
      </c>
      <c r="P1275">
        <f t="shared" si="119"/>
        <v>50</v>
      </c>
      <c r="Q1275" t="e">
        <f>VLOOKUP(J1275,'구매현황_2301-2603'!$E$2:$I$1312,5,0)</f>
        <v>#N/A</v>
      </c>
      <c r="R1275" t="e">
        <f>VLOOKUP(Q1275,리드타임!$B$3:$D$10,3,0)</f>
        <v>#N/A</v>
      </c>
      <c r="S1275">
        <f t="shared" si="116"/>
        <v>34.200000000000003</v>
      </c>
    </row>
    <row r="1276" spans="1:19" ht="15.75">
      <c r="A1276" s="10">
        <v>1275</v>
      </c>
      <c r="B1276" s="32" t="s">
        <v>12</v>
      </c>
      <c r="C1276" s="32" t="s">
        <v>2626</v>
      </c>
      <c r="D1276" s="32" t="s">
        <v>318</v>
      </c>
      <c r="E1276" s="32" t="s">
        <v>2627</v>
      </c>
      <c r="F1276" s="4">
        <v>10</v>
      </c>
      <c r="G1276" s="10" t="str">
        <f t="shared" si="117"/>
        <v xml:space="preserve">2024/01 </v>
      </c>
      <c r="H1276" s="10">
        <f t="shared" si="114"/>
        <v>35</v>
      </c>
      <c r="J1276" t="s">
        <v>2743</v>
      </c>
      <c r="K1276" t="s">
        <v>2732</v>
      </c>
      <c r="L1276" t="s">
        <v>2744</v>
      </c>
      <c r="M1276" s="8">
        <v>308</v>
      </c>
      <c r="N1276" s="12">
        <f t="shared" si="115"/>
        <v>15.4</v>
      </c>
      <c r="O1276" t="str">
        <f t="shared" si="118"/>
        <v xml:space="preserve">2024/01 </v>
      </c>
      <c r="P1276">
        <f t="shared" si="119"/>
        <v>60</v>
      </c>
      <c r="Q1276" t="e">
        <f>VLOOKUP(J1276,'구매현황_2301-2603'!$E$2:$I$1312,5,0)</f>
        <v>#N/A</v>
      </c>
      <c r="R1276" t="e">
        <f>VLOOKUP(Q1276,리드타임!$B$3:$D$10,3,0)</f>
        <v>#N/A</v>
      </c>
      <c r="S1276">
        <f t="shared" si="116"/>
        <v>69.3</v>
      </c>
    </row>
    <row r="1277" spans="1:19" ht="15.75">
      <c r="A1277" s="10">
        <v>1276</v>
      </c>
      <c r="B1277" s="32" t="s">
        <v>12</v>
      </c>
      <c r="C1277" s="32" t="s">
        <v>2628</v>
      </c>
      <c r="D1277" s="32" t="s">
        <v>318</v>
      </c>
      <c r="E1277" s="32" t="s">
        <v>2629</v>
      </c>
      <c r="F1277" s="4">
        <v>570</v>
      </c>
      <c r="G1277" s="10" t="str">
        <f t="shared" si="117"/>
        <v xml:space="preserve">2024/08 </v>
      </c>
      <c r="H1277" s="10">
        <f t="shared" si="114"/>
        <v>600</v>
      </c>
      <c r="J1277" t="s">
        <v>2745</v>
      </c>
      <c r="K1277" t="s">
        <v>2732</v>
      </c>
      <c r="L1277" t="s">
        <v>2746</v>
      </c>
      <c r="M1277" s="8">
        <v>33</v>
      </c>
      <c r="N1277" s="12">
        <f t="shared" si="115"/>
        <v>1.65</v>
      </c>
      <c r="O1277" t="str">
        <f t="shared" si="118"/>
        <v xml:space="preserve">2024/01 </v>
      </c>
      <c r="P1277">
        <f t="shared" si="119"/>
        <v>15</v>
      </c>
      <c r="Q1277" t="e">
        <f>VLOOKUP(J1277,'구매현황_2301-2603'!$E$2:$I$1312,5,0)</f>
        <v>#N/A</v>
      </c>
      <c r="R1277" t="e">
        <f>VLOOKUP(Q1277,리드타임!$B$3:$D$10,3,0)</f>
        <v>#N/A</v>
      </c>
      <c r="S1277">
        <f t="shared" si="116"/>
        <v>7.4249999999999989</v>
      </c>
    </row>
    <row r="1278" spans="1:19" ht="15.75">
      <c r="A1278" s="10">
        <v>1277</v>
      </c>
      <c r="B1278" s="32" t="s">
        <v>12</v>
      </c>
      <c r="C1278" s="32" t="s">
        <v>2632</v>
      </c>
      <c r="D1278" s="32" t="s">
        <v>318</v>
      </c>
      <c r="E1278" s="32" t="s">
        <v>2633</v>
      </c>
      <c r="F1278" s="4">
        <v>80</v>
      </c>
      <c r="G1278" s="10" t="str">
        <f t="shared" si="117"/>
        <v xml:space="preserve">2024/06 </v>
      </c>
      <c r="H1278" s="10">
        <f t="shared" si="114"/>
        <v>184</v>
      </c>
      <c r="J1278" t="s">
        <v>2747</v>
      </c>
      <c r="K1278" t="s">
        <v>2732</v>
      </c>
      <c r="L1278" t="s">
        <v>2748</v>
      </c>
      <c r="M1278" s="8">
        <v>114</v>
      </c>
      <c r="N1278" s="12">
        <f t="shared" si="115"/>
        <v>5.7</v>
      </c>
      <c r="O1278" t="str">
        <f t="shared" si="118"/>
        <v xml:space="preserve">2024/04 </v>
      </c>
      <c r="P1278">
        <f t="shared" si="119"/>
        <v>54</v>
      </c>
      <c r="Q1278" t="e">
        <f>VLOOKUP(J1278,'구매현황_2301-2603'!$E$2:$I$1312,5,0)</f>
        <v>#N/A</v>
      </c>
      <c r="R1278" t="e">
        <f>VLOOKUP(Q1278,리드타임!$B$3:$D$10,3,0)</f>
        <v>#N/A</v>
      </c>
      <c r="S1278">
        <f t="shared" si="116"/>
        <v>25.650000000000002</v>
      </c>
    </row>
    <row r="1279" spans="1:19" ht="15.75">
      <c r="A1279" s="10">
        <v>1278</v>
      </c>
      <c r="B1279" s="32" t="s">
        <v>12</v>
      </c>
      <c r="C1279" s="32" t="s">
        <v>2636</v>
      </c>
      <c r="D1279" s="32" t="s">
        <v>2312</v>
      </c>
      <c r="E1279" s="32" t="s">
        <v>2637</v>
      </c>
      <c r="F1279" s="4">
        <v>115</v>
      </c>
      <c r="G1279" s="10" t="str">
        <f t="shared" si="117"/>
        <v xml:space="preserve">2024/06 </v>
      </c>
      <c r="H1279" s="10">
        <f t="shared" si="114"/>
        <v>143</v>
      </c>
      <c r="J1279" t="s">
        <v>2805</v>
      </c>
      <c r="K1279" t="s">
        <v>2794</v>
      </c>
      <c r="L1279" t="s">
        <v>2806</v>
      </c>
      <c r="M1279" s="8">
        <v>2</v>
      </c>
      <c r="N1279" s="12">
        <f t="shared" si="115"/>
        <v>0.1</v>
      </c>
      <c r="O1279" t="str">
        <f t="shared" si="118"/>
        <v xml:space="preserve">2024/01 </v>
      </c>
      <c r="P1279">
        <f t="shared" si="119"/>
        <v>2</v>
      </c>
      <c r="Q1279" t="e">
        <f>VLOOKUP(J1279,'구매현황_2301-2603'!$E$2:$I$1312,5,0)</f>
        <v>#N/A</v>
      </c>
      <c r="R1279" t="e">
        <f>VLOOKUP(Q1279,리드타임!$B$3:$D$10,3,0)</f>
        <v>#N/A</v>
      </c>
      <c r="S1279">
        <f t="shared" si="116"/>
        <v>0.45</v>
      </c>
    </row>
    <row r="1280" spans="1:19" ht="15.75">
      <c r="A1280" s="10">
        <v>1279</v>
      </c>
      <c r="B1280" s="32" t="s">
        <v>12</v>
      </c>
      <c r="C1280" s="32" t="s">
        <v>2638</v>
      </c>
      <c r="D1280" s="32" t="s">
        <v>2312</v>
      </c>
      <c r="E1280" s="32" t="s">
        <v>2639</v>
      </c>
      <c r="F1280" s="4">
        <v>50</v>
      </c>
      <c r="G1280" s="10" t="str">
        <f t="shared" si="117"/>
        <v xml:space="preserve">2024/04 </v>
      </c>
      <c r="H1280" s="10">
        <f t="shared" si="114"/>
        <v>152</v>
      </c>
      <c r="J1280" t="s">
        <v>2807</v>
      </c>
      <c r="K1280" t="s">
        <v>2794</v>
      </c>
      <c r="L1280" t="s">
        <v>2808</v>
      </c>
      <c r="M1280" s="8">
        <v>150</v>
      </c>
      <c r="N1280" s="12">
        <f t="shared" si="115"/>
        <v>7.5</v>
      </c>
      <c r="O1280" t="str">
        <f t="shared" si="118"/>
        <v xml:space="preserve">2024/01 </v>
      </c>
      <c r="P1280">
        <f t="shared" si="119"/>
        <v>100</v>
      </c>
      <c r="Q1280" t="e">
        <f>VLOOKUP(J1280,'구매현황_2301-2603'!$E$2:$I$1312,5,0)</f>
        <v>#N/A</v>
      </c>
      <c r="R1280" t="e">
        <f>VLOOKUP(Q1280,리드타임!$B$3:$D$10,3,0)</f>
        <v>#N/A</v>
      </c>
      <c r="S1280">
        <f t="shared" si="116"/>
        <v>33.75</v>
      </c>
    </row>
    <row r="1281" spans="1:19" ht="15.75">
      <c r="A1281" s="10">
        <v>1280</v>
      </c>
      <c r="B1281" s="32" t="s">
        <v>12</v>
      </c>
      <c r="C1281" s="32" t="s">
        <v>2647</v>
      </c>
      <c r="D1281" s="32" t="s">
        <v>2642</v>
      </c>
      <c r="E1281" s="32" t="s">
        <v>2648</v>
      </c>
      <c r="F1281" s="4">
        <v>4</v>
      </c>
      <c r="G1281" s="10" t="str">
        <f t="shared" si="117"/>
        <v xml:space="preserve">2024/01 </v>
      </c>
      <c r="H1281" s="10">
        <f t="shared" si="114"/>
        <v>55</v>
      </c>
      <c r="J1281" t="s">
        <v>3852</v>
      </c>
      <c r="K1281" t="s">
        <v>2753</v>
      </c>
      <c r="L1281" t="s">
        <v>3853</v>
      </c>
      <c r="M1281" s="8">
        <v>10</v>
      </c>
      <c r="N1281" s="12">
        <f t="shared" si="115"/>
        <v>0.5</v>
      </c>
      <c r="O1281" t="str">
        <f t="shared" si="118"/>
        <v xml:space="preserve">2024/01 </v>
      </c>
      <c r="P1281">
        <f t="shared" si="119"/>
        <v>10</v>
      </c>
      <c r="Q1281" t="str">
        <f>VLOOKUP(J1281,'구매현황_2301-2603'!$E$2:$I$1312,5,0)</f>
        <v>Fiberwit Link Communication Co.,LTD</v>
      </c>
      <c r="R1281">
        <f>VLOOKUP(Q1281,리드타임!$B$3:$D$10,3,0)</f>
        <v>60</v>
      </c>
      <c r="S1281">
        <f t="shared" si="116"/>
        <v>1.5</v>
      </c>
    </row>
    <row r="1282" spans="1:19" ht="15.75">
      <c r="A1282" s="10">
        <v>1281</v>
      </c>
      <c r="B1282" s="32" t="s">
        <v>12</v>
      </c>
      <c r="C1282" s="32" t="s">
        <v>2656</v>
      </c>
      <c r="D1282" s="32" t="s">
        <v>2312</v>
      </c>
      <c r="E1282" s="32" t="s">
        <v>2657</v>
      </c>
      <c r="F1282" s="4">
        <v>60</v>
      </c>
      <c r="G1282" s="10" t="str">
        <f t="shared" si="117"/>
        <v xml:space="preserve">2024/01 </v>
      </c>
      <c r="H1282" s="10">
        <f t="shared" ref="H1282:H1345" si="120">_xlfn.MAXIFS(F:F,C:C,C1282,G:G,G1282)</f>
        <v>100</v>
      </c>
      <c r="J1282" t="s">
        <v>3854</v>
      </c>
      <c r="K1282" t="s">
        <v>2753</v>
      </c>
      <c r="L1282" t="s">
        <v>3855</v>
      </c>
      <c r="M1282" s="8">
        <v>10</v>
      </c>
      <c r="N1282" s="12">
        <f t="shared" ref="N1282:N1345" si="121">+M1282/20</f>
        <v>0.5</v>
      </c>
      <c r="O1282" t="str">
        <f t="shared" si="118"/>
        <v xml:space="preserve">2024/01 </v>
      </c>
      <c r="P1282">
        <f t="shared" si="119"/>
        <v>10</v>
      </c>
      <c r="Q1282" t="e">
        <f>VLOOKUP(J1282,'구매현황_2301-2603'!$E$2:$I$1312,5,0)</f>
        <v>#N/A</v>
      </c>
      <c r="R1282" t="e">
        <f>VLOOKUP(Q1282,리드타임!$B$3:$D$10,3,0)</f>
        <v>#N/A</v>
      </c>
      <c r="S1282">
        <f t="shared" ref="S1282:S1345" si="122">IFERROR(N1282/20*R1282,N1282/20*90)</f>
        <v>2.25</v>
      </c>
    </row>
    <row r="1283" spans="1:19" ht="15.75">
      <c r="A1283" s="10">
        <v>1282</v>
      </c>
      <c r="B1283" s="32" t="s">
        <v>12</v>
      </c>
      <c r="C1283" s="32" t="s">
        <v>2658</v>
      </c>
      <c r="D1283" s="32" t="s">
        <v>2312</v>
      </c>
      <c r="E1283" s="32" t="s">
        <v>2659</v>
      </c>
      <c r="F1283" s="4">
        <v>7</v>
      </c>
      <c r="G1283" s="10" t="str">
        <f t="shared" ref="G1283:G1346" si="123">INDEX($B$2:$B$9999,MATCH(_xlfn.MAXIFS($F$2:$F$9999,$C$2:$C$9999,C1283),$F$1:$F$9999,0))</f>
        <v xml:space="preserve">2024/01 </v>
      </c>
      <c r="H1283" s="10">
        <f t="shared" si="120"/>
        <v>7</v>
      </c>
      <c r="J1283" t="s">
        <v>2809</v>
      </c>
      <c r="K1283" t="s">
        <v>1443</v>
      </c>
      <c r="L1283" t="s">
        <v>2810</v>
      </c>
      <c r="M1283" s="8">
        <v>623</v>
      </c>
      <c r="N1283" s="12">
        <f t="shared" si="121"/>
        <v>31.15</v>
      </c>
      <c r="O1283" t="str">
        <f t="shared" ref="O1283:O1346" si="124">VLOOKUP(J1283,$C$2:$G$9999,5,0)</f>
        <v xml:space="preserve">2024/01 </v>
      </c>
      <c r="P1283">
        <f t="shared" ref="P1283:P1346" si="125">VLOOKUP(J1283,$C$2:$H$9999,6,0)</f>
        <v>100</v>
      </c>
      <c r="Q1283" t="str">
        <f>VLOOKUP(J1283,'구매현황_2301-2603'!$E$2:$I$1312,5,0)</f>
        <v>Fiberwit Link Communication Co.,LTD</v>
      </c>
      <c r="R1283">
        <f>VLOOKUP(Q1283,리드타임!$B$3:$D$10,3,0)</f>
        <v>60</v>
      </c>
      <c r="S1283">
        <f t="shared" si="122"/>
        <v>93.449999999999989</v>
      </c>
    </row>
    <row r="1284" spans="1:19" ht="15.75">
      <c r="A1284" s="10">
        <v>1283</v>
      </c>
      <c r="B1284" s="32" t="s">
        <v>12</v>
      </c>
      <c r="C1284" s="32" t="s">
        <v>2660</v>
      </c>
      <c r="D1284" s="32" t="s">
        <v>2312</v>
      </c>
      <c r="E1284" s="32" t="s">
        <v>2447</v>
      </c>
      <c r="F1284" s="4">
        <v>7</v>
      </c>
      <c r="G1284" s="10" t="str">
        <f t="shared" si="123"/>
        <v xml:space="preserve">2024/01 </v>
      </c>
      <c r="H1284" s="10">
        <f t="shared" si="120"/>
        <v>7</v>
      </c>
      <c r="J1284" t="s">
        <v>3856</v>
      </c>
      <c r="K1284" t="s">
        <v>1443</v>
      </c>
      <c r="L1284" t="s">
        <v>1414</v>
      </c>
      <c r="M1284" s="8">
        <v>30</v>
      </c>
      <c r="N1284" s="12">
        <f t="shared" si="121"/>
        <v>1.5</v>
      </c>
      <c r="O1284" t="str">
        <f t="shared" si="124"/>
        <v xml:space="preserve">2024/01 </v>
      </c>
      <c r="P1284">
        <f t="shared" si="125"/>
        <v>30</v>
      </c>
      <c r="Q1284" t="e">
        <f>VLOOKUP(J1284,'구매현황_2301-2603'!$E$2:$I$1312,5,0)</f>
        <v>#N/A</v>
      </c>
      <c r="R1284" t="e">
        <f>VLOOKUP(Q1284,리드타임!$B$3:$D$10,3,0)</f>
        <v>#N/A</v>
      </c>
      <c r="S1284">
        <f t="shared" si="122"/>
        <v>6.75</v>
      </c>
    </row>
    <row r="1285" spans="1:19" ht="15.75">
      <c r="A1285" s="10">
        <v>1284</v>
      </c>
      <c r="B1285" s="32" t="s">
        <v>12</v>
      </c>
      <c r="C1285" s="32" t="s">
        <v>2671</v>
      </c>
      <c r="D1285" s="32" t="s">
        <v>2312</v>
      </c>
      <c r="E1285" s="32" t="s">
        <v>2672</v>
      </c>
      <c r="F1285" s="4">
        <v>120</v>
      </c>
      <c r="G1285" s="10" t="str">
        <f t="shared" si="123"/>
        <v xml:space="preserve">2024/01 </v>
      </c>
      <c r="H1285" s="10">
        <f t="shared" si="120"/>
        <v>120</v>
      </c>
      <c r="J1285" t="s">
        <v>2811</v>
      </c>
      <c r="K1285" t="s">
        <v>1443</v>
      </c>
      <c r="L1285" t="s">
        <v>2812</v>
      </c>
      <c r="M1285" s="8">
        <v>900</v>
      </c>
      <c r="N1285" s="12">
        <f t="shared" si="121"/>
        <v>45</v>
      </c>
      <c r="O1285" t="str">
        <f t="shared" si="124"/>
        <v xml:space="preserve">2024/01 </v>
      </c>
      <c r="P1285">
        <f t="shared" si="125"/>
        <v>130</v>
      </c>
      <c r="Q1285" t="str">
        <f>VLOOKUP(J1285,'구매현황_2301-2603'!$E$2:$I$1312,5,0)</f>
        <v>Fiberwit Link Communication Co.,LTD</v>
      </c>
      <c r="R1285">
        <f>VLOOKUP(Q1285,리드타임!$B$3:$D$10,3,0)</f>
        <v>60</v>
      </c>
      <c r="S1285">
        <f t="shared" si="122"/>
        <v>135</v>
      </c>
    </row>
    <row r="1286" spans="1:19" ht="15.75">
      <c r="A1286" s="10">
        <v>1285</v>
      </c>
      <c r="B1286" s="32" t="s">
        <v>12</v>
      </c>
      <c r="C1286" s="32" t="s">
        <v>2673</v>
      </c>
      <c r="D1286" s="32" t="s">
        <v>2312</v>
      </c>
      <c r="E1286" s="32" t="s">
        <v>2674</v>
      </c>
      <c r="F1286" s="4">
        <v>38</v>
      </c>
      <c r="G1286" s="10" t="str">
        <f t="shared" si="123"/>
        <v xml:space="preserve">2024/04 </v>
      </c>
      <c r="H1286" s="10">
        <f t="shared" si="120"/>
        <v>38</v>
      </c>
      <c r="J1286" t="s">
        <v>2813</v>
      </c>
      <c r="K1286" t="s">
        <v>1443</v>
      </c>
      <c r="L1286" t="s">
        <v>2814</v>
      </c>
      <c r="M1286" s="8">
        <v>558</v>
      </c>
      <c r="N1286" s="12">
        <f t="shared" si="121"/>
        <v>27.9</v>
      </c>
      <c r="O1286" t="str">
        <f t="shared" si="124"/>
        <v xml:space="preserve">2024/01 </v>
      </c>
      <c r="P1286">
        <f t="shared" si="125"/>
        <v>80</v>
      </c>
      <c r="Q1286" t="str">
        <f>VLOOKUP(J1286,'구매현황_2301-2603'!$E$2:$I$1312,5,0)</f>
        <v>Fiberwit Link Communication Co.,LTD</v>
      </c>
      <c r="R1286">
        <f>VLOOKUP(Q1286,리드타임!$B$3:$D$10,3,0)</f>
        <v>60</v>
      </c>
      <c r="S1286">
        <f t="shared" si="122"/>
        <v>83.7</v>
      </c>
    </row>
    <row r="1287" spans="1:19" ht="15.75">
      <c r="A1287" s="10">
        <v>1286</v>
      </c>
      <c r="B1287" s="32" t="s">
        <v>12</v>
      </c>
      <c r="C1287" s="32" t="s">
        <v>2677</v>
      </c>
      <c r="D1287" s="32" t="s">
        <v>2664</v>
      </c>
      <c r="E1287" s="32" t="s">
        <v>2648</v>
      </c>
      <c r="F1287" s="4">
        <v>10</v>
      </c>
      <c r="G1287" s="10" t="str">
        <f t="shared" si="123"/>
        <v xml:space="preserve">2024/01 </v>
      </c>
      <c r="H1287" s="10">
        <f t="shared" si="120"/>
        <v>20</v>
      </c>
      <c r="J1287" t="s">
        <v>2815</v>
      </c>
      <c r="K1287" t="s">
        <v>1443</v>
      </c>
      <c r="L1287" t="s">
        <v>2816</v>
      </c>
      <c r="M1287" s="8">
        <v>38</v>
      </c>
      <c r="N1287" s="12">
        <f t="shared" si="121"/>
        <v>1.9</v>
      </c>
      <c r="O1287" t="str">
        <f t="shared" si="124"/>
        <v xml:space="preserve">2024/01 </v>
      </c>
      <c r="P1287">
        <f t="shared" si="125"/>
        <v>20</v>
      </c>
      <c r="Q1287" t="e">
        <f>VLOOKUP(J1287,'구매현황_2301-2603'!$E$2:$I$1312,5,0)</f>
        <v>#N/A</v>
      </c>
      <c r="R1287" t="e">
        <f>VLOOKUP(Q1287,리드타임!$B$3:$D$10,3,0)</f>
        <v>#N/A</v>
      </c>
      <c r="S1287">
        <f t="shared" si="122"/>
        <v>8.5500000000000007</v>
      </c>
    </row>
    <row r="1288" spans="1:19" ht="15.75">
      <c r="A1288" s="10">
        <v>1287</v>
      </c>
      <c r="B1288" s="32" t="s">
        <v>12</v>
      </c>
      <c r="C1288" s="32" t="s">
        <v>2680</v>
      </c>
      <c r="D1288" s="32" t="s">
        <v>2312</v>
      </c>
      <c r="E1288" s="32" t="s">
        <v>2681</v>
      </c>
      <c r="F1288" s="4">
        <v>20</v>
      </c>
      <c r="G1288" s="10" t="str">
        <f t="shared" si="123"/>
        <v xml:space="preserve">2024/01 </v>
      </c>
      <c r="H1288" s="10">
        <f t="shared" si="120"/>
        <v>50</v>
      </c>
      <c r="J1288" t="s">
        <v>2817</v>
      </c>
      <c r="K1288" t="s">
        <v>1443</v>
      </c>
      <c r="L1288" t="s">
        <v>2818</v>
      </c>
      <c r="M1288" s="8">
        <v>21</v>
      </c>
      <c r="N1288" s="12">
        <f t="shared" si="121"/>
        <v>1.05</v>
      </c>
      <c r="O1288" t="str">
        <f t="shared" si="124"/>
        <v xml:space="preserve">2024/01 </v>
      </c>
      <c r="P1288">
        <f t="shared" si="125"/>
        <v>20</v>
      </c>
      <c r="Q1288" t="e">
        <f>VLOOKUP(J1288,'구매현황_2301-2603'!$E$2:$I$1312,5,0)</f>
        <v>#N/A</v>
      </c>
      <c r="R1288" t="e">
        <f>VLOOKUP(Q1288,리드타임!$B$3:$D$10,3,0)</f>
        <v>#N/A</v>
      </c>
      <c r="S1288">
        <f t="shared" si="122"/>
        <v>4.7250000000000005</v>
      </c>
    </row>
    <row r="1289" spans="1:19" ht="15.75">
      <c r="A1289" s="10">
        <v>1288</v>
      </c>
      <c r="B1289" s="32" t="s">
        <v>12</v>
      </c>
      <c r="C1289" s="32" t="s">
        <v>2684</v>
      </c>
      <c r="D1289" s="32" t="s">
        <v>2312</v>
      </c>
      <c r="E1289" s="32" t="s">
        <v>2685</v>
      </c>
      <c r="F1289" s="4">
        <v>26</v>
      </c>
      <c r="G1289" s="10" t="str">
        <f t="shared" si="123"/>
        <v xml:space="preserve">2024/01 </v>
      </c>
      <c r="H1289" s="10">
        <f t="shared" si="120"/>
        <v>200</v>
      </c>
      <c r="J1289" t="s">
        <v>2819</v>
      </c>
      <c r="K1289" t="s">
        <v>2762</v>
      </c>
      <c r="L1289" t="s">
        <v>2820</v>
      </c>
      <c r="M1289" s="8">
        <v>117</v>
      </c>
      <c r="N1289" s="12">
        <f t="shared" si="121"/>
        <v>5.85</v>
      </c>
      <c r="O1289" t="str">
        <f t="shared" si="124"/>
        <v xml:space="preserve">2024/01 </v>
      </c>
      <c r="P1289">
        <f t="shared" si="125"/>
        <v>45</v>
      </c>
      <c r="Q1289" t="str">
        <f>VLOOKUP(J1289,'구매현황_2301-2603'!$E$2:$I$1312,5,0)</f>
        <v>Fiberwit Link Communication Co.,LTD</v>
      </c>
      <c r="R1289">
        <f>VLOOKUP(Q1289,리드타임!$B$3:$D$10,3,0)</f>
        <v>60</v>
      </c>
      <c r="S1289">
        <f t="shared" si="122"/>
        <v>17.549999999999997</v>
      </c>
    </row>
    <row r="1290" spans="1:19" ht="15.75">
      <c r="A1290" s="10">
        <v>1289</v>
      </c>
      <c r="B1290" s="32" t="s">
        <v>12</v>
      </c>
      <c r="C1290" s="32" t="s">
        <v>2689</v>
      </c>
      <c r="D1290" s="32" t="s">
        <v>307</v>
      </c>
      <c r="E1290" s="32" t="s">
        <v>2506</v>
      </c>
      <c r="F1290" s="4">
        <v>3</v>
      </c>
      <c r="G1290" s="10" t="str">
        <f t="shared" si="123"/>
        <v xml:space="preserve">2024/01 </v>
      </c>
      <c r="H1290" s="10">
        <f t="shared" si="120"/>
        <v>3</v>
      </c>
      <c r="J1290" t="s">
        <v>2821</v>
      </c>
      <c r="K1290" t="s">
        <v>2762</v>
      </c>
      <c r="L1290" t="s">
        <v>2822</v>
      </c>
      <c r="M1290" s="8">
        <v>213</v>
      </c>
      <c r="N1290" s="12">
        <f t="shared" si="121"/>
        <v>10.65</v>
      </c>
      <c r="O1290" t="str">
        <f t="shared" si="124"/>
        <v xml:space="preserve">2024/01 </v>
      </c>
      <c r="P1290">
        <f t="shared" si="125"/>
        <v>50</v>
      </c>
      <c r="Q1290" t="str">
        <f>VLOOKUP(J1290,'구매현황_2301-2603'!$E$2:$I$1312,5,0)</f>
        <v>Fiberwit Link Communication Co.,LTD</v>
      </c>
      <c r="R1290">
        <f>VLOOKUP(Q1290,리드타임!$B$3:$D$10,3,0)</f>
        <v>60</v>
      </c>
      <c r="S1290">
        <f t="shared" si="122"/>
        <v>31.95</v>
      </c>
    </row>
    <row r="1291" spans="1:19" ht="15.75">
      <c r="A1291" s="10">
        <v>1290</v>
      </c>
      <c r="B1291" s="32" t="s">
        <v>12</v>
      </c>
      <c r="C1291" s="32" t="s">
        <v>2716</v>
      </c>
      <c r="D1291" s="32" t="s">
        <v>1267</v>
      </c>
      <c r="E1291" s="32" t="s">
        <v>2717</v>
      </c>
      <c r="F1291" s="4">
        <v>63</v>
      </c>
      <c r="G1291" s="10" t="str">
        <f t="shared" si="123"/>
        <v xml:space="preserve">2024/05 </v>
      </c>
      <c r="H1291" s="10">
        <f t="shared" si="120"/>
        <v>63</v>
      </c>
      <c r="J1291" t="s">
        <v>2823</v>
      </c>
      <c r="K1291" t="s">
        <v>2762</v>
      </c>
      <c r="L1291" t="s">
        <v>2824</v>
      </c>
      <c r="M1291" s="8">
        <v>227</v>
      </c>
      <c r="N1291" s="12">
        <f t="shared" si="121"/>
        <v>11.35</v>
      </c>
      <c r="O1291" t="str">
        <f t="shared" si="124"/>
        <v xml:space="preserve">2024/01 </v>
      </c>
      <c r="P1291">
        <f t="shared" si="125"/>
        <v>50</v>
      </c>
      <c r="Q1291" t="str">
        <f>VLOOKUP(J1291,'구매현황_2301-2603'!$E$2:$I$1312,5,0)</f>
        <v>Fiberwit Link Communication Co.,LTD</v>
      </c>
      <c r="R1291">
        <f>VLOOKUP(Q1291,리드타임!$B$3:$D$10,3,0)</f>
        <v>60</v>
      </c>
      <c r="S1291">
        <f t="shared" si="122"/>
        <v>34.049999999999997</v>
      </c>
    </row>
    <row r="1292" spans="1:19" ht="15.75">
      <c r="A1292" s="10">
        <v>1291</v>
      </c>
      <c r="B1292" s="32" t="s">
        <v>12</v>
      </c>
      <c r="C1292" s="32" t="s">
        <v>2720</v>
      </c>
      <c r="D1292" s="32" t="s">
        <v>1267</v>
      </c>
      <c r="E1292" s="32" t="s">
        <v>2721</v>
      </c>
      <c r="F1292" s="4">
        <v>12</v>
      </c>
      <c r="G1292" s="10" t="str">
        <f t="shared" si="123"/>
        <v xml:space="preserve">2024/01 </v>
      </c>
      <c r="H1292" s="10">
        <f t="shared" si="120"/>
        <v>95</v>
      </c>
      <c r="J1292" t="s">
        <v>2825</v>
      </c>
      <c r="K1292" t="s">
        <v>2762</v>
      </c>
      <c r="L1292" t="s">
        <v>2826</v>
      </c>
      <c r="M1292" s="8">
        <v>40</v>
      </c>
      <c r="N1292" s="12">
        <f t="shared" si="121"/>
        <v>2</v>
      </c>
      <c r="O1292" t="str">
        <f t="shared" si="124"/>
        <v xml:space="preserve">2024/01 </v>
      </c>
      <c r="P1292">
        <f t="shared" si="125"/>
        <v>30</v>
      </c>
      <c r="Q1292" t="e">
        <f>VLOOKUP(J1292,'구매현황_2301-2603'!$E$2:$I$1312,5,0)</f>
        <v>#N/A</v>
      </c>
      <c r="R1292" t="e">
        <f>VLOOKUP(Q1292,리드타임!$B$3:$D$10,3,0)</f>
        <v>#N/A</v>
      </c>
      <c r="S1292">
        <f t="shared" si="122"/>
        <v>9</v>
      </c>
    </row>
    <row r="1293" spans="1:19" ht="15.75">
      <c r="A1293" s="10">
        <v>1292</v>
      </c>
      <c r="B1293" s="32" t="s">
        <v>12</v>
      </c>
      <c r="C1293" s="32" t="s">
        <v>2728</v>
      </c>
      <c r="D1293" s="32" t="s">
        <v>1267</v>
      </c>
      <c r="E1293" s="32" t="s">
        <v>2729</v>
      </c>
      <c r="F1293" s="4">
        <v>3</v>
      </c>
      <c r="G1293" s="10" t="str">
        <f t="shared" si="123"/>
        <v xml:space="preserve">2024/01 </v>
      </c>
      <c r="H1293" s="10">
        <f t="shared" si="120"/>
        <v>30</v>
      </c>
      <c r="J1293" t="s">
        <v>2828</v>
      </c>
      <c r="K1293" t="s">
        <v>2827</v>
      </c>
      <c r="L1293" t="s">
        <v>2646</v>
      </c>
      <c r="M1293" s="8">
        <v>102</v>
      </c>
      <c r="N1293" s="12">
        <f t="shared" si="121"/>
        <v>5.0999999999999996</v>
      </c>
      <c r="O1293" t="str">
        <f t="shared" si="124"/>
        <v xml:space="preserve">2024/01 </v>
      </c>
      <c r="P1293">
        <f t="shared" si="125"/>
        <v>35</v>
      </c>
      <c r="Q1293" t="e">
        <f>VLOOKUP(J1293,'구매현황_2301-2603'!$E$2:$I$1312,5,0)</f>
        <v>#N/A</v>
      </c>
      <c r="R1293" t="e">
        <f>VLOOKUP(Q1293,리드타임!$B$3:$D$10,3,0)</f>
        <v>#N/A</v>
      </c>
      <c r="S1293">
        <f t="shared" si="122"/>
        <v>22.95</v>
      </c>
    </row>
    <row r="1294" spans="1:19" ht="15.75">
      <c r="A1294" s="10">
        <v>1293</v>
      </c>
      <c r="B1294" s="32" t="s">
        <v>12</v>
      </c>
      <c r="C1294" s="32" t="s">
        <v>2737</v>
      </c>
      <c r="D1294" s="32" t="s">
        <v>2732</v>
      </c>
      <c r="E1294" s="32" t="s">
        <v>2738</v>
      </c>
      <c r="F1294" s="4">
        <v>28</v>
      </c>
      <c r="G1294" s="10" t="str">
        <f t="shared" si="123"/>
        <v xml:space="preserve">2024/05 </v>
      </c>
      <c r="H1294" s="10">
        <f t="shared" si="120"/>
        <v>214</v>
      </c>
      <c r="J1294" t="s">
        <v>2829</v>
      </c>
      <c r="K1294" t="s">
        <v>2827</v>
      </c>
      <c r="L1294" t="s">
        <v>2648</v>
      </c>
      <c r="M1294" s="8">
        <v>92</v>
      </c>
      <c r="N1294" s="12">
        <f t="shared" si="121"/>
        <v>4.5999999999999996</v>
      </c>
      <c r="O1294" t="str">
        <f t="shared" si="124"/>
        <v xml:space="preserve">2024/01 </v>
      </c>
      <c r="P1294">
        <f t="shared" si="125"/>
        <v>25</v>
      </c>
      <c r="Q1294" t="e">
        <f>VLOOKUP(J1294,'구매현황_2301-2603'!$E$2:$I$1312,5,0)</f>
        <v>#N/A</v>
      </c>
      <c r="R1294" t="e">
        <f>VLOOKUP(Q1294,리드타임!$B$3:$D$10,3,0)</f>
        <v>#N/A</v>
      </c>
      <c r="S1294">
        <f t="shared" si="122"/>
        <v>20.7</v>
      </c>
    </row>
    <row r="1295" spans="1:19" ht="15.75">
      <c r="A1295" s="10">
        <v>1294</v>
      </c>
      <c r="B1295" s="32" t="s">
        <v>12</v>
      </c>
      <c r="C1295" s="32" t="s">
        <v>2743</v>
      </c>
      <c r="D1295" s="32" t="s">
        <v>2732</v>
      </c>
      <c r="E1295" s="32" t="s">
        <v>2744</v>
      </c>
      <c r="F1295" s="4">
        <v>25</v>
      </c>
      <c r="G1295" s="10" t="str">
        <f t="shared" si="123"/>
        <v xml:space="preserve">2024/01 </v>
      </c>
      <c r="H1295" s="10">
        <f t="shared" si="120"/>
        <v>60</v>
      </c>
      <c r="J1295" t="s">
        <v>2830</v>
      </c>
      <c r="K1295" t="s">
        <v>2827</v>
      </c>
      <c r="L1295" t="s">
        <v>2641</v>
      </c>
      <c r="M1295" s="8">
        <v>36</v>
      </c>
      <c r="N1295" s="12">
        <f t="shared" si="121"/>
        <v>1.8</v>
      </c>
      <c r="O1295" t="str">
        <f t="shared" si="124"/>
        <v xml:space="preserve">2024/01 </v>
      </c>
      <c r="P1295">
        <f t="shared" si="125"/>
        <v>10</v>
      </c>
      <c r="Q1295" t="e">
        <f>VLOOKUP(J1295,'구매현황_2301-2603'!$E$2:$I$1312,5,0)</f>
        <v>#N/A</v>
      </c>
      <c r="R1295" t="e">
        <f>VLOOKUP(Q1295,리드타임!$B$3:$D$10,3,0)</f>
        <v>#N/A</v>
      </c>
      <c r="S1295">
        <f t="shared" si="122"/>
        <v>8.1</v>
      </c>
    </row>
    <row r="1296" spans="1:19" ht="15.75">
      <c r="A1296" s="10">
        <v>1295</v>
      </c>
      <c r="B1296" s="32" t="s">
        <v>12</v>
      </c>
      <c r="C1296" s="32" t="s">
        <v>2749</v>
      </c>
      <c r="D1296" s="32" t="s">
        <v>1267</v>
      </c>
      <c r="E1296" s="32" t="s">
        <v>2750</v>
      </c>
      <c r="F1296" s="4">
        <v>84</v>
      </c>
      <c r="G1296" s="10" t="str">
        <f t="shared" si="123"/>
        <v xml:space="preserve">2024/01 </v>
      </c>
      <c r="H1296" s="10">
        <f t="shared" si="120"/>
        <v>100</v>
      </c>
      <c r="J1296" t="s">
        <v>2831</v>
      </c>
      <c r="K1296" t="s">
        <v>1401</v>
      </c>
      <c r="L1296" t="s">
        <v>2832</v>
      </c>
      <c r="M1296" s="8">
        <v>4428</v>
      </c>
      <c r="N1296" s="12">
        <f t="shared" si="121"/>
        <v>221.4</v>
      </c>
      <c r="O1296" t="str">
        <f t="shared" si="124"/>
        <v xml:space="preserve">2024/08 </v>
      </c>
      <c r="P1296">
        <f t="shared" si="125"/>
        <v>600</v>
      </c>
      <c r="Q1296" t="str">
        <f>VLOOKUP(J1296,'구매현황_2301-2603'!$E$2:$I$1312,5,0)</f>
        <v>Fiberwit Link Communication Co.,LTD</v>
      </c>
      <c r="R1296">
        <f>VLOOKUP(Q1296,리드타임!$B$3:$D$10,3,0)</f>
        <v>60</v>
      </c>
      <c r="S1296">
        <f t="shared" si="122"/>
        <v>664.2</v>
      </c>
    </row>
    <row r="1297" spans="1:19" ht="15.75">
      <c r="A1297" s="10">
        <v>1296</v>
      </c>
      <c r="B1297" s="32" t="s">
        <v>12</v>
      </c>
      <c r="C1297" s="32" t="s">
        <v>2765</v>
      </c>
      <c r="D1297" s="32" t="s">
        <v>2762</v>
      </c>
      <c r="E1297" s="32" t="s">
        <v>2766</v>
      </c>
      <c r="F1297" s="4">
        <v>15</v>
      </c>
      <c r="G1297" s="10" t="str">
        <f t="shared" si="123"/>
        <v xml:space="preserve">2024/01 </v>
      </c>
      <c r="H1297" s="10">
        <f t="shared" si="120"/>
        <v>30</v>
      </c>
      <c r="J1297" t="s">
        <v>2833</v>
      </c>
      <c r="K1297" t="s">
        <v>1401</v>
      </c>
      <c r="L1297" t="s">
        <v>2435</v>
      </c>
      <c r="M1297" s="8">
        <v>170</v>
      </c>
      <c r="N1297" s="12">
        <f t="shared" si="121"/>
        <v>8.5</v>
      </c>
      <c r="O1297" t="str">
        <f t="shared" si="124"/>
        <v xml:space="preserve">2024/01 </v>
      </c>
      <c r="P1297">
        <f t="shared" si="125"/>
        <v>150</v>
      </c>
      <c r="Q1297" t="e">
        <f>VLOOKUP(J1297,'구매현황_2301-2603'!$E$2:$I$1312,5,0)</f>
        <v>#N/A</v>
      </c>
      <c r="R1297" t="e">
        <f>VLOOKUP(Q1297,리드타임!$B$3:$D$10,3,0)</f>
        <v>#N/A</v>
      </c>
      <c r="S1297">
        <f t="shared" si="122"/>
        <v>38.25</v>
      </c>
    </row>
    <row r="1298" spans="1:19" ht="15.75">
      <c r="A1298" s="10">
        <v>1297</v>
      </c>
      <c r="B1298" s="32" t="s">
        <v>12</v>
      </c>
      <c r="C1298" s="32" t="s">
        <v>2782</v>
      </c>
      <c r="D1298" s="32" t="s">
        <v>2781</v>
      </c>
      <c r="E1298" s="32" t="s">
        <v>2783</v>
      </c>
      <c r="F1298" s="4">
        <v>3</v>
      </c>
      <c r="G1298" s="10" t="str">
        <f t="shared" si="123"/>
        <v xml:space="preserve">2024/01 </v>
      </c>
      <c r="H1298" s="10">
        <f t="shared" si="120"/>
        <v>8</v>
      </c>
      <c r="J1298" t="s">
        <v>2834</v>
      </c>
      <c r="K1298" t="s">
        <v>1401</v>
      </c>
      <c r="L1298" t="s">
        <v>1414</v>
      </c>
      <c r="M1298" s="8">
        <v>140</v>
      </c>
      <c r="N1298" s="12">
        <f t="shared" si="121"/>
        <v>7</v>
      </c>
      <c r="O1298" t="str">
        <f t="shared" si="124"/>
        <v xml:space="preserve">2024/01 </v>
      </c>
      <c r="P1298">
        <f t="shared" si="125"/>
        <v>110</v>
      </c>
      <c r="Q1298" t="e">
        <f>VLOOKUP(J1298,'구매현황_2301-2603'!$E$2:$I$1312,5,0)</f>
        <v>#N/A</v>
      </c>
      <c r="R1298" t="e">
        <f>VLOOKUP(Q1298,리드타임!$B$3:$D$10,3,0)</f>
        <v>#N/A</v>
      </c>
      <c r="S1298">
        <f t="shared" si="122"/>
        <v>31.499999999999996</v>
      </c>
    </row>
    <row r="1299" spans="1:19" ht="15.75">
      <c r="A1299" s="10">
        <v>1298</v>
      </c>
      <c r="B1299" s="32" t="s">
        <v>12</v>
      </c>
      <c r="C1299" s="32" t="s">
        <v>2786</v>
      </c>
      <c r="D1299" s="32" t="s">
        <v>2781</v>
      </c>
      <c r="E1299" s="32" t="s">
        <v>2787</v>
      </c>
      <c r="F1299" s="4">
        <v>25</v>
      </c>
      <c r="G1299" s="10" t="str">
        <f t="shared" si="123"/>
        <v xml:space="preserve">2024/01 </v>
      </c>
      <c r="H1299" s="10">
        <f t="shared" si="120"/>
        <v>25</v>
      </c>
      <c r="J1299" t="s">
        <v>2835</v>
      </c>
      <c r="K1299" t="s">
        <v>1401</v>
      </c>
      <c r="L1299" t="s">
        <v>2836</v>
      </c>
      <c r="M1299" s="8">
        <v>4868</v>
      </c>
      <c r="N1299" s="12">
        <f t="shared" si="121"/>
        <v>243.4</v>
      </c>
      <c r="O1299" t="str">
        <f t="shared" si="124"/>
        <v xml:space="preserve">2025/11 </v>
      </c>
      <c r="P1299">
        <f t="shared" si="125"/>
        <v>615</v>
      </c>
      <c r="Q1299" t="str">
        <f>VLOOKUP(J1299,'구매현황_2301-2603'!$E$2:$I$1312,5,0)</f>
        <v>Fiberwit Link Communication Co.,LTD</v>
      </c>
      <c r="R1299">
        <f>VLOOKUP(Q1299,리드타임!$B$3:$D$10,3,0)</f>
        <v>60</v>
      </c>
      <c r="S1299">
        <f t="shared" si="122"/>
        <v>730.2</v>
      </c>
    </row>
    <row r="1300" spans="1:19" ht="15.75">
      <c r="A1300" s="10">
        <v>1299</v>
      </c>
      <c r="B1300" s="32" t="s">
        <v>12</v>
      </c>
      <c r="C1300" s="32" t="s">
        <v>2788</v>
      </c>
      <c r="D1300" s="32" t="s">
        <v>1426</v>
      </c>
      <c r="E1300" s="32" t="s">
        <v>2789</v>
      </c>
      <c r="F1300" s="4">
        <v>4</v>
      </c>
      <c r="G1300" s="10" t="str">
        <f t="shared" si="123"/>
        <v xml:space="preserve">2024/01 </v>
      </c>
      <c r="H1300" s="10">
        <f t="shared" si="120"/>
        <v>5</v>
      </c>
      <c r="J1300" t="s">
        <v>2837</v>
      </c>
      <c r="K1300" t="s">
        <v>1401</v>
      </c>
      <c r="L1300" t="s">
        <v>2439</v>
      </c>
      <c r="M1300" s="8">
        <v>90</v>
      </c>
      <c r="N1300" s="12">
        <f t="shared" si="121"/>
        <v>4.5</v>
      </c>
      <c r="O1300" t="str">
        <f t="shared" si="124"/>
        <v xml:space="preserve">2024/01 </v>
      </c>
      <c r="P1300">
        <f t="shared" si="125"/>
        <v>60</v>
      </c>
      <c r="Q1300" t="e">
        <f>VLOOKUP(J1300,'구매현황_2301-2603'!$E$2:$I$1312,5,0)</f>
        <v>#N/A</v>
      </c>
      <c r="R1300" t="e">
        <f>VLOOKUP(Q1300,리드타임!$B$3:$D$10,3,0)</f>
        <v>#N/A</v>
      </c>
      <c r="S1300">
        <f t="shared" si="122"/>
        <v>20.25</v>
      </c>
    </row>
    <row r="1301" spans="1:19" ht="15.75">
      <c r="A1301" s="10">
        <v>1300</v>
      </c>
      <c r="B1301" s="32" t="s">
        <v>12</v>
      </c>
      <c r="C1301" s="32" t="s">
        <v>2809</v>
      </c>
      <c r="D1301" s="32" t="s">
        <v>1443</v>
      </c>
      <c r="E1301" s="32" t="s">
        <v>2810</v>
      </c>
      <c r="F1301" s="4">
        <v>40</v>
      </c>
      <c r="G1301" s="10" t="str">
        <f t="shared" si="123"/>
        <v xml:space="preserve">2024/01 </v>
      </c>
      <c r="H1301" s="10">
        <f t="shared" si="120"/>
        <v>100</v>
      </c>
      <c r="J1301" t="s">
        <v>2838</v>
      </c>
      <c r="K1301" t="s">
        <v>1401</v>
      </c>
      <c r="L1301" t="s">
        <v>2839</v>
      </c>
      <c r="M1301" s="8">
        <v>643</v>
      </c>
      <c r="N1301" s="12">
        <f t="shared" si="121"/>
        <v>32.15</v>
      </c>
      <c r="O1301" t="str">
        <f t="shared" si="124"/>
        <v xml:space="preserve">2024/01 </v>
      </c>
      <c r="P1301">
        <f t="shared" si="125"/>
        <v>200</v>
      </c>
      <c r="Q1301" t="str">
        <f>VLOOKUP(J1301,'구매현황_2301-2603'!$E$2:$I$1312,5,0)</f>
        <v>Fiberwit Link Communication Co.,LTD</v>
      </c>
      <c r="R1301">
        <f>VLOOKUP(Q1301,리드타임!$B$3:$D$10,3,0)</f>
        <v>60</v>
      </c>
      <c r="S1301">
        <f t="shared" si="122"/>
        <v>96.449999999999989</v>
      </c>
    </row>
    <row r="1302" spans="1:19" ht="15.75">
      <c r="A1302" s="10">
        <v>1301</v>
      </c>
      <c r="B1302" s="32" t="s">
        <v>12</v>
      </c>
      <c r="C1302" s="32" t="s">
        <v>2811</v>
      </c>
      <c r="D1302" s="32" t="s">
        <v>1443</v>
      </c>
      <c r="E1302" s="32" t="s">
        <v>2812</v>
      </c>
      <c r="F1302" s="4">
        <v>30</v>
      </c>
      <c r="G1302" s="10" t="str">
        <f t="shared" si="123"/>
        <v xml:space="preserve">2024/01 </v>
      </c>
      <c r="H1302" s="10">
        <f t="shared" si="120"/>
        <v>130</v>
      </c>
      <c r="J1302" t="s">
        <v>2840</v>
      </c>
      <c r="K1302" t="s">
        <v>1401</v>
      </c>
      <c r="L1302" t="s">
        <v>2841</v>
      </c>
      <c r="M1302" s="8">
        <v>2119</v>
      </c>
      <c r="N1302" s="12">
        <f t="shared" si="121"/>
        <v>105.95</v>
      </c>
      <c r="O1302" t="str">
        <f t="shared" si="124"/>
        <v xml:space="preserve">2024/07 </v>
      </c>
      <c r="P1302">
        <f t="shared" si="125"/>
        <v>280</v>
      </c>
      <c r="Q1302" t="str">
        <f>VLOOKUP(J1302,'구매현황_2301-2603'!$E$2:$I$1312,5,0)</f>
        <v>Fiberwit Link Communication Co.,LTD</v>
      </c>
      <c r="R1302">
        <f>VLOOKUP(Q1302,리드타임!$B$3:$D$10,3,0)</f>
        <v>60</v>
      </c>
      <c r="S1302">
        <f t="shared" si="122"/>
        <v>317.85000000000002</v>
      </c>
    </row>
    <row r="1303" spans="1:19" ht="15.75">
      <c r="A1303" s="10">
        <v>1302</v>
      </c>
      <c r="B1303" s="32" t="s">
        <v>12</v>
      </c>
      <c r="C1303" s="32" t="s">
        <v>2813</v>
      </c>
      <c r="D1303" s="32" t="s">
        <v>1443</v>
      </c>
      <c r="E1303" s="32" t="s">
        <v>2814</v>
      </c>
      <c r="F1303" s="4">
        <v>60</v>
      </c>
      <c r="G1303" s="10" t="str">
        <f t="shared" si="123"/>
        <v xml:space="preserve">2024/01 </v>
      </c>
      <c r="H1303" s="10">
        <f t="shared" si="120"/>
        <v>80</v>
      </c>
      <c r="J1303" t="s">
        <v>2842</v>
      </c>
      <c r="K1303" t="s">
        <v>1401</v>
      </c>
      <c r="L1303" t="s">
        <v>2843</v>
      </c>
      <c r="M1303" s="8">
        <v>314</v>
      </c>
      <c r="N1303" s="12">
        <f t="shared" si="121"/>
        <v>15.7</v>
      </c>
      <c r="O1303" t="str">
        <f t="shared" si="124"/>
        <v xml:space="preserve">2024/06 </v>
      </c>
      <c r="P1303">
        <f t="shared" si="125"/>
        <v>155</v>
      </c>
      <c r="Q1303" t="e">
        <f>VLOOKUP(J1303,'구매현황_2301-2603'!$E$2:$I$1312,5,0)</f>
        <v>#N/A</v>
      </c>
      <c r="R1303" t="e">
        <f>VLOOKUP(Q1303,리드타임!$B$3:$D$10,3,0)</f>
        <v>#N/A</v>
      </c>
      <c r="S1303">
        <f t="shared" si="122"/>
        <v>70.649999999999991</v>
      </c>
    </row>
    <row r="1304" spans="1:19" ht="15.75">
      <c r="A1304" s="10">
        <v>1303</v>
      </c>
      <c r="B1304" s="32" t="s">
        <v>12</v>
      </c>
      <c r="C1304" s="32" t="s">
        <v>2821</v>
      </c>
      <c r="D1304" s="32" t="s">
        <v>2762</v>
      </c>
      <c r="E1304" s="32" t="s">
        <v>2822</v>
      </c>
      <c r="F1304" s="4">
        <v>30</v>
      </c>
      <c r="G1304" s="10" t="str">
        <f t="shared" si="123"/>
        <v xml:space="preserve">2024/01 </v>
      </c>
      <c r="H1304" s="10">
        <f t="shared" si="120"/>
        <v>50</v>
      </c>
      <c r="J1304" t="s">
        <v>2844</v>
      </c>
      <c r="K1304" t="s">
        <v>1401</v>
      </c>
      <c r="L1304" t="s">
        <v>2845</v>
      </c>
      <c r="M1304" s="8">
        <v>78</v>
      </c>
      <c r="N1304" s="12">
        <f t="shared" si="121"/>
        <v>3.9</v>
      </c>
      <c r="O1304" t="str">
        <f t="shared" si="124"/>
        <v xml:space="preserve">2024/01 </v>
      </c>
      <c r="P1304">
        <f t="shared" si="125"/>
        <v>30</v>
      </c>
      <c r="Q1304" t="e">
        <f>VLOOKUP(J1304,'구매현황_2301-2603'!$E$2:$I$1312,5,0)</f>
        <v>#N/A</v>
      </c>
      <c r="R1304" t="e">
        <f>VLOOKUP(Q1304,리드타임!$B$3:$D$10,3,0)</f>
        <v>#N/A</v>
      </c>
      <c r="S1304">
        <f t="shared" si="122"/>
        <v>17.55</v>
      </c>
    </row>
    <row r="1305" spans="1:19" ht="15.75">
      <c r="A1305" s="10">
        <v>1304</v>
      </c>
      <c r="B1305" s="32" t="s">
        <v>12</v>
      </c>
      <c r="C1305" s="32" t="s">
        <v>2823</v>
      </c>
      <c r="D1305" s="32" t="s">
        <v>2762</v>
      </c>
      <c r="E1305" s="32" t="s">
        <v>2824</v>
      </c>
      <c r="F1305" s="4">
        <v>30</v>
      </c>
      <c r="G1305" s="10" t="str">
        <f t="shared" si="123"/>
        <v xml:space="preserve">2024/01 </v>
      </c>
      <c r="H1305" s="10">
        <f t="shared" si="120"/>
        <v>50</v>
      </c>
      <c r="J1305" t="s">
        <v>2846</v>
      </c>
      <c r="K1305" t="s">
        <v>1401</v>
      </c>
      <c r="L1305" t="s">
        <v>2847</v>
      </c>
      <c r="M1305" s="8">
        <v>141</v>
      </c>
      <c r="N1305" s="12">
        <f t="shared" si="121"/>
        <v>7.05</v>
      </c>
      <c r="O1305" t="str">
        <f t="shared" si="124"/>
        <v xml:space="preserve">2024/01 </v>
      </c>
      <c r="P1305">
        <f t="shared" si="125"/>
        <v>40</v>
      </c>
      <c r="Q1305" t="str">
        <f>VLOOKUP(J1305,'구매현황_2301-2603'!$E$2:$I$1312,5,0)</f>
        <v>Fiberwit Link Communication Co.,LTD</v>
      </c>
      <c r="R1305">
        <f>VLOOKUP(Q1305,리드타임!$B$3:$D$10,3,0)</f>
        <v>60</v>
      </c>
      <c r="S1305">
        <f t="shared" si="122"/>
        <v>21.15</v>
      </c>
    </row>
    <row r="1306" spans="1:19" ht="15.75">
      <c r="A1306" s="10">
        <v>1305</v>
      </c>
      <c r="B1306" s="32" t="s">
        <v>12</v>
      </c>
      <c r="C1306" s="32" t="s">
        <v>2829</v>
      </c>
      <c r="D1306" s="32" t="s">
        <v>2827</v>
      </c>
      <c r="E1306" s="32" t="s">
        <v>2648</v>
      </c>
      <c r="F1306" s="4">
        <v>6</v>
      </c>
      <c r="G1306" s="10" t="str">
        <f t="shared" si="123"/>
        <v xml:space="preserve">2024/01 </v>
      </c>
      <c r="H1306" s="10">
        <f t="shared" si="120"/>
        <v>25</v>
      </c>
      <c r="J1306" t="s">
        <v>2848</v>
      </c>
      <c r="K1306" t="s">
        <v>1401</v>
      </c>
      <c r="L1306" t="s">
        <v>2849</v>
      </c>
      <c r="M1306" s="8">
        <v>2387</v>
      </c>
      <c r="N1306" s="12">
        <f t="shared" si="121"/>
        <v>119.35</v>
      </c>
      <c r="O1306" t="str">
        <f t="shared" si="124"/>
        <v xml:space="preserve">2024/04 </v>
      </c>
      <c r="P1306">
        <f t="shared" si="125"/>
        <v>380</v>
      </c>
      <c r="Q1306" t="str">
        <f>VLOOKUP(J1306,'구매현황_2301-2603'!$E$2:$I$1312,5,0)</f>
        <v>Fiberwit Link Communication Co.,LTD</v>
      </c>
      <c r="R1306">
        <f>VLOOKUP(Q1306,리드타임!$B$3:$D$10,3,0)</f>
        <v>60</v>
      </c>
      <c r="S1306">
        <f t="shared" si="122"/>
        <v>358.04999999999995</v>
      </c>
    </row>
    <row r="1307" spans="1:19" ht="15.75">
      <c r="A1307" s="10">
        <v>1306</v>
      </c>
      <c r="B1307" s="32" t="s">
        <v>12</v>
      </c>
      <c r="C1307" s="32" t="s">
        <v>2831</v>
      </c>
      <c r="D1307" s="32" t="s">
        <v>1401</v>
      </c>
      <c r="E1307" s="32" t="s">
        <v>2832</v>
      </c>
      <c r="F1307" s="4">
        <v>95</v>
      </c>
      <c r="G1307" s="10" t="str">
        <f t="shared" si="123"/>
        <v xml:space="preserve">2024/08 </v>
      </c>
      <c r="H1307" s="10">
        <f t="shared" si="120"/>
        <v>600</v>
      </c>
      <c r="J1307" t="s">
        <v>2850</v>
      </c>
      <c r="K1307" t="s">
        <v>1401</v>
      </c>
      <c r="L1307" t="s">
        <v>2851</v>
      </c>
      <c r="M1307" s="8">
        <v>809</v>
      </c>
      <c r="N1307" s="12">
        <f t="shared" si="121"/>
        <v>40.450000000000003</v>
      </c>
      <c r="O1307" t="str">
        <f t="shared" si="124"/>
        <v xml:space="preserve">2024/01 </v>
      </c>
      <c r="P1307">
        <f t="shared" si="125"/>
        <v>200</v>
      </c>
      <c r="Q1307" t="str">
        <f>VLOOKUP(J1307,'구매현황_2301-2603'!$E$2:$I$1312,5,0)</f>
        <v>Fiberwit Link Communication Co.,LTD</v>
      </c>
      <c r="R1307">
        <f>VLOOKUP(Q1307,리드타임!$B$3:$D$10,3,0)</f>
        <v>60</v>
      </c>
      <c r="S1307">
        <f t="shared" si="122"/>
        <v>121.35</v>
      </c>
    </row>
    <row r="1308" spans="1:19" ht="15.75">
      <c r="A1308" s="10">
        <v>1307</v>
      </c>
      <c r="B1308" s="32" t="s">
        <v>12</v>
      </c>
      <c r="C1308" s="32" t="s">
        <v>2835</v>
      </c>
      <c r="D1308" s="32" t="s">
        <v>1401</v>
      </c>
      <c r="E1308" s="32" t="s">
        <v>2836</v>
      </c>
      <c r="F1308" s="4">
        <v>80</v>
      </c>
      <c r="G1308" s="10" t="str">
        <f t="shared" si="123"/>
        <v xml:space="preserve">2025/11 </v>
      </c>
      <c r="H1308" s="10">
        <f t="shared" si="120"/>
        <v>615</v>
      </c>
      <c r="J1308" t="s">
        <v>2852</v>
      </c>
      <c r="K1308" t="s">
        <v>1401</v>
      </c>
      <c r="L1308" t="s">
        <v>2853</v>
      </c>
      <c r="M1308" s="8">
        <v>43</v>
      </c>
      <c r="N1308" s="12">
        <f t="shared" si="121"/>
        <v>2.15</v>
      </c>
      <c r="O1308" t="str">
        <f t="shared" si="124"/>
        <v xml:space="preserve">2024/01 </v>
      </c>
      <c r="P1308">
        <f t="shared" si="125"/>
        <v>20</v>
      </c>
      <c r="Q1308" t="e">
        <f>VLOOKUP(J1308,'구매현황_2301-2603'!$E$2:$I$1312,5,0)</f>
        <v>#N/A</v>
      </c>
      <c r="R1308" t="e">
        <f>VLOOKUP(Q1308,리드타임!$B$3:$D$10,3,0)</f>
        <v>#N/A</v>
      </c>
      <c r="S1308">
        <f t="shared" si="122"/>
        <v>9.6750000000000007</v>
      </c>
    </row>
    <row r="1309" spans="1:19" ht="15.75">
      <c r="A1309" s="10">
        <v>1308</v>
      </c>
      <c r="B1309" s="32" t="s">
        <v>12</v>
      </c>
      <c r="C1309" s="32" t="s">
        <v>2840</v>
      </c>
      <c r="D1309" s="32" t="s">
        <v>1401</v>
      </c>
      <c r="E1309" s="32" t="s">
        <v>2841</v>
      </c>
      <c r="F1309" s="4">
        <v>50</v>
      </c>
      <c r="G1309" s="10" t="str">
        <f t="shared" si="123"/>
        <v xml:space="preserve">2024/07 </v>
      </c>
      <c r="H1309" s="10">
        <f t="shared" si="120"/>
        <v>280</v>
      </c>
      <c r="J1309" t="s">
        <v>2854</v>
      </c>
      <c r="K1309" t="s">
        <v>1401</v>
      </c>
      <c r="L1309" t="s">
        <v>2855</v>
      </c>
      <c r="M1309" s="8">
        <v>617</v>
      </c>
      <c r="N1309" s="12">
        <f t="shared" si="121"/>
        <v>30.85</v>
      </c>
      <c r="O1309" t="str">
        <f t="shared" si="124"/>
        <v xml:space="preserve">2024/02 </v>
      </c>
      <c r="P1309">
        <f t="shared" si="125"/>
        <v>320</v>
      </c>
      <c r="Q1309" t="e">
        <f>VLOOKUP(J1309,'구매현황_2301-2603'!$E$2:$I$1312,5,0)</f>
        <v>#N/A</v>
      </c>
      <c r="R1309" t="e">
        <f>VLOOKUP(Q1309,리드타임!$B$3:$D$10,3,0)</f>
        <v>#N/A</v>
      </c>
      <c r="S1309">
        <f t="shared" si="122"/>
        <v>138.82499999999999</v>
      </c>
    </row>
    <row r="1310" spans="1:19" ht="15.75">
      <c r="A1310" s="10">
        <v>1309</v>
      </c>
      <c r="B1310" s="32" t="s">
        <v>12</v>
      </c>
      <c r="C1310" s="32" t="s">
        <v>2842</v>
      </c>
      <c r="D1310" s="32" t="s">
        <v>1401</v>
      </c>
      <c r="E1310" s="32" t="s">
        <v>2843</v>
      </c>
      <c r="F1310" s="4">
        <v>5</v>
      </c>
      <c r="G1310" s="10" t="str">
        <f t="shared" si="123"/>
        <v xml:space="preserve">2024/06 </v>
      </c>
      <c r="H1310" s="10">
        <f t="shared" si="120"/>
        <v>155</v>
      </c>
      <c r="J1310" t="s">
        <v>2856</v>
      </c>
      <c r="K1310" t="s">
        <v>1401</v>
      </c>
      <c r="L1310" t="s">
        <v>2857</v>
      </c>
      <c r="M1310" s="8">
        <v>100</v>
      </c>
      <c r="N1310" s="12">
        <f t="shared" si="121"/>
        <v>5</v>
      </c>
      <c r="O1310" t="str">
        <f t="shared" si="124"/>
        <v xml:space="preserve">2024/01 </v>
      </c>
      <c r="P1310">
        <f t="shared" si="125"/>
        <v>80</v>
      </c>
      <c r="Q1310" t="e">
        <f>VLOOKUP(J1310,'구매현황_2301-2603'!$E$2:$I$1312,5,0)</f>
        <v>#N/A</v>
      </c>
      <c r="R1310" t="e">
        <f>VLOOKUP(Q1310,리드타임!$B$3:$D$10,3,0)</f>
        <v>#N/A</v>
      </c>
      <c r="S1310">
        <f t="shared" si="122"/>
        <v>22.5</v>
      </c>
    </row>
    <row r="1311" spans="1:19" ht="15.75">
      <c r="A1311" s="10">
        <v>1310</v>
      </c>
      <c r="B1311" s="32" t="s">
        <v>12</v>
      </c>
      <c r="C1311" s="32" t="s">
        <v>2844</v>
      </c>
      <c r="D1311" s="32" t="s">
        <v>1401</v>
      </c>
      <c r="E1311" s="32" t="s">
        <v>2845</v>
      </c>
      <c r="F1311" s="4">
        <v>10</v>
      </c>
      <c r="G1311" s="10" t="str">
        <f t="shared" si="123"/>
        <v xml:space="preserve">2024/01 </v>
      </c>
      <c r="H1311" s="10">
        <f t="shared" si="120"/>
        <v>30</v>
      </c>
      <c r="J1311" t="s">
        <v>2858</v>
      </c>
      <c r="K1311" t="s">
        <v>1401</v>
      </c>
      <c r="L1311" t="s">
        <v>2859</v>
      </c>
      <c r="M1311" s="8">
        <v>30</v>
      </c>
      <c r="N1311" s="12">
        <f t="shared" si="121"/>
        <v>1.5</v>
      </c>
      <c r="O1311" t="str">
        <f t="shared" si="124"/>
        <v xml:space="preserve">2024/01 </v>
      </c>
      <c r="P1311">
        <f t="shared" si="125"/>
        <v>30</v>
      </c>
      <c r="Q1311" t="e">
        <f>VLOOKUP(J1311,'구매현황_2301-2603'!$E$2:$I$1312,5,0)</f>
        <v>#N/A</v>
      </c>
      <c r="R1311" t="e">
        <f>VLOOKUP(Q1311,리드타임!$B$3:$D$10,3,0)</f>
        <v>#N/A</v>
      </c>
      <c r="S1311">
        <f t="shared" si="122"/>
        <v>6.75</v>
      </c>
    </row>
    <row r="1312" spans="1:19" ht="15.75">
      <c r="A1312" s="10">
        <v>1311</v>
      </c>
      <c r="B1312" s="32" t="s">
        <v>12</v>
      </c>
      <c r="C1312" s="32" t="s">
        <v>2848</v>
      </c>
      <c r="D1312" s="32" t="s">
        <v>1401</v>
      </c>
      <c r="E1312" s="32" t="s">
        <v>2849</v>
      </c>
      <c r="F1312" s="4">
        <v>175</v>
      </c>
      <c r="G1312" s="10" t="str">
        <f t="shared" si="123"/>
        <v xml:space="preserve">2024/04 </v>
      </c>
      <c r="H1312" s="10">
        <f t="shared" si="120"/>
        <v>380</v>
      </c>
      <c r="J1312" t="s">
        <v>2860</v>
      </c>
      <c r="K1312" t="s">
        <v>1412</v>
      </c>
      <c r="L1312" t="s">
        <v>2859</v>
      </c>
      <c r="M1312" s="8">
        <v>20</v>
      </c>
      <c r="N1312" s="12">
        <f t="shared" si="121"/>
        <v>1</v>
      </c>
      <c r="O1312" t="str">
        <f t="shared" si="124"/>
        <v xml:space="preserve">2024/01 </v>
      </c>
      <c r="P1312">
        <f t="shared" si="125"/>
        <v>20</v>
      </c>
      <c r="Q1312" t="e">
        <f>VLOOKUP(J1312,'구매현황_2301-2603'!$E$2:$I$1312,5,0)</f>
        <v>#N/A</v>
      </c>
      <c r="R1312" t="e">
        <f>VLOOKUP(Q1312,리드타임!$B$3:$D$10,3,0)</f>
        <v>#N/A</v>
      </c>
      <c r="S1312">
        <f t="shared" si="122"/>
        <v>4.5</v>
      </c>
    </row>
    <row r="1313" spans="1:19" ht="15.75">
      <c r="A1313" s="10">
        <v>1312</v>
      </c>
      <c r="B1313" s="32" t="s">
        <v>12</v>
      </c>
      <c r="C1313" s="32" t="s">
        <v>2850</v>
      </c>
      <c r="D1313" s="32" t="s">
        <v>1401</v>
      </c>
      <c r="E1313" s="32" t="s">
        <v>2851</v>
      </c>
      <c r="F1313" s="4">
        <v>20</v>
      </c>
      <c r="G1313" s="10" t="str">
        <f t="shared" si="123"/>
        <v xml:space="preserve">2024/01 </v>
      </c>
      <c r="H1313" s="10">
        <f t="shared" si="120"/>
        <v>200</v>
      </c>
      <c r="J1313" t="s">
        <v>2861</v>
      </c>
      <c r="K1313" t="s">
        <v>1405</v>
      </c>
      <c r="L1313" t="s">
        <v>2862</v>
      </c>
      <c r="M1313" s="8">
        <v>170</v>
      </c>
      <c r="N1313" s="12">
        <f t="shared" si="121"/>
        <v>8.5</v>
      </c>
      <c r="O1313" t="str">
        <f t="shared" si="124"/>
        <v xml:space="preserve">2024/01 </v>
      </c>
      <c r="P1313">
        <f t="shared" si="125"/>
        <v>35</v>
      </c>
      <c r="Q1313" t="str">
        <f>VLOOKUP(J1313,'구매현황_2301-2603'!$E$2:$I$1312,5,0)</f>
        <v>Fiberwit Link Communication Co.,LTD</v>
      </c>
      <c r="R1313">
        <f>VLOOKUP(Q1313,리드타임!$B$3:$D$10,3,0)</f>
        <v>60</v>
      </c>
      <c r="S1313">
        <f t="shared" si="122"/>
        <v>25.5</v>
      </c>
    </row>
    <row r="1314" spans="1:19" ht="15.75">
      <c r="A1314" s="10">
        <v>1313</v>
      </c>
      <c r="B1314" s="32" t="s">
        <v>12</v>
      </c>
      <c r="C1314" s="32" t="s">
        <v>2854</v>
      </c>
      <c r="D1314" s="32" t="s">
        <v>1401</v>
      </c>
      <c r="E1314" s="32" t="s">
        <v>2855</v>
      </c>
      <c r="F1314" s="4">
        <v>25</v>
      </c>
      <c r="G1314" s="10" t="str">
        <f t="shared" si="123"/>
        <v xml:space="preserve">2024/02 </v>
      </c>
      <c r="H1314" s="10">
        <f t="shared" si="120"/>
        <v>320</v>
      </c>
      <c r="J1314" t="s">
        <v>2863</v>
      </c>
      <c r="K1314" t="s">
        <v>1405</v>
      </c>
      <c r="L1314" t="s">
        <v>2864</v>
      </c>
      <c r="M1314" s="8">
        <v>390</v>
      </c>
      <c r="N1314" s="12">
        <f t="shared" si="121"/>
        <v>19.5</v>
      </c>
      <c r="O1314" t="str">
        <f t="shared" si="124"/>
        <v xml:space="preserve">2024/01 </v>
      </c>
      <c r="P1314">
        <f t="shared" si="125"/>
        <v>100</v>
      </c>
      <c r="Q1314" t="e">
        <f>VLOOKUP(J1314,'구매현황_2301-2603'!$E$2:$I$1312,5,0)</f>
        <v>#N/A</v>
      </c>
      <c r="R1314" t="e">
        <f>VLOOKUP(Q1314,리드타임!$B$3:$D$10,3,0)</f>
        <v>#N/A</v>
      </c>
      <c r="S1314">
        <f t="shared" si="122"/>
        <v>87.75</v>
      </c>
    </row>
    <row r="1315" spans="1:19" ht="15.75">
      <c r="A1315" s="10">
        <v>1314</v>
      </c>
      <c r="B1315" s="32" t="s">
        <v>12</v>
      </c>
      <c r="C1315" s="32" t="s">
        <v>2858</v>
      </c>
      <c r="D1315" s="32" t="s">
        <v>1401</v>
      </c>
      <c r="E1315" s="32" t="s">
        <v>2859</v>
      </c>
      <c r="F1315" s="4">
        <v>30</v>
      </c>
      <c r="G1315" s="10" t="str">
        <f t="shared" si="123"/>
        <v xml:space="preserve">2024/01 </v>
      </c>
      <c r="H1315" s="10">
        <f t="shared" si="120"/>
        <v>30</v>
      </c>
      <c r="J1315" t="s">
        <v>2865</v>
      </c>
      <c r="K1315" t="s">
        <v>1405</v>
      </c>
      <c r="L1315" t="s">
        <v>2866</v>
      </c>
      <c r="M1315" s="8">
        <v>63</v>
      </c>
      <c r="N1315" s="12">
        <f t="shared" si="121"/>
        <v>3.15</v>
      </c>
      <c r="O1315" t="str">
        <f t="shared" si="124"/>
        <v xml:space="preserve">2024/01 </v>
      </c>
      <c r="P1315">
        <f t="shared" si="125"/>
        <v>30</v>
      </c>
      <c r="Q1315" t="str">
        <f>VLOOKUP(J1315,'구매현황_2301-2603'!$E$2:$I$1312,5,0)</f>
        <v>Fiberwit Link Communication Co.,LTD</v>
      </c>
      <c r="R1315">
        <f>VLOOKUP(Q1315,리드타임!$B$3:$D$10,3,0)</f>
        <v>60</v>
      </c>
      <c r="S1315">
        <f t="shared" si="122"/>
        <v>9.4499999999999993</v>
      </c>
    </row>
    <row r="1316" spans="1:19" ht="15.75">
      <c r="A1316" s="10">
        <v>1315</v>
      </c>
      <c r="B1316" s="32" t="s">
        <v>12</v>
      </c>
      <c r="C1316" s="32" t="s">
        <v>2861</v>
      </c>
      <c r="D1316" s="32" t="s">
        <v>1405</v>
      </c>
      <c r="E1316" s="32" t="s">
        <v>2862</v>
      </c>
      <c r="F1316" s="4">
        <v>10</v>
      </c>
      <c r="G1316" s="10" t="str">
        <f t="shared" si="123"/>
        <v xml:space="preserve">2024/01 </v>
      </c>
      <c r="H1316" s="10">
        <f t="shared" si="120"/>
        <v>35</v>
      </c>
      <c r="J1316" t="s">
        <v>2867</v>
      </c>
      <c r="K1316" t="s">
        <v>1405</v>
      </c>
      <c r="L1316" t="s">
        <v>2868</v>
      </c>
      <c r="M1316" s="8">
        <v>150</v>
      </c>
      <c r="N1316" s="12">
        <f t="shared" si="121"/>
        <v>7.5</v>
      </c>
      <c r="O1316" t="str">
        <f t="shared" si="124"/>
        <v xml:space="preserve">2024/01 </v>
      </c>
      <c r="P1316">
        <f t="shared" si="125"/>
        <v>50</v>
      </c>
      <c r="Q1316" t="e">
        <f>VLOOKUP(J1316,'구매현황_2301-2603'!$E$2:$I$1312,5,0)</f>
        <v>#N/A</v>
      </c>
      <c r="R1316" t="e">
        <f>VLOOKUP(Q1316,리드타임!$B$3:$D$10,3,0)</f>
        <v>#N/A</v>
      </c>
      <c r="S1316">
        <f t="shared" si="122"/>
        <v>33.75</v>
      </c>
    </row>
    <row r="1317" spans="1:19" ht="15.75">
      <c r="A1317" s="10">
        <v>1316</v>
      </c>
      <c r="B1317" s="32" t="s">
        <v>12</v>
      </c>
      <c r="C1317" s="32" t="s">
        <v>2867</v>
      </c>
      <c r="D1317" s="32" t="s">
        <v>1405</v>
      </c>
      <c r="E1317" s="32" t="s">
        <v>2868</v>
      </c>
      <c r="F1317" s="4">
        <v>10</v>
      </c>
      <c r="G1317" s="10" t="str">
        <f t="shared" si="123"/>
        <v xml:space="preserve">2024/01 </v>
      </c>
      <c r="H1317" s="10">
        <f t="shared" si="120"/>
        <v>50</v>
      </c>
      <c r="J1317" t="s">
        <v>2869</v>
      </c>
      <c r="K1317" t="s">
        <v>1405</v>
      </c>
      <c r="L1317" t="s">
        <v>2870</v>
      </c>
      <c r="M1317" s="8">
        <v>20</v>
      </c>
      <c r="N1317" s="12">
        <f t="shared" si="121"/>
        <v>1</v>
      </c>
      <c r="O1317" t="str">
        <f t="shared" si="124"/>
        <v xml:space="preserve">2024/01 </v>
      </c>
      <c r="P1317">
        <f t="shared" si="125"/>
        <v>20</v>
      </c>
      <c r="Q1317" t="str">
        <f>VLOOKUP(J1317,'구매현황_2301-2603'!$E$2:$I$1312,5,0)</f>
        <v>Fiberwit Link Communication Co.,LTD</v>
      </c>
      <c r="R1317">
        <f>VLOOKUP(Q1317,리드타임!$B$3:$D$10,3,0)</f>
        <v>60</v>
      </c>
      <c r="S1317">
        <f t="shared" si="122"/>
        <v>3</v>
      </c>
    </row>
    <row r="1318" spans="1:19" ht="15.75">
      <c r="A1318" s="10">
        <v>1317</v>
      </c>
      <c r="B1318" s="32" t="s">
        <v>12</v>
      </c>
      <c r="C1318" s="32" t="s">
        <v>2875</v>
      </c>
      <c r="D1318" s="32" t="s">
        <v>1405</v>
      </c>
      <c r="E1318" s="32" t="s">
        <v>2876</v>
      </c>
      <c r="F1318" s="4">
        <v>15</v>
      </c>
      <c r="G1318" s="10" t="str">
        <f t="shared" si="123"/>
        <v xml:space="preserve">2024/01 </v>
      </c>
      <c r="H1318" s="10">
        <f t="shared" si="120"/>
        <v>15</v>
      </c>
      <c r="J1318" t="s">
        <v>2871</v>
      </c>
      <c r="K1318" t="s">
        <v>1405</v>
      </c>
      <c r="L1318" t="s">
        <v>2872</v>
      </c>
      <c r="M1318" s="8">
        <v>88</v>
      </c>
      <c r="N1318" s="12">
        <f t="shared" si="121"/>
        <v>4.4000000000000004</v>
      </c>
      <c r="O1318" t="str">
        <f t="shared" si="124"/>
        <v xml:space="preserve">2024/03 </v>
      </c>
      <c r="P1318">
        <f t="shared" si="125"/>
        <v>101</v>
      </c>
      <c r="Q1318" t="e">
        <f>VLOOKUP(J1318,'구매현황_2301-2603'!$E$2:$I$1312,5,0)</f>
        <v>#N/A</v>
      </c>
      <c r="R1318" t="e">
        <f>VLOOKUP(Q1318,리드타임!$B$3:$D$10,3,0)</f>
        <v>#N/A</v>
      </c>
      <c r="S1318">
        <f t="shared" si="122"/>
        <v>19.800000000000004</v>
      </c>
    </row>
    <row r="1319" spans="1:19" ht="15.75">
      <c r="A1319" s="10">
        <v>1318</v>
      </c>
      <c r="B1319" s="32" t="s">
        <v>12</v>
      </c>
      <c r="C1319" s="32" t="s">
        <v>2879</v>
      </c>
      <c r="D1319" s="32" t="s">
        <v>1412</v>
      </c>
      <c r="E1319" s="32" t="s">
        <v>2880</v>
      </c>
      <c r="F1319" s="4">
        <v>10</v>
      </c>
      <c r="G1319" s="10" t="str">
        <f t="shared" si="123"/>
        <v xml:space="preserve">2026/02 </v>
      </c>
      <c r="H1319" s="10">
        <f t="shared" si="120"/>
        <v>519</v>
      </c>
      <c r="J1319" t="s">
        <v>2873</v>
      </c>
      <c r="K1319" t="s">
        <v>1405</v>
      </c>
      <c r="L1319" t="s">
        <v>2874</v>
      </c>
      <c r="M1319" s="8">
        <v>260</v>
      </c>
      <c r="N1319" s="12">
        <f t="shared" si="121"/>
        <v>13</v>
      </c>
      <c r="O1319" t="str">
        <f t="shared" si="124"/>
        <v xml:space="preserve">2024/01 </v>
      </c>
      <c r="P1319">
        <f t="shared" si="125"/>
        <v>100</v>
      </c>
      <c r="Q1319" t="str">
        <f>VLOOKUP(J1319,'구매현황_2301-2603'!$E$2:$I$1312,5,0)</f>
        <v>Fiberwit Link Communication Co.,LTD</v>
      </c>
      <c r="R1319">
        <f>VLOOKUP(Q1319,리드타임!$B$3:$D$10,3,0)</f>
        <v>60</v>
      </c>
      <c r="S1319">
        <f t="shared" si="122"/>
        <v>39</v>
      </c>
    </row>
    <row r="1320" spans="1:19" ht="15.75">
      <c r="A1320" s="10">
        <v>1319</v>
      </c>
      <c r="B1320" s="32" t="s">
        <v>12</v>
      </c>
      <c r="C1320" s="32" t="s">
        <v>2882</v>
      </c>
      <c r="D1320" s="32" t="s">
        <v>1412</v>
      </c>
      <c r="E1320" s="32" t="s">
        <v>2646</v>
      </c>
      <c r="F1320" s="4">
        <v>20</v>
      </c>
      <c r="G1320" s="10" t="str">
        <f t="shared" si="123"/>
        <v xml:space="preserve">2024/04 </v>
      </c>
      <c r="H1320" s="10">
        <f t="shared" si="120"/>
        <v>796</v>
      </c>
      <c r="J1320" t="s">
        <v>2875</v>
      </c>
      <c r="K1320" t="s">
        <v>1405</v>
      </c>
      <c r="L1320" t="s">
        <v>2876</v>
      </c>
      <c r="M1320" s="8">
        <v>30</v>
      </c>
      <c r="N1320" s="12">
        <f t="shared" si="121"/>
        <v>1.5</v>
      </c>
      <c r="O1320" t="str">
        <f t="shared" si="124"/>
        <v xml:space="preserve">2024/01 </v>
      </c>
      <c r="P1320">
        <f t="shared" si="125"/>
        <v>15</v>
      </c>
      <c r="Q1320" t="e">
        <f>VLOOKUP(J1320,'구매현황_2301-2603'!$E$2:$I$1312,5,0)</f>
        <v>#N/A</v>
      </c>
      <c r="R1320" t="e">
        <f>VLOOKUP(Q1320,리드타임!$B$3:$D$10,3,0)</f>
        <v>#N/A</v>
      </c>
      <c r="S1320">
        <f t="shared" si="122"/>
        <v>6.75</v>
      </c>
    </row>
    <row r="1321" spans="1:19" ht="15.75">
      <c r="A1321" s="10">
        <v>1320</v>
      </c>
      <c r="B1321" s="32" t="s">
        <v>12</v>
      </c>
      <c r="C1321" s="32" t="s">
        <v>2885</v>
      </c>
      <c r="D1321" s="32" t="s">
        <v>1412</v>
      </c>
      <c r="E1321" s="32" t="s">
        <v>2886</v>
      </c>
      <c r="F1321" s="4">
        <v>30</v>
      </c>
      <c r="G1321" s="10" t="str">
        <f t="shared" si="123"/>
        <v xml:space="preserve">2024/06 </v>
      </c>
      <c r="H1321" s="10">
        <f t="shared" si="120"/>
        <v>196</v>
      </c>
      <c r="J1321" t="s">
        <v>2877</v>
      </c>
      <c r="K1321" t="s">
        <v>1405</v>
      </c>
      <c r="L1321" t="s">
        <v>2878</v>
      </c>
      <c r="M1321" s="8">
        <v>15</v>
      </c>
      <c r="N1321" s="12">
        <f t="shared" si="121"/>
        <v>0.75</v>
      </c>
      <c r="O1321" t="str">
        <f t="shared" si="124"/>
        <v xml:space="preserve">2024/01 </v>
      </c>
      <c r="P1321">
        <f t="shared" si="125"/>
        <v>15</v>
      </c>
      <c r="Q1321" t="e">
        <f>VLOOKUP(J1321,'구매현황_2301-2603'!$E$2:$I$1312,5,0)</f>
        <v>#N/A</v>
      </c>
      <c r="R1321" t="e">
        <f>VLOOKUP(Q1321,리드타임!$B$3:$D$10,3,0)</f>
        <v>#N/A</v>
      </c>
      <c r="S1321">
        <f t="shared" si="122"/>
        <v>3.375</v>
      </c>
    </row>
    <row r="1322" spans="1:19" ht="15.75">
      <c r="A1322" s="10">
        <v>1321</v>
      </c>
      <c r="B1322" s="32" t="s">
        <v>12</v>
      </c>
      <c r="C1322" s="32" t="s">
        <v>2887</v>
      </c>
      <c r="D1322" s="32" t="s">
        <v>1412</v>
      </c>
      <c r="E1322" s="32" t="s">
        <v>2888</v>
      </c>
      <c r="F1322" s="4">
        <v>50</v>
      </c>
      <c r="G1322" s="10" t="str">
        <f t="shared" si="123"/>
        <v xml:space="preserve">2024/01 </v>
      </c>
      <c r="H1322" s="10">
        <f t="shared" si="120"/>
        <v>90</v>
      </c>
      <c r="J1322" t="s">
        <v>2879</v>
      </c>
      <c r="K1322" t="s">
        <v>1412</v>
      </c>
      <c r="L1322" t="s">
        <v>2880</v>
      </c>
      <c r="M1322" s="8">
        <v>3828</v>
      </c>
      <c r="N1322" s="12">
        <f t="shared" si="121"/>
        <v>191.4</v>
      </c>
      <c r="O1322" t="str">
        <f t="shared" si="124"/>
        <v xml:space="preserve">2026/02 </v>
      </c>
      <c r="P1322">
        <f t="shared" si="125"/>
        <v>519</v>
      </c>
      <c r="Q1322" t="str">
        <f>VLOOKUP(J1322,'구매현황_2301-2603'!$E$2:$I$1312,5,0)</f>
        <v>Fiberwit Link Communication Co.,LTD</v>
      </c>
      <c r="R1322">
        <f>VLOOKUP(Q1322,리드타임!$B$3:$D$10,3,0)</f>
        <v>60</v>
      </c>
      <c r="S1322">
        <f t="shared" si="122"/>
        <v>574.20000000000005</v>
      </c>
    </row>
    <row r="1323" spans="1:19" ht="15.75">
      <c r="A1323" s="10">
        <v>1322</v>
      </c>
      <c r="B1323" s="32" t="s">
        <v>12</v>
      </c>
      <c r="C1323" s="32" t="s">
        <v>2891</v>
      </c>
      <c r="D1323" s="32" t="s">
        <v>1412</v>
      </c>
      <c r="E1323" s="32" t="s">
        <v>2892</v>
      </c>
      <c r="F1323" s="4">
        <v>20</v>
      </c>
      <c r="G1323" s="10" t="str">
        <f t="shared" si="123"/>
        <v xml:space="preserve">2024/01 </v>
      </c>
      <c r="H1323" s="10">
        <f t="shared" si="120"/>
        <v>35</v>
      </c>
      <c r="J1323" t="s">
        <v>2881</v>
      </c>
      <c r="K1323" t="s">
        <v>1412</v>
      </c>
      <c r="L1323" t="s">
        <v>2435</v>
      </c>
      <c r="M1323" s="8">
        <v>55</v>
      </c>
      <c r="N1323" s="12">
        <f t="shared" si="121"/>
        <v>2.75</v>
      </c>
      <c r="O1323" t="str">
        <f t="shared" si="124"/>
        <v xml:space="preserve">2024/01 </v>
      </c>
      <c r="P1323">
        <f t="shared" si="125"/>
        <v>20</v>
      </c>
      <c r="Q1323" t="e">
        <f>VLOOKUP(J1323,'구매현황_2301-2603'!$E$2:$I$1312,5,0)</f>
        <v>#N/A</v>
      </c>
      <c r="R1323" t="e">
        <f>VLOOKUP(Q1323,리드타임!$B$3:$D$10,3,0)</f>
        <v>#N/A</v>
      </c>
      <c r="S1323">
        <f t="shared" si="122"/>
        <v>12.375000000000002</v>
      </c>
    </row>
    <row r="1324" spans="1:19" ht="15.75">
      <c r="A1324" s="10">
        <v>1323</v>
      </c>
      <c r="B1324" s="32" t="s">
        <v>12</v>
      </c>
      <c r="C1324" s="32" t="s">
        <v>2893</v>
      </c>
      <c r="D1324" s="32" t="s">
        <v>1412</v>
      </c>
      <c r="E1324" s="32" t="s">
        <v>2894</v>
      </c>
      <c r="F1324" s="4">
        <v>50</v>
      </c>
      <c r="G1324" s="10" t="str">
        <f t="shared" si="123"/>
        <v xml:space="preserve">2024/02 </v>
      </c>
      <c r="H1324" s="10">
        <f t="shared" si="120"/>
        <v>350</v>
      </c>
      <c r="J1324" t="s">
        <v>2882</v>
      </c>
      <c r="K1324" t="s">
        <v>1412</v>
      </c>
      <c r="L1324" t="s">
        <v>2646</v>
      </c>
      <c r="M1324" s="8">
        <v>4643</v>
      </c>
      <c r="N1324" s="12">
        <f t="shared" si="121"/>
        <v>232.15</v>
      </c>
      <c r="O1324" t="str">
        <f t="shared" si="124"/>
        <v xml:space="preserve">2024/04 </v>
      </c>
      <c r="P1324">
        <f t="shared" si="125"/>
        <v>796</v>
      </c>
      <c r="Q1324" t="str">
        <f>VLOOKUP(J1324,'구매현황_2301-2603'!$E$2:$I$1312,5,0)</f>
        <v>Fiberwit Link Communication Co.,LTD</v>
      </c>
      <c r="R1324">
        <f>VLOOKUP(Q1324,리드타임!$B$3:$D$10,3,0)</f>
        <v>60</v>
      </c>
      <c r="S1324">
        <f t="shared" si="122"/>
        <v>696.45</v>
      </c>
    </row>
    <row r="1325" spans="1:19" ht="15.75">
      <c r="A1325" s="10">
        <v>1324</v>
      </c>
      <c r="B1325" s="32" t="s">
        <v>12</v>
      </c>
      <c r="C1325" s="32" t="s">
        <v>2895</v>
      </c>
      <c r="D1325" s="32" t="s">
        <v>1412</v>
      </c>
      <c r="E1325" s="32" t="s">
        <v>2896</v>
      </c>
      <c r="F1325" s="4">
        <v>80</v>
      </c>
      <c r="G1325" s="10" t="str">
        <f t="shared" si="123"/>
        <v xml:space="preserve">2024/01 </v>
      </c>
      <c r="H1325" s="10">
        <f t="shared" si="120"/>
        <v>172</v>
      </c>
      <c r="J1325" t="s">
        <v>2883</v>
      </c>
      <c r="K1325" t="s">
        <v>1412</v>
      </c>
      <c r="L1325" t="s">
        <v>2884</v>
      </c>
      <c r="M1325" s="8">
        <v>805</v>
      </c>
      <c r="N1325" s="12">
        <f t="shared" si="121"/>
        <v>40.25</v>
      </c>
      <c r="O1325" t="str">
        <f t="shared" si="124"/>
        <v xml:space="preserve">2024/01 </v>
      </c>
      <c r="P1325">
        <f t="shared" si="125"/>
        <v>200</v>
      </c>
      <c r="Q1325" t="str">
        <f>VLOOKUP(J1325,'구매현황_2301-2603'!$E$2:$I$1312,5,0)</f>
        <v>Fiberwit Link Communication Co.,LTD</v>
      </c>
      <c r="R1325">
        <f>VLOOKUP(Q1325,리드타임!$B$3:$D$10,3,0)</f>
        <v>60</v>
      </c>
      <c r="S1325">
        <f t="shared" si="122"/>
        <v>120.75000000000001</v>
      </c>
    </row>
    <row r="1326" spans="1:19" ht="15.75">
      <c r="A1326" s="10">
        <v>1325</v>
      </c>
      <c r="B1326" s="32" t="s">
        <v>12</v>
      </c>
      <c r="C1326" s="32" t="s">
        <v>2899</v>
      </c>
      <c r="D1326" s="32" t="s">
        <v>1412</v>
      </c>
      <c r="E1326" s="32" t="s">
        <v>2900</v>
      </c>
      <c r="F1326" s="4">
        <v>30</v>
      </c>
      <c r="G1326" s="10" t="str">
        <f t="shared" si="123"/>
        <v xml:space="preserve">2024/01 </v>
      </c>
      <c r="H1326" s="10">
        <f t="shared" si="120"/>
        <v>80</v>
      </c>
      <c r="J1326" t="s">
        <v>2885</v>
      </c>
      <c r="K1326" t="s">
        <v>1412</v>
      </c>
      <c r="L1326" t="s">
        <v>2886</v>
      </c>
      <c r="M1326" s="8">
        <v>2196</v>
      </c>
      <c r="N1326" s="12">
        <f t="shared" si="121"/>
        <v>109.8</v>
      </c>
      <c r="O1326" t="str">
        <f t="shared" si="124"/>
        <v xml:space="preserve">2024/06 </v>
      </c>
      <c r="P1326">
        <f t="shared" si="125"/>
        <v>196</v>
      </c>
      <c r="Q1326" t="str">
        <f>VLOOKUP(J1326,'구매현황_2301-2603'!$E$2:$I$1312,5,0)</f>
        <v>Fiberwit Link Communication Co.,LTD</v>
      </c>
      <c r="R1326">
        <f>VLOOKUP(Q1326,리드타임!$B$3:$D$10,3,0)</f>
        <v>60</v>
      </c>
      <c r="S1326">
        <f t="shared" si="122"/>
        <v>329.40000000000003</v>
      </c>
    </row>
    <row r="1327" spans="1:19" ht="15.75">
      <c r="A1327" s="10">
        <v>1326</v>
      </c>
      <c r="B1327" s="32" t="s">
        <v>12</v>
      </c>
      <c r="C1327" s="32" t="s">
        <v>2903</v>
      </c>
      <c r="D1327" s="32" t="s">
        <v>1417</v>
      </c>
      <c r="E1327" s="32" t="s">
        <v>2904</v>
      </c>
      <c r="F1327" s="4">
        <v>65</v>
      </c>
      <c r="G1327" s="10" t="str">
        <f t="shared" si="123"/>
        <v xml:space="preserve">2024/12 </v>
      </c>
      <c r="H1327" s="10">
        <f t="shared" si="120"/>
        <v>118</v>
      </c>
      <c r="J1327" t="s">
        <v>2887</v>
      </c>
      <c r="K1327" t="s">
        <v>1412</v>
      </c>
      <c r="L1327" t="s">
        <v>2888</v>
      </c>
      <c r="M1327" s="8">
        <v>539</v>
      </c>
      <c r="N1327" s="12">
        <f t="shared" si="121"/>
        <v>26.95</v>
      </c>
      <c r="O1327" t="str">
        <f t="shared" si="124"/>
        <v xml:space="preserve">2024/01 </v>
      </c>
      <c r="P1327">
        <f t="shared" si="125"/>
        <v>90</v>
      </c>
      <c r="Q1327" t="e">
        <f>VLOOKUP(J1327,'구매현황_2301-2603'!$E$2:$I$1312,5,0)</f>
        <v>#N/A</v>
      </c>
      <c r="R1327" t="e">
        <f>VLOOKUP(Q1327,리드타임!$B$3:$D$10,3,0)</f>
        <v>#N/A</v>
      </c>
      <c r="S1327">
        <f t="shared" si="122"/>
        <v>121.27499999999999</v>
      </c>
    </row>
    <row r="1328" spans="1:19" ht="15.75">
      <c r="A1328" s="10">
        <v>1327</v>
      </c>
      <c r="B1328" s="32" t="s">
        <v>12</v>
      </c>
      <c r="C1328" s="32" t="s">
        <v>2906</v>
      </c>
      <c r="D1328" s="32" t="s">
        <v>1417</v>
      </c>
      <c r="E1328" s="32" t="s">
        <v>2907</v>
      </c>
      <c r="F1328" s="4">
        <v>65</v>
      </c>
      <c r="G1328" s="10" t="str">
        <f t="shared" si="123"/>
        <v xml:space="preserve">2024/02 </v>
      </c>
      <c r="H1328" s="10">
        <f t="shared" si="120"/>
        <v>65</v>
      </c>
      <c r="J1328" t="s">
        <v>2889</v>
      </c>
      <c r="K1328" t="s">
        <v>1412</v>
      </c>
      <c r="L1328" t="s">
        <v>2890</v>
      </c>
      <c r="M1328" s="8">
        <v>403</v>
      </c>
      <c r="N1328" s="12">
        <f t="shared" si="121"/>
        <v>20.149999999999999</v>
      </c>
      <c r="O1328" t="str">
        <f t="shared" si="124"/>
        <v xml:space="preserve">2024/02 </v>
      </c>
      <c r="P1328">
        <f t="shared" si="125"/>
        <v>115</v>
      </c>
      <c r="Q1328" t="str">
        <f>VLOOKUP(J1328,'구매현황_2301-2603'!$E$2:$I$1312,5,0)</f>
        <v>Fiberwit Link Communication Co.,LTD</v>
      </c>
      <c r="R1328">
        <f>VLOOKUP(Q1328,리드타임!$B$3:$D$10,3,0)</f>
        <v>60</v>
      </c>
      <c r="S1328">
        <f t="shared" si="122"/>
        <v>60.449999999999989</v>
      </c>
    </row>
    <row r="1329" spans="1:19" ht="15.75">
      <c r="A1329" s="10">
        <v>1328</v>
      </c>
      <c r="B1329" s="32" t="s">
        <v>12</v>
      </c>
      <c r="C1329" s="32" t="s">
        <v>2912</v>
      </c>
      <c r="D1329" s="32" t="s">
        <v>1417</v>
      </c>
      <c r="E1329" s="32" t="s">
        <v>2913</v>
      </c>
      <c r="F1329" s="4">
        <v>70</v>
      </c>
      <c r="G1329" s="10" t="str">
        <f t="shared" si="123"/>
        <v xml:space="preserve">2025/02 </v>
      </c>
      <c r="H1329" s="10">
        <f t="shared" si="120"/>
        <v>640</v>
      </c>
      <c r="J1329" t="s">
        <v>2891</v>
      </c>
      <c r="K1329" t="s">
        <v>1412</v>
      </c>
      <c r="L1329" t="s">
        <v>2892</v>
      </c>
      <c r="M1329" s="8">
        <v>125</v>
      </c>
      <c r="N1329" s="12">
        <f t="shared" si="121"/>
        <v>6.25</v>
      </c>
      <c r="O1329" t="str">
        <f t="shared" si="124"/>
        <v xml:space="preserve">2024/01 </v>
      </c>
      <c r="P1329">
        <f t="shared" si="125"/>
        <v>35</v>
      </c>
      <c r="Q1329" t="e">
        <f>VLOOKUP(J1329,'구매현황_2301-2603'!$E$2:$I$1312,5,0)</f>
        <v>#N/A</v>
      </c>
      <c r="R1329" t="e">
        <f>VLOOKUP(Q1329,리드타임!$B$3:$D$10,3,0)</f>
        <v>#N/A</v>
      </c>
      <c r="S1329">
        <f t="shared" si="122"/>
        <v>28.125</v>
      </c>
    </row>
    <row r="1330" spans="1:19" ht="15.75">
      <c r="A1330" s="10">
        <v>1329</v>
      </c>
      <c r="B1330" s="32" t="s">
        <v>12</v>
      </c>
      <c r="C1330" s="32" t="s">
        <v>2914</v>
      </c>
      <c r="D1330" s="32" t="s">
        <v>1417</v>
      </c>
      <c r="E1330" s="32" t="s">
        <v>2915</v>
      </c>
      <c r="F1330" s="4">
        <v>35</v>
      </c>
      <c r="G1330" s="10" t="str">
        <f t="shared" si="123"/>
        <v xml:space="preserve">2024/01 </v>
      </c>
      <c r="H1330" s="10">
        <f t="shared" si="120"/>
        <v>35</v>
      </c>
      <c r="J1330" t="s">
        <v>2893</v>
      </c>
      <c r="K1330" t="s">
        <v>1412</v>
      </c>
      <c r="L1330" t="s">
        <v>2894</v>
      </c>
      <c r="M1330" s="8">
        <v>2088</v>
      </c>
      <c r="N1330" s="12">
        <f t="shared" si="121"/>
        <v>104.4</v>
      </c>
      <c r="O1330" t="str">
        <f t="shared" si="124"/>
        <v xml:space="preserve">2024/02 </v>
      </c>
      <c r="P1330">
        <f t="shared" si="125"/>
        <v>350</v>
      </c>
      <c r="Q1330" t="str">
        <f>VLOOKUP(J1330,'구매현황_2301-2603'!$E$2:$I$1312,5,0)</f>
        <v>Fiberwit Link Communication Co.,LTD</v>
      </c>
      <c r="R1330">
        <f>VLOOKUP(Q1330,리드타임!$B$3:$D$10,3,0)</f>
        <v>60</v>
      </c>
      <c r="S1330">
        <f t="shared" si="122"/>
        <v>313.20000000000005</v>
      </c>
    </row>
    <row r="1331" spans="1:19" ht="15.75">
      <c r="A1331" s="10">
        <v>1330</v>
      </c>
      <c r="B1331" s="32" t="s">
        <v>12</v>
      </c>
      <c r="C1331" s="32" t="s">
        <v>2916</v>
      </c>
      <c r="D1331" s="32" t="s">
        <v>1424</v>
      </c>
      <c r="E1331" s="32" t="s">
        <v>2917</v>
      </c>
      <c r="F1331" s="4">
        <v>1</v>
      </c>
      <c r="G1331" s="10" t="str">
        <f t="shared" si="123"/>
        <v xml:space="preserve">2024/02 </v>
      </c>
      <c r="H1331" s="10">
        <f t="shared" si="120"/>
        <v>175</v>
      </c>
      <c r="J1331" t="s">
        <v>2895</v>
      </c>
      <c r="K1331" t="s">
        <v>1412</v>
      </c>
      <c r="L1331" t="s">
        <v>2896</v>
      </c>
      <c r="M1331" s="8">
        <v>1101</v>
      </c>
      <c r="N1331" s="12">
        <f t="shared" si="121"/>
        <v>55.05</v>
      </c>
      <c r="O1331" t="str">
        <f t="shared" si="124"/>
        <v xml:space="preserve">2024/01 </v>
      </c>
      <c r="P1331">
        <f t="shared" si="125"/>
        <v>172</v>
      </c>
      <c r="Q1331" t="str">
        <f>VLOOKUP(J1331,'구매현황_2301-2603'!$E$2:$I$1312,5,0)</f>
        <v>Fiberwit Link Communication Co.,LTD</v>
      </c>
      <c r="R1331">
        <f>VLOOKUP(Q1331,리드타임!$B$3:$D$10,3,0)</f>
        <v>60</v>
      </c>
      <c r="S1331">
        <f t="shared" si="122"/>
        <v>165.15</v>
      </c>
    </row>
    <row r="1332" spans="1:19" ht="15.75">
      <c r="A1332" s="10">
        <v>1331</v>
      </c>
      <c r="B1332" s="32" t="s">
        <v>12</v>
      </c>
      <c r="C1332" s="32" t="s">
        <v>2918</v>
      </c>
      <c r="D1332" s="32" t="s">
        <v>1424</v>
      </c>
      <c r="E1332" s="32" t="s">
        <v>2919</v>
      </c>
      <c r="F1332" s="4">
        <v>23</v>
      </c>
      <c r="G1332" s="10" t="str">
        <f t="shared" si="123"/>
        <v xml:space="preserve">2025/02 </v>
      </c>
      <c r="H1332" s="10">
        <f t="shared" si="120"/>
        <v>205</v>
      </c>
      <c r="J1332" t="s">
        <v>2897</v>
      </c>
      <c r="K1332" t="s">
        <v>1412</v>
      </c>
      <c r="L1332" t="s">
        <v>2898</v>
      </c>
      <c r="M1332" s="8">
        <v>88</v>
      </c>
      <c r="N1332" s="12">
        <f t="shared" si="121"/>
        <v>4.4000000000000004</v>
      </c>
      <c r="O1332" t="str">
        <f t="shared" si="124"/>
        <v xml:space="preserve">2024/01 </v>
      </c>
      <c r="P1332">
        <f t="shared" si="125"/>
        <v>30</v>
      </c>
      <c r="Q1332" t="e">
        <f>VLOOKUP(J1332,'구매현황_2301-2603'!$E$2:$I$1312,5,0)</f>
        <v>#N/A</v>
      </c>
      <c r="R1332" t="e">
        <f>VLOOKUP(Q1332,리드타임!$B$3:$D$10,3,0)</f>
        <v>#N/A</v>
      </c>
      <c r="S1332">
        <f t="shared" si="122"/>
        <v>19.800000000000004</v>
      </c>
    </row>
    <row r="1333" spans="1:19" ht="15.75">
      <c r="A1333" s="10">
        <v>1332</v>
      </c>
      <c r="B1333" s="32" t="s">
        <v>12</v>
      </c>
      <c r="C1333" s="32" t="s">
        <v>2920</v>
      </c>
      <c r="D1333" s="32" t="s">
        <v>1424</v>
      </c>
      <c r="E1333" s="32" t="s">
        <v>2921</v>
      </c>
      <c r="F1333" s="4">
        <v>42</v>
      </c>
      <c r="G1333" s="10" t="str">
        <f t="shared" si="123"/>
        <v xml:space="preserve">2026/01 </v>
      </c>
      <c r="H1333" s="10">
        <f t="shared" si="120"/>
        <v>114</v>
      </c>
      <c r="J1333" t="s">
        <v>2899</v>
      </c>
      <c r="K1333" t="s">
        <v>1412</v>
      </c>
      <c r="L1333" t="s">
        <v>2900</v>
      </c>
      <c r="M1333" s="8">
        <v>532</v>
      </c>
      <c r="N1333" s="12">
        <f t="shared" si="121"/>
        <v>26.6</v>
      </c>
      <c r="O1333" t="str">
        <f t="shared" si="124"/>
        <v xml:space="preserve">2024/01 </v>
      </c>
      <c r="P1333">
        <f t="shared" si="125"/>
        <v>80</v>
      </c>
      <c r="Q1333" t="e">
        <f>VLOOKUP(J1333,'구매현황_2301-2603'!$E$2:$I$1312,5,0)</f>
        <v>#N/A</v>
      </c>
      <c r="R1333" t="e">
        <f>VLOOKUP(Q1333,리드타임!$B$3:$D$10,3,0)</f>
        <v>#N/A</v>
      </c>
      <c r="S1333">
        <f t="shared" si="122"/>
        <v>119.7</v>
      </c>
    </row>
    <row r="1334" spans="1:19" ht="15.75">
      <c r="A1334" s="10">
        <v>1333</v>
      </c>
      <c r="B1334" s="32" t="s">
        <v>12</v>
      </c>
      <c r="C1334" s="32" t="s">
        <v>2934</v>
      </c>
      <c r="D1334" s="32" t="s">
        <v>2781</v>
      </c>
      <c r="E1334" s="32" t="s">
        <v>2935</v>
      </c>
      <c r="F1334" s="4">
        <v>8</v>
      </c>
      <c r="G1334" s="10" t="str">
        <f t="shared" si="123"/>
        <v xml:space="preserve">2024/01 </v>
      </c>
      <c r="H1334" s="10">
        <f t="shared" si="120"/>
        <v>75</v>
      </c>
      <c r="J1334" t="s">
        <v>2901</v>
      </c>
      <c r="K1334" t="s">
        <v>1412</v>
      </c>
      <c r="L1334" t="s">
        <v>2902</v>
      </c>
      <c r="M1334" s="8">
        <v>324</v>
      </c>
      <c r="N1334" s="12">
        <f t="shared" si="121"/>
        <v>16.2</v>
      </c>
      <c r="O1334" t="str">
        <f t="shared" si="124"/>
        <v xml:space="preserve">2024/01 </v>
      </c>
      <c r="P1334">
        <f t="shared" si="125"/>
        <v>70</v>
      </c>
      <c r="Q1334" t="e">
        <f>VLOOKUP(J1334,'구매현황_2301-2603'!$E$2:$I$1312,5,0)</f>
        <v>#N/A</v>
      </c>
      <c r="R1334" t="e">
        <f>VLOOKUP(Q1334,리드타임!$B$3:$D$10,3,0)</f>
        <v>#N/A</v>
      </c>
      <c r="S1334">
        <f t="shared" si="122"/>
        <v>72.899999999999991</v>
      </c>
    </row>
    <row r="1335" spans="1:19" ht="15.75">
      <c r="A1335" s="10">
        <v>1334</v>
      </c>
      <c r="B1335" s="32" t="s">
        <v>12</v>
      </c>
      <c r="C1335" s="32" t="s">
        <v>3864</v>
      </c>
      <c r="D1335" s="32" t="s">
        <v>1426</v>
      </c>
      <c r="E1335" s="32" t="s">
        <v>3865</v>
      </c>
      <c r="F1335" s="4">
        <v>10</v>
      </c>
      <c r="G1335" s="10" t="str">
        <f t="shared" si="123"/>
        <v xml:space="preserve">2024/11 </v>
      </c>
      <c r="H1335" s="10">
        <f t="shared" si="120"/>
        <v>202</v>
      </c>
      <c r="J1335" t="s">
        <v>3857</v>
      </c>
      <c r="K1335" t="s">
        <v>1412</v>
      </c>
      <c r="L1335" t="s">
        <v>3858</v>
      </c>
      <c r="M1335" s="8">
        <v>140</v>
      </c>
      <c r="N1335" s="12">
        <f t="shared" si="121"/>
        <v>7</v>
      </c>
      <c r="O1335" t="str">
        <f t="shared" si="124"/>
        <v xml:space="preserve">2024/01 </v>
      </c>
      <c r="P1335">
        <f t="shared" si="125"/>
        <v>50</v>
      </c>
      <c r="Q1335" t="e">
        <f>VLOOKUP(J1335,'구매현황_2301-2603'!$E$2:$I$1312,5,0)</f>
        <v>#N/A</v>
      </c>
      <c r="R1335" t="e">
        <f>VLOOKUP(Q1335,리드타임!$B$3:$D$10,3,0)</f>
        <v>#N/A</v>
      </c>
      <c r="S1335">
        <f t="shared" si="122"/>
        <v>31.499999999999996</v>
      </c>
    </row>
    <row r="1336" spans="1:19" ht="15.75">
      <c r="A1336" s="10">
        <v>1335</v>
      </c>
      <c r="B1336" s="32" t="s">
        <v>12</v>
      </c>
      <c r="C1336" s="32" t="s">
        <v>3866</v>
      </c>
      <c r="D1336" s="32" t="s">
        <v>1426</v>
      </c>
      <c r="E1336" s="32" t="s">
        <v>3867</v>
      </c>
      <c r="F1336" s="4">
        <v>50</v>
      </c>
      <c r="G1336" s="10" t="str">
        <f t="shared" si="123"/>
        <v xml:space="preserve">2024/07 </v>
      </c>
      <c r="H1336" s="10">
        <f t="shared" si="120"/>
        <v>450</v>
      </c>
      <c r="J1336" t="s">
        <v>3859</v>
      </c>
      <c r="K1336" t="s">
        <v>1412</v>
      </c>
      <c r="L1336" t="s">
        <v>2447</v>
      </c>
      <c r="M1336" s="8">
        <v>58</v>
      </c>
      <c r="N1336" s="12">
        <f t="shared" si="121"/>
        <v>2.9</v>
      </c>
      <c r="O1336" t="str">
        <f t="shared" si="124"/>
        <v xml:space="preserve">2024/01 </v>
      </c>
      <c r="P1336">
        <f t="shared" si="125"/>
        <v>48</v>
      </c>
      <c r="Q1336" t="e">
        <f>VLOOKUP(J1336,'구매현황_2301-2603'!$E$2:$I$1312,5,0)</f>
        <v>#N/A</v>
      </c>
      <c r="R1336" t="e">
        <f>VLOOKUP(Q1336,리드타임!$B$3:$D$10,3,0)</f>
        <v>#N/A</v>
      </c>
      <c r="S1336">
        <f t="shared" si="122"/>
        <v>13.049999999999999</v>
      </c>
    </row>
    <row r="1337" spans="1:19" ht="15.75">
      <c r="A1337" s="10">
        <v>1336</v>
      </c>
      <c r="B1337" s="32" t="s">
        <v>12</v>
      </c>
      <c r="C1337" s="32" t="s">
        <v>3868</v>
      </c>
      <c r="D1337" s="32" t="s">
        <v>1426</v>
      </c>
      <c r="E1337" s="32" t="s">
        <v>3869</v>
      </c>
      <c r="F1337" s="4">
        <v>8</v>
      </c>
      <c r="G1337" s="10" t="str">
        <f t="shared" si="123"/>
        <v xml:space="preserve">2024/04 </v>
      </c>
      <c r="H1337" s="10">
        <f t="shared" si="120"/>
        <v>29</v>
      </c>
      <c r="J1337" t="s">
        <v>3860</v>
      </c>
      <c r="K1337" t="s">
        <v>1412</v>
      </c>
      <c r="L1337" t="s">
        <v>3793</v>
      </c>
      <c r="M1337" s="8">
        <v>50</v>
      </c>
      <c r="N1337" s="12">
        <f t="shared" si="121"/>
        <v>2.5</v>
      </c>
      <c r="O1337" t="str">
        <f t="shared" si="124"/>
        <v xml:space="preserve">2024/01 </v>
      </c>
      <c r="P1337">
        <f t="shared" si="125"/>
        <v>30</v>
      </c>
      <c r="Q1337" t="e">
        <f>VLOOKUP(J1337,'구매현황_2301-2603'!$E$2:$I$1312,5,0)</f>
        <v>#N/A</v>
      </c>
      <c r="R1337" t="e">
        <f>VLOOKUP(Q1337,리드타임!$B$3:$D$10,3,0)</f>
        <v>#N/A</v>
      </c>
      <c r="S1337">
        <f t="shared" si="122"/>
        <v>11.25</v>
      </c>
    </row>
    <row r="1338" spans="1:19" ht="15.75">
      <c r="A1338" s="10">
        <v>1337</v>
      </c>
      <c r="B1338" s="32" t="s">
        <v>12</v>
      </c>
      <c r="C1338" s="32" t="s">
        <v>3870</v>
      </c>
      <c r="D1338" s="32" t="s">
        <v>1426</v>
      </c>
      <c r="E1338" s="32" t="s">
        <v>3871</v>
      </c>
      <c r="F1338" s="4">
        <v>40</v>
      </c>
      <c r="G1338" s="10" t="str">
        <f t="shared" si="123"/>
        <v xml:space="preserve">2024/08 </v>
      </c>
      <c r="H1338" s="10">
        <f t="shared" si="120"/>
        <v>490</v>
      </c>
      <c r="J1338" t="s">
        <v>3861</v>
      </c>
      <c r="K1338" t="s">
        <v>1412</v>
      </c>
      <c r="L1338" t="s">
        <v>1414</v>
      </c>
      <c r="M1338" s="8">
        <v>30</v>
      </c>
      <c r="N1338" s="12">
        <f t="shared" si="121"/>
        <v>1.5</v>
      </c>
      <c r="O1338" t="str">
        <f t="shared" si="124"/>
        <v xml:space="preserve">2024/01 </v>
      </c>
      <c r="P1338">
        <f t="shared" si="125"/>
        <v>30</v>
      </c>
      <c r="Q1338" t="e">
        <f>VLOOKUP(J1338,'구매현황_2301-2603'!$E$2:$I$1312,5,0)</f>
        <v>#N/A</v>
      </c>
      <c r="R1338" t="e">
        <f>VLOOKUP(Q1338,리드타임!$B$3:$D$10,3,0)</f>
        <v>#N/A</v>
      </c>
      <c r="S1338">
        <f t="shared" si="122"/>
        <v>6.75</v>
      </c>
    </row>
    <row r="1339" spans="1:19" ht="15.75">
      <c r="A1339" s="10">
        <v>1338</v>
      </c>
      <c r="B1339" s="32" t="s">
        <v>12</v>
      </c>
      <c r="C1339" s="32" t="s">
        <v>3872</v>
      </c>
      <c r="D1339" s="32" t="s">
        <v>1426</v>
      </c>
      <c r="E1339" s="32" t="s">
        <v>3873</v>
      </c>
      <c r="F1339" s="4">
        <v>594</v>
      </c>
      <c r="G1339" s="10" t="str">
        <f t="shared" si="123"/>
        <v xml:space="preserve">2026/02 </v>
      </c>
      <c r="H1339" s="10">
        <f t="shared" si="120"/>
        <v>4200</v>
      </c>
      <c r="J1339" t="s">
        <v>2903</v>
      </c>
      <c r="K1339" t="s">
        <v>1417</v>
      </c>
      <c r="L1339" t="s">
        <v>2904</v>
      </c>
      <c r="M1339" s="8">
        <v>455</v>
      </c>
      <c r="N1339" s="12">
        <f t="shared" si="121"/>
        <v>22.75</v>
      </c>
      <c r="O1339" t="str">
        <f t="shared" si="124"/>
        <v xml:space="preserve">2024/12 </v>
      </c>
      <c r="P1339">
        <f t="shared" si="125"/>
        <v>118</v>
      </c>
      <c r="Q1339" t="str">
        <f>VLOOKUP(J1339,'구매현황_2301-2603'!$E$2:$I$1312,5,0)</f>
        <v>Fiberwit Link Communication Co.,LTD</v>
      </c>
      <c r="R1339">
        <f>VLOOKUP(Q1339,리드타임!$B$3:$D$10,3,0)</f>
        <v>60</v>
      </c>
      <c r="S1339">
        <f t="shared" si="122"/>
        <v>68.25</v>
      </c>
    </row>
    <row r="1340" spans="1:19" ht="15.75">
      <c r="A1340" s="10">
        <v>1339</v>
      </c>
      <c r="B1340" s="32" t="s">
        <v>12</v>
      </c>
      <c r="C1340" s="32" t="s">
        <v>3876</v>
      </c>
      <c r="D1340" s="32" t="s">
        <v>1433</v>
      </c>
      <c r="E1340" s="32" t="s">
        <v>3877</v>
      </c>
      <c r="F1340" s="4">
        <v>630</v>
      </c>
      <c r="G1340" s="10" t="str">
        <f t="shared" si="123"/>
        <v xml:space="preserve">2024/10 </v>
      </c>
      <c r="H1340" s="10">
        <f t="shared" si="120"/>
        <v>685</v>
      </c>
      <c r="J1340" t="s">
        <v>2905</v>
      </c>
      <c r="K1340" t="s">
        <v>1417</v>
      </c>
      <c r="L1340" t="s">
        <v>2435</v>
      </c>
      <c r="M1340" s="8">
        <v>12</v>
      </c>
      <c r="N1340" s="12">
        <f t="shared" si="121"/>
        <v>0.6</v>
      </c>
      <c r="O1340" t="str">
        <f t="shared" si="124"/>
        <v xml:space="preserve">2024/03 </v>
      </c>
      <c r="P1340">
        <f t="shared" si="125"/>
        <v>12</v>
      </c>
      <c r="Q1340" t="e">
        <f>VLOOKUP(J1340,'구매현황_2301-2603'!$E$2:$I$1312,5,0)</f>
        <v>#N/A</v>
      </c>
      <c r="R1340" t="e">
        <f>VLOOKUP(Q1340,리드타임!$B$3:$D$10,3,0)</f>
        <v>#N/A</v>
      </c>
      <c r="S1340">
        <f t="shared" si="122"/>
        <v>2.6999999999999997</v>
      </c>
    </row>
    <row r="1341" spans="1:19" ht="15.75">
      <c r="A1341" s="10">
        <v>1340</v>
      </c>
      <c r="B1341" s="32" t="s">
        <v>12</v>
      </c>
      <c r="C1341" s="32" t="s">
        <v>3878</v>
      </c>
      <c r="D1341" s="32" t="s">
        <v>1433</v>
      </c>
      <c r="E1341" s="32" t="s">
        <v>3879</v>
      </c>
      <c r="F1341" s="4">
        <v>50</v>
      </c>
      <c r="G1341" s="10" t="str">
        <f t="shared" si="123"/>
        <v xml:space="preserve">2024/07 </v>
      </c>
      <c r="H1341" s="10">
        <f t="shared" si="120"/>
        <v>355</v>
      </c>
      <c r="J1341" t="s">
        <v>2906</v>
      </c>
      <c r="K1341" t="s">
        <v>1417</v>
      </c>
      <c r="L1341" t="s">
        <v>2907</v>
      </c>
      <c r="M1341" s="8">
        <v>140</v>
      </c>
      <c r="N1341" s="12">
        <f t="shared" si="121"/>
        <v>7</v>
      </c>
      <c r="O1341" t="str">
        <f t="shared" si="124"/>
        <v xml:space="preserve">2024/02 </v>
      </c>
      <c r="P1341">
        <f t="shared" si="125"/>
        <v>65</v>
      </c>
      <c r="Q1341" t="e">
        <f>VLOOKUP(J1341,'구매현황_2301-2603'!$E$2:$I$1312,5,0)</f>
        <v>#N/A</v>
      </c>
      <c r="R1341" t="e">
        <f>VLOOKUP(Q1341,리드타임!$B$3:$D$10,3,0)</f>
        <v>#N/A</v>
      </c>
      <c r="S1341">
        <f t="shared" si="122"/>
        <v>31.499999999999996</v>
      </c>
    </row>
    <row r="1342" spans="1:19" ht="15.75">
      <c r="A1342" s="10">
        <v>1341</v>
      </c>
      <c r="B1342" s="32" t="s">
        <v>12</v>
      </c>
      <c r="C1342" s="32" t="s">
        <v>3880</v>
      </c>
      <c r="D1342" s="32" t="s">
        <v>1433</v>
      </c>
      <c r="E1342" s="32" t="s">
        <v>3881</v>
      </c>
      <c r="F1342" s="4">
        <v>5890</v>
      </c>
      <c r="G1342" s="10" t="str">
        <f t="shared" si="123"/>
        <v xml:space="preserve">2024/01 </v>
      </c>
      <c r="H1342" s="10">
        <f t="shared" si="120"/>
        <v>10760</v>
      </c>
      <c r="J1342" t="s">
        <v>2908</v>
      </c>
      <c r="K1342" t="s">
        <v>1417</v>
      </c>
      <c r="L1342" t="s">
        <v>2909</v>
      </c>
      <c r="M1342" s="8">
        <v>45</v>
      </c>
      <c r="N1342" s="12">
        <f t="shared" si="121"/>
        <v>2.25</v>
      </c>
      <c r="O1342" t="str">
        <f t="shared" si="124"/>
        <v xml:space="preserve">2024/01 </v>
      </c>
      <c r="P1342">
        <f t="shared" si="125"/>
        <v>20</v>
      </c>
      <c r="Q1342" t="e">
        <f>VLOOKUP(J1342,'구매현황_2301-2603'!$E$2:$I$1312,5,0)</f>
        <v>#N/A</v>
      </c>
      <c r="R1342" t="e">
        <f>VLOOKUP(Q1342,리드타임!$B$3:$D$10,3,0)</f>
        <v>#N/A</v>
      </c>
      <c r="S1342">
        <f t="shared" si="122"/>
        <v>10.125</v>
      </c>
    </row>
    <row r="1343" spans="1:19" ht="15.75">
      <c r="A1343" s="10">
        <v>1342</v>
      </c>
      <c r="B1343" s="32" t="s">
        <v>12</v>
      </c>
      <c r="C1343" s="32" t="s">
        <v>3886</v>
      </c>
      <c r="D1343" s="32" t="s">
        <v>1433</v>
      </c>
      <c r="E1343" s="32" t="s">
        <v>3887</v>
      </c>
      <c r="F1343" s="4">
        <v>690</v>
      </c>
      <c r="G1343" s="10" t="str">
        <f t="shared" si="123"/>
        <v xml:space="preserve">2026/02 </v>
      </c>
      <c r="H1343" s="10">
        <f t="shared" si="120"/>
        <v>2570</v>
      </c>
      <c r="J1343" t="s">
        <v>2910</v>
      </c>
      <c r="K1343" t="s">
        <v>1417</v>
      </c>
      <c r="L1343" t="s">
        <v>2911</v>
      </c>
      <c r="M1343" s="8">
        <v>181</v>
      </c>
      <c r="N1343" s="12">
        <f t="shared" si="121"/>
        <v>9.0500000000000007</v>
      </c>
      <c r="O1343" t="str">
        <f t="shared" si="124"/>
        <v xml:space="preserve">2024/02 </v>
      </c>
      <c r="P1343">
        <f t="shared" si="125"/>
        <v>136</v>
      </c>
      <c r="Q1343" t="str">
        <f>VLOOKUP(J1343,'구매현황_2301-2603'!$E$2:$I$1312,5,0)</f>
        <v>Fiberwit Link Communication Co.,LTD</v>
      </c>
      <c r="R1343">
        <f>VLOOKUP(Q1343,리드타임!$B$3:$D$10,3,0)</f>
        <v>60</v>
      </c>
      <c r="S1343">
        <f t="shared" si="122"/>
        <v>27.150000000000002</v>
      </c>
    </row>
    <row r="1344" spans="1:19" ht="15.75">
      <c r="A1344" s="10">
        <v>1343</v>
      </c>
      <c r="B1344" s="32" t="s">
        <v>12</v>
      </c>
      <c r="C1344" s="32" t="s">
        <v>3888</v>
      </c>
      <c r="D1344" s="32" t="s">
        <v>1433</v>
      </c>
      <c r="E1344" s="32" t="s">
        <v>3889</v>
      </c>
      <c r="F1344" s="4">
        <v>5286</v>
      </c>
      <c r="G1344" s="10" t="str">
        <f t="shared" si="123"/>
        <v xml:space="preserve">2024/01 </v>
      </c>
      <c r="H1344" s="10">
        <f t="shared" si="120"/>
        <v>6792</v>
      </c>
      <c r="J1344" t="s">
        <v>2912</v>
      </c>
      <c r="K1344" t="s">
        <v>1417</v>
      </c>
      <c r="L1344" t="s">
        <v>2913</v>
      </c>
      <c r="M1344" s="8">
        <v>4165</v>
      </c>
      <c r="N1344" s="12">
        <f t="shared" si="121"/>
        <v>208.25</v>
      </c>
      <c r="O1344" t="str">
        <f t="shared" si="124"/>
        <v xml:space="preserve">2025/02 </v>
      </c>
      <c r="P1344">
        <f t="shared" si="125"/>
        <v>640</v>
      </c>
      <c r="Q1344" t="str">
        <f>VLOOKUP(J1344,'구매현황_2301-2603'!$E$2:$I$1312,5,0)</f>
        <v>Fiberwit Link Communication Co.,LTD</v>
      </c>
      <c r="R1344">
        <f>VLOOKUP(Q1344,리드타임!$B$3:$D$10,3,0)</f>
        <v>60</v>
      </c>
      <c r="S1344">
        <f t="shared" si="122"/>
        <v>624.75</v>
      </c>
    </row>
    <row r="1345" spans="1:19" ht="15.75">
      <c r="A1345" s="10">
        <v>1344</v>
      </c>
      <c r="B1345" s="32" t="s">
        <v>12</v>
      </c>
      <c r="C1345" s="32" t="s">
        <v>3890</v>
      </c>
      <c r="D1345" s="32" t="s">
        <v>1433</v>
      </c>
      <c r="E1345" s="32" t="s">
        <v>3891</v>
      </c>
      <c r="F1345" s="4">
        <v>20</v>
      </c>
      <c r="G1345" s="10" t="str">
        <f t="shared" si="123"/>
        <v xml:space="preserve">2024/01 </v>
      </c>
      <c r="H1345" s="10">
        <f t="shared" si="120"/>
        <v>300</v>
      </c>
      <c r="J1345" t="s">
        <v>2914</v>
      </c>
      <c r="K1345" t="s">
        <v>1417</v>
      </c>
      <c r="L1345" t="s">
        <v>2915</v>
      </c>
      <c r="M1345" s="8">
        <v>85</v>
      </c>
      <c r="N1345" s="12">
        <f t="shared" si="121"/>
        <v>4.25</v>
      </c>
      <c r="O1345" t="str">
        <f t="shared" si="124"/>
        <v xml:space="preserve">2024/01 </v>
      </c>
      <c r="P1345">
        <f t="shared" si="125"/>
        <v>35</v>
      </c>
      <c r="Q1345" t="e">
        <f>VLOOKUP(J1345,'구매현황_2301-2603'!$E$2:$I$1312,5,0)</f>
        <v>#N/A</v>
      </c>
      <c r="R1345" t="e">
        <f>VLOOKUP(Q1345,리드타임!$B$3:$D$10,3,0)</f>
        <v>#N/A</v>
      </c>
      <c r="S1345">
        <f t="shared" si="122"/>
        <v>19.125</v>
      </c>
    </row>
    <row r="1346" spans="1:19" ht="15.75">
      <c r="A1346" s="10">
        <v>1345</v>
      </c>
      <c r="B1346" s="32" t="s">
        <v>12</v>
      </c>
      <c r="C1346" s="32" t="s">
        <v>3892</v>
      </c>
      <c r="D1346" s="32" t="s">
        <v>1433</v>
      </c>
      <c r="E1346" s="32" t="s">
        <v>3893</v>
      </c>
      <c r="F1346" s="4">
        <v>1160</v>
      </c>
      <c r="G1346" s="10" t="str">
        <f t="shared" si="123"/>
        <v xml:space="preserve">2026/03 </v>
      </c>
      <c r="H1346" s="10">
        <f t="shared" ref="H1346:H1409" si="126">_xlfn.MAXIFS(F:F,C:C,C1346,G:G,G1346)</f>
        <v>1990</v>
      </c>
      <c r="J1346" t="s">
        <v>2916</v>
      </c>
      <c r="K1346" t="s">
        <v>1424</v>
      </c>
      <c r="L1346" t="s">
        <v>2917</v>
      </c>
      <c r="M1346" s="8">
        <v>983</v>
      </c>
      <c r="N1346" s="12">
        <f t="shared" ref="N1346:N1409" si="127">+M1346/20</f>
        <v>49.15</v>
      </c>
      <c r="O1346" t="str">
        <f t="shared" si="124"/>
        <v xml:space="preserve">2024/02 </v>
      </c>
      <c r="P1346">
        <f t="shared" si="125"/>
        <v>175</v>
      </c>
      <c r="Q1346" t="str">
        <f>VLOOKUP(J1346,'구매현황_2301-2603'!$E$2:$I$1312,5,0)</f>
        <v>Fiberwit Link Communication Co.,LTD</v>
      </c>
      <c r="R1346">
        <f>VLOOKUP(Q1346,리드타임!$B$3:$D$10,3,0)</f>
        <v>60</v>
      </c>
      <c r="S1346">
        <f t="shared" ref="S1346:S1409" si="128">IFERROR(N1346/20*R1346,N1346/20*90)</f>
        <v>147.44999999999999</v>
      </c>
    </row>
    <row r="1347" spans="1:19" ht="15.75">
      <c r="A1347" s="10">
        <v>1346</v>
      </c>
      <c r="B1347" s="32" t="s">
        <v>12</v>
      </c>
      <c r="C1347" s="32" t="s">
        <v>3894</v>
      </c>
      <c r="D1347" s="32" t="s">
        <v>1433</v>
      </c>
      <c r="E1347" s="32" t="s">
        <v>3895</v>
      </c>
      <c r="F1347" s="4">
        <v>100</v>
      </c>
      <c r="G1347" s="10" t="str">
        <f t="shared" ref="G1347:G1410" si="129">INDEX($B$2:$B$9999,MATCH(_xlfn.MAXIFS($F$2:$F$9999,$C$2:$C$9999,C1347),$F$1:$F$9999,0))</f>
        <v xml:space="preserve">2024/01 </v>
      </c>
      <c r="H1347" s="10">
        <f t="shared" si="126"/>
        <v>200</v>
      </c>
      <c r="J1347" t="s">
        <v>2918</v>
      </c>
      <c r="K1347" t="s">
        <v>1424</v>
      </c>
      <c r="L1347" t="s">
        <v>2919</v>
      </c>
      <c r="M1347" s="8">
        <v>1455</v>
      </c>
      <c r="N1347" s="12">
        <f t="shared" si="127"/>
        <v>72.75</v>
      </c>
      <c r="O1347" t="str">
        <f t="shared" ref="O1347:O1410" si="130">VLOOKUP(J1347,$C$2:$G$9999,5,0)</f>
        <v xml:space="preserve">2025/02 </v>
      </c>
      <c r="P1347">
        <f t="shared" ref="P1347:P1410" si="131">VLOOKUP(J1347,$C$2:$H$9999,6,0)</f>
        <v>205</v>
      </c>
      <c r="Q1347" t="str">
        <f>VLOOKUP(J1347,'구매현황_2301-2603'!$E$2:$I$1312,5,0)</f>
        <v>Fiberwit Link Communication Co.,LTD</v>
      </c>
      <c r="R1347">
        <f>VLOOKUP(Q1347,리드타임!$B$3:$D$10,3,0)</f>
        <v>60</v>
      </c>
      <c r="S1347">
        <f t="shared" si="128"/>
        <v>218.25</v>
      </c>
    </row>
    <row r="1348" spans="1:19" ht="15.75">
      <c r="A1348" s="10">
        <v>1347</v>
      </c>
      <c r="B1348" s="32" t="s">
        <v>12</v>
      </c>
      <c r="C1348" s="32" t="s">
        <v>6119</v>
      </c>
      <c r="D1348" s="32" t="s">
        <v>2827</v>
      </c>
      <c r="E1348" s="32" t="s">
        <v>6120</v>
      </c>
      <c r="F1348" s="4">
        <v>1</v>
      </c>
      <c r="G1348" s="10" t="str">
        <f t="shared" si="129"/>
        <v xml:space="preserve">2024/01 </v>
      </c>
      <c r="H1348" s="10">
        <f t="shared" si="126"/>
        <v>15</v>
      </c>
      <c r="J1348" t="s">
        <v>2920</v>
      </c>
      <c r="K1348" t="s">
        <v>1424</v>
      </c>
      <c r="L1348" t="s">
        <v>2921</v>
      </c>
      <c r="M1348" s="8">
        <v>684</v>
      </c>
      <c r="N1348" s="12">
        <f t="shared" si="127"/>
        <v>34.200000000000003</v>
      </c>
      <c r="O1348" t="str">
        <f t="shared" si="130"/>
        <v xml:space="preserve">2026/01 </v>
      </c>
      <c r="P1348">
        <f t="shared" si="131"/>
        <v>114</v>
      </c>
      <c r="Q1348" t="str">
        <f>VLOOKUP(J1348,'구매현황_2301-2603'!$E$2:$I$1312,5,0)</f>
        <v>Fiberwit Link Communication Co.,LTD</v>
      </c>
      <c r="R1348">
        <f>VLOOKUP(Q1348,리드타임!$B$3:$D$10,3,0)</f>
        <v>60</v>
      </c>
      <c r="S1348">
        <f t="shared" si="128"/>
        <v>102.60000000000001</v>
      </c>
    </row>
    <row r="1349" spans="1:19" ht="15.75">
      <c r="A1349" s="10">
        <v>1348</v>
      </c>
      <c r="B1349" s="32" t="s">
        <v>12</v>
      </c>
      <c r="C1349" s="32" t="s">
        <v>4529</v>
      </c>
      <c r="D1349" s="32" t="s">
        <v>4526</v>
      </c>
      <c r="E1349" s="32" t="s">
        <v>4530</v>
      </c>
      <c r="F1349" s="4">
        <v>944</v>
      </c>
      <c r="G1349" s="10" t="str">
        <f t="shared" si="129"/>
        <v xml:space="preserve">2024/12 </v>
      </c>
      <c r="H1349" s="10">
        <f t="shared" si="126"/>
        <v>3050</v>
      </c>
      <c r="J1349" t="s">
        <v>2922</v>
      </c>
      <c r="K1349" t="s">
        <v>1424</v>
      </c>
      <c r="L1349" t="s">
        <v>2923</v>
      </c>
      <c r="M1349" s="8">
        <v>259</v>
      </c>
      <c r="N1349" s="12">
        <f t="shared" si="127"/>
        <v>12.95</v>
      </c>
      <c r="O1349" t="str">
        <f t="shared" si="130"/>
        <v xml:space="preserve">2024/03 </v>
      </c>
      <c r="P1349">
        <f t="shared" si="131"/>
        <v>84</v>
      </c>
      <c r="Q1349" t="str">
        <f>VLOOKUP(J1349,'구매현황_2301-2603'!$E$2:$I$1312,5,0)</f>
        <v>Fiberwit Link Communication Co.,LTD</v>
      </c>
      <c r="R1349">
        <f>VLOOKUP(Q1349,리드타임!$B$3:$D$10,3,0)</f>
        <v>60</v>
      </c>
      <c r="S1349">
        <f t="shared" si="128"/>
        <v>38.849999999999994</v>
      </c>
    </row>
    <row r="1350" spans="1:19" ht="15.75">
      <c r="A1350" s="10">
        <v>1349</v>
      </c>
      <c r="B1350" s="32" t="s">
        <v>12</v>
      </c>
      <c r="C1350" s="32" t="s">
        <v>4534</v>
      </c>
      <c r="D1350" s="32" t="s">
        <v>4533</v>
      </c>
      <c r="E1350" s="32" t="s">
        <v>4535</v>
      </c>
      <c r="F1350" s="4">
        <v>742</v>
      </c>
      <c r="G1350" s="10" t="str">
        <f t="shared" si="129"/>
        <v xml:space="preserve">2024/12 </v>
      </c>
      <c r="H1350" s="10">
        <f t="shared" si="126"/>
        <v>4170</v>
      </c>
      <c r="J1350" t="s">
        <v>2924</v>
      </c>
      <c r="K1350" t="s">
        <v>1424</v>
      </c>
      <c r="L1350" t="s">
        <v>2925</v>
      </c>
      <c r="M1350" s="8">
        <v>373</v>
      </c>
      <c r="N1350" s="12">
        <f t="shared" si="127"/>
        <v>18.649999999999999</v>
      </c>
      <c r="O1350" t="str">
        <f t="shared" si="130"/>
        <v xml:space="preserve">2024/01 </v>
      </c>
      <c r="P1350">
        <f t="shared" si="131"/>
        <v>150</v>
      </c>
      <c r="Q1350" t="str">
        <f>VLOOKUP(J1350,'구매현황_2301-2603'!$E$2:$I$1312,5,0)</f>
        <v>Fiberwit Link Communication Co.,LTD</v>
      </c>
      <c r="R1350">
        <f>VLOOKUP(Q1350,리드타임!$B$3:$D$10,3,0)</f>
        <v>60</v>
      </c>
      <c r="S1350">
        <f t="shared" si="128"/>
        <v>55.949999999999996</v>
      </c>
    </row>
    <row r="1351" spans="1:19" ht="15.75">
      <c r="A1351" s="10">
        <v>1350</v>
      </c>
      <c r="B1351" s="32" t="s">
        <v>12</v>
      </c>
      <c r="C1351" s="32" t="s">
        <v>4537</v>
      </c>
      <c r="D1351" s="32" t="s">
        <v>4536</v>
      </c>
      <c r="E1351" s="32" t="s">
        <v>4538</v>
      </c>
      <c r="F1351" s="4">
        <v>145</v>
      </c>
      <c r="G1351" s="10" t="str">
        <f t="shared" si="129"/>
        <v xml:space="preserve">2024/04 </v>
      </c>
      <c r="H1351" s="10">
        <f t="shared" si="126"/>
        <v>270</v>
      </c>
      <c r="J1351" t="s">
        <v>2926</v>
      </c>
      <c r="K1351" t="s">
        <v>1424</v>
      </c>
      <c r="L1351" t="s">
        <v>2927</v>
      </c>
      <c r="M1351" s="8">
        <v>135</v>
      </c>
      <c r="N1351" s="12">
        <f t="shared" si="127"/>
        <v>6.75</v>
      </c>
      <c r="O1351" t="str">
        <f t="shared" si="130"/>
        <v xml:space="preserve">2024/01 </v>
      </c>
      <c r="P1351">
        <f t="shared" si="131"/>
        <v>30</v>
      </c>
      <c r="Q1351" t="str">
        <f>VLOOKUP(J1351,'구매현황_2301-2603'!$E$2:$I$1312,5,0)</f>
        <v>Fiberwit Link Communication Co.,LTD</v>
      </c>
      <c r="R1351">
        <f>VLOOKUP(Q1351,리드타임!$B$3:$D$10,3,0)</f>
        <v>60</v>
      </c>
      <c r="S1351">
        <f t="shared" si="128"/>
        <v>20.25</v>
      </c>
    </row>
    <row r="1352" spans="1:19" ht="15.75">
      <c r="A1352" s="10">
        <v>1351</v>
      </c>
      <c r="B1352" s="32" t="s">
        <v>12</v>
      </c>
      <c r="C1352" s="32" t="s">
        <v>4543</v>
      </c>
      <c r="D1352" s="32" t="s">
        <v>4542</v>
      </c>
      <c r="E1352" s="32" t="s">
        <v>4544</v>
      </c>
      <c r="F1352" s="4">
        <v>152</v>
      </c>
      <c r="G1352" s="10" t="str">
        <f t="shared" si="129"/>
        <v xml:space="preserve">2024/01 </v>
      </c>
      <c r="H1352" s="10">
        <f t="shared" si="126"/>
        <v>250</v>
      </c>
      <c r="J1352" t="s">
        <v>2928</v>
      </c>
      <c r="K1352" t="s">
        <v>2781</v>
      </c>
      <c r="L1352" t="s">
        <v>2929</v>
      </c>
      <c r="M1352" s="8">
        <v>325</v>
      </c>
      <c r="N1352" s="12">
        <f t="shared" si="127"/>
        <v>16.25</v>
      </c>
      <c r="O1352" t="str">
        <f t="shared" si="130"/>
        <v xml:space="preserve">2024/01 </v>
      </c>
      <c r="P1352">
        <f t="shared" si="131"/>
        <v>140</v>
      </c>
      <c r="Q1352" t="str">
        <f>VLOOKUP(J1352,'구매현황_2301-2603'!$E$2:$I$1312,5,0)</f>
        <v>Fiberwit Link Communication Co.,LTD</v>
      </c>
      <c r="R1352">
        <f>VLOOKUP(Q1352,리드타임!$B$3:$D$10,3,0)</f>
        <v>60</v>
      </c>
      <c r="S1352">
        <f t="shared" si="128"/>
        <v>48.75</v>
      </c>
    </row>
    <row r="1353" spans="1:19" ht="15.75">
      <c r="A1353" s="10">
        <v>1352</v>
      </c>
      <c r="B1353" s="32" t="s">
        <v>12</v>
      </c>
      <c r="C1353" s="32" t="s">
        <v>4546</v>
      </c>
      <c r="D1353" s="32" t="s">
        <v>4545</v>
      </c>
      <c r="E1353" s="32" t="s">
        <v>4547</v>
      </c>
      <c r="F1353" s="4">
        <v>315</v>
      </c>
      <c r="G1353" s="10" t="str">
        <f t="shared" si="129"/>
        <v xml:space="preserve">2024/12 </v>
      </c>
      <c r="H1353" s="10">
        <f t="shared" si="126"/>
        <v>910</v>
      </c>
      <c r="J1353" t="s">
        <v>2930</v>
      </c>
      <c r="K1353" t="s">
        <v>2781</v>
      </c>
      <c r="L1353" t="s">
        <v>2931</v>
      </c>
      <c r="M1353" s="8">
        <v>459</v>
      </c>
      <c r="N1353" s="12">
        <f t="shared" si="127"/>
        <v>22.95</v>
      </c>
      <c r="O1353" t="str">
        <f t="shared" si="130"/>
        <v xml:space="preserve">2024/01 </v>
      </c>
      <c r="P1353">
        <f t="shared" si="131"/>
        <v>80</v>
      </c>
      <c r="Q1353" t="str">
        <f>VLOOKUP(J1353,'구매현황_2301-2603'!$E$2:$I$1312,5,0)</f>
        <v>Fiberwit Link Communication Co.,LTD</v>
      </c>
      <c r="R1353">
        <f>VLOOKUP(Q1353,리드타임!$B$3:$D$10,3,0)</f>
        <v>60</v>
      </c>
      <c r="S1353">
        <f t="shared" si="128"/>
        <v>68.849999999999994</v>
      </c>
    </row>
    <row r="1354" spans="1:19" ht="15.75">
      <c r="A1354" s="10">
        <v>1353</v>
      </c>
      <c r="B1354" s="32" t="s">
        <v>12</v>
      </c>
      <c r="C1354" s="32" t="s">
        <v>4554</v>
      </c>
      <c r="D1354" s="32" t="s">
        <v>4553</v>
      </c>
      <c r="E1354" s="32" t="s">
        <v>4555</v>
      </c>
      <c r="F1354" s="4">
        <v>2759</v>
      </c>
      <c r="G1354" s="10" t="str">
        <f t="shared" si="129"/>
        <v xml:space="preserve">2024/05 </v>
      </c>
      <c r="H1354" s="10">
        <f t="shared" si="126"/>
        <v>2759</v>
      </c>
      <c r="J1354" t="s">
        <v>2932</v>
      </c>
      <c r="K1354" t="s">
        <v>2781</v>
      </c>
      <c r="L1354" t="s">
        <v>2933</v>
      </c>
      <c r="M1354" s="8">
        <v>308</v>
      </c>
      <c r="N1354" s="12">
        <f t="shared" si="127"/>
        <v>15.4</v>
      </c>
      <c r="O1354" t="str">
        <f t="shared" si="130"/>
        <v xml:space="preserve">2024/02 </v>
      </c>
      <c r="P1354">
        <f t="shared" si="131"/>
        <v>65</v>
      </c>
      <c r="Q1354" t="str">
        <f>VLOOKUP(J1354,'구매현황_2301-2603'!$E$2:$I$1312,5,0)</f>
        <v>Fiberwit Link Communication Co.,LTD</v>
      </c>
      <c r="R1354">
        <f>VLOOKUP(Q1354,리드타임!$B$3:$D$10,3,0)</f>
        <v>60</v>
      </c>
      <c r="S1354">
        <f t="shared" si="128"/>
        <v>46.2</v>
      </c>
    </row>
    <row r="1355" spans="1:19" ht="15.75">
      <c r="A1355" s="10">
        <v>1354</v>
      </c>
      <c r="B1355" s="32" t="s">
        <v>12</v>
      </c>
      <c r="C1355" s="32" t="s">
        <v>4559</v>
      </c>
      <c r="D1355" s="32" t="s">
        <v>4558</v>
      </c>
      <c r="E1355" s="32" t="s">
        <v>4560</v>
      </c>
      <c r="F1355" s="4">
        <v>105</v>
      </c>
      <c r="G1355" s="10" t="str">
        <f t="shared" si="129"/>
        <v xml:space="preserve">2024/01 </v>
      </c>
      <c r="H1355" s="10">
        <f t="shared" si="126"/>
        <v>105</v>
      </c>
      <c r="J1355" t="s">
        <v>2934</v>
      </c>
      <c r="K1355" t="s">
        <v>2781</v>
      </c>
      <c r="L1355" t="s">
        <v>2935</v>
      </c>
      <c r="M1355" s="8">
        <v>188</v>
      </c>
      <c r="N1355" s="12">
        <f t="shared" si="127"/>
        <v>9.4</v>
      </c>
      <c r="O1355" t="str">
        <f t="shared" si="130"/>
        <v xml:space="preserve">2024/01 </v>
      </c>
      <c r="P1355">
        <f t="shared" si="131"/>
        <v>75</v>
      </c>
      <c r="Q1355" t="str">
        <f>VLOOKUP(J1355,'구매현황_2301-2603'!$E$2:$I$1312,5,0)</f>
        <v>Fiberwit Link Communication Co.,LTD</v>
      </c>
      <c r="R1355">
        <f>VLOOKUP(Q1355,리드타임!$B$3:$D$10,3,0)</f>
        <v>60</v>
      </c>
      <c r="S1355">
        <f t="shared" si="128"/>
        <v>28.200000000000003</v>
      </c>
    </row>
    <row r="1356" spans="1:19" ht="15.75">
      <c r="A1356" s="10">
        <v>1355</v>
      </c>
      <c r="B1356" s="32" t="s">
        <v>12</v>
      </c>
      <c r="C1356" s="32" t="s">
        <v>4569</v>
      </c>
      <c r="D1356" s="32" t="s">
        <v>4568</v>
      </c>
      <c r="E1356" s="32" t="s">
        <v>4570</v>
      </c>
      <c r="F1356" s="4">
        <v>93</v>
      </c>
      <c r="G1356" s="10" t="str">
        <f t="shared" si="129"/>
        <v xml:space="preserve">2025/12 </v>
      </c>
      <c r="H1356" s="10">
        <f t="shared" si="126"/>
        <v>635</v>
      </c>
      <c r="J1356" t="s">
        <v>3862</v>
      </c>
      <c r="K1356" t="s">
        <v>1426</v>
      </c>
      <c r="L1356" t="s">
        <v>3863</v>
      </c>
      <c r="M1356" s="8">
        <v>351</v>
      </c>
      <c r="N1356" s="12">
        <f t="shared" si="127"/>
        <v>17.55</v>
      </c>
      <c r="O1356" t="str">
        <f t="shared" si="130"/>
        <v xml:space="preserve">2024/01 </v>
      </c>
      <c r="P1356">
        <f t="shared" si="131"/>
        <v>100</v>
      </c>
      <c r="Q1356" t="str">
        <f>VLOOKUP(J1356,'구매현황_2301-2603'!$E$2:$I$1312,5,0)</f>
        <v>Fiberwit Link Communication Co.,LTD</v>
      </c>
      <c r="R1356">
        <f>VLOOKUP(Q1356,리드타임!$B$3:$D$10,3,0)</f>
        <v>60</v>
      </c>
      <c r="S1356">
        <f t="shared" si="128"/>
        <v>52.650000000000006</v>
      </c>
    </row>
    <row r="1357" spans="1:19" ht="15.75">
      <c r="A1357" s="10">
        <v>1356</v>
      </c>
      <c r="B1357" s="32" t="s">
        <v>12</v>
      </c>
      <c r="C1357" s="32" t="s">
        <v>4576</v>
      </c>
      <c r="D1357" s="32" t="s">
        <v>4575</v>
      </c>
      <c r="E1357" s="32" t="s">
        <v>4577</v>
      </c>
      <c r="F1357" s="4">
        <v>476</v>
      </c>
      <c r="G1357" s="10" t="str">
        <f t="shared" si="129"/>
        <v xml:space="preserve">2025/12 </v>
      </c>
      <c r="H1357" s="10">
        <f t="shared" si="126"/>
        <v>1285</v>
      </c>
      <c r="J1357" t="s">
        <v>3864</v>
      </c>
      <c r="K1357" t="s">
        <v>1426</v>
      </c>
      <c r="L1357" t="s">
        <v>3865</v>
      </c>
      <c r="M1357" s="8">
        <v>481</v>
      </c>
      <c r="N1357" s="12">
        <f t="shared" si="127"/>
        <v>24.05</v>
      </c>
      <c r="O1357" t="str">
        <f t="shared" si="130"/>
        <v xml:space="preserve">2024/11 </v>
      </c>
      <c r="P1357">
        <f t="shared" si="131"/>
        <v>202</v>
      </c>
      <c r="Q1357" t="e">
        <f>VLOOKUP(J1357,'구매현황_2301-2603'!$E$2:$I$1312,5,0)</f>
        <v>#N/A</v>
      </c>
      <c r="R1357" t="e">
        <f>VLOOKUP(Q1357,리드타임!$B$3:$D$10,3,0)</f>
        <v>#N/A</v>
      </c>
      <c r="S1357">
        <f t="shared" si="128"/>
        <v>108.22500000000001</v>
      </c>
    </row>
    <row r="1358" spans="1:19" ht="15.75">
      <c r="A1358" s="10">
        <v>1357</v>
      </c>
      <c r="B1358" s="32" t="s">
        <v>12</v>
      </c>
      <c r="C1358" s="32" t="s">
        <v>4581</v>
      </c>
      <c r="D1358" s="32" t="s">
        <v>4580</v>
      </c>
      <c r="E1358" s="32" t="s">
        <v>4582</v>
      </c>
      <c r="F1358" s="4">
        <v>100</v>
      </c>
      <c r="G1358" s="10" t="str">
        <f t="shared" si="129"/>
        <v xml:space="preserve">2025/12 </v>
      </c>
      <c r="H1358" s="10">
        <f t="shared" si="126"/>
        <v>501</v>
      </c>
      <c r="J1358" t="s">
        <v>3866</v>
      </c>
      <c r="K1358" t="s">
        <v>1426</v>
      </c>
      <c r="L1358" t="s">
        <v>3867</v>
      </c>
      <c r="M1358" s="8">
        <v>2818</v>
      </c>
      <c r="N1358" s="12">
        <f t="shared" si="127"/>
        <v>140.9</v>
      </c>
      <c r="O1358" t="str">
        <f t="shared" si="130"/>
        <v xml:space="preserve">2024/07 </v>
      </c>
      <c r="P1358">
        <f t="shared" si="131"/>
        <v>450</v>
      </c>
      <c r="Q1358" t="str">
        <f>VLOOKUP(J1358,'구매현황_2301-2603'!$E$2:$I$1312,5,0)</f>
        <v>Fiberwit Link Communication Co.,LTD</v>
      </c>
      <c r="R1358">
        <f>VLOOKUP(Q1358,리드타임!$B$3:$D$10,3,0)</f>
        <v>60</v>
      </c>
      <c r="S1358">
        <f t="shared" si="128"/>
        <v>422.7</v>
      </c>
    </row>
    <row r="1359" spans="1:19" ht="15.75">
      <c r="A1359" s="10">
        <v>1358</v>
      </c>
      <c r="B1359" s="32" t="s">
        <v>12</v>
      </c>
      <c r="C1359" s="32" t="s">
        <v>4586</v>
      </c>
      <c r="D1359" s="32" t="s">
        <v>4585</v>
      </c>
      <c r="E1359" s="32" t="s">
        <v>6131</v>
      </c>
      <c r="F1359" s="4">
        <v>21</v>
      </c>
      <c r="G1359" s="10" t="str">
        <f t="shared" si="129"/>
        <v xml:space="preserve">2024/10 </v>
      </c>
      <c r="H1359" s="10">
        <f t="shared" si="126"/>
        <v>303</v>
      </c>
      <c r="J1359" t="s">
        <v>3868</v>
      </c>
      <c r="K1359" t="s">
        <v>1426</v>
      </c>
      <c r="L1359" t="s">
        <v>3869</v>
      </c>
      <c r="M1359" s="8">
        <v>72</v>
      </c>
      <c r="N1359" s="12">
        <f t="shared" si="127"/>
        <v>3.6</v>
      </c>
      <c r="O1359" t="str">
        <f t="shared" si="130"/>
        <v xml:space="preserve">2024/04 </v>
      </c>
      <c r="P1359">
        <f t="shared" si="131"/>
        <v>29</v>
      </c>
      <c r="Q1359" t="e">
        <f>VLOOKUP(J1359,'구매현황_2301-2603'!$E$2:$I$1312,5,0)</f>
        <v>#N/A</v>
      </c>
      <c r="R1359" t="e">
        <f>VLOOKUP(Q1359,리드타임!$B$3:$D$10,3,0)</f>
        <v>#N/A</v>
      </c>
      <c r="S1359">
        <f t="shared" si="128"/>
        <v>16.2</v>
      </c>
    </row>
    <row r="1360" spans="1:19" ht="15.75">
      <c r="A1360" s="10">
        <v>1359</v>
      </c>
      <c r="B1360" s="32" t="s">
        <v>12</v>
      </c>
      <c r="C1360" s="32" t="s">
        <v>4597</v>
      </c>
      <c r="D1360" s="32" t="s">
        <v>4594</v>
      </c>
      <c r="E1360" s="32" t="s">
        <v>4598</v>
      </c>
      <c r="F1360" s="4">
        <v>401</v>
      </c>
      <c r="G1360" s="10" t="str">
        <f t="shared" si="129"/>
        <v xml:space="preserve">2024/01 </v>
      </c>
      <c r="H1360" s="10">
        <f t="shared" si="126"/>
        <v>940</v>
      </c>
      <c r="J1360" t="s">
        <v>3870</v>
      </c>
      <c r="K1360" t="s">
        <v>1426</v>
      </c>
      <c r="L1360" t="s">
        <v>3871</v>
      </c>
      <c r="M1360" s="8">
        <v>4791</v>
      </c>
      <c r="N1360" s="12">
        <f t="shared" si="127"/>
        <v>239.55</v>
      </c>
      <c r="O1360" t="str">
        <f t="shared" si="130"/>
        <v xml:space="preserve">2024/08 </v>
      </c>
      <c r="P1360">
        <f t="shared" si="131"/>
        <v>490</v>
      </c>
      <c r="Q1360" t="str">
        <f>VLOOKUP(J1360,'구매현황_2301-2603'!$E$2:$I$1312,5,0)</f>
        <v>Fiberwit Link Communication Co.,LTD</v>
      </c>
      <c r="R1360">
        <f>VLOOKUP(Q1360,리드타임!$B$3:$D$10,3,0)</f>
        <v>60</v>
      </c>
      <c r="S1360">
        <f t="shared" si="128"/>
        <v>718.65000000000009</v>
      </c>
    </row>
    <row r="1361" spans="1:19" ht="15.75">
      <c r="A1361" s="10">
        <v>1360</v>
      </c>
      <c r="B1361" s="32" t="s">
        <v>12</v>
      </c>
      <c r="C1361" s="32" t="s">
        <v>4603</v>
      </c>
      <c r="D1361" s="32" t="s">
        <v>4602</v>
      </c>
      <c r="E1361" s="32" t="s">
        <v>4604</v>
      </c>
      <c r="F1361" s="4">
        <v>214</v>
      </c>
      <c r="G1361" s="10" t="str">
        <f t="shared" si="129"/>
        <v xml:space="preserve">2025/12 </v>
      </c>
      <c r="H1361" s="10">
        <f t="shared" si="126"/>
        <v>2947</v>
      </c>
      <c r="J1361" t="s">
        <v>3872</v>
      </c>
      <c r="K1361" t="s">
        <v>1426</v>
      </c>
      <c r="L1361" t="s">
        <v>3873</v>
      </c>
      <c r="M1361" s="8">
        <v>23336</v>
      </c>
      <c r="N1361" s="12">
        <f t="shared" si="127"/>
        <v>1166.8</v>
      </c>
      <c r="O1361" t="str">
        <f t="shared" si="130"/>
        <v xml:space="preserve">2026/02 </v>
      </c>
      <c r="P1361">
        <f t="shared" si="131"/>
        <v>4200</v>
      </c>
      <c r="Q1361" t="str">
        <f>VLOOKUP(J1361,'구매현황_2301-2603'!$E$2:$I$1312,5,0)</f>
        <v>Fiberwit Link Communication Co.,LTD</v>
      </c>
      <c r="R1361">
        <f>VLOOKUP(Q1361,리드타임!$B$3:$D$10,3,0)</f>
        <v>60</v>
      </c>
      <c r="S1361">
        <f t="shared" si="128"/>
        <v>3500.3999999999996</v>
      </c>
    </row>
    <row r="1362" spans="1:19" ht="15.75">
      <c r="A1362" s="10">
        <v>1361</v>
      </c>
      <c r="B1362" s="32" t="s">
        <v>12</v>
      </c>
      <c r="C1362" s="32" t="s">
        <v>4609</v>
      </c>
      <c r="D1362" s="32" t="s">
        <v>4608</v>
      </c>
      <c r="E1362" s="32" t="s">
        <v>4610</v>
      </c>
      <c r="F1362" s="4">
        <v>165</v>
      </c>
      <c r="G1362" s="10" t="str">
        <f t="shared" si="129"/>
        <v xml:space="preserve">2025/12 </v>
      </c>
      <c r="H1362" s="10">
        <f t="shared" si="126"/>
        <v>2270</v>
      </c>
      <c r="J1362" t="s">
        <v>3874</v>
      </c>
      <c r="K1362" t="s">
        <v>1426</v>
      </c>
      <c r="L1362" t="s">
        <v>3875</v>
      </c>
      <c r="M1362" s="8">
        <v>191</v>
      </c>
      <c r="N1362" s="12">
        <f t="shared" si="127"/>
        <v>9.5500000000000007</v>
      </c>
      <c r="O1362" t="str">
        <f t="shared" si="130"/>
        <v xml:space="preserve">2024/01 </v>
      </c>
      <c r="P1362">
        <f t="shared" si="131"/>
        <v>60</v>
      </c>
      <c r="Q1362" t="str">
        <f>VLOOKUP(J1362,'구매현황_2301-2603'!$E$2:$I$1312,5,0)</f>
        <v>Fiberwit Link Communication Co.,LTD</v>
      </c>
      <c r="R1362">
        <f>VLOOKUP(Q1362,리드타임!$B$3:$D$10,3,0)</f>
        <v>60</v>
      </c>
      <c r="S1362">
        <f t="shared" si="128"/>
        <v>28.650000000000002</v>
      </c>
    </row>
    <row r="1363" spans="1:19" ht="15.75">
      <c r="A1363" s="10">
        <v>1362</v>
      </c>
      <c r="B1363" s="32" t="s">
        <v>12</v>
      </c>
      <c r="C1363" s="32" t="s">
        <v>4615</v>
      </c>
      <c r="D1363" s="32" t="s">
        <v>4614</v>
      </c>
      <c r="E1363" s="32" t="s">
        <v>4616</v>
      </c>
      <c r="F1363" s="4">
        <v>80</v>
      </c>
      <c r="G1363" s="10" t="str">
        <f t="shared" si="129"/>
        <v xml:space="preserve">2025/12 </v>
      </c>
      <c r="H1363" s="10">
        <f t="shared" si="126"/>
        <v>2003</v>
      </c>
      <c r="J1363" t="s">
        <v>3876</v>
      </c>
      <c r="K1363" t="s">
        <v>1433</v>
      </c>
      <c r="L1363" t="s">
        <v>3877</v>
      </c>
      <c r="M1363" s="8">
        <v>9322</v>
      </c>
      <c r="N1363" s="12">
        <f t="shared" si="127"/>
        <v>466.1</v>
      </c>
      <c r="O1363" t="str">
        <f t="shared" si="130"/>
        <v xml:space="preserve">2024/10 </v>
      </c>
      <c r="P1363">
        <f t="shared" si="131"/>
        <v>685</v>
      </c>
      <c r="Q1363" t="str">
        <f>VLOOKUP(J1363,'구매현황_2301-2603'!$E$2:$I$1312,5,0)</f>
        <v>Fiberwit Link Communication Co.,LTD</v>
      </c>
      <c r="R1363">
        <f>VLOOKUP(Q1363,리드타임!$B$3:$D$10,3,0)</f>
        <v>60</v>
      </c>
      <c r="S1363">
        <f t="shared" si="128"/>
        <v>1398.3</v>
      </c>
    </row>
    <row r="1364" spans="1:19" ht="15.75">
      <c r="A1364" s="10">
        <v>1363</v>
      </c>
      <c r="B1364" s="32" t="s">
        <v>12</v>
      </c>
      <c r="C1364" s="32" t="s">
        <v>4621</v>
      </c>
      <c r="D1364" s="32" t="s">
        <v>4620</v>
      </c>
      <c r="E1364" s="32" t="s">
        <v>4622</v>
      </c>
      <c r="F1364" s="4">
        <v>180</v>
      </c>
      <c r="G1364" s="10" t="str">
        <f t="shared" si="129"/>
        <v xml:space="preserve">2024/07 </v>
      </c>
      <c r="H1364" s="10">
        <f t="shared" si="126"/>
        <v>4453</v>
      </c>
      <c r="J1364" t="s">
        <v>3878</v>
      </c>
      <c r="K1364" t="s">
        <v>1433</v>
      </c>
      <c r="L1364" t="s">
        <v>3879</v>
      </c>
      <c r="M1364" s="8">
        <v>2357</v>
      </c>
      <c r="N1364" s="12">
        <f t="shared" si="127"/>
        <v>117.85</v>
      </c>
      <c r="O1364" t="str">
        <f t="shared" si="130"/>
        <v xml:space="preserve">2024/07 </v>
      </c>
      <c r="P1364">
        <f t="shared" si="131"/>
        <v>355</v>
      </c>
      <c r="Q1364" t="str">
        <f>VLOOKUP(J1364,'구매현황_2301-2603'!$E$2:$I$1312,5,0)</f>
        <v>Fiberwit Link Communication Co.,LTD</v>
      </c>
      <c r="R1364">
        <f>VLOOKUP(Q1364,리드타임!$B$3:$D$10,3,0)</f>
        <v>60</v>
      </c>
      <c r="S1364">
        <f t="shared" si="128"/>
        <v>353.55</v>
      </c>
    </row>
    <row r="1365" spans="1:19" ht="15.75">
      <c r="A1365" s="10">
        <v>1364</v>
      </c>
      <c r="B1365" s="32" t="s">
        <v>12</v>
      </c>
      <c r="C1365" s="32" t="s">
        <v>4634</v>
      </c>
      <c r="D1365" s="32" t="s">
        <v>4632</v>
      </c>
      <c r="E1365" s="32" t="s">
        <v>4635</v>
      </c>
      <c r="F1365" s="4">
        <v>200</v>
      </c>
      <c r="G1365" s="10" t="str">
        <f t="shared" si="129"/>
        <v xml:space="preserve">2024/08 </v>
      </c>
      <c r="H1365" s="10">
        <f t="shared" si="126"/>
        <v>2355</v>
      </c>
      <c r="J1365" t="s">
        <v>3880</v>
      </c>
      <c r="K1365" t="s">
        <v>1433</v>
      </c>
      <c r="L1365" t="s">
        <v>3881</v>
      </c>
      <c r="M1365" s="8">
        <v>94359</v>
      </c>
      <c r="N1365" s="12">
        <f t="shared" si="127"/>
        <v>4717.95</v>
      </c>
      <c r="O1365" t="str">
        <f t="shared" si="130"/>
        <v xml:space="preserve">2024/01 </v>
      </c>
      <c r="P1365">
        <f t="shared" si="131"/>
        <v>10760</v>
      </c>
      <c r="Q1365" t="str">
        <f>VLOOKUP(J1365,'구매현황_2301-2603'!$E$2:$I$1312,5,0)</f>
        <v>Fiberwit Link Communication Co.,LTD</v>
      </c>
      <c r="R1365">
        <f>VLOOKUP(Q1365,리드타임!$B$3:$D$10,3,0)</f>
        <v>60</v>
      </c>
      <c r="S1365">
        <f t="shared" si="128"/>
        <v>14153.849999999999</v>
      </c>
    </row>
    <row r="1366" spans="1:19" ht="15.75">
      <c r="A1366" s="10">
        <v>1365</v>
      </c>
      <c r="B1366" s="3" t="s">
        <v>13</v>
      </c>
      <c r="C1366" s="2" t="s">
        <v>51</v>
      </c>
      <c r="D1366" s="2" t="s">
        <v>50</v>
      </c>
      <c r="E1366" s="2" t="s">
        <v>52</v>
      </c>
      <c r="F1366" s="4">
        <v>110</v>
      </c>
      <c r="G1366" s="10" t="str">
        <f t="shared" si="129"/>
        <v xml:space="preserve">2024/01 </v>
      </c>
      <c r="H1366" s="10">
        <f t="shared" si="126"/>
        <v>110</v>
      </c>
      <c r="J1366" t="s">
        <v>3882</v>
      </c>
      <c r="K1366" t="s">
        <v>1433</v>
      </c>
      <c r="L1366" t="s">
        <v>3883</v>
      </c>
      <c r="M1366" s="8">
        <v>315</v>
      </c>
      <c r="N1366" s="12">
        <f t="shared" si="127"/>
        <v>15.75</v>
      </c>
      <c r="O1366" t="str">
        <f t="shared" si="130"/>
        <v xml:space="preserve">2024/04 </v>
      </c>
      <c r="P1366">
        <f t="shared" si="131"/>
        <v>77</v>
      </c>
      <c r="Q1366" t="str">
        <f>VLOOKUP(J1366,'구매현황_2301-2603'!$E$2:$I$1312,5,0)</f>
        <v>Fiberwit Link Communication Co.,LTD</v>
      </c>
      <c r="R1366">
        <f>VLOOKUP(Q1366,리드타임!$B$3:$D$10,3,0)</f>
        <v>60</v>
      </c>
      <c r="S1366">
        <f t="shared" si="128"/>
        <v>47.25</v>
      </c>
    </row>
    <row r="1367" spans="1:19" ht="15.75">
      <c r="A1367" s="10">
        <v>1366</v>
      </c>
      <c r="B1367" s="3" t="s">
        <v>13</v>
      </c>
      <c r="C1367" s="2" t="s">
        <v>53</v>
      </c>
      <c r="D1367" s="2" t="s">
        <v>50</v>
      </c>
      <c r="E1367" s="2" t="s">
        <v>54</v>
      </c>
      <c r="F1367" s="4">
        <v>100</v>
      </c>
      <c r="G1367" s="10" t="str">
        <f t="shared" si="129"/>
        <v xml:space="preserve">2024/01 </v>
      </c>
      <c r="H1367" s="10">
        <f t="shared" si="126"/>
        <v>100</v>
      </c>
      <c r="J1367" t="s">
        <v>3884</v>
      </c>
      <c r="K1367" t="s">
        <v>1433</v>
      </c>
      <c r="L1367" t="s">
        <v>3885</v>
      </c>
      <c r="M1367" s="8">
        <v>159</v>
      </c>
      <c r="N1367" s="12">
        <f t="shared" si="127"/>
        <v>7.95</v>
      </c>
      <c r="O1367" t="str">
        <f t="shared" si="130"/>
        <v xml:space="preserve">2024/01 </v>
      </c>
      <c r="P1367">
        <f t="shared" si="131"/>
        <v>80</v>
      </c>
      <c r="Q1367" t="str">
        <f>VLOOKUP(J1367,'구매현황_2301-2603'!$E$2:$I$1312,5,0)</f>
        <v>Fiberwit Link Communication Co.,LTD</v>
      </c>
      <c r="R1367">
        <f>VLOOKUP(Q1367,리드타임!$B$3:$D$10,3,0)</f>
        <v>60</v>
      </c>
      <c r="S1367">
        <f t="shared" si="128"/>
        <v>23.85</v>
      </c>
    </row>
    <row r="1368" spans="1:19" ht="15.75">
      <c r="A1368" s="10">
        <v>1367</v>
      </c>
      <c r="B1368" s="3" t="s">
        <v>13</v>
      </c>
      <c r="C1368" s="2" t="s">
        <v>55</v>
      </c>
      <c r="D1368" s="2" t="s">
        <v>50</v>
      </c>
      <c r="E1368" s="2" t="s">
        <v>56</v>
      </c>
      <c r="F1368" s="4">
        <v>30</v>
      </c>
      <c r="G1368" s="10" t="str">
        <f t="shared" si="129"/>
        <v xml:space="preserve">2024/01 </v>
      </c>
      <c r="H1368" s="10">
        <f t="shared" si="126"/>
        <v>330</v>
      </c>
      <c r="J1368" t="s">
        <v>3886</v>
      </c>
      <c r="K1368" t="s">
        <v>1433</v>
      </c>
      <c r="L1368" t="s">
        <v>3887</v>
      </c>
      <c r="M1368" s="8">
        <v>12845</v>
      </c>
      <c r="N1368" s="12">
        <f t="shared" si="127"/>
        <v>642.25</v>
      </c>
      <c r="O1368" t="str">
        <f t="shared" si="130"/>
        <v xml:space="preserve">2026/02 </v>
      </c>
      <c r="P1368">
        <f t="shared" si="131"/>
        <v>2570</v>
      </c>
      <c r="Q1368" t="str">
        <f>VLOOKUP(J1368,'구매현황_2301-2603'!$E$2:$I$1312,5,0)</f>
        <v>Fiberwit Link Communication Co.,LTD</v>
      </c>
      <c r="R1368">
        <f>VLOOKUP(Q1368,리드타임!$B$3:$D$10,3,0)</f>
        <v>60</v>
      </c>
      <c r="S1368">
        <f t="shared" si="128"/>
        <v>1926.7499999999998</v>
      </c>
    </row>
    <row r="1369" spans="1:19" ht="15.75">
      <c r="A1369" s="10">
        <v>1368</v>
      </c>
      <c r="B1369" s="3" t="s">
        <v>13</v>
      </c>
      <c r="C1369" s="2" t="s">
        <v>60</v>
      </c>
      <c r="D1369" s="2" t="s">
        <v>59</v>
      </c>
      <c r="E1369" s="2" t="s">
        <v>52</v>
      </c>
      <c r="F1369" s="4">
        <v>30</v>
      </c>
      <c r="G1369" s="10" t="str">
        <f t="shared" si="129"/>
        <v xml:space="preserve">2024/01 </v>
      </c>
      <c r="H1369" s="10">
        <f t="shared" si="126"/>
        <v>110</v>
      </c>
      <c r="J1369" t="s">
        <v>3888</v>
      </c>
      <c r="K1369" t="s">
        <v>1433</v>
      </c>
      <c r="L1369" t="s">
        <v>3889</v>
      </c>
      <c r="M1369" s="8">
        <v>75287</v>
      </c>
      <c r="N1369" s="12">
        <f t="shared" si="127"/>
        <v>3764.35</v>
      </c>
      <c r="O1369" t="str">
        <f t="shared" si="130"/>
        <v xml:space="preserve">2024/01 </v>
      </c>
      <c r="P1369">
        <f t="shared" si="131"/>
        <v>6792</v>
      </c>
      <c r="Q1369" t="str">
        <f>VLOOKUP(J1369,'구매현황_2301-2603'!$E$2:$I$1312,5,0)</f>
        <v>Fiberwit Link Communication Co.,LTD</v>
      </c>
      <c r="R1369">
        <f>VLOOKUP(Q1369,리드타임!$B$3:$D$10,3,0)</f>
        <v>60</v>
      </c>
      <c r="S1369">
        <f t="shared" si="128"/>
        <v>11293.05</v>
      </c>
    </row>
    <row r="1370" spans="1:19" ht="15.75">
      <c r="A1370" s="10">
        <v>1369</v>
      </c>
      <c r="B1370" s="3" t="s">
        <v>13</v>
      </c>
      <c r="C1370" s="2" t="s">
        <v>72</v>
      </c>
      <c r="D1370" s="2" t="s">
        <v>69</v>
      </c>
      <c r="E1370" s="2" t="s">
        <v>73</v>
      </c>
      <c r="F1370" s="4">
        <v>120</v>
      </c>
      <c r="G1370" s="10" t="str">
        <f t="shared" si="129"/>
        <v xml:space="preserve">2024/01 </v>
      </c>
      <c r="H1370" s="10">
        <f t="shared" si="126"/>
        <v>200</v>
      </c>
      <c r="J1370" t="s">
        <v>3890</v>
      </c>
      <c r="K1370" t="s">
        <v>1433</v>
      </c>
      <c r="L1370" t="s">
        <v>3891</v>
      </c>
      <c r="M1370" s="8">
        <v>1295</v>
      </c>
      <c r="N1370" s="12">
        <f t="shared" si="127"/>
        <v>64.75</v>
      </c>
      <c r="O1370" t="str">
        <f t="shared" si="130"/>
        <v xml:space="preserve">2024/01 </v>
      </c>
      <c r="P1370">
        <f t="shared" si="131"/>
        <v>300</v>
      </c>
      <c r="Q1370" t="str">
        <f>VLOOKUP(J1370,'구매현황_2301-2603'!$E$2:$I$1312,5,0)</f>
        <v>Fiberwit Link Communication Co.,LTD</v>
      </c>
      <c r="R1370">
        <f>VLOOKUP(Q1370,리드타임!$B$3:$D$10,3,0)</f>
        <v>60</v>
      </c>
      <c r="S1370">
        <f t="shared" si="128"/>
        <v>194.25</v>
      </c>
    </row>
    <row r="1371" spans="1:19" ht="15.75">
      <c r="A1371" s="10">
        <v>1370</v>
      </c>
      <c r="B1371" s="3" t="s">
        <v>13</v>
      </c>
      <c r="C1371" s="2" t="s">
        <v>82</v>
      </c>
      <c r="D1371" s="2" t="s">
        <v>69</v>
      </c>
      <c r="E1371" s="2" t="s">
        <v>83</v>
      </c>
      <c r="F1371" s="4">
        <v>50</v>
      </c>
      <c r="G1371" s="10" t="str">
        <f t="shared" si="129"/>
        <v xml:space="preserve">2024/01 </v>
      </c>
      <c r="H1371" s="10">
        <f t="shared" si="126"/>
        <v>200</v>
      </c>
      <c r="J1371" t="s">
        <v>3892</v>
      </c>
      <c r="K1371" t="s">
        <v>1433</v>
      </c>
      <c r="L1371" t="s">
        <v>3893</v>
      </c>
      <c r="M1371" s="8">
        <v>10963</v>
      </c>
      <c r="N1371" s="12">
        <f t="shared" si="127"/>
        <v>548.15</v>
      </c>
      <c r="O1371" t="str">
        <f t="shared" si="130"/>
        <v xml:space="preserve">2026/03 </v>
      </c>
      <c r="P1371">
        <f t="shared" si="131"/>
        <v>1990</v>
      </c>
      <c r="Q1371" t="str">
        <f>VLOOKUP(J1371,'구매현황_2301-2603'!$E$2:$I$1312,5,0)</f>
        <v>Fiberwit Link Communication Co.,LTD</v>
      </c>
      <c r="R1371">
        <f>VLOOKUP(Q1371,리드타임!$B$3:$D$10,3,0)</f>
        <v>60</v>
      </c>
      <c r="S1371">
        <f t="shared" si="128"/>
        <v>1644.4499999999998</v>
      </c>
    </row>
    <row r="1372" spans="1:19" ht="15.75">
      <c r="A1372" s="10">
        <v>1371</v>
      </c>
      <c r="B1372" s="3" t="s">
        <v>13</v>
      </c>
      <c r="C1372" s="2" t="s">
        <v>97</v>
      </c>
      <c r="D1372" s="2" t="s">
        <v>96</v>
      </c>
      <c r="E1372" s="2" t="s">
        <v>56</v>
      </c>
      <c r="F1372" s="4">
        <v>30</v>
      </c>
      <c r="G1372" s="10" t="str">
        <f t="shared" si="129"/>
        <v xml:space="preserve">2024/01 </v>
      </c>
      <c r="H1372" s="10">
        <f t="shared" si="126"/>
        <v>30</v>
      </c>
      <c r="J1372" t="s">
        <v>3894</v>
      </c>
      <c r="K1372" t="s">
        <v>1433</v>
      </c>
      <c r="L1372" t="s">
        <v>3895</v>
      </c>
      <c r="M1372" s="8">
        <v>1655</v>
      </c>
      <c r="N1372" s="12">
        <f t="shared" si="127"/>
        <v>82.75</v>
      </c>
      <c r="O1372" t="str">
        <f t="shared" si="130"/>
        <v xml:space="preserve">2024/01 </v>
      </c>
      <c r="P1372">
        <f t="shared" si="131"/>
        <v>200</v>
      </c>
      <c r="Q1372" t="str">
        <f>VLOOKUP(J1372,'구매현황_2301-2603'!$E$2:$I$1312,5,0)</f>
        <v>Fiberwit Link Communication Co.,LTD</v>
      </c>
      <c r="R1372">
        <f>VLOOKUP(Q1372,리드타임!$B$3:$D$10,3,0)</f>
        <v>60</v>
      </c>
      <c r="S1372">
        <f t="shared" si="128"/>
        <v>248.25</v>
      </c>
    </row>
    <row r="1373" spans="1:19" ht="15.75">
      <c r="A1373" s="10">
        <v>1372</v>
      </c>
      <c r="B1373" s="3" t="s">
        <v>13</v>
      </c>
      <c r="C1373" s="2" t="s">
        <v>98</v>
      </c>
      <c r="D1373" s="2" t="s">
        <v>96</v>
      </c>
      <c r="E1373" s="2" t="s">
        <v>99</v>
      </c>
      <c r="F1373" s="4">
        <v>30</v>
      </c>
      <c r="G1373" s="10" t="str">
        <f t="shared" si="129"/>
        <v xml:space="preserve">2024/01 </v>
      </c>
      <c r="H1373" s="10">
        <f t="shared" si="126"/>
        <v>30</v>
      </c>
      <c r="J1373" t="s">
        <v>3896</v>
      </c>
      <c r="K1373" t="s">
        <v>1433</v>
      </c>
      <c r="L1373" t="s">
        <v>3897</v>
      </c>
      <c r="M1373" s="8">
        <v>680</v>
      </c>
      <c r="N1373" s="12">
        <f t="shared" si="127"/>
        <v>34</v>
      </c>
      <c r="O1373" t="str">
        <f t="shared" si="130"/>
        <v xml:space="preserve">2024/01 </v>
      </c>
      <c r="P1373">
        <f t="shared" si="131"/>
        <v>100</v>
      </c>
      <c r="Q1373" t="str">
        <f>VLOOKUP(J1373,'구매현황_2301-2603'!$E$2:$I$1312,5,0)</f>
        <v>Fiberwit Link Communication Co.,LTD</v>
      </c>
      <c r="R1373">
        <f>VLOOKUP(Q1373,리드타임!$B$3:$D$10,3,0)</f>
        <v>60</v>
      </c>
      <c r="S1373">
        <f t="shared" si="128"/>
        <v>102</v>
      </c>
    </row>
    <row r="1374" spans="1:19" ht="15.75">
      <c r="A1374" s="10">
        <v>1373</v>
      </c>
      <c r="B1374" s="3" t="s">
        <v>13</v>
      </c>
      <c r="C1374" s="2" t="s">
        <v>137</v>
      </c>
      <c r="D1374" s="2" t="s">
        <v>128</v>
      </c>
      <c r="E1374" s="2" t="s">
        <v>136</v>
      </c>
      <c r="F1374" s="4">
        <v>1</v>
      </c>
      <c r="G1374" s="10" t="str">
        <f t="shared" si="129"/>
        <v xml:space="preserve">2024/01 </v>
      </c>
      <c r="H1374" s="10">
        <f t="shared" si="126"/>
        <v>30</v>
      </c>
      <c r="J1374" t="s">
        <v>3898</v>
      </c>
      <c r="K1374" t="s">
        <v>1433</v>
      </c>
      <c r="L1374" t="s">
        <v>3899</v>
      </c>
      <c r="M1374" s="8">
        <v>419</v>
      </c>
      <c r="N1374" s="12">
        <f t="shared" si="127"/>
        <v>20.95</v>
      </c>
      <c r="O1374" t="str">
        <f t="shared" si="130"/>
        <v xml:space="preserve">2024/01 </v>
      </c>
      <c r="P1374">
        <f t="shared" si="131"/>
        <v>200</v>
      </c>
      <c r="Q1374" t="e">
        <f>VLOOKUP(J1374,'구매현황_2301-2603'!$E$2:$I$1312,5,0)</f>
        <v>#N/A</v>
      </c>
      <c r="R1374" t="e">
        <f>VLOOKUP(Q1374,리드타임!$B$3:$D$10,3,0)</f>
        <v>#N/A</v>
      </c>
      <c r="S1374">
        <f t="shared" si="128"/>
        <v>94.274999999999991</v>
      </c>
    </row>
    <row r="1375" spans="1:19" ht="15.75">
      <c r="A1375" s="10">
        <v>1374</v>
      </c>
      <c r="B1375" s="3" t="s">
        <v>13</v>
      </c>
      <c r="C1375" s="2" t="s">
        <v>165</v>
      </c>
      <c r="D1375" s="2" t="s">
        <v>96</v>
      </c>
      <c r="E1375" s="2" t="s">
        <v>52</v>
      </c>
      <c r="F1375" s="4">
        <v>10</v>
      </c>
      <c r="G1375" s="10" t="str">
        <f t="shared" si="129"/>
        <v xml:space="preserve">2024/01 </v>
      </c>
      <c r="H1375" s="10">
        <f t="shared" si="126"/>
        <v>90</v>
      </c>
      <c r="J1375" t="s">
        <v>3901</v>
      </c>
      <c r="K1375" t="s">
        <v>3900</v>
      </c>
      <c r="L1375" t="s">
        <v>2648</v>
      </c>
      <c r="M1375" s="8">
        <v>37</v>
      </c>
      <c r="N1375" s="12">
        <f t="shared" si="127"/>
        <v>1.85</v>
      </c>
      <c r="O1375" t="str">
        <f t="shared" si="130"/>
        <v xml:space="preserve">2024/01 </v>
      </c>
      <c r="P1375">
        <f t="shared" si="131"/>
        <v>20</v>
      </c>
      <c r="Q1375" t="e">
        <f>VLOOKUP(J1375,'구매현황_2301-2603'!$E$2:$I$1312,5,0)</f>
        <v>#N/A</v>
      </c>
      <c r="R1375" t="e">
        <f>VLOOKUP(Q1375,리드타임!$B$3:$D$10,3,0)</f>
        <v>#N/A</v>
      </c>
      <c r="S1375">
        <f t="shared" si="128"/>
        <v>8.3249999999999993</v>
      </c>
    </row>
    <row r="1376" spans="1:19" ht="15.75">
      <c r="A1376" s="10">
        <v>1375</v>
      </c>
      <c r="B1376" s="3" t="s">
        <v>13</v>
      </c>
      <c r="C1376" s="2" t="s">
        <v>178</v>
      </c>
      <c r="D1376" s="2" t="s">
        <v>128</v>
      </c>
      <c r="E1376" s="2" t="s">
        <v>179</v>
      </c>
      <c r="F1376" s="4">
        <v>50</v>
      </c>
      <c r="G1376" s="10" t="str">
        <f t="shared" si="129"/>
        <v xml:space="preserve">2024/01 </v>
      </c>
      <c r="H1376" s="10">
        <f t="shared" si="126"/>
        <v>50</v>
      </c>
      <c r="J1376" t="s">
        <v>3903</v>
      </c>
      <c r="K1376" t="s">
        <v>3902</v>
      </c>
      <c r="L1376" t="s">
        <v>2644</v>
      </c>
      <c r="M1376" s="8">
        <v>45</v>
      </c>
      <c r="N1376" s="12">
        <f t="shared" si="127"/>
        <v>2.25</v>
      </c>
      <c r="O1376" t="str">
        <f t="shared" si="130"/>
        <v xml:space="preserve">2024/01 </v>
      </c>
      <c r="P1376">
        <f t="shared" si="131"/>
        <v>25</v>
      </c>
      <c r="Q1376" t="e">
        <f>VLOOKUP(J1376,'구매현황_2301-2603'!$E$2:$I$1312,5,0)</f>
        <v>#N/A</v>
      </c>
      <c r="R1376" t="e">
        <f>VLOOKUP(Q1376,리드타임!$B$3:$D$10,3,0)</f>
        <v>#N/A</v>
      </c>
      <c r="S1376">
        <f t="shared" si="128"/>
        <v>10.125</v>
      </c>
    </row>
    <row r="1377" spans="1:19" ht="15.75">
      <c r="A1377" s="10">
        <v>1376</v>
      </c>
      <c r="B1377" s="3" t="s">
        <v>13</v>
      </c>
      <c r="C1377" s="2" t="s">
        <v>181</v>
      </c>
      <c r="D1377" s="2" t="s">
        <v>140</v>
      </c>
      <c r="E1377" s="2" t="s">
        <v>179</v>
      </c>
      <c r="F1377" s="4">
        <v>50</v>
      </c>
      <c r="G1377" s="10" t="str">
        <f t="shared" si="129"/>
        <v xml:space="preserve">2024/01 </v>
      </c>
      <c r="H1377" s="10">
        <f t="shared" si="126"/>
        <v>100</v>
      </c>
      <c r="J1377" t="s">
        <v>3904</v>
      </c>
      <c r="K1377" t="s">
        <v>3900</v>
      </c>
      <c r="L1377" t="s">
        <v>2644</v>
      </c>
      <c r="M1377" s="8">
        <v>38</v>
      </c>
      <c r="N1377" s="12">
        <f t="shared" si="127"/>
        <v>1.9</v>
      </c>
      <c r="O1377" t="str">
        <f t="shared" si="130"/>
        <v xml:space="preserve">2024/01 </v>
      </c>
      <c r="P1377">
        <f t="shared" si="131"/>
        <v>16</v>
      </c>
      <c r="Q1377" t="e">
        <f>VLOOKUP(J1377,'구매현황_2301-2603'!$E$2:$I$1312,5,0)</f>
        <v>#N/A</v>
      </c>
      <c r="R1377" t="e">
        <f>VLOOKUP(Q1377,리드타임!$B$3:$D$10,3,0)</f>
        <v>#N/A</v>
      </c>
      <c r="S1377">
        <f t="shared" si="128"/>
        <v>8.5500000000000007</v>
      </c>
    </row>
    <row r="1378" spans="1:19" ht="15.75">
      <c r="A1378" s="10">
        <v>1377</v>
      </c>
      <c r="B1378" s="3" t="s">
        <v>13</v>
      </c>
      <c r="C1378" s="2" t="s">
        <v>182</v>
      </c>
      <c r="D1378" s="2" t="s">
        <v>96</v>
      </c>
      <c r="E1378" s="2" t="s">
        <v>58</v>
      </c>
      <c r="F1378" s="4">
        <v>20</v>
      </c>
      <c r="G1378" s="10" t="str">
        <f t="shared" si="129"/>
        <v xml:space="preserve">2024/01 </v>
      </c>
      <c r="H1378" s="10">
        <f t="shared" si="126"/>
        <v>30</v>
      </c>
      <c r="J1378" t="s">
        <v>3906</v>
      </c>
      <c r="K1378" t="s">
        <v>3905</v>
      </c>
      <c r="L1378" t="s">
        <v>2663</v>
      </c>
      <c r="M1378" s="8">
        <v>10</v>
      </c>
      <c r="N1378" s="12">
        <f t="shared" si="127"/>
        <v>0.5</v>
      </c>
      <c r="O1378" t="str">
        <f t="shared" si="130"/>
        <v xml:space="preserve">2024/01 </v>
      </c>
      <c r="P1378">
        <f t="shared" si="131"/>
        <v>10</v>
      </c>
      <c r="Q1378" t="e">
        <f>VLOOKUP(J1378,'구매현황_2301-2603'!$E$2:$I$1312,5,0)</f>
        <v>#N/A</v>
      </c>
      <c r="R1378" t="e">
        <f>VLOOKUP(Q1378,리드타임!$B$3:$D$10,3,0)</f>
        <v>#N/A</v>
      </c>
      <c r="S1378">
        <f t="shared" si="128"/>
        <v>2.25</v>
      </c>
    </row>
    <row r="1379" spans="1:19" ht="15.75">
      <c r="A1379" s="10">
        <v>1378</v>
      </c>
      <c r="B1379" s="3" t="s">
        <v>13</v>
      </c>
      <c r="C1379" s="2" t="s">
        <v>191</v>
      </c>
      <c r="D1379" s="2" t="s">
        <v>96</v>
      </c>
      <c r="E1379" s="2" t="s">
        <v>192</v>
      </c>
      <c r="F1379" s="4">
        <v>10</v>
      </c>
      <c r="G1379" s="10" t="str">
        <f t="shared" si="129"/>
        <v xml:space="preserve">2024/01 </v>
      </c>
      <c r="H1379" s="10">
        <f t="shared" si="126"/>
        <v>40</v>
      </c>
      <c r="J1379" t="s">
        <v>3907</v>
      </c>
      <c r="K1379" t="s">
        <v>1401</v>
      </c>
      <c r="L1379" t="s">
        <v>3793</v>
      </c>
      <c r="M1379" s="8">
        <v>10</v>
      </c>
      <c r="N1379" s="12">
        <f t="shared" si="127"/>
        <v>0.5</v>
      </c>
      <c r="O1379" t="str">
        <f t="shared" si="130"/>
        <v xml:space="preserve">2024/01 </v>
      </c>
      <c r="P1379">
        <f t="shared" si="131"/>
        <v>10</v>
      </c>
      <c r="Q1379" t="e">
        <f>VLOOKUP(J1379,'구매현황_2301-2603'!$E$2:$I$1312,5,0)</f>
        <v>#N/A</v>
      </c>
      <c r="R1379" t="e">
        <f>VLOOKUP(Q1379,리드타임!$B$3:$D$10,3,0)</f>
        <v>#N/A</v>
      </c>
      <c r="S1379">
        <f t="shared" si="128"/>
        <v>2.25</v>
      </c>
    </row>
    <row r="1380" spans="1:19" ht="15.75">
      <c r="A1380" s="10">
        <v>1379</v>
      </c>
      <c r="B1380" s="3" t="s">
        <v>13</v>
      </c>
      <c r="C1380" s="2" t="s">
        <v>202</v>
      </c>
      <c r="D1380" s="2" t="s">
        <v>147</v>
      </c>
      <c r="E1380" s="2" t="s">
        <v>172</v>
      </c>
      <c r="F1380" s="4">
        <v>50</v>
      </c>
      <c r="G1380" s="10" t="str">
        <f t="shared" si="129"/>
        <v xml:space="preserve">2024/01 </v>
      </c>
      <c r="H1380" s="10">
        <f t="shared" si="126"/>
        <v>100</v>
      </c>
      <c r="J1380" t="s">
        <v>3908</v>
      </c>
      <c r="K1380" t="s">
        <v>2762</v>
      </c>
      <c r="L1380" t="s">
        <v>1414</v>
      </c>
      <c r="M1380" s="8">
        <v>10</v>
      </c>
      <c r="N1380" s="12">
        <f t="shared" si="127"/>
        <v>0.5</v>
      </c>
      <c r="O1380" t="str">
        <f t="shared" si="130"/>
        <v xml:space="preserve">2024/01 </v>
      </c>
      <c r="P1380">
        <f t="shared" si="131"/>
        <v>10</v>
      </c>
      <c r="Q1380" t="e">
        <f>VLOOKUP(J1380,'구매현황_2301-2603'!$E$2:$I$1312,5,0)</f>
        <v>#N/A</v>
      </c>
      <c r="R1380" t="e">
        <f>VLOOKUP(Q1380,리드타임!$B$3:$D$10,3,0)</f>
        <v>#N/A</v>
      </c>
      <c r="S1380">
        <f t="shared" si="128"/>
        <v>2.25</v>
      </c>
    </row>
    <row r="1381" spans="1:19" ht="15.75">
      <c r="A1381" s="10">
        <v>1380</v>
      </c>
      <c r="B1381" s="3" t="s">
        <v>13</v>
      </c>
      <c r="C1381" s="2" t="s">
        <v>207</v>
      </c>
      <c r="D1381" s="2" t="s">
        <v>198</v>
      </c>
      <c r="E1381" s="2" t="s">
        <v>58</v>
      </c>
      <c r="F1381" s="4"/>
      <c r="G1381" s="10" t="e">
        <f t="shared" si="129"/>
        <v>#N/A</v>
      </c>
      <c r="H1381" s="10">
        <f t="shared" si="126"/>
        <v>0</v>
      </c>
      <c r="J1381" t="s">
        <v>3909</v>
      </c>
      <c r="K1381" t="s">
        <v>1401</v>
      </c>
      <c r="L1381" t="s">
        <v>3910</v>
      </c>
      <c r="M1381" s="8">
        <v>4</v>
      </c>
      <c r="N1381" s="12">
        <f t="shared" si="127"/>
        <v>0.2</v>
      </c>
      <c r="O1381" t="str">
        <f t="shared" si="130"/>
        <v xml:space="preserve">2024/01 </v>
      </c>
      <c r="P1381">
        <f t="shared" si="131"/>
        <v>4</v>
      </c>
      <c r="Q1381" t="e">
        <f>VLOOKUP(J1381,'구매현황_2301-2603'!$E$2:$I$1312,5,0)</f>
        <v>#N/A</v>
      </c>
      <c r="R1381" t="e">
        <f>VLOOKUP(Q1381,리드타임!$B$3:$D$10,3,0)</f>
        <v>#N/A</v>
      </c>
      <c r="S1381">
        <f t="shared" si="128"/>
        <v>0.9</v>
      </c>
    </row>
    <row r="1382" spans="1:19" ht="15.75">
      <c r="A1382" s="10">
        <v>1381</v>
      </c>
      <c r="B1382" s="3" t="s">
        <v>13</v>
      </c>
      <c r="C1382" s="2" t="s">
        <v>208</v>
      </c>
      <c r="D1382" s="2" t="s">
        <v>198</v>
      </c>
      <c r="E1382" s="2" t="s">
        <v>52</v>
      </c>
      <c r="F1382" s="4"/>
      <c r="G1382" s="10" t="e">
        <f t="shared" si="129"/>
        <v>#N/A</v>
      </c>
      <c r="H1382" s="10">
        <f t="shared" si="126"/>
        <v>0</v>
      </c>
      <c r="J1382" t="s">
        <v>3911</v>
      </c>
      <c r="K1382" t="s">
        <v>3900</v>
      </c>
      <c r="L1382" t="s">
        <v>2646</v>
      </c>
      <c r="M1382" s="8">
        <v>84</v>
      </c>
      <c r="N1382" s="12">
        <f t="shared" si="127"/>
        <v>4.2</v>
      </c>
      <c r="O1382" t="str">
        <f t="shared" si="130"/>
        <v xml:space="preserve">2024/01 </v>
      </c>
      <c r="P1382">
        <f t="shared" si="131"/>
        <v>45</v>
      </c>
      <c r="Q1382" t="e">
        <f>VLOOKUP(J1382,'구매현황_2301-2603'!$E$2:$I$1312,5,0)</f>
        <v>#N/A</v>
      </c>
      <c r="R1382" t="e">
        <f>VLOOKUP(Q1382,리드타임!$B$3:$D$10,3,0)</f>
        <v>#N/A</v>
      </c>
      <c r="S1382">
        <f t="shared" si="128"/>
        <v>18.900000000000002</v>
      </c>
    </row>
    <row r="1383" spans="1:19" ht="15.75">
      <c r="A1383" s="10">
        <v>1382</v>
      </c>
      <c r="B1383" s="3" t="s">
        <v>13</v>
      </c>
      <c r="C1383" s="2" t="s">
        <v>209</v>
      </c>
      <c r="D1383" s="2" t="s">
        <v>198</v>
      </c>
      <c r="E1383" s="2" t="s">
        <v>104</v>
      </c>
      <c r="F1383" s="4"/>
      <c r="G1383" s="10" t="str">
        <f t="shared" si="129"/>
        <v xml:space="preserve">2024/01 </v>
      </c>
      <c r="H1383" s="10">
        <f t="shared" si="126"/>
        <v>1</v>
      </c>
      <c r="J1383" t="s">
        <v>3913</v>
      </c>
      <c r="K1383" t="s">
        <v>3912</v>
      </c>
      <c r="L1383" t="s">
        <v>2648</v>
      </c>
      <c r="M1383" s="8">
        <v>3</v>
      </c>
      <c r="N1383" s="12">
        <f t="shared" si="127"/>
        <v>0.15</v>
      </c>
      <c r="O1383" t="str">
        <f t="shared" si="130"/>
        <v xml:space="preserve">2024/01 </v>
      </c>
      <c r="P1383">
        <f t="shared" si="131"/>
        <v>2</v>
      </c>
      <c r="Q1383" t="e">
        <f>VLOOKUP(J1383,'구매현황_2301-2603'!$E$2:$I$1312,5,0)</f>
        <v>#N/A</v>
      </c>
      <c r="R1383" t="e">
        <f>VLOOKUP(Q1383,리드타임!$B$3:$D$10,3,0)</f>
        <v>#N/A</v>
      </c>
      <c r="S1383">
        <f t="shared" si="128"/>
        <v>0.67499999999999993</v>
      </c>
    </row>
    <row r="1384" spans="1:19" ht="15.75">
      <c r="A1384" s="10">
        <v>1383</v>
      </c>
      <c r="B1384" s="3" t="s">
        <v>13</v>
      </c>
      <c r="C1384" s="2" t="s">
        <v>210</v>
      </c>
      <c r="D1384" s="2" t="s">
        <v>147</v>
      </c>
      <c r="E1384" s="2" t="s">
        <v>179</v>
      </c>
      <c r="F1384" s="4">
        <v>50</v>
      </c>
      <c r="G1384" s="10" t="str">
        <f t="shared" si="129"/>
        <v xml:space="preserve">2024/01 </v>
      </c>
      <c r="H1384" s="10">
        <f t="shared" si="126"/>
        <v>50</v>
      </c>
      <c r="J1384" t="s">
        <v>3914</v>
      </c>
      <c r="K1384" t="s">
        <v>3902</v>
      </c>
      <c r="L1384" t="s">
        <v>2646</v>
      </c>
      <c r="M1384" s="8">
        <v>40</v>
      </c>
      <c r="N1384" s="12">
        <f t="shared" si="127"/>
        <v>2</v>
      </c>
      <c r="O1384" t="str">
        <f t="shared" si="130"/>
        <v xml:space="preserve">2024/01 </v>
      </c>
      <c r="P1384">
        <f t="shared" si="131"/>
        <v>20</v>
      </c>
      <c r="Q1384" t="e">
        <f>VLOOKUP(J1384,'구매현황_2301-2603'!$E$2:$I$1312,5,0)</f>
        <v>#N/A</v>
      </c>
      <c r="R1384" t="e">
        <f>VLOOKUP(Q1384,리드타임!$B$3:$D$10,3,0)</f>
        <v>#N/A</v>
      </c>
      <c r="S1384">
        <f t="shared" si="128"/>
        <v>9</v>
      </c>
    </row>
    <row r="1385" spans="1:19" ht="15.75">
      <c r="A1385" s="10">
        <v>1384</v>
      </c>
      <c r="B1385" s="3" t="s">
        <v>13</v>
      </c>
      <c r="C1385" s="2" t="s">
        <v>237</v>
      </c>
      <c r="D1385" s="2" t="s">
        <v>236</v>
      </c>
      <c r="E1385" s="2" t="s">
        <v>95</v>
      </c>
      <c r="F1385" s="4">
        <v>6</v>
      </c>
      <c r="G1385" s="10" t="str">
        <f t="shared" si="129"/>
        <v xml:space="preserve">2024/01 </v>
      </c>
      <c r="H1385" s="10">
        <f t="shared" si="126"/>
        <v>10</v>
      </c>
      <c r="J1385" t="s">
        <v>3915</v>
      </c>
      <c r="K1385" t="s">
        <v>2827</v>
      </c>
      <c r="L1385" t="s">
        <v>2644</v>
      </c>
      <c r="M1385" s="8">
        <v>71</v>
      </c>
      <c r="N1385" s="12">
        <f t="shared" si="127"/>
        <v>3.55</v>
      </c>
      <c r="O1385" t="str">
        <f t="shared" si="130"/>
        <v xml:space="preserve">2024/01 </v>
      </c>
      <c r="P1385">
        <f t="shared" si="131"/>
        <v>25</v>
      </c>
      <c r="Q1385" t="e">
        <f>VLOOKUP(J1385,'구매현황_2301-2603'!$E$2:$I$1312,5,0)</f>
        <v>#N/A</v>
      </c>
      <c r="R1385" t="e">
        <f>VLOOKUP(Q1385,리드타임!$B$3:$D$10,3,0)</f>
        <v>#N/A</v>
      </c>
      <c r="S1385">
        <f t="shared" si="128"/>
        <v>15.975</v>
      </c>
    </row>
    <row r="1386" spans="1:19" ht="15.75">
      <c r="A1386" s="10">
        <v>1385</v>
      </c>
      <c r="B1386" s="3" t="s">
        <v>13</v>
      </c>
      <c r="C1386" s="2" t="s">
        <v>258</v>
      </c>
      <c r="D1386" s="2" t="s">
        <v>257</v>
      </c>
      <c r="E1386" s="2" t="s">
        <v>52</v>
      </c>
      <c r="F1386" s="4">
        <v>2</v>
      </c>
      <c r="G1386" s="10" t="str">
        <f t="shared" si="129"/>
        <v xml:space="preserve">2024/01 </v>
      </c>
      <c r="H1386" s="10">
        <f t="shared" si="126"/>
        <v>2</v>
      </c>
      <c r="J1386" t="s">
        <v>3916</v>
      </c>
      <c r="K1386" t="s">
        <v>1405</v>
      </c>
      <c r="L1386" t="s">
        <v>2447</v>
      </c>
      <c r="M1386" s="8">
        <v>30</v>
      </c>
      <c r="N1386" s="12">
        <f t="shared" si="127"/>
        <v>1.5</v>
      </c>
      <c r="O1386" t="str">
        <f t="shared" si="130"/>
        <v xml:space="preserve">2024/01 </v>
      </c>
      <c r="P1386">
        <f t="shared" si="131"/>
        <v>30</v>
      </c>
      <c r="Q1386" t="e">
        <f>VLOOKUP(J1386,'구매현황_2301-2603'!$E$2:$I$1312,5,0)</f>
        <v>#N/A</v>
      </c>
      <c r="R1386" t="e">
        <f>VLOOKUP(Q1386,리드타임!$B$3:$D$10,3,0)</f>
        <v>#N/A</v>
      </c>
      <c r="S1386">
        <f t="shared" si="128"/>
        <v>6.75</v>
      </c>
    </row>
    <row r="1387" spans="1:19" ht="15.75">
      <c r="A1387" s="10">
        <v>1386</v>
      </c>
      <c r="B1387" s="3" t="s">
        <v>13</v>
      </c>
      <c r="C1387" s="2" t="s">
        <v>273</v>
      </c>
      <c r="D1387" s="2" t="s">
        <v>264</v>
      </c>
      <c r="E1387" s="2" t="s">
        <v>52</v>
      </c>
      <c r="F1387" s="4">
        <v>50</v>
      </c>
      <c r="G1387" s="10" t="str">
        <f t="shared" si="129"/>
        <v xml:space="preserve">2024/01 </v>
      </c>
      <c r="H1387" s="10">
        <f t="shared" si="126"/>
        <v>100</v>
      </c>
      <c r="J1387" t="s">
        <v>3917</v>
      </c>
      <c r="K1387" t="s">
        <v>2827</v>
      </c>
      <c r="L1387" t="s">
        <v>3918</v>
      </c>
      <c r="M1387" s="8">
        <v>20</v>
      </c>
      <c r="N1387" s="12">
        <f t="shared" si="127"/>
        <v>1</v>
      </c>
      <c r="O1387" t="str">
        <f t="shared" si="130"/>
        <v xml:space="preserve">2024/01 </v>
      </c>
      <c r="P1387">
        <f t="shared" si="131"/>
        <v>20</v>
      </c>
      <c r="Q1387" t="e">
        <f>VLOOKUP(J1387,'구매현황_2301-2603'!$E$2:$I$1312,5,0)</f>
        <v>#N/A</v>
      </c>
      <c r="R1387" t="e">
        <f>VLOOKUP(Q1387,리드타임!$B$3:$D$10,3,0)</f>
        <v>#N/A</v>
      </c>
      <c r="S1387">
        <f t="shared" si="128"/>
        <v>4.5</v>
      </c>
    </row>
    <row r="1388" spans="1:19" ht="15.75">
      <c r="A1388" s="10">
        <v>1387</v>
      </c>
      <c r="B1388" s="3" t="s">
        <v>13</v>
      </c>
      <c r="C1388" s="2" t="s">
        <v>274</v>
      </c>
      <c r="D1388" s="2" t="s">
        <v>264</v>
      </c>
      <c r="E1388" s="2" t="s">
        <v>104</v>
      </c>
      <c r="F1388" s="4">
        <v>10</v>
      </c>
      <c r="G1388" s="10" t="str">
        <f t="shared" si="129"/>
        <v xml:space="preserve">2024/01 </v>
      </c>
      <c r="H1388" s="10">
        <f t="shared" si="126"/>
        <v>110</v>
      </c>
      <c r="J1388" t="s">
        <v>3919</v>
      </c>
      <c r="K1388" t="s">
        <v>1433</v>
      </c>
      <c r="L1388" t="s">
        <v>2655</v>
      </c>
      <c r="M1388" s="8">
        <v>200</v>
      </c>
      <c r="N1388" s="12">
        <f t="shared" si="127"/>
        <v>10</v>
      </c>
      <c r="O1388" t="str">
        <f t="shared" si="130"/>
        <v xml:space="preserve">2024/01 </v>
      </c>
      <c r="P1388">
        <f t="shared" si="131"/>
        <v>100</v>
      </c>
      <c r="Q1388" t="e">
        <f>VLOOKUP(J1388,'구매현황_2301-2603'!$E$2:$I$1312,5,0)</f>
        <v>#N/A</v>
      </c>
      <c r="R1388" t="e">
        <f>VLOOKUP(Q1388,리드타임!$B$3:$D$10,3,0)</f>
        <v>#N/A</v>
      </c>
      <c r="S1388">
        <f t="shared" si="128"/>
        <v>45</v>
      </c>
    </row>
    <row r="1389" spans="1:19" ht="15.75">
      <c r="A1389" s="10">
        <v>1388</v>
      </c>
      <c r="B1389" s="3" t="s">
        <v>13</v>
      </c>
      <c r="C1389" s="2" t="s">
        <v>285</v>
      </c>
      <c r="D1389" s="2" t="s">
        <v>264</v>
      </c>
      <c r="E1389" s="2" t="s">
        <v>56</v>
      </c>
      <c r="F1389" s="4">
        <v>20</v>
      </c>
      <c r="G1389" s="10" t="str">
        <f t="shared" si="129"/>
        <v xml:space="preserve">2024/01 </v>
      </c>
      <c r="H1389" s="10">
        <f t="shared" si="126"/>
        <v>100</v>
      </c>
      <c r="J1389" t="s">
        <v>3921</v>
      </c>
      <c r="K1389" t="s">
        <v>3920</v>
      </c>
      <c r="L1389" t="s">
        <v>2447</v>
      </c>
      <c r="M1389" s="8">
        <v>12</v>
      </c>
      <c r="N1389" s="12">
        <f t="shared" si="127"/>
        <v>0.6</v>
      </c>
      <c r="O1389" t="str">
        <f t="shared" si="130"/>
        <v xml:space="preserve">2024/01 </v>
      </c>
      <c r="P1389">
        <f t="shared" si="131"/>
        <v>11</v>
      </c>
      <c r="Q1389" t="e">
        <f>VLOOKUP(J1389,'구매현황_2301-2603'!$E$2:$I$1312,5,0)</f>
        <v>#N/A</v>
      </c>
      <c r="R1389" t="e">
        <f>VLOOKUP(Q1389,리드타임!$B$3:$D$10,3,0)</f>
        <v>#N/A</v>
      </c>
      <c r="S1389">
        <f t="shared" si="128"/>
        <v>2.6999999999999997</v>
      </c>
    </row>
    <row r="1390" spans="1:19" ht="15.75">
      <c r="A1390" s="10">
        <v>1389</v>
      </c>
      <c r="B1390" s="3" t="s">
        <v>13</v>
      </c>
      <c r="C1390" s="2" t="s">
        <v>286</v>
      </c>
      <c r="D1390" s="2" t="s">
        <v>264</v>
      </c>
      <c r="E1390" s="2" t="s">
        <v>90</v>
      </c>
      <c r="F1390" s="4">
        <v>10</v>
      </c>
      <c r="G1390" s="10" t="str">
        <f t="shared" si="129"/>
        <v xml:space="preserve">2024/01 </v>
      </c>
      <c r="H1390" s="10">
        <f t="shared" si="126"/>
        <v>10</v>
      </c>
      <c r="J1390" t="s">
        <v>3922</v>
      </c>
      <c r="K1390" t="s">
        <v>3920</v>
      </c>
      <c r="L1390" t="s">
        <v>2451</v>
      </c>
      <c r="M1390" s="8">
        <v>10</v>
      </c>
      <c r="N1390" s="12">
        <f t="shared" si="127"/>
        <v>0.5</v>
      </c>
      <c r="O1390" t="str">
        <f t="shared" si="130"/>
        <v xml:space="preserve">2024/01 </v>
      </c>
      <c r="P1390">
        <f t="shared" si="131"/>
        <v>10</v>
      </c>
      <c r="Q1390" t="e">
        <f>VLOOKUP(J1390,'구매현황_2301-2603'!$E$2:$I$1312,5,0)</f>
        <v>#N/A</v>
      </c>
      <c r="R1390" t="e">
        <f>VLOOKUP(Q1390,리드타임!$B$3:$D$10,3,0)</f>
        <v>#N/A</v>
      </c>
      <c r="S1390">
        <f t="shared" si="128"/>
        <v>2.25</v>
      </c>
    </row>
    <row r="1391" spans="1:19" ht="15.75">
      <c r="A1391" s="10">
        <v>1390</v>
      </c>
      <c r="B1391" s="3" t="s">
        <v>13</v>
      </c>
      <c r="C1391" s="2" t="s">
        <v>287</v>
      </c>
      <c r="D1391" s="2" t="s">
        <v>264</v>
      </c>
      <c r="E1391" s="2" t="s">
        <v>245</v>
      </c>
      <c r="F1391" s="4">
        <v>10</v>
      </c>
      <c r="G1391" s="10" t="str">
        <f t="shared" si="129"/>
        <v xml:space="preserve">2024/01 </v>
      </c>
      <c r="H1391" s="10">
        <f t="shared" si="126"/>
        <v>30</v>
      </c>
      <c r="J1391" t="s">
        <v>3924</v>
      </c>
      <c r="K1391" t="s">
        <v>3923</v>
      </c>
      <c r="L1391" t="s">
        <v>3925</v>
      </c>
      <c r="M1391" s="8">
        <v>2</v>
      </c>
      <c r="N1391" s="12">
        <f t="shared" si="127"/>
        <v>0.1</v>
      </c>
      <c r="O1391" t="str">
        <f t="shared" si="130"/>
        <v xml:space="preserve">2024/01 </v>
      </c>
      <c r="P1391">
        <f t="shared" si="131"/>
        <v>2</v>
      </c>
      <c r="Q1391" t="e">
        <f>VLOOKUP(J1391,'구매현황_2301-2603'!$E$2:$I$1312,5,0)</f>
        <v>#N/A</v>
      </c>
      <c r="R1391" t="e">
        <f>VLOOKUP(Q1391,리드타임!$B$3:$D$10,3,0)</f>
        <v>#N/A</v>
      </c>
      <c r="S1391">
        <f t="shared" si="128"/>
        <v>0.45</v>
      </c>
    </row>
    <row r="1392" spans="1:19" ht="15.75">
      <c r="A1392" s="10">
        <v>1391</v>
      </c>
      <c r="B1392" s="3" t="s">
        <v>13</v>
      </c>
      <c r="C1392" s="2" t="s">
        <v>288</v>
      </c>
      <c r="D1392" s="2" t="s">
        <v>264</v>
      </c>
      <c r="E1392" s="2" t="s">
        <v>78</v>
      </c>
      <c r="F1392" s="4">
        <v>6</v>
      </c>
      <c r="G1392" s="10" t="str">
        <f t="shared" si="129"/>
        <v xml:space="preserve">2024/01 </v>
      </c>
      <c r="H1392" s="10">
        <f t="shared" si="126"/>
        <v>30</v>
      </c>
      <c r="J1392" t="s">
        <v>3926</v>
      </c>
      <c r="K1392" t="s">
        <v>3531</v>
      </c>
      <c r="L1392" t="s">
        <v>2648</v>
      </c>
      <c r="M1392" s="8">
        <v>10</v>
      </c>
      <c r="N1392" s="12">
        <f t="shared" si="127"/>
        <v>0.5</v>
      </c>
      <c r="O1392" t="str">
        <f t="shared" si="130"/>
        <v xml:space="preserve">2024/01 </v>
      </c>
      <c r="P1392">
        <f t="shared" si="131"/>
        <v>10</v>
      </c>
      <c r="Q1392" t="e">
        <f>VLOOKUP(J1392,'구매현황_2301-2603'!$E$2:$I$1312,5,0)</f>
        <v>#N/A</v>
      </c>
      <c r="R1392" t="e">
        <f>VLOOKUP(Q1392,리드타임!$B$3:$D$10,3,0)</f>
        <v>#N/A</v>
      </c>
      <c r="S1392">
        <f t="shared" si="128"/>
        <v>2.25</v>
      </c>
    </row>
    <row r="1393" spans="1:19" ht="15.75">
      <c r="A1393" s="10">
        <v>1392</v>
      </c>
      <c r="B1393" s="3" t="s">
        <v>13</v>
      </c>
      <c r="C1393" s="2" t="s">
        <v>289</v>
      </c>
      <c r="D1393" s="2" t="s">
        <v>264</v>
      </c>
      <c r="E1393" s="2" t="s">
        <v>290</v>
      </c>
      <c r="F1393" s="4">
        <v>10</v>
      </c>
      <c r="G1393" s="10" t="str">
        <f t="shared" si="129"/>
        <v xml:space="preserve">2024/01 </v>
      </c>
      <c r="H1393" s="10">
        <f t="shared" si="126"/>
        <v>20</v>
      </c>
      <c r="J1393" t="s">
        <v>2754</v>
      </c>
      <c r="K1393" t="s">
        <v>2753</v>
      </c>
      <c r="L1393" t="s">
        <v>2755</v>
      </c>
      <c r="M1393" s="8">
        <v>17</v>
      </c>
      <c r="N1393" s="12">
        <f t="shared" si="127"/>
        <v>0.85</v>
      </c>
      <c r="O1393" t="str">
        <f t="shared" si="130"/>
        <v xml:space="preserve">2024/01 </v>
      </c>
      <c r="P1393">
        <f t="shared" si="131"/>
        <v>10</v>
      </c>
      <c r="Q1393" t="e">
        <f>VLOOKUP(J1393,'구매현황_2301-2603'!$E$2:$I$1312,5,0)</f>
        <v>#N/A</v>
      </c>
      <c r="R1393" t="e">
        <f>VLOOKUP(Q1393,리드타임!$B$3:$D$10,3,0)</f>
        <v>#N/A</v>
      </c>
      <c r="S1393">
        <f t="shared" si="128"/>
        <v>3.8249999999999997</v>
      </c>
    </row>
    <row r="1394" spans="1:19" ht="15.75">
      <c r="A1394" s="10">
        <v>1393</v>
      </c>
      <c r="B1394" s="3" t="s">
        <v>13</v>
      </c>
      <c r="C1394" s="2" t="s">
        <v>293</v>
      </c>
      <c r="D1394" s="2" t="s">
        <v>264</v>
      </c>
      <c r="E1394" s="2" t="s">
        <v>99</v>
      </c>
      <c r="F1394" s="4">
        <v>50</v>
      </c>
      <c r="G1394" s="10" t="str">
        <f t="shared" si="129"/>
        <v xml:space="preserve">2024/01 </v>
      </c>
      <c r="H1394" s="10">
        <f t="shared" si="126"/>
        <v>1000</v>
      </c>
      <c r="J1394" t="s">
        <v>3927</v>
      </c>
      <c r="K1394" t="s">
        <v>1433</v>
      </c>
      <c r="L1394" t="s">
        <v>3928</v>
      </c>
      <c r="M1394" s="8">
        <v>17</v>
      </c>
      <c r="N1394" s="12">
        <f t="shared" si="127"/>
        <v>0.85</v>
      </c>
      <c r="O1394" t="str">
        <f t="shared" si="130"/>
        <v xml:space="preserve">2024/01 </v>
      </c>
      <c r="P1394">
        <f t="shared" si="131"/>
        <v>10</v>
      </c>
      <c r="Q1394" t="e">
        <f>VLOOKUP(J1394,'구매현황_2301-2603'!$E$2:$I$1312,5,0)</f>
        <v>#N/A</v>
      </c>
      <c r="R1394" t="e">
        <f>VLOOKUP(Q1394,리드타임!$B$3:$D$10,3,0)</f>
        <v>#N/A</v>
      </c>
      <c r="S1394">
        <f t="shared" si="128"/>
        <v>3.8249999999999997</v>
      </c>
    </row>
    <row r="1395" spans="1:19" ht="15.75">
      <c r="A1395" s="10">
        <v>1394</v>
      </c>
      <c r="B1395" s="3" t="s">
        <v>13</v>
      </c>
      <c r="C1395" s="2" t="s">
        <v>296</v>
      </c>
      <c r="D1395" s="2" t="s">
        <v>294</v>
      </c>
      <c r="E1395" s="2" t="s">
        <v>75</v>
      </c>
      <c r="F1395" s="4">
        <v>10</v>
      </c>
      <c r="G1395" s="10" t="str">
        <f t="shared" si="129"/>
        <v xml:space="preserve">2024/01 </v>
      </c>
      <c r="H1395" s="10">
        <f t="shared" si="126"/>
        <v>10</v>
      </c>
      <c r="J1395" t="s">
        <v>3929</v>
      </c>
      <c r="K1395" t="s">
        <v>1417</v>
      </c>
      <c r="L1395" t="s">
        <v>3928</v>
      </c>
      <c r="M1395" s="8">
        <v>12</v>
      </c>
      <c r="N1395" s="12">
        <f t="shared" si="127"/>
        <v>0.6</v>
      </c>
      <c r="O1395" t="str">
        <f t="shared" si="130"/>
        <v xml:space="preserve">2024/01 </v>
      </c>
      <c r="P1395">
        <f t="shared" si="131"/>
        <v>10</v>
      </c>
      <c r="Q1395" t="e">
        <f>VLOOKUP(J1395,'구매현황_2301-2603'!$E$2:$I$1312,5,0)</f>
        <v>#N/A</v>
      </c>
      <c r="R1395" t="e">
        <f>VLOOKUP(Q1395,리드타임!$B$3:$D$10,3,0)</f>
        <v>#N/A</v>
      </c>
      <c r="S1395">
        <f t="shared" si="128"/>
        <v>2.6999999999999997</v>
      </c>
    </row>
    <row r="1396" spans="1:19" ht="15.75">
      <c r="A1396" s="10">
        <v>1395</v>
      </c>
      <c r="B1396" s="3" t="s">
        <v>13</v>
      </c>
      <c r="C1396" s="2" t="s">
        <v>330</v>
      </c>
      <c r="D1396" s="2" t="s">
        <v>329</v>
      </c>
      <c r="E1396" s="2" t="s">
        <v>184</v>
      </c>
      <c r="F1396" s="4">
        <v>30</v>
      </c>
      <c r="G1396" s="10" t="str">
        <f t="shared" si="129"/>
        <v xml:space="preserve">2024/01 </v>
      </c>
      <c r="H1396" s="10">
        <f t="shared" si="126"/>
        <v>30</v>
      </c>
      <c r="J1396" t="s">
        <v>3930</v>
      </c>
      <c r="K1396" t="s">
        <v>1433</v>
      </c>
      <c r="L1396" t="s">
        <v>3931</v>
      </c>
      <c r="M1396" s="8">
        <v>23</v>
      </c>
      <c r="N1396" s="12">
        <f t="shared" si="127"/>
        <v>1.1499999999999999</v>
      </c>
      <c r="O1396" t="str">
        <f t="shared" si="130"/>
        <v xml:space="preserve">2024/01 </v>
      </c>
      <c r="P1396">
        <f t="shared" si="131"/>
        <v>11</v>
      </c>
      <c r="Q1396" t="e">
        <f>VLOOKUP(J1396,'구매현황_2301-2603'!$E$2:$I$1312,5,0)</f>
        <v>#N/A</v>
      </c>
      <c r="R1396" t="e">
        <f>VLOOKUP(Q1396,리드타임!$B$3:$D$10,3,0)</f>
        <v>#N/A</v>
      </c>
      <c r="S1396">
        <f t="shared" si="128"/>
        <v>5.1749999999999998</v>
      </c>
    </row>
    <row r="1397" spans="1:19" ht="15.75">
      <c r="A1397" s="10">
        <v>1396</v>
      </c>
      <c r="B1397" s="3" t="s">
        <v>13</v>
      </c>
      <c r="C1397" s="2" t="s">
        <v>353</v>
      </c>
      <c r="D1397" s="2" t="s">
        <v>352</v>
      </c>
      <c r="E1397" s="2" t="s">
        <v>354</v>
      </c>
      <c r="F1397" s="4">
        <v>4</v>
      </c>
      <c r="G1397" s="10" t="str">
        <f t="shared" si="129"/>
        <v xml:space="preserve">2024/01 </v>
      </c>
      <c r="H1397" s="10">
        <f t="shared" si="126"/>
        <v>120</v>
      </c>
      <c r="J1397" t="s">
        <v>2756</v>
      </c>
      <c r="K1397" t="s">
        <v>1443</v>
      </c>
      <c r="L1397" t="s">
        <v>2757</v>
      </c>
      <c r="M1397" s="8">
        <v>70</v>
      </c>
      <c r="N1397" s="12">
        <f t="shared" si="127"/>
        <v>3.5</v>
      </c>
      <c r="O1397" t="str">
        <f t="shared" si="130"/>
        <v xml:space="preserve">2024/01 </v>
      </c>
      <c r="P1397">
        <f t="shared" si="131"/>
        <v>30</v>
      </c>
      <c r="Q1397" t="e">
        <f>VLOOKUP(J1397,'구매현황_2301-2603'!$E$2:$I$1312,5,0)</f>
        <v>#N/A</v>
      </c>
      <c r="R1397" t="e">
        <f>VLOOKUP(Q1397,리드타임!$B$3:$D$10,3,0)</f>
        <v>#N/A</v>
      </c>
      <c r="S1397">
        <f t="shared" si="128"/>
        <v>15.749999999999998</v>
      </c>
    </row>
    <row r="1398" spans="1:19" ht="15.75">
      <c r="A1398" s="10">
        <v>1397</v>
      </c>
      <c r="B1398" s="3" t="s">
        <v>13</v>
      </c>
      <c r="C1398" s="2" t="s">
        <v>356</v>
      </c>
      <c r="D1398" s="2" t="s">
        <v>355</v>
      </c>
      <c r="E1398" s="2" t="s">
        <v>357</v>
      </c>
      <c r="F1398" s="4">
        <v>5</v>
      </c>
      <c r="G1398" s="10" t="str">
        <f t="shared" si="129"/>
        <v xml:space="preserve">2024/01 </v>
      </c>
      <c r="H1398" s="10">
        <f t="shared" si="126"/>
        <v>36</v>
      </c>
      <c r="J1398" t="s">
        <v>2758</v>
      </c>
      <c r="K1398" t="s">
        <v>1443</v>
      </c>
      <c r="L1398" t="s">
        <v>2759</v>
      </c>
      <c r="M1398" s="8">
        <v>75</v>
      </c>
      <c r="N1398" s="12">
        <f t="shared" si="127"/>
        <v>3.75</v>
      </c>
      <c r="O1398" t="str">
        <f t="shared" si="130"/>
        <v xml:space="preserve">2024/01 </v>
      </c>
      <c r="P1398">
        <f t="shared" si="131"/>
        <v>70</v>
      </c>
      <c r="Q1398" t="e">
        <f>VLOOKUP(J1398,'구매현황_2301-2603'!$E$2:$I$1312,5,0)</f>
        <v>#N/A</v>
      </c>
      <c r="R1398" t="e">
        <f>VLOOKUP(Q1398,리드타임!$B$3:$D$10,3,0)</f>
        <v>#N/A</v>
      </c>
      <c r="S1398">
        <f t="shared" si="128"/>
        <v>16.875</v>
      </c>
    </row>
    <row r="1399" spans="1:19" ht="15.75">
      <c r="A1399" s="10">
        <v>1398</v>
      </c>
      <c r="B1399" s="3" t="s">
        <v>13</v>
      </c>
      <c r="C1399" s="2" t="s">
        <v>359</v>
      </c>
      <c r="D1399" s="2" t="s">
        <v>358</v>
      </c>
      <c r="E1399" s="2" t="s">
        <v>360</v>
      </c>
      <c r="F1399" s="4">
        <v>4</v>
      </c>
      <c r="G1399" s="10" t="str">
        <f t="shared" si="129"/>
        <v xml:space="preserve">2024/01 </v>
      </c>
      <c r="H1399" s="10">
        <f t="shared" si="126"/>
        <v>30</v>
      </c>
      <c r="J1399" t="s">
        <v>2760</v>
      </c>
      <c r="K1399" t="s">
        <v>1443</v>
      </c>
      <c r="L1399" t="s">
        <v>2761</v>
      </c>
      <c r="M1399" s="8">
        <v>35</v>
      </c>
      <c r="N1399" s="12">
        <f t="shared" si="127"/>
        <v>1.75</v>
      </c>
      <c r="O1399" t="str">
        <f t="shared" si="130"/>
        <v xml:space="preserve">2024/01 </v>
      </c>
      <c r="P1399">
        <f t="shared" si="131"/>
        <v>20</v>
      </c>
      <c r="Q1399" t="e">
        <f>VLOOKUP(J1399,'구매현황_2301-2603'!$E$2:$I$1312,5,0)</f>
        <v>#N/A</v>
      </c>
      <c r="R1399" t="e">
        <f>VLOOKUP(Q1399,리드타임!$B$3:$D$10,3,0)</f>
        <v>#N/A</v>
      </c>
      <c r="S1399">
        <f t="shared" si="128"/>
        <v>7.8749999999999991</v>
      </c>
    </row>
    <row r="1400" spans="1:19" ht="15.75">
      <c r="A1400" s="10">
        <v>1399</v>
      </c>
      <c r="B1400" s="3" t="s">
        <v>13</v>
      </c>
      <c r="C1400" s="2" t="s">
        <v>449</v>
      </c>
      <c r="D1400" s="2" t="s">
        <v>448</v>
      </c>
      <c r="E1400" s="2" t="s">
        <v>450</v>
      </c>
      <c r="F1400" s="4">
        <v>6</v>
      </c>
      <c r="G1400" s="10" t="str">
        <f t="shared" si="129"/>
        <v xml:space="preserve">2024/01 </v>
      </c>
      <c r="H1400" s="10">
        <f t="shared" si="126"/>
        <v>6</v>
      </c>
      <c r="J1400" t="s">
        <v>3820</v>
      </c>
      <c r="K1400" t="s">
        <v>1443</v>
      </c>
      <c r="L1400" t="s">
        <v>3821</v>
      </c>
      <c r="M1400" s="8">
        <v>26</v>
      </c>
      <c r="N1400" s="12">
        <f t="shared" si="127"/>
        <v>1.3</v>
      </c>
      <c r="O1400" t="str">
        <f t="shared" si="130"/>
        <v xml:space="preserve">2024/01 </v>
      </c>
      <c r="P1400">
        <f t="shared" si="131"/>
        <v>20</v>
      </c>
      <c r="Q1400" t="e">
        <f>VLOOKUP(J1400,'구매현황_2301-2603'!$E$2:$I$1312,5,0)</f>
        <v>#N/A</v>
      </c>
      <c r="R1400" t="e">
        <f>VLOOKUP(Q1400,리드타임!$B$3:$D$10,3,0)</f>
        <v>#N/A</v>
      </c>
      <c r="S1400">
        <f t="shared" si="128"/>
        <v>5.8500000000000005</v>
      </c>
    </row>
    <row r="1401" spans="1:19" ht="15.75">
      <c r="A1401" s="10">
        <v>1400</v>
      </c>
      <c r="B1401" s="3" t="s">
        <v>13</v>
      </c>
      <c r="C1401" s="2" t="s">
        <v>466</v>
      </c>
      <c r="D1401" s="2" t="s">
        <v>465</v>
      </c>
      <c r="E1401" s="2"/>
      <c r="F1401" s="4">
        <v>8</v>
      </c>
      <c r="G1401" s="10" t="str">
        <f t="shared" si="129"/>
        <v xml:space="preserve">2024/01 </v>
      </c>
      <c r="H1401" s="10">
        <f t="shared" si="126"/>
        <v>8</v>
      </c>
      <c r="J1401" t="s">
        <v>2763</v>
      </c>
      <c r="K1401" t="s">
        <v>2762</v>
      </c>
      <c r="L1401" t="s">
        <v>2764</v>
      </c>
      <c r="M1401" s="8">
        <v>30</v>
      </c>
      <c r="N1401" s="12">
        <f t="shared" si="127"/>
        <v>1.5</v>
      </c>
      <c r="O1401" t="str">
        <f t="shared" si="130"/>
        <v xml:space="preserve">2024/01 </v>
      </c>
      <c r="P1401">
        <f t="shared" si="131"/>
        <v>30</v>
      </c>
      <c r="Q1401" t="e">
        <f>VLOOKUP(J1401,'구매현황_2301-2603'!$E$2:$I$1312,5,0)</f>
        <v>#N/A</v>
      </c>
      <c r="R1401" t="e">
        <f>VLOOKUP(Q1401,리드타임!$B$3:$D$10,3,0)</f>
        <v>#N/A</v>
      </c>
      <c r="S1401">
        <f t="shared" si="128"/>
        <v>6.75</v>
      </c>
    </row>
    <row r="1402" spans="1:19" ht="15.75">
      <c r="A1402" s="10">
        <v>1401</v>
      </c>
      <c r="B1402" s="3" t="s">
        <v>13</v>
      </c>
      <c r="C1402" s="2" t="s">
        <v>470</v>
      </c>
      <c r="D1402" s="2" t="s">
        <v>469</v>
      </c>
      <c r="E1402" s="2" t="s">
        <v>471</v>
      </c>
      <c r="F1402" s="4">
        <v>10</v>
      </c>
      <c r="G1402" s="10" t="str">
        <f t="shared" si="129"/>
        <v xml:space="preserve">2024/01 </v>
      </c>
      <c r="H1402" s="10">
        <f t="shared" si="126"/>
        <v>120</v>
      </c>
      <c r="J1402" t="s">
        <v>2765</v>
      </c>
      <c r="K1402" t="s">
        <v>2762</v>
      </c>
      <c r="L1402" t="s">
        <v>2766</v>
      </c>
      <c r="M1402" s="8">
        <v>45</v>
      </c>
      <c r="N1402" s="12">
        <f t="shared" si="127"/>
        <v>2.25</v>
      </c>
      <c r="O1402" t="str">
        <f t="shared" si="130"/>
        <v xml:space="preserve">2024/01 </v>
      </c>
      <c r="P1402">
        <f t="shared" si="131"/>
        <v>30</v>
      </c>
      <c r="Q1402" t="e">
        <f>VLOOKUP(J1402,'구매현황_2301-2603'!$E$2:$I$1312,5,0)</f>
        <v>#N/A</v>
      </c>
      <c r="R1402" t="e">
        <f>VLOOKUP(Q1402,리드타임!$B$3:$D$10,3,0)</f>
        <v>#N/A</v>
      </c>
      <c r="S1402">
        <f t="shared" si="128"/>
        <v>10.125</v>
      </c>
    </row>
    <row r="1403" spans="1:19" ht="15.75">
      <c r="A1403" s="10">
        <v>1402</v>
      </c>
      <c r="B1403" s="3" t="s">
        <v>13</v>
      </c>
      <c r="C1403" s="2" t="s">
        <v>473</v>
      </c>
      <c r="D1403" s="2" t="s">
        <v>472</v>
      </c>
      <c r="E1403" s="2" t="s">
        <v>474</v>
      </c>
      <c r="F1403" s="4">
        <v>10</v>
      </c>
      <c r="G1403" s="10" t="str">
        <f t="shared" si="129"/>
        <v xml:space="preserve">2024/01 </v>
      </c>
      <c r="H1403" s="10">
        <f t="shared" si="126"/>
        <v>70</v>
      </c>
      <c r="J1403" t="s">
        <v>2767</v>
      </c>
      <c r="K1403" t="s">
        <v>2762</v>
      </c>
      <c r="L1403" t="s">
        <v>2768</v>
      </c>
      <c r="M1403" s="8">
        <v>35</v>
      </c>
      <c r="N1403" s="12">
        <f t="shared" si="127"/>
        <v>1.75</v>
      </c>
      <c r="O1403" t="str">
        <f t="shared" si="130"/>
        <v xml:space="preserve">2024/01 </v>
      </c>
      <c r="P1403">
        <f t="shared" si="131"/>
        <v>35</v>
      </c>
      <c r="Q1403" t="e">
        <f>VLOOKUP(J1403,'구매현황_2301-2603'!$E$2:$I$1312,5,0)</f>
        <v>#N/A</v>
      </c>
      <c r="R1403" t="e">
        <f>VLOOKUP(Q1403,리드타임!$B$3:$D$10,3,0)</f>
        <v>#N/A</v>
      </c>
      <c r="S1403">
        <f t="shared" si="128"/>
        <v>7.8749999999999991</v>
      </c>
    </row>
    <row r="1404" spans="1:19" ht="15.75">
      <c r="A1404" s="10">
        <v>1403</v>
      </c>
      <c r="B1404" s="3" t="s">
        <v>13</v>
      </c>
      <c r="C1404" s="2" t="s">
        <v>476</v>
      </c>
      <c r="D1404" s="2" t="s">
        <v>475</v>
      </c>
      <c r="E1404" s="2" t="s">
        <v>477</v>
      </c>
      <c r="F1404" s="4">
        <v>5</v>
      </c>
      <c r="G1404" s="10" t="str">
        <f t="shared" si="129"/>
        <v xml:space="preserve">2024/10 </v>
      </c>
      <c r="H1404" s="10">
        <f t="shared" si="126"/>
        <v>936</v>
      </c>
      <c r="J1404" t="s">
        <v>3822</v>
      </c>
      <c r="K1404" t="s">
        <v>2762</v>
      </c>
      <c r="L1404" t="s">
        <v>3823</v>
      </c>
      <c r="M1404" s="8">
        <v>30</v>
      </c>
      <c r="N1404" s="12">
        <f t="shared" si="127"/>
        <v>1.5</v>
      </c>
      <c r="O1404" t="str">
        <f t="shared" si="130"/>
        <v xml:space="preserve">2024/01 </v>
      </c>
      <c r="P1404">
        <f t="shared" si="131"/>
        <v>30</v>
      </c>
      <c r="Q1404" t="e">
        <f>VLOOKUP(J1404,'구매현황_2301-2603'!$E$2:$I$1312,5,0)</f>
        <v>#N/A</v>
      </c>
      <c r="R1404" t="e">
        <f>VLOOKUP(Q1404,리드타임!$B$3:$D$10,3,0)</f>
        <v>#N/A</v>
      </c>
      <c r="S1404">
        <f t="shared" si="128"/>
        <v>6.75</v>
      </c>
    </row>
    <row r="1405" spans="1:19" ht="15.75">
      <c r="A1405" s="10">
        <v>1404</v>
      </c>
      <c r="B1405" s="3" t="s">
        <v>13</v>
      </c>
      <c r="C1405" s="2" t="s">
        <v>482</v>
      </c>
      <c r="D1405" s="2" t="s">
        <v>481</v>
      </c>
      <c r="E1405" s="2" t="s">
        <v>483</v>
      </c>
      <c r="F1405" s="4">
        <v>11</v>
      </c>
      <c r="G1405" s="10" t="str">
        <f t="shared" si="129"/>
        <v xml:space="preserve">2024/01 </v>
      </c>
      <c r="H1405" s="10">
        <f t="shared" si="126"/>
        <v>30</v>
      </c>
      <c r="J1405" t="s">
        <v>3825</v>
      </c>
      <c r="K1405" t="s">
        <v>3824</v>
      </c>
      <c r="L1405" t="s">
        <v>3826</v>
      </c>
      <c r="M1405" s="8">
        <v>5</v>
      </c>
      <c r="N1405" s="12">
        <f t="shared" si="127"/>
        <v>0.25</v>
      </c>
      <c r="O1405" t="str">
        <f t="shared" si="130"/>
        <v xml:space="preserve">2024/01 </v>
      </c>
      <c r="P1405">
        <f t="shared" si="131"/>
        <v>5</v>
      </c>
      <c r="Q1405" t="e">
        <f>VLOOKUP(J1405,'구매현황_2301-2603'!$E$2:$I$1312,5,0)</f>
        <v>#N/A</v>
      </c>
      <c r="R1405" t="e">
        <f>VLOOKUP(Q1405,리드타임!$B$3:$D$10,3,0)</f>
        <v>#N/A</v>
      </c>
      <c r="S1405">
        <f t="shared" si="128"/>
        <v>1.125</v>
      </c>
    </row>
    <row r="1406" spans="1:19" ht="15.75">
      <c r="A1406" s="10">
        <v>1405</v>
      </c>
      <c r="B1406" s="3" t="s">
        <v>13</v>
      </c>
      <c r="C1406" s="2" t="s">
        <v>490</v>
      </c>
      <c r="D1406" s="2" t="s">
        <v>489</v>
      </c>
      <c r="E1406" s="2" t="s">
        <v>491</v>
      </c>
      <c r="F1406" s="4">
        <v>55</v>
      </c>
      <c r="G1406" s="10" t="str">
        <f t="shared" si="129"/>
        <v xml:space="preserve">2024/01 </v>
      </c>
      <c r="H1406" s="10">
        <f t="shared" si="126"/>
        <v>55</v>
      </c>
      <c r="J1406" t="s">
        <v>3827</v>
      </c>
      <c r="K1406" t="s">
        <v>3824</v>
      </c>
      <c r="L1406" t="s">
        <v>3828</v>
      </c>
      <c r="M1406" s="8">
        <v>5</v>
      </c>
      <c r="N1406" s="12">
        <f t="shared" si="127"/>
        <v>0.25</v>
      </c>
      <c r="O1406" t="str">
        <f t="shared" si="130"/>
        <v xml:space="preserve">2024/01 </v>
      </c>
      <c r="P1406">
        <f t="shared" si="131"/>
        <v>5</v>
      </c>
      <c r="Q1406" t="e">
        <f>VLOOKUP(J1406,'구매현황_2301-2603'!$E$2:$I$1312,5,0)</f>
        <v>#N/A</v>
      </c>
      <c r="R1406" t="e">
        <f>VLOOKUP(Q1406,리드타임!$B$3:$D$10,3,0)</f>
        <v>#N/A</v>
      </c>
      <c r="S1406">
        <f t="shared" si="128"/>
        <v>1.125</v>
      </c>
    </row>
    <row r="1407" spans="1:19" ht="15.75">
      <c r="A1407" s="10">
        <v>1406</v>
      </c>
      <c r="B1407" s="3" t="s">
        <v>13</v>
      </c>
      <c r="C1407" s="2" t="s">
        <v>493</v>
      </c>
      <c r="D1407" s="2" t="s">
        <v>492</v>
      </c>
      <c r="E1407" s="2" t="s">
        <v>494</v>
      </c>
      <c r="F1407" s="4">
        <v>11</v>
      </c>
      <c r="G1407" s="10" t="str">
        <f t="shared" si="129"/>
        <v xml:space="preserve">2024/01 </v>
      </c>
      <c r="H1407" s="10">
        <f t="shared" si="126"/>
        <v>11</v>
      </c>
      <c r="J1407" t="s">
        <v>3829</v>
      </c>
      <c r="K1407" t="s">
        <v>3824</v>
      </c>
      <c r="L1407" t="s">
        <v>3830</v>
      </c>
      <c r="M1407" s="8">
        <v>3</v>
      </c>
      <c r="N1407" s="12">
        <f t="shared" si="127"/>
        <v>0.15</v>
      </c>
      <c r="O1407" t="str">
        <f t="shared" si="130"/>
        <v xml:space="preserve">2024/01 </v>
      </c>
      <c r="P1407">
        <f t="shared" si="131"/>
        <v>3</v>
      </c>
      <c r="Q1407" t="e">
        <f>VLOOKUP(J1407,'구매현황_2301-2603'!$E$2:$I$1312,5,0)</f>
        <v>#N/A</v>
      </c>
      <c r="R1407" t="e">
        <f>VLOOKUP(Q1407,리드타임!$B$3:$D$10,3,0)</f>
        <v>#N/A</v>
      </c>
      <c r="S1407">
        <f t="shared" si="128"/>
        <v>0.67499999999999993</v>
      </c>
    </row>
    <row r="1408" spans="1:19" ht="15.75">
      <c r="A1408" s="10">
        <v>1407</v>
      </c>
      <c r="B1408" s="3" t="s">
        <v>13</v>
      </c>
      <c r="C1408" s="2" t="s">
        <v>499</v>
      </c>
      <c r="D1408" s="2" t="s">
        <v>498</v>
      </c>
      <c r="E1408" s="2" t="s">
        <v>500</v>
      </c>
      <c r="F1408" s="4">
        <v>5</v>
      </c>
      <c r="G1408" s="10" t="str">
        <f t="shared" si="129"/>
        <v xml:space="preserve">2024/01 </v>
      </c>
      <c r="H1408" s="10">
        <f t="shared" si="126"/>
        <v>80</v>
      </c>
      <c r="J1408" t="s">
        <v>3831</v>
      </c>
      <c r="K1408" t="s">
        <v>1412</v>
      </c>
      <c r="L1408" t="s">
        <v>3832</v>
      </c>
      <c r="M1408" s="8">
        <v>78</v>
      </c>
      <c r="N1408" s="12">
        <f t="shared" si="127"/>
        <v>3.9</v>
      </c>
      <c r="O1408" t="str">
        <f t="shared" si="130"/>
        <v xml:space="preserve">2024/01 </v>
      </c>
      <c r="P1408">
        <f t="shared" si="131"/>
        <v>60</v>
      </c>
      <c r="Q1408" t="e">
        <f>VLOOKUP(J1408,'구매현황_2301-2603'!$E$2:$I$1312,5,0)</f>
        <v>#N/A</v>
      </c>
      <c r="R1408" t="e">
        <f>VLOOKUP(Q1408,리드타임!$B$3:$D$10,3,0)</f>
        <v>#N/A</v>
      </c>
      <c r="S1408">
        <f t="shared" si="128"/>
        <v>17.55</v>
      </c>
    </row>
    <row r="1409" spans="1:19" ht="15.75">
      <c r="A1409" s="10">
        <v>1408</v>
      </c>
      <c r="B1409" s="3" t="s">
        <v>13</v>
      </c>
      <c r="C1409" s="2" t="s">
        <v>513</v>
      </c>
      <c r="D1409" s="2" t="s">
        <v>512</v>
      </c>
      <c r="E1409" s="2"/>
      <c r="F1409" s="4">
        <v>2</v>
      </c>
      <c r="G1409" s="10" t="str">
        <f t="shared" si="129"/>
        <v xml:space="preserve">2024/01 </v>
      </c>
      <c r="H1409" s="10">
        <f t="shared" si="126"/>
        <v>2</v>
      </c>
      <c r="J1409" t="s">
        <v>3833</v>
      </c>
      <c r="K1409" t="s">
        <v>1412</v>
      </c>
      <c r="L1409" t="s">
        <v>3834</v>
      </c>
      <c r="M1409" s="8">
        <v>300</v>
      </c>
      <c r="N1409" s="12">
        <f t="shared" si="127"/>
        <v>15</v>
      </c>
      <c r="O1409" t="str">
        <f t="shared" si="130"/>
        <v xml:space="preserve">2024/01 </v>
      </c>
      <c r="P1409">
        <f t="shared" si="131"/>
        <v>200</v>
      </c>
      <c r="Q1409" t="e">
        <f>VLOOKUP(J1409,'구매현황_2301-2603'!$E$2:$I$1312,5,0)</f>
        <v>#N/A</v>
      </c>
      <c r="R1409" t="e">
        <f>VLOOKUP(Q1409,리드타임!$B$3:$D$10,3,0)</f>
        <v>#N/A</v>
      </c>
      <c r="S1409">
        <f t="shared" si="128"/>
        <v>67.5</v>
      </c>
    </row>
    <row r="1410" spans="1:19" ht="15.75">
      <c r="A1410" s="10">
        <v>1409</v>
      </c>
      <c r="B1410" s="3" t="s">
        <v>13</v>
      </c>
      <c r="C1410" s="2" t="s">
        <v>515</v>
      </c>
      <c r="D1410" s="2" t="s">
        <v>514</v>
      </c>
      <c r="E1410" s="2" t="s">
        <v>516</v>
      </c>
      <c r="F1410" s="4">
        <v>130</v>
      </c>
      <c r="G1410" s="10" t="str">
        <f t="shared" si="129"/>
        <v xml:space="preserve">2025/12 </v>
      </c>
      <c r="H1410" s="10">
        <f t="shared" ref="H1410:H1473" si="132">_xlfn.MAXIFS(F:F,C:C,C1410,G:G,G1410)</f>
        <v>900</v>
      </c>
      <c r="J1410" t="s">
        <v>3835</v>
      </c>
      <c r="K1410" t="s">
        <v>1415</v>
      </c>
      <c r="L1410" t="s">
        <v>3836</v>
      </c>
      <c r="M1410" s="8">
        <v>15</v>
      </c>
      <c r="N1410" s="12">
        <f t="shared" ref="N1410:N1418" si="133">+M1410/20</f>
        <v>0.75</v>
      </c>
      <c r="O1410" t="str">
        <f t="shared" si="130"/>
        <v xml:space="preserve">2024/01 </v>
      </c>
      <c r="P1410">
        <f t="shared" si="131"/>
        <v>15</v>
      </c>
      <c r="Q1410" t="e">
        <f>VLOOKUP(J1410,'구매현황_2301-2603'!$E$2:$I$1312,5,0)</f>
        <v>#N/A</v>
      </c>
      <c r="R1410" t="e">
        <f>VLOOKUP(Q1410,리드타임!$B$3:$D$10,3,0)</f>
        <v>#N/A</v>
      </c>
      <c r="S1410">
        <f t="shared" ref="S1410:S1418" si="134">IFERROR(N1410/20*R1410,N1410/20*90)</f>
        <v>3.375</v>
      </c>
    </row>
    <row r="1411" spans="1:19" ht="15.75">
      <c r="A1411" s="10">
        <v>1410</v>
      </c>
      <c r="B1411" s="3" t="s">
        <v>13</v>
      </c>
      <c r="C1411" s="2" t="s">
        <v>525</v>
      </c>
      <c r="D1411" s="2" t="s">
        <v>524</v>
      </c>
      <c r="E1411" s="2" t="s">
        <v>526</v>
      </c>
      <c r="F1411" s="4">
        <v>141</v>
      </c>
      <c r="G1411" s="10" t="str">
        <f t="shared" ref="G1411:G1474" si="135">INDEX($B$2:$B$9999,MATCH(_xlfn.MAXIFS($F$2:$F$9999,$C$2:$C$9999,C1411),$F$1:$F$9999,0))</f>
        <v xml:space="preserve">2024/10 </v>
      </c>
      <c r="H1411" s="10">
        <f t="shared" si="132"/>
        <v>657</v>
      </c>
      <c r="J1411" t="s">
        <v>2769</v>
      </c>
      <c r="K1411" t="s">
        <v>1415</v>
      </c>
      <c r="L1411" t="s">
        <v>2770</v>
      </c>
      <c r="M1411" s="8">
        <v>24</v>
      </c>
      <c r="N1411" s="12">
        <f t="shared" si="133"/>
        <v>1.2</v>
      </c>
      <c r="O1411" t="str">
        <f t="shared" ref="O1411:O1474" si="136">VLOOKUP(J1411,$C$2:$G$9999,5,0)</f>
        <v xml:space="preserve">2024/02 </v>
      </c>
      <c r="P1411">
        <f t="shared" ref="P1411:P1474" si="137">VLOOKUP(J1411,$C$2:$H$9999,6,0)</f>
        <v>24</v>
      </c>
      <c r="Q1411" t="e">
        <f>VLOOKUP(J1411,'구매현황_2301-2603'!$E$2:$I$1312,5,0)</f>
        <v>#N/A</v>
      </c>
      <c r="R1411" t="e">
        <f>VLOOKUP(Q1411,리드타임!$B$3:$D$10,3,0)</f>
        <v>#N/A</v>
      </c>
      <c r="S1411">
        <f t="shared" si="134"/>
        <v>5.3999999999999995</v>
      </c>
    </row>
    <row r="1412" spans="1:19" ht="15.75">
      <c r="A1412" s="10">
        <v>1411</v>
      </c>
      <c r="B1412" s="3" t="s">
        <v>13</v>
      </c>
      <c r="C1412" s="2" t="s">
        <v>531</v>
      </c>
      <c r="D1412" s="2" t="s">
        <v>530</v>
      </c>
      <c r="E1412" s="2" t="s">
        <v>532</v>
      </c>
      <c r="F1412" s="4">
        <v>4</v>
      </c>
      <c r="G1412" s="10" t="str">
        <f t="shared" si="135"/>
        <v xml:space="preserve">2025/10 </v>
      </c>
      <c r="H1412" s="10">
        <f t="shared" si="132"/>
        <v>344</v>
      </c>
      <c r="J1412" t="s">
        <v>3837</v>
      </c>
      <c r="K1412" t="s">
        <v>1415</v>
      </c>
      <c r="L1412" t="s">
        <v>3838</v>
      </c>
      <c r="M1412" s="8">
        <v>20</v>
      </c>
      <c r="N1412" s="12">
        <f t="shared" si="133"/>
        <v>1</v>
      </c>
      <c r="O1412" t="str">
        <f t="shared" si="136"/>
        <v xml:space="preserve">2024/01 </v>
      </c>
      <c r="P1412">
        <f t="shared" si="137"/>
        <v>10</v>
      </c>
      <c r="Q1412" t="e">
        <f>VLOOKUP(J1412,'구매현황_2301-2603'!$E$2:$I$1312,5,0)</f>
        <v>#N/A</v>
      </c>
      <c r="R1412" t="e">
        <f>VLOOKUP(Q1412,리드타임!$B$3:$D$10,3,0)</f>
        <v>#N/A</v>
      </c>
      <c r="S1412">
        <f t="shared" si="134"/>
        <v>4.5</v>
      </c>
    </row>
    <row r="1413" spans="1:19" ht="15.75">
      <c r="A1413" s="10">
        <v>1412</v>
      </c>
      <c r="B1413" s="3" t="s">
        <v>13</v>
      </c>
      <c r="C1413" s="2" t="s">
        <v>536</v>
      </c>
      <c r="D1413" s="2" t="s">
        <v>355</v>
      </c>
      <c r="E1413" s="2" t="s">
        <v>537</v>
      </c>
      <c r="F1413" s="4">
        <v>135</v>
      </c>
      <c r="G1413" s="10" t="str">
        <f t="shared" si="135"/>
        <v xml:space="preserve">2024/09 </v>
      </c>
      <c r="H1413" s="10">
        <f t="shared" si="132"/>
        <v>480</v>
      </c>
      <c r="J1413" t="s">
        <v>2771</v>
      </c>
      <c r="K1413" t="s">
        <v>1415</v>
      </c>
      <c r="L1413" t="s">
        <v>2772</v>
      </c>
      <c r="M1413" s="8">
        <v>120</v>
      </c>
      <c r="N1413" s="12">
        <f t="shared" si="133"/>
        <v>6</v>
      </c>
      <c r="O1413" t="str">
        <f t="shared" si="136"/>
        <v xml:space="preserve">2024/01 </v>
      </c>
      <c r="P1413">
        <f t="shared" si="137"/>
        <v>35</v>
      </c>
      <c r="Q1413" t="str">
        <f>VLOOKUP(J1413,'구매현황_2301-2603'!$E$2:$I$1312,5,0)</f>
        <v>Fiberwit Link Communication Co.,LTD</v>
      </c>
      <c r="R1413">
        <f>VLOOKUP(Q1413,리드타임!$B$3:$D$10,3,0)</f>
        <v>60</v>
      </c>
      <c r="S1413">
        <f t="shared" si="134"/>
        <v>18</v>
      </c>
    </row>
    <row r="1414" spans="1:19" ht="15.75">
      <c r="A1414" s="10">
        <v>1413</v>
      </c>
      <c r="B1414" s="3" t="s">
        <v>13</v>
      </c>
      <c r="C1414" s="2" t="s">
        <v>546</v>
      </c>
      <c r="D1414" s="2" t="s">
        <v>545</v>
      </c>
      <c r="E1414" s="2" t="s">
        <v>547</v>
      </c>
      <c r="F1414" s="4">
        <v>110</v>
      </c>
      <c r="G1414" s="10" t="str">
        <f t="shared" si="135"/>
        <v xml:space="preserve">2024/03 </v>
      </c>
      <c r="H1414" s="10">
        <f t="shared" si="132"/>
        <v>305</v>
      </c>
      <c r="J1414" t="s">
        <v>2773</v>
      </c>
      <c r="K1414" t="s">
        <v>1415</v>
      </c>
      <c r="L1414" t="s">
        <v>2774</v>
      </c>
      <c r="M1414" s="8">
        <v>20</v>
      </c>
      <c r="N1414" s="12">
        <f t="shared" si="133"/>
        <v>1</v>
      </c>
      <c r="O1414" t="str">
        <f t="shared" si="136"/>
        <v xml:space="preserve">2024/01 </v>
      </c>
      <c r="P1414">
        <f t="shared" si="137"/>
        <v>20</v>
      </c>
      <c r="Q1414" t="e">
        <f>VLOOKUP(J1414,'구매현황_2301-2603'!$E$2:$I$1312,5,0)</f>
        <v>#N/A</v>
      </c>
      <c r="R1414" t="e">
        <f>VLOOKUP(Q1414,리드타임!$B$3:$D$10,3,0)</f>
        <v>#N/A</v>
      </c>
      <c r="S1414">
        <f t="shared" si="134"/>
        <v>4.5</v>
      </c>
    </row>
    <row r="1415" spans="1:19" ht="15.75">
      <c r="A1415" s="10">
        <v>1414</v>
      </c>
      <c r="B1415" s="3" t="s">
        <v>13</v>
      </c>
      <c r="C1415" s="2" t="s">
        <v>549</v>
      </c>
      <c r="D1415" s="2" t="s">
        <v>548</v>
      </c>
      <c r="E1415" s="2" t="s">
        <v>550</v>
      </c>
      <c r="F1415" s="4">
        <v>70</v>
      </c>
      <c r="G1415" s="10" t="str">
        <f t="shared" si="135"/>
        <v xml:space="preserve">2024/04 </v>
      </c>
      <c r="H1415" s="10">
        <f t="shared" si="132"/>
        <v>415</v>
      </c>
      <c r="J1415" t="s">
        <v>2775</v>
      </c>
      <c r="K1415" t="s">
        <v>1415</v>
      </c>
      <c r="L1415" t="s">
        <v>2776</v>
      </c>
      <c r="M1415" s="8">
        <v>5</v>
      </c>
      <c r="N1415" s="12">
        <f t="shared" si="133"/>
        <v>0.25</v>
      </c>
      <c r="O1415" t="str">
        <f t="shared" si="136"/>
        <v xml:space="preserve">2024/01 </v>
      </c>
      <c r="P1415">
        <f t="shared" si="137"/>
        <v>5</v>
      </c>
      <c r="Q1415" t="e">
        <f>VLOOKUP(J1415,'구매현황_2301-2603'!$E$2:$I$1312,5,0)</f>
        <v>#N/A</v>
      </c>
      <c r="R1415" t="e">
        <f>VLOOKUP(Q1415,리드타임!$B$3:$D$10,3,0)</f>
        <v>#N/A</v>
      </c>
      <c r="S1415">
        <f t="shared" si="134"/>
        <v>1.125</v>
      </c>
    </row>
    <row r="1416" spans="1:19" ht="15.75">
      <c r="A1416" s="10">
        <v>1415</v>
      </c>
      <c r="B1416" s="3" t="s">
        <v>13</v>
      </c>
      <c r="C1416" s="2" t="s">
        <v>552</v>
      </c>
      <c r="D1416" s="2" t="s">
        <v>551</v>
      </c>
      <c r="E1416" s="2" t="s">
        <v>553</v>
      </c>
      <c r="F1416" s="4">
        <v>43</v>
      </c>
      <c r="G1416" s="10" t="str">
        <f t="shared" si="135"/>
        <v xml:space="preserve">2024/09 </v>
      </c>
      <c r="H1416" s="10">
        <f t="shared" si="132"/>
        <v>265</v>
      </c>
      <c r="J1416" t="s">
        <v>3839</v>
      </c>
      <c r="K1416" t="s">
        <v>1417</v>
      </c>
      <c r="L1416" t="s">
        <v>3840</v>
      </c>
      <c r="M1416" s="8">
        <v>5</v>
      </c>
      <c r="N1416" s="12">
        <f t="shared" si="133"/>
        <v>0.25</v>
      </c>
      <c r="O1416" t="str">
        <f t="shared" si="136"/>
        <v xml:space="preserve">2024/01 </v>
      </c>
      <c r="P1416">
        <f t="shared" si="137"/>
        <v>5</v>
      </c>
      <c r="Q1416" t="e">
        <f>VLOOKUP(J1416,'구매현황_2301-2603'!$E$2:$I$1312,5,0)</f>
        <v>#N/A</v>
      </c>
      <c r="R1416" t="e">
        <f>VLOOKUP(Q1416,리드타임!$B$3:$D$10,3,0)</f>
        <v>#N/A</v>
      </c>
      <c r="S1416">
        <f t="shared" si="134"/>
        <v>1.125</v>
      </c>
    </row>
    <row r="1417" spans="1:19" ht="15.75">
      <c r="A1417" s="10">
        <v>1416</v>
      </c>
      <c r="B1417" s="3" t="s">
        <v>13</v>
      </c>
      <c r="C1417" s="2" t="s">
        <v>558</v>
      </c>
      <c r="D1417" s="2" t="s">
        <v>557</v>
      </c>
      <c r="E1417" s="2" t="s">
        <v>559</v>
      </c>
      <c r="F1417" s="4">
        <v>4</v>
      </c>
      <c r="G1417" s="10" t="str">
        <f t="shared" si="135"/>
        <v xml:space="preserve">2024/01 </v>
      </c>
      <c r="H1417" s="10">
        <f t="shared" si="132"/>
        <v>50</v>
      </c>
      <c r="J1417" t="s">
        <v>2777</v>
      </c>
      <c r="K1417" t="s">
        <v>1424</v>
      </c>
      <c r="L1417" t="s">
        <v>2778</v>
      </c>
      <c r="M1417" s="8">
        <v>30</v>
      </c>
      <c r="N1417" s="12">
        <f t="shared" si="133"/>
        <v>1.5</v>
      </c>
      <c r="O1417" t="str">
        <f t="shared" si="136"/>
        <v xml:space="preserve">2024/01 </v>
      </c>
      <c r="P1417">
        <f t="shared" si="137"/>
        <v>20</v>
      </c>
      <c r="Q1417" t="e">
        <f>VLOOKUP(J1417,'구매현황_2301-2603'!$E$2:$I$1312,5,0)</f>
        <v>#N/A</v>
      </c>
      <c r="R1417" t="e">
        <f>VLOOKUP(Q1417,리드타임!$B$3:$D$10,3,0)</f>
        <v>#N/A</v>
      </c>
      <c r="S1417">
        <f t="shared" si="134"/>
        <v>6.75</v>
      </c>
    </row>
    <row r="1418" spans="1:19" ht="15.75">
      <c r="A1418" s="10">
        <v>1417</v>
      </c>
      <c r="B1418" s="3" t="s">
        <v>13</v>
      </c>
      <c r="C1418" s="2" t="s">
        <v>561</v>
      </c>
      <c r="D1418" s="2" t="s">
        <v>560</v>
      </c>
      <c r="E1418" s="2" t="s">
        <v>562</v>
      </c>
      <c r="F1418" s="4">
        <v>10</v>
      </c>
      <c r="G1418" s="10" t="str">
        <f t="shared" si="135"/>
        <v xml:space="preserve">2024/07 </v>
      </c>
      <c r="H1418" s="10">
        <f t="shared" si="132"/>
        <v>488</v>
      </c>
      <c r="J1418" t="s">
        <v>2779</v>
      </c>
      <c r="K1418" t="s">
        <v>1424</v>
      </c>
      <c r="L1418" t="s">
        <v>2780</v>
      </c>
      <c r="M1418" s="8">
        <v>42</v>
      </c>
      <c r="N1418" s="12">
        <f t="shared" si="133"/>
        <v>2.1</v>
      </c>
      <c r="O1418" t="str">
        <f t="shared" si="136"/>
        <v xml:space="preserve">2024/01 </v>
      </c>
      <c r="P1418">
        <f t="shared" si="137"/>
        <v>10</v>
      </c>
      <c r="Q1418" t="e">
        <f>VLOOKUP(J1418,'구매현황_2301-2603'!$E$2:$I$1312,5,0)</f>
        <v>#N/A</v>
      </c>
      <c r="R1418" t="e">
        <f>VLOOKUP(Q1418,리드타임!$B$3:$D$10,3,0)</f>
        <v>#N/A</v>
      </c>
      <c r="S1418">
        <f t="shared" si="134"/>
        <v>9.4500000000000011</v>
      </c>
    </row>
    <row r="1419" spans="1:19" ht="15.75">
      <c r="A1419" s="10">
        <v>1418</v>
      </c>
      <c r="B1419" s="3" t="s">
        <v>13</v>
      </c>
      <c r="C1419" s="2" t="s">
        <v>570</v>
      </c>
      <c r="D1419" s="2" t="s">
        <v>569</v>
      </c>
      <c r="E1419" s="2" t="s">
        <v>571</v>
      </c>
      <c r="F1419" s="4">
        <v>2</v>
      </c>
      <c r="G1419" s="10" t="str">
        <f t="shared" si="135"/>
        <v xml:space="preserve">2024/01 </v>
      </c>
      <c r="H1419" s="10">
        <f t="shared" si="132"/>
        <v>50</v>
      </c>
      <c r="J1419" t="s">
        <v>3841</v>
      </c>
      <c r="K1419" t="s">
        <v>1424</v>
      </c>
      <c r="L1419" t="s">
        <v>3842</v>
      </c>
      <c r="M1419" s="8">
        <v>10</v>
      </c>
      <c r="N1419" s="12">
        <f t="shared" ref="N1419:N1482" si="138">+M1419/20</f>
        <v>0.5</v>
      </c>
      <c r="O1419" t="str">
        <f t="shared" si="136"/>
        <v xml:space="preserve">2024/01 </v>
      </c>
      <c r="P1419">
        <f t="shared" si="137"/>
        <v>10</v>
      </c>
      <c r="Q1419" t="e">
        <f>VLOOKUP(J1419,'구매현황_2301-2603'!$E$2:$I$1312,5,0)</f>
        <v>#N/A</v>
      </c>
      <c r="R1419" t="e">
        <f>VLOOKUP(Q1419,리드타임!$B$3:$D$10,3,0)</f>
        <v>#N/A</v>
      </c>
      <c r="S1419">
        <f t="shared" ref="S1419:S1482" si="139">IFERROR(N1419/20*R1419,N1419/20*90)</f>
        <v>2.25</v>
      </c>
    </row>
    <row r="1420" spans="1:19" ht="15.75">
      <c r="A1420" s="10">
        <v>1419</v>
      </c>
      <c r="B1420" s="3" t="s">
        <v>13</v>
      </c>
      <c r="C1420" s="2" t="s">
        <v>576</v>
      </c>
      <c r="D1420" s="2" t="s">
        <v>575</v>
      </c>
      <c r="E1420" s="2" t="s">
        <v>577</v>
      </c>
      <c r="F1420" s="4">
        <v>80</v>
      </c>
      <c r="G1420" s="10" t="str">
        <f t="shared" si="135"/>
        <v xml:space="preserve">2024/04 </v>
      </c>
      <c r="H1420" s="10">
        <f t="shared" si="132"/>
        <v>380</v>
      </c>
      <c r="J1420" t="s">
        <v>3844</v>
      </c>
      <c r="K1420" t="s">
        <v>3843</v>
      </c>
      <c r="L1420" t="s">
        <v>3845</v>
      </c>
      <c r="M1420" s="8">
        <v>3</v>
      </c>
      <c r="N1420" s="12">
        <f t="shared" si="138"/>
        <v>0.15</v>
      </c>
      <c r="O1420" t="str">
        <f t="shared" si="136"/>
        <v xml:space="preserve">2024/01 </v>
      </c>
      <c r="P1420">
        <f t="shared" si="137"/>
        <v>3</v>
      </c>
      <c r="Q1420" t="e">
        <f>VLOOKUP(J1420,'구매현황_2301-2603'!$E$2:$I$1312,5,0)</f>
        <v>#N/A</v>
      </c>
      <c r="R1420" t="e">
        <f>VLOOKUP(Q1420,리드타임!$B$3:$D$10,3,0)</f>
        <v>#N/A</v>
      </c>
      <c r="S1420">
        <f t="shared" si="139"/>
        <v>0.67499999999999993</v>
      </c>
    </row>
    <row r="1421" spans="1:19" ht="15.75">
      <c r="A1421" s="10">
        <v>1420</v>
      </c>
      <c r="B1421" s="3" t="s">
        <v>13</v>
      </c>
      <c r="C1421" s="2" t="s">
        <v>612</v>
      </c>
      <c r="D1421" s="2" t="s">
        <v>363</v>
      </c>
      <c r="E1421" s="2" t="s">
        <v>613</v>
      </c>
      <c r="F1421" s="4">
        <v>78</v>
      </c>
      <c r="G1421" s="10" t="str">
        <f t="shared" si="135"/>
        <v xml:space="preserve">2024/11 </v>
      </c>
      <c r="H1421" s="10">
        <f t="shared" si="132"/>
        <v>4102</v>
      </c>
      <c r="J1421" t="s">
        <v>3846</v>
      </c>
      <c r="K1421" t="s">
        <v>2781</v>
      </c>
      <c r="L1421" t="s">
        <v>3847</v>
      </c>
      <c r="M1421" s="8">
        <v>3</v>
      </c>
      <c r="N1421" s="12">
        <f t="shared" si="138"/>
        <v>0.15</v>
      </c>
      <c r="O1421" t="str">
        <f t="shared" si="136"/>
        <v xml:space="preserve">2024/01 </v>
      </c>
      <c r="P1421">
        <f t="shared" si="137"/>
        <v>3</v>
      </c>
      <c r="Q1421" t="e">
        <f>VLOOKUP(J1421,'구매현황_2301-2603'!$E$2:$I$1312,5,0)</f>
        <v>#N/A</v>
      </c>
      <c r="R1421" t="e">
        <f>VLOOKUP(Q1421,리드타임!$B$3:$D$10,3,0)</f>
        <v>#N/A</v>
      </c>
      <c r="S1421">
        <f t="shared" si="139"/>
        <v>0.67499999999999993</v>
      </c>
    </row>
    <row r="1422" spans="1:19" ht="15.75">
      <c r="A1422" s="10">
        <v>1421</v>
      </c>
      <c r="B1422" s="3" t="s">
        <v>13</v>
      </c>
      <c r="C1422" s="2" t="s">
        <v>619</v>
      </c>
      <c r="D1422" s="2" t="s">
        <v>366</v>
      </c>
      <c r="E1422" s="2" t="s">
        <v>620</v>
      </c>
      <c r="F1422" s="4">
        <v>2</v>
      </c>
      <c r="G1422" s="10" t="str">
        <f t="shared" si="135"/>
        <v xml:space="preserve">2024/12 </v>
      </c>
      <c r="H1422" s="10">
        <f t="shared" si="132"/>
        <v>4004</v>
      </c>
      <c r="J1422" t="s">
        <v>2782</v>
      </c>
      <c r="K1422" t="s">
        <v>2781</v>
      </c>
      <c r="L1422" t="s">
        <v>2783</v>
      </c>
      <c r="M1422" s="8">
        <v>16</v>
      </c>
      <c r="N1422" s="12">
        <f t="shared" si="138"/>
        <v>0.8</v>
      </c>
      <c r="O1422" t="str">
        <f t="shared" si="136"/>
        <v xml:space="preserve">2024/01 </v>
      </c>
      <c r="P1422">
        <f t="shared" si="137"/>
        <v>8</v>
      </c>
      <c r="Q1422" t="e">
        <f>VLOOKUP(J1422,'구매현황_2301-2603'!$E$2:$I$1312,5,0)</f>
        <v>#N/A</v>
      </c>
      <c r="R1422" t="e">
        <f>VLOOKUP(Q1422,리드타임!$B$3:$D$10,3,0)</f>
        <v>#N/A</v>
      </c>
      <c r="S1422">
        <f t="shared" si="139"/>
        <v>3.6</v>
      </c>
    </row>
    <row r="1423" spans="1:19" ht="15.75">
      <c r="A1423" s="10">
        <v>1422</v>
      </c>
      <c r="B1423" s="3" t="s">
        <v>13</v>
      </c>
      <c r="C1423" s="2" t="s">
        <v>622</v>
      </c>
      <c r="D1423" s="2" t="s">
        <v>621</v>
      </c>
      <c r="E1423" s="2" t="s">
        <v>623</v>
      </c>
      <c r="F1423" s="4">
        <v>100</v>
      </c>
      <c r="G1423" s="10" t="str">
        <f t="shared" si="135"/>
        <v xml:space="preserve">2024/12 </v>
      </c>
      <c r="H1423" s="10">
        <f t="shared" si="132"/>
        <v>489</v>
      </c>
      <c r="J1423" t="s">
        <v>2784</v>
      </c>
      <c r="K1423" t="s">
        <v>2781</v>
      </c>
      <c r="L1423" t="s">
        <v>2785</v>
      </c>
      <c r="M1423" s="8">
        <v>51</v>
      </c>
      <c r="N1423" s="12">
        <f t="shared" si="138"/>
        <v>2.5499999999999998</v>
      </c>
      <c r="O1423" t="str">
        <f t="shared" si="136"/>
        <v xml:space="preserve">2024/01 </v>
      </c>
      <c r="P1423">
        <f t="shared" si="137"/>
        <v>50</v>
      </c>
      <c r="Q1423" t="e">
        <f>VLOOKUP(J1423,'구매현황_2301-2603'!$E$2:$I$1312,5,0)</f>
        <v>#N/A</v>
      </c>
      <c r="R1423" t="e">
        <f>VLOOKUP(Q1423,리드타임!$B$3:$D$10,3,0)</f>
        <v>#N/A</v>
      </c>
      <c r="S1423">
        <f t="shared" si="139"/>
        <v>11.475</v>
      </c>
    </row>
    <row r="1424" spans="1:19" ht="15.75">
      <c r="A1424" s="10">
        <v>1423</v>
      </c>
      <c r="B1424" s="3" t="s">
        <v>13</v>
      </c>
      <c r="C1424" s="2" t="s">
        <v>631</v>
      </c>
      <c r="D1424" s="2" t="s">
        <v>630</v>
      </c>
      <c r="E1424" s="2" t="s">
        <v>632</v>
      </c>
      <c r="F1424" s="4">
        <v>100</v>
      </c>
      <c r="G1424" s="10" t="str">
        <f t="shared" si="135"/>
        <v xml:space="preserve">2025/12 </v>
      </c>
      <c r="H1424" s="10">
        <f t="shared" si="132"/>
        <v>894</v>
      </c>
      <c r="J1424" t="s">
        <v>2786</v>
      </c>
      <c r="K1424" t="s">
        <v>2781</v>
      </c>
      <c r="L1424" t="s">
        <v>2787</v>
      </c>
      <c r="M1424" s="8">
        <v>25</v>
      </c>
      <c r="N1424" s="12">
        <f t="shared" si="138"/>
        <v>1.25</v>
      </c>
      <c r="O1424" t="str">
        <f t="shared" si="136"/>
        <v xml:space="preserve">2024/01 </v>
      </c>
      <c r="P1424">
        <f t="shared" si="137"/>
        <v>25</v>
      </c>
      <c r="Q1424" t="e">
        <f>VLOOKUP(J1424,'구매현황_2301-2603'!$E$2:$I$1312,5,0)</f>
        <v>#N/A</v>
      </c>
      <c r="R1424" t="e">
        <f>VLOOKUP(Q1424,리드타임!$B$3:$D$10,3,0)</f>
        <v>#N/A</v>
      </c>
      <c r="S1424">
        <f t="shared" si="139"/>
        <v>5.625</v>
      </c>
    </row>
    <row r="1425" spans="1:19" ht="15.75">
      <c r="A1425" s="10">
        <v>1424</v>
      </c>
      <c r="B1425" s="3" t="s">
        <v>13</v>
      </c>
      <c r="C1425" s="2" t="s">
        <v>634</v>
      </c>
      <c r="D1425" s="2" t="s">
        <v>633</v>
      </c>
      <c r="E1425" s="2" t="s">
        <v>635</v>
      </c>
      <c r="F1425" s="4">
        <v>359</v>
      </c>
      <c r="G1425" s="10" t="str">
        <f t="shared" si="135"/>
        <v xml:space="preserve">2024/01 </v>
      </c>
      <c r="H1425" s="10">
        <f t="shared" si="132"/>
        <v>1460</v>
      </c>
      <c r="J1425" t="s">
        <v>2788</v>
      </c>
      <c r="K1425" t="s">
        <v>1426</v>
      </c>
      <c r="L1425" t="s">
        <v>2789</v>
      </c>
      <c r="M1425" s="8">
        <v>9</v>
      </c>
      <c r="N1425" s="12">
        <f t="shared" si="138"/>
        <v>0.45</v>
      </c>
      <c r="O1425" t="str">
        <f t="shared" si="136"/>
        <v xml:space="preserve">2024/01 </v>
      </c>
      <c r="P1425">
        <f t="shared" si="137"/>
        <v>5</v>
      </c>
      <c r="Q1425" t="e">
        <f>VLOOKUP(J1425,'구매현황_2301-2603'!$E$2:$I$1312,5,0)</f>
        <v>#N/A</v>
      </c>
      <c r="R1425" t="e">
        <f>VLOOKUP(Q1425,리드타임!$B$3:$D$10,3,0)</f>
        <v>#N/A</v>
      </c>
      <c r="S1425">
        <f t="shared" si="139"/>
        <v>2.0249999999999999</v>
      </c>
    </row>
    <row r="1426" spans="1:19" ht="15.75">
      <c r="A1426" s="10">
        <v>1425</v>
      </c>
      <c r="B1426" s="3" t="s">
        <v>13</v>
      </c>
      <c r="C1426" s="2" t="s">
        <v>637</v>
      </c>
      <c r="D1426" s="2" t="s">
        <v>636</v>
      </c>
      <c r="E1426" s="2"/>
      <c r="F1426" s="4">
        <v>50</v>
      </c>
      <c r="G1426" s="10" t="str">
        <f t="shared" si="135"/>
        <v xml:space="preserve">2024/01 </v>
      </c>
      <c r="H1426" s="10">
        <f t="shared" si="132"/>
        <v>50</v>
      </c>
      <c r="J1426" t="s">
        <v>2790</v>
      </c>
      <c r="K1426" t="s">
        <v>1426</v>
      </c>
      <c r="L1426" t="s">
        <v>2791</v>
      </c>
      <c r="M1426" s="8">
        <v>12</v>
      </c>
      <c r="N1426" s="12">
        <f t="shared" si="138"/>
        <v>0.6</v>
      </c>
      <c r="O1426" t="str">
        <f t="shared" si="136"/>
        <v xml:space="preserve">2024/03 </v>
      </c>
      <c r="P1426">
        <f t="shared" si="137"/>
        <v>12</v>
      </c>
      <c r="Q1426" t="e">
        <f>VLOOKUP(J1426,'구매현황_2301-2603'!$E$2:$I$1312,5,0)</f>
        <v>#N/A</v>
      </c>
      <c r="R1426" t="e">
        <f>VLOOKUP(Q1426,리드타임!$B$3:$D$10,3,0)</f>
        <v>#N/A</v>
      </c>
      <c r="S1426">
        <f t="shared" si="139"/>
        <v>2.6999999999999997</v>
      </c>
    </row>
    <row r="1427" spans="1:19" ht="15.75">
      <c r="A1427" s="10">
        <v>1426</v>
      </c>
      <c r="B1427" s="3" t="s">
        <v>13</v>
      </c>
      <c r="C1427" s="2" t="s">
        <v>638</v>
      </c>
      <c r="D1427" s="2" t="s">
        <v>352</v>
      </c>
      <c r="E1427" s="2" t="s">
        <v>639</v>
      </c>
      <c r="F1427" s="4">
        <v>200</v>
      </c>
      <c r="G1427" s="10" t="str">
        <f t="shared" si="135"/>
        <v xml:space="preserve">2025/12 </v>
      </c>
      <c r="H1427" s="10">
        <f t="shared" si="132"/>
        <v>1081</v>
      </c>
      <c r="J1427" t="s">
        <v>2792</v>
      </c>
      <c r="K1427" t="s">
        <v>1426</v>
      </c>
      <c r="L1427" t="s">
        <v>2793</v>
      </c>
      <c r="M1427" s="8">
        <v>40</v>
      </c>
      <c r="N1427" s="12">
        <f t="shared" si="138"/>
        <v>2</v>
      </c>
      <c r="O1427" t="str">
        <f t="shared" si="136"/>
        <v xml:space="preserve">2024/01 </v>
      </c>
      <c r="P1427">
        <f t="shared" si="137"/>
        <v>40</v>
      </c>
      <c r="Q1427" t="e">
        <f>VLOOKUP(J1427,'구매현황_2301-2603'!$E$2:$I$1312,5,0)</f>
        <v>#N/A</v>
      </c>
      <c r="R1427" t="e">
        <f>VLOOKUP(Q1427,리드타임!$B$3:$D$10,3,0)</f>
        <v>#N/A</v>
      </c>
      <c r="S1427">
        <f t="shared" si="139"/>
        <v>9</v>
      </c>
    </row>
    <row r="1428" spans="1:19" ht="15.75">
      <c r="A1428" s="10">
        <v>1427</v>
      </c>
      <c r="B1428" s="3" t="s">
        <v>13</v>
      </c>
      <c r="C1428" s="2" t="s">
        <v>641</v>
      </c>
      <c r="D1428" s="2" t="s">
        <v>640</v>
      </c>
      <c r="E1428" s="2" t="s">
        <v>642</v>
      </c>
      <c r="F1428" s="4">
        <v>100</v>
      </c>
      <c r="G1428" s="10" t="str">
        <f t="shared" si="135"/>
        <v xml:space="preserve">2024/03 </v>
      </c>
      <c r="H1428" s="10">
        <f t="shared" si="132"/>
        <v>550</v>
      </c>
      <c r="J1428" t="s">
        <v>3848</v>
      </c>
      <c r="K1428" t="s">
        <v>1426</v>
      </c>
      <c r="L1428" t="s">
        <v>3849</v>
      </c>
      <c r="M1428" s="8">
        <v>65</v>
      </c>
      <c r="N1428" s="12">
        <f t="shared" si="138"/>
        <v>3.25</v>
      </c>
      <c r="O1428" t="str">
        <f t="shared" si="136"/>
        <v xml:space="preserve">2024/01 </v>
      </c>
      <c r="P1428">
        <f t="shared" si="137"/>
        <v>50</v>
      </c>
      <c r="Q1428" t="e">
        <f>VLOOKUP(J1428,'구매현황_2301-2603'!$E$2:$I$1312,5,0)</f>
        <v>#N/A</v>
      </c>
      <c r="R1428" t="e">
        <f>VLOOKUP(Q1428,리드타임!$B$3:$D$10,3,0)</f>
        <v>#N/A</v>
      </c>
      <c r="S1428">
        <f t="shared" si="139"/>
        <v>14.625</v>
      </c>
    </row>
    <row r="1429" spans="1:19" ht="15.75">
      <c r="A1429" s="10">
        <v>1428</v>
      </c>
      <c r="B1429" s="3" t="s">
        <v>13</v>
      </c>
      <c r="C1429" s="2" t="s">
        <v>645</v>
      </c>
      <c r="D1429" s="2" t="s">
        <v>358</v>
      </c>
      <c r="E1429" s="2" t="s">
        <v>646</v>
      </c>
      <c r="F1429" s="4">
        <v>160</v>
      </c>
      <c r="G1429" s="10" t="str">
        <f t="shared" si="135"/>
        <v xml:space="preserve">2025/11 </v>
      </c>
      <c r="H1429" s="10">
        <f t="shared" si="132"/>
        <v>470</v>
      </c>
      <c r="J1429" t="s">
        <v>2795</v>
      </c>
      <c r="K1429" t="s">
        <v>2794</v>
      </c>
      <c r="L1429" t="s">
        <v>2796</v>
      </c>
      <c r="M1429" s="8">
        <v>142</v>
      </c>
      <c r="N1429" s="12">
        <f t="shared" si="138"/>
        <v>7.1</v>
      </c>
      <c r="O1429" t="str">
        <f t="shared" si="136"/>
        <v xml:space="preserve">2024/01 </v>
      </c>
      <c r="P1429">
        <f t="shared" si="137"/>
        <v>140</v>
      </c>
      <c r="Q1429" t="e">
        <f>VLOOKUP(J1429,'구매현황_2301-2603'!$E$2:$I$1312,5,0)</f>
        <v>#N/A</v>
      </c>
      <c r="R1429" t="e">
        <f>VLOOKUP(Q1429,리드타임!$B$3:$D$10,3,0)</f>
        <v>#N/A</v>
      </c>
      <c r="S1429">
        <f t="shared" si="139"/>
        <v>31.95</v>
      </c>
    </row>
    <row r="1430" spans="1:19" ht="15.75">
      <c r="A1430" s="10">
        <v>1429</v>
      </c>
      <c r="B1430" s="3" t="s">
        <v>13</v>
      </c>
      <c r="C1430" s="2" t="s">
        <v>648</v>
      </c>
      <c r="D1430" s="2" t="s">
        <v>647</v>
      </c>
      <c r="E1430" s="2" t="s">
        <v>649</v>
      </c>
      <c r="F1430" s="4">
        <v>100</v>
      </c>
      <c r="G1430" s="10" t="str">
        <f t="shared" si="135"/>
        <v xml:space="preserve">2024/11 </v>
      </c>
      <c r="H1430" s="10">
        <f t="shared" si="132"/>
        <v>2000</v>
      </c>
      <c r="J1430" t="s">
        <v>2797</v>
      </c>
      <c r="K1430" t="s">
        <v>2794</v>
      </c>
      <c r="L1430" t="s">
        <v>2798</v>
      </c>
      <c r="M1430" s="8">
        <v>23</v>
      </c>
      <c r="N1430" s="12">
        <f t="shared" si="138"/>
        <v>1.1499999999999999</v>
      </c>
      <c r="O1430" t="str">
        <f t="shared" si="136"/>
        <v xml:space="preserve">2024/01 </v>
      </c>
      <c r="P1430">
        <f t="shared" si="137"/>
        <v>20</v>
      </c>
      <c r="Q1430" t="e">
        <f>VLOOKUP(J1430,'구매현황_2301-2603'!$E$2:$I$1312,5,0)</f>
        <v>#N/A</v>
      </c>
      <c r="R1430" t="e">
        <f>VLOOKUP(Q1430,리드타임!$B$3:$D$10,3,0)</f>
        <v>#N/A</v>
      </c>
      <c r="S1430">
        <f t="shared" si="139"/>
        <v>5.1749999999999998</v>
      </c>
    </row>
    <row r="1431" spans="1:19" ht="15.75">
      <c r="A1431" s="10">
        <v>1430</v>
      </c>
      <c r="B1431" s="3" t="s">
        <v>13</v>
      </c>
      <c r="C1431" s="2" t="s">
        <v>660</v>
      </c>
      <c r="D1431" s="2" t="s">
        <v>448</v>
      </c>
      <c r="E1431" s="2" t="s">
        <v>661</v>
      </c>
      <c r="F1431" s="4">
        <v>52</v>
      </c>
      <c r="G1431" s="10" t="str">
        <f t="shared" si="135"/>
        <v xml:space="preserve">2024/01 </v>
      </c>
      <c r="H1431" s="10">
        <f t="shared" si="132"/>
        <v>300</v>
      </c>
      <c r="J1431" t="s">
        <v>2799</v>
      </c>
      <c r="K1431" t="s">
        <v>2794</v>
      </c>
      <c r="L1431" t="s">
        <v>2800</v>
      </c>
      <c r="M1431" s="8">
        <v>35</v>
      </c>
      <c r="N1431" s="12">
        <f t="shared" si="138"/>
        <v>1.75</v>
      </c>
      <c r="O1431" t="str">
        <f t="shared" si="136"/>
        <v xml:space="preserve">2024/01 </v>
      </c>
      <c r="P1431">
        <f t="shared" si="137"/>
        <v>25</v>
      </c>
      <c r="Q1431" t="e">
        <f>VLOOKUP(J1431,'구매현황_2301-2603'!$E$2:$I$1312,5,0)</f>
        <v>#N/A</v>
      </c>
      <c r="R1431" t="e">
        <f>VLOOKUP(Q1431,리드타임!$B$3:$D$10,3,0)</f>
        <v>#N/A</v>
      </c>
      <c r="S1431">
        <f t="shared" si="139"/>
        <v>7.8749999999999991</v>
      </c>
    </row>
    <row r="1432" spans="1:19" ht="15.75">
      <c r="A1432" s="10">
        <v>1431</v>
      </c>
      <c r="B1432" s="3" t="s">
        <v>13</v>
      </c>
      <c r="C1432" s="2" t="s">
        <v>666</v>
      </c>
      <c r="D1432" s="2" t="s">
        <v>665</v>
      </c>
      <c r="E1432" s="2" t="s">
        <v>667</v>
      </c>
      <c r="F1432" s="4">
        <v>10</v>
      </c>
      <c r="G1432" s="10" t="str">
        <f t="shared" si="135"/>
        <v xml:space="preserve">2024/03 </v>
      </c>
      <c r="H1432" s="10">
        <f t="shared" si="132"/>
        <v>240</v>
      </c>
      <c r="J1432" t="s">
        <v>2801</v>
      </c>
      <c r="K1432" t="s">
        <v>2794</v>
      </c>
      <c r="L1432" t="s">
        <v>2802</v>
      </c>
      <c r="M1432" s="8">
        <v>20</v>
      </c>
      <c r="N1432" s="12">
        <f t="shared" si="138"/>
        <v>1</v>
      </c>
      <c r="O1432" t="str">
        <f t="shared" si="136"/>
        <v xml:space="preserve">2024/01 </v>
      </c>
      <c r="P1432">
        <f t="shared" si="137"/>
        <v>20</v>
      </c>
      <c r="Q1432" t="e">
        <f>VLOOKUP(J1432,'구매현황_2301-2603'!$E$2:$I$1312,5,0)</f>
        <v>#N/A</v>
      </c>
      <c r="R1432" t="e">
        <f>VLOOKUP(Q1432,리드타임!$B$3:$D$10,3,0)</f>
        <v>#N/A</v>
      </c>
      <c r="S1432">
        <f t="shared" si="139"/>
        <v>4.5</v>
      </c>
    </row>
    <row r="1433" spans="1:19" ht="15.75">
      <c r="A1433" s="10">
        <v>1432</v>
      </c>
      <c r="B1433" s="3" t="s">
        <v>13</v>
      </c>
      <c r="C1433" s="2" t="s">
        <v>672</v>
      </c>
      <c r="D1433" s="2" t="s">
        <v>671</v>
      </c>
      <c r="E1433" s="2"/>
      <c r="F1433" s="4">
        <v>60</v>
      </c>
      <c r="G1433" s="10" t="str">
        <f t="shared" si="135"/>
        <v xml:space="preserve">2024/01 </v>
      </c>
      <c r="H1433" s="10">
        <f t="shared" si="132"/>
        <v>120</v>
      </c>
      <c r="J1433" t="s">
        <v>2803</v>
      </c>
      <c r="K1433" t="s">
        <v>2794</v>
      </c>
      <c r="L1433" t="s">
        <v>2804</v>
      </c>
      <c r="M1433" s="8">
        <v>50</v>
      </c>
      <c r="N1433" s="12">
        <f t="shared" si="138"/>
        <v>2.5</v>
      </c>
      <c r="O1433" t="str">
        <f t="shared" si="136"/>
        <v xml:space="preserve">2024/01 </v>
      </c>
      <c r="P1433">
        <f t="shared" si="137"/>
        <v>50</v>
      </c>
      <c r="Q1433" t="e">
        <f>VLOOKUP(J1433,'구매현황_2301-2603'!$E$2:$I$1312,5,0)</f>
        <v>#N/A</v>
      </c>
      <c r="R1433" t="e">
        <f>VLOOKUP(Q1433,리드타임!$B$3:$D$10,3,0)</f>
        <v>#N/A</v>
      </c>
      <c r="S1433">
        <f t="shared" si="139"/>
        <v>11.25</v>
      </c>
    </row>
    <row r="1434" spans="1:19" ht="15.75">
      <c r="A1434" s="10">
        <v>1433</v>
      </c>
      <c r="B1434" s="3" t="s">
        <v>13</v>
      </c>
      <c r="C1434" s="2" t="s">
        <v>674</v>
      </c>
      <c r="D1434" s="2" t="s">
        <v>673</v>
      </c>
      <c r="E1434" s="2" t="s">
        <v>675</v>
      </c>
      <c r="F1434" s="4">
        <v>20</v>
      </c>
      <c r="G1434" s="10" t="str">
        <f t="shared" si="135"/>
        <v xml:space="preserve">2024/06 </v>
      </c>
      <c r="H1434" s="10">
        <f t="shared" si="132"/>
        <v>173</v>
      </c>
      <c r="J1434" t="s">
        <v>3850</v>
      </c>
      <c r="K1434" t="s">
        <v>1433</v>
      </c>
      <c r="L1434" t="s">
        <v>3851</v>
      </c>
      <c r="M1434" s="8">
        <v>11</v>
      </c>
      <c r="N1434" s="12">
        <f t="shared" si="138"/>
        <v>0.55000000000000004</v>
      </c>
      <c r="O1434" t="str">
        <f t="shared" si="136"/>
        <v xml:space="preserve">2024/01 </v>
      </c>
      <c r="P1434">
        <f t="shared" si="137"/>
        <v>10</v>
      </c>
      <c r="Q1434" t="e">
        <f>VLOOKUP(J1434,'구매현황_2301-2603'!$E$2:$I$1312,5,0)</f>
        <v>#N/A</v>
      </c>
      <c r="R1434" t="e">
        <f>VLOOKUP(Q1434,리드타임!$B$3:$D$10,3,0)</f>
        <v>#N/A</v>
      </c>
      <c r="S1434">
        <f t="shared" si="139"/>
        <v>2.4750000000000005</v>
      </c>
    </row>
    <row r="1435" spans="1:19" ht="15.75">
      <c r="A1435" s="10">
        <v>1434</v>
      </c>
      <c r="B1435" s="3" t="s">
        <v>13</v>
      </c>
      <c r="C1435" s="2" t="s">
        <v>700</v>
      </c>
      <c r="D1435" s="2" t="s">
        <v>699</v>
      </c>
      <c r="E1435" s="2" t="s">
        <v>701</v>
      </c>
      <c r="F1435" s="4">
        <v>4</v>
      </c>
      <c r="G1435" s="10" t="str">
        <f t="shared" si="135"/>
        <v xml:space="preserve">2025/06 </v>
      </c>
      <c r="H1435" s="10">
        <f t="shared" si="132"/>
        <v>983</v>
      </c>
      <c r="J1435" t="s">
        <v>22</v>
      </c>
      <c r="K1435" t="s">
        <v>20</v>
      </c>
      <c r="L1435" t="s">
        <v>23</v>
      </c>
      <c r="M1435" s="8">
        <v>1388</v>
      </c>
      <c r="N1435" s="12">
        <f t="shared" si="138"/>
        <v>69.400000000000006</v>
      </c>
      <c r="O1435" t="str">
        <f t="shared" si="136"/>
        <v xml:space="preserve">2026/02 </v>
      </c>
      <c r="P1435">
        <f t="shared" si="137"/>
        <v>1388</v>
      </c>
      <c r="Q1435" t="str">
        <f>VLOOKUP(J1435,'구매현황_2301-2603'!$E$2:$I$1312,5,0)</f>
        <v>CIXI GUANGSHENGTONG TELECOM EQUIPMENT CO.,LTD</v>
      </c>
      <c r="R1435" t="e">
        <f>VLOOKUP(Q1435,리드타임!$B$3:$D$10,3,0)</f>
        <v>#N/A</v>
      </c>
      <c r="S1435">
        <f t="shared" si="139"/>
        <v>312.3</v>
      </c>
    </row>
    <row r="1436" spans="1:19" ht="15.75">
      <c r="A1436" s="10">
        <v>1435</v>
      </c>
      <c r="B1436" s="3" t="s">
        <v>13</v>
      </c>
      <c r="C1436" s="2" t="s">
        <v>707</v>
      </c>
      <c r="D1436" s="2" t="s">
        <v>706</v>
      </c>
      <c r="E1436" s="2"/>
      <c r="F1436" s="4">
        <v>10</v>
      </c>
      <c r="G1436" s="10" t="str">
        <f t="shared" si="135"/>
        <v xml:space="preserve">2024/01 </v>
      </c>
      <c r="H1436" s="10">
        <f t="shared" si="132"/>
        <v>10</v>
      </c>
      <c r="J1436" t="s">
        <v>24</v>
      </c>
      <c r="K1436" t="s">
        <v>20</v>
      </c>
      <c r="L1436" t="s">
        <v>25</v>
      </c>
      <c r="M1436" s="8">
        <v>48557</v>
      </c>
      <c r="N1436" s="12">
        <f t="shared" si="138"/>
        <v>2427.85</v>
      </c>
      <c r="O1436" t="str">
        <f t="shared" si="136"/>
        <v xml:space="preserve">2026/02 </v>
      </c>
      <c r="P1436">
        <f t="shared" si="137"/>
        <v>85180</v>
      </c>
      <c r="Q1436" t="str">
        <f>VLOOKUP(J1436,'구매현황_2301-2603'!$E$2:$I$1312,5,0)</f>
        <v>CIXI GUANGSHENGTONG TELECOM EQUIPMENT CO.,LTD</v>
      </c>
      <c r="R1436" t="e">
        <f>VLOOKUP(Q1436,리드타임!$B$3:$D$10,3,0)</f>
        <v>#N/A</v>
      </c>
      <c r="S1436">
        <f t="shared" si="139"/>
        <v>10925.325000000001</v>
      </c>
    </row>
    <row r="1437" spans="1:19" ht="15.75">
      <c r="A1437" s="10">
        <v>1436</v>
      </c>
      <c r="B1437" s="3" t="s">
        <v>13</v>
      </c>
      <c r="C1437" s="2" t="s">
        <v>722</v>
      </c>
      <c r="D1437" s="2" t="s">
        <v>721</v>
      </c>
      <c r="E1437" s="2"/>
      <c r="F1437" s="4">
        <v>200</v>
      </c>
      <c r="G1437" s="10" t="str">
        <f t="shared" si="135"/>
        <v xml:space="preserve">2024/01 </v>
      </c>
      <c r="H1437" s="10">
        <f t="shared" si="132"/>
        <v>200</v>
      </c>
      <c r="K1437" t="s">
        <v>6910</v>
      </c>
      <c r="L1437" t="s">
        <v>25</v>
      </c>
      <c r="M1437" s="8">
        <v>85180</v>
      </c>
      <c r="N1437" s="12">
        <f t="shared" si="138"/>
        <v>4259</v>
      </c>
      <c r="O1437" t="e">
        <f t="shared" si="136"/>
        <v>#N/A</v>
      </c>
      <c r="P1437" t="e">
        <f t="shared" si="137"/>
        <v>#N/A</v>
      </c>
      <c r="Q1437" t="e">
        <f>VLOOKUP(J1437,'구매현황_2301-2603'!$E$2:$I$1312,5,0)</f>
        <v>#N/A</v>
      </c>
      <c r="R1437" t="e">
        <f>VLOOKUP(Q1437,리드타임!$B$3:$D$10,3,0)</f>
        <v>#N/A</v>
      </c>
      <c r="S1437">
        <f t="shared" si="139"/>
        <v>19165.5</v>
      </c>
    </row>
    <row r="1438" spans="1:19" ht="15.75">
      <c r="A1438" s="10">
        <v>1437</v>
      </c>
      <c r="B1438" s="3" t="s">
        <v>13</v>
      </c>
      <c r="C1438" s="2" t="s">
        <v>724</v>
      </c>
      <c r="D1438" s="2" t="s">
        <v>723</v>
      </c>
      <c r="E1438" s="2"/>
      <c r="F1438" s="4">
        <v>90</v>
      </c>
      <c r="G1438" s="10" t="str">
        <f t="shared" si="135"/>
        <v xml:space="preserve">2024/01 </v>
      </c>
      <c r="H1438" s="10">
        <f t="shared" si="132"/>
        <v>90</v>
      </c>
      <c r="J1438" t="s">
        <v>27</v>
      </c>
      <c r="K1438" t="s">
        <v>26</v>
      </c>
      <c r="L1438" t="s">
        <v>28</v>
      </c>
      <c r="M1438" s="8">
        <v>175</v>
      </c>
      <c r="N1438" s="12">
        <f t="shared" si="138"/>
        <v>8.75</v>
      </c>
      <c r="O1438" t="str">
        <f t="shared" si="136"/>
        <v xml:space="preserve">2024/01 </v>
      </c>
      <c r="P1438">
        <f t="shared" si="137"/>
        <v>100</v>
      </c>
      <c r="Q1438" t="str">
        <f>VLOOKUP(J1438,'구매현황_2301-2603'!$E$2:$I$1312,5,0)</f>
        <v>CIXI GUANGSHENGTONG TELECOM EQUIPMENT CO.,LTD</v>
      </c>
      <c r="R1438" t="e">
        <f>VLOOKUP(Q1438,리드타임!$B$3:$D$10,3,0)</f>
        <v>#N/A</v>
      </c>
      <c r="S1438">
        <f t="shared" si="139"/>
        <v>39.375</v>
      </c>
    </row>
    <row r="1439" spans="1:19" ht="15.75">
      <c r="A1439" s="10">
        <v>1438</v>
      </c>
      <c r="B1439" s="3" t="s">
        <v>13</v>
      </c>
      <c r="C1439" s="2" t="s">
        <v>726</v>
      </c>
      <c r="D1439" s="2" t="s">
        <v>725</v>
      </c>
      <c r="E1439" s="2"/>
      <c r="F1439" s="4">
        <v>140</v>
      </c>
      <c r="G1439" s="10" t="str">
        <f t="shared" si="135"/>
        <v xml:space="preserve">2024/01 </v>
      </c>
      <c r="H1439" s="10">
        <f t="shared" si="132"/>
        <v>160</v>
      </c>
      <c r="J1439" t="s">
        <v>30</v>
      </c>
      <c r="K1439" t="s">
        <v>29</v>
      </c>
      <c r="L1439" t="s">
        <v>5261</v>
      </c>
      <c r="M1439" s="8">
        <v>2195</v>
      </c>
      <c r="N1439" s="12">
        <f t="shared" si="138"/>
        <v>109.75</v>
      </c>
      <c r="O1439" t="str">
        <f t="shared" si="136"/>
        <v xml:space="preserve">2026/03 </v>
      </c>
      <c r="P1439">
        <f t="shared" si="137"/>
        <v>1075</v>
      </c>
      <c r="Q1439" t="str">
        <f>VLOOKUP(J1439,'구매현황_2301-2603'!$E$2:$I$1312,5,0)</f>
        <v>CIXI GUANGSHENGTONG TELECOM EQUIPMENT CO.,LTD</v>
      </c>
      <c r="R1439" t="e">
        <f>VLOOKUP(Q1439,리드타임!$B$3:$D$10,3,0)</f>
        <v>#N/A</v>
      </c>
      <c r="S1439">
        <f t="shared" si="139"/>
        <v>493.875</v>
      </c>
    </row>
    <row r="1440" spans="1:19" ht="15.75">
      <c r="A1440" s="10">
        <v>1439</v>
      </c>
      <c r="B1440" s="3" t="s">
        <v>13</v>
      </c>
      <c r="C1440" s="2" t="s">
        <v>731</v>
      </c>
      <c r="D1440" s="2" t="s">
        <v>730</v>
      </c>
      <c r="E1440" s="2" t="s">
        <v>732</v>
      </c>
      <c r="F1440" s="4">
        <v>31</v>
      </c>
      <c r="G1440" s="10" t="str">
        <f t="shared" si="135"/>
        <v xml:space="preserve">2024/03 </v>
      </c>
      <c r="H1440" s="10">
        <f t="shared" si="132"/>
        <v>132</v>
      </c>
      <c r="J1440" t="s">
        <v>32</v>
      </c>
      <c r="K1440" t="s">
        <v>31</v>
      </c>
      <c r="L1440" t="s">
        <v>5261</v>
      </c>
      <c r="M1440" s="8">
        <v>1603</v>
      </c>
      <c r="N1440" s="12">
        <f t="shared" si="138"/>
        <v>80.150000000000006</v>
      </c>
      <c r="O1440" t="str">
        <f t="shared" si="136"/>
        <v xml:space="preserve">2026/04 </v>
      </c>
      <c r="P1440">
        <f t="shared" si="137"/>
        <v>727</v>
      </c>
      <c r="Q1440" t="str">
        <f>VLOOKUP(J1440,'구매현황_2301-2603'!$E$2:$I$1312,5,0)</f>
        <v>Shenzhen Fibercan Optical Co., Ltd</v>
      </c>
      <c r="R1440">
        <f>VLOOKUP(Q1440,리드타임!$B$3:$D$10,3,0)</f>
        <v>40</v>
      </c>
      <c r="S1440">
        <f t="shared" si="139"/>
        <v>160.30000000000001</v>
      </c>
    </row>
    <row r="1441" spans="1:19" ht="15.75">
      <c r="A1441" s="10">
        <v>1440</v>
      </c>
      <c r="B1441" s="3" t="s">
        <v>13</v>
      </c>
      <c r="C1441" s="2" t="s">
        <v>734</v>
      </c>
      <c r="D1441" s="2" t="s">
        <v>733</v>
      </c>
      <c r="E1441" s="2" t="s">
        <v>735</v>
      </c>
      <c r="F1441" s="4">
        <v>264</v>
      </c>
      <c r="G1441" s="10" t="str">
        <f t="shared" si="135"/>
        <v xml:space="preserve">2025/12 </v>
      </c>
      <c r="H1441" s="10">
        <f t="shared" si="132"/>
        <v>1289</v>
      </c>
      <c r="J1441" t="s">
        <v>34</v>
      </c>
      <c r="K1441" t="s">
        <v>33</v>
      </c>
      <c r="L1441" t="s">
        <v>35</v>
      </c>
      <c r="M1441" s="8">
        <v>3000</v>
      </c>
      <c r="N1441" s="12">
        <f t="shared" si="138"/>
        <v>150</v>
      </c>
      <c r="O1441" t="str">
        <f t="shared" si="136"/>
        <v xml:space="preserve">2024/12 </v>
      </c>
      <c r="P1441">
        <f t="shared" si="137"/>
        <v>3000</v>
      </c>
      <c r="Q1441" t="str">
        <f>VLOOKUP(J1441,'구매현황_2301-2603'!$E$2:$I$1312,5,0)</f>
        <v>CIXI GUANGSHENGTONG TELECOM EQUIPMENT CO.,LTD</v>
      </c>
      <c r="R1441" t="e">
        <f>VLOOKUP(Q1441,리드타임!$B$3:$D$10,3,0)</f>
        <v>#N/A</v>
      </c>
      <c r="S1441">
        <f t="shared" si="139"/>
        <v>675</v>
      </c>
    </row>
    <row r="1442" spans="1:19" ht="15.75">
      <c r="A1442" s="10">
        <v>1441</v>
      </c>
      <c r="B1442" s="3" t="s">
        <v>13</v>
      </c>
      <c r="C1442" s="2" t="s">
        <v>737</v>
      </c>
      <c r="D1442" s="2" t="s">
        <v>736</v>
      </c>
      <c r="E1442" s="2" t="s">
        <v>738</v>
      </c>
      <c r="F1442" s="4">
        <v>468</v>
      </c>
      <c r="G1442" s="10" t="str">
        <f t="shared" si="135"/>
        <v xml:space="preserve">2025/11 </v>
      </c>
      <c r="H1442" s="10">
        <f t="shared" si="132"/>
        <v>2257</v>
      </c>
      <c r="J1442" t="s">
        <v>37</v>
      </c>
      <c r="K1442" t="s">
        <v>36</v>
      </c>
      <c r="L1442" t="s">
        <v>5261</v>
      </c>
      <c r="M1442" s="8">
        <v>100</v>
      </c>
      <c r="N1442" s="12">
        <f t="shared" si="138"/>
        <v>5</v>
      </c>
      <c r="O1442" t="str">
        <f t="shared" si="136"/>
        <v xml:space="preserve">2024/01 </v>
      </c>
      <c r="P1442">
        <f t="shared" si="137"/>
        <v>100</v>
      </c>
      <c r="Q1442" t="e">
        <f>VLOOKUP(J1442,'구매현황_2301-2603'!$E$2:$I$1312,5,0)</f>
        <v>#N/A</v>
      </c>
      <c r="R1442" t="e">
        <f>VLOOKUP(Q1442,리드타임!$B$3:$D$10,3,0)</f>
        <v>#N/A</v>
      </c>
      <c r="S1442">
        <f t="shared" si="139"/>
        <v>22.5</v>
      </c>
    </row>
    <row r="1443" spans="1:19" ht="15.75">
      <c r="A1443" s="10">
        <v>1442</v>
      </c>
      <c r="B1443" s="3" t="s">
        <v>13</v>
      </c>
      <c r="C1443" s="2" t="s">
        <v>742</v>
      </c>
      <c r="D1443" s="2" t="s">
        <v>741</v>
      </c>
      <c r="E1443" s="2" t="s">
        <v>743</v>
      </c>
      <c r="F1443" s="4">
        <v>1</v>
      </c>
      <c r="G1443" s="10" t="str">
        <f t="shared" si="135"/>
        <v xml:space="preserve">2024/01 </v>
      </c>
      <c r="H1443" s="10">
        <f t="shared" si="132"/>
        <v>300</v>
      </c>
      <c r="J1443" t="s">
        <v>39</v>
      </c>
      <c r="K1443" t="s">
        <v>38</v>
      </c>
      <c r="L1443" t="s">
        <v>5261</v>
      </c>
      <c r="M1443" s="8">
        <v>7154</v>
      </c>
      <c r="N1443" s="12">
        <f t="shared" si="138"/>
        <v>357.7</v>
      </c>
      <c r="O1443" t="str">
        <f t="shared" si="136"/>
        <v xml:space="preserve">2026/02 </v>
      </c>
      <c r="P1443">
        <f t="shared" si="137"/>
        <v>18100</v>
      </c>
      <c r="Q1443" t="str">
        <f>VLOOKUP(J1443,'구매현황_2301-2603'!$E$2:$I$1312,5,0)</f>
        <v>CIXI GUANGSHENGTONG TELECOM EQUIPMENT CO.,LTD</v>
      </c>
      <c r="R1443" t="e">
        <f>VLOOKUP(Q1443,리드타임!$B$3:$D$10,3,0)</f>
        <v>#N/A</v>
      </c>
      <c r="S1443">
        <f t="shared" si="139"/>
        <v>1609.6499999999999</v>
      </c>
    </row>
    <row r="1444" spans="1:19" ht="15.75">
      <c r="A1444" s="10">
        <v>1443</v>
      </c>
      <c r="B1444" s="3" t="s">
        <v>13</v>
      </c>
      <c r="C1444" s="2" t="s">
        <v>745</v>
      </c>
      <c r="D1444" s="2" t="s">
        <v>744</v>
      </c>
      <c r="E1444" s="2" t="s">
        <v>746</v>
      </c>
      <c r="F1444" s="4">
        <v>162</v>
      </c>
      <c r="G1444" s="10" t="str">
        <f t="shared" si="135"/>
        <v xml:space="preserve">2025/03 </v>
      </c>
      <c r="H1444" s="10">
        <f t="shared" si="132"/>
        <v>750</v>
      </c>
      <c r="K1444" t="s">
        <v>6911</v>
      </c>
      <c r="L1444" t="s">
        <v>5261</v>
      </c>
      <c r="M1444" s="8">
        <v>18100</v>
      </c>
      <c r="N1444" s="12">
        <f t="shared" si="138"/>
        <v>905</v>
      </c>
      <c r="O1444" t="e">
        <f t="shared" si="136"/>
        <v>#N/A</v>
      </c>
      <c r="P1444" t="e">
        <f t="shared" si="137"/>
        <v>#N/A</v>
      </c>
      <c r="Q1444" t="e">
        <f>VLOOKUP(J1444,'구매현황_2301-2603'!$E$2:$I$1312,5,0)</f>
        <v>#N/A</v>
      </c>
      <c r="R1444" t="e">
        <f>VLOOKUP(Q1444,리드타임!$B$3:$D$10,3,0)</f>
        <v>#N/A</v>
      </c>
      <c r="S1444">
        <f t="shared" si="139"/>
        <v>4072.5</v>
      </c>
    </row>
    <row r="1445" spans="1:19" ht="15.75">
      <c r="A1445" s="10">
        <v>1444</v>
      </c>
      <c r="B1445" s="3" t="s">
        <v>13</v>
      </c>
      <c r="C1445" s="2" t="s">
        <v>748</v>
      </c>
      <c r="D1445" s="2" t="s">
        <v>747</v>
      </c>
      <c r="E1445" s="2" t="s">
        <v>749</v>
      </c>
      <c r="F1445" s="4">
        <v>155</v>
      </c>
      <c r="G1445" s="10" t="str">
        <f t="shared" si="135"/>
        <v xml:space="preserve">2025/12 </v>
      </c>
      <c r="H1445" s="10">
        <f t="shared" si="132"/>
        <v>812</v>
      </c>
      <c r="J1445" t="s">
        <v>41</v>
      </c>
      <c r="K1445" t="s">
        <v>40</v>
      </c>
      <c r="L1445" t="s">
        <v>5261</v>
      </c>
      <c r="M1445" s="8">
        <v>30</v>
      </c>
      <c r="N1445" s="12">
        <f t="shared" si="138"/>
        <v>1.5</v>
      </c>
      <c r="O1445" t="str">
        <f t="shared" si="136"/>
        <v xml:space="preserve">2024/01 </v>
      </c>
      <c r="P1445">
        <f t="shared" si="137"/>
        <v>30</v>
      </c>
      <c r="Q1445" t="e">
        <f>VLOOKUP(J1445,'구매현황_2301-2603'!$E$2:$I$1312,5,0)</f>
        <v>#N/A</v>
      </c>
      <c r="R1445" t="e">
        <f>VLOOKUP(Q1445,리드타임!$B$3:$D$10,3,0)</f>
        <v>#N/A</v>
      </c>
      <c r="S1445">
        <f t="shared" si="139"/>
        <v>6.75</v>
      </c>
    </row>
    <row r="1446" spans="1:19" ht="15.75">
      <c r="A1446" s="10">
        <v>1445</v>
      </c>
      <c r="B1446" s="3" t="s">
        <v>13</v>
      </c>
      <c r="C1446" s="2" t="s">
        <v>751</v>
      </c>
      <c r="D1446" s="2" t="s">
        <v>750</v>
      </c>
      <c r="E1446" s="2" t="s">
        <v>752</v>
      </c>
      <c r="F1446" s="4">
        <v>50</v>
      </c>
      <c r="G1446" s="10" t="str">
        <f t="shared" si="135"/>
        <v xml:space="preserve">2024/01 </v>
      </c>
      <c r="H1446" s="10">
        <f t="shared" si="132"/>
        <v>100</v>
      </c>
      <c r="J1446" t="s">
        <v>46</v>
      </c>
      <c r="K1446" t="s">
        <v>45</v>
      </c>
      <c r="L1446" t="s">
        <v>5261</v>
      </c>
      <c r="M1446" s="8">
        <v>50</v>
      </c>
      <c r="N1446" s="12">
        <f t="shared" si="138"/>
        <v>2.5</v>
      </c>
      <c r="O1446" t="str">
        <f t="shared" si="136"/>
        <v xml:space="preserve">2024/01 </v>
      </c>
      <c r="P1446">
        <f t="shared" si="137"/>
        <v>50</v>
      </c>
      <c r="Q1446" t="e">
        <f>VLOOKUP(J1446,'구매현황_2301-2603'!$E$2:$I$1312,5,0)</f>
        <v>#N/A</v>
      </c>
      <c r="R1446" t="e">
        <f>VLOOKUP(Q1446,리드타임!$B$3:$D$10,3,0)</f>
        <v>#N/A</v>
      </c>
      <c r="S1446">
        <f t="shared" si="139"/>
        <v>11.25</v>
      </c>
    </row>
    <row r="1447" spans="1:19" ht="15.75">
      <c r="A1447" s="10">
        <v>1446</v>
      </c>
      <c r="B1447" s="3" t="s">
        <v>13</v>
      </c>
      <c r="C1447" s="2" t="s">
        <v>757</v>
      </c>
      <c r="D1447" s="2" t="s">
        <v>756</v>
      </c>
      <c r="E1447" s="2" t="s">
        <v>758</v>
      </c>
      <c r="F1447" s="4">
        <v>14</v>
      </c>
      <c r="G1447" s="10" t="str">
        <f t="shared" si="135"/>
        <v xml:space="preserve">2025/02 </v>
      </c>
      <c r="H1447" s="10">
        <f t="shared" si="132"/>
        <v>249</v>
      </c>
      <c r="J1447" t="s">
        <v>1455</v>
      </c>
      <c r="K1447" t="s">
        <v>1454</v>
      </c>
      <c r="L1447" t="s">
        <v>1456</v>
      </c>
      <c r="M1447" s="8">
        <v>12</v>
      </c>
      <c r="N1447" s="12">
        <f t="shared" si="138"/>
        <v>0.6</v>
      </c>
      <c r="O1447" t="str">
        <f t="shared" si="136"/>
        <v xml:space="preserve">2024/03 </v>
      </c>
      <c r="P1447">
        <f t="shared" si="137"/>
        <v>12</v>
      </c>
      <c r="Q1447" t="e">
        <f>VLOOKUP(J1447,'구매현황_2301-2603'!$E$2:$I$1312,5,0)</f>
        <v>#N/A</v>
      </c>
      <c r="R1447" t="e">
        <f>VLOOKUP(Q1447,리드타임!$B$3:$D$10,3,0)</f>
        <v>#N/A</v>
      </c>
      <c r="S1447">
        <f t="shared" si="139"/>
        <v>2.6999999999999997</v>
      </c>
    </row>
    <row r="1448" spans="1:19" ht="15.75">
      <c r="A1448" s="10">
        <v>1447</v>
      </c>
      <c r="B1448" s="3" t="s">
        <v>13</v>
      </c>
      <c r="C1448" s="2" t="s">
        <v>760</v>
      </c>
      <c r="D1448" s="2" t="s">
        <v>759</v>
      </c>
      <c r="E1448" s="2" t="s">
        <v>761</v>
      </c>
      <c r="F1448" s="4">
        <v>50</v>
      </c>
      <c r="G1448" s="10" t="str">
        <f t="shared" si="135"/>
        <v xml:space="preserve">2026/04 </v>
      </c>
      <c r="H1448" s="10">
        <f t="shared" si="132"/>
        <v>708</v>
      </c>
      <c r="J1448" t="s">
        <v>3545</v>
      </c>
      <c r="K1448" t="s">
        <v>3544</v>
      </c>
      <c r="L1448" t="s">
        <v>3546</v>
      </c>
      <c r="M1448" s="8">
        <v>4</v>
      </c>
      <c r="N1448" s="12">
        <f t="shared" si="138"/>
        <v>0.2</v>
      </c>
      <c r="O1448" t="str">
        <f t="shared" si="136"/>
        <v xml:space="preserve">2024/01 </v>
      </c>
      <c r="P1448">
        <f t="shared" si="137"/>
        <v>4</v>
      </c>
      <c r="Q1448" t="e">
        <f>VLOOKUP(J1448,'구매현황_2301-2603'!$E$2:$I$1312,5,0)</f>
        <v>#N/A</v>
      </c>
      <c r="R1448" t="e">
        <f>VLOOKUP(Q1448,리드타임!$B$3:$D$10,3,0)</f>
        <v>#N/A</v>
      </c>
      <c r="S1448">
        <f t="shared" si="139"/>
        <v>0.9</v>
      </c>
    </row>
    <row r="1449" spans="1:19" ht="15.75">
      <c r="A1449" s="10">
        <v>1448</v>
      </c>
      <c r="B1449" s="3" t="s">
        <v>13</v>
      </c>
      <c r="C1449" s="2" t="s">
        <v>771</v>
      </c>
      <c r="D1449" s="2" t="s">
        <v>770</v>
      </c>
      <c r="E1449" s="2" t="s">
        <v>772</v>
      </c>
      <c r="F1449" s="4">
        <v>225</v>
      </c>
      <c r="G1449" s="10" t="str">
        <f t="shared" si="135"/>
        <v xml:space="preserve">2025/12 </v>
      </c>
      <c r="H1449" s="10">
        <f t="shared" si="132"/>
        <v>861</v>
      </c>
      <c r="J1449" t="s">
        <v>6114</v>
      </c>
      <c r="K1449" t="s">
        <v>1433</v>
      </c>
      <c r="L1449" t="s">
        <v>2435</v>
      </c>
      <c r="M1449" s="8">
        <v>300</v>
      </c>
      <c r="N1449" s="12">
        <f t="shared" si="138"/>
        <v>15</v>
      </c>
      <c r="O1449" t="str">
        <f t="shared" si="136"/>
        <v xml:space="preserve">2024/01 </v>
      </c>
      <c r="P1449">
        <f t="shared" si="137"/>
        <v>100</v>
      </c>
      <c r="Q1449" t="e">
        <f>VLOOKUP(J1449,'구매현황_2301-2603'!$E$2:$I$1312,5,0)</f>
        <v>#N/A</v>
      </c>
      <c r="R1449" t="e">
        <f>VLOOKUP(Q1449,리드타임!$B$3:$D$10,3,0)</f>
        <v>#N/A</v>
      </c>
      <c r="S1449">
        <f t="shared" si="139"/>
        <v>67.5</v>
      </c>
    </row>
    <row r="1450" spans="1:19" ht="15.75">
      <c r="A1450" s="10">
        <v>1449</v>
      </c>
      <c r="B1450" s="3" t="s">
        <v>13</v>
      </c>
      <c r="C1450" s="2" t="s">
        <v>774</v>
      </c>
      <c r="D1450" s="2" t="s">
        <v>773</v>
      </c>
      <c r="E1450" s="2" t="s">
        <v>775</v>
      </c>
      <c r="F1450" s="4">
        <v>554</v>
      </c>
      <c r="G1450" s="10" t="str">
        <f t="shared" si="135"/>
        <v xml:space="preserve">2025/12 </v>
      </c>
      <c r="H1450" s="10">
        <f t="shared" si="132"/>
        <v>1110</v>
      </c>
      <c r="J1450" t="s">
        <v>5883</v>
      </c>
      <c r="K1450" t="s">
        <v>3902</v>
      </c>
      <c r="L1450" t="s">
        <v>5884</v>
      </c>
      <c r="M1450" s="8">
        <v>5</v>
      </c>
      <c r="N1450" s="12">
        <f t="shared" si="138"/>
        <v>0.25</v>
      </c>
      <c r="O1450" t="str">
        <f t="shared" si="136"/>
        <v xml:space="preserve">2024/01 </v>
      </c>
      <c r="P1450">
        <f t="shared" si="137"/>
        <v>5</v>
      </c>
      <c r="Q1450" t="e">
        <f>VLOOKUP(J1450,'구매현황_2301-2603'!$E$2:$I$1312,5,0)</f>
        <v>#N/A</v>
      </c>
      <c r="R1450" t="e">
        <f>VLOOKUP(Q1450,리드타임!$B$3:$D$10,3,0)</f>
        <v>#N/A</v>
      </c>
      <c r="S1450">
        <f t="shared" si="139"/>
        <v>1.125</v>
      </c>
    </row>
    <row r="1451" spans="1:19" ht="15.75">
      <c r="A1451" s="10">
        <v>1450</v>
      </c>
      <c r="B1451" s="3" t="s">
        <v>13</v>
      </c>
      <c r="C1451" s="2" t="s">
        <v>782</v>
      </c>
      <c r="D1451" s="2" t="s">
        <v>781</v>
      </c>
      <c r="E1451" s="2" t="s">
        <v>783</v>
      </c>
      <c r="F1451" s="4">
        <v>323</v>
      </c>
      <c r="G1451" s="10" t="str">
        <f t="shared" si="135"/>
        <v xml:space="preserve">2025/08 </v>
      </c>
      <c r="H1451" s="10">
        <f t="shared" si="132"/>
        <v>402</v>
      </c>
      <c r="J1451" t="s">
        <v>6117</v>
      </c>
      <c r="K1451" t="s">
        <v>2827</v>
      </c>
      <c r="L1451" t="s">
        <v>6118</v>
      </c>
      <c r="M1451" s="8">
        <v>12</v>
      </c>
      <c r="N1451" s="12">
        <f t="shared" si="138"/>
        <v>0.6</v>
      </c>
      <c r="O1451" t="str">
        <f t="shared" si="136"/>
        <v xml:space="preserve">2024/01 </v>
      </c>
      <c r="P1451">
        <f t="shared" si="137"/>
        <v>7</v>
      </c>
      <c r="Q1451" t="e">
        <f>VLOOKUP(J1451,'구매현황_2301-2603'!$E$2:$I$1312,5,0)</f>
        <v>#N/A</v>
      </c>
      <c r="R1451" t="e">
        <f>VLOOKUP(Q1451,리드타임!$B$3:$D$10,3,0)</f>
        <v>#N/A</v>
      </c>
      <c r="S1451">
        <f t="shared" si="139"/>
        <v>2.6999999999999997</v>
      </c>
    </row>
    <row r="1452" spans="1:19" ht="15.75">
      <c r="A1452" s="10">
        <v>1451</v>
      </c>
      <c r="B1452" s="3" t="s">
        <v>13</v>
      </c>
      <c r="C1452" s="2" t="s">
        <v>787</v>
      </c>
      <c r="D1452" s="2" t="s">
        <v>786</v>
      </c>
      <c r="E1452" s="2" t="s">
        <v>788</v>
      </c>
      <c r="F1452" s="4">
        <v>2</v>
      </c>
      <c r="G1452" s="10" t="str">
        <f t="shared" si="135"/>
        <v xml:space="preserve">2024/01 </v>
      </c>
      <c r="H1452" s="10">
        <f t="shared" si="132"/>
        <v>154</v>
      </c>
      <c r="J1452" t="s">
        <v>6119</v>
      </c>
      <c r="K1452" t="s">
        <v>2827</v>
      </c>
      <c r="L1452" t="s">
        <v>6120</v>
      </c>
      <c r="M1452" s="8">
        <v>21</v>
      </c>
      <c r="N1452" s="12">
        <f t="shared" si="138"/>
        <v>1.05</v>
      </c>
      <c r="O1452" t="str">
        <f t="shared" si="136"/>
        <v xml:space="preserve">2024/01 </v>
      </c>
      <c r="P1452">
        <f t="shared" si="137"/>
        <v>15</v>
      </c>
      <c r="Q1452" t="e">
        <f>VLOOKUP(J1452,'구매현황_2301-2603'!$E$2:$I$1312,5,0)</f>
        <v>#N/A</v>
      </c>
      <c r="R1452" t="e">
        <f>VLOOKUP(Q1452,리드타임!$B$3:$D$10,3,0)</f>
        <v>#N/A</v>
      </c>
      <c r="S1452">
        <f t="shared" si="139"/>
        <v>4.7250000000000005</v>
      </c>
    </row>
    <row r="1453" spans="1:19" ht="15.75">
      <c r="A1453" s="10">
        <v>1452</v>
      </c>
      <c r="B1453" s="3" t="s">
        <v>13</v>
      </c>
      <c r="C1453" s="2" t="s">
        <v>800</v>
      </c>
      <c r="D1453" s="2" t="s">
        <v>799</v>
      </c>
      <c r="E1453" s="2" t="s">
        <v>801</v>
      </c>
      <c r="F1453" s="4">
        <v>15</v>
      </c>
      <c r="G1453" s="10" t="str">
        <f t="shared" si="135"/>
        <v xml:space="preserve">2024/05 </v>
      </c>
      <c r="H1453" s="10">
        <f t="shared" si="132"/>
        <v>401</v>
      </c>
      <c r="J1453" t="s">
        <v>4529</v>
      </c>
      <c r="K1453" t="s">
        <v>4526</v>
      </c>
      <c r="L1453" t="s">
        <v>4530</v>
      </c>
      <c r="M1453" s="8">
        <v>11444</v>
      </c>
      <c r="N1453" s="12">
        <f t="shared" si="138"/>
        <v>572.20000000000005</v>
      </c>
      <c r="O1453" t="str">
        <f t="shared" si="136"/>
        <v xml:space="preserve">2024/12 </v>
      </c>
      <c r="P1453">
        <f t="shared" si="137"/>
        <v>3050</v>
      </c>
      <c r="Q1453" t="str">
        <f>VLOOKUP(J1453,'구매현황_2301-2603'!$E$2:$I$1312,5,0)</f>
        <v>Optic River Communication Ltd</v>
      </c>
      <c r="R1453" t="e">
        <f>VLOOKUP(Q1453,리드타임!$B$3:$D$10,3,0)</f>
        <v>#N/A</v>
      </c>
      <c r="S1453">
        <f t="shared" si="139"/>
        <v>2574.9</v>
      </c>
    </row>
    <row r="1454" spans="1:19" ht="15.75">
      <c r="A1454" s="10">
        <v>1453</v>
      </c>
      <c r="B1454" s="3" t="s">
        <v>13</v>
      </c>
      <c r="C1454" s="2" t="s">
        <v>803</v>
      </c>
      <c r="D1454" s="2" t="s">
        <v>802</v>
      </c>
      <c r="E1454" s="2" t="s">
        <v>804</v>
      </c>
      <c r="F1454" s="4">
        <v>70</v>
      </c>
      <c r="G1454" s="10" t="str">
        <f t="shared" si="135"/>
        <v xml:space="preserve">2024/04 </v>
      </c>
      <c r="H1454" s="10">
        <f t="shared" si="132"/>
        <v>370</v>
      </c>
      <c r="J1454" t="s">
        <v>4534</v>
      </c>
      <c r="K1454" t="s">
        <v>4533</v>
      </c>
      <c r="L1454" t="s">
        <v>4535</v>
      </c>
      <c r="M1454" s="8">
        <v>14945</v>
      </c>
      <c r="N1454" s="12">
        <f t="shared" si="138"/>
        <v>747.25</v>
      </c>
      <c r="O1454" t="str">
        <f t="shared" si="136"/>
        <v xml:space="preserve">2024/12 </v>
      </c>
      <c r="P1454">
        <f t="shared" si="137"/>
        <v>4170</v>
      </c>
      <c r="Q1454" t="str">
        <f>VLOOKUP(J1454,'구매현황_2301-2603'!$E$2:$I$1312,5,0)</f>
        <v>Optic River Communication Ltd</v>
      </c>
      <c r="R1454" t="e">
        <f>VLOOKUP(Q1454,리드타임!$B$3:$D$10,3,0)</f>
        <v>#N/A</v>
      </c>
      <c r="S1454">
        <f t="shared" si="139"/>
        <v>3362.6249999999995</v>
      </c>
    </row>
    <row r="1455" spans="1:19" ht="15.75">
      <c r="A1455" s="10">
        <v>1454</v>
      </c>
      <c r="B1455" s="3" t="s">
        <v>13</v>
      </c>
      <c r="C1455" s="2" t="s">
        <v>806</v>
      </c>
      <c r="D1455" s="2" t="s">
        <v>805</v>
      </c>
      <c r="E1455" s="2" t="s">
        <v>807</v>
      </c>
      <c r="F1455" s="4">
        <v>40</v>
      </c>
      <c r="G1455" s="10" t="str">
        <f t="shared" si="135"/>
        <v xml:space="preserve">2024/01 </v>
      </c>
      <c r="H1455" s="10">
        <f t="shared" si="132"/>
        <v>100</v>
      </c>
      <c r="J1455" t="s">
        <v>4537</v>
      </c>
      <c r="K1455" t="s">
        <v>4536</v>
      </c>
      <c r="L1455" t="s">
        <v>4538</v>
      </c>
      <c r="M1455" s="8">
        <v>1257</v>
      </c>
      <c r="N1455" s="12">
        <f t="shared" si="138"/>
        <v>62.85</v>
      </c>
      <c r="O1455" t="str">
        <f t="shared" si="136"/>
        <v xml:space="preserve">2024/04 </v>
      </c>
      <c r="P1455">
        <f t="shared" si="137"/>
        <v>270</v>
      </c>
      <c r="Q1455" t="str">
        <f>VLOOKUP(J1455,'구매현황_2301-2603'!$E$2:$I$1312,5,0)</f>
        <v>Optic River Communication Ltd</v>
      </c>
      <c r="R1455" t="e">
        <f>VLOOKUP(Q1455,리드타임!$B$3:$D$10,3,0)</f>
        <v>#N/A</v>
      </c>
      <c r="S1455">
        <f t="shared" si="139"/>
        <v>282.82499999999999</v>
      </c>
    </row>
    <row r="1456" spans="1:19" ht="15.75">
      <c r="A1456" s="10">
        <v>1455</v>
      </c>
      <c r="B1456" s="3" t="s">
        <v>13</v>
      </c>
      <c r="C1456" s="2" t="s">
        <v>809</v>
      </c>
      <c r="D1456" s="2" t="s">
        <v>808</v>
      </c>
      <c r="E1456" s="2" t="s">
        <v>810</v>
      </c>
      <c r="F1456" s="4">
        <v>80</v>
      </c>
      <c r="G1456" s="10" t="str">
        <f t="shared" si="135"/>
        <v xml:space="preserve">2024/04 </v>
      </c>
      <c r="H1456" s="10">
        <f t="shared" si="132"/>
        <v>310</v>
      </c>
      <c r="J1456" t="s">
        <v>4546</v>
      </c>
      <c r="K1456" t="s">
        <v>4545</v>
      </c>
      <c r="L1456" t="s">
        <v>4547</v>
      </c>
      <c r="M1456" s="8">
        <v>4518</v>
      </c>
      <c r="N1456" s="12">
        <f t="shared" si="138"/>
        <v>225.9</v>
      </c>
      <c r="O1456" t="str">
        <f t="shared" si="136"/>
        <v xml:space="preserve">2024/12 </v>
      </c>
      <c r="P1456">
        <f t="shared" si="137"/>
        <v>910</v>
      </c>
      <c r="Q1456" t="str">
        <f>VLOOKUP(J1456,'구매현황_2301-2603'!$E$2:$I$1312,5,0)</f>
        <v>Optic River Communication Ltd</v>
      </c>
      <c r="R1456" t="e">
        <f>VLOOKUP(Q1456,리드타임!$B$3:$D$10,3,0)</f>
        <v>#N/A</v>
      </c>
      <c r="S1456">
        <f t="shared" si="139"/>
        <v>1016.55</v>
      </c>
    </row>
    <row r="1457" spans="1:19" ht="15.75">
      <c r="A1457" s="10">
        <v>1456</v>
      </c>
      <c r="B1457" s="3" t="s">
        <v>13</v>
      </c>
      <c r="C1457" s="2" t="s">
        <v>812</v>
      </c>
      <c r="D1457" s="2" t="s">
        <v>811</v>
      </c>
      <c r="E1457" s="2"/>
      <c r="F1457" s="4">
        <v>100</v>
      </c>
      <c r="G1457" s="10" t="str">
        <f t="shared" si="135"/>
        <v xml:space="preserve">2024/01 </v>
      </c>
      <c r="H1457" s="10">
        <f t="shared" si="132"/>
        <v>100</v>
      </c>
      <c r="J1457" t="s">
        <v>4554</v>
      </c>
      <c r="K1457" t="s">
        <v>4553</v>
      </c>
      <c r="L1457" t="s">
        <v>4555</v>
      </c>
      <c r="M1457" s="8">
        <v>7761</v>
      </c>
      <c r="N1457" s="12">
        <f t="shared" si="138"/>
        <v>388.05</v>
      </c>
      <c r="O1457" t="str">
        <f t="shared" si="136"/>
        <v xml:space="preserve">2024/05 </v>
      </c>
      <c r="P1457">
        <f t="shared" si="137"/>
        <v>2759</v>
      </c>
      <c r="Q1457" t="str">
        <f>VLOOKUP(J1457,'구매현황_2301-2603'!$E$2:$I$1312,5,0)</f>
        <v>Optic River Communication Ltd</v>
      </c>
      <c r="R1457" t="e">
        <f>VLOOKUP(Q1457,리드타임!$B$3:$D$10,3,0)</f>
        <v>#N/A</v>
      </c>
      <c r="S1457">
        <f t="shared" si="139"/>
        <v>1746.2249999999999</v>
      </c>
    </row>
    <row r="1458" spans="1:19" ht="15.75">
      <c r="A1458" s="10">
        <v>1457</v>
      </c>
      <c r="B1458" s="3" t="s">
        <v>13</v>
      </c>
      <c r="C1458" s="2" t="s">
        <v>814</v>
      </c>
      <c r="D1458" s="2" t="s">
        <v>813</v>
      </c>
      <c r="E1458" s="2" t="s">
        <v>815</v>
      </c>
      <c r="F1458" s="4">
        <v>2862</v>
      </c>
      <c r="G1458" s="10" t="str">
        <f t="shared" si="135"/>
        <v xml:space="preserve">2024/12 </v>
      </c>
      <c r="H1458" s="10">
        <f t="shared" si="132"/>
        <v>3000</v>
      </c>
      <c r="J1458" t="s">
        <v>4569</v>
      </c>
      <c r="K1458" t="s">
        <v>4568</v>
      </c>
      <c r="L1458" t="s">
        <v>4570</v>
      </c>
      <c r="M1458" s="8">
        <v>2718</v>
      </c>
      <c r="N1458" s="12">
        <f t="shared" si="138"/>
        <v>135.9</v>
      </c>
      <c r="O1458" t="str">
        <f t="shared" si="136"/>
        <v xml:space="preserve">2025/12 </v>
      </c>
      <c r="P1458">
        <f t="shared" si="137"/>
        <v>635</v>
      </c>
      <c r="Q1458" t="str">
        <f>VLOOKUP(J1458,'구매현황_2301-2603'!$E$2:$I$1312,5,0)</f>
        <v>Henan Shijia Photons Technology Co.,Ltd</v>
      </c>
      <c r="R1458">
        <f>VLOOKUP(Q1458,리드타임!$B$3:$D$10,3,0)</f>
        <v>70</v>
      </c>
      <c r="S1458">
        <f t="shared" si="139"/>
        <v>475.65</v>
      </c>
    </row>
    <row r="1459" spans="1:19" ht="15.75">
      <c r="A1459" s="10">
        <v>1458</v>
      </c>
      <c r="B1459" s="3" t="s">
        <v>13</v>
      </c>
      <c r="C1459" s="2" t="s">
        <v>817</v>
      </c>
      <c r="D1459" s="2" t="s">
        <v>816</v>
      </c>
      <c r="E1459" s="2" t="s">
        <v>818</v>
      </c>
      <c r="F1459" s="4">
        <v>12</v>
      </c>
      <c r="G1459" s="10" t="str">
        <f t="shared" si="135"/>
        <v xml:space="preserve">2024/01 </v>
      </c>
      <c r="H1459" s="10">
        <f t="shared" si="132"/>
        <v>300</v>
      </c>
      <c r="J1459" t="s">
        <v>4576</v>
      </c>
      <c r="K1459" t="s">
        <v>4575</v>
      </c>
      <c r="L1459" t="s">
        <v>4577</v>
      </c>
      <c r="M1459" s="8">
        <v>4959</v>
      </c>
      <c r="N1459" s="12">
        <f t="shared" si="138"/>
        <v>247.95</v>
      </c>
      <c r="O1459" t="str">
        <f t="shared" si="136"/>
        <v xml:space="preserve">2025/12 </v>
      </c>
      <c r="P1459">
        <f t="shared" si="137"/>
        <v>1285</v>
      </c>
      <c r="Q1459" t="str">
        <f>VLOOKUP(J1459,'구매현황_2301-2603'!$E$2:$I$1312,5,0)</f>
        <v>Henan Shijia Photons Technology Co.,Ltd</v>
      </c>
      <c r="R1459">
        <f>VLOOKUP(Q1459,리드타임!$B$3:$D$10,3,0)</f>
        <v>70</v>
      </c>
      <c r="S1459">
        <f t="shared" si="139"/>
        <v>867.82499999999993</v>
      </c>
    </row>
    <row r="1460" spans="1:19" ht="15.75">
      <c r="A1460" s="10">
        <v>1459</v>
      </c>
      <c r="B1460" s="3" t="s">
        <v>13</v>
      </c>
      <c r="C1460" s="2" t="s">
        <v>820</v>
      </c>
      <c r="D1460" s="2" t="s">
        <v>819</v>
      </c>
      <c r="E1460" s="2" t="s">
        <v>821</v>
      </c>
      <c r="F1460" s="4">
        <v>130</v>
      </c>
      <c r="G1460" s="10" t="str">
        <f t="shared" si="135"/>
        <v xml:space="preserve">2024/10 </v>
      </c>
      <c r="H1460" s="10">
        <f t="shared" si="132"/>
        <v>510</v>
      </c>
      <c r="J1460" t="s">
        <v>4581</v>
      </c>
      <c r="K1460" t="s">
        <v>4580</v>
      </c>
      <c r="L1460" t="s">
        <v>4582</v>
      </c>
      <c r="M1460" s="8">
        <v>2095</v>
      </c>
      <c r="N1460" s="12">
        <f t="shared" si="138"/>
        <v>104.75</v>
      </c>
      <c r="O1460" t="str">
        <f t="shared" si="136"/>
        <v xml:space="preserve">2025/12 </v>
      </c>
      <c r="P1460">
        <f t="shared" si="137"/>
        <v>501</v>
      </c>
      <c r="Q1460" t="str">
        <f>VLOOKUP(J1460,'구매현황_2301-2603'!$E$2:$I$1312,5,0)</f>
        <v>Optic River Communication Ltd</v>
      </c>
      <c r="R1460" t="e">
        <f>VLOOKUP(Q1460,리드타임!$B$3:$D$10,3,0)</f>
        <v>#N/A</v>
      </c>
      <c r="S1460">
        <f t="shared" si="139"/>
        <v>471.375</v>
      </c>
    </row>
    <row r="1461" spans="1:19" ht="15.75">
      <c r="A1461" s="10">
        <v>1460</v>
      </c>
      <c r="B1461" s="3" t="s">
        <v>13</v>
      </c>
      <c r="C1461" s="2" t="s">
        <v>823</v>
      </c>
      <c r="D1461" s="2" t="s">
        <v>822</v>
      </c>
      <c r="E1461" s="2" t="s">
        <v>824</v>
      </c>
      <c r="F1461" s="4">
        <v>6385</v>
      </c>
      <c r="G1461" s="10" t="str">
        <f t="shared" si="135"/>
        <v xml:space="preserve">2025/12 </v>
      </c>
      <c r="H1461" s="10">
        <f t="shared" si="132"/>
        <v>32271</v>
      </c>
      <c r="J1461" t="s">
        <v>4586</v>
      </c>
      <c r="K1461" t="s">
        <v>4585</v>
      </c>
      <c r="L1461" t="s">
        <v>6131</v>
      </c>
      <c r="M1461" s="8">
        <v>954</v>
      </c>
      <c r="N1461" s="12">
        <f t="shared" si="138"/>
        <v>47.7</v>
      </c>
      <c r="O1461" t="str">
        <f t="shared" si="136"/>
        <v xml:space="preserve">2024/10 </v>
      </c>
      <c r="P1461">
        <f t="shared" si="137"/>
        <v>303</v>
      </c>
      <c r="Q1461" t="str">
        <f>VLOOKUP(J1461,'구매현황_2301-2603'!$E$2:$I$1312,5,0)</f>
        <v>Henan Shijia Photons Technology Co.,Ltd</v>
      </c>
      <c r="R1461">
        <f>VLOOKUP(Q1461,리드타임!$B$3:$D$10,3,0)</f>
        <v>70</v>
      </c>
      <c r="S1461">
        <f t="shared" si="139"/>
        <v>166.95000000000002</v>
      </c>
    </row>
    <row r="1462" spans="1:19" ht="15.75">
      <c r="A1462" s="10">
        <v>1461</v>
      </c>
      <c r="B1462" s="3" t="s">
        <v>13</v>
      </c>
      <c r="C1462" s="2" t="s">
        <v>829</v>
      </c>
      <c r="D1462" s="2" t="s">
        <v>828</v>
      </c>
      <c r="E1462" s="2" t="s">
        <v>830</v>
      </c>
      <c r="F1462" s="4">
        <v>100</v>
      </c>
      <c r="G1462" s="10" t="str">
        <f t="shared" si="135"/>
        <v xml:space="preserve">2024/01 </v>
      </c>
      <c r="H1462" s="10">
        <f t="shared" si="132"/>
        <v>100</v>
      </c>
      <c r="J1462" t="s">
        <v>4603</v>
      </c>
      <c r="K1462" t="s">
        <v>4602</v>
      </c>
      <c r="L1462" t="s">
        <v>4604</v>
      </c>
      <c r="M1462" s="8">
        <v>8878</v>
      </c>
      <c r="N1462" s="12">
        <f t="shared" si="138"/>
        <v>443.9</v>
      </c>
      <c r="O1462" t="str">
        <f t="shared" si="136"/>
        <v xml:space="preserve">2025/12 </v>
      </c>
      <c r="P1462">
        <f t="shared" si="137"/>
        <v>2947</v>
      </c>
      <c r="Q1462" t="str">
        <f>VLOOKUP(J1462,'구매현황_2301-2603'!$E$2:$I$1312,5,0)</f>
        <v>Optic River Communication Ltd</v>
      </c>
      <c r="R1462" t="e">
        <f>VLOOKUP(Q1462,리드타임!$B$3:$D$10,3,0)</f>
        <v>#N/A</v>
      </c>
      <c r="S1462">
        <f t="shared" si="139"/>
        <v>1997.55</v>
      </c>
    </row>
    <row r="1463" spans="1:19" ht="15.75">
      <c r="A1463" s="10">
        <v>1462</v>
      </c>
      <c r="B1463" s="3" t="s">
        <v>13</v>
      </c>
      <c r="C1463" s="2" t="s">
        <v>847</v>
      </c>
      <c r="D1463" s="2" t="s">
        <v>846</v>
      </c>
      <c r="E1463" s="2"/>
      <c r="F1463" s="4">
        <v>16</v>
      </c>
      <c r="G1463" s="10" t="str">
        <f t="shared" si="135"/>
        <v xml:space="preserve">2024/01 </v>
      </c>
      <c r="H1463" s="10">
        <f t="shared" si="132"/>
        <v>100</v>
      </c>
      <c r="J1463" t="s">
        <v>4609</v>
      </c>
      <c r="K1463" t="s">
        <v>4608</v>
      </c>
      <c r="L1463" t="s">
        <v>4610</v>
      </c>
      <c r="M1463" s="8">
        <v>4248</v>
      </c>
      <c r="N1463" s="12">
        <f t="shared" si="138"/>
        <v>212.4</v>
      </c>
      <c r="O1463" t="str">
        <f t="shared" si="136"/>
        <v xml:space="preserve">2025/12 </v>
      </c>
      <c r="P1463">
        <f t="shared" si="137"/>
        <v>2270</v>
      </c>
      <c r="Q1463" t="str">
        <f>VLOOKUP(J1463,'구매현황_2301-2603'!$E$2:$I$1312,5,0)</f>
        <v>Henan Shijia Photons Technology Co.,Ltd</v>
      </c>
      <c r="R1463">
        <f>VLOOKUP(Q1463,리드타임!$B$3:$D$10,3,0)</f>
        <v>70</v>
      </c>
      <c r="S1463">
        <f t="shared" si="139"/>
        <v>743.40000000000009</v>
      </c>
    </row>
    <row r="1464" spans="1:19" ht="15.75">
      <c r="A1464" s="10">
        <v>1463</v>
      </c>
      <c r="B1464" s="3" t="s">
        <v>13</v>
      </c>
      <c r="C1464" s="2" t="s">
        <v>852</v>
      </c>
      <c r="D1464" s="2" t="s">
        <v>851</v>
      </c>
      <c r="E1464" s="2" t="s">
        <v>853</v>
      </c>
      <c r="F1464" s="4">
        <v>1</v>
      </c>
      <c r="G1464" s="10" t="str">
        <f t="shared" si="135"/>
        <v xml:space="preserve">2024/01 </v>
      </c>
      <c r="H1464" s="10">
        <f t="shared" si="132"/>
        <v>30</v>
      </c>
      <c r="J1464" t="s">
        <v>4615</v>
      </c>
      <c r="K1464" t="s">
        <v>4614</v>
      </c>
      <c r="L1464" t="s">
        <v>4616</v>
      </c>
      <c r="M1464" s="8">
        <v>3352</v>
      </c>
      <c r="N1464" s="12">
        <f t="shared" si="138"/>
        <v>167.6</v>
      </c>
      <c r="O1464" t="str">
        <f t="shared" si="136"/>
        <v xml:space="preserve">2025/12 </v>
      </c>
      <c r="P1464">
        <f t="shared" si="137"/>
        <v>2003</v>
      </c>
      <c r="Q1464" t="str">
        <f>VLOOKUP(J1464,'구매현황_2301-2603'!$E$2:$I$1312,5,0)</f>
        <v>Henan Shijia Photons Technology Co.,Ltd</v>
      </c>
      <c r="R1464">
        <f>VLOOKUP(Q1464,리드타임!$B$3:$D$10,3,0)</f>
        <v>70</v>
      </c>
      <c r="S1464">
        <f t="shared" si="139"/>
        <v>586.59999999999991</v>
      </c>
    </row>
    <row r="1465" spans="1:19" ht="15.75">
      <c r="A1465" s="10">
        <v>1464</v>
      </c>
      <c r="B1465" s="3" t="s">
        <v>13</v>
      </c>
      <c r="C1465" s="2" t="s">
        <v>858</v>
      </c>
      <c r="D1465" s="2" t="s">
        <v>857</v>
      </c>
      <c r="E1465" s="2" t="s">
        <v>859</v>
      </c>
      <c r="F1465" s="4">
        <v>10</v>
      </c>
      <c r="G1465" s="10" t="str">
        <f t="shared" si="135"/>
        <v xml:space="preserve">2024/10 </v>
      </c>
      <c r="H1465" s="10">
        <f t="shared" si="132"/>
        <v>527</v>
      </c>
      <c r="J1465" t="s">
        <v>4621</v>
      </c>
      <c r="K1465" t="s">
        <v>4620</v>
      </c>
      <c r="L1465" t="s">
        <v>4622</v>
      </c>
      <c r="M1465" s="8">
        <v>27193</v>
      </c>
      <c r="N1465" s="12">
        <f t="shared" si="138"/>
        <v>1359.65</v>
      </c>
      <c r="O1465" t="str">
        <f t="shared" si="136"/>
        <v xml:space="preserve">2024/07 </v>
      </c>
      <c r="P1465">
        <f t="shared" si="137"/>
        <v>4453</v>
      </c>
      <c r="Q1465" t="str">
        <f>VLOOKUP(J1465,'구매현황_2301-2603'!$E$2:$I$1312,5,0)</f>
        <v>Henan Shijia Photons Technology Co.,Ltd</v>
      </c>
      <c r="R1465">
        <f>VLOOKUP(Q1465,리드타임!$B$3:$D$10,3,0)</f>
        <v>70</v>
      </c>
      <c r="S1465">
        <f t="shared" si="139"/>
        <v>4758.7750000000005</v>
      </c>
    </row>
    <row r="1466" spans="1:19" ht="15.75">
      <c r="A1466" s="10">
        <v>1465</v>
      </c>
      <c r="B1466" s="3" t="s">
        <v>13</v>
      </c>
      <c r="C1466" s="2" t="s">
        <v>878</v>
      </c>
      <c r="D1466" s="2" t="s">
        <v>877</v>
      </c>
      <c r="E1466" s="2" t="s">
        <v>879</v>
      </c>
      <c r="F1466" s="4">
        <v>100</v>
      </c>
      <c r="G1466" s="10" t="str">
        <f t="shared" si="135"/>
        <v xml:space="preserve">2024/01 </v>
      </c>
      <c r="H1466" s="10">
        <f t="shared" si="132"/>
        <v>300</v>
      </c>
      <c r="J1466" t="s">
        <v>4627</v>
      </c>
      <c r="K1466" t="s">
        <v>4626</v>
      </c>
      <c r="L1466" t="s">
        <v>4628</v>
      </c>
      <c r="M1466" s="8">
        <v>25</v>
      </c>
      <c r="N1466" s="12">
        <f t="shared" si="138"/>
        <v>1.25</v>
      </c>
      <c r="O1466" t="str">
        <f t="shared" si="136"/>
        <v xml:space="preserve">2024/01 </v>
      </c>
      <c r="P1466">
        <f t="shared" si="137"/>
        <v>25</v>
      </c>
      <c r="Q1466" t="str">
        <f>VLOOKUP(J1466,'구매현황_2301-2603'!$E$2:$I$1312,5,0)</f>
        <v>Optic River Communication Ltd</v>
      </c>
      <c r="R1466" t="e">
        <f>VLOOKUP(Q1466,리드타임!$B$3:$D$10,3,0)</f>
        <v>#N/A</v>
      </c>
      <c r="S1466">
        <f t="shared" si="139"/>
        <v>5.625</v>
      </c>
    </row>
    <row r="1467" spans="1:19" ht="15.75">
      <c r="A1467" s="10">
        <v>1466</v>
      </c>
      <c r="B1467" s="3" t="s">
        <v>13</v>
      </c>
      <c r="C1467" s="2" t="s">
        <v>881</v>
      </c>
      <c r="D1467" s="2" t="s">
        <v>880</v>
      </c>
      <c r="E1467" s="2"/>
      <c r="F1467" s="4">
        <v>80</v>
      </c>
      <c r="G1467" s="10" t="str">
        <f t="shared" si="135"/>
        <v xml:space="preserve">2024/01 </v>
      </c>
      <c r="H1467" s="10">
        <f t="shared" si="132"/>
        <v>80</v>
      </c>
      <c r="J1467" t="s">
        <v>6266</v>
      </c>
      <c r="K1467" t="s">
        <v>6267</v>
      </c>
      <c r="L1467" t="s">
        <v>5261</v>
      </c>
      <c r="M1467" s="8">
        <v>1</v>
      </c>
      <c r="N1467" s="12">
        <f t="shared" si="138"/>
        <v>0.05</v>
      </c>
      <c r="O1467" t="str">
        <f t="shared" si="136"/>
        <v xml:space="preserve">2024/01 </v>
      </c>
      <c r="P1467">
        <f t="shared" si="137"/>
        <v>1</v>
      </c>
      <c r="Q1467" t="e">
        <f>VLOOKUP(J1467,'구매현황_2301-2603'!$E$2:$I$1312,5,0)</f>
        <v>#N/A</v>
      </c>
      <c r="R1467" t="e">
        <f>VLOOKUP(Q1467,리드타임!$B$3:$D$10,3,0)</f>
        <v>#N/A</v>
      </c>
      <c r="S1467">
        <f t="shared" si="139"/>
        <v>0.22500000000000001</v>
      </c>
    </row>
    <row r="1468" spans="1:19" ht="15.75">
      <c r="A1468" s="10">
        <v>1467</v>
      </c>
      <c r="B1468" s="3" t="s">
        <v>13</v>
      </c>
      <c r="C1468" s="2" t="s">
        <v>913</v>
      </c>
      <c r="D1468" s="2" t="s">
        <v>912</v>
      </c>
      <c r="E1468" s="2" t="s">
        <v>914</v>
      </c>
      <c r="F1468" s="4">
        <v>1</v>
      </c>
      <c r="G1468" s="10" t="str">
        <f t="shared" si="135"/>
        <v xml:space="preserve">2024/01 </v>
      </c>
      <c r="H1468" s="10">
        <f t="shared" si="132"/>
        <v>1</v>
      </c>
      <c r="J1468" t="s">
        <v>197</v>
      </c>
      <c r="K1468" t="s">
        <v>106</v>
      </c>
      <c r="L1468" t="s">
        <v>68</v>
      </c>
      <c r="M1468" s="8">
        <v>-1</v>
      </c>
      <c r="N1468" s="12">
        <f t="shared" si="138"/>
        <v>-0.05</v>
      </c>
      <c r="O1468" t="str">
        <f t="shared" si="136"/>
        <v xml:space="preserve">2024/01 </v>
      </c>
      <c r="P1468">
        <f t="shared" si="137"/>
        <v>-1</v>
      </c>
      <c r="Q1468" t="e">
        <f>VLOOKUP(J1468,'구매현황_2301-2603'!$E$2:$I$1312,5,0)</f>
        <v>#N/A</v>
      </c>
      <c r="R1468" t="e">
        <f>VLOOKUP(Q1468,리드타임!$B$3:$D$10,3,0)</f>
        <v>#N/A</v>
      </c>
      <c r="S1468">
        <f t="shared" si="139"/>
        <v>-0.22500000000000001</v>
      </c>
    </row>
    <row r="1469" spans="1:19" ht="15.75">
      <c r="A1469" s="10">
        <v>1468</v>
      </c>
      <c r="B1469" s="3" t="s">
        <v>13</v>
      </c>
      <c r="C1469" s="2" t="s">
        <v>950</v>
      </c>
      <c r="D1469" s="2" t="s">
        <v>949</v>
      </c>
      <c r="E1469" s="2" t="s">
        <v>951</v>
      </c>
      <c r="F1469" s="4">
        <v>3</v>
      </c>
      <c r="G1469" s="10" t="str">
        <f t="shared" si="135"/>
        <v xml:space="preserve">2024/01 </v>
      </c>
      <c r="H1469" s="10">
        <f t="shared" si="132"/>
        <v>3</v>
      </c>
      <c r="J1469" t="s">
        <v>1626</v>
      </c>
      <c r="K1469" t="s">
        <v>1625</v>
      </c>
      <c r="L1469" t="s">
        <v>1627</v>
      </c>
      <c r="M1469" s="8">
        <v>51</v>
      </c>
      <c r="N1469" s="12">
        <f t="shared" si="138"/>
        <v>2.5499999999999998</v>
      </c>
      <c r="O1469" t="str">
        <f t="shared" si="136"/>
        <v xml:space="preserve">2024/01 </v>
      </c>
      <c r="P1469">
        <f t="shared" si="137"/>
        <v>10</v>
      </c>
      <c r="Q1469" t="str">
        <f>VLOOKUP(J1469,'구매현황_2301-2603'!$E$2:$I$1312,5,0)</f>
        <v>SHANGHAI GRANDWAY IMPORT AND EXPORT CO LTD</v>
      </c>
      <c r="R1469" t="e">
        <f>VLOOKUP(Q1469,리드타임!$B$3:$D$10,3,0)</f>
        <v>#N/A</v>
      </c>
      <c r="S1469">
        <f t="shared" si="139"/>
        <v>11.475</v>
      </c>
    </row>
    <row r="1470" spans="1:19" ht="15.75">
      <c r="A1470" s="10">
        <v>1469</v>
      </c>
      <c r="B1470" s="3" t="s">
        <v>13</v>
      </c>
      <c r="C1470" s="2" t="s">
        <v>965</v>
      </c>
      <c r="D1470" s="2" t="s">
        <v>964</v>
      </c>
      <c r="E1470" s="2"/>
      <c r="F1470" s="4">
        <v>2</v>
      </c>
      <c r="G1470" s="10" t="str">
        <f t="shared" si="135"/>
        <v xml:space="preserve">2024/01 </v>
      </c>
      <c r="H1470" s="10">
        <f t="shared" si="132"/>
        <v>8</v>
      </c>
      <c r="J1470" t="s">
        <v>6347</v>
      </c>
      <c r="K1470" t="s">
        <v>1433</v>
      </c>
      <c r="L1470" t="s">
        <v>2859</v>
      </c>
      <c r="M1470" s="8">
        <v>50</v>
      </c>
      <c r="N1470" s="12">
        <f t="shared" si="138"/>
        <v>2.5</v>
      </c>
      <c r="O1470" t="str">
        <f t="shared" si="136"/>
        <v xml:space="preserve">2024/01 </v>
      </c>
      <c r="P1470">
        <f t="shared" si="137"/>
        <v>50</v>
      </c>
      <c r="Q1470" t="e">
        <f>VLOOKUP(J1470,'구매현황_2301-2603'!$E$2:$I$1312,5,0)</f>
        <v>#N/A</v>
      </c>
      <c r="R1470" t="e">
        <f>VLOOKUP(Q1470,리드타임!$B$3:$D$10,3,0)</f>
        <v>#N/A</v>
      </c>
      <c r="S1470">
        <f t="shared" si="139"/>
        <v>11.25</v>
      </c>
    </row>
    <row r="1471" spans="1:19" ht="15.75">
      <c r="A1471" s="10">
        <v>1470</v>
      </c>
      <c r="B1471" s="3" t="s">
        <v>13</v>
      </c>
      <c r="C1471" s="2" t="s">
        <v>966</v>
      </c>
      <c r="D1471" s="2" t="s">
        <v>770</v>
      </c>
      <c r="E1471" s="2" t="s">
        <v>967</v>
      </c>
      <c r="F1471" s="4">
        <v>50</v>
      </c>
      <c r="G1471" s="10" t="str">
        <f t="shared" si="135"/>
        <v xml:space="preserve">2024/01 </v>
      </c>
      <c r="H1471" s="10">
        <f t="shared" si="132"/>
        <v>150</v>
      </c>
      <c r="J1471" t="s">
        <v>4453</v>
      </c>
      <c r="K1471" t="s">
        <v>3902</v>
      </c>
      <c r="L1471" t="s">
        <v>4440</v>
      </c>
      <c r="M1471" s="8">
        <v>30</v>
      </c>
      <c r="N1471" s="12">
        <f t="shared" si="138"/>
        <v>1.5</v>
      </c>
      <c r="O1471" t="str">
        <f t="shared" si="136"/>
        <v xml:space="preserve">2024/01 </v>
      </c>
      <c r="P1471">
        <f t="shared" si="137"/>
        <v>30</v>
      </c>
      <c r="Q1471" t="str">
        <f>VLOOKUP(J1471,'구매현황_2301-2603'!$E$2:$I$1312,5,0)</f>
        <v>Fiberwit Link Communication Co.,LTD</v>
      </c>
      <c r="R1471">
        <f>VLOOKUP(Q1471,리드타임!$B$3:$D$10,3,0)</f>
        <v>60</v>
      </c>
      <c r="S1471">
        <f t="shared" si="139"/>
        <v>4.5</v>
      </c>
    </row>
    <row r="1472" spans="1:19" ht="15.75">
      <c r="A1472" s="10">
        <v>1471</v>
      </c>
      <c r="B1472" s="3" t="s">
        <v>13</v>
      </c>
      <c r="C1472" s="2" t="s">
        <v>968</v>
      </c>
      <c r="D1472" s="2" t="s">
        <v>778</v>
      </c>
      <c r="E1472" s="2" t="s">
        <v>969</v>
      </c>
      <c r="F1472" s="4">
        <v>150</v>
      </c>
      <c r="G1472" s="10" t="str">
        <f t="shared" si="135"/>
        <v xml:space="preserve">2024/01 </v>
      </c>
      <c r="H1472" s="10">
        <f t="shared" si="132"/>
        <v>200</v>
      </c>
      <c r="J1472" t="s">
        <v>6341</v>
      </c>
      <c r="K1472" t="s">
        <v>3531</v>
      </c>
      <c r="L1472" t="s">
        <v>4440</v>
      </c>
      <c r="M1472" s="8">
        <v>16</v>
      </c>
      <c r="N1472" s="12">
        <f t="shared" si="138"/>
        <v>0.8</v>
      </c>
      <c r="O1472" t="str">
        <f t="shared" si="136"/>
        <v xml:space="preserve">2024/01 </v>
      </c>
      <c r="P1472">
        <f t="shared" si="137"/>
        <v>16</v>
      </c>
      <c r="Q1472" t="e">
        <f>VLOOKUP(J1472,'구매현황_2301-2603'!$E$2:$I$1312,5,0)</f>
        <v>#N/A</v>
      </c>
      <c r="R1472" t="e">
        <f>VLOOKUP(Q1472,리드타임!$B$3:$D$10,3,0)</f>
        <v>#N/A</v>
      </c>
      <c r="S1472">
        <f t="shared" si="139"/>
        <v>3.6</v>
      </c>
    </row>
    <row r="1473" spans="1:19" ht="15.75">
      <c r="A1473" s="10">
        <v>1472</v>
      </c>
      <c r="B1473" s="3" t="s">
        <v>13</v>
      </c>
      <c r="C1473" s="2" t="s">
        <v>970</v>
      </c>
      <c r="D1473" s="2" t="s">
        <v>733</v>
      </c>
      <c r="E1473" s="2" t="s">
        <v>971</v>
      </c>
      <c r="F1473" s="4">
        <v>50</v>
      </c>
      <c r="G1473" s="10" t="str">
        <f t="shared" si="135"/>
        <v xml:space="preserve">2024/02 </v>
      </c>
      <c r="H1473" s="10">
        <f t="shared" si="132"/>
        <v>180</v>
      </c>
      <c r="J1473" t="s">
        <v>1623</v>
      </c>
      <c r="K1473" t="s">
        <v>1622</v>
      </c>
      <c r="L1473" t="s">
        <v>1624</v>
      </c>
      <c r="M1473" s="8">
        <v>20</v>
      </c>
      <c r="N1473" s="12">
        <f t="shared" si="138"/>
        <v>1</v>
      </c>
      <c r="O1473" t="str">
        <f t="shared" si="136"/>
        <v xml:space="preserve">2024/01 </v>
      </c>
      <c r="P1473">
        <f t="shared" si="137"/>
        <v>4</v>
      </c>
      <c r="Q1473" t="e">
        <f>VLOOKUP(J1473,'구매현황_2301-2603'!$E$2:$I$1312,5,0)</f>
        <v>#N/A</v>
      </c>
      <c r="R1473" t="e">
        <f>VLOOKUP(Q1473,리드타임!$B$3:$D$10,3,0)</f>
        <v>#N/A</v>
      </c>
      <c r="S1473">
        <f t="shared" si="139"/>
        <v>4.5</v>
      </c>
    </row>
    <row r="1474" spans="1:19" ht="15.75">
      <c r="A1474" s="10">
        <v>1473</v>
      </c>
      <c r="B1474" s="3" t="s">
        <v>13</v>
      </c>
      <c r="C1474" s="2" t="s">
        <v>972</v>
      </c>
      <c r="D1474" s="2" t="s">
        <v>744</v>
      </c>
      <c r="E1474" s="2" t="s">
        <v>973</v>
      </c>
      <c r="F1474" s="4">
        <v>354</v>
      </c>
      <c r="G1474" s="10" t="str">
        <f t="shared" si="135"/>
        <v xml:space="preserve">2024/06 </v>
      </c>
      <c r="H1474" s="10">
        <f t="shared" ref="H1474:H1537" si="140">_xlfn.MAXIFS(F:F,C:C,C1474,G:G,G1474)</f>
        <v>354</v>
      </c>
      <c r="J1474" t="s">
        <v>4449</v>
      </c>
      <c r="K1474" t="s">
        <v>1426</v>
      </c>
      <c r="L1474" t="s">
        <v>4450</v>
      </c>
      <c r="M1474" s="8">
        <v>2320</v>
      </c>
      <c r="N1474" s="12">
        <f t="shared" si="138"/>
        <v>116</v>
      </c>
      <c r="O1474" t="str">
        <f t="shared" si="136"/>
        <v xml:space="preserve">2024/03 </v>
      </c>
      <c r="P1474">
        <f t="shared" si="137"/>
        <v>1350</v>
      </c>
      <c r="Q1474" t="str">
        <f>VLOOKUP(J1474,'구매현황_2301-2603'!$E$2:$I$1312,5,0)</f>
        <v>Fiberwit Link Communication Co.,LTD</v>
      </c>
      <c r="R1474">
        <f>VLOOKUP(Q1474,리드타임!$B$3:$D$10,3,0)</f>
        <v>60</v>
      </c>
      <c r="S1474">
        <f t="shared" si="139"/>
        <v>348</v>
      </c>
    </row>
    <row r="1475" spans="1:19" ht="15.75">
      <c r="A1475" s="10">
        <v>1474</v>
      </c>
      <c r="B1475" s="3" t="s">
        <v>13</v>
      </c>
      <c r="C1475" s="2" t="s">
        <v>978</v>
      </c>
      <c r="D1475" s="2" t="s">
        <v>799</v>
      </c>
      <c r="E1475" s="2" t="s">
        <v>979</v>
      </c>
      <c r="F1475" s="4">
        <v>106</v>
      </c>
      <c r="G1475" s="10" t="str">
        <f t="shared" ref="G1475:G1538" si="141">INDEX($B$2:$B$9999,MATCH(_xlfn.MAXIFS($F$2:$F$9999,$C$2:$C$9999,C1475),$F$1:$F$9999,0))</f>
        <v xml:space="preserve">2024/06 </v>
      </c>
      <c r="H1475" s="10">
        <f t="shared" si="140"/>
        <v>106</v>
      </c>
      <c r="J1475" t="s">
        <v>6369</v>
      </c>
      <c r="K1475" t="s">
        <v>3905</v>
      </c>
      <c r="L1475" t="s">
        <v>2644</v>
      </c>
      <c r="M1475" s="8">
        <v>1</v>
      </c>
      <c r="N1475" s="12">
        <f t="shared" si="138"/>
        <v>0.05</v>
      </c>
      <c r="O1475" t="str">
        <f t="shared" ref="O1475:O1538" si="142">VLOOKUP(J1475,$C$2:$G$9999,5,0)</f>
        <v xml:space="preserve">2024/01 </v>
      </c>
      <c r="P1475">
        <f t="shared" ref="P1475:P1538" si="143">VLOOKUP(J1475,$C$2:$H$9999,6,0)</f>
        <v>1</v>
      </c>
      <c r="Q1475" t="e">
        <f>VLOOKUP(J1475,'구매현황_2301-2603'!$E$2:$I$1312,5,0)</f>
        <v>#N/A</v>
      </c>
      <c r="R1475" t="e">
        <f>VLOOKUP(Q1475,리드타임!$B$3:$D$10,3,0)</f>
        <v>#N/A</v>
      </c>
      <c r="S1475">
        <f t="shared" si="139"/>
        <v>0.22500000000000001</v>
      </c>
    </row>
    <row r="1476" spans="1:19" ht="15.75">
      <c r="A1476" s="10">
        <v>1475</v>
      </c>
      <c r="B1476" s="3" t="s">
        <v>13</v>
      </c>
      <c r="C1476" s="2" t="s">
        <v>984</v>
      </c>
      <c r="D1476" s="2" t="s">
        <v>854</v>
      </c>
      <c r="E1476" s="2" t="s">
        <v>985</v>
      </c>
      <c r="F1476" s="4">
        <v>300</v>
      </c>
      <c r="G1476" s="10" t="str">
        <f t="shared" si="141"/>
        <v xml:space="preserve">2024/01 </v>
      </c>
      <c r="H1476" s="10">
        <f t="shared" si="140"/>
        <v>300</v>
      </c>
      <c r="J1476" t="s">
        <v>6357</v>
      </c>
      <c r="K1476" t="s">
        <v>3905</v>
      </c>
      <c r="L1476" t="s">
        <v>2646</v>
      </c>
      <c r="M1476" s="8">
        <v>3</v>
      </c>
      <c r="N1476" s="12">
        <f t="shared" si="138"/>
        <v>0.15</v>
      </c>
      <c r="O1476" t="str">
        <f t="shared" si="142"/>
        <v xml:space="preserve">2024/01 </v>
      </c>
      <c r="P1476">
        <f t="shared" si="143"/>
        <v>3</v>
      </c>
      <c r="Q1476" t="e">
        <f>VLOOKUP(J1476,'구매현황_2301-2603'!$E$2:$I$1312,5,0)</f>
        <v>#N/A</v>
      </c>
      <c r="R1476" t="e">
        <f>VLOOKUP(Q1476,리드타임!$B$3:$D$10,3,0)</f>
        <v>#N/A</v>
      </c>
      <c r="S1476">
        <f t="shared" si="139"/>
        <v>0.67499999999999993</v>
      </c>
    </row>
    <row r="1477" spans="1:19" ht="15.75">
      <c r="A1477" s="10">
        <v>1476</v>
      </c>
      <c r="B1477" s="3" t="s">
        <v>13</v>
      </c>
      <c r="C1477" s="2" t="s">
        <v>1061</v>
      </c>
      <c r="D1477" s="2" t="s">
        <v>857</v>
      </c>
      <c r="E1477" s="2" t="s">
        <v>1062</v>
      </c>
      <c r="F1477" s="4">
        <v>4</v>
      </c>
      <c r="G1477" s="10" t="str">
        <f t="shared" si="141"/>
        <v xml:space="preserve">2024/01 </v>
      </c>
      <c r="H1477" s="10">
        <f t="shared" si="140"/>
        <v>50</v>
      </c>
      <c r="J1477" t="s">
        <v>6358</v>
      </c>
      <c r="K1477" t="s">
        <v>3912</v>
      </c>
      <c r="L1477" t="s">
        <v>2646</v>
      </c>
      <c r="M1477" s="8">
        <v>3</v>
      </c>
      <c r="N1477" s="12">
        <f t="shared" si="138"/>
        <v>0.15</v>
      </c>
      <c r="O1477" t="str">
        <f t="shared" si="142"/>
        <v xml:space="preserve">2024/01 </v>
      </c>
      <c r="P1477">
        <f t="shared" si="143"/>
        <v>3</v>
      </c>
      <c r="Q1477" t="e">
        <f>VLOOKUP(J1477,'구매현황_2301-2603'!$E$2:$I$1312,5,0)</f>
        <v>#N/A</v>
      </c>
      <c r="R1477" t="e">
        <f>VLOOKUP(Q1477,리드타임!$B$3:$D$10,3,0)</f>
        <v>#N/A</v>
      </c>
      <c r="S1477">
        <f t="shared" si="139"/>
        <v>0.67499999999999993</v>
      </c>
    </row>
    <row r="1478" spans="1:19" ht="15.75">
      <c r="A1478" s="10">
        <v>1477</v>
      </c>
      <c r="B1478" s="3" t="s">
        <v>13</v>
      </c>
      <c r="C1478" s="2" t="s">
        <v>1064</v>
      </c>
      <c r="D1478" s="2" t="s">
        <v>1063</v>
      </c>
      <c r="E1478" s="2"/>
      <c r="F1478" s="4">
        <v>2</v>
      </c>
      <c r="G1478" s="10" t="str">
        <f t="shared" si="141"/>
        <v xml:space="preserve">2024/01 </v>
      </c>
      <c r="H1478" s="10">
        <f t="shared" si="140"/>
        <v>2</v>
      </c>
      <c r="J1478" t="s">
        <v>6359</v>
      </c>
      <c r="K1478" t="s">
        <v>2827</v>
      </c>
      <c r="L1478" t="s">
        <v>2667</v>
      </c>
      <c r="M1478" s="8">
        <v>10</v>
      </c>
      <c r="N1478" s="12">
        <f t="shared" si="138"/>
        <v>0.5</v>
      </c>
      <c r="O1478" t="str">
        <f t="shared" si="142"/>
        <v xml:space="preserve">2024/01 </v>
      </c>
      <c r="P1478">
        <f t="shared" si="143"/>
        <v>8</v>
      </c>
      <c r="Q1478" t="e">
        <f>VLOOKUP(J1478,'구매현황_2301-2603'!$E$2:$I$1312,5,0)</f>
        <v>#N/A</v>
      </c>
      <c r="R1478" t="e">
        <f>VLOOKUP(Q1478,리드타임!$B$3:$D$10,3,0)</f>
        <v>#N/A</v>
      </c>
      <c r="S1478">
        <f t="shared" si="139"/>
        <v>2.25</v>
      </c>
    </row>
    <row r="1479" spans="1:19" ht="15.75">
      <c r="A1479" s="10">
        <v>1478</v>
      </c>
      <c r="B1479" s="3" t="s">
        <v>13</v>
      </c>
      <c r="C1479" s="2" t="s">
        <v>1075</v>
      </c>
      <c r="D1479" s="2" t="s">
        <v>822</v>
      </c>
      <c r="E1479" s="2" t="s">
        <v>1076</v>
      </c>
      <c r="F1479" s="4">
        <v>1000</v>
      </c>
      <c r="G1479" s="10" t="str">
        <f t="shared" si="141"/>
        <v xml:space="preserve">2025/12 </v>
      </c>
      <c r="H1479" s="10">
        <f t="shared" si="140"/>
        <v>7100</v>
      </c>
      <c r="J1479" t="s">
        <v>6372</v>
      </c>
      <c r="K1479" t="s">
        <v>3912</v>
      </c>
      <c r="L1479" t="s">
        <v>2644</v>
      </c>
      <c r="M1479" s="8">
        <v>2</v>
      </c>
      <c r="N1479" s="12">
        <f t="shared" si="138"/>
        <v>0.1</v>
      </c>
      <c r="O1479" t="str">
        <f t="shared" si="142"/>
        <v xml:space="preserve">2024/01 </v>
      </c>
      <c r="P1479">
        <f t="shared" si="143"/>
        <v>2</v>
      </c>
      <c r="Q1479" t="e">
        <f>VLOOKUP(J1479,'구매현황_2301-2603'!$E$2:$I$1312,5,0)</f>
        <v>#N/A</v>
      </c>
      <c r="R1479" t="e">
        <f>VLOOKUP(Q1479,리드타임!$B$3:$D$10,3,0)</f>
        <v>#N/A</v>
      </c>
      <c r="S1479">
        <f t="shared" si="139"/>
        <v>0.45</v>
      </c>
    </row>
    <row r="1480" spans="1:19" ht="15.75">
      <c r="A1480" s="10">
        <v>1479</v>
      </c>
      <c r="B1480" s="3" t="s">
        <v>13</v>
      </c>
      <c r="C1480" s="2" t="s">
        <v>1105</v>
      </c>
      <c r="D1480" s="2" t="s">
        <v>1104</v>
      </c>
      <c r="E1480" s="2" t="s">
        <v>951</v>
      </c>
      <c r="F1480" s="4">
        <v>3</v>
      </c>
      <c r="G1480" s="10" t="str">
        <f t="shared" si="141"/>
        <v xml:space="preserve">2024/01 </v>
      </c>
      <c r="H1480" s="10">
        <f t="shared" si="140"/>
        <v>10</v>
      </c>
      <c r="J1480" t="s">
        <v>6370</v>
      </c>
      <c r="K1480" t="s">
        <v>3902</v>
      </c>
      <c r="L1480" t="s">
        <v>2648</v>
      </c>
      <c r="M1480" s="8">
        <v>16</v>
      </c>
      <c r="N1480" s="12">
        <f t="shared" si="138"/>
        <v>0.8</v>
      </c>
      <c r="O1480" t="str">
        <f t="shared" si="142"/>
        <v xml:space="preserve">2024/01 </v>
      </c>
      <c r="P1480">
        <f t="shared" si="143"/>
        <v>15</v>
      </c>
      <c r="Q1480" t="e">
        <f>VLOOKUP(J1480,'구매현황_2301-2603'!$E$2:$I$1312,5,0)</f>
        <v>#N/A</v>
      </c>
      <c r="R1480" t="e">
        <f>VLOOKUP(Q1480,리드타임!$B$3:$D$10,3,0)</f>
        <v>#N/A</v>
      </c>
      <c r="S1480">
        <f t="shared" si="139"/>
        <v>3.6</v>
      </c>
    </row>
    <row r="1481" spans="1:19" ht="15.75">
      <c r="A1481" s="10">
        <v>1480</v>
      </c>
      <c r="B1481" s="3" t="s">
        <v>13</v>
      </c>
      <c r="C1481" s="2" t="s">
        <v>1115</v>
      </c>
      <c r="D1481" s="2" t="s">
        <v>1114</v>
      </c>
      <c r="E1481" s="2" t="s">
        <v>951</v>
      </c>
      <c r="F1481" s="4">
        <v>3</v>
      </c>
      <c r="G1481" s="10" t="str">
        <f t="shared" si="141"/>
        <v xml:space="preserve">2024/01 </v>
      </c>
      <c r="H1481" s="10">
        <f t="shared" si="140"/>
        <v>10</v>
      </c>
      <c r="J1481" t="s">
        <v>6371</v>
      </c>
      <c r="K1481" t="s">
        <v>3905</v>
      </c>
      <c r="L1481" t="s">
        <v>2648</v>
      </c>
      <c r="M1481" s="8">
        <v>1</v>
      </c>
      <c r="N1481" s="12">
        <f t="shared" si="138"/>
        <v>0.05</v>
      </c>
      <c r="O1481" t="str">
        <f t="shared" si="142"/>
        <v xml:space="preserve">2024/01 </v>
      </c>
      <c r="P1481">
        <f t="shared" si="143"/>
        <v>1</v>
      </c>
      <c r="Q1481" t="e">
        <f>VLOOKUP(J1481,'구매현황_2301-2603'!$E$2:$I$1312,5,0)</f>
        <v>#N/A</v>
      </c>
      <c r="R1481" t="e">
        <f>VLOOKUP(Q1481,리드타임!$B$3:$D$10,3,0)</f>
        <v>#N/A</v>
      </c>
      <c r="S1481">
        <f t="shared" si="139"/>
        <v>0.22500000000000001</v>
      </c>
    </row>
    <row r="1482" spans="1:19" ht="15.75">
      <c r="A1482" s="10">
        <v>1481</v>
      </c>
      <c r="B1482" s="3" t="s">
        <v>13</v>
      </c>
      <c r="C1482" s="2" t="s">
        <v>1119</v>
      </c>
      <c r="D1482" s="2" t="s">
        <v>1118</v>
      </c>
      <c r="E1482" s="2"/>
      <c r="F1482" s="4">
        <v>28</v>
      </c>
      <c r="G1482" s="10" t="str">
        <f t="shared" si="141"/>
        <v xml:space="preserve">2024/04 </v>
      </c>
      <c r="H1482" s="10">
        <f t="shared" si="140"/>
        <v>210</v>
      </c>
      <c r="J1482" t="s">
        <v>6423</v>
      </c>
      <c r="K1482" t="s">
        <v>1401</v>
      </c>
      <c r="L1482" t="s">
        <v>6424</v>
      </c>
      <c r="M1482" s="8">
        <v>3</v>
      </c>
      <c r="N1482" s="12">
        <f t="shared" si="138"/>
        <v>0.15</v>
      </c>
      <c r="O1482" t="str">
        <f t="shared" si="142"/>
        <v xml:space="preserve">2024/01 </v>
      </c>
      <c r="P1482">
        <f t="shared" si="143"/>
        <v>3</v>
      </c>
      <c r="Q1482" t="e">
        <f>VLOOKUP(J1482,'구매현황_2301-2603'!$E$2:$I$1312,5,0)</f>
        <v>#N/A</v>
      </c>
      <c r="R1482" t="e">
        <f>VLOOKUP(Q1482,리드타임!$B$3:$D$10,3,0)</f>
        <v>#N/A</v>
      </c>
      <c r="S1482">
        <f t="shared" si="139"/>
        <v>0.67499999999999993</v>
      </c>
    </row>
    <row r="1483" spans="1:19" ht="15.75">
      <c r="A1483" s="10">
        <v>1482</v>
      </c>
      <c r="B1483" s="3" t="s">
        <v>13</v>
      </c>
      <c r="C1483" s="2" t="s">
        <v>1122</v>
      </c>
      <c r="D1483" s="2" t="s">
        <v>366</v>
      </c>
      <c r="E1483" s="2" t="s">
        <v>1117</v>
      </c>
      <c r="F1483" s="4">
        <v>3</v>
      </c>
      <c r="G1483" s="10" t="str">
        <f t="shared" si="141"/>
        <v xml:space="preserve">2024/01 </v>
      </c>
      <c r="H1483" s="10">
        <f t="shared" si="140"/>
        <v>10</v>
      </c>
      <c r="J1483" t="s">
        <v>4543</v>
      </c>
      <c r="K1483" t="s">
        <v>4542</v>
      </c>
      <c r="L1483" t="s">
        <v>4544</v>
      </c>
      <c r="M1483" s="8">
        <v>990</v>
      </c>
      <c r="N1483" s="12">
        <f t="shared" ref="N1483:N1546" si="144">+M1483/20</f>
        <v>49.5</v>
      </c>
      <c r="O1483" t="str">
        <f t="shared" si="142"/>
        <v xml:space="preserve">2024/01 </v>
      </c>
      <c r="P1483">
        <f t="shared" si="143"/>
        <v>250</v>
      </c>
      <c r="Q1483" t="str">
        <f>VLOOKUP(J1483,'구매현황_2301-2603'!$E$2:$I$1312,5,0)</f>
        <v>Optic River Communication Ltd</v>
      </c>
      <c r="R1483" t="e">
        <f>VLOOKUP(Q1483,리드타임!$B$3:$D$10,3,0)</f>
        <v>#N/A</v>
      </c>
      <c r="S1483">
        <f t="shared" ref="S1483:S1546" si="145">IFERROR(N1483/20*R1483,N1483/20*90)</f>
        <v>222.75</v>
      </c>
    </row>
    <row r="1484" spans="1:19" ht="15.75">
      <c r="A1484" s="10">
        <v>1483</v>
      </c>
      <c r="B1484" s="3" t="s">
        <v>13</v>
      </c>
      <c r="C1484" s="2" t="s">
        <v>1130</v>
      </c>
      <c r="D1484" s="2" t="s">
        <v>524</v>
      </c>
      <c r="E1484" s="2" t="s">
        <v>1131</v>
      </c>
      <c r="F1484" s="4">
        <v>5</v>
      </c>
      <c r="G1484" s="10" t="str">
        <f t="shared" si="141"/>
        <v xml:space="preserve">2024/01 </v>
      </c>
      <c r="H1484" s="10">
        <f t="shared" si="140"/>
        <v>16</v>
      </c>
      <c r="J1484" t="s">
        <v>4559</v>
      </c>
      <c r="K1484" t="s">
        <v>4558</v>
      </c>
      <c r="L1484" t="s">
        <v>4560</v>
      </c>
      <c r="M1484" s="8">
        <v>389</v>
      </c>
      <c r="N1484" s="12">
        <f t="shared" si="144"/>
        <v>19.45</v>
      </c>
      <c r="O1484" t="str">
        <f t="shared" si="142"/>
        <v xml:space="preserve">2024/01 </v>
      </c>
      <c r="P1484">
        <f t="shared" si="143"/>
        <v>105</v>
      </c>
      <c r="Q1484" t="str">
        <f>VLOOKUP(J1484,'구매현황_2301-2603'!$E$2:$I$1312,5,0)</f>
        <v>Optic River Communication Ltd</v>
      </c>
      <c r="R1484" t="e">
        <f>VLOOKUP(Q1484,리드타임!$B$3:$D$10,3,0)</f>
        <v>#N/A</v>
      </c>
      <c r="S1484">
        <f t="shared" si="145"/>
        <v>87.524999999999991</v>
      </c>
    </row>
    <row r="1485" spans="1:19" ht="15.75">
      <c r="A1485" s="10">
        <v>1484</v>
      </c>
      <c r="B1485" s="3" t="s">
        <v>13</v>
      </c>
      <c r="C1485" s="2" t="s">
        <v>1134</v>
      </c>
      <c r="D1485" s="2" t="s">
        <v>621</v>
      </c>
      <c r="E1485" s="2" t="s">
        <v>1135</v>
      </c>
      <c r="F1485" s="4">
        <v>6</v>
      </c>
      <c r="G1485" s="10" t="str">
        <f t="shared" si="141"/>
        <v xml:space="preserve">2024/01 </v>
      </c>
      <c r="H1485" s="10">
        <f t="shared" si="140"/>
        <v>6</v>
      </c>
      <c r="J1485" t="s">
        <v>4597</v>
      </c>
      <c r="K1485" t="s">
        <v>4594</v>
      </c>
      <c r="L1485" t="s">
        <v>4598</v>
      </c>
      <c r="M1485" s="8">
        <v>5035</v>
      </c>
      <c r="N1485" s="12">
        <f t="shared" si="144"/>
        <v>251.75</v>
      </c>
      <c r="O1485" t="str">
        <f t="shared" si="142"/>
        <v xml:space="preserve">2024/01 </v>
      </c>
      <c r="P1485">
        <f t="shared" si="143"/>
        <v>940</v>
      </c>
      <c r="Q1485" t="str">
        <f>VLOOKUP(J1485,'구매현황_2301-2603'!$E$2:$I$1312,5,0)</f>
        <v>Optic River Communication Ltd</v>
      </c>
      <c r="R1485" t="e">
        <f>VLOOKUP(Q1485,리드타임!$B$3:$D$10,3,0)</f>
        <v>#N/A</v>
      </c>
      <c r="S1485">
        <f t="shared" si="145"/>
        <v>1132.875</v>
      </c>
    </row>
    <row r="1486" spans="1:19" ht="15.75">
      <c r="A1486" s="10">
        <v>1485</v>
      </c>
      <c r="B1486" s="3" t="s">
        <v>13</v>
      </c>
      <c r="C1486" s="2" t="s">
        <v>1136</v>
      </c>
      <c r="D1486" s="2" t="s">
        <v>640</v>
      </c>
      <c r="E1486" s="2" t="s">
        <v>1137</v>
      </c>
      <c r="F1486" s="4">
        <v>21</v>
      </c>
      <c r="G1486" s="10" t="str">
        <f t="shared" si="141"/>
        <v xml:space="preserve">2024/02 </v>
      </c>
      <c r="H1486" s="10">
        <f t="shared" si="140"/>
        <v>28</v>
      </c>
      <c r="J1486" t="s">
        <v>4634</v>
      </c>
      <c r="K1486" t="s">
        <v>4632</v>
      </c>
      <c r="L1486" t="s">
        <v>4635</v>
      </c>
      <c r="M1486" s="8">
        <v>8159</v>
      </c>
      <c r="N1486" s="12">
        <f t="shared" si="144"/>
        <v>407.95</v>
      </c>
      <c r="O1486" t="str">
        <f t="shared" si="142"/>
        <v xml:space="preserve">2024/08 </v>
      </c>
      <c r="P1486">
        <f t="shared" si="143"/>
        <v>2355</v>
      </c>
      <c r="Q1486" t="str">
        <f>VLOOKUP(J1486,'구매현황_2301-2603'!$E$2:$I$1312,5,0)</f>
        <v>Optic River Communication Ltd</v>
      </c>
      <c r="R1486" t="e">
        <f>VLOOKUP(Q1486,리드타임!$B$3:$D$10,3,0)</f>
        <v>#N/A</v>
      </c>
      <c r="S1486">
        <f t="shared" si="145"/>
        <v>1835.7750000000001</v>
      </c>
    </row>
    <row r="1487" spans="1:19" ht="15.75">
      <c r="A1487" s="10">
        <v>1486</v>
      </c>
      <c r="B1487" s="3" t="s">
        <v>13</v>
      </c>
      <c r="C1487" s="2" t="s">
        <v>1138</v>
      </c>
      <c r="D1487" s="2" t="s">
        <v>676</v>
      </c>
      <c r="E1487" s="2" t="s">
        <v>1139</v>
      </c>
      <c r="F1487" s="4">
        <v>48</v>
      </c>
      <c r="G1487" s="10" t="str">
        <f t="shared" si="141"/>
        <v xml:space="preserve">2024/01 </v>
      </c>
      <c r="H1487" s="10">
        <f t="shared" si="140"/>
        <v>50</v>
      </c>
      <c r="J1487" t="s">
        <v>6420</v>
      </c>
      <c r="K1487" t="s">
        <v>1412</v>
      </c>
      <c r="L1487" t="s">
        <v>6421</v>
      </c>
      <c r="M1487" s="8"/>
      <c r="N1487" s="12">
        <f t="shared" si="144"/>
        <v>0</v>
      </c>
      <c r="O1487" t="e">
        <f t="shared" si="142"/>
        <v>#N/A</v>
      </c>
      <c r="P1487">
        <f t="shared" si="143"/>
        <v>0</v>
      </c>
      <c r="Q1487" t="e">
        <f>VLOOKUP(J1487,'구매현황_2301-2603'!$E$2:$I$1312,5,0)</f>
        <v>#N/A</v>
      </c>
      <c r="R1487" t="e">
        <f>VLOOKUP(Q1487,리드타임!$B$3:$D$10,3,0)</f>
        <v>#N/A</v>
      </c>
      <c r="S1487">
        <f t="shared" si="145"/>
        <v>0</v>
      </c>
    </row>
    <row r="1488" spans="1:19" ht="15.75">
      <c r="A1488" s="10">
        <v>1487</v>
      </c>
      <c r="B1488" s="3" t="s">
        <v>13</v>
      </c>
      <c r="C1488" s="2" t="s">
        <v>1140</v>
      </c>
      <c r="D1488" s="2" t="s">
        <v>662</v>
      </c>
      <c r="E1488" s="2" t="s">
        <v>1141</v>
      </c>
      <c r="F1488" s="4">
        <v>6</v>
      </c>
      <c r="G1488" s="10" t="str">
        <f t="shared" si="141"/>
        <v xml:space="preserve">2024/01 </v>
      </c>
      <c r="H1488" s="10">
        <f t="shared" si="140"/>
        <v>6</v>
      </c>
      <c r="J1488" t="s">
        <v>6427</v>
      </c>
      <c r="K1488" t="s">
        <v>3902</v>
      </c>
      <c r="L1488" t="s">
        <v>2641</v>
      </c>
      <c r="M1488" s="8">
        <v>1</v>
      </c>
      <c r="N1488" s="12">
        <f t="shared" si="144"/>
        <v>0.05</v>
      </c>
      <c r="O1488" t="str">
        <f t="shared" si="142"/>
        <v xml:space="preserve">2024/01 </v>
      </c>
      <c r="P1488">
        <f t="shared" si="143"/>
        <v>1</v>
      </c>
      <c r="Q1488" t="e">
        <f>VLOOKUP(J1488,'구매현황_2301-2603'!$E$2:$I$1312,5,0)</f>
        <v>#N/A</v>
      </c>
      <c r="R1488" t="e">
        <f>VLOOKUP(Q1488,리드타임!$B$3:$D$10,3,0)</f>
        <v>#N/A</v>
      </c>
      <c r="S1488">
        <f t="shared" si="145"/>
        <v>0.22500000000000001</v>
      </c>
    </row>
    <row r="1489" spans="1:19" ht="15.75">
      <c r="A1489" s="10">
        <v>1488</v>
      </c>
      <c r="B1489" s="3" t="s">
        <v>13</v>
      </c>
      <c r="C1489" s="2" t="s">
        <v>1146</v>
      </c>
      <c r="D1489" s="2" t="s">
        <v>702</v>
      </c>
      <c r="E1489" s="2" t="s">
        <v>1147</v>
      </c>
      <c r="F1489" s="4">
        <v>3</v>
      </c>
      <c r="G1489" s="10" t="str">
        <f t="shared" si="141"/>
        <v xml:space="preserve">2024/01 </v>
      </c>
      <c r="H1489" s="10">
        <f t="shared" si="140"/>
        <v>6</v>
      </c>
      <c r="J1489" t="s">
        <v>6428</v>
      </c>
      <c r="K1489" t="s">
        <v>3920</v>
      </c>
      <c r="L1489" t="s">
        <v>2667</v>
      </c>
      <c r="M1489" s="8">
        <v>10</v>
      </c>
      <c r="N1489" s="12">
        <f t="shared" si="144"/>
        <v>0.5</v>
      </c>
      <c r="O1489" t="str">
        <f t="shared" si="142"/>
        <v xml:space="preserve">2024/01 </v>
      </c>
      <c r="P1489">
        <f t="shared" si="143"/>
        <v>10</v>
      </c>
      <c r="Q1489" t="e">
        <f>VLOOKUP(J1489,'구매현황_2301-2603'!$E$2:$I$1312,5,0)</f>
        <v>#N/A</v>
      </c>
      <c r="R1489" t="e">
        <f>VLOOKUP(Q1489,리드타임!$B$3:$D$10,3,0)</f>
        <v>#N/A</v>
      </c>
      <c r="S1489">
        <f t="shared" si="145"/>
        <v>2.25</v>
      </c>
    </row>
    <row r="1490" spans="1:19" ht="15.75">
      <c r="A1490" s="10">
        <v>1489</v>
      </c>
      <c r="B1490" s="3" t="s">
        <v>13</v>
      </c>
      <c r="C1490" s="2" t="s">
        <v>1176</v>
      </c>
      <c r="D1490" s="2" t="s">
        <v>1175</v>
      </c>
      <c r="E1490" s="2"/>
      <c r="F1490" s="4">
        <v>2</v>
      </c>
      <c r="G1490" s="10" t="str">
        <f t="shared" si="141"/>
        <v xml:space="preserve">2024/01 </v>
      </c>
      <c r="H1490" s="10">
        <f t="shared" si="140"/>
        <v>10</v>
      </c>
      <c r="J1490" t="s">
        <v>6429</v>
      </c>
      <c r="K1490" t="s">
        <v>3920</v>
      </c>
      <c r="L1490" t="s">
        <v>6430</v>
      </c>
      <c r="M1490" s="8">
        <v>8</v>
      </c>
      <c r="N1490" s="12">
        <f t="shared" si="144"/>
        <v>0.4</v>
      </c>
      <c r="O1490" t="str">
        <f t="shared" si="142"/>
        <v xml:space="preserve">2024/01 </v>
      </c>
      <c r="P1490">
        <f t="shared" si="143"/>
        <v>8</v>
      </c>
      <c r="Q1490" t="e">
        <f>VLOOKUP(J1490,'구매현황_2301-2603'!$E$2:$I$1312,5,0)</f>
        <v>#N/A</v>
      </c>
      <c r="R1490" t="e">
        <f>VLOOKUP(Q1490,리드타임!$B$3:$D$10,3,0)</f>
        <v>#N/A</v>
      </c>
      <c r="S1490">
        <f t="shared" si="145"/>
        <v>1.8</v>
      </c>
    </row>
    <row r="1491" spans="1:19" ht="15.75">
      <c r="A1491" s="10">
        <v>1490</v>
      </c>
      <c r="B1491" s="3" t="s">
        <v>13</v>
      </c>
      <c r="C1491" s="2" t="s">
        <v>1216</v>
      </c>
      <c r="D1491" s="2" t="s">
        <v>888</v>
      </c>
      <c r="E1491" s="2" t="s">
        <v>1217</v>
      </c>
      <c r="F1491" s="4">
        <v>100</v>
      </c>
      <c r="G1491" s="10" t="str">
        <f t="shared" si="141"/>
        <v xml:space="preserve">2024/01 </v>
      </c>
      <c r="H1491" s="10">
        <f t="shared" si="140"/>
        <v>100</v>
      </c>
      <c r="J1491" t="s">
        <v>6431</v>
      </c>
      <c r="K1491" t="s">
        <v>1401</v>
      </c>
      <c r="L1491" t="s">
        <v>6432</v>
      </c>
      <c r="M1491" s="8">
        <v>105</v>
      </c>
      <c r="N1491" s="12">
        <f t="shared" si="144"/>
        <v>5.25</v>
      </c>
      <c r="O1491" t="str">
        <f t="shared" si="142"/>
        <v xml:space="preserve">2024/01 </v>
      </c>
      <c r="P1491">
        <f t="shared" si="143"/>
        <v>55</v>
      </c>
      <c r="Q1491" t="e">
        <f>VLOOKUP(J1491,'구매현황_2301-2603'!$E$2:$I$1312,5,0)</f>
        <v>#N/A</v>
      </c>
      <c r="R1491" t="e">
        <f>VLOOKUP(Q1491,리드타임!$B$3:$D$10,3,0)</f>
        <v>#N/A</v>
      </c>
      <c r="S1491">
        <f t="shared" si="145"/>
        <v>23.625</v>
      </c>
    </row>
    <row r="1492" spans="1:19" ht="15.75">
      <c r="A1492" s="10">
        <v>1491</v>
      </c>
      <c r="B1492" s="3" t="s">
        <v>13</v>
      </c>
      <c r="C1492" s="2" t="s">
        <v>1218</v>
      </c>
      <c r="D1492" s="2" t="s">
        <v>924</v>
      </c>
      <c r="E1492" s="2" t="s">
        <v>1217</v>
      </c>
      <c r="F1492" s="4">
        <v>100</v>
      </c>
      <c r="G1492" s="10" t="str">
        <f t="shared" si="141"/>
        <v xml:space="preserve">2024/01 </v>
      </c>
      <c r="H1492" s="10">
        <f t="shared" si="140"/>
        <v>100</v>
      </c>
      <c r="J1492" t="s">
        <v>6433</v>
      </c>
      <c r="K1492" t="s">
        <v>2312</v>
      </c>
      <c r="L1492" t="s">
        <v>2454</v>
      </c>
      <c r="M1492" s="8">
        <v>60</v>
      </c>
      <c r="N1492" s="12">
        <f t="shared" si="144"/>
        <v>3</v>
      </c>
      <c r="O1492" t="str">
        <f t="shared" si="142"/>
        <v xml:space="preserve">2024/01 </v>
      </c>
      <c r="P1492">
        <f t="shared" si="143"/>
        <v>60</v>
      </c>
      <c r="Q1492" t="e">
        <f>VLOOKUP(J1492,'구매현황_2301-2603'!$E$2:$I$1312,5,0)</f>
        <v>#N/A</v>
      </c>
      <c r="R1492" t="e">
        <f>VLOOKUP(Q1492,리드타임!$B$3:$D$10,3,0)</f>
        <v>#N/A</v>
      </c>
      <c r="S1492">
        <f t="shared" si="145"/>
        <v>13.5</v>
      </c>
    </row>
    <row r="1493" spans="1:19" ht="15.75">
      <c r="A1493" s="10">
        <v>1492</v>
      </c>
      <c r="B1493" s="3" t="s">
        <v>13</v>
      </c>
      <c r="C1493" s="2" t="s">
        <v>1219</v>
      </c>
      <c r="D1493" s="2" t="s">
        <v>901</v>
      </c>
      <c r="E1493" s="2" t="s">
        <v>1217</v>
      </c>
      <c r="F1493" s="4">
        <v>100</v>
      </c>
      <c r="G1493" s="10" t="str">
        <f t="shared" si="141"/>
        <v xml:space="preserve">2024/01 </v>
      </c>
      <c r="H1493" s="10">
        <f t="shared" si="140"/>
        <v>100</v>
      </c>
      <c r="J1493" t="s">
        <v>6434</v>
      </c>
      <c r="K1493" t="s">
        <v>2664</v>
      </c>
      <c r="L1493" t="s">
        <v>6424</v>
      </c>
      <c r="M1493" s="8">
        <v>2</v>
      </c>
      <c r="N1493" s="12">
        <f t="shared" si="144"/>
        <v>0.1</v>
      </c>
      <c r="O1493" t="str">
        <f t="shared" si="142"/>
        <v xml:space="preserve">2024/01 </v>
      </c>
      <c r="P1493">
        <f t="shared" si="143"/>
        <v>2</v>
      </c>
      <c r="Q1493" t="e">
        <f>VLOOKUP(J1493,'구매현황_2301-2603'!$E$2:$I$1312,5,0)</f>
        <v>#N/A</v>
      </c>
      <c r="R1493" t="e">
        <f>VLOOKUP(Q1493,리드타임!$B$3:$D$10,3,0)</f>
        <v>#N/A</v>
      </c>
      <c r="S1493">
        <f t="shared" si="145"/>
        <v>0.45</v>
      </c>
    </row>
    <row r="1494" spans="1:19" ht="15.75">
      <c r="A1494" s="10">
        <v>1493</v>
      </c>
      <c r="B1494" s="3" t="s">
        <v>13</v>
      </c>
      <c r="C1494" s="2" t="s">
        <v>1220</v>
      </c>
      <c r="D1494" s="2" t="s">
        <v>888</v>
      </c>
      <c r="E1494" s="2" t="s">
        <v>1221</v>
      </c>
      <c r="F1494" s="4">
        <v>100</v>
      </c>
      <c r="G1494" s="10" t="str">
        <f t="shared" si="141"/>
        <v xml:space="preserve">2024/01 </v>
      </c>
      <c r="H1494" s="10">
        <f t="shared" si="140"/>
        <v>100</v>
      </c>
      <c r="J1494" t="s">
        <v>6435</v>
      </c>
      <c r="K1494" t="s">
        <v>2312</v>
      </c>
      <c r="L1494" t="s">
        <v>3795</v>
      </c>
      <c r="M1494" s="8">
        <v>63</v>
      </c>
      <c r="N1494" s="12">
        <f t="shared" si="144"/>
        <v>3.15</v>
      </c>
      <c r="O1494" t="str">
        <f t="shared" si="142"/>
        <v xml:space="preserve">2024/02 </v>
      </c>
      <c r="P1494">
        <f t="shared" si="143"/>
        <v>33</v>
      </c>
      <c r="Q1494" t="e">
        <f>VLOOKUP(J1494,'구매현황_2301-2603'!$E$2:$I$1312,5,0)</f>
        <v>#N/A</v>
      </c>
      <c r="R1494" t="e">
        <f>VLOOKUP(Q1494,리드타임!$B$3:$D$10,3,0)</f>
        <v>#N/A</v>
      </c>
      <c r="S1494">
        <f t="shared" si="145"/>
        <v>14.175000000000001</v>
      </c>
    </row>
    <row r="1495" spans="1:19" ht="15.75">
      <c r="A1495" s="10">
        <v>1494</v>
      </c>
      <c r="B1495" s="3" t="s">
        <v>13</v>
      </c>
      <c r="C1495" s="2" t="s">
        <v>1222</v>
      </c>
      <c r="D1495" s="2" t="s">
        <v>924</v>
      </c>
      <c r="E1495" s="2" t="s">
        <v>1221</v>
      </c>
      <c r="F1495" s="4">
        <v>100</v>
      </c>
      <c r="G1495" s="10" t="str">
        <f t="shared" si="141"/>
        <v xml:space="preserve">2024/01 </v>
      </c>
      <c r="H1495" s="10">
        <f t="shared" si="140"/>
        <v>100</v>
      </c>
      <c r="J1495" t="s">
        <v>6523</v>
      </c>
      <c r="K1495" t="s">
        <v>6522</v>
      </c>
      <c r="L1495" t="s">
        <v>2188</v>
      </c>
      <c r="M1495" s="8">
        <v>25</v>
      </c>
      <c r="N1495" s="12">
        <f t="shared" si="144"/>
        <v>1.25</v>
      </c>
      <c r="O1495" t="str">
        <f t="shared" si="142"/>
        <v xml:space="preserve">2024/01 </v>
      </c>
      <c r="P1495">
        <f t="shared" si="143"/>
        <v>25</v>
      </c>
      <c r="Q1495" t="e">
        <f>VLOOKUP(J1495,'구매현황_2301-2603'!$E$2:$I$1312,5,0)</f>
        <v>#N/A</v>
      </c>
      <c r="R1495" t="e">
        <f>VLOOKUP(Q1495,리드타임!$B$3:$D$10,3,0)</f>
        <v>#N/A</v>
      </c>
      <c r="S1495">
        <f t="shared" si="145"/>
        <v>5.625</v>
      </c>
    </row>
    <row r="1496" spans="1:19" ht="15.75">
      <c r="A1496" s="10">
        <v>1495</v>
      </c>
      <c r="B1496" s="3" t="s">
        <v>13</v>
      </c>
      <c r="C1496" s="2" t="s">
        <v>1223</v>
      </c>
      <c r="D1496" s="2" t="s">
        <v>901</v>
      </c>
      <c r="E1496" s="2" t="s">
        <v>1221</v>
      </c>
      <c r="F1496" s="4">
        <v>100</v>
      </c>
      <c r="G1496" s="10" t="str">
        <f t="shared" si="141"/>
        <v xml:space="preserve">2024/01 </v>
      </c>
      <c r="H1496" s="10">
        <f t="shared" si="140"/>
        <v>100</v>
      </c>
      <c r="J1496" t="s">
        <v>6528</v>
      </c>
      <c r="K1496" t="s">
        <v>6527</v>
      </c>
      <c r="L1496" t="s">
        <v>6529</v>
      </c>
      <c r="M1496" s="8">
        <v>250</v>
      </c>
      <c r="N1496" s="12">
        <f t="shared" si="144"/>
        <v>12.5</v>
      </c>
      <c r="O1496" t="str">
        <f t="shared" si="142"/>
        <v xml:space="preserve">2024/01 </v>
      </c>
      <c r="P1496">
        <f t="shared" si="143"/>
        <v>250</v>
      </c>
      <c r="Q1496" t="e">
        <f>VLOOKUP(J1496,'구매현황_2301-2603'!$E$2:$I$1312,5,0)</f>
        <v>#N/A</v>
      </c>
      <c r="R1496" t="e">
        <f>VLOOKUP(Q1496,리드타임!$B$3:$D$10,3,0)</f>
        <v>#N/A</v>
      </c>
      <c r="S1496">
        <f t="shared" si="145"/>
        <v>56.25</v>
      </c>
    </row>
    <row r="1497" spans="1:19" ht="15.75">
      <c r="A1497" s="10">
        <v>1496</v>
      </c>
      <c r="B1497" s="3" t="s">
        <v>13</v>
      </c>
      <c r="C1497" s="2" t="s">
        <v>1224</v>
      </c>
      <c r="D1497" s="2" t="s">
        <v>888</v>
      </c>
      <c r="E1497" s="2" t="s">
        <v>1225</v>
      </c>
      <c r="F1497" s="4">
        <v>100</v>
      </c>
      <c r="G1497" s="10" t="str">
        <f t="shared" si="141"/>
        <v xml:space="preserve">2024/01 </v>
      </c>
      <c r="H1497" s="10">
        <f t="shared" si="140"/>
        <v>100</v>
      </c>
      <c r="J1497" t="s">
        <v>6418</v>
      </c>
      <c r="K1497" t="s">
        <v>1426</v>
      </c>
      <c r="L1497" t="s">
        <v>6419</v>
      </c>
      <c r="M1497" s="8">
        <v>30</v>
      </c>
      <c r="N1497" s="12">
        <f t="shared" si="144"/>
        <v>1.5</v>
      </c>
      <c r="O1497" t="str">
        <f t="shared" si="142"/>
        <v xml:space="preserve">2024/01 </v>
      </c>
      <c r="P1497">
        <f t="shared" si="143"/>
        <v>30</v>
      </c>
      <c r="Q1497" t="e">
        <f>VLOOKUP(J1497,'구매현황_2301-2603'!$E$2:$I$1312,5,0)</f>
        <v>#N/A</v>
      </c>
      <c r="R1497" t="e">
        <f>VLOOKUP(Q1497,리드타임!$B$3:$D$10,3,0)</f>
        <v>#N/A</v>
      </c>
      <c r="S1497">
        <f t="shared" si="145"/>
        <v>6.75</v>
      </c>
    </row>
    <row r="1498" spans="1:19" ht="15.75">
      <c r="A1498" s="10">
        <v>1497</v>
      </c>
      <c r="B1498" s="3" t="s">
        <v>13</v>
      </c>
      <c r="C1498" s="2" t="s">
        <v>1226</v>
      </c>
      <c r="D1498" s="2" t="s">
        <v>924</v>
      </c>
      <c r="E1498" s="2" t="s">
        <v>1225</v>
      </c>
      <c r="F1498" s="4">
        <v>100</v>
      </c>
      <c r="G1498" s="10" t="str">
        <f t="shared" si="141"/>
        <v xml:space="preserve">2024/01 </v>
      </c>
      <c r="H1498" s="10">
        <f t="shared" si="140"/>
        <v>100</v>
      </c>
      <c r="J1498" t="s">
        <v>6426</v>
      </c>
      <c r="K1498" t="s">
        <v>1401</v>
      </c>
      <c r="L1498" t="s">
        <v>2328</v>
      </c>
      <c r="M1498" s="8">
        <v>15</v>
      </c>
      <c r="N1498" s="12">
        <f t="shared" si="144"/>
        <v>0.75</v>
      </c>
      <c r="O1498" t="str">
        <f t="shared" si="142"/>
        <v xml:space="preserve">2024/01 </v>
      </c>
      <c r="P1498">
        <f t="shared" si="143"/>
        <v>15</v>
      </c>
      <c r="Q1498" t="e">
        <f>VLOOKUP(J1498,'구매현황_2301-2603'!$E$2:$I$1312,5,0)</f>
        <v>#N/A</v>
      </c>
      <c r="R1498" t="e">
        <f>VLOOKUP(Q1498,리드타임!$B$3:$D$10,3,0)</f>
        <v>#N/A</v>
      </c>
      <c r="S1498">
        <f t="shared" si="145"/>
        <v>3.375</v>
      </c>
    </row>
    <row r="1499" spans="1:19" ht="15.75">
      <c r="A1499" s="10">
        <v>1498</v>
      </c>
      <c r="B1499" s="3" t="s">
        <v>13</v>
      </c>
      <c r="C1499" s="2" t="s">
        <v>1227</v>
      </c>
      <c r="D1499" s="2" t="s">
        <v>901</v>
      </c>
      <c r="E1499" s="2" t="s">
        <v>1225</v>
      </c>
      <c r="F1499" s="4">
        <v>100</v>
      </c>
      <c r="G1499" s="10" t="str">
        <f t="shared" si="141"/>
        <v xml:space="preserve">2024/01 </v>
      </c>
      <c r="H1499" s="10">
        <f t="shared" si="140"/>
        <v>100</v>
      </c>
      <c r="J1499" t="s">
        <v>6443</v>
      </c>
      <c r="K1499" t="s">
        <v>4499</v>
      </c>
      <c r="L1499" t="s">
        <v>4502</v>
      </c>
      <c r="M1499" s="8">
        <v>48</v>
      </c>
      <c r="N1499" s="12">
        <f t="shared" si="144"/>
        <v>2.4</v>
      </c>
      <c r="O1499" t="str">
        <f t="shared" si="142"/>
        <v xml:space="preserve">2024/01 </v>
      </c>
      <c r="P1499">
        <f t="shared" si="143"/>
        <v>48</v>
      </c>
      <c r="Q1499" t="e">
        <f>VLOOKUP(J1499,'구매현황_2301-2603'!$E$2:$I$1312,5,0)</f>
        <v>#N/A</v>
      </c>
      <c r="R1499" t="e">
        <f>VLOOKUP(Q1499,리드타임!$B$3:$D$10,3,0)</f>
        <v>#N/A</v>
      </c>
      <c r="S1499">
        <f t="shared" si="145"/>
        <v>10.799999999999999</v>
      </c>
    </row>
    <row r="1500" spans="1:19" ht="15.75">
      <c r="A1500" s="10">
        <v>1499</v>
      </c>
      <c r="B1500" s="3" t="s">
        <v>13</v>
      </c>
      <c r="C1500" s="2" t="s">
        <v>1228</v>
      </c>
      <c r="D1500" s="2" t="s">
        <v>888</v>
      </c>
      <c r="E1500" s="2" t="s">
        <v>1229</v>
      </c>
      <c r="F1500" s="4">
        <v>100</v>
      </c>
      <c r="G1500" s="10" t="str">
        <f t="shared" si="141"/>
        <v xml:space="preserve">2024/01 </v>
      </c>
      <c r="H1500" s="10">
        <f t="shared" si="140"/>
        <v>100</v>
      </c>
      <c r="J1500" t="s">
        <v>4508</v>
      </c>
      <c r="K1500" t="s">
        <v>4507</v>
      </c>
      <c r="L1500" t="s">
        <v>4509</v>
      </c>
      <c r="M1500" s="8">
        <v>62</v>
      </c>
      <c r="N1500" s="12">
        <f t="shared" si="144"/>
        <v>3.1</v>
      </c>
      <c r="O1500" t="str">
        <f t="shared" si="142"/>
        <v xml:space="preserve">2024/02 </v>
      </c>
      <c r="P1500">
        <f t="shared" si="143"/>
        <v>52</v>
      </c>
      <c r="Q1500" t="str">
        <f>VLOOKUP(J1500,'구매현황_2301-2603'!$E$2:$I$1312,5,0)</f>
        <v>Chengdu Huajing Communication Euipment Co.,Ltd</v>
      </c>
      <c r="R1500" t="e">
        <f>VLOOKUP(Q1500,리드타임!$B$3:$D$10,3,0)</f>
        <v>#N/A</v>
      </c>
      <c r="S1500">
        <f t="shared" si="145"/>
        <v>13.95</v>
      </c>
    </row>
    <row r="1501" spans="1:19" ht="15.75">
      <c r="A1501" s="10">
        <v>1500</v>
      </c>
      <c r="B1501" s="3" t="s">
        <v>13</v>
      </c>
      <c r="C1501" s="2" t="s">
        <v>1230</v>
      </c>
      <c r="D1501" s="2" t="s">
        <v>924</v>
      </c>
      <c r="E1501" s="2" t="s">
        <v>1229</v>
      </c>
      <c r="F1501" s="4">
        <v>100</v>
      </c>
      <c r="G1501" s="10" t="str">
        <f t="shared" si="141"/>
        <v xml:space="preserve">2024/01 </v>
      </c>
      <c r="H1501" s="10">
        <f t="shared" si="140"/>
        <v>100</v>
      </c>
      <c r="J1501" t="s">
        <v>6444</v>
      </c>
      <c r="K1501" t="s">
        <v>4510</v>
      </c>
      <c r="L1501" t="s">
        <v>4512</v>
      </c>
      <c r="M1501" s="8">
        <v>50</v>
      </c>
      <c r="N1501" s="12">
        <f t="shared" si="144"/>
        <v>2.5</v>
      </c>
      <c r="O1501" t="str">
        <f t="shared" si="142"/>
        <v xml:space="preserve">2024/01 </v>
      </c>
      <c r="P1501">
        <f t="shared" si="143"/>
        <v>50</v>
      </c>
      <c r="Q1501" t="e">
        <f>VLOOKUP(J1501,'구매현황_2301-2603'!$E$2:$I$1312,5,0)</f>
        <v>#N/A</v>
      </c>
      <c r="R1501" t="e">
        <f>VLOOKUP(Q1501,리드타임!$B$3:$D$10,3,0)</f>
        <v>#N/A</v>
      </c>
      <c r="S1501">
        <f t="shared" si="145"/>
        <v>11.25</v>
      </c>
    </row>
    <row r="1502" spans="1:19" ht="15.75">
      <c r="A1502" s="10">
        <v>1501</v>
      </c>
      <c r="B1502" s="3" t="s">
        <v>13</v>
      </c>
      <c r="C1502" s="2" t="s">
        <v>1231</v>
      </c>
      <c r="D1502" s="2" t="s">
        <v>901</v>
      </c>
      <c r="E1502" s="2" t="s">
        <v>1229</v>
      </c>
      <c r="F1502" s="4">
        <v>100</v>
      </c>
      <c r="G1502" s="10" t="str">
        <f t="shared" si="141"/>
        <v xml:space="preserve">2024/01 </v>
      </c>
      <c r="H1502" s="10">
        <f t="shared" si="140"/>
        <v>100</v>
      </c>
      <c r="J1502" t="s">
        <v>6425</v>
      </c>
      <c r="K1502" t="s">
        <v>2762</v>
      </c>
      <c r="L1502" t="s">
        <v>2435</v>
      </c>
      <c r="M1502" s="8">
        <v>3</v>
      </c>
      <c r="N1502" s="12">
        <f t="shared" si="144"/>
        <v>0.15</v>
      </c>
      <c r="O1502" t="str">
        <f t="shared" si="142"/>
        <v xml:space="preserve">2024/01 </v>
      </c>
      <c r="P1502">
        <f t="shared" si="143"/>
        <v>3</v>
      </c>
      <c r="Q1502" t="e">
        <f>VLOOKUP(J1502,'구매현황_2301-2603'!$E$2:$I$1312,5,0)</f>
        <v>#N/A</v>
      </c>
      <c r="R1502" t="e">
        <f>VLOOKUP(Q1502,리드타임!$B$3:$D$10,3,0)</f>
        <v>#N/A</v>
      </c>
      <c r="S1502">
        <f t="shared" si="145"/>
        <v>0.67499999999999993</v>
      </c>
    </row>
    <row r="1503" spans="1:19" ht="15.75">
      <c r="A1503" s="10">
        <v>1502</v>
      </c>
      <c r="B1503" s="3" t="s">
        <v>13</v>
      </c>
      <c r="C1503" s="2" t="s">
        <v>1233</v>
      </c>
      <c r="D1503" s="2" t="s">
        <v>1232</v>
      </c>
      <c r="E1503" s="2"/>
      <c r="F1503" s="4">
        <v>50</v>
      </c>
      <c r="G1503" s="10" t="str">
        <f t="shared" si="141"/>
        <v xml:space="preserve">2024/01 </v>
      </c>
      <c r="H1503" s="10">
        <f t="shared" si="140"/>
        <v>50</v>
      </c>
      <c r="J1503" t="s">
        <v>4456</v>
      </c>
      <c r="K1503" t="s">
        <v>1417</v>
      </c>
      <c r="L1503" t="s">
        <v>4457</v>
      </c>
      <c r="M1503" s="8">
        <v>2840</v>
      </c>
      <c r="N1503" s="12">
        <f t="shared" si="144"/>
        <v>142</v>
      </c>
      <c r="O1503" t="str">
        <f t="shared" si="142"/>
        <v xml:space="preserve">2024/09 </v>
      </c>
      <c r="P1503">
        <f t="shared" si="143"/>
        <v>2840</v>
      </c>
      <c r="Q1503" t="str">
        <f>VLOOKUP(J1503,'구매현황_2301-2603'!$E$2:$I$1312,5,0)</f>
        <v>Fiberwit Link Communication Co.,LTD</v>
      </c>
      <c r="R1503">
        <f>VLOOKUP(Q1503,리드타임!$B$3:$D$10,3,0)</f>
        <v>60</v>
      </c>
      <c r="S1503">
        <f t="shared" si="145"/>
        <v>426</v>
      </c>
    </row>
    <row r="1504" spans="1:19" ht="15.75">
      <c r="A1504" s="10">
        <v>1503</v>
      </c>
      <c r="B1504" s="3" t="s">
        <v>13</v>
      </c>
      <c r="C1504" s="2" t="s">
        <v>1268</v>
      </c>
      <c r="D1504" s="2" t="s">
        <v>1267</v>
      </c>
      <c r="E1504" s="2" t="s">
        <v>1269</v>
      </c>
      <c r="F1504" s="4">
        <v>5</v>
      </c>
      <c r="G1504" s="10" t="str">
        <f t="shared" si="141"/>
        <v xml:space="preserve">2024/01 </v>
      </c>
      <c r="H1504" s="10">
        <f t="shared" si="140"/>
        <v>5</v>
      </c>
      <c r="J1504" t="s">
        <v>6436</v>
      </c>
      <c r="K1504" t="s">
        <v>2827</v>
      </c>
      <c r="L1504" t="s">
        <v>2435</v>
      </c>
      <c r="M1504" s="8">
        <v>2</v>
      </c>
      <c r="N1504" s="12">
        <f t="shared" si="144"/>
        <v>0.1</v>
      </c>
      <c r="O1504" t="str">
        <f t="shared" si="142"/>
        <v xml:space="preserve">2024/01 </v>
      </c>
      <c r="P1504">
        <f t="shared" si="143"/>
        <v>2</v>
      </c>
      <c r="Q1504" t="e">
        <f>VLOOKUP(J1504,'구매현황_2301-2603'!$E$2:$I$1312,5,0)</f>
        <v>#N/A</v>
      </c>
      <c r="R1504" t="e">
        <f>VLOOKUP(Q1504,리드타임!$B$3:$D$10,3,0)</f>
        <v>#N/A</v>
      </c>
      <c r="S1504">
        <f t="shared" si="145"/>
        <v>0.45</v>
      </c>
    </row>
    <row r="1505" spans="1:19" ht="15.75">
      <c r="A1505" s="10">
        <v>1504</v>
      </c>
      <c r="B1505" s="3" t="s">
        <v>13</v>
      </c>
      <c r="C1505" s="2" t="s">
        <v>1344</v>
      </c>
      <c r="D1505" s="2" t="s">
        <v>1343</v>
      </c>
      <c r="E1505" s="2" t="s">
        <v>1342</v>
      </c>
      <c r="F1505" s="4">
        <v>30</v>
      </c>
      <c r="G1505" s="10" t="str">
        <f t="shared" si="141"/>
        <v xml:space="preserve">2026/02 </v>
      </c>
      <c r="H1505" s="10">
        <f t="shared" si="140"/>
        <v>108</v>
      </c>
      <c r="J1505" t="s">
        <v>6437</v>
      </c>
      <c r="K1505" t="s">
        <v>1424</v>
      </c>
      <c r="L1505" t="s">
        <v>2541</v>
      </c>
      <c r="M1505" s="8">
        <v>21</v>
      </c>
      <c r="N1505" s="12">
        <f t="shared" si="144"/>
        <v>1.05</v>
      </c>
      <c r="O1505" t="str">
        <f t="shared" si="142"/>
        <v xml:space="preserve">2024/01 </v>
      </c>
      <c r="P1505">
        <f t="shared" si="143"/>
        <v>21</v>
      </c>
      <c r="Q1505" t="e">
        <f>VLOOKUP(J1505,'구매현황_2301-2603'!$E$2:$I$1312,5,0)</f>
        <v>#N/A</v>
      </c>
      <c r="R1505" t="e">
        <f>VLOOKUP(Q1505,리드타임!$B$3:$D$10,3,0)</f>
        <v>#N/A</v>
      </c>
      <c r="S1505">
        <f t="shared" si="145"/>
        <v>4.7250000000000005</v>
      </c>
    </row>
    <row r="1506" spans="1:19" ht="15.75">
      <c r="A1506" s="10">
        <v>1505</v>
      </c>
      <c r="B1506" s="3" t="s">
        <v>13</v>
      </c>
      <c r="C1506" s="2" t="s">
        <v>1346</v>
      </c>
      <c r="D1506" s="2" t="s">
        <v>1345</v>
      </c>
      <c r="E1506" s="2" t="s">
        <v>1342</v>
      </c>
      <c r="F1506" s="4">
        <v>64</v>
      </c>
      <c r="G1506" s="10" t="str">
        <f t="shared" si="141"/>
        <v xml:space="preserve">2024/08 </v>
      </c>
      <c r="H1506" s="10">
        <f t="shared" si="140"/>
        <v>506</v>
      </c>
      <c r="J1506" t="s">
        <v>6422</v>
      </c>
      <c r="K1506" t="s">
        <v>1405</v>
      </c>
      <c r="L1506" t="s">
        <v>6421</v>
      </c>
      <c r="M1506" s="8">
        <v>50</v>
      </c>
      <c r="N1506" s="12">
        <f t="shared" si="144"/>
        <v>2.5</v>
      </c>
      <c r="O1506" t="str">
        <f t="shared" si="142"/>
        <v xml:space="preserve">2024/01 </v>
      </c>
      <c r="P1506">
        <f t="shared" si="143"/>
        <v>50</v>
      </c>
      <c r="Q1506" t="e">
        <f>VLOOKUP(J1506,'구매현황_2301-2603'!$E$2:$I$1312,5,0)</f>
        <v>#N/A</v>
      </c>
      <c r="R1506" t="e">
        <f>VLOOKUP(Q1506,리드타임!$B$3:$D$10,3,0)</f>
        <v>#N/A</v>
      </c>
      <c r="S1506">
        <f t="shared" si="145"/>
        <v>11.25</v>
      </c>
    </row>
    <row r="1507" spans="1:19" ht="15.75">
      <c r="A1507" s="10">
        <v>1506</v>
      </c>
      <c r="B1507" s="3" t="s">
        <v>13</v>
      </c>
      <c r="C1507" s="2" t="s">
        <v>1354</v>
      </c>
      <c r="D1507" s="2" t="s">
        <v>1353</v>
      </c>
      <c r="E1507" s="2" t="s">
        <v>1342</v>
      </c>
      <c r="F1507" s="4">
        <v>30</v>
      </c>
      <c r="G1507" s="10" t="str">
        <f t="shared" si="141"/>
        <v xml:space="preserve">2024/04 </v>
      </c>
      <c r="H1507" s="10">
        <f t="shared" si="140"/>
        <v>255</v>
      </c>
      <c r="J1507" t="s">
        <v>5033</v>
      </c>
      <c r="K1507" t="s">
        <v>5032</v>
      </c>
      <c r="L1507" t="s">
        <v>5034</v>
      </c>
      <c r="M1507" s="8">
        <v>2000</v>
      </c>
      <c r="N1507" s="12">
        <f t="shared" si="144"/>
        <v>100</v>
      </c>
      <c r="O1507" t="str">
        <f t="shared" si="142"/>
        <v xml:space="preserve">2024/11 </v>
      </c>
      <c r="P1507">
        <f t="shared" si="143"/>
        <v>2000</v>
      </c>
      <c r="Q1507" t="str">
        <f>VLOOKUP(J1507,'구매현황_2301-2603'!$E$2:$I$1312,5,0)</f>
        <v>NANJING HUAMAI TECHNOLOGY CO.,LTD</v>
      </c>
      <c r="R1507" t="e">
        <f>VLOOKUP(Q1507,리드타임!$B$3:$D$10,3,0)</f>
        <v>#N/A</v>
      </c>
      <c r="S1507">
        <f t="shared" si="145"/>
        <v>450</v>
      </c>
    </row>
    <row r="1508" spans="1:19" ht="15.75">
      <c r="A1508" s="10">
        <v>1507</v>
      </c>
      <c r="B1508" s="3" t="s">
        <v>13</v>
      </c>
      <c r="C1508" s="2" t="s">
        <v>1363</v>
      </c>
      <c r="D1508" s="2" t="s">
        <v>1362</v>
      </c>
      <c r="E1508" s="2" t="s">
        <v>1342</v>
      </c>
      <c r="F1508" s="4">
        <v>40</v>
      </c>
      <c r="G1508" s="10" t="str">
        <f t="shared" si="141"/>
        <v xml:space="preserve">2024/08 </v>
      </c>
      <c r="H1508" s="10">
        <f t="shared" si="140"/>
        <v>1253</v>
      </c>
      <c r="J1508" t="s">
        <v>6408</v>
      </c>
      <c r="K1508" t="s">
        <v>4561</v>
      </c>
      <c r="L1508" t="s">
        <v>5261</v>
      </c>
      <c r="M1508" s="8">
        <v>14</v>
      </c>
      <c r="N1508" s="12">
        <f t="shared" si="144"/>
        <v>0.7</v>
      </c>
      <c r="O1508" t="str">
        <f t="shared" si="142"/>
        <v xml:space="preserve">2024/01 </v>
      </c>
      <c r="P1508">
        <f t="shared" si="143"/>
        <v>5</v>
      </c>
      <c r="Q1508" t="e">
        <f>VLOOKUP(J1508,'구매현황_2301-2603'!$E$2:$I$1312,5,0)</f>
        <v>#N/A</v>
      </c>
      <c r="R1508" t="e">
        <f>VLOOKUP(Q1508,리드타임!$B$3:$D$10,3,0)</f>
        <v>#N/A</v>
      </c>
      <c r="S1508">
        <f t="shared" si="145"/>
        <v>3.1499999999999995</v>
      </c>
    </row>
    <row r="1509" spans="1:19" ht="15.75">
      <c r="A1509" s="10">
        <v>1508</v>
      </c>
      <c r="B1509" s="3" t="s">
        <v>13</v>
      </c>
      <c r="C1509" s="2" t="s">
        <v>1365</v>
      </c>
      <c r="D1509" s="2" t="s">
        <v>1364</v>
      </c>
      <c r="E1509" s="2" t="s">
        <v>1352</v>
      </c>
      <c r="F1509" s="4"/>
      <c r="G1509" s="10" t="str">
        <f t="shared" si="141"/>
        <v xml:space="preserve">2026/01 </v>
      </c>
      <c r="H1509" s="10">
        <f t="shared" si="140"/>
        <v>11550</v>
      </c>
      <c r="J1509" t="s">
        <v>6036</v>
      </c>
      <c r="K1509" t="s">
        <v>88</v>
      </c>
      <c r="L1509" t="s">
        <v>58</v>
      </c>
      <c r="M1509" s="8">
        <v>10</v>
      </c>
      <c r="N1509" s="12">
        <f t="shared" si="144"/>
        <v>0.5</v>
      </c>
      <c r="O1509" t="str">
        <f t="shared" si="142"/>
        <v xml:space="preserve">2024/01 </v>
      </c>
      <c r="P1509">
        <f t="shared" si="143"/>
        <v>10</v>
      </c>
      <c r="Q1509" t="e">
        <f>VLOOKUP(J1509,'구매현황_2301-2603'!$E$2:$I$1312,5,0)</f>
        <v>#N/A</v>
      </c>
      <c r="R1509" t="e">
        <f>VLOOKUP(Q1509,리드타임!$B$3:$D$10,3,0)</f>
        <v>#N/A</v>
      </c>
      <c r="S1509">
        <f t="shared" si="145"/>
        <v>2.25</v>
      </c>
    </row>
    <row r="1510" spans="1:19" ht="15.75">
      <c r="A1510" s="10">
        <v>1509</v>
      </c>
      <c r="B1510" s="3" t="s">
        <v>13</v>
      </c>
      <c r="C1510" s="2" t="s">
        <v>1367</v>
      </c>
      <c r="D1510" s="2" t="s">
        <v>1366</v>
      </c>
      <c r="E1510" s="2" t="s">
        <v>1368</v>
      </c>
      <c r="F1510" s="4">
        <v>4</v>
      </c>
      <c r="G1510" s="10" t="str">
        <f t="shared" si="141"/>
        <v xml:space="preserve">2024/01 </v>
      </c>
      <c r="H1510" s="10">
        <f t="shared" si="140"/>
        <v>4</v>
      </c>
      <c r="J1510" t="s">
        <v>6038</v>
      </c>
      <c r="K1510" t="s">
        <v>157</v>
      </c>
      <c r="L1510" t="s">
        <v>130</v>
      </c>
      <c r="M1510" s="8">
        <v>40</v>
      </c>
      <c r="N1510" s="12">
        <f t="shared" si="144"/>
        <v>2</v>
      </c>
      <c r="O1510" t="str">
        <f t="shared" si="142"/>
        <v xml:space="preserve">2024/01 </v>
      </c>
      <c r="P1510">
        <f t="shared" si="143"/>
        <v>40</v>
      </c>
      <c r="Q1510" t="e">
        <f>VLOOKUP(J1510,'구매현황_2301-2603'!$E$2:$I$1312,5,0)</f>
        <v>#N/A</v>
      </c>
      <c r="R1510" t="e">
        <f>VLOOKUP(Q1510,리드타임!$B$3:$D$10,3,0)</f>
        <v>#N/A</v>
      </c>
      <c r="S1510">
        <f t="shared" si="145"/>
        <v>9</v>
      </c>
    </row>
    <row r="1511" spans="1:19" ht="15.75">
      <c r="A1511" s="10">
        <v>1510</v>
      </c>
      <c r="B1511" s="3" t="s">
        <v>13</v>
      </c>
      <c r="C1511" s="2" t="s">
        <v>1370</v>
      </c>
      <c r="D1511" s="2" t="s">
        <v>1369</v>
      </c>
      <c r="E1511" s="2" t="s">
        <v>1352</v>
      </c>
      <c r="F1511" s="4">
        <v>185</v>
      </c>
      <c r="G1511" s="10" t="str">
        <f t="shared" si="141"/>
        <v xml:space="preserve">2024/03 </v>
      </c>
      <c r="H1511" s="10">
        <f t="shared" si="140"/>
        <v>702</v>
      </c>
      <c r="J1511" t="s">
        <v>5712</v>
      </c>
      <c r="K1511" t="s">
        <v>159</v>
      </c>
      <c r="L1511" t="s">
        <v>130</v>
      </c>
      <c r="M1511" s="8">
        <v>10</v>
      </c>
      <c r="N1511" s="12">
        <f t="shared" si="144"/>
        <v>0.5</v>
      </c>
      <c r="O1511" t="str">
        <f t="shared" si="142"/>
        <v xml:space="preserve">2024/01 </v>
      </c>
      <c r="P1511">
        <f t="shared" si="143"/>
        <v>10</v>
      </c>
      <c r="Q1511" t="e">
        <f>VLOOKUP(J1511,'구매현황_2301-2603'!$E$2:$I$1312,5,0)</f>
        <v>#N/A</v>
      </c>
      <c r="R1511" t="e">
        <f>VLOOKUP(Q1511,리드타임!$B$3:$D$10,3,0)</f>
        <v>#N/A</v>
      </c>
      <c r="S1511">
        <f t="shared" si="145"/>
        <v>2.25</v>
      </c>
    </row>
    <row r="1512" spans="1:19" ht="15.75">
      <c r="A1512" s="10">
        <v>1511</v>
      </c>
      <c r="B1512" s="3" t="s">
        <v>13</v>
      </c>
      <c r="C1512" s="2" t="s">
        <v>1373</v>
      </c>
      <c r="D1512" s="2" t="s">
        <v>1362</v>
      </c>
      <c r="E1512" s="2" t="s">
        <v>1374</v>
      </c>
      <c r="F1512" s="4">
        <v>35</v>
      </c>
      <c r="G1512" s="10" t="str">
        <f t="shared" si="141"/>
        <v xml:space="preserve">2024/07 </v>
      </c>
      <c r="H1512" s="10">
        <f t="shared" si="140"/>
        <v>148</v>
      </c>
      <c r="J1512" t="s">
        <v>6039</v>
      </c>
      <c r="K1512" t="s">
        <v>161</v>
      </c>
      <c r="L1512" t="s">
        <v>130</v>
      </c>
      <c r="M1512" s="8">
        <v>10</v>
      </c>
      <c r="N1512" s="12">
        <f t="shared" si="144"/>
        <v>0.5</v>
      </c>
      <c r="O1512" t="str">
        <f t="shared" si="142"/>
        <v xml:space="preserve">2024/01 </v>
      </c>
      <c r="P1512">
        <f t="shared" si="143"/>
        <v>10</v>
      </c>
      <c r="Q1512" t="e">
        <f>VLOOKUP(J1512,'구매현황_2301-2603'!$E$2:$I$1312,5,0)</f>
        <v>#N/A</v>
      </c>
      <c r="R1512" t="e">
        <f>VLOOKUP(Q1512,리드타임!$B$3:$D$10,3,0)</f>
        <v>#N/A</v>
      </c>
      <c r="S1512">
        <f t="shared" si="145"/>
        <v>2.25</v>
      </c>
    </row>
    <row r="1513" spans="1:19" ht="15.75">
      <c r="A1513" s="10">
        <v>1512</v>
      </c>
      <c r="B1513" s="3" t="s">
        <v>13</v>
      </c>
      <c r="C1513" s="2" t="s">
        <v>1375</v>
      </c>
      <c r="D1513" s="2" t="s">
        <v>1353</v>
      </c>
      <c r="E1513" s="2" t="s">
        <v>1374</v>
      </c>
      <c r="F1513" s="4">
        <v>35</v>
      </c>
      <c r="G1513" s="10" t="str">
        <f t="shared" si="141"/>
        <v xml:space="preserve">2024/01 </v>
      </c>
      <c r="H1513" s="10">
        <f t="shared" si="140"/>
        <v>60</v>
      </c>
      <c r="J1513" t="s">
        <v>6040</v>
      </c>
      <c r="K1513" t="s">
        <v>6041</v>
      </c>
      <c r="L1513" t="s">
        <v>52</v>
      </c>
      <c r="M1513" s="8">
        <v>5</v>
      </c>
      <c r="N1513" s="12">
        <f t="shared" si="144"/>
        <v>0.25</v>
      </c>
      <c r="O1513" t="str">
        <f t="shared" si="142"/>
        <v xml:space="preserve">2024/01 </v>
      </c>
      <c r="P1513">
        <f t="shared" si="143"/>
        <v>5</v>
      </c>
      <c r="Q1513" t="e">
        <f>VLOOKUP(J1513,'구매현황_2301-2603'!$E$2:$I$1312,5,0)</f>
        <v>#N/A</v>
      </c>
      <c r="R1513" t="e">
        <f>VLOOKUP(Q1513,리드타임!$B$3:$D$10,3,0)</f>
        <v>#N/A</v>
      </c>
      <c r="S1513">
        <f t="shared" si="145"/>
        <v>1.125</v>
      </c>
    </row>
    <row r="1514" spans="1:19" ht="15.75">
      <c r="A1514" s="10">
        <v>1513</v>
      </c>
      <c r="B1514" s="3" t="s">
        <v>13</v>
      </c>
      <c r="C1514" s="2" t="s">
        <v>1380</v>
      </c>
      <c r="D1514" s="2" t="s">
        <v>1379</v>
      </c>
      <c r="E1514" s="2" t="s">
        <v>1352</v>
      </c>
      <c r="F1514" s="4">
        <v>24</v>
      </c>
      <c r="G1514" s="10" t="str">
        <f t="shared" si="141"/>
        <v xml:space="preserve">2024/02 </v>
      </c>
      <c r="H1514" s="10">
        <f t="shared" si="140"/>
        <v>24</v>
      </c>
      <c r="J1514" t="s">
        <v>5719</v>
      </c>
      <c r="K1514" t="s">
        <v>5720</v>
      </c>
      <c r="L1514" t="s">
        <v>130</v>
      </c>
      <c r="M1514" s="8">
        <v>40</v>
      </c>
      <c r="N1514" s="12">
        <f t="shared" si="144"/>
        <v>2</v>
      </c>
      <c r="O1514" t="str">
        <f t="shared" si="142"/>
        <v xml:space="preserve">2024/01 </v>
      </c>
      <c r="P1514">
        <f t="shared" si="143"/>
        <v>40</v>
      </c>
      <c r="Q1514" t="e">
        <f>VLOOKUP(J1514,'구매현황_2301-2603'!$E$2:$I$1312,5,0)</f>
        <v>#N/A</v>
      </c>
      <c r="R1514" t="e">
        <f>VLOOKUP(Q1514,리드타임!$B$3:$D$10,3,0)</f>
        <v>#N/A</v>
      </c>
      <c r="S1514">
        <f t="shared" si="145"/>
        <v>9</v>
      </c>
    </row>
    <row r="1515" spans="1:19" ht="15.75">
      <c r="A1515" s="10">
        <v>1514</v>
      </c>
      <c r="B1515" s="3" t="s">
        <v>13</v>
      </c>
      <c r="C1515" s="2" t="s">
        <v>1383</v>
      </c>
      <c r="D1515" s="2" t="s">
        <v>1345</v>
      </c>
      <c r="E1515" s="2" t="s">
        <v>1374</v>
      </c>
      <c r="F1515" s="4">
        <v>10</v>
      </c>
      <c r="G1515" s="10" t="str">
        <f t="shared" si="141"/>
        <v xml:space="preserve">2024/01 </v>
      </c>
      <c r="H1515" s="10">
        <f t="shared" si="140"/>
        <v>10</v>
      </c>
      <c r="J1515" t="s">
        <v>6042</v>
      </c>
      <c r="K1515" t="s">
        <v>271</v>
      </c>
      <c r="L1515" t="s">
        <v>78</v>
      </c>
      <c r="M1515" s="8">
        <v>2</v>
      </c>
      <c r="N1515" s="12">
        <f t="shared" si="144"/>
        <v>0.1</v>
      </c>
      <c r="O1515" t="str">
        <f t="shared" si="142"/>
        <v xml:space="preserve">2024/01 </v>
      </c>
      <c r="P1515">
        <f t="shared" si="143"/>
        <v>1</v>
      </c>
      <c r="Q1515" t="e">
        <f>VLOOKUP(J1515,'구매현황_2301-2603'!$E$2:$I$1312,5,0)</f>
        <v>#N/A</v>
      </c>
      <c r="R1515" t="e">
        <f>VLOOKUP(Q1515,리드타임!$B$3:$D$10,3,0)</f>
        <v>#N/A</v>
      </c>
      <c r="S1515">
        <f t="shared" si="145"/>
        <v>0.45</v>
      </c>
    </row>
    <row r="1516" spans="1:19" ht="15.75">
      <c r="A1516" s="10">
        <v>1515</v>
      </c>
      <c r="B1516" s="3" t="s">
        <v>13</v>
      </c>
      <c r="C1516" s="2" t="s">
        <v>1400</v>
      </c>
      <c r="D1516" s="2" t="s">
        <v>1399</v>
      </c>
      <c r="E1516" s="2" t="s">
        <v>1368</v>
      </c>
      <c r="F1516" s="4">
        <v>100</v>
      </c>
      <c r="G1516" s="10" t="str">
        <f t="shared" si="141"/>
        <v xml:space="preserve">2024/03 </v>
      </c>
      <c r="H1516" s="10">
        <f t="shared" si="140"/>
        <v>101</v>
      </c>
      <c r="J1516" t="s">
        <v>6056</v>
      </c>
      <c r="K1516" t="s">
        <v>1412</v>
      </c>
      <c r="L1516" t="s">
        <v>73</v>
      </c>
      <c r="M1516" s="8">
        <v>10</v>
      </c>
      <c r="N1516" s="12">
        <f t="shared" si="144"/>
        <v>0.5</v>
      </c>
      <c r="O1516" t="str">
        <f t="shared" si="142"/>
        <v xml:space="preserve">2024/01 </v>
      </c>
      <c r="P1516">
        <f t="shared" si="143"/>
        <v>10</v>
      </c>
      <c r="Q1516" t="e">
        <f>VLOOKUP(J1516,'구매현황_2301-2603'!$E$2:$I$1312,5,0)</f>
        <v>#N/A</v>
      </c>
      <c r="R1516" t="e">
        <f>VLOOKUP(Q1516,리드타임!$B$3:$D$10,3,0)</f>
        <v>#N/A</v>
      </c>
      <c r="S1516">
        <f t="shared" si="145"/>
        <v>2.25</v>
      </c>
    </row>
    <row r="1517" spans="1:19" ht="15.75">
      <c r="A1517" s="10">
        <v>1516</v>
      </c>
      <c r="B1517" s="3" t="s">
        <v>13</v>
      </c>
      <c r="C1517" s="2" t="s">
        <v>1422</v>
      </c>
      <c r="D1517" s="2" t="s">
        <v>1417</v>
      </c>
      <c r="E1517" s="2" t="s">
        <v>56</v>
      </c>
      <c r="F1517" s="4">
        <v>3</v>
      </c>
      <c r="G1517" s="10" t="str">
        <f t="shared" si="141"/>
        <v xml:space="preserve">2024/01 </v>
      </c>
      <c r="H1517" s="10">
        <f t="shared" si="140"/>
        <v>100</v>
      </c>
      <c r="J1517" t="s">
        <v>6057</v>
      </c>
      <c r="K1517" t="s">
        <v>1412</v>
      </c>
      <c r="L1517" t="s">
        <v>56</v>
      </c>
      <c r="M1517" s="8">
        <v>31</v>
      </c>
      <c r="N1517" s="12">
        <f t="shared" si="144"/>
        <v>1.55</v>
      </c>
      <c r="O1517" t="str">
        <f t="shared" si="142"/>
        <v xml:space="preserve">2024/03 </v>
      </c>
      <c r="P1517">
        <f t="shared" si="143"/>
        <v>31</v>
      </c>
      <c r="Q1517" t="e">
        <f>VLOOKUP(J1517,'구매현황_2301-2603'!$E$2:$I$1312,5,0)</f>
        <v>#N/A</v>
      </c>
      <c r="R1517" t="e">
        <f>VLOOKUP(Q1517,리드타임!$B$3:$D$10,3,0)</f>
        <v>#N/A</v>
      </c>
      <c r="S1517">
        <f t="shared" si="145"/>
        <v>6.9749999999999996</v>
      </c>
    </row>
    <row r="1518" spans="1:19" ht="15.75">
      <c r="A1518" s="10">
        <v>1517</v>
      </c>
      <c r="B1518" s="3" t="s">
        <v>13</v>
      </c>
      <c r="C1518" s="2" t="s">
        <v>1430</v>
      </c>
      <c r="D1518" s="2" t="s">
        <v>1426</v>
      </c>
      <c r="E1518" s="2" t="s">
        <v>184</v>
      </c>
      <c r="F1518" s="4">
        <v>22</v>
      </c>
      <c r="G1518" s="10" t="str">
        <f t="shared" si="141"/>
        <v xml:space="preserve">2024/01 </v>
      </c>
      <c r="H1518" s="10">
        <f t="shared" si="140"/>
        <v>105</v>
      </c>
      <c r="J1518" t="s">
        <v>5865</v>
      </c>
      <c r="K1518" t="s">
        <v>3902</v>
      </c>
      <c r="L1518" t="s">
        <v>52</v>
      </c>
      <c r="M1518" s="8">
        <v>10</v>
      </c>
      <c r="N1518" s="12">
        <f t="shared" si="144"/>
        <v>0.5</v>
      </c>
      <c r="O1518" t="str">
        <f t="shared" si="142"/>
        <v xml:space="preserve">2024/01 </v>
      </c>
      <c r="P1518">
        <f t="shared" si="143"/>
        <v>10</v>
      </c>
      <c r="Q1518" t="e">
        <f>VLOOKUP(J1518,'구매현황_2301-2603'!$E$2:$I$1312,5,0)</f>
        <v>#N/A</v>
      </c>
      <c r="R1518" t="e">
        <f>VLOOKUP(Q1518,리드타임!$B$3:$D$10,3,0)</f>
        <v>#N/A</v>
      </c>
      <c r="S1518">
        <f t="shared" si="145"/>
        <v>2.25</v>
      </c>
    </row>
    <row r="1519" spans="1:19" ht="15.75">
      <c r="A1519" s="10">
        <v>1518</v>
      </c>
      <c r="B1519" s="3" t="s">
        <v>13</v>
      </c>
      <c r="C1519" s="2" t="s">
        <v>1626</v>
      </c>
      <c r="D1519" s="2" t="s">
        <v>1625</v>
      </c>
      <c r="E1519" s="2" t="s">
        <v>1627</v>
      </c>
      <c r="F1519" s="4">
        <v>6</v>
      </c>
      <c r="G1519" s="10" t="str">
        <f t="shared" si="141"/>
        <v xml:space="preserve">2024/01 </v>
      </c>
      <c r="H1519" s="10">
        <f t="shared" si="140"/>
        <v>10</v>
      </c>
      <c r="J1519" t="s">
        <v>6058</v>
      </c>
      <c r="K1519" t="s">
        <v>1433</v>
      </c>
      <c r="L1519" t="s">
        <v>78</v>
      </c>
      <c r="M1519" s="8">
        <v>10</v>
      </c>
      <c r="N1519" s="12">
        <f t="shared" si="144"/>
        <v>0.5</v>
      </c>
      <c r="O1519" t="str">
        <f t="shared" si="142"/>
        <v xml:space="preserve">2024/01 </v>
      </c>
      <c r="P1519">
        <f t="shared" si="143"/>
        <v>10</v>
      </c>
      <c r="Q1519" t="e">
        <f>VLOOKUP(J1519,'구매현황_2301-2603'!$E$2:$I$1312,5,0)</f>
        <v>#N/A</v>
      </c>
      <c r="R1519" t="e">
        <f>VLOOKUP(Q1519,리드타임!$B$3:$D$10,3,0)</f>
        <v>#N/A</v>
      </c>
      <c r="S1519">
        <f t="shared" si="145"/>
        <v>2.25</v>
      </c>
    </row>
    <row r="1520" spans="1:19" ht="15.75">
      <c r="A1520" s="10">
        <v>1519</v>
      </c>
      <c r="B1520" s="3" t="s">
        <v>13</v>
      </c>
      <c r="C1520" s="2" t="s">
        <v>1755</v>
      </c>
      <c r="D1520" s="2" t="s">
        <v>1754</v>
      </c>
      <c r="E1520" s="2" t="s">
        <v>1756</v>
      </c>
      <c r="F1520" s="4">
        <v>8</v>
      </c>
      <c r="G1520" s="10" t="str">
        <f t="shared" si="141"/>
        <v xml:space="preserve">2024/02 </v>
      </c>
      <c r="H1520" s="10">
        <f t="shared" si="140"/>
        <v>59</v>
      </c>
      <c r="J1520" t="s">
        <v>6075</v>
      </c>
      <c r="K1520" t="s">
        <v>236</v>
      </c>
      <c r="L1520" t="s">
        <v>6045</v>
      </c>
      <c r="M1520" s="8">
        <v>11</v>
      </c>
      <c r="N1520" s="12">
        <f t="shared" si="144"/>
        <v>0.55000000000000004</v>
      </c>
      <c r="O1520" t="str">
        <f t="shared" si="142"/>
        <v xml:space="preserve">2024/01 </v>
      </c>
      <c r="P1520">
        <f t="shared" si="143"/>
        <v>9</v>
      </c>
      <c r="Q1520" t="e">
        <f>VLOOKUP(J1520,'구매현황_2301-2603'!$E$2:$I$1312,5,0)</f>
        <v>#N/A</v>
      </c>
      <c r="R1520" t="e">
        <f>VLOOKUP(Q1520,리드타임!$B$3:$D$10,3,0)</f>
        <v>#N/A</v>
      </c>
      <c r="S1520">
        <f t="shared" si="145"/>
        <v>2.4750000000000005</v>
      </c>
    </row>
    <row r="1521" spans="1:19" ht="15.75">
      <c r="A1521" s="10">
        <v>1520</v>
      </c>
      <c r="B1521" s="3" t="s">
        <v>13</v>
      </c>
      <c r="C1521" s="2" t="s">
        <v>1764</v>
      </c>
      <c r="D1521" s="2" t="s">
        <v>1763</v>
      </c>
      <c r="E1521" s="2" t="s">
        <v>1753</v>
      </c>
      <c r="F1521" s="4">
        <v>1</v>
      </c>
      <c r="G1521" s="10" t="str">
        <f t="shared" si="141"/>
        <v xml:space="preserve">2024/01 </v>
      </c>
      <c r="H1521" s="10">
        <f t="shared" si="140"/>
        <v>4</v>
      </c>
      <c r="J1521" t="s">
        <v>6079</v>
      </c>
      <c r="K1521" t="s">
        <v>2287</v>
      </c>
      <c r="L1521" t="s">
        <v>2328</v>
      </c>
      <c r="M1521" s="8">
        <v>5</v>
      </c>
      <c r="N1521" s="12">
        <f t="shared" si="144"/>
        <v>0.25</v>
      </c>
      <c r="O1521" t="str">
        <f t="shared" si="142"/>
        <v xml:space="preserve">2024/01 </v>
      </c>
      <c r="P1521">
        <f t="shared" si="143"/>
        <v>5</v>
      </c>
      <c r="Q1521" t="e">
        <f>VLOOKUP(J1521,'구매현황_2301-2603'!$E$2:$I$1312,5,0)</f>
        <v>#N/A</v>
      </c>
      <c r="R1521" t="e">
        <f>VLOOKUP(Q1521,리드타임!$B$3:$D$10,3,0)</f>
        <v>#N/A</v>
      </c>
      <c r="S1521">
        <f t="shared" si="145"/>
        <v>1.125</v>
      </c>
    </row>
    <row r="1522" spans="1:19" ht="15.75">
      <c r="A1522" s="10">
        <v>1521</v>
      </c>
      <c r="B1522" s="3" t="s">
        <v>13</v>
      </c>
      <c r="C1522" s="2" t="s">
        <v>2310</v>
      </c>
      <c r="D1522" s="2" t="s">
        <v>2303</v>
      </c>
      <c r="E1522" s="2" t="s">
        <v>2311</v>
      </c>
      <c r="F1522" s="4">
        <v>10</v>
      </c>
      <c r="G1522" s="10" t="str">
        <f t="shared" si="141"/>
        <v xml:space="preserve">2024/01 </v>
      </c>
      <c r="H1522" s="10">
        <f t="shared" si="140"/>
        <v>10</v>
      </c>
      <c r="J1522" t="s">
        <v>6083</v>
      </c>
      <c r="K1522" t="s">
        <v>271</v>
      </c>
      <c r="L1522" t="s">
        <v>2506</v>
      </c>
      <c r="M1522" s="8">
        <v>10</v>
      </c>
      <c r="N1522" s="12">
        <f t="shared" si="144"/>
        <v>0.5</v>
      </c>
      <c r="O1522" t="str">
        <f t="shared" si="142"/>
        <v xml:space="preserve">2024/01 </v>
      </c>
      <c r="P1522">
        <f t="shared" si="143"/>
        <v>5</v>
      </c>
      <c r="Q1522" t="e">
        <f>VLOOKUP(J1522,'구매현황_2301-2603'!$E$2:$I$1312,5,0)</f>
        <v>#N/A</v>
      </c>
      <c r="R1522" t="e">
        <f>VLOOKUP(Q1522,리드타임!$B$3:$D$10,3,0)</f>
        <v>#N/A</v>
      </c>
      <c r="S1522">
        <f t="shared" si="145"/>
        <v>2.25</v>
      </c>
    </row>
    <row r="1523" spans="1:19" ht="15.75">
      <c r="A1523" s="10">
        <v>1522</v>
      </c>
      <c r="B1523" s="3" t="s">
        <v>13</v>
      </c>
      <c r="C1523" s="2" t="s">
        <v>2313</v>
      </c>
      <c r="D1523" s="2" t="s">
        <v>2312</v>
      </c>
      <c r="E1523" s="2" t="s">
        <v>2314</v>
      </c>
      <c r="F1523" s="4">
        <v>15</v>
      </c>
      <c r="G1523" s="10" t="str">
        <f t="shared" si="141"/>
        <v xml:space="preserve">2024/02 </v>
      </c>
      <c r="H1523" s="10">
        <f t="shared" si="140"/>
        <v>53</v>
      </c>
      <c r="J1523" t="s">
        <v>6085</v>
      </c>
      <c r="K1523" t="s">
        <v>299</v>
      </c>
      <c r="L1523" t="s">
        <v>2456</v>
      </c>
      <c r="M1523" s="8">
        <v>2</v>
      </c>
      <c r="N1523" s="12">
        <f t="shared" si="144"/>
        <v>0.1</v>
      </c>
      <c r="O1523" t="str">
        <f t="shared" si="142"/>
        <v xml:space="preserve">2024/01 </v>
      </c>
      <c r="P1523">
        <f t="shared" si="143"/>
        <v>2</v>
      </c>
      <c r="Q1523" t="e">
        <f>VLOOKUP(J1523,'구매현황_2301-2603'!$E$2:$I$1312,5,0)</f>
        <v>#N/A</v>
      </c>
      <c r="R1523" t="e">
        <f>VLOOKUP(Q1523,리드타임!$B$3:$D$10,3,0)</f>
        <v>#N/A</v>
      </c>
      <c r="S1523">
        <f t="shared" si="145"/>
        <v>0.45</v>
      </c>
    </row>
    <row r="1524" spans="1:19" ht="15.75">
      <c r="A1524" s="10">
        <v>1523</v>
      </c>
      <c r="B1524" s="3" t="s">
        <v>13</v>
      </c>
      <c r="C1524" s="2" t="s">
        <v>2339</v>
      </c>
      <c r="D1524" s="2" t="s">
        <v>299</v>
      </c>
      <c r="E1524" s="2" t="s">
        <v>2340</v>
      </c>
      <c r="F1524" s="4">
        <v>20</v>
      </c>
      <c r="G1524" s="10" t="str">
        <f t="shared" si="141"/>
        <v xml:space="preserve">2024/01 </v>
      </c>
      <c r="H1524" s="10">
        <f t="shared" si="140"/>
        <v>50</v>
      </c>
      <c r="J1524" t="s">
        <v>6087</v>
      </c>
      <c r="K1524" t="s">
        <v>310</v>
      </c>
      <c r="L1524" t="s">
        <v>2451</v>
      </c>
      <c r="M1524" s="8">
        <v>5</v>
      </c>
      <c r="N1524" s="12">
        <f t="shared" si="144"/>
        <v>0.25</v>
      </c>
      <c r="O1524" t="str">
        <f t="shared" si="142"/>
        <v xml:space="preserve">2024/01 </v>
      </c>
      <c r="P1524">
        <f t="shared" si="143"/>
        <v>5</v>
      </c>
      <c r="Q1524" t="e">
        <f>VLOOKUP(J1524,'구매현황_2301-2603'!$E$2:$I$1312,5,0)</f>
        <v>#N/A</v>
      </c>
      <c r="R1524" t="e">
        <f>VLOOKUP(Q1524,리드타임!$B$3:$D$10,3,0)</f>
        <v>#N/A</v>
      </c>
      <c r="S1524">
        <f t="shared" si="145"/>
        <v>1.125</v>
      </c>
    </row>
    <row r="1525" spans="1:19" ht="15.75">
      <c r="A1525" s="10">
        <v>1524</v>
      </c>
      <c r="B1525" s="3" t="s">
        <v>13</v>
      </c>
      <c r="C1525" s="2" t="s">
        <v>2393</v>
      </c>
      <c r="D1525" s="2" t="s">
        <v>236</v>
      </c>
      <c r="E1525" s="2" t="s">
        <v>2394</v>
      </c>
      <c r="F1525" s="4">
        <v>2</v>
      </c>
      <c r="G1525" s="10" t="str">
        <f t="shared" si="141"/>
        <v xml:space="preserve">2024/01 </v>
      </c>
      <c r="H1525" s="10">
        <f t="shared" si="140"/>
        <v>10</v>
      </c>
      <c r="J1525" t="s">
        <v>6089</v>
      </c>
      <c r="K1525" t="s">
        <v>310</v>
      </c>
      <c r="L1525" t="s">
        <v>2456</v>
      </c>
      <c r="M1525" s="8">
        <v>9</v>
      </c>
      <c r="N1525" s="12">
        <f t="shared" si="144"/>
        <v>0.45</v>
      </c>
      <c r="O1525" t="str">
        <f t="shared" si="142"/>
        <v xml:space="preserve">2024/01 </v>
      </c>
      <c r="P1525">
        <f t="shared" si="143"/>
        <v>5</v>
      </c>
      <c r="Q1525" t="e">
        <f>VLOOKUP(J1525,'구매현황_2301-2603'!$E$2:$I$1312,5,0)</f>
        <v>#N/A</v>
      </c>
      <c r="R1525" t="e">
        <f>VLOOKUP(Q1525,리드타임!$B$3:$D$10,3,0)</f>
        <v>#N/A</v>
      </c>
      <c r="S1525">
        <f t="shared" si="145"/>
        <v>2.0249999999999999</v>
      </c>
    </row>
    <row r="1526" spans="1:19" ht="15.75">
      <c r="A1526" s="10">
        <v>1525</v>
      </c>
      <c r="B1526" s="3" t="s">
        <v>13</v>
      </c>
      <c r="C1526" s="2" t="s">
        <v>2397</v>
      </c>
      <c r="D1526" s="2" t="s">
        <v>236</v>
      </c>
      <c r="E1526" s="2" t="s">
        <v>2398</v>
      </c>
      <c r="F1526" s="4">
        <v>48</v>
      </c>
      <c r="G1526" s="10" t="str">
        <f t="shared" si="141"/>
        <v xml:space="preserve">2024/02 </v>
      </c>
      <c r="H1526" s="10">
        <f t="shared" si="140"/>
        <v>440</v>
      </c>
      <c r="J1526" t="s">
        <v>6090</v>
      </c>
      <c r="K1526" t="s">
        <v>318</v>
      </c>
      <c r="L1526" t="s">
        <v>6091</v>
      </c>
      <c r="M1526" s="8">
        <v>50</v>
      </c>
      <c r="N1526" s="12">
        <f t="shared" si="144"/>
        <v>2.5</v>
      </c>
      <c r="O1526" t="str">
        <f t="shared" si="142"/>
        <v xml:space="preserve">2024/01 </v>
      </c>
      <c r="P1526">
        <f t="shared" si="143"/>
        <v>50</v>
      </c>
      <c r="Q1526" t="e">
        <f>VLOOKUP(J1526,'구매현황_2301-2603'!$E$2:$I$1312,5,0)</f>
        <v>#N/A</v>
      </c>
      <c r="R1526" t="e">
        <f>VLOOKUP(Q1526,리드타임!$B$3:$D$10,3,0)</f>
        <v>#N/A</v>
      </c>
      <c r="S1526">
        <f t="shared" si="145"/>
        <v>11.25</v>
      </c>
    </row>
    <row r="1527" spans="1:19" ht="15.75">
      <c r="A1527" s="10">
        <v>1526</v>
      </c>
      <c r="B1527" s="3" t="s">
        <v>13</v>
      </c>
      <c r="C1527" s="2" t="s">
        <v>2400</v>
      </c>
      <c r="D1527" s="2" t="s">
        <v>236</v>
      </c>
      <c r="E1527" s="2" t="s">
        <v>2401</v>
      </c>
      <c r="F1527" s="4">
        <v>32</v>
      </c>
      <c r="G1527" s="10" t="str">
        <f t="shared" si="141"/>
        <v xml:space="preserve">2024/10 </v>
      </c>
      <c r="H1527" s="10">
        <f t="shared" si="140"/>
        <v>199</v>
      </c>
      <c r="J1527" t="s">
        <v>6095</v>
      </c>
      <c r="K1527" t="s">
        <v>6096</v>
      </c>
      <c r="L1527" t="s">
        <v>6097</v>
      </c>
      <c r="M1527" s="8">
        <v>7</v>
      </c>
      <c r="N1527" s="12">
        <f t="shared" si="144"/>
        <v>0.35</v>
      </c>
      <c r="O1527" t="str">
        <f t="shared" si="142"/>
        <v xml:space="preserve">2024/01 </v>
      </c>
      <c r="P1527">
        <f t="shared" si="143"/>
        <v>7</v>
      </c>
      <c r="Q1527" t="e">
        <f>VLOOKUP(J1527,'구매현황_2301-2603'!$E$2:$I$1312,5,0)</f>
        <v>#N/A</v>
      </c>
      <c r="R1527" t="e">
        <f>VLOOKUP(Q1527,리드타임!$B$3:$D$10,3,0)</f>
        <v>#N/A</v>
      </c>
      <c r="S1527">
        <f t="shared" si="145"/>
        <v>1.5749999999999997</v>
      </c>
    </row>
    <row r="1528" spans="1:19" ht="15.75">
      <c r="A1528" s="10">
        <v>1527</v>
      </c>
      <c r="B1528" s="3" t="s">
        <v>13</v>
      </c>
      <c r="C1528" s="2" t="s">
        <v>2402</v>
      </c>
      <c r="D1528" s="2" t="s">
        <v>236</v>
      </c>
      <c r="E1528" s="2" t="s">
        <v>2403</v>
      </c>
      <c r="F1528" s="4">
        <v>10</v>
      </c>
      <c r="G1528" s="10" t="str">
        <f t="shared" si="141"/>
        <v xml:space="preserve">2024/01 </v>
      </c>
      <c r="H1528" s="10">
        <f t="shared" si="140"/>
        <v>57</v>
      </c>
      <c r="J1528" t="s">
        <v>6102</v>
      </c>
      <c r="K1528" t="s">
        <v>6103</v>
      </c>
      <c r="L1528" t="s">
        <v>6104</v>
      </c>
      <c r="M1528" s="8">
        <v>50</v>
      </c>
      <c r="N1528" s="12">
        <f t="shared" si="144"/>
        <v>2.5</v>
      </c>
      <c r="O1528" t="str">
        <f t="shared" si="142"/>
        <v xml:space="preserve">2024/01 </v>
      </c>
      <c r="P1528">
        <f t="shared" si="143"/>
        <v>50</v>
      </c>
      <c r="Q1528" t="e">
        <f>VLOOKUP(J1528,'구매현황_2301-2603'!$E$2:$I$1312,5,0)</f>
        <v>#N/A</v>
      </c>
      <c r="R1528" t="e">
        <f>VLOOKUP(Q1528,리드타임!$B$3:$D$10,3,0)</f>
        <v>#N/A</v>
      </c>
      <c r="S1528">
        <f t="shared" si="145"/>
        <v>11.25</v>
      </c>
    </row>
    <row r="1529" spans="1:19" ht="15.75">
      <c r="A1529" s="10">
        <v>1528</v>
      </c>
      <c r="B1529" s="3" t="s">
        <v>13</v>
      </c>
      <c r="C1529" s="2" t="s">
        <v>2404</v>
      </c>
      <c r="D1529" s="2" t="s">
        <v>236</v>
      </c>
      <c r="E1529" s="2" t="s">
        <v>2405</v>
      </c>
      <c r="F1529" s="4">
        <v>10</v>
      </c>
      <c r="G1529" s="10" t="str">
        <f t="shared" si="141"/>
        <v xml:space="preserve">2024/01 </v>
      </c>
      <c r="H1529" s="10">
        <f t="shared" si="140"/>
        <v>89</v>
      </c>
      <c r="J1529" t="s">
        <v>5888</v>
      </c>
      <c r="K1529" t="s">
        <v>1433</v>
      </c>
      <c r="L1529" t="s">
        <v>3925</v>
      </c>
      <c r="M1529" s="8"/>
      <c r="N1529" s="12">
        <f t="shared" si="144"/>
        <v>0</v>
      </c>
      <c r="O1529" t="e">
        <f t="shared" si="142"/>
        <v>#N/A</v>
      </c>
      <c r="P1529">
        <f t="shared" si="143"/>
        <v>0</v>
      </c>
      <c r="Q1529" t="e">
        <f>VLOOKUP(J1529,'구매현황_2301-2603'!$E$2:$I$1312,5,0)</f>
        <v>#N/A</v>
      </c>
      <c r="R1529" t="e">
        <f>VLOOKUP(Q1529,리드타임!$B$3:$D$10,3,0)</f>
        <v>#N/A</v>
      </c>
      <c r="S1529">
        <f t="shared" si="145"/>
        <v>0</v>
      </c>
    </row>
    <row r="1530" spans="1:19" ht="15.75">
      <c r="A1530" s="10">
        <v>1529</v>
      </c>
      <c r="B1530" s="3" t="s">
        <v>13</v>
      </c>
      <c r="C1530" s="2" t="s">
        <v>2406</v>
      </c>
      <c r="D1530" s="2" t="s">
        <v>236</v>
      </c>
      <c r="E1530" s="2" t="s">
        <v>2407</v>
      </c>
      <c r="F1530" s="4">
        <v>4</v>
      </c>
      <c r="G1530" s="10" t="str">
        <f t="shared" si="141"/>
        <v xml:space="preserve">2024/01 </v>
      </c>
      <c r="H1530" s="10">
        <f t="shared" si="140"/>
        <v>89</v>
      </c>
      <c r="J1530" t="s">
        <v>6123</v>
      </c>
      <c r="K1530" t="s">
        <v>1424</v>
      </c>
      <c r="L1530" t="s">
        <v>2454</v>
      </c>
      <c r="M1530" s="8">
        <v>1</v>
      </c>
      <c r="N1530" s="12">
        <f t="shared" si="144"/>
        <v>0.05</v>
      </c>
      <c r="O1530" t="str">
        <f t="shared" si="142"/>
        <v xml:space="preserve">2024/01 </v>
      </c>
      <c r="P1530">
        <f t="shared" si="143"/>
        <v>1</v>
      </c>
      <c r="Q1530" t="e">
        <f>VLOOKUP(J1530,'구매현황_2301-2603'!$E$2:$I$1312,5,0)</f>
        <v>#N/A</v>
      </c>
      <c r="R1530" t="e">
        <f>VLOOKUP(Q1530,리드타임!$B$3:$D$10,3,0)</f>
        <v>#N/A</v>
      </c>
      <c r="S1530">
        <f t="shared" si="145"/>
        <v>0.22500000000000001</v>
      </c>
    </row>
    <row r="1531" spans="1:19" ht="15.75">
      <c r="A1531" s="10">
        <v>1530</v>
      </c>
      <c r="B1531" s="3" t="s">
        <v>13</v>
      </c>
      <c r="C1531" s="2" t="s">
        <v>2432</v>
      </c>
      <c r="D1531" s="2" t="s">
        <v>267</v>
      </c>
      <c r="E1531" s="2" t="s">
        <v>2433</v>
      </c>
      <c r="F1531" s="4">
        <v>40</v>
      </c>
      <c r="G1531" s="10" t="str">
        <f t="shared" si="141"/>
        <v xml:space="preserve">2024/02 </v>
      </c>
      <c r="H1531" s="10">
        <f t="shared" si="140"/>
        <v>245</v>
      </c>
      <c r="J1531" t="s">
        <v>6828</v>
      </c>
      <c r="K1531" t="s">
        <v>6829</v>
      </c>
      <c r="L1531" t="s">
        <v>6830</v>
      </c>
      <c r="M1531" s="8">
        <v>8</v>
      </c>
      <c r="N1531" s="12">
        <f t="shared" si="144"/>
        <v>0.4</v>
      </c>
      <c r="O1531" t="str">
        <f t="shared" si="142"/>
        <v xml:space="preserve">2024/01 </v>
      </c>
      <c r="P1531">
        <f t="shared" si="143"/>
        <v>6</v>
      </c>
      <c r="Q1531" t="e">
        <f>VLOOKUP(J1531,'구매현황_2301-2603'!$E$2:$I$1312,5,0)</f>
        <v>#N/A</v>
      </c>
      <c r="R1531" t="e">
        <f>VLOOKUP(Q1531,리드타임!$B$3:$D$10,3,0)</f>
        <v>#N/A</v>
      </c>
      <c r="S1531">
        <f t="shared" si="145"/>
        <v>1.8</v>
      </c>
    </row>
    <row r="1532" spans="1:19" ht="15.75">
      <c r="A1532" s="10">
        <v>1531</v>
      </c>
      <c r="B1532" s="3" t="s">
        <v>13</v>
      </c>
      <c r="C1532" s="2" t="s">
        <v>2436</v>
      </c>
      <c r="D1532" s="2" t="s">
        <v>267</v>
      </c>
      <c r="E1532" s="2" t="s">
        <v>2437</v>
      </c>
      <c r="F1532" s="4">
        <v>152</v>
      </c>
      <c r="G1532" s="10" t="str">
        <f t="shared" si="141"/>
        <v xml:space="preserve">2025/02 </v>
      </c>
      <c r="H1532" s="10">
        <f t="shared" si="140"/>
        <v>578</v>
      </c>
      <c r="J1532" t="s">
        <v>6037</v>
      </c>
      <c r="K1532" t="s">
        <v>59</v>
      </c>
      <c r="L1532" t="s">
        <v>56</v>
      </c>
      <c r="M1532" s="8">
        <v>10</v>
      </c>
      <c r="N1532" s="12">
        <f t="shared" si="144"/>
        <v>0.5</v>
      </c>
      <c r="O1532" t="str">
        <f t="shared" si="142"/>
        <v xml:space="preserve">2024/01 </v>
      </c>
      <c r="P1532">
        <f t="shared" si="143"/>
        <v>10</v>
      </c>
      <c r="Q1532" t="e">
        <f>VLOOKUP(J1532,'구매현황_2301-2603'!$E$2:$I$1312,5,0)</f>
        <v>#N/A</v>
      </c>
      <c r="R1532" t="e">
        <f>VLOOKUP(Q1532,리드타임!$B$3:$D$10,3,0)</f>
        <v>#N/A</v>
      </c>
      <c r="S1532">
        <f t="shared" si="145"/>
        <v>2.25</v>
      </c>
    </row>
    <row r="1533" spans="1:19" ht="15.75">
      <c r="A1533" s="10">
        <v>1532</v>
      </c>
      <c r="B1533" s="3" t="s">
        <v>13</v>
      </c>
      <c r="C1533" s="2" t="s">
        <v>2440</v>
      </c>
      <c r="D1533" s="2" t="s">
        <v>267</v>
      </c>
      <c r="E1533" s="2" t="s">
        <v>2441</v>
      </c>
      <c r="F1533" s="4">
        <v>80</v>
      </c>
      <c r="G1533" s="10" t="str">
        <f t="shared" si="141"/>
        <v xml:space="preserve">2025/02 </v>
      </c>
      <c r="H1533" s="10">
        <f t="shared" si="140"/>
        <v>205</v>
      </c>
      <c r="J1533" t="s">
        <v>6043</v>
      </c>
      <c r="K1533" t="s">
        <v>264</v>
      </c>
      <c r="L1533" t="s">
        <v>325</v>
      </c>
      <c r="M1533" s="8">
        <v>50</v>
      </c>
      <c r="N1533" s="12">
        <f t="shared" si="144"/>
        <v>2.5</v>
      </c>
      <c r="O1533" t="str">
        <f t="shared" si="142"/>
        <v xml:space="preserve">2024/01 </v>
      </c>
      <c r="P1533">
        <f t="shared" si="143"/>
        <v>50</v>
      </c>
      <c r="Q1533" t="e">
        <f>VLOOKUP(J1533,'구매현황_2301-2603'!$E$2:$I$1312,5,0)</f>
        <v>#N/A</v>
      </c>
      <c r="R1533" t="e">
        <f>VLOOKUP(Q1533,리드타임!$B$3:$D$10,3,0)</f>
        <v>#N/A</v>
      </c>
      <c r="S1533">
        <f t="shared" si="145"/>
        <v>11.25</v>
      </c>
    </row>
    <row r="1534" spans="1:19" ht="15.75">
      <c r="A1534" s="10">
        <v>1533</v>
      </c>
      <c r="B1534" s="3" t="s">
        <v>13</v>
      </c>
      <c r="C1534" s="2" t="s">
        <v>2442</v>
      </c>
      <c r="D1534" s="2" t="s">
        <v>267</v>
      </c>
      <c r="E1534" s="2" t="s">
        <v>2443</v>
      </c>
      <c r="F1534" s="4">
        <v>59</v>
      </c>
      <c r="G1534" s="10" t="str">
        <f t="shared" si="141"/>
        <v xml:space="preserve">2024/01 </v>
      </c>
      <c r="H1534" s="10">
        <f t="shared" si="140"/>
        <v>160</v>
      </c>
      <c r="J1534" t="s">
        <v>6044</v>
      </c>
      <c r="K1534" t="s">
        <v>264</v>
      </c>
      <c r="L1534" t="s">
        <v>6045</v>
      </c>
      <c r="M1534" s="8">
        <v>2</v>
      </c>
      <c r="N1534" s="12">
        <f t="shared" si="144"/>
        <v>0.1</v>
      </c>
      <c r="O1534" t="str">
        <f t="shared" si="142"/>
        <v xml:space="preserve">2024/01 </v>
      </c>
      <c r="P1534">
        <f t="shared" si="143"/>
        <v>2</v>
      </c>
      <c r="Q1534" t="e">
        <f>VLOOKUP(J1534,'구매현황_2301-2603'!$E$2:$I$1312,5,0)</f>
        <v>#N/A</v>
      </c>
      <c r="R1534" t="e">
        <f>VLOOKUP(Q1534,리드타임!$B$3:$D$10,3,0)</f>
        <v>#N/A</v>
      </c>
      <c r="S1534">
        <f t="shared" si="145"/>
        <v>0.45</v>
      </c>
    </row>
    <row r="1535" spans="1:19" ht="15.75">
      <c r="A1535" s="10">
        <v>1534</v>
      </c>
      <c r="B1535" s="3" t="s">
        <v>13</v>
      </c>
      <c r="C1535" s="2" t="s">
        <v>2444</v>
      </c>
      <c r="D1535" s="2" t="s">
        <v>267</v>
      </c>
      <c r="E1535" s="2" t="s">
        <v>2445</v>
      </c>
      <c r="F1535" s="4">
        <v>35</v>
      </c>
      <c r="G1535" s="10" t="str">
        <f t="shared" si="141"/>
        <v xml:space="preserve">2024/02 </v>
      </c>
      <c r="H1535" s="10">
        <f t="shared" si="140"/>
        <v>81</v>
      </c>
      <c r="J1535" t="s">
        <v>5941</v>
      </c>
      <c r="K1535" t="s">
        <v>232</v>
      </c>
      <c r="L1535" t="s">
        <v>104</v>
      </c>
      <c r="M1535" s="8"/>
      <c r="N1535" s="12">
        <f t="shared" si="144"/>
        <v>0</v>
      </c>
      <c r="O1535" t="e">
        <f t="shared" si="142"/>
        <v>#N/A</v>
      </c>
      <c r="P1535">
        <f t="shared" si="143"/>
        <v>0</v>
      </c>
      <c r="Q1535" t="e">
        <f>VLOOKUP(J1535,'구매현황_2301-2603'!$E$2:$I$1312,5,0)</f>
        <v>#N/A</v>
      </c>
      <c r="R1535" t="e">
        <f>VLOOKUP(Q1535,리드타임!$B$3:$D$10,3,0)</f>
        <v>#N/A</v>
      </c>
      <c r="S1535">
        <f t="shared" si="145"/>
        <v>0</v>
      </c>
    </row>
    <row r="1536" spans="1:19" ht="15.75">
      <c r="A1536" s="10">
        <v>1535</v>
      </c>
      <c r="B1536" s="3" t="s">
        <v>13</v>
      </c>
      <c r="C1536" s="2" t="s">
        <v>2446</v>
      </c>
      <c r="D1536" s="2" t="s">
        <v>267</v>
      </c>
      <c r="E1536" s="2" t="s">
        <v>2447</v>
      </c>
      <c r="F1536" s="4">
        <v>8</v>
      </c>
      <c r="G1536" s="10" t="str">
        <f t="shared" si="141"/>
        <v xml:space="preserve">2024/01 </v>
      </c>
      <c r="H1536" s="10">
        <f t="shared" si="140"/>
        <v>20</v>
      </c>
      <c r="J1536" t="s">
        <v>5942</v>
      </c>
      <c r="K1536" t="s">
        <v>5943</v>
      </c>
      <c r="L1536" t="s">
        <v>5261</v>
      </c>
      <c r="M1536" s="8"/>
      <c r="N1536" s="12">
        <f t="shared" si="144"/>
        <v>0</v>
      </c>
      <c r="O1536" t="e">
        <f t="shared" si="142"/>
        <v>#N/A</v>
      </c>
      <c r="P1536">
        <f t="shared" si="143"/>
        <v>0</v>
      </c>
      <c r="Q1536" t="e">
        <f>VLOOKUP(J1536,'구매현황_2301-2603'!$E$2:$I$1312,5,0)</f>
        <v>#N/A</v>
      </c>
      <c r="R1536" t="e">
        <f>VLOOKUP(Q1536,리드타임!$B$3:$D$10,3,0)</f>
        <v>#N/A</v>
      </c>
      <c r="S1536">
        <f t="shared" si="145"/>
        <v>0</v>
      </c>
    </row>
    <row r="1537" spans="1:19" ht="15.75">
      <c r="A1537" s="10">
        <v>1536</v>
      </c>
      <c r="B1537" s="3" t="s">
        <v>13</v>
      </c>
      <c r="C1537" s="2" t="s">
        <v>2452</v>
      </c>
      <c r="D1537" s="2" t="s">
        <v>267</v>
      </c>
      <c r="E1537" s="2" t="s">
        <v>2328</v>
      </c>
      <c r="F1537" s="4">
        <v>5</v>
      </c>
      <c r="G1537" s="10" t="str">
        <f t="shared" si="141"/>
        <v xml:space="preserve">2024/01 </v>
      </c>
      <c r="H1537" s="10">
        <f t="shared" si="140"/>
        <v>11</v>
      </c>
      <c r="J1537" t="s">
        <v>6076</v>
      </c>
      <c r="K1537" t="s">
        <v>299</v>
      </c>
      <c r="L1537" t="s">
        <v>2456</v>
      </c>
      <c r="M1537" s="8">
        <v>7</v>
      </c>
      <c r="N1537" s="12">
        <f t="shared" si="144"/>
        <v>0.35</v>
      </c>
      <c r="O1537" t="str">
        <f t="shared" si="142"/>
        <v xml:space="preserve">2024/01 </v>
      </c>
      <c r="P1537">
        <f t="shared" si="143"/>
        <v>7</v>
      </c>
      <c r="Q1537" t="e">
        <f>VLOOKUP(J1537,'구매현황_2301-2603'!$E$2:$I$1312,5,0)</f>
        <v>#N/A</v>
      </c>
      <c r="R1537" t="e">
        <f>VLOOKUP(Q1537,리드타임!$B$3:$D$10,3,0)</f>
        <v>#N/A</v>
      </c>
      <c r="S1537">
        <f t="shared" si="145"/>
        <v>1.5749999999999997</v>
      </c>
    </row>
    <row r="1538" spans="1:19" ht="15.75">
      <c r="A1538" s="10">
        <v>1537</v>
      </c>
      <c r="B1538" s="3" t="s">
        <v>13</v>
      </c>
      <c r="C1538" s="2" t="s">
        <v>2463</v>
      </c>
      <c r="D1538" s="2" t="s">
        <v>271</v>
      </c>
      <c r="E1538" s="2" t="s">
        <v>2464</v>
      </c>
      <c r="F1538" s="4">
        <v>40</v>
      </c>
      <c r="G1538" s="10" t="str">
        <f t="shared" si="141"/>
        <v xml:space="preserve">2025/03 </v>
      </c>
      <c r="H1538" s="10">
        <f t="shared" ref="H1538:H1601" si="146">_xlfn.MAXIFS(F:F,C:C,C1538,G:G,G1538)</f>
        <v>324</v>
      </c>
      <c r="J1538" t="s">
        <v>6080</v>
      </c>
      <c r="K1538" t="s">
        <v>267</v>
      </c>
      <c r="L1538" t="s">
        <v>2506</v>
      </c>
      <c r="M1538" s="8">
        <v>12</v>
      </c>
      <c r="N1538" s="12">
        <f t="shared" si="144"/>
        <v>0.6</v>
      </c>
      <c r="O1538" t="str">
        <f t="shared" si="142"/>
        <v xml:space="preserve">2024/01 </v>
      </c>
      <c r="P1538">
        <f t="shared" si="143"/>
        <v>10</v>
      </c>
      <c r="Q1538" t="e">
        <f>VLOOKUP(J1538,'구매현황_2301-2603'!$E$2:$I$1312,5,0)</f>
        <v>#N/A</v>
      </c>
      <c r="R1538" t="e">
        <f>VLOOKUP(Q1538,리드타임!$B$3:$D$10,3,0)</f>
        <v>#N/A</v>
      </c>
      <c r="S1538">
        <f t="shared" si="145"/>
        <v>2.6999999999999997</v>
      </c>
    </row>
    <row r="1539" spans="1:19" ht="15.75">
      <c r="A1539" s="10">
        <v>1538</v>
      </c>
      <c r="B1539" s="3" t="s">
        <v>13</v>
      </c>
      <c r="C1539" s="2" t="s">
        <v>2465</v>
      </c>
      <c r="D1539" s="2" t="s">
        <v>271</v>
      </c>
      <c r="E1539" s="2" t="s">
        <v>2466</v>
      </c>
      <c r="F1539" s="4">
        <v>50</v>
      </c>
      <c r="G1539" s="10" t="str">
        <f t="shared" ref="G1539:G1602" si="147">INDEX($B$2:$B$9999,MATCH(_xlfn.MAXIFS($F$2:$F$9999,$C$2:$C$9999,C1539),$F$1:$F$9999,0))</f>
        <v xml:space="preserve">2024/05 </v>
      </c>
      <c r="H1539" s="10">
        <f t="shared" si="146"/>
        <v>214</v>
      </c>
      <c r="J1539" t="s">
        <v>6081</v>
      </c>
      <c r="K1539" t="s">
        <v>267</v>
      </c>
      <c r="L1539" t="s">
        <v>6082</v>
      </c>
      <c r="M1539" s="8">
        <v>2</v>
      </c>
      <c r="N1539" s="12">
        <f t="shared" si="144"/>
        <v>0.1</v>
      </c>
      <c r="O1539" t="str">
        <f t="shared" ref="O1539:O1572" si="148">VLOOKUP(J1539,$C$2:$G$9999,5,0)</f>
        <v xml:space="preserve">2024/01 </v>
      </c>
      <c r="P1539">
        <f t="shared" ref="P1539:P1572" si="149">VLOOKUP(J1539,$C$2:$H$9999,6,0)</f>
        <v>2</v>
      </c>
      <c r="Q1539" t="e">
        <f>VLOOKUP(J1539,'구매현황_2301-2603'!$E$2:$I$1312,5,0)</f>
        <v>#N/A</v>
      </c>
      <c r="R1539" t="e">
        <f>VLOOKUP(Q1539,리드타임!$B$3:$D$10,3,0)</f>
        <v>#N/A</v>
      </c>
      <c r="S1539">
        <f t="shared" si="145"/>
        <v>0.45</v>
      </c>
    </row>
    <row r="1540" spans="1:19" ht="15.75">
      <c r="A1540" s="10">
        <v>1539</v>
      </c>
      <c r="B1540" s="3" t="s">
        <v>13</v>
      </c>
      <c r="C1540" s="2" t="s">
        <v>2469</v>
      </c>
      <c r="D1540" s="2" t="s">
        <v>271</v>
      </c>
      <c r="E1540" s="2" t="s">
        <v>2470</v>
      </c>
      <c r="F1540" s="4">
        <v>5</v>
      </c>
      <c r="G1540" s="10" t="str">
        <f t="shared" si="147"/>
        <v xml:space="preserve">2024/01 </v>
      </c>
      <c r="H1540" s="10">
        <f t="shared" si="146"/>
        <v>60</v>
      </c>
      <c r="J1540" t="s">
        <v>6084</v>
      </c>
      <c r="K1540" t="s">
        <v>299</v>
      </c>
      <c r="L1540" t="s">
        <v>2454</v>
      </c>
      <c r="M1540" s="8">
        <v>3</v>
      </c>
      <c r="N1540" s="12">
        <f t="shared" si="144"/>
        <v>0.15</v>
      </c>
      <c r="O1540" t="str">
        <f t="shared" si="148"/>
        <v xml:space="preserve">2024/01 </v>
      </c>
      <c r="P1540">
        <f t="shared" si="149"/>
        <v>3</v>
      </c>
      <c r="Q1540" t="e">
        <f>VLOOKUP(J1540,'구매현황_2301-2603'!$E$2:$I$1312,5,0)</f>
        <v>#N/A</v>
      </c>
      <c r="R1540" t="e">
        <f>VLOOKUP(Q1540,리드타임!$B$3:$D$10,3,0)</f>
        <v>#N/A</v>
      </c>
      <c r="S1540">
        <f t="shared" si="145"/>
        <v>0.67499999999999993</v>
      </c>
    </row>
    <row r="1541" spans="1:19" ht="15.75">
      <c r="A1541" s="10">
        <v>1540</v>
      </c>
      <c r="B1541" s="3" t="s">
        <v>13</v>
      </c>
      <c r="C1541" s="2" t="s">
        <v>2473</v>
      </c>
      <c r="D1541" s="2" t="s">
        <v>264</v>
      </c>
      <c r="E1541" s="2" t="s">
        <v>2474</v>
      </c>
      <c r="F1541" s="4">
        <v>676</v>
      </c>
      <c r="G1541" s="10" t="str">
        <f t="shared" si="147"/>
        <v xml:space="preserve">2024/04 </v>
      </c>
      <c r="H1541" s="10">
        <f t="shared" si="146"/>
        <v>2197</v>
      </c>
      <c r="J1541" t="s">
        <v>6086</v>
      </c>
      <c r="K1541" t="s">
        <v>299</v>
      </c>
      <c r="L1541" t="s">
        <v>2328</v>
      </c>
      <c r="M1541" s="8">
        <v>5</v>
      </c>
      <c r="N1541" s="12">
        <f t="shared" si="144"/>
        <v>0.25</v>
      </c>
      <c r="O1541" t="str">
        <f t="shared" si="148"/>
        <v xml:space="preserve">2024/01 </v>
      </c>
      <c r="P1541">
        <f t="shared" si="149"/>
        <v>5</v>
      </c>
      <c r="Q1541" t="e">
        <f>VLOOKUP(J1541,'구매현황_2301-2603'!$E$2:$I$1312,5,0)</f>
        <v>#N/A</v>
      </c>
      <c r="R1541" t="e">
        <f>VLOOKUP(Q1541,리드타임!$B$3:$D$10,3,0)</f>
        <v>#N/A</v>
      </c>
      <c r="S1541">
        <f t="shared" si="145"/>
        <v>1.125</v>
      </c>
    </row>
    <row r="1542" spans="1:19" ht="15.75">
      <c r="A1542" s="10">
        <v>1541</v>
      </c>
      <c r="B1542" s="3" t="s">
        <v>13</v>
      </c>
      <c r="C1542" s="2" t="s">
        <v>2479</v>
      </c>
      <c r="D1542" s="2" t="s">
        <v>264</v>
      </c>
      <c r="E1542" s="2" t="s">
        <v>2480</v>
      </c>
      <c r="F1542" s="4">
        <v>965</v>
      </c>
      <c r="G1542" s="10" t="str">
        <f t="shared" si="147"/>
        <v xml:space="preserve">2024/04 </v>
      </c>
      <c r="H1542" s="10">
        <f t="shared" si="146"/>
        <v>1525</v>
      </c>
      <c r="J1542" t="s">
        <v>6088</v>
      </c>
      <c r="K1542" t="s">
        <v>310</v>
      </c>
      <c r="L1542" t="s">
        <v>2328</v>
      </c>
      <c r="M1542" s="8">
        <v>5</v>
      </c>
      <c r="N1542" s="12">
        <f t="shared" si="144"/>
        <v>0.25</v>
      </c>
      <c r="O1542" t="str">
        <f t="shared" si="148"/>
        <v xml:space="preserve">2024/01 </v>
      </c>
      <c r="P1542">
        <f t="shared" si="149"/>
        <v>5</v>
      </c>
      <c r="Q1542" t="e">
        <f>VLOOKUP(J1542,'구매현황_2301-2603'!$E$2:$I$1312,5,0)</f>
        <v>#N/A</v>
      </c>
      <c r="R1542" t="e">
        <f>VLOOKUP(Q1542,리드타임!$B$3:$D$10,3,0)</f>
        <v>#N/A</v>
      </c>
      <c r="S1542">
        <f t="shared" si="145"/>
        <v>1.125</v>
      </c>
    </row>
    <row r="1543" spans="1:19" ht="15.75">
      <c r="A1543" s="10">
        <v>1542</v>
      </c>
      <c r="B1543" s="3" t="s">
        <v>13</v>
      </c>
      <c r="C1543" s="2" t="s">
        <v>2484</v>
      </c>
      <c r="D1543" s="2" t="s">
        <v>264</v>
      </c>
      <c r="E1543" s="2" t="s">
        <v>2485</v>
      </c>
      <c r="F1543" s="4">
        <v>279</v>
      </c>
      <c r="G1543" s="10" t="str">
        <f t="shared" si="147"/>
        <v xml:space="preserve">2024/04 </v>
      </c>
      <c r="H1543" s="10">
        <f t="shared" si="146"/>
        <v>987</v>
      </c>
      <c r="J1543" t="s">
        <v>6092</v>
      </c>
      <c r="K1543" t="s">
        <v>312</v>
      </c>
      <c r="L1543" t="s">
        <v>2454</v>
      </c>
      <c r="M1543" s="8">
        <v>3</v>
      </c>
      <c r="N1543" s="12">
        <f t="shared" si="144"/>
        <v>0.15</v>
      </c>
      <c r="O1543" t="str">
        <f t="shared" si="148"/>
        <v xml:space="preserve">2024/01 </v>
      </c>
      <c r="P1543">
        <f t="shared" si="149"/>
        <v>3</v>
      </c>
      <c r="Q1543" t="e">
        <f>VLOOKUP(J1543,'구매현황_2301-2603'!$E$2:$I$1312,5,0)</f>
        <v>#N/A</v>
      </c>
      <c r="R1543" t="e">
        <f>VLOOKUP(Q1543,리드타임!$B$3:$D$10,3,0)</f>
        <v>#N/A</v>
      </c>
      <c r="S1543">
        <f t="shared" si="145"/>
        <v>0.67499999999999993</v>
      </c>
    </row>
    <row r="1544" spans="1:19" ht="15.75">
      <c r="A1544" s="10">
        <v>1543</v>
      </c>
      <c r="B1544" s="3" t="s">
        <v>13</v>
      </c>
      <c r="C1544" s="2" t="s">
        <v>2486</v>
      </c>
      <c r="D1544" s="2" t="s">
        <v>264</v>
      </c>
      <c r="E1544" s="2" t="s">
        <v>2487</v>
      </c>
      <c r="F1544" s="4">
        <v>263</v>
      </c>
      <c r="G1544" s="10" t="str">
        <f t="shared" si="147"/>
        <v xml:space="preserve">2024/07 </v>
      </c>
      <c r="H1544" s="10">
        <f t="shared" si="146"/>
        <v>488</v>
      </c>
      <c r="J1544" t="s">
        <v>6098</v>
      </c>
      <c r="K1544" t="s">
        <v>1401</v>
      </c>
      <c r="L1544" t="s">
        <v>6099</v>
      </c>
      <c r="M1544" s="8">
        <v>20</v>
      </c>
      <c r="N1544" s="12">
        <f t="shared" si="144"/>
        <v>1</v>
      </c>
      <c r="O1544" t="str">
        <f t="shared" si="148"/>
        <v xml:space="preserve">2024/01 </v>
      </c>
      <c r="P1544">
        <f t="shared" si="149"/>
        <v>20</v>
      </c>
      <c r="Q1544" t="e">
        <f>VLOOKUP(J1544,'구매현황_2301-2603'!$E$2:$I$1312,5,0)</f>
        <v>#N/A</v>
      </c>
      <c r="R1544" t="e">
        <f>VLOOKUP(Q1544,리드타임!$B$3:$D$10,3,0)</f>
        <v>#N/A</v>
      </c>
      <c r="S1544">
        <f t="shared" si="145"/>
        <v>4.5</v>
      </c>
    </row>
    <row r="1545" spans="1:19" ht="15.75">
      <c r="A1545" s="10">
        <v>1544</v>
      </c>
      <c r="B1545" s="3" t="s">
        <v>13</v>
      </c>
      <c r="C1545" s="2" t="s">
        <v>2488</v>
      </c>
      <c r="D1545" s="2" t="s">
        <v>264</v>
      </c>
      <c r="E1545" s="2" t="s">
        <v>2489</v>
      </c>
      <c r="F1545" s="4">
        <v>70</v>
      </c>
      <c r="G1545" s="10" t="str">
        <f t="shared" si="147"/>
        <v xml:space="preserve">2024/02 </v>
      </c>
      <c r="H1545" s="10">
        <f t="shared" si="146"/>
        <v>400</v>
      </c>
      <c r="J1545" t="s">
        <v>6107</v>
      </c>
      <c r="K1545" t="s">
        <v>1426</v>
      </c>
      <c r="L1545" t="s">
        <v>6108</v>
      </c>
      <c r="M1545" s="8">
        <v>10</v>
      </c>
      <c r="N1545" s="12">
        <f t="shared" si="144"/>
        <v>0.5</v>
      </c>
      <c r="O1545" t="str">
        <f t="shared" si="148"/>
        <v xml:space="preserve">2024/01 </v>
      </c>
      <c r="P1545">
        <f t="shared" si="149"/>
        <v>10</v>
      </c>
      <c r="Q1545" t="e">
        <f>VLOOKUP(J1545,'구매현황_2301-2603'!$E$2:$I$1312,5,0)</f>
        <v>#N/A</v>
      </c>
      <c r="R1545" t="e">
        <f>VLOOKUP(Q1545,리드타임!$B$3:$D$10,3,0)</f>
        <v>#N/A</v>
      </c>
      <c r="S1545">
        <f t="shared" si="145"/>
        <v>2.25</v>
      </c>
    </row>
    <row r="1546" spans="1:19" ht="15.75">
      <c r="A1546" s="10">
        <v>1545</v>
      </c>
      <c r="B1546" s="3" t="s">
        <v>13</v>
      </c>
      <c r="C1546" s="2" t="s">
        <v>2490</v>
      </c>
      <c r="D1546" s="2" t="s">
        <v>264</v>
      </c>
      <c r="E1546" s="2" t="s">
        <v>2491</v>
      </c>
      <c r="F1546" s="4">
        <v>130</v>
      </c>
      <c r="G1546" s="10" t="str">
        <f t="shared" si="147"/>
        <v xml:space="preserve">2024/02 </v>
      </c>
      <c r="H1546" s="10">
        <f t="shared" si="146"/>
        <v>245</v>
      </c>
      <c r="J1546" t="s">
        <v>6109</v>
      </c>
      <c r="K1546" t="s">
        <v>1401</v>
      </c>
      <c r="L1546" t="s">
        <v>3795</v>
      </c>
      <c r="M1546" s="8">
        <v>10</v>
      </c>
      <c r="N1546" s="12">
        <f t="shared" si="144"/>
        <v>0.5</v>
      </c>
      <c r="O1546" t="str">
        <f t="shared" si="148"/>
        <v xml:space="preserve">2024/01 </v>
      </c>
      <c r="P1546">
        <f t="shared" si="149"/>
        <v>10</v>
      </c>
      <c r="Q1546" t="e">
        <f>VLOOKUP(J1546,'구매현황_2301-2603'!$E$2:$I$1312,5,0)</f>
        <v>#N/A</v>
      </c>
      <c r="R1546" t="e">
        <f>VLOOKUP(Q1546,리드타임!$B$3:$D$10,3,0)</f>
        <v>#N/A</v>
      </c>
      <c r="S1546">
        <f t="shared" si="145"/>
        <v>2.25</v>
      </c>
    </row>
    <row r="1547" spans="1:19" ht="15.75">
      <c r="A1547" s="10">
        <v>1546</v>
      </c>
      <c r="B1547" s="3" t="s">
        <v>13</v>
      </c>
      <c r="C1547" s="2" t="s">
        <v>2492</v>
      </c>
      <c r="D1547" s="2" t="s">
        <v>264</v>
      </c>
      <c r="E1547" s="2" t="s">
        <v>2493</v>
      </c>
      <c r="F1547" s="4">
        <v>24</v>
      </c>
      <c r="G1547" s="10" t="str">
        <f t="shared" si="147"/>
        <v xml:space="preserve">2024/02 </v>
      </c>
      <c r="H1547" s="10">
        <f t="shared" si="146"/>
        <v>230</v>
      </c>
      <c r="J1547" t="s">
        <v>6110</v>
      </c>
      <c r="K1547" t="s">
        <v>1401</v>
      </c>
      <c r="L1547" t="s">
        <v>2541</v>
      </c>
      <c r="M1547" s="8">
        <v>10</v>
      </c>
      <c r="N1547" s="12">
        <f t="shared" ref="N1547:N1572" si="150">+M1547/20</f>
        <v>0.5</v>
      </c>
      <c r="O1547" t="str">
        <f t="shared" si="148"/>
        <v xml:space="preserve">2024/01 </v>
      </c>
      <c r="P1547">
        <f t="shared" si="149"/>
        <v>10</v>
      </c>
      <c r="Q1547" t="e">
        <f>VLOOKUP(J1547,'구매현황_2301-2603'!$E$2:$I$1312,5,0)</f>
        <v>#N/A</v>
      </c>
      <c r="R1547" t="e">
        <f>VLOOKUP(Q1547,리드타임!$B$3:$D$10,3,0)</f>
        <v>#N/A</v>
      </c>
      <c r="S1547">
        <f t="shared" ref="S1547:S1572" si="151">IFERROR(N1547/20*R1547,N1547/20*90)</f>
        <v>2.25</v>
      </c>
    </row>
    <row r="1548" spans="1:19" ht="15.75">
      <c r="A1548" s="10">
        <v>1547</v>
      </c>
      <c r="B1548" s="3" t="s">
        <v>13</v>
      </c>
      <c r="C1548" s="2" t="s">
        <v>2494</v>
      </c>
      <c r="D1548" s="2" t="s">
        <v>264</v>
      </c>
      <c r="E1548" s="2" t="s">
        <v>2495</v>
      </c>
      <c r="F1548" s="4">
        <v>320</v>
      </c>
      <c r="G1548" s="10" t="str">
        <f t="shared" si="147"/>
        <v xml:space="preserve">2025/02 </v>
      </c>
      <c r="H1548" s="10">
        <f t="shared" si="146"/>
        <v>585</v>
      </c>
      <c r="J1548" t="s">
        <v>6111</v>
      </c>
      <c r="K1548" t="s">
        <v>1401</v>
      </c>
      <c r="L1548" t="s">
        <v>6112</v>
      </c>
      <c r="M1548" s="8">
        <v>1</v>
      </c>
      <c r="N1548" s="12">
        <f t="shared" si="150"/>
        <v>0.05</v>
      </c>
      <c r="O1548" t="str">
        <f t="shared" si="148"/>
        <v xml:space="preserve">2024/01 </v>
      </c>
      <c r="P1548">
        <f t="shared" si="149"/>
        <v>1</v>
      </c>
      <c r="Q1548" t="e">
        <f>VLOOKUP(J1548,'구매현황_2301-2603'!$E$2:$I$1312,5,0)</f>
        <v>#N/A</v>
      </c>
      <c r="R1548" t="e">
        <f>VLOOKUP(Q1548,리드타임!$B$3:$D$10,3,0)</f>
        <v>#N/A</v>
      </c>
      <c r="S1548">
        <f t="shared" si="151"/>
        <v>0.22500000000000001</v>
      </c>
    </row>
    <row r="1549" spans="1:19" ht="15.75">
      <c r="A1549" s="10">
        <v>1548</v>
      </c>
      <c r="B1549" s="3" t="s">
        <v>13</v>
      </c>
      <c r="C1549" s="2" t="s">
        <v>2496</v>
      </c>
      <c r="D1549" s="2" t="s">
        <v>264</v>
      </c>
      <c r="E1549" s="2" t="s">
        <v>2497</v>
      </c>
      <c r="F1549" s="4">
        <v>95</v>
      </c>
      <c r="G1549" s="10" t="str">
        <f t="shared" si="147"/>
        <v xml:space="preserve">2024/01 </v>
      </c>
      <c r="H1549" s="10">
        <f t="shared" si="146"/>
        <v>95</v>
      </c>
      <c r="J1549" t="s">
        <v>6113</v>
      </c>
      <c r="K1549" t="s">
        <v>1424</v>
      </c>
      <c r="L1549" t="s">
        <v>2447</v>
      </c>
      <c r="M1549" s="8">
        <v>10</v>
      </c>
      <c r="N1549" s="12">
        <f t="shared" si="150"/>
        <v>0.5</v>
      </c>
      <c r="O1549" t="str">
        <f t="shared" si="148"/>
        <v xml:space="preserve">2024/01 </v>
      </c>
      <c r="P1549">
        <f t="shared" si="149"/>
        <v>10</v>
      </c>
      <c r="Q1549" t="e">
        <f>VLOOKUP(J1549,'구매현황_2301-2603'!$E$2:$I$1312,5,0)</f>
        <v>#N/A</v>
      </c>
      <c r="R1549" t="e">
        <f>VLOOKUP(Q1549,리드타임!$B$3:$D$10,3,0)</f>
        <v>#N/A</v>
      </c>
      <c r="S1549">
        <f t="shared" si="151"/>
        <v>2.25</v>
      </c>
    </row>
    <row r="1550" spans="1:19" ht="15.75">
      <c r="A1550" s="10">
        <v>1549</v>
      </c>
      <c r="B1550" s="3" t="s">
        <v>13</v>
      </c>
      <c r="C1550" s="2" t="s">
        <v>2499</v>
      </c>
      <c r="D1550" s="2" t="s">
        <v>264</v>
      </c>
      <c r="E1550" s="2" t="s">
        <v>2500</v>
      </c>
      <c r="F1550" s="4">
        <v>50</v>
      </c>
      <c r="G1550" s="10" t="str">
        <f t="shared" si="147"/>
        <v xml:space="preserve">2024/01 </v>
      </c>
      <c r="H1550" s="10">
        <f t="shared" si="146"/>
        <v>120</v>
      </c>
      <c r="J1550" t="s">
        <v>6115</v>
      </c>
      <c r="K1550" t="s">
        <v>1401</v>
      </c>
      <c r="L1550" t="s">
        <v>6116</v>
      </c>
      <c r="M1550" s="8">
        <v>10</v>
      </c>
      <c r="N1550" s="12">
        <f t="shared" si="150"/>
        <v>0.5</v>
      </c>
      <c r="O1550" t="str">
        <f t="shared" si="148"/>
        <v xml:space="preserve">2024/01 </v>
      </c>
      <c r="P1550">
        <f t="shared" si="149"/>
        <v>10</v>
      </c>
      <c r="Q1550" t="e">
        <f>VLOOKUP(J1550,'구매현황_2301-2603'!$E$2:$I$1312,5,0)</f>
        <v>#N/A</v>
      </c>
      <c r="R1550" t="e">
        <f>VLOOKUP(Q1550,리드타임!$B$3:$D$10,3,0)</f>
        <v>#N/A</v>
      </c>
      <c r="S1550">
        <f t="shared" si="151"/>
        <v>2.25</v>
      </c>
    </row>
    <row r="1551" spans="1:19" ht="15.75">
      <c r="A1551" s="10">
        <v>1550</v>
      </c>
      <c r="B1551" s="3" t="s">
        <v>13</v>
      </c>
      <c r="C1551" s="2" t="s">
        <v>2501</v>
      </c>
      <c r="D1551" s="2" t="s">
        <v>264</v>
      </c>
      <c r="E1551" s="2" t="s">
        <v>2454</v>
      </c>
      <c r="F1551" s="4">
        <v>20</v>
      </c>
      <c r="G1551" s="10" t="str">
        <f t="shared" si="147"/>
        <v xml:space="preserve">2024/01 </v>
      </c>
      <c r="H1551" s="10">
        <f t="shared" si="146"/>
        <v>22</v>
      </c>
      <c r="J1551" t="s">
        <v>6124</v>
      </c>
      <c r="K1551" t="s">
        <v>128</v>
      </c>
      <c r="L1551" t="s">
        <v>6125</v>
      </c>
      <c r="M1551" s="8">
        <v>100</v>
      </c>
      <c r="N1551" s="12">
        <f t="shared" si="150"/>
        <v>5</v>
      </c>
      <c r="O1551" t="str">
        <f t="shared" si="148"/>
        <v xml:space="preserve">2024/01 </v>
      </c>
      <c r="P1551">
        <f t="shared" si="149"/>
        <v>100</v>
      </c>
      <c r="Q1551" t="e">
        <f>VLOOKUP(J1551,'구매현황_2301-2603'!$E$2:$I$1312,5,0)</f>
        <v>#N/A</v>
      </c>
      <c r="R1551" t="e">
        <f>VLOOKUP(Q1551,리드타임!$B$3:$D$10,3,0)</f>
        <v>#N/A</v>
      </c>
      <c r="S1551">
        <f t="shared" si="151"/>
        <v>22.5</v>
      </c>
    </row>
    <row r="1552" spans="1:19" ht="15.75">
      <c r="A1552" s="10">
        <v>1551</v>
      </c>
      <c r="B1552" s="3" t="s">
        <v>13</v>
      </c>
      <c r="C1552" s="2" t="s">
        <v>2503</v>
      </c>
      <c r="D1552" s="2" t="s">
        <v>264</v>
      </c>
      <c r="E1552" s="2" t="s">
        <v>2504</v>
      </c>
      <c r="F1552" s="4">
        <v>140</v>
      </c>
      <c r="G1552" s="10" t="str">
        <f t="shared" si="147"/>
        <v xml:space="preserve">2024/02 </v>
      </c>
      <c r="H1552" s="10">
        <f t="shared" si="146"/>
        <v>230</v>
      </c>
      <c r="J1552" t="s">
        <v>6126</v>
      </c>
      <c r="K1552" t="s">
        <v>138</v>
      </c>
      <c r="L1552" t="s">
        <v>6125</v>
      </c>
      <c r="M1552" s="8">
        <v>70</v>
      </c>
      <c r="N1552" s="12">
        <f t="shared" si="150"/>
        <v>3.5</v>
      </c>
      <c r="O1552" t="str">
        <f t="shared" si="148"/>
        <v xml:space="preserve">2024/01 </v>
      </c>
      <c r="P1552">
        <f t="shared" si="149"/>
        <v>70</v>
      </c>
      <c r="Q1552" t="e">
        <f>VLOOKUP(J1552,'구매현황_2301-2603'!$E$2:$I$1312,5,0)</f>
        <v>#N/A</v>
      </c>
      <c r="R1552" t="e">
        <f>VLOOKUP(Q1552,리드타임!$B$3:$D$10,3,0)</f>
        <v>#N/A</v>
      </c>
      <c r="S1552">
        <f t="shared" si="151"/>
        <v>15.749999999999998</v>
      </c>
    </row>
    <row r="1553" spans="1:19" ht="15.75">
      <c r="A1553" s="10">
        <v>1552</v>
      </c>
      <c r="B1553" s="3" t="s">
        <v>13</v>
      </c>
      <c r="C1553" s="2" t="s">
        <v>2505</v>
      </c>
      <c r="D1553" s="2" t="s">
        <v>264</v>
      </c>
      <c r="E1553" s="2" t="s">
        <v>2506</v>
      </c>
      <c r="F1553" s="4">
        <v>3</v>
      </c>
      <c r="G1553" s="10" t="str">
        <f t="shared" si="147"/>
        <v xml:space="preserve">2024/01 </v>
      </c>
      <c r="H1553" s="10">
        <f t="shared" si="146"/>
        <v>5</v>
      </c>
      <c r="J1553" t="s">
        <v>5721</v>
      </c>
      <c r="K1553" t="s">
        <v>5722</v>
      </c>
      <c r="L1553" t="s">
        <v>5261</v>
      </c>
      <c r="M1553" s="8">
        <v>1</v>
      </c>
      <c r="N1553" s="12">
        <f t="shared" si="150"/>
        <v>0.05</v>
      </c>
      <c r="O1553" t="str">
        <f t="shared" si="148"/>
        <v xml:space="preserve">2024/01 </v>
      </c>
      <c r="P1553">
        <f t="shared" si="149"/>
        <v>1</v>
      </c>
      <c r="Q1553" t="e">
        <f>VLOOKUP(J1553,'구매현황_2301-2603'!$E$2:$I$1312,5,0)</f>
        <v>#N/A</v>
      </c>
      <c r="R1553" t="e">
        <f>VLOOKUP(Q1553,리드타임!$B$3:$D$10,3,0)</f>
        <v>#N/A</v>
      </c>
      <c r="S1553">
        <f t="shared" si="151"/>
        <v>0.22500000000000001</v>
      </c>
    </row>
    <row r="1554" spans="1:19" ht="15.75">
      <c r="A1554" s="10">
        <v>1553</v>
      </c>
      <c r="B1554" s="3" t="s">
        <v>13</v>
      </c>
      <c r="C1554" s="2" t="s">
        <v>2509</v>
      </c>
      <c r="D1554" s="2" t="s">
        <v>264</v>
      </c>
      <c r="E1554" s="2" t="s">
        <v>2510</v>
      </c>
      <c r="F1554" s="4">
        <v>40</v>
      </c>
      <c r="G1554" s="10" t="str">
        <f t="shared" si="147"/>
        <v xml:space="preserve">2024/04 </v>
      </c>
      <c r="H1554" s="10">
        <f t="shared" si="146"/>
        <v>195</v>
      </c>
      <c r="J1554" t="s">
        <v>6046</v>
      </c>
      <c r="K1554" t="s">
        <v>514</v>
      </c>
      <c r="L1554" t="s">
        <v>6047</v>
      </c>
      <c r="M1554" s="8">
        <v>30</v>
      </c>
      <c r="N1554" s="12">
        <f t="shared" si="150"/>
        <v>1.5</v>
      </c>
      <c r="O1554" t="str">
        <f t="shared" si="148"/>
        <v xml:space="preserve">2024/01 </v>
      </c>
      <c r="P1554">
        <f t="shared" si="149"/>
        <v>30</v>
      </c>
      <c r="Q1554" t="e">
        <f>VLOOKUP(J1554,'구매현황_2301-2603'!$E$2:$I$1312,5,0)</f>
        <v>#N/A</v>
      </c>
      <c r="R1554" t="e">
        <f>VLOOKUP(Q1554,리드타임!$B$3:$D$10,3,0)</f>
        <v>#N/A</v>
      </c>
      <c r="S1554">
        <f t="shared" si="151"/>
        <v>6.75</v>
      </c>
    </row>
    <row r="1555" spans="1:19" ht="15.75">
      <c r="A1555" s="10">
        <v>1554</v>
      </c>
      <c r="B1555" s="3" t="s">
        <v>13</v>
      </c>
      <c r="C1555" s="2" t="s">
        <v>2511</v>
      </c>
      <c r="D1555" s="2" t="s">
        <v>264</v>
      </c>
      <c r="E1555" s="2" t="s">
        <v>2512</v>
      </c>
      <c r="F1555" s="4">
        <v>10</v>
      </c>
      <c r="G1555" s="10" t="str">
        <f t="shared" si="147"/>
        <v xml:space="preserve">2024/01 </v>
      </c>
      <c r="H1555" s="10">
        <f t="shared" si="146"/>
        <v>130</v>
      </c>
      <c r="J1555" t="s">
        <v>6049</v>
      </c>
      <c r="K1555" t="s">
        <v>614</v>
      </c>
      <c r="L1555" t="s">
        <v>3230</v>
      </c>
      <c r="M1555" s="8">
        <v>100</v>
      </c>
      <c r="N1555" s="12">
        <f t="shared" si="150"/>
        <v>5</v>
      </c>
      <c r="O1555" t="str">
        <f t="shared" si="148"/>
        <v xml:space="preserve">2024/01 </v>
      </c>
      <c r="P1555">
        <f t="shared" si="149"/>
        <v>100</v>
      </c>
      <c r="Q1555" t="e">
        <f>VLOOKUP(J1555,'구매현황_2301-2603'!$E$2:$I$1312,5,0)</f>
        <v>#N/A</v>
      </c>
      <c r="R1555" t="e">
        <f>VLOOKUP(Q1555,리드타임!$B$3:$D$10,3,0)</f>
        <v>#N/A</v>
      </c>
      <c r="S1555">
        <f t="shared" si="151"/>
        <v>22.5</v>
      </c>
    </row>
    <row r="1556" spans="1:19" ht="15.75">
      <c r="A1556" s="10">
        <v>1555</v>
      </c>
      <c r="B1556" s="3" t="s">
        <v>13</v>
      </c>
      <c r="C1556" s="2" t="s">
        <v>2515</v>
      </c>
      <c r="D1556" s="2" t="s">
        <v>294</v>
      </c>
      <c r="E1556" s="2" t="s">
        <v>2516</v>
      </c>
      <c r="F1556" s="4">
        <v>48</v>
      </c>
      <c r="G1556" s="10" t="str">
        <f t="shared" si="147"/>
        <v xml:space="preserve">2024/01 </v>
      </c>
      <c r="H1556" s="10">
        <f t="shared" si="146"/>
        <v>95</v>
      </c>
      <c r="J1556" t="s">
        <v>6050</v>
      </c>
      <c r="K1556" t="s">
        <v>640</v>
      </c>
      <c r="L1556" t="s">
        <v>6051</v>
      </c>
      <c r="M1556" s="8">
        <v>100</v>
      </c>
      <c r="N1556" s="12">
        <f t="shared" si="150"/>
        <v>5</v>
      </c>
      <c r="O1556" t="str">
        <f t="shared" si="148"/>
        <v xml:space="preserve">2024/01 </v>
      </c>
      <c r="P1556">
        <f t="shared" si="149"/>
        <v>100</v>
      </c>
      <c r="Q1556" t="e">
        <f>VLOOKUP(J1556,'구매현황_2301-2603'!$E$2:$I$1312,5,0)</f>
        <v>#N/A</v>
      </c>
      <c r="R1556" t="e">
        <f>VLOOKUP(Q1556,리드타임!$B$3:$D$10,3,0)</f>
        <v>#N/A</v>
      </c>
      <c r="S1556">
        <f t="shared" si="151"/>
        <v>22.5</v>
      </c>
    </row>
    <row r="1557" spans="1:19" ht="15.75">
      <c r="A1557" s="10">
        <v>1556</v>
      </c>
      <c r="B1557" s="3" t="s">
        <v>13</v>
      </c>
      <c r="C1557" s="2" t="s">
        <v>2519</v>
      </c>
      <c r="D1557" s="2" t="s">
        <v>294</v>
      </c>
      <c r="E1557" s="2" t="s">
        <v>2520</v>
      </c>
      <c r="F1557" s="4">
        <v>15</v>
      </c>
      <c r="G1557" s="10" t="str">
        <f t="shared" si="147"/>
        <v xml:space="preserve">2024/01 </v>
      </c>
      <c r="H1557" s="10">
        <f t="shared" si="146"/>
        <v>100</v>
      </c>
      <c r="J1557" t="s">
        <v>6052</v>
      </c>
      <c r="K1557" t="s">
        <v>647</v>
      </c>
      <c r="L1557" t="s">
        <v>6053</v>
      </c>
      <c r="M1557" s="8">
        <v>100</v>
      </c>
      <c r="N1557" s="12">
        <f t="shared" si="150"/>
        <v>5</v>
      </c>
      <c r="O1557" t="str">
        <f t="shared" si="148"/>
        <v xml:space="preserve">2024/01 </v>
      </c>
      <c r="P1557">
        <f t="shared" si="149"/>
        <v>100</v>
      </c>
      <c r="Q1557" t="e">
        <f>VLOOKUP(J1557,'구매현황_2301-2603'!$E$2:$I$1312,5,0)</f>
        <v>#N/A</v>
      </c>
      <c r="R1557" t="e">
        <f>VLOOKUP(Q1557,리드타임!$B$3:$D$10,3,0)</f>
        <v>#N/A</v>
      </c>
      <c r="S1557">
        <f t="shared" si="151"/>
        <v>22.5</v>
      </c>
    </row>
    <row r="1558" spans="1:19" ht="15.75">
      <c r="A1558" s="10">
        <v>1557</v>
      </c>
      <c r="B1558" s="3" t="s">
        <v>13</v>
      </c>
      <c r="C1558" s="2" t="s">
        <v>2523</v>
      </c>
      <c r="D1558" s="2" t="s">
        <v>294</v>
      </c>
      <c r="E1558" s="2" t="s">
        <v>2524</v>
      </c>
      <c r="F1558" s="4">
        <v>84</v>
      </c>
      <c r="G1558" s="10" t="str">
        <f t="shared" si="147"/>
        <v xml:space="preserve">2024/02 </v>
      </c>
      <c r="H1558" s="10">
        <f t="shared" si="146"/>
        <v>180</v>
      </c>
      <c r="J1558" t="s">
        <v>6054</v>
      </c>
      <c r="K1558" t="s">
        <v>662</v>
      </c>
      <c r="L1558" t="s">
        <v>6055</v>
      </c>
      <c r="M1558" s="8">
        <v>50</v>
      </c>
      <c r="N1558" s="12">
        <f t="shared" si="150"/>
        <v>2.5</v>
      </c>
      <c r="O1558" t="str">
        <f t="shared" si="148"/>
        <v xml:space="preserve">2024/01 </v>
      </c>
      <c r="P1558">
        <f t="shared" si="149"/>
        <v>50</v>
      </c>
      <c r="Q1558" t="e">
        <f>VLOOKUP(J1558,'구매현황_2301-2603'!$E$2:$I$1312,5,0)</f>
        <v>#N/A</v>
      </c>
      <c r="R1558" t="e">
        <f>VLOOKUP(Q1558,리드타임!$B$3:$D$10,3,0)</f>
        <v>#N/A</v>
      </c>
      <c r="S1558">
        <f t="shared" si="151"/>
        <v>11.25</v>
      </c>
    </row>
    <row r="1559" spans="1:19" ht="15.75">
      <c r="A1559" s="10">
        <v>1558</v>
      </c>
      <c r="B1559" s="3" t="s">
        <v>13</v>
      </c>
      <c r="C1559" s="2" t="s">
        <v>2528</v>
      </c>
      <c r="D1559" s="2" t="s">
        <v>294</v>
      </c>
      <c r="E1559" s="2" t="s">
        <v>2529</v>
      </c>
      <c r="F1559" s="4">
        <v>150</v>
      </c>
      <c r="G1559" s="10" t="str">
        <f t="shared" si="147"/>
        <v xml:space="preserve">2024/12 </v>
      </c>
      <c r="H1559" s="10">
        <f t="shared" si="146"/>
        <v>675</v>
      </c>
      <c r="J1559" t="s">
        <v>6064</v>
      </c>
      <c r="K1559" t="s">
        <v>6065</v>
      </c>
      <c r="L1559" t="s">
        <v>1756</v>
      </c>
      <c r="M1559" s="8">
        <v>1</v>
      </c>
      <c r="N1559" s="12">
        <f t="shared" si="150"/>
        <v>0.05</v>
      </c>
      <c r="O1559" t="str">
        <f t="shared" si="148"/>
        <v xml:space="preserve">2024/01 </v>
      </c>
      <c r="P1559">
        <f t="shared" si="149"/>
        <v>1</v>
      </c>
      <c r="Q1559" t="e">
        <f>VLOOKUP(J1559,'구매현황_2301-2603'!$E$2:$I$1312,5,0)</f>
        <v>#N/A</v>
      </c>
      <c r="R1559" t="e">
        <f>VLOOKUP(Q1559,리드타임!$B$3:$D$10,3,0)</f>
        <v>#N/A</v>
      </c>
      <c r="S1559">
        <f t="shared" si="151"/>
        <v>0.22500000000000001</v>
      </c>
    </row>
    <row r="1560" spans="1:19" ht="15.75">
      <c r="A1560" s="10">
        <v>1559</v>
      </c>
      <c r="B1560" s="3" t="s">
        <v>13</v>
      </c>
      <c r="C1560" s="2" t="s">
        <v>2534</v>
      </c>
      <c r="D1560" s="2" t="s">
        <v>299</v>
      </c>
      <c r="E1560" s="2" t="s">
        <v>2535</v>
      </c>
      <c r="F1560" s="4">
        <v>210</v>
      </c>
      <c r="G1560" s="10" t="str">
        <f t="shared" si="147"/>
        <v xml:space="preserve">2025/02 </v>
      </c>
      <c r="H1560" s="10">
        <f t="shared" si="146"/>
        <v>453</v>
      </c>
      <c r="J1560" t="s">
        <v>6077</v>
      </c>
      <c r="K1560" t="s">
        <v>3768</v>
      </c>
      <c r="L1560" t="s">
        <v>6078</v>
      </c>
      <c r="M1560" s="8">
        <v>2</v>
      </c>
      <c r="N1560" s="12">
        <f t="shared" si="150"/>
        <v>0.1</v>
      </c>
      <c r="O1560" t="str">
        <f t="shared" si="148"/>
        <v xml:space="preserve">2024/01 </v>
      </c>
      <c r="P1560">
        <f t="shared" si="149"/>
        <v>2</v>
      </c>
      <c r="Q1560" t="e">
        <f>VLOOKUP(J1560,'구매현황_2301-2603'!$E$2:$I$1312,5,0)</f>
        <v>#N/A</v>
      </c>
      <c r="R1560" t="e">
        <f>VLOOKUP(Q1560,리드타임!$B$3:$D$10,3,0)</f>
        <v>#N/A</v>
      </c>
      <c r="S1560">
        <f t="shared" si="151"/>
        <v>0.45</v>
      </c>
    </row>
    <row r="1561" spans="1:19" ht="15.75">
      <c r="A1561" s="10">
        <v>1560</v>
      </c>
      <c r="B1561" s="3" t="s">
        <v>13</v>
      </c>
      <c r="C1561" s="2" t="s">
        <v>2538</v>
      </c>
      <c r="D1561" s="2" t="s">
        <v>299</v>
      </c>
      <c r="E1561" s="2" t="s">
        <v>2539</v>
      </c>
      <c r="F1561" s="4">
        <v>195</v>
      </c>
      <c r="G1561" s="10" t="str">
        <f t="shared" si="147"/>
        <v xml:space="preserve">2024/08 </v>
      </c>
      <c r="H1561" s="10">
        <f t="shared" si="146"/>
        <v>560</v>
      </c>
      <c r="J1561" t="s">
        <v>6093</v>
      </c>
      <c r="K1561" t="s">
        <v>2642</v>
      </c>
      <c r="L1561" t="s">
        <v>6094</v>
      </c>
      <c r="M1561" s="8">
        <v>33</v>
      </c>
      <c r="N1561" s="12">
        <f t="shared" si="150"/>
        <v>1.65</v>
      </c>
      <c r="O1561" t="str">
        <f t="shared" si="148"/>
        <v xml:space="preserve">2024/01 </v>
      </c>
      <c r="P1561">
        <f t="shared" si="149"/>
        <v>30</v>
      </c>
      <c r="Q1561" t="e">
        <f>VLOOKUP(J1561,'구매현황_2301-2603'!$E$2:$I$1312,5,0)</f>
        <v>#N/A</v>
      </c>
      <c r="R1561" t="e">
        <f>VLOOKUP(Q1561,리드타임!$B$3:$D$10,3,0)</f>
        <v>#N/A</v>
      </c>
      <c r="S1561">
        <f t="shared" si="151"/>
        <v>7.4249999999999989</v>
      </c>
    </row>
    <row r="1562" spans="1:19" ht="15.75">
      <c r="A1562" s="10">
        <v>1561</v>
      </c>
      <c r="B1562" s="3" t="s">
        <v>13</v>
      </c>
      <c r="C1562" s="2" t="s">
        <v>2540</v>
      </c>
      <c r="D1562" s="2" t="s">
        <v>299</v>
      </c>
      <c r="E1562" s="2" t="s">
        <v>2541</v>
      </c>
      <c r="F1562" s="4">
        <v>7</v>
      </c>
      <c r="G1562" s="10" t="str">
        <f t="shared" si="147"/>
        <v xml:space="preserve">2024/01 </v>
      </c>
      <c r="H1562" s="10">
        <f t="shared" si="146"/>
        <v>7</v>
      </c>
      <c r="J1562" t="s">
        <v>6100</v>
      </c>
      <c r="K1562" t="s">
        <v>1415</v>
      </c>
      <c r="L1562" t="s">
        <v>6101</v>
      </c>
      <c r="M1562" s="8"/>
      <c r="N1562" s="12">
        <f t="shared" si="150"/>
        <v>0</v>
      </c>
      <c r="O1562" t="e">
        <f t="shared" si="148"/>
        <v>#N/A</v>
      </c>
      <c r="P1562">
        <f t="shared" si="149"/>
        <v>0</v>
      </c>
      <c r="Q1562" t="e">
        <f>VLOOKUP(J1562,'구매현황_2301-2603'!$E$2:$I$1312,5,0)</f>
        <v>#N/A</v>
      </c>
      <c r="R1562" t="e">
        <f>VLOOKUP(Q1562,리드타임!$B$3:$D$10,3,0)</f>
        <v>#N/A</v>
      </c>
      <c r="S1562">
        <f t="shared" si="151"/>
        <v>0</v>
      </c>
    </row>
    <row r="1563" spans="1:19" ht="15.75">
      <c r="A1563" s="10">
        <v>1562</v>
      </c>
      <c r="B1563" s="3" t="s">
        <v>13</v>
      </c>
      <c r="C1563" s="2" t="s">
        <v>2542</v>
      </c>
      <c r="D1563" s="2" t="s">
        <v>299</v>
      </c>
      <c r="E1563" s="2" t="s">
        <v>2543</v>
      </c>
      <c r="F1563" s="4">
        <v>45</v>
      </c>
      <c r="G1563" s="10" t="str">
        <f t="shared" si="147"/>
        <v xml:space="preserve">2026/03 </v>
      </c>
      <c r="H1563" s="10">
        <f t="shared" si="146"/>
        <v>414</v>
      </c>
      <c r="J1563" t="s">
        <v>6105</v>
      </c>
      <c r="K1563" t="s">
        <v>1424</v>
      </c>
      <c r="L1563" t="s">
        <v>6106</v>
      </c>
      <c r="M1563" s="8">
        <v>10</v>
      </c>
      <c r="N1563" s="12">
        <f t="shared" si="150"/>
        <v>0.5</v>
      </c>
      <c r="O1563" t="str">
        <f t="shared" si="148"/>
        <v xml:space="preserve">2024/01 </v>
      </c>
      <c r="P1563">
        <f t="shared" si="149"/>
        <v>10</v>
      </c>
      <c r="Q1563" t="e">
        <f>VLOOKUP(J1563,'구매현황_2301-2603'!$E$2:$I$1312,5,0)</f>
        <v>#N/A</v>
      </c>
      <c r="R1563" t="e">
        <f>VLOOKUP(Q1563,리드타임!$B$3:$D$10,3,0)</f>
        <v>#N/A</v>
      </c>
      <c r="S1563">
        <f t="shared" si="151"/>
        <v>2.25</v>
      </c>
    </row>
    <row r="1564" spans="1:19" ht="15.75">
      <c r="A1564" s="10">
        <v>1563</v>
      </c>
      <c r="B1564" s="3" t="s">
        <v>13</v>
      </c>
      <c r="C1564" s="2" t="s">
        <v>2544</v>
      </c>
      <c r="D1564" s="2" t="s">
        <v>299</v>
      </c>
      <c r="E1564" s="2" t="s">
        <v>2545</v>
      </c>
      <c r="F1564" s="4">
        <v>8</v>
      </c>
      <c r="G1564" s="10" t="str">
        <f t="shared" si="147"/>
        <v xml:space="preserve">2024/03 </v>
      </c>
      <c r="H1564" s="10">
        <f t="shared" si="146"/>
        <v>151</v>
      </c>
      <c r="J1564" t="s">
        <v>6121</v>
      </c>
      <c r="K1564" t="s">
        <v>2827</v>
      </c>
      <c r="L1564" t="s">
        <v>5881</v>
      </c>
      <c r="M1564" s="8">
        <v>8</v>
      </c>
      <c r="N1564" s="12">
        <f t="shared" si="150"/>
        <v>0.4</v>
      </c>
      <c r="O1564" t="str">
        <f t="shared" si="148"/>
        <v xml:space="preserve">2024/01 </v>
      </c>
      <c r="P1564">
        <f t="shared" si="149"/>
        <v>8</v>
      </c>
      <c r="Q1564" t="e">
        <f>VLOOKUP(J1564,'구매현황_2301-2603'!$E$2:$I$1312,5,0)</f>
        <v>#N/A</v>
      </c>
      <c r="R1564" t="e">
        <f>VLOOKUP(Q1564,리드타임!$B$3:$D$10,3,0)</f>
        <v>#N/A</v>
      </c>
      <c r="S1564">
        <f t="shared" si="151"/>
        <v>1.8</v>
      </c>
    </row>
    <row r="1565" spans="1:19" ht="15.75">
      <c r="A1565" s="10">
        <v>1564</v>
      </c>
      <c r="B1565" s="3" t="s">
        <v>13</v>
      </c>
      <c r="C1565" s="2" t="s">
        <v>2546</v>
      </c>
      <c r="D1565" s="2" t="s">
        <v>299</v>
      </c>
      <c r="E1565" s="2" t="s">
        <v>2547</v>
      </c>
      <c r="F1565" s="4">
        <v>55</v>
      </c>
      <c r="G1565" s="10" t="str">
        <f t="shared" si="147"/>
        <v xml:space="preserve">2024/01 </v>
      </c>
      <c r="H1565" s="10">
        <f t="shared" si="146"/>
        <v>150</v>
      </c>
      <c r="J1565" t="s">
        <v>6122</v>
      </c>
      <c r="K1565" t="s">
        <v>3900</v>
      </c>
      <c r="L1565" t="s">
        <v>2659</v>
      </c>
      <c r="M1565" s="8">
        <v>5</v>
      </c>
      <c r="N1565" s="12">
        <f t="shared" si="150"/>
        <v>0.25</v>
      </c>
      <c r="O1565" t="str">
        <f t="shared" si="148"/>
        <v xml:space="preserve">2024/01 </v>
      </c>
      <c r="P1565">
        <f t="shared" si="149"/>
        <v>5</v>
      </c>
      <c r="Q1565" t="e">
        <f>VLOOKUP(J1565,'구매현황_2301-2603'!$E$2:$I$1312,5,0)</f>
        <v>#N/A</v>
      </c>
      <c r="R1565" t="e">
        <f>VLOOKUP(Q1565,리드타임!$B$3:$D$10,3,0)</f>
        <v>#N/A</v>
      </c>
      <c r="S1565">
        <f t="shared" si="151"/>
        <v>1.125</v>
      </c>
    </row>
    <row r="1566" spans="1:19" ht="15.75">
      <c r="A1566" s="10">
        <v>1565</v>
      </c>
      <c r="B1566" s="3" t="s">
        <v>13</v>
      </c>
      <c r="C1566" s="2" t="s">
        <v>2548</v>
      </c>
      <c r="D1566" s="2" t="s">
        <v>299</v>
      </c>
      <c r="E1566" s="2" t="s">
        <v>2549</v>
      </c>
      <c r="F1566" s="4">
        <v>50</v>
      </c>
      <c r="G1566" s="10" t="str">
        <f t="shared" si="147"/>
        <v xml:space="preserve">2024/01 </v>
      </c>
      <c r="H1566" s="10">
        <f t="shared" si="146"/>
        <v>70</v>
      </c>
      <c r="J1566" t="s">
        <v>4988</v>
      </c>
      <c r="K1566" t="s">
        <v>4985</v>
      </c>
      <c r="L1566" t="s">
        <v>5261</v>
      </c>
      <c r="M1566" s="8">
        <v>20000</v>
      </c>
      <c r="N1566" s="12">
        <f t="shared" si="150"/>
        <v>1000</v>
      </c>
      <c r="O1566" t="str">
        <f t="shared" si="148"/>
        <v xml:space="preserve">2026/03 </v>
      </c>
      <c r="P1566">
        <f t="shared" si="149"/>
        <v>20000</v>
      </c>
      <c r="Q1566" t="str">
        <f>VLOOKUP(J1566,'구매현황_2301-2603'!$E$2:$I$1312,5,0)</f>
        <v>Huizhou Fibercan Industrial Co.,Ltd</v>
      </c>
      <c r="R1566">
        <f>VLOOKUP(Q1566,리드타임!$B$3:$D$10,3,0)</f>
        <v>40</v>
      </c>
      <c r="S1566">
        <f t="shared" si="151"/>
        <v>2000</v>
      </c>
    </row>
    <row r="1567" spans="1:19" ht="15.75">
      <c r="A1567" s="10">
        <v>1566</v>
      </c>
      <c r="B1567" s="3" t="s">
        <v>13</v>
      </c>
      <c r="C1567" s="2" t="s">
        <v>2550</v>
      </c>
      <c r="D1567" s="2" t="s">
        <v>299</v>
      </c>
      <c r="E1567" s="2" t="s">
        <v>2551</v>
      </c>
      <c r="F1567" s="4">
        <v>70</v>
      </c>
      <c r="G1567" s="10" t="str">
        <f t="shared" si="147"/>
        <v xml:space="preserve">2024/07 </v>
      </c>
      <c r="H1567" s="10">
        <f t="shared" si="146"/>
        <v>260</v>
      </c>
      <c r="J1567" t="s">
        <v>6804</v>
      </c>
      <c r="K1567" t="s">
        <v>147</v>
      </c>
      <c r="L1567" t="s">
        <v>6805</v>
      </c>
      <c r="M1567" s="8"/>
      <c r="N1567" s="12">
        <f t="shared" si="150"/>
        <v>0</v>
      </c>
      <c r="O1567" t="e">
        <f t="shared" si="148"/>
        <v>#N/A</v>
      </c>
      <c r="P1567">
        <f t="shared" si="149"/>
        <v>0</v>
      </c>
      <c r="Q1567" t="e">
        <f>VLOOKUP(J1567,'구매현황_2301-2603'!$E$2:$I$1312,5,0)</f>
        <v>#N/A</v>
      </c>
      <c r="R1567" t="e">
        <f>VLOOKUP(Q1567,리드타임!$B$3:$D$10,3,0)</f>
        <v>#N/A</v>
      </c>
      <c r="S1567">
        <f t="shared" si="151"/>
        <v>0</v>
      </c>
    </row>
    <row r="1568" spans="1:19" ht="15.75">
      <c r="A1568" s="10">
        <v>1567</v>
      </c>
      <c r="B1568" s="3" t="s">
        <v>13</v>
      </c>
      <c r="C1568" s="2" t="s">
        <v>2556</v>
      </c>
      <c r="D1568" s="2" t="s">
        <v>299</v>
      </c>
      <c r="E1568" s="2" t="s">
        <v>2557</v>
      </c>
      <c r="F1568" s="4">
        <v>20</v>
      </c>
      <c r="G1568" s="10" t="str">
        <f t="shared" si="147"/>
        <v xml:space="preserve">2024/01 </v>
      </c>
      <c r="H1568" s="10">
        <f t="shared" si="146"/>
        <v>80</v>
      </c>
      <c r="J1568" t="s">
        <v>6784</v>
      </c>
      <c r="K1568" t="s">
        <v>147</v>
      </c>
      <c r="L1568" t="s">
        <v>6785</v>
      </c>
      <c r="M1568" s="8">
        <v>50</v>
      </c>
      <c r="N1568" s="12">
        <f t="shared" si="150"/>
        <v>2.5</v>
      </c>
      <c r="O1568" t="str">
        <f t="shared" si="148"/>
        <v xml:space="preserve">2024/01 </v>
      </c>
      <c r="P1568">
        <f t="shared" si="149"/>
        <v>50</v>
      </c>
      <c r="Q1568" t="e">
        <f>VLOOKUP(J1568,'구매현황_2301-2603'!$E$2:$I$1312,5,0)</f>
        <v>#N/A</v>
      </c>
      <c r="R1568" t="e">
        <f>VLOOKUP(Q1568,리드타임!$B$3:$D$10,3,0)</f>
        <v>#N/A</v>
      </c>
      <c r="S1568">
        <f t="shared" si="151"/>
        <v>11.25</v>
      </c>
    </row>
    <row r="1569" spans="1:19" ht="15.75">
      <c r="A1569" s="10">
        <v>1568</v>
      </c>
      <c r="B1569" s="3" t="s">
        <v>13</v>
      </c>
      <c r="C1569" s="2" t="s">
        <v>2562</v>
      </c>
      <c r="D1569" s="2" t="s">
        <v>299</v>
      </c>
      <c r="E1569" s="2" t="s">
        <v>2563</v>
      </c>
      <c r="F1569" s="4">
        <v>30</v>
      </c>
      <c r="G1569" s="10" t="str">
        <f t="shared" si="147"/>
        <v xml:space="preserve">2024/01 </v>
      </c>
      <c r="H1569" s="10">
        <f t="shared" si="146"/>
        <v>100</v>
      </c>
      <c r="J1569" t="s">
        <v>6781</v>
      </c>
      <c r="K1569" t="s">
        <v>310</v>
      </c>
      <c r="L1569" t="s">
        <v>6787</v>
      </c>
      <c r="M1569" s="8">
        <v>5</v>
      </c>
      <c r="N1569" s="12">
        <f t="shared" si="150"/>
        <v>0.25</v>
      </c>
      <c r="O1569" t="str">
        <f t="shared" si="148"/>
        <v xml:space="preserve">2024/01 </v>
      </c>
      <c r="P1569">
        <f t="shared" si="149"/>
        <v>5</v>
      </c>
      <c r="Q1569" t="e">
        <f>VLOOKUP(J1569,'구매현황_2301-2603'!$E$2:$I$1312,5,0)</f>
        <v>#N/A</v>
      </c>
      <c r="R1569" t="e">
        <f>VLOOKUP(Q1569,리드타임!$B$3:$D$10,3,0)</f>
        <v>#N/A</v>
      </c>
      <c r="S1569">
        <f t="shared" si="151"/>
        <v>1.125</v>
      </c>
    </row>
    <row r="1570" spans="1:19" ht="15.75">
      <c r="A1570" s="10">
        <v>1569</v>
      </c>
      <c r="B1570" s="3" t="s">
        <v>13</v>
      </c>
      <c r="C1570" s="2" t="s">
        <v>2566</v>
      </c>
      <c r="D1570" s="2" t="s">
        <v>307</v>
      </c>
      <c r="E1570" s="2" t="s">
        <v>2567</v>
      </c>
      <c r="F1570" s="4">
        <v>5</v>
      </c>
      <c r="G1570" s="10" t="str">
        <f t="shared" si="147"/>
        <v xml:space="preserve">2024/01 </v>
      </c>
      <c r="H1570" s="10">
        <f t="shared" si="146"/>
        <v>30</v>
      </c>
      <c r="J1570" t="s">
        <v>7017</v>
      </c>
      <c r="K1570" t="s">
        <v>310</v>
      </c>
      <c r="L1570" t="s">
        <v>2506</v>
      </c>
      <c r="M1570" s="8">
        <v>5</v>
      </c>
      <c r="N1570" s="12">
        <f t="shared" si="150"/>
        <v>0.25</v>
      </c>
      <c r="O1570" t="str">
        <f t="shared" si="148"/>
        <v xml:space="preserve">2024/01 </v>
      </c>
      <c r="P1570">
        <f t="shared" si="149"/>
        <v>5</v>
      </c>
      <c r="Q1570" t="e">
        <f>VLOOKUP(J1570,'구매현황_2301-2603'!$E$2:$I$1312,5,0)</f>
        <v>#N/A</v>
      </c>
      <c r="R1570" t="e">
        <f>VLOOKUP(Q1570,리드타임!$B$3:$D$10,3,0)</f>
        <v>#N/A</v>
      </c>
      <c r="S1570">
        <f t="shared" si="151"/>
        <v>1.125</v>
      </c>
    </row>
    <row r="1571" spans="1:19" ht="15.75">
      <c r="A1571" s="10">
        <v>1570</v>
      </c>
      <c r="B1571" s="3" t="s">
        <v>13</v>
      </c>
      <c r="C1571" s="2" t="s">
        <v>2570</v>
      </c>
      <c r="D1571" s="2" t="s">
        <v>307</v>
      </c>
      <c r="E1571" s="2" t="s">
        <v>2571</v>
      </c>
      <c r="F1571" s="4">
        <v>7</v>
      </c>
      <c r="G1571" s="10" t="str">
        <f t="shared" si="147"/>
        <v xml:space="preserve">2024/01 </v>
      </c>
      <c r="H1571" s="10">
        <f t="shared" si="146"/>
        <v>20</v>
      </c>
      <c r="J1571" t="s">
        <v>7018</v>
      </c>
      <c r="K1571" t="s">
        <v>299</v>
      </c>
      <c r="L1571" t="s">
        <v>2506</v>
      </c>
      <c r="M1571" s="8">
        <v>5</v>
      </c>
      <c r="N1571" s="12">
        <f t="shared" si="150"/>
        <v>0.25</v>
      </c>
      <c r="O1571" t="str">
        <f t="shared" si="148"/>
        <v xml:space="preserve">2024/01 </v>
      </c>
      <c r="P1571">
        <f t="shared" si="149"/>
        <v>5</v>
      </c>
      <c r="Q1571" t="e">
        <f>VLOOKUP(J1571,'구매현황_2301-2603'!$E$2:$I$1312,5,0)</f>
        <v>#N/A</v>
      </c>
      <c r="R1571" t="e">
        <f>VLOOKUP(Q1571,리드타임!$B$3:$D$10,3,0)</f>
        <v>#N/A</v>
      </c>
      <c r="S1571">
        <f t="shared" si="151"/>
        <v>1.125</v>
      </c>
    </row>
    <row r="1572" spans="1:19" ht="15.75">
      <c r="A1572" s="10">
        <v>1571</v>
      </c>
      <c r="B1572" s="3" t="s">
        <v>13</v>
      </c>
      <c r="C1572" s="2" t="s">
        <v>2576</v>
      </c>
      <c r="D1572" s="2" t="s">
        <v>310</v>
      </c>
      <c r="E1572" s="2" t="s">
        <v>2577</v>
      </c>
      <c r="F1572" s="4">
        <v>20</v>
      </c>
      <c r="G1572" s="10" t="str">
        <f t="shared" si="147"/>
        <v xml:space="preserve">2024/01 </v>
      </c>
      <c r="H1572" s="10">
        <f t="shared" si="146"/>
        <v>105</v>
      </c>
      <c r="J1572" t="s">
        <v>6780</v>
      </c>
      <c r="K1572" t="s">
        <v>2794</v>
      </c>
      <c r="L1572" t="s">
        <v>7019</v>
      </c>
      <c r="M1572" s="8">
        <v>40</v>
      </c>
      <c r="N1572" s="12">
        <f t="shared" si="150"/>
        <v>2</v>
      </c>
      <c r="O1572" t="str">
        <f t="shared" si="148"/>
        <v xml:space="preserve">2024/01 </v>
      </c>
      <c r="P1572">
        <f t="shared" si="149"/>
        <v>40</v>
      </c>
      <c r="Q1572" t="e">
        <f>VLOOKUP(J1572,'구매현황_2301-2603'!$E$2:$I$1312,5,0)</f>
        <v>#N/A</v>
      </c>
      <c r="R1572" t="e">
        <f>VLOOKUP(Q1572,리드타임!$B$3:$D$10,3,0)</f>
        <v>#N/A</v>
      </c>
      <c r="S1572">
        <f t="shared" si="151"/>
        <v>9</v>
      </c>
    </row>
    <row r="1573" spans="1:19" ht="15.75">
      <c r="A1573" s="10">
        <v>1572</v>
      </c>
      <c r="B1573" s="3" t="s">
        <v>13</v>
      </c>
      <c r="C1573" s="2" t="s">
        <v>2578</v>
      </c>
      <c r="D1573" s="2" t="s">
        <v>310</v>
      </c>
      <c r="E1573" s="2" t="s">
        <v>2579</v>
      </c>
      <c r="F1573" s="4">
        <v>110</v>
      </c>
      <c r="G1573" s="10" t="str">
        <f t="shared" si="147"/>
        <v xml:space="preserve">2024/04 </v>
      </c>
      <c r="H1573" s="10">
        <f t="shared" si="146"/>
        <v>225</v>
      </c>
      <c r="J1573" t="s">
        <v>2936</v>
      </c>
      <c r="M1573" s="8">
        <v>1229757</v>
      </c>
    </row>
    <row r="1574" spans="1:19" ht="15.75">
      <c r="A1574" s="10">
        <v>1573</v>
      </c>
      <c r="B1574" s="3" t="s">
        <v>13</v>
      </c>
      <c r="C1574" s="2" t="s">
        <v>2584</v>
      </c>
      <c r="D1574" s="2" t="s">
        <v>310</v>
      </c>
      <c r="E1574" s="2" t="s">
        <v>2585</v>
      </c>
      <c r="F1574" s="4">
        <v>20</v>
      </c>
      <c r="G1574" s="10" t="str">
        <f t="shared" si="147"/>
        <v xml:space="preserve">2024/01 </v>
      </c>
      <c r="H1574" s="10">
        <f t="shared" si="146"/>
        <v>45</v>
      </c>
    </row>
    <row r="1575" spans="1:19" ht="15.75">
      <c r="A1575" s="10">
        <v>1574</v>
      </c>
      <c r="B1575" s="3" t="s">
        <v>13</v>
      </c>
      <c r="C1575" s="2" t="s">
        <v>2588</v>
      </c>
      <c r="D1575" s="2" t="s">
        <v>312</v>
      </c>
      <c r="E1575" s="2" t="s">
        <v>2589</v>
      </c>
      <c r="F1575" s="4">
        <v>10</v>
      </c>
      <c r="G1575" s="10" t="str">
        <f t="shared" si="147"/>
        <v xml:space="preserve">2024/01 </v>
      </c>
      <c r="H1575" s="10">
        <f t="shared" si="146"/>
        <v>50</v>
      </c>
    </row>
    <row r="1576" spans="1:19" ht="15.75">
      <c r="A1576" s="10">
        <v>1575</v>
      </c>
      <c r="B1576" s="3" t="s">
        <v>13</v>
      </c>
      <c r="C1576" s="2" t="s">
        <v>2590</v>
      </c>
      <c r="D1576" s="2" t="s">
        <v>312</v>
      </c>
      <c r="E1576" s="2" t="s">
        <v>2591</v>
      </c>
      <c r="F1576" s="4">
        <v>10</v>
      </c>
      <c r="G1576" s="10" t="str">
        <f t="shared" si="147"/>
        <v xml:space="preserve">2024/03 </v>
      </c>
      <c r="H1576" s="10">
        <f t="shared" si="146"/>
        <v>132</v>
      </c>
    </row>
    <row r="1577" spans="1:19" ht="15.75">
      <c r="A1577" s="10">
        <v>1576</v>
      </c>
      <c r="B1577" s="3" t="s">
        <v>13</v>
      </c>
      <c r="C1577" s="2" t="s">
        <v>2604</v>
      </c>
      <c r="D1577" s="2" t="s">
        <v>314</v>
      </c>
      <c r="E1577" s="2" t="s">
        <v>2605</v>
      </c>
      <c r="F1577" s="4">
        <v>110</v>
      </c>
      <c r="G1577" s="10" t="str">
        <f t="shared" si="147"/>
        <v xml:space="preserve">2024/07 </v>
      </c>
      <c r="H1577" s="10">
        <f t="shared" si="146"/>
        <v>360</v>
      </c>
    </row>
    <row r="1578" spans="1:19" ht="15.75">
      <c r="A1578" s="10">
        <v>1577</v>
      </c>
      <c r="B1578" s="3" t="s">
        <v>13</v>
      </c>
      <c r="C1578" s="2" t="s">
        <v>2606</v>
      </c>
      <c r="D1578" s="2" t="s">
        <v>314</v>
      </c>
      <c r="E1578" s="2" t="s">
        <v>2607</v>
      </c>
      <c r="F1578" s="4">
        <v>30</v>
      </c>
      <c r="G1578" s="10" t="str">
        <f t="shared" si="147"/>
        <v xml:space="preserve">2024/05 </v>
      </c>
      <c r="H1578" s="10">
        <f t="shared" si="146"/>
        <v>705</v>
      </c>
    </row>
    <row r="1579" spans="1:19" ht="15.75">
      <c r="A1579" s="10">
        <v>1578</v>
      </c>
      <c r="B1579" s="3" t="s">
        <v>13</v>
      </c>
      <c r="C1579" s="2" t="s">
        <v>2614</v>
      </c>
      <c r="D1579" s="2" t="s">
        <v>318</v>
      </c>
      <c r="E1579" s="2" t="s">
        <v>2615</v>
      </c>
      <c r="F1579" s="4">
        <v>210</v>
      </c>
      <c r="G1579" s="10" t="str">
        <f t="shared" si="147"/>
        <v xml:space="preserve">2024/04 </v>
      </c>
      <c r="H1579" s="10">
        <f t="shared" si="146"/>
        <v>210</v>
      </c>
    </row>
    <row r="1580" spans="1:19" ht="15.75">
      <c r="A1580" s="10">
        <v>1579</v>
      </c>
      <c r="B1580" s="3" t="s">
        <v>13</v>
      </c>
      <c r="C1580" s="2" t="s">
        <v>2616</v>
      </c>
      <c r="D1580" s="2" t="s">
        <v>318</v>
      </c>
      <c r="E1580" s="2" t="s">
        <v>2617</v>
      </c>
      <c r="F1580" s="4">
        <v>120</v>
      </c>
      <c r="G1580" s="10" t="str">
        <f t="shared" si="147"/>
        <v xml:space="preserve">2024/01 </v>
      </c>
      <c r="H1580" s="10">
        <f t="shared" si="146"/>
        <v>120</v>
      </c>
    </row>
    <row r="1581" spans="1:19" ht="15.75">
      <c r="A1581" s="10">
        <v>1580</v>
      </c>
      <c r="B1581" s="3" t="s">
        <v>13</v>
      </c>
      <c r="C1581" s="2" t="s">
        <v>2618</v>
      </c>
      <c r="D1581" s="2" t="s">
        <v>318</v>
      </c>
      <c r="E1581" s="2" t="s">
        <v>2619</v>
      </c>
      <c r="F1581" s="4">
        <v>20</v>
      </c>
      <c r="G1581" s="10" t="str">
        <f t="shared" si="147"/>
        <v xml:space="preserve">2025/03 </v>
      </c>
      <c r="H1581" s="10">
        <f t="shared" si="146"/>
        <v>410</v>
      </c>
    </row>
    <row r="1582" spans="1:19" ht="15.75">
      <c r="A1582" s="10">
        <v>1581</v>
      </c>
      <c r="B1582" s="3" t="s">
        <v>13</v>
      </c>
      <c r="C1582" s="2" t="s">
        <v>2624</v>
      </c>
      <c r="D1582" s="2" t="s">
        <v>318</v>
      </c>
      <c r="E1582" s="2" t="s">
        <v>2625</v>
      </c>
      <c r="F1582" s="4">
        <v>110</v>
      </c>
      <c r="G1582" s="10" t="str">
        <f t="shared" si="147"/>
        <v xml:space="preserve">2024/01 </v>
      </c>
      <c r="H1582" s="10">
        <f t="shared" si="146"/>
        <v>130</v>
      </c>
    </row>
    <row r="1583" spans="1:19" ht="15.75">
      <c r="A1583" s="10">
        <v>1582</v>
      </c>
      <c r="B1583" s="3" t="s">
        <v>13</v>
      </c>
      <c r="C1583" s="2" t="s">
        <v>2628</v>
      </c>
      <c r="D1583" s="2" t="s">
        <v>318</v>
      </c>
      <c r="E1583" s="2" t="s">
        <v>2629</v>
      </c>
      <c r="F1583" s="4">
        <v>230</v>
      </c>
      <c r="G1583" s="10" t="str">
        <f t="shared" si="147"/>
        <v xml:space="preserve">2024/08 </v>
      </c>
      <c r="H1583" s="10">
        <f t="shared" si="146"/>
        <v>600</v>
      </c>
    </row>
    <row r="1584" spans="1:19" ht="15.75">
      <c r="A1584" s="10">
        <v>1583</v>
      </c>
      <c r="B1584" s="3" t="s">
        <v>13</v>
      </c>
      <c r="C1584" s="2" t="s">
        <v>2632</v>
      </c>
      <c r="D1584" s="2" t="s">
        <v>318</v>
      </c>
      <c r="E1584" s="2" t="s">
        <v>2633</v>
      </c>
      <c r="F1584" s="4">
        <v>184</v>
      </c>
      <c r="G1584" s="10" t="str">
        <f t="shared" si="147"/>
        <v xml:space="preserve">2024/06 </v>
      </c>
      <c r="H1584" s="10">
        <f t="shared" si="146"/>
        <v>184</v>
      </c>
    </row>
    <row r="1585" spans="1:8" ht="15.75">
      <c r="A1585" s="10">
        <v>1584</v>
      </c>
      <c r="B1585" s="3" t="s">
        <v>13</v>
      </c>
      <c r="C1585" s="2" t="s">
        <v>2634</v>
      </c>
      <c r="D1585" s="2" t="s">
        <v>318</v>
      </c>
      <c r="E1585" s="2" t="s">
        <v>2635</v>
      </c>
      <c r="F1585" s="4">
        <v>20</v>
      </c>
      <c r="G1585" s="10" t="str">
        <f t="shared" si="147"/>
        <v xml:space="preserve">2024/01 </v>
      </c>
      <c r="H1585" s="10">
        <f t="shared" si="146"/>
        <v>90</v>
      </c>
    </row>
    <row r="1586" spans="1:8" ht="15.75">
      <c r="A1586" s="10">
        <v>1585</v>
      </c>
      <c r="B1586" s="3" t="s">
        <v>13</v>
      </c>
      <c r="C1586" s="2" t="s">
        <v>2636</v>
      </c>
      <c r="D1586" s="2" t="s">
        <v>2312</v>
      </c>
      <c r="E1586" s="2" t="s">
        <v>2637</v>
      </c>
      <c r="F1586" s="4">
        <v>143</v>
      </c>
      <c r="G1586" s="10" t="str">
        <f t="shared" si="147"/>
        <v xml:space="preserve">2024/06 </v>
      </c>
      <c r="H1586" s="10">
        <f t="shared" si="146"/>
        <v>143</v>
      </c>
    </row>
    <row r="1587" spans="1:8" ht="15.75">
      <c r="A1587" s="10">
        <v>1586</v>
      </c>
      <c r="B1587" s="3" t="s">
        <v>13</v>
      </c>
      <c r="C1587" s="2" t="s">
        <v>2638</v>
      </c>
      <c r="D1587" s="2" t="s">
        <v>2312</v>
      </c>
      <c r="E1587" s="2" t="s">
        <v>2639</v>
      </c>
      <c r="F1587" s="4">
        <v>152</v>
      </c>
      <c r="G1587" s="10" t="str">
        <f t="shared" si="147"/>
        <v xml:space="preserve">2024/04 </v>
      </c>
      <c r="H1587" s="10">
        <f t="shared" si="146"/>
        <v>152</v>
      </c>
    </row>
    <row r="1588" spans="1:8" ht="15.75">
      <c r="A1588" s="10">
        <v>1587</v>
      </c>
      <c r="B1588" s="3" t="s">
        <v>13</v>
      </c>
      <c r="C1588" s="2" t="s">
        <v>2640</v>
      </c>
      <c r="D1588" s="2" t="s">
        <v>2312</v>
      </c>
      <c r="E1588" s="2" t="s">
        <v>2641</v>
      </c>
      <c r="F1588" s="4">
        <v>2</v>
      </c>
      <c r="G1588" s="10" t="str">
        <f t="shared" si="147"/>
        <v xml:space="preserve">2024/01 </v>
      </c>
      <c r="H1588" s="10">
        <f t="shared" si="146"/>
        <v>100</v>
      </c>
    </row>
    <row r="1589" spans="1:8" ht="15.75">
      <c r="A1589" s="10">
        <v>1588</v>
      </c>
      <c r="B1589" s="3" t="s">
        <v>13</v>
      </c>
      <c r="C1589" s="2" t="s">
        <v>2645</v>
      </c>
      <c r="D1589" s="2" t="s">
        <v>2642</v>
      </c>
      <c r="E1589" s="2" t="s">
        <v>2646</v>
      </c>
      <c r="F1589" s="4">
        <v>5</v>
      </c>
      <c r="G1589" s="10" t="str">
        <f t="shared" si="147"/>
        <v xml:space="preserve">2024/01 </v>
      </c>
      <c r="H1589" s="10">
        <f t="shared" si="146"/>
        <v>50</v>
      </c>
    </row>
    <row r="1590" spans="1:8" ht="15.75">
      <c r="A1590" s="10">
        <v>1589</v>
      </c>
      <c r="B1590" s="3" t="s">
        <v>13</v>
      </c>
      <c r="C1590" s="2" t="s">
        <v>2647</v>
      </c>
      <c r="D1590" s="2" t="s">
        <v>2642</v>
      </c>
      <c r="E1590" s="2" t="s">
        <v>2648</v>
      </c>
      <c r="F1590" s="4">
        <v>2</v>
      </c>
      <c r="G1590" s="10" t="str">
        <f t="shared" si="147"/>
        <v xml:space="preserve">2024/01 </v>
      </c>
      <c r="H1590" s="10">
        <f t="shared" si="146"/>
        <v>55</v>
      </c>
    </row>
    <row r="1591" spans="1:8" ht="15.75">
      <c r="A1591" s="10">
        <v>1590</v>
      </c>
      <c r="B1591" s="3" t="s">
        <v>13</v>
      </c>
      <c r="C1591" s="2" t="s">
        <v>2665</v>
      </c>
      <c r="D1591" s="2" t="s">
        <v>2664</v>
      </c>
      <c r="E1591" s="2" t="s">
        <v>2646</v>
      </c>
      <c r="F1591" s="4">
        <v>15</v>
      </c>
      <c r="G1591" s="10" t="str">
        <f t="shared" si="147"/>
        <v xml:space="preserve">2024/01 </v>
      </c>
      <c r="H1591" s="10">
        <f t="shared" si="146"/>
        <v>15</v>
      </c>
    </row>
    <row r="1592" spans="1:8" ht="15.75">
      <c r="A1592" s="10">
        <v>1591</v>
      </c>
      <c r="B1592" s="3" t="s">
        <v>13</v>
      </c>
      <c r="C1592" s="2" t="s">
        <v>2671</v>
      </c>
      <c r="D1592" s="2" t="s">
        <v>2312</v>
      </c>
      <c r="E1592" s="2" t="s">
        <v>2672</v>
      </c>
      <c r="F1592" s="4">
        <v>52</v>
      </c>
      <c r="G1592" s="10" t="str">
        <f t="shared" si="147"/>
        <v xml:space="preserve">2024/01 </v>
      </c>
      <c r="H1592" s="10">
        <f t="shared" si="146"/>
        <v>120</v>
      </c>
    </row>
    <row r="1593" spans="1:8" ht="15.75">
      <c r="A1593" s="10">
        <v>1592</v>
      </c>
      <c r="B1593" s="3" t="s">
        <v>13</v>
      </c>
      <c r="C1593" s="2" t="s">
        <v>2676</v>
      </c>
      <c r="D1593" s="2" t="s">
        <v>2664</v>
      </c>
      <c r="E1593" s="2" t="s">
        <v>2644</v>
      </c>
      <c r="F1593" s="4">
        <v>10</v>
      </c>
      <c r="G1593" s="10" t="str">
        <f t="shared" si="147"/>
        <v xml:space="preserve">2024/01 </v>
      </c>
      <c r="H1593" s="10">
        <f t="shared" si="146"/>
        <v>10</v>
      </c>
    </row>
    <row r="1594" spans="1:8" ht="15.75">
      <c r="A1594" s="10">
        <v>1593</v>
      </c>
      <c r="B1594" s="3" t="s">
        <v>13</v>
      </c>
      <c r="C1594" s="2" t="s">
        <v>2684</v>
      </c>
      <c r="D1594" s="2" t="s">
        <v>2312</v>
      </c>
      <c r="E1594" s="2" t="s">
        <v>2685</v>
      </c>
      <c r="F1594" s="4">
        <v>20</v>
      </c>
      <c r="G1594" s="10" t="str">
        <f t="shared" si="147"/>
        <v xml:space="preserve">2024/01 </v>
      </c>
      <c r="H1594" s="10">
        <f t="shared" si="146"/>
        <v>200</v>
      </c>
    </row>
    <row r="1595" spans="1:8" ht="15.75">
      <c r="A1595" s="10">
        <v>1594</v>
      </c>
      <c r="B1595" s="3" t="s">
        <v>13</v>
      </c>
      <c r="C1595" s="2" t="s">
        <v>2716</v>
      </c>
      <c r="D1595" s="2" t="s">
        <v>1267</v>
      </c>
      <c r="E1595" s="2" t="s">
        <v>2717</v>
      </c>
      <c r="F1595" s="4">
        <v>24</v>
      </c>
      <c r="G1595" s="10" t="str">
        <f t="shared" si="147"/>
        <v xml:space="preserve">2024/05 </v>
      </c>
      <c r="H1595" s="10">
        <f t="shared" si="146"/>
        <v>63</v>
      </c>
    </row>
    <row r="1596" spans="1:8" ht="15.75">
      <c r="A1596" s="10">
        <v>1595</v>
      </c>
      <c r="B1596" s="3" t="s">
        <v>13</v>
      </c>
      <c r="C1596" s="2" t="s">
        <v>2726</v>
      </c>
      <c r="D1596" s="2" t="s">
        <v>1267</v>
      </c>
      <c r="E1596" s="2" t="s">
        <v>2727</v>
      </c>
      <c r="F1596" s="4">
        <v>13</v>
      </c>
      <c r="G1596" s="10" t="str">
        <f t="shared" si="147"/>
        <v xml:space="preserve">2024/01 </v>
      </c>
      <c r="H1596" s="10">
        <f t="shared" si="146"/>
        <v>21</v>
      </c>
    </row>
    <row r="1597" spans="1:8" ht="15.75">
      <c r="A1597" s="10">
        <v>1596</v>
      </c>
      <c r="B1597" s="3" t="s">
        <v>13</v>
      </c>
      <c r="C1597" s="2" t="s">
        <v>2737</v>
      </c>
      <c r="D1597" s="2" t="s">
        <v>2732</v>
      </c>
      <c r="E1597" s="2" t="s">
        <v>2738</v>
      </c>
      <c r="F1597" s="4">
        <v>11</v>
      </c>
      <c r="G1597" s="10" t="str">
        <f t="shared" si="147"/>
        <v xml:space="preserve">2024/05 </v>
      </c>
      <c r="H1597" s="10">
        <f t="shared" si="146"/>
        <v>214</v>
      </c>
    </row>
    <row r="1598" spans="1:8" ht="15.75">
      <c r="A1598" s="10">
        <v>1597</v>
      </c>
      <c r="B1598" s="3" t="s">
        <v>13</v>
      </c>
      <c r="C1598" s="2" t="s">
        <v>2743</v>
      </c>
      <c r="D1598" s="2" t="s">
        <v>2732</v>
      </c>
      <c r="E1598" s="2" t="s">
        <v>2744</v>
      </c>
      <c r="F1598" s="4">
        <v>22</v>
      </c>
      <c r="G1598" s="10" t="str">
        <f t="shared" si="147"/>
        <v xml:space="preserve">2024/01 </v>
      </c>
      <c r="H1598" s="10">
        <f t="shared" si="146"/>
        <v>60</v>
      </c>
    </row>
    <row r="1599" spans="1:8" ht="15.75">
      <c r="A1599" s="10">
        <v>1598</v>
      </c>
      <c r="B1599" s="3" t="s">
        <v>13</v>
      </c>
      <c r="C1599" s="2" t="s">
        <v>2749</v>
      </c>
      <c r="D1599" s="2" t="s">
        <v>1267</v>
      </c>
      <c r="E1599" s="2" t="s">
        <v>2750</v>
      </c>
      <c r="F1599" s="4">
        <v>60</v>
      </c>
      <c r="G1599" s="10" t="str">
        <f t="shared" si="147"/>
        <v xml:space="preserve">2024/01 </v>
      </c>
      <c r="H1599" s="10">
        <f t="shared" si="146"/>
        <v>100</v>
      </c>
    </row>
    <row r="1600" spans="1:8" ht="15.75">
      <c r="A1600" s="10">
        <v>1599</v>
      </c>
      <c r="B1600" s="3" t="s">
        <v>13</v>
      </c>
      <c r="C1600" s="2" t="s">
        <v>2756</v>
      </c>
      <c r="D1600" s="2" t="s">
        <v>1443</v>
      </c>
      <c r="E1600" s="2" t="s">
        <v>2757</v>
      </c>
      <c r="F1600" s="4">
        <v>10</v>
      </c>
      <c r="G1600" s="10" t="str">
        <f t="shared" si="147"/>
        <v xml:space="preserve">2024/01 </v>
      </c>
      <c r="H1600" s="10">
        <f t="shared" si="146"/>
        <v>30</v>
      </c>
    </row>
    <row r="1601" spans="1:8" ht="15.75">
      <c r="A1601" s="10">
        <v>1600</v>
      </c>
      <c r="B1601" s="3" t="s">
        <v>13</v>
      </c>
      <c r="C1601" s="2" t="s">
        <v>2763</v>
      </c>
      <c r="D1601" s="2" t="s">
        <v>2762</v>
      </c>
      <c r="E1601" s="2" t="s">
        <v>2764</v>
      </c>
      <c r="F1601" s="4"/>
      <c r="G1601" s="10" t="str">
        <f t="shared" si="147"/>
        <v xml:space="preserve">2024/01 </v>
      </c>
      <c r="H1601" s="10">
        <f t="shared" si="146"/>
        <v>30</v>
      </c>
    </row>
    <row r="1602" spans="1:8" ht="15.75">
      <c r="A1602" s="10">
        <v>1601</v>
      </c>
      <c r="B1602" s="3" t="s">
        <v>13</v>
      </c>
      <c r="C1602" s="2" t="s">
        <v>2779</v>
      </c>
      <c r="D1602" s="2" t="s">
        <v>1424</v>
      </c>
      <c r="E1602" s="2" t="s">
        <v>2780</v>
      </c>
      <c r="F1602" s="4">
        <v>10</v>
      </c>
      <c r="G1602" s="10" t="str">
        <f t="shared" si="147"/>
        <v xml:space="preserve">2024/01 </v>
      </c>
      <c r="H1602" s="10">
        <f t="shared" ref="H1602:H1665" si="152">_xlfn.MAXIFS(F:F,C:C,C1602,G:G,G1602)</f>
        <v>10</v>
      </c>
    </row>
    <row r="1603" spans="1:8" ht="15.75">
      <c r="A1603" s="10">
        <v>1602</v>
      </c>
      <c r="B1603" s="3" t="s">
        <v>13</v>
      </c>
      <c r="C1603" s="2" t="s">
        <v>2795</v>
      </c>
      <c r="D1603" s="2" t="s">
        <v>2794</v>
      </c>
      <c r="E1603" s="2" t="s">
        <v>2796</v>
      </c>
      <c r="F1603" s="4"/>
      <c r="G1603" s="10" t="str">
        <f t="shared" ref="G1603:G1666" si="153">INDEX($B$2:$B$9999,MATCH(_xlfn.MAXIFS($F$2:$F$9999,$C$2:$C$9999,C1603),$F$1:$F$9999,0))</f>
        <v xml:space="preserve">2024/01 </v>
      </c>
      <c r="H1603" s="10">
        <f t="shared" si="152"/>
        <v>140</v>
      </c>
    </row>
    <row r="1604" spans="1:8" ht="15.75">
      <c r="A1604" s="10">
        <v>1603</v>
      </c>
      <c r="B1604" s="3" t="s">
        <v>13</v>
      </c>
      <c r="C1604" s="2" t="s">
        <v>2797</v>
      </c>
      <c r="D1604" s="2" t="s">
        <v>2794</v>
      </c>
      <c r="E1604" s="2" t="s">
        <v>2798</v>
      </c>
      <c r="F1604" s="4"/>
      <c r="G1604" s="10" t="str">
        <f t="shared" si="153"/>
        <v xml:space="preserve">2024/01 </v>
      </c>
      <c r="H1604" s="10">
        <f t="shared" si="152"/>
        <v>20</v>
      </c>
    </row>
    <row r="1605" spans="1:8" ht="15.75">
      <c r="A1605" s="10">
        <v>1604</v>
      </c>
      <c r="B1605" s="3" t="s">
        <v>13</v>
      </c>
      <c r="C1605" s="2" t="s">
        <v>2801</v>
      </c>
      <c r="D1605" s="2" t="s">
        <v>2794</v>
      </c>
      <c r="E1605" s="2" t="s">
        <v>2802</v>
      </c>
      <c r="F1605" s="4"/>
      <c r="G1605" s="10" t="str">
        <f t="shared" si="153"/>
        <v xml:space="preserve">2024/01 </v>
      </c>
      <c r="H1605" s="10">
        <f t="shared" si="152"/>
        <v>20</v>
      </c>
    </row>
    <row r="1606" spans="1:8" ht="15.75">
      <c r="A1606" s="10">
        <v>1605</v>
      </c>
      <c r="B1606" s="3" t="s">
        <v>13</v>
      </c>
      <c r="C1606" s="2" t="s">
        <v>2803</v>
      </c>
      <c r="D1606" s="2" t="s">
        <v>2794</v>
      </c>
      <c r="E1606" s="2" t="s">
        <v>2804</v>
      </c>
      <c r="F1606" s="4"/>
      <c r="G1606" s="10" t="str">
        <f t="shared" si="153"/>
        <v xml:space="preserve">2024/01 </v>
      </c>
      <c r="H1606" s="10">
        <f t="shared" si="152"/>
        <v>50</v>
      </c>
    </row>
    <row r="1607" spans="1:8" ht="15.75">
      <c r="A1607" s="10">
        <v>1606</v>
      </c>
      <c r="B1607" s="3" t="s">
        <v>13</v>
      </c>
      <c r="C1607" s="2" t="s">
        <v>2807</v>
      </c>
      <c r="D1607" s="2" t="s">
        <v>2794</v>
      </c>
      <c r="E1607" s="2" t="s">
        <v>2808</v>
      </c>
      <c r="F1607" s="4"/>
      <c r="G1607" s="10" t="str">
        <f t="shared" si="153"/>
        <v xml:space="preserve">2024/01 </v>
      </c>
      <c r="H1607" s="10">
        <f t="shared" si="152"/>
        <v>100</v>
      </c>
    </row>
    <row r="1608" spans="1:8" ht="15.75">
      <c r="A1608" s="10">
        <v>1607</v>
      </c>
      <c r="B1608" s="3" t="s">
        <v>13</v>
      </c>
      <c r="C1608" s="2" t="s">
        <v>2809</v>
      </c>
      <c r="D1608" s="2" t="s">
        <v>1443</v>
      </c>
      <c r="E1608" s="2" t="s">
        <v>2810</v>
      </c>
      <c r="F1608" s="4">
        <v>20</v>
      </c>
      <c r="G1608" s="10" t="str">
        <f t="shared" si="153"/>
        <v xml:space="preserve">2024/01 </v>
      </c>
      <c r="H1608" s="10">
        <f t="shared" si="152"/>
        <v>100</v>
      </c>
    </row>
    <row r="1609" spans="1:8" ht="15.75">
      <c r="A1609" s="10">
        <v>1608</v>
      </c>
      <c r="B1609" s="3" t="s">
        <v>13</v>
      </c>
      <c r="C1609" s="2" t="s">
        <v>2811</v>
      </c>
      <c r="D1609" s="2" t="s">
        <v>1443</v>
      </c>
      <c r="E1609" s="2" t="s">
        <v>2812</v>
      </c>
      <c r="F1609" s="4">
        <v>30</v>
      </c>
      <c r="G1609" s="10" t="str">
        <f t="shared" si="153"/>
        <v xml:space="preserve">2024/01 </v>
      </c>
      <c r="H1609" s="10">
        <f t="shared" si="152"/>
        <v>130</v>
      </c>
    </row>
    <row r="1610" spans="1:8" ht="15.75">
      <c r="A1610" s="10">
        <v>1609</v>
      </c>
      <c r="B1610" s="3" t="s">
        <v>13</v>
      </c>
      <c r="C1610" s="2" t="s">
        <v>2813</v>
      </c>
      <c r="D1610" s="2" t="s">
        <v>1443</v>
      </c>
      <c r="E1610" s="2" t="s">
        <v>2814</v>
      </c>
      <c r="F1610" s="4">
        <v>60</v>
      </c>
      <c r="G1610" s="10" t="str">
        <f t="shared" si="153"/>
        <v xml:space="preserve">2024/01 </v>
      </c>
      <c r="H1610" s="10">
        <f t="shared" si="152"/>
        <v>80</v>
      </c>
    </row>
    <row r="1611" spans="1:8" ht="15.75">
      <c r="A1611" s="10">
        <v>1610</v>
      </c>
      <c r="B1611" s="3" t="s">
        <v>13</v>
      </c>
      <c r="C1611" s="2" t="s">
        <v>2815</v>
      </c>
      <c r="D1611" s="2" t="s">
        <v>1443</v>
      </c>
      <c r="E1611" s="2" t="s">
        <v>2816</v>
      </c>
      <c r="F1611" s="4">
        <v>20</v>
      </c>
      <c r="G1611" s="10" t="str">
        <f t="shared" si="153"/>
        <v xml:space="preserve">2024/01 </v>
      </c>
      <c r="H1611" s="10">
        <f t="shared" si="152"/>
        <v>20</v>
      </c>
    </row>
    <row r="1612" spans="1:8" ht="15.75">
      <c r="A1612" s="10">
        <v>1611</v>
      </c>
      <c r="B1612" s="3" t="s">
        <v>13</v>
      </c>
      <c r="C1612" s="2" t="s">
        <v>2828</v>
      </c>
      <c r="D1612" s="2" t="s">
        <v>2827</v>
      </c>
      <c r="E1612" s="2" t="s">
        <v>2646</v>
      </c>
      <c r="F1612" s="4">
        <v>35</v>
      </c>
      <c r="G1612" s="10" t="str">
        <f t="shared" si="153"/>
        <v xml:space="preserve">2024/01 </v>
      </c>
      <c r="H1612" s="10">
        <f t="shared" si="152"/>
        <v>35</v>
      </c>
    </row>
    <row r="1613" spans="1:8" ht="15.75">
      <c r="A1613" s="10">
        <v>1612</v>
      </c>
      <c r="B1613" s="3" t="s">
        <v>13</v>
      </c>
      <c r="C1613" s="2" t="s">
        <v>2829</v>
      </c>
      <c r="D1613" s="2" t="s">
        <v>2827</v>
      </c>
      <c r="E1613" s="2" t="s">
        <v>2648</v>
      </c>
      <c r="F1613" s="4">
        <v>25</v>
      </c>
      <c r="G1613" s="10" t="str">
        <f t="shared" si="153"/>
        <v xml:space="preserve">2024/01 </v>
      </c>
      <c r="H1613" s="10">
        <f t="shared" si="152"/>
        <v>25</v>
      </c>
    </row>
    <row r="1614" spans="1:8" ht="15.75">
      <c r="A1614" s="10">
        <v>1613</v>
      </c>
      <c r="B1614" s="3" t="s">
        <v>13</v>
      </c>
      <c r="C1614" s="2" t="s">
        <v>2831</v>
      </c>
      <c r="D1614" s="2" t="s">
        <v>1401</v>
      </c>
      <c r="E1614" s="2" t="s">
        <v>2832</v>
      </c>
      <c r="F1614" s="4">
        <v>80</v>
      </c>
      <c r="G1614" s="10" t="str">
        <f t="shared" si="153"/>
        <v xml:space="preserve">2024/08 </v>
      </c>
      <c r="H1614" s="10">
        <f t="shared" si="152"/>
        <v>600</v>
      </c>
    </row>
    <row r="1615" spans="1:8" ht="15.75">
      <c r="A1615" s="10">
        <v>1614</v>
      </c>
      <c r="B1615" s="3" t="s">
        <v>13</v>
      </c>
      <c r="C1615" s="2" t="s">
        <v>2835</v>
      </c>
      <c r="D1615" s="2" t="s">
        <v>1401</v>
      </c>
      <c r="E1615" s="2" t="s">
        <v>2836</v>
      </c>
      <c r="F1615" s="4">
        <v>195</v>
      </c>
      <c r="G1615" s="10" t="str">
        <f t="shared" si="153"/>
        <v xml:space="preserve">2025/11 </v>
      </c>
      <c r="H1615" s="10">
        <f t="shared" si="152"/>
        <v>615</v>
      </c>
    </row>
    <row r="1616" spans="1:8" ht="15.75">
      <c r="A1616" s="10">
        <v>1615</v>
      </c>
      <c r="B1616" s="3" t="s">
        <v>13</v>
      </c>
      <c r="C1616" s="2" t="s">
        <v>2840</v>
      </c>
      <c r="D1616" s="2" t="s">
        <v>1401</v>
      </c>
      <c r="E1616" s="2" t="s">
        <v>2841</v>
      </c>
      <c r="F1616" s="4">
        <v>261</v>
      </c>
      <c r="G1616" s="10" t="str">
        <f t="shared" si="153"/>
        <v xml:space="preserve">2024/07 </v>
      </c>
      <c r="H1616" s="10">
        <f t="shared" si="152"/>
        <v>280</v>
      </c>
    </row>
    <row r="1617" spans="1:8" ht="15.75">
      <c r="A1617" s="10">
        <v>1616</v>
      </c>
      <c r="B1617" s="3" t="s">
        <v>13</v>
      </c>
      <c r="C1617" s="2" t="s">
        <v>2842</v>
      </c>
      <c r="D1617" s="2" t="s">
        <v>1401</v>
      </c>
      <c r="E1617" s="2" t="s">
        <v>2843</v>
      </c>
      <c r="F1617" s="4">
        <v>1</v>
      </c>
      <c r="G1617" s="10" t="str">
        <f t="shared" si="153"/>
        <v xml:space="preserve">2024/06 </v>
      </c>
      <c r="H1617" s="10">
        <f t="shared" si="152"/>
        <v>155</v>
      </c>
    </row>
    <row r="1618" spans="1:8" ht="15.75">
      <c r="A1618" s="10">
        <v>1617</v>
      </c>
      <c r="B1618" s="3" t="s">
        <v>13</v>
      </c>
      <c r="C1618" s="2" t="s">
        <v>2846</v>
      </c>
      <c r="D1618" s="2" t="s">
        <v>1401</v>
      </c>
      <c r="E1618" s="2" t="s">
        <v>2847</v>
      </c>
      <c r="F1618" s="4">
        <v>15</v>
      </c>
      <c r="G1618" s="10" t="str">
        <f t="shared" si="153"/>
        <v xml:space="preserve">2024/01 </v>
      </c>
      <c r="H1618" s="10">
        <f t="shared" si="152"/>
        <v>40</v>
      </c>
    </row>
    <row r="1619" spans="1:8" ht="15.75">
      <c r="A1619" s="10">
        <v>1618</v>
      </c>
      <c r="B1619" s="3" t="s">
        <v>13</v>
      </c>
      <c r="C1619" s="2" t="s">
        <v>2848</v>
      </c>
      <c r="D1619" s="2" t="s">
        <v>1401</v>
      </c>
      <c r="E1619" s="2" t="s">
        <v>2849</v>
      </c>
      <c r="F1619" s="4">
        <v>110</v>
      </c>
      <c r="G1619" s="10" t="str">
        <f t="shared" si="153"/>
        <v xml:space="preserve">2024/04 </v>
      </c>
      <c r="H1619" s="10">
        <f t="shared" si="152"/>
        <v>380</v>
      </c>
    </row>
    <row r="1620" spans="1:8" ht="15.75">
      <c r="A1620" s="10">
        <v>1619</v>
      </c>
      <c r="B1620" s="3" t="s">
        <v>13</v>
      </c>
      <c r="C1620" s="2" t="s">
        <v>2850</v>
      </c>
      <c r="D1620" s="2" t="s">
        <v>1401</v>
      </c>
      <c r="E1620" s="2" t="s">
        <v>2851</v>
      </c>
      <c r="F1620" s="4">
        <v>36</v>
      </c>
      <c r="G1620" s="10" t="str">
        <f t="shared" si="153"/>
        <v xml:space="preserve">2024/01 </v>
      </c>
      <c r="H1620" s="10">
        <f t="shared" si="152"/>
        <v>200</v>
      </c>
    </row>
    <row r="1621" spans="1:8" ht="15.75">
      <c r="A1621" s="10">
        <v>1620</v>
      </c>
      <c r="B1621" s="3" t="s">
        <v>13</v>
      </c>
      <c r="C1621" s="2" t="s">
        <v>2863</v>
      </c>
      <c r="D1621" s="2" t="s">
        <v>1405</v>
      </c>
      <c r="E1621" s="2" t="s">
        <v>2864</v>
      </c>
      <c r="F1621" s="4">
        <v>30</v>
      </c>
      <c r="G1621" s="10" t="str">
        <f t="shared" si="153"/>
        <v xml:space="preserve">2024/01 </v>
      </c>
      <c r="H1621" s="10">
        <f t="shared" si="152"/>
        <v>100</v>
      </c>
    </row>
    <row r="1622" spans="1:8" ht="15.75">
      <c r="A1622" s="10">
        <v>1621</v>
      </c>
      <c r="B1622" s="3" t="s">
        <v>13</v>
      </c>
      <c r="C1622" s="2" t="s">
        <v>2875</v>
      </c>
      <c r="D1622" s="2" t="s">
        <v>1405</v>
      </c>
      <c r="E1622" s="2" t="s">
        <v>2876</v>
      </c>
      <c r="F1622" s="4">
        <v>15</v>
      </c>
      <c r="G1622" s="10" t="str">
        <f t="shared" si="153"/>
        <v xml:space="preserve">2024/01 </v>
      </c>
      <c r="H1622" s="10">
        <f t="shared" si="152"/>
        <v>15</v>
      </c>
    </row>
    <row r="1623" spans="1:8" ht="15.75">
      <c r="A1623" s="10">
        <v>1622</v>
      </c>
      <c r="B1623" s="3" t="s">
        <v>13</v>
      </c>
      <c r="C1623" s="2" t="s">
        <v>2879</v>
      </c>
      <c r="D1623" s="2" t="s">
        <v>1412</v>
      </c>
      <c r="E1623" s="2" t="s">
        <v>2880</v>
      </c>
      <c r="F1623" s="4">
        <v>50</v>
      </c>
      <c r="G1623" s="10" t="str">
        <f t="shared" si="153"/>
        <v xml:space="preserve">2026/02 </v>
      </c>
      <c r="H1623" s="10">
        <f t="shared" si="152"/>
        <v>519</v>
      </c>
    </row>
    <row r="1624" spans="1:8" ht="15.75">
      <c r="A1624" s="10">
        <v>1623</v>
      </c>
      <c r="B1624" s="3" t="s">
        <v>13</v>
      </c>
      <c r="C1624" s="2" t="s">
        <v>2882</v>
      </c>
      <c r="D1624" s="2" t="s">
        <v>1412</v>
      </c>
      <c r="E1624" s="2" t="s">
        <v>2646</v>
      </c>
      <c r="F1624" s="4">
        <v>145</v>
      </c>
      <c r="G1624" s="10" t="str">
        <f t="shared" si="153"/>
        <v xml:space="preserve">2024/04 </v>
      </c>
      <c r="H1624" s="10">
        <f t="shared" si="152"/>
        <v>796</v>
      </c>
    </row>
    <row r="1625" spans="1:8" ht="15.75">
      <c r="A1625" s="10">
        <v>1624</v>
      </c>
      <c r="B1625" s="3" t="s">
        <v>13</v>
      </c>
      <c r="C1625" s="2" t="s">
        <v>2885</v>
      </c>
      <c r="D1625" s="2" t="s">
        <v>1412</v>
      </c>
      <c r="E1625" s="2" t="s">
        <v>2886</v>
      </c>
      <c r="F1625" s="4">
        <v>196</v>
      </c>
      <c r="G1625" s="10" t="str">
        <f t="shared" si="153"/>
        <v xml:space="preserve">2024/06 </v>
      </c>
      <c r="H1625" s="10">
        <f t="shared" si="152"/>
        <v>196</v>
      </c>
    </row>
    <row r="1626" spans="1:8" ht="15.75">
      <c r="A1626" s="10">
        <v>1625</v>
      </c>
      <c r="B1626" s="3" t="s">
        <v>13</v>
      </c>
      <c r="C1626" s="2" t="s">
        <v>2887</v>
      </c>
      <c r="D1626" s="2" t="s">
        <v>1412</v>
      </c>
      <c r="E1626" s="2" t="s">
        <v>2888</v>
      </c>
      <c r="F1626" s="4">
        <v>40</v>
      </c>
      <c r="G1626" s="10" t="str">
        <f t="shared" si="153"/>
        <v xml:space="preserve">2024/01 </v>
      </c>
      <c r="H1626" s="10">
        <f t="shared" si="152"/>
        <v>90</v>
      </c>
    </row>
    <row r="1627" spans="1:8" ht="15.75">
      <c r="A1627" s="10">
        <v>1626</v>
      </c>
      <c r="B1627" s="3" t="s">
        <v>13</v>
      </c>
      <c r="C1627" s="2" t="s">
        <v>2891</v>
      </c>
      <c r="D1627" s="2" t="s">
        <v>1412</v>
      </c>
      <c r="E1627" s="2" t="s">
        <v>2892</v>
      </c>
      <c r="F1627" s="4">
        <v>1</v>
      </c>
      <c r="G1627" s="10" t="str">
        <f t="shared" si="153"/>
        <v xml:space="preserve">2024/01 </v>
      </c>
      <c r="H1627" s="10">
        <f t="shared" si="152"/>
        <v>35</v>
      </c>
    </row>
    <row r="1628" spans="1:8" ht="15.75">
      <c r="A1628" s="10">
        <v>1627</v>
      </c>
      <c r="B1628" s="3" t="s">
        <v>13</v>
      </c>
      <c r="C1628" s="2" t="s">
        <v>2893</v>
      </c>
      <c r="D1628" s="2" t="s">
        <v>1412</v>
      </c>
      <c r="E1628" s="2" t="s">
        <v>2894</v>
      </c>
      <c r="F1628" s="4">
        <v>10</v>
      </c>
      <c r="G1628" s="10" t="str">
        <f t="shared" si="153"/>
        <v xml:space="preserve">2024/02 </v>
      </c>
      <c r="H1628" s="10">
        <f t="shared" si="152"/>
        <v>350</v>
      </c>
    </row>
    <row r="1629" spans="1:8" ht="15.75">
      <c r="A1629" s="10">
        <v>1628</v>
      </c>
      <c r="B1629" s="3" t="s">
        <v>13</v>
      </c>
      <c r="C1629" s="2" t="s">
        <v>2895</v>
      </c>
      <c r="D1629" s="2" t="s">
        <v>1412</v>
      </c>
      <c r="E1629" s="2" t="s">
        <v>2896</v>
      </c>
      <c r="F1629" s="4">
        <v>10</v>
      </c>
      <c r="G1629" s="10" t="str">
        <f t="shared" si="153"/>
        <v xml:space="preserve">2024/01 </v>
      </c>
      <c r="H1629" s="10">
        <f t="shared" si="152"/>
        <v>172</v>
      </c>
    </row>
    <row r="1630" spans="1:8" ht="15.75">
      <c r="A1630" s="10">
        <v>1629</v>
      </c>
      <c r="B1630" s="3" t="s">
        <v>13</v>
      </c>
      <c r="C1630" s="2" t="s">
        <v>2912</v>
      </c>
      <c r="D1630" s="2" t="s">
        <v>1417</v>
      </c>
      <c r="E1630" s="2" t="s">
        <v>2913</v>
      </c>
      <c r="F1630" s="4">
        <v>170</v>
      </c>
      <c r="G1630" s="10" t="str">
        <f t="shared" si="153"/>
        <v xml:space="preserve">2025/02 </v>
      </c>
      <c r="H1630" s="10">
        <f t="shared" si="152"/>
        <v>640</v>
      </c>
    </row>
    <row r="1631" spans="1:8" ht="15.75">
      <c r="A1631" s="10">
        <v>1630</v>
      </c>
      <c r="B1631" s="3" t="s">
        <v>13</v>
      </c>
      <c r="C1631" s="2" t="s">
        <v>2916</v>
      </c>
      <c r="D1631" s="2" t="s">
        <v>1424</v>
      </c>
      <c r="E1631" s="2" t="s">
        <v>2917</v>
      </c>
      <c r="F1631" s="4">
        <v>30</v>
      </c>
      <c r="G1631" s="10" t="str">
        <f t="shared" si="153"/>
        <v xml:space="preserve">2024/02 </v>
      </c>
      <c r="H1631" s="10">
        <f t="shared" si="152"/>
        <v>175</v>
      </c>
    </row>
    <row r="1632" spans="1:8" ht="15.75">
      <c r="A1632" s="10">
        <v>1631</v>
      </c>
      <c r="B1632" s="3" t="s">
        <v>13</v>
      </c>
      <c r="C1632" s="2" t="s">
        <v>2918</v>
      </c>
      <c r="D1632" s="2" t="s">
        <v>1424</v>
      </c>
      <c r="E1632" s="2" t="s">
        <v>2919</v>
      </c>
      <c r="F1632" s="4">
        <v>20</v>
      </c>
      <c r="G1632" s="10" t="str">
        <f t="shared" si="153"/>
        <v xml:space="preserve">2025/02 </v>
      </c>
      <c r="H1632" s="10">
        <f t="shared" si="152"/>
        <v>205</v>
      </c>
    </row>
    <row r="1633" spans="1:8" ht="15.75">
      <c r="A1633" s="10">
        <v>1632</v>
      </c>
      <c r="B1633" s="3" t="s">
        <v>13</v>
      </c>
      <c r="C1633" s="2" t="s">
        <v>2920</v>
      </c>
      <c r="D1633" s="2" t="s">
        <v>1424</v>
      </c>
      <c r="E1633" s="2" t="s">
        <v>2921</v>
      </c>
      <c r="F1633" s="4">
        <v>60</v>
      </c>
      <c r="G1633" s="10" t="str">
        <f t="shared" si="153"/>
        <v xml:space="preserve">2026/01 </v>
      </c>
      <c r="H1633" s="10">
        <f t="shared" si="152"/>
        <v>114</v>
      </c>
    </row>
    <row r="1634" spans="1:8" ht="15.75">
      <c r="A1634" s="10">
        <v>1633</v>
      </c>
      <c r="B1634" s="3" t="s">
        <v>13</v>
      </c>
      <c r="C1634" s="2" t="s">
        <v>3862</v>
      </c>
      <c r="D1634" s="2" t="s">
        <v>1426</v>
      </c>
      <c r="E1634" s="2" t="s">
        <v>3863</v>
      </c>
      <c r="F1634" s="4">
        <v>30</v>
      </c>
      <c r="G1634" s="10" t="str">
        <f t="shared" si="153"/>
        <v xml:space="preserve">2024/01 </v>
      </c>
      <c r="H1634" s="10">
        <f t="shared" si="152"/>
        <v>100</v>
      </c>
    </row>
    <row r="1635" spans="1:8" ht="15.75">
      <c r="A1635" s="10">
        <v>1634</v>
      </c>
      <c r="B1635" s="3" t="s">
        <v>13</v>
      </c>
      <c r="C1635" s="2" t="s">
        <v>3864</v>
      </c>
      <c r="D1635" s="2" t="s">
        <v>1426</v>
      </c>
      <c r="E1635" s="2" t="s">
        <v>3865</v>
      </c>
      <c r="F1635" s="4">
        <v>10</v>
      </c>
      <c r="G1635" s="10" t="str">
        <f t="shared" si="153"/>
        <v xml:space="preserve">2024/11 </v>
      </c>
      <c r="H1635" s="10">
        <f t="shared" si="152"/>
        <v>202</v>
      </c>
    </row>
    <row r="1636" spans="1:8" ht="15.75">
      <c r="A1636" s="10">
        <v>1635</v>
      </c>
      <c r="B1636" s="3" t="s">
        <v>13</v>
      </c>
      <c r="C1636" s="2" t="s">
        <v>3866</v>
      </c>
      <c r="D1636" s="2" t="s">
        <v>1426</v>
      </c>
      <c r="E1636" s="2" t="s">
        <v>3867</v>
      </c>
      <c r="F1636" s="4">
        <v>115</v>
      </c>
      <c r="G1636" s="10" t="str">
        <f t="shared" si="153"/>
        <v xml:space="preserve">2024/07 </v>
      </c>
      <c r="H1636" s="10">
        <f t="shared" si="152"/>
        <v>450</v>
      </c>
    </row>
    <row r="1637" spans="1:8" ht="15.75">
      <c r="A1637" s="10">
        <v>1636</v>
      </c>
      <c r="B1637" s="3" t="s">
        <v>13</v>
      </c>
      <c r="C1637" s="2" t="s">
        <v>3868</v>
      </c>
      <c r="D1637" s="2" t="s">
        <v>1426</v>
      </c>
      <c r="E1637" s="2" t="s">
        <v>3869</v>
      </c>
      <c r="F1637" s="4">
        <v>10</v>
      </c>
      <c r="G1637" s="10" t="str">
        <f t="shared" si="153"/>
        <v xml:space="preserve">2024/04 </v>
      </c>
      <c r="H1637" s="10">
        <f t="shared" si="152"/>
        <v>29</v>
      </c>
    </row>
    <row r="1638" spans="1:8" ht="15.75">
      <c r="A1638" s="10">
        <v>1637</v>
      </c>
      <c r="B1638" s="3" t="s">
        <v>13</v>
      </c>
      <c r="C1638" s="2" t="s">
        <v>3870</v>
      </c>
      <c r="D1638" s="2" t="s">
        <v>1426</v>
      </c>
      <c r="E1638" s="2" t="s">
        <v>3871</v>
      </c>
      <c r="F1638" s="4">
        <v>170</v>
      </c>
      <c r="G1638" s="10" t="str">
        <f t="shared" si="153"/>
        <v xml:space="preserve">2024/08 </v>
      </c>
      <c r="H1638" s="10">
        <f t="shared" si="152"/>
        <v>490</v>
      </c>
    </row>
    <row r="1639" spans="1:8" ht="15.75">
      <c r="A1639" s="10">
        <v>1638</v>
      </c>
      <c r="B1639" s="3" t="s">
        <v>13</v>
      </c>
      <c r="C1639" s="2" t="s">
        <v>3872</v>
      </c>
      <c r="D1639" s="2" t="s">
        <v>1426</v>
      </c>
      <c r="E1639" s="2" t="s">
        <v>3873</v>
      </c>
      <c r="F1639" s="4">
        <v>152</v>
      </c>
      <c r="G1639" s="10" t="str">
        <f t="shared" si="153"/>
        <v xml:space="preserve">2026/02 </v>
      </c>
      <c r="H1639" s="10">
        <f t="shared" si="152"/>
        <v>4200</v>
      </c>
    </row>
    <row r="1640" spans="1:8" ht="15.75">
      <c r="A1640" s="10">
        <v>1639</v>
      </c>
      <c r="B1640" s="3" t="s">
        <v>13</v>
      </c>
      <c r="C1640" s="2" t="s">
        <v>3876</v>
      </c>
      <c r="D1640" s="2" t="s">
        <v>1433</v>
      </c>
      <c r="E1640" s="2" t="s">
        <v>3877</v>
      </c>
      <c r="F1640" s="4">
        <v>308</v>
      </c>
      <c r="G1640" s="10" t="str">
        <f t="shared" si="153"/>
        <v xml:space="preserve">2024/10 </v>
      </c>
      <c r="H1640" s="10">
        <f t="shared" si="152"/>
        <v>685</v>
      </c>
    </row>
    <row r="1641" spans="1:8" ht="15.75">
      <c r="A1641" s="10">
        <v>1640</v>
      </c>
      <c r="B1641" s="3" t="s">
        <v>13</v>
      </c>
      <c r="C1641" s="2" t="s">
        <v>6114</v>
      </c>
      <c r="D1641" s="2" t="s">
        <v>1433</v>
      </c>
      <c r="E1641" s="2" t="s">
        <v>2435</v>
      </c>
      <c r="F1641" s="4">
        <v>100</v>
      </c>
      <c r="G1641" s="10" t="str">
        <f t="shared" si="153"/>
        <v xml:space="preserve">2024/01 </v>
      </c>
      <c r="H1641" s="10">
        <f t="shared" si="152"/>
        <v>100</v>
      </c>
    </row>
    <row r="1642" spans="1:8" ht="15.75">
      <c r="A1642" s="10">
        <v>1641</v>
      </c>
      <c r="B1642" s="3" t="s">
        <v>13</v>
      </c>
      <c r="C1642" s="2" t="s">
        <v>3878</v>
      </c>
      <c r="D1642" s="2" t="s">
        <v>1433</v>
      </c>
      <c r="E1642" s="2" t="s">
        <v>3879</v>
      </c>
      <c r="F1642" s="4">
        <v>80</v>
      </c>
      <c r="G1642" s="10" t="str">
        <f t="shared" si="153"/>
        <v xml:space="preserve">2024/07 </v>
      </c>
      <c r="H1642" s="10">
        <f t="shared" si="152"/>
        <v>355</v>
      </c>
    </row>
    <row r="1643" spans="1:8" ht="15.75">
      <c r="A1643" s="10">
        <v>1642</v>
      </c>
      <c r="B1643" s="3" t="s">
        <v>13</v>
      </c>
      <c r="C1643" s="2" t="s">
        <v>3880</v>
      </c>
      <c r="D1643" s="2" t="s">
        <v>1433</v>
      </c>
      <c r="E1643" s="2" t="s">
        <v>3881</v>
      </c>
      <c r="F1643" s="4">
        <v>5210</v>
      </c>
      <c r="G1643" s="10" t="str">
        <f t="shared" si="153"/>
        <v xml:space="preserve">2024/01 </v>
      </c>
      <c r="H1643" s="10">
        <f t="shared" si="152"/>
        <v>10760</v>
      </c>
    </row>
    <row r="1644" spans="1:8" ht="15.75">
      <c r="A1644" s="10">
        <v>1643</v>
      </c>
      <c r="B1644" s="3" t="s">
        <v>13</v>
      </c>
      <c r="C1644" s="2" t="s">
        <v>3886</v>
      </c>
      <c r="D1644" s="2" t="s">
        <v>1433</v>
      </c>
      <c r="E1644" s="2" t="s">
        <v>3887</v>
      </c>
      <c r="F1644" s="4">
        <v>570</v>
      </c>
      <c r="G1644" s="10" t="str">
        <f t="shared" si="153"/>
        <v xml:space="preserve">2026/02 </v>
      </c>
      <c r="H1644" s="10">
        <f t="shared" si="152"/>
        <v>2570</v>
      </c>
    </row>
    <row r="1645" spans="1:8" ht="15.75">
      <c r="A1645" s="10">
        <v>1644</v>
      </c>
      <c r="B1645" s="3" t="s">
        <v>13</v>
      </c>
      <c r="C1645" s="2" t="s">
        <v>3888</v>
      </c>
      <c r="D1645" s="2" t="s">
        <v>1433</v>
      </c>
      <c r="E1645" s="2" t="s">
        <v>3889</v>
      </c>
      <c r="F1645" s="4">
        <v>2970</v>
      </c>
      <c r="G1645" s="10" t="str">
        <f t="shared" si="153"/>
        <v xml:space="preserve">2024/01 </v>
      </c>
      <c r="H1645" s="10">
        <f t="shared" si="152"/>
        <v>6792</v>
      </c>
    </row>
    <row r="1646" spans="1:8" ht="15.75">
      <c r="A1646" s="10">
        <v>1645</v>
      </c>
      <c r="B1646" s="3" t="s">
        <v>13</v>
      </c>
      <c r="C1646" s="2" t="s">
        <v>3890</v>
      </c>
      <c r="D1646" s="2" t="s">
        <v>1433</v>
      </c>
      <c r="E1646" s="2" t="s">
        <v>3891</v>
      </c>
      <c r="F1646" s="4">
        <v>20</v>
      </c>
      <c r="G1646" s="10" t="str">
        <f t="shared" si="153"/>
        <v xml:space="preserve">2024/01 </v>
      </c>
      <c r="H1646" s="10">
        <f t="shared" si="152"/>
        <v>300</v>
      </c>
    </row>
    <row r="1647" spans="1:8" ht="15.75">
      <c r="A1647" s="10">
        <v>1646</v>
      </c>
      <c r="B1647" s="3" t="s">
        <v>13</v>
      </c>
      <c r="C1647" s="2" t="s">
        <v>3892</v>
      </c>
      <c r="D1647" s="2" t="s">
        <v>1433</v>
      </c>
      <c r="E1647" s="2" t="s">
        <v>3893</v>
      </c>
      <c r="F1647" s="4">
        <v>100</v>
      </c>
      <c r="G1647" s="10" t="str">
        <f t="shared" si="153"/>
        <v xml:space="preserve">2026/03 </v>
      </c>
      <c r="H1647" s="10">
        <f t="shared" si="152"/>
        <v>1990</v>
      </c>
    </row>
    <row r="1648" spans="1:8" ht="15.75">
      <c r="A1648" s="10">
        <v>1647</v>
      </c>
      <c r="B1648" s="3" t="s">
        <v>13</v>
      </c>
      <c r="C1648" s="2" t="s">
        <v>3894</v>
      </c>
      <c r="D1648" s="2" t="s">
        <v>1433</v>
      </c>
      <c r="E1648" s="2" t="s">
        <v>3895</v>
      </c>
      <c r="F1648" s="4">
        <v>110</v>
      </c>
      <c r="G1648" s="10" t="str">
        <f t="shared" si="153"/>
        <v xml:space="preserve">2024/01 </v>
      </c>
      <c r="H1648" s="10">
        <f t="shared" si="152"/>
        <v>200</v>
      </c>
    </row>
    <row r="1649" spans="1:8" ht="15.75">
      <c r="A1649" s="10">
        <v>1648</v>
      </c>
      <c r="B1649" s="3" t="s">
        <v>13</v>
      </c>
      <c r="C1649" s="2" t="s">
        <v>3896</v>
      </c>
      <c r="D1649" s="2" t="s">
        <v>1433</v>
      </c>
      <c r="E1649" s="2" t="s">
        <v>3897</v>
      </c>
      <c r="F1649" s="4">
        <v>70</v>
      </c>
      <c r="G1649" s="10" t="str">
        <f t="shared" si="153"/>
        <v xml:space="preserve">2024/01 </v>
      </c>
      <c r="H1649" s="10">
        <f t="shared" si="152"/>
        <v>100</v>
      </c>
    </row>
    <row r="1650" spans="1:8" ht="15.75">
      <c r="A1650" s="10">
        <v>1649</v>
      </c>
      <c r="B1650" s="3" t="s">
        <v>13</v>
      </c>
      <c r="C1650" s="2" t="s">
        <v>6420</v>
      </c>
      <c r="D1650" s="2" t="s">
        <v>1412</v>
      </c>
      <c r="E1650" s="2" t="s">
        <v>6421</v>
      </c>
      <c r="F1650" s="4"/>
      <c r="G1650" s="10" t="e">
        <f t="shared" si="153"/>
        <v>#N/A</v>
      </c>
      <c r="H1650" s="10">
        <f t="shared" si="152"/>
        <v>0</v>
      </c>
    </row>
    <row r="1651" spans="1:8" ht="15.75">
      <c r="A1651" s="10">
        <v>1650</v>
      </c>
      <c r="B1651" s="3" t="s">
        <v>13</v>
      </c>
      <c r="C1651" s="2" t="s">
        <v>3904</v>
      </c>
      <c r="D1651" s="2" t="s">
        <v>3900</v>
      </c>
      <c r="E1651" s="2" t="s">
        <v>2644</v>
      </c>
      <c r="F1651" s="4">
        <v>16</v>
      </c>
      <c r="G1651" s="10" t="str">
        <f t="shared" si="153"/>
        <v xml:space="preserve">2024/01 </v>
      </c>
      <c r="H1651" s="10">
        <f t="shared" si="152"/>
        <v>16</v>
      </c>
    </row>
    <row r="1652" spans="1:8" ht="15.75">
      <c r="A1652" s="10">
        <v>1651</v>
      </c>
      <c r="B1652" s="3" t="s">
        <v>13</v>
      </c>
      <c r="C1652" s="2" t="s">
        <v>5883</v>
      </c>
      <c r="D1652" s="2" t="s">
        <v>3902</v>
      </c>
      <c r="E1652" s="2" t="s">
        <v>5884</v>
      </c>
      <c r="F1652" s="4">
        <v>5</v>
      </c>
      <c r="G1652" s="10" t="str">
        <f t="shared" si="153"/>
        <v xml:space="preserve">2024/01 </v>
      </c>
      <c r="H1652" s="10">
        <f t="shared" si="152"/>
        <v>5</v>
      </c>
    </row>
    <row r="1653" spans="1:8" ht="15.75">
      <c r="A1653" s="10">
        <v>1652</v>
      </c>
      <c r="B1653" s="3" t="s">
        <v>13</v>
      </c>
      <c r="C1653" s="2" t="s">
        <v>3911</v>
      </c>
      <c r="D1653" s="2" t="s">
        <v>3900</v>
      </c>
      <c r="E1653" s="2" t="s">
        <v>2646</v>
      </c>
      <c r="F1653" s="4">
        <v>45</v>
      </c>
      <c r="G1653" s="10" t="str">
        <f t="shared" si="153"/>
        <v xml:space="preserve">2024/01 </v>
      </c>
      <c r="H1653" s="10">
        <f t="shared" si="152"/>
        <v>45</v>
      </c>
    </row>
    <row r="1654" spans="1:8" ht="15.75">
      <c r="A1654" s="10">
        <v>1653</v>
      </c>
      <c r="B1654" s="3" t="s">
        <v>13</v>
      </c>
      <c r="C1654" s="2" t="s">
        <v>3914</v>
      </c>
      <c r="D1654" s="2" t="s">
        <v>3902</v>
      </c>
      <c r="E1654" s="2" t="s">
        <v>2646</v>
      </c>
      <c r="F1654" s="4">
        <v>20</v>
      </c>
      <c r="G1654" s="10" t="str">
        <f t="shared" si="153"/>
        <v xml:space="preserve">2024/01 </v>
      </c>
      <c r="H1654" s="10">
        <f t="shared" si="152"/>
        <v>20</v>
      </c>
    </row>
    <row r="1655" spans="1:8" ht="15.75">
      <c r="A1655" s="10">
        <v>1654</v>
      </c>
      <c r="B1655" s="3" t="s">
        <v>13</v>
      </c>
      <c r="C1655" s="2" t="s">
        <v>3915</v>
      </c>
      <c r="D1655" s="2" t="s">
        <v>2827</v>
      </c>
      <c r="E1655" s="2" t="s">
        <v>2644</v>
      </c>
      <c r="F1655" s="4">
        <v>10</v>
      </c>
      <c r="G1655" s="10" t="str">
        <f t="shared" si="153"/>
        <v xml:space="preserve">2024/01 </v>
      </c>
      <c r="H1655" s="10">
        <f t="shared" si="152"/>
        <v>25</v>
      </c>
    </row>
    <row r="1656" spans="1:8" ht="15.75">
      <c r="A1656" s="10">
        <v>1655</v>
      </c>
      <c r="B1656" s="3" t="s">
        <v>13</v>
      </c>
      <c r="C1656" s="2" t="s">
        <v>6359</v>
      </c>
      <c r="D1656" s="2" t="s">
        <v>2827</v>
      </c>
      <c r="E1656" s="2" t="s">
        <v>2667</v>
      </c>
      <c r="F1656" s="4">
        <v>2</v>
      </c>
      <c r="G1656" s="10" t="str">
        <f t="shared" si="153"/>
        <v xml:space="preserve">2024/01 </v>
      </c>
      <c r="H1656" s="10">
        <f t="shared" si="152"/>
        <v>8</v>
      </c>
    </row>
    <row r="1657" spans="1:8" ht="15.75">
      <c r="A1657" s="10">
        <v>1656</v>
      </c>
      <c r="B1657" s="3" t="s">
        <v>13</v>
      </c>
      <c r="C1657" s="2" t="s">
        <v>6370</v>
      </c>
      <c r="D1657" s="2" t="s">
        <v>3902</v>
      </c>
      <c r="E1657" s="2" t="s">
        <v>2648</v>
      </c>
      <c r="F1657" s="4">
        <v>1</v>
      </c>
      <c r="G1657" s="10" t="str">
        <f t="shared" si="153"/>
        <v xml:space="preserve">2024/01 </v>
      </c>
      <c r="H1657" s="10">
        <f t="shared" si="152"/>
        <v>15</v>
      </c>
    </row>
    <row r="1658" spans="1:8" ht="15.75">
      <c r="A1658" s="10">
        <v>1657</v>
      </c>
      <c r="B1658" s="3" t="s">
        <v>13</v>
      </c>
      <c r="C1658" s="2" t="s">
        <v>6119</v>
      </c>
      <c r="D1658" s="2" t="s">
        <v>2827</v>
      </c>
      <c r="E1658" s="2" t="s">
        <v>6120</v>
      </c>
      <c r="F1658" s="4">
        <v>15</v>
      </c>
      <c r="G1658" s="10" t="str">
        <f t="shared" si="153"/>
        <v xml:space="preserve">2024/01 </v>
      </c>
      <c r="H1658" s="10">
        <f t="shared" si="152"/>
        <v>15</v>
      </c>
    </row>
    <row r="1659" spans="1:8" ht="15.75">
      <c r="A1659" s="10">
        <v>1658</v>
      </c>
      <c r="B1659" s="3" t="s">
        <v>13</v>
      </c>
      <c r="C1659" s="2" t="s">
        <v>6427</v>
      </c>
      <c r="D1659" s="2" t="s">
        <v>3902</v>
      </c>
      <c r="E1659" s="2" t="s">
        <v>2641</v>
      </c>
      <c r="F1659" s="4">
        <v>1</v>
      </c>
      <c r="G1659" s="10" t="str">
        <f t="shared" si="153"/>
        <v xml:space="preserve">2024/01 </v>
      </c>
      <c r="H1659" s="10">
        <f t="shared" si="152"/>
        <v>1</v>
      </c>
    </row>
    <row r="1660" spans="1:8" ht="15.75">
      <c r="A1660" s="10">
        <v>1659</v>
      </c>
      <c r="B1660" s="3" t="s">
        <v>13</v>
      </c>
      <c r="C1660" s="2" t="s">
        <v>6428</v>
      </c>
      <c r="D1660" s="2" t="s">
        <v>3920</v>
      </c>
      <c r="E1660" s="2" t="s">
        <v>2667</v>
      </c>
      <c r="F1660" s="4">
        <v>10</v>
      </c>
      <c r="G1660" s="10" t="str">
        <f t="shared" si="153"/>
        <v xml:space="preserve">2024/01 </v>
      </c>
      <c r="H1660" s="10">
        <f t="shared" si="152"/>
        <v>10</v>
      </c>
    </row>
    <row r="1661" spans="1:8" ht="15.75">
      <c r="A1661" s="10">
        <v>1660</v>
      </c>
      <c r="B1661" s="3" t="s">
        <v>13</v>
      </c>
      <c r="C1661" s="2" t="s">
        <v>6429</v>
      </c>
      <c r="D1661" s="2" t="s">
        <v>3920</v>
      </c>
      <c r="E1661" s="2" t="s">
        <v>6430</v>
      </c>
      <c r="F1661" s="4">
        <v>8</v>
      </c>
      <c r="G1661" s="10" t="str">
        <f t="shared" si="153"/>
        <v xml:space="preserve">2024/01 </v>
      </c>
      <c r="H1661" s="10">
        <f t="shared" si="152"/>
        <v>8</v>
      </c>
    </row>
    <row r="1662" spans="1:8" ht="15.75">
      <c r="A1662" s="10">
        <v>1661</v>
      </c>
      <c r="B1662" s="3" t="s">
        <v>13</v>
      </c>
      <c r="C1662" s="2" t="s">
        <v>6431</v>
      </c>
      <c r="D1662" s="2" t="s">
        <v>1401</v>
      </c>
      <c r="E1662" s="2" t="s">
        <v>6432</v>
      </c>
      <c r="F1662" s="4">
        <v>55</v>
      </c>
      <c r="G1662" s="10" t="str">
        <f t="shared" si="153"/>
        <v xml:space="preserve">2024/01 </v>
      </c>
      <c r="H1662" s="10">
        <f t="shared" si="152"/>
        <v>55</v>
      </c>
    </row>
    <row r="1663" spans="1:8" ht="15.75">
      <c r="A1663" s="10">
        <v>1662</v>
      </c>
      <c r="B1663" s="3" t="s">
        <v>13</v>
      </c>
      <c r="C1663" s="2" t="s">
        <v>6433</v>
      </c>
      <c r="D1663" s="2" t="s">
        <v>2312</v>
      </c>
      <c r="E1663" s="2" t="s">
        <v>2454</v>
      </c>
      <c r="F1663" s="4">
        <v>60</v>
      </c>
      <c r="G1663" s="10" t="str">
        <f t="shared" si="153"/>
        <v xml:space="preserve">2024/01 </v>
      </c>
      <c r="H1663" s="10">
        <f t="shared" si="152"/>
        <v>60</v>
      </c>
    </row>
    <row r="1664" spans="1:8" ht="15.75">
      <c r="A1664" s="10">
        <v>1663</v>
      </c>
      <c r="B1664" s="3" t="s">
        <v>13</v>
      </c>
      <c r="C1664" s="2" t="s">
        <v>6434</v>
      </c>
      <c r="D1664" s="2" t="s">
        <v>2664</v>
      </c>
      <c r="E1664" s="2" t="s">
        <v>6424</v>
      </c>
      <c r="F1664" s="4">
        <v>2</v>
      </c>
      <c r="G1664" s="10" t="str">
        <f t="shared" si="153"/>
        <v xml:space="preserve">2024/01 </v>
      </c>
      <c r="H1664" s="10">
        <f t="shared" si="152"/>
        <v>2</v>
      </c>
    </row>
    <row r="1665" spans="1:8" ht="15.75">
      <c r="A1665" s="10">
        <v>1664</v>
      </c>
      <c r="B1665" s="3" t="s">
        <v>13</v>
      </c>
      <c r="C1665" s="2" t="s">
        <v>6435</v>
      </c>
      <c r="D1665" s="2" t="s">
        <v>2312</v>
      </c>
      <c r="E1665" s="2" t="s">
        <v>3795</v>
      </c>
      <c r="F1665" s="4">
        <v>33</v>
      </c>
      <c r="G1665" s="10" t="str">
        <f t="shared" si="153"/>
        <v xml:space="preserve">2024/02 </v>
      </c>
      <c r="H1665" s="10">
        <f t="shared" si="152"/>
        <v>33</v>
      </c>
    </row>
    <row r="1666" spans="1:8" ht="15.75">
      <c r="A1666" s="10">
        <v>1665</v>
      </c>
      <c r="B1666" s="3" t="s">
        <v>13</v>
      </c>
      <c r="C1666" s="2" t="s">
        <v>3930</v>
      </c>
      <c r="D1666" s="2" t="s">
        <v>1433</v>
      </c>
      <c r="E1666" s="2" t="s">
        <v>3931</v>
      </c>
      <c r="F1666" s="4">
        <v>1</v>
      </c>
      <c r="G1666" s="10" t="str">
        <f t="shared" si="153"/>
        <v xml:space="preserve">2024/01 </v>
      </c>
      <c r="H1666" s="10">
        <f t="shared" ref="H1666:H1729" si="154">_xlfn.MAXIFS(F:F,C:C,C1666,G:G,G1666)</f>
        <v>11</v>
      </c>
    </row>
    <row r="1667" spans="1:8" ht="15.75">
      <c r="A1667" s="10">
        <v>1666</v>
      </c>
      <c r="B1667" s="3" t="s">
        <v>13</v>
      </c>
      <c r="C1667" s="2" t="s">
        <v>4529</v>
      </c>
      <c r="D1667" s="2" t="s">
        <v>4526</v>
      </c>
      <c r="E1667" s="2" t="s">
        <v>4530</v>
      </c>
      <c r="F1667" s="4">
        <v>937</v>
      </c>
      <c r="G1667" s="10" t="str">
        <f t="shared" ref="G1667:G1730" si="155">INDEX($B$2:$B$9999,MATCH(_xlfn.MAXIFS($F$2:$F$9999,$C$2:$C$9999,C1667),$F$1:$F$9999,0))</f>
        <v xml:space="preserve">2024/12 </v>
      </c>
      <c r="H1667" s="10">
        <f t="shared" si="154"/>
        <v>3050</v>
      </c>
    </row>
    <row r="1668" spans="1:8" ht="15.75">
      <c r="A1668" s="10">
        <v>1667</v>
      </c>
      <c r="B1668" s="3" t="s">
        <v>13</v>
      </c>
      <c r="C1668" s="2" t="s">
        <v>4534</v>
      </c>
      <c r="D1668" s="2" t="s">
        <v>4533</v>
      </c>
      <c r="E1668" s="2" t="s">
        <v>4535</v>
      </c>
      <c r="F1668" s="4">
        <v>713</v>
      </c>
      <c r="G1668" s="10" t="str">
        <f t="shared" si="155"/>
        <v xml:space="preserve">2024/12 </v>
      </c>
      <c r="H1668" s="10">
        <f t="shared" si="154"/>
        <v>4170</v>
      </c>
    </row>
    <row r="1669" spans="1:8" ht="15.75">
      <c r="A1669" s="10">
        <v>1668</v>
      </c>
      <c r="B1669" s="3" t="s">
        <v>13</v>
      </c>
      <c r="C1669" s="2" t="s">
        <v>4537</v>
      </c>
      <c r="D1669" s="2" t="s">
        <v>4536</v>
      </c>
      <c r="E1669" s="2" t="s">
        <v>4538</v>
      </c>
      <c r="F1669" s="4">
        <v>20</v>
      </c>
      <c r="G1669" s="10" t="str">
        <f t="shared" si="155"/>
        <v xml:space="preserve">2024/04 </v>
      </c>
      <c r="H1669" s="10">
        <f t="shared" si="154"/>
        <v>270</v>
      </c>
    </row>
    <row r="1670" spans="1:8" ht="15.75">
      <c r="A1670" s="10">
        <v>1669</v>
      </c>
      <c r="B1670" s="3" t="s">
        <v>13</v>
      </c>
      <c r="C1670" s="2" t="s">
        <v>4543</v>
      </c>
      <c r="D1670" s="2" t="s">
        <v>4542</v>
      </c>
      <c r="E1670" s="2" t="s">
        <v>4544</v>
      </c>
      <c r="F1670" s="4">
        <v>60</v>
      </c>
      <c r="G1670" s="10" t="str">
        <f t="shared" si="155"/>
        <v xml:space="preserve">2024/01 </v>
      </c>
      <c r="H1670" s="10">
        <f t="shared" si="154"/>
        <v>250</v>
      </c>
    </row>
    <row r="1671" spans="1:8" ht="15.75">
      <c r="A1671" s="10">
        <v>1670</v>
      </c>
      <c r="B1671" s="3" t="s">
        <v>13</v>
      </c>
      <c r="C1671" s="2" t="s">
        <v>4546</v>
      </c>
      <c r="D1671" s="2" t="s">
        <v>4545</v>
      </c>
      <c r="E1671" s="2" t="s">
        <v>4547</v>
      </c>
      <c r="F1671" s="4">
        <v>50</v>
      </c>
      <c r="G1671" s="10" t="str">
        <f t="shared" si="155"/>
        <v xml:space="preserve">2024/12 </v>
      </c>
      <c r="H1671" s="10">
        <f t="shared" si="154"/>
        <v>910</v>
      </c>
    </row>
    <row r="1672" spans="1:8" ht="15.75">
      <c r="A1672" s="10">
        <v>1671</v>
      </c>
      <c r="B1672" s="3" t="s">
        <v>13</v>
      </c>
      <c r="C1672" s="2" t="s">
        <v>4554</v>
      </c>
      <c r="D1672" s="2" t="s">
        <v>4553</v>
      </c>
      <c r="E1672" s="2" t="s">
        <v>4555</v>
      </c>
      <c r="F1672" s="4">
        <v>472</v>
      </c>
      <c r="G1672" s="10" t="str">
        <f t="shared" si="155"/>
        <v xml:space="preserve">2024/05 </v>
      </c>
      <c r="H1672" s="10">
        <f t="shared" si="154"/>
        <v>2759</v>
      </c>
    </row>
    <row r="1673" spans="1:8" ht="15.75">
      <c r="A1673" s="10">
        <v>1672</v>
      </c>
      <c r="B1673" s="3" t="s">
        <v>13</v>
      </c>
      <c r="C1673" s="2" t="s">
        <v>4559</v>
      </c>
      <c r="D1673" s="2" t="s">
        <v>4558</v>
      </c>
      <c r="E1673" s="2" t="s">
        <v>4560</v>
      </c>
      <c r="F1673" s="4">
        <v>20</v>
      </c>
      <c r="G1673" s="10" t="str">
        <f t="shared" si="155"/>
        <v xml:space="preserve">2024/01 </v>
      </c>
      <c r="H1673" s="10">
        <f t="shared" si="154"/>
        <v>105</v>
      </c>
    </row>
    <row r="1674" spans="1:8" ht="15.75">
      <c r="A1674" s="10">
        <v>1673</v>
      </c>
      <c r="B1674" s="3" t="s">
        <v>13</v>
      </c>
      <c r="C1674" s="2" t="s">
        <v>4569</v>
      </c>
      <c r="D1674" s="2" t="s">
        <v>4568</v>
      </c>
      <c r="E1674" s="2" t="s">
        <v>4570</v>
      </c>
      <c r="F1674" s="4">
        <v>166</v>
      </c>
      <c r="G1674" s="10" t="str">
        <f t="shared" si="155"/>
        <v xml:space="preserve">2025/12 </v>
      </c>
      <c r="H1674" s="10">
        <f t="shared" si="154"/>
        <v>635</v>
      </c>
    </row>
    <row r="1675" spans="1:8" ht="15.75">
      <c r="A1675" s="10">
        <v>1674</v>
      </c>
      <c r="B1675" s="3" t="s">
        <v>13</v>
      </c>
      <c r="C1675" s="2" t="s">
        <v>4576</v>
      </c>
      <c r="D1675" s="2" t="s">
        <v>4575</v>
      </c>
      <c r="E1675" s="2" t="s">
        <v>4577</v>
      </c>
      <c r="F1675" s="4">
        <v>160</v>
      </c>
      <c r="G1675" s="10" t="str">
        <f t="shared" si="155"/>
        <v xml:space="preserve">2025/12 </v>
      </c>
      <c r="H1675" s="10">
        <f t="shared" si="154"/>
        <v>1285</v>
      </c>
    </row>
    <row r="1676" spans="1:8" ht="15.75">
      <c r="A1676" s="10">
        <v>1675</v>
      </c>
      <c r="B1676" s="3" t="s">
        <v>13</v>
      </c>
      <c r="C1676" s="2" t="s">
        <v>4581</v>
      </c>
      <c r="D1676" s="2" t="s">
        <v>4580</v>
      </c>
      <c r="E1676" s="2" t="s">
        <v>4582</v>
      </c>
      <c r="F1676" s="4">
        <v>15</v>
      </c>
      <c r="G1676" s="10" t="str">
        <f t="shared" si="155"/>
        <v xml:space="preserve">2025/12 </v>
      </c>
      <c r="H1676" s="10">
        <f t="shared" si="154"/>
        <v>501</v>
      </c>
    </row>
    <row r="1677" spans="1:8" ht="15.75">
      <c r="A1677" s="10">
        <v>1676</v>
      </c>
      <c r="B1677" s="3" t="s">
        <v>13</v>
      </c>
      <c r="C1677" s="2" t="s">
        <v>4597</v>
      </c>
      <c r="D1677" s="2" t="s">
        <v>4594</v>
      </c>
      <c r="E1677" s="2" t="s">
        <v>4598</v>
      </c>
      <c r="F1677" s="4">
        <v>30</v>
      </c>
      <c r="G1677" s="10" t="str">
        <f t="shared" si="155"/>
        <v xml:space="preserve">2024/01 </v>
      </c>
      <c r="H1677" s="10">
        <f t="shared" si="154"/>
        <v>940</v>
      </c>
    </row>
    <row r="1678" spans="1:8" ht="15.75">
      <c r="A1678" s="10">
        <v>1677</v>
      </c>
      <c r="B1678" s="3" t="s">
        <v>13</v>
      </c>
      <c r="C1678" s="2" t="s">
        <v>4603</v>
      </c>
      <c r="D1678" s="2" t="s">
        <v>4602</v>
      </c>
      <c r="E1678" s="2" t="s">
        <v>4604</v>
      </c>
      <c r="F1678" s="4">
        <v>50</v>
      </c>
      <c r="G1678" s="10" t="str">
        <f t="shared" si="155"/>
        <v xml:space="preserve">2025/12 </v>
      </c>
      <c r="H1678" s="10">
        <f t="shared" si="154"/>
        <v>2947</v>
      </c>
    </row>
    <row r="1679" spans="1:8" ht="15.75">
      <c r="A1679" s="10">
        <v>1678</v>
      </c>
      <c r="B1679" s="3" t="s">
        <v>13</v>
      </c>
      <c r="C1679" s="2" t="s">
        <v>4609</v>
      </c>
      <c r="D1679" s="2" t="s">
        <v>4608</v>
      </c>
      <c r="E1679" s="2" t="s">
        <v>4610</v>
      </c>
      <c r="F1679" s="4">
        <v>20</v>
      </c>
      <c r="G1679" s="10" t="str">
        <f t="shared" si="155"/>
        <v xml:space="preserve">2025/12 </v>
      </c>
      <c r="H1679" s="10">
        <f t="shared" si="154"/>
        <v>2270</v>
      </c>
    </row>
    <row r="1680" spans="1:8" ht="15.75">
      <c r="A1680" s="10">
        <v>1679</v>
      </c>
      <c r="B1680" s="3" t="s">
        <v>13</v>
      </c>
      <c r="C1680" s="2" t="s">
        <v>4615</v>
      </c>
      <c r="D1680" s="2" t="s">
        <v>4614</v>
      </c>
      <c r="E1680" s="2" t="s">
        <v>4616</v>
      </c>
      <c r="F1680" s="4">
        <v>50</v>
      </c>
      <c r="G1680" s="10" t="str">
        <f t="shared" si="155"/>
        <v xml:space="preserve">2025/12 </v>
      </c>
      <c r="H1680" s="10">
        <f t="shared" si="154"/>
        <v>2003</v>
      </c>
    </row>
    <row r="1681" spans="1:8" ht="15.75">
      <c r="A1681" s="10">
        <v>1680</v>
      </c>
      <c r="B1681" s="3" t="s">
        <v>13</v>
      </c>
      <c r="C1681" s="2" t="s">
        <v>4621</v>
      </c>
      <c r="D1681" s="2" t="s">
        <v>4620</v>
      </c>
      <c r="E1681" s="2" t="s">
        <v>4622</v>
      </c>
      <c r="F1681" s="4">
        <v>173</v>
      </c>
      <c r="G1681" s="10" t="str">
        <f t="shared" si="155"/>
        <v xml:space="preserve">2024/07 </v>
      </c>
      <c r="H1681" s="10">
        <f t="shared" si="154"/>
        <v>4453</v>
      </c>
    </row>
    <row r="1682" spans="1:8" ht="15.75">
      <c r="A1682" s="10">
        <v>1681</v>
      </c>
      <c r="B1682" s="3" t="s">
        <v>13</v>
      </c>
      <c r="C1682" s="2" t="s">
        <v>4634</v>
      </c>
      <c r="D1682" s="2" t="s">
        <v>4632</v>
      </c>
      <c r="E1682" s="2" t="s">
        <v>4635</v>
      </c>
      <c r="F1682" s="4">
        <v>895</v>
      </c>
      <c r="G1682" s="10" t="str">
        <f t="shared" si="155"/>
        <v xml:space="preserve">2024/08 </v>
      </c>
      <c r="H1682" s="10">
        <f t="shared" si="154"/>
        <v>2355</v>
      </c>
    </row>
    <row r="1683" spans="1:8" ht="15.75">
      <c r="A1683" s="10">
        <v>1682</v>
      </c>
      <c r="B1683" s="3" t="s">
        <v>13</v>
      </c>
      <c r="C1683" s="2" t="s">
        <v>6523</v>
      </c>
      <c r="D1683" s="2" t="s">
        <v>6522</v>
      </c>
      <c r="E1683" s="2" t="s">
        <v>2188</v>
      </c>
      <c r="F1683" s="4">
        <v>25</v>
      </c>
      <c r="G1683" s="10" t="str">
        <f t="shared" si="155"/>
        <v xml:space="preserve">2024/01 </v>
      </c>
      <c r="H1683" s="10">
        <f t="shared" si="154"/>
        <v>25</v>
      </c>
    </row>
    <row r="1684" spans="1:8" ht="15.75">
      <c r="A1684" s="10">
        <v>1683</v>
      </c>
      <c r="B1684" s="3" t="s">
        <v>13</v>
      </c>
      <c r="C1684" s="2" t="s">
        <v>6528</v>
      </c>
      <c r="D1684" s="2" t="s">
        <v>6527</v>
      </c>
      <c r="E1684" s="2" t="s">
        <v>6529</v>
      </c>
      <c r="F1684" s="4">
        <v>250</v>
      </c>
      <c r="G1684" s="10" t="str">
        <f t="shared" si="155"/>
        <v xml:space="preserve">2024/01 </v>
      </c>
      <c r="H1684" s="10">
        <f t="shared" si="154"/>
        <v>250</v>
      </c>
    </row>
    <row r="1685" spans="1:8" ht="15.75">
      <c r="A1685" s="10">
        <v>1684</v>
      </c>
      <c r="B1685" s="32" t="s">
        <v>14</v>
      </c>
      <c r="C1685" s="32" t="s">
        <v>55</v>
      </c>
      <c r="D1685" s="32" t="s">
        <v>50</v>
      </c>
      <c r="E1685" s="32" t="s">
        <v>56</v>
      </c>
      <c r="F1685" s="4">
        <v>90</v>
      </c>
      <c r="G1685" s="10" t="str">
        <f t="shared" si="155"/>
        <v xml:space="preserve">2024/01 </v>
      </c>
      <c r="H1685" s="10">
        <f t="shared" si="154"/>
        <v>330</v>
      </c>
    </row>
    <row r="1686" spans="1:8" ht="15.75">
      <c r="A1686" s="10">
        <v>1685</v>
      </c>
      <c r="B1686" s="32" t="s">
        <v>14</v>
      </c>
      <c r="C1686" s="32" t="s">
        <v>57</v>
      </c>
      <c r="D1686" s="32" t="s">
        <v>50</v>
      </c>
      <c r="E1686" s="32" t="s">
        <v>58</v>
      </c>
      <c r="F1686" s="4">
        <v>50</v>
      </c>
      <c r="G1686" s="10" t="str">
        <f t="shared" si="155"/>
        <v xml:space="preserve">2024/01 </v>
      </c>
      <c r="H1686" s="10">
        <f t="shared" si="154"/>
        <v>150</v>
      </c>
    </row>
    <row r="1687" spans="1:8" ht="15.75">
      <c r="A1687" s="10">
        <v>1686</v>
      </c>
      <c r="B1687" s="32" t="s">
        <v>14</v>
      </c>
      <c r="C1687" s="32" t="s">
        <v>60</v>
      </c>
      <c r="D1687" s="32" t="s">
        <v>59</v>
      </c>
      <c r="E1687" s="32" t="s">
        <v>52</v>
      </c>
      <c r="F1687" s="4">
        <v>100</v>
      </c>
      <c r="G1687" s="10" t="str">
        <f t="shared" si="155"/>
        <v xml:space="preserve">2024/01 </v>
      </c>
      <c r="H1687" s="10">
        <f t="shared" si="154"/>
        <v>110</v>
      </c>
    </row>
    <row r="1688" spans="1:8" ht="15.75">
      <c r="A1688" s="10">
        <v>1687</v>
      </c>
      <c r="B1688" s="32" t="s">
        <v>14</v>
      </c>
      <c r="C1688" s="32" t="s">
        <v>64</v>
      </c>
      <c r="D1688" s="32" t="s">
        <v>62</v>
      </c>
      <c r="E1688" s="32" t="s">
        <v>65</v>
      </c>
      <c r="F1688" s="4">
        <v>5</v>
      </c>
      <c r="G1688" s="10" t="str">
        <f t="shared" si="155"/>
        <v xml:space="preserve">2024/01 </v>
      </c>
      <c r="H1688" s="10">
        <f t="shared" si="154"/>
        <v>5</v>
      </c>
    </row>
    <row r="1689" spans="1:8" ht="15.75">
      <c r="A1689" s="10">
        <v>1688</v>
      </c>
      <c r="B1689" s="32" t="s">
        <v>14</v>
      </c>
      <c r="C1689" s="32" t="s">
        <v>66</v>
      </c>
      <c r="D1689" s="32" t="s">
        <v>62</v>
      </c>
      <c r="E1689" s="32" t="s">
        <v>58</v>
      </c>
      <c r="F1689" s="4">
        <v>10</v>
      </c>
      <c r="G1689" s="10" t="str">
        <f t="shared" si="155"/>
        <v xml:space="preserve">2024/01 </v>
      </c>
      <c r="H1689" s="10">
        <f t="shared" si="154"/>
        <v>200</v>
      </c>
    </row>
    <row r="1690" spans="1:8" ht="15.75">
      <c r="A1690" s="10">
        <v>1689</v>
      </c>
      <c r="B1690" s="32" t="s">
        <v>14</v>
      </c>
      <c r="C1690" s="32" t="s">
        <v>72</v>
      </c>
      <c r="D1690" s="32" t="s">
        <v>69</v>
      </c>
      <c r="E1690" s="32" t="s">
        <v>73</v>
      </c>
      <c r="F1690" s="4">
        <v>30</v>
      </c>
      <c r="G1690" s="10" t="str">
        <f t="shared" si="155"/>
        <v xml:space="preserve">2024/01 </v>
      </c>
      <c r="H1690" s="10">
        <f t="shared" si="154"/>
        <v>200</v>
      </c>
    </row>
    <row r="1691" spans="1:8" ht="15.75">
      <c r="A1691" s="10">
        <v>1690</v>
      </c>
      <c r="B1691" s="32" t="s">
        <v>14</v>
      </c>
      <c r="C1691" s="32" t="s">
        <v>74</v>
      </c>
      <c r="D1691" s="32" t="s">
        <v>69</v>
      </c>
      <c r="E1691" s="32" t="s">
        <v>75</v>
      </c>
      <c r="F1691" s="4">
        <v>2</v>
      </c>
      <c r="G1691" s="10" t="str">
        <f t="shared" si="155"/>
        <v xml:space="preserve">2024/01 </v>
      </c>
      <c r="H1691" s="10">
        <f t="shared" si="154"/>
        <v>2</v>
      </c>
    </row>
    <row r="1692" spans="1:8" ht="15.75">
      <c r="A1692" s="10">
        <v>1691</v>
      </c>
      <c r="B1692" s="32" t="s">
        <v>14</v>
      </c>
      <c r="C1692" s="32" t="s">
        <v>82</v>
      </c>
      <c r="D1692" s="32" t="s">
        <v>69</v>
      </c>
      <c r="E1692" s="32" t="s">
        <v>83</v>
      </c>
      <c r="F1692" s="4">
        <v>100</v>
      </c>
      <c r="G1692" s="10" t="str">
        <f t="shared" si="155"/>
        <v xml:space="preserve">2024/01 </v>
      </c>
      <c r="H1692" s="10">
        <f t="shared" si="154"/>
        <v>200</v>
      </c>
    </row>
    <row r="1693" spans="1:8" ht="15.75">
      <c r="A1693" s="10">
        <v>1692</v>
      </c>
      <c r="B1693" s="32" t="s">
        <v>14</v>
      </c>
      <c r="C1693" s="32" t="s">
        <v>92</v>
      </c>
      <c r="D1693" s="32" t="s">
        <v>62</v>
      </c>
      <c r="E1693" s="32" t="s">
        <v>56</v>
      </c>
      <c r="F1693" s="4">
        <v>200</v>
      </c>
      <c r="G1693" s="10" t="str">
        <f t="shared" si="155"/>
        <v xml:space="preserve">2024/01 </v>
      </c>
      <c r="H1693" s="10">
        <f t="shared" si="154"/>
        <v>200</v>
      </c>
    </row>
    <row r="1694" spans="1:8" ht="15.75">
      <c r="A1694" s="10">
        <v>1693</v>
      </c>
      <c r="B1694" s="32" t="s">
        <v>14</v>
      </c>
      <c r="C1694" s="32" t="s">
        <v>107</v>
      </c>
      <c r="D1694" s="32" t="s">
        <v>106</v>
      </c>
      <c r="E1694" s="32" t="s">
        <v>58</v>
      </c>
      <c r="F1694" s="4">
        <v>10</v>
      </c>
      <c r="G1694" s="10" t="str">
        <f t="shared" si="155"/>
        <v xml:space="preserve">2024/01 </v>
      </c>
      <c r="H1694" s="10">
        <f t="shared" si="154"/>
        <v>10</v>
      </c>
    </row>
    <row r="1695" spans="1:8" ht="15.75">
      <c r="A1695" s="10">
        <v>1694</v>
      </c>
      <c r="B1695" s="32" t="s">
        <v>14</v>
      </c>
      <c r="C1695" s="32" t="s">
        <v>109</v>
      </c>
      <c r="D1695" s="32" t="s">
        <v>59</v>
      </c>
      <c r="E1695" s="32" t="s">
        <v>58</v>
      </c>
      <c r="F1695" s="4">
        <v>70</v>
      </c>
      <c r="G1695" s="10" t="str">
        <f t="shared" si="155"/>
        <v xml:space="preserve">2024/01 </v>
      </c>
      <c r="H1695" s="10">
        <f t="shared" si="154"/>
        <v>70</v>
      </c>
    </row>
    <row r="1696" spans="1:8" ht="15.75">
      <c r="A1696" s="10">
        <v>1695</v>
      </c>
      <c r="B1696" s="32" t="s">
        <v>14</v>
      </c>
      <c r="C1696" s="32" t="s">
        <v>126</v>
      </c>
      <c r="D1696" s="32" t="s">
        <v>96</v>
      </c>
      <c r="E1696" s="32" t="s">
        <v>75</v>
      </c>
      <c r="F1696" s="4">
        <v>40</v>
      </c>
      <c r="G1696" s="10" t="str">
        <f t="shared" si="155"/>
        <v xml:space="preserve">2024/01 </v>
      </c>
      <c r="H1696" s="10">
        <f t="shared" si="154"/>
        <v>40</v>
      </c>
    </row>
    <row r="1697" spans="1:8" ht="15.75">
      <c r="A1697" s="10">
        <v>1696</v>
      </c>
      <c r="B1697" s="32" t="s">
        <v>14</v>
      </c>
      <c r="C1697" s="32" t="s">
        <v>127</v>
      </c>
      <c r="D1697" s="32" t="s">
        <v>96</v>
      </c>
      <c r="E1697" s="32" t="s">
        <v>90</v>
      </c>
      <c r="F1697" s="4">
        <v>10</v>
      </c>
      <c r="G1697" s="10" t="str">
        <f t="shared" si="155"/>
        <v xml:space="preserve">2024/01 </v>
      </c>
      <c r="H1697" s="10">
        <f t="shared" si="154"/>
        <v>20</v>
      </c>
    </row>
    <row r="1698" spans="1:8" ht="15.75">
      <c r="A1698" s="10">
        <v>1697</v>
      </c>
      <c r="B1698" s="32" t="s">
        <v>14</v>
      </c>
      <c r="C1698" s="32" t="s">
        <v>131</v>
      </c>
      <c r="D1698" s="32" t="s">
        <v>59</v>
      </c>
      <c r="E1698" s="32" t="s">
        <v>83</v>
      </c>
      <c r="F1698" s="4">
        <v>70</v>
      </c>
      <c r="G1698" s="10" t="str">
        <f t="shared" si="155"/>
        <v xml:space="preserve">2024/01 </v>
      </c>
      <c r="H1698" s="10">
        <f t="shared" si="154"/>
        <v>70</v>
      </c>
    </row>
    <row r="1699" spans="1:8" ht="15.75">
      <c r="A1699" s="10">
        <v>1698</v>
      </c>
      <c r="B1699" s="32" t="s">
        <v>14</v>
      </c>
      <c r="C1699" s="32" t="s">
        <v>135</v>
      </c>
      <c r="D1699" s="32" t="s">
        <v>134</v>
      </c>
      <c r="E1699" s="32" t="s">
        <v>136</v>
      </c>
      <c r="F1699" s="4">
        <v>100</v>
      </c>
      <c r="G1699" s="10" t="str">
        <f t="shared" si="155"/>
        <v xml:space="preserve">2024/01 </v>
      </c>
      <c r="H1699" s="10">
        <f t="shared" si="154"/>
        <v>100</v>
      </c>
    </row>
    <row r="1700" spans="1:8" ht="15.75">
      <c r="A1700" s="10">
        <v>1699</v>
      </c>
      <c r="B1700" s="32" t="s">
        <v>14</v>
      </c>
      <c r="C1700" s="32" t="s">
        <v>165</v>
      </c>
      <c r="D1700" s="32" t="s">
        <v>96</v>
      </c>
      <c r="E1700" s="32" t="s">
        <v>52</v>
      </c>
      <c r="F1700" s="4">
        <v>90</v>
      </c>
      <c r="G1700" s="10" t="str">
        <f t="shared" si="155"/>
        <v xml:space="preserve">2024/01 </v>
      </c>
      <c r="H1700" s="10">
        <f t="shared" si="154"/>
        <v>90</v>
      </c>
    </row>
    <row r="1701" spans="1:8" ht="15.75">
      <c r="A1701" s="10">
        <v>1700</v>
      </c>
      <c r="B1701" s="32" t="s">
        <v>14</v>
      </c>
      <c r="C1701" s="32" t="s">
        <v>170</v>
      </c>
      <c r="D1701" s="32" t="s">
        <v>59</v>
      </c>
      <c r="E1701" s="32" t="s">
        <v>65</v>
      </c>
      <c r="F1701" s="4">
        <v>5</v>
      </c>
      <c r="G1701" s="10" t="str">
        <f t="shared" si="155"/>
        <v xml:space="preserve">2024/01 </v>
      </c>
      <c r="H1701" s="10">
        <f t="shared" si="154"/>
        <v>5</v>
      </c>
    </row>
    <row r="1702" spans="1:8" ht="15.75">
      <c r="A1702" s="10">
        <v>1701</v>
      </c>
      <c r="B1702" s="32" t="s">
        <v>14</v>
      </c>
      <c r="C1702" s="32" t="s">
        <v>174</v>
      </c>
      <c r="D1702" s="32" t="s">
        <v>173</v>
      </c>
      <c r="E1702" s="32" t="s">
        <v>175</v>
      </c>
      <c r="F1702" s="4">
        <v>100</v>
      </c>
      <c r="G1702" s="10" t="str">
        <f t="shared" si="155"/>
        <v xml:space="preserve">2024/01 </v>
      </c>
      <c r="H1702" s="10">
        <f t="shared" si="154"/>
        <v>100</v>
      </c>
    </row>
    <row r="1703" spans="1:8" ht="15.75">
      <c r="A1703" s="10">
        <v>1702</v>
      </c>
      <c r="B1703" s="32" t="s">
        <v>14</v>
      </c>
      <c r="C1703" s="32" t="s">
        <v>176</v>
      </c>
      <c r="D1703" s="32" t="s">
        <v>173</v>
      </c>
      <c r="E1703" s="32" t="s">
        <v>177</v>
      </c>
      <c r="F1703" s="4">
        <v>134</v>
      </c>
      <c r="G1703" s="10" t="str">
        <f t="shared" si="155"/>
        <v xml:space="preserve">2024/07 </v>
      </c>
      <c r="H1703" s="10">
        <f t="shared" si="154"/>
        <v>134</v>
      </c>
    </row>
    <row r="1704" spans="1:8" ht="15.75">
      <c r="A1704" s="10">
        <v>1703</v>
      </c>
      <c r="B1704" s="32" t="s">
        <v>14</v>
      </c>
      <c r="C1704" s="32" t="s">
        <v>182</v>
      </c>
      <c r="D1704" s="32" t="s">
        <v>96</v>
      </c>
      <c r="E1704" s="32" t="s">
        <v>58</v>
      </c>
      <c r="F1704" s="4">
        <v>20</v>
      </c>
      <c r="G1704" s="10" t="str">
        <f t="shared" si="155"/>
        <v xml:space="preserve">2024/01 </v>
      </c>
      <c r="H1704" s="10">
        <f t="shared" si="154"/>
        <v>30</v>
      </c>
    </row>
    <row r="1705" spans="1:8" ht="15.75">
      <c r="A1705" s="10">
        <v>1704</v>
      </c>
      <c r="B1705" s="32" t="s">
        <v>14</v>
      </c>
      <c r="C1705" s="32" t="s">
        <v>187</v>
      </c>
      <c r="D1705" s="32" t="s">
        <v>173</v>
      </c>
      <c r="E1705" s="32" t="s">
        <v>188</v>
      </c>
      <c r="F1705" s="4">
        <v>53</v>
      </c>
      <c r="G1705" s="10" t="str">
        <f t="shared" si="155"/>
        <v xml:space="preserve">2024/02 </v>
      </c>
      <c r="H1705" s="10">
        <f t="shared" si="154"/>
        <v>53</v>
      </c>
    </row>
    <row r="1706" spans="1:8" ht="15.75">
      <c r="A1706" s="10">
        <v>1705</v>
      </c>
      <c r="B1706" s="32" t="s">
        <v>14</v>
      </c>
      <c r="C1706" s="32" t="s">
        <v>191</v>
      </c>
      <c r="D1706" s="32" t="s">
        <v>96</v>
      </c>
      <c r="E1706" s="32" t="s">
        <v>192</v>
      </c>
      <c r="F1706" s="4">
        <v>40</v>
      </c>
      <c r="G1706" s="10" t="str">
        <f t="shared" si="155"/>
        <v xml:space="preserve">2024/01 </v>
      </c>
      <c r="H1706" s="10">
        <f t="shared" si="154"/>
        <v>40</v>
      </c>
    </row>
    <row r="1707" spans="1:8" ht="15.75">
      <c r="A1707" s="10">
        <v>1706</v>
      </c>
      <c r="B1707" s="32" t="s">
        <v>14</v>
      </c>
      <c r="C1707" s="32" t="s">
        <v>193</v>
      </c>
      <c r="D1707" s="32" t="s">
        <v>96</v>
      </c>
      <c r="E1707" s="32" t="s">
        <v>54</v>
      </c>
      <c r="F1707" s="4">
        <v>20</v>
      </c>
      <c r="G1707" s="10" t="str">
        <f t="shared" si="155"/>
        <v xml:space="preserve">2024/01 </v>
      </c>
      <c r="H1707" s="10">
        <f t="shared" si="154"/>
        <v>55</v>
      </c>
    </row>
    <row r="1708" spans="1:8" ht="15.75">
      <c r="A1708" s="10">
        <v>1707</v>
      </c>
      <c r="B1708" s="32" t="s">
        <v>14</v>
      </c>
      <c r="C1708" s="32" t="s">
        <v>211</v>
      </c>
      <c r="D1708" s="32" t="s">
        <v>96</v>
      </c>
      <c r="E1708" s="32" t="s">
        <v>65</v>
      </c>
      <c r="F1708" s="4">
        <v>20</v>
      </c>
      <c r="G1708" s="10" t="str">
        <f t="shared" si="155"/>
        <v xml:space="preserve">2024/01 </v>
      </c>
      <c r="H1708" s="10">
        <f t="shared" si="154"/>
        <v>20</v>
      </c>
    </row>
    <row r="1709" spans="1:8" ht="15.75">
      <c r="A1709" s="10">
        <v>1708</v>
      </c>
      <c r="B1709" s="32" t="s">
        <v>14</v>
      </c>
      <c r="C1709" s="32" t="s">
        <v>212</v>
      </c>
      <c r="D1709" s="32" t="s">
        <v>96</v>
      </c>
      <c r="E1709" s="32" t="s">
        <v>78</v>
      </c>
      <c r="F1709" s="4">
        <v>10</v>
      </c>
      <c r="G1709" s="10" t="str">
        <f t="shared" si="155"/>
        <v xml:space="preserve">2024/01 </v>
      </c>
      <c r="H1709" s="10">
        <f t="shared" si="154"/>
        <v>20</v>
      </c>
    </row>
    <row r="1710" spans="1:8" ht="15.75">
      <c r="A1710" s="10">
        <v>1709</v>
      </c>
      <c r="B1710" s="32" t="s">
        <v>14</v>
      </c>
      <c r="C1710" s="32" t="s">
        <v>224</v>
      </c>
      <c r="D1710" s="32" t="s">
        <v>223</v>
      </c>
      <c r="E1710" s="32" t="s">
        <v>95</v>
      </c>
      <c r="F1710" s="4">
        <v>16</v>
      </c>
      <c r="G1710" s="10" t="str">
        <f t="shared" si="155"/>
        <v xml:space="preserve">2024/01 </v>
      </c>
      <c r="H1710" s="10">
        <f t="shared" si="154"/>
        <v>16</v>
      </c>
    </row>
    <row r="1711" spans="1:8" ht="15.75">
      <c r="A1711" s="10">
        <v>1710</v>
      </c>
      <c r="B1711" s="32" t="s">
        <v>14</v>
      </c>
      <c r="C1711" s="32" t="s">
        <v>230</v>
      </c>
      <c r="D1711" s="32" t="s">
        <v>229</v>
      </c>
      <c r="E1711" s="32"/>
      <c r="F1711" s="4">
        <v>6</v>
      </c>
      <c r="G1711" s="10" t="str">
        <f t="shared" si="155"/>
        <v xml:space="preserve">2024/01 </v>
      </c>
      <c r="H1711" s="10">
        <f t="shared" si="154"/>
        <v>6</v>
      </c>
    </row>
    <row r="1712" spans="1:8" ht="15.75">
      <c r="A1712" s="10">
        <v>1711</v>
      </c>
      <c r="B1712" s="32" t="s">
        <v>14</v>
      </c>
      <c r="C1712" s="32" t="s">
        <v>242</v>
      </c>
      <c r="D1712" s="32" t="s">
        <v>236</v>
      </c>
      <c r="E1712" s="32" t="s">
        <v>243</v>
      </c>
      <c r="F1712" s="4">
        <v>10</v>
      </c>
      <c r="G1712" s="10" t="str">
        <f t="shared" si="155"/>
        <v xml:space="preserve">2024/01 </v>
      </c>
      <c r="H1712" s="10">
        <f t="shared" si="154"/>
        <v>30</v>
      </c>
    </row>
    <row r="1713" spans="1:8" ht="15.75">
      <c r="A1713" s="10">
        <v>1712</v>
      </c>
      <c r="B1713" s="32" t="s">
        <v>14</v>
      </c>
      <c r="C1713" s="32" t="s">
        <v>268</v>
      </c>
      <c r="D1713" s="32" t="s">
        <v>267</v>
      </c>
      <c r="E1713" s="32" t="s">
        <v>52</v>
      </c>
      <c r="F1713" s="4">
        <v>20</v>
      </c>
      <c r="G1713" s="10" t="str">
        <f t="shared" si="155"/>
        <v xml:space="preserve">2024/01 </v>
      </c>
      <c r="H1713" s="10">
        <f t="shared" si="154"/>
        <v>20</v>
      </c>
    </row>
    <row r="1714" spans="1:8" ht="15.75">
      <c r="A1714" s="10">
        <v>1713</v>
      </c>
      <c r="B1714" s="32" t="s">
        <v>14</v>
      </c>
      <c r="C1714" s="32" t="s">
        <v>269</v>
      </c>
      <c r="D1714" s="32" t="s">
        <v>267</v>
      </c>
      <c r="E1714" s="32" t="s">
        <v>104</v>
      </c>
      <c r="F1714" s="4">
        <v>20</v>
      </c>
      <c r="G1714" s="10" t="str">
        <f t="shared" si="155"/>
        <v xml:space="preserve">2024/01 </v>
      </c>
      <c r="H1714" s="10">
        <f t="shared" si="154"/>
        <v>20</v>
      </c>
    </row>
    <row r="1715" spans="1:8" ht="15.75">
      <c r="A1715" s="10">
        <v>1714</v>
      </c>
      <c r="B1715" s="32" t="s">
        <v>14</v>
      </c>
      <c r="C1715" s="32" t="s">
        <v>273</v>
      </c>
      <c r="D1715" s="32" t="s">
        <v>264</v>
      </c>
      <c r="E1715" s="32" t="s">
        <v>52</v>
      </c>
      <c r="F1715" s="4">
        <v>70</v>
      </c>
      <c r="G1715" s="10" t="str">
        <f t="shared" si="155"/>
        <v xml:space="preserve">2024/01 </v>
      </c>
      <c r="H1715" s="10">
        <f t="shared" si="154"/>
        <v>100</v>
      </c>
    </row>
    <row r="1716" spans="1:8" ht="15.75">
      <c r="A1716" s="10">
        <v>1715</v>
      </c>
      <c r="B1716" s="32" t="s">
        <v>14</v>
      </c>
      <c r="C1716" s="32" t="s">
        <v>274</v>
      </c>
      <c r="D1716" s="32" t="s">
        <v>264</v>
      </c>
      <c r="E1716" s="32" t="s">
        <v>104</v>
      </c>
      <c r="F1716" s="4">
        <v>10</v>
      </c>
      <c r="G1716" s="10" t="str">
        <f t="shared" si="155"/>
        <v xml:space="preserve">2024/01 </v>
      </c>
      <c r="H1716" s="10">
        <f t="shared" si="154"/>
        <v>110</v>
      </c>
    </row>
    <row r="1717" spans="1:8" ht="15.75">
      <c r="A1717" s="10">
        <v>1716</v>
      </c>
      <c r="B1717" s="32" t="s">
        <v>14</v>
      </c>
      <c r="C1717" s="32" t="s">
        <v>278</v>
      </c>
      <c r="D1717" s="32" t="s">
        <v>264</v>
      </c>
      <c r="E1717" s="32" t="s">
        <v>54</v>
      </c>
      <c r="F1717" s="4">
        <v>50</v>
      </c>
      <c r="G1717" s="10" t="str">
        <f t="shared" si="155"/>
        <v xml:space="preserve">2024/01 </v>
      </c>
      <c r="H1717" s="10">
        <f t="shared" si="154"/>
        <v>100</v>
      </c>
    </row>
    <row r="1718" spans="1:8" ht="15.75">
      <c r="A1718" s="10">
        <v>1717</v>
      </c>
      <c r="B1718" s="32" t="s">
        <v>14</v>
      </c>
      <c r="C1718" s="32" t="s">
        <v>285</v>
      </c>
      <c r="D1718" s="32" t="s">
        <v>264</v>
      </c>
      <c r="E1718" s="32" t="s">
        <v>56</v>
      </c>
      <c r="F1718" s="4">
        <v>30</v>
      </c>
      <c r="G1718" s="10" t="str">
        <f t="shared" si="155"/>
        <v xml:space="preserve">2024/01 </v>
      </c>
      <c r="H1718" s="10">
        <f t="shared" si="154"/>
        <v>100</v>
      </c>
    </row>
    <row r="1719" spans="1:8" ht="15.75">
      <c r="A1719" s="10">
        <v>1718</v>
      </c>
      <c r="B1719" s="32" t="s">
        <v>14</v>
      </c>
      <c r="C1719" s="32" t="s">
        <v>291</v>
      </c>
      <c r="D1719" s="32" t="s">
        <v>264</v>
      </c>
      <c r="E1719" s="32" t="s">
        <v>58</v>
      </c>
      <c r="F1719" s="4">
        <v>10</v>
      </c>
      <c r="G1719" s="10" t="str">
        <f t="shared" si="155"/>
        <v xml:space="preserve">2024/01 </v>
      </c>
      <c r="H1719" s="10">
        <f t="shared" si="154"/>
        <v>70</v>
      </c>
    </row>
    <row r="1720" spans="1:8" ht="15.75">
      <c r="A1720" s="10">
        <v>1719</v>
      </c>
      <c r="B1720" s="32" t="s">
        <v>14</v>
      </c>
      <c r="C1720" s="32" t="s">
        <v>293</v>
      </c>
      <c r="D1720" s="32" t="s">
        <v>264</v>
      </c>
      <c r="E1720" s="32" t="s">
        <v>99</v>
      </c>
      <c r="F1720" s="4">
        <v>150</v>
      </c>
      <c r="G1720" s="10" t="str">
        <f t="shared" si="155"/>
        <v xml:space="preserve">2024/01 </v>
      </c>
      <c r="H1720" s="10">
        <f t="shared" si="154"/>
        <v>1000</v>
      </c>
    </row>
    <row r="1721" spans="1:8" ht="15.75">
      <c r="A1721" s="10">
        <v>1720</v>
      </c>
      <c r="B1721" s="32" t="s">
        <v>14</v>
      </c>
      <c r="C1721" s="32" t="s">
        <v>297</v>
      </c>
      <c r="D1721" s="32" t="s">
        <v>294</v>
      </c>
      <c r="E1721" s="32" t="s">
        <v>56</v>
      </c>
      <c r="F1721" s="4">
        <v>30</v>
      </c>
      <c r="G1721" s="10" t="str">
        <f t="shared" si="155"/>
        <v xml:space="preserve">2024/01 </v>
      </c>
      <c r="H1721" s="10">
        <f t="shared" si="154"/>
        <v>50</v>
      </c>
    </row>
    <row r="1722" spans="1:8" ht="15.75">
      <c r="A1722" s="10">
        <v>1721</v>
      </c>
      <c r="B1722" s="32" t="s">
        <v>14</v>
      </c>
      <c r="C1722" s="32" t="s">
        <v>300</v>
      </c>
      <c r="D1722" s="32" t="s">
        <v>299</v>
      </c>
      <c r="E1722" s="32" t="s">
        <v>54</v>
      </c>
      <c r="F1722" s="4">
        <v>10</v>
      </c>
      <c r="G1722" s="10" t="str">
        <f t="shared" si="155"/>
        <v xml:space="preserve">2024/01 </v>
      </c>
      <c r="H1722" s="10">
        <f t="shared" si="154"/>
        <v>10</v>
      </c>
    </row>
    <row r="1723" spans="1:8" ht="15.75">
      <c r="A1723" s="10">
        <v>1722</v>
      </c>
      <c r="B1723" s="32" t="s">
        <v>14</v>
      </c>
      <c r="C1723" s="32" t="s">
        <v>302</v>
      </c>
      <c r="D1723" s="32" t="s">
        <v>299</v>
      </c>
      <c r="E1723" s="32" t="s">
        <v>75</v>
      </c>
      <c r="F1723" s="4">
        <v>10</v>
      </c>
      <c r="G1723" s="10" t="str">
        <f t="shared" si="155"/>
        <v xml:space="preserve">2024/01 </v>
      </c>
      <c r="H1723" s="10">
        <f t="shared" si="154"/>
        <v>10</v>
      </c>
    </row>
    <row r="1724" spans="1:8" ht="15.75">
      <c r="A1724" s="10">
        <v>1723</v>
      </c>
      <c r="B1724" s="32" t="s">
        <v>14</v>
      </c>
      <c r="C1724" s="32" t="s">
        <v>303</v>
      </c>
      <c r="D1724" s="32" t="s">
        <v>299</v>
      </c>
      <c r="E1724" s="32" t="s">
        <v>56</v>
      </c>
      <c r="F1724" s="4">
        <v>80</v>
      </c>
      <c r="G1724" s="10" t="str">
        <f t="shared" si="155"/>
        <v xml:space="preserve">2024/01 </v>
      </c>
      <c r="H1724" s="10">
        <f t="shared" si="154"/>
        <v>80</v>
      </c>
    </row>
    <row r="1725" spans="1:8" ht="15.75">
      <c r="A1725" s="10">
        <v>1724</v>
      </c>
      <c r="B1725" s="32" t="s">
        <v>14</v>
      </c>
      <c r="C1725" s="32" t="s">
        <v>304</v>
      </c>
      <c r="D1725" s="32" t="s">
        <v>299</v>
      </c>
      <c r="E1725" s="32" t="s">
        <v>58</v>
      </c>
      <c r="F1725" s="4">
        <v>50</v>
      </c>
      <c r="G1725" s="10" t="str">
        <f t="shared" si="155"/>
        <v xml:space="preserve">2024/01 </v>
      </c>
      <c r="H1725" s="10">
        <f t="shared" si="154"/>
        <v>50</v>
      </c>
    </row>
    <row r="1726" spans="1:8" ht="15.75">
      <c r="A1726" s="10">
        <v>1725</v>
      </c>
      <c r="B1726" s="32" t="s">
        <v>14</v>
      </c>
      <c r="C1726" s="32" t="s">
        <v>340</v>
      </c>
      <c r="D1726" s="32" t="s">
        <v>264</v>
      </c>
      <c r="E1726" s="32" t="s">
        <v>341</v>
      </c>
      <c r="F1726" s="4">
        <v>30</v>
      </c>
      <c r="G1726" s="10" t="str">
        <f t="shared" si="155"/>
        <v xml:space="preserve">2024/01 </v>
      </c>
      <c r="H1726" s="10">
        <f t="shared" si="154"/>
        <v>40</v>
      </c>
    </row>
    <row r="1727" spans="1:8" ht="15.75">
      <c r="A1727" s="10">
        <v>1726</v>
      </c>
      <c r="B1727" s="32" t="s">
        <v>14</v>
      </c>
      <c r="C1727" s="32" t="s">
        <v>342</v>
      </c>
      <c r="D1727" s="32" t="s">
        <v>264</v>
      </c>
      <c r="E1727" s="32" t="s">
        <v>343</v>
      </c>
      <c r="F1727" s="4">
        <v>30</v>
      </c>
      <c r="G1727" s="10" t="str">
        <f t="shared" si="155"/>
        <v xml:space="preserve">2024/01 </v>
      </c>
      <c r="H1727" s="10">
        <f t="shared" si="154"/>
        <v>40</v>
      </c>
    </row>
    <row r="1728" spans="1:8" ht="15.75">
      <c r="A1728" s="10">
        <v>1727</v>
      </c>
      <c r="B1728" s="32" t="s">
        <v>14</v>
      </c>
      <c r="C1728" s="32" t="s">
        <v>344</v>
      </c>
      <c r="D1728" s="32" t="s">
        <v>264</v>
      </c>
      <c r="E1728" s="32" t="s">
        <v>345</v>
      </c>
      <c r="F1728" s="4">
        <v>30</v>
      </c>
      <c r="G1728" s="10" t="str">
        <f t="shared" si="155"/>
        <v xml:space="preserve">2024/01 </v>
      </c>
      <c r="H1728" s="10">
        <f t="shared" si="154"/>
        <v>30</v>
      </c>
    </row>
    <row r="1729" spans="1:8" ht="15.75">
      <c r="A1729" s="10">
        <v>1728</v>
      </c>
      <c r="B1729" s="32" t="s">
        <v>14</v>
      </c>
      <c r="C1729" s="32" t="s">
        <v>350</v>
      </c>
      <c r="D1729" s="32" t="s">
        <v>264</v>
      </c>
      <c r="E1729" s="32" t="s">
        <v>351</v>
      </c>
      <c r="F1729" s="4">
        <v>30</v>
      </c>
      <c r="G1729" s="10" t="str">
        <f t="shared" si="155"/>
        <v xml:space="preserve">2024/03 </v>
      </c>
      <c r="H1729" s="10">
        <f t="shared" si="154"/>
        <v>550</v>
      </c>
    </row>
    <row r="1730" spans="1:8" ht="15.75">
      <c r="A1730" s="10">
        <v>1729</v>
      </c>
      <c r="B1730" s="32" t="s">
        <v>14</v>
      </c>
      <c r="C1730" s="32" t="s">
        <v>353</v>
      </c>
      <c r="D1730" s="32" t="s">
        <v>352</v>
      </c>
      <c r="E1730" s="32" t="s">
        <v>354</v>
      </c>
      <c r="F1730" s="4">
        <v>12</v>
      </c>
      <c r="G1730" s="10" t="str">
        <f t="shared" si="155"/>
        <v xml:space="preserve">2024/01 </v>
      </c>
      <c r="H1730" s="10">
        <f t="shared" ref="H1730:H1793" si="156">_xlfn.MAXIFS(F:F,C:C,C1730,G:G,G1730)</f>
        <v>120</v>
      </c>
    </row>
    <row r="1731" spans="1:8" ht="15.75">
      <c r="A1731" s="10">
        <v>1730</v>
      </c>
      <c r="B1731" s="32" t="s">
        <v>14</v>
      </c>
      <c r="C1731" s="32" t="s">
        <v>356</v>
      </c>
      <c r="D1731" s="32" t="s">
        <v>355</v>
      </c>
      <c r="E1731" s="32" t="s">
        <v>357</v>
      </c>
      <c r="F1731" s="4">
        <v>36</v>
      </c>
      <c r="G1731" s="10" t="str">
        <f t="shared" ref="G1731:G1794" si="157">INDEX($B$2:$B$9999,MATCH(_xlfn.MAXIFS($F$2:$F$9999,$C$2:$C$9999,C1731),$F$1:$F$9999,0))</f>
        <v xml:space="preserve">2024/01 </v>
      </c>
      <c r="H1731" s="10">
        <f t="shared" si="156"/>
        <v>36</v>
      </c>
    </row>
    <row r="1732" spans="1:8" ht="15.75">
      <c r="A1732" s="10">
        <v>1731</v>
      </c>
      <c r="B1732" s="32" t="s">
        <v>14</v>
      </c>
      <c r="C1732" s="32" t="s">
        <v>359</v>
      </c>
      <c r="D1732" s="32" t="s">
        <v>358</v>
      </c>
      <c r="E1732" s="32" t="s">
        <v>360</v>
      </c>
      <c r="F1732" s="4">
        <v>12</v>
      </c>
      <c r="G1732" s="10" t="str">
        <f t="shared" si="157"/>
        <v xml:space="preserve">2024/01 </v>
      </c>
      <c r="H1732" s="10">
        <f t="shared" si="156"/>
        <v>30</v>
      </c>
    </row>
    <row r="1733" spans="1:8" ht="15.75">
      <c r="A1733" s="10">
        <v>1732</v>
      </c>
      <c r="B1733" s="32" t="s">
        <v>14</v>
      </c>
      <c r="C1733" s="32" t="s">
        <v>381</v>
      </c>
      <c r="D1733" s="32" t="s">
        <v>318</v>
      </c>
      <c r="E1733" s="32" t="s">
        <v>276</v>
      </c>
      <c r="F1733" s="4">
        <v>20</v>
      </c>
      <c r="G1733" s="10" t="str">
        <f t="shared" si="157"/>
        <v xml:space="preserve">2024/01 </v>
      </c>
      <c r="H1733" s="10">
        <f t="shared" si="156"/>
        <v>20</v>
      </c>
    </row>
    <row r="1734" spans="1:8" ht="15.75">
      <c r="A1734" s="10">
        <v>1733</v>
      </c>
      <c r="B1734" s="32" t="s">
        <v>14</v>
      </c>
      <c r="C1734" s="32" t="s">
        <v>382</v>
      </c>
      <c r="D1734" s="32" t="s">
        <v>318</v>
      </c>
      <c r="E1734" s="32" t="s">
        <v>383</v>
      </c>
      <c r="F1734" s="4">
        <v>20</v>
      </c>
      <c r="G1734" s="10" t="str">
        <f t="shared" si="157"/>
        <v xml:space="preserve">2024/01 </v>
      </c>
      <c r="H1734" s="10">
        <f t="shared" si="156"/>
        <v>20</v>
      </c>
    </row>
    <row r="1735" spans="1:8" ht="15.75">
      <c r="A1735" s="10">
        <v>1734</v>
      </c>
      <c r="B1735" s="32" t="s">
        <v>14</v>
      </c>
      <c r="C1735" s="32" t="s">
        <v>401</v>
      </c>
      <c r="D1735" s="32" t="s">
        <v>318</v>
      </c>
      <c r="E1735" s="32" t="s">
        <v>402</v>
      </c>
      <c r="F1735" s="4">
        <v>20</v>
      </c>
      <c r="G1735" s="10" t="str">
        <f t="shared" si="157"/>
        <v xml:space="preserve">2024/01 </v>
      </c>
      <c r="H1735" s="10">
        <f t="shared" si="156"/>
        <v>20</v>
      </c>
    </row>
    <row r="1736" spans="1:8" ht="15.75">
      <c r="A1736" s="10">
        <v>1735</v>
      </c>
      <c r="B1736" s="32" t="s">
        <v>14</v>
      </c>
      <c r="C1736" s="32" t="s">
        <v>408</v>
      </c>
      <c r="D1736" s="32" t="s">
        <v>318</v>
      </c>
      <c r="E1736" s="32" t="s">
        <v>409</v>
      </c>
      <c r="F1736" s="4">
        <v>20</v>
      </c>
      <c r="G1736" s="10" t="str">
        <f t="shared" si="157"/>
        <v xml:space="preserve">2024/01 </v>
      </c>
      <c r="H1736" s="10">
        <f t="shared" si="156"/>
        <v>20</v>
      </c>
    </row>
    <row r="1737" spans="1:8" ht="15.75">
      <c r="A1737" s="10">
        <v>1736</v>
      </c>
      <c r="B1737" s="32" t="s">
        <v>14</v>
      </c>
      <c r="C1737" s="32" t="s">
        <v>415</v>
      </c>
      <c r="D1737" s="32" t="s">
        <v>267</v>
      </c>
      <c r="E1737" s="32" t="s">
        <v>416</v>
      </c>
      <c r="F1737" s="4">
        <v>20</v>
      </c>
      <c r="G1737" s="10" t="str">
        <f t="shared" si="157"/>
        <v xml:space="preserve">2024/01 </v>
      </c>
      <c r="H1737" s="10">
        <f t="shared" si="156"/>
        <v>20</v>
      </c>
    </row>
    <row r="1738" spans="1:8" ht="15.75">
      <c r="A1738" s="10">
        <v>1737</v>
      </c>
      <c r="B1738" s="32" t="s">
        <v>14</v>
      </c>
      <c r="C1738" s="32" t="s">
        <v>423</v>
      </c>
      <c r="D1738" s="32" t="s">
        <v>314</v>
      </c>
      <c r="E1738" s="32" t="s">
        <v>424</v>
      </c>
      <c r="F1738" s="4">
        <v>10</v>
      </c>
      <c r="G1738" s="10" t="str">
        <f t="shared" si="157"/>
        <v xml:space="preserve">2024/01 </v>
      </c>
      <c r="H1738" s="10">
        <f t="shared" si="156"/>
        <v>10</v>
      </c>
    </row>
    <row r="1739" spans="1:8" ht="15.75">
      <c r="A1739" s="10">
        <v>1738</v>
      </c>
      <c r="B1739" s="32" t="s">
        <v>14</v>
      </c>
      <c r="C1739" s="32" t="s">
        <v>425</v>
      </c>
      <c r="D1739" s="32" t="s">
        <v>314</v>
      </c>
      <c r="E1739" s="32" t="s">
        <v>383</v>
      </c>
      <c r="F1739" s="4">
        <v>10</v>
      </c>
      <c r="G1739" s="10" t="str">
        <f t="shared" si="157"/>
        <v xml:space="preserve">2024/01 </v>
      </c>
      <c r="H1739" s="10">
        <f t="shared" si="156"/>
        <v>10</v>
      </c>
    </row>
    <row r="1740" spans="1:8" ht="15.75">
      <c r="A1740" s="10">
        <v>1739</v>
      </c>
      <c r="B1740" s="32" t="s">
        <v>14</v>
      </c>
      <c r="C1740" s="32" t="s">
        <v>452</v>
      </c>
      <c r="D1740" s="32" t="s">
        <v>451</v>
      </c>
      <c r="E1740" s="32"/>
      <c r="F1740" s="4">
        <v>5</v>
      </c>
      <c r="G1740" s="10" t="str">
        <f t="shared" si="157"/>
        <v xml:space="preserve">2024/02 </v>
      </c>
      <c r="H1740" s="10">
        <f t="shared" si="156"/>
        <v>65</v>
      </c>
    </row>
    <row r="1741" spans="1:8" ht="15.75">
      <c r="A1741" s="10">
        <v>1740</v>
      </c>
      <c r="B1741" s="32" t="s">
        <v>14</v>
      </c>
      <c r="C1741" s="32" t="s">
        <v>454</v>
      </c>
      <c r="D1741" s="32" t="s">
        <v>453</v>
      </c>
      <c r="E1741" s="32"/>
      <c r="F1741" s="4">
        <v>4</v>
      </c>
      <c r="G1741" s="10" t="str">
        <f t="shared" si="157"/>
        <v xml:space="preserve">2024/07 </v>
      </c>
      <c r="H1741" s="10">
        <f t="shared" si="156"/>
        <v>134</v>
      </c>
    </row>
    <row r="1742" spans="1:8" ht="15.75">
      <c r="A1742" s="10">
        <v>1741</v>
      </c>
      <c r="B1742" s="32" t="s">
        <v>14</v>
      </c>
      <c r="C1742" s="32" t="s">
        <v>468</v>
      </c>
      <c r="D1742" s="32" t="s">
        <v>467</v>
      </c>
      <c r="E1742" s="32"/>
      <c r="F1742" s="4">
        <v>20</v>
      </c>
      <c r="G1742" s="10" t="str">
        <f t="shared" si="157"/>
        <v xml:space="preserve">2024/05 </v>
      </c>
      <c r="H1742" s="10">
        <f t="shared" si="156"/>
        <v>146</v>
      </c>
    </row>
    <row r="1743" spans="1:8" ht="15.75">
      <c r="A1743" s="10">
        <v>1742</v>
      </c>
      <c r="B1743" s="32" t="s">
        <v>14</v>
      </c>
      <c r="C1743" s="32" t="s">
        <v>470</v>
      </c>
      <c r="D1743" s="32" t="s">
        <v>469</v>
      </c>
      <c r="E1743" s="32" t="s">
        <v>471</v>
      </c>
      <c r="F1743" s="4">
        <v>4</v>
      </c>
      <c r="G1743" s="10" t="str">
        <f t="shared" si="157"/>
        <v xml:space="preserve">2024/01 </v>
      </c>
      <c r="H1743" s="10">
        <f t="shared" si="156"/>
        <v>120</v>
      </c>
    </row>
    <row r="1744" spans="1:8" ht="15.75">
      <c r="A1744" s="10">
        <v>1743</v>
      </c>
      <c r="B1744" s="32" t="s">
        <v>14</v>
      </c>
      <c r="C1744" s="32" t="s">
        <v>487</v>
      </c>
      <c r="D1744" s="32" t="s">
        <v>486</v>
      </c>
      <c r="E1744" s="32" t="s">
        <v>488</v>
      </c>
      <c r="F1744" s="4">
        <v>20</v>
      </c>
      <c r="G1744" s="10" t="str">
        <f t="shared" si="157"/>
        <v xml:space="preserve">2024/01 </v>
      </c>
      <c r="H1744" s="10">
        <f t="shared" si="156"/>
        <v>80</v>
      </c>
    </row>
    <row r="1745" spans="1:8" ht="15.75">
      <c r="A1745" s="10">
        <v>1744</v>
      </c>
      <c r="B1745" s="32" t="s">
        <v>14</v>
      </c>
      <c r="C1745" s="32" t="s">
        <v>493</v>
      </c>
      <c r="D1745" s="32" t="s">
        <v>492</v>
      </c>
      <c r="E1745" s="32" t="s">
        <v>494</v>
      </c>
      <c r="F1745" s="4">
        <v>2</v>
      </c>
      <c r="G1745" s="10" t="str">
        <f t="shared" si="157"/>
        <v xml:space="preserve">2024/01 </v>
      </c>
      <c r="H1745" s="10">
        <f t="shared" si="156"/>
        <v>11</v>
      </c>
    </row>
    <row r="1746" spans="1:8" ht="15.75">
      <c r="A1746" s="10">
        <v>1745</v>
      </c>
      <c r="B1746" s="32" t="s">
        <v>14</v>
      </c>
      <c r="C1746" s="32" t="s">
        <v>496</v>
      </c>
      <c r="D1746" s="32" t="s">
        <v>495</v>
      </c>
      <c r="E1746" s="32" t="s">
        <v>497</v>
      </c>
      <c r="F1746" s="4">
        <v>5</v>
      </c>
      <c r="G1746" s="10" t="str">
        <f t="shared" si="157"/>
        <v xml:space="preserve">2024/01 </v>
      </c>
      <c r="H1746" s="10">
        <f t="shared" si="156"/>
        <v>80</v>
      </c>
    </row>
    <row r="1747" spans="1:8" ht="15.75">
      <c r="A1747" s="10">
        <v>1746</v>
      </c>
      <c r="B1747" s="32" t="s">
        <v>14</v>
      </c>
      <c r="C1747" s="32" t="s">
        <v>515</v>
      </c>
      <c r="D1747" s="32" t="s">
        <v>514</v>
      </c>
      <c r="E1747" s="32" t="s">
        <v>516</v>
      </c>
      <c r="F1747" s="4">
        <v>279</v>
      </c>
      <c r="G1747" s="10" t="str">
        <f t="shared" si="157"/>
        <v xml:space="preserve">2025/12 </v>
      </c>
      <c r="H1747" s="10">
        <f t="shared" si="156"/>
        <v>900</v>
      </c>
    </row>
    <row r="1748" spans="1:8" ht="15.75">
      <c r="A1748" s="10">
        <v>1747</v>
      </c>
      <c r="B1748" s="32" t="s">
        <v>14</v>
      </c>
      <c r="C1748" s="32" t="s">
        <v>525</v>
      </c>
      <c r="D1748" s="32" t="s">
        <v>524</v>
      </c>
      <c r="E1748" s="32" t="s">
        <v>526</v>
      </c>
      <c r="F1748" s="4">
        <v>185</v>
      </c>
      <c r="G1748" s="10" t="str">
        <f t="shared" si="157"/>
        <v xml:space="preserve">2024/10 </v>
      </c>
      <c r="H1748" s="10">
        <f t="shared" si="156"/>
        <v>657</v>
      </c>
    </row>
    <row r="1749" spans="1:8" ht="15.75">
      <c r="A1749" s="10">
        <v>1748</v>
      </c>
      <c r="B1749" s="32" t="s">
        <v>14</v>
      </c>
      <c r="C1749" s="32" t="s">
        <v>531</v>
      </c>
      <c r="D1749" s="32" t="s">
        <v>530</v>
      </c>
      <c r="E1749" s="32" t="s">
        <v>532</v>
      </c>
      <c r="F1749" s="4">
        <v>280</v>
      </c>
      <c r="G1749" s="10" t="str">
        <f t="shared" si="157"/>
        <v xml:space="preserve">2025/10 </v>
      </c>
      <c r="H1749" s="10">
        <f t="shared" si="156"/>
        <v>344</v>
      </c>
    </row>
    <row r="1750" spans="1:8" ht="15.75">
      <c r="A1750" s="10">
        <v>1749</v>
      </c>
      <c r="B1750" s="32" t="s">
        <v>14</v>
      </c>
      <c r="C1750" s="32" t="s">
        <v>536</v>
      </c>
      <c r="D1750" s="32" t="s">
        <v>355</v>
      </c>
      <c r="E1750" s="32" t="s">
        <v>537</v>
      </c>
      <c r="F1750" s="4">
        <v>156</v>
      </c>
      <c r="G1750" s="10" t="str">
        <f t="shared" si="157"/>
        <v xml:space="preserve">2024/09 </v>
      </c>
      <c r="H1750" s="10">
        <f t="shared" si="156"/>
        <v>480</v>
      </c>
    </row>
    <row r="1751" spans="1:8" ht="15.75">
      <c r="A1751" s="10">
        <v>1750</v>
      </c>
      <c r="B1751" s="32" t="s">
        <v>14</v>
      </c>
      <c r="C1751" s="32" t="s">
        <v>546</v>
      </c>
      <c r="D1751" s="32" t="s">
        <v>545</v>
      </c>
      <c r="E1751" s="32" t="s">
        <v>547</v>
      </c>
      <c r="F1751" s="4">
        <v>24</v>
      </c>
      <c r="G1751" s="10" t="str">
        <f t="shared" si="157"/>
        <v xml:space="preserve">2024/03 </v>
      </c>
      <c r="H1751" s="10">
        <f t="shared" si="156"/>
        <v>305</v>
      </c>
    </row>
    <row r="1752" spans="1:8" ht="15.75">
      <c r="A1752" s="10">
        <v>1751</v>
      </c>
      <c r="B1752" s="32" t="s">
        <v>14</v>
      </c>
      <c r="C1752" s="32" t="s">
        <v>549</v>
      </c>
      <c r="D1752" s="32" t="s">
        <v>548</v>
      </c>
      <c r="E1752" s="32" t="s">
        <v>550</v>
      </c>
      <c r="F1752" s="4">
        <v>70</v>
      </c>
      <c r="G1752" s="10" t="str">
        <f t="shared" si="157"/>
        <v xml:space="preserve">2024/04 </v>
      </c>
      <c r="H1752" s="10">
        <f t="shared" si="156"/>
        <v>415</v>
      </c>
    </row>
    <row r="1753" spans="1:8" ht="15.75">
      <c r="A1753" s="10">
        <v>1752</v>
      </c>
      <c r="B1753" s="32" t="s">
        <v>14</v>
      </c>
      <c r="C1753" s="32" t="s">
        <v>552</v>
      </c>
      <c r="D1753" s="32" t="s">
        <v>551</v>
      </c>
      <c r="E1753" s="32" t="s">
        <v>553</v>
      </c>
      <c r="F1753" s="4">
        <v>28</v>
      </c>
      <c r="G1753" s="10" t="str">
        <f t="shared" si="157"/>
        <v xml:space="preserve">2024/09 </v>
      </c>
      <c r="H1753" s="10">
        <f t="shared" si="156"/>
        <v>265</v>
      </c>
    </row>
    <row r="1754" spans="1:8" ht="15.75">
      <c r="A1754" s="10">
        <v>1753</v>
      </c>
      <c r="B1754" s="32" t="s">
        <v>14</v>
      </c>
      <c r="C1754" s="32" t="s">
        <v>558</v>
      </c>
      <c r="D1754" s="32" t="s">
        <v>557</v>
      </c>
      <c r="E1754" s="32" t="s">
        <v>559</v>
      </c>
      <c r="F1754" s="4">
        <v>6</v>
      </c>
      <c r="G1754" s="10" t="str">
        <f t="shared" si="157"/>
        <v xml:space="preserve">2024/01 </v>
      </c>
      <c r="H1754" s="10">
        <f t="shared" si="156"/>
        <v>50</v>
      </c>
    </row>
    <row r="1755" spans="1:8" ht="15.75">
      <c r="A1755" s="10">
        <v>1754</v>
      </c>
      <c r="B1755" s="32" t="s">
        <v>14</v>
      </c>
      <c r="C1755" s="32" t="s">
        <v>561</v>
      </c>
      <c r="D1755" s="32" t="s">
        <v>560</v>
      </c>
      <c r="E1755" s="32" t="s">
        <v>562</v>
      </c>
      <c r="F1755" s="4">
        <v>10</v>
      </c>
      <c r="G1755" s="10" t="str">
        <f t="shared" si="157"/>
        <v xml:space="preserve">2024/07 </v>
      </c>
      <c r="H1755" s="10">
        <f t="shared" si="156"/>
        <v>488</v>
      </c>
    </row>
    <row r="1756" spans="1:8" ht="15.75">
      <c r="A1756" s="10">
        <v>1755</v>
      </c>
      <c r="B1756" s="32" t="s">
        <v>14</v>
      </c>
      <c r="C1756" s="32" t="s">
        <v>567</v>
      </c>
      <c r="D1756" s="32" t="s">
        <v>566</v>
      </c>
      <c r="E1756" s="32" t="s">
        <v>568</v>
      </c>
      <c r="F1756" s="4">
        <v>10</v>
      </c>
      <c r="G1756" s="10" t="str">
        <f t="shared" si="157"/>
        <v xml:space="preserve">2024/02 </v>
      </c>
      <c r="H1756" s="10">
        <f t="shared" si="156"/>
        <v>112</v>
      </c>
    </row>
    <row r="1757" spans="1:8" ht="15.75">
      <c r="A1757" s="10">
        <v>1756</v>
      </c>
      <c r="B1757" s="32" t="s">
        <v>14</v>
      </c>
      <c r="C1757" s="32" t="s">
        <v>573</v>
      </c>
      <c r="D1757" s="32" t="s">
        <v>572</v>
      </c>
      <c r="E1757" s="32" t="s">
        <v>574</v>
      </c>
      <c r="F1757" s="4">
        <v>35</v>
      </c>
      <c r="G1757" s="10" t="str">
        <f t="shared" si="157"/>
        <v xml:space="preserve">2024/01 </v>
      </c>
      <c r="H1757" s="10">
        <f t="shared" si="156"/>
        <v>60</v>
      </c>
    </row>
    <row r="1758" spans="1:8" ht="15.75">
      <c r="A1758" s="10">
        <v>1757</v>
      </c>
      <c r="B1758" s="32" t="s">
        <v>14</v>
      </c>
      <c r="C1758" s="32" t="s">
        <v>576</v>
      </c>
      <c r="D1758" s="32" t="s">
        <v>575</v>
      </c>
      <c r="E1758" s="32" t="s">
        <v>577</v>
      </c>
      <c r="F1758" s="4">
        <v>189</v>
      </c>
      <c r="G1758" s="10" t="str">
        <f t="shared" si="157"/>
        <v xml:space="preserve">2024/04 </v>
      </c>
      <c r="H1758" s="10">
        <f t="shared" si="156"/>
        <v>380</v>
      </c>
    </row>
    <row r="1759" spans="1:8" ht="15.75">
      <c r="A1759" s="10">
        <v>1758</v>
      </c>
      <c r="B1759" s="32" t="s">
        <v>14</v>
      </c>
      <c r="C1759" s="32" t="s">
        <v>612</v>
      </c>
      <c r="D1759" s="32" t="s">
        <v>363</v>
      </c>
      <c r="E1759" s="32" t="s">
        <v>613</v>
      </c>
      <c r="F1759" s="4">
        <v>690</v>
      </c>
      <c r="G1759" s="10" t="str">
        <f t="shared" si="157"/>
        <v xml:space="preserve">2024/11 </v>
      </c>
      <c r="H1759" s="10">
        <f t="shared" si="156"/>
        <v>4102</v>
      </c>
    </row>
    <row r="1760" spans="1:8" ht="15.75">
      <c r="A1760" s="10">
        <v>1759</v>
      </c>
      <c r="B1760" s="32" t="s">
        <v>14</v>
      </c>
      <c r="C1760" s="32" t="s">
        <v>615</v>
      </c>
      <c r="D1760" s="32" t="s">
        <v>614</v>
      </c>
      <c r="E1760" s="32" t="s">
        <v>616</v>
      </c>
      <c r="F1760" s="4">
        <v>21</v>
      </c>
      <c r="G1760" s="10" t="str">
        <f t="shared" si="157"/>
        <v xml:space="preserve">2025/08 </v>
      </c>
      <c r="H1760" s="10">
        <f t="shared" si="156"/>
        <v>392</v>
      </c>
    </row>
    <row r="1761" spans="1:8" ht="15.75">
      <c r="A1761" s="10">
        <v>1760</v>
      </c>
      <c r="B1761" s="32" t="s">
        <v>14</v>
      </c>
      <c r="C1761" s="32" t="s">
        <v>619</v>
      </c>
      <c r="D1761" s="32" t="s">
        <v>366</v>
      </c>
      <c r="E1761" s="32" t="s">
        <v>620</v>
      </c>
      <c r="F1761" s="4">
        <v>80</v>
      </c>
      <c r="G1761" s="10" t="str">
        <f t="shared" si="157"/>
        <v xml:space="preserve">2024/12 </v>
      </c>
      <c r="H1761" s="10">
        <f t="shared" si="156"/>
        <v>4004</v>
      </c>
    </row>
    <row r="1762" spans="1:8" ht="15.75">
      <c r="A1762" s="10">
        <v>1761</v>
      </c>
      <c r="B1762" s="32" t="s">
        <v>14</v>
      </c>
      <c r="C1762" s="32" t="s">
        <v>622</v>
      </c>
      <c r="D1762" s="32" t="s">
        <v>621</v>
      </c>
      <c r="E1762" s="32" t="s">
        <v>623</v>
      </c>
      <c r="F1762" s="4">
        <v>110</v>
      </c>
      <c r="G1762" s="10" t="str">
        <f t="shared" si="157"/>
        <v xml:space="preserve">2024/12 </v>
      </c>
      <c r="H1762" s="10">
        <f t="shared" si="156"/>
        <v>489</v>
      </c>
    </row>
    <row r="1763" spans="1:8" ht="15.75">
      <c r="A1763" s="10">
        <v>1762</v>
      </c>
      <c r="B1763" s="32" t="s">
        <v>14</v>
      </c>
      <c r="C1763" s="32" t="s">
        <v>631</v>
      </c>
      <c r="D1763" s="32" t="s">
        <v>630</v>
      </c>
      <c r="E1763" s="32" t="s">
        <v>632</v>
      </c>
      <c r="F1763" s="4">
        <v>770</v>
      </c>
      <c r="G1763" s="10" t="str">
        <f t="shared" si="157"/>
        <v xml:space="preserve">2025/12 </v>
      </c>
      <c r="H1763" s="10">
        <f t="shared" si="156"/>
        <v>894</v>
      </c>
    </row>
    <row r="1764" spans="1:8" ht="15.75">
      <c r="A1764" s="10">
        <v>1763</v>
      </c>
      <c r="B1764" s="32" t="s">
        <v>14</v>
      </c>
      <c r="C1764" s="32" t="s">
        <v>634</v>
      </c>
      <c r="D1764" s="32" t="s">
        <v>633</v>
      </c>
      <c r="E1764" s="32" t="s">
        <v>635</v>
      </c>
      <c r="F1764" s="4">
        <v>285</v>
      </c>
      <c r="G1764" s="10" t="str">
        <f t="shared" si="157"/>
        <v xml:space="preserve">2024/01 </v>
      </c>
      <c r="H1764" s="10">
        <f t="shared" si="156"/>
        <v>1460</v>
      </c>
    </row>
    <row r="1765" spans="1:8" ht="15.75">
      <c r="A1765" s="10">
        <v>1764</v>
      </c>
      <c r="B1765" s="32" t="s">
        <v>14</v>
      </c>
      <c r="C1765" s="32" t="s">
        <v>638</v>
      </c>
      <c r="D1765" s="32" t="s">
        <v>352</v>
      </c>
      <c r="E1765" s="32" t="s">
        <v>639</v>
      </c>
      <c r="F1765" s="4">
        <v>485</v>
      </c>
      <c r="G1765" s="10" t="str">
        <f t="shared" si="157"/>
        <v xml:space="preserve">2025/12 </v>
      </c>
      <c r="H1765" s="10">
        <f t="shared" si="156"/>
        <v>1081</v>
      </c>
    </row>
    <row r="1766" spans="1:8" ht="15.75">
      <c r="A1766" s="10">
        <v>1765</v>
      </c>
      <c r="B1766" s="32" t="s">
        <v>14</v>
      </c>
      <c r="C1766" s="32" t="s">
        <v>641</v>
      </c>
      <c r="D1766" s="32" t="s">
        <v>640</v>
      </c>
      <c r="E1766" s="32" t="s">
        <v>642</v>
      </c>
      <c r="F1766" s="4">
        <v>107</v>
      </c>
      <c r="G1766" s="10" t="str">
        <f t="shared" si="157"/>
        <v xml:space="preserve">2024/03 </v>
      </c>
      <c r="H1766" s="10">
        <f t="shared" si="156"/>
        <v>550</v>
      </c>
    </row>
    <row r="1767" spans="1:8" ht="15.75">
      <c r="A1767" s="10">
        <v>1766</v>
      </c>
      <c r="B1767" s="32" t="s">
        <v>14</v>
      </c>
      <c r="C1767" s="32" t="s">
        <v>645</v>
      </c>
      <c r="D1767" s="32" t="s">
        <v>358</v>
      </c>
      <c r="E1767" s="32" t="s">
        <v>646</v>
      </c>
      <c r="F1767" s="4">
        <v>130</v>
      </c>
      <c r="G1767" s="10" t="str">
        <f t="shared" si="157"/>
        <v xml:space="preserve">2025/11 </v>
      </c>
      <c r="H1767" s="10">
        <f t="shared" si="156"/>
        <v>470</v>
      </c>
    </row>
    <row r="1768" spans="1:8" ht="15.75">
      <c r="A1768" s="10">
        <v>1767</v>
      </c>
      <c r="B1768" s="32" t="s">
        <v>14</v>
      </c>
      <c r="C1768" s="32" t="s">
        <v>648</v>
      </c>
      <c r="D1768" s="32" t="s">
        <v>647</v>
      </c>
      <c r="E1768" s="32" t="s">
        <v>649</v>
      </c>
      <c r="F1768" s="4">
        <v>20</v>
      </c>
      <c r="G1768" s="10" t="str">
        <f t="shared" si="157"/>
        <v xml:space="preserve">2024/11 </v>
      </c>
      <c r="H1768" s="10">
        <f t="shared" si="156"/>
        <v>2000</v>
      </c>
    </row>
    <row r="1769" spans="1:8" ht="15.75">
      <c r="A1769" s="10">
        <v>1768</v>
      </c>
      <c r="B1769" s="32" t="s">
        <v>14</v>
      </c>
      <c r="C1769" s="32" t="s">
        <v>655</v>
      </c>
      <c r="D1769" s="32" t="s">
        <v>654</v>
      </c>
      <c r="E1769" s="32" t="s">
        <v>656</v>
      </c>
      <c r="F1769" s="4">
        <v>260</v>
      </c>
      <c r="G1769" s="10" t="str">
        <f t="shared" si="157"/>
        <v xml:space="preserve">2024/11 </v>
      </c>
      <c r="H1769" s="10">
        <f t="shared" si="156"/>
        <v>4241</v>
      </c>
    </row>
    <row r="1770" spans="1:8" ht="15.75">
      <c r="A1770" s="10">
        <v>1769</v>
      </c>
      <c r="B1770" s="32" t="s">
        <v>14</v>
      </c>
      <c r="C1770" s="32" t="s">
        <v>658</v>
      </c>
      <c r="D1770" s="32" t="s">
        <v>657</v>
      </c>
      <c r="E1770" s="32" t="s">
        <v>659</v>
      </c>
      <c r="F1770" s="4">
        <v>30</v>
      </c>
      <c r="G1770" s="10" t="str">
        <f t="shared" si="157"/>
        <v xml:space="preserve">2024/02 </v>
      </c>
      <c r="H1770" s="10">
        <f t="shared" si="156"/>
        <v>350</v>
      </c>
    </row>
    <row r="1771" spans="1:8" ht="15.75">
      <c r="A1771" s="10">
        <v>1770</v>
      </c>
      <c r="B1771" s="32" t="s">
        <v>14</v>
      </c>
      <c r="C1771" s="32" t="s">
        <v>660</v>
      </c>
      <c r="D1771" s="32" t="s">
        <v>448</v>
      </c>
      <c r="E1771" s="32" t="s">
        <v>661</v>
      </c>
      <c r="F1771" s="4">
        <v>36</v>
      </c>
      <c r="G1771" s="10" t="str">
        <f t="shared" si="157"/>
        <v xml:space="preserve">2024/01 </v>
      </c>
      <c r="H1771" s="10">
        <f t="shared" si="156"/>
        <v>300</v>
      </c>
    </row>
    <row r="1772" spans="1:8" ht="15.75">
      <c r="A1772" s="10">
        <v>1771</v>
      </c>
      <c r="B1772" s="32" t="s">
        <v>14</v>
      </c>
      <c r="C1772" s="32" t="s">
        <v>663</v>
      </c>
      <c r="D1772" s="32" t="s">
        <v>662</v>
      </c>
      <c r="E1772" s="32" t="s">
        <v>664</v>
      </c>
      <c r="F1772" s="4">
        <v>20</v>
      </c>
      <c r="G1772" s="10" t="str">
        <f t="shared" si="157"/>
        <v xml:space="preserve">2025/03 </v>
      </c>
      <c r="H1772" s="10">
        <f t="shared" si="156"/>
        <v>203</v>
      </c>
    </row>
    <row r="1773" spans="1:8" ht="15.75">
      <c r="A1773" s="10">
        <v>1772</v>
      </c>
      <c r="B1773" s="32" t="s">
        <v>14</v>
      </c>
      <c r="C1773" s="32" t="s">
        <v>672</v>
      </c>
      <c r="D1773" s="32" t="s">
        <v>671</v>
      </c>
      <c r="E1773" s="32"/>
      <c r="F1773" s="4">
        <v>30</v>
      </c>
      <c r="G1773" s="10" t="str">
        <f t="shared" si="157"/>
        <v xml:space="preserve">2024/01 </v>
      </c>
      <c r="H1773" s="10">
        <f t="shared" si="156"/>
        <v>120</v>
      </c>
    </row>
    <row r="1774" spans="1:8" ht="15.75">
      <c r="A1774" s="10">
        <v>1773</v>
      </c>
      <c r="B1774" s="32" t="s">
        <v>14</v>
      </c>
      <c r="C1774" s="32" t="s">
        <v>677</v>
      </c>
      <c r="D1774" s="32" t="s">
        <v>676</v>
      </c>
      <c r="E1774" s="32" t="s">
        <v>678</v>
      </c>
      <c r="F1774" s="4">
        <v>50</v>
      </c>
      <c r="G1774" s="10" t="str">
        <f t="shared" si="157"/>
        <v xml:space="preserve">2024/10 </v>
      </c>
      <c r="H1774" s="10">
        <f t="shared" si="156"/>
        <v>674</v>
      </c>
    </row>
    <row r="1775" spans="1:8" ht="15.75">
      <c r="A1775" s="10">
        <v>1774</v>
      </c>
      <c r="B1775" s="32" t="s">
        <v>14</v>
      </c>
      <c r="C1775" s="32" t="s">
        <v>680</v>
      </c>
      <c r="D1775" s="32" t="s">
        <v>679</v>
      </c>
      <c r="E1775" s="32" t="s">
        <v>681</v>
      </c>
      <c r="F1775" s="4">
        <v>10</v>
      </c>
      <c r="G1775" s="10" t="str">
        <f t="shared" si="157"/>
        <v xml:space="preserve">2024/01 </v>
      </c>
      <c r="H1775" s="10">
        <f t="shared" si="156"/>
        <v>100</v>
      </c>
    </row>
    <row r="1776" spans="1:8" ht="15.75">
      <c r="A1776" s="10">
        <v>1775</v>
      </c>
      <c r="B1776" s="32" t="s">
        <v>14</v>
      </c>
      <c r="C1776" s="32" t="s">
        <v>692</v>
      </c>
      <c r="D1776" s="32" t="s">
        <v>691</v>
      </c>
      <c r="E1776" s="32" t="s">
        <v>693</v>
      </c>
      <c r="F1776" s="4">
        <v>20</v>
      </c>
      <c r="G1776" s="10" t="str">
        <f t="shared" si="157"/>
        <v xml:space="preserve">2024/01 </v>
      </c>
      <c r="H1776" s="10">
        <f t="shared" si="156"/>
        <v>100</v>
      </c>
    </row>
    <row r="1777" spans="1:8" ht="15.75">
      <c r="A1777" s="10">
        <v>1776</v>
      </c>
      <c r="B1777" s="32" t="s">
        <v>14</v>
      </c>
      <c r="C1777" s="32" t="s">
        <v>698</v>
      </c>
      <c r="D1777" s="32" t="s">
        <v>697</v>
      </c>
      <c r="E1777" s="32"/>
      <c r="F1777" s="4">
        <v>50</v>
      </c>
      <c r="G1777" s="10" t="str">
        <f t="shared" si="157"/>
        <v xml:space="preserve">2024/01 </v>
      </c>
      <c r="H1777" s="10">
        <f t="shared" si="156"/>
        <v>50</v>
      </c>
    </row>
    <row r="1778" spans="1:8" ht="15.75">
      <c r="A1778" s="10">
        <v>1777</v>
      </c>
      <c r="B1778" s="32" t="s">
        <v>14</v>
      </c>
      <c r="C1778" s="32" t="s">
        <v>700</v>
      </c>
      <c r="D1778" s="32" t="s">
        <v>699</v>
      </c>
      <c r="E1778" s="32" t="s">
        <v>701</v>
      </c>
      <c r="F1778" s="4">
        <v>195</v>
      </c>
      <c r="G1778" s="10" t="str">
        <f t="shared" si="157"/>
        <v xml:space="preserve">2025/06 </v>
      </c>
      <c r="H1778" s="10">
        <f t="shared" si="156"/>
        <v>983</v>
      </c>
    </row>
    <row r="1779" spans="1:8" ht="15.75">
      <c r="A1779" s="10">
        <v>1778</v>
      </c>
      <c r="B1779" s="32" t="s">
        <v>14</v>
      </c>
      <c r="C1779" s="32" t="s">
        <v>703</v>
      </c>
      <c r="D1779" s="32" t="s">
        <v>702</v>
      </c>
      <c r="E1779" s="32" t="s">
        <v>704</v>
      </c>
      <c r="F1779" s="4">
        <v>35</v>
      </c>
      <c r="G1779" s="10" t="str">
        <f t="shared" si="157"/>
        <v xml:space="preserve">2024/01 </v>
      </c>
      <c r="H1779" s="10">
        <f t="shared" si="156"/>
        <v>150</v>
      </c>
    </row>
    <row r="1780" spans="1:8" ht="15.75">
      <c r="A1780" s="10">
        <v>1779</v>
      </c>
      <c r="B1780" s="32" t="s">
        <v>14</v>
      </c>
      <c r="C1780" s="32" t="s">
        <v>718</v>
      </c>
      <c r="D1780" s="32" t="s">
        <v>717</v>
      </c>
      <c r="E1780" s="32"/>
      <c r="F1780" s="4">
        <v>5</v>
      </c>
      <c r="G1780" s="10" t="str">
        <f t="shared" si="157"/>
        <v xml:space="preserve">2024/01 </v>
      </c>
      <c r="H1780" s="10">
        <f t="shared" si="156"/>
        <v>5</v>
      </c>
    </row>
    <row r="1781" spans="1:8" ht="15.75">
      <c r="A1781" s="10">
        <v>1780</v>
      </c>
      <c r="B1781" s="32" t="s">
        <v>14</v>
      </c>
      <c r="C1781" s="32" t="s">
        <v>731</v>
      </c>
      <c r="D1781" s="32" t="s">
        <v>730</v>
      </c>
      <c r="E1781" s="32" t="s">
        <v>732</v>
      </c>
      <c r="F1781" s="4">
        <v>100</v>
      </c>
      <c r="G1781" s="10" t="str">
        <f t="shared" si="157"/>
        <v xml:space="preserve">2024/03 </v>
      </c>
      <c r="H1781" s="10">
        <f t="shared" si="156"/>
        <v>132</v>
      </c>
    </row>
    <row r="1782" spans="1:8" ht="15.75">
      <c r="A1782" s="10">
        <v>1781</v>
      </c>
      <c r="B1782" s="32" t="s">
        <v>14</v>
      </c>
      <c r="C1782" s="32" t="s">
        <v>734</v>
      </c>
      <c r="D1782" s="32" t="s">
        <v>733</v>
      </c>
      <c r="E1782" s="32" t="s">
        <v>735</v>
      </c>
      <c r="F1782" s="4">
        <v>250</v>
      </c>
      <c r="G1782" s="10" t="str">
        <f t="shared" si="157"/>
        <v xml:space="preserve">2025/12 </v>
      </c>
      <c r="H1782" s="10">
        <f t="shared" si="156"/>
        <v>1289</v>
      </c>
    </row>
    <row r="1783" spans="1:8" ht="15.75">
      <c r="A1783" s="10">
        <v>1782</v>
      </c>
      <c r="B1783" s="32" t="s">
        <v>14</v>
      </c>
      <c r="C1783" s="32" t="s">
        <v>737</v>
      </c>
      <c r="D1783" s="32" t="s">
        <v>736</v>
      </c>
      <c r="E1783" s="32" t="s">
        <v>738</v>
      </c>
      <c r="F1783" s="4">
        <v>236</v>
      </c>
      <c r="G1783" s="10" t="str">
        <f t="shared" si="157"/>
        <v xml:space="preserve">2025/11 </v>
      </c>
      <c r="H1783" s="10">
        <f t="shared" si="156"/>
        <v>2257</v>
      </c>
    </row>
    <row r="1784" spans="1:8" ht="15.75">
      <c r="A1784" s="10">
        <v>1783</v>
      </c>
      <c r="B1784" s="32" t="s">
        <v>14</v>
      </c>
      <c r="C1784" s="32" t="s">
        <v>742</v>
      </c>
      <c r="D1784" s="32" t="s">
        <v>741</v>
      </c>
      <c r="E1784" s="32" t="s">
        <v>743</v>
      </c>
      <c r="F1784" s="4">
        <v>3</v>
      </c>
      <c r="G1784" s="10" t="str">
        <f t="shared" si="157"/>
        <v xml:space="preserve">2024/01 </v>
      </c>
      <c r="H1784" s="10">
        <f t="shared" si="156"/>
        <v>300</v>
      </c>
    </row>
    <row r="1785" spans="1:8" ht="15.75">
      <c r="A1785" s="10">
        <v>1784</v>
      </c>
      <c r="B1785" s="32" t="s">
        <v>14</v>
      </c>
      <c r="C1785" s="32" t="s">
        <v>745</v>
      </c>
      <c r="D1785" s="32" t="s">
        <v>744</v>
      </c>
      <c r="E1785" s="32" t="s">
        <v>746</v>
      </c>
      <c r="F1785" s="4">
        <v>150</v>
      </c>
      <c r="G1785" s="10" t="str">
        <f t="shared" si="157"/>
        <v xml:space="preserve">2025/03 </v>
      </c>
      <c r="H1785" s="10">
        <f t="shared" si="156"/>
        <v>750</v>
      </c>
    </row>
    <row r="1786" spans="1:8" ht="15.75">
      <c r="A1786" s="10">
        <v>1785</v>
      </c>
      <c r="B1786" s="32" t="s">
        <v>14</v>
      </c>
      <c r="C1786" s="32" t="s">
        <v>748</v>
      </c>
      <c r="D1786" s="32" t="s">
        <v>747</v>
      </c>
      <c r="E1786" s="32" t="s">
        <v>749</v>
      </c>
      <c r="F1786" s="4">
        <v>441</v>
      </c>
      <c r="G1786" s="10" t="str">
        <f t="shared" si="157"/>
        <v xml:space="preserve">2025/12 </v>
      </c>
      <c r="H1786" s="10">
        <f t="shared" si="156"/>
        <v>812</v>
      </c>
    </row>
    <row r="1787" spans="1:8" ht="15.75">
      <c r="A1787" s="10">
        <v>1786</v>
      </c>
      <c r="B1787" s="32" t="s">
        <v>14</v>
      </c>
      <c r="C1787" s="32" t="s">
        <v>757</v>
      </c>
      <c r="D1787" s="32" t="s">
        <v>756</v>
      </c>
      <c r="E1787" s="32" t="s">
        <v>758</v>
      </c>
      <c r="F1787" s="4"/>
      <c r="G1787" s="10" t="str">
        <f t="shared" si="157"/>
        <v xml:space="preserve">2025/02 </v>
      </c>
      <c r="H1787" s="10">
        <f t="shared" si="156"/>
        <v>249</v>
      </c>
    </row>
    <row r="1788" spans="1:8" ht="15.75">
      <c r="A1788" s="10">
        <v>1787</v>
      </c>
      <c r="B1788" s="32" t="s">
        <v>14</v>
      </c>
      <c r="C1788" s="32" t="s">
        <v>760</v>
      </c>
      <c r="D1788" s="32" t="s">
        <v>759</v>
      </c>
      <c r="E1788" s="32" t="s">
        <v>761</v>
      </c>
      <c r="F1788" s="4">
        <v>1</v>
      </c>
      <c r="G1788" s="10" t="str">
        <f t="shared" si="157"/>
        <v xml:space="preserve">2026/04 </v>
      </c>
      <c r="H1788" s="10">
        <f t="shared" si="156"/>
        <v>708</v>
      </c>
    </row>
    <row r="1789" spans="1:8" ht="15.75">
      <c r="A1789" s="10">
        <v>1788</v>
      </c>
      <c r="B1789" s="32" t="s">
        <v>14</v>
      </c>
      <c r="C1789" s="32" t="s">
        <v>768</v>
      </c>
      <c r="D1789" s="32" t="s">
        <v>767</v>
      </c>
      <c r="E1789" s="32" t="s">
        <v>769</v>
      </c>
      <c r="F1789" s="4">
        <v>5</v>
      </c>
      <c r="G1789" s="10" t="str">
        <f t="shared" si="157"/>
        <v xml:space="preserve">2024/01 </v>
      </c>
      <c r="H1789" s="10">
        <f t="shared" si="156"/>
        <v>50</v>
      </c>
    </row>
    <row r="1790" spans="1:8" ht="15.75">
      <c r="A1790" s="10">
        <v>1789</v>
      </c>
      <c r="B1790" s="32" t="s">
        <v>14</v>
      </c>
      <c r="C1790" s="32" t="s">
        <v>771</v>
      </c>
      <c r="D1790" s="32" t="s">
        <v>770</v>
      </c>
      <c r="E1790" s="32" t="s">
        <v>772</v>
      </c>
      <c r="F1790" s="4">
        <v>124</v>
      </c>
      <c r="G1790" s="10" t="str">
        <f t="shared" si="157"/>
        <v xml:space="preserve">2025/12 </v>
      </c>
      <c r="H1790" s="10">
        <f t="shared" si="156"/>
        <v>861</v>
      </c>
    </row>
    <row r="1791" spans="1:8" ht="15.75">
      <c r="A1791" s="10">
        <v>1790</v>
      </c>
      <c r="B1791" s="32" t="s">
        <v>14</v>
      </c>
      <c r="C1791" s="32" t="s">
        <v>774</v>
      </c>
      <c r="D1791" s="32" t="s">
        <v>773</v>
      </c>
      <c r="E1791" s="32" t="s">
        <v>775</v>
      </c>
      <c r="F1791" s="4">
        <v>188</v>
      </c>
      <c r="G1791" s="10" t="str">
        <f t="shared" si="157"/>
        <v xml:space="preserve">2025/12 </v>
      </c>
      <c r="H1791" s="10">
        <f t="shared" si="156"/>
        <v>1110</v>
      </c>
    </row>
    <row r="1792" spans="1:8" ht="15.75">
      <c r="A1792" s="10">
        <v>1791</v>
      </c>
      <c r="B1792" s="32" t="s">
        <v>14</v>
      </c>
      <c r="C1792" s="32" t="s">
        <v>782</v>
      </c>
      <c r="D1792" s="32" t="s">
        <v>781</v>
      </c>
      <c r="E1792" s="32" t="s">
        <v>783</v>
      </c>
      <c r="F1792" s="4">
        <v>20</v>
      </c>
      <c r="G1792" s="10" t="str">
        <f t="shared" si="157"/>
        <v xml:space="preserve">2025/08 </v>
      </c>
      <c r="H1792" s="10">
        <f t="shared" si="156"/>
        <v>402</v>
      </c>
    </row>
    <row r="1793" spans="1:8" ht="15.75">
      <c r="A1793" s="10">
        <v>1792</v>
      </c>
      <c r="B1793" s="32" t="s">
        <v>14</v>
      </c>
      <c r="C1793" s="32" t="s">
        <v>787</v>
      </c>
      <c r="D1793" s="32" t="s">
        <v>786</v>
      </c>
      <c r="E1793" s="32" t="s">
        <v>788</v>
      </c>
      <c r="F1793" s="4">
        <v>8</v>
      </c>
      <c r="G1793" s="10" t="str">
        <f t="shared" si="157"/>
        <v xml:space="preserve">2024/01 </v>
      </c>
      <c r="H1793" s="10">
        <f t="shared" si="156"/>
        <v>154</v>
      </c>
    </row>
    <row r="1794" spans="1:8" ht="15.75">
      <c r="A1794" s="10">
        <v>1793</v>
      </c>
      <c r="B1794" s="32" t="s">
        <v>14</v>
      </c>
      <c r="C1794" s="32" t="s">
        <v>790</v>
      </c>
      <c r="D1794" s="32" t="s">
        <v>789</v>
      </c>
      <c r="E1794" s="32" t="s">
        <v>791</v>
      </c>
      <c r="F1794" s="4">
        <v>100</v>
      </c>
      <c r="G1794" s="10" t="str">
        <f t="shared" si="157"/>
        <v xml:space="preserve">2024/08 </v>
      </c>
      <c r="H1794" s="10">
        <f t="shared" ref="H1794:H1857" si="158">_xlfn.MAXIFS(F:F,C:C,C1794,G:G,G1794)</f>
        <v>560</v>
      </c>
    </row>
    <row r="1795" spans="1:8" ht="15.75">
      <c r="A1795" s="10">
        <v>1794</v>
      </c>
      <c r="B1795" s="32" t="s">
        <v>14</v>
      </c>
      <c r="C1795" s="32" t="s">
        <v>812</v>
      </c>
      <c r="D1795" s="32" t="s">
        <v>811</v>
      </c>
      <c r="E1795" s="32"/>
      <c r="F1795" s="4">
        <v>20</v>
      </c>
      <c r="G1795" s="10" t="str">
        <f t="shared" ref="G1795:G1858" si="159">INDEX($B$2:$B$9999,MATCH(_xlfn.MAXIFS($F$2:$F$9999,$C$2:$C$9999,C1795),$F$1:$F$9999,0))</f>
        <v xml:space="preserve">2024/01 </v>
      </c>
      <c r="H1795" s="10">
        <f t="shared" si="158"/>
        <v>100</v>
      </c>
    </row>
    <row r="1796" spans="1:8" ht="15.75">
      <c r="A1796" s="10">
        <v>1795</v>
      </c>
      <c r="B1796" s="32" t="s">
        <v>14</v>
      </c>
      <c r="C1796" s="32" t="s">
        <v>814</v>
      </c>
      <c r="D1796" s="32" t="s">
        <v>813</v>
      </c>
      <c r="E1796" s="32" t="s">
        <v>815</v>
      </c>
      <c r="F1796" s="4">
        <v>-450</v>
      </c>
      <c r="G1796" s="10" t="str">
        <f t="shared" si="159"/>
        <v xml:space="preserve">2024/12 </v>
      </c>
      <c r="H1796" s="10">
        <f t="shared" si="158"/>
        <v>3000</v>
      </c>
    </row>
    <row r="1797" spans="1:8" ht="15.75">
      <c r="A1797" s="10">
        <v>1796</v>
      </c>
      <c r="B1797" s="32" t="s">
        <v>14</v>
      </c>
      <c r="C1797" s="32" t="s">
        <v>817</v>
      </c>
      <c r="D1797" s="32" t="s">
        <v>816</v>
      </c>
      <c r="E1797" s="32" t="s">
        <v>818</v>
      </c>
      <c r="F1797" s="4">
        <v>200</v>
      </c>
      <c r="G1797" s="10" t="str">
        <f t="shared" si="159"/>
        <v xml:space="preserve">2024/01 </v>
      </c>
      <c r="H1797" s="10">
        <f t="shared" si="158"/>
        <v>300</v>
      </c>
    </row>
    <row r="1798" spans="1:8" ht="15.75">
      <c r="A1798" s="10">
        <v>1797</v>
      </c>
      <c r="B1798" s="32" t="s">
        <v>14</v>
      </c>
      <c r="C1798" s="32" t="s">
        <v>820</v>
      </c>
      <c r="D1798" s="32" t="s">
        <v>819</v>
      </c>
      <c r="E1798" s="32" t="s">
        <v>821</v>
      </c>
      <c r="F1798" s="4">
        <v>200</v>
      </c>
      <c r="G1798" s="10" t="str">
        <f t="shared" si="159"/>
        <v xml:space="preserve">2024/10 </v>
      </c>
      <c r="H1798" s="10">
        <f t="shared" si="158"/>
        <v>510</v>
      </c>
    </row>
    <row r="1799" spans="1:8" ht="15.75">
      <c r="A1799" s="10">
        <v>1798</v>
      </c>
      <c r="B1799" s="32" t="s">
        <v>14</v>
      </c>
      <c r="C1799" s="32" t="s">
        <v>823</v>
      </c>
      <c r="D1799" s="32" t="s">
        <v>822</v>
      </c>
      <c r="E1799" s="32" t="s">
        <v>824</v>
      </c>
      <c r="F1799" s="4">
        <v>2120</v>
      </c>
      <c r="G1799" s="10" t="str">
        <f t="shared" si="159"/>
        <v xml:space="preserve">2025/12 </v>
      </c>
      <c r="H1799" s="10">
        <f t="shared" si="158"/>
        <v>32271</v>
      </c>
    </row>
    <row r="1800" spans="1:8" ht="15.75">
      <c r="A1800" s="10">
        <v>1799</v>
      </c>
      <c r="B1800" s="32" t="s">
        <v>14</v>
      </c>
      <c r="C1800" s="32" t="s">
        <v>852</v>
      </c>
      <c r="D1800" s="32" t="s">
        <v>851</v>
      </c>
      <c r="E1800" s="32" t="s">
        <v>853</v>
      </c>
      <c r="F1800" s="4">
        <v>3</v>
      </c>
      <c r="G1800" s="10" t="str">
        <f t="shared" si="159"/>
        <v xml:space="preserve">2024/01 </v>
      </c>
      <c r="H1800" s="10">
        <f t="shared" si="158"/>
        <v>30</v>
      </c>
    </row>
    <row r="1801" spans="1:8" ht="15.75">
      <c r="A1801" s="10">
        <v>1800</v>
      </c>
      <c r="B1801" s="32" t="s">
        <v>14</v>
      </c>
      <c r="C1801" s="32" t="s">
        <v>855</v>
      </c>
      <c r="D1801" s="32" t="s">
        <v>854</v>
      </c>
      <c r="E1801" s="32" t="s">
        <v>856</v>
      </c>
      <c r="F1801" s="4">
        <v>20</v>
      </c>
      <c r="G1801" s="10" t="str">
        <f t="shared" si="159"/>
        <v xml:space="preserve">2025/12 </v>
      </c>
      <c r="H1801" s="10">
        <f t="shared" si="158"/>
        <v>868</v>
      </c>
    </row>
    <row r="1802" spans="1:8" ht="15.75">
      <c r="A1802" s="10">
        <v>1801</v>
      </c>
      <c r="B1802" s="32" t="s">
        <v>14</v>
      </c>
      <c r="C1802" s="32" t="s">
        <v>858</v>
      </c>
      <c r="D1802" s="32" t="s">
        <v>857</v>
      </c>
      <c r="E1802" s="32" t="s">
        <v>859</v>
      </c>
      <c r="F1802" s="4">
        <v>86</v>
      </c>
      <c r="G1802" s="10" t="str">
        <f t="shared" si="159"/>
        <v xml:space="preserve">2024/10 </v>
      </c>
      <c r="H1802" s="10">
        <f t="shared" si="158"/>
        <v>527</v>
      </c>
    </row>
    <row r="1803" spans="1:8" ht="15.75">
      <c r="A1803" s="10">
        <v>1802</v>
      </c>
      <c r="B1803" s="32" t="s">
        <v>14</v>
      </c>
      <c r="C1803" s="32" t="s">
        <v>889</v>
      </c>
      <c r="D1803" s="32" t="s">
        <v>888</v>
      </c>
      <c r="E1803" s="32" t="s">
        <v>890</v>
      </c>
      <c r="F1803" s="4">
        <v>45</v>
      </c>
      <c r="G1803" s="10" t="str">
        <f t="shared" si="159"/>
        <v xml:space="preserve">2024/01 </v>
      </c>
      <c r="H1803" s="10">
        <f t="shared" si="158"/>
        <v>90</v>
      </c>
    </row>
    <row r="1804" spans="1:8" ht="15.75">
      <c r="A1804" s="10">
        <v>1803</v>
      </c>
      <c r="B1804" s="32" t="s">
        <v>14</v>
      </c>
      <c r="C1804" s="32" t="s">
        <v>893</v>
      </c>
      <c r="D1804" s="32" t="s">
        <v>892</v>
      </c>
      <c r="E1804" s="32" t="s">
        <v>890</v>
      </c>
      <c r="F1804" s="4">
        <v>1</v>
      </c>
      <c r="G1804" s="10" t="str">
        <f t="shared" si="159"/>
        <v xml:space="preserve">2024/01 </v>
      </c>
      <c r="H1804" s="10">
        <f t="shared" si="158"/>
        <v>1</v>
      </c>
    </row>
    <row r="1805" spans="1:8" ht="15.75">
      <c r="A1805" s="10">
        <v>1804</v>
      </c>
      <c r="B1805" s="32" t="s">
        <v>14</v>
      </c>
      <c r="C1805" s="32" t="s">
        <v>902</v>
      </c>
      <c r="D1805" s="32" t="s">
        <v>901</v>
      </c>
      <c r="E1805" s="32" t="s">
        <v>890</v>
      </c>
      <c r="F1805" s="4">
        <v>10</v>
      </c>
      <c r="G1805" s="10" t="str">
        <f t="shared" si="159"/>
        <v xml:space="preserve">2024/01 </v>
      </c>
      <c r="H1805" s="10">
        <f t="shared" si="158"/>
        <v>160</v>
      </c>
    </row>
    <row r="1806" spans="1:8" ht="15.75">
      <c r="A1806" s="10">
        <v>1805</v>
      </c>
      <c r="B1806" s="32" t="s">
        <v>14</v>
      </c>
      <c r="C1806" s="32" t="s">
        <v>904</v>
      </c>
      <c r="D1806" s="32" t="s">
        <v>903</v>
      </c>
      <c r="E1806" s="32" t="s">
        <v>884</v>
      </c>
      <c r="F1806" s="4">
        <v>10</v>
      </c>
      <c r="G1806" s="10" t="str">
        <f t="shared" si="159"/>
        <v xml:space="preserve">2024/01 </v>
      </c>
      <c r="H1806" s="10">
        <f t="shared" si="158"/>
        <v>10</v>
      </c>
    </row>
    <row r="1807" spans="1:8" ht="15.75">
      <c r="A1807" s="10">
        <v>1806</v>
      </c>
      <c r="B1807" s="32" t="s">
        <v>14</v>
      </c>
      <c r="C1807" s="32" t="s">
        <v>911</v>
      </c>
      <c r="D1807" s="32" t="s">
        <v>910</v>
      </c>
      <c r="E1807" s="32" t="s">
        <v>884</v>
      </c>
      <c r="F1807" s="4">
        <v>10</v>
      </c>
      <c r="G1807" s="10" t="str">
        <f t="shared" si="159"/>
        <v xml:space="preserve">2024/01 </v>
      </c>
      <c r="H1807" s="10">
        <f t="shared" si="158"/>
        <v>130</v>
      </c>
    </row>
    <row r="1808" spans="1:8" ht="15.75">
      <c r="A1808" s="10">
        <v>1807</v>
      </c>
      <c r="B1808" s="32" t="s">
        <v>14</v>
      </c>
      <c r="C1808" s="32" t="s">
        <v>932</v>
      </c>
      <c r="D1808" s="32" t="s">
        <v>931</v>
      </c>
      <c r="E1808" s="32" t="s">
        <v>890</v>
      </c>
      <c r="F1808" s="4">
        <v>42</v>
      </c>
      <c r="G1808" s="10" t="str">
        <f t="shared" si="159"/>
        <v xml:space="preserve">2024/02 </v>
      </c>
      <c r="H1808" s="10">
        <f t="shared" si="158"/>
        <v>85</v>
      </c>
    </row>
    <row r="1809" spans="1:8" ht="15.75">
      <c r="A1809" s="10">
        <v>1808</v>
      </c>
      <c r="B1809" s="32" t="s">
        <v>14</v>
      </c>
      <c r="C1809" s="32" t="s">
        <v>953</v>
      </c>
      <c r="D1809" s="32" t="s">
        <v>952</v>
      </c>
      <c r="E1809" s="32"/>
      <c r="F1809" s="4">
        <v>2</v>
      </c>
      <c r="G1809" s="10" t="str">
        <f t="shared" si="159"/>
        <v xml:space="preserve">2024/01 </v>
      </c>
      <c r="H1809" s="10">
        <f t="shared" si="158"/>
        <v>4</v>
      </c>
    </row>
    <row r="1810" spans="1:8" ht="15.75">
      <c r="A1810" s="10">
        <v>1809</v>
      </c>
      <c r="B1810" s="32" t="s">
        <v>14</v>
      </c>
      <c r="C1810" s="32" t="s">
        <v>966</v>
      </c>
      <c r="D1810" s="32" t="s">
        <v>770</v>
      </c>
      <c r="E1810" s="32" t="s">
        <v>967</v>
      </c>
      <c r="F1810" s="4">
        <v>105</v>
      </c>
      <c r="G1810" s="10" t="str">
        <f t="shared" si="159"/>
        <v xml:space="preserve">2024/01 </v>
      </c>
      <c r="H1810" s="10">
        <f t="shared" si="158"/>
        <v>150</v>
      </c>
    </row>
    <row r="1811" spans="1:8" ht="15.75">
      <c r="A1811" s="10">
        <v>1810</v>
      </c>
      <c r="B1811" s="32" t="s">
        <v>14</v>
      </c>
      <c r="C1811" s="32" t="s">
        <v>968</v>
      </c>
      <c r="D1811" s="32" t="s">
        <v>778</v>
      </c>
      <c r="E1811" s="32" t="s">
        <v>969</v>
      </c>
      <c r="F1811" s="4">
        <v>119</v>
      </c>
      <c r="G1811" s="10" t="str">
        <f t="shared" si="159"/>
        <v xml:space="preserve">2024/01 </v>
      </c>
      <c r="H1811" s="10">
        <f t="shared" si="158"/>
        <v>200</v>
      </c>
    </row>
    <row r="1812" spans="1:8" ht="15.75">
      <c r="A1812" s="10">
        <v>1811</v>
      </c>
      <c r="B1812" s="32" t="s">
        <v>14</v>
      </c>
      <c r="C1812" s="32" t="s">
        <v>970</v>
      </c>
      <c r="D1812" s="32" t="s">
        <v>733</v>
      </c>
      <c r="E1812" s="32" t="s">
        <v>971</v>
      </c>
      <c r="F1812" s="4">
        <v>50</v>
      </c>
      <c r="G1812" s="10" t="str">
        <f t="shared" si="159"/>
        <v xml:space="preserve">2024/02 </v>
      </c>
      <c r="H1812" s="10">
        <f t="shared" si="158"/>
        <v>180</v>
      </c>
    </row>
    <row r="1813" spans="1:8" ht="15.75">
      <c r="A1813" s="10">
        <v>1812</v>
      </c>
      <c r="B1813" s="32" t="s">
        <v>14</v>
      </c>
      <c r="C1813" s="32" t="s">
        <v>972</v>
      </c>
      <c r="D1813" s="32" t="s">
        <v>744</v>
      </c>
      <c r="E1813" s="32" t="s">
        <v>973</v>
      </c>
      <c r="F1813" s="4">
        <v>120</v>
      </c>
      <c r="G1813" s="10" t="str">
        <f t="shared" si="159"/>
        <v xml:space="preserve">2024/06 </v>
      </c>
      <c r="H1813" s="10">
        <f t="shared" si="158"/>
        <v>354</v>
      </c>
    </row>
    <row r="1814" spans="1:8" ht="15.75">
      <c r="A1814" s="10">
        <v>1813</v>
      </c>
      <c r="B1814" s="32" t="s">
        <v>14</v>
      </c>
      <c r="C1814" s="32" t="s">
        <v>974</v>
      </c>
      <c r="D1814" s="32" t="s">
        <v>773</v>
      </c>
      <c r="E1814" s="32" t="s">
        <v>975</v>
      </c>
      <c r="F1814" s="4">
        <v>242</v>
      </c>
      <c r="G1814" s="10" t="str">
        <f t="shared" si="159"/>
        <v xml:space="preserve">2024/01 </v>
      </c>
      <c r="H1814" s="10">
        <f t="shared" si="158"/>
        <v>250</v>
      </c>
    </row>
    <row r="1815" spans="1:8" ht="15.75">
      <c r="A1815" s="10">
        <v>1814</v>
      </c>
      <c r="B1815" s="32" t="s">
        <v>14</v>
      </c>
      <c r="C1815" s="32" t="s">
        <v>986</v>
      </c>
      <c r="D1815" s="32" t="s">
        <v>736</v>
      </c>
      <c r="E1815" s="32" t="s">
        <v>987</v>
      </c>
      <c r="F1815" s="4">
        <v>110</v>
      </c>
      <c r="G1815" s="10" t="str">
        <f t="shared" si="159"/>
        <v xml:space="preserve">2024/10 </v>
      </c>
      <c r="H1815" s="10">
        <f t="shared" si="158"/>
        <v>192</v>
      </c>
    </row>
    <row r="1816" spans="1:8" ht="15.75">
      <c r="A1816" s="10">
        <v>1815</v>
      </c>
      <c r="B1816" s="32" t="s">
        <v>14</v>
      </c>
      <c r="C1816" s="32" t="s">
        <v>988</v>
      </c>
      <c r="D1816" s="32" t="s">
        <v>747</v>
      </c>
      <c r="E1816" s="32" t="s">
        <v>989</v>
      </c>
      <c r="F1816" s="4">
        <v>250</v>
      </c>
      <c r="G1816" s="10" t="str">
        <f t="shared" si="159"/>
        <v xml:space="preserve">2024/01 </v>
      </c>
      <c r="H1816" s="10">
        <f t="shared" si="158"/>
        <v>250</v>
      </c>
    </row>
    <row r="1817" spans="1:8" ht="15.75">
      <c r="A1817" s="10">
        <v>1816</v>
      </c>
      <c r="B1817" s="32" t="s">
        <v>14</v>
      </c>
      <c r="C1817" s="32" t="s">
        <v>1014</v>
      </c>
      <c r="D1817" s="32" t="s">
        <v>781</v>
      </c>
      <c r="E1817" s="32" t="s">
        <v>1015</v>
      </c>
      <c r="F1817" s="4">
        <v>150</v>
      </c>
      <c r="G1817" s="10" t="str">
        <f t="shared" si="159"/>
        <v xml:space="preserve">2024/01 </v>
      </c>
      <c r="H1817" s="10">
        <f t="shared" si="158"/>
        <v>150</v>
      </c>
    </row>
    <row r="1818" spans="1:8" ht="15.75">
      <c r="A1818" s="10">
        <v>1817</v>
      </c>
      <c r="B1818" s="32" t="s">
        <v>14</v>
      </c>
      <c r="C1818" s="32" t="s">
        <v>1021</v>
      </c>
      <c r="D1818" s="32" t="s">
        <v>1020</v>
      </c>
      <c r="E1818" s="32"/>
      <c r="F1818" s="4">
        <v>50</v>
      </c>
      <c r="G1818" s="10" t="str">
        <f t="shared" si="159"/>
        <v xml:space="preserve">2024/01 </v>
      </c>
      <c r="H1818" s="10">
        <f t="shared" si="158"/>
        <v>50</v>
      </c>
    </row>
    <row r="1819" spans="1:8" ht="15.75">
      <c r="A1819" s="10">
        <v>1818</v>
      </c>
      <c r="B1819" s="32" t="s">
        <v>14</v>
      </c>
      <c r="C1819" s="32" t="s">
        <v>1028</v>
      </c>
      <c r="D1819" s="32" t="s">
        <v>352</v>
      </c>
      <c r="E1819" s="32" t="s">
        <v>1029</v>
      </c>
      <c r="F1819" s="4">
        <v>20</v>
      </c>
      <c r="G1819" s="10" t="str">
        <f t="shared" si="159"/>
        <v xml:space="preserve">2024/01 </v>
      </c>
      <c r="H1819" s="10">
        <f t="shared" si="158"/>
        <v>100</v>
      </c>
    </row>
    <row r="1820" spans="1:8" ht="15.75">
      <c r="A1820" s="10">
        <v>1819</v>
      </c>
      <c r="B1820" s="32" t="s">
        <v>14</v>
      </c>
      <c r="C1820" s="32" t="s">
        <v>1030</v>
      </c>
      <c r="D1820" s="32" t="s">
        <v>358</v>
      </c>
      <c r="E1820" s="32" t="s">
        <v>1031</v>
      </c>
      <c r="F1820" s="4">
        <v>20</v>
      </c>
      <c r="G1820" s="10" t="str">
        <f t="shared" si="159"/>
        <v xml:space="preserve">2024/01 </v>
      </c>
      <c r="H1820" s="10">
        <f t="shared" si="158"/>
        <v>80</v>
      </c>
    </row>
    <row r="1821" spans="1:8" ht="15.75">
      <c r="A1821" s="10">
        <v>1820</v>
      </c>
      <c r="B1821" s="32" t="s">
        <v>14</v>
      </c>
      <c r="C1821" s="32" t="s">
        <v>1034</v>
      </c>
      <c r="D1821" s="32" t="s">
        <v>545</v>
      </c>
      <c r="E1821" s="32" t="s">
        <v>1035</v>
      </c>
      <c r="F1821" s="4">
        <v>20</v>
      </c>
      <c r="G1821" s="10" t="str">
        <f t="shared" si="159"/>
        <v xml:space="preserve">2024/01 </v>
      </c>
      <c r="H1821" s="10">
        <f t="shared" si="158"/>
        <v>60</v>
      </c>
    </row>
    <row r="1822" spans="1:8" ht="15.75">
      <c r="A1822" s="10">
        <v>1821</v>
      </c>
      <c r="B1822" s="32" t="s">
        <v>14</v>
      </c>
      <c r="C1822" s="32" t="s">
        <v>1036</v>
      </c>
      <c r="D1822" s="32" t="s">
        <v>551</v>
      </c>
      <c r="E1822" s="32" t="s">
        <v>1037</v>
      </c>
      <c r="F1822" s="4">
        <v>20</v>
      </c>
      <c r="G1822" s="10" t="str">
        <f t="shared" si="159"/>
        <v xml:space="preserve">2024/01 </v>
      </c>
      <c r="H1822" s="10">
        <f t="shared" si="158"/>
        <v>30</v>
      </c>
    </row>
    <row r="1823" spans="1:8" ht="15.75">
      <c r="A1823" s="10">
        <v>1822</v>
      </c>
      <c r="B1823" s="32" t="s">
        <v>14</v>
      </c>
      <c r="C1823" s="32" t="s">
        <v>1038</v>
      </c>
      <c r="D1823" s="32" t="s">
        <v>448</v>
      </c>
      <c r="E1823" s="32" t="s">
        <v>1039</v>
      </c>
      <c r="F1823" s="4">
        <v>10</v>
      </c>
      <c r="G1823" s="10" t="str">
        <f t="shared" si="159"/>
        <v xml:space="preserve">2024/01 </v>
      </c>
      <c r="H1823" s="10">
        <f t="shared" si="158"/>
        <v>60</v>
      </c>
    </row>
    <row r="1824" spans="1:8" ht="15.75">
      <c r="A1824" s="10">
        <v>1823</v>
      </c>
      <c r="B1824" s="32" t="s">
        <v>14</v>
      </c>
      <c r="C1824" s="32" t="s">
        <v>1041</v>
      </c>
      <c r="D1824" s="32" t="s">
        <v>1040</v>
      </c>
      <c r="E1824" s="32"/>
      <c r="F1824" s="4">
        <v>14</v>
      </c>
      <c r="G1824" s="10" t="str">
        <f t="shared" si="159"/>
        <v xml:space="preserve">2024/01 </v>
      </c>
      <c r="H1824" s="10">
        <f t="shared" si="158"/>
        <v>50</v>
      </c>
    </row>
    <row r="1825" spans="1:8" ht="15.75">
      <c r="A1825" s="10">
        <v>1824</v>
      </c>
      <c r="B1825" s="32" t="s">
        <v>14</v>
      </c>
      <c r="C1825" s="32" t="s">
        <v>1061</v>
      </c>
      <c r="D1825" s="32" t="s">
        <v>857</v>
      </c>
      <c r="E1825" s="32" t="s">
        <v>1062</v>
      </c>
      <c r="F1825" s="4">
        <v>28</v>
      </c>
      <c r="G1825" s="10" t="str">
        <f t="shared" si="159"/>
        <v xml:space="preserve">2024/01 </v>
      </c>
      <c r="H1825" s="10">
        <f t="shared" si="158"/>
        <v>50</v>
      </c>
    </row>
    <row r="1826" spans="1:8" ht="15.75">
      <c r="A1826" s="10">
        <v>1825</v>
      </c>
      <c r="B1826" s="32" t="s">
        <v>14</v>
      </c>
      <c r="C1826" s="32" t="s">
        <v>1071</v>
      </c>
      <c r="D1826" s="32" t="s">
        <v>759</v>
      </c>
      <c r="E1826" s="32" t="s">
        <v>1072</v>
      </c>
      <c r="F1826" s="4">
        <v>1500</v>
      </c>
      <c r="G1826" s="10" t="str">
        <f t="shared" si="159"/>
        <v xml:space="preserve">2024/07 </v>
      </c>
      <c r="H1826" s="10">
        <f t="shared" si="158"/>
        <v>1500</v>
      </c>
    </row>
    <row r="1827" spans="1:8" ht="15.75">
      <c r="A1827" s="10">
        <v>1826</v>
      </c>
      <c r="B1827" s="32" t="s">
        <v>14</v>
      </c>
      <c r="C1827" s="32" t="s">
        <v>1073</v>
      </c>
      <c r="D1827" s="32" t="s">
        <v>789</v>
      </c>
      <c r="E1827" s="32" t="s">
        <v>1074</v>
      </c>
      <c r="F1827" s="4">
        <v>1000</v>
      </c>
      <c r="G1827" s="10" t="str">
        <f t="shared" si="159"/>
        <v xml:space="preserve">2024/01 </v>
      </c>
      <c r="H1827" s="10">
        <f t="shared" si="158"/>
        <v>1000</v>
      </c>
    </row>
    <row r="1828" spans="1:8" ht="15.75">
      <c r="A1828" s="10">
        <v>1827</v>
      </c>
      <c r="B1828" s="32" t="s">
        <v>14</v>
      </c>
      <c r="C1828" s="32" t="s">
        <v>1075</v>
      </c>
      <c r="D1828" s="32" t="s">
        <v>822</v>
      </c>
      <c r="E1828" s="32" t="s">
        <v>1076</v>
      </c>
      <c r="F1828" s="4">
        <v>1500</v>
      </c>
      <c r="G1828" s="10" t="str">
        <f t="shared" si="159"/>
        <v xml:space="preserve">2025/12 </v>
      </c>
      <c r="H1828" s="10">
        <f t="shared" si="158"/>
        <v>7100</v>
      </c>
    </row>
    <row r="1829" spans="1:8" ht="15.75">
      <c r="A1829" s="10">
        <v>1828</v>
      </c>
      <c r="B1829" s="32" t="s">
        <v>14</v>
      </c>
      <c r="C1829" s="32" t="s">
        <v>1090</v>
      </c>
      <c r="D1829" s="32" t="s">
        <v>366</v>
      </c>
      <c r="E1829" s="32" t="s">
        <v>1091</v>
      </c>
      <c r="F1829" s="4">
        <v>1003</v>
      </c>
      <c r="G1829" s="10" t="str">
        <f t="shared" si="159"/>
        <v xml:space="preserve">2024/07 </v>
      </c>
      <c r="H1829" s="10">
        <f t="shared" si="158"/>
        <v>1003</v>
      </c>
    </row>
    <row r="1830" spans="1:8" ht="15.75">
      <c r="A1830" s="10">
        <v>1829</v>
      </c>
      <c r="B1830" s="32" t="s">
        <v>14</v>
      </c>
      <c r="C1830" s="32" t="s">
        <v>1130</v>
      </c>
      <c r="D1830" s="32" t="s">
        <v>524</v>
      </c>
      <c r="E1830" s="32" t="s">
        <v>1131</v>
      </c>
      <c r="F1830" s="4">
        <v>16</v>
      </c>
      <c r="G1830" s="10" t="str">
        <f t="shared" si="159"/>
        <v xml:space="preserve">2024/01 </v>
      </c>
      <c r="H1830" s="10">
        <f t="shared" si="158"/>
        <v>16</v>
      </c>
    </row>
    <row r="1831" spans="1:8" ht="15.75">
      <c r="A1831" s="10">
        <v>1830</v>
      </c>
      <c r="B1831" s="32" t="s">
        <v>14</v>
      </c>
      <c r="C1831" s="32" t="s">
        <v>1136</v>
      </c>
      <c r="D1831" s="32" t="s">
        <v>640</v>
      </c>
      <c r="E1831" s="32" t="s">
        <v>1137</v>
      </c>
      <c r="F1831" s="4">
        <v>28</v>
      </c>
      <c r="G1831" s="10" t="str">
        <f t="shared" si="159"/>
        <v xml:space="preserve">2024/02 </v>
      </c>
      <c r="H1831" s="10">
        <f t="shared" si="158"/>
        <v>28</v>
      </c>
    </row>
    <row r="1832" spans="1:8" ht="15.75">
      <c r="A1832" s="10">
        <v>1831</v>
      </c>
      <c r="B1832" s="32" t="s">
        <v>14</v>
      </c>
      <c r="C1832" s="32" t="s">
        <v>1138</v>
      </c>
      <c r="D1832" s="32" t="s">
        <v>676</v>
      </c>
      <c r="E1832" s="32" t="s">
        <v>1139</v>
      </c>
      <c r="F1832" s="4">
        <v>14</v>
      </c>
      <c r="G1832" s="10" t="str">
        <f t="shared" si="159"/>
        <v xml:space="preserve">2024/01 </v>
      </c>
      <c r="H1832" s="10">
        <f t="shared" si="158"/>
        <v>50</v>
      </c>
    </row>
    <row r="1833" spans="1:8" ht="15.75">
      <c r="A1833" s="10">
        <v>1832</v>
      </c>
      <c r="B1833" s="32" t="s">
        <v>14</v>
      </c>
      <c r="C1833" s="32" t="s">
        <v>1160</v>
      </c>
      <c r="D1833" s="32" t="s">
        <v>545</v>
      </c>
      <c r="E1833" s="32" t="s">
        <v>1161</v>
      </c>
      <c r="F1833" s="4">
        <v>16</v>
      </c>
      <c r="G1833" s="10" t="str">
        <f t="shared" si="159"/>
        <v xml:space="preserve">2024/01 </v>
      </c>
      <c r="H1833" s="10">
        <f t="shared" si="158"/>
        <v>16</v>
      </c>
    </row>
    <row r="1834" spans="1:8" ht="15.75">
      <c r="A1834" s="10">
        <v>1833</v>
      </c>
      <c r="B1834" s="32" t="s">
        <v>14</v>
      </c>
      <c r="C1834" s="32" t="s">
        <v>1164</v>
      </c>
      <c r="D1834" s="32" t="s">
        <v>557</v>
      </c>
      <c r="E1834" s="32" t="s">
        <v>414</v>
      </c>
      <c r="F1834" s="4">
        <v>10</v>
      </c>
      <c r="G1834" s="10" t="str">
        <f t="shared" si="159"/>
        <v xml:space="preserve">2024/01 </v>
      </c>
      <c r="H1834" s="10">
        <f t="shared" si="158"/>
        <v>10</v>
      </c>
    </row>
    <row r="1835" spans="1:8" ht="15.75">
      <c r="A1835" s="10">
        <v>1834</v>
      </c>
      <c r="B1835" s="32" t="s">
        <v>14</v>
      </c>
      <c r="C1835" s="32" t="s">
        <v>1179</v>
      </c>
      <c r="D1835" s="32" t="s">
        <v>524</v>
      </c>
      <c r="E1835" s="32" t="s">
        <v>414</v>
      </c>
      <c r="F1835" s="4">
        <v>20</v>
      </c>
      <c r="G1835" s="10" t="str">
        <f t="shared" si="159"/>
        <v xml:space="preserve">2024/01 </v>
      </c>
      <c r="H1835" s="10">
        <f t="shared" si="158"/>
        <v>30</v>
      </c>
    </row>
    <row r="1836" spans="1:8" ht="15.75">
      <c r="A1836" s="10">
        <v>1835</v>
      </c>
      <c r="B1836" s="32" t="s">
        <v>14</v>
      </c>
      <c r="C1836" s="32" t="s">
        <v>1180</v>
      </c>
      <c r="D1836" s="32" t="s">
        <v>514</v>
      </c>
      <c r="E1836" s="32" t="s">
        <v>414</v>
      </c>
      <c r="F1836" s="4">
        <v>20</v>
      </c>
      <c r="G1836" s="10" t="str">
        <f t="shared" si="159"/>
        <v xml:space="preserve">2024/01 </v>
      </c>
      <c r="H1836" s="10">
        <f t="shared" si="158"/>
        <v>30</v>
      </c>
    </row>
    <row r="1837" spans="1:8" ht="15.75">
      <c r="A1837" s="10">
        <v>1836</v>
      </c>
      <c r="B1837" s="32" t="s">
        <v>14</v>
      </c>
      <c r="C1837" s="32" t="s">
        <v>1184</v>
      </c>
      <c r="D1837" s="32" t="s">
        <v>665</v>
      </c>
      <c r="E1837" s="32" t="s">
        <v>414</v>
      </c>
      <c r="F1837" s="4">
        <v>5</v>
      </c>
      <c r="G1837" s="10" t="str">
        <f t="shared" si="159"/>
        <v xml:space="preserve">2024/01 </v>
      </c>
      <c r="H1837" s="10">
        <f t="shared" si="158"/>
        <v>30</v>
      </c>
    </row>
    <row r="1838" spans="1:8" ht="15.75">
      <c r="A1838" s="10">
        <v>1837</v>
      </c>
      <c r="B1838" s="32" t="s">
        <v>14</v>
      </c>
      <c r="C1838" s="32" t="s">
        <v>1194</v>
      </c>
      <c r="D1838" s="32" t="s">
        <v>514</v>
      </c>
      <c r="E1838" s="32" t="s">
        <v>1195</v>
      </c>
      <c r="F1838" s="4">
        <v>12</v>
      </c>
      <c r="G1838" s="10" t="str">
        <f t="shared" si="159"/>
        <v xml:space="preserve">2024/03 </v>
      </c>
      <c r="H1838" s="10">
        <f t="shared" si="158"/>
        <v>12</v>
      </c>
    </row>
    <row r="1839" spans="1:8" ht="15.75">
      <c r="A1839" s="10">
        <v>1838</v>
      </c>
      <c r="B1839" s="32" t="s">
        <v>14</v>
      </c>
      <c r="C1839" s="32" t="s">
        <v>1196</v>
      </c>
      <c r="D1839" s="32" t="s">
        <v>575</v>
      </c>
      <c r="E1839" s="32" t="s">
        <v>1197</v>
      </c>
      <c r="F1839" s="4"/>
      <c r="G1839" s="10" t="e">
        <f t="shared" si="159"/>
        <v>#N/A</v>
      </c>
      <c r="H1839" s="10">
        <f t="shared" si="158"/>
        <v>0</v>
      </c>
    </row>
    <row r="1840" spans="1:8" ht="15.75">
      <c r="A1840" s="10">
        <v>1839</v>
      </c>
      <c r="B1840" s="32" t="s">
        <v>14</v>
      </c>
      <c r="C1840" s="32" t="s">
        <v>1235</v>
      </c>
      <c r="D1840" s="32" t="s">
        <v>1234</v>
      </c>
      <c r="E1840" s="32" t="s">
        <v>1236</v>
      </c>
      <c r="F1840" s="4">
        <v>5</v>
      </c>
      <c r="G1840" s="10" t="str">
        <f t="shared" si="159"/>
        <v xml:space="preserve">2024/01 </v>
      </c>
      <c r="H1840" s="10">
        <f t="shared" si="158"/>
        <v>5</v>
      </c>
    </row>
    <row r="1841" spans="1:8" ht="15.75">
      <c r="A1841" s="10">
        <v>1840</v>
      </c>
      <c r="B1841" s="32" t="s">
        <v>14</v>
      </c>
      <c r="C1841" s="32" t="s">
        <v>1238</v>
      </c>
      <c r="D1841" s="32" t="s">
        <v>1237</v>
      </c>
      <c r="E1841" s="32" t="s">
        <v>1239</v>
      </c>
      <c r="F1841" s="4">
        <v>5</v>
      </c>
      <c r="G1841" s="10" t="str">
        <f t="shared" si="159"/>
        <v xml:space="preserve">2024/01 </v>
      </c>
      <c r="H1841" s="10">
        <f t="shared" si="158"/>
        <v>5</v>
      </c>
    </row>
    <row r="1842" spans="1:8" ht="15.75">
      <c r="A1842" s="10">
        <v>1841</v>
      </c>
      <c r="B1842" s="32" t="s">
        <v>14</v>
      </c>
      <c r="C1842" s="32" t="s">
        <v>1241</v>
      </c>
      <c r="D1842" s="32" t="s">
        <v>1240</v>
      </c>
      <c r="E1842" s="32" t="s">
        <v>1239</v>
      </c>
      <c r="F1842" s="4">
        <v>5</v>
      </c>
      <c r="G1842" s="10" t="str">
        <f t="shared" si="159"/>
        <v xml:space="preserve">2024/01 </v>
      </c>
      <c r="H1842" s="10">
        <f t="shared" si="158"/>
        <v>5</v>
      </c>
    </row>
    <row r="1843" spans="1:8" ht="15.75">
      <c r="A1843" s="10">
        <v>1842</v>
      </c>
      <c r="B1843" s="32" t="s">
        <v>14</v>
      </c>
      <c r="C1843" s="32" t="s">
        <v>1242</v>
      </c>
      <c r="D1843" s="32" t="s">
        <v>1016</v>
      </c>
      <c r="E1843" s="32" t="s">
        <v>1239</v>
      </c>
      <c r="F1843" s="4">
        <v>5</v>
      </c>
      <c r="G1843" s="10" t="str">
        <f t="shared" si="159"/>
        <v xml:space="preserve">2024/01 </v>
      </c>
      <c r="H1843" s="10">
        <f t="shared" si="158"/>
        <v>5</v>
      </c>
    </row>
    <row r="1844" spans="1:8" ht="15.75">
      <c r="A1844" s="10">
        <v>1843</v>
      </c>
      <c r="B1844" s="32" t="s">
        <v>14</v>
      </c>
      <c r="C1844" s="32" t="s">
        <v>1244</v>
      </c>
      <c r="D1844" s="32" t="s">
        <v>1243</v>
      </c>
      <c r="E1844" s="32" t="s">
        <v>1239</v>
      </c>
      <c r="F1844" s="4">
        <v>5</v>
      </c>
      <c r="G1844" s="10" t="str">
        <f t="shared" si="159"/>
        <v xml:space="preserve">2024/01 </v>
      </c>
      <c r="H1844" s="10">
        <f t="shared" si="158"/>
        <v>5</v>
      </c>
    </row>
    <row r="1845" spans="1:8" ht="15.75">
      <c r="A1845" s="10">
        <v>1844</v>
      </c>
      <c r="B1845" s="32" t="s">
        <v>14</v>
      </c>
      <c r="C1845" s="32" t="s">
        <v>1246</v>
      </c>
      <c r="D1845" s="32" t="s">
        <v>1245</v>
      </c>
      <c r="E1845" s="32" t="s">
        <v>1239</v>
      </c>
      <c r="F1845" s="4">
        <v>5</v>
      </c>
      <c r="G1845" s="10" t="str">
        <f t="shared" si="159"/>
        <v xml:space="preserve">2024/01 </v>
      </c>
      <c r="H1845" s="10">
        <f t="shared" si="158"/>
        <v>5</v>
      </c>
    </row>
    <row r="1846" spans="1:8" ht="15.75">
      <c r="A1846" s="10">
        <v>1845</v>
      </c>
      <c r="B1846" s="32" t="s">
        <v>14</v>
      </c>
      <c r="C1846" s="32" t="s">
        <v>1248</v>
      </c>
      <c r="D1846" s="32" t="s">
        <v>1247</v>
      </c>
      <c r="E1846" s="32" t="s">
        <v>1249</v>
      </c>
      <c r="F1846" s="4">
        <v>11</v>
      </c>
      <c r="G1846" s="10" t="str">
        <f t="shared" si="159"/>
        <v xml:space="preserve">2024/01 </v>
      </c>
      <c r="H1846" s="10">
        <f t="shared" si="158"/>
        <v>11</v>
      </c>
    </row>
    <row r="1847" spans="1:8" ht="15.75">
      <c r="A1847" s="10">
        <v>1846</v>
      </c>
      <c r="B1847" s="32" t="s">
        <v>14</v>
      </c>
      <c r="C1847" s="32" t="s">
        <v>1251</v>
      </c>
      <c r="D1847" s="32" t="s">
        <v>1250</v>
      </c>
      <c r="E1847" s="32"/>
      <c r="F1847" s="4">
        <v>5</v>
      </c>
      <c r="G1847" s="10" t="str">
        <f t="shared" si="159"/>
        <v xml:space="preserve">2024/01 </v>
      </c>
      <c r="H1847" s="10">
        <f t="shared" si="158"/>
        <v>5</v>
      </c>
    </row>
    <row r="1848" spans="1:8" ht="15.75">
      <c r="A1848" s="10">
        <v>1847</v>
      </c>
      <c r="B1848" s="32" t="s">
        <v>14</v>
      </c>
      <c r="C1848" s="32" t="s">
        <v>1344</v>
      </c>
      <c r="D1848" s="32" t="s">
        <v>1343</v>
      </c>
      <c r="E1848" s="32" t="s">
        <v>1342</v>
      </c>
      <c r="F1848" s="4">
        <v>25</v>
      </c>
      <c r="G1848" s="10" t="str">
        <f t="shared" si="159"/>
        <v xml:space="preserve">2026/02 </v>
      </c>
      <c r="H1848" s="10">
        <f t="shared" si="158"/>
        <v>108</v>
      </c>
    </row>
    <row r="1849" spans="1:8" ht="15.75">
      <c r="A1849" s="10">
        <v>1848</v>
      </c>
      <c r="B1849" s="32" t="s">
        <v>14</v>
      </c>
      <c r="C1849" s="32" t="s">
        <v>1346</v>
      </c>
      <c r="D1849" s="32" t="s">
        <v>1345</v>
      </c>
      <c r="E1849" s="32" t="s">
        <v>1342</v>
      </c>
      <c r="F1849" s="4">
        <v>30</v>
      </c>
      <c r="G1849" s="10" t="str">
        <f t="shared" si="159"/>
        <v xml:space="preserve">2024/08 </v>
      </c>
      <c r="H1849" s="10">
        <f t="shared" si="158"/>
        <v>506</v>
      </c>
    </row>
    <row r="1850" spans="1:8" ht="15.75">
      <c r="A1850" s="10">
        <v>1849</v>
      </c>
      <c r="B1850" s="32" t="s">
        <v>14</v>
      </c>
      <c r="C1850" s="32" t="s">
        <v>1351</v>
      </c>
      <c r="D1850" s="32" t="s">
        <v>1350</v>
      </c>
      <c r="E1850" s="32" t="s">
        <v>1352</v>
      </c>
      <c r="F1850" s="4">
        <v>100</v>
      </c>
      <c r="G1850" s="10" t="str">
        <f t="shared" si="159"/>
        <v xml:space="preserve">2024/02 </v>
      </c>
      <c r="H1850" s="10">
        <f t="shared" si="158"/>
        <v>756</v>
      </c>
    </row>
    <row r="1851" spans="1:8" ht="15.75">
      <c r="A1851" s="10">
        <v>1850</v>
      </c>
      <c r="B1851" s="32" t="s">
        <v>14</v>
      </c>
      <c r="C1851" s="32" t="s">
        <v>1354</v>
      </c>
      <c r="D1851" s="32" t="s">
        <v>1353</v>
      </c>
      <c r="E1851" s="32" t="s">
        <v>1342</v>
      </c>
      <c r="F1851" s="4">
        <v>10</v>
      </c>
      <c r="G1851" s="10" t="str">
        <f t="shared" si="159"/>
        <v xml:space="preserve">2024/04 </v>
      </c>
      <c r="H1851" s="10">
        <f t="shared" si="158"/>
        <v>255</v>
      </c>
    </row>
    <row r="1852" spans="1:8" ht="15.75">
      <c r="A1852" s="10">
        <v>1851</v>
      </c>
      <c r="B1852" s="32" t="s">
        <v>14</v>
      </c>
      <c r="C1852" s="32" t="s">
        <v>1356</v>
      </c>
      <c r="D1852" s="32" t="s">
        <v>1355</v>
      </c>
      <c r="E1852" s="32" t="s">
        <v>1352</v>
      </c>
      <c r="F1852" s="4">
        <v>330</v>
      </c>
      <c r="G1852" s="10" t="str">
        <f t="shared" si="159"/>
        <v xml:space="preserve">2024/02 </v>
      </c>
      <c r="H1852" s="10">
        <f t="shared" si="158"/>
        <v>800</v>
      </c>
    </row>
    <row r="1853" spans="1:8" ht="15.75">
      <c r="A1853" s="10">
        <v>1852</v>
      </c>
      <c r="B1853" s="32" t="s">
        <v>14</v>
      </c>
      <c r="C1853" s="32" t="s">
        <v>1363</v>
      </c>
      <c r="D1853" s="32" t="s">
        <v>1362</v>
      </c>
      <c r="E1853" s="32" t="s">
        <v>1342</v>
      </c>
      <c r="F1853" s="4">
        <v>45</v>
      </c>
      <c r="G1853" s="10" t="str">
        <f t="shared" si="159"/>
        <v xml:space="preserve">2024/08 </v>
      </c>
      <c r="H1853" s="10">
        <f t="shared" si="158"/>
        <v>1253</v>
      </c>
    </row>
    <row r="1854" spans="1:8" ht="15.75">
      <c r="A1854" s="10">
        <v>1853</v>
      </c>
      <c r="B1854" s="32" t="s">
        <v>14</v>
      </c>
      <c r="C1854" s="32" t="s">
        <v>1365</v>
      </c>
      <c r="D1854" s="32" t="s">
        <v>1364</v>
      </c>
      <c r="E1854" s="32" t="s">
        <v>1352</v>
      </c>
      <c r="F1854" s="4">
        <v>908</v>
      </c>
      <c r="G1854" s="10" t="str">
        <f t="shared" si="159"/>
        <v xml:space="preserve">2026/01 </v>
      </c>
      <c r="H1854" s="10">
        <f t="shared" si="158"/>
        <v>11550</v>
      </c>
    </row>
    <row r="1855" spans="1:8" ht="15.75">
      <c r="A1855" s="10">
        <v>1854</v>
      </c>
      <c r="B1855" s="32" t="s">
        <v>14</v>
      </c>
      <c r="C1855" s="32" t="s">
        <v>1370</v>
      </c>
      <c r="D1855" s="32" t="s">
        <v>1369</v>
      </c>
      <c r="E1855" s="32" t="s">
        <v>1352</v>
      </c>
      <c r="F1855" s="4">
        <v>152</v>
      </c>
      <c r="G1855" s="10" t="str">
        <f t="shared" si="159"/>
        <v xml:space="preserve">2024/03 </v>
      </c>
      <c r="H1855" s="10">
        <f t="shared" si="158"/>
        <v>702</v>
      </c>
    </row>
    <row r="1856" spans="1:8" ht="15.75">
      <c r="A1856" s="10">
        <v>1855</v>
      </c>
      <c r="B1856" s="32" t="s">
        <v>14</v>
      </c>
      <c r="C1856" s="32" t="s">
        <v>1373</v>
      </c>
      <c r="D1856" s="32" t="s">
        <v>1362</v>
      </c>
      <c r="E1856" s="32" t="s">
        <v>1374</v>
      </c>
      <c r="F1856" s="4">
        <v>148</v>
      </c>
      <c r="G1856" s="10" t="str">
        <f t="shared" si="159"/>
        <v xml:space="preserve">2024/07 </v>
      </c>
      <c r="H1856" s="10">
        <f t="shared" si="158"/>
        <v>148</v>
      </c>
    </row>
    <row r="1857" spans="1:8" ht="15.75">
      <c r="A1857" s="10">
        <v>1856</v>
      </c>
      <c r="B1857" s="32" t="s">
        <v>14</v>
      </c>
      <c r="C1857" s="32" t="s">
        <v>1375</v>
      </c>
      <c r="D1857" s="32" t="s">
        <v>1353</v>
      </c>
      <c r="E1857" s="32" t="s">
        <v>1374</v>
      </c>
      <c r="F1857" s="4">
        <v>20</v>
      </c>
      <c r="G1857" s="10" t="str">
        <f t="shared" si="159"/>
        <v xml:space="preserve">2024/01 </v>
      </c>
      <c r="H1857" s="10">
        <f t="shared" si="158"/>
        <v>60</v>
      </c>
    </row>
    <row r="1858" spans="1:8" ht="15.75">
      <c r="A1858" s="10">
        <v>1857</v>
      </c>
      <c r="B1858" s="32" t="s">
        <v>14</v>
      </c>
      <c r="C1858" s="32" t="s">
        <v>1404</v>
      </c>
      <c r="D1858" s="32" t="s">
        <v>1401</v>
      </c>
      <c r="E1858" s="32" t="s">
        <v>56</v>
      </c>
      <c r="F1858" s="4">
        <v>50</v>
      </c>
      <c r="G1858" s="10" t="str">
        <f t="shared" si="159"/>
        <v xml:space="preserve">2024/01 </v>
      </c>
      <c r="H1858" s="10">
        <f t="shared" ref="H1858:H1921" si="160">_xlfn.MAXIFS(F:F,C:C,C1858,G:G,G1858)</f>
        <v>50</v>
      </c>
    </row>
    <row r="1859" spans="1:8" ht="15.75">
      <c r="A1859" s="10">
        <v>1858</v>
      </c>
      <c r="B1859" s="32" t="s">
        <v>14</v>
      </c>
      <c r="C1859" s="32" t="s">
        <v>1418</v>
      </c>
      <c r="D1859" s="32" t="s">
        <v>1417</v>
      </c>
      <c r="E1859" s="32" t="s">
        <v>104</v>
      </c>
      <c r="F1859" s="4">
        <v>50</v>
      </c>
      <c r="G1859" s="10" t="str">
        <f t="shared" ref="G1859:G1922" si="161">INDEX($B$2:$B$9999,MATCH(_xlfn.MAXIFS($F$2:$F$9999,$C$2:$C$9999,C1859),$F$1:$F$9999,0))</f>
        <v xml:space="preserve">2024/01 </v>
      </c>
      <c r="H1859" s="10">
        <f t="shared" si="160"/>
        <v>50</v>
      </c>
    </row>
    <row r="1860" spans="1:8" ht="15.75">
      <c r="A1860" s="10">
        <v>1859</v>
      </c>
      <c r="B1860" s="32" t="s">
        <v>14</v>
      </c>
      <c r="C1860" s="32" t="s">
        <v>1420</v>
      </c>
      <c r="D1860" s="32" t="s">
        <v>1417</v>
      </c>
      <c r="E1860" s="32" t="s">
        <v>54</v>
      </c>
      <c r="F1860" s="4">
        <v>50</v>
      </c>
      <c r="G1860" s="10" t="str">
        <f t="shared" si="161"/>
        <v xml:space="preserve">2024/01 </v>
      </c>
      <c r="H1860" s="10">
        <f t="shared" si="160"/>
        <v>50</v>
      </c>
    </row>
    <row r="1861" spans="1:8" ht="15.75">
      <c r="A1861" s="10">
        <v>1860</v>
      </c>
      <c r="B1861" s="32" t="s">
        <v>14</v>
      </c>
      <c r="C1861" s="32" t="s">
        <v>1421</v>
      </c>
      <c r="D1861" s="32" t="s">
        <v>1417</v>
      </c>
      <c r="E1861" s="32" t="s">
        <v>184</v>
      </c>
      <c r="F1861" s="4">
        <v>6</v>
      </c>
      <c r="G1861" s="10" t="str">
        <f t="shared" si="161"/>
        <v xml:space="preserve">2024/03 </v>
      </c>
      <c r="H1861" s="10">
        <f t="shared" si="160"/>
        <v>42</v>
      </c>
    </row>
    <row r="1862" spans="1:8" ht="15.75">
      <c r="A1862" s="10">
        <v>1861</v>
      </c>
      <c r="B1862" s="32" t="s">
        <v>14</v>
      </c>
      <c r="C1862" s="32" t="s">
        <v>1422</v>
      </c>
      <c r="D1862" s="32" t="s">
        <v>1417</v>
      </c>
      <c r="E1862" s="32" t="s">
        <v>56</v>
      </c>
      <c r="F1862" s="4">
        <v>100</v>
      </c>
      <c r="G1862" s="10" t="str">
        <f t="shared" si="161"/>
        <v xml:space="preserve">2024/01 </v>
      </c>
      <c r="H1862" s="10">
        <f t="shared" si="160"/>
        <v>100</v>
      </c>
    </row>
    <row r="1863" spans="1:8" ht="15.75">
      <c r="A1863" s="10">
        <v>1862</v>
      </c>
      <c r="B1863" s="32" t="s">
        <v>14</v>
      </c>
      <c r="C1863" s="32" t="s">
        <v>1425</v>
      </c>
      <c r="D1863" s="32" t="s">
        <v>1424</v>
      </c>
      <c r="E1863" s="32" t="s">
        <v>102</v>
      </c>
      <c r="F1863" s="4">
        <v>3</v>
      </c>
      <c r="G1863" s="10" t="str">
        <f t="shared" si="161"/>
        <v xml:space="preserve">2024/01 </v>
      </c>
      <c r="H1863" s="10">
        <f t="shared" si="160"/>
        <v>5</v>
      </c>
    </row>
    <row r="1864" spans="1:8" ht="15.75">
      <c r="A1864" s="10">
        <v>1863</v>
      </c>
      <c r="B1864" s="32" t="s">
        <v>14</v>
      </c>
      <c r="C1864" s="32" t="s">
        <v>1427</v>
      </c>
      <c r="D1864" s="32" t="s">
        <v>1426</v>
      </c>
      <c r="E1864" s="32" t="s">
        <v>104</v>
      </c>
      <c r="F1864" s="4">
        <v>50</v>
      </c>
      <c r="G1864" s="10" t="str">
        <f t="shared" si="161"/>
        <v xml:space="preserve">2024/01 </v>
      </c>
      <c r="H1864" s="10">
        <f t="shared" si="160"/>
        <v>50</v>
      </c>
    </row>
    <row r="1865" spans="1:8" ht="15.75">
      <c r="A1865" s="10">
        <v>1864</v>
      </c>
      <c r="B1865" s="32" t="s">
        <v>14</v>
      </c>
      <c r="C1865" s="32" t="s">
        <v>1428</v>
      </c>
      <c r="D1865" s="32" t="s">
        <v>1426</v>
      </c>
      <c r="E1865" s="32" t="s">
        <v>73</v>
      </c>
      <c r="F1865" s="4">
        <v>6</v>
      </c>
      <c r="G1865" s="10" t="str">
        <f t="shared" si="161"/>
        <v xml:space="preserve">2024/01 </v>
      </c>
      <c r="H1865" s="10">
        <f t="shared" si="160"/>
        <v>25</v>
      </c>
    </row>
    <row r="1866" spans="1:8" ht="15.75">
      <c r="A1866" s="10">
        <v>1865</v>
      </c>
      <c r="B1866" s="32" t="s">
        <v>14</v>
      </c>
      <c r="C1866" s="32" t="s">
        <v>1429</v>
      </c>
      <c r="D1866" s="32" t="s">
        <v>1426</v>
      </c>
      <c r="E1866" s="32" t="s">
        <v>54</v>
      </c>
      <c r="F1866" s="4">
        <v>50</v>
      </c>
      <c r="G1866" s="10" t="str">
        <f t="shared" si="161"/>
        <v xml:space="preserve">2024/01 </v>
      </c>
      <c r="H1866" s="10">
        <f t="shared" si="160"/>
        <v>50</v>
      </c>
    </row>
    <row r="1867" spans="1:8" ht="15.75">
      <c r="A1867" s="10">
        <v>1866</v>
      </c>
      <c r="B1867" s="32" t="s">
        <v>14</v>
      </c>
      <c r="C1867" s="32" t="s">
        <v>1430</v>
      </c>
      <c r="D1867" s="32" t="s">
        <v>1426</v>
      </c>
      <c r="E1867" s="32" t="s">
        <v>184</v>
      </c>
      <c r="F1867" s="4">
        <v>6</v>
      </c>
      <c r="G1867" s="10" t="str">
        <f t="shared" si="161"/>
        <v xml:space="preserve">2024/01 </v>
      </c>
      <c r="H1867" s="10">
        <f t="shared" si="160"/>
        <v>105</v>
      </c>
    </row>
    <row r="1868" spans="1:8" ht="15.75">
      <c r="A1868" s="10">
        <v>1867</v>
      </c>
      <c r="B1868" s="32" t="s">
        <v>14</v>
      </c>
      <c r="C1868" s="32" t="s">
        <v>1431</v>
      </c>
      <c r="D1868" s="32" t="s">
        <v>1426</v>
      </c>
      <c r="E1868" s="32" t="s">
        <v>56</v>
      </c>
      <c r="F1868" s="4">
        <v>50</v>
      </c>
      <c r="G1868" s="10" t="str">
        <f t="shared" si="161"/>
        <v xml:space="preserve">2024/02 </v>
      </c>
      <c r="H1868" s="10">
        <f t="shared" si="160"/>
        <v>400</v>
      </c>
    </row>
    <row r="1869" spans="1:8" ht="15.75">
      <c r="A1869" s="10">
        <v>1868</v>
      </c>
      <c r="B1869" s="32" t="s">
        <v>14</v>
      </c>
      <c r="C1869" s="32" t="s">
        <v>1439</v>
      </c>
      <c r="D1869" s="32" t="s">
        <v>1433</v>
      </c>
      <c r="E1869" s="32" t="s">
        <v>56</v>
      </c>
      <c r="F1869" s="4">
        <v>50</v>
      </c>
      <c r="G1869" s="10" t="str">
        <f t="shared" si="161"/>
        <v xml:space="preserve">2024/01 </v>
      </c>
      <c r="H1869" s="10">
        <f t="shared" si="160"/>
        <v>300</v>
      </c>
    </row>
    <row r="1870" spans="1:8" ht="15.75">
      <c r="A1870" s="10">
        <v>1869</v>
      </c>
      <c r="B1870" s="32" t="s">
        <v>14</v>
      </c>
      <c r="C1870" s="32" t="s">
        <v>1446</v>
      </c>
      <c r="D1870" s="32" t="s">
        <v>1445</v>
      </c>
      <c r="E1870" s="32" t="s">
        <v>73</v>
      </c>
      <c r="F1870" s="4">
        <v>2</v>
      </c>
      <c r="G1870" s="10" t="str">
        <f t="shared" si="161"/>
        <v xml:space="preserve">2024/01 </v>
      </c>
      <c r="H1870" s="10">
        <f t="shared" si="160"/>
        <v>2</v>
      </c>
    </row>
    <row r="1871" spans="1:8" ht="15.75">
      <c r="A1871" s="10">
        <v>1870</v>
      </c>
      <c r="B1871" s="3" t="s">
        <v>14</v>
      </c>
      <c r="C1871" s="2" t="s">
        <v>1626</v>
      </c>
      <c r="D1871" s="2" t="s">
        <v>1625</v>
      </c>
      <c r="E1871" s="2" t="s">
        <v>1627</v>
      </c>
      <c r="F1871" s="4">
        <v>3</v>
      </c>
      <c r="G1871" s="10" t="str">
        <f t="shared" si="161"/>
        <v xml:space="preserve">2024/01 </v>
      </c>
      <c r="H1871" s="10">
        <f t="shared" si="160"/>
        <v>10</v>
      </c>
    </row>
    <row r="1872" spans="1:8" ht="15.75">
      <c r="A1872" s="10">
        <v>1871</v>
      </c>
      <c r="B1872" s="3" t="s">
        <v>14</v>
      </c>
      <c r="C1872" s="2" t="s">
        <v>1755</v>
      </c>
      <c r="D1872" s="2" t="s">
        <v>1754</v>
      </c>
      <c r="E1872" s="2" t="s">
        <v>1756</v>
      </c>
      <c r="F1872" s="4">
        <v>1</v>
      </c>
      <c r="G1872" s="10" t="str">
        <f t="shared" si="161"/>
        <v xml:space="preserve">2024/02 </v>
      </c>
      <c r="H1872" s="10">
        <f t="shared" si="160"/>
        <v>59</v>
      </c>
    </row>
    <row r="1873" spans="1:8" ht="15.75">
      <c r="A1873" s="10">
        <v>1872</v>
      </c>
      <c r="B1873" s="3" t="s">
        <v>14</v>
      </c>
      <c r="C1873" s="2" t="s">
        <v>2313</v>
      </c>
      <c r="D1873" s="2" t="s">
        <v>2312</v>
      </c>
      <c r="E1873" s="2" t="s">
        <v>2314</v>
      </c>
      <c r="F1873" s="4">
        <v>40</v>
      </c>
      <c r="G1873" s="10" t="str">
        <f t="shared" si="161"/>
        <v xml:space="preserve">2024/02 </v>
      </c>
      <c r="H1873" s="10">
        <f t="shared" si="160"/>
        <v>53</v>
      </c>
    </row>
    <row r="1874" spans="1:8" ht="15.75">
      <c r="A1874" s="10">
        <v>1873</v>
      </c>
      <c r="B1874" s="3" t="s">
        <v>14</v>
      </c>
      <c r="C1874" s="2" t="s">
        <v>2327</v>
      </c>
      <c r="D1874" s="2" t="s">
        <v>264</v>
      </c>
      <c r="E1874" s="2" t="s">
        <v>2328</v>
      </c>
      <c r="F1874" s="4">
        <v>10</v>
      </c>
      <c r="G1874" s="10" t="str">
        <f t="shared" si="161"/>
        <v xml:space="preserve">2024/03 </v>
      </c>
      <c r="H1874" s="10">
        <f t="shared" si="160"/>
        <v>14</v>
      </c>
    </row>
    <row r="1875" spans="1:8" ht="15.75">
      <c r="A1875" s="10">
        <v>1874</v>
      </c>
      <c r="B1875" s="3" t="s">
        <v>14</v>
      </c>
      <c r="C1875" s="2" t="s">
        <v>2335</v>
      </c>
      <c r="D1875" s="2" t="s">
        <v>252</v>
      </c>
      <c r="E1875" s="2" t="s">
        <v>2336</v>
      </c>
      <c r="F1875" s="4">
        <v>22</v>
      </c>
      <c r="G1875" s="10" t="str">
        <f t="shared" si="161"/>
        <v xml:space="preserve">2024/01 </v>
      </c>
      <c r="H1875" s="10">
        <f t="shared" si="160"/>
        <v>22</v>
      </c>
    </row>
    <row r="1876" spans="1:8" ht="15.75">
      <c r="A1876" s="10">
        <v>1875</v>
      </c>
      <c r="B1876" s="3" t="s">
        <v>14</v>
      </c>
      <c r="C1876" s="2" t="s">
        <v>2339</v>
      </c>
      <c r="D1876" s="2" t="s">
        <v>299</v>
      </c>
      <c r="E1876" s="2" t="s">
        <v>2340</v>
      </c>
      <c r="F1876" s="4">
        <v>30</v>
      </c>
      <c r="G1876" s="10" t="str">
        <f t="shared" si="161"/>
        <v xml:space="preserve">2024/01 </v>
      </c>
      <c r="H1876" s="10">
        <f t="shared" si="160"/>
        <v>50</v>
      </c>
    </row>
    <row r="1877" spans="1:8" ht="15.75">
      <c r="A1877" s="10">
        <v>1876</v>
      </c>
      <c r="B1877" s="3" t="s">
        <v>14</v>
      </c>
      <c r="C1877" s="2" t="s">
        <v>2343</v>
      </c>
      <c r="D1877" s="2" t="s">
        <v>299</v>
      </c>
      <c r="E1877" s="2" t="s">
        <v>2344</v>
      </c>
      <c r="F1877" s="4">
        <v>10</v>
      </c>
      <c r="G1877" s="10" t="str">
        <f t="shared" si="161"/>
        <v xml:space="preserve">2024/01 </v>
      </c>
      <c r="H1877" s="10">
        <f t="shared" si="160"/>
        <v>200</v>
      </c>
    </row>
    <row r="1878" spans="1:8" ht="15.75">
      <c r="A1878" s="10">
        <v>1877</v>
      </c>
      <c r="B1878" s="3" t="s">
        <v>14</v>
      </c>
      <c r="C1878" s="2" t="s">
        <v>2359</v>
      </c>
      <c r="D1878" s="2" t="s">
        <v>312</v>
      </c>
      <c r="E1878" s="2" t="s">
        <v>2360</v>
      </c>
      <c r="F1878" s="4">
        <v>10</v>
      </c>
      <c r="G1878" s="10" t="str">
        <f t="shared" si="161"/>
        <v xml:space="preserve">2024/01 </v>
      </c>
      <c r="H1878" s="10">
        <f t="shared" si="160"/>
        <v>20</v>
      </c>
    </row>
    <row r="1879" spans="1:8" ht="15.75">
      <c r="A1879" s="10">
        <v>1878</v>
      </c>
      <c r="B1879" s="3" t="s">
        <v>14</v>
      </c>
      <c r="C1879" s="2" t="s">
        <v>2367</v>
      </c>
      <c r="D1879" s="2" t="s">
        <v>314</v>
      </c>
      <c r="E1879" s="2" t="s">
        <v>2368</v>
      </c>
      <c r="F1879" s="4">
        <v>15</v>
      </c>
      <c r="G1879" s="10" t="str">
        <f t="shared" si="161"/>
        <v xml:space="preserve">2024/01 </v>
      </c>
      <c r="H1879" s="10">
        <f t="shared" si="160"/>
        <v>15</v>
      </c>
    </row>
    <row r="1880" spans="1:8" ht="15.75">
      <c r="A1880" s="10">
        <v>1879</v>
      </c>
      <c r="B1880" s="3" t="s">
        <v>14</v>
      </c>
      <c r="C1880" s="2" t="s">
        <v>2369</v>
      </c>
      <c r="D1880" s="2" t="s">
        <v>318</v>
      </c>
      <c r="E1880" s="2" t="s">
        <v>2370</v>
      </c>
      <c r="F1880" s="4">
        <v>10</v>
      </c>
      <c r="G1880" s="10" t="str">
        <f t="shared" si="161"/>
        <v xml:space="preserve">2024/01 </v>
      </c>
      <c r="H1880" s="10">
        <f t="shared" si="160"/>
        <v>50</v>
      </c>
    </row>
    <row r="1881" spans="1:8" ht="15.75">
      <c r="A1881" s="10">
        <v>1880</v>
      </c>
      <c r="B1881" s="3" t="s">
        <v>14</v>
      </c>
      <c r="C1881" s="2" t="s">
        <v>2371</v>
      </c>
      <c r="D1881" s="2" t="s">
        <v>318</v>
      </c>
      <c r="E1881" s="2" t="s">
        <v>2372</v>
      </c>
      <c r="F1881" s="4">
        <v>20</v>
      </c>
      <c r="G1881" s="10" t="str">
        <f t="shared" si="161"/>
        <v xml:space="preserve">2024/01 </v>
      </c>
      <c r="H1881" s="10">
        <f t="shared" si="160"/>
        <v>100</v>
      </c>
    </row>
    <row r="1882" spans="1:8" ht="15.75">
      <c r="A1882" s="10">
        <v>1881</v>
      </c>
      <c r="B1882" s="3" t="s">
        <v>14</v>
      </c>
      <c r="C1882" s="2" t="s">
        <v>2375</v>
      </c>
      <c r="D1882" s="2" t="s">
        <v>236</v>
      </c>
      <c r="E1882" s="2" t="s">
        <v>2376</v>
      </c>
      <c r="F1882" s="4">
        <v>54</v>
      </c>
      <c r="G1882" s="10" t="str">
        <f t="shared" si="161"/>
        <v xml:space="preserve">2024/04 </v>
      </c>
      <c r="H1882" s="10">
        <f t="shared" si="160"/>
        <v>54</v>
      </c>
    </row>
    <row r="1883" spans="1:8" ht="15.75">
      <c r="A1883" s="10">
        <v>1882</v>
      </c>
      <c r="B1883" s="3" t="s">
        <v>14</v>
      </c>
      <c r="C1883" s="2" t="s">
        <v>2385</v>
      </c>
      <c r="D1883" s="2" t="s">
        <v>252</v>
      </c>
      <c r="E1883" s="2" t="s">
        <v>2386</v>
      </c>
      <c r="F1883" s="4">
        <v>40</v>
      </c>
      <c r="G1883" s="10" t="str">
        <f t="shared" si="161"/>
        <v xml:space="preserve">2024/01 </v>
      </c>
      <c r="H1883" s="10">
        <f t="shared" si="160"/>
        <v>40</v>
      </c>
    </row>
    <row r="1884" spans="1:8" ht="15.75">
      <c r="A1884" s="10">
        <v>1883</v>
      </c>
      <c r="B1884" s="3" t="s">
        <v>14</v>
      </c>
      <c r="C1884" s="2" t="s">
        <v>2387</v>
      </c>
      <c r="D1884" s="2" t="s">
        <v>252</v>
      </c>
      <c r="E1884" s="2" t="s">
        <v>2388</v>
      </c>
      <c r="F1884" s="4">
        <v>8</v>
      </c>
      <c r="G1884" s="10" t="str">
        <f t="shared" si="161"/>
        <v xml:space="preserve">2024/01 </v>
      </c>
      <c r="H1884" s="10">
        <f t="shared" si="160"/>
        <v>8</v>
      </c>
    </row>
    <row r="1885" spans="1:8" ht="15.75">
      <c r="A1885" s="10">
        <v>1884</v>
      </c>
      <c r="B1885" s="3" t="s">
        <v>14</v>
      </c>
      <c r="C1885" s="2" t="s">
        <v>2389</v>
      </c>
      <c r="D1885" s="2" t="s">
        <v>252</v>
      </c>
      <c r="E1885" s="2" t="s">
        <v>2390</v>
      </c>
      <c r="F1885" s="4"/>
      <c r="G1885" s="10" t="e">
        <f t="shared" si="161"/>
        <v>#N/A</v>
      </c>
      <c r="H1885" s="10">
        <f t="shared" si="160"/>
        <v>0</v>
      </c>
    </row>
    <row r="1886" spans="1:8" ht="15.75">
      <c r="A1886" s="10">
        <v>1885</v>
      </c>
      <c r="B1886" s="3" t="s">
        <v>14</v>
      </c>
      <c r="C1886" s="2" t="s">
        <v>2393</v>
      </c>
      <c r="D1886" s="2" t="s">
        <v>236</v>
      </c>
      <c r="E1886" s="2" t="s">
        <v>2394</v>
      </c>
      <c r="F1886" s="4">
        <v>10</v>
      </c>
      <c r="G1886" s="10" t="str">
        <f t="shared" si="161"/>
        <v xml:space="preserve">2024/01 </v>
      </c>
      <c r="H1886" s="10">
        <f t="shared" si="160"/>
        <v>10</v>
      </c>
    </row>
    <row r="1887" spans="1:8" ht="15.75">
      <c r="A1887" s="10">
        <v>1886</v>
      </c>
      <c r="B1887" s="3" t="s">
        <v>14</v>
      </c>
      <c r="C1887" s="2" t="s">
        <v>2397</v>
      </c>
      <c r="D1887" s="2" t="s">
        <v>236</v>
      </c>
      <c r="E1887" s="2" t="s">
        <v>2398</v>
      </c>
      <c r="F1887" s="4">
        <v>28</v>
      </c>
      <c r="G1887" s="10" t="str">
        <f t="shared" si="161"/>
        <v xml:space="preserve">2024/02 </v>
      </c>
      <c r="H1887" s="10">
        <f t="shared" si="160"/>
        <v>440</v>
      </c>
    </row>
    <row r="1888" spans="1:8" ht="15.75">
      <c r="A1888" s="10">
        <v>1887</v>
      </c>
      <c r="B1888" s="3" t="s">
        <v>14</v>
      </c>
      <c r="C1888" s="2" t="s">
        <v>2400</v>
      </c>
      <c r="D1888" s="2" t="s">
        <v>236</v>
      </c>
      <c r="E1888" s="2" t="s">
        <v>2401</v>
      </c>
      <c r="F1888" s="4">
        <v>26</v>
      </c>
      <c r="G1888" s="10" t="str">
        <f t="shared" si="161"/>
        <v xml:space="preserve">2024/10 </v>
      </c>
      <c r="H1888" s="10">
        <f t="shared" si="160"/>
        <v>199</v>
      </c>
    </row>
    <row r="1889" spans="1:8" ht="15.75">
      <c r="A1889" s="10">
        <v>1888</v>
      </c>
      <c r="B1889" s="3" t="s">
        <v>14</v>
      </c>
      <c r="C1889" s="2" t="s">
        <v>2402</v>
      </c>
      <c r="D1889" s="2" t="s">
        <v>236</v>
      </c>
      <c r="E1889" s="2" t="s">
        <v>2403</v>
      </c>
      <c r="F1889" s="4">
        <v>34</v>
      </c>
      <c r="G1889" s="10" t="str">
        <f t="shared" si="161"/>
        <v xml:space="preserve">2024/01 </v>
      </c>
      <c r="H1889" s="10">
        <f t="shared" si="160"/>
        <v>57</v>
      </c>
    </row>
    <row r="1890" spans="1:8" ht="15.75">
      <c r="A1890" s="10">
        <v>1889</v>
      </c>
      <c r="B1890" s="3" t="s">
        <v>14</v>
      </c>
      <c r="C1890" s="2" t="s">
        <v>2404</v>
      </c>
      <c r="D1890" s="2" t="s">
        <v>236</v>
      </c>
      <c r="E1890" s="2" t="s">
        <v>2405</v>
      </c>
      <c r="F1890" s="4">
        <v>38</v>
      </c>
      <c r="G1890" s="10" t="str">
        <f t="shared" si="161"/>
        <v xml:space="preserve">2024/01 </v>
      </c>
      <c r="H1890" s="10">
        <f t="shared" si="160"/>
        <v>89</v>
      </c>
    </row>
    <row r="1891" spans="1:8" ht="15.75">
      <c r="A1891" s="10">
        <v>1890</v>
      </c>
      <c r="B1891" s="3" t="s">
        <v>14</v>
      </c>
      <c r="C1891" s="2" t="s">
        <v>2406</v>
      </c>
      <c r="D1891" s="2" t="s">
        <v>236</v>
      </c>
      <c r="E1891" s="2" t="s">
        <v>2407</v>
      </c>
      <c r="F1891" s="4">
        <v>34</v>
      </c>
      <c r="G1891" s="10" t="str">
        <f t="shared" si="161"/>
        <v xml:space="preserve">2024/01 </v>
      </c>
      <c r="H1891" s="10">
        <f t="shared" si="160"/>
        <v>89</v>
      </c>
    </row>
    <row r="1892" spans="1:8" ht="15.75">
      <c r="A1892" s="10">
        <v>1891</v>
      </c>
      <c r="B1892" s="3" t="s">
        <v>14</v>
      </c>
      <c r="C1892" s="2" t="s">
        <v>2408</v>
      </c>
      <c r="D1892" s="2" t="s">
        <v>236</v>
      </c>
      <c r="E1892" s="2" t="s">
        <v>2409</v>
      </c>
      <c r="F1892" s="4">
        <v>4</v>
      </c>
      <c r="G1892" s="10" t="str">
        <f t="shared" si="161"/>
        <v xml:space="preserve">2024/05 </v>
      </c>
      <c r="H1892" s="10">
        <f t="shared" si="160"/>
        <v>72</v>
      </c>
    </row>
    <row r="1893" spans="1:8" ht="15.75">
      <c r="A1893" s="10">
        <v>1892</v>
      </c>
      <c r="B1893" s="3" t="s">
        <v>14</v>
      </c>
      <c r="C1893" s="2" t="s">
        <v>2415</v>
      </c>
      <c r="D1893" s="2" t="s">
        <v>223</v>
      </c>
      <c r="E1893" s="2" t="s">
        <v>2416</v>
      </c>
      <c r="F1893" s="4">
        <v>16</v>
      </c>
      <c r="G1893" s="10" t="str">
        <f t="shared" si="161"/>
        <v xml:space="preserve">2024/01 </v>
      </c>
      <c r="H1893" s="10">
        <f t="shared" si="160"/>
        <v>16</v>
      </c>
    </row>
    <row r="1894" spans="1:8" ht="15.75">
      <c r="A1894" s="10">
        <v>1893</v>
      </c>
      <c r="B1894" s="3" t="s">
        <v>14</v>
      </c>
      <c r="C1894" s="2" t="s">
        <v>2432</v>
      </c>
      <c r="D1894" s="2" t="s">
        <v>267</v>
      </c>
      <c r="E1894" s="2" t="s">
        <v>2433</v>
      </c>
      <c r="F1894" s="4">
        <v>40</v>
      </c>
      <c r="G1894" s="10" t="str">
        <f t="shared" si="161"/>
        <v xml:space="preserve">2024/02 </v>
      </c>
      <c r="H1894" s="10">
        <f t="shared" si="160"/>
        <v>245</v>
      </c>
    </row>
    <row r="1895" spans="1:8" ht="15.75">
      <c r="A1895" s="10">
        <v>1894</v>
      </c>
      <c r="B1895" s="3" t="s">
        <v>14</v>
      </c>
      <c r="C1895" s="2" t="s">
        <v>2436</v>
      </c>
      <c r="D1895" s="2" t="s">
        <v>267</v>
      </c>
      <c r="E1895" s="2" t="s">
        <v>2437</v>
      </c>
      <c r="F1895" s="4">
        <v>148</v>
      </c>
      <c r="G1895" s="10" t="str">
        <f t="shared" si="161"/>
        <v xml:space="preserve">2025/02 </v>
      </c>
      <c r="H1895" s="10">
        <f t="shared" si="160"/>
        <v>578</v>
      </c>
    </row>
    <row r="1896" spans="1:8" ht="15.75">
      <c r="A1896" s="10">
        <v>1895</v>
      </c>
      <c r="B1896" s="3" t="s">
        <v>14</v>
      </c>
      <c r="C1896" s="2" t="s">
        <v>2440</v>
      </c>
      <c r="D1896" s="2" t="s">
        <v>267</v>
      </c>
      <c r="E1896" s="2" t="s">
        <v>2441</v>
      </c>
      <c r="F1896" s="4">
        <v>112</v>
      </c>
      <c r="G1896" s="10" t="str">
        <f t="shared" si="161"/>
        <v xml:space="preserve">2025/02 </v>
      </c>
      <c r="H1896" s="10">
        <f t="shared" si="160"/>
        <v>205</v>
      </c>
    </row>
    <row r="1897" spans="1:8" ht="15.75">
      <c r="A1897" s="10">
        <v>1896</v>
      </c>
      <c r="B1897" s="3" t="s">
        <v>14</v>
      </c>
      <c r="C1897" s="2" t="s">
        <v>2442</v>
      </c>
      <c r="D1897" s="2" t="s">
        <v>267</v>
      </c>
      <c r="E1897" s="2" t="s">
        <v>2443</v>
      </c>
      <c r="F1897" s="4">
        <v>50</v>
      </c>
      <c r="G1897" s="10" t="str">
        <f t="shared" si="161"/>
        <v xml:space="preserve">2024/01 </v>
      </c>
      <c r="H1897" s="10">
        <f t="shared" si="160"/>
        <v>160</v>
      </c>
    </row>
    <row r="1898" spans="1:8" ht="15.75">
      <c r="A1898" s="10">
        <v>1897</v>
      </c>
      <c r="B1898" s="3" t="s">
        <v>14</v>
      </c>
      <c r="C1898" s="2" t="s">
        <v>2444</v>
      </c>
      <c r="D1898" s="2" t="s">
        <v>267</v>
      </c>
      <c r="E1898" s="2" t="s">
        <v>2445</v>
      </c>
      <c r="F1898" s="4">
        <v>17</v>
      </c>
      <c r="G1898" s="10" t="str">
        <f t="shared" si="161"/>
        <v xml:space="preserve">2024/02 </v>
      </c>
      <c r="H1898" s="10">
        <f t="shared" si="160"/>
        <v>81</v>
      </c>
    </row>
    <row r="1899" spans="1:8" ht="15.75">
      <c r="A1899" s="10">
        <v>1898</v>
      </c>
      <c r="B1899" s="3" t="s">
        <v>14</v>
      </c>
      <c r="C1899" s="2" t="s">
        <v>2457</v>
      </c>
      <c r="D1899" s="2" t="s">
        <v>267</v>
      </c>
      <c r="E1899" s="2" t="s">
        <v>2458</v>
      </c>
      <c r="F1899" s="4">
        <v>5</v>
      </c>
      <c r="G1899" s="10" t="str">
        <f t="shared" si="161"/>
        <v xml:space="preserve">2024/01 </v>
      </c>
      <c r="H1899" s="10">
        <f t="shared" si="160"/>
        <v>20</v>
      </c>
    </row>
    <row r="1900" spans="1:8" ht="15.75">
      <c r="A1900" s="10">
        <v>1899</v>
      </c>
      <c r="B1900" s="3" t="s">
        <v>14</v>
      </c>
      <c r="C1900" s="2" t="s">
        <v>2463</v>
      </c>
      <c r="D1900" s="2" t="s">
        <v>271</v>
      </c>
      <c r="E1900" s="2" t="s">
        <v>2464</v>
      </c>
      <c r="F1900" s="4">
        <v>90</v>
      </c>
      <c r="G1900" s="10" t="str">
        <f t="shared" si="161"/>
        <v xml:space="preserve">2025/03 </v>
      </c>
      <c r="H1900" s="10">
        <f t="shared" si="160"/>
        <v>324</v>
      </c>
    </row>
    <row r="1901" spans="1:8" ht="15.75">
      <c r="A1901" s="10">
        <v>1900</v>
      </c>
      <c r="B1901" s="3" t="s">
        <v>14</v>
      </c>
      <c r="C1901" s="2" t="s">
        <v>2465</v>
      </c>
      <c r="D1901" s="2" t="s">
        <v>271</v>
      </c>
      <c r="E1901" s="2" t="s">
        <v>2466</v>
      </c>
      <c r="F1901" s="4">
        <v>85</v>
      </c>
      <c r="G1901" s="10" t="str">
        <f t="shared" si="161"/>
        <v xml:space="preserve">2024/05 </v>
      </c>
      <c r="H1901" s="10">
        <f t="shared" si="160"/>
        <v>214</v>
      </c>
    </row>
    <row r="1902" spans="1:8" ht="15.75">
      <c r="A1902" s="10">
        <v>1901</v>
      </c>
      <c r="B1902" s="3" t="s">
        <v>14</v>
      </c>
      <c r="C1902" s="2" t="s">
        <v>2467</v>
      </c>
      <c r="D1902" s="2" t="s">
        <v>271</v>
      </c>
      <c r="E1902" s="2" t="s">
        <v>2468</v>
      </c>
      <c r="F1902" s="4">
        <v>70</v>
      </c>
      <c r="G1902" s="10" t="str">
        <f t="shared" si="161"/>
        <v xml:space="preserve">2024/01 </v>
      </c>
      <c r="H1902" s="10">
        <f t="shared" si="160"/>
        <v>130</v>
      </c>
    </row>
    <row r="1903" spans="1:8" ht="15.75">
      <c r="A1903" s="10">
        <v>1902</v>
      </c>
      <c r="B1903" s="3" t="s">
        <v>14</v>
      </c>
      <c r="C1903" s="2" t="s">
        <v>2473</v>
      </c>
      <c r="D1903" s="2" t="s">
        <v>264</v>
      </c>
      <c r="E1903" s="2" t="s">
        <v>2474</v>
      </c>
      <c r="F1903" s="4">
        <v>1015</v>
      </c>
      <c r="G1903" s="10" t="str">
        <f t="shared" si="161"/>
        <v xml:space="preserve">2024/04 </v>
      </c>
      <c r="H1903" s="10">
        <f t="shared" si="160"/>
        <v>2197</v>
      </c>
    </row>
    <row r="1904" spans="1:8" ht="15.75">
      <c r="A1904" s="10">
        <v>1903</v>
      </c>
      <c r="B1904" s="3" t="s">
        <v>14</v>
      </c>
      <c r="C1904" s="2" t="s">
        <v>2479</v>
      </c>
      <c r="D1904" s="2" t="s">
        <v>264</v>
      </c>
      <c r="E1904" s="2" t="s">
        <v>2480</v>
      </c>
      <c r="F1904" s="4">
        <v>1034</v>
      </c>
      <c r="G1904" s="10" t="str">
        <f t="shared" si="161"/>
        <v xml:space="preserve">2024/04 </v>
      </c>
      <c r="H1904" s="10">
        <f t="shared" si="160"/>
        <v>1525</v>
      </c>
    </row>
    <row r="1905" spans="1:8" ht="15.75">
      <c r="A1905" s="10">
        <v>1904</v>
      </c>
      <c r="B1905" s="3" t="s">
        <v>14</v>
      </c>
      <c r="C1905" s="2" t="s">
        <v>2484</v>
      </c>
      <c r="D1905" s="2" t="s">
        <v>264</v>
      </c>
      <c r="E1905" s="2" t="s">
        <v>2485</v>
      </c>
      <c r="F1905" s="4">
        <v>660</v>
      </c>
      <c r="G1905" s="10" t="str">
        <f t="shared" si="161"/>
        <v xml:space="preserve">2024/04 </v>
      </c>
      <c r="H1905" s="10">
        <f t="shared" si="160"/>
        <v>987</v>
      </c>
    </row>
    <row r="1906" spans="1:8" ht="15.75">
      <c r="A1906" s="10">
        <v>1905</v>
      </c>
      <c r="B1906" s="3" t="s">
        <v>14</v>
      </c>
      <c r="C1906" s="2" t="s">
        <v>2486</v>
      </c>
      <c r="D1906" s="2" t="s">
        <v>264</v>
      </c>
      <c r="E1906" s="2" t="s">
        <v>2487</v>
      </c>
      <c r="F1906" s="4">
        <v>488</v>
      </c>
      <c r="G1906" s="10" t="str">
        <f t="shared" si="161"/>
        <v xml:space="preserve">2024/07 </v>
      </c>
      <c r="H1906" s="10">
        <f t="shared" si="160"/>
        <v>488</v>
      </c>
    </row>
    <row r="1907" spans="1:8" ht="15.75">
      <c r="A1907" s="10">
        <v>1906</v>
      </c>
      <c r="B1907" s="3" t="s">
        <v>14</v>
      </c>
      <c r="C1907" s="2" t="s">
        <v>2488</v>
      </c>
      <c r="D1907" s="2" t="s">
        <v>264</v>
      </c>
      <c r="E1907" s="2" t="s">
        <v>2489</v>
      </c>
      <c r="F1907" s="4">
        <v>130</v>
      </c>
      <c r="G1907" s="10" t="str">
        <f t="shared" si="161"/>
        <v xml:space="preserve">2024/02 </v>
      </c>
      <c r="H1907" s="10">
        <f t="shared" si="160"/>
        <v>400</v>
      </c>
    </row>
    <row r="1908" spans="1:8" ht="15.75">
      <c r="A1908" s="10">
        <v>1907</v>
      </c>
      <c r="B1908" s="3" t="s">
        <v>14</v>
      </c>
      <c r="C1908" s="2" t="s">
        <v>2490</v>
      </c>
      <c r="D1908" s="2" t="s">
        <v>264</v>
      </c>
      <c r="E1908" s="2" t="s">
        <v>2491</v>
      </c>
      <c r="F1908" s="4">
        <v>198</v>
      </c>
      <c r="G1908" s="10" t="str">
        <f t="shared" si="161"/>
        <v xml:space="preserve">2024/02 </v>
      </c>
      <c r="H1908" s="10">
        <f t="shared" si="160"/>
        <v>245</v>
      </c>
    </row>
    <row r="1909" spans="1:8" ht="15.75">
      <c r="A1909" s="10">
        <v>1908</v>
      </c>
      <c r="B1909" s="3" t="s">
        <v>14</v>
      </c>
      <c r="C1909" s="2" t="s">
        <v>2492</v>
      </c>
      <c r="D1909" s="2" t="s">
        <v>264</v>
      </c>
      <c r="E1909" s="2" t="s">
        <v>2493</v>
      </c>
      <c r="F1909" s="4">
        <v>60</v>
      </c>
      <c r="G1909" s="10" t="str">
        <f t="shared" si="161"/>
        <v xml:space="preserve">2024/02 </v>
      </c>
      <c r="H1909" s="10">
        <f t="shared" si="160"/>
        <v>230</v>
      </c>
    </row>
    <row r="1910" spans="1:8" ht="15.75">
      <c r="A1910" s="10">
        <v>1909</v>
      </c>
      <c r="B1910" s="3" t="s">
        <v>14</v>
      </c>
      <c r="C1910" s="2" t="s">
        <v>2494</v>
      </c>
      <c r="D1910" s="2" t="s">
        <v>264</v>
      </c>
      <c r="E1910" s="2" t="s">
        <v>2495</v>
      </c>
      <c r="F1910" s="4">
        <v>349</v>
      </c>
      <c r="G1910" s="10" t="str">
        <f t="shared" si="161"/>
        <v xml:space="preserve">2025/02 </v>
      </c>
      <c r="H1910" s="10">
        <f t="shared" si="160"/>
        <v>585</v>
      </c>
    </row>
    <row r="1911" spans="1:8" ht="15.75">
      <c r="A1911" s="10">
        <v>1910</v>
      </c>
      <c r="B1911" s="3" t="s">
        <v>14</v>
      </c>
      <c r="C1911" s="2" t="s">
        <v>2498</v>
      </c>
      <c r="D1911" s="2" t="s">
        <v>264</v>
      </c>
      <c r="E1911" s="2" t="s">
        <v>2328</v>
      </c>
      <c r="F1911" s="4">
        <v>4</v>
      </c>
      <c r="G1911" s="10" t="str">
        <f t="shared" si="161"/>
        <v xml:space="preserve">2024/04 </v>
      </c>
      <c r="H1911" s="10">
        <f t="shared" si="160"/>
        <v>26</v>
      </c>
    </row>
    <row r="1912" spans="1:8" ht="15.75">
      <c r="A1912" s="10">
        <v>1911</v>
      </c>
      <c r="B1912" s="3" t="s">
        <v>14</v>
      </c>
      <c r="C1912" s="2" t="s">
        <v>2501</v>
      </c>
      <c r="D1912" s="2" t="s">
        <v>264</v>
      </c>
      <c r="E1912" s="2" t="s">
        <v>2454</v>
      </c>
      <c r="F1912" s="4">
        <v>4</v>
      </c>
      <c r="G1912" s="10" t="str">
        <f t="shared" si="161"/>
        <v xml:space="preserve">2024/01 </v>
      </c>
      <c r="H1912" s="10">
        <f t="shared" si="160"/>
        <v>22</v>
      </c>
    </row>
    <row r="1913" spans="1:8" ht="15.75">
      <c r="A1913" s="10">
        <v>1912</v>
      </c>
      <c r="B1913" s="3" t="s">
        <v>14</v>
      </c>
      <c r="C1913" s="2" t="s">
        <v>2503</v>
      </c>
      <c r="D1913" s="2" t="s">
        <v>264</v>
      </c>
      <c r="E1913" s="2" t="s">
        <v>2504</v>
      </c>
      <c r="F1913" s="4">
        <v>66</v>
      </c>
      <c r="G1913" s="10" t="str">
        <f t="shared" si="161"/>
        <v xml:space="preserve">2024/02 </v>
      </c>
      <c r="H1913" s="10">
        <f t="shared" si="160"/>
        <v>230</v>
      </c>
    </row>
    <row r="1914" spans="1:8" ht="15.75">
      <c r="A1914" s="10">
        <v>1913</v>
      </c>
      <c r="B1914" s="3" t="s">
        <v>14</v>
      </c>
      <c r="C1914" s="2" t="s">
        <v>2509</v>
      </c>
      <c r="D1914" s="2" t="s">
        <v>264</v>
      </c>
      <c r="E1914" s="2" t="s">
        <v>2510</v>
      </c>
      <c r="F1914" s="4">
        <v>150</v>
      </c>
      <c r="G1914" s="10" t="str">
        <f t="shared" si="161"/>
        <v xml:space="preserve">2024/04 </v>
      </c>
      <c r="H1914" s="10">
        <f t="shared" si="160"/>
        <v>195</v>
      </c>
    </row>
    <row r="1915" spans="1:8" ht="15.75">
      <c r="A1915" s="10">
        <v>1914</v>
      </c>
      <c r="B1915" s="3" t="s">
        <v>14</v>
      </c>
      <c r="C1915" s="2" t="s">
        <v>2513</v>
      </c>
      <c r="D1915" s="2" t="s">
        <v>294</v>
      </c>
      <c r="E1915" s="2" t="s">
        <v>2514</v>
      </c>
      <c r="F1915" s="4">
        <v>26</v>
      </c>
      <c r="G1915" s="10" t="str">
        <f t="shared" si="161"/>
        <v xml:space="preserve">2024/03 </v>
      </c>
      <c r="H1915" s="10">
        <f t="shared" si="160"/>
        <v>74</v>
      </c>
    </row>
    <row r="1916" spans="1:8" ht="15.75">
      <c r="A1916" s="10">
        <v>1915</v>
      </c>
      <c r="B1916" s="3" t="s">
        <v>14</v>
      </c>
      <c r="C1916" s="2" t="s">
        <v>2515</v>
      </c>
      <c r="D1916" s="2" t="s">
        <v>294</v>
      </c>
      <c r="E1916" s="2" t="s">
        <v>2516</v>
      </c>
      <c r="F1916" s="4">
        <v>74</v>
      </c>
      <c r="G1916" s="10" t="str">
        <f t="shared" si="161"/>
        <v xml:space="preserve">2024/01 </v>
      </c>
      <c r="H1916" s="10">
        <f t="shared" si="160"/>
        <v>95</v>
      </c>
    </row>
    <row r="1917" spans="1:8" ht="15.75">
      <c r="A1917" s="10">
        <v>1916</v>
      </c>
      <c r="B1917" s="3" t="s">
        <v>14</v>
      </c>
      <c r="C1917" s="2" t="s">
        <v>2517</v>
      </c>
      <c r="D1917" s="2" t="s">
        <v>294</v>
      </c>
      <c r="E1917" s="2" t="s">
        <v>2518</v>
      </c>
      <c r="F1917" s="4">
        <v>50</v>
      </c>
      <c r="G1917" s="10" t="str">
        <f t="shared" si="161"/>
        <v xml:space="preserve">2024/01 </v>
      </c>
      <c r="H1917" s="10">
        <f t="shared" si="160"/>
        <v>150</v>
      </c>
    </row>
    <row r="1918" spans="1:8" ht="15.75">
      <c r="A1918" s="10">
        <v>1917</v>
      </c>
      <c r="B1918" s="3" t="s">
        <v>14</v>
      </c>
      <c r="C1918" s="2" t="s">
        <v>2521</v>
      </c>
      <c r="D1918" s="2" t="s">
        <v>294</v>
      </c>
      <c r="E1918" s="2" t="s">
        <v>2522</v>
      </c>
      <c r="F1918" s="4">
        <v>5</v>
      </c>
      <c r="G1918" s="10" t="str">
        <f t="shared" si="161"/>
        <v xml:space="preserve">2024/01 </v>
      </c>
      <c r="H1918" s="10">
        <f t="shared" si="160"/>
        <v>25</v>
      </c>
    </row>
    <row r="1919" spans="1:8" ht="15.75">
      <c r="A1919" s="10">
        <v>1918</v>
      </c>
      <c r="B1919" s="3" t="s">
        <v>14</v>
      </c>
      <c r="C1919" s="2" t="s">
        <v>2523</v>
      </c>
      <c r="D1919" s="2" t="s">
        <v>294</v>
      </c>
      <c r="E1919" s="2" t="s">
        <v>2524</v>
      </c>
      <c r="F1919" s="4">
        <v>2</v>
      </c>
      <c r="G1919" s="10" t="str">
        <f t="shared" si="161"/>
        <v xml:space="preserve">2024/02 </v>
      </c>
      <c r="H1919" s="10">
        <f t="shared" si="160"/>
        <v>180</v>
      </c>
    </row>
    <row r="1920" spans="1:8" ht="15.75">
      <c r="A1920" s="10">
        <v>1919</v>
      </c>
      <c r="B1920" s="3" t="s">
        <v>14</v>
      </c>
      <c r="C1920" s="2" t="s">
        <v>2528</v>
      </c>
      <c r="D1920" s="2" t="s">
        <v>294</v>
      </c>
      <c r="E1920" s="2" t="s">
        <v>2529</v>
      </c>
      <c r="F1920" s="4">
        <v>240</v>
      </c>
      <c r="G1920" s="10" t="str">
        <f t="shared" si="161"/>
        <v xml:space="preserve">2024/12 </v>
      </c>
      <c r="H1920" s="10">
        <f t="shared" si="160"/>
        <v>675</v>
      </c>
    </row>
    <row r="1921" spans="1:8" ht="15.75">
      <c r="A1921" s="10">
        <v>1920</v>
      </c>
      <c r="B1921" s="3" t="s">
        <v>14</v>
      </c>
      <c r="C1921" s="2" t="s">
        <v>2530</v>
      </c>
      <c r="D1921" s="2" t="s">
        <v>294</v>
      </c>
      <c r="E1921" s="2" t="s">
        <v>2531</v>
      </c>
      <c r="F1921" s="4">
        <v>10</v>
      </c>
      <c r="G1921" s="10" t="str">
        <f t="shared" si="161"/>
        <v xml:space="preserve">2024/01 </v>
      </c>
      <c r="H1921" s="10">
        <f t="shared" si="160"/>
        <v>50</v>
      </c>
    </row>
    <row r="1922" spans="1:8" ht="15.75">
      <c r="A1922" s="10">
        <v>1921</v>
      </c>
      <c r="B1922" s="3" t="s">
        <v>14</v>
      </c>
      <c r="C1922" s="2" t="s">
        <v>2534</v>
      </c>
      <c r="D1922" s="2" t="s">
        <v>299</v>
      </c>
      <c r="E1922" s="2" t="s">
        <v>2535</v>
      </c>
      <c r="F1922" s="4">
        <v>282</v>
      </c>
      <c r="G1922" s="10" t="str">
        <f t="shared" si="161"/>
        <v xml:space="preserve">2025/02 </v>
      </c>
      <c r="H1922" s="10">
        <f t="shared" ref="H1922:H1985" si="162">_xlfn.MAXIFS(F:F,C:C,C1922,G:G,G1922)</f>
        <v>453</v>
      </c>
    </row>
    <row r="1923" spans="1:8" ht="15.75">
      <c r="A1923" s="10">
        <v>1922</v>
      </c>
      <c r="B1923" s="3" t="s">
        <v>14</v>
      </c>
      <c r="C1923" s="2" t="s">
        <v>2538</v>
      </c>
      <c r="D1923" s="2" t="s">
        <v>299</v>
      </c>
      <c r="E1923" s="2" t="s">
        <v>2539</v>
      </c>
      <c r="F1923" s="4">
        <v>262</v>
      </c>
      <c r="G1923" s="10" t="str">
        <f t="shared" ref="G1923:G1986" si="163">INDEX($B$2:$B$9999,MATCH(_xlfn.MAXIFS($F$2:$F$9999,$C$2:$C$9999,C1923),$F$1:$F$9999,0))</f>
        <v xml:space="preserve">2024/08 </v>
      </c>
      <c r="H1923" s="10">
        <f t="shared" si="162"/>
        <v>560</v>
      </c>
    </row>
    <row r="1924" spans="1:8" ht="15.75">
      <c r="A1924" s="10">
        <v>1923</v>
      </c>
      <c r="B1924" s="3" t="s">
        <v>14</v>
      </c>
      <c r="C1924" s="2" t="s">
        <v>2542</v>
      </c>
      <c r="D1924" s="2" t="s">
        <v>299</v>
      </c>
      <c r="E1924" s="2" t="s">
        <v>2543</v>
      </c>
      <c r="F1924" s="4">
        <v>100</v>
      </c>
      <c r="G1924" s="10" t="str">
        <f t="shared" si="163"/>
        <v xml:space="preserve">2026/03 </v>
      </c>
      <c r="H1924" s="10">
        <f t="shared" si="162"/>
        <v>414</v>
      </c>
    </row>
    <row r="1925" spans="1:8" ht="15.75">
      <c r="A1925" s="10">
        <v>1924</v>
      </c>
      <c r="B1925" s="3" t="s">
        <v>14</v>
      </c>
      <c r="C1925" s="2" t="s">
        <v>2544</v>
      </c>
      <c r="D1925" s="2" t="s">
        <v>299</v>
      </c>
      <c r="E1925" s="2" t="s">
        <v>2545</v>
      </c>
      <c r="F1925" s="4">
        <v>86</v>
      </c>
      <c r="G1925" s="10" t="str">
        <f t="shared" si="163"/>
        <v xml:space="preserve">2024/03 </v>
      </c>
      <c r="H1925" s="10">
        <f t="shared" si="162"/>
        <v>151</v>
      </c>
    </row>
    <row r="1926" spans="1:8" ht="15.75">
      <c r="A1926" s="10">
        <v>1925</v>
      </c>
      <c r="B1926" s="3" t="s">
        <v>14</v>
      </c>
      <c r="C1926" s="2" t="s">
        <v>2546</v>
      </c>
      <c r="D1926" s="2" t="s">
        <v>299</v>
      </c>
      <c r="E1926" s="2" t="s">
        <v>2547</v>
      </c>
      <c r="F1926" s="4">
        <v>60</v>
      </c>
      <c r="G1926" s="10" t="str">
        <f t="shared" si="163"/>
        <v xml:space="preserve">2024/01 </v>
      </c>
      <c r="H1926" s="10">
        <f t="shared" si="162"/>
        <v>150</v>
      </c>
    </row>
    <row r="1927" spans="1:8" ht="15.75">
      <c r="A1927" s="10">
        <v>1926</v>
      </c>
      <c r="B1927" s="3" t="s">
        <v>14</v>
      </c>
      <c r="C1927" s="2" t="s">
        <v>2548</v>
      </c>
      <c r="D1927" s="2" t="s">
        <v>299</v>
      </c>
      <c r="E1927" s="2" t="s">
        <v>2549</v>
      </c>
      <c r="F1927" s="4">
        <v>20</v>
      </c>
      <c r="G1927" s="10" t="str">
        <f t="shared" si="163"/>
        <v xml:space="preserve">2024/01 </v>
      </c>
      <c r="H1927" s="10">
        <f t="shared" si="162"/>
        <v>70</v>
      </c>
    </row>
    <row r="1928" spans="1:8" ht="15.75">
      <c r="A1928" s="10">
        <v>1927</v>
      </c>
      <c r="B1928" s="3" t="s">
        <v>14</v>
      </c>
      <c r="C1928" s="2" t="s">
        <v>2550</v>
      </c>
      <c r="D1928" s="2" t="s">
        <v>299</v>
      </c>
      <c r="E1928" s="2" t="s">
        <v>2551</v>
      </c>
      <c r="F1928" s="4">
        <v>40</v>
      </c>
      <c r="G1928" s="10" t="str">
        <f t="shared" si="163"/>
        <v xml:space="preserve">2024/07 </v>
      </c>
      <c r="H1928" s="10">
        <f t="shared" si="162"/>
        <v>260</v>
      </c>
    </row>
    <row r="1929" spans="1:8" ht="15.75">
      <c r="A1929" s="10">
        <v>1928</v>
      </c>
      <c r="B1929" s="3" t="s">
        <v>14</v>
      </c>
      <c r="C1929" s="2" t="s">
        <v>2552</v>
      </c>
      <c r="D1929" s="2" t="s">
        <v>299</v>
      </c>
      <c r="E1929" s="2" t="s">
        <v>2553</v>
      </c>
      <c r="F1929" s="4">
        <v>5</v>
      </c>
      <c r="G1929" s="10" t="str">
        <f t="shared" si="163"/>
        <v xml:space="preserve">2024/03 </v>
      </c>
      <c r="H1929" s="10">
        <f t="shared" si="162"/>
        <v>14</v>
      </c>
    </row>
    <row r="1930" spans="1:8" ht="15.75">
      <c r="A1930" s="10">
        <v>1929</v>
      </c>
      <c r="B1930" s="3" t="s">
        <v>14</v>
      </c>
      <c r="C1930" s="2" t="s">
        <v>2556</v>
      </c>
      <c r="D1930" s="2" t="s">
        <v>299</v>
      </c>
      <c r="E1930" s="2" t="s">
        <v>2557</v>
      </c>
      <c r="F1930" s="4">
        <v>30</v>
      </c>
      <c r="G1930" s="10" t="str">
        <f t="shared" si="163"/>
        <v xml:space="preserve">2024/01 </v>
      </c>
      <c r="H1930" s="10">
        <f t="shared" si="162"/>
        <v>80</v>
      </c>
    </row>
    <row r="1931" spans="1:8" ht="15.75">
      <c r="A1931" s="10">
        <v>1930</v>
      </c>
      <c r="B1931" s="3" t="s">
        <v>14</v>
      </c>
      <c r="C1931" s="2" t="s">
        <v>2560</v>
      </c>
      <c r="D1931" s="2" t="s">
        <v>299</v>
      </c>
      <c r="E1931" s="2" t="s">
        <v>2561</v>
      </c>
      <c r="F1931" s="4">
        <v>50</v>
      </c>
      <c r="G1931" s="10" t="str">
        <f t="shared" si="163"/>
        <v xml:space="preserve">2024/01 </v>
      </c>
      <c r="H1931" s="10">
        <f t="shared" si="162"/>
        <v>50</v>
      </c>
    </row>
    <row r="1932" spans="1:8" ht="15.75">
      <c r="A1932" s="10">
        <v>1931</v>
      </c>
      <c r="B1932" s="3" t="s">
        <v>14</v>
      </c>
      <c r="C1932" s="2" t="s">
        <v>2562</v>
      </c>
      <c r="D1932" s="2" t="s">
        <v>299</v>
      </c>
      <c r="E1932" s="2" t="s">
        <v>2563</v>
      </c>
      <c r="F1932" s="4">
        <v>50</v>
      </c>
      <c r="G1932" s="10" t="str">
        <f t="shared" si="163"/>
        <v xml:space="preserve">2024/01 </v>
      </c>
      <c r="H1932" s="10">
        <f t="shared" si="162"/>
        <v>100</v>
      </c>
    </row>
    <row r="1933" spans="1:8" ht="15.75">
      <c r="A1933" s="10">
        <v>1932</v>
      </c>
      <c r="B1933" s="3" t="s">
        <v>14</v>
      </c>
      <c r="C1933" s="2" t="s">
        <v>2572</v>
      </c>
      <c r="D1933" s="2" t="s">
        <v>307</v>
      </c>
      <c r="E1933" s="2" t="s">
        <v>2573</v>
      </c>
      <c r="F1933" s="4">
        <v>30</v>
      </c>
      <c r="G1933" s="10" t="str">
        <f t="shared" si="163"/>
        <v xml:space="preserve">2024/01 </v>
      </c>
      <c r="H1933" s="10">
        <f t="shared" si="162"/>
        <v>100</v>
      </c>
    </row>
    <row r="1934" spans="1:8" ht="15.75">
      <c r="A1934" s="10">
        <v>1933</v>
      </c>
      <c r="B1934" s="3" t="s">
        <v>14</v>
      </c>
      <c r="C1934" s="2" t="s">
        <v>2576</v>
      </c>
      <c r="D1934" s="2" t="s">
        <v>310</v>
      </c>
      <c r="E1934" s="2" t="s">
        <v>2577</v>
      </c>
      <c r="F1934" s="4">
        <v>30</v>
      </c>
      <c r="G1934" s="10" t="str">
        <f t="shared" si="163"/>
        <v xml:space="preserve">2024/01 </v>
      </c>
      <c r="H1934" s="10">
        <f t="shared" si="162"/>
        <v>105</v>
      </c>
    </row>
    <row r="1935" spans="1:8" ht="15.75">
      <c r="A1935" s="10">
        <v>1934</v>
      </c>
      <c r="B1935" s="3" t="s">
        <v>14</v>
      </c>
      <c r="C1935" s="2" t="s">
        <v>2578</v>
      </c>
      <c r="D1935" s="2" t="s">
        <v>310</v>
      </c>
      <c r="E1935" s="2" t="s">
        <v>2579</v>
      </c>
      <c r="F1935" s="4">
        <v>24</v>
      </c>
      <c r="G1935" s="10" t="str">
        <f t="shared" si="163"/>
        <v xml:space="preserve">2024/04 </v>
      </c>
      <c r="H1935" s="10">
        <f t="shared" si="162"/>
        <v>225</v>
      </c>
    </row>
    <row r="1936" spans="1:8" ht="15.75">
      <c r="A1936" s="10">
        <v>1935</v>
      </c>
      <c r="B1936" s="3" t="s">
        <v>14</v>
      </c>
      <c r="C1936" s="2" t="s">
        <v>2580</v>
      </c>
      <c r="D1936" s="2" t="s">
        <v>310</v>
      </c>
      <c r="E1936" s="2" t="s">
        <v>2581</v>
      </c>
      <c r="F1936" s="4">
        <v>10</v>
      </c>
      <c r="G1936" s="10" t="str">
        <f t="shared" si="163"/>
        <v xml:space="preserve">2024/05 </v>
      </c>
      <c r="H1936" s="10">
        <f t="shared" si="162"/>
        <v>206</v>
      </c>
    </row>
    <row r="1937" spans="1:8" ht="15.75">
      <c r="A1937" s="10">
        <v>1936</v>
      </c>
      <c r="B1937" s="3" t="s">
        <v>14</v>
      </c>
      <c r="C1937" s="2" t="s">
        <v>2582</v>
      </c>
      <c r="D1937" s="2" t="s">
        <v>310</v>
      </c>
      <c r="E1937" s="2" t="s">
        <v>2583</v>
      </c>
      <c r="F1937" s="4">
        <v>10</v>
      </c>
      <c r="G1937" s="10" t="str">
        <f t="shared" si="163"/>
        <v xml:space="preserve">2024/02 </v>
      </c>
      <c r="H1937" s="10">
        <f t="shared" si="162"/>
        <v>53</v>
      </c>
    </row>
    <row r="1938" spans="1:8" ht="15.75">
      <c r="A1938" s="10">
        <v>1937</v>
      </c>
      <c r="B1938" s="3" t="s">
        <v>14</v>
      </c>
      <c r="C1938" s="2" t="s">
        <v>2586</v>
      </c>
      <c r="D1938" s="2" t="s">
        <v>310</v>
      </c>
      <c r="E1938" s="2" t="s">
        <v>2587</v>
      </c>
      <c r="F1938" s="4">
        <v>10</v>
      </c>
      <c r="G1938" s="10" t="str">
        <f t="shared" si="163"/>
        <v xml:space="preserve">2024/01 </v>
      </c>
      <c r="H1938" s="10">
        <f t="shared" si="162"/>
        <v>20</v>
      </c>
    </row>
    <row r="1939" spans="1:8" ht="15.75">
      <c r="A1939" s="10">
        <v>1938</v>
      </c>
      <c r="B1939" s="3" t="s">
        <v>14</v>
      </c>
      <c r="C1939" s="2" t="s">
        <v>2596</v>
      </c>
      <c r="D1939" s="2" t="s">
        <v>314</v>
      </c>
      <c r="E1939" s="2" t="s">
        <v>2597</v>
      </c>
      <c r="F1939" s="4">
        <v>30</v>
      </c>
      <c r="G1939" s="10" t="str">
        <f t="shared" si="163"/>
        <v xml:space="preserve">2024/02 </v>
      </c>
      <c r="H1939" s="10">
        <f t="shared" si="162"/>
        <v>65</v>
      </c>
    </row>
    <row r="1940" spans="1:8" ht="15.75">
      <c r="A1940" s="10">
        <v>1939</v>
      </c>
      <c r="B1940" s="3" t="s">
        <v>14</v>
      </c>
      <c r="C1940" s="2" t="s">
        <v>2598</v>
      </c>
      <c r="D1940" s="2" t="s">
        <v>314</v>
      </c>
      <c r="E1940" s="2" t="s">
        <v>2599</v>
      </c>
      <c r="F1940" s="4">
        <v>5</v>
      </c>
      <c r="G1940" s="10" t="str">
        <f t="shared" si="163"/>
        <v xml:space="preserve">2024/01 </v>
      </c>
      <c r="H1940" s="10">
        <f t="shared" si="162"/>
        <v>50</v>
      </c>
    </row>
    <row r="1941" spans="1:8" ht="15.75">
      <c r="A1941" s="10">
        <v>1940</v>
      </c>
      <c r="B1941" s="3" t="s">
        <v>14</v>
      </c>
      <c r="C1941" s="2" t="s">
        <v>2604</v>
      </c>
      <c r="D1941" s="2" t="s">
        <v>314</v>
      </c>
      <c r="E1941" s="2" t="s">
        <v>2605</v>
      </c>
      <c r="F1941" s="4">
        <v>70</v>
      </c>
      <c r="G1941" s="10" t="str">
        <f t="shared" si="163"/>
        <v xml:space="preserve">2024/07 </v>
      </c>
      <c r="H1941" s="10">
        <f t="shared" si="162"/>
        <v>360</v>
      </c>
    </row>
    <row r="1942" spans="1:8" ht="15.75">
      <c r="A1942" s="10">
        <v>1941</v>
      </c>
      <c r="B1942" s="3" t="s">
        <v>14</v>
      </c>
      <c r="C1942" s="2" t="s">
        <v>2606</v>
      </c>
      <c r="D1942" s="2" t="s">
        <v>314</v>
      </c>
      <c r="E1942" s="2" t="s">
        <v>2607</v>
      </c>
      <c r="F1942" s="4">
        <v>270</v>
      </c>
      <c r="G1942" s="10" t="str">
        <f t="shared" si="163"/>
        <v xml:space="preserve">2024/05 </v>
      </c>
      <c r="H1942" s="10">
        <f t="shared" si="162"/>
        <v>705</v>
      </c>
    </row>
    <row r="1943" spans="1:8" ht="15.75">
      <c r="A1943" s="10">
        <v>1942</v>
      </c>
      <c r="B1943" s="3" t="s">
        <v>14</v>
      </c>
      <c r="C1943" s="2" t="s">
        <v>2608</v>
      </c>
      <c r="D1943" s="2" t="s">
        <v>314</v>
      </c>
      <c r="E1943" s="2" t="s">
        <v>2609</v>
      </c>
      <c r="F1943" s="4">
        <v>10</v>
      </c>
      <c r="G1943" s="10" t="str">
        <f t="shared" si="163"/>
        <v xml:space="preserve">2024/01 </v>
      </c>
      <c r="H1943" s="10">
        <f t="shared" si="162"/>
        <v>60</v>
      </c>
    </row>
    <row r="1944" spans="1:8" ht="15.75">
      <c r="A1944" s="10">
        <v>1943</v>
      </c>
      <c r="B1944" s="3" t="s">
        <v>14</v>
      </c>
      <c r="C1944" s="2" t="s">
        <v>2610</v>
      </c>
      <c r="D1944" s="2" t="s">
        <v>314</v>
      </c>
      <c r="E1944" s="2" t="s">
        <v>2611</v>
      </c>
      <c r="F1944" s="4">
        <v>10</v>
      </c>
      <c r="G1944" s="10" t="str">
        <f t="shared" si="163"/>
        <v xml:space="preserve">2024/01 </v>
      </c>
      <c r="H1944" s="10">
        <f t="shared" si="162"/>
        <v>60</v>
      </c>
    </row>
    <row r="1945" spans="1:8" ht="15.75">
      <c r="A1945" s="10">
        <v>1944</v>
      </c>
      <c r="B1945" s="3" t="s">
        <v>14</v>
      </c>
      <c r="C1945" s="2" t="s">
        <v>2612</v>
      </c>
      <c r="D1945" s="2" t="s">
        <v>314</v>
      </c>
      <c r="E1945" s="2" t="s">
        <v>2613</v>
      </c>
      <c r="F1945" s="4">
        <v>10</v>
      </c>
      <c r="G1945" s="10" t="str">
        <f t="shared" si="163"/>
        <v xml:space="preserve">2024/01 </v>
      </c>
      <c r="H1945" s="10">
        <f t="shared" si="162"/>
        <v>40</v>
      </c>
    </row>
    <row r="1946" spans="1:8" ht="15.75">
      <c r="A1946" s="10">
        <v>1945</v>
      </c>
      <c r="B1946" s="3" t="s">
        <v>14</v>
      </c>
      <c r="C1946" s="2" t="s">
        <v>2614</v>
      </c>
      <c r="D1946" s="2" t="s">
        <v>318</v>
      </c>
      <c r="E1946" s="2" t="s">
        <v>2615</v>
      </c>
      <c r="F1946" s="4">
        <v>145</v>
      </c>
      <c r="G1946" s="10" t="str">
        <f t="shared" si="163"/>
        <v xml:space="preserve">2024/04 </v>
      </c>
      <c r="H1946" s="10">
        <f t="shared" si="162"/>
        <v>210</v>
      </c>
    </row>
    <row r="1947" spans="1:8" ht="15.75">
      <c r="A1947" s="10">
        <v>1946</v>
      </c>
      <c r="B1947" s="3" t="s">
        <v>14</v>
      </c>
      <c r="C1947" s="2" t="s">
        <v>2616</v>
      </c>
      <c r="D1947" s="2" t="s">
        <v>318</v>
      </c>
      <c r="E1947" s="2" t="s">
        <v>2617</v>
      </c>
      <c r="F1947" s="4">
        <v>52</v>
      </c>
      <c r="G1947" s="10" t="str">
        <f t="shared" si="163"/>
        <v xml:space="preserve">2024/01 </v>
      </c>
      <c r="H1947" s="10">
        <f t="shared" si="162"/>
        <v>120</v>
      </c>
    </row>
    <row r="1948" spans="1:8" ht="15.75">
      <c r="A1948" s="10">
        <v>1947</v>
      </c>
      <c r="B1948" s="3" t="s">
        <v>14</v>
      </c>
      <c r="C1948" s="2" t="s">
        <v>2618</v>
      </c>
      <c r="D1948" s="2" t="s">
        <v>318</v>
      </c>
      <c r="E1948" s="2" t="s">
        <v>2619</v>
      </c>
      <c r="F1948" s="4">
        <v>60</v>
      </c>
      <c r="G1948" s="10" t="str">
        <f t="shared" si="163"/>
        <v xml:space="preserve">2025/03 </v>
      </c>
      <c r="H1948" s="10">
        <f t="shared" si="162"/>
        <v>410</v>
      </c>
    </row>
    <row r="1949" spans="1:8" ht="15.75">
      <c r="A1949" s="10">
        <v>1948</v>
      </c>
      <c r="B1949" s="3" t="s">
        <v>14</v>
      </c>
      <c r="C1949" s="2" t="s">
        <v>2620</v>
      </c>
      <c r="D1949" s="2" t="s">
        <v>318</v>
      </c>
      <c r="E1949" s="2" t="s">
        <v>2621</v>
      </c>
      <c r="F1949" s="4">
        <v>15</v>
      </c>
      <c r="G1949" s="10" t="str">
        <f t="shared" si="163"/>
        <v xml:space="preserve">2024/01 </v>
      </c>
      <c r="H1949" s="10">
        <f t="shared" si="162"/>
        <v>60</v>
      </c>
    </row>
    <row r="1950" spans="1:8" ht="15.75">
      <c r="A1950" s="10">
        <v>1949</v>
      </c>
      <c r="B1950" s="3" t="s">
        <v>14</v>
      </c>
      <c r="C1950" s="2" t="s">
        <v>2624</v>
      </c>
      <c r="D1950" s="2" t="s">
        <v>318</v>
      </c>
      <c r="E1950" s="2" t="s">
        <v>2625</v>
      </c>
      <c r="F1950" s="4">
        <v>50</v>
      </c>
      <c r="G1950" s="10" t="str">
        <f t="shared" si="163"/>
        <v xml:space="preserve">2024/01 </v>
      </c>
      <c r="H1950" s="10">
        <f t="shared" si="162"/>
        <v>130</v>
      </c>
    </row>
    <row r="1951" spans="1:8" ht="15.75">
      <c r="A1951" s="10">
        <v>1950</v>
      </c>
      <c r="B1951" s="3" t="s">
        <v>14</v>
      </c>
      <c r="C1951" s="2" t="s">
        <v>2628</v>
      </c>
      <c r="D1951" s="2" t="s">
        <v>318</v>
      </c>
      <c r="E1951" s="2" t="s">
        <v>2629</v>
      </c>
      <c r="F1951" s="4">
        <v>70</v>
      </c>
      <c r="G1951" s="10" t="str">
        <f t="shared" si="163"/>
        <v xml:space="preserve">2024/08 </v>
      </c>
      <c r="H1951" s="10">
        <f t="shared" si="162"/>
        <v>600</v>
      </c>
    </row>
    <row r="1952" spans="1:8" ht="15.75">
      <c r="A1952" s="10">
        <v>1951</v>
      </c>
      <c r="B1952" s="3" t="s">
        <v>14</v>
      </c>
      <c r="C1952" s="2" t="s">
        <v>2630</v>
      </c>
      <c r="D1952" s="2" t="s">
        <v>318</v>
      </c>
      <c r="E1952" s="2" t="s">
        <v>2631</v>
      </c>
      <c r="F1952" s="4">
        <v>30</v>
      </c>
      <c r="G1952" s="10" t="str">
        <f t="shared" si="163"/>
        <v xml:space="preserve">2024/01 </v>
      </c>
      <c r="H1952" s="10">
        <f t="shared" si="162"/>
        <v>100</v>
      </c>
    </row>
    <row r="1953" spans="1:8" ht="15.75">
      <c r="A1953" s="10">
        <v>1952</v>
      </c>
      <c r="B1953" s="3" t="s">
        <v>14</v>
      </c>
      <c r="C1953" s="2" t="s">
        <v>2632</v>
      </c>
      <c r="D1953" s="2" t="s">
        <v>318</v>
      </c>
      <c r="E1953" s="2" t="s">
        <v>2633</v>
      </c>
      <c r="F1953" s="4">
        <v>150</v>
      </c>
      <c r="G1953" s="10" t="str">
        <f t="shared" si="163"/>
        <v xml:space="preserve">2024/06 </v>
      </c>
      <c r="H1953" s="10">
        <f t="shared" si="162"/>
        <v>184</v>
      </c>
    </row>
    <row r="1954" spans="1:8" ht="15.75">
      <c r="A1954" s="10">
        <v>1953</v>
      </c>
      <c r="B1954" s="3" t="s">
        <v>14</v>
      </c>
      <c r="C1954" s="2" t="s">
        <v>2636</v>
      </c>
      <c r="D1954" s="2" t="s">
        <v>2312</v>
      </c>
      <c r="E1954" s="2" t="s">
        <v>2637</v>
      </c>
      <c r="F1954" s="4">
        <v>60</v>
      </c>
      <c r="G1954" s="10" t="str">
        <f t="shared" si="163"/>
        <v xml:space="preserve">2024/06 </v>
      </c>
      <c r="H1954" s="10">
        <f t="shared" si="162"/>
        <v>143</v>
      </c>
    </row>
    <row r="1955" spans="1:8" ht="15.75">
      <c r="A1955" s="10">
        <v>1954</v>
      </c>
      <c r="B1955" s="3" t="s">
        <v>14</v>
      </c>
      <c r="C1955" s="2" t="s">
        <v>2638</v>
      </c>
      <c r="D1955" s="2" t="s">
        <v>2312</v>
      </c>
      <c r="E1955" s="2" t="s">
        <v>2639</v>
      </c>
      <c r="F1955" s="4">
        <v>20</v>
      </c>
      <c r="G1955" s="10" t="str">
        <f t="shared" si="163"/>
        <v xml:space="preserve">2024/04 </v>
      </c>
      <c r="H1955" s="10">
        <f t="shared" si="162"/>
        <v>152</v>
      </c>
    </row>
    <row r="1956" spans="1:8" ht="15.75">
      <c r="A1956" s="10">
        <v>1955</v>
      </c>
      <c r="B1956" s="3" t="s">
        <v>14</v>
      </c>
      <c r="C1956" s="2" t="s">
        <v>2652</v>
      </c>
      <c r="D1956" s="2" t="s">
        <v>264</v>
      </c>
      <c r="E1956" s="2" t="s">
        <v>2653</v>
      </c>
      <c r="F1956" s="4">
        <v>40</v>
      </c>
      <c r="G1956" s="10" t="str">
        <f t="shared" si="163"/>
        <v xml:space="preserve">2024/01 </v>
      </c>
      <c r="H1956" s="10">
        <f t="shared" si="162"/>
        <v>40</v>
      </c>
    </row>
    <row r="1957" spans="1:8" ht="15.75">
      <c r="A1957" s="10">
        <v>1956</v>
      </c>
      <c r="B1957" s="3" t="s">
        <v>14</v>
      </c>
      <c r="C1957" s="2" t="s">
        <v>2656</v>
      </c>
      <c r="D1957" s="2" t="s">
        <v>2312</v>
      </c>
      <c r="E1957" s="2" t="s">
        <v>2657</v>
      </c>
      <c r="F1957" s="4">
        <v>30</v>
      </c>
      <c r="G1957" s="10" t="str">
        <f t="shared" si="163"/>
        <v xml:space="preserve">2024/01 </v>
      </c>
      <c r="H1957" s="10">
        <f t="shared" si="162"/>
        <v>100</v>
      </c>
    </row>
    <row r="1958" spans="1:8" ht="15.75">
      <c r="A1958" s="10">
        <v>1957</v>
      </c>
      <c r="B1958" s="3" t="s">
        <v>14</v>
      </c>
      <c r="C1958" s="2" t="s">
        <v>2671</v>
      </c>
      <c r="D1958" s="2" t="s">
        <v>2312</v>
      </c>
      <c r="E1958" s="2" t="s">
        <v>2672</v>
      </c>
      <c r="F1958" s="4">
        <v>40</v>
      </c>
      <c r="G1958" s="10" t="str">
        <f t="shared" si="163"/>
        <v xml:space="preserve">2024/01 </v>
      </c>
      <c r="H1958" s="10">
        <f t="shared" si="162"/>
        <v>120</v>
      </c>
    </row>
    <row r="1959" spans="1:8" ht="15.75">
      <c r="A1959" s="10">
        <v>1958</v>
      </c>
      <c r="B1959" s="3" t="s">
        <v>14</v>
      </c>
      <c r="C1959" s="2" t="s">
        <v>2712</v>
      </c>
      <c r="D1959" s="2" t="s">
        <v>1267</v>
      </c>
      <c r="E1959" s="2" t="s">
        <v>2713</v>
      </c>
      <c r="F1959" s="4">
        <v>13</v>
      </c>
      <c r="G1959" s="10" t="str">
        <f t="shared" si="163"/>
        <v xml:space="preserve">2024/01 </v>
      </c>
      <c r="H1959" s="10">
        <f t="shared" si="162"/>
        <v>125</v>
      </c>
    </row>
    <row r="1960" spans="1:8" ht="15.75">
      <c r="A1960" s="10">
        <v>1959</v>
      </c>
      <c r="B1960" s="3" t="s">
        <v>14</v>
      </c>
      <c r="C1960" s="2" t="s">
        <v>2716</v>
      </c>
      <c r="D1960" s="2" t="s">
        <v>1267</v>
      </c>
      <c r="E1960" s="2" t="s">
        <v>2717</v>
      </c>
      <c r="F1960" s="4">
        <v>25</v>
      </c>
      <c r="G1960" s="10" t="str">
        <f t="shared" si="163"/>
        <v xml:space="preserve">2024/05 </v>
      </c>
      <c r="H1960" s="10">
        <f t="shared" si="162"/>
        <v>63</v>
      </c>
    </row>
    <row r="1961" spans="1:8" ht="15.75">
      <c r="A1961" s="10">
        <v>1960</v>
      </c>
      <c r="B1961" s="3" t="s">
        <v>14</v>
      </c>
      <c r="C1961" s="2" t="s">
        <v>2718</v>
      </c>
      <c r="D1961" s="2" t="s">
        <v>1267</v>
      </c>
      <c r="E1961" s="2" t="s">
        <v>2719</v>
      </c>
      <c r="F1961" s="4">
        <v>26</v>
      </c>
      <c r="G1961" s="10" t="str">
        <f t="shared" si="163"/>
        <v xml:space="preserve">2024/01 </v>
      </c>
      <c r="H1961" s="10">
        <f t="shared" si="162"/>
        <v>95</v>
      </c>
    </row>
    <row r="1962" spans="1:8" ht="15.75">
      <c r="A1962" s="10">
        <v>1961</v>
      </c>
      <c r="B1962" s="3" t="s">
        <v>14</v>
      </c>
      <c r="C1962" s="2" t="s">
        <v>2722</v>
      </c>
      <c r="D1962" s="2" t="s">
        <v>1267</v>
      </c>
      <c r="E1962" s="2" t="s">
        <v>2723</v>
      </c>
      <c r="F1962" s="4">
        <v>43</v>
      </c>
      <c r="G1962" s="10" t="str">
        <f t="shared" si="163"/>
        <v xml:space="preserve">2024/02 </v>
      </c>
      <c r="H1962" s="10">
        <f t="shared" si="162"/>
        <v>93</v>
      </c>
    </row>
    <row r="1963" spans="1:8" ht="15.75">
      <c r="A1963" s="10">
        <v>1962</v>
      </c>
      <c r="B1963" s="3" t="s">
        <v>14</v>
      </c>
      <c r="C1963" s="2" t="s">
        <v>2726</v>
      </c>
      <c r="D1963" s="2" t="s">
        <v>1267</v>
      </c>
      <c r="E1963" s="2" t="s">
        <v>2727</v>
      </c>
      <c r="F1963" s="4">
        <v>10</v>
      </c>
      <c r="G1963" s="10" t="str">
        <f t="shared" si="163"/>
        <v xml:space="preserve">2024/01 </v>
      </c>
      <c r="H1963" s="10">
        <f t="shared" si="162"/>
        <v>21</v>
      </c>
    </row>
    <row r="1964" spans="1:8" ht="15.75">
      <c r="A1964" s="10">
        <v>1963</v>
      </c>
      <c r="B1964" s="3" t="s">
        <v>14</v>
      </c>
      <c r="C1964" s="2" t="s">
        <v>2728</v>
      </c>
      <c r="D1964" s="2" t="s">
        <v>1267</v>
      </c>
      <c r="E1964" s="2" t="s">
        <v>2729</v>
      </c>
      <c r="F1964" s="4">
        <v>10</v>
      </c>
      <c r="G1964" s="10" t="str">
        <f t="shared" si="163"/>
        <v xml:space="preserve">2024/01 </v>
      </c>
      <c r="H1964" s="10">
        <f t="shared" si="162"/>
        <v>30</v>
      </c>
    </row>
    <row r="1965" spans="1:8" ht="15.75">
      <c r="A1965" s="10">
        <v>1964</v>
      </c>
      <c r="B1965" s="3" t="s">
        <v>14</v>
      </c>
      <c r="C1965" s="2" t="s">
        <v>2741</v>
      </c>
      <c r="D1965" s="2" t="s">
        <v>2732</v>
      </c>
      <c r="E1965" s="2" t="s">
        <v>2742</v>
      </c>
      <c r="F1965" s="4">
        <v>5</v>
      </c>
      <c r="G1965" s="10" t="str">
        <f t="shared" si="163"/>
        <v xml:space="preserve">2024/01 </v>
      </c>
      <c r="H1965" s="10">
        <f t="shared" si="162"/>
        <v>50</v>
      </c>
    </row>
    <row r="1966" spans="1:8" ht="15.75">
      <c r="A1966" s="10">
        <v>1965</v>
      </c>
      <c r="B1966" s="3" t="s">
        <v>14</v>
      </c>
      <c r="C1966" s="2" t="s">
        <v>2745</v>
      </c>
      <c r="D1966" s="2" t="s">
        <v>2732</v>
      </c>
      <c r="E1966" s="2" t="s">
        <v>2746</v>
      </c>
      <c r="F1966" s="4">
        <v>5</v>
      </c>
      <c r="G1966" s="10" t="str">
        <f t="shared" si="163"/>
        <v xml:space="preserve">2024/01 </v>
      </c>
      <c r="H1966" s="10">
        <f t="shared" si="162"/>
        <v>15</v>
      </c>
    </row>
    <row r="1967" spans="1:8" ht="15.75">
      <c r="A1967" s="10">
        <v>1966</v>
      </c>
      <c r="B1967" s="3" t="s">
        <v>14</v>
      </c>
      <c r="C1967" s="2" t="s">
        <v>2751</v>
      </c>
      <c r="D1967" s="2" t="s">
        <v>2732</v>
      </c>
      <c r="E1967" s="2" t="s">
        <v>2752</v>
      </c>
      <c r="F1967" s="4">
        <v>5</v>
      </c>
      <c r="G1967" s="10" t="str">
        <f t="shared" si="163"/>
        <v xml:space="preserve">2024/01 </v>
      </c>
      <c r="H1967" s="10">
        <f t="shared" si="162"/>
        <v>15</v>
      </c>
    </row>
    <row r="1968" spans="1:8" ht="15.75">
      <c r="A1968" s="10">
        <v>1967</v>
      </c>
      <c r="B1968" s="3" t="s">
        <v>14</v>
      </c>
      <c r="C1968" s="2" t="s">
        <v>2760</v>
      </c>
      <c r="D1968" s="2" t="s">
        <v>1443</v>
      </c>
      <c r="E1968" s="2" t="s">
        <v>2761</v>
      </c>
      <c r="F1968" s="4">
        <v>5</v>
      </c>
      <c r="G1968" s="10" t="str">
        <f t="shared" si="163"/>
        <v xml:space="preserve">2024/01 </v>
      </c>
      <c r="H1968" s="10">
        <f t="shared" si="162"/>
        <v>20</v>
      </c>
    </row>
    <row r="1969" spans="1:8" ht="15.75">
      <c r="A1969" s="10">
        <v>1968</v>
      </c>
      <c r="B1969" s="3" t="s">
        <v>14</v>
      </c>
      <c r="C1969" s="2" t="s">
        <v>2771</v>
      </c>
      <c r="D1969" s="2" t="s">
        <v>1415</v>
      </c>
      <c r="E1969" s="2" t="s">
        <v>2772</v>
      </c>
      <c r="F1969" s="4">
        <v>10</v>
      </c>
      <c r="G1969" s="10" t="str">
        <f t="shared" si="163"/>
        <v xml:space="preserve">2024/01 </v>
      </c>
      <c r="H1969" s="10">
        <f t="shared" si="162"/>
        <v>35</v>
      </c>
    </row>
    <row r="1970" spans="1:8" ht="15.75">
      <c r="A1970" s="10">
        <v>1969</v>
      </c>
      <c r="B1970" s="3" t="s">
        <v>14</v>
      </c>
      <c r="C1970" s="2" t="s">
        <v>2782</v>
      </c>
      <c r="D1970" s="2" t="s">
        <v>2781</v>
      </c>
      <c r="E1970" s="2" t="s">
        <v>2783</v>
      </c>
      <c r="F1970" s="4">
        <v>5</v>
      </c>
      <c r="G1970" s="10" t="str">
        <f t="shared" si="163"/>
        <v xml:space="preserve">2024/01 </v>
      </c>
      <c r="H1970" s="10">
        <f t="shared" si="162"/>
        <v>8</v>
      </c>
    </row>
    <row r="1971" spans="1:8" ht="15.75">
      <c r="A1971" s="10">
        <v>1970</v>
      </c>
      <c r="B1971" s="3" t="s">
        <v>14</v>
      </c>
      <c r="C1971" s="2" t="s">
        <v>2797</v>
      </c>
      <c r="D1971" s="2" t="s">
        <v>2794</v>
      </c>
      <c r="E1971" s="2" t="s">
        <v>2798</v>
      </c>
      <c r="F1971" s="4">
        <v>20</v>
      </c>
      <c r="G1971" s="10" t="str">
        <f t="shared" si="163"/>
        <v xml:space="preserve">2024/01 </v>
      </c>
      <c r="H1971" s="10">
        <f t="shared" si="162"/>
        <v>20</v>
      </c>
    </row>
    <row r="1972" spans="1:8" ht="15.75">
      <c r="A1972" s="10">
        <v>1971</v>
      </c>
      <c r="B1972" s="3" t="s">
        <v>14</v>
      </c>
      <c r="C1972" s="2" t="s">
        <v>2799</v>
      </c>
      <c r="D1972" s="2" t="s">
        <v>2794</v>
      </c>
      <c r="E1972" s="2" t="s">
        <v>2800</v>
      </c>
      <c r="F1972" s="4">
        <v>25</v>
      </c>
      <c r="G1972" s="10" t="str">
        <f t="shared" si="163"/>
        <v xml:space="preserve">2024/01 </v>
      </c>
      <c r="H1972" s="10">
        <f t="shared" si="162"/>
        <v>25</v>
      </c>
    </row>
    <row r="1973" spans="1:8" ht="15.75">
      <c r="A1973" s="10">
        <v>1972</v>
      </c>
      <c r="B1973" s="3" t="s">
        <v>14</v>
      </c>
      <c r="C1973" s="2" t="s">
        <v>2809</v>
      </c>
      <c r="D1973" s="2" t="s">
        <v>1443</v>
      </c>
      <c r="E1973" s="2" t="s">
        <v>2810</v>
      </c>
      <c r="F1973" s="4">
        <v>50</v>
      </c>
      <c r="G1973" s="10" t="str">
        <f t="shared" si="163"/>
        <v xml:space="preserve">2024/01 </v>
      </c>
      <c r="H1973" s="10">
        <f t="shared" si="162"/>
        <v>100</v>
      </c>
    </row>
    <row r="1974" spans="1:8" ht="15.75">
      <c r="A1974" s="10">
        <v>1973</v>
      </c>
      <c r="B1974" s="3" t="s">
        <v>14</v>
      </c>
      <c r="C1974" s="2" t="s">
        <v>2811</v>
      </c>
      <c r="D1974" s="2" t="s">
        <v>1443</v>
      </c>
      <c r="E1974" s="2" t="s">
        <v>2812</v>
      </c>
      <c r="F1974" s="4">
        <v>5</v>
      </c>
      <c r="G1974" s="10" t="str">
        <f t="shared" si="163"/>
        <v xml:space="preserve">2024/01 </v>
      </c>
      <c r="H1974" s="10">
        <f t="shared" si="162"/>
        <v>130</v>
      </c>
    </row>
    <row r="1975" spans="1:8" ht="15.75">
      <c r="A1975" s="10">
        <v>1974</v>
      </c>
      <c r="B1975" s="3" t="s">
        <v>14</v>
      </c>
      <c r="C1975" s="2" t="s">
        <v>2813</v>
      </c>
      <c r="D1975" s="2" t="s">
        <v>1443</v>
      </c>
      <c r="E1975" s="2" t="s">
        <v>2814</v>
      </c>
      <c r="F1975" s="4">
        <v>3</v>
      </c>
      <c r="G1975" s="10" t="str">
        <f t="shared" si="163"/>
        <v xml:space="preserve">2024/01 </v>
      </c>
      <c r="H1975" s="10">
        <f t="shared" si="162"/>
        <v>80</v>
      </c>
    </row>
    <row r="1976" spans="1:8" ht="15.75">
      <c r="A1976" s="10">
        <v>1975</v>
      </c>
      <c r="B1976" s="3" t="s">
        <v>14</v>
      </c>
      <c r="C1976" s="2" t="s">
        <v>2831</v>
      </c>
      <c r="D1976" s="2" t="s">
        <v>1401</v>
      </c>
      <c r="E1976" s="2" t="s">
        <v>2832</v>
      </c>
      <c r="F1976" s="4">
        <v>185</v>
      </c>
      <c r="G1976" s="10" t="str">
        <f t="shared" si="163"/>
        <v xml:space="preserve">2024/08 </v>
      </c>
      <c r="H1976" s="10">
        <f t="shared" si="162"/>
        <v>600</v>
      </c>
    </row>
    <row r="1977" spans="1:8" ht="15.75">
      <c r="A1977" s="10">
        <v>1976</v>
      </c>
      <c r="B1977" s="3" t="s">
        <v>14</v>
      </c>
      <c r="C1977" s="2" t="s">
        <v>2835</v>
      </c>
      <c r="D1977" s="2" t="s">
        <v>1401</v>
      </c>
      <c r="E1977" s="2" t="s">
        <v>2836</v>
      </c>
      <c r="F1977" s="4">
        <v>300</v>
      </c>
      <c r="G1977" s="10" t="str">
        <f t="shared" si="163"/>
        <v xml:space="preserve">2025/11 </v>
      </c>
      <c r="H1977" s="10">
        <f t="shared" si="162"/>
        <v>615</v>
      </c>
    </row>
    <row r="1978" spans="1:8" ht="15.75">
      <c r="A1978" s="10">
        <v>1977</v>
      </c>
      <c r="B1978" s="3" t="s">
        <v>14</v>
      </c>
      <c r="C1978" s="2" t="s">
        <v>2840</v>
      </c>
      <c r="D1978" s="2" t="s">
        <v>1401</v>
      </c>
      <c r="E1978" s="2" t="s">
        <v>2841</v>
      </c>
      <c r="F1978" s="4">
        <v>110</v>
      </c>
      <c r="G1978" s="10" t="str">
        <f t="shared" si="163"/>
        <v xml:space="preserve">2024/07 </v>
      </c>
      <c r="H1978" s="10">
        <f t="shared" si="162"/>
        <v>280</v>
      </c>
    </row>
    <row r="1979" spans="1:8" ht="15.75">
      <c r="A1979" s="10">
        <v>1978</v>
      </c>
      <c r="B1979" s="3" t="s">
        <v>14</v>
      </c>
      <c r="C1979" s="2" t="s">
        <v>2842</v>
      </c>
      <c r="D1979" s="2" t="s">
        <v>1401</v>
      </c>
      <c r="E1979" s="2" t="s">
        <v>2843</v>
      </c>
      <c r="F1979" s="4">
        <v>61</v>
      </c>
      <c r="G1979" s="10" t="str">
        <f t="shared" si="163"/>
        <v xml:space="preserve">2024/06 </v>
      </c>
      <c r="H1979" s="10">
        <f t="shared" si="162"/>
        <v>155</v>
      </c>
    </row>
    <row r="1980" spans="1:8" ht="15.75">
      <c r="A1980" s="10">
        <v>1979</v>
      </c>
      <c r="B1980" s="3" t="s">
        <v>14</v>
      </c>
      <c r="C1980" s="2" t="s">
        <v>2848</v>
      </c>
      <c r="D1980" s="2" t="s">
        <v>1401</v>
      </c>
      <c r="E1980" s="2" t="s">
        <v>2849</v>
      </c>
      <c r="F1980" s="4">
        <v>130</v>
      </c>
      <c r="G1980" s="10" t="str">
        <f t="shared" si="163"/>
        <v xml:space="preserve">2024/04 </v>
      </c>
      <c r="H1980" s="10">
        <f t="shared" si="162"/>
        <v>380</v>
      </c>
    </row>
    <row r="1981" spans="1:8" ht="15.75">
      <c r="A1981" s="10">
        <v>1980</v>
      </c>
      <c r="B1981" s="3" t="s">
        <v>14</v>
      </c>
      <c r="C1981" s="2" t="s">
        <v>2850</v>
      </c>
      <c r="D1981" s="2" t="s">
        <v>1401</v>
      </c>
      <c r="E1981" s="2" t="s">
        <v>2851</v>
      </c>
      <c r="F1981" s="4">
        <v>50</v>
      </c>
      <c r="G1981" s="10" t="str">
        <f t="shared" si="163"/>
        <v xml:space="preserve">2024/01 </v>
      </c>
      <c r="H1981" s="10">
        <f t="shared" si="162"/>
        <v>200</v>
      </c>
    </row>
    <row r="1982" spans="1:8" ht="15.75">
      <c r="A1982" s="10">
        <v>1981</v>
      </c>
      <c r="B1982" s="3" t="s">
        <v>14</v>
      </c>
      <c r="C1982" s="2" t="s">
        <v>2860</v>
      </c>
      <c r="D1982" s="2" t="s">
        <v>1412</v>
      </c>
      <c r="E1982" s="2" t="s">
        <v>2859</v>
      </c>
      <c r="F1982" s="4">
        <v>20</v>
      </c>
      <c r="G1982" s="10" t="str">
        <f t="shared" si="163"/>
        <v xml:space="preserve">2024/01 </v>
      </c>
      <c r="H1982" s="10">
        <f t="shared" si="162"/>
        <v>20</v>
      </c>
    </row>
    <row r="1983" spans="1:8" ht="15.75">
      <c r="A1983" s="10">
        <v>1982</v>
      </c>
      <c r="B1983" s="3" t="s">
        <v>14</v>
      </c>
      <c r="C1983" s="2" t="s">
        <v>2861</v>
      </c>
      <c r="D1983" s="2" t="s">
        <v>1405</v>
      </c>
      <c r="E1983" s="2" t="s">
        <v>2862</v>
      </c>
      <c r="F1983" s="4">
        <v>35</v>
      </c>
      <c r="G1983" s="10" t="str">
        <f t="shared" si="163"/>
        <v xml:space="preserve">2024/01 </v>
      </c>
      <c r="H1983" s="10">
        <f t="shared" si="162"/>
        <v>35</v>
      </c>
    </row>
    <row r="1984" spans="1:8" ht="15.75">
      <c r="A1984" s="10">
        <v>1983</v>
      </c>
      <c r="B1984" s="3" t="s">
        <v>14</v>
      </c>
      <c r="C1984" s="2" t="s">
        <v>2863</v>
      </c>
      <c r="D1984" s="2" t="s">
        <v>1405</v>
      </c>
      <c r="E1984" s="2" t="s">
        <v>2864</v>
      </c>
      <c r="F1984" s="4">
        <v>40</v>
      </c>
      <c r="G1984" s="10" t="str">
        <f t="shared" si="163"/>
        <v xml:space="preserve">2024/01 </v>
      </c>
      <c r="H1984" s="10">
        <f t="shared" si="162"/>
        <v>100</v>
      </c>
    </row>
    <row r="1985" spans="1:8" ht="15.75">
      <c r="A1985" s="10">
        <v>1984</v>
      </c>
      <c r="B1985" s="3" t="s">
        <v>14</v>
      </c>
      <c r="C1985" s="2" t="s">
        <v>2867</v>
      </c>
      <c r="D1985" s="2" t="s">
        <v>1405</v>
      </c>
      <c r="E1985" s="2" t="s">
        <v>2868</v>
      </c>
      <c r="F1985" s="4">
        <v>20</v>
      </c>
      <c r="G1985" s="10" t="str">
        <f t="shared" si="163"/>
        <v xml:space="preserve">2024/01 </v>
      </c>
      <c r="H1985" s="10">
        <f t="shared" si="162"/>
        <v>50</v>
      </c>
    </row>
    <row r="1986" spans="1:8" ht="15.75">
      <c r="A1986" s="10">
        <v>1985</v>
      </c>
      <c r="B1986" s="3" t="s">
        <v>14</v>
      </c>
      <c r="C1986" s="2" t="s">
        <v>2873</v>
      </c>
      <c r="D1986" s="2" t="s">
        <v>1405</v>
      </c>
      <c r="E1986" s="2" t="s">
        <v>2874</v>
      </c>
      <c r="F1986" s="4">
        <v>5</v>
      </c>
      <c r="G1986" s="10" t="str">
        <f t="shared" si="163"/>
        <v xml:space="preserve">2024/01 </v>
      </c>
      <c r="H1986" s="10">
        <f t="shared" ref="H1986:H2049" si="164">_xlfn.MAXIFS(F:F,C:C,C1986,G:G,G1986)</f>
        <v>100</v>
      </c>
    </row>
    <row r="1987" spans="1:8" ht="15.75">
      <c r="A1987" s="10">
        <v>1986</v>
      </c>
      <c r="B1987" s="3" t="s">
        <v>14</v>
      </c>
      <c r="C1987" s="2" t="s">
        <v>2879</v>
      </c>
      <c r="D1987" s="2" t="s">
        <v>1412</v>
      </c>
      <c r="E1987" s="2" t="s">
        <v>2880</v>
      </c>
      <c r="F1987" s="4">
        <v>168</v>
      </c>
      <c r="G1987" s="10" t="str">
        <f t="shared" ref="G1987:G2050" si="165">INDEX($B$2:$B$9999,MATCH(_xlfn.MAXIFS($F$2:$F$9999,$C$2:$C$9999,C1987),$F$1:$F$9999,0))</f>
        <v xml:space="preserve">2026/02 </v>
      </c>
      <c r="H1987" s="10">
        <f t="shared" si="164"/>
        <v>519</v>
      </c>
    </row>
    <row r="1988" spans="1:8" ht="15.75">
      <c r="A1988" s="10">
        <v>1987</v>
      </c>
      <c r="B1988" s="3" t="s">
        <v>14</v>
      </c>
      <c r="C1988" s="2" t="s">
        <v>2882</v>
      </c>
      <c r="D1988" s="2" t="s">
        <v>1412</v>
      </c>
      <c r="E1988" s="2" t="s">
        <v>2646</v>
      </c>
      <c r="F1988" s="4">
        <v>256</v>
      </c>
      <c r="G1988" s="10" t="str">
        <f t="shared" si="165"/>
        <v xml:space="preserve">2024/04 </v>
      </c>
      <c r="H1988" s="10">
        <f t="shared" si="164"/>
        <v>796</v>
      </c>
    </row>
    <row r="1989" spans="1:8" ht="15.75">
      <c r="A1989" s="10">
        <v>1988</v>
      </c>
      <c r="B1989" s="3" t="s">
        <v>14</v>
      </c>
      <c r="C1989" s="2" t="s">
        <v>2883</v>
      </c>
      <c r="D1989" s="2" t="s">
        <v>1412</v>
      </c>
      <c r="E1989" s="2" t="s">
        <v>2884</v>
      </c>
      <c r="F1989" s="4">
        <v>10</v>
      </c>
      <c r="G1989" s="10" t="str">
        <f t="shared" si="165"/>
        <v xml:space="preserve">2024/01 </v>
      </c>
      <c r="H1989" s="10">
        <f t="shared" si="164"/>
        <v>200</v>
      </c>
    </row>
    <row r="1990" spans="1:8" ht="15.75">
      <c r="A1990" s="10">
        <v>1989</v>
      </c>
      <c r="B1990" s="3" t="s">
        <v>14</v>
      </c>
      <c r="C1990" s="2" t="s">
        <v>2885</v>
      </c>
      <c r="D1990" s="2" t="s">
        <v>1412</v>
      </c>
      <c r="E1990" s="2" t="s">
        <v>2886</v>
      </c>
      <c r="F1990" s="4">
        <v>45</v>
      </c>
      <c r="G1990" s="10" t="str">
        <f t="shared" si="165"/>
        <v xml:space="preserve">2024/06 </v>
      </c>
      <c r="H1990" s="10">
        <f t="shared" si="164"/>
        <v>196</v>
      </c>
    </row>
    <row r="1991" spans="1:8" ht="15.75">
      <c r="A1991" s="10">
        <v>1990</v>
      </c>
      <c r="B1991" s="3" t="s">
        <v>14</v>
      </c>
      <c r="C1991" s="2" t="s">
        <v>2887</v>
      </c>
      <c r="D1991" s="2" t="s">
        <v>1412</v>
      </c>
      <c r="E1991" s="2" t="s">
        <v>2888</v>
      </c>
      <c r="F1991" s="4">
        <v>55</v>
      </c>
      <c r="G1991" s="10" t="str">
        <f t="shared" si="165"/>
        <v xml:space="preserve">2024/01 </v>
      </c>
      <c r="H1991" s="10">
        <f t="shared" si="164"/>
        <v>90</v>
      </c>
    </row>
    <row r="1992" spans="1:8" ht="15.75">
      <c r="A1992" s="10">
        <v>1991</v>
      </c>
      <c r="B1992" s="3" t="s">
        <v>14</v>
      </c>
      <c r="C1992" s="2" t="s">
        <v>2891</v>
      </c>
      <c r="D1992" s="2" t="s">
        <v>1412</v>
      </c>
      <c r="E1992" s="2" t="s">
        <v>2892</v>
      </c>
      <c r="F1992" s="4"/>
      <c r="G1992" s="10" t="str">
        <f t="shared" si="165"/>
        <v xml:space="preserve">2024/01 </v>
      </c>
      <c r="H1992" s="10">
        <f t="shared" si="164"/>
        <v>35</v>
      </c>
    </row>
    <row r="1993" spans="1:8" ht="15.75">
      <c r="A1993" s="10">
        <v>1992</v>
      </c>
      <c r="B1993" s="3" t="s">
        <v>14</v>
      </c>
      <c r="C1993" s="2" t="s">
        <v>2893</v>
      </c>
      <c r="D1993" s="2" t="s">
        <v>1412</v>
      </c>
      <c r="E1993" s="2" t="s">
        <v>2894</v>
      </c>
      <c r="F1993" s="4">
        <v>65</v>
      </c>
      <c r="G1993" s="10" t="str">
        <f t="shared" si="165"/>
        <v xml:space="preserve">2024/02 </v>
      </c>
      <c r="H1993" s="10">
        <f t="shared" si="164"/>
        <v>350</v>
      </c>
    </row>
    <row r="1994" spans="1:8" ht="15.75">
      <c r="A1994" s="10">
        <v>1993</v>
      </c>
      <c r="B1994" s="3" t="s">
        <v>14</v>
      </c>
      <c r="C1994" s="2" t="s">
        <v>2895</v>
      </c>
      <c r="D1994" s="2" t="s">
        <v>1412</v>
      </c>
      <c r="E1994" s="2" t="s">
        <v>2896</v>
      </c>
      <c r="F1994" s="4">
        <v>50</v>
      </c>
      <c r="G1994" s="10" t="str">
        <f t="shared" si="165"/>
        <v xml:space="preserve">2024/01 </v>
      </c>
      <c r="H1994" s="10">
        <f t="shared" si="164"/>
        <v>172</v>
      </c>
    </row>
    <row r="1995" spans="1:8" ht="15.75">
      <c r="A1995" s="10">
        <v>1994</v>
      </c>
      <c r="B1995" s="3" t="s">
        <v>14</v>
      </c>
      <c r="C1995" s="2" t="s">
        <v>2897</v>
      </c>
      <c r="D1995" s="2" t="s">
        <v>1412</v>
      </c>
      <c r="E1995" s="2" t="s">
        <v>2898</v>
      </c>
      <c r="F1995" s="4">
        <v>20</v>
      </c>
      <c r="G1995" s="10" t="str">
        <f t="shared" si="165"/>
        <v xml:space="preserve">2024/01 </v>
      </c>
      <c r="H1995" s="10">
        <f t="shared" si="164"/>
        <v>30</v>
      </c>
    </row>
    <row r="1996" spans="1:8" ht="15.75">
      <c r="A1996" s="10">
        <v>1995</v>
      </c>
      <c r="B1996" s="3" t="s">
        <v>14</v>
      </c>
      <c r="C1996" s="2" t="s">
        <v>2899</v>
      </c>
      <c r="D1996" s="2" t="s">
        <v>1412</v>
      </c>
      <c r="E1996" s="2" t="s">
        <v>2900</v>
      </c>
      <c r="F1996" s="4">
        <v>20</v>
      </c>
      <c r="G1996" s="10" t="str">
        <f t="shared" si="165"/>
        <v xml:space="preserve">2024/01 </v>
      </c>
      <c r="H1996" s="10">
        <f t="shared" si="164"/>
        <v>80</v>
      </c>
    </row>
    <row r="1997" spans="1:8" ht="15.75">
      <c r="A1997" s="10">
        <v>1996</v>
      </c>
      <c r="B1997" s="3" t="s">
        <v>14</v>
      </c>
      <c r="C1997" s="2" t="s">
        <v>2903</v>
      </c>
      <c r="D1997" s="2" t="s">
        <v>1417</v>
      </c>
      <c r="E1997" s="2" t="s">
        <v>2904</v>
      </c>
      <c r="F1997" s="4">
        <v>50</v>
      </c>
      <c r="G1997" s="10" t="str">
        <f t="shared" si="165"/>
        <v xml:space="preserve">2024/12 </v>
      </c>
      <c r="H1997" s="10">
        <f t="shared" si="164"/>
        <v>118</v>
      </c>
    </row>
    <row r="1998" spans="1:8" ht="15.75">
      <c r="A1998" s="10">
        <v>1997</v>
      </c>
      <c r="B1998" s="3" t="s">
        <v>14</v>
      </c>
      <c r="C1998" s="2" t="s">
        <v>2918</v>
      </c>
      <c r="D1998" s="2" t="s">
        <v>1424</v>
      </c>
      <c r="E1998" s="2" t="s">
        <v>2919</v>
      </c>
      <c r="F1998" s="4">
        <v>95</v>
      </c>
      <c r="G1998" s="10" t="str">
        <f t="shared" si="165"/>
        <v xml:space="preserve">2025/02 </v>
      </c>
      <c r="H1998" s="10">
        <f t="shared" si="164"/>
        <v>205</v>
      </c>
    </row>
    <row r="1999" spans="1:8" ht="15.75">
      <c r="A1999" s="10">
        <v>1998</v>
      </c>
      <c r="B1999" s="3" t="s">
        <v>14</v>
      </c>
      <c r="C1999" s="2" t="s">
        <v>2920</v>
      </c>
      <c r="D1999" s="2" t="s">
        <v>1424</v>
      </c>
      <c r="E1999" s="2" t="s">
        <v>2921</v>
      </c>
      <c r="F1999" s="4">
        <v>1</v>
      </c>
      <c r="G1999" s="10" t="str">
        <f t="shared" si="165"/>
        <v xml:space="preserve">2026/01 </v>
      </c>
      <c r="H1999" s="10">
        <f t="shared" si="164"/>
        <v>114</v>
      </c>
    </row>
    <row r="2000" spans="1:8" ht="15.75">
      <c r="A2000" s="10">
        <v>1999</v>
      </c>
      <c r="B2000" s="3" t="s">
        <v>14</v>
      </c>
      <c r="C2000" s="2" t="s">
        <v>2924</v>
      </c>
      <c r="D2000" s="2" t="s">
        <v>1424</v>
      </c>
      <c r="E2000" s="2" t="s">
        <v>2925</v>
      </c>
      <c r="F2000" s="4">
        <v>5</v>
      </c>
      <c r="G2000" s="10" t="str">
        <f t="shared" si="165"/>
        <v xml:space="preserve">2024/01 </v>
      </c>
      <c r="H2000" s="10">
        <f t="shared" si="164"/>
        <v>150</v>
      </c>
    </row>
    <row r="2001" spans="1:8" ht="15.75">
      <c r="A2001" s="10">
        <v>2000</v>
      </c>
      <c r="B2001" s="3" t="s">
        <v>14</v>
      </c>
      <c r="C2001" s="2" t="s">
        <v>2926</v>
      </c>
      <c r="D2001" s="2" t="s">
        <v>1424</v>
      </c>
      <c r="E2001" s="2" t="s">
        <v>2927</v>
      </c>
      <c r="F2001" s="4">
        <v>5</v>
      </c>
      <c r="G2001" s="10" t="str">
        <f t="shared" si="165"/>
        <v xml:space="preserve">2024/01 </v>
      </c>
      <c r="H2001" s="10">
        <f t="shared" si="164"/>
        <v>30</v>
      </c>
    </row>
    <row r="2002" spans="1:8" ht="15.75">
      <c r="A2002" s="10">
        <v>2001</v>
      </c>
      <c r="B2002" s="3" t="s">
        <v>14</v>
      </c>
      <c r="C2002" s="2" t="s">
        <v>2928</v>
      </c>
      <c r="D2002" s="2" t="s">
        <v>2781</v>
      </c>
      <c r="E2002" s="2" t="s">
        <v>2929</v>
      </c>
      <c r="F2002" s="4">
        <v>20</v>
      </c>
      <c r="G2002" s="10" t="str">
        <f t="shared" si="165"/>
        <v xml:space="preserve">2024/01 </v>
      </c>
      <c r="H2002" s="10">
        <f t="shared" si="164"/>
        <v>140</v>
      </c>
    </row>
    <row r="2003" spans="1:8" ht="15.75">
      <c r="A2003" s="10">
        <v>2002</v>
      </c>
      <c r="B2003" s="3" t="s">
        <v>14</v>
      </c>
      <c r="C2003" s="2" t="s">
        <v>2932</v>
      </c>
      <c r="D2003" s="2" t="s">
        <v>2781</v>
      </c>
      <c r="E2003" s="2" t="s">
        <v>2933</v>
      </c>
      <c r="F2003" s="4">
        <v>30</v>
      </c>
      <c r="G2003" s="10" t="str">
        <f t="shared" si="165"/>
        <v xml:space="preserve">2024/02 </v>
      </c>
      <c r="H2003" s="10">
        <f t="shared" si="164"/>
        <v>65</v>
      </c>
    </row>
    <row r="2004" spans="1:8" ht="15.75">
      <c r="A2004" s="10">
        <v>2003</v>
      </c>
      <c r="B2004" s="3" t="s">
        <v>14</v>
      </c>
      <c r="C2004" s="2" t="s">
        <v>2934</v>
      </c>
      <c r="D2004" s="2" t="s">
        <v>2781</v>
      </c>
      <c r="E2004" s="2" t="s">
        <v>2935</v>
      </c>
      <c r="F2004" s="4">
        <v>30</v>
      </c>
      <c r="G2004" s="10" t="str">
        <f t="shared" si="165"/>
        <v xml:space="preserve">2024/01 </v>
      </c>
      <c r="H2004" s="10">
        <f t="shared" si="164"/>
        <v>75</v>
      </c>
    </row>
    <row r="2005" spans="1:8" ht="15.75">
      <c r="A2005" s="10">
        <v>2004</v>
      </c>
      <c r="B2005" s="3" t="s">
        <v>14</v>
      </c>
      <c r="C2005" s="2" t="s">
        <v>3862</v>
      </c>
      <c r="D2005" s="2" t="s">
        <v>1426</v>
      </c>
      <c r="E2005" s="2" t="s">
        <v>3863</v>
      </c>
      <c r="F2005" s="4">
        <v>15</v>
      </c>
      <c r="G2005" s="10" t="str">
        <f t="shared" si="165"/>
        <v xml:space="preserve">2024/01 </v>
      </c>
      <c r="H2005" s="10">
        <f t="shared" si="164"/>
        <v>100</v>
      </c>
    </row>
    <row r="2006" spans="1:8" ht="15.75">
      <c r="A2006" s="10">
        <v>2005</v>
      </c>
      <c r="B2006" s="3" t="s">
        <v>14</v>
      </c>
      <c r="C2006" s="2" t="s">
        <v>3866</v>
      </c>
      <c r="D2006" s="2" t="s">
        <v>1426</v>
      </c>
      <c r="E2006" s="2" t="s">
        <v>3867</v>
      </c>
      <c r="F2006" s="4">
        <v>60</v>
      </c>
      <c r="G2006" s="10" t="str">
        <f t="shared" si="165"/>
        <v xml:space="preserve">2024/07 </v>
      </c>
      <c r="H2006" s="10">
        <f t="shared" si="164"/>
        <v>450</v>
      </c>
    </row>
    <row r="2007" spans="1:8" ht="15.75">
      <c r="A2007" s="10">
        <v>2006</v>
      </c>
      <c r="B2007" s="3" t="s">
        <v>14</v>
      </c>
      <c r="C2007" s="2" t="s">
        <v>3868</v>
      </c>
      <c r="D2007" s="2" t="s">
        <v>1426</v>
      </c>
      <c r="E2007" s="2" t="s">
        <v>3869</v>
      </c>
      <c r="F2007" s="4">
        <v>15</v>
      </c>
      <c r="G2007" s="10" t="str">
        <f t="shared" si="165"/>
        <v xml:space="preserve">2024/04 </v>
      </c>
      <c r="H2007" s="10">
        <f t="shared" si="164"/>
        <v>29</v>
      </c>
    </row>
    <row r="2008" spans="1:8" ht="15.75">
      <c r="A2008" s="10">
        <v>2007</v>
      </c>
      <c r="B2008" s="3" t="s">
        <v>14</v>
      </c>
      <c r="C2008" s="2" t="s">
        <v>3870</v>
      </c>
      <c r="D2008" s="2" t="s">
        <v>1426</v>
      </c>
      <c r="E2008" s="2" t="s">
        <v>3871</v>
      </c>
      <c r="F2008" s="4">
        <v>250</v>
      </c>
      <c r="G2008" s="10" t="str">
        <f t="shared" si="165"/>
        <v xml:space="preserve">2024/08 </v>
      </c>
      <c r="H2008" s="10">
        <f t="shared" si="164"/>
        <v>490</v>
      </c>
    </row>
    <row r="2009" spans="1:8" ht="15.75">
      <c r="A2009" s="10">
        <v>2008</v>
      </c>
      <c r="B2009" s="3" t="s">
        <v>14</v>
      </c>
      <c r="C2009" s="2" t="s">
        <v>3872</v>
      </c>
      <c r="D2009" s="2" t="s">
        <v>1426</v>
      </c>
      <c r="E2009" s="2" t="s">
        <v>3873</v>
      </c>
      <c r="F2009" s="4">
        <v>515</v>
      </c>
      <c r="G2009" s="10" t="str">
        <f t="shared" si="165"/>
        <v xml:space="preserve">2026/02 </v>
      </c>
      <c r="H2009" s="10">
        <f t="shared" si="164"/>
        <v>4200</v>
      </c>
    </row>
    <row r="2010" spans="1:8" ht="15.75">
      <c r="A2010" s="10">
        <v>2009</v>
      </c>
      <c r="B2010" s="3" t="s">
        <v>14</v>
      </c>
      <c r="C2010" s="2" t="s">
        <v>3874</v>
      </c>
      <c r="D2010" s="2" t="s">
        <v>1426</v>
      </c>
      <c r="E2010" s="2" t="s">
        <v>3875</v>
      </c>
      <c r="F2010" s="4">
        <v>15</v>
      </c>
      <c r="G2010" s="10" t="str">
        <f t="shared" si="165"/>
        <v xml:space="preserve">2024/01 </v>
      </c>
      <c r="H2010" s="10">
        <f t="shared" si="164"/>
        <v>60</v>
      </c>
    </row>
    <row r="2011" spans="1:8" ht="15.75">
      <c r="A2011" s="10">
        <v>2010</v>
      </c>
      <c r="B2011" s="3" t="s">
        <v>14</v>
      </c>
      <c r="C2011" s="2" t="s">
        <v>3876</v>
      </c>
      <c r="D2011" s="2" t="s">
        <v>1433</v>
      </c>
      <c r="E2011" s="2" t="s">
        <v>3877</v>
      </c>
      <c r="F2011" s="4">
        <v>666</v>
      </c>
      <c r="G2011" s="10" t="str">
        <f t="shared" si="165"/>
        <v xml:space="preserve">2024/10 </v>
      </c>
      <c r="H2011" s="10">
        <f t="shared" si="164"/>
        <v>685</v>
      </c>
    </row>
    <row r="2012" spans="1:8" ht="15.75">
      <c r="A2012" s="10">
        <v>2011</v>
      </c>
      <c r="B2012" s="3" t="s">
        <v>14</v>
      </c>
      <c r="C2012" s="2" t="s">
        <v>3878</v>
      </c>
      <c r="D2012" s="2" t="s">
        <v>1433</v>
      </c>
      <c r="E2012" s="2" t="s">
        <v>3879</v>
      </c>
      <c r="F2012" s="4">
        <v>355</v>
      </c>
      <c r="G2012" s="10" t="str">
        <f t="shared" si="165"/>
        <v xml:space="preserve">2024/07 </v>
      </c>
      <c r="H2012" s="10">
        <f t="shared" si="164"/>
        <v>355</v>
      </c>
    </row>
    <row r="2013" spans="1:8" ht="15.75">
      <c r="A2013" s="10">
        <v>2012</v>
      </c>
      <c r="B2013" s="3" t="s">
        <v>14</v>
      </c>
      <c r="C2013" s="2" t="s">
        <v>3880</v>
      </c>
      <c r="D2013" s="2" t="s">
        <v>1433</v>
      </c>
      <c r="E2013" s="2" t="s">
        <v>3881</v>
      </c>
      <c r="F2013" s="4">
        <v>3650</v>
      </c>
      <c r="G2013" s="10" t="str">
        <f t="shared" si="165"/>
        <v xml:space="preserve">2024/01 </v>
      </c>
      <c r="H2013" s="10">
        <f t="shared" si="164"/>
        <v>10760</v>
      </c>
    </row>
    <row r="2014" spans="1:8" ht="15.75">
      <c r="A2014" s="10">
        <v>2013</v>
      </c>
      <c r="B2014" s="3" t="s">
        <v>14</v>
      </c>
      <c r="C2014" s="2" t="s">
        <v>3886</v>
      </c>
      <c r="D2014" s="2" t="s">
        <v>1433</v>
      </c>
      <c r="E2014" s="2" t="s">
        <v>3887</v>
      </c>
      <c r="F2014" s="4">
        <v>660</v>
      </c>
      <c r="G2014" s="10" t="str">
        <f t="shared" si="165"/>
        <v xml:space="preserve">2026/02 </v>
      </c>
      <c r="H2014" s="10">
        <f t="shared" si="164"/>
        <v>2570</v>
      </c>
    </row>
    <row r="2015" spans="1:8" ht="15.75">
      <c r="A2015" s="10">
        <v>2014</v>
      </c>
      <c r="B2015" s="3" t="s">
        <v>14</v>
      </c>
      <c r="C2015" s="2" t="s">
        <v>3888</v>
      </c>
      <c r="D2015" s="2" t="s">
        <v>1433</v>
      </c>
      <c r="E2015" s="2" t="s">
        <v>3889</v>
      </c>
      <c r="F2015" s="4">
        <v>1911</v>
      </c>
      <c r="G2015" s="10" t="str">
        <f t="shared" si="165"/>
        <v xml:space="preserve">2024/01 </v>
      </c>
      <c r="H2015" s="10">
        <f t="shared" si="164"/>
        <v>6792</v>
      </c>
    </row>
    <row r="2016" spans="1:8" ht="15.75">
      <c r="A2016" s="10">
        <v>2015</v>
      </c>
      <c r="B2016" s="3" t="s">
        <v>14</v>
      </c>
      <c r="C2016" s="2" t="s">
        <v>3892</v>
      </c>
      <c r="D2016" s="2" t="s">
        <v>1433</v>
      </c>
      <c r="E2016" s="2" t="s">
        <v>3893</v>
      </c>
      <c r="F2016" s="4">
        <v>380</v>
      </c>
      <c r="G2016" s="10" t="str">
        <f t="shared" si="165"/>
        <v xml:space="preserve">2026/03 </v>
      </c>
      <c r="H2016" s="10">
        <f t="shared" si="164"/>
        <v>1990</v>
      </c>
    </row>
    <row r="2017" spans="1:8" ht="15.75">
      <c r="A2017" s="10">
        <v>2016</v>
      </c>
      <c r="B2017" s="3" t="s">
        <v>14</v>
      </c>
      <c r="C2017" s="2" t="s">
        <v>3894</v>
      </c>
      <c r="D2017" s="2" t="s">
        <v>1433</v>
      </c>
      <c r="E2017" s="2" t="s">
        <v>3895</v>
      </c>
      <c r="F2017" s="4">
        <v>20</v>
      </c>
      <c r="G2017" s="10" t="str">
        <f t="shared" si="165"/>
        <v xml:space="preserve">2024/01 </v>
      </c>
      <c r="H2017" s="10">
        <f t="shared" si="164"/>
        <v>200</v>
      </c>
    </row>
    <row r="2018" spans="1:8" ht="15.75">
      <c r="A2018" s="10">
        <v>2017</v>
      </c>
      <c r="B2018" s="3" t="s">
        <v>14</v>
      </c>
      <c r="C2018" s="2" t="s">
        <v>3896</v>
      </c>
      <c r="D2018" s="2" t="s">
        <v>1433</v>
      </c>
      <c r="E2018" s="2" t="s">
        <v>3897</v>
      </c>
      <c r="F2018" s="4">
        <v>30</v>
      </c>
      <c r="G2018" s="10" t="str">
        <f t="shared" si="165"/>
        <v xml:space="preserve">2024/01 </v>
      </c>
      <c r="H2018" s="10">
        <f t="shared" si="164"/>
        <v>100</v>
      </c>
    </row>
    <row r="2019" spans="1:8" ht="15.75">
      <c r="A2019" s="10">
        <v>2018</v>
      </c>
      <c r="B2019" s="3" t="s">
        <v>14</v>
      </c>
      <c r="C2019" s="2" t="s">
        <v>6431</v>
      </c>
      <c r="D2019" s="2" t="s">
        <v>1401</v>
      </c>
      <c r="E2019" s="2" t="s">
        <v>6432</v>
      </c>
      <c r="F2019" s="4">
        <v>50</v>
      </c>
      <c r="G2019" s="10" t="str">
        <f t="shared" si="165"/>
        <v xml:space="preserve">2024/01 </v>
      </c>
      <c r="H2019" s="10">
        <f t="shared" si="164"/>
        <v>55</v>
      </c>
    </row>
    <row r="2020" spans="1:8" ht="15.75">
      <c r="A2020" s="10">
        <v>2019</v>
      </c>
      <c r="B2020" s="3" t="s">
        <v>14</v>
      </c>
      <c r="C2020" s="2" t="s">
        <v>6435</v>
      </c>
      <c r="D2020" s="2" t="s">
        <v>2312</v>
      </c>
      <c r="E2020" s="2" t="s">
        <v>3795</v>
      </c>
      <c r="F2020" s="4">
        <v>30</v>
      </c>
      <c r="G2020" s="10" t="str">
        <f t="shared" si="165"/>
        <v xml:space="preserve">2024/02 </v>
      </c>
      <c r="H2020" s="10">
        <f t="shared" si="164"/>
        <v>33</v>
      </c>
    </row>
    <row r="2021" spans="1:8" ht="15.75">
      <c r="A2021" s="10">
        <v>2020</v>
      </c>
      <c r="B2021" s="3" t="s">
        <v>14</v>
      </c>
      <c r="C2021" s="2" t="s">
        <v>3930</v>
      </c>
      <c r="D2021" s="2" t="s">
        <v>1433</v>
      </c>
      <c r="E2021" s="2" t="s">
        <v>3931</v>
      </c>
      <c r="F2021" s="4">
        <v>1</v>
      </c>
      <c r="G2021" s="10" t="str">
        <f t="shared" si="165"/>
        <v xml:space="preserve">2024/01 </v>
      </c>
      <c r="H2021" s="10">
        <f t="shared" si="164"/>
        <v>11</v>
      </c>
    </row>
    <row r="2022" spans="1:8" ht="15.75">
      <c r="A2022" s="10">
        <v>2021</v>
      </c>
      <c r="B2022" s="3" t="s">
        <v>14</v>
      </c>
      <c r="C2022" s="2" t="s">
        <v>4529</v>
      </c>
      <c r="D2022" s="2" t="s">
        <v>4526</v>
      </c>
      <c r="E2022" s="2" t="s">
        <v>4530</v>
      </c>
      <c r="F2022" s="4">
        <v>290</v>
      </c>
      <c r="G2022" s="10" t="str">
        <f t="shared" si="165"/>
        <v xml:space="preserve">2024/12 </v>
      </c>
      <c r="H2022" s="10">
        <f t="shared" si="164"/>
        <v>3050</v>
      </c>
    </row>
    <row r="2023" spans="1:8" ht="15.75">
      <c r="A2023" s="10">
        <v>2022</v>
      </c>
      <c r="B2023" s="3" t="s">
        <v>14</v>
      </c>
      <c r="C2023" s="2" t="s">
        <v>4534</v>
      </c>
      <c r="D2023" s="2" t="s">
        <v>4533</v>
      </c>
      <c r="E2023" s="2" t="s">
        <v>4535</v>
      </c>
      <c r="F2023" s="4">
        <v>655</v>
      </c>
      <c r="G2023" s="10" t="str">
        <f t="shared" si="165"/>
        <v xml:space="preserve">2024/12 </v>
      </c>
      <c r="H2023" s="10">
        <f t="shared" si="164"/>
        <v>4170</v>
      </c>
    </row>
    <row r="2024" spans="1:8" ht="15.75">
      <c r="A2024" s="10">
        <v>2023</v>
      </c>
      <c r="B2024" s="3" t="s">
        <v>14</v>
      </c>
      <c r="C2024" s="2" t="s">
        <v>4537</v>
      </c>
      <c r="D2024" s="2" t="s">
        <v>4536</v>
      </c>
      <c r="E2024" s="2" t="s">
        <v>4538</v>
      </c>
      <c r="F2024" s="4">
        <v>40</v>
      </c>
      <c r="G2024" s="10" t="str">
        <f t="shared" si="165"/>
        <v xml:space="preserve">2024/04 </v>
      </c>
      <c r="H2024" s="10">
        <f t="shared" si="164"/>
        <v>270</v>
      </c>
    </row>
    <row r="2025" spans="1:8" ht="15.75">
      <c r="A2025" s="10">
        <v>2024</v>
      </c>
      <c r="B2025" s="3" t="s">
        <v>14</v>
      </c>
      <c r="C2025" s="2" t="s">
        <v>4543</v>
      </c>
      <c r="D2025" s="2" t="s">
        <v>4542</v>
      </c>
      <c r="E2025" s="2" t="s">
        <v>4544</v>
      </c>
      <c r="F2025" s="4">
        <v>19</v>
      </c>
      <c r="G2025" s="10" t="str">
        <f t="shared" si="165"/>
        <v xml:space="preserve">2024/01 </v>
      </c>
      <c r="H2025" s="10">
        <f t="shared" si="164"/>
        <v>250</v>
      </c>
    </row>
    <row r="2026" spans="1:8" ht="15.75">
      <c r="A2026" s="10">
        <v>2025</v>
      </c>
      <c r="B2026" s="3" t="s">
        <v>14</v>
      </c>
      <c r="C2026" s="2" t="s">
        <v>4546</v>
      </c>
      <c r="D2026" s="2" t="s">
        <v>4545</v>
      </c>
      <c r="E2026" s="2" t="s">
        <v>4547</v>
      </c>
      <c r="F2026" s="4">
        <v>50</v>
      </c>
      <c r="G2026" s="10" t="str">
        <f t="shared" si="165"/>
        <v xml:space="preserve">2024/12 </v>
      </c>
      <c r="H2026" s="10">
        <f t="shared" si="164"/>
        <v>910</v>
      </c>
    </row>
    <row r="2027" spans="1:8" ht="15.75">
      <c r="A2027" s="10">
        <v>2026</v>
      </c>
      <c r="B2027" s="3" t="s">
        <v>14</v>
      </c>
      <c r="C2027" s="2" t="s">
        <v>4554</v>
      </c>
      <c r="D2027" s="2" t="s">
        <v>4553</v>
      </c>
      <c r="E2027" s="2" t="s">
        <v>4555</v>
      </c>
      <c r="F2027" s="4">
        <v>450</v>
      </c>
      <c r="G2027" s="10" t="str">
        <f t="shared" si="165"/>
        <v xml:space="preserve">2024/05 </v>
      </c>
      <c r="H2027" s="10">
        <f t="shared" si="164"/>
        <v>2759</v>
      </c>
    </row>
    <row r="2028" spans="1:8" ht="15.75">
      <c r="A2028" s="10">
        <v>2027</v>
      </c>
      <c r="B2028" s="3" t="s">
        <v>14</v>
      </c>
      <c r="C2028" s="2" t="s">
        <v>4559</v>
      </c>
      <c r="D2028" s="2" t="s">
        <v>4558</v>
      </c>
      <c r="E2028" s="2" t="s">
        <v>4560</v>
      </c>
      <c r="F2028" s="4">
        <v>30</v>
      </c>
      <c r="G2028" s="10" t="str">
        <f t="shared" si="165"/>
        <v xml:space="preserve">2024/01 </v>
      </c>
      <c r="H2028" s="10">
        <f t="shared" si="164"/>
        <v>105</v>
      </c>
    </row>
    <row r="2029" spans="1:8" ht="15.75">
      <c r="A2029" s="10">
        <v>2028</v>
      </c>
      <c r="B2029" s="3" t="s">
        <v>14</v>
      </c>
      <c r="C2029" s="2" t="s">
        <v>4569</v>
      </c>
      <c r="D2029" s="2" t="s">
        <v>4568</v>
      </c>
      <c r="E2029" s="2" t="s">
        <v>4570</v>
      </c>
      <c r="F2029" s="4">
        <v>109</v>
      </c>
      <c r="G2029" s="10" t="str">
        <f t="shared" si="165"/>
        <v xml:space="preserve">2025/12 </v>
      </c>
      <c r="H2029" s="10">
        <f t="shared" si="164"/>
        <v>635</v>
      </c>
    </row>
    <row r="2030" spans="1:8" ht="15.75">
      <c r="A2030" s="10">
        <v>2029</v>
      </c>
      <c r="B2030" s="3" t="s">
        <v>14</v>
      </c>
      <c r="C2030" s="2" t="s">
        <v>4576</v>
      </c>
      <c r="D2030" s="2" t="s">
        <v>4575</v>
      </c>
      <c r="E2030" s="2" t="s">
        <v>4577</v>
      </c>
      <c r="F2030" s="4">
        <v>156</v>
      </c>
      <c r="G2030" s="10" t="str">
        <f t="shared" si="165"/>
        <v xml:space="preserve">2025/12 </v>
      </c>
      <c r="H2030" s="10">
        <f t="shared" si="164"/>
        <v>1285</v>
      </c>
    </row>
    <row r="2031" spans="1:8" ht="15.75">
      <c r="A2031" s="10">
        <v>2030</v>
      </c>
      <c r="B2031" s="3" t="s">
        <v>14</v>
      </c>
      <c r="C2031" s="2" t="s">
        <v>4581</v>
      </c>
      <c r="D2031" s="2" t="s">
        <v>4580</v>
      </c>
      <c r="E2031" s="2" t="s">
        <v>4582</v>
      </c>
      <c r="F2031" s="4">
        <v>9</v>
      </c>
      <c r="G2031" s="10" t="str">
        <f t="shared" si="165"/>
        <v xml:space="preserve">2025/12 </v>
      </c>
      <c r="H2031" s="10">
        <f t="shared" si="164"/>
        <v>501</v>
      </c>
    </row>
    <row r="2032" spans="1:8" ht="15.75">
      <c r="A2032" s="10">
        <v>2031</v>
      </c>
      <c r="B2032" s="3" t="s">
        <v>14</v>
      </c>
      <c r="C2032" s="2" t="s">
        <v>4586</v>
      </c>
      <c r="D2032" s="2" t="s">
        <v>4585</v>
      </c>
      <c r="E2032" s="2" t="s">
        <v>6131</v>
      </c>
      <c r="F2032" s="4">
        <v>32</v>
      </c>
      <c r="G2032" s="10" t="str">
        <f t="shared" si="165"/>
        <v xml:space="preserve">2024/10 </v>
      </c>
      <c r="H2032" s="10">
        <f t="shared" si="164"/>
        <v>303</v>
      </c>
    </row>
    <row r="2033" spans="1:8" ht="15.75">
      <c r="A2033" s="10">
        <v>2032</v>
      </c>
      <c r="B2033" s="3" t="s">
        <v>14</v>
      </c>
      <c r="C2033" s="2" t="s">
        <v>4597</v>
      </c>
      <c r="D2033" s="2" t="s">
        <v>4594</v>
      </c>
      <c r="E2033" s="2" t="s">
        <v>4598</v>
      </c>
      <c r="F2033" s="4">
        <v>360</v>
      </c>
      <c r="G2033" s="10" t="str">
        <f t="shared" si="165"/>
        <v xml:space="preserve">2024/01 </v>
      </c>
      <c r="H2033" s="10">
        <f t="shared" si="164"/>
        <v>940</v>
      </c>
    </row>
    <row r="2034" spans="1:8" ht="15.75">
      <c r="A2034" s="10">
        <v>2033</v>
      </c>
      <c r="B2034" s="3" t="s">
        <v>14</v>
      </c>
      <c r="C2034" s="2" t="s">
        <v>4603</v>
      </c>
      <c r="D2034" s="2" t="s">
        <v>4602</v>
      </c>
      <c r="E2034" s="2" t="s">
        <v>4604</v>
      </c>
      <c r="F2034" s="4">
        <v>430</v>
      </c>
      <c r="G2034" s="10" t="str">
        <f t="shared" si="165"/>
        <v xml:space="preserve">2025/12 </v>
      </c>
      <c r="H2034" s="10">
        <f t="shared" si="164"/>
        <v>2947</v>
      </c>
    </row>
    <row r="2035" spans="1:8" ht="15.75">
      <c r="A2035" s="10">
        <v>2034</v>
      </c>
      <c r="B2035" s="3" t="s">
        <v>14</v>
      </c>
      <c r="C2035" s="2" t="s">
        <v>4609</v>
      </c>
      <c r="D2035" s="2" t="s">
        <v>4608</v>
      </c>
      <c r="E2035" s="2" t="s">
        <v>4610</v>
      </c>
      <c r="F2035" s="4">
        <v>50</v>
      </c>
      <c r="G2035" s="10" t="str">
        <f t="shared" si="165"/>
        <v xml:space="preserve">2025/12 </v>
      </c>
      <c r="H2035" s="10">
        <f t="shared" si="164"/>
        <v>2270</v>
      </c>
    </row>
    <row r="2036" spans="1:8" ht="15.75">
      <c r="A2036" s="10">
        <v>2035</v>
      </c>
      <c r="B2036" s="3" t="s">
        <v>14</v>
      </c>
      <c r="C2036" s="2" t="s">
        <v>4621</v>
      </c>
      <c r="D2036" s="2" t="s">
        <v>4620</v>
      </c>
      <c r="E2036" s="2" t="s">
        <v>4622</v>
      </c>
      <c r="F2036" s="4">
        <v>4453</v>
      </c>
      <c r="G2036" s="10" t="str">
        <f t="shared" si="165"/>
        <v xml:space="preserve">2024/07 </v>
      </c>
      <c r="H2036" s="10">
        <f t="shared" si="164"/>
        <v>4453</v>
      </c>
    </row>
    <row r="2037" spans="1:8" ht="15.75">
      <c r="A2037" s="10">
        <v>2036</v>
      </c>
      <c r="B2037" s="3" t="s">
        <v>14</v>
      </c>
      <c r="C2037" s="2" t="s">
        <v>4634</v>
      </c>
      <c r="D2037" s="2" t="s">
        <v>4632</v>
      </c>
      <c r="E2037" s="2" t="s">
        <v>4635</v>
      </c>
      <c r="F2037" s="4">
        <v>2355</v>
      </c>
      <c r="G2037" s="10" t="str">
        <f t="shared" si="165"/>
        <v xml:space="preserve">2024/08 </v>
      </c>
      <c r="H2037" s="10">
        <f t="shared" si="164"/>
        <v>2355</v>
      </c>
    </row>
    <row r="2038" spans="1:8" ht="15.75">
      <c r="A2038" s="10">
        <v>2037</v>
      </c>
      <c r="B2038" s="3" t="s">
        <v>15</v>
      </c>
      <c r="C2038" s="2" t="s">
        <v>51</v>
      </c>
      <c r="D2038" s="2" t="s">
        <v>50</v>
      </c>
      <c r="E2038" s="2" t="s">
        <v>52</v>
      </c>
      <c r="F2038" s="4">
        <v>100</v>
      </c>
      <c r="G2038" s="10" t="str">
        <f t="shared" si="165"/>
        <v xml:space="preserve">2024/01 </v>
      </c>
      <c r="H2038" s="10">
        <f t="shared" si="164"/>
        <v>110</v>
      </c>
    </row>
    <row r="2039" spans="1:8" ht="15.75">
      <c r="A2039" s="10">
        <v>2038</v>
      </c>
      <c r="B2039" s="3" t="s">
        <v>15</v>
      </c>
      <c r="C2039" s="2" t="s">
        <v>63</v>
      </c>
      <c r="D2039" s="2" t="s">
        <v>62</v>
      </c>
      <c r="E2039" s="2" t="s">
        <v>52</v>
      </c>
      <c r="F2039" s="4">
        <v>50</v>
      </c>
      <c r="G2039" s="10" t="str">
        <f t="shared" si="165"/>
        <v xml:space="preserve">2024/01 </v>
      </c>
      <c r="H2039" s="10">
        <f t="shared" si="164"/>
        <v>50</v>
      </c>
    </row>
    <row r="2040" spans="1:8" ht="15.75">
      <c r="A2040" s="10">
        <v>2039</v>
      </c>
      <c r="B2040" s="3" t="s">
        <v>15</v>
      </c>
      <c r="C2040" s="2" t="s">
        <v>66</v>
      </c>
      <c r="D2040" s="2" t="s">
        <v>62</v>
      </c>
      <c r="E2040" s="2" t="s">
        <v>58</v>
      </c>
      <c r="F2040" s="4">
        <v>50</v>
      </c>
      <c r="G2040" s="10" t="str">
        <f t="shared" si="165"/>
        <v xml:space="preserve">2024/01 </v>
      </c>
      <c r="H2040" s="10">
        <f t="shared" si="164"/>
        <v>200</v>
      </c>
    </row>
    <row r="2041" spans="1:8" ht="15.75">
      <c r="A2041" s="10">
        <v>2040</v>
      </c>
      <c r="B2041" s="3" t="s">
        <v>15</v>
      </c>
      <c r="C2041" s="2" t="s">
        <v>70</v>
      </c>
      <c r="D2041" s="2" t="s">
        <v>69</v>
      </c>
      <c r="E2041" s="2" t="s">
        <v>71</v>
      </c>
      <c r="F2041" s="4">
        <v>10</v>
      </c>
      <c r="G2041" s="10" t="str">
        <f t="shared" si="165"/>
        <v xml:space="preserve">2024/01 </v>
      </c>
      <c r="H2041" s="10">
        <f t="shared" si="164"/>
        <v>10</v>
      </c>
    </row>
    <row r="2042" spans="1:8" ht="15.75">
      <c r="A2042" s="10">
        <v>2041</v>
      </c>
      <c r="B2042" s="3" t="s">
        <v>15</v>
      </c>
      <c r="C2042" s="2" t="s">
        <v>72</v>
      </c>
      <c r="D2042" s="2" t="s">
        <v>69</v>
      </c>
      <c r="E2042" s="2" t="s">
        <v>73</v>
      </c>
      <c r="F2042" s="4">
        <v>10</v>
      </c>
      <c r="G2042" s="10" t="str">
        <f t="shared" si="165"/>
        <v xml:space="preserve">2024/01 </v>
      </c>
      <c r="H2042" s="10">
        <f t="shared" si="164"/>
        <v>200</v>
      </c>
    </row>
    <row r="2043" spans="1:8" ht="15.75">
      <c r="A2043" s="10">
        <v>2042</v>
      </c>
      <c r="B2043" s="3" t="s">
        <v>15</v>
      </c>
      <c r="C2043" s="2" t="s">
        <v>77</v>
      </c>
      <c r="D2043" s="2" t="s">
        <v>69</v>
      </c>
      <c r="E2043" s="2" t="s">
        <v>78</v>
      </c>
      <c r="F2043" s="4">
        <v>20</v>
      </c>
      <c r="G2043" s="10" t="str">
        <f t="shared" si="165"/>
        <v xml:space="preserve">2024/01 </v>
      </c>
      <c r="H2043" s="10">
        <f t="shared" si="164"/>
        <v>20</v>
      </c>
    </row>
    <row r="2044" spans="1:8" ht="15.75">
      <c r="A2044" s="10">
        <v>2043</v>
      </c>
      <c r="B2044" s="3" t="s">
        <v>15</v>
      </c>
      <c r="C2044" s="2" t="s">
        <v>79</v>
      </c>
      <c r="D2044" s="2" t="s">
        <v>69</v>
      </c>
      <c r="E2044" s="2" t="s">
        <v>80</v>
      </c>
      <c r="F2044" s="4">
        <v>20</v>
      </c>
      <c r="G2044" s="10" t="str">
        <f t="shared" si="165"/>
        <v xml:space="preserve">2024/01 </v>
      </c>
      <c r="H2044" s="10">
        <f t="shared" si="164"/>
        <v>20</v>
      </c>
    </row>
    <row r="2045" spans="1:8" ht="15.75">
      <c r="A2045" s="10">
        <v>2044</v>
      </c>
      <c r="B2045" s="3" t="s">
        <v>15</v>
      </c>
      <c r="C2045" s="2" t="s">
        <v>81</v>
      </c>
      <c r="D2045" s="2" t="s">
        <v>69</v>
      </c>
      <c r="E2045" s="2" t="s">
        <v>68</v>
      </c>
      <c r="F2045" s="4">
        <v>20</v>
      </c>
      <c r="G2045" s="10" t="str">
        <f t="shared" si="165"/>
        <v xml:space="preserve">2024/01 </v>
      </c>
      <c r="H2045" s="10">
        <f t="shared" si="164"/>
        <v>20</v>
      </c>
    </row>
    <row r="2046" spans="1:8" ht="15.75">
      <c r="A2046" s="10">
        <v>2045</v>
      </c>
      <c r="B2046" s="3" t="s">
        <v>15</v>
      </c>
      <c r="C2046" s="2" t="s">
        <v>84</v>
      </c>
      <c r="D2046" s="2" t="s">
        <v>69</v>
      </c>
      <c r="E2046" s="2" t="s">
        <v>85</v>
      </c>
      <c r="F2046" s="4">
        <v>10</v>
      </c>
      <c r="G2046" s="10" t="str">
        <f t="shared" si="165"/>
        <v xml:space="preserve">2024/01 </v>
      </c>
      <c r="H2046" s="10">
        <f t="shared" si="164"/>
        <v>10</v>
      </c>
    </row>
    <row r="2047" spans="1:8" ht="15.75">
      <c r="A2047" s="10">
        <v>2046</v>
      </c>
      <c r="B2047" s="3" t="s">
        <v>15</v>
      </c>
      <c r="C2047" s="2" t="s">
        <v>86</v>
      </c>
      <c r="D2047" s="2" t="s">
        <v>69</v>
      </c>
      <c r="E2047" s="2" t="s">
        <v>87</v>
      </c>
      <c r="F2047" s="4">
        <v>10</v>
      </c>
      <c r="G2047" s="10" t="str">
        <f t="shared" si="165"/>
        <v xml:space="preserve">2024/01 </v>
      </c>
      <c r="H2047" s="10">
        <f t="shared" si="164"/>
        <v>10</v>
      </c>
    </row>
    <row r="2048" spans="1:8" ht="15.75">
      <c r="A2048" s="10">
        <v>2047</v>
      </c>
      <c r="B2048" s="3" t="s">
        <v>15</v>
      </c>
      <c r="C2048" s="2" t="s">
        <v>93</v>
      </c>
      <c r="D2048" s="2" t="s">
        <v>62</v>
      </c>
      <c r="E2048" s="2" t="s">
        <v>83</v>
      </c>
      <c r="F2048" s="4">
        <v>70</v>
      </c>
      <c r="G2048" s="10" t="str">
        <f t="shared" si="165"/>
        <v xml:space="preserve">2024/01 </v>
      </c>
      <c r="H2048" s="10">
        <f t="shared" si="164"/>
        <v>70</v>
      </c>
    </row>
    <row r="2049" spans="1:8" ht="15.75">
      <c r="A2049" s="10">
        <v>2048</v>
      </c>
      <c r="B2049" s="3" t="s">
        <v>15</v>
      </c>
      <c r="C2049" s="2" t="s">
        <v>143</v>
      </c>
      <c r="D2049" s="2" t="s">
        <v>142</v>
      </c>
      <c r="E2049" s="2" t="s">
        <v>136</v>
      </c>
      <c r="F2049" s="4">
        <v>1</v>
      </c>
      <c r="G2049" s="10" t="str">
        <f t="shared" si="165"/>
        <v xml:space="preserve">2024/01 </v>
      </c>
      <c r="H2049" s="10">
        <f t="shared" si="164"/>
        <v>1</v>
      </c>
    </row>
    <row r="2050" spans="1:8" ht="15.75">
      <c r="A2050" s="10">
        <v>2049</v>
      </c>
      <c r="B2050" s="3" t="s">
        <v>15</v>
      </c>
      <c r="C2050" s="2" t="s">
        <v>190</v>
      </c>
      <c r="D2050" s="2" t="s">
        <v>189</v>
      </c>
      <c r="E2050" s="2" t="s">
        <v>54</v>
      </c>
      <c r="F2050" s="4">
        <v>20</v>
      </c>
      <c r="G2050" s="10" t="str">
        <f t="shared" si="165"/>
        <v xml:space="preserve">2024/01 </v>
      </c>
      <c r="H2050" s="10">
        <f t="shared" ref="H2050:H2113" si="166">_xlfn.MAXIFS(F:F,C:C,C2050,G:G,G2050)</f>
        <v>20</v>
      </c>
    </row>
    <row r="2051" spans="1:8" ht="15.75">
      <c r="A2051" s="10">
        <v>2050</v>
      </c>
      <c r="B2051" s="3" t="s">
        <v>15</v>
      </c>
      <c r="C2051" s="2" t="s">
        <v>209</v>
      </c>
      <c r="D2051" s="2" t="s">
        <v>198</v>
      </c>
      <c r="E2051" s="2" t="s">
        <v>104</v>
      </c>
      <c r="F2051" s="4">
        <v>1</v>
      </c>
      <c r="G2051" s="10" t="str">
        <f t="shared" ref="G2051:G2114" si="167">INDEX($B$2:$B$9999,MATCH(_xlfn.MAXIFS($F$2:$F$9999,$C$2:$C$9999,C2051),$F$1:$F$9999,0))</f>
        <v xml:space="preserve">2024/01 </v>
      </c>
      <c r="H2051" s="10">
        <f t="shared" si="166"/>
        <v>1</v>
      </c>
    </row>
    <row r="2052" spans="1:8" ht="15.75">
      <c r="A2052" s="10">
        <v>2051</v>
      </c>
      <c r="B2052" s="3" t="s">
        <v>15</v>
      </c>
      <c r="C2052" s="2" t="s">
        <v>213</v>
      </c>
      <c r="D2052" s="2" t="s">
        <v>189</v>
      </c>
      <c r="E2052" s="2" t="s">
        <v>52</v>
      </c>
      <c r="F2052" s="4">
        <v>100</v>
      </c>
      <c r="G2052" s="10" t="str">
        <f t="shared" si="167"/>
        <v xml:space="preserve">2024/01 </v>
      </c>
      <c r="H2052" s="10">
        <f t="shared" si="166"/>
        <v>100</v>
      </c>
    </row>
    <row r="2053" spans="1:8" ht="15.75">
      <c r="A2053" s="10">
        <v>2052</v>
      </c>
      <c r="B2053" s="3" t="s">
        <v>15</v>
      </c>
      <c r="C2053" s="2" t="s">
        <v>214</v>
      </c>
      <c r="D2053" s="2" t="s">
        <v>149</v>
      </c>
      <c r="E2053" s="2" t="s">
        <v>215</v>
      </c>
      <c r="F2053" s="4">
        <v>1</v>
      </c>
      <c r="G2053" s="10" t="str">
        <f t="shared" si="167"/>
        <v xml:space="preserve">2024/01 </v>
      </c>
      <c r="H2053" s="10">
        <f t="shared" si="166"/>
        <v>1</v>
      </c>
    </row>
    <row r="2054" spans="1:8" ht="15.75">
      <c r="A2054" s="10">
        <v>2053</v>
      </c>
      <c r="B2054" s="3" t="s">
        <v>15</v>
      </c>
      <c r="C2054" s="2" t="s">
        <v>216</v>
      </c>
      <c r="D2054" s="2" t="s">
        <v>189</v>
      </c>
      <c r="E2054" s="2" t="s">
        <v>104</v>
      </c>
      <c r="F2054" s="4">
        <v>20</v>
      </c>
      <c r="G2054" s="10" t="str">
        <f t="shared" si="167"/>
        <v xml:space="preserve">2024/01 </v>
      </c>
      <c r="H2054" s="10">
        <f t="shared" si="166"/>
        <v>50</v>
      </c>
    </row>
    <row r="2055" spans="1:8" ht="15.75">
      <c r="A2055" s="10">
        <v>2054</v>
      </c>
      <c r="B2055" s="3" t="s">
        <v>15</v>
      </c>
      <c r="C2055" s="2" t="s">
        <v>228</v>
      </c>
      <c r="D2055" s="2" t="s">
        <v>223</v>
      </c>
      <c r="E2055" s="2" t="s">
        <v>78</v>
      </c>
      <c r="F2055" s="4">
        <v>2</v>
      </c>
      <c r="G2055" s="10" t="str">
        <f t="shared" si="167"/>
        <v xml:space="preserve">2024/01 </v>
      </c>
      <c r="H2055" s="10">
        <f t="shared" si="166"/>
        <v>2</v>
      </c>
    </row>
    <row r="2056" spans="1:8" ht="15.75">
      <c r="A2056" s="10">
        <v>2055</v>
      </c>
      <c r="B2056" s="3" t="s">
        <v>15</v>
      </c>
      <c r="C2056" s="2" t="s">
        <v>238</v>
      </c>
      <c r="D2056" s="2" t="s">
        <v>236</v>
      </c>
      <c r="E2056" s="2" t="s">
        <v>239</v>
      </c>
      <c r="F2056" s="4">
        <v>6</v>
      </c>
      <c r="G2056" s="10" t="str">
        <f t="shared" si="167"/>
        <v xml:space="preserve">2024/01 </v>
      </c>
      <c r="H2056" s="10">
        <f t="shared" si="166"/>
        <v>6</v>
      </c>
    </row>
    <row r="2057" spans="1:8" ht="15.75">
      <c r="A2057" s="10">
        <v>2056</v>
      </c>
      <c r="B2057" s="3" t="s">
        <v>15</v>
      </c>
      <c r="C2057" s="2" t="s">
        <v>244</v>
      </c>
      <c r="D2057" s="2" t="s">
        <v>236</v>
      </c>
      <c r="E2057" s="2" t="s">
        <v>245</v>
      </c>
      <c r="F2057" s="4">
        <v>1</v>
      </c>
      <c r="G2057" s="10" t="str">
        <f t="shared" si="167"/>
        <v xml:space="preserve">2024/01 </v>
      </c>
      <c r="H2057" s="10">
        <f t="shared" si="166"/>
        <v>2</v>
      </c>
    </row>
    <row r="2058" spans="1:8" ht="15.75">
      <c r="A2058" s="10">
        <v>2057</v>
      </c>
      <c r="B2058" s="3" t="s">
        <v>15</v>
      </c>
      <c r="C2058" s="2" t="s">
        <v>253</v>
      </c>
      <c r="D2058" s="2" t="s">
        <v>252</v>
      </c>
      <c r="E2058" s="2" t="s">
        <v>95</v>
      </c>
      <c r="F2058" s="4">
        <v>3</v>
      </c>
      <c r="G2058" s="10" t="str">
        <f t="shared" si="167"/>
        <v xml:space="preserve">2024/01 </v>
      </c>
      <c r="H2058" s="10">
        <f t="shared" si="166"/>
        <v>3</v>
      </c>
    </row>
    <row r="2059" spans="1:8" ht="15.75">
      <c r="A2059" s="10">
        <v>2058</v>
      </c>
      <c r="B2059" s="3" t="s">
        <v>15</v>
      </c>
      <c r="C2059" s="2" t="s">
        <v>254</v>
      </c>
      <c r="D2059" s="2" t="s">
        <v>252</v>
      </c>
      <c r="E2059" s="2" t="s">
        <v>239</v>
      </c>
      <c r="F2059" s="4">
        <v>1</v>
      </c>
      <c r="G2059" s="10" t="str">
        <f t="shared" si="167"/>
        <v xml:space="preserve">2024/01 </v>
      </c>
      <c r="H2059" s="10">
        <f t="shared" si="166"/>
        <v>1</v>
      </c>
    </row>
    <row r="2060" spans="1:8" ht="15.75">
      <c r="A2060" s="10">
        <v>2059</v>
      </c>
      <c r="B2060" s="3" t="s">
        <v>15</v>
      </c>
      <c r="C2060" s="2" t="s">
        <v>261</v>
      </c>
      <c r="D2060" s="2" t="s">
        <v>257</v>
      </c>
      <c r="E2060" s="2" t="s">
        <v>184</v>
      </c>
      <c r="F2060" s="4">
        <v>4</v>
      </c>
      <c r="G2060" s="10" t="str">
        <f t="shared" si="167"/>
        <v xml:space="preserve">2024/01 </v>
      </c>
      <c r="H2060" s="10">
        <f t="shared" si="166"/>
        <v>4</v>
      </c>
    </row>
    <row r="2061" spans="1:8" ht="15.75">
      <c r="A2061" s="10">
        <v>2060</v>
      </c>
      <c r="B2061" s="3" t="s">
        <v>15</v>
      </c>
      <c r="C2061" s="2" t="s">
        <v>272</v>
      </c>
      <c r="D2061" s="2" t="s">
        <v>271</v>
      </c>
      <c r="E2061" s="2" t="s">
        <v>56</v>
      </c>
      <c r="F2061" s="4">
        <v>2</v>
      </c>
      <c r="G2061" s="10" t="str">
        <f t="shared" si="167"/>
        <v xml:space="preserve">2024/01 </v>
      </c>
      <c r="H2061" s="10">
        <f t="shared" si="166"/>
        <v>2</v>
      </c>
    </row>
    <row r="2062" spans="1:8" ht="15.75">
      <c r="A2062" s="10">
        <v>2061</v>
      </c>
      <c r="B2062" s="3" t="s">
        <v>15</v>
      </c>
      <c r="C2062" s="2" t="s">
        <v>291</v>
      </c>
      <c r="D2062" s="2" t="s">
        <v>264</v>
      </c>
      <c r="E2062" s="2" t="s">
        <v>58</v>
      </c>
      <c r="F2062" s="4">
        <v>50</v>
      </c>
      <c r="G2062" s="10" t="str">
        <f t="shared" si="167"/>
        <v xml:space="preserve">2024/01 </v>
      </c>
      <c r="H2062" s="10">
        <f t="shared" si="166"/>
        <v>70</v>
      </c>
    </row>
    <row r="2063" spans="1:8" ht="15.75">
      <c r="A2063" s="10">
        <v>2062</v>
      </c>
      <c r="B2063" s="3" t="s">
        <v>15</v>
      </c>
      <c r="C2063" s="2" t="s">
        <v>298</v>
      </c>
      <c r="D2063" s="2" t="s">
        <v>294</v>
      </c>
      <c r="E2063" s="2" t="s">
        <v>90</v>
      </c>
      <c r="F2063" s="4">
        <v>2</v>
      </c>
      <c r="G2063" s="10" t="str">
        <f t="shared" si="167"/>
        <v xml:space="preserve">2024/01 </v>
      </c>
      <c r="H2063" s="10">
        <f t="shared" si="166"/>
        <v>2</v>
      </c>
    </row>
    <row r="2064" spans="1:8" ht="15.75">
      <c r="A2064" s="10">
        <v>2063</v>
      </c>
      <c r="B2064" s="3" t="s">
        <v>15</v>
      </c>
      <c r="C2064" s="2" t="s">
        <v>452</v>
      </c>
      <c r="D2064" s="2" t="s">
        <v>451</v>
      </c>
      <c r="E2064" s="2"/>
      <c r="F2064" s="4">
        <v>42</v>
      </c>
      <c r="G2064" s="10" t="str">
        <f t="shared" si="167"/>
        <v xml:space="preserve">2024/02 </v>
      </c>
      <c r="H2064" s="10">
        <f t="shared" si="166"/>
        <v>65</v>
      </c>
    </row>
    <row r="2065" spans="1:8" ht="15.75">
      <c r="A2065" s="10">
        <v>2064</v>
      </c>
      <c r="B2065" s="3" t="s">
        <v>15</v>
      </c>
      <c r="C2065" s="2" t="s">
        <v>454</v>
      </c>
      <c r="D2065" s="2" t="s">
        <v>453</v>
      </c>
      <c r="E2065" s="2"/>
      <c r="F2065" s="4">
        <v>30</v>
      </c>
      <c r="G2065" s="10" t="str">
        <f t="shared" si="167"/>
        <v xml:space="preserve">2024/07 </v>
      </c>
      <c r="H2065" s="10">
        <f t="shared" si="166"/>
        <v>134</v>
      </c>
    </row>
    <row r="2066" spans="1:8" ht="15.75">
      <c r="A2066" s="10">
        <v>2065</v>
      </c>
      <c r="B2066" s="3" t="s">
        <v>15</v>
      </c>
      <c r="C2066" s="2" t="s">
        <v>456</v>
      </c>
      <c r="D2066" s="2" t="s">
        <v>455</v>
      </c>
      <c r="E2066" s="2"/>
      <c r="F2066" s="4">
        <v>10</v>
      </c>
      <c r="G2066" s="10" t="str">
        <f t="shared" si="167"/>
        <v xml:space="preserve">2024/01 </v>
      </c>
      <c r="H2066" s="10">
        <f t="shared" si="166"/>
        <v>50</v>
      </c>
    </row>
    <row r="2067" spans="1:8" ht="15.75">
      <c r="A2067" s="10">
        <v>2066</v>
      </c>
      <c r="B2067" s="3" t="s">
        <v>15</v>
      </c>
      <c r="C2067" s="2" t="s">
        <v>458</v>
      </c>
      <c r="D2067" s="2" t="s">
        <v>457</v>
      </c>
      <c r="E2067" s="2"/>
      <c r="F2067" s="4">
        <v>28</v>
      </c>
      <c r="G2067" s="10" t="str">
        <f t="shared" si="167"/>
        <v xml:space="preserve">2024/02 </v>
      </c>
      <c r="H2067" s="10">
        <f t="shared" si="166"/>
        <v>28</v>
      </c>
    </row>
    <row r="2068" spans="1:8" ht="15.75">
      <c r="A2068" s="10">
        <v>2067</v>
      </c>
      <c r="B2068" s="3" t="s">
        <v>15</v>
      </c>
      <c r="C2068" s="2" t="s">
        <v>464</v>
      </c>
      <c r="D2068" s="2" t="s">
        <v>463</v>
      </c>
      <c r="E2068" s="2"/>
      <c r="F2068" s="4">
        <v>40</v>
      </c>
      <c r="G2068" s="10" t="str">
        <f t="shared" si="167"/>
        <v xml:space="preserve">2024/01 </v>
      </c>
      <c r="H2068" s="10">
        <f t="shared" si="166"/>
        <v>60</v>
      </c>
    </row>
    <row r="2069" spans="1:8" ht="15.75">
      <c r="A2069" s="10">
        <v>2068</v>
      </c>
      <c r="B2069" s="3" t="s">
        <v>15</v>
      </c>
      <c r="C2069" s="2" t="s">
        <v>468</v>
      </c>
      <c r="D2069" s="2" t="s">
        <v>467</v>
      </c>
      <c r="E2069" s="2"/>
      <c r="F2069" s="4">
        <v>22</v>
      </c>
      <c r="G2069" s="10" t="str">
        <f t="shared" si="167"/>
        <v xml:space="preserve">2024/05 </v>
      </c>
      <c r="H2069" s="10">
        <f t="shared" si="166"/>
        <v>146</v>
      </c>
    </row>
    <row r="2070" spans="1:8" ht="15.75">
      <c r="A2070" s="10">
        <v>2069</v>
      </c>
      <c r="B2070" s="3" t="s">
        <v>15</v>
      </c>
      <c r="C2070" s="2" t="s">
        <v>470</v>
      </c>
      <c r="D2070" s="2" t="s">
        <v>469</v>
      </c>
      <c r="E2070" s="2" t="s">
        <v>471</v>
      </c>
      <c r="F2070" s="4">
        <v>90</v>
      </c>
      <c r="G2070" s="10" t="str">
        <f t="shared" si="167"/>
        <v xml:space="preserve">2024/01 </v>
      </c>
      <c r="H2070" s="10">
        <f t="shared" si="166"/>
        <v>120</v>
      </c>
    </row>
    <row r="2071" spans="1:8" ht="15.75">
      <c r="A2071" s="10">
        <v>2070</v>
      </c>
      <c r="B2071" s="3" t="s">
        <v>15</v>
      </c>
      <c r="C2071" s="2" t="s">
        <v>473</v>
      </c>
      <c r="D2071" s="2" t="s">
        <v>472</v>
      </c>
      <c r="E2071" s="2" t="s">
        <v>474</v>
      </c>
      <c r="F2071" s="4">
        <v>20</v>
      </c>
      <c r="G2071" s="10" t="str">
        <f t="shared" si="167"/>
        <v xml:space="preserve">2024/01 </v>
      </c>
      <c r="H2071" s="10">
        <f t="shared" si="166"/>
        <v>70</v>
      </c>
    </row>
    <row r="2072" spans="1:8" ht="15.75">
      <c r="A2072" s="10">
        <v>2071</v>
      </c>
      <c r="B2072" s="3" t="s">
        <v>15</v>
      </c>
      <c r="C2072" s="2" t="s">
        <v>476</v>
      </c>
      <c r="D2072" s="2" t="s">
        <v>475</v>
      </c>
      <c r="E2072" s="2" t="s">
        <v>477</v>
      </c>
      <c r="F2072" s="4">
        <v>20</v>
      </c>
      <c r="G2072" s="10" t="str">
        <f t="shared" si="167"/>
        <v xml:space="preserve">2024/10 </v>
      </c>
      <c r="H2072" s="10">
        <f t="shared" si="166"/>
        <v>936</v>
      </c>
    </row>
    <row r="2073" spans="1:8" ht="15.75">
      <c r="A2073" s="10">
        <v>2072</v>
      </c>
      <c r="B2073" s="3" t="s">
        <v>15</v>
      </c>
      <c r="C2073" s="2" t="s">
        <v>496</v>
      </c>
      <c r="D2073" s="2" t="s">
        <v>495</v>
      </c>
      <c r="E2073" s="2" t="s">
        <v>497</v>
      </c>
      <c r="F2073" s="4">
        <v>1</v>
      </c>
      <c r="G2073" s="10" t="str">
        <f t="shared" si="167"/>
        <v xml:space="preserve">2024/01 </v>
      </c>
      <c r="H2073" s="10">
        <f t="shared" si="166"/>
        <v>80</v>
      </c>
    </row>
    <row r="2074" spans="1:8" ht="15.75">
      <c r="A2074" s="10">
        <v>2073</v>
      </c>
      <c r="B2074" s="3" t="s">
        <v>15</v>
      </c>
      <c r="C2074" s="2" t="s">
        <v>504</v>
      </c>
      <c r="D2074" s="2" t="s">
        <v>503</v>
      </c>
      <c r="E2074" s="2" t="s">
        <v>505</v>
      </c>
      <c r="F2074" s="4">
        <v>20</v>
      </c>
      <c r="G2074" s="10" t="str">
        <f t="shared" si="167"/>
        <v xml:space="preserve">2024/12 </v>
      </c>
      <c r="H2074" s="10">
        <f t="shared" si="166"/>
        <v>71</v>
      </c>
    </row>
    <row r="2075" spans="1:8" ht="15.75">
      <c r="A2075" s="10">
        <v>2074</v>
      </c>
      <c r="B2075" s="3" t="s">
        <v>15</v>
      </c>
      <c r="C2075" s="2" t="s">
        <v>518</v>
      </c>
      <c r="D2075" s="2" t="s">
        <v>517</v>
      </c>
      <c r="E2075" s="2" t="s">
        <v>519</v>
      </c>
      <c r="F2075" s="4">
        <v>20</v>
      </c>
      <c r="G2075" s="10" t="str">
        <f t="shared" si="167"/>
        <v xml:space="preserve">2024/01 </v>
      </c>
      <c r="H2075" s="10">
        <f t="shared" si="166"/>
        <v>20</v>
      </c>
    </row>
    <row r="2076" spans="1:8" ht="15.75">
      <c r="A2076" s="10">
        <v>2075</v>
      </c>
      <c r="B2076" s="3" t="s">
        <v>15</v>
      </c>
      <c r="C2076" s="2" t="s">
        <v>528</v>
      </c>
      <c r="D2076" s="2" t="s">
        <v>527</v>
      </c>
      <c r="E2076" s="2" t="s">
        <v>529</v>
      </c>
      <c r="F2076" s="4">
        <v>10</v>
      </c>
      <c r="G2076" s="10" t="str">
        <f t="shared" si="167"/>
        <v xml:space="preserve">2025/12 </v>
      </c>
      <c r="H2076" s="10">
        <f t="shared" si="166"/>
        <v>544</v>
      </c>
    </row>
    <row r="2077" spans="1:8" ht="15.75">
      <c r="A2077" s="10">
        <v>2076</v>
      </c>
      <c r="B2077" s="3" t="s">
        <v>15</v>
      </c>
      <c r="C2077" s="2" t="s">
        <v>536</v>
      </c>
      <c r="D2077" s="2" t="s">
        <v>355</v>
      </c>
      <c r="E2077" s="2" t="s">
        <v>537</v>
      </c>
      <c r="F2077" s="4">
        <v>2</v>
      </c>
      <c r="G2077" s="10" t="str">
        <f t="shared" si="167"/>
        <v xml:space="preserve">2024/09 </v>
      </c>
      <c r="H2077" s="10">
        <f t="shared" si="166"/>
        <v>480</v>
      </c>
    </row>
    <row r="2078" spans="1:8" ht="15.75">
      <c r="A2078" s="10">
        <v>2077</v>
      </c>
      <c r="B2078" s="3" t="s">
        <v>15</v>
      </c>
      <c r="C2078" s="2" t="s">
        <v>539</v>
      </c>
      <c r="D2078" s="2" t="s">
        <v>538</v>
      </c>
      <c r="E2078" s="2" t="s">
        <v>540</v>
      </c>
      <c r="F2078" s="4">
        <v>10</v>
      </c>
      <c r="G2078" s="10" t="str">
        <f t="shared" si="167"/>
        <v xml:space="preserve">2024/01 </v>
      </c>
      <c r="H2078" s="10">
        <f t="shared" si="166"/>
        <v>105</v>
      </c>
    </row>
    <row r="2079" spans="1:8" ht="15.75">
      <c r="A2079" s="10">
        <v>2078</v>
      </c>
      <c r="B2079" s="3" t="s">
        <v>15</v>
      </c>
      <c r="C2079" s="2" t="s">
        <v>546</v>
      </c>
      <c r="D2079" s="2" t="s">
        <v>545</v>
      </c>
      <c r="E2079" s="2" t="s">
        <v>547</v>
      </c>
      <c r="F2079" s="4">
        <v>7</v>
      </c>
      <c r="G2079" s="10" t="str">
        <f t="shared" si="167"/>
        <v xml:space="preserve">2024/03 </v>
      </c>
      <c r="H2079" s="10">
        <f t="shared" si="166"/>
        <v>305</v>
      </c>
    </row>
    <row r="2080" spans="1:8" ht="15.75">
      <c r="A2080" s="10">
        <v>2079</v>
      </c>
      <c r="B2080" s="3" t="s">
        <v>15</v>
      </c>
      <c r="C2080" s="2" t="s">
        <v>549</v>
      </c>
      <c r="D2080" s="2" t="s">
        <v>548</v>
      </c>
      <c r="E2080" s="2" t="s">
        <v>550</v>
      </c>
      <c r="F2080" s="4">
        <v>40</v>
      </c>
      <c r="G2080" s="10" t="str">
        <f t="shared" si="167"/>
        <v xml:space="preserve">2024/04 </v>
      </c>
      <c r="H2080" s="10">
        <f t="shared" si="166"/>
        <v>415</v>
      </c>
    </row>
    <row r="2081" spans="1:8" ht="15.75">
      <c r="A2081" s="10">
        <v>2080</v>
      </c>
      <c r="B2081" s="3" t="s">
        <v>15</v>
      </c>
      <c r="C2081" s="2" t="s">
        <v>552</v>
      </c>
      <c r="D2081" s="2" t="s">
        <v>551</v>
      </c>
      <c r="E2081" s="2" t="s">
        <v>553</v>
      </c>
      <c r="F2081" s="4">
        <v>50</v>
      </c>
      <c r="G2081" s="10" t="str">
        <f t="shared" si="167"/>
        <v xml:space="preserve">2024/09 </v>
      </c>
      <c r="H2081" s="10">
        <f t="shared" si="166"/>
        <v>265</v>
      </c>
    </row>
    <row r="2082" spans="1:8" ht="15.75">
      <c r="A2082" s="10">
        <v>2081</v>
      </c>
      <c r="B2082" s="3" t="s">
        <v>15</v>
      </c>
      <c r="C2082" s="2" t="s">
        <v>555</v>
      </c>
      <c r="D2082" s="2" t="s">
        <v>554</v>
      </c>
      <c r="E2082" s="2" t="s">
        <v>556</v>
      </c>
      <c r="F2082" s="4">
        <v>10</v>
      </c>
      <c r="G2082" s="10" t="str">
        <f t="shared" si="167"/>
        <v xml:space="preserve">2024/03 </v>
      </c>
      <c r="H2082" s="10">
        <f t="shared" si="166"/>
        <v>101</v>
      </c>
    </row>
    <row r="2083" spans="1:8" ht="15.75">
      <c r="A2083" s="10">
        <v>2082</v>
      </c>
      <c r="B2083" s="3" t="s">
        <v>15</v>
      </c>
      <c r="C2083" s="2" t="s">
        <v>558</v>
      </c>
      <c r="D2083" s="2" t="s">
        <v>557</v>
      </c>
      <c r="E2083" s="2" t="s">
        <v>559</v>
      </c>
      <c r="F2083" s="4">
        <v>5</v>
      </c>
      <c r="G2083" s="10" t="str">
        <f t="shared" si="167"/>
        <v xml:space="preserve">2024/01 </v>
      </c>
      <c r="H2083" s="10">
        <f t="shared" si="166"/>
        <v>50</v>
      </c>
    </row>
    <row r="2084" spans="1:8" ht="15.75">
      <c r="A2084" s="10">
        <v>2083</v>
      </c>
      <c r="B2084" s="3" t="s">
        <v>15</v>
      </c>
      <c r="C2084" s="2" t="s">
        <v>561</v>
      </c>
      <c r="D2084" s="2" t="s">
        <v>560</v>
      </c>
      <c r="E2084" s="2" t="s">
        <v>562</v>
      </c>
      <c r="F2084" s="4">
        <v>24</v>
      </c>
      <c r="G2084" s="10" t="str">
        <f t="shared" si="167"/>
        <v xml:space="preserve">2024/07 </v>
      </c>
      <c r="H2084" s="10">
        <f t="shared" si="166"/>
        <v>488</v>
      </c>
    </row>
    <row r="2085" spans="1:8" ht="15.75">
      <c r="A2085" s="10">
        <v>2084</v>
      </c>
      <c r="B2085" s="3" t="s">
        <v>15</v>
      </c>
      <c r="C2085" s="2" t="s">
        <v>564</v>
      </c>
      <c r="D2085" s="2" t="s">
        <v>563</v>
      </c>
      <c r="E2085" s="2" t="s">
        <v>565</v>
      </c>
      <c r="F2085" s="4">
        <v>10</v>
      </c>
      <c r="G2085" s="10" t="str">
        <f t="shared" si="167"/>
        <v xml:space="preserve">2024/01 </v>
      </c>
      <c r="H2085" s="10">
        <f t="shared" si="166"/>
        <v>150</v>
      </c>
    </row>
    <row r="2086" spans="1:8" ht="15.75">
      <c r="A2086" s="10">
        <v>2085</v>
      </c>
      <c r="B2086" s="3" t="s">
        <v>15</v>
      </c>
      <c r="C2086" s="2" t="s">
        <v>570</v>
      </c>
      <c r="D2086" s="2" t="s">
        <v>569</v>
      </c>
      <c r="E2086" s="2" t="s">
        <v>571</v>
      </c>
      <c r="F2086" s="4">
        <v>8</v>
      </c>
      <c r="G2086" s="10" t="str">
        <f t="shared" si="167"/>
        <v xml:space="preserve">2024/01 </v>
      </c>
      <c r="H2086" s="10">
        <f t="shared" si="166"/>
        <v>50</v>
      </c>
    </row>
    <row r="2087" spans="1:8" ht="15.75">
      <c r="A2087" s="10">
        <v>2086</v>
      </c>
      <c r="B2087" s="3" t="s">
        <v>15</v>
      </c>
      <c r="C2087" s="2" t="s">
        <v>573</v>
      </c>
      <c r="D2087" s="2" t="s">
        <v>572</v>
      </c>
      <c r="E2087" s="2" t="s">
        <v>574</v>
      </c>
      <c r="F2087" s="4">
        <v>8</v>
      </c>
      <c r="G2087" s="10" t="str">
        <f t="shared" si="167"/>
        <v xml:space="preserve">2024/01 </v>
      </c>
      <c r="H2087" s="10">
        <f t="shared" si="166"/>
        <v>60</v>
      </c>
    </row>
    <row r="2088" spans="1:8" ht="15.75">
      <c r="A2088" s="10">
        <v>2087</v>
      </c>
      <c r="B2088" s="3" t="s">
        <v>15</v>
      </c>
      <c r="C2088" s="2" t="s">
        <v>576</v>
      </c>
      <c r="D2088" s="2" t="s">
        <v>575</v>
      </c>
      <c r="E2088" s="2" t="s">
        <v>577</v>
      </c>
      <c r="F2088" s="4">
        <v>70</v>
      </c>
      <c r="G2088" s="10" t="str">
        <f t="shared" si="167"/>
        <v xml:space="preserve">2024/04 </v>
      </c>
      <c r="H2088" s="10">
        <f t="shared" si="166"/>
        <v>380</v>
      </c>
    </row>
    <row r="2089" spans="1:8" ht="15.75">
      <c r="A2089" s="10">
        <v>2088</v>
      </c>
      <c r="B2089" s="3" t="s">
        <v>15</v>
      </c>
      <c r="C2089" s="2" t="s">
        <v>579</v>
      </c>
      <c r="D2089" s="2" t="s">
        <v>578</v>
      </c>
      <c r="E2089" s="2" t="s">
        <v>580</v>
      </c>
      <c r="F2089" s="4">
        <v>10</v>
      </c>
      <c r="G2089" s="10" t="str">
        <f t="shared" si="167"/>
        <v xml:space="preserve">2024/01 </v>
      </c>
      <c r="H2089" s="10">
        <f t="shared" si="166"/>
        <v>50</v>
      </c>
    </row>
    <row r="2090" spans="1:8" ht="15.75">
      <c r="A2090" s="10">
        <v>2089</v>
      </c>
      <c r="B2090" s="3" t="s">
        <v>15</v>
      </c>
      <c r="C2090" s="2" t="s">
        <v>612</v>
      </c>
      <c r="D2090" s="2" t="s">
        <v>363</v>
      </c>
      <c r="E2090" s="2" t="s">
        <v>613</v>
      </c>
      <c r="F2090" s="4">
        <v>244</v>
      </c>
      <c r="G2090" s="10" t="str">
        <f t="shared" si="167"/>
        <v xml:space="preserve">2024/11 </v>
      </c>
      <c r="H2090" s="10">
        <f t="shared" si="166"/>
        <v>4102</v>
      </c>
    </row>
    <row r="2091" spans="1:8" ht="15.75">
      <c r="A2091" s="10">
        <v>2090</v>
      </c>
      <c r="B2091" s="3" t="s">
        <v>15</v>
      </c>
      <c r="C2091" s="2" t="s">
        <v>615</v>
      </c>
      <c r="D2091" s="2" t="s">
        <v>614</v>
      </c>
      <c r="E2091" s="2" t="s">
        <v>616</v>
      </c>
      <c r="F2091" s="4">
        <v>223</v>
      </c>
      <c r="G2091" s="10" t="str">
        <f t="shared" si="167"/>
        <v xml:space="preserve">2025/08 </v>
      </c>
      <c r="H2091" s="10">
        <f t="shared" si="166"/>
        <v>392</v>
      </c>
    </row>
    <row r="2092" spans="1:8" ht="15.75">
      <c r="A2092" s="10">
        <v>2091</v>
      </c>
      <c r="B2092" s="3" t="s">
        <v>15</v>
      </c>
      <c r="C2092" s="2" t="s">
        <v>619</v>
      </c>
      <c r="D2092" s="2" t="s">
        <v>366</v>
      </c>
      <c r="E2092" s="2" t="s">
        <v>620</v>
      </c>
      <c r="F2092" s="4">
        <v>15</v>
      </c>
      <c r="G2092" s="10" t="str">
        <f t="shared" si="167"/>
        <v xml:space="preserve">2024/12 </v>
      </c>
      <c r="H2092" s="10">
        <f t="shared" si="166"/>
        <v>4004</v>
      </c>
    </row>
    <row r="2093" spans="1:8" ht="15.75">
      <c r="A2093" s="10">
        <v>2092</v>
      </c>
      <c r="B2093" s="3" t="s">
        <v>15</v>
      </c>
      <c r="C2093" s="2" t="s">
        <v>622</v>
      </c>
      <c r="D2093" s="2" t="s">
        <v>621</v>
      </c>
      <c r="E2093" s="2" t="s">
        <v>623</v>
      </c>
      <c r="F2093" s="4">
        <v>150</v>
      </c>
      <c r="G2093" s="10" t="str">
        <f t="shared" si="167"/>
        <v xml:space="preserve">2024/12 </v>
      </c>
      <c r="H2093" s="10">
        <f t="shared" si="166"/>
        <v>489</v>
      </c>
    </row>
    <row r="2094" spans="1:8" ht="15.75">
      <c r="A2094" s="10">
        <v>2093</v>
      </c>
      <c r="B2094" s="3" t="s">
        <v>15</v>
      </c>
      <c r="C2094" s="2" t="s">
        <v>631</v>
      </c>
      <c r="D2094" s="2" t="s">
        <v>630</v>
      </c>
      <c r="E2094" s="2" t="s">
        <v>632</v>
      </c>
      <c r="F2094" s="4">
        <v>46</v>
      </c>
      <c r="G2094" s="10" t="str">
        <f t="shared" si="167"/>
        <v xml:space="preserve">2025/12 </v>
      </c>
      <c r="H2094" s="10">
        <f t="shared" si="166"/>
        <v>894</v>
      </c>
    </row>
    <row r="2095" spans="1:8" ht="15.75">
      <c r="A2095" s="10">
        <v>2094</v>
      </c>
      <c r="B2095" s="3" t="s">
        <v>15</v>
      </c>
      <c r="C2095" s="2" t="s">
        <v>634</v>
      </c>
      <c r="D2095" s="2" t="s">
        <v>633</v>
      </c>
      <c r="E2095" s="2" t="s">
        <v>635</v>
      </c>
      <c r="F2095" s="4">
        <v>1250</v>
      </c>
      <c r="G2095" s="10" t="str">
        <f t="shared" si="167"/>
        <v xml:space="preserve">2024/01 </v>
      </c>
      <c r="H2095" s="10">
        <f t="shared" si="166"/>
        <v>1460</v>
      </c>
    </row>
    <row r="2096" spans="1:8" ht="15.75">
      <c r="A2096" s="10">
        <v>2095</v>
      </c>
      <c r="B2096" s="3" t="s">
        <v>15</v>
      </c>
      <c r="C2096" s="2" t="s">
        <v>638</v>
      </c>
      <c r="D2096" s="2" t="s">
        <v>352</v>
      </c>
      <c r="E2096" s="2" t="s">
        <v>639</v>
      </c>
      <c r="F2096" s="4">
        <v>105</v>
      </c>
      <c r="G2096" s="10" t="str">
        <f t="shared" si="167"/>
        <v xml:space="preserve">2025/12 </v>
      </c>
      <c r="H2096" s="10">
        <f t="shared" si="166"/>
        <v>1081</v>
      </c>
    </row>
    <row r="2097" spans="1:8" ht="15.75">
      <c r="A2097" s="10">
        <v>2096</v>
      </c>
      <c r="B2097" s="3" t="s">
        <v>15</v>
      </c>
      <c r="C2097" s="2" t="s">
        <v>641</v>
      </c>
      <c r="D2097" s="2" t="s">
        <v>640</v>
      </c>
      <c r="E2097" s="2" t="s">
        <v>642</v>
      </c>
      <c r="F2097" s="4">
        <v>123</v>
      </c>
      <c r="G2097" s="10" t="str">
        <f t="shared" si="167"/>
        <v xml:space="preserve">2024/03 </v>
      </c>
      <c r="H2097" s="10">
        <f t="shared" si="166"/>
        <v>550</v>
      </c>
    </row>
    <row r="2098" spans="1:8" ht="15.75">
      <c r="A2098" s="10">
        <v>2097</v>
      </c>
      <c r="B2098" s="3" t="s">
        <v>15</v>
      </c>
      <c r="C2098" s="2" t="s">
        <v>645</v>
      </c>
      <c r="D2098" s="2" t="s">
        <v>358</v>
      </c>
      <c r="E2098" s="2" t="s">
        <v>646</v>
      </c>
      <c r="F2098" s="4">
        <v>39</v>
      </c>
      <c r="G2098" s="10" t="str">
        <f t="shared" si="167"/>
        <v xml:space="preserve">2025/11 </v>
      </c>
      <c r="H2098" s="10">
        <f t="shared" si="166"/>
        <v>470</v>
      </c>
    </row>
    <row r="2099" spans="1:8" ht="15.75">
      <c r="A2099" s="10">
        <v>2098</v>
      </c>
      <c r="B2099" s="3" t="s">
        <v>15</v>
      </c>
      <c r="C2099" s="2" t="s">
        <v>648</v>
      </c>
      <c r="D2099" s="2" t="s">
        <v>647</v>
      </c>
      <c r="E2099" s="2" t="s">
        <v>649</v>
      </c>
      <c r="F2099" s="4">
        <v>30</v>
      </c>
      <c r="G2099" s="10" t="str">
        <f t="shared" si="167"/>
        <v xml:space="preserve">2024/11 </v>
      </c>
      <c r="H2099" s="10">
        <f t="shared" si="166"/>
        <v>2000</v>
      </c>
    </row>
    <row r="2100" spans="1:8" ht="15.75">
      <c r="A2100" s="10">
        <v>2099</v>
      </c>
      <c r="B2100" s="3" t="s">
        <v>15</v>
      </c>
      <c r="C2100" s="2" t="s">
        <v>655</v>
      </c>
      <c r="D2100" s="2" t="s">
        <v>654</v>
      </c>
      <c r="E2100" s="2" t="s">
        <v>656</v>
      </c>
      <c r="F2100" s="4">
        <v>454</v>
      </c>
      <c r="G2100" s="10" t="str">
        <f t="shared" si="167"/>
        <v xml:space="preserve">2024/11 </v>
      </c>
      <c r="H2100" s="10">
        <f t="shared" si="166"/>
        <v>4241</v>
      </c>
    </row>
    <row r="2101" spans="1:8" ht="15.75">
      <c r="A2101" s="10">
        <v>2100</v>
      </c>
      <c r="B2101" s="3" t="s">
        <v>15</v>
      </c>
      <c r="C2101" s="2" t="s">
        <v>658</v>
      </c>
      <c r="D2101" s="2" t="s">
        <v>657</v>
      </c>
      <c r="E2101" s="2" t="s">
        <v>659</v>
      </c>
      <c r="F2101" s="4">
        <v>150</v>
      </c>
      <c r="G2101" s="10" t="str">
        <f t="shared" si="167"/>
        <v xml:space="preserve">2024/02 </v>
      </c>
      <c r="H2101" s="10">
        <f t="shared" si="166"/>
        <v>350</v>
      </c>
    </row>
    <row r="2102" spans="1:8" ht="15.75">
      <c r="A2102" s="10">
        <v>2101</v>
      </c>
      <c r="B2102" s="3" t="s">
        <v>15</v>
      </c>
      <c r="C2102" s="2" t="s">
        <v>660</v>
      </c>
      <c r="D2102" s="2" t="s">
        <v>448</v>
      </c>
      <c r="E2102" s="2" t="s">
        <v>661</v>
      </c>
      <c r="F2102" s="4">
        <v>49</v>
      </c>
      <c r="G2102" s="10" t="str">
        <f t="shared" si="167"/>
        <v xml:space="preserve">2024/01 </v>
      </c>
      <c r="H2102" s="10">
        <f t="shared" si="166"/>
        <v>300</v>
      </c>
    </row>
    <row r="2103" spans="1:8" ht="15.75">
      <c r="A2103" s="10">
        <v>2102</v>
      </c>
      <c r="B2103" s="3" t="s">
        <v>15</v>
      </c>
      <c r="C2103" s="2" t="s">
        <v>663</v>
      </c>
      <c r="D2103" s="2" t="s">
        <v>662</v>
      </c>
      <c r="E2103" s="2" t="s">
        <v>664</v>
      </c>
      <c r="F2103" s="4">
        <v>40</v>
      </c>
      <c r="G2103" s="10" t="str">
        <f t="shared" si="167"/>
        <v xml:space="preserve">2025/03 </v>
      </c>
      <c r="H2103" s="10">
        <f t="shared" si="166"/>
        <v>203</v>
      </c>
    </row>
    <row r="2104" spans="1:8" ht="15.75">
      <c r="A2104" s="10">
        <v>2103</v>
      </c>
      <c r="B2104" s="3" t="s">
        <v>15</v>
      </c>
      <c r="C2104" s="2" t="s">
        <v>666</v>
      </c>
      <c r="D2104" s="2" t="s">
        <v>665</v>
      </c>
      <c r="E2104" s="2" t="s">
        <v>667</v>
      </c>
      <c r="F2104" s="4">
        <v>6</v>
      </c>
      <c r="G2104" s="10" t="str">
        <f t="shared" si="167"/>
        <v xml:space="preserve">2024/03 </v>
      </c>
      <c r="H2104" s="10">
        <f t="shared" si="166"/>
        <v>240</v>
      </c>
    </row>
    <row r="2105" spans="1:8" ht="15.75">
      <c r="A2105" s="10">
        <v>2104</v>
      </c>
      <c r="B2105" s="3" t="s">
        <v>15</v>
      </c>
      <c r="C2105" s="2" t="s">
        <v>674</v>
      </c>
      <c r="D2105" s="2" t="s">
        <v>673</v>
      </c>
      <c r="E2105" s="2" t="s">
        <v>675</v>
      </c>
      <c r="F2105" s="4">
        <v>24</v>
      </c>
      <c r="G2105" s="10" t="str">
        <f t="shared" si="167"/>
        <v xml:space="preserve">2024/06 </v>
      </c>
      <c r="H2105" s="10">
        <f t="shared" si="166"/>
        <v>173</v>
      </c>
    </row>
    <row r="2106" spans="1:8" ht="15.75">
      <c r="A2106" s="10">
        <v>2105</v>
      </c>
      <c r="B2106" s="3" t="s">
        <v>15</v>
      </c>
      <c r="C2106" s="2" t="s">
        <v>677</v>
      </c>
      <c r="D2106" s="2" t="s">
        <v>676</v>
      </c>
      <c r="E2106" s="2" t="s">
        <v>678</v>
      </c>
      <c r="F2106" s="4">
        <v>26</v>
      </c>
      <c r="G2106" s="10" t="str">
        <f t="shared" si="167"/>
        <v xml:space="preserve">2024/10 </v>
      </c>
      <c r="H2106" s="10">
        <f t="shared" si="166"/>
        <v>674</v>
      </c>
    </row>
    <row r="2107" spans="1:8" ht="15.75">
      <c r="A2107" s="10">
        <v>2106</v>
      </c>
      <c r="B2107" s="3" t="s">
        <v>15</v>
      </c>
      <c r="C2107" s="2" t="s">
        <v>680</v>
      </c>
      <c r="D2107" s="2" t="s">
        <v>679</v>
      </c>
      <c r="E2107" s="2" t="s">
        <v>681</v>
      </c>
      <c r="F2107" s="4">
        <v>41</v>
      </c>
      <c r="G2107" s="10" t="str">
        <f t="shared" si="167"/>
        <v xml:space="preserve">2024/01 </v>
      </c>
      <c r="H2107" s="10">
        <f t="shared" si="166"/>
        <v>100</v>
      </c>
    </row>
    <row r="2108" spans="1:8" ht="15.75">
      <c r="A2108" s="10">
        <v>2107</v>
      </c>
      <c r="B2108" s="3" t="s">
        <v>15</v>
      </c>
      <c r="C2108" s="2" t="s">
        <v>683</v>
      </c>
      <c r="D2108" s="2" t="s">
        <v>682</v>
      </c>
      <c r="E2108" s="2" t="s">
        <v>684</v>
      </c>
      <c r="F2108" s="4">
        <v>30</v>
      </c>
      <c r="G2108" s="10" t="str">
        <f t="shared" si="167"/>
        <v xml:space="preserve">2024/01 </v>
      </c>
      <c r="H2108" s="10">
        <f t="shared" si="166"/>
        <v>50</v>
      </c>
    </row>
    <row r="2109" spans="1:8" ht="15.75">
      <c r="A2109" s="10">
        <v>2108</v>
      </c>
      <c r="B2109" s="3" t="s">
        <v>15</v>
      </c>
      <c r="C2109" s="2" t="s">
        <v>686</v>
      </c>
      <c r="D2109" s="2" t="s">
        <v>685</v>
      </c>
      <c r="E2109" s="2" t="s">
        <v>687</v>
      </c>
      <c r="F2109" s="4">
        <v>5</v>
      </c>
      <c r="G2109" s="10" t="str">
        <f t="shared" si="167"/>
        <v xml:space="preserve">2024/01 </v>
      </c>
      <c r="H2109" s="10">
        <f t="shared" si="166"/>
        <v>50</v>
      </c>
    </row>
    <row r="2110" spans="1:8" ht="15.75">
      <c r="A2110" s="10">
        <v>2109</v>
      </c>
      <c r="B2110" s="3" t="s">
        <v>15</v>
      </c>
      <c r="C2110" s="2" t="s">
        <v>689</v>
      </c>
      <c r="D2110" s="2" t="s">
        <v>688</v>
      </c>
      <c r="E2110" s="2" t="s">
        <v>690</v>
      </c>
      <c r="F2110" s="4">
        <v>10</v>
      </c>
      <c r="G2110" s="10" t="str">
        <f t="shared" si="167"/>
        <v xml:space="preserve">2024/01 </v>
      </c>
      <c r="H2110" s="10">
        <f t="shared" si="166"/>
        <v>300</v>
      </c>
    </row>
    <row r="2111" spans="1:8" ht="15.75">
      <c r="A2111" s="10">
        <v>2110</v>
      </c>
      <c r="B2111" s="3" t="s">
        <v>15</v>
      </c>
      <c r="C2111" s="2" t="s">
        <v>692</v>
      </c>
      <c r="D2111" s="2" t="s">
        <v>691</v>
      </c>
      <c r="E2111" s="2" t="s">
        <v>693</v>
      </c>
      <c r="F2111" s="4">
        <v>4</v>
      </c>
      <c r="G2111" s="10" t="str">
        <f t="shared" si="167"/>
        <v xml:space="preserve">2024/01 </v>
      </c>
      <c r="H2111" s="10">
        <f t="shared" si="166"/>
        <v>100</v>
      </c>
    </row>
    <row r="2112" spans="1:8" ht="15.75">
      <c r="A2112" s="10">
        <v>2111</v>
      </c>
      <c r="B2112" s="3" t="s">
        <v>15</v>
      </c>
      <c r="C2112" s="2" t="s">
        <v>700</v>
      </c>
      <c r="D2112" s="2" t="s">
        <v>699</v>
      </c>
      <c r="E2112" s="2" t="s">
        <v>701</v>
      </c>
      <c r="F2112" s="4">
        <v>120</v>
      </c>
      <c r="G2112" s="10" t="str">
        <f t="shared" si="167"/>
        <v xml:space="preserve">2025/06 </v>
      </c>
      <c r="H2112" s="10">
        <f t="shared" si="166"/>
        <v>983</v>
      </c>
    </row>
    <row r="2113" spans="1:8" ht="15.75">
      <c r="A2113" s="10">
        <v>2112</v>
      </c>
      <c r="B2113" s="3" t="s">
        <v>15</v>
      </c>
      <c r="C2113" s="2" t="s">
        <v>703</v>
      </c>
      <c r="D2113" s="2" t="s">
        <v>702</v>
      </c>
      <c r="E2113" s="2" t="s">
        <v>704</v>
      </c>
      <c r="F2113" s="4">
        <v>23</v>
      </c>
      <c r="G2113" s="10" t="str">
        <f t="shared" si="167"/>
        <v xml:space="preserve">2024/01 </v>
      </c>
      <c r="H2113" s="10">
        <f t="shared" si="166"/>
        <v>150</v>
      </c>
    </row>
    <row r="2114" spans="1:8" ht="15.75">
      <c r="A2114" s="10">
        <v>2113</v>
      </c>
      <c r="B2114" s="3" t="s">
        <v>15</v>
      </c>
      <c r="C2114" s="2" t="s">
        <v>711</v>
      </c>
      <c r="D2114" s="2" t="s">
        <v>710</v>
      </c>
      <c r="E2114" s="2"/>
      <c r="F2114" s="4">
        <v>32</v>
      </c>
      <c r="G2114" s="10" t="str">
        <f t="shared" si="167"/>
        <v xml:space="preserve">2024/02 </v>
      </c>
      <c r="H2114" s="10">
        <f t="shared" ref="H2114:H2177" si="168">_xlfn.MAXIFS(F:F,C:C,C2114,G:G,G2114)</f>
        <v>46</v>
      </c>
    </row>
    <row r="2115" spans="1:8" ht="15.75">
      <c r="A2115" s="10">
        <v>2114</v>
      </c>
      <c r="B2115" s="3" t="s">
        <v>15</v>
      </c>
      <c r="C2115" s="2" t="s">
        <v>726</v>
      </c>
      <c r="D2115" s="2" t="s">
        <v>725</v>
      </c>
      <c r="E2115" s="2"/>
      <c r="F2115" s="4">
        <v>160</v>
      </c>
      <c r="G2115" s="10" t="str">
        <f t="shared" ref="G2115:G2178" si="169">INDEX($B$2:$B$9999,MATCH(_xlfn.MAXIFS($F$2:$F$9999,$C$2:$C$9999,C2115),$F$1:$F$9999,0))</f>
        <v xml:space="preserve">2024/01 </v>
      </c>
      <c r="H2115" s="10">
        <f t="shared" si="168"/>
        <v>160</v>
      </c>
    </row>
    <row r="2116" spans="1:8" ht="15.75">
      <c r="A2116" s="10">
        <v>2115</v>
      </c>
      <c r="B2116" s="3" t="s">
        <v>15</v>
      </c>
      <c r="C2116" s="2" t="s">
        <v>734</v>
      </c>
      <c r="D2116" s="2" t="s">
        <v>733</v>
      </c>
      <c r="E2116" s="2" t="s">
        <v>735</v>
      </c>
      <c r="F2116" s="4">
        <v>62</v>
      </c>
      <c r="G2116" s="10" t="str">
        <f t="shared" si="169"/>
        <v xml:space="preserve">2025/12 </v>
      </c>
      <c r="H2116" s="10">
        <f t="shared" si="168"/>
        <v>1289</v>
      </c>
    </row>
    <row r="2117" spans="1:8" ht="15.75">
      <c r="A2117" s="10">
        <v>2116</v>
      </c>
      <c r="B2117" s="3" t="s">
        <v>15</v>
      </c>
      <c r="C2117" s="2" t="s">
        <v>737</v>
      </c>
      <c r="D2117" s="2" t="s">
        <v>736</v>
      </c>
      <c r="E2117" s="2" t="s">
        <v>738</v>
      </c>
      <c r="F2117" s="4">
        <v>530</v>
      </c>
      <c r="G2117" s="10" t="str">
        <f t="shared" si="169"/>
        <v xml:space="preserve">2025/11 </v>
      </c>
      <c r="H2117" s="10">
        <f t="shared" si="168"/>
        <v>2257</v>
      </c>
    </row>
    <row r="2118" spans="1:8" ht="15.75">
      <c r="A2118" s="10">
        <v>2117</v>
      </c>
      <c r="B2118" s="3" t="s">
        <v>15</v>
      </c>
      <c r="C2118" s="2" t="s">
        <v>740</v>
      </c>
      <c r="D2118" s="2" t="s">
        <v>739</v>
      </c>
      <c r="E2118" s="2"/>
      <c r="F2118" s="4">
        <v>50</v>
      </c>
      <c r="G2118" s="10" t="str">
        <f t="shared" si="169"/>
        <v xml:space="preserve">2024/01 </v>
      </c>
      <c r="H2118" s="10">
        <f t="shared" si="168"/>
        <v>70</v>
      </c>
    </row>
    <row r="2119" spans="1:8" ht="15.75">
      <c r="A2119" s="10">
        <v>2118</v>
      </c>
      <c r="B2119" s="3" t="s">
        <v>15</v>
      </c>
      <c r="C2119" s="2" t="s">
        <v>745</v>
      </c>
      <c r="D2119" s="2" t="s">
        <v>744</v>
      </c>
      <c r="E2119" s="2" t="s">
        <v>746</v>
      </c>
      <c r="F2119" s="4">
        <v>24</v>
      </c>
      <c r="G2119" s="10" t="str">
        <f t="shared" si="169"/>
        <v xml:space="preserve">2025/03 </v>
      </c>
      <c r="H2119" s="10">
        <f t="shared" si="168"/>
        <v>750</v>
      </c>
    </row>
    <row r="2120" spans="1:8" ht="15.75">
      <c r="A2120" s="10">
        <v>2119</v>
      </c>
      <c r="B2120" s="3" t="s">
        <v>15</v>
      </c>
      <c r="C2120" s="2" t="s">
        <v>748</v>
      </c>
      <c r="D2120" s="2" t="s">
        <v>747</v>
      </c>
      <c r="E2120" s="2" t="s">
        <v>749</v>
      </c>
      <c r="F2120" s="4">
        <v>270</v>
      </c>
      <c r="G2120" s="10" t="str">
        <f t="shared" si="169"/>
        <v xml:space="preserve">2025/12 </v>
      </c>
      <c r="H2120" s="10">
        <f t="shared" si="168"/>
        <v>812</v>
      </c>
    </row>
    <row r="2121" spans="1:8" ht="15.75">
      <c r="A2121" s="10">
        <v>2120</v>
      </c>
      <c r="B2121" s="3" t="s">
        <v>15</v>
      </c>
      <c r="C2121" s="2" t="s">
        <v>763</v>
      </c>
      <c r="D2121" s="2" t="s">
        <v>762</v>
      </c>
      <c r="E2121" s="2"/>
      <c r="F2121" s="4">
        <v>20</v>
      </c>
      <c r="G2121" s="10" t="str">
        <f t="shared" si="169"/>
        <v xml:space="preserve">2024/01 </v>
      </c>
      <c r="H2121" s="10">
        <f t="shared" si="168"/>
        <v>40</v>
      </c>
    </row>
    <row r="2122" spans="1:8" ht="15.75">
      <c r="A2122" s="10">
        <v>2121</v>
      </c>
      <c r="B2122" s="3" t="s">
        <v>15</v>
      </c>
      <c r="C2122" s="2" t="s">
        <v>771</v>
      </c>
      <c r="D2122" s="2" t="s">
        <v>770</v>
      </c>
      <c r="E2122" s="2" t="s">
        <v>772</v>
      </c>
      <c r="F2122" s="4">
        <v>128</v>
      </c>
      <c r="G2122" s="10" t="str">
        <f t="shared" si="169"/>
        <v xml:space="preserve">2025/12 </v>
      </c>
      <c r="H2122" s="10">
        <f t="shared" si="168"/>
        <v>861</v>
      </c>
    </row>
    <row r="2123" spans="1:8" ht="15.75">
      <c r="A2123" s="10">
        <v>2122</v>
      </c>
      <c r="B2123" s="3" t="s">
        <v>15</v>
      </c>
      <c r="C2123" s="2" t="s">
        <v>774</v>
      </c>
      <c r="D2123" s="2" t="s">
        <v>773</v>
      </c>
      <c r="E2123" s="2" t="s">
        <v>775</v>
      </c>
      <c r="F2123" s="4">
        <v>100</v>
      </c>
      <c r="G2123" s="10" t="str">
        <f t="shared" si="169"/>
        <v xml:space="preserve">2025/12 </v>
      </c>
      <c r="H2123" s="10">
        <f t="shared" si="168"/>
        <v>1110</v>
      </c>
    </row>
    <row r="2124" spans="1:8" ht="15.75">
      <c r="A2124" s="10">
        <v>2123</v>
      </c>
      <c r="B2124" s="3" t="s">
        <v>15</v>
      </c>
      <c r="C2124" s="2" t="s">
        <v>777</v>
      </c>
      <c r="D2124" s="2" t="s">
        <v>776</v>
      </c>
      <c r="E2124" s="2"/>
      <c r="F2124" s="4">
        <v>20</v>
      </c>
      <c r="G2124" s="10" t="str">
        <f t="shared" si="169"/>
        <v xml:space="preserve">2024/01 </v>
      </c>
      <c r="H2124" s="10">
        <f t="shared" si="168"/>
        <v>20</v>
      </c>
    </row>
    <row r="2125" spans="1:8" ht="15.75">
      <c r="A2125" s="10">
        <v>2124</v>
      </c>
      <c r="B2125" s="3" t="s">
        <v>15</v>
      </c>
      <c r="C2125" s="2" t="s">
        <v>779</v>
      </c>
      <c r="D2125" s="2" t="s">
        <v>778</v>
      </c>
      <c r="E2125" s="2" t="s">
        <v>780</v>
      </c>
      <c r="F2125" s="4">
        <v>43</v>
      </c>
      <c r="G2125" s="10" t="str">
        <f t="shared" si="169"/>
        <v xml:space="preserve">2024/03 </v>
      </c>
      <c r="H2125" s="10">
        <f t="shared" si="168"/>
        <v>550</v>
      </c>
    </row>
    <row r="2126" spans="1:8" ht="15.75">
      <c r="A2126" s="10">
        <v>2125</v>
      </c>
      <c r="B2126" s="3" t="s">
        <v>15</v>
      </c>
      <c r="C2126" s="2" t="s">
        <v>782</v>
      </c>
      <c r="D2126" s="2" t="s">
        <v>781</v>
      </c>
      <c r="E2126" s="2" t="s">
        <v>783</v>
      </c>
      <c r="F2126" s="4">
        <v>50</v>
      </c>
      <c r="G2126" s="10" t="str">
        <f t="shared" si="169"/>
        <v xml:space="preserve">2025/08 </v>
      </c>
      <c r="H2126" s="10">
        <f t="shared" si="168"/>
        <v>402</v>
      </c>
    </row>
    <row r="2127" spans="1:8" ht="15.75">
      <c r="A2127" s="10">
        <v>2126</v>
      </c>
      <c r="B2127" s="3" t="s">
        <v>15</v>
      </c>
      <c r="C2127" s="2" t="s">
        <v>787</v>
      </c>
      <c r="D2127" s="2" t="s">
        <v>786</v>
      </c>
      <c r="E2127" s="2" t="s">
        <v>788</v>
      </c>
      <c r="F2127" s="4">
        <v>3</v>
      </c>
      <c r="G2127" s="10" t="str">
        <f t="shared" si="169"/>
        <v xml:space="preserve">2024/01 </v>
      </c>
      <c r="H2127" s="10">
        <f t="shared" si="168"/>
        <v>154</v>
      </c>
    </row>
    <row r="2128" spans="1:8" ht="15.75">
      <c r="A2128" s="10">
        <v>2127</v>
      </c>
      <c r="B2128" s="3" t="s">
        <v>15</v>
      </c>
      <c r="C2128" s="2" t="s">
        <v>790</v>
      </c>
      <c r="D2128" s="2" t="s">
        <v>789</v>
      </c>
      <c r="E2128" s="2" t="s">
        <v>791</v>
      </c>
      <c r="F2128" s="4">
        <v>560</v>
      </c>
      <c r="G2128" s="10" t="str">
        <f t="shared" si="169"/>
        <v xml:space="preserve">2024/08 </v>
      </c>
      <c r="H2128" s="10">
        <f t="shared" si="168"/>
        <v>560</v>
      </c>
    </row>
    <row r="2129" spans="1:8" ht="15.75">
      <c r="A2129" s="10">
        <v>2128</v>
      </c>
      <c r="B2129" s="3" t="s">
        <v>15</v>
      </c>
      <c r="C2129" s="2" t="s">
        <v>800</v>
      </c>
      <c r="D2129" s="2" t="s">
        <v>799</v>
      </c>
      <c r="E2129" s="2" t="s">
        <v>801</v>
      </c>
      <c r="F2129" s="4">
        <v>30</v>
      </c>
      <c r="G2129" s="10" t="str">
        <f t="shared" si="169"/>
        <v xml:space="preserve">2024/05 </v>
      </c>
      <c r="H2129" s="10">
        <f t="shared" si="168"/>
        <v>401</v>
      </c>
    </row>
    <row r="2130" spans="1:8" ht="15.75">
      <c r="A2130" s="10">
        <v>2129</v>
      </c>
      <c r="B2130" s="3" t="s">
        <v>15</v>
      </c>
      <c r="C2130" s="2" t="s">
        <v>803</v>
      </c>
      <c r="D2130" s="2" t="s">
        <v>802</v>
      </c>
      <c r="E2130" s="2" t="s">
        <v>804</v>
      </c>
      <c r="F2130" s="4">
        <v>60</v>
      </c>
      <c r="G2130" s="10" t="str">
        <f t="shared" si="169"/>
        <v xml:space="preserve">2024/04 </v>
      </c>
      <c r="H2130" s="10">
        <f t="shared" si="168"/>
        <v>370</v>
      </c>
    </row>
    <row r="2131" spans="1:8" ht="15.75">
      <c r="A2131" s="10">
        <v>2130</v>
      </c>
      <c r="B2131" s="3" t="s">
        <v>15</v>
      </c>
      <c r="C2131" s="2" t="s">
        <v>814</v>
      </c>
      <c r="D2131" s="2" t="s">
        <v>813</v>
      </c>
      <c r="E2131" s="2" t="s">
        <v>815</v>
      </c>
      <c r="F2131" s="4">
        <v>100</v>
      </c>
      <c r="G2131" s="10" t="str">
        <f t="shared" si="169"/>
        <v xml:space="preserve">2024/12 </v>
      </c>
      <c r="H2131" s="10">
        <f t="shared" si="168"/>
        <v>3000</v>
      </c>
    </row>
    <row r="2132" spans="1:8" ht="15.75">
      <c r="A2132" s="10">
        <v>2131</v>
      </c>
      <c r="B2132" s="3" t="s">
        <v>15</v>
      </c>
      <c r="C2132" s="2" t="s">
        <v>820</v>
      </c>
      <c r="D2132" s="2" t="s">
        <v>819</v>
      </c>
      <c r="E2132" s="2" t="s">
        <v>821</v>
      </c>
      <c r="F2132" s="4">
        <v>5</v>
      </c>
      <c r="G2132" s="10" t="str">
        <f t="shared" si="169"/>
        <v xml:space="preserve">2024/10 </v>
      </c>
      <c r="H2132" s="10">
        <f t="shared" si="168"/>
        <v>510</v>
      </c>
    </row>
    <row r="2133" spans="1:8" ht="15.75">
      <c r="A2133" s="10">
        <v>2132</v>
      </c>
      <c r="B2133" s="3" t="s">
        <v>15</v>
      </c>
      <c r="C2133" s="2" t="s">
        <v>823</v>
      </c>
      <c r="D2133" s="2" t="s">
        <v>822</v>
      </c>
      <c r="E2133" s="2" t="s">
        <v>824</v>
      </c>
      <c r="F2133" s="4">
        <v>1520</v>
      </c>
      <c r="G2133" s="10" t="str">
        <f t="shared" si="169"/>
        <v xml:space="preserve">2025/12 </v>
      </c>
      <c r="H2133" s="10">
        <f t="shared" si="168"/>
        <v>32271</v>
      </c>
    </row>
    <row r="2134" spans="1:8" ht="15.75">
      <c r="A2134" s="10">
        <v>2133</v>
      </c>
      <c r="B2134" s="3" t="s">
        <v>15</v>
      </c>
      <c r="C2134" s="2" t="s">
        <v>826</v>
      </c>
      <c r="D2134" s="2" t="s">
        <v>825</v>
      </c>
      <c r="E2134" s="2" t="s">
        <v>827</v>
      </c>
      <c r="F2134" s="4">
        <v>30</v>
      </c>
      <c r="G2134" s="10" t="str">
        <f t="shared" si="169"/>
        <v xml:space="preserve">2024/01 </v>
      </c>
      <c r="H2134" s="10">
        <f t="shared" si="168"/>
        <v>200</v>
      </c>
    </row>
    <row r="2135" spans="1:8" ht="15.75">
      <c r="A2135" s="10">
        <v>2134</v>
      </c>
      <c r="B2135" s="3" t="s">
        <v>15</v>
      </c>
      <c r="C2135" s="2" t="s">
        <v>829</v>
      </c>
      <c r="D2135" s="2" t="s">
        <v>828</v>
      </c>
      <c r="E2135" s="2" t="s">
        <v>830</v>
      </c>
      <c r="F2135" s="4">
        <v>2</v>
      </c>
      <c r="G2135" s="10" t="str">
        <f t="shared" si="169"/>
        <v xml:space="preserve">2024/01 </v>
      </c>
      <c r="H2135" s="10">
        <f t="shared" si="168"/>
        <v>100</v>
      </c>
    </row>
    <row r="2136" spans="1:8" ht="15.75">
      <c r="A2136" s="10">
        <v>2135</v>
      </c>
      <c r="B2136" s="3" t="s">
        <v>15</v>
      </c>
      <c r="C2136" s="2" t="s">
        <v>832</v>
      </c>
      <c r="D2136" s="2" t="s">
        <v>831</v>
      </c>
      <c r="E2136" s="2" t="s">
        <v>833</v>
      </c>
      <c r="F2136" s="4">
        <v>5</v>
      </c>
      <c r="G2136" s="10" t="str">
        <f t="shared" si="169"/>
        <v xml:space="preserve">2024/01 </v>
      </c>
      <c r="H2136" s="10">
        <f t="shared" si="168"/>
        <v>10</v>
      </c>
    </row>
    <row r="2137" spans="1:8" ht="15.75">
      <c r="A2137" s="10">
        <v>2136</v>
      </c>
      <c r="B2137" s="3" t="s">
        <v>15</v>
      </c>
      <c r="C2137" s="2" t="s">
        <v>847</v>
      </c>
      <c r="D2137" s="2" t="s">
        <v>846</v>
      </c>
      <c r="E2137" s="2"/>
      <c r="F2137" s="4">
        <v>40</v>
      </c>
      <c r="G2137" s="10" t="str">
        <f t="shared" si="169"/>
        <v xml:space="preserve">2024/01 </v>
      </c>
      <c r="H2137" s="10">
        <f t="shared" si="168"/>
        <v>100</v>
      </c>
    </row>
    <row r="2138" spans="1:8" ht="15.75">
      <c r="A2138" s="10">
        <v>2137</v>
      </c>
      <c r="B2138" s="3" t="s">
        <v>15</v>
      </c>
      <c r="C2138" s="2" t="s">
        <v>855</v>
      </c>
      <c r="D2138" s="2" t="s">
        <v>854</v>
      </c>
      <c r="E2138" s="2" t="s">
        <v>856</v>
      </c>
      <c r="F2138" s="4">
        <v>6</v>
      </c>
      <c r="G2138" s="10" t="str">
        <f t="shared" si="169"/>
        <v xml:space="preserve">2025/12 </v>
      </c>
      <c r="H2138" s="10">
        <f t="shared" si="168"/>
        <v>868</v>
      </c>
    </row>
    <row r="2139" spans="1:8" ht="15.75">
      <c r="A2139" s="10">
        <v>2138</v>
      </c>
      <c r="B2139" s="3" t="s">
        <v>15</v>
      </c>
      <c r="C2139" s="2" t="s">
        <v>858</v>
      </c>
      <c r="D2139" s="2" t="s">
        <v>857</v>
      </c>
      <c r="E2139" s="2" t="s">
        <v>859</v>
      </c>
      <c r="F2139" s="4">
        <v>20</v>
      </c>
      <c r="G2139" s="10" t="str">
        <f t="shared" si="169"/>
        <v xml:space="preserve">2024/10 </v>
      </c>
      <c r="H2139" s="10">
        <f t="shared" si="168"/>
        <v>527</v>
      </c>
    </row>
    <row r="2140" spans="1:8" ht="15.75">
      <c r="A2140" s="10">
        <v>2139</v>
      </c>
      <c r="B2140" s="3" t="s">
        <v>15</v>
      </c>
      <c r="C2140" s="2" t="s">
        <v>876</v>
      </c>
      <c r="D2140" s="2" t="s">
        <v>875</v>
      </c>
      <c r="E2140" s="2"/>
      <c r="F2140" s="4">
        <v>30</v>
      </c>
      <c r="G2140" s="10" t="str">
        <f t="shared" si="169"/>
        <v xml:space="preserve">2024/01 </v>
      </c>
      <c r="H2140" s="10">
        <f t="shared" si="168"/>
        <v>40</v>
      </c>
    </row>
    <row r="2141" spans="1:8" ht="15.75">
      <c r="A2141" s="10">
        <v>2140</v>
      </c>
      <c r="B2141" s="3" t="s">
        <v>15</v>
      </c>
      <c r="C2141" s="2" t="s">
        <v>886</v>
      </c>
      <c r="D2141" s="2" t="s">
        <v>885</v>
      </c>
      <c r="E2141" s="2" t="s">
        <v>887</v>
      </c>
      <c r="F2141" s="4">
        <v>20</v>
      </c>
      <c r="G2141" s="10" t="str">
        <f t="shared" si="169"/>
        <v xml:space="preserve">2024/01 </v>
      </c>
      <c r="H2141" s="10">
        <f t="shared" si="168"/>
        <v>20</v>
      </c>
    </row>
    <row r="2142" spans="1:8" ht="15.75">
      <c r="A2142" s="10">
        <v>2141</v>
      </c>
      <c r="B2142" s="3" t="s">
        <v>15</v>
      </c>
      <c r="C2142" s="2" t="s">
        <v>889</v>
      </c>
      <c r="D2142" s="2" t="s">
        <v>888</v>
      </c>
      <c r="E2142" s="2" t="s">
        <v>890</v>
      </c>
      <c r="F2142" s="4">
        <v>10</v>
      </c>
      <c r="G2142" s="10" t="str">
        <f t="shared" si="169"/>
        <v xml:space="preserve">2024/01 </v>
      </c>
      <c r="H2142" s="10">
        <f t="shared" si="168"/>
        <v>90</v>
      </c>
    </row>
    <row r="2143" spans="1:8" ht="15.75">
      <c r="A2143" s="10">
        <v>2142</v>
      </c>
      <c r="B2143" s="3" t="s">
        <v>15</v>
      </c>
      <c r="C2143" s="2" t="s">
        <v>899</v>
      </c>
      <c r="D2143" s="2" t="s">
        <v>898</v>
      </c>
      <c r="E2143" s="2" t="s">
        <v>900</v>
      </c>
      <c r="F2143" s="4">
        <v>10</v>
      </c>
      <c r="G2143" s="10" t="str">
        <f t="shared" si="169"/>
        <v xml:space="preserve">2024/01 </v>
      </c>
      <c r="H2143" s="10">
        <f t="shared" si="168"/>
        <v>10</v>
      </c>
    </row>
    <row r="2144" spans="1:8" ht="15.75">
      <c r="A2144" s="10">
        <v>2143</v>
      </c>
      <c r="B2144" s="3" t="s">
        <v>15</v>
      </c>
      <c r="C2144" s="2" t="s">
        <v>902</v>
      </c>
      <c r="D2144" s="2" t="s">
        <v>901</v>
      </c>
      <c r="E2144" s="2" t="s">
        <v>890</v>
      </c>
      <c r="F2144" s="4">
        <v>5</v>
      </c>
      <c r="G2144" s="10" t="str">
        <f t="shared" si="169"/>
        <v xml:space="preserve">2024/01 </v>
      </c>
      <c r="H2144" s="10">
        <f t="shared" si="168"/>
        <v>160</v>
      </c>
    </row>
    <row r="2145" spans="1:8" ht="15.75">
      <c r="A2145" s="10">
        <v>2144</v>
      </c>
      <c r="B2145" s="3" t="s">
        <v>15</v>
      </c>
      <c r="C2145" s="2" t="s">
        <v>921</v>
      </c>
      <c r="D2145" s="2" t="s">
        <v>920</v>
      </c>
      <c r="E2145" s="2" t="s">
        <v>884</v>
      </c>
      <c r="F2145" s="4">
        <v>50</v>
      </c>
      <c r="G2145" s="10" t="str">
        <f t="shared" si="169"/>
        <v xml:space="preserve">2024/01 </v>
      </c>
      <c r="H2145" s="10">
        <f t="shared" si="168"/>
        <v>50</v>
      </c>
    </row>
    <row r="2146" spans="1:8" ht="15.75">
      <c r="A2146" s="10">
        <v>2145</v>
      </c>
      <c r="B2146" s="3" t="s">
        <v>15</v>
      </c>
      <c r="C2146" s="2" t="s">
        <v>923</v>
      </c>
      <c r="D2146" s="2" t="s">
        <v>922</v>
      </c>
      <c r="E2146" s="2" t="s">
        <v>914</v>
      </c>
      <c r="F2146" s="4">
        <v>30</v>
      </c>
      <c r="G2146" s="10" t="str">
        <f t="shared" si="169"/>
        <v xml:space="preserve">2024/01 </v>
      </c>
      <c r="H2146" s="10">
        <f t="shared" si="168"/>
        <v>30</v>
      </c>
    </row>
    <row r="2147" spans="1:8" ht="15.75">
      <c r="A2147" s="10">
        <v>2146</v>
      </c>
      <c r="B2147" s="3" t="s">
        <v>15</v>
      </c>
      <c r="C2147" s="2" t="s">
        <v>925</v>
      </c>
      <c r="D2147" s="2" t="s">
        <v>924</v>
      </c>
      <c r="E2147" s="2" t="s">
        <v>890</v>
      </c>
      <c r="F2147" s="4">
        <v>20</v>
      </c>
      <c r="G2147" s="10" t="str">
        <f t="shared" si="169"/>
        <v xml:space="preserve">2024/01 </v>
      </c>
      <c r="H2147" s="10">
        <f t="shared" si="168"/>
        <v>20</v>
      </c>
    </row>
    <row r="2148" spans="1:8" ht="15.75">
      <c r="A2148" s="10">
        <v>2147</v>
      </c>
      <c r="B2148" s="3" t="s">
        <v>15</v>
      </c>
      <c r="C2148" s="2" t="s">
        <v>974</v>
      </c>
      <c r="D2148" s="2" t="s">
        <v>773</v>
      </c>
      <c r="E2148" s="2" t="s">
        <v>975</v>
      </c>
      <c r="F2148" s="4">
        <v>6</v>
      </c>
      <c r="G2148" s="10" t="str">
        <f t="shared" si="169"/>
        <v xml:space="preserve">2024/01 </v>
      </c>
      <c r="H2148" s="10">
        <f t="shared" si="168"/>
        <v>250</v>
      </c>
    </row>
    <row r="2149" spans="1:8" ht="15.75">
      <c r="A2149" s="10">
        <v>2148</v>
      </c>
      <c r="B2149" s="3" t="s">
        <v>15</v>
      </c>
      <c r="C2149" s="2" t="s">
        <v>986</v>
      </c>
      <c r="D2149" s="2" t="s">
        <v>736</v>
      </c>
      <c r="E2149" s="2" t="s">
        <v>987</v>
      </c>
      <c r="F2149" s="4">
        <v>50</v>
      </c>
      <c r="G2149" s="10" t="str">
        <f t="shared" si="169"/>
        <v xml:space="preserve">2024/10 </v>
      </c>
      <c r="H2149" s="10">
        <f t="shared" si="168"/>
        <v>192</v>
      </c>
    </row>
    <row r="2150" spans="1:8" ht="15.75">
      <c r="A2150" s="10">
        <v>2149</v>
      </c>
      <c r="B2150" s="3" t="s">
        <v>15</v>
      </c>
      <c r="C2150" s="2" t="s">
        <v>1047</v>
      </c>
      <c r="D2150" s="2" t="s">
        <v>1046</v>
      </c>
      <c r="E2150" s="2" t="s">
        <v>1048</v>
      </c>
      <c r="F2150" s="4">
        <v>70</v>
      </c>
      <c r="G2150" s="10" t="str">
        <f t="shared" si="169"/>
        <v xml:space="preserve">2024/01 </v>
      </c>
      <c r="H2150" s="10">
        <f t="shared" si="168"/>
        <v>70</v>
      </c>
    </row>
    <row r="2151" spans="1:8" ht="15.75">
      <c r="A2151" s="10">
        <v>2150</v>
      </c>
      <c r="B2151" s="3" t="s">
        <v>15</v>
      </c>
      <c r="C2151" s="2" t="s">
        <v>1056</v>
      </c>
      <c r="D2151" s="2" t="s">
        <v>1055</v>
      </c>
      <c r="E2151" s="2" t="s">
        <v>1057</v>
      </c>
      <c r="F2151" s="4">
        <v>70</v>
      </c>
      <c r="G2151" s="10" t="str">
        <f t="shared" si="169"/>
        <v xml:space="preserve">2024/01 </v>
      </c>
      <c r="H2151" s="10">
        <f t="shared" si="168"/>
        <v>70</v>
      </c>
    </row>
    <row r="2152" spans="1:8" ht="15.75">
      <c r="A2152" s="10">
        <v>2151</v>
      </c>
      <c r="B2152" s="3" t="s">
        <v>15</v>
      </c>
      <c r="C2152" s="2" t="s">
        <v>1059</v>
      </c>
      <c r="D2152" s="2" t="s">
        <v>1058</v>
      </c>
      <c r="E2152" s="2" t="s">
        <v>1060</v>
      </c>
      <c r="F2152" s="4">
        <v>70</v>
      </c>
      <c r="G2152" s="10" t="str">
        <f t="shared" si="169"/>
        <v xml:space="preserve">2024/01 </v>
      </c>
      <c r="H2152" s="10">
        <f t="shared" si="168"/>
        <v>70</v>
      </c>
    </row>
    <row r="2153" spans="1:8" ht="15.75">
      <c r="A2153" s="10">
        <v>2152</v>
      </c>
      <c r="B2153" s="3" t="s">
        <v>15</v>
      </c>
      <c r="C2153" s="2" t="s">
        <v>1075</v>
      </c>
      <c r="D2153" s="2" t="s">
        <v>822</v>
      </c>
      <c r="E2153" s="2" t="s">
        <v>1076</v>
      </c>
      <c r="F2153" s="4">
        <v>1800</v>
      </c>
      <c r="G2153" s="10" t="str">
        <f t="shared" si="169"/>
        <v xml:space="preserve">2025/12 </v>
      </c>
      <c r="H2153" s="10">
        <f t="shared" si="168"/>
        <v>7100</v>
      </c>
    </row>
    <row r="2154" spans="1:8" ht="15.75">
      <c r="A2154" s="10">
        <v>2153</v>
      </c>
      <c r="B2154" s="3" t="s">
        <v>15</v>
      </c>
      <c r="C2154" s="2" t="s">
        <v>1103</v>
      </c>
      <c r="D2154" s="2" t="s">
        <v>1102</v>
      </c>
      <c r="E2154" s="2"/>
      <c r="F2154" s="4">
        <v>3</v>
      </c>
      <c r="G2154" s="10" t="str">
        <f t="shared" si="169"/>
        <v xml:space="preserve">2024/01 </v>
      </c>
      <c r="H2154" s="10">
        <f t="shared" si="168"/>
        <v>3</v>
      </c>
    </row>
    <row r="2155" spans="1:8" ht="15.75">
      <c r="A2155" s="10">
        <v>2154</v>
      </c>
      <c r="B2155" s="3" t="s">
        <v>15</v>
      </c>
      <c r="C2155" s="2" t="s">
        <v>1124</v>
      </c>
      <c r="D2155" s="2" t="s">
        <v>524</v>
      </c>
      <c r="E2155" s="2" t="s">
        <v>1117</v>
      </c>
      <c r="F2155" s="4">
        <v>40</v>
      </c>
      <c r="G2155" s="10" t="str">
        <f t="shared" si="169"/>
        <v xml:space="preserve">2024/01 </v>
      </c>
      <c r="H2155" s="10">
        <f t="shared" si="168"/>
        <v>40</v>
      </c>
    </row>
    <row r="2156" spans="1:8" ht="15.75">
      <c r="A2156" s="10">
        <v>2155</v>
      </c>
      <c r="B2156" s="3" t="s">
        <v>15</v>
      </c>
      <c r="C2156" s="2" t="s">
        <v>1127</v>
      </c>
      <c r="D2156" s="2" t="s">
        <v>355</v>
      </c>
      <c r="E2156" s="2" t="s">
        <v>1117</v>
      </c>
      <c r="F2156" s="4">
        <v>10</v>
      </c>
      <c r="G2156" s="10" t="str">
        <f t="shared" si="169"/>
        <v xml:space="preserve">2024/01 </v>
      </c>
      <c r="H2156" s="10">
        <f t="shared" si="168"/>
        <v>15</v>
      </c>
    </row>
    <row r="2157" spans="1:8" ht="15.75">
      <c r="A2157" s="10">
        <v>2156</v>
      </c>
      <c r="B2157" s="3" t="s">
        <v>15</v>
      </c>
      <c r="C2157" s="2" t="s">
        <v>1134</v>
      </c>
      <c r="D2157" s="2" t="s">
        <v>621</v>
      </c>
      <c r="E2157" s="2" t="s">
        <v>1135</v>
      </c>
      <c r="F2157" s="4">
        <v>6</v>
      </c>
      <c r="G2157" s="10" t="str">
        <f t="shared" si="169"/>
        <v xml:space="preserve">2024/01 </v>
      </c>
      <c r="H2157" s="10">
        <f t="shared" si="168"/>
        <v>6</v>
      </c>
    </row>
    <row r="2158" spans="1:8" ht="15.75">
      <c r="A2158" s="10">
        <v>2157</v>
      </c>
      <c r="B2158" s="3" t="s">
        <v>15</v>
      </c>
      <c r="C2158" s="2" t="s">
        <v>1138</v>
      </c>
      <c r="D2158" s="2" t="s">
        <v>676</v>
      </c>
      <c r="E2158" s="2" t="s">
        <v>1139</v>
      </c>
      <c r="F2158" s="4">
        <v>50</v>
      </c>
      <c r="G2158" s="10" t="str">
        <f t="shared" si="169"/>
        <v xml:space="preserve">2024/01 </v>
      </c>
      <c r="H2158" s="10">
        <f t="shared" si="168"/>
        <v>50</v>
      </c>
    </row>
    <row r="2159" spans="1:8" ht="15.75">
      <c r="A2159" s="10">
        <v>2158</v>
      </c>
      <c r="B2159" s="3" t="s">
        <v>15</v>
      </c>
      <c r="C2159" s="2" t="s">
        <v>1146</v>
      </c>
      <c r="D2159" s="2" t="s">
        <v>702</v>
      </c>
      <c r="E2159" s="2" t="s">
        <v>1147</v>
      </c>
      <c r="F2159" s="4">
        <v>6</v>
      </c>
      <c r="G2159" s="10" t="str">
        <f t="shared" si="169"/>
        <v xml:space="preserve">2024/01 </v>
      </c>
      <c r="H2159" s="10">
        <f t="shared" si="168"/>
        <v>6</v>
      </c>
    </row>
    <row r="2160" spans="1:8" ht="15.75">
      <c r="A2160" s="10">
        <v>2159</v>
      </c>
      <c r="B2160" s="3" t="s">
        <v>15</v>
      </c>
      <c r="C2160" s="2" t="s">
        <v>1155</v>
      </c>
      <c r="D2160" s="2" t="s">
        <v>647</v>
      </c>
      <c r="E2160" s="2" t="s">
        <v>1156</v>
      </c>
      <c r="F2160" s="4">
        <v>6</v>
      </c>
      <c r="G2160" s="10" t="str">
        <f t="shared" si="169"/>
        <v xml:space="preserve">2024/01 </v>
      </c>
      <c r="H2160" s="10">
        <f t="shared" si="168"/>
        <v>6</v>
      </c>
    </row>
    <row r="2161" spans="1:8" ht="15.75">
      <c r="A2161" s="10">
        <v>2160</v>
      </c>
      <c r="B2161" s="3" t="s">
        <v>15</v>
      </c>
      <c r="C2161" s="2" t="s">
        <v>1253</v>
      </c>
      <c r="D2161" s="2" t="s">
        <v>1252</v>
      </c>
      <c r="E2161" s="2"/>
      <c r="F2161" s="4">
        <v>50</v>
      </c>
      <c r="G2161" s="10" t="str">
        <f t="shared" si="169"/>
        <v xml:space="preserve">2024/01 </v>
      </c>
      <c r="H2161" s="10">
        <f t="shared" si="168"/>
        <v>50</v>
      </c>
    </row>
    <row r="2162" spans="1:8" ht="15.75">
      <c r="A2162" s="10">
        <v>2161</v>
      </c>
      <c r="B2162" s="3" t="s">
        <v>15</v>
      </c>
      <c r="C2162" s="2" t="s">
        <v>1277</v>
      </c>
      <c r="D2162" s="2" t="s">
        <v>1276</v>
      </c>
      <c r="E2162" s="2" t="s">
        <v>75</v>
      </c>
      <c r="F2162" s="4">
        <v>6</v>
      </c>
      <c r="G2162" s="10" t="str">
        <f t="shared" si="169"/>
        <v xml:space="preserve">2024/01 </v>
      </c>
      <c r="H2162" s="10">
        <f t="shared" si="168"/>
        <v>6</v>
      </c>
    </row>
    <row r="2163" spans="1:8" ht="15.75">
      <c r="A2163" s="10">
        <v>2162</v>
      </c>
      <c r="B2163" s="3" t="s">
        <v>15</v>
      </c>
      <c r="C2163" s="2" t="s">
        <v>1278</v>
      </c>
      <c r="D2163" s="2" t="s">
        <v>1272</v>
      </c>
      <c r="E2163" s="2" t="s">
        <v>75</v>
      </c>
      <c r="F2163" s="4">
        <v>4</v>
      </c>
      <c r="G2163" s="10" t="str">
        <f t="shared" si="169"/>
        <v xml:space="preserve">2024/01 </v>
      </c>
      <c r="H2163" s="10">
        <f t="shared" si="168"/>
        <v>4</v>
      </c>
    </row>
    <row r="2164" spans="1:8" ht="15.75">
      <c r="A2164" s="10">
        <v>2163</v>
      </c>
      <c r="B2164" s="3" t="s">
        <v>15</v>
      </c>
      <c r="C2164" s="2" t="s">
        <v>1346</v>
      </c>
      <c r="D2164" s="2" t="s">
        <v>1345</v>
      </c>
      <c r="E2164" s="2" t="s">
        <v>1342</v>
      </c>
      <c r="F2164" s="4">
        <v>506</v>
      </c>
      <c r="G2164" s="10" t="str">
        <f t="shared" si="169"/>
        <v xml:space="preserve">2024/08 </v>
      </c>
      <c r="H2164" s="10">
        <f t="shared" si="168"/>
        <v>506</v>
      </c>
    </row>
    <row r="2165" spans="1:8" ht="15.75">
      <c r="A2165" s="10">
        <v>2164</v>
      </c>
      <c r="B2165" s="3" t="s">
        <v>15</v>
      </c>
      <c r="C2165" s="2" t="s">
        <v>1351</v>
      </c>
      <c r="D2165" s="2" t="s">
        <v>1350</v>
      </c>
      <c r="E2165" s="2" t="s">
        <v>1352</v>
      </c>
      <c r="F2165" s="4">
        <v>50</v>
      </c>
      <c r="G2165" s="10" t="str">
        <f t="shared" si="169"/>
        <v xml:space="preserve">2024/02 </v>
      </c>
      <c r="H2165" s="10">
        <f t="shared" si="168"/>
        <v>756</v>
      </c>
    </row>
    <row r="2166" spans="1:8" ht="15.75">
      <c r="A2166" s="10">
        <v>2165</v>
      </c>
      <c r="B2166" s="3" t="s">
        <v>15</v>
      </c>
      <c r="C2166" s="2" t="s">
        <v>1354</v>
      </c>
      <c r="D2166" s="2" t="s">
        <v>1353</v>
      </c>
      <c r="E2166" s="2" t="s">
        <v>1342</v>
      </c>
      <c r="F2166" s="4">
        <v>50</v>
      </c>
      <c r="G2166" s="10" t="str">
        <f t="shared" si="169"/>
        <v xml:space="preserve">2024/04 </v>
      </c>
      <c r="H2166" s="10">
        <f t="shared" si="168"/>
        <v>255</v>
      </c>
    </row>
    <row r="2167" spans="1:8" ht="15.75">
      <c r="A2167" s="10">
        <v>2166</v>
      </c>
      <c r="B2167" s="3" t="s">
        <v>15</v>
      </c>
      <c r="C2167" s="2" t="s">
        <v>1356</v>
      </c>
      <c r="D2167" s="2" t="s">
        <v>1355</v>
      </c>
      <c r="E2167" s="2" t="s">
        <v>1352</v>
      </c>
      <c r="F2167" s="4">
        <v>90</v>
      </c>
      <c r="G2167" s="10" t="str">
        <f t="shared" si="169"/>
        <v xml:space="preserve">2024/02 </v>
      </c>
      <c r="H2167" s="10">
        <f t="shared" si="168"/>
        <v>800</v>
      </c>
    </row>
    <row r="2168" spans="1:8" ht="15.75">
      <c r="A2168" s="10">
        <v>2167</v>
      </c>
      <c r="B2168" s="3" t="s">
        <v>15</v>
      </c>
      <c r="C2168" s="2" t="s">
        <v>1363</v>
      </c>
      <c r="D2168" s="2" t="s">
        <v>1362</v>
      </c>
      <c r="E2168" s="2" t="s">
        <v>1342</v>
      </c>
      <c r="F2168" s="4">
        <v>1253</v>
      </c>
      <c r="G2168" s="10" t="str">
        <f t="shared" si="169"/>
        <v xml:space="preserve">2024/08 </v>
      </c>
      <c r="H2168" s="10">
        <f t="shared" si="168"/>
        <v>1253</v>
      </c>
    </row>
    <row r="2169" spans="1:8" ht="15.75">
      <c r="A2169" s="10">
        <v>2168</v>
      </c>
      <c r="B2169" s="3" t="s">
        <v>15</v>
      </c>
      <c r="C2169" s="2" t="s">
        <v>1365</v>
      </c>
      <c r="D2169" s="2" t="s">
        <v>1364</v>
      </c>
      <c r="E2169" s="2" t="s">
        <v>1352</v>
      </c>
      <c r="F2169" s="4">
        <v>330</v>
      </c>
      <c r="G2169" s="10" t="str">
        <f t="shared" si="169"/>
        <v xml:space="preserve">2026/01 </v>
      </c>
      <c r="H2169" s="10">
        <f t="shared" si="168"/>
        <v>11550</v>
      </c>
    </row>
    <row r="2170" spans="1:8" ht="15.75">
      <c r="A2170" s="10">
        <v>2169</v>
      </c>
      <c r="B2170" s="3" t="s">
        <v>15</v>
      </c>
      <c r="C2170" s="2" t="s">
        <v>1370</v>
      </c>
      <c r="D2170" s="2" t="s">
        <v>1369</v>
      </c>
      <c r="E2170" s="2" t="s">
        <v>1352</v>
      </c>
      <c r="F2170" s="4">
        <v>125</v>
      </c>
      <c r="G2170" s="10" t="str">
        <f t="shared" si="169"/>
        <v xml:space="preserve">2024/03 </v>
      </c>
      <c r="H2170" s="10">
        <f t="shared" si="168"/>
        <v>702</v>
      </c>
    </row>
    <row r="2171" spans="1:8" ht="15.75">
      <c r="A2171" s="10">
        <v>2170</v>
      </c>
      <c r="B2171" s="3" t="s">
        <v>15</v>
      </c>
      <c r="C2171" s="2" t="s">
        <v>1400</v>
      </c>
      <c r="D2171" s="2" t="s">
        <v>1399</v>
      </c>
      <c r="E2171" s="2" t="s">
        <v>1368</v>
      </c>
      <c r="F2171" s="4">
        <v>101</v>
      </c>
      <c r="G2171" s="10" t="str">
        <f t="shared" si="169"/>
        <v xml:space="preserve">2024/03 </v>
      </c>
      <c r="H2171" s="10">
        <f t="shared" si="168"/>
        <v>101</v>
      </c>
    </row>
    <row r="2172" spans="1:8" ht="15.75">
      <c r="A2172" s="10">
        <v>2171</v>
      </c>
      <c r="B2172" s="3" t="s">
        <v>15</v>
      </c>
      <c r="C2172" s="2" t="s">
        <v>1419</v>
      </c>
      <c r="D2172" s="2" t="s">
        <v>1417</v>
      </c>
      <c r="E2172" s="2" t="s">
        <v>73</v>
      </c>
      <c r="F2172" s="4">
        <v>10</v>
      </c>
      <c r="G2172" s="10" t="str">
        <f t="shared" si="169"/>
        <v xml:space="preserve">2026/01 </v>
      </c>
      <c r="H2172" s="10">
        <f t="shared" si="168"/>
        <v>114</v>
      </c>
    </row>
    <row r="2173" spans="1:8" ht="15.75">
      <c r="A2173" s="10">
        <v>2172</v>
      </c>
      <c r="B2173" s="3" t="s">
        <v>15</v>
      </c>
      <c r="C2173" s="2" t="s">
        <v>1421</v>
      </c>
      <c r="D2173" s="2" t="s">
        <v>1417</v>
      </c>
      <c r="E2173" s="2" t="s">
        <v>184</v>
      </c>
      <c r="F2173" s="4">
        <v>7</v>
      </c>
      <c r="G2173" s="10" t="str">
        <f t="shared" si="169"/>
        <v xml:space="preserve">2024/03 </v>
      </c>
      <c r="H2173" s="10">
        <f t="shared" si="168"/>
        <v>42</v>
      </c>
    </row>
    <row r="2174" spans="1:8" ht="15.75">
      <c r="A2174" s="10">
        <v>2173</v>
      </c>
      <c r="B2174" s="3" t="s">
        <v>15</v>
      </c>
      <c r="C2174" s="2" t="s">
        <v>1422</v>
      </c>
      <c r="D2174" s="2" t="s">
        <v>1417</v>
      </c>
      <c r="E2174" s="2" t="s">
        <v>56</v>
      </c>
      <c r="F2174" s="4">
        <v>100</v>
      </c>
      <c r="G2174" s="10" t="str">
        <f t="shared" si="169"/>
        <v xml:space="preserve">2024/01 </v>
      </c>
      <c r="H2174" s="10">
        <f t="shared" si="168"/>
        <v>100</v>
      </c>
    </row>
    <row r="2175" spans="1:8" ht="15.75">
      <c r="A2175" s="10">
        <v>2174</v>
      </c>
      <c r="B2175" s="3" t="s">
        <v>15</v>
      </c>
      <c r="C2175" s="2" t="s">
        <v>1428</v>
      </c>
      <c r="D2175" s="2" t="s">
        <v>1426</v>
      </c>
      <c r="E2175" s="2" t="s">
        <v>73</v>
      </c>
      <c r="F2175" s="4">
        <v>1</v>
      </c>
      <c r="G2175" s="10" t="str">
        <f t="shared" si="169"/>
        <v xml:space="preserve">2024/01 </v>
      </c>
      <c r="H2175" s="10">
        <f t="shared" si="168"/>
        <v>25</v>
      </c>
    </row>
    <row r="2176" spans="1:8" ht="15.75">
      <c r="A2176" s="10">
        <v>2175</v>
      </c>
      <c r="B2176" s="3" t="s">
        <v>15</v>
      </c>
      <c r="C2176" s="2" t="s">
        <v>1439</v>
      </c>
      <c r="D2176" s="2" t="s">
        <v>1433</v>
      </c>
      <c r="E2176" s="2" t="s">
        <v>56</v>
      </c>
      <c r="F2176" s="4">
        <v>100</v>
      </c>
      <c r="G2176" s="10" t="str">
        <f t="shared" si="169"/>
        <v xml:space="preserve">2024/01 </v>
      </c>
      <c r="H2176" s="10">
        <f t="shared" si="168"/>
        <v>300</v>
      </c>
    </row>
    <row r="2177" spans="1:8" ht="15.75">
      <c r="A2177" s="10">
        <v>2176</v>
      </c>
      <c r="B2177" s="3" t="s">
        <v>15</v>
      </c>
      <c r="C2177" s="2" t="s">
        <v>1444</v>
      </c>
      <c r="D2177" s="2" t="s">
        <v>1443</v>
      </c>
      <c r="E2177" s="2" t="s">
        <v>78</v>
      </c>
      <c r="F2177" s="4">
        <v>3</v>
      </c>
      <c r="G2177" s="10" t="str">
        <f t="shared" si="169"/>
        <v xml:space="preserve">2024/01 </v>
      </c>
      <c r="H2177" s="10">
        <f t="shared" si="168"/>
        <v>3</v>
      </c>
    </row>
    <row r="2178" spans="1:8" ht="15.75">
      <c r="A2178" s="10">
        <v>2177</v>
      </c>
      <c r="B2178" s="3" t="s">
        <v>15</v>
      </c>
      <c r="C2178" s="2" t="s">
        <v>1450</v>
      </c>
      <c r="D2178" s="2" t="s">
        <v>822</v>
      </c>
      <c r="E2178" s="2" t="s">
        <v>1451</v>
      </c>
      <c r="F2178" s="4">
        <v>200</v>
      </c>
      <c r="G2178" s="10" t="str">
        <f t="shared" si="169"/>
        <v xml:space="preserve">2024/01 </v>
      </c>
      <c r="H2178" s="10">
        <f t="shared" ref="H2178:H2241" si="170">_xlfn.MAXIFS(F:F,C:C,C2178,G:G,G2178)</f>
        <v>300</v>
      </c>
    </row>
    <row r="2179" spans="1:8" ht="15.75">
      <c r="A2179" s="10">
        <v>2178</v>
      </c>
      <c r="B2179" s="3" t="s">
        <v>15</v>
      </c>
      <c r="C2179" s="2" t="s">
        <v>1626</v>
      </c>
      <c r="D2179" s="2" t="s">
        <v>1625</v>
      </c>
      <c r="E2179" s="2" t="s">
        <v>1627</v>
      </c>
      <c r="F2179" s="4">
        <v>8</v>
      </c>
      <c r="G2179" s="10" t="str">
        <f t="shared" ref="G2179:G2242" si="171">INDEX($B$2:$B$9999,MATCH(_xlfn.MAXIFS($F$2:$F$9999,$C$2:$C$9999,C2179),$F$1:$F$9999,0))</f>
        <v xml:space="preserve">2024/01 </v>
      </c>
      <c r="H2179" s="10">
        <f t="shared" si="170"/>
        <v>10</v>
      </c>
    </row>
    <row r="2180" spans="1:8" ht="15.75">
      <c r="A2180" s="10">
        <v>2179</v>
      </c>
      <c r="B2180" s="3" t="s">
        <v>15</v>
      </c>
      <c r="C2180" s="2" t="s">
        <v>1755</v>
      </c>
      <c r="D2180" s="2" t="s">
        <v>1754</v>
      </c>
      <c r="E2180" s="2" t="s">
        <v>1756</v>
      </c>
      <c r="F2180" s="4">
        <v>16</v>
      </c>
      <c r="G2180" s="10" t="str">
        <f t="shared" si="171"/>
        <v xml:space="preserve">2024/02 </v>
      </c>
      <c r="H2180" s="10">
        <f t="shared" si="170"/>
        <v>59</v>
      </c>
    </row>
    <row r="2181" spans="1:8" ht="15.75">
      <c r="A2181" s="10">
        <v>2180</v>
      </c>
      <c r="B2181" s="3" t="s">
        <v>15</v>
      </c>
      <c r="C2181" s="2" t="s">
        <v>2333</v>
      </c>
      <c r="D2181" s="2" t="s">
        <v>252</v>
      </c>
      <c r="E2181" s="2" t="s">
        <v>2334</v>
      </c>
      <c r="F2181" s="4">
        <v>1</v>
      </c>
      <c r="G2181" s="10" t="str">
        <f t="shared" si="171"/>
        <v xml:space="preserve">2024/01 </v>
      </c>
      <c r="H2181" s="10">
        <f t="shared" si="170"/>
        <v>10</v>
      </c>
    </row>
    <row r="2182" spans="1:8" ht="15.75">
      <c r="A2182" s="10">
        <v>2181</v>
      </c>
      <c r="B2182" s="3" t="s">
        <v>15</v>
      </c>
      <c r="C2182" s="2" t="s">
        <v>2339</v>
      </c>
      <c r="D2182" s="2" t="s">
        <v>299</v>
      </c>
      <c r="E2182" s="2" t="s">
        <v>2340</v>
      </c>
      <c r="F2182" s="4">
        <v>1</v>
      </c>
      <c r="G2182" s="10" t="str">
        <f t="shared" si="171"/>
        <v xml:space="preserve">2024/01 </v>
      </c>
      <c r="H2182" s="10">
        <f t="shared" si="170"/>
        <v>50</v>
      </c>
    </row>
    <row r="2183" spans="1:8" ht="15.75">
      <c r="A2183" s="10">
        <v>2182</v>
      </c>
      <c r="B2183" s="3" t="s">
        <v>15</v>
      </c>
      <c r="C2183" s="2" t="s">
        <v>2343</v>
      </c>
      <c r="D2183" s="2" t="s">
        <v>299</v>
      </c>
      <c r="E2183" s="2" t="s">
        <v>2344</v>
      </c>
      <c r="F2183" s="4">
        <v>20</v>
      </c>
      <c r="G2183" s="10" t="str">
        <f t="shared" si="171"/>
        <v xml:space="preserve">2024/01 </v>
      </c>
      <c r="H2183" s="10">
        <f t="shared" si="170"/>
        <v>200</v>
      </c>
    </row>
    <row r="2184" spans="1:8" ht="15.75">
      <c r="A2184" s="10">
        <v>2183</v>
      </c>
      <c r="B2184" s="3" t="s">
        <v>15</v>
      </c>
      <c r="C2184" s="2" t="s">
        <v>2379</v>
      </c>
      <c r="D2184" s="2" t="s">
        <v>236</v>
      </c>
      <c r="E2184" s="2" t="s">
        <v>2380</v>
      </c>
      <c r="F2184" s="4">
        <v>23</v>
      </c>
      <c r="G2184" s="10" t="str">
        <f t="shared" si="171"/>
        <v xml:space="preserve">2024/01 </v>
      </c>
      <c r="H2184" s="10">
        <f t="shared" si="170"/>
        <v>36</v>
      </c>
    </row>
    <row r="2185" spans="1:8" ht="15.75">
      <c r="A2185" s="10">
        <v>2184</v>
      </c>
      <c r="B2185" s="3" t="s">
        <v>15</v>
      </c>
      <c r="C2185" s="2" t="s">
        <v>2397</v>
      </c>
      <c r="D2185" s="2" t="s">
        <v>236</v>
      </c>
      <c r="E2185" s="2" t="s">
        <v>2398</v>
      </c>
      <c r="F2185" s="4">
        <v>82</v>
      </c>
      <c r="G2185" s="10" t="str">
        <f t="shared" si="171"/>
        <v xml:space="preserve">2024/02 </v>
      </c>
      <c r="H2185" s="10">
        <f t="shared" si="170"/>
        <v>440</v>
      </c>
    </row>
    <row r="2186" spans="1:8" ht="15.75">
      <c r="A2186" s="10">
        <v>2185</v>
      </c>
      <c r="B2186" s="3" t="s">
        <v>15</v>
      </c>
      <c r="C2186" s="2" t="s">
        <v>2400</v>
      </c>
      <c r="D2186" s="2" t="s">
        <v>236</v>
      </c>
      <c r="E2186" s="2" t="s">
        <v>2401</v>
      </c>
      <c r="F2186" s="4">
        <v>154</v>
      </c>
      <c r="G2186" s="10" t="str">
        <f t="shared" si="171"/>
        <v xml:space="preserve">2024/10 </v>
      </c>
      <c r="H2186" s="10">
        <f t="shared" si="170"/>
        <v>199</v>
      </c>
    </row>
    <row r="2187" spans="1:8" ht="15.75">
      <c r="A2187" s="10">
        <v>2186</v>
      </c>
      <c r="B2187" s="3" t="s">
        <v>15</v>
      </c>
      <c r="C2187" s="2" t="s">
        <v>2402</v>
      </c>
      <c r="D2187" s="2" t="s">
        <v>236</v>
      </c>
      <c r="E2187" s="2" t="s">
        <v>2403</v>
      </c>
      <c r="F2187" s="4">
        <v>36</v>
      </c>
      <c r="G2187" s="10" t="str">
        <f t="shared" si="171"/>
        <v xml:space="preserve">2024/01 </v>
      </c>
      <c r="H2187" s="10">
        <f t="shared" si="170"/>
        <v>57</v>
      </c>
    </row>
    <row r="2188" spans="1:8" ht="15.75">
      <c r="A2188" s="10">
        <v>2187</v>
      </c>
      <c r="B2188" s="3" t="s">
        <v>15</v>
      </c>
      <c r="C2188" s="2" t="s">
        <v>2404</v>
      </c>
      <c r="D2188" s="2" t="s">
        <v>236</v>
      </c>
      <c r="E2188" s="2" t="s">
        <v>2405</v>
      </c>
      <c r="F2188" s="4">
        <v>22</v>
      </c>
      <c r="G2188" s="10" t="str">
        <f t="shared" si="171"/>
        <v xml:space="preserve">2024/01 </v>
      </c>
      <c r="H2188" s="10">
        <f t="shared" si="170"/>
        <v>89</v>
      </c>
    </row>
    <row r="2189" spans="1:8" ht="15.75">
      <c r="A2189" s="10">
        <v>2188</v>
      </c>
      <c r="B2189" s="3" t="s">
        <v>15</v>
      </c>
      <c r="C2189" s="2" t="s">
        <v>2406</v>
      </c>
      <c r="D2189" s="2" t="s">
        <v>236</v>
      </c>
      <c r="E2189" s="2" t="s">
        <v>2407</v>
      </c>
      <c r="F2189" s="4">
        <v>70</v>
      </c>
      <c r="G2189" s="10" t="str">
        <f t="shared" si="171"/>
        <v xml:space="preserve">2024/01 </v>
      </c>
      <c r="H2189" s="10">
        <f t="shared" si="170"/>
        <v>89</v>
      </c>
    </row>
    <row r="2190" spans="1:8" ht="15.75">
      <c r="A2190" s="10">
        <v>2189</v>
      </c>
      <c r="B2190" s="3" t="s">
        <v>15</v>
      </c>
      <c r="C2190" s="2" t="s">
        <v>2408</v>
      </c>
      <c r="D2190" s="2" t="s">
        <v>236</v>
      </c>
      <c r="E2190" s="2" t="s">
        <v>2409</v>
      </c>
      <c r="F2190" s="4">
        <v>20</v>
      </c>
      <c r="G2190" s="10" t="str">
        <f t="shared" si="171"/>
        <v xml:space="preserve">2024/05 </v>
      </c>
      <c r="H2190" s="10">
        <f t="shared" si="170"/>
        <v>72</v>
      </c>
    </row>
    <row r="2191" spans="1:8" ht="15.75">
      <c r="A2191" s="10">
        <v>2190</v>
      </c>
      <c r="B2191" s="3" t="s">
        <v>15</v>
      </c>
      <c r="C2191" s="2" t="s">
        <v>2422</v>
      </c>
      <c r="D2191" s="2" t="s">
        <v>2287</v>
      </c>
      <c r="E2191" s="2" t="s">
        <v>2423</v>
      </c>
      <c r="F2191" s="4">
        <v>30</v>
      </c>
      <c r="G2191" s="10" t="str">
        <f t="shared" si="171"/>
        <v xml:space="preserve">2024/01 </v>
      </c>
      <c r="H2191" s="10">
        <f t="shared" si="170"/>
        <v>30</v>
      </c>
    </row>
    <row r="2192" spans="1:8" ht="15.75">
      <c r="A2192" s="10">
        <v>2191</v>
      </c>
      <c r="B2192" s="3" t="s">
        <v>15</v>
      </c>
      <c r="C2192" s="2" t="s">
        <v>2424</v>
      </c>
      <c r="D2192" s="2" t="s">
        <v>2287</v>
      </c>
      <c r="E2192" s="2" t="s">
        <v>2425</v>
      </c>
      <c r="F2192" s="4">
        <v>20</v>
      </c>
      <c r="G2192" s="10" t="str">
        <f t="shared" si="171"/>
        <v xml:space="preserve">2024/01 </v>
      </c>
      <c r="H2192" s="10">
        <f t="shared" si="170"/>
        <v>20</v>
      </c>
    </row>
    <row r="2193" spans="1:8" ht="15.75">
      <c r="A2193" s="10">
        <v>2192</v>
      </c>
      <c r="B2193" s="3" t="s">
        <v>15</v>
      </c>
      <c r="C2193" s="2" t="s">
        <v>2436</v>
      </c>
      <c r="D2193" s="2" t="s">
        <v>267</v>
      </c>
      <c r="E2193" s="2" t="s">
        <v>2437</v>
      </c>
      <c r="F2193" s="4">
        <v>91</v>
      </c>
      <c r="G2193" s="10" t="str">
        <f t="shared" si="171"/>
        <v xml:space="preserve">2025/02 </v>
      </c>
      <c r="H2193" s="10">
        <f t="shared" si="170"/>
        <v>578</v>
      </c>
    </row>
    <row r="2194" spans="1:8" ht="15.75">
      <c r="A2194" s="10">
        <v>2193</v>
      </c>
      <c r="B2194" s="3" t="s">
        <v>15</v>
      </c>
      <c r="C2194" s="2" t="s">
        <v>2440</v>
      </c>
      <c r="D2194" s="2" t="s">
        <v>267</v>
      </c>
      <c r="E2194" s="2" t="s">
        <v>2441</v>
      </c>
      <c r="F2194" s="4">
        <v>70</v>
      </c>
      <c r="G2194" s="10" t="str">
        <f t="shared" si="171"/>
        <v xml:space="preserve">2025/02 </v>
      </c>
      <c r="H2194" s="10">
        <f t="shared" si="170"/>
        <v>205</v>
      </c>
    </row>
    <row r="2195" spans="1:8" ht="15.75">
      <c r="A2195" s="10">
        <v>2194</v>
      </c>
      <c r="B2195" s="3" t="s">
        <v>15</v>
      </c>
      <c r="C2195" s="2" t="s">
        <v>2442</v>
      </c>
      <c r="D2195" s="2" t="s">
        <v>267</v>
      </c>
      <c r="E2195" s="2" t="s">
        <v>2443</v>
      </c>
      <c r="F2195" s="4">
        <v>45</v>
      </c>
      <c r="G2195" s="10" t="str">
        <f t="shared" si="171"/>
        <v xml:space="preserve">2024/01 </v>
      </c>
      <c r="H2195" s="10">
        <f t="shared" si="170"/>
        <v>160</v>
      </c>
    </row>
    <row r="2196" spans="1:8" ht="15.75">
      <c r="A2196" s="10">
        <v>2195</v>
      </c>
      <c r="B2196" s="3" t="s">
        <v>15</v>
      </c>
      <c r="C2196" s="2" t="s">
        <v>2444</v>
      </c>
      <c r="D2196" s="2" t="s">
        <v>267</v>
      </c>
      <c r="E2196" s="2" t="s">
        <v>2445</v>
      </c>
      <c r="F2196" s="4">
        <v>20</v>
      </c>
      <c r="G2196" s="10" t="str">
        <f t="shared" si="171"/>
        <v xml:space="preserve">2024/02 </v>
      </c>
      <c r="H2196" s="10">
        <f t="shared" si="170"/>
        <v>81</v>
      </c>
    </row>
    <row r="2197" spans="1:8" ht="15.75">
      <c r="A2197" s="10">
        <v>2196</v>
      </c>
      <c r="B2197" s="3" t="s">
        <v>15</v>
      </c>
      <c r="C2197" s="2" t="s">
        <v>2450</v>
      </c>
      <c r="D2197" s="2" t="s">
        <v>267</v>
      </c>
      <c r="E2197" s="2" t="s">
        <v>2451</v>
      </c>
      <c r="F2197" s="4">
        <v>10</v>
      </c>
      <c r="G2197" s="10" t="str">
        <f t="shared" si="171"/>
        <v xml:space="preserve">2024/01 </v>
      </c>
      <c r="H2197" s="10">
        <f t="shared" si="170"/>
        <v>30</v>
      </c>
    </row>
    <row r="2198" spans="1:8" ht="15.75">
      <c r="A2198" s="10">
        <v>2197</v>
      </c>
      <c r="B2198" s="3" t="s">
        <v>15</v>
      </c>
      <c r="C2198" s="2" t="s">
        <v>2452</v>
      </c>
      <c r="D2198" s="2" t="s">
        <v>267</v>
      </c>
      <c r="E2198" s="2" t="s">
        <v>2328</v>
      </c>
      <c r="F2198" s="4">
        <v>10</v>
      </c>
      <c r="G2198" s="10" t="str">
        <f t="shared" si="171"/>
        <v xml:space="preserve">2024/01 </v>
      </c>
      <c r="H2198" s="10">
        <f t="shared" si="170"/>
        <v>11</v>
      </c>
    </row>
    <row r="2199" spans="1:8" ht="15.75">
      <c r="A2199" s="10">
        <v>2198</v>
      </c>
      <c r="B2199" s="3" t="s">
        <v>15</v>
      </c>
      <c r="C2199" s="2" t="s">
        <v>2461</v>
      </c>
      <c r="D2199" s="2" t="s">
        <v>271</v>
      </c>
      <c r="E2199" s="2" t="s">
        <v>2462</v>
      </c>
      <c r="F2199" s="4">
        <v>10</v>
      </c>
      <c r="G2199" s="10" t="str">
        <f t="shared" si="171"/>
        <v xml:space="preserve">2024/01 </v>
      </c>
      <c r="H2199" s="10">
        <f t="shared" si="170"/>
        <v>135</v>
      </c>
    </row>
    <row r="2200" spans="1:8" ht="15.75">
      <c r="A2200" s="10">
        <v>2199</v>
      </c>
      <c r="B2200" s="3" t="s">
        <v>15</v>
      </c>
      <c r="C2200" s="2" t="s">
        <v>2463</v>
      </c>
      <c r="D2200" s="2" t="s">
        <v>271</v>
      </c>
      <c r="E2200" s="2" t="s">
        <v>2464</v>
      </c>
      <c r="F2200" s="4">
        <v>80</v>
      </c>
      <c r="G2200" s="10" t="str">
        <f t="shared" si="171"/>
        <v xml:space="preserve">2025/03 </v>
      </c>
      <c r="H2200" s="10">
        <f t="shared" si="170"/>
        <v>324</v>
      </c>
    </row>
    <row r="2201" spans="1:8" ht="15.75">
      <c r="A2201" s="10">
        <v>2200</v>
      </c>
      <c r="B2201" s="3" t="s">
        <v>15</v>
      </c>
      <c r="C2201" s="2" t="s">
        <v>2465</v>
      </c>
      <c r="D2201" s="2" t="s">
        <v>271</v>
      </c>
      <c r="E2201" s="2" t="s">
        <v>2466</v>
      </c>
      <c r="F2201" s="4">
        <v>50</v>
      </c>
      <c r="G2201" s="10" t="str">
        <f t="shared" si="171"/>
        <v xml:space="preserve">2024/05 </v>
      </c>
      <c r="H2201" s="10">
        <f t="shared" si="170"/>
        <v>214</v>
      </c>
    </row>
    <row r="2202" spans="1:8" ht="15.75">
      <c r="A2202" s="10">
        <v>2201</v>
      </c>
      <c r="B2202" s="3" t="s">
        <v>15</v>
      </c>
      <c r="C2202" s="2" t="s">
        <v>2473</v>
      </c>
      <c r="D2202" s="2" t="s">
        <v>264</v>
      </c>
      <c r="E2202" s="2" t="s">
        <v>2474</v>
      </c>
      <c r="F2202" s="4">
        <v>1140</v>
      </c>
      <c r="G2202" s="10" t="str">
        <f t="shared" si="171"/>
        <v xml:space="preserve">2024/04 </v>
      </c>
      <c r="H2202" s="10">
        <f t="shared" si="170"/>
        <v>2197</v>
      </c>
    </row>
    <row r="2203" spans="1:8" ht="15.75">
      <c r="A2203" s="10">
        <v>2202</v>
      </c>
      <c r="B2203" s="3" t="s">
        <v>15</v>
      </c>
      <c r="C2203" s="2" t="s">
        <v>2475</v>
      </c>
      <c r="D2203" s="2" t="s">
        <v>264</v>
      </c>
      <c r="E2203" s="2" t="s">
        <v>2476</v>
      </c>
      <c r="F2203" s="4">
        <v>334</v>
      </c>
      <c r="G2203" s="10" t="str">
        <f t="shared" si="171"/>
        <v xml:space="preserve">2024/08 </v>
      </c>
      <c r="H2203" s="10">
        <f t="shared" si="170"/>
        <v>334</v>
      </c>
    </row>
    <row r="2204" spans="1:8" ht="15.75">
      <c r="A2204" s="10">
        <v>2203</v>
      </c>
      <c r="B2204" s="3" t="s">
        <v>15</v>
      </c>
      <c r="C2204" s="2" t="s">
        <v>2479</v>
      </c>
      <c r="D2204" s="2" t="s">
        <v>264</v>
      </c>
      <c r="E2204" s="2" t="s">
        <v>2480</v>
      </c>
      <c r="F2204" s="4">
        <v>1172</v>
      </c>
      <c r="G2204" s="10" t="str">
        <f t="shared" si="171"/>
        <v xml:space="preserve">2024/04 </v>
      </c>
      <c r="H2204" s="10">
        <f t="shared" si="170"/>
        <v>1525</v>
      </c>
    </row>
    <row r="2205" spans="1:8" ht="15.75">
      <c r="A2205" s="10">
        <v>2204</v>
      </c>
      <c r="B2205" s="3" t="s">
        <v>15</v>
      </c>
      <c r="C2205" s="2" t="s">
        <v>2484</v>
      </c>
      <c r="D2205" s="2" t="s">
        <v>264</v>
      </c>
      <c r="E2205" s="2" t="s">
        <v>2485</v>
      </c>
      <c r="F2205" s="4">
        <v>460</v>
      </c>
      <c r="G2205" s="10" t="str">
        <f t="shared" si="171"/>
        <v xml:space="preserve">2024/04 </v>
      </c>
      <c r="H2205" s="10">
        <f t="shared" si="170"/>
        <v>987</v>
      </c>
    </row>
    <row r="2206" spans="1:8" ht="15.75">
      <c r="A2206" s="10">
        <v>2205</v>
      </c>
      <c r="B2206" s="3" t="s">
        <v>15</v>
      </c>
      <c r="C2206" s="2" t="s">
        <v>2486</v>
      </c>
      <c r="D2206" s="2" t="s">
        <v>264</v>
      </c>
      <c r="E2206" s="2" t="s">
        <v>2487</v>
      </c>
      <c r="F2206" s="4">
        <v>264</v>
      </c>
      <c r="G2206" s="10" t="str">
        <f t="shared" si="171"/>
        <v xml:space="preserve">2024/07 </v>
      </c>
      <c r="H2206" s="10">
        <f t="shared" si="170"/>
        <v>488</v>
      </c>
    </row>
    <row r="2207" spans="1:8" ht="15.75">
      <c r="A2207" s="10">
        <v>2206</v>
      </c>
      <c r="B2207" s="3" t="s">
        <v>15</v>
      </c>
      <c r="C2207" s="2" t="s">
        <v>2488</v>
      </c>
      <c r="D2207" s="2" t="s">
        <v>264</v>
      </c>
      <c r="E2207" s="2" t="s">
        <v>2489</v>
      </c>
      <c r="F2207" s="4">
        <v>160</v>
      </c>
      <c r="G2207" s="10" t="str">
        <f t="shared" si="171"/>
        <v xml:space="preserve">2024/02 </v>
      </c>
      <c r="H2207" s="10">
        <f t="shared" si="170"/>
        <v>400</v>
      </c>
    </row>
    <row r="2208" spans="1:8" ht="15.75">
      <c r="A2208" s="10">
        <v>2207</v>
      </c>
      <c r="B2208" s="3" t="s">
        <v>15</v>
      </c>
      <c r="C2208" s="2" t="s">
        <v>2490</v>
      </c>
      <c r="D2208" s="2" t="s">
        <v>264</v>
      </c>
      <c r="E2208" s="2" t="s">
        <v>2491</v>
      </c>
      <c r="F2208" s="4">
        <v>92</v>
      </c>
      <c r="G2208" s="10" t="str">
        <f t="shared" si="171"/>
        <v xml:space="preserve">2024/02 </v>
      </c>
      <c r="H2208" s="10">
        <f t="shared" si="170"/>
        <v>245</v>
      </c>
    </row>
    <row r="2209" spans="1:8" ht="15.75">
      <c r="A2209" s="10">
        <v>2208</v>
      </c>
      <c r="B2209" s="3" t="s">
        <v>15</v>
      </c>
      <c r="C2209" s="2" t="s">
        <v>2494</v>
      </c>
      <c r="D2209" s="2" t="s">
        <v>264</v>
      </c>
      <c r="E2209" s="2" t="s">
        <v>2495</v>
      </c>
      <c r="F2209" s="4">
        <v>450</v>
      </c>
      <c r="G2209" s="10" t="str">
        <f t="shared" si="171"/>
        <v xml:space="preserve">2025/02 </v>
      </c>
      <c r="H2209" s="10">
        <f t="shared" si="170"/>
        <v>585</v>
      </c>
    </row>
    <row r="2210" spans="1:8" ht="15.75">
      <c r="A2210" s="10">
        <v>2209</v>
      </c>
      <c r="B2210" s="3" t="s">
        <v>15</v>
      </c>
      <c r="C2210" s="2" t="s">
        <v>2496</v>
      </c>
      <c r="D2210" s="2" t="s">
        <v>264</v>
      </c>
      <c r="E2210" s="2" t="s">
        <v>2497</v>
      </c>
      <c r="F2210" s="4">
        <v>26</v>
      </c>
      <c r="G2210" s="10" t="str">
        <f t="shared" si="171"/>
        <v xml:space="preserve">2024/01 </v>
      </c>
      <c r="H2210" s="10">
        <f t="shared" si="170"/>
        <v>95</v>
      </c>
    </row>
    <row r="2211" spans="1:8" ht="15.75">
      <c r="A2211" s="10">
        <v>2210</v>
      </c>
      <c r="B2211" s="3" t="s">
        <v>15</v>
      </c>
      <c r="C2211" s="2" t="s">
        <v>2503</v>
      </c>
      <c r="D2211" s="2" t="s">
        <v>264</v>
      </c>
      <c r="E2211" s="2" t="s">
        <v>2504</v>
      </c>
      <c r="F2211" s="4">
        <v>70</v>
      </c>
      <c r="G2211" s="10" t="str">
        <f t="shared" si="171"/>
        <v xml:space="preserve">2024/02 </v>
      </c>
      <c r="H2211" s="10">
        <f t="shared" si="170"/>
        <v>230</v>
      </c>
    </row>
    <row r="2212" spans="1:8" ht="15.75">
      <c r="A2212" s="10">
        <v>2211</v>
      </c>
      <c r="B2212" s="3" t="s">
        <v>15</v>
      </c>
      <c r="C2212" s="2" t="s">
        <v>2509</v>
      </c>
      <c r="D2212" s="2" t="s">
        <v>264</v>
      </c>
      <c r="E2212" s="2" t="s">
        <v>2510</v>
      </c>
      <c r="F2212" s="4">
        <v>30</v>
      </c>
      <c r="G2212" s="10" t="str">
        <f t="shared" si="171"/>
        <v xml:space="preserve">2024/04 </v>
      </c>
      <c r="H2212" s="10">
        <f t="shared" si="170"/>
        <v>195</v>
      </c>
    </row>
    <row r="2213" spans="1:8" ht="15.75">
      <c r="A2213" s="10">
        <v>2212</v>
      </c>
      <c r="B2213" s="3" t="s">
        <v>15</v>
      </c>
      <c r="C2213" s="2" t="s">
        <v>2513</v>
      </c>
      <c r="D2213" s="2" t="s">
        <v>294</v>
      </c>
      <c r="E2213" s="2" t="s">
        <v>2514</v>
      </c>
      <c r="F2213" s="4">
        <v>62</v>
      </c>
      <c r="G2213" s="10" t="str">
        <f t="shared" si="171"/>
        <v xml:space="preserve">2024/03 </v>
      </c>
      <c r="H2213" s="10">
        <f t="shared" si="170"/>
        <v>74</v>
      </c>
    </row>
    <row r="2214" spans="1:8" ht="15.75">
      <c r="A2214" s="10">
        <v>2213</v>
      </c>
      <c r="B2214" s="3" t="s">
        <v>15</v>
      </c>
      <c r="C2214" s="2" t="s">
        <v>2515</v>
      </c>
      <c r="D2214" s="2" t="s">
        <v>294</v>
      </c>
      <c r="E2214" s="2" t="s">
        <v>2516</v>
      </c>
      <c r="F2214" s="4">
        <v>34</v>
      </c>
      <c r="G2214" s="10" t="str">
        <f t="shared" si="171"/>
        <v xml:space="preserve">2024/01 </v>
      </c>
      <c r="H2214" s="10">
        <f t="shared" si="170"/>
        <v>95</v>
      </c>
    </row>
    <row r="2215" spans="1:8" ht="15.75">
      <c r="A2215" s="10">
        <v>2214</v>
      </c>
      <c r="B2215" s="3" t="s">
        <v>15</v>
      </c>
      <c r="C2215" s="2" t="s">
        <v>2519</v>
      </c>
      <c r="D2215" s="2" t="s">
        <v>294</v>
      </c>
      <c r="E2215" s="2" t="s">
        <v>2520</v>
      </c>
      <c r="F2215" s="4">
        <v>25</v>
      </c>
      <c r="G2215" s="10" t="str">
        <f t="shared" si="171"/>
        <v xml:space="preserve">2024/01 </v>
      </c>
      <c r="H2215" s="10">
        <f t="shared" si="170"/>
        <v>100</v>
      </c>
    </row>
    <row r="2216" spans="1:8" ht="15.75">
      <c r="A2216" s="10">
        <v>2215</v>
      </c>
      <c r="B2216" s="3" t="s">
        <v>15</v>
      </c>
      <c r="C2216" s="2" t="s">
        <v>2521</v>
      </c>
      <c r="D2216" s="2" t="s">
        <v>294</v>
      </c>
      <c r="E2216" s="2" t="s">
        <v>2522</v>
      </c>
      <c r="F2216" s="4">
        <v>25</v>
      </c>
      <c r="G2216" s="10" t="str">
        <f t="shared" si="171"/>
        <v xml:space="preserve">2024/01 </v>
      </c>
      <c r="H2216" s="10">
        <f t="shared" si="170"/>
        <v>25</v>
      </c>
    </row>
    <row r="2217" spans="1:8" ht="15.75">
      <c r="A2217" s="10">
        <v>2216</v>
      </c>
      <c r="B2217" s="3" t="s">
        <v>15</v>
      </c>
      <c r="C2217" s="2" t="s">
        <v>2527</v>
      </c>
      <c r="D2217" s="2" t="s">
        <v>294</v>
      </c>
      <c r="E2217" s="2" t="s">
        <v>2447</v>
      </c>
      <c r="F2217" s="4">
        <v>20</v>
      </c>
      <c r="G2217" s="10" t="str">
        <f t="shared" si="171"/>
        <v xml:space="preserve">2024/01 </v>
      </c>
      <c r="H2217" s="10">
        <f t="shared" si="170"/>
        <v>20</v>
      </c>
    </row>
    <row r="2218" spans="1:8" ht="15.75">
      <c r="A2218" s="10">
        <v>2217</v>
      </c>
      <c r="B2218" s="3" t="s">
        <v>15</v>
      </c>
      <c r="C2218" s="2" t="s">
        <v>2528</v>
      </c>
      <c r="D2218" s="2" t="s">
        <v>294</v>
      </c>
      <c r="E2218" s="2" t="s">
        <v>2529</v>
      </c>
      <c r="F2218" s="4">
        <v>190</v>
      </c>
      <c r="G2218" s="10" t="str">
        <f t="shared" si="171"/>
        <v xml:space="preserve">2024/12 </v>
      </c>
      <c r="H2218" s="10">
        <f t="shared" si="170"/>
        <v>675</v>
      </c>
    </row>
    <row r="2219" spans="1:8" ht="15.75">
      <c r="A2219" s="10">
        <v>2218</v>
      </c>
      <c r="B2219" s="3" t="s">
        <v>15</v>
      </c>
      <c r="C2219" s="2" t="s">
        <v>2534</v>
      </c>
      <c r="D2219" s="2" t="s">
        <v>299</v>
      </c>
      <c r="E2219" s="2" t="s">
        <v>2535</v>
      </c>
      <c r="F2219" s="4">
        <v>270</v>
      </c>
      <c r="G2219" s="10" t="str">
        <f t="shared" si="171"/>
        <v xml:space="preserve">2025/02 </v>
      </c>
      <c r="H2219" s="10">
        <f t="shared" si="170"/>
        <v>453</v>
      </c>
    </row>
    <row r="2220" spans="1:8" ht="15.75">
      <c r="A2220" s="10">
        <v>2219</v>
      </c>
      <c r="B2220" s="3" t="s">
        <v>15</v>
      </c>
      <c r="C2220" s="2" t="s">
        <v>2538</v>
      </c>
      <c r="D2220" s="2" t="s">
        <v>299</v>
      </c>
      <c r="E2220" s="2" t="s">
        <v>2539</v>
      </c>
      <c r="F2220" s="4">
        <v>193</v>
      </c>
      <c r="G2220" s="10" t="str">
        <f t="shared" si="171"/>
        <v xml:space="preserve">2024/08 </v>
      </c>
      <c r="H2220" s="10">
        <f t="shared" si="170"/>
        <v>560</v>
      </c>
    </row>
    <row r="2221" spans="1:8" ht="15.75">
      <c r="A2221" s="10">
        <v>2220</v>
      </c>
      <c r="B2221" s="3" t="s">
        <v>15</v>
      </c>
      <c r="C2221" s="2" t="s">
        <v>2542</v>
      </c>
      <c r="D2221" s="2" t="s">
        <v>299</v>
      </c>
      <c r="E2221" s="2" t="s">
        <v>2543</v>
      </c>
      <c r="F2221" s="4">
        <v>126</v>
      </c>
      <c r="G2221" s="10" t="str">
        <f t="shared" si="171"/>
        <v xml:space="preserve">2026/03 </v>
      </c>
      <c r="H2221" s="10">
        <f t="shared" si="170"/>
        <v>414</v>
      </c>
    </row>
    <row r="2222" spans="1:8" ht="15.75">
      <c r="A2222" s="10">
        <v>2221</v>
      </c>
      <c r="B2222" s="3" t="s">
        <v>15</v>
      </c>
      <c r="C2222" s="2" t="s">
        <v>2544</v>
      </c>
      <c r="D2222" s="2" t="s">
        <v>299</v>
      </c>
      <c r="E2222" s="2" t="s">
        <v>2545</v>
      </c>
      <c r="F2222" s="4">
        <v>55</v>
      </c>
      <c r="G2222" s="10" t="str">
        <f t="shared" si="171"/>
        <v xml:space="preserve">2024/03 </v>
      </c>
      <c r="H2222" s="10">
        <f t="shared" si="170"/>
        <v>151</v>
      </c>
    </row>
    <row r="2223" spans="1:8" ht="15.75">
      <c r="A2223" s="10">
        <v>2222</v>
      </c>
      <c r="B2223" s="3" t="s">
        <v>15</v>
      </c>
      <c r="C2223" s="2" t="s">
        <v>2546</v>
      </c>
      <c r="D2223" s="2" t="s">
        <v>299</v>
      </c>
      <c r="E2223" s="2" t="s">
        <v>2547</v>
      </c>
      <c r="F2223" s="4">
        <v>30</v>
      </c>
      <c r="G2223" s="10" t="str">
        <f t="shared" si="171"/>
        <v xml:space="preserve">2024/01 </v>
      </c>
      <c r="H2223" s="10">
        <f t="shared" si="170"/>
        <v>150</v>
      </c>
    </row>
    <row r="2224" spans="1:8" ht="15.75">
      <c r="A2224" s="10">
        <v>2223</v>
      </c>
      <c r="B2224" s="3" t="s">
        <v>15</v>
      </c>
      <c r="C2224" s="2" t="s">
        <v>2550</v>
      </c>
      <c r="D2224" s="2" t="s">
        <v>299</v>
      </c>
      <c r="E2224" s="2" t="s">
        <v>2551</v>
      </c>
      <c r="F2224" s="4">
        <v>180</v>
      </c>
      <c r="G2224" s="10" t="str">
        <f t="shared" si="171"/>
        <v xml:space="preserve">2024/07 </v>
      </c>
      <c r="H2224" s="10">
        <f t="shared" si="170"/>
        <v>260</v>
      </c>
    </row>
    <row r="2225" spans="1:8" ht="15.75">
      <c r="A2225" s="10">
        <v>2224</v>
      </c>
      <c r="B2225" s="3" t="s">
        <v>15</v>
      </c>
      <c r="C2225" s="2" t="s">
        <v>2556</v>
      </c>
      <c r="D2225" s="2" t="s">
        <v>299</v>
      </c>
      <c r="E2225" s="2" t="s">
        <v>2557</v>
      </c>
      <c r="F2225" s="4">
        <v>60</v>
      </c>
      <c r="G2225" s="10" t="str">
        <f t="shared" si="171"/>
        <v xml:space="preserve">2024/01 </v>
      </c>
      <c r="H2225" s="10">
        <f t="shared" si="170"/>
        <v>80</v>
      </c>
    </row>
    <row r="2226" spans="1:8" ht="15.75">
      <c r="A2226" s="10">
        <v>2225</v>
      </c>
      <c r="B2226" s="3" t="s">
        <v>15</v>
      </c>
      <c r="C2226" s="2" t="s">
        <v>2572</v>
      </c>
      <c r="D2226" s="2" t="s">
        <v>307</v>
      </c>
      <c r="E2226" s="2" t="s">
        <v>2573</v>
      </c>
      <c r="F2226" s="4">
        <v>80</v>
      </c>
      <c r="G2226" s="10" t="str">
        <f t="shared" si="171"/>
        <v xml:space="preserve">2024/01 </v>
      </c>
      <c r="H2226" s="10">
        <f t="shared" si="170"/>
        <v>100</v>
      </c>
    </row>
    <row r="2227" spans="1:8" ht="15.75">
      <c r="A2227" s="10">
        <v>2226</v>
      </c>
      <c r="B2227" s="3" t="s">
        <v>15</v>
      </c>
      <c r="C2227" s="2" t="s">
        <v>2576</v>
      </c>
      <c r="D2227" s="2" t="s">
        <v>310</v>
      </c>
      <c r="E2227" s="2" t="s">
        <v>2577</v>
      </c>
      <c r="F2227" s="4">
        <v>6</v>
      </c>
      <c r="G2227" s="10" t="str">
        <f t="shared" si="171"/>
        <v xml:space="preserve">2024/01 </v>
      </c>
      <c r="H2227" s="10">
        <f t="shared" si="170"/>
        <v>105</v>
      </c>
    </row>
    <row r="2228" spans="1:8" ht="15.75">
      <c r="A2228" s="10">
        <v>2227</v>
      </c>
      <c r="B2228" s="3" t="s">
        <v>15</v>
      </c>
      <c r="C2228" s="2" t="s">
        <v>2578</v>
      </c>
      <c r="D2228" s="2" t="s">
        <v>310</v>
      </c>
      <c r="E2228" s="2" t="s">
        <v>2579</v>
      </c>
      <c r="F2228" s="4">
        <v>32</v>
      </c>
      <c r="G2228" s="10" t="str">
        <f t="shared" si="171"/>
        <v xml:space="preserve">2024/04 </v>
      </c>
      <c r="H2228" s="10">
        <f t="shared" si="170"/>
        <v>225</v>
      </c>
    </row>
    <row r="2229" spans="1:8" ht="15.75">
      <c r="A2229" s="10">
        <v>2228</v>
      </c>
      <c r="B2229" s="3" t="s">
        <v>15</v>
      </c>
      <c r="C2229" s="2" t="s">
        <v>2580</v>
      </c>
      <c r="D2229" s="2" t="s">
        <v>310</v>
      </c>
      <c r="E2229" s="2" t="s">
        <v>2581</v>
      </c>
      <c r="F2229" s="4">
        <v>36</v>
      </c>
      <c r="G2229" s="10" t="str">
        <f t="shared" si="171"/>
        <v xml:space="preserve">2024/05 </v>
      </c>
      <c r="H2229" s="10">
        <f t="shared" si="170"/>
        <v>206</v>
      </c>
    </row>
    <row r="2230" spans="1:8" ht="15.75">
      <c r="A2230" s="10">
        <v>2229</v>
      </c>
      <c r="B2230" s="3" t="s">
        <v>15</v>
      </c>
      <c r="C2230" s="2" t="s">
        <v>2582</v>
      </c>
      <c r="D2230" s="2" t="s">
        <v>310</v>
      </c>
      <c r="E2230" s="2" t="s">
        <v>2583</v>
      </c>
      <c r="F2230" s="4">
        <v>28</v>
      </c>
      <c r="G2230" s="10" t="str">
        <f t="shared" si="171"/>
        <v xml:space="preserve">2024/02 </v>
      </c>
      <c r="H2230" s="10">
        <f t="shared" si="170"/>
        <v>53</v>
      </c>
    </row>
    <row r="2231" spans="1:8" ht="15.75">
      <c r="A2231" s="10">
        <v>2230</v>
      </c>
      <c r="B2231" s="3" t="s">
        <v>15</v>
      </c>
      <c r="C2231" s="2" t="s">
        <v>2588</v>
      </c>
      <c r="D2231" s="2" t="s">
        <v>312</v>
      </c>
      <c r="E2231" s="2" t="s">
        <v>2589</v>
      </c>
      <c r="F2231" s="4">
        <v>25</v>
      </c>
      <c r="G2231" s="10" t="str">
        <f t="shared" si="171"/>
        <v xml:space="preserve">2024/01 </v>
      </c>
      <c r="H2231" s="10">
        <f t="shared" si="170"/>
        <v>50</v>
      </c>
    </row>
    <row r="2232" spans="1:8" ht="15.75">
      <c r="A2232" s="10">
        <v>2231</v>
      </c>
      <c r="B2232" s="3" t="s">
        <v>15</v>
      </c>
      <c r="C2232" s="2" t="s">
        <v>2590</v>
      </c>
      <c r="D2232" s="2" t="s">
        <v>312</v>
      </c>
      <c r="E2232" s="2" t="s">
        <v>2591</v>
      </c>
      <c r="F2232" s="4">
        <v>25</v>
      </c>
      <c r="G2232" s="10" t="str">
        <f t="shared" si="171"/>
        <v xml:space="preserve">2024/03 </v>
      </c>
      <c r="H2232" s="10">
        <f t="shared" si="170"/>
        <v>132</v>
      </c>
    </row>
    <row r="2233" spans="1:8" ht="15.75">
      <c r="A2233" s="10">
        <v>2232</v>
      </c>
      <c r="B2233" s="3" t="s">
        <v>15</v>
      </c>
      <c r="C2233" s="2" t="s">
        <v>2592</v>
      </c>
      <c r="D2233" s="2" t="s">
        <v>312</v>
      </c>
      <c r="E2233" s="2" t="s">
        <v>2593</v>
      </c>
      <c r="F2233" s="4">
        <v>15</v>
      </c>
      <c r="G2233" s="10" t="str">
        <f t="shared" si="171"/>
        <v xml:space="preserve">2024/05 </v>
      </c>
      <c r="H2233" s="10">
        <f t="shared" si="170"/>
        <v>145</v>
      </c>
    </row>
    <row r="2234" spans="1:8" ht="15.75">
      <c r="A2234" s="10">
        <v>2233</v>
      </c>
      <c r="B2234" s="3" t="s">
        <v>15</v>
      </c>
      <c r="C2234" s="2" t="s">
        <v>2594</v>
      </c>
      <c r="D2234" s="2" t="s">
        <v>312</v>
      </c>
      <c r="E2234" s="2" t="s">
        <v>2595</v>
      </c>
      <c r="F2234" s="4">
        <v>8</v>
      </c>
      <c r="G2234" s="10" t="str">
        <f t="shared" si="171"/>
        <v xml:space="preserve">2024/01 </v>
      </c>
      <c r="H2234" s="10">
        <f t="shared" si="170"/>
        <v>100</v>
      </c>
    </row>
    <row r="2235" spans="1:8" ht="15.75">
      <c r="A2235" s="10">
        <v>2234</v>
      </c>
      <c r="B2235" s="3" t="s">
        <v>15</v>
      </c>
      <c r="C2235" s="2" t="s">
        <v>2596</v>
      </c>
      <c r="D2235" s="2" t="s">
        <v>314</v>
      </c>
      <c r="E2235" s="2" t="s">
        <v>2597</v>
      </c>
      <c r="F2235" s="4">
        <v>1</v>
      </c>
      <c r="G2235" s="10" t="str">
        <f t="shared" si="171"/>
        <v xml:space="preserve">2024/02 </v>
      </c>
      <c r="H2235" s="10">
        <f t="shared" si="170"/>
        <v>65</v>
      </c>
    </row>
    <row r="2236" spans="1:8" ht="15.75">
      <c r="A2236" s="10">
        <v>2235</v>
      </c>
      <c r="B2236" s="3" t="s">
        <v>15</v>
      </c>
      <c r="C2236" s="2" t="s">
        <v>2598</v>
      </c>
      <c r="D2236" s="2" t="s">
        <v>314</v>
      </c>
      <c r="E2236" s="2" t="s">
        <v>2599</v>
      </c>
      <c r="F2236" s="4">
        <v>1</v>
      </c>
      <c r="G2236" s="10" t="str">
        <f t="shared" si="171"/>
        <v xml:space="preserve">2024/01 </v>
      </c>
      <c r="H2236" s="10">
        <f t="shared" si="170"/>
        <v>50</v>
      </c>
    </row>
    <row r="2237" spans="1:8" ht="15.75">
      <c r="A2237" s="10">
        <v>2236</v>
      </c>
      <c r="B2237" s="3" t="s">
        <v>15</v>
      </c>
      <c r="C2237" s="2" t="s">
        <v>2606</v>
      </c>
      <c r="D2237" s="2" t="s">
        <v>314</v>
      </c>
      <c r="E2237" s="2" t="s">
        <v>2607</v>
      </c>
      <c r="F2237" s="4">
        <v>110</v>
      </c>
      <c r="G2237" s="10" t="str">
        <f t="shared" si="171"/>
        <v xml:space="preserve">2024/05 </v>
      </c>
      <c r="H2237" s="10">
        <f t="shared" si="170"/>
        <v>705</v>
      </c>
    </row>
    <row r="2238" spans="1:8" ht="15.75">
      <c r="A2238" s="10">
        <v>2237</v>
      </c>
      <c r="B2238" s="3" t="s">
        <v>15</v>
      </c>
      <c r="C2238" s="2" t="s">
        <v>2614</v>
      </c>
      <c r="D2238" s="2" t="s">
        <v>318</v>
      </c>
      <c r="E2238" s="2" t="s">
        <v>2615</v>
      </c>
      <c r="F2238" s="4">
        <v>106</v>
      </c>
      <c r="G2238" s="10" t="str">
        <f t="shared" si="171"/>
        <v xml:space="preserve">2024/04 </v>
      </c>
      <c r="H2238" s="10">
        <f t="shared" si="170"/>
        <v>210</v>
      </c>
    </row>
    <row r="2239" spans="1:8" ht="15.75">
      <c r="A2239" s="10">
        <v>2238</v>
      </c>
      <c r="B2239" s="3" t="s">
        <v>15</v>
      </c>
      <c r="C2239" s="2" t="s">
        <v>2616</v>
      </c>
      <c r="D2239" s="2" t="s">
        <v>318</v>
      </c>
      <c r="E2239" s="2" t="s">
        <v>2617</v>
      </c>
      <c r="F2239" s="4">
        <v>2</v>
      </c>
      <c r="G2239" s="10" t="str">
        <f t="shared" si="171"/>
        <v xml:space="preserve">2024/01 </v>
      </c>
      <c r="H2239" s="10">
        <f t="shared" si="170"/>
        <v>120</v>
      </c>
    </row>
    <row r="2240" spans="1:8" ht="15.75">
      <c r="A2240" s="10">
        <v>2239</v>
      </c>
      <c r="B2240" s="3" t="s">
        <v>15</v>
      </c>
      <c r="C2240" s="2" t="s">
        <v>2618</v>
      </c>
      <c r="D2240" s="2" t="s">
        <v>318</v>
      </c>
      <c r="E2240" s="2" t="s">
        <v>2619</v>
      </c>
      <c r="F2240" s="4">
        <v>40</v>
      </c>
      <c r="G2240" s="10" t="str">
        <f t="shared" si="171"/>
        <v xml:space="preserve">2025/03 </v>
      </c>
      <c r="H2240" s="10">
        <f t="shared" si="170"/>
        <v>410</v>
      </c>
    </row>
    <row r="2241" spans="1:8" ht="15.75">
      <c r="A2241" s="10">
        <v>2240</v>
      </c>
      <c r="B2241" s="3" t="s">
        <v>15</v>
      </c>
      <c r="C2241" s="2" t="s">
        <v>2620</v>
      </c>
      <c r="D2241" s="2" t="s">
        <v>318</v>
      </c>
      <c r="E2241" s="2" t="s">
        <v>2621</v>
      </c>
      <c r="F2241" s="4">
        <v>4</v>
      </c>
      <c r="G2241" s="10" t="str">
        <f t="shared" si="171"/>
        <v xml:space="preserve">2024/01 </v>
      </c>
      <c r="H2241" s="10">
        <f t="shared" si="170"/>
        <v>60</v>
      </c>
    </row>
    <row r="2242" spans="1:8" ht="15.75">
      <c r="A2242" s="10">
        <v>2241</v>
      </c>
      <c r="B2242" s="3" t="s">
        <v>15</v>
      </c>
      <c r="C2242" s="2" t="s">
        <v>2622</v>
      </c>
      <c r="D2242" s="2" t="s">
        <v>318</v>
      </c>
      <c r="E2242" s="2" t="s">
        <v>2623</v>
      </c>
      <c r="F2242" s="4">
        <v>4</v>
      </c>
      <c r="G2242" s="10" t="str">
        <f t="shared" si="171"/>
        <v xml:space="preserve">2024/01 </v>
      </c>
      <c r="H2242" s="10">
        <f t="shared" ref="H2242:H2305" si="172">_xlfn.MAXIFS(F:F,C:C,C2242,G:G,G2242)</f>
        <v>23</v>
      </c>
    </row>
    <row r="2243" spans="1:8" ht="15.75">
      <c r="A2243" s="10">
        <v>2242</v>
      </c>
      <c r="B2243" s="3" t="s">
        <v>15</v>
      </c>
      <c r="C2243" s="2" t="s">
        <v>2624</v>
      </c>
      <c r="D2243" s="2" t="s">
        <v>318</v>
      </c>
      <c r="E2243" s="2" t="s">
        <v>2625</v>
      </c>
      <c r="F2243" s="4">
        <v>70</v>
      </c>
      <c r="G2243" s="10" t="str">
        <f t="shared" ref="G2243:G2306" si="173">INDEX($B$2:$B$9999,MATCH(_xlfn.MAXIFS($F$2:$F$9999,$C$2:$C$9999,C2243),$F$1:$F$9999,0))</f>
        <v xml:space="preserve">2024/01 </v>
      </c>
      <c r="H2243" s="10">
        <f t="shared" si="172"/>
        <v>130</v>
      </c>
    </row>
    <row r="2244" spans="1:8" ht="15.75">
      <c r="A2244" s="10">
        <v>2243</v>
      </c>
      <c r="B2244" s="3" t="s">
        <v>15</v>
      </c>
      <c r="C2244" s="2" t="s">
        <v>2628</v>
      </c>
      <c r="D2244" s="2" t="s">
        <v>318</v>
      </c>
      <c r="E2244" s="2" t="s">
        <v>2629</v>
      </c>
      <c r="F2244" s="4">
        <v>600</v>
      </c>
      <c r="G2244" s="10" t="str">
        <f t="shared" si="173"/>
        <v xml:space="preserve">2024/08 </v>
      </c>
      <c r="H2244" s="10">
        <f t="shared" si="172"/>
        <v>600</v>
      </c>
    </row>
    <row r="2245" spans="1:8" ht="15.75">
      <c r="A2245" s="10">
        <v>2244</v>
      </c>
      <c r="B2245" s="3" t="s">
        <v>15</v>
      </c>
      <c r="C2245" s="2" t="s">
        <v>2632</v>
      </c>
      <c r="D2245" s="2" t="s">
        <v>318</v>
      </c>
      <c r="E2245" s="2" t="s">
        <v>2633</v>
      </c>
      <c r="F2245" s="4">
        <v>100</v>
      </c>
      <c r="G2245" s="10" t="str">
        <f t="shared" si="173"/>
        <v xml:space="preserve">2024/06 </v>
      </c>
      <c r="H2245" s="10">
        <f t="shared" si="172"/>
        <v>184</v>
      </c>
    </row>
    <row r="2246" spans="1:8" ht="15.75">
      <c r="A2246" s="10">
        <v>2245</v>
      </c>
      <c r="B2246" s="3" t="s">
        <v>15</v>
      </c>
      <c r="C2246" s="2" t="s">
        <v>2638</v>
      </c>
      <c r="D2246" s="2" t="s">
        <v>2312</v>
      </c>
      <c r="E2246" s="2" t="s">
        <v>2639</v>
      </c>
      <c r="F2246" s="4">
        <v>100</v>
      </c>
      <c r="G2246" s="10" t="str">
        <f t="shared" si="173"/>
        <v xml:space="preserve">2024/04 </v>
      </c>
      <c r="H2246" s="10">
        <f t="shared" si="172"/>
        <v>152</v>
      </c>
    </row>
    <row r="2247" spans="1:8" ht="15.75">
      <c r="A2247" s="10">
        <v>2246</v>
      </c>
      <c r="B2247" s="3" t="s">
        <v>15</v>
      </c>
      <c r="C2247" s="2" t="s">
        <v>2650</v>
      </c>
      <c r="D2247" s="2" t="s">
        <v>294</v>
      </c>
      <c r="E2247" s="2" t="s">
        <v>2454</v>
      </c>
      <c r="F2247" s="4">
        <v>20</v>
      </c>
      <c r="G2247" s="10" t="str">
        <f t="shared" si="173"/>
        <v xml:space="preserve">2024/01 </v>
      </c>
      <c r="H2247" s="10">
        <f t="shared" si="172"/>
        <v>20</v>
      </c>
    </row>
    <row r="2248" spans="1:8" ht="15.75">
      <c r="A2248" s="10">
        <v>2247</v>
      </c>
      <c r="B2248" s="3" t="s">
        <v>15</v>
      </c>
      <c r="C2248" s="2" t="s">
        <v>2656</v>
      </c>
      <c r="D2248" s="2" t="s">
        <v>2312</v>
      </c>
      <c r="E2248" s="2" t="s">
        <v>2657</v>
      </c>
      <c r="F2248" s="4">
        <v>15</v>
      </c>
      <c r="G2248" s="10" t="str">
        <f t="shared" si="173"/>
        <v xml:space="preserve">2024/01 </v>
      </c>
      <c r="H2248" s="10">
        <f t="shared" si="172"/>
        <v>100</v>
      </c>
    </row>
    <row r="2249" spans="1:8" ht="15.75">
      <c r="A2249" s="10">
        <v>2248</v>
      </c>
      <c r="B2249" s="3" t="s">
        <v>15</v>
      </c>
      <c r="C2249" s="2" t="s">
        <v>2665</v>
      </c>
      <c r="D2249" s="2" t="s">
        <v>2664</v>
      </c>
      <c r="E2249" s="2" t="s">
        <v>2646</v>
      </c>
      <c r="F2249" s="4">
        <v>2</v>
      </c>
      <c r="G2249" s="10" t="str">
        <f t="shared" si="173"/>
        <v xml:space="preserve">2024/01 </v>
      </c>
      <c r="H2249" s="10">
        <f t="shared" si="172"/>
        <v>15</v>
      </c>
    </row>
    <row r="2250" spans="1:8" ht="15.75">
      <c r="A2250" s="10">
        <v>2249</v>
      </c>
      <c r="B2250" s="3" t="s">
        <v>15</v>
      </c>
      <c r="C2250" s="2" t="s">
        <v>2677</v>
      </c>
      <c r="D2250" s="2" t="s">
        <v>2664</v>
      </c>
      <c r="E2250" s="2" t="s">
        <v>2648</v>
      </c>
      <c r="F2250" s="4">
        <v>1</v>
      </c>
      <c r="G2250" s="10" t="str">
        <f t="shared" si="173"/>
        <v xml:space="preserve">2024/01 </v>
      </c>
      <c r="H2250" s="10">
        <f t="shared" si="172"/>
        <v>20</v>
      </c>
    </row>
    <row r="2251" spans="1:8" ht="15.75">
      <c r="A2251" s="10">
        <v>2250</v>
      </c>
      <c r="B2251" s="3" t="s">
        <v>15</v>
      </c>
      <c r="C2251" s="2" t="s">
        <v>2691</v>
      </c>
      <c r="D2251" s="2" t="s">
        <v>2668</v>
      </c>
      <c r="E2251" s="2" t="s">
        <v>2641</v>
      </c>
      <c r="F2251" s="4">
        <v>5</v>
      </c>
      <c r="G2251" s="10" t="str">
        <f t="shared" si="173"/>
        <v xml:space="preserve">2024/01 </v>
      </c>
      <c r="H2251" s="10">
        <f t="shared" si="172"/>
        <v>5</v>
      </c>
    </row>
    <row r="2252" spans="1:8" ht="15.75">
      <c r="A2252" s="10">
        <v>2251</v>
      </c>
      <c r="B2252" s="3" t="s">
        <v>15</v>
      </c>
      <c r="C2252" s="2" t="s">
        <v>2712</v>
      </c>
      <c r="D2252" s="2" t="s">
        <v>1267</v>
      </c>
      <c r="E2252" s="2" t="s">
        <v>2713</v>
      </c>
      <c r="F2252" s="4">
        <v>5</v>
      </c>
      <c r="G2252" s="10" t="str">
        <f t="shared" si="173"/>
        <v xml:space="preserve">2024/01 </v>
      </c>
      <c r="H2252" s="10">
        <f t="shared" si="172"/>
        <v>125</v>
      </c>
    </row>
    <row r="2253" spans="1:8" ht="15.75">
      <c r="A2253" s="10">
        <v>2252</v>
      </c>
      <c r="B2253" s="3" t="s">
        <v>15</v>
      </c>
      <c r="C2253" s="2" t="s">
        <v>2714</v>
      </c>
      <c r="D2253" s="2" t="s">
        <v>1267</v>
      </c>
      <c r="E2253" s="2" t="s">
        <v>2715</v>
      </c>
      <c r="F2253" s="4">
        <v>24</v>
      </c>
      <c r="G2253" s="10" t="str">
        <f t="shared" si="173"/>
        <v xml:space="preserve">2024/09 </v>
      </c>
      <c r="H2253" s="10">
        <f t="shared" si="172"/>
        <v>67</v>
      </c>
    </row>
    <row r="2254" spans="1:8" ht="15.75">
      <c r="A2254" s="10">
        <v>2253</v>
      </c>
      <c r="B2254" s="3" t="s">
        <v>15</v>
      </c>
      <c r="C2254" s="2" t="s">
        <v>2720</v>
      </c>
      <c r="D2254" s="2" t="s">
        <v>1267</v>
      </c>
      <c r="E2254" s="2" t="s">
        <v>2721</v>
      </c>
      <c r="F2254" s="4">
        <v>18</v>
      </c>
      <c r="G2254" s="10" t="str">
        <f t="shared" si="173"/>
        <v xml:space="preserve">2024/01 </v>
      </c>
      <c r="H2254" s="10">
        <f t="shared" si="172"/>
        <v>95</v>
      </c>
    </row>
    <row r="2255" spans="1:8" ht="15.75">
      <c r="A2255" s="10">
        <v>2254</v>
      </c>
      <c r="B2255" s="3" t="s">
        <v>15</v>
      </c>
      <c r="C2255" s="2" t="s">
        <v>2722</v>
      </c>
      <c r="D2255" s="2" t="s">
        <v>1267</v>
      </c>
      <c r="E2255" s="2" t="s">
        <v>2723</v>
      </c>
      <c r="F2255" s="4">
        <v>11</v>
      </c>
      <c r="G2255" s="10" t="str">
        <f t="shared" si="173"/>
        <v xml:space="preserve">2024/02 </v>
      </c>
      <c r="H2255" s="10">
        <f t="shared" si="172"/>
        <v>93</v>
      </c>
    </row>
    <row r="2256" spans="1:8" ht="15.75">
      <c r="A2256" s="10">
        <v>2255</v>
      </c>
      <c r="B2256" s="3" t="s">
        <v>15</v>
      </c>
      <c r="C2256" s="2" t="s">
        <v>2724</v>
      </c>
      <c r="D2256" s="2" t="s">
        <v>1267</v>
      </c>
      <c r="E2256" s="2" t="s">
        <v>2725</v>
      </c>
      <c r="F2256" s="4">
        <v>36</v>
      </c>
      <c r="G2256" s="10" t="str">
        <f t="shared" si="173"/>
        <v xml:space="preserve">2024/01 </v>
      </c>
      <c r="H2256" s="10">
        <f t="shared" si="172"/>
        <v>36</v>
      </c>
    </row>
    <row r="2257" spans="1:8" ht="15.75">
      <c r="A2257" s="10">
        <v>2256</v>
      </c>
      <c r="B2257" s="3" t="s">
        <v>15</v>
      </c>
      <c r="C2257" s="2" t="s">
        <v>2728</v>
      </c>
      <c r="D2257" s="2" t="s">
        <v>1267</v>
      </c>
      <c r="E2257" s="2" t="s">
        <v>2729</v>
      </c>
      <c r="F2257" s="4">
        <v>20</v>
      </c>
      <c r="G2257" s="10" t="str">
        <f t="shared" si="173"/>
        <v xml:space="preserve">2024/01 </v>
      </c>
      <c r="H2257" s="10">
        <f t="shared" si="172"/>
        <v>30</v>
      </c>
    </row>
    <row r="2258" spans="1:8" ht="15.75">
      <c r="A2258" s="10">
        <v>2257</v>
      </c>
      <c r="B2258" s="3" t="s">
        <v>15</v>
      </c>
      <c r="C2258" s="2" t="s">
        <v>2730</v>
      </c>
      <c r="D2258" s="2" t="s">
        <v>1267</v>
      </c>
      <c r="E2258" s="2" t="s">
        <v>2731</v>
      </c>
      <c r="F2258" s="4">
        <v>20</v>
      </c>
      <c r="G2258" s="10" t="str">
        <f t="shared" si="173"/>
        <v xml:space="preserve">2024/01 </v>
      </c>
      <c r="H2258" s="10">
        <f t="shared" si="172"/>
        <v>23</v>
      </c>
    </row>
    <row r="2259" spans="1:8" ht="15.75">
      <c r="A2259" s="10">
        <v>2258</v>
      </c>
      <c r="B2259" s="3" t="s">
        <v>15</v>
      </c>
      <c r="C2259" s="2" t="s">
        <v>2735</v>
      </c>
      <c r="D2259" s="2" t="s">
        <v>2732</v>
      </c>
      <c r="E2259" s="2" t="s">
        <v>2736</v>
      </c>
      <c r="F2259" s="4">
        <v>3</v>
      </c>
      <c r="G2259" s="10" t="str">
        <f t="shared" si="173"/>
        <v xml:space="preserve">2024/01 </v>
      </c>
      <c r="H2259" s="10">
        <f t="shared" si="172"/>
        <v>21</v>
      </c>
    </row>
    <row r="2260" spans="1:8" ht="15.75">
      <c r="A2260" s="10">
        <v>2259</v>
      </c>
      <c r="B2260" s="3" t="s">
        <v>15</v>
      </c>
      <c r="C2260" s="2" t="s">
        <v>2795</v>
      </c>
      <c r="D2260" s="2" t="s">
        <v>2794</v>
      </c>
      <c r="E2260" s="2" t="s">
        <v>2796</v>
      </c>
      <c r="F2260" s="4">
        <v>2</v>
      </c>
      <c r="G2260" s="10" t="str">
        <f t="shared" si="173"/>
        <v xml:space="preserve">2024/01 </v>
      </c>
      <c r="H2260" s="10">
        <f t="shared" si="172"/>
        <v>140</v>
      </c>
    </row>
    <row r="2261" spans="1:8" ht="15.75">
      <c r="A2261" s="10">
        <v>2260</v>
      </c>
      <c r="B2261" s="3" t="s">
        <v>15</v>
      </c>
      <c r="C2261" s="2" t="s">
        <v>2805</v>
      </c>
      <c r="D2261" s="2" t="s">
        <v>2794</v>
      </c>
      <c r="E2261" s="2" t="s">
        <v>2806</v>
      </c>
      <c r="F2261" s="4">
        <v>2</v>
      </c>
      <c r="G2261" s="10" t="str">
        <f t="shared" si="173"/>
        <v xml:space="preserve">2024/01 </v>
      </c>
      <c r="H2261" s="10">
        <f t="shared" si="172"/>
        <v>2</v>
      </c>
    </row>
    <row r="2262" spans="1:8" ht="15.75">
      <c r="A2262" s="10">
        <v>2261</v>
      </c>
      <c r="B2262" s="3" t="s">
        <v>15</v>
      </c>
      <c r="C2262" s="2" t="s">
        <v>2809</v>
      </c>
      <c r="D2262" s="2" t="s">
        <v>1443</v>
      </c>
      <c r="E2262" s="2" t="s">
        <v>2810</v>
      </c>
      <c r="F2262" s="4">
        <v>20</v>
      </c>
      <c r="G2262" s="10" t="str">
        <f t="shared" si="173"/>
        <v xml:space="preserve">2024/01 </v>
      </c>
      <c r="H2262" s="10">
        <f t="shared" si="172"/>
        <v>100</v>
      </c>
    </row>
    <row r="2263" spans="1:8" ht="15.75">
      <c r="A2263" s="10">
        <v>2262</v>
      </c>
      <c r="B2263" s="3" t="s">
        <v>15</v>
      </c>
      <c r="C2263" s="2" t="s">
        <v>2811</v>
      </c>
      <c r="D2263" s="2" t="s">
        <v>1443</v>
      </c>
      <c r="E2263" s="2" t="s">
        <v>2812</v>
      </c>
      <c r="F2263" s="4">
        <v>20</v>
      </c>
      <c r="G2263" s="10" t="str">
        <f t="shared" si="173"/>
        <v xml:space="preserve">2024/01 </v>
      </c>
      <c r="H2263" s="10">
        <f t="shared" si="172"/>
        <v>130</v>
      </c>
    </row>
    <row r="2264" spans="1:8" ht="15.75">
      <c r="A2264" s="10">
        <v>2263</v>
      </c>
      <c r="B2264" s="3" t="s">
        <v>15</v>
      </c>
      <c r="C2264" s="2" t="s">
        <v>2813</v>
      </c>
      <c r="D2264" s="2" t="s">
        <v>1443</v>
      </c>
      <c r="E2264" s="2" t="s">
        <v>2814</v>
      </c>
      <c r="F2264" s="4">
        <v>20</v>
      </c>
      <c r="G2264" s="10" t="str">
        <f t="shared" si="173"/>
        <v xml:space="preserve">2024/01 </v>
      </c>
      <c r="H2264" s="10">
        <f t="shared" si="172"/>
        <v>80</v>
      </c>
    </row>
    <row r="2265" spans="1:8" ht="15.75">
      <c r="A2265" s="10">
        <v>2264</v>
      </c>
      <c r="B2265" s="3" t="s">
        <v>15</v>
      </c>
      <c r="C2265" s="2" t="s">
        <v>2831</v>
      </c>
      <c r="D2265" s="2" t="s">
        <v>1401</v>
      </c>
      <c r="E2265" s="2" t="s">
        <v>2832</v>
      </c>
      <c r="F2265" s="4">
        <v>120</v>
      </c>
      <c r="G2265" s="10" t="str">
        <f t="shared" si="173"/>
        <v xml:space="preserve">2024/08 </v>
      </c>
      <c r="H2265" s="10">
        <f t="shared" si="172"/>
        <v>600</v>
      </c>
    </row>
    <row r="2266" spans="1:8" ht="15.75">
      <c r="A2266" s="10">
        <v>2265</v>
      </c>
      <c r="B2266" s="3" t="s">
        <v>15</v>
      </c>
      <c r="C2266" s="2" t="s">
        <v>2835</v>
      </c>
      <c r="D2266" s="2" t="s">
        <v>1401</v>
      </c>
      <c r="E2266" s="2" t="s">
        <v>2836</v>
      </c>
      <c r="F2266" s="4">
        <v>20</v>
      </c>
      <c r="G2266" s="10" t="str">
        <f t="shared" si="173"/>
        <v xml:space="preserve">2025/11 </v>
      </c>
      <c r="H2266" s="10">
        <f t="shared" si="172"/>
        <v>615</v>
      </c>
    </row>
    <row r="2267" spans="1:8" ht="15.75">
      <c r="A2267" s="10">
        <v>2266</v>
      </c>
      <c r="B2267" s="3" t="s">
        <v>15</v>
      </c>
      <c r="C2267" s="2" t="s">
        <v>2840</v>
      </c>
      <c r="D2267" s="2" t="s">
        <v>1401</v>
      </c>
      <c r="E2267" s="2" t="s">
        <v>2841</v>
      </c>
      <c r="F2267" s="4">
        <v>45</v>
      </c>
      <c r="G2267" s="10" t="str">
        <f t="shared" si="173"/>
        <v xml:space="preserve">2024/07 </v>
      </c>
      <c r="H2267" s="10">
        <f t="shared" si="172"/>
        <v>280</v>
      </c>
    </row>
    <row r="2268" spans="1:8" ht="15.75">
      <c r="A2268" s="10">
        <v>2267</v>
      </c>
      <c r="B2268" s="3" t="s">
        <v>15</v>
      </c>
      <c r="C2268" s="2" t="s">
        <v>2848</v>
      </c>
      <c r="D2268" s="2" t="s">
        <v>1401</v>
      </c>
      <c r="E2268" s="2" t="s">
        <v>2849</v>
      </c>
      <c r="F2268" s="4">
        <v>140</v>
      </c>
      <c r="G2268" s="10" t="str">
        <f t="shared" si="173"/>
        <v xml:space="preserve">2024/04 </v>
      </c>
      <c r="H2268" s="10">
        <f t="shared" si="172"/>
        <v>380</v>
      </c>
    </row>
    <row r="2269" spans="1:8" ht="15.75">
      <c r="A2269" s="10">
        <v>2268</v>
      </c>
      <c r="B2269" s="3" t="s">
        <v>15</v>
      </c>
      <c r="C2269" s="2" t="s">
        <v>2850</v>
      </c>
      <c r="D2269" s="2" t="s">
        <v>1401</v>
      </c>
      <c r="E2269" s="2" t="s">
        <v>2851</v>
      </c>
      <c r="F2269" s="4">
        <v>30</v>
      </c>
      <c r="G2269" s="10" t="str">
        <f t="shared" si="173"/>
        <v xml:space="preserve">2024/01 </v>
      </c>
      <c r="H2269" s="10">
        <f t="shared" si="172"/>
        <v>200</v>
      </c>
    </row>
    <row r="2270" spans="1:8" ht="15.75">
      <c r="A2270" s="10">
        <v>2269</v>
      </c>
      <c r="B2270" s="3" t="s">
        <v>15</v>
      </c>
      <c r="C2270" s="2" t="s">
        <v>2869</v>
      </c>
      <c r="D2270" s="2" t="s">
        <v>1405</v>
      </c>
      <c r="E2270" s="2" t="s">
        <v>2870</v>
      </c>
      <c r="F2270" s="4">
        <v>20</v>
      </c>
      <c r="G2270" s="10" t="str">
        <f t="shared" si="173"/>
        <v xml:space="preserve">2024/01 </v>
      </c>
      <c r="H2270" s="10">
        <f t="shared" si="172"/>
        <v>20</v>
      </c>
    </row>
    <row r="2271" spans="1:8" ht="15.75">
      <c r="A2271" s="10">
        <v>2270</v>
      </c>
      <c r="B2271" s="3" t="s">
        <v>15</v>
      </c>
      <c r="C2271" s="2" t="s">
        <v>2882</v>
      </c>
      <c r="D2271" s="2" t="s">
        <v>1412</v>
      </c>
      <c r="E2271" s="2" t="s">
        <v>2646</v>
      </c>
      <c r="F2271" s="4">
        <v>170</v>
      </c>
      <c r="G2271" s="10" t="str">
        <f t="shared" si="173"/>
        <v xml:space="preserve">2024/04 </v>
      </c>
      <c r="H2271" s="10">
        <f t="shared" si="172"/>
        <v>796</v>
      </c>
    </row>
    <row r="2272" spans="1:8" ht="15.75">
      <c r="A2272" s="10">
        <v>2271</v>
      </c>
      <c r="B2272" s="3" t="s">
        <v>15</v>
      </c>
      <c r="C2272" s="2" t="s">
        <v>2883</v>
      </c>
      <c r="D2272" s="2" t="s">
        <v>1412</v>
      </c>
      <c r="E2272" s="2" t="s">
        <v>2884</v>
      </c>
      <c r="F2272" s="4">
        <v>10</v>
      </c>
      <c r="G2272" s="10" t="str">
        <f t="shared" si="173"/>
        <v xml:space="preserve">2024/01 </v>
      </c>
      <c r="H2272" s="10">
        <f t="shared" si="172"/>
        <v>200</v>
      </c>
    </row>
    <row r="2273" spans="1:8" ht="15.75">
      <c r="A2273" s="10">
        <v>2272</v>
      </c>
      <c r="B2273" s="3" t="s">
        <v>15</v>
      </c>
      <c r="C2273" s="2" t="s">
        <v>2885</v>
      </c>
      <c r="D2273" s="2" t="s">
        <v>1412</v>
      </c>
      <c r="E2273" s="2" t="s">
        <v>2886</v>
      </c>
      <c r="F2273" s="4">
        <v>80</v>
      </c>
      <c r="G2273" s="10" t="str">
        <f t="shared" si="173"/>
        <v xml:space="preserve">2024/06 </v>
      </c>
      <c r="H2273" s="10">
        <f t="shared" si="172"/>
        <v>196</v>
      </c>
    </row>
    <row r="2274" spans="1:8" ht="15.75">
      <c r="A2274" s="10">
        <v>2273</v>
      </c>
      <c r="B2274" s="3" t="s">
        <v>15</v>
      </c>
      <c r="C2274" s="2" t="s">
        <v>2893</v>
      </c>
      <c r="D2274" s="2" t="s">
        <v>1412</v>
      </c>
      <c r="E2274" s="2" t="s">
        <v>2894</v>
      </c>
      <c r="F2274" s="4">
        <v>110</v>
      </c>
      <c r="G2274" s="10" t="str">
        <f t="shared" si="173"/>
        <v xml:space="preserve">2024/02 </v>
      </c>
      <c r="H2274" s="10">
        <f t="shared" si="172"/>
        <v>350</v>
      </c>
    </row>
    <row r="2275" spans="1:8" ht="15.75">
      <c r="A2275" s="10">
        <v>2274</v>
      </c>
      <c r="B2275" s="3" t="s">
        <v>15</v>
      </c>
      <c r="C2275" s="2" t="s">
        <v>2895</v>
      </c>
      <c r="D2275" s="2" t="s">
        <v>1412</v>
      </c>
      <c r="E2275" s="2" t="s">
        <v>2896</v>
      </c>
      <c r="F2275" s="4">
        <v>40</v>
      </c>
      <c r="G2275" s="10" t="str">
        <f t="shared" si="173"/>
        <v xml:space="preserve">2024/01 </v>
      </c>
      <c r="H2275" s="10">
        <f t="shared" si="172"/>
        <v>172</v>
      </c>
    </row>
    <row r="2276" spans="1:8" ht="15.75">
      <c r="A2276" s="10">
        <v>2275</v>
      </c>
      <c r="B2276" s="3" t="s">
        <v>15</v>
      </c>
      <c r="C2276" s="2" t="s">
        <v>2910</v>
      </c>
      <c r="D2276" s="2" t="s">
        <v>1417</v>
      </c>
      <c r="E2276" s="2" t="s">
        <v>2911</v>
      </c>
      <c r="F2276" s="4"/>
      <c r="G2276" s="10" t="str">
        <f t="shared" si="173"/>
        <v xml:space="preserve">2024/02 </v>
      </c>
      <c r="H2276" s="10">
        <f t="shared" si="172"/>
        <v>136</v>
      </c>
    </row>
    <row r="2277" spans="1:8" ht="15.75">
      <c r="A2277" s="10">
        <v>2276</v>
      </c>
      <c r="B2277" s="3" t="s">
        <v>15</v>
      </c>
      <c r="C2277" s="2" t="s">
        <v>2912</v>
      </c>
      <c r="D2277" s="2" t="s">
        <v>1417</v>
      </c>
      <c r="E2277" s="2" t="s">
        <v>2913</v>
      </c>
      <c r="F2277" s="4">
        <v>490</v>
      </c>
      <c r="G2277" s="10" t="str">
        <f t="shared" si="173"/>
        <v xml:space="preserve">2025/02 </v>
      </c>
      <c r="H2277" s="10">
        <f t="shared" si="172"/>
        <v>640</v>
      </c>
    </row>
    <row r="2278" spans="1:8" ht="15.75">
      <c r="A2278" s="10">
        <v>2277</v>
      </c>
      <c r="B2278" s="3" t="s">
        <v>15</v>
      </c>
      <c r="C2278" s="2" t="s">
        <v>2916</v>
      </c>
      <c r="D2278" s="2" t="s">
        <v>1424</v>
      </c>
      <c r="E2278" s="2" t="s">
        <v>2917</v>
      </c>
      <c r="F2278" s="4">
        <v>40</v>
      </c>
      <c r="G2278" s="10" t="str">
        <f t="shared" si="173"/>
        <v xml:space="preserve">2024/02 </v>
      </c>
      <c r="H2278" s="10">
        <f t="shared" si="172"/>
        <v>175</v>
      </c>
    </row>
    <row r="2279" spans="1:8" ht="15.75">
      <c r="A2279" s="10">
        <v>2278</v>
      </c>
      <c r="B2279" s="3" t="s">
        <v>15</v>
      </c>
      <c r="C2279" s="2" t="s">
        <v>2920</v>
      </c>
      <c r="D2279" s="2" t="s">
        <v>1424</v>
      </c>
      <c r="E2279" s="2" t="s">
        <v>2921</v>
      </c>
      <c r="F2279" s="4">
        <v>20</v>
      </c>
      <c r="G2279" s="10" t="str">
        <f t="shared" si="173"/>
        <v xml:space="preserve">2026/01 </v>
      </c>
      <c r="H2279" s="10">
        <f t="shared" si="172"/>
        <v>114</v>
      </c>
    </row>
    <row r="2280" spans="1:8" ht="15.75">
      <c r="A2280" s="10">
        <v>2279</v>
      </c>
      <c r="B2280" s="3" t="s">
        <v>15</v>
      </c>
      <c r="C2280" s="2" t="s">
        <v>2928</v>
      </c>
      <c r="D2280" s="2" t="s">
        <v>2781</v>
      </c>
      <c r="E2280" s="2" t="s">
        <v>2929</v>
      </c>
      <c r="F2280" s="4">
        <v>5</v>
      </c>
      <c r="G2280" s="10" t="str">
        <f t="shared" si="173"/>
        <v xml:space="preserve">2024/01 </v>
      </c>
      <c r="H2280" s="10">
        <f t="shared" si="172"/>
        <v>140</v>
      </c>
    </row>
    <row r="2281" spans="1:8" ht="15.75">
      <c r="A2281" s="10">
        <v>2280</v>
      </c>
      <c r="B2281" s="3" t="s">
        <v>15</v>
      </c>
      <c r="C2281" s="2" t="s">
        <v>2930</v>
      </c>
      <c r="D2281" s="2" t="s">
        <v>2781</v>
      </c>
      <c r="E2281" s="2" t="s">
        <v>2931</v>
      </c>
      <c r="F2281" s="4">
        <v>25</v>
      </c>
      <c r="G2281" s="10" t="str">
        <f t="shared" si="173"/>
        <v xml:space="preserve">2024/01 </v>
      </c>
      <c r="H2281" s="10">
        <f t="shared" si="172"/>
        <v>80</v>
      </c>
    </row>
    <row r="2282" spans="1:8" ht="15.75">
      <c r="A2282" s="10">
        <v>2281</v>
      </c>
      <c r="B2282" s="3" t="s">
        <v>15</v>
      </c>
      <c r="C2282" s="2" t="s">
        <v>2932</v>
      </c>
      <c r="D2282" s="2" t="s">
        <v>2781</v>
      </c>
      <c r="E2282" s="2" t="s">
        <v>2933</v>
      </c>
      <c r="F2282" s="4">
        <v>25</v>
      </c>
      <c r="G2282" s="10" t="str">
        <f t="shared" si="173"/>
        <v xml:space="preserve">2024/02 </v>
      </c>
      <c r="H2282" s="10">
        <f t="shared" si="172"/>
        <v>65</v>
      </c>
    </row>
    <row r="2283" spans="1:8" ht="15.75">
      <c r="A2283" s="10">
        <v>2282</v>
      </c>
      <c r="B2283" s="3" t="s">
        <v>15</v>
      </c>
      <c r="C2283" s="2" t="s">
        <v>2934</v>
      </c>
      <c r="D2283" s="2" t="s">
        <v>2781</v>
      </c>
      <c r="E2283" s="2" t="s">
        <v>2935</v>
      </c>
      <c r="F2283" s="4">
        <v>25</v>
      </c>
      <c r="G2283" s="10" t="str">
        <f t="shared" si="173"/>
        <v xml:space="preserve">2024/01 </v>
      </c>
      <c r="H2283" s="10">
        <f t="shared" si="172"/>
        <v>75</v>
      </c>
    </row>
    <row r="2284" spans="1:8" ht="15.75">
      <c r="A2284" s="10">
        <v>2283</v>
      </c>
      <c r="B2284" s="3" t="s">
        <v>15</v>
      </c>
      <c r="C2284" s="2" t="s">
        <v>3866</v>
      </c>
      <c r="D2284" s="2" t="s">
        <v>1426</v>
      </c>
      <c r="E2284" s="2" t="s">
        <v>3867</v>
      </c>
      <c r="F2284" s="4">
        <v>450</v>
      </c>
      <c r="G2284" s="10" t="str">
        <f t="shared" si="173"/>
        <v xml:space="preserve">2024/07 </v>
      </c>
      <c r="H2284" s="10">
        <f t="shared" si="172"/>
        <v>450</v>
      </c>
    </row>
    <row r="2285" spans="1:8" ht="15.75">
      <c r="A2285" s="10">
        <v>2284</v>
      </c>
      <c r="B2285" s="3" t="s">
        <v>15</v>
      </c>
      <c r="C2285" s="2" t="s">
        <v>3870</v>
      </c>
      <c r="D2285" s="2" t="s">
        <v>1426</v>
      </c>
      <c r="E2285" s="2" t="s">
        <v>3871</v>
      </c>
      <c r="F2285" s="4">
        <v>160</v>
      </c>
      <c r="G2285" s="10" t="str">
        <f t="shared" si="173"/>
        <v xml:space="preserve">2024/08 </v>
      </c>
      <c r="H2285" s="10">
        <f t="shared" si="172"/>
        <v>490</v>
      </c>
    </row>
    <row r="2286" spans="1:8" ht="15.75">
      <c r="A2286" s="10">
        <v>2285</v>
      </c>
      <c r="B2286" s="3" t="s">
        <v>15</v>
      </c>
      <c r="C2286" s="2" t="s">
        <v>3872</v>
      </c>
      <c r="D2286" s="2" t="s">
        <v>1426</v>
      </c>
      <c r="E2286" s="2" t="s">
        <v>3873</v>
      </c>
      <c r="F2286" s="4">
        <v>520</v>
      </c>
      <c r="G2286" s="10" t="str">
        <f t="shared" si="173"/>
        <v xml:space="preserve">2026/02 </v>
      </c>
      <c r="H2286" s="10">
        <f t="shared" si="172"/>
        <v>4200</v>
      </c>
    </row>
    <row r="2287" spans="1:8" ht="15.75">
      <c r="A2287" s="10">
        <v>2286</v>
      </c>
      <c r="B2287" s="3" t="s">
        <v>15</v>
      </c>
      <c r="C2287" s="2" t="s">
        <v>6418</v>
      </c>
      <c r="D2287" s="2" t="s">
        <v>1426</v>
      </c>
      <c r="E2287" s="2" t="s">
        <v>6419</v>
      </c>
      <c r="F2287" s="4">
        <v>30</v>
      </c>
      <c r="G2287" s="10" t="str">
        <f t="shared" si="173"/>
        <v xml:space="preserve">2024/01 </v>
      </c>
      <c r="H2287" s="10">
        <f t="shared" si="172"/>
        <v>30</v>
      </c>
    </row>
    <row r="2288" spans="1:8" ht="15.75">
      <c r="A2288" s="10">
        <v>2287</v>
      </c>
      <c r="B2288" s="3" t="s">
        <v>15</v>
      </c>
      <c r="C2288" s="2" t="s">
        <v>3876</v>
      </c>
      <c r="D2288" s="2" t="s">
        <v>1433</v>
      </c>
      <c r="E2288" s="2" t="s">
        <v>3877</v>
      </c>
      <c r="F2288" s="4">
        <v>360</v>
      </c>
      <c r="G2288" s="10" t="str">
        <f t="shared" si="173"/>
        <v xml:space="preserve">2024/10 </v>
      </c>
      <c r="H2288" s="10">
        <f t="shared" si="172"/>
        <v>685</v>
      </c>
    </row>
    <row r="2289" spans="1:8" ht="15.75">
      <c r="A2289" s="10">
        <v>2288</v>
      </c>
      <c r="B2289" s="3" t="s">
        <v>15</v>
      </c>
      <c r="C2289" s="2" t="s">
        <v>3878</v>
      </c>
      <c r="D2289" s="2" t="s">
        <v>1433</v>
      </c>
      <c r="E2289" s="2" t="s">
        <v>3879</v>
      </c>
      <c r="F2289" s="4">
        <v>10</v>
      </c>
      <c r="G2289" s="10" t="str">
        <f t="shared" si="173"/>
        <v xml:space="preserve">2024/07 </v>
      </c>
      <c r="H2289" s="10">
        <f t="shared" si="172"/>
        <v>355</v>
      </c>
    </row>
    <row r="2290" spans="1:8" ht="15.75">
      <c r="A2290" s="10">
        <v>2289</v>
      </c>
      <c r="B2290" s="3" t="s">
        <v>15</v>
      </c>
      <c r="C2290" s="2" t="s">
        <v>3880</v>
      </c>
      <c r="D2290" s="2" t="s">
        <v>1433</v>
      </c>
      <c r="E2290" s="2" t="s">
        <v>3881</v>
      </c>
      <c r="F2290" s="4">
        <v>2525</v>
      </c>
      <c r="G2290" s="10" t="str">
        <f t="shared" si="173"/>
        <v xml:space="preserve">2024/01 </v>
      </c>
      <c r="H2290" s="10">
        <f t="shared" si="172"/>
        <v>10760</v>
      </c>
    </row>
    <row r="2291" spans="1:8" ht="15.75">
      <c r="A2291" s="10">
        <v>2290</v>
      </c>
      <c r="B2291" s="3" t="s">
        <v>15</v>
      </c>
      <c r="C2291" s="2" t="s">
        <v>3886</v>
      </c>
      <c r="D2291" s="2" t="s">
        <v>1433</v>
      </c>
      <c r="E2291" s="2" t="s">
        <v>3887</v>
      </c>
      <c r="F2291" s="4">
        <v>350</v>
      </c>
      <c r="G2291" s="10" t="str">
        <f t="shared" si="173"/>
        <v xml:space="preserve">2026/02 </v>
      </c>
      <c r="H2291" s="10">
        <f t="shared" si="172"/>
        <v>2570</v>
      </c>
    </row>
    <row r="2292" spans="1:8" ht="15.75">
      <c r="A2292" s="10">
        <v>2291</v>
      </c>
      <c r="B2292" s="3" t="s">
        <v>15</v>
      </c>
      <c r="C2292" s="2" t="s">
        <v>3888</v>
      </c>
      <c r="D2292" s="2" t="s">
        <v>1433</v>
      </c>
      <c r="E2292" s="2" t="s">
        <v>3889</v>
      </c>
      <c r="F2292" s="4">
        <v>2028</v>
      </c>
      <c r="G2292" s="10" t="str">
        <f t="shared" si="173"/>
        <v xml:space="preserve">2024/01 </v>
      </c>
      <c r="H2292" s="10">
        <f t="shared" si="172"/>
        <v>6792</v>
      </c>
    </row>
    <row r="2293" spans="1:8" ht="15.75">
      <c r="A2293" s="10">
        <v>2292</v>
      </c>
      <c r="B2293" s="3" t="s">
        <v>15</v>
      </c>
      <c r="C2293" s="2" t="s">
        <v>3890</v>
      </c>
      <c r="D2293" s="2" t="s">
        <v>1433</v>
      </c>
      <c r="E2293" s="2" t="s">
        <v>3891</v>
      </c>
      <c r="F2293" s="4">
        <v>120</v>
      </c>
      <c r="G2293" s="10" t="str">
        <f t="shared" si="173"/>
        <v xml:space="preserve">2024/01 </v>
      </c>
      <c r="H2293" s="10">
        <f t="shared" si="172"/>
        <v>300</v>
      </c>
    </row>
    <row r="2294" spans="1:8" ht="15.75">
      <c r="A2294" s="10">
        <v>2293</v>
      </c>
      <c r="B2294" s="3" t="s">
        <v>15</v>
      </c>
      <c r="C2294" s="2" t="s">
        <v>3892</v>
      </c>
      <c r="D2294" s="2" t="s">
        <v>1433</v>
      </c>
      <c r="E2294" s="2" t="s">
        <v>3893</v>
      </c>
      <c r="F2294" s="4">
        <v>90</v>
      </c>
      <c r="G2294" s="10" t="str">
        <f t="shared" si="173"/>
        <v xml:space="preserve">2026/03 </v>
      </c>
      <c r="H2294" s="10">
        <f t="shared" si="172"/>
        <v>1990</v>
      </c>
    </row>
    <row r="2295" spans="1:8" ht="15.75">
      <c r="A2295" s="10">
        <v>2294</v>
      </c>
      <c r="B2295" s="3" t="s">
        <v>15</v>
      </c>
      <c r="C2295" s="2" t="s">
        <v>6426</v>
      </c>
      <c r="D2295" s="2" t="s">
        <v>1401</v>
      </c>
      <c r="E2295" s="2" t="s">
        <v>2328</v>
      </c>
      <c r="F2295" s="4">
        <v>15</v>
      </c>
      <c r="G2295" s="10" t="str">
        <f t="shared" si="173"/>
        <v xml:space="preserve">2024/01 </v>
      </c>
      <c r="H2295" s="10">
        <f t="shared" si="172"/>
        <v>15</v>
      </c>
    </row>
    <row r="2296" spans="1:8" ht="15.75">
      <c r="A2296" s="10">
        <v>2295</v>
      </c>
      <c r="B2296" s="3" t="s">
        <v>15</v>
      </c>
      <c r="C2296" s="2" t="s">
        <v>6443</v>
      </c>
      <c r="D2296" s="2" t="s">
        <v>4499</v>
      </c>
      <c r="E2296" s="2" t="s">
        <v>4502</v>
      </c>
      <c r="F2296" s="4">
        <v>48</v>
      </c>
      <c r="G2296" s="10" t="str">
        <f t="shared" si="173"/>
        <v xml:space="preserve">2024/01 </v>
      </c>
      <c r="H2296" s="10">
        <f t="shared" si="172"/>
        <v>48</v>
      </c>
    </row>
    <row r="2297" spans="1:8" ht="15.75">
      <c r="A2297" s="10">
        <v>2296</v>
      </c>
      <c r="B2297" s="3" t="s">
        <v>15</v>
      </c>
      <c r="C2297" s="2" t="s">
        <v>4508</v>
      </c>
      <c r="D2297" s="2" t="s">
        <v>4507</v>
      </c>
      <c r="E2297" s="2" t="s">
        <v>4509</v>
      </c>
      <c r="F2297" s="4">
        <v>52</v>
      </c>
      <c r="G2297" s="10" t="str">
        <f t="shared" si="173"/>
        <v xml:space="preserve">2024/02 </v>
      </c>
      <c r="H2297" s="10">
        <f t="shared" si="172"/>
        <v>52</v>
      </c>
    </row>
    <row r="2298" spans="1:8" ht="15.75">
      <c r="A2298" s="10">
        <v>2297</v>
      </c>
      <c r="B2298" s="3" t="s">
        <v>15</v>
      </c>
      <c r="C2298" s="2" t="s">
        <v>6444</v>
      </c>
      <c r="D2298" s="2" t="s">
        <v>4510</v>
      </c>
      <c r="E2298" s="2" t="s">
        <v>4512</v>
      </c>
      <c r="F2298" s="4">
        <v>50</v>
      </c>
      <c r="G2298" s="10" t="str">
        <f t="shared" si="173"/>
        <v xml:space="preserve">2024/01 </v>
      </c>
      <c r="H2298" s="10">
        <f t="shared" si="172"/>
        <v>50</v>
      </c>
    </row>
    <row r="2299" spans="1:8" ht="15.75">
      <c r="A2299" s="10">
        <v>2298</v>
      </c>
      <c r="B2299" s="3" t="s">
        <v>15</v>
      </c>
      <c r="C2299" s="2" t="s">
        <v>4529</v>
      </c>
      <c r="D2299" s="2" t="s">
        <v>4526</v>
      </c>
      <c r="E2299" s="2" t="s">
        <v>4530</v>
      </c>
      <c r="F2299" s="4">
        <v>446</v>
      </c>
      <c r="G2299" s="10" t="str">
        <f t="shared" si="173"/>
        <v xml:space="preserve">2024/12 </v>
      </c>
      <c r="H2299" s="10">
        <f t="shared" si="172"/>
        <v>3050</v>
      </c>
    </row>
    <row r="2300" spans="1:8" ht="15.75">
      <c r="A2300" s="10">
        <v>2299</v>
      </c>
      <c r="B2300" s="3" t="s">
        <v>15</v>
      </c>
      <c r="C2300" s="2" t="s">
        <v>4534</v>
      </c>
      <c r="D2300" s="2" t="s">
        <v>4533</v>
      </c>
      <c r="E2300" s="2" t="s">
        <v>4535</v>
      </c>
      <c r="F2300" s="4">
        <v>548</v>
      </c>
      <c r="G2300" s="10" t="str">
        <f t="shared" si="173"/>
        <v xml:space="preserve">2024/12 </v>
      </c>
      <c r="H2300" s="10">
        <f t="shared" si="172"/>
        <v>4170</v>
      </c>
    </row>
    <row r="2301" spans="1:8" ht="15.75">
      <c r="A2301" s="10">
        <v>2300</v>
      </c>
      <c r="B2301" s="3" t="s">
        <v>15</v>
      </c>
      <c r="C2301" s="2" t="s">
        <v>4537</v>
      </c>
      <c r="D2301" s="2" t="s">
        <v>4536</v>
      </c>
      <c r="E2301" s="2" t="s">
        <v>4538</v>
      </c>
      <c r="F2301" s="4">
        <v>25</v>
      </c>
      <c r="G2301" s="10" t="str">
        <f t="shared" si="173"/>
        <v xml:space="preserve">2024/04 </v>
      </c>
      <c r="H2301" s="10">
        <f t="shared" si="172"/>
        <v>270</v>
      </c>
    </row>
    <row r="2302" spans="1:8" ht="15.75">
      <c r="A2302" s="10">
        <v>2301</v>
      </c>
      <c r="B2302" s="3" t="s">
        <v>15</v>
      </c>
      <c r="C2302" s="2" t="s">
        <v>4543</v>
      </c>
      <c r="D2302" s="2" t="s">
        <v>4542</v>
      </c>
      <c r="E2302" s="2" t="s">
        <v>4544</v>
      </c>
      <c r="F2302" s="4">
        <v>11</v>
      </c>
      <c r="G2302" s="10" t="str">
        <f t="shared" si="173"/>
        <v xml:space="preserve">2024/01 </v>
      </c>
      <c r="H2302" s="10">
        <f t="shared" si="172"/>
        <v>250</v>
      </c>
    </row>
    <row r="2303" spans="1:8" ht="15.75">
      <c r="A2303" s="10">
        <v>2302</v>
      </c>
      <c r="B2303" s="3" t="s">
        <v>15</v>
      </c>
      <c r="C2303" s="2" t="s">
        <v>4546</v>
      </c>
      <c r="D2303" s="2" t="s">
        <v>4545</v>
      </c>
      <c r="E2303" s="2" t="s">
        <v>4547</v>
      </c>
      <c r="F2303" s="4">
        <v>270</v>
      </c>
      <c r="G2303" s="10" t="str">
        <f t="shared" si="173"/>
        <v xml:space="preserve">2024/12 </v>
      </c>
      <c r="H2303" s="10">
        <f t="shared" si="172"/>
        <v>910</v>
      </c>
    </row>
    <row r="2304" spans="1:8" ht="15.75">
      <c r="A2304" s="10">
        <v>2303</v>
      </c>
      <c r="B2304" s="3" t="s">
        <v>15</v>
      </c>
      <c r="C2304" s="2" t="s">
        <v>4554</v>
      </c>
      <c r="D2304" s="2" t="s">
        <v>4553</v>
      </c>
      <c r="E2304" s="2" t="s">
        <v>4555</v>
      </c>
      <c r="F2304" s="4">
        <v>462</v>
      </c>
      <c r="G2304" s="10" t="str">
        <f t="shared" si="173"/>
        <v xml:space="preserve">2024/05 </v>
      </c>
      <c r="H2304" s="10">
        <f t="shared" si="172"/>
        <v>2759</v>
      </c>
    </row>
    <row r="2305" spans="1:8" ht="15.75">
      <c r="A2305" s="10">
        <v>2304</v>
      </c>
      <c r="B2305" s="3" t="s">
        <v>15</v>
      </c>
      <c r="C2305" s="2" t="s">
        <v>4576</v>
      </c>
      <c r="D2305" s="2" t="s">
        <v>4575</v>
      </c>
      <c r="E2305" s="2" t="s">
        <v>4577</v>
      </c>
      <c r="F2305" s="4">
        <v>16</v>
      </c>
      <c r="G2305" s="10" t="str">
        <f t="shared" si="173"/>
        <v xml:space="preserve">2025/12 </v>
      </c>
      <c r="H2305" s="10">
        <f t="shared" si="172"/>
        <v>1285</v>
      </c>
    </row>
    <row r="2306" spans="1:8" ht="15.75">
      <c r="A2306" s="10">
        <v>2305</v>
      </c>
      <c r="B2306" s="3" t="s">
        <v>15</v>
      </c>
      <c r="C2306" s="2" t="s">
        <v>4597</v>
      </c>
      <c r="D2306" s="2" t="s">
        <v>4594</v>
      </c>
      <c r="E2306" s="2" t="s">
        <v>4598</v>
      </c>
      <c r="F2306" s="4">
        <v>940</v>
      </c>
      <c r="G2306" s="10" t="str">
        <f t="shared" si="173"/>
        <v xml:space="preserve">2024/01 </v>
      </c>
      <c r="H2306" s="10">
        <f t="shared" ref="H2306:H2369" si="174">_xlfn.MAXIFS(F:F,C:C,C2306,G:G,G2306)</f>
        <v>940</v>
      </c>
    </row>
    <row r="2307" spans="1:8" ht="15.75">
      <c r="A2307" s="10">
        <v>2306</v>
      </c>
      <c r="B2307" s="3" t="s">
        <v>15</v>
      </c>
      <c r="C2307" s="2" t="s">
        <v>4603</v>
      </c>
      <c r="D2307" s="2" t="s">
        <v>4602</v>
      </c>
      <c r="E2307" s="2" t="s">
        <v>4604</v>
      </c>
      <c r="F2307" s="4">
        <v>220</v>
      </c>
      <c r="G2307" s="10" t="str">
        <f t="shared" ref="G2307:G2370" si="175">INDEX($B$2:$B$9999,MATCH(_xlfn.MAXIFS($F$2:$F$9999,$C$2:$C$9999,C2307),$F$1:$F$9999,0))</f>
        <v xml:space="preserve">2025/12 </v>
      </c>
      <c r="H2307" s="10">
        <f t="shared" si="174"/>
        <v>2947</v>
      </c>
    </row>
    <row r="2308" spans="1:8" ht="15.75">
      <c r="A2308" s="10">
        <v>2307</v>
      </c>
      <c r="B2308" s="3" t="s">
        <v>15</v>
      </c>
      <c r="C2308" s="2" t="s">
        <v>4609</v>
      </c>
      <c r="D2308" s="2" t="s">
        <v>4608</v>
      </c>
      <c r="E2308" s="2" t="s">
        <v>4610</v>
      </c>
      <c r="F2308" s="4">
        <v>90</v>
      </c>
      <c r="G2308" s="10" t="str">
        <f t="shared" si="175"/>
        <v xml:space="preserve">2025/12 </v>
      </c>
      <c r="H2308" s="10">
        <f t="shared" si="174"/>
        <v>2270</v>
      </c>
    </row>
    <row r="2309" spans="1:8" ht="15.75">
      <c r="A2309" s="10">
        <v>2308</v>
      </c>
      <c r="B2309" s="3" t="s">
        <v>15</v>
      </c>
      <c r="C2309" s="2" t="s">
        <v>4615</v>
      </c>
      <c r="D2309" s="2" t="s">
        <v>4614</v>
      </c>
      <c r="E2309" s="2" t="s">
        <v>4616</v>
      </c>
      <c r="F2309" s="4">
        <v>25</v>
      </c>
      <c r="G2309" s="10" t="str">
        <f t="shared" si="175"/>
        <v xml:space="preserve">2025/12 </v>
      </c>
      <c r="H2309" s="10">
        <f t="shared" si="174"/>
        <v>2003</v>
      </c>
    </row>
    <row r="2310" spans="1:8" ht="15.75">
      <c r="A2310" s="10">
        <v>2309</v>
      </c>
      <c r="B2310" s="3" t="s">
        <v>15</v>
      </c>
      <c r="C2310" s="2" t="s">
        <v>4621</v>
      </c>
      <c r="D2310" s="2" t="s">
        <v>4620</v>
      </c>
      <c r="E2310" s="2" t="s">
        <v>4622</v>
      </c>
      <c r="F2310" s="4">
        <v>850</v>
      </c>
      <c r="G2310" s="10" t="str">
        <f t="shared" si="175"/>
        <v xml:space="preserve">2024/07 </v>
      </c>
      <c r="H2310" s="10">
        <f t="shared" si="174"/>
        <v>4453</v>
      </c>
    </row>
    <row r="2311" spans="1:8" ht="15.75">
      <c r="A2311" s="10">
        <v>2310</v>
      </c>
      <c r="B2311" s="3" t="s">
        <v>15</v>
      </c>
      <c r="C2311" s="2" t="s">
        <v>4627</v>
      </c>
      <c r="D2311" s="2" t="s">
        <v>4626</v>
      </c>
      <c r="E2311" s="2" t="s">
        <v>4628</v>
      </c>
      <c r="F2311" s="4">
        <v>25</v>
      </c>
      <c r="G2311" s="10" t="str">
        <f t="shared" si="175"/>
        <v xml:space="preserve">2024/01 </v>
      </c>
      <c r="H2311" s="10">
        <f t="shared" si="174"/>
        <v>25</v>
      </c>
    </row>
    <row r="2312" spans="1:8" ht="15.75">
      <c r="A2312" s="10">
        <v>2311</v>
      </c>
      <c r="B2312" s="3" t="s">
        <v>15</v>
      </c>
      <c r="C2312" s="2" t="s">
        <v>4634</v>
      </c>
      <c r="D2312" s="2" t="s">
        <v>4632</v>
      </c>
      <c r="E2312" s="2" t="s">
        <v>4635</v>
      </c>
      <c r="F2312" s="4">
        <v>320</v>
      </c>
      <c r="G2312" s="10" t="str">
        <f t="shared" si="175"/>
        <v xml:space="preserve">2024/08 </v>
      </c>
      <c r="H2312" s="10">
        <f t="shared" si="174"/>
        <v>2355</v>
      </c>
    </row>
    <row r="2313" spans="1:8" ht="15.75">
      <c r="A2313" s="10">
        <v>2312</v>
      </c>
      <c r="B2313" s="3" t="s">
        <v>16</v>
      </c>
      <c r="C2313" s="2" t="s">
        <v>55</v>
      </c>
      <c r="D2313" s="2" t="s">
        <v>50</v>
      </c>
      <c r="E2313" s="2" t="s">
        <v>56</v>
      </c>
      <c r="F2313" s="4">
        <v>30</v>
      </c>
      <c r="G2313" s="10" t="str">
        <f t="shared" si="175"/>
        <v xml:space="preserve">2024/01 </v>
      </c>
      <c r="H2313" s="10">
        <f t="shared" si="174"/>
        <v>330</v>
      </c>
    </row>
    <row r="2314" spans="1:8" ht="15.75">
      <c r="A2314" s="10">
        <v>2313</v>
      </c>
      <c r="B2314" s="3" t="s">
        <v>16</v>
      </c>
      <c r="C2314" s="2" t="s">
        <v>57</v>
      </c>
      <c r="D2314" s="2" t="s">
        <v>50</v>
      </c>
      <c r="E2314" s="2" t="s">
        <v>58</v>
      </c>
      <c r="F2314" s="4">
        <v>80</v>
      </c>
      <c r="G2314" s="10" t="str">
        <f t="shared" si="175"/>
        <v xml:space="preserve">2024/01 </v>
      </c>
      <c r="H2314" s="10">
        <f t="shared" si="174"/>
        <v>150</v>
      </c>
    </row>
    <row r="2315" spans="1:8" ht="15.75">
      <c r="A2315" s="10">
        <v>2314</v>
      </c>
      <c r="B2315" s="3" t="s">
        <v>16</v>
      </c>
      <c r="C2315" s="2" t="s">
        <v>76</v>
      </c>
      <c r="D2315" s="2" t="s">
        <v>69</v>
      </c>
      <c r="E2315" s="2" t="s">
        <v>56</v>
      </c>
      <c r="F2315" s="4">
        <v>10</v>
      </c>
      <c r="G2315" s="10" t="str">
        <f t="shared" si="175"/>
        <v xml:space="preserve">2024/01 </v>
      </c>
      <c r="H2315" s="10">
        <f t="shared" si="174"/>
        <v>20</v>
      </c>
    </row>
    <row r="2316" spans="1:8" ht="15.75">
      <c r="A2316" s="10">
        <v>2315</v>
      </c>
      <c r="B2316" s="3" t="s">
        <v>16</v>
      </c>
      <c r="C2316" s="2" t="s">
        <v>82</v>
      </c>
      <c r="D2316" s="2" t="s">
        <v>69</v>
      </c>
      <c r="E2316" s="2" t="s">
        <v>83</v>
      </c>
      <c r="F2316" s="4">
        <v>200</v>
      </c>
      <c r="G2316" s="10" t="str">
        <f t="shared" si="175"/>
        <v xml:space="preserve">2024/01 </v>
      </c>
      <c r="H2316" s="10">
        <f t="shared" si="174"/>
        <v>200</v>
      </c>
    </row>
    <row r="2317" spans="1:8" ht="15.75">
      <c r="A2317" s="10">
        <v>2316</v>
      </c>
      <c r="B2317" s="3" t="s">
        <v>16</v>
      </c>
      <c r="C2317" s="2" t="s">
        <v>103</v>
      </c>
      <c r="D2317" s="2" t="s">
        <v>59</v>
      </c>
      <c r="E2317" s="2" t="s">
        <v>104</v>
      </c>
      <c r="F2317" s="4">
        <v>5</v>
      </c>
      <c r="G2317" s="10" t="str">
        <f t="shared" si="175"/>
        <v xml:space="preserve">2024/01 </v>
      </c>
      <c r="H2317" s="10">
        <f t="shared" si="174"/>
        <v>110</v>
      </c>
    </row>
    <row r="2318" spans="1:8" ht="15.75">
      <c r="A2318" s="10">
        <v>2317</v>
      </c>
      <c r="B2318" s="3" t="s">
        <v>16</v>
      </c>
      <c r="C2318" s="2" t="s">
        <v>129</v>
      </c>
      <c r="D2318" s="2" t="s">
        <v>128</v>
      </c>
      <c r="E2318" s="2" t="s">
        <v>130</v>
      </c>
      <c r="F2318" s="4">
        <v>200</v>
      </c>
      <c r="G2318" s="10" t="str">
        <f t="shared" si="175"/>
        <v xml:space="preserve">2024/01 </v>
      </c>
      <c r="H2318" s="10">
        <f t="shared" si="174"/>
        <v>200</v>
      </c>
    </row>
    <row r="2319" spans="1:8" ht="15.75">
      <c r="A2319" s="10">
        <v>2318</v>
      </c>
      <c r="B2319" s="3" t="s">
        <v>16</v>
      </c>
      <c r="C2319" s="2" t="s">
        <v>137</v>
      </c>
      <c r="D2319" s="2" t="s">
        <v>128</v>
      </c>
      <c r="E2319" s="2" t="s">
        <v>136</v>
      </c>
      <c r="F2319" s="4">
        <v>30</v>
      </c>
      <c r="G2319" s="10" t="str">
        <f t="shared" si="175"/>
        <v xml:space="preserve">2024/01 </v>
      </c>
      <c r="H2319" s="10">
        <f t="shared" si="174"/>
        <v>30</v>
      </c>
    </row>
    <row r="2320" spans="1:8" ht="15.75">
      <c r="A2320" s="10">
        <v>2319</v>
      </c>
      <c r="B2320" s="3" t="s">
        <v>16</v>
      </c>
      <c r="C2320" s="2" t="s">
        <v>141</v>
      </c>
      <c r="D2320" s="2" t="s">
        <v>140</v>
      </c>
      <c r="E2320" s="2" t="s">
        <v>136</v>
      </c>
      <c r="F2320" s="4">
        <v>40</v>
      </c>
      <c r="G2320" s="10" t="str">
        <f t="shared" si="175"/>
        <v xml:space="preserve">2024/01 </v>
      </c>
      <c r="H2320" s="10">
        <f t="shared" si="174"/>
        <v>40</v>
      </c>
    </row>
    <row r="2321" spans="1:8" ht="15.75">
      <c r="A2321" s="10">
        <v>2320</v>
      </c>
      <c r="B2321" s="3" t="s">
        <v>16</v>
      </c>
      <c r="C2321" s="2" t="s">
        <v>148</v>
      </c>
      <c r="D2321" s="2" t="s">
        <v>147</v>
      </c>
      <c r="E2321" s="2" t="s">
        <v>136</v>
      </c>
      <c r="F2321" s="4">
        <v>50</v>
      </c>
      <c r="G2321" s="10" t="str">
        <f t="shared" si="175"/>
        <v xml:space="preserve">2024/01 </v>
      </c>
      <c r="H2321" s="10">
        <f t="shared" si="174"/>
        <v>50</v>
      </c>
    </row>
    <row r="2322" spans="1:8" ht="15.75">
      <c r="A2322" s="10">
        <v>2321</v>
      </c>
      <c r="B2322" s="3" t="s">
        <v>16</v>
      </c>
      <c r="C2322" s="2" t="s">
        <v>165</v>
      </c>
      <c r="D2322" s="2" t="s">
        <v>96</v>
      </c>
      <c r="E2322" s="2" t="s">
        <v>52</v>
      </c>
      <c r="F2322" s="4">
        <v>30</v>
      </c>
      <c r="G2322" s="10" t="str">
        <f t="shared" si="175"/>
        <v xml:space="preserve">2024/01 </v>
      </c>
      <c r="H2322" s="10">
        <f t="shared" si="174"/>
        <v>90</v>
      </c>
    </row>
    <row r="2323" spans="1:8" ht="15.75">
      <c r="A2323" s="10">
        <v>2322</v>
      </c>
      <c r="B2323" s="3" t="s">
        <v>16</v>
      </c>
      <c r="C2323" s="2" t="s">
        <v>186</v>
      </c>
      <c r="D2323" s="2" t="s">
        <v>185</v>
      </c>
      <c r="E2323" s="2" t="s">
        <v>104</v>
      </c>
      <c r="F2323" s="4">
        <v>10</v>
      </c>
      <c r="G2323" s="10" t="str">
        <f t="shared" si="175"/>
        <v xml:space="preserve">2024/01 </v>
      </c>
      <c r="H2323" s="10">
        <f t="shared" si="174"/>
        <v>10</v>
      </c>
    </row>
    <row r="2324" spans="1:8" ht="15.75">
      <c r="A2324" s="10">
        <v>2323</v>
      </c>
      <c r="B2324" s="3" t="s">
        <v>16</v>
      </c>
      <c r="C2324" s="2" t="s">
        <v>191</v>
      </c>
      <c r="D2324" s="2" t="s">
        <v>96</v>
      </c>
      <c r="E2324" s="2" t="s">
        <v>192</v>
      </c>
      <c r="F2324" s="4">
        <v>20</v>
      </c>
      <c r="G2324" s="10" t="str">
        <f t="shared" si="175"/>
        <v xml:space="preserve">2024/01 </v>
      </c>
      <c r="H2324" s="10">
        <f t="shared" si="174"/>
        <v>40</v>
      </c>
    </row>
    <row r="2325" spans="1:8" ht="15.75">
      <c r="A2325" s="10">
        <v>2324</v>
      </c>
      <c r="B2325" s="3" t="s">
        <v>16</v>
      </c>
      <c r="C2325" s="2" t="s">
        <v>213</v>
      </c>
      <c r="D2325" s="2" t="s">
        <v>189</v>
      </c>
      <c r="E2325" s="2" t="s">
        <v>52</v>
      </c>
      <c r="F2325" s="4">
        <v>50</v>
      </c>
      <c r="G2325" s="10" t="str">
        <f t="shared" si="175"/>
        <v xml:space="preserve">2024/01 </v>
      </c>
      <c r="H2325" s="10">
        <f t="shared" si="174"/>
        <v>100</v>
      </c>
    </row>
    <row r="2326" spans="1:8" ht="15.75">
      <c r="A2326" s="10">
        <v>2325</v>
      </c>
      <c r="B2326" s="3" t="s">
        <v>16</v>
      </c>
      <c r="C2326" s="2" t="s">
        <v>235</v>
      </c>
      <c r="D2326" s="2" t="s">
        <v>234</v>
      </c>
      <c r="E2326" s="2"/>
      <c r="F2326" s="4">
        <v>3</v>
      </c>
      <c r="G2326" s="10" t="str">
        <f t="shared" si="175"/>
        <v xml:space="preserve">2024/01 </v>
      </c>
      <c r="H2326" s="10">
        <f t="shared" si="174"/>
        <v>20</v>
      </c>
    </row>
    <row r="2327" spans="1:8" ht="15.75">
      <c r="A2327" s="10">
        <v>2326</v>
      </c>
      <c r="B2327" s="3" t="s">
        <v>16</v>
      </c>
      <c r="C2327" s="2" t="s">
        <v>237</v>
      </c>
      <c r="D2327" s="2" t="s">
        <v>236</v>
      </c>
      <c r="E2327" s="2" t="s">
        <v>95</v>
      </c>
      <c r="F2327" s="4">
        <v>10</v>
      </c>
      <c r="G2327" s="10" t="str">
        <f t="shared" si="175"/>
        <v xml:space="preserve">2024/01 </v>
      </c>
      <c r="H2327" s="10">
        <f t="shared" si="174"/>
        <v>10</v>
      </c>
    </row>
    <row r="2328" spans="1:8" ht="15.75">
      <c r="A2328" s="10">
        <v>2327</v>
      </c>
      <c r="B2328" s="3" t="s">
        <v>16</v>
      </c>
      <c r="C2328" s="2" t="s">
        <v>248</v>
      </c>
      <c r="D2328" s="2" t="s">
        <v>247</v>
      </c>
      <c r="E2328" s="2"/>
      <c r="F2328" s="4">
        <v>3</v>
      </c>
      <c r="G2328" s="10" t="str">
        <f t="shared" si="175"/>
        <v xml:space="preserve">2024/01 </v>
      </c>
      <c r="H2328" s="10">
        <f t="shared" si="174"/>
        <v>3</v>
      </c>
    </row>
    <row r="2329" spans="1:8" ht="15.75">
      <c r="A2329" s="10">
        <v>2328</v>
      </c>
      <c r="B2329" s="3" t="s">
        <v>16</v>
      </c>
      <c r="C2329" s="2" t="s">
        <v>295</v>
      </c>
      <c r="D2329" s="2" t="s">
        <v>294</v>
      </c>
      <c r="E2329" s="2" t="s">
        <v>65</v>
      </c>
      <c r="F2329" s="4">
        <v>4</v>
      </c>
      <c r="G2329" s="10" t="str">
        <f t="shared" si="175"/>
        <v xml:space="preserve">2024/01 </v>
      </c>
      <c r="H2329" s="10">
        <f t="shared" si="174"/>
        <v>4</v>
      </c>
    </row>
    <row r="2330" spans="1:8" ht="15.75">
      <c r="A2330" s="10">
        <v>2329</v>
      </c>
      <c r="B2330" s="3" t="s">
        <v>16</v>
      </c>
      <c r="C2330" s="2" t="s">
        <v>309</v>
      </c>
      <c r="D2330" s="2" t="s">
        <v>307</v>
      </c>
      <c r="E2330" s="2" t="s">
        <v>56</v>
      </c>
      <c r="F2330" s="4">
        <v>4</v>
      </c>
      <c r="G2330" s="10" t="str">
        <f t="shared" si="175"/>
        <v xml:space="preserve">2024/01 </v>
      </c>
      <c r="H2330" s="10">
        <f t="shared" si="174"/>
        <v>32</v>
      </c>
    </row>
    <row r="2331" spans="1:8" ht="15.75">
      <c r="A2331" s="10">
        <v>2330</v>
      </c>
      <c r="B2331" s="3" t="s">
        <v>16</v>
      </c>
      <c r="C2331" s="2" t="s">
        <v>394</v>
      </c>
      <c r="D2331" s="2" t="s">
        <v>393</v>
      </c>
      <c r="E2331" s="2"/>
      <c r="F2331" s="4">
        <v>50</v>
      </c>
      <c r="G2331" s="10" t="str">
        <f t="shared" si="175"/>
        <v xml:space="preserve">2024/01 </v>
      </c>
      <c r="H2331" s="10">
        <f t="shared" si="174"/>
        <v>50</v>
      </c>
    </row>
    <row r="2332" spans="1:8" ht="15.75">
      <c r="A2332" s="10">
        <v>2331</v>
      </c>
      <c r="B2332" s="3" t="s">
        <v>16</v>
      </c>
      <c r="C2332" s="2" t="s">
        <v>400</v>
      </c>
      <c r="D2332" s="2" t="s">
        <v>399</v>
      </c>
      <c r="E2332" s="2" t="s">
        <v>73</v>
      </c>
      <c r="F2332" s="4">
        <v>3</v>
      </c>
      <c r="G2332" s="10" t="str">
        <f t="shared" si="175"/>
        <v xml:space="preserve">2024/01 </v>
      </c>
      <c r="H2332" s="10">
        <f t="shared" si="174"/>
        <v>5</v>
      </c>
    </row>
    <row r="2333" spans="1:8" ht="15.75">
      <c r="A2333" s="10">
        <v>2332</v>
      </c>
      <c r="B2333" s="3" t="s">
        <v>16</v>
      </c>
      <c r="C2333" s="2" t="s">
        <v>427</v>
      </c>
      <c r="D2333" s="2" t="s">
        <v>426</v>
      </c>
      <c r="E2333" s="2"/>
      <c r="F2333" s="4">
        <v>1</v>
      </c>
      <c r="G2333" s="10" t="str">
        <f t="shared" si="175"/>
        <v xml:space="preserve">2024/01 </v>
      </c>
      <c r="H2333" s="10">
        <f t="shared" si="174"/>
        <v>1</v>
      </c>
    </row>
    <row r="2334" spans="1:8" ht="15.75">
      <c r="A2334" s="10">
        <v>2333</v>
      </c>
      <c r="B2334" s="3" t="s">
        <v>16</v>
      </c>
      <c r="C2334" s="2" t="s">
        <v>429</v>
      </c>
      <c r="D2334" s="2" t="s">
        <v>428</v>
      </c>
      <c r="E2334" s="2"/>
      <c r="F2334" s="4">
        <v>1</v>
      </c>
      <c r="G2334" s="10" t="str">
        <f t="shared" si="175"/>
        <v xml:space="preserve">2024/01 </v>
      </c>
      <c r="H2334" s="10">
        <f t="shared" si="174"/>
        <v>1</v>
      </c>
    </row>
    <row r="2335" spans="1:8" ht="15.75">
      <c r="A2335" s="10">
        <v>2334</v>
      </c>
      <c r="B2335" s="3" t="s">
        <v>16</v>
      </c>
      <c r="C2335" s="2" t="s">
        <v>431</v>
      </c>
      <c r="D2335" s="2" t="s">
        <v>430</v>
      </c>
      <c r="E2335" s="2"/>
      <c r="F2335" s="4">
        <v>1</v>
      </c>
      <c r="G2335" s="10" t="str">
        <f t="shared" si="175"/>
        <v xml:space="preserve">2024/01 </v>
      </c>
      <c r="H2335" s="10">
        <f t="shared" si="174"/>
        <v>1</v>
      </c>
    </row>
    <row r="2336" spans="1:8" ht="15.75">
      <c r="A2336" s="10">
        <v>2335</v>
      </c>
      <c r="B2336" s="3" t="s">
        <v>16</v>
      </c>
      <c r="C2336" s="2" t="s">
        <v>432</v>
      </c>
      <c r="D2336" s="2" t="s">
        <v>257</v>
      </c>
      <c r="E2336" s="2" t="s">
        <v>433</v>
      </c>
      <c r="F2336" s="4">
        <v>200</v>
      </c>
      <c r="G2336" s="10" t="str">
        <f t="shared" si="175"/>
        <v xml:space="preserve">2024/01 </v>
      </c>
      <c r="H2336" s="10">
        <f t="shared" si="174"/>
        <v>200</v>
      </c>
    </row>
    <row r="2337" spans="1:8" ht="15.75">
      <c r="A2337" s="10">
        <v>2336</v>
      </c>
      <c r="B2337" s="3" t="s">
        <v>16</v>
      </c>
      <c r="C2337" s="2" t="s">
        <v>442</v>
      </c>
      <c r="D2337" s="2" t="s">
        <v>441</v>
      </c>
      <c r="E2337" s="2"/>
      <c r="F2337" s="4">
        <v>2</v>
      </c>
      <c r="G2337" s="10" t="str">
        <f t="shared" si="175"/>
        <v xml:space="preserve">2024/01 </v>
      </c>
      <c r="H2337" s="10">
        <f t="shared" si="174"/>
        <v>2</v>
      </c>
    </row>
    <row r="2338" spans="1:8" ht="15.75">
      <c r="A2338" s="10">
        <v>2337</v>
      </c>
      <c r="B2338" s="3" t="s">
        <v>16</v>
      </c>
      <c r="C2338" s="2" t="s">
        <v>447</v>
      </c>
      <c r="D2338" s="2" t="s">
        <v>446</v>
      </c>
      <c r="E2338" s="2"/>
      <c r="F2338" s="4">
        <v>2</v>
      </c>
      <c r="G2338" s="10" t="str">
        <f t="shared" si="175"/>
        <v xml:space="preserve">2024/01 </v>
      </c>
      <c r="H2338" s="10">
        <f t="shared" si="174"/>
        <v>2</v>
      </c>
    </row>
    <row r="2339" spans="1:8" ht="15.75">
      <c r="A2339" s="10">
        <v>2338</v>
      </c>
      <c r="B2339" s="3" t="s">
        <v>16</v>
      </c>
      <c r="C2339" s="2" t="s">
        <v>452</v>
      </c>
      <c r="D2339" s="2" t="s">
        <v>451</v>
      </c>
      <c r="E2339" s="2"/>
      <c r="F2339" s="4">
        <v>20</v>
      </c>
      <c r="G2339" s="10" t="str">
        <f t="shared" si="175"/>
        <v xml:space="preserve">2024/02 </v>
      </c>
      <c r="H2339" s="10">
        <f t="shared" si="174"/>
        <v>65</v>
      </c>
    </row>
    <row r="2340" spans="1:8" ht="15.75">
      <c r="A2340" s="10">
        <v>2339</v>
      </c>
      <c r="B2340" s="3" t="s">
        <v>16</v>
      </c>
      <c r="C2340" s="2" t="s">
        <v>454</v>
      </c>
      <c r="D2340" s="2" t="s">
        <v>453</v>
      </c>
      <c r="E2340" s="2"/>
      <c r="F2340" s="4">
        <v>10</v>
      </c>
      <c r="G2340" s="10" t="str">
        <f t="shared" si="175"/>
        <v xml:space="preserve">2024/07 </v>
      </c>
      <c r="H2340" s="10">
        <f t="shared" si="174"/>
        <v>134</v>
      </c>
    </row>
    <row r="2341" spans="1:8" ht="15.75">
      <c r="A2341" s="10">
        <v>2340</v>
      </c>
      <c r="B2341" s="3" t="s">
        <v>16</v>
      </c>
      <c r="C2341" s="2" t="s">
        <v>456</v>
      </c>
      <c r="D2341" s="2" t="s">
        <v>455</v>
      </c>
      <c r="E2341" s="2"/>
      <c r="F2341" s="4">
        <v>3</v>
      </c>
      <c r="G2341" s="10" t="str">
        <f t="shared" si="175"/>
        <v xml:space="preserve">2024/01 </v>
      </c>
      <c r="H2341" s="10">
        <f t="shared" si="174"/>
        <v>50</v>
      </c>
    </row>
    <row r="2342" spans="1:8" ht="15.75">
      <c r="A2342" s="10">
        <v>2341</v>
      </c>
      <c r="B2342" s="3" t="s">
        <v>16</v>
      </c>
      <c r="C2342" s="2" t="s">
        <v>460</v>
      </c>
      <c r="D2342" s="2" t="s">
        <v>459</v>
      </c>
      <c r="E2342" s="2"/>
      <c r="F2342" s="4">
        <v>3</v>
      </c>
      <c r="G2342" s="10" t="str">
        <f t="shared" si="175"/>
        <v xml:space="preserve">2024/01 </v>
      </c>
      <c r="H2342" s="10">
        <f t="shared" si="174"/>
        <v>30</v>
      </c>
    </row>
    <row r="2343" spans="1:8" ht="15.75">
      <c r="A2343" s="10">
        <v>2342</v>
      </c>
      <c r="B2343" s="3" t="s">
        <v>16</v>
      </c>
      <c r="C2343" s="2" t="s">
        <v>464</v>
      </c>
      <c r="D2343" s="2" t="s">
        <v>463</v>
      </c>
      <c r="E2343" s="2"/>
      <c r="F2343" s="4">
        <v>30</v>
      </c>
      <c r="G2343" s="10" t="str">
        <f t="shared" si="175"/>
        <v xml:space="preserve">2024/01 </v>
      </c>
      <c r="H2343" s="10">
        <f t="shared" si="174"/>
        <v>60</v>
      </c>
    </row>
    <row r="2344" spans="1:8" ht="15.75">
      <c r="A2344" s="10">
        <v>2343</v>
      </c>
      <c r="B2344" s="3" t="s">
        <v>16</v>
      </c>
      <c r="C2344" s="2" t="s">
        <v>470</v>
      </c>
      <c r="D2344" s="2" t="s">
        <v>469</v>
      </c>
      <c r="E2344" s="2" t="s">
        <v>471</v>
      </c>
      <c r="F2344" s="4">
        <v>20</v>
      </c>
      <c r="G2344" s="10" t="str">
        <f t="shared" si="175"/>
        <v xml:space="preserve">2024/01 </v>
      </c>
      <c r="H2344" s="10">
        <f t="shared" si="174"/>
        <v>120</v>
      </c>
    </row>
    <row r="2345" spans="1:8" ht="15.75">
      <c r="A2345" s="10">
        <v>2344</v>
      </c>
      <c r="B2345" s="3" t="s">
        <v>16</v>
      </c>
      <c r="C2345" s="2" t="s">
        <v>504</v>
      </c>
      <c r="D2345" s="2" t="s">
        <v>503</v>
      </c>
      <c r="E2345" s="2" t="s">
        <v>505</v>
      </c>
      <c r="F2345" s="4">
        <v>50</v>
      </c>
      <c r="G2345" s="10" t="str">
        <f t="shared" si="175"/>
        <v xml:space="preserve">2024/12 </v>
      </c>
      <c r="H2345" s="10">
        <f t="shared" si="174"/>
        <v>71</v>
      </c>
    </row>
    <row r="2346" spans="1:8" ht="15.75">
      <c r="A2346" s="10">
        <v>2345</v>
      </c>
      <c r="B2346" s="3" t="s">
        <v>16</v>
      </c>
      <c r="C2346" s="2" t="s">
        <v>515</v>
      </c>
      <c r="D2346" s="2" t="s">
        <v>514</v>
      </c>
      <c r="E2346" s="2" t="s">
        <v>516</v>
      </c>
      <c r="F2346" s="4">
        <v>37</v>
      </c>
      <c r="G2346" s="10" t="str">
        <f t="shared" si="175"/>
        <v xml:space="preserve">2025/12 </v>
      </c>
      <c r="H2346" s="10">
        <f t="shared" si="174"/>
        <v>900</v>
      </c>
    </row>
    <row r="2347" spans="1:8" ht="15.75">
      <c r="A2347" s="10">
        <v>2346</v>
      </c>
      <c r="B2347" s="3" t="s">
        <v>16</v>
      </c>
      <c r="C2347" s="2" t="s">
        <v>518</v>
      </c>
      <c r="D2347" s="2" t="s">
        <v>517</v>
      </c>
      <c r="E2347" s="2" t="s">
        <v>519</v>
      </c>
      <c r="F2347" s="4">
        <v>20</v>
      </c>
      <c r="G2347" s="10" t="str">
        <f t="shared" si="175"/>
        <v xml:space="preserve">2024/01 </v>
      </c>
      <c r="H2347" s="10">
        <f t="shared" si="174"/>
        <v>20</v>
      </c>
    </row>
    <row r="2348" spans="1:8" ht="15.75">
      <c r="A2348" s="10">
        <v>2347</v>
      </c>
      <c r="B2348" s="3" t="s">
        <v>16</v>
      </c>
      <c r="C2348" s="2" t="s">
        <v>525</v>
      </c>
      <c r="D2348" s="2" t="s">
        <v>524</v>
      </c>
      <c r="E2348" s="2" t="s">
        <v>526</v>
      </c>
      <c r="F2348" s="4">
        <v>26</v>
      </c>
      <c r="G2348" s="10" t="str">
        <f t="shared" si="175"/>
        <v xml:space="preserve">2024/10 </v>
      </c>
      <c r="H2348" s="10">
        <f t="shared" si="174"/>
        <v>657</v>
      </c>
    </row>
    <row r="2349" spans="1:8" ht="15.75">
      <c r="A2349" s="10">
        <v>2348</v>
      </c>
      <c r="B2349" s="3" t="s">
        <v>16</v>
      </c>
      <c r="C2349" s="2" t="s">
        <v>528</v>
      </c>
      <c r="D2349" s="2" t="s">
        <v>527</v>
      </c>
      <c r="E2349" s="2" t="s">
        <v>529</v>
      </c>
      <c r="F2349" s="4">
        <v>5</v>
      </c>
      <c r="G2349" s="10" t="str">
        <f t="shared" si="175"/>
        <v xml:space="preserve">2025/12 </v>
      </c>
      <c r="H2349" s="10">
        <f t="shared" si="174"/>
        <v>544</v>
      </c>
    </row>
    <row r="2350" spans="1:8" ht="15.75">
      <c r="A2350" s="10">
        <v>2349</v>
      </c>
      <c r="B2350" s="3" t="s">
        <v>16</v>
      </c>
      <c r="C2350" s="2" t="s">
        <v>531</v>
      </c>
      <c r="D2350" s="2" t="s">
        <v>530</v>
      </c>
      <c r="E2350" s="2" t="s">
        <v>532</v>
      </c>
      <c r="F2350" s="4">
        <v>84</v>
      </c>
      <c r="G2350" s="10" t="str">
        <f t="shared" si="175"/>
        <v xml:space="preserve">2025/10 </v>
      </c>
      <c r="H2350" s="10">
        <f t="shared" si="174"/>
        <v>344</v>
      </c>
    </row>
    <row r="2351" spans="1:8" ht="15.75">
      <c r="A2351" s="10">
        <v>2350</v>
      </c>
      <c r="B2351" s="3" t="s">
        <v>16</v>
      </c>
      <c r="C2351" s="2" t="s">
        <v>536</v>
      </c>
      <c r="D2351" s="2" t="s">
        <v>355</v>
      </c>
      <c r="E2351" s="2" t="s">
        <v>537</v>
      </c>
      <c r="F2351" s="4">
        <v>23</v>
      </c>
      <c r="G2351" s="10" t="str">
        <f t="shared" si="175"/>
        <v xml:space="preserve">2024/09 </v>
      </c>
      <c r="H2351" s="10">
        <f t="shared" si="174"/>
        <v>480</v>
      </c>
    </row>
    <row r="2352" spans="1:8" ht="15.75">
      <c r="A2352" s="10">
        <v>2351</v>
      </c>
      <c r="B2352" s="3" t="s">
        <v>16</v>
      </c>
      <c r="C2352" s="2" t="s">
        <v>542</v>
      </c>
      <c r="D2352" s="2" t="s">
        <v>541</v>
      </c>
      <c r="E2352" s="2"/>
      <c r="F2352" s="4">
        <v>3</v>
      </c>
      <c r="G2352" s="10" t="str">
        <f t="shared" si="175"/>
        <v xml:space="preserve">2024/05 </v>
      </c>
      <c r="H2352" s="10">
        <f t="shared" si="174"/>
        <v>78</v>
      </c>
    </row>
    <row r="2353" spans="1:8" ht="15.75">
      <c r="A2353" s="10">
        <v>2352</v>
      </c>
      <c r="B2353" s="3" t="s">
        <v>16</v>
      </c>
      <c r="C2353" s="2" t="s">
        <v>544</v>
      </c>
      <c r="D2353" s="2" t="s">
        <v>543</v>
      </c>
      <c r="E2353" s="2"/>
      <c r="F2353" s="4">
        <v>5</v>
      </c>
      <c r="G2353" s="10" t="str">
        <f t="shared" si="175"/>
        <v xml:space="preserve">2024/03 </v>
      </c>
      <c r="H2353" s="10">
        <f t="shared" si="174"/>
        <v>12</v>
      </c>
    </row>
    <row r="2354" spans="1:8" ht="15.75">
      <c r="A2354" s="10">
        <v>2353</v>
      </c>
      <c r="B2354" s="3" t="s">
        <v>16</v>
      </c>
      <c r="C2354" s="2" t="s">
        <v>546</v>
      </c>
      <c r="D2354" s="2" t="s">
        <v>545</v>
      </c>
      <c r="E2354" s="2" t="s">
        <v>547</v>
      </c>
      <c r="F2354" s="4">
        <v>5</v>
      </c>
      <c r="G2354" s="10" t="str">
        <f t="shared" si="175"/>
        <v xml:space="preserve">2024/03 </v>
      </c>
      <c r="H2354" s="10">
        <f t="shared" si="174"/>
        <v>305</v>
      </c>
    </row>
    <row r="2355" spans="1:8" ht="15.75">
      <c r="A2355" s="10">
        <v>2354</v>
      </c>
      <c r="B2355" s="3" t="s">
        <v>16</v>
      </c>
      <c r="C2355" s="2" t="s">
        <v>549</v>
      </c>
      <c r="D2355" s="2" t="s">
        <v>548</v>
      </c>
      <c r="E2355" s="2" t="s">
        <v>550</v>
      </c>
      <c r="F2355" s="4">
        <v>10</v>
      </c>
      <c r="G2355" s="10" t="str">
        <f t="shared" si="175"/>
        <v xml:space="preserve">2024/04 </v>
      </c>
      <c r="H2355" s="10">
        <f t="shared" si="174"/>
        <v>415</v>
      </c>
    </row>
    <row r="2356" spans="1:8" ht="15.75">
      <c r="A2356" s="10">
        <v>2355</v>
      </c>
      <c r="B2356" s="3" t="s">
        <v>16</v>
      </c>
      <c r="C2356" s="2" t="s">
        <v>552</v>
      </c>
      <c r="D2356" s="2" t="s">
        <v>551</v>
      </c>
      <c r="E2356" s="2" t="s">
        <v>553</v>
      </c>
      <c r="F2356" s="4">
        <v>21</v>
      </c>
      <c r="G2356" s="10" t="str">
        <f t="shared" si="175"/>
        <v xml:space="preserve">2024/09 </v>
      </c>
      <c r="H2356" s="10">
        <f t="shared" si="174"/>
        <v>265</v>
      </c>
    </row>
    <row r="2357" spans="1:8" ht="15.75">
      <c r="A2357" s="10">
        <v>2356</v>
      </c>
      <c r="B2357" s="3" t="s">
        <v>16</v>
      </c>
      <c r="C2357" s="2" t="s">
        <v>558</v>
      </c>
      <c r="D2357" s="2" t="s">
        <v>557</v>
      </c>
      <c r="E2357" s="2" t="s">
        <v>559</v>
      </c>
      <c r="F2357" s="4">
        <v>1</v>
      </c>
      <c r="G2357" s="10" t="str">
        <f t="shared" si="175"/>
        <v xml:space="preserve">2024/01 </v>
      </c>
      <c r="H2357" s="10">
        <f t="shared" si="174"/>
        <v>50</v>
      </c>
    </row>
    <row r="2358" spans="1:8" ht="15.75">
      <c r="A2358" s="10">
        <v>2357</v>
      </c>
      <c r="B2358" s="3" t="s">
        <v>16</v>
      </c>
      <c r="C2358" s="2" t="s">
        <v>561</v>
      </c>
      <c r="D2358" s="2" t="s">
        <v>560</v>
      </c>
      <c r="E2358" s="2" t="s">
        <v>562</v>
      </c>
      <c r="F2358" s="4">
        <v>30</v>
      </c>
      <c r="G2358" s="10" t="str">
        <f t="shared" si="175"/>
        <v xml:space="preserve">2024/07 </v>
      </c>
      <c r="H2358" s="10">
        <f t="shared" si="174"/>
        <v>488</v>
      </c>
    </row>
    <row r="2359" spans="1:8" ht="15.75">
      <c r="A2359" s="10">
        <v>2358</v>
      </c>
      <c r="B2359" s="3" t="s">
        <v>16</v>
      </c>
      <c r="C2359" s="2" t="s">
        <v>573</v>
      </c>
      <c r="D2359" s="2" t="s">
        <v>572</v>
      </c>
      <c r="E2359" s="2" t="s">
        <v>574</v>
      </c>
      <c r="F2359" s="4">
        <v>10</v>
      </c>
      <c r="G2359" s="10" t="str">
        <f t="shared" si="175"/>
        <v xml:space="preserve">2024/01 </v>
      </c>
      <c r="H2359" s="10">
        <f t="shared" si="174"/>
        <v>60</v>
      </c>
    </row>
    <row r="2360" spans="1:8" ht="15.75">
      <c r="A2360" s="10">
        <v>2359</v>
      </c>
      <c r="B2360" s="3" t="s">
        <v>16</v>
      </c>
      <c r="C2360" s="2" t="s">
        <v>576</v>
      </c>
      <c r="D2360" s="2" t="s">
        <v>575</v>
      </c>
      <c r="E2360" s="2" t="s">
        <v>577</v>
      </c>
      <c r="F2360" s="4">
        <v>130</v>
      </c>
      <c r="G2360" s="10" t="str">
        <f t="shared" si="175"/>
        <v xml:space="preserve">2024/04 </v>
      </c>
      <c r="H2360" s="10">
        <f t="shared" si="174"/>
        <v>380</v>
      </c>
    </row>
    <row r="2361" spans="1:8" ht="15.75">
      <c r="A2361" s="10">
        <v>2360</v>
      </c>
      <c r="B2361" s="3" t="s">
        <v>16</v>
      </c>
      <c r="C2361" s="2" t="s">
        <v>608</v>
      </c>
      <c r="D2361" s="2" t="s">
        <v>607</v>
      </c>
      <c r="E2361" s="2"/>
      <c r="F2361" s="4">
        <v>66</v>
      </c>
      <c r="G2361" s="10" t="str">
        <f t="shared" si="175"/>
        <v xml:space="preserve">2024/03 </v>
      </c>
      <c r="H2361" s="10">
        <f t="shared" si="174"/>
        <v>66</v>
      </c>
    </row>
    <row r="2362" spans="1:8" ht="15.75">
      <c r="A2362" s="10">
        <v>2361</v>
      </c>
      <c r="B2362" s="3" t="s">
        <v>16</v>
      </c>
      <c r="C2362" s="2" t="s">
        <v>610</v>
      </c>
      <c r="D2362" s="2" t="s">
        <v>609</v>
      </c>
      <c r="E2362" s="2" t="s">
        <v>611</v>
      </c>
      <c r="F2362" s="4">
        <v>4</v>
      </c>
      <c r="G2362" s="10" t="str">
        <f t="shared" si="175"/>
        <v xml:space="preserve">2024/01 </v>
      </c>
      <c r="H2362" s="10">
        <f t="shared" si="174"/>
        <v>4</v>
      </c>
    </row>
    <row r="2363" spans="1:8" ht="15.75">
      <c r="A2363" s="10">
        <v>2362</v>
      </c>
      <c r="B2363" s="3" t="s">
        <v>16</v>
      </c>
      <c r="C2363" s="2" t="s">
        <v>612</v>
      </c>
      <c r="D2363" s="2" t="s">
        <v>363</v>
      </c>
      <c r="E2363" s="2" t="s">
        <v>613</v>
      </c>
      <c r="F2363" s="4">
        <v>70</v>
      </c>
      <c r="G2363" s="10" t="str">
        <f t="shared" si="175"/>
        <v xml:space="preserve">2024/11 </v>
      </c>
      <c r="H2363" s="10">
        <f t="shared" si="174"/>
        <v>4102</v>
      </c>
    </row>
    <row r="2364" spans="1:8" ht="15.75">
      <c r="A2364" s="10">
        <v>2363</v>
      </c>
      <c r="B2364" s="3" t="s">
        <v>16</v>
      </c>
      <c r="C2364" s="2" t="s">
        <v>619</v>
      </c>
      <c r="D2364" s="2" t="s">
        <v>366</v>
      </c>
      <c r="E2364" s="2" t="s">
        <v>620</v>
      </c>
      <c r="F2364" s="4">
        <v>1030</v>
      </c>
      <c r="G2364" s="10" t="str">
        <f t="shared" si="175"/>
        <v xml:space="preserve">2024/12 </v>
      </c>
      <c r="H2364" s="10">
        <f t="shared" si="174"/>
        <v>4004</v>
      </c>
    </row>
    <row r="2365" spans="1:8" ht="15.75">
      <c r="A2365" s="10">
        <v>2364</v>
      </c>
      <c r="B2365" s="3" t="s">
        <v>16</v>
      </c>
      <c r="C2365" s="2" t="s">
        <v>622</v>
      </c>
      <c r="D2365" s="2" t="s">
        <v>621</v>
      </c>
      <c r="E2365" s="2" t="s">
        <v>623</v>
      </c>
      <c r="F2365" s="4">
        <v>20</v>
      </c>
      <c r="G2365" s="10" t="str">
        <f t="shared" si="175"/>
        <v xml:space="preserve">2024/12 </v>
      </c>
      <c r="H2365" s="10">
        <f t="shared" si="174"/>
        <v>489</v>
      </c>
    </row>
    <row r="2366" spans="1:8" ht="15.75">
      <c r="A2366" s="10">
        <v>2365</v>
      </c>
      <c r="B2366" s="3" t="s">
        <v>16</v>
      </c>
      <c r="C2366" s="2" t="s">
        <v>631</v>
      </c>
      <c r="D2366" s="2" t="s">
        <v>630</v>
      </c>
      <c r="E2366" s="2" t="s">
        <v>632</v>
      </c>
      <c r="F2366" s="4">
        <v>28</v>
      </c>
      <c r="G2366" s="10" t="str">
        <f t="shared" si="175"/>
        <v xml:space="preserve">2025/12 </v>
      </c>
      <c r="H2366" s="10">
        <f t="shared" si="174"/>
        <v>894</v>
      </c>
    </row>
    <row r="2367" spans="1:8" ht="15.75">
      <c r="A2367" s="10">
        <v>2366</v>
      </c>
      <c r="B2367" s="3" t="s">
        <v>16</v>
      </c>
      <c r="C2367" s="2" t="s">
        <v>634</v>
      </c>
      <c r="D2367" s="2" t="s">
        <v>633</v>
      </c>
      <c r="E2367" s="2" t="s">
        <v>635</v>
      </c>
      <c r="F2367" s="4">
        <v>41</v>
      </c>
      <c r="G2367" s="10" t="str">
        <f t="shared" si="175"/>
        <v xml:space="preserve">2024/01 </v>
      </c>
      <c r="H2367" s="10">
        <f t="shared" si="174"/>
        <v>1460</v>
      </c>
    </row>
    <row r="2368" spans="1:8" ht="15.75">
      <c r="A2368" s="10">
        <v>2367</v>
      </c>
      <c r="B2368" s="3" t="s">
        <v>16</v>
      </c>
      <c r="C2368" s="2" t="s">
        <v>638</v>
      </c>
      <c r="D2368" s="2" t="s">
        <v>352</v>
      </c>
      <c r="E2368" s="2" t="s">
        <v>639</v>
      </c>
      <c r="F2368" s="4">
        <v>77</v>
      </c>
      <c r="G2368" s="10" t="str">
        <f t="shared" si="175"/>
        <v xml:space="preserve">2025/12 </v>
      </c>
      <c r="H2368" s="10">
        <f t="shared" si="174"/>
        <v>1081</v>
      </c>
    </row>
    <row r="2369" spans="1:8" ht="15.75">
      <c r="A2369" s="10">
        <v>2368</v>
      </c>
      <c r="B2369" s="3" t="s">
        <v>16</v>
      </c>
      <c r="C2369" s="2" t="s">
        <v>641</v>
      </c>
      <c r="D2369" s="2" t="s">
        <v>640</v>
      </c>
      <c r="E2369" s="2" t="s">
        <v>642</v>
      </c>
      <c r="F2369" s="4">
        <v>32</v>
      </c>
      <c r="G2369" s="10" t="str">
        <f t="shared" si="175"/>
        <v xml:space="preserve">2024/03 </v>
      </c>
      <c r="H2369" s="10">
        <f t="shared" si="174"/>
        <v>550</v>
      </c>
    </row>
    <row r="2370" spans="1:8" ht="15.75">
      <c r="A2370" s="10">
        <v>2369</v>
      </c>
      <c r="B2370" s="3" t="s">
        <v>16</v>
      </c>
      <c r="C2370" s="2" t="s">
        <v>645</v>
      </c>
      <c r="D2370" s="2" t="s">
        <v>358</v>
      </c>
      <c r="E2370" s="2" t="s">
        <v>646</v>
      </c>
      <c r="F2370" s="4">
        <v>20</v>
      </c>
      <c r="G2370" s="10" t="str">
        <f t="shared" si="175"/>
        <v xml:space="preserve">2025/11 </v>
      </c>
      <c r="H2370" s="10">
        <f t="shared" ref="H2370:H2433" si="176">_xlfn.MAXIFS(F:F,C:C,C2370,G:G,G2370)</f>
        <v>470</v>
      </c>
    </row>
    <row r="2371" spans="1:8" ht="15.75">
      <c r="A2371" s="10">
        <v>2370</v>
      </c>
      <c r="B2371" s="3" t="s">
        <v>16</v>
      </c>
      <c r="C2371" s="2" t="s">
        <v>648</v>
      </c>
      <c r="D2371" s="2" t="s">
        <v>647</v>
      </c>
      <c r="E2371" s="2" t="s">
        <v>649</v>
      </c>
      <c r="F2371" s="4">
        <v>40</v>
      </c>
      <c r="G2371" s="10" t="str">
        <f t="shared" ref="G2371:G2434" si="177">INDEX($B$2:$B$9999,MATCH(_xlfn.MAXIFS($F$2:$F$9999,$C$2:$C$9999,C2371),$F$1:$F$9999,0))</f>
        <v xml:space="preserve">2024/11 </v>
      </c>
      <c r="H2371" s="10">
        <f t="shared" si="176"/>
        <v>2000</v>
      </c>
    </row>
    <row r="2372" spans="1:8" ht="15.75">
      <c r="A2372" s="10">
        <v>2371</v>
      </c>
      <c r="B2372" s="3" t="s">
        <v>16</v>
      </c>
      <c r="C2372" s="2" t="s">
        <v>655</v>
      </c>
      <c r="D2372" s="2" t="s">
        <v>654</v>
      </c>
      <c r="E2372" s="2" t="s">
        <v>656</v>
      </c>
      <c r="F2372" s="4">
        <v>2</v>
      </c>
      <c r="G2372" s="10" t="str">
        <f t="shared" si="177"/>
        <v xml:space="preserve">2024/11 </v>
      </c>
      <c r="H2372" s="10">
        <f t="shared" si="176"/>
        <v>4241</v>
      </c>
    </row>
    <row r="2373" spans="1:8" ht="15.75">
      <c r="A2373" s="10">
        <v>2372</v>
      </c>
      <c r="B2373" s="3" t="s">
        <v>16</v>
      </c>
      <c r="C2373" s="2" t="s">
        <v>658</v>
      </c>
      <c r="D2373" s="2" t="s">
        <v>657</v>
      </c>
      <c r="E2373" s="2" t="s">
        <v>659</v>
      </c>
      <c r="F2373" s="4">
        <v>58</v>
      </c>
      <c r="G2373" s="10" t="str">
        <f t="shared" si="177"/>
        <v xml:space="preserve">2024/02 </v>
      </c>
      <c r="H2373" s="10">
        <f t="shared" si="176"/>
        <v>350</v>
      </c>
    </row>
    <row r="2374" spans="1:8" ht="15.75">
      <c r="A2374" s="10">
        <v>2373</v>
      </c>
      <c r="B2374" s="3" t="s">
        <v>16</v>
      </c>
      <c r="C2374" s="2" t="s">
        <v>660</v>
      </c>
      <c r="D2374" s="2" t="s">
        <v>448</v>
      </c>
      <c r="E2374" s="2" t="s">
        <v>661</v>
      </c>
      <c r="F2374" s="4">
        <v>12</v>
      </c>
      <c r="G2374" s="10" t="str">
        <f t="shared" si="177"/>
        <v xml:space="preserve">2024/01 </v>
      </c>
      <c r="H2374" s="10">
        <f t="shared" si="176"/>
        <v>300</v>
      </c>
    </row>
    <row r="2375" spans="1:8" ht="15.75">
      <c r="A2375" s="10">
        <v>2374</v>
      </c>
      <c r="B2375" s="3" t="s">
        <v>16</v>
      </c>
      <c r="C2375" s="2" t="s">
        <v>672</v>
      </c>
      <c r="D2375" s="2" t="s">
        <v>671</v>
      </c>
      <c r="E2375" s="2"/>
      <c r="F2375" s="4">
        <v>120</v>
      </c>
      <c r="G2375" s="10" t="str">
        <f t="shared" si="177"/>
        <v xml:space="preserve">2024/01 </v>
      </c>
      <c r="H2375" s="10">
        <f t="shared" si="176"/>
        <v>120</v>
      </c>
    </row>
    <row r="2376" spans="1:8" ht="15.75">
      <c r="A2376" s="10">
        <v>2375</v>
      </c>
      <c r="B2376" s="3" t="s">
        <v>16</v>
      </c>
      <c r="C2376" s="2" t="s">
        <v>674</v>
      </c>
      <c r="D2376" s="2" t="s">
        <v>673</v>
      </c>
      <c r="E2376" s="2" t="s">
        <v>675</v>
      </c>
      <c r="F2376" s="4">
        <v>15</v>
      </c>
      <c r="G2376" s="10" t="str">
        <f t="shared" si="177"/>
        <v xml:space="preserve">2024/06 </v>
      </c>
      <c r="H2376" s="10">
        <f t="shared" si="176"/>
        <v>173</v>
      </c>
    </row>
    <row r="2377" spans="1:8" ht="15.75">
      <c r="A2377" s="10">
        <v>2376</v>
      </c>
      <c r="B2377" s="3" t="s">
        <v>16</v>
      </c>
      <c r="C2377" s="2" t="s">
        <v>677</v>
      </c>
      <c r="D2377" s="2" t="s">
        <v>676</v>
      </c>
      <c r="E2377" s="2" t="s">
        <v>678</v>
      </c>
      <c r="F2377" s="4">
        <v>30</v>
      </c>
      <c r="G2377" s="10" t="str">
        <f t="shared" si="177"/>
        <v xml:space="preserve">2024/10 </v>
      </c>
      <c r="H2377" s="10">
        <f t="shared" si="176"/>
        <v>674</v>
      </c>
    </row>
    <row r="2378" spans="1:8" ht="15.75">
      <c r="A2378" s="10">
        <v>2377</v>
      </c>
      <c r="B2378" s="3" t="s">
        <v>16</v>
      </c>
      <c r="C2378" s="2" t="s">
        <v>683</v>
      </c>
      <c r="D2378" s="2" t="s">
        <v>682</v>
      </c>
      <c r="E2378" s="2" t="s">
        <v>684</v>
      </c>
      <c r="F2378" s="4">
        <v>50</v>
      </c>
      <c r="G2378" s="10" t="str">
        <f t="shared" si="177"/>
        <v xml:space="preserve">2024/01 </v>
      </c>
      <c r="H2378" s="10">
        <f t="shared" si="176"/>
        <v>50</v>
      </c>
    </row>
    <row r="2379" spans="1:8" ht="15.75">
      <c r="A2379" s="10">
        <v>2378</v>
      </c>
      <c r="B2379" s="3" t="s">
        <v>16</v>
      </c>
      <c r="C2379" s="2" t="s">
        <v>692</v>
      </c>
      <c r="D2379" s="2" t="s">
        <v>691</v>
      </c>
      <c r="E2379" s="2" t="s">
        <v>693</v>
      </c>
      <c r="F2379" s="4">
        <v>10</v>
      </c>
      <c r="G2379" s="10" t="str">
        <f t="shared" si="177"/>
        <v xml:space="preserve">2024/01 </v>
      </c>
      <c r="H2379" s="10">
        <f t="shared" si="176"/>
        <v>100</v>
      </c>
    </row>
    <row r="2380" spans="1:8" ht="15.75">
      <c r="A2380" s="10">
        <v>2379</v>
      </c>
      <c r="B2380" s="3" t="s">
        <v>16</v>
      </c>
      <c r="C2380" s="2" t="s">
        <v>695</v>
      </c>
      <c r="D2380" s="2" t="s">
        <v>694</v>
      </c>
      <c r="E2380" s="2" t="s">
        <v>696</v>
      </c>
      <c r="F2380" s="4">
        <v>50</v>
      </c>
      <c r="G2380" s="10" t="str">
        <f t="shared" si="177"/>
        <v xml:space="preserve">2024/01 </v>
      </c>
      <c r="H2380" s="10">
        <f t="shared" si="176"/>
        <v>50</v>
      </c>
    </row>
    <row r="2381" spans="1:8" ht="15.75">
      <c r="A2381" s="10">
        <v>2380</v>
      </c>
      <c r="B2381" s="3" t="s">
        <v>16</v>
      </c>
      <c r="C2381" s="2" t="s">
        <v>700</v>
      </c>
      <c r="D2381" s="2" t="s">
        <v>699</v>
      </c>
      <c r="E2381" s="2" t="s">
        <v>701</v>
      </c>
      <c r="F2381" s="4">
        <v>33</v>
      </c>
      <c r="G2381" s="10" t="str">
        <f t="shared" si="177"/>
        <v xml:space="preserve">2025/06 </v>
      </c>
      <c r="H2381" s="10">
        <f t="shared" si="176"/>
        <v>983</v>
      </c>
    </row>
    <row r="2382" spans="1:8" ht="15.75">
      <c r="A2382" s="10">
        <v>2381</v>
      </c>
      <c r="B2382" s="3" t="s">
        <v>16</v>
      </c>
      <c r="C2382" s="2" t="s">
        <v>703</v>
      </c>
      <c r="D2382" s="2" t="s">
        <v>702</v>
      </c>
      <c r="E2382" s="2" t="s">
        <v>704</v>
      </c>
      <c r="F2382" s="4">
        <v>12</v>
      </c>
      <c r="G2382" s="10" t="str">
        <f t="shared" si="177"/>
        <v xml:space="preserve">2024/01 </v>
      </c>
      <c r="H2382" s="10">
        <f t="shared" si="176"/>
        <v>150</v>
      </c>
    </row>
    <row r="2383" spans="1:8" ht="15.75">
      <c r="A2383" s="10">
        <v>2382</v>
      </c>
      <c r="B2383" s="3" t="s">
        <v>16</v>
      </c>
      <c r="C2383" s="2" t="s">
        <v>722</v>
      </c>
      <c r="D2383" s="2" t="s">
        <v>721</v>
      </c>
      <c r="E2383" s="2"/>
      <c r="F2383" s="4">
        <v>200</v>
      </c>
      <c r="G2383" s="10" t="str">
        <f t="shared" si="177"/>
        <v xml:space="preserve">2024/01 </v>
      </c>
      <c r="H2383" s="10">
        <f t="shared" si="176"/>
        <v>200</v>
      </c>
    </row>
    <row r="2384" spans="1:8" ht="15.75">
      <c r="A2384" s="10">
        <v>2383</v>
      </c>
      <c r="B2384" s="3" t="s">
        <v>16</v>
      </c>
      <c r="C2384" s="2" t="s">
        <v>726</v>
      </c>
      <c r="D2384" s="2" t="s">
        <v>725</v>
      </c>
      <c r="E2384" s="2"/>
      <c r="F2384" s="4">
        <v>53</v>
      </c>
      <c r="G2384" s="10" t="str">
        <f t="shared" si="177"/>
        <v xml:space="preserve">2024/01 </v>
      </c>
      <c r="H2384" s="10">
        <f t="shared" si="176"/>
        <v>160</v>
      </c>
    </row>
    <row r="2385" spans="1:8" ht="15.75">
      <c r="A2385" s="10">
        <v>2384</v>
      </c>
      <c r="B2385" s="3" t="s">
        <v>16</v>
      </c>
      <c r="C2385" s="2" t="s">
        <v>731</v>
      </c>
      <c r="D2385" s="2" t="s">
        <v>730</v>
      </c>
      <c r="E2385" s="2" t="s">
        <v>732</v>
      </c>
      <c r="F2385" s="4">
        <v>7</v>
      </c>
      <c r="G2385" s="10" t="str">
        <f t="shared" si="177"/>
        <v xml:space="preserve">2024/03 </v>
      </c>
      <c r="H2385" s="10">
        <f t="shared" si="176"/>
        <v>132</v>
      </c>
    </row>
    <row r="2386" spans="1:8" ht="15.75">
      <c r="A2386" s="10">
        <v>2385</v>
      </c>
      <c r="B2386" s="3" t="s">
        <v>16</v>
      </c>
      <c r="C2386" s="2" t="s">
        <v>734</v>
      </c>
      <c r="D2386" s="2" t="s">
        <v>733</v>
      </c>
      <c r="E2386" s="2" t="s">
        <v>735</v>
      </c>
      <c r="F2386" s="4">
        <v>169</v>
      </c>
      <c r="G2386" s="10" t="str">
        <f t="shared" si="177"/>
        <v xml:space="preserve">2025/12 </v>
      </c>
      <c r="H2386" s="10">
        <f t="shared" si="176"/>
        <v>1289</v>
      </c>
    </row>
    <row r="2387" spans="1:8" ht="15.75">
      <c r="A2387" s="10">
        <v>2386</v>
      </c>
      <c r="B2387" s="3" t="s">
        <v>16</v>
      </c>
      <c r="C2387" s="2" t="s">
        <v>737</v>
      </c>
      <c r="D2387" s="2" t="s">
        <v>736</v>
      </c>
      <c r="E2387" s="2" t="s">
        <v>738</v>
      </c>
      <c r="F2387" s="4">
        <v>61</v>
      </c>
      <c r="G2387" s="10" t="str">
        <f t="shared" si="177"/>
        <v xml:space="preserve">2025/11 </v>
      </c>
      <c r="H2387" s="10">
        <f t="shared" si="176"/>
        <v>2257</v>
      </c>
    </row>
    <row r="2388" spans="1:8" ht="15.75">
      <c r="A2388" s="10">
        <v>2387</v>
      </c>
      <c r="B2388" s="3" t="s">
        <v>16</v>
      </c>
      <c r="C2388" s="2" t="s">
        <v>742</v>
      </c>
      <c r="D2388" s="2" t="s">
        <v>741</v>
      </c>
      <c r="E2388" s="2" t="s">
        <v>743</v>
      </c>
      <c r="F2388" s="4">
        <v>2</v>
      </c>
      <c r="G2388" s="10" t="str">
        <f t="shared" si="177"/>
        <v xml:space="preserve">2024/01 </v>
      </c>
      <c r="H2388" s="10">
        <f t="shared" si="176"/>
        <v>300</v>
      </c>
    </row>
    <row r="2389" spans="1:8" ht="15.75">
      <c r="A2389" s="10">
        <v>2388</v>
      </c>
      <c r="B2389" s="3" t="s">
        <v>16</v>
      </c>
      <c r="C2389" s="2" t="s">
        <v>745</v>
      </c>
      <c r="D2389" s="2" t="s">
        <v>744</v>
      </c>
      <c r="E2389" s="2" t="s">
        <v>746</v>
      </c>
      <c r="F2389" s="4">
        <v>196</v>
      </c>
      <c r="G2389" s="10" t="str">
        <f t="shared" si="177"/>
        <v xml:space="preserve">2025/03 </v>
      </c>
      <c r="H2389" s="10">
        <f t="shared" si="176"/>
        <v>750</v>
      </c>
    </row>
    <row r="2390" spans="1:8" ht="15.75">
      <c r="A2390" s="10">
        <v>2389</v>
      </c>
      <c r="B2390" s="3" t="s">
        <v>16</v>
      </c>
      <c r="C2390" s="2" t="s">
        <v>748</v>
      </c>
      <c r="D2390" s="2" t="s">
        <v>747</v>
      </c>
      <c r="E2390" s="2" t="s">
        <v>749</v>
      </c>
      <c r="F2390" s="4">
        <v>50</v>
      </c>
      <c r="G2390" s="10" t="str">
        <f t="shared" si="177"/>
        <v xml:space="preserve">2025/12 </v>
      </c>
      <c r="H2390" s="10">
        <f t="shared" si="176"/>
        <v>812</v>
      </c>
    </row>
    <row r="2391" spans="1:8" ht="15.75">
      <c r="A2391" s="10">
        <v>2390</v>
      </c>
      <c r="B2391" s="3" t="s">
        <v>16</v>
      </c>
      <c r="C2391" s="2" t="s">
        <v>760</v>
      </c>
      <c r="D2391" s="2" t="s">
        <v>759</v>
      </c>
      <c r="E2391" s="2" t="s">
        <v>761</v>
      </c>
      <c r="F2391" s="4">
        <v>16</v>
      </c>
      <c r="G2391" s="10" t="str">
        <f t="shared" si="177"/>
        <v xml:space="preserve">2026/04 </v>
      </c>
      <c r="H2391" s="10">
        <f t="shared" si="176"/>
        <v>708</v>
      </c>
    </row>
    <row r="2392" spans="1:8" ht="15.75">
      <c r="A2392" s="10">
        <v>2391</v>
      </c>
      <c r="B2392" s="3" t="s">
        <v>16</v>
      </c>
      <c r="C2392" s="2" t="s">
        <v>771</v>
      </c>
      <c r="D2392" s="2" t="s">
        <v>770</v>
      </c>
      <c r="E2392" s="2" t="s">
        <v>772</v>
      </c>
      <c r="F2392" s="4">
        <v>289</v>
      </c>
      <c r="G2392" s="10" t="str">
        <f t="shared" si="177"/>
        <v xml:space="preserve">2025/12 </v>
      </c>
      <c r="H2392" s="10">
        <f t="shared" si="176"/>
        <v>861</v>
      </c>
    </row>
    <row r="2393" spans="1:8" ht="15.75">
      <c r="A2393" s="10">
        <v>2392</v>
      </c>
      <c r="B2393" s="3" t="s">
        <v>16</v>
      </c>
      <c r="C2393" s="2" t="s">
        <v>774</v>
      </c>
      <c r="D2393" s="2" t="s">
        <v>773</v>
      </c>
      <c r="E2393" s="2" t="s">
        <v>775</v>
      </c>
      <c r="F2393" s="4">
        <v>110</v>
      </c>
      <c r="G2393" s="10" t="str">
        <f t="shared" si="177"/>
        <v xml:space="preserve">2025/12 </v>
      </c>
      <c r="H2393" s="10">
        <f t="shared" si="176"/>
        <v>1110</v>
      </c>
    </row>
    <row r="2394" spans="1:8" ht="15.75">
      <c r="A2394" s="10">
        <v>2393</v>
      </c>
      <c r="B2394" s="3" t="s">
        <v>16</v>
      </c>
      <c r="C2394" s="2" t="s">
        <v>779</v>
      </c>
      <c r="D2394" s="2" t="s">
        <v>778</v>
      </c>
      <c r="E2394" s="2" t="s">
        <v>780</v>
      </c>
      <c r="F2394" s="4">
        <v>82</v>
      </c>
      <c r="G2394" s="10" t="str">
        <f t="shared" si="177"/>
        <v xml:space="preserve">2024/03 </v>
      </c>
      <c r="H2394" s="10">
        <f t="shared" si="176"/>
        <v>550</v>
      </c>
    </row>
    <row r="2395" spans="1:8" ht="15.75">
      <c r="A2395" s="10">
        <v>2394</v>
      </c>
      <c r="B2395" s="3" t="s">
        <v>16</v>
      </c>
      <c r="C2395" s="2" t="s">
        <v>797</v>
      </c>
      <c r="D2395" s="2" t="s">
        <v>796</v>
      </c>
      <c r="E2395" s="2" t="s">
        <v>798</v>
      </c>
      <c r="F2395" s="4"/>
      <c r="G2395" s="10" t="str">
        <f t="shared" si="177"/>
        <v xml:space="preserve">2024/03 </v>
      </c>
      <c r="H2395" s="10">
        <f t="shared" si="176"/>
        <v>51</v>
      </c>
    </row>
    <row r="2396" spans="1:8" ht="15.75">
      <c r="A2396" s="10">
        <v>2395</v>
      </c>
      <c r="B2396" s="3" t="s">
        <v>16</v>
      </c>
      <c r="C2396" s="2" t="s">
        <v>800</v>
      </c>
      <c r="D2396" s="2" t="s">
        <v>799</v>
      </c>
      <c r="E2396" s="2" t="s">
        <v>801</v>
      </c>
      <c r="F2396" s="4">
        <v>14</v>
      </c>
      <c r="G2396" s="10" t="str">
        <f t="shared" si="177"/>
        <v xml:space="preserve">2024/05 </v>
      </c>
      <c r="H2396" s="10">
        <f t="shared" si="176"/>
        <v>401</v>
      </c>
    </row>
    <row r="2397" spans="1:8" ht="15.75">
      <c r="A2397" s="10">
        <v>2396</v>
      </c>
      <c r="B2397" s="3" t="s">
        <v>16</v>
      </c>
      <c r="C2397" s="2" t="s">
        <v>803</v>
      </c>
      <c r="D2397" s="2" t="s">
        <v>802</v>
      </c>
      <c r="E2397" s="2" t="s">
        <v>804</v>
      </c>
      <c r="F2397" s="4">
        <v>60</v>
      </c>
      <c r="G2397" s="10" t="str">
        <f t="shared" si="177"/>
        <v xml:space="preserve">2024/04 </v>
      </c>
      <c r="H2397" s="10">
        <f t="shared" si="176"/>
        <v>370</v>
      </c>
    </row>
    <row r="2398" spans="1:8" ht="15.75">
      <c r="A2398" s="10">
        <v>2397</v>
      </c>
      <c r="B2398" s="3" t="s">
        <v>16</v>
      </c>
      <c r="C2398" s="2" t="s">
        <v>814</v>
      </c>
      <c r="D2398" s="2" t="s">
        <v>813</v>
      </c>
      <c r="E2398" s="2" t="s">
        <v>815</v>
      </c>
      <c r="F2398" s="4">
        <v>930</v>
      </c>
      <c r="G2398" s="10" t="str">
        <f t="shared" si="177"/>
        <v xml:space="preserve">2024/12 </v>
      </c>
      <c r="H2398" s="10">
        <f t="shared" si="176"/>
        <v>3000</v>
      </c>
    </row>
    <row r="2399" spans="1:8" ht="15.75">
      <c r="A2399" s="10">
        <v>2398</v>
      </c>
      <c r="B2399" s="3" t="s">
        <v>16</v>
      </c>
      <c r="C2399" s="2" t="s">
        <v>817</v>
      </c>
      <c r="D2399" s="2" t="s">
        <v>816</v>
      </c>
      <c r="E2399" s="2" t="s">
        <v>818</v>
      </c>
      <c r="F2399" s="4">
        <v>105</v>
      </c>
      <c r="G2399" s="10" t="str">
        <f t="shared" si="177"/>
        <v xml:space="preserve">2024/01 </v>
      </c>
      <c r="H2399" s="10">
        <f t="shared" si="176"/>
        <v>300</v>
      </c>
    </row>
    <row r="2400" spans="1:8" ht="15.75">
      <c r="A2400" s="10">
        <v>2399</v>
      </c>
      <c r="B2400" s="3" t="s">
        <v>16</v>
      </c>
      <c r="C2400" s="2" t="s">
        <v>820</v>
      </c>
      <c r="D2400" s="2" t="s">
        <v>819</v>
      </c>
      <c r="E2400" s="2" t="s">
        <v>821</v>
      </c>
      <c r="F2400" s="4">
        <v>2</v>
      </c>
      <c r="G2400" s="10" t="str">
        <f t="shared" si="177"/>
        <v xml:space="preserve">2024/10 </v>
      </c>
      <c r="H2400" s="10">
        <f t="shared" si="176"/>
        <v>510</v>
      </c>
    </row>
    <row r="2401" spans="1:8" ht="15.75">
      <c r="A2401" s="10">
        <v>2400</v>
      </c>
      <c r="B2401" s="3" t="s">
        <v>16</v>
      </c>
      <c r="C2401" s="2" t="s">
        <v>823</v>
      </c>
      <c r="D2401" s="2" t="s">
        <v>822</v>
      </c>
      <c r="E2401" s="2" t="s">
        <v>824</v>
      </c>
      <c r="F2401" s="4">
        <v>2250</v>
      </c>
      <c r="G2401" s="10" t="str">
        <f t="shared" si="177"/>
        <v xml:space="preserve">2025/12 </v>
      </c>
      <c r="H2401" s="10">
        <f t="shared" si="176"/>
        <v>32271</v>
      </c>
    </row>
    <row r="2402" spans="1:8" ht="15.75">
      <c r="A2402" s="10">
        <v>2401</v>
      </c>
      <c r="B2402" s="3" t="s">
        <v>16</v>
      </c>
      <c r="C2402" s="2" t="s">
        <v>829</v>
      </c>
      <c r="D2402" s="2" t="s">
        <v>828</v>
      </c>
      <c r="E2402" s="2" t="s">
        <v>830</v>
      </c>
      <c r="F2402" s="4">
        <v>50</v>
      </c>
      <c r="G2402" s="10" t="str">
        <f t="shared" si="177"/>
        <v xml:space="preserve">2024/01 </v>
      </c>
      <c r="H2402" s="10">
        <f t="shared" si="176"/>
        <v>100</v>
      </c>
    </row>
    <row r="2403" spans="1:8" ht="15.75">
      <c r="A2403" s="10">
        <v>2402</v>
      </c>
      <c r="B2403" s="3" t="s">
        <v>16</v>
      </c>
      <c r="C2403" s="2" t="s">
        <v>844</v>
      </c>
      <c r="D2403" s="2" t="s">
        <v>843</v>
      </c>
      <c r="E2403" s="2" t="s">
        <v>845</v>
      </c>
      <c r="F2403" s="4">
        <v>50</v>
      </c>
      <c r="G2403" s="10" t="str">
        <f t="shared" si="177"/>
        <v xml:space="preserve">2024/01 </v>
      </c>
      <c r="H2403" s="10">
        <f t="shared" si="176"/>
        <v>50</v>
      </c>
    </row>
    <row r="2404" spans="1:8" ht="15.75">
      <c r="A2404" s="10">
        <v>2403</v>
      </c>
      <c r="B2404" s="3" t="s">
        <v>16</v>
      </c>
      <c r="C2404" s="2" t="s">
        <v>847</v>
      </c>
      <c r="D2404" s="2" t="s">
        <v>846</v>
      </c>
      <c r="E2404" s="2"/>
      <c r="F2404" s="4">
        <v>100</v>
      </c>
      <c r="G2404" s="10" t="str">
        <f t="shared" si="177"/>
        <v xml:space="preserve">2024/01 </v>
      </c>
      <c r="H2404" s="10">
        <f t="shared" si="176"/>
        <v>100</v>
      </c>
    </row>
    <row r="2405" spans="1:8" ht="15.75">
      <c r="A2405" s="10">
        <v>2404</v>
      </c>
      <c r="B2405" s="3" t="s">
        <v>16</v>
      </c>
      <c r="C2405" s="2" t="s">
        <v>855</v>
      </c>
      <c r="D2405" s="2" t="s">
        <v>854</v>
      </c>
      <c r="E2405" s="2" t="s">
        <v>856</v>
      </c>
      <c r="F2405" s="4">
        <v>82</v>
      </c>
      <c r="G2405" s="10" t="str">
        <f t="shared" si="177"/>
        <v xml:space="preserve">2025/12 </v>
      </c>
      <c r="H2405" s="10">
        <f t="shared" si="176"/>
        <v>868</v>
      </c>
    </row>
    <row r="2406" spans="1:8" ht="15.75">
      <c r="A2406" s="10">
        <v>2405</v>
      </c>
      <c r="B2406" s="3" t="s">
        <v>16</v>
      </c>
      <c r="C2406" s="2" t="s">
        <v>858</v>
      </c>
      <c r="D2406" s="2" t="s">
        <v>857</v>
      </c>
      <c r="E2406" s="2" t="s">
        <v>859</v>
      </c>
      <c r="F2406" s="4">
        <v>170</v>
      </c>
      <c r="G2406" s="10" t="str">
        <f t="shared" si="177"/>
        <v xml:space="preserve">2024/10 </v>
      </c>
      <c r="H2406" s="10">
        <f t="shared" si="176"/>
        <v>527</v>
      </c>
    </row>
    <row r="2407" spans="1:8" ht="15.75">
      <c r="A2407" s="10">
        <v>2406</v>
      </c>
      <c r="B2407" s="3" t="s">
        <v>16</v>
      </c>
      <c r="C2407" s="2" t="s">
        <v>863</v>
      </c>
      <c r="D2407" s="2" t="s">
        <v>862</v>
      </c>
      <c r="E2407" s="2"/>
      <c r="F2407" s="4">
        <v>28</v>
      </c>
      <c r="G2407" s="10" t="str">
        <f t="shared" si="177"/>
        <v xml:space="preserve">2024/02 </v>
      </c>
      <c r="H2407" s="10">
        <f t="shared" si="176"/>
        <v>28</v>
      </c>
    </row>
    <row r="2408" spans="1:8" ht="15.75">
      <c r="A2408" s="10">
        <v>2407</v>
      </c>
      <c r="B2408" s="3" t="s">
        <v>16</v>
      </c>
      <c r="C2408" s="2" t="s">
        <v>870</v>
      </c>
      <c r="D2408" s="2" t="s">
        <v>869</v>
      </c>
      <c r="E2408" s="2" t="s">
        <v>871</v>
      </c>
      <c r="F2408" s="4">
        <v>5</v>
      </c>
      <c r="G2408" s="10" t="str">
        <f t="shared" si="177"/>
        <v xml:space="preserve">2024/01 </v>
      </c>
      <c r="H2408" s="10">
        <f t="shared" si="176"/>
        <v>50</v>
      </c>
    </row>
    <row r="2409" spans="1:8" ht="15.75">
      <c r="A2409" s="10">
        <v>2408</v>
      </c>
      <c r="B2409" s="3" t="s">
        <v>16</v>
      </c>
      <c r="C2409" s="2" t="s">
        <v>883</v>
      </c>
      <c r="D2409" s="2" t="s">
        <v>882</v>
      </c>
      <c r="E2409" s="2" t="s">
        <v>884</v>
      </c>
      <c r="F2409" s="4">
        <v>10</v>
      </c>
      <c r="G2409" s="10" t="str">
        <f t="shared" si="177"/>
        <v xml:space="preserve">2024/01 </v>
      </c>
      <c r="H2409" s="10">
        <f t="shared" si="176"/>
        <v>60</v>
      </c>
    </row>
    <row r="2410" spans="1:8" ht="15.75">
      <c r="A2410" s="10">
        <v>2409</v>
      </c>
      <c r="B2410" s="3" t="s">
        <v>16</v>
      </c>
      <c r="C2410" s="2" t="s">
        <v>916</v>
      </c>
      <c r="D2410" s="2" t="s">
        <v>915</v>
      </c>
      <c r="E2410" s="2" t="s">
        <v>914</v>
      </c>
      <c r="F2410" s="4">
        <v>4</v>
      </c>
      <c r="G2410" s="10" t="str">
        <f t="shared" si="177"/>
        <v xml:space="preserve">2024/01 </v>
      </c>
      <c r="H2410" s="10">
        <f t="shared" si="176"/>
        <v>4</v>
      </c>
    </row>
    <row r="2411" spans="1:8" ht="15.75">
      <c r="A2411" s="10">
        <v>2410</v>
      </c>
      <c r="B2411" s="3" t="s">
        <v>16</v>
      </c>
      <c r="C2411" s="2" t="s">
        <v>938</v>
      </c>
      <c r="D2411" s="2" t="s">
        <v>937</v>
      </c>
      <c r="E2411" s="2"/>
      <c r="F2411" s="4">
        <v>4</v>
      </c>
      <c r="G2411" s="10" t="str">
        <f t="shared" si="177"/>
        <v xml:space="preserve">2024/01 </v>
      </c>
      <c r="H2411" s="10">
        <f t="shared" si="176"/>
        <v>50</v>
      </c>
    </row>
    <row r="2412" spans="1:8" ht="15.75">
      <c r="A2412" s="10">
        <v>2411</v>
      </c>
      <c r="B2412" s="3" t="s">
        <v>16</v>
      </c>
      <c r="C2412" s="2" t="s">
        <v>940</v>
      </c>
      <c r="D2412" s="2" t="s">
        <v>939</v>
      </c>
      <c r="E2412" s="2"/>
      <c r="F2412" s="4">
        <v>6</v>
      </c>
      <c r="G2412" s="10" t="str">
        <f t="shared" si="177"/>
        <v xml:space="preserve">2024/01 </v>
      </c>
      <c r="H2412" s="10">
        <f t="shared" si="176"/>
        <v>11</v>
      </c>
    </row>
    <row r="2413" spans="1:8" ht="15.75">
      <c r="A2413" s="10">
        <v>2412</v>
      </c>
      <c r="B2413" s="3" t="s">
        <v>16</v>
      </c>
      <c r="C2413" s="2" t="s">
        <v>942</v>
      </c>
      <c r="D2413" s="2" t="s">
        <v>941</v>
      </c>
      <c r="E2413" s="2"/>
      <c r="F2413" s="4">
        <v>5</v>
      </c>
      <c r="G2413" s="10" t="str">
        <f t="shared" si="177"/>
        <v xml:space="preserve">2024/01 </v>
      </c>
      <c r="H2413" s="10">
        <f t="shared" si="176"/>
        <v>5</v>
      </c>
    </row>
    <row r="2414" spans="1:8" ht="15.75">
      <c r="A2414" s="10">
        <v>2413</v>
      </c>
      <c r="B2414" s="3" t="s">
        <v>16</v>
      </c>
      <c r="C2414" s="2" t="s">
        <v>944</v>
      </c>
      <c r="D2414" s="2" t="s">
        <v>943</v>
      </c>
      <c r="E2414" s="2"/>
      <c r="F2414" s="4">
        <v>9</v>
      </c>
      <c r="G2414" s="10" t="str">
        <f t="shared" si="177"/>
        <v xml:space="preserve">2024/03 </v>
      </c>
      <c r="H2414" s="10">
        <f t="shared" si="176"/>
        <v>12</v>
      </c>
    </row>
    <row r="2415" spans="1:8" ht="15.75">
      <c r="A2415" s="10">
        <v>2414</v>
      </c>
      <c r="B2415" s="3" t="s">
        <v>16</v>
      </c>
      <c r="C2415" s="2" t="s">
        <v>968</v>
      </c>
      <c r="D2415" s="2" t="s">
        <v>778</v>
      </c>
      <c r="E2415" s="2" t="s">
        <v>969</v>
      </c>
      <c r="F2415" s="4">
        <v>100</v>
      </c>
      <c r="G2415" s="10" t="str">
        <f t="shared" si="177"/>
        <v xml:space="preserve">2024/01 </v>
      </c>
      <c r="H2415" s="10">
        <f t="shared" si="176"/>
        <v>200</v>
      </c>
    </row>
    <row r="2416" spans="1:8" ht="15.75">
      <c r="A2416" s="10">
        <v>2415</v>
      </c>
      <c r="B2416" s="3" t="s">
        <v>16</v>
      </c>
      <c r="C2416" s="2" t="s">
        <v>974</v>
      </c>
      <c r="D2416" s="2" t="s">
        <v>773</v>
      </c>
      <c r="E2416" s="2" t="s">
        <v>975</v>
      </c>
      <c r="F2416" s="4">
        <v>56</v>
      </c>
      <c r="G2416" s="10" t="str">
        <f t="shared" si="177"/>
        <v xml:space="preserve">2024/01 </v>
      </c>
      <c r="H2416" s="10">
        <f t="shared" si="176"/>
        <v>250</v>
      </c>
    </row>
    <row r="2417" spans="1:8" ht="15.75">
      <c r="A2417" s="10">
        <v>2416</v>
      </c>
      <c r="B2417" s="3" t="s">
        <v>16</v>
      </c>
      <c r="C2417" s="2" t="s">
        <v>980</v>
      </c>
      <c r="D2417" s="2" t="s">
        <v>805</v>
      </c>
      <c r="E2417" s="2" t="s">
        <v>981</v>
      </c>
      <c r="F2417" s="4">
        <v>200</v>
      </c>
      <c r="G2417" s="10" t="str">
        <f t="shared" si="177"/>
        <v xml:space="preserve">2024/01 </v>
      </c>
      <c r="H2417" s="10">
        <f t="shared" si="176"/>
        <v>200</v>
      </c>
    </row>
    <row r="2418" spans="1:8" ht="15.75">
      <c r="A2418" s="10">
        <v>2417</v>
      </c>
      <c r="B2418" s="3" t="s">
        <v>16</v>
      </c>
      <c r="C2418" s="2" t="s">
        <v>986</v>
      </c>
      <c r="D2418" s="2" t="s">
        <v>736</v>
      </c>
      <c r="E2418" s="2" t="s">
        <v>987</v>
      </c>
      <c r="F2418" s="4">
        <v>31</v>
      </c>
      <c r="G2418" s="10" t="str">
        <f t="shared" si="177"/>
        <v xml:space="preserve">2024/10 </v>
      </c>
      <c r="H2418" s="10">
        <f t="shared" si="176"/>
        <v>192</v>
      </c>
    </row>
    <row r="2419" spans="1:8" ht="15.75">
      <c r="A2419" s="10">
        <v>2418</v>
      </c>
      <c r="B2419" s="3" t="s">
        <v>16</v>
      </c>
      <c r="C2419" s="2" t="s">
        <v>988</v>
      </c>
      <c r="D2419" s="2" t="s">
        <v>747</v>
      </c>
      <c r="E2419" s="2" t="s">
        <v>989</v>
      </c>
      <c r="F2419" s="4">
        <v>8</v>
      </c>
      <c r="G2419" s="10" t="str">
        <f t="shared" si="177"/>
        <v xml:space="preserve">2024/01 </v>
      </c>
      <c r="H2419" s="10">
        <f t="shared" si="176"/>
        <v>250</v>
      </c>
    </row>
    <row r="2420" spans="1:8" ht="15.75">
      <c r="A2420" s="10">
        <v>2419</v>
      </c>
      <c r="B2420" s="3" t="s">
        <v>16</v>
      </c>
      <c r="C2420" s="2" t="s">
        <v>1041</v>
      </c>
      <c r="D2420" s="2" t="s">
        <v>1040</v>
      </c>
      <c r="E2420" s="2"/>
      <c r="F2420" s="4">
        <v>50</v>
      </c>
      <c r="G2420" s="10" t="str">
        <f t="shared" si="177"/>
        <v xml:space="preserve">2024/01 </v>
      </c>
      <c r="H2420" s="10">
        <f t="shared" si="176"/>
        <v>50</v>
      </c>
    </row>
    <row r="2421" spans="1:8" ht="15.75">
      <c r="A2421" s="10">
        <v>2420</v>
      </c>
      <c r="B2421" s="3" t="s">
        <v>16</v>
      </c>
      <c r="C2421" s="2" t="s">
        <v>1045</v>
      </c>
      <c r="D2421" s="2" t="s">
        <v>1044</v>
      </c>
      <c r="E2421" s="2"/>
      <c r="F2421" s="4">
        <v>1</v>
      </c>
      <c r="G2421" s="10" t="str">
        <f t="shared" si="177"/>
        <v xml:space="preserve">2024/01 </v>
      </c>
      <c r="H2421" s="10">
        <f t="shared" si="176"/>
        <v>4</v>
      </c>
    </row>
    <row r="2422" spans="1:8" ht="15.75">
      <c r="A2422" s="10">
        <v>2421</v>
      </c>
      <c r="B2422" s="3" t="s">
        <v>16</v>
      </c>
      <c r="C2422" s="2" t="s">
        <v>1061</v>
      </c>
      <c r="D2422" s="2" t="s">
        <v>857</v>
      </c>
      <c r="E2422" s="2" t="s">
        <v>1062</v>
      </c>
      <c r="F2422" s="4">
        <v>50</v>
      </c>
      <c r="G2422" s="10" t="str">
        <f t="shared" si="177"/>
        <v xml:space="preserve">2024/01 </v>
      </c>
      <c r="H2422" s="10">
        <f t="shared" si="176"/>
        <v>50</v>
      </c>
    </row>
    <row r="2423" spans="1:8" ht="15.75">
      <c r="A2423" s="10">
        <v>2422</v>
      </c>
      <c r="B2423" s="3" t="s">
        <v>16</v>
      </c>
      <c r="C2423" s="2" t="s">
        <v>1071</v>
      </c>
      <c r="D2423" s="2" t="s">
        <v>759</v>
      </c>
      <c r="E2423" s="2" t="s">
        <v>1072</v>
      </c>
      <c r="F2423" s="4">
        <v>1000</v>
      </c>
      <c r="G2423" s="10" t="str">
        <f t="shared" si="177"/>
        <v xml:space="preserve">2024/07 </v>
      </c>
      <c r="H2423" s="10">
        <f t="shared" si="176"/>
        <v>1500</v>
      </c>
    </row>
    <row r="2424" spans="1:8" ht="15.75">
      <c r="A2424" s="10">
        <v>2423</v>
      </c>
      <c r="B2424" s="3" t="s">
        <v>16</v>
      </c>
      <c r="C2424" s="2" t="s">
        <v>1075</v>
      </c>
      <c r="D2424" s="2" t="s">
        <v>822</v>
      </c>
      <c r="E2424" s="2" t="s">
        <v>1076</v>
      </c>
      <c r="F2424" s="4">
        <v>1900</v>
      </c>
      <c r="G2424" s="10" t="str">
        <f t="shared" si="177"/>
        <v xml:space="preserve">2025/12 </v>
      </c>
      <c r="H2424" s="10">
        <f t="shared" si="176"/>
        <v>7100</v>
      </c>
    </row>
    <row r="2425" spans="1:8" ht="15.75">
      <c r="A2425" s="10">
        <v>2424</v>
      </c>
      <c r="B2425" s="3" t="s">
        <v>16</v>
      </c>
      <c r="C2425" s="2" t="s">
        <v>1095</v>
      </c>
      <c r="D2425" s="2" t="s">
        <v>1094</v>
      </c>
      <c r="E2425" s="2"/>
      <c r="F2425" s="4">
        <v>2</v>
      </c>
      <c r="G2425" s="10" t="str">
        <f t="shared" si="177"/>
        <v xml:space="preserve">2024/01 </v>
      </c>
      <c r="H2425" s="10">
        <f t="shared" si="176"/>
        <v>10</v>
      </c>
    </row>
    <row r="2426" spans="1:8" ht="15.75">
      <c r="A2426" s="10">
        <v>2425</v>
      </c>
      <c r="B2426" s="3" t="s">
        <v>16</v>
      </c>
      <c r="C2426" s="2" t="s">
        <v>1119</v>
      </c>
      <c r="D2426" s="2" t="s">
        <v>1118</v>
      </c>
      <c r="E2426" s="2"/>
      <c r="F2426" s="4">
        <v>210</v>
      </c>
      <c r="G2426" s="10" t="str">
        <f t="shared" si="177"/>
        <v xml:space="preserve">2024/04 </v>
      </c>
      <c r="H2426" s="10">
        <f t="shared" si="176"/>
        <v>210</v>
      </c>
    </row>
    <row r="2427" spans="1:8" ht="15.75">
      <c r="A2427" s="10">
        <v>2426</v>
      </c>
      <c r="B2427" s="3" t="s">
        <v>16</v>
      </c>
      <c r="C2427" s="2" t="s">
        <v>1145</v>
      </c>
      <c r="D2427" s="2" t="s">
        <v>1144</v>
      </c>
      <c r="E2427" s="2"/>
      <c r="F2427" s="4">
        <v>16</v>
      </c>
      <c r="G2427" s="10" t="str">
        <f t="shared" si="177"/>
        <v xml:space="preserve">2024/01 </v>
      </c>
      <c r="H2427" s="10">
        <f t="shared" si="176"/>
        <v>16</v>
      </c>
    </row>
    <row r="2428" spans="1:8" ht="15.75">
      <c r="A2428" s="10">
        <v>2427</v>
      </c>
      <c r="B2428" s="3" t="s">
        <v>16</v>
      </c>
      <c r="C2428" s="2" t="s">
        <v>1151</v>
      </c>
      <c r="D2428" s="2" t="s">
        <v>1150</v>
      </c>
      <c r="E2428" s="2" t="s">
        <v>1152</v>
      </c>
      <c r="F2428" s="4">
        <v>680</v>
      </c>
      <c r="G2428" s="10" t="str">
        <f t="shared" si="177"/>
        <v xml:space="preserve">2024/09 </v>
      </c>
      <c r="H2428" s="10">
        <f t="shared" si="176"/>
        <v>680</v>
      </c>
    </row>
    <row r="2429" spans="1:8" ht="15.75">
      <c r="A2429" s="10">
        <v>2428</v>
      </c>
      <c r="B2429" s="3" t="s">
        <v>16</v>
      </c>
      <c r="C2429" s="2" t="s">
        <v>1159</v>
      </c>
      <c r="D2429" s="2" t="s">
        <v>1158</v>
      </c>
      <c r="E2429" s="2"/>
      <c r="F2429" s="4">
        <v>4</v>
      </c>
      <c r="G2429" s="10" t="str">
        <f t="shared" si="177"/>
        <v xml:space="preserve">2024/01 </v>
      </c>
      <c r="H2429" s="10">
        <f t="shared" si="176"/>
        <v>6</v>
      </c>
    </row>
    <row r="2430" spans="1:8" ht="15.75">
      <c r="A2430" s="10">
        <v>2429</v>
      </c>
      <c r="B2430" s="3" t="s">
        <v>16</v>
      </c>
      <c r="C2430" s="2" t="s">
        <v>1170</v>
      </c>
      <c r="D2430" s="2" t="s">
        <v>1169</v>
      </c>
      <c r="E2430" s="2"/>
      <c r="F2430" s="4">
        <v>1</v>
      </c>
      <c r="G2430" s="10" t="str">
        <f t="shared" si="177"/>
        <v xml:space="preserve">2024/01 </v>
      </c>
      <c r="H2430" s="10">
        <f t="shared" si="176"/>
        <v>1</v>
      </c>
    </row>
    <row r="2431" spans="1:8" ht="15.75">
      <c r="A2431" s="10">
        <v>2430</v>
      </c>
      <c r="B2431" s="3" t="s">
        <v>16</v>
      </c>
      <c r="C2431" s="2" t="s">
        <v>1188</v>
      </c>
      <c r="D2431" s="2" t="s">
        <v>1187</v>
      </c>
      <c r="E2431" s="2" t="s">
        <v>414</v>
      </c>
      <c r="F2431" s="4">
        <v>4</v>
      </c>
      <c r="G2431" s="10" t="str">
        <f t="shared" si="177"/>
        <v xml:space="preserve">2024/01 </v>
      </c>
      <c r="H2431" s="10">
        <f t="shared" si="176"/>
        <v>4</v>
      </c>
    </row>
    <row r="2432" spans="1:8" ht="15.75">
      <c r="A2432" s="10">
        <v>2431</v>
      </c>
      <c r="B2432" s="3" t="s">
        <v>16</v>
      </c>
      <c r="C2432" s="2" t="s">
        <v>1193</v>
      </c>
      <c r="D2432" s="2" t="s">
        <v>1192</v>
      </c>
      <c r="E2432" s="2"/>
      <c r="F2432" s="4">
        <v>1</v>
      </c>
      <c r="G2432" s="10" t="str">
        <f t="shared" si="177"/>
        <v xml:space="preserve">2024/01 </v>
      </c>
      <c r="H2432" s="10">
        <f t="shared" si="176"/>
        <v>1</v>
      </c>
    </row>
    <row r="2433" spans="1:8" ht="15.75">
      <c r="A2433" s="10">
        <v>2432</v>
      </c>
      <c r="B2433" s="3" t="s">
        <v>16</v>
      </c>
      <c r="C2433" s="2" t="s">
        <v>1346</v>
      </c>
      <c r="D2433" s="2" t="s">
        <v>1345</v>
      </c>
      <c r="E2433" s="2" t="s">
        <v>1342</v>
      </c>
      <c r="F2433" s="4">
        <v>20</v>
      </c>
      <c r="G2433" s="10" t="str">
        <f t="shared" si="177"/>
        <v xml:space="preserve">2024/08 </v>
      </c>
      <c r="H2433" s="10">
        <f t="shared" si="176"/>
        <v>506</v>
      </c>
    </row>
    <row r="2434" spans="1:8" ht="15.75">
      <c r="A2434" s="10">
        <v>2433</v>
      </c>
      <c r="B2434" s="3" t="s">
        <v>16</v>
      </c>
      <c r="C2434" s="2" t="s">
        <v>1348</v>
      </c>
      <c r="D2434" s="2" t="s">
        <v>1347</v>
      </c>
      <c r="E2434" s="2" t="s">
        <v>1349</v>
      </c>
      <c r="F2434" s="4">
        <v>221</v>
      </c>
      <c r="G2434" s="10" t="str">
        <f t="shared" si="177"/>
        <v xml:space="preserve">2024/01 </v>
      </c>
      <c r="H2434" s="10">
        <f t="shared" ref="H2434:H2497" si="178">_xlfn.MAXIFS(F:F,C:C,C2434,G:G,G2434)</f>
        <v>300</v>
      </c>
    </row>
    <row r="2435" spans="1:8" ht="15.75">
      <c r="A2435" s="10">
        <v>2434</v>
      </c>
      <c r="B2435" s="3" t="s">
        <v>16</v>
      </c>
      <c r="C2435" s="2" t="s">
        <v>1351</v>
      </c>
      <c r="D2435" s="2" t="s">
        <v>1350</v>
      </c>
      <c r="E2435" s="2" t="s">
        <v>1352</v>
      </c>
      <c r="F2435" s="4">
        <v>130</v>
      </c>
      <c r="G2435" s="10" t="str">
        <f t="shared" ref="G2435:G2498" si="179">INDEX($B$2:$B$9999,MATCH(_xlfn.MAXIFS($F$2:$F$9999,$C$2:$C$9999,C2435),$F$1:$F$9999,0))</f>
        <v xml:space="preserve">2024/02 </v>
      </c>
      <c r="H2435" s="10">
        <f t="shared" si="178"/>
        <v>756</v>
      </c>
    </row>
    <row r="2436" spans="1:8" ht="15.75">
      <c r="A2436" s="10">
        <v>2435</v>
      </c>
      <c r="B2436" s="3" t="s">
        <v>16</v>
      </c>
      <c r="C2436" s="2" t="s">
        <v>1354</v>
      </c>
      <c r="D2436" s="2" t="s">
        <v>1353</v>
      </c>
      <c r="E2436" s="2" t="s">
        <v>1342</v>
      </c>
      <c r="F2436" s="4">
        <v>10</v>
      </c>
      <c r="G2436" s="10" t="str">
        <f t="shared" si="179"/>
        <v xml:space="preserve">2024/04 </v>
      </c>
      <c r="H2436" s="10">
        <f t="shared" si="178"/>
        <v>255</v>
      </c>
    </row>
    <row r="2437" spans="1:8" ht="15.75">
      <c r="A2437" s="10">
        <v>2436</v>
      </c>
      <c r="B2437" s="3" t="s">
        <v>16</v>
      </c>
      <c r="C2437" s="2" t="s">
        <v>1363</v>
      </c>
      <c r="D2437" s="2" t="s">
        <v>1362</v>
      </c>
      <c r="E2437" s="2" t="s">
        <v>1342</v>
      </c>
      <c r="F2437" s="4">
        <v>20</v>
      </c>
      <c r="G2437" s="10" t="str">
        <f t="shared" si="179"/>
        <v xml:space="preserve">2024/08 </v>
      </c>
      <c r="H2437" s="10">
        <f t="shared" si="178"/>
        <v>1253</v>
      </c>
    </row>
    <row r="2438" spans="1:8" ht="15.75">
      <c r="A2438" s="10">
        <v>2437</v>
      </c>
      <c r="B2438" s="3" t="s">
        <v>16</v>
      </c>
      <c r="C2438" s="2" t="s">
        <v>1365</v>
      </c>
      <c r="D2438" s="2" t="s">
        <v>1364</v>
      </c>
      <c r="E2438" s="2" t="s">
        <v>1352</v>
      </c>
      <c r="F2438" s="4">
        <v>264</v>
      </c>
      <c r="G2438" s="10" t="str">
        <f t="shared" si="179"/>
        <v xml:space="preserve">2026/01 </v>
      </c>
      <c r="H2438" s="10">
        <f t="shared" si="178"/>
        <v>11550</v>
      </c>
    </row>
    <row r="2439" spans="1:8" ht="15.75">
      <c r="A2439" s="10">
        <v>2438</v>
      </c>
      <c r="B2439" s="3" t="s">
        <v>16</v>
      </c>
      <c r="C2439" s="2" t="s">
        <v>1370</v>
      </c>
      <c r="D2439" s="2" t="s">
        <v>1369</v>
      </c>
      <c r="E2439" s="2" t="s">
        <v>1352</v>
      </c>
      <c r="F2439" s="4">
        <v>98</v>
      </c>
      <c r="G2439" s="10" t="str">
        <f t="shared" si="179"/>
        <v xml:space="preserve">2024/03 </v>
      </c>
      <c r="H2439" s="10">
        <f t="shared" si="178"/>
        <v>702</v>
      </c>
    </row>
    <row r="2440" spans="1:8" ht="15.75">
      <c r="A2440" s="10">
        <v>2439</v>
      </c>
      <c r="B2440" s="3" t="s">
        <v>16</v>
      </c>
      <c r="C2440" s="2" t="s">
        <v>1373</v>
      </c>
      <c r="D2440" s="2" t="s">
        <v>1362</v>
      </c>
      <c r="E2440" s="2" t="s">
        <v>1374</v>
      </c>
      <c r="F2440" s="4">
        <v>60</v>
      </c>
      <c r="G2440" s="10" t="str">
        <f t="shared" si="179"/>
        <v xml:space="preserve">2024/07 </v>
      </c>
      <c r="H2440" s="10">
        <f t="shared" si="178"/>
        <v>148</v>
      </c>
    </row>
    <row r="2441" spans="1:8" ht="15.75">
      <c r="A2441" s="10">
        <v>2440</v>
      </c>
      <c r="B2441" s="3" t="s">
        <v>16</v>
      </c>
      <c r="C2441" s="2" t="s">
        <v>1384</v>
      </c>
      <c r="D2441" s="2" t="s">
        <v>1364</v>
      </c>
      <c r="E2441" s="2" t="s">
        <v>73</v>
      </c>
      <c r="F2441" s="4">
        <v>300</v>
      </c>
      <c r="G2441" s="10" t="str">
        <f t="shared" si="179"/>
        <v xml:space="preserve">2024/01 </v>
      </c>
      <c r="H2441" s="10">
        <f t="shared" si="178"/>
        <v>300</v>
      </c>
    </row>
    <row r="2442" spans="1:8" ht="15.75">
      <c r="A2442" s="10">
        <v>2441</v>
      </c>
      <c r="B2442" s="3" t="s">
        <v>16</v>
      </c>
      <c r="C2442" s="2" t="s">
        <v>1386</v>
      </c>
      <c r="D2442" s="2" t="s">
        <v>1385</v>
      </c>
      <c r="E2442" s="2" t="s">
        <v>1387</v>
      </c>
      <c r="F2442" s="4">
        <v>100</v>
      </c>
      <c r="G2442" s="10" t="str">
        <f t="shared" si="179"/>
        <v xml:space="preserve">2024/01 </v>
      </c>
      <c r="H2442" s="10">
        <f t="shared" si="178"/>
        <v>100</v>
      </c>
    </row>
    <row r="2443" spans="1:8" ht="15.75">
      <c r="A2443" s="10">
        <v>2442</v>
      </c>
      <c r="B2443" s="3" t="s">
        <v>16</v>
      </c>
      <c r="C2443" s="2" t="s">
        <v>1403</v>
      </c>
      <c r="D2443" s="2" t="s">
        <v>1401</v>
      </c>
      <c r="E2443" s="2" t="s">
        <v>73</v>
      </c>
      <c r="F2443" s="4">
        <v>250</v>
      </c>
      <c r="G2443" s="10" t="str">
        <f t="shared" si="179"/>
        <v xml:space="preserve">2024/01 </v>
      </c>
      <c r="H2443" s="10">
        <f t="shared" si="178"/>
        <v>250</v>
      </c>
    </row>
    <row r="2444" spans="1:8" ht="15.75">
      <c r="A2444" s="10">
        <v>2443</v>
      </c>
      <c r="B2444" s="3" t="s">
        <v>16</v>
      </c>
      <c r="C2444" s="2" t="s">
        <v>1421</v>
      </c>
      <c r="D2444" s="2" t="s">
        <v>1417</v>
      </c>
      <c r="E2444" s="2" t="s">
        <v>184</v>
      </c>
      <c r="F2444" s="4">
        <v>2</v>
      </c>
      <c r="G2444" s="10" t="str">
        <f t="shared" si="179"/>
        <v xml:space="preserve">2024/03 </v>
      </c>
      <c r="H2444" s="10">
        <f t="shared" si="178"/>
        <v>42</v>
      </c>
    </row>
    <row r="2445" spans="1:8" ht="15.75">
      <c r="A2445" s="10">
        <v>2444</v>
      </c>
      <c r="B2445" s="3" t="s">
        <v>16</v>
      </c>
      <c r="C2445" s="2" t="s">
        <v>1422</v>
      </c>
      <c r="D2445" s="2" t="s">
        <v>1417</v>
      </c>
      <c r="E2445" s="2" t="s">
        <v>56</v>
      </c>
      <c r="F2445" s="4">
        <v>2</v>
      </c>
      <c r="G2445" s="10" t="str">
        <f t="shared" si="179"/>
        <v xml:space="preserve">2024/01 </v>
      </c>
      <c r="H2445" s="10">
        <f t="shared" si="178"/>
        <v>100</v>
      </c>
    </row>
    <row r="2446" spans="1:8" ht="15.75">
      <c r="A2446" s="10">
        <v>2445</v>
      </c>
      <c r="B2446" s="3" t="s">
        <v>16</v>
      </c>
      <c r="C2446" s="2" t="s">
        <v>1626</v>
      </c>
      <c r="D2446" s="2" t="s">
        <v>1625</v>
      </c>
      <c r="E2446" s="2" t="s">
        <v>1627</v>
      </c>
      <c r="F2446" s="4">
        <v>4</v>
      </c>
      <c r="G2446" s="10" t="str">
        <f t="shared" si="179"/>
        <v xml:space="preserve">2024/01 </v>
      </c>
      <c r="H2446" s="10">
        <f t="shared" si="178"/>
        <v>10</v>
      </c>
    </row>
    <row r="2447" spans="1:8" ht="15.75">
      <c r="A2447" s="10">
        <v>2446</v>
      </c>
      <c r="B2447" s="3" t="s">
        <v>16</v>
      </c>
      <c r="C2447" s="2" t="s">
        <v>1752</v>
      </c>
      <c r="D2447" s="2" t="s">
        <v>1751</v>
      </c>
      <c r="E2447" s="2" t="s">
        <v>1753</v>
      </c>
      <c r="F2447" s="4">
        <v>5</v>
      </c>
      <c r="G2447" s="10" t="str">
        <f t="shared" si="179"/>
        <v xml:space="preserve">2024/01 </v>
      </c>
      <c r="H2447" s="10">
        <f t="shared" si="178"/>
        <v>5</v>
      </c>
    </row>
    <row r="2448" spans="1:8" ht="15.75">
      <c r="A2448" s="10">
        <v>2447</v>
      </c>
      <c r="B2448" s="3" t="s">
        <v>16</v>
      </c>
      <c r="C2448" s="2" t="s">
        <v>1964</v>
      </c>
      <c r="D2448" s="2" t="s">
        <v>1970</v>
      </c>
      <c r="E2448" s="2"/>
      <c r="F2448" s="4">
        <v>3</v>
      </c>
      <c r="G2448" s="10" t="str">
        <f t="shared" si="179"/>
        <v xml:space="preserve">2024/01 </v>
      </c>
      <c r="H2448" s="10">
        <f t="shared" si="178"/>
        <v>3</v>
      </c>
    </row>
    <row r="2449" spans="1:8" ht="15.75">
      <c r="A2449" s="10">
        <v>2448</v>
      </c>
      <c r="B2449" s="3" t="s">
        <v>16</v>
      </c>
      <c r="C2449" s="2" t="s">
        <v>2295</v>
      </c>
      <c r="D2449" s="2" t="s">
        <v>2292</v>
      </c>
      <c r="E2449" s="2" t="s">
        <v>2296</v>
      </c>
      <c r="F2449" s="4">
        <v>10</v>
      </c>
      <c r="G2449" s="10" t="str">
        <f t="shared" si="179"/>
        <v xml:space="preserve">2024/01 </v>
      </c>
      <c r="H2449" s="10">
        <f t="shared" si="178"/>
        <v>10</v>
      </c>
    </row>
    <row r="2450" spans="1:8" ht="15.75">
      <c r="A2450" s="10">
        <v>2449</v>
      </c>
      <c r="B2450" s="3" t="s">
        <v>16</v>
      </c>
      <c r="C2450" s="2" t="s">
        <v>2304</v>
      </c>
      <c r="D2450" s="2" t="s">
        <v>2303</v>
      </c>
      <c r="E2450" s="2" t="s">
        <v>2305</v>
      </c>
      <c r="F2450" s="4">
        <v>10</v>
      </c>
      <c r="G2450" s="10" t="str">
        <f t="shared" si="179"/>
        <v xml:space="preserve">2024/01 </v>
      </c>
      <c r="H2450" s="10">
        <f t="shared" si="178"/>
        <v>30</v>
      </c>
    </row>
    <row r="2451" spans="1:8" ht="15.75">
      <c r="A2451" s="10">
        <v>2450</v>
      </c>
      <c r="B2451" s="3" t="s">
        <v>16</v>
      </c>
      <c r="C2451" s="2" t="s">
        <v>2343</v>
      </c>
      <c r="D2451" s="2" t="s">
        <v>299</v>
      </c>
      <c r="E2451" s="2" t="s">
        <v>2344</v>
      </c>
      <c r="F2451" s="4">
        <v>10</v>
      </c>
      <c r="G2451" s="10" t="str">
        <f t="shared" si="179"/>
        <v xml:space="preserve">2024/01 </v>
      </c>
      <c r="H2451" s="10">
        <f t="shared" si="178"/>
        <v>200</v>
      </c>
    </row>
    <row r="2452" spans="1:8" ht="15.75">
      <c r="A2452" s="10">
        <v>2451</v>
      </c>
      <c r="B2452" s="3" t="s">
        <v>16</v>
      </c>
      <c r="C2452" s="2" t="s">
        <v>2347</v>
      </c>
      <c r="D2452" s="2" t="s">
        <v>2346</v>
      </c>
      <c r="E2452" s="2" t="s">
        <v>2348</v>
      </c>
      <c r="F2452" s="4">
        <v>5</v>
      </c>
      <c r="G2452" s="10" t="str">
        <f t="shared" si="179"/>
        <v xml:space="preserve">2024/01 </v>
      </c>
      <c r="H2452" s="10">
        <f t="shared" si="178"/>
        <v>10</v>
      </c>
    </row>
    <row r="2453" spans="1:8" ht="15.75">
      <c r="A2453" s="10">
        <v>2452</v>
      </c>
      <c r="B2453" s="3" t="s">
        <v>16</v>
      </c>
      <c r="C2453" s="2" t="s">
        <v>2375</v>
      </c>
      <c r="D2453" s="2" t="s">
        <v>236</v>
      </c>
      <c r="E2453" s="2" t="s">
        <v>2376</v>
      </c>
      <c r="F2453" s="4">
        <v>22</v>
      </c>
      <c r="G2453" s="10" t="str">
        <f t="shared" si="179"/>
        <v xml:space="preserve">2024/04 </v>
      </c>
      <c r="H2453" s="10">
        <f t="shared" si="178"/>
        <v>54</v>
      </c>
    </row>
    <row r="2454" spans="1:8" ht="15.75">
      <c r="A2454" s="10">
        <v>2453</v>
      </c>
      <c r="B2454" s="3" t="s">
        <v>16</v>
      </c>
      <c r="C2454" s="2" t="s">
        <v>2381</v>
      </c>
      <c r="D2454" s="2" t="s">
        <v>252</v>
      </c>
      <c r="E2454" s="2" t="s">
        <v>2382</v>
      </c>
      <c r="F2454" s="4">
        <v>10</v>
      </c>
      <c r="G2454" s="10" t="str">
        <f t="shared" si="179"/>
        <v xml:space="preserve">2024/02 </v>
      </c>
      <c r="H2454" s="10">
        <f t="shared" si="178"/>
        <v>24</v>
      </c>
    </row>
    <row r="2455" spans="1:8" ht="15.75">
      <c r="A2455" s="10">
        <v>2454</v>
      </c>
      <c r="B2455" s="3" t="s">
        <v>16</v>
      </c>
      <c r="C2455" s="2" t="s">
        <v>2383</v>
      </c>
      <c r="D2455" s="2" t="s">
        <v>252</v>
      </c>
      <c r="E2455" s="2" t="s">
        <v>2384</v>
      </c>
      <c r="F2455" s="4">
        <v>10</v>
      </c>
      <c r="G2455" s="10" t="str">
        <f t="shared" si="179"/>
        <v xml:space="preserve">2024/01 </v>
      </c>
      <c r="H2455" s="10">
        <f t="shared" si="178"/>
        <v>50</v>
      </c>
    </row>
    <row r="2456" spans="1:8" ht="15.75">
      <c r="A2456" s="10">
        <v>2455</v>
      </c>
      <c r="B2456" s="3" t="s">
        <v>16</v>
      </c>
      <c r="C2456" s="2" t="s">
        <v>2397</v>
      </c>
      <c r="D2456" s="2" t="s">
        <v>236</v>
      </c>
      <c r="E2456" s="2" t="s">
        <v>2398</v>
      </c>
      <c r="F2456" s="4">
        <v>90</v>
      </c>
      <c r="G2456" s="10" t="str">
        <f t="shared" si="179"/>
        <v xml:space="preserve">2024/02 </v>
      </c>
      <c r="H2456" s="10">
        <f t="shared" si="178"/>
        <v>440</v>
      </c>
    </row>
    <row r="2457" spans="1:8" ht="15.75">
      <c r="A2457" s="10">
        <v>2456</v>
      </c>
      <c r="B2457" s="3" t="s">
        <v>16</v>
      </c>
      <c r="C2457" s="2" t="s">
        <v>2400</v>
      </c>
      <c r="D2457" s="2" t="s">
        <v>236</v>
      </c>
      <c r="E2457" s="2" t="s">
        <v>2401</v>
      </c>
      <c r="F2457" s="4">
        <v>60</v>
      </c>
      <c r="G2457" s="10" t="str">
        <f t="shared" si="179"/>
        <v xml:space="preserve">2024/10 </v>
      </c>
      <c r="H2457" s="10">
        <f t="shared" si="178"/>
        <v>199</v>
      </c>
    </row>
    <row r="2458" spans="1:8" ht="15.75">
      <c r="A2458" s="10">
        <v>2457</v>
      </c>
      <c r="B2458" s="3" t="s">
        <v>16</v>
      </c>
      <c r="C2458" s="2" t="s">
        <v>2402</v>
      </c>
      <c r="D2458" s="2" t="s">
        <v>236</v>
      </c>
      <c r="E2458" s="2" t="s">
        <v>2403</v>
      </c>
      <c r="F2458" s="4">
        <v>30</v>
      </c>
      <c r="G2458" s="10" t="str">
        <f t="shared" si="179"/>
        <v xml:space="preserve">2024/01 </v>
      </c>
      <c r="H2458" s="10">
        <f t="shared" si="178"/>
        <v>57</v>
      </c>
    </row>
    <row r="2459" spans="1:8" ht="15.75">
      <c r="A2459" s="10">
        <v>2458</v>
      </c>
      <c r="B2459" s="3" t="s">
        <v>16</v>
      </c>
      <c r="C2459" s="2" t="s">
        <v>2404</v>
      </c>
      <c r="D2459" s="2" t="s">
        <v>236</v>
      </c>
      <c r="E2459" s="2" t="s">
        <v>2405</v>
      </c>
      <c r="F2459" s="4">
        <v>42</v>
      </c>
      <c r="G2459" s="10" t="str">
        <f t="shared" si="179"/>
        <v xml:space="preserve">2024/01 </v>
      </c>
      <c r="H2459" s="10">
        <f t="shared" si="178"/>
        <v>89</v>
      </c>
    </row>
    <row r="2460" spans="1:8" ht="15.75">
      <c r="A2460" s="10">
        <v>2459</v>
      </c>
      <c r="B2460" s="3" t="s">
        <v>16</v>
      </c>
      <c r="C2460" s="2" t="s">
        <v>2406</v>
      </c>
      <c r="D2460" s="2" t="s">
        <v>236</v>
      </c>
      <c r="E2460" s="2" t="s">
        <v>2407</v>
      </c>
      <c r="F2460" s="4">
        <v>50</v>
      </c>
      <c r="G2460" s="10" t="str">
        <f t="shared" si="179"/>
        <v xml:space="preserve">2024/01 </v>
      </c>
      <c r="H2460" s="10">
        <f t="shared" si="178"/>
        <v>89</v>
      </c>
    </row>
    <row r="2461" spans="1:8" ht="15.75">
      <c r="A2461" s="10">
        <v>2460</v>
      </c>
      <c r="B2461" s="3" t="s">
        <v>16</v>
      </c>
      <c r="C2461" s="2" t="s">
        <v>2408</v>
      </c>
      <c r="D2461" s="2" t="s">
        <v>236</v>
      </c>
      <c r="E2461" s="2" t="s">
        <v>2409</v>
      </c>
      <c r="F2461" s="4">
        <v>20</v>
      </c>
      <c r="G2461" s="10" t="str">
        <f t="shared" si="179"/>
        <v xml:space="preserve">2024/05 </v>
      </c>
      <c r="H2461" s="10">
        <f t="shared" si="178"/>
        <v>72</v>
      </c>
    </row>
    <row r="2462" spans="1:8" ht="15.75">
      <c r="A2462" s="10">
        <v>2461</v>
      </c>
      <c r="B2462" s="3" t="s">
        <v>16</v>
      </c>
      <c r="C2462" s="2" t="s">
        <v>2422</v>
      </c>
      <c r="D2462" s="2" t="s">
        <v>2287</v>
      </c>
      <c r="E2462" s="2" t="s">
        <v>2423</v>
      </c>
      <c r="F2462" s="4">
        <v>10</v>
      </c>
      <c r="G2462" s="10" t="str">
        <f t="shared" si="179"/>
        <v xml:space="preserve">2024/01 </v>
      </c>
      <c r="H2462" s="10">
        <f t="shared" si="178"/>
        <v>30</v>
      </c>
    </row>
    <row r="2463" spans="1:8" ht="15.75">
      <c r="A2463" s="10">
        <v>2462</v>
      </c>
      <c r="B2463" s="3" t="s">
        <v>16</v>
      </c>
      <c r="C2463" s="2" t="s">
        <v>2432</v>
      </c>
      <c r="D2463" s="2" t="s">
        <v>267</v>
      </c>
      <c r="E2463" s="2" t="s">
        <v>2433</v>
      </c>
      <c r="F2463" s="4">
        <v>5</v>
      </c>
      <c r="G2463" s="10" t="str">
        <f t="shared" si="179"/>
        <v xml:space="preserve">2024/02 </v>
      </c>
      <c r="H2463" s="10">
        <f t="shared" si="178"/>
        <v>245</v>
      </c>
    </row>
    <row r="2464" spans="1:8" ht="15.75">
      <c r="A2464" s="10">
        <v>2463</v>
      </c>
      <c r="B2464" s="3" t="s">
        <v>16</v>
      </c>
      <c r="C2464" s="2" t="s">
        <v>2434</v>
      </c>
      <c r="D2464" s="2" t="s">
        <v>267</v>
      </c>
      <c r="E2464" s="2" t="s">
        <v>2435</v>
      </c>
      <c r="F2464" s="4">
        <v>3</v>
      </c>
      <c r="G2464" s="10" t="str">
        <f t="shared" si="179"/>
        <v xml:space="preserve">2024/01 </v>
      </c>
      <c r="H2464" s="10">
        <f t="shared" si="178"/>
        <v>3</v>
      </c>
    </row>
    <row r="2465" spans="1:8" ht="15.75">
      <c r="A2465" s="10">
        <v>2464</v>
      </c>
      <c r="B2465" s="3" t="s">
        <v>16</v>
      </c>
      <c r="C2465" s="2" t="s">
        <v>2436</v>
      </c>
      <c r="D2465" s="2" t="s">
        <v>267</v>
      </c>
      <c r="E2465" s="2" t="s">
        <v>2437</v>
      </c>
      <c r="F2465" s="4">
        <v>36</v>
      </c>
      <c r="G2465" s="10" t="str">
        <f t="shared" si="179"/>
        <v xml:space="preserve">2025/02 </v>
      </c>
      <c r="H2465" s="10">
        <f t="shared" si="178"/>
        <v>578</v>
      </c>
    </row>
    <row r="2466" spans="1:8" ht="15.75">
      <c r="A2466" s="10">
        <v>2465</v>
      </c>
      <c r="B2466" s="3" t="s">
        <v>16</v>
      </c>
      <c r="C2466" s="2" t="s">
        <v>2440</v>
      </c>
      <c r="D2466" s="2" t="s">
        <v>267</v>
      </c>
      <c r="E2466" s="2" t="s">
        <v>2441</v>
      </c>
      <c r="F2466" s="4">
        <v>67</v>
      </c>
      <c r="G2466" s="10" t="str">
        <f t="shared" si="179"/>
        <v xml:space="preserve">2025/02 </v>
      </c>
      <c r="H2466" s="10">
        <f t="shared" si="178"/>
        <v>205</v>
      </c>
    </row>
    <row r="2467" spans="1:8" ht="15.75">
      <c r="A2467" s="10">
        <v>2466</v>
      </c>
      <c r="B2467" s="3" t="s">
        <v>16</v>
      </c>
      <c r="C2467" s="2" t="s">
        <v>2442</v>
      </c>
      <c r="D2467" s="2" t="s">
        <v>267</v>
      </c>
      <c r="E2467" s="2" t="s">
        <v>2443</v>
      </c>
      <c r="F2467" s="4">
        <v>57</v>
      </c>
      <c r="G2467" s="10" t="str">
        <f t="shared" si="179"/>
        <v xml:space="preserve">2024/01 </v>
      </c>
      <c r="H2467" s="10">
        <f t="shared" si="178"/>
        <v>160</v>
      </c>
    </row>
    <row r="2468" spans="1:8" ht="15.75">
      <c r="A2468" s="10">
        <v>2467</v>
      </c>
      <c r="B2468" s="3" t="s">
        <v>16</v>
      </c>
      <c r="C2468" s="2" t="s">
        <v>2444</v>
      </c>
      <c r="D2468" s="2" t="s">
        <v>267</v>
      </c>
      <c r="E2468" s="2" t="s">
        <v>2445</v>
      </c>
      <c r="F2468" s="4">
        <v>10</v>
      </c>
      <c r="G2468" s="10" t="str">
        <f t="shared" si="179"/>
        <v xml:space="preserve">2024/02 </v>
      </c>
      <c r="H2468" s="10">
        <f t="shared" si="178"/>
        <v>81</v>
      </c>
    </row>
    <row r="2469" spans="1:8" ht="15.75">
      <c r="A2469" s="10">
        <v>2468</v>
      </c>
      <c r="B2469" s="3" t="s">
        <v>16</v>
      </c>
      <c r="C2469" s="2" t="s">
        <v>2448</v>
      </c>
      <c r="D2469" s="2" t="s">
        <v>267</v>
      </c>
      <c r="E2469" s="2" t="s">
        <v>2449</v>
      </c>
      <c r="F2469" s="4"/>
      <c r="G2469" s="10" t="str">
        <f t="shared" si="179"/>
        <v xml:space="preserve">2024/01 </v>
      </c>
      <c r="H2469" s="10">
        <f t="shared" si="178"/>
        <v>25</v>
      </c>
    </row>
    <row r="2470" spans="1:8" ht="15.75">
      <c r="A2470" s="10">
        <v>2469</v>
      </c>
      <c r="B2470" s="3" t="s">
        <v>16</v>
      </c>
      <c r="C2470" s="2" t="s">
        <v>2450</v>
      </c>
      <c r="D2470" s="2" t="s">
        <v>267</v>
      </c>
      <c r="E2470" s="2" t="s">
        <v>2451</v>
      </c>
      <c r="F2470" s="4">
        <v>20</v>
      </c>
      <c r="G2470" s="10" t="str">
        <f t="shared" si="179"/>
        <v xml:space="preserve">2024/01 </v>
      </c>
      <c r="H2470" s="10">
        <f t="shared" si="178"/>
        <v>30</v>
      </c>
    </row>
    <row r="2471" spans="1:8" ht="15.75">
      <c r="A2471" s="10">
        <v>2470</v>
      </c>
      <c r="B2471" s="3" t="s">
        <v>16</v>
      </c>
      <c r="C2471" s="2" t="s">
        <v>2461</v>
      </c>
      <c r="D2471" s="2" t="s">
        <v>271</v>
      </c>
      <c r="E2471" s="2" t="s">
        <v>2462</v>
      </c>
      <c r="F2471" s="4">
        <v>30</v>
      </c>
      <c r="G2471" s="10" t="str">
        <f t="shared" si="179"/>
        <v xml:space="preserve">2024/01 </v>
      </c>
      <c r="H2471" s="10">
        <f t="shared" si="178"/>
        <v>135</v>
      </c>
    </row>
    <row r="2472" spans="1:8" ht="15.75">
      <c r="A2472" s="10">
        <v>2471</v>
      </c>
      <c r="B2472" s="3" t="s">
        <v>16</v>
      </c>
      <c r="C2472" s="2" t="s">
        <v>2463</v>
      </c>
      <c r="D2472" s="2" t="s">
        <v>271</v>
      </c>
      <c r="E2472" s="2" t="s">
        <v>2464</v>
      </c>
      <c r="F2472" s="4">
        <v>50</v>
      </c>
      <c r="G2472" s="10" t="str">
        <f t="shared" si="179"/>
        <v xml:space="preserve">2025/03 </v>
      </c>
      <c r="H2472" s="10">
        <f t="shared" si="178"/>
        <v>324</v>
      </c>
    </row>
    <row r="2473" spans="1:8" ht="15.75">
      <c r="A2473" s="10">
        <v>2472</v>
      </c>
      <c r="B2473" s="3" t="s">
        <v>16</v>
      </c>
      <c r="C2473" s="2" t="s">
        <v>2465</v>
      </c>
      <c r="D2473" s="2" t="s">
        <v>271</v>
      </c>
      <c r="E2473" s="2" t="s">
        <v>2466</v>
      </c>
      <c r="F2473" s="4">
        <v>65</v>
      </c>
      <c r="G2473" s="10" t="str">
        <f t="shared" si="179"/>
        <v xml:space="preserve">2024/05 </v>
      </c>
      <c r="H2473" s="10">
        <f t="shared" si="178"/>
        <v>214</v>
      </c>
    </row>
    <row r="2474" spans="1:8" ht="15.75">
      <c r="A2474" s="10">
        <v>2473</v>
      </c>
      <c r="B2474" s="3" t="s">
        <v>16</v>
      </c>
      <c r="C2474" s="2" t="s">
        <v>2467</v>
      </c>
      <c r="D2474" s="2" t="s">
        <v>271</v>
      </c>
      <c r="E2474" s="2" t="s">
        <v>2468</v>
      </c>
      <c r="F2474" s="4">
        <v>55</v>
      </c>
      <c r="G2474" s="10" t="str">
        <f t="shared" si="179"/>
        <v xml:space="preserve">2024/01 </v>
      </c>
      <c r="H2474" s="10">
        <f t="shared" si="178"/>
        <v>130</v>
      </c>
    </row>
    <row r="2475" spans="1:8" ht="15.75">
      <c r="A2475" s="10">
        <v>2474</v>
      </c>
      <c r="B2475" s="3" t="s">
        <v>16</v>
      </c>
      <c r="C2475" s="2" t="s">
        <v>2473</v>
      </c>
      <c r="D2475" s="2" t="s">
        <v>264</v>
      </c>
      <c r="E2475" s="2" t="s">
        <v>2474</v>
      </c>
      <c r="F2475" s="4">
        <v>1104</v>
      </c>
      <c r="G2475" s="10" t="str">
        <f t="shared" si="179"/>
        <v xml:space="preserve">2024/04 </v>
      </c>
      <c r="H2475" s="10">
        <f t="shared" si="178"/>
        <v>2197</v>
      </c>
    </row>
    <row r="2476" spans="1:8" ht="15.75">
      <c r="A2476" s="10">
        <v>2475</v>
      </c>
      <c r="B2476" s="3" t="s">
        <v>16</v>
      </c>
      <c r="C2476" s="2" t="s">
        <v>2475</v>
      </c>
      <c r="D2476" s="2" t="s">
        <v>264</v>
      </c>
      <c r="E2476" s="2" t="s">
        <v>2476</v>
      </c>
      <c r="F2476" s="4">
        <v>32</v>
      </c>
      <c r="G2476" s="10" t="str">
        <f t="shared" si="179"/>
        <v xml:space="preserve">2024/08 </v>
      </c>
      <c r="H2476" s="10">
        <f t="shared" si="178"/>
        <v>334</v>
      </c>
    </row>
    <row r="2477" spans="1:8" ht="15.75">
      <c r="A2477" s="10">
        <v>2476</v>
      </c>
      <c r="B2477" s="3" t="s">
        <v>16</v>
      </c>
      <c r="C2477" s="2" t="s">
        <v>2479</v>
      </c>
      <c r="D2477" s="2" t="s">
        <v>264</v>
      </c>
      <c r="E2477" s="2" t="s">
        <v>2480</v>
      </c>
      <c r="F2477" s="4">
        <v>597</v>
      </c>
      <c r="G2477" s="10" t="str">
        <f t="shared" si="179"/>
        <v xml:space="preserve">2024/04 </v>
      </c>
      <c r="H2477" s="10">
        <f t="shared" si="178"/>
        <v>1525</v>
      </c>
    </row>
    <row r="2478" spans="1:8" ht="15.75">
      <c r="A2478" s="10">
        <v>2477</v>
      </c>
      <c r="B2478" s="3" t="s">
        <v>16</v>
      </c>
      <c r="C2478" s="2" t="s">
        <v>2484</v>
      </c>
      <c r="D2478" s="2" t="s">
        <v>264</v>
      </c>
      <c r="E2478" s="2" t="s">
        <v>2485</v>
      </c>
      <c r="F2478" s="4">
        <v>460</v>
      </c>
      <c r="G2478" s="10" t="str">
        <f t="shared" si="179"/>
        <v xml:space="preserve">2024/04 </v>
      </c>
      <c r="H2478" s="10">
        <f t="shared" si="178"/>
        <v>987</v>
      </c>
    </row>
    <row r="2479" spans="1:8" ht="15.75">
      <c r="A2479" s="10">
        <v>2478</v>
      </c>
      <c r="B2479" s="3" t="s">
        <v>16</v>
      </c>
      <c r="C2479" s="2" t="s">
        <v>2486</v>
      </c>
      <c r="D2479" s="2" t="s">
        <v>264</v>
      </c>
      <c r="E2479" s="2" t="s">
        <v>2487</v>
      </c>
      <c r="F2479" s="4">
        <v>194</v>
      </c>
      <c r="G2479" s="10" t="str">
        <f t="shared" si="179"/>
        <v xml:space="preserve">2024/07 </v>
      </c>
      <c r="H2479" s="10">
        <f t="shared" si="178"/>
        <v>488</v>
      </c>
    </row>
    <row r="2480" spans="1:8" ht="15.75">
      <c r="A2480" s="10">
        <v>2479</v>
      </c>
      <c r="B2480" s="3" t="s">
        <v>16</v>
      </c>
      <c r="C2480" s="2" t="s">
        <v>2488</v>
      </c>
      <c r="D2480" s="2" t="s">
        <v>264</v>
      </c>
      <c r="E2480" s="2" t="s">
        <v>2489</v>
      </c>
      <c r="F2480" s="4">
        <v>55</v>
      </c>
      <c r="G2480" s="10" t="str">
        <f t="shared" si="179"/>
        <v xml:space="preserve">2024/02 </v>
      </c>
      <c r="H2480" s="10">
        <f t="shared" si="178"/>
        <v>400</v>
      </c>
    </row>
    <row r="2481" spans="1:8" ht="15.75">
      <c r="A2481" s="10">
        <v>2480</v>
      </c>
      <c r="B2481" s="3" t="s">
        <v>16</v>
      </c>
      <c r="C2481" s="2" t="s">
        <v>2490</v>
      </c>
      <c r="D2481" s="2" t="s">
        <v>264</v>
      </c>
      <c r="E2481" s="2" t="s">
        <v>2491</v>
      </c>
      <c r="F2481" s="4">
        <v>245</v>
      </c>
      <c r="G2481" s="10" t="str">
        <f t="shared" si="179"/>
        <v xml:space="preserve">2024/02 </v>
      </c>
      <c r="H2481" s="10">
        <f t="shared" si="178"/>
        <v>245</v>
      </c>
    </row>
    <row r="2482" spans="1:8" ht="15.75">
      <c r="A2482" s="10">
        <v>2481</v>
      </c>
      <c r="B2482" s="3" t="s">
        <v>16</v>
      </c>
      <c r="C2482" s="2" t="s">
        <v>2492</v>
      </c>
      <c r="D2482" s="2" t="s">
        <v>264</v>
      </c>
      <c r="E2482" s="2" t="s">
        <v>2493</v>
      </c>
      <c r="F2482" s="4">
        <v>30</v>
      </c>
      <c r="G2482" s="10" t="str">
        <f t="shared" si="179"/>
        <v xml:space="preserve">2024/02 </v>
      </c>
      <c r="H2482" s="10">
        <f t="shared" si="178"/>
        <v>230</v>
      </c>
    </row>
    <row r="2483" spans="1:8" ht="15.75">
      <c r="A2483" s="10">
        <v>2482</v>
      </c>
      <c r="B2483" s="3" t="s">
        <v>16</v>
      </c>
      <c r="C2483" s="2" t="s">
        <v>2494</v>
      </c>
      <c r="D2483" s="2" t="s">
        <v>264</v>
      </c>
      <c r="E2483" s="2" t="s">
        <v>2495</v>
      </c>
      <c r="F2483" s="4">
        <v>125</v>
      </c>
      <c r="G2483" s="10" t="str">
        <f t="shared" si="179"/>
        <v xml:space="preserve">2025/02 </v>
      </c>
      <c r="H2483" s="10">
        <f t="shared" si="178"/>
        <v>585</v>
      </c>
    </row>
    <row r="2484" spans="1:8" ht="15.75">
      <c r="A2484" s="10">
        <v>2483</v>
      </c>
      <c r="B2484" s="3" t="s">
        <v>16</v>
      </c>
      <c r="C2484" s="2" t="s">
        <v>2496</v>
      </c>
      <c r="D2484" s="2" t="s">
        <v>264</v>
      </c>
      <c r="E2484" s="2" t="s">
        <v>2497</v>
      </c>
      <c r="F2484" s="4">
        <v>20</v>
      </c>
      <c r="G2484" s="10" t="str">
        <f t="shared" si="179"/>
        <v xml:space="preserve">2024/01 </v>
      </c>
      <c r="H2484" s="10">
        <f t="shared" si="178"/>
        <v>95</v>
      </c>
    </row>
    <row r="2485" spans="1:8" ht="15.75">
      <c r="A2485" s="10">
        <v>2484</v>
      </c>
      <c r="B2485" s="3" t="s">
        <v>16</v>
      </c>
      <c r="C2485" s="2" t="s">
        <v>2503</v>
      </c>
      <c r="D2485" s="2" t="s">
        <v>264</v>
      </c>
      <c r="E2485" s="2" t="s">
        <v>2504</v>
      </c>
      <c r="F2485" s="4">
        <v>90</v>
      </c>
      <c r="G2485" s="10" t="str">
        <f t="shared" si="179"/>
        <v xml:space="preserve">2024/02 </v>
      </c>
      <c r="H2485" s="10">
        <f t="shared" si="178"/>
        <v>230</v>
      </c>
    </row>
    <row r="2486" spans="1:8" ht="15.75">
      <c r="A2486" s="10">
        <v>2485</v>
      </c>
      <c r="B2486" s="3" t="s">
        <v>16</v>
      </c>
      <c r="C2486" s="2" t="s">
        <v>2509</v>
      </c>
      <c r="D2486" s="2" t="s">
        <v>264</v>
      </c>
      <c r="E2486" s="2" t="s">
        <v>2510</v>
      </c>
      <c r="F2486" s="4">
        <v>39</v>
      </c>
      <c r="G2486" s="10" t="str">
        <f t="shared" si="179"/>
        <v xml:space="preserve">2024/04 </v>
      </c>
      <c r="H2486" s="10">
        <f t="shared" si="178"/>
        <v>195</v>
      </c>
    </row>
    <row r="2487" spans="1:8" ht="15.75">
      <c r="A2487" s="10">
        <v>2486</v>
      </c>
      <c r="B2487" s="3" t="s">
        <v>16</v>
      </c>
      <c r="C2487" s="2" t="s">
        <v>2511</v>
      </c>
      <c r="D2487" s="2" t="s">
        <v>264</v>
      </c>
      <c r="E2487" s="2" t="s">
        <v>2512</v>
      </c>
      <c r="F2487" s="4">
        <v>70</v>
      </c>
      <c r="G2487" s="10" t="str">
        <f t="shared" si="179"/>
        <v xml:space="preserve">2024/01 </v>
      </c>
      <c r="H2487" s="10">
        <f t="shared" si="178"/>
        <v>130</v>
      </c>
    </row>
    <row r="2488" spans="1:8" ht="15.75">
      <c r="A2488" s="10">
        <v>2487</v>
      </c>
      <c r="B2488" s="3" t="s">
        <v>16</v>
      </c>
      <c r="C2488" s="2" t="s">
        <v>2513</v>
      </c>
      <c r="D2488" s="2" t="s">
        <v>294</v>
      </c>
      <c r="E2488" s="2" t="s">
        <v>2514</v>
      </c>
      <c r="F2488" s="4">
        <v>70</v>
      </c>
      <c r="G2488" s="10" t="str">
        <f t="shared" si="179"/>
        <v xml:space="preserve">2024/03 </v>
      </c>
      <c r="H2488" s="10">
        <f t="shared" si="178"/>
        <v>74</v>
      </c>
    </row>
    <row r="2489" spans="1:8" ht="15.75">
      <c r="A2489" s="10">
        <v>2488</v>
      </c>
      <c r="B2489" s="3" t="s">
        <v>16</v>
      </c>
      <c r="C2489" s="2" t="s">
        <v>2515</v>
      </c>
      <c r="D2489" s="2" t="s">
        <v>294</v>
      </c>
      <c r="E2489" s="2" t="s">
        <v>2516</v>
      </c>
      <c r="F2489" s="4">
        <v>40</v>
      </c>
      <c r="G2489" s="10" t="str">
        <f t="shared" si="179"/>
        <v xml:space="preserve">2024/01 </v>
      </c>
      <c r="H2489" s="10">
        <f t="shared" si="178"/>
        <v>95</v>
      </c>
    </row>
    <row r="2490" spans="1:8" ht="15.75">
      <c r="A2490" s="10">
        <v>2489</v>
      </c>
      <c r="B2490" s="3" t="s">
        <v>16</v>
      </c>
      <c r="C2490" s="2" t="s">
        <v>2519</v>
      </c>
      <c r="D2490" s="2" t="s">
        <v>294</v>
      </c>
      <c r="E2490" s="2" t="s">
        <v>2520</v>
      </c>
      <c r="F2490" s="4">
        <v>10</v>
      </c>
      <c r="G2490" s="10" t="str">
        <f t="shared" si="179"/>
        <v xml:space="preserve">2024/01 </v>
      </c>
      <c r="H2490" s="10">
        <f t="shared" si="178"/>
        <v>100</v>
      </c>
    </row>
    <row r="2491" spans="1:8" ht="15.75">
      <c r="A2491" s="10">
        <v>2490</v>
      </c>
      <c r="B2491" s="3" t="s">
        <v>16</v>
      </c>
      <c r="C2491" s="2" t="s">
        <v>2521</v>
      </c>
      <c r="D2491" s="2" t="s">
        <v>294</v>
      </c>
      <c r="E2491" s="2" t="s">
        <v>2522</v>
      </c>
      <c r="F2491" s="4">
        <v>10</v>
      </c>
      <c r="G2491" s="10" t="str">
        <f t="shared" si="179"/>
        <v xml:space="preserve">2024/01 </v>
      </c>
      <c r="H2491" s="10">
        <f t="shared" si="178"/>
        <v>25</v>
      </c>
    </row>
    <row r="2492" spans="1:8" ht="15.75">
      <c r="A2492" s="10">
        <v>2491</v>
      </c>
      <c r="B2492" s="3" t="s">
        <v>16</v>
      </c>
      <c r="C2492" s="2" t="s">
        <v>2523</v>
      </c>
      <c r="D2492" s="2" t="s">
        <v>294</v>
      </c>
      <c r="E2492" s="2" t="s">
        <v>2524</v>
      </c>
      <c r="F2492" s="4">
        <v>20</v>
      </c>
      <c r="G2492" s="10" t="str">
        <f t="shared" si="179"/>
        <v xml:space="preserve">2024/02 </v>
      </c>
      <c r="H2492" s="10">
        <f t="shared" si="178"/>
        <v>180</v>
      </c>
    </row>
    <row r="2493" spans="1:8" ht="15.75">
      <c r="A2493" s="10">
        <v>2492</v>
      </c>
      <c r="B2493" s="3" t="s">
        <v>16</v>
      </c>
      <c r="C2493" s="2" t="s">
        <v>2528</v>
      </c>
      <c r="D2493" s="2" t="s">
        <v>294</v>
      </c>
      <c r="E2493" s="2" t="s">
        <v>2529</v>
      </c>
      <c r="F2493" s="4">
        <v>170</v>
      </c>
      <c r="G2493" s="10" t="str">
        <f t="shared" si="179"/>
        <v xml:space="preserve">2024/12 </v>
      </c>
      <c r="H2493" s="10">
        <f t="shared" si="178"/>
        <v>675</v>
      </c>
    </row>
    <row r="2494" spans="1:8" ht="15.75">
      <c r="A2494" s="10">
        <v>2493</v>
      </c>
      <c r="B2494" s="3" t="s">
        <v>16</v>
      </c>
      <c r="C2494" s="2" t="s">
        <v>2530</v>
      </c>
      <c r="D2494" s="2" t="s">
        <v>294</v>
      </c>
      <c r="E2494" s="2" t="s">
        <v>2531</v>
      </c>
      <c r="F2494" s="4">
        <v>30</v>
      </c>
      <c r="G2494" s="10" t="str">
        <f t="shared" si="179"/>
        <v xml:space="preserve">2024/01 </v>
      </c>
      <c r="H2494" s="10">
        <f t="shared" si="178"/>
        <v>50</v>
      </c>
    </row>
    <row r="2495" spans="1:8" ht="15.75">
      <c r="A2495" s="10">
        <v>2494</v>
      </c>
      <c r="B2495" s="3" t="s">
        <v>16</v>
      </c>
      <c r="C2495" s="2" t="s">
        <v>2532</v>
      </c>
      <c r="D2495" s="2" t="s">
        <v>294</v>
      </c>
      <c r="E2495" s="2" t="s">
        <v>2533</v>
      </c>
      <c r="F2495" s="4">
        <v>30</v>
      </c>
      <c r="G2495" s="10" t="str">
        <f t="shared" si="179"/>
        <v xml:space="preserve">2024/01 </v>
      </c>
      <c r="H2495" s="10">
        <f t="shared" si="178"/>
        <v>50</v>
      </c>
    </row>
    <row r="2496" spans="1:8" ht="15.75">
      <c r="A2496" s="10">
        <v>2495</v>
      </c>
      <c r="B2496" s="3" t="s">
        <v>16</v>
      </c>
      <c r="C2496" s="2" t="s">
        <v>2534</v>
      </c>
      <c r="D2496" s="2" t="s">
        <v>299</v>
      </c>
      <c r="E2496" s="2" t="s">
        <v>2535</v>
      </c>
      <c r="F2496" s="4">
        <v>165</v>
      </c>
      <c r="G2496" s="10" t="str">
        <f t="shared" si="179"/>
        <v xml:space="preserve">2025/02 </v>
      </c>
      <c r="H2496" s="10">
        <f t="shared" si="178"/>
        <v>453</v>
      </c>
    </row>
    <row r="2497" spans="1:8" ht="15.75">
      <c r="A2497" s="10">
        <v>2496</v>
      </c>
      <c r="B2497" s="3" t="s">
        <v>16</v>
      </c>
      <c r="C2497" s="2" t="s">
        <v>2536</v>
      </c>
      <c r="D2497" s="2" t="s">
        <v>299</v>
      </c>
      <c r="E2497" s="2" t="s">
        <v>2537</v>
      </c>
      <c r="F2497" s="4">
        <v>20</v>
      </c>
      <c r="G2497" s="10" t="str">
        <f t="shared" si="179"/>
        <v xml:space="preserve">2024/01 </v>
      </c>
      <c r="H2497" s="10">
        <f t="shared" si="178"/>
        <v>120</v>
      </c>
    </row>
    <row r="2498" spans="1:8" ht="15.75">
      <c r="A2498" s="10">
        <v>2497</v>
      </c>
      <c r="B2498" s="3" t="s">
        <v>16</v>
      </c>
      <c r="C2498" s="2" t="s">
        <v>2538</v>
      </c>
      <c r="D2498" s="2" t="s">
        <v>299</v>
      </c>
      <c r="E2498" s="2" t="s">
        <v>2539</v>
      </c>
      <c r="F2498" s="4">
        <v>260</v>
      </c>
      <c r="G2498" s="10" t="str">
        <f t="shared" si="179"/>
        <v xml:space="preserve">2024/08 </v>
      </c>
      <c r="H2498" s="10">
        <f t="shared" ref="H2498:H2561" si="180">_xlfn.MAXIFS(F:F,C:C,C2498,G:G,G2498)</f>
        <v>560</v>
      </c>
    </row>
    <row r="2499" spans="1:8" ht="15.75">
      <c r="A2499" s="10">
        <v>2498</v>
      </c>
      <c r="B2499" s="3" t="s">
        <v>16</v>
      </c>
      <c r="C2499" s="2" t="s">
        <v>2542</v>
      </c>
      <c r="D2499" s="2" t="s">
        <v>299</v>
      </c>
      <c r="E2499" s="2" t="s">
        <v>2543</v>
      </c>
      <c r="F2499" s="4">
        <v>135</v>
      </c>
      <c r="G2499" s="10" t="str">
        <f t="shared" ref="G2499:G2562" si="181">INDEX($B$2:$B$9999,MATCH(_xlfn.MAXIFS($F$2:$F$9999,$C$2:$C$9999,C2499),$F$1:$F$9999,0))</f>
        <v xml:space="preserve">2026/03 </v>
      </c>
      <c r="H2499" s="10">
        <f t="shared" si="180"/>
        <v>414</v>
      </c>
    </row>
    <row r="2500" spans="1:8" ht="15.75">
      <c r="A2500" s="10">
        <v>2499</v>
      </c>
      <c r="B2500" s="3" t="s">
        <v>16</v>
      </c>
      <c r="C2500" s="2" t="s">
        <v>2544</v>
      </c>
      <c r="D2500" s="2" t="s">
        <v>299</v>
      </c>
      <c r="E2500" s="2" t="s">
        <v>2545</v>
      </c>
      <c r="F2500" s="4">
        <v>30</v>
      </c>
      <c r="G2500" s="10" t="str">
        <f t="shared" si="181"/>
        <v xml:space="preserve">2024/03 </v>
      </c>
      <c r="H2500" s="10">
        <f t="shared" si="180"/>
        <v>151</v>
      </c>
    </row>
    <row r="2501" spans="1:8" ht="15.75">
      <c r="A2501" s="10">
        <v>2500</v>
      </c>
      <c r="B2501" s="3" t="s">
        <v>16</v>
      </c>
      <c r="C2501" s="2" t="s">
        <v>2546</v>
      </c>
      <c r="D2501" s="2" t="s">
        <v>299</v>
      </c>
      <c r="E2501" s="2" t="s">
        <v>2547</v>
      </c>
      <c r="F2501" s="4">
        <v>50</v>
      </c>
      <c r="G2501" s="10" t="str">
        <f t="shared" si="181"/>
        <v xml:space="preserve">2024/01 </v>
      </c>
      <c r="H2501" s="10">
        <f t="shared" si="180"/>
        <v>150</v>
      </c>
    </row>
    <row r="2502" spans="1:8" ht="15.75">
      <c r="A2502" s="10">
        <v>2501</v>
      </c>
      <c r="B2502" s="3" t="s">
        <v>16</v>
      </c>
      <c r="C2502" s="2" t="s">
        <v>2548</v>
      </c>
      <c r="D2502" s="2" t="s">
        <v>299</v>
      </c>
      <c r="E2502" s="2" t="s">
        <v>2549</v>
      </c>
      <c r="F2502" s="4">
        <v>10</v>
      </c>
      <c r="G2502" s="10" t="str">
        <f t="shared" si="181"/>
        <v xml:space="preserve">2024/01 </v>
      </c>
      <c r="H2502" s="10">
        <f t="shared" si="180"/>
        <v>70</v>
      </c>
    </row>
    <row r="2503" spans="1:8" ht="15.75">
      <c r="A2503" s="10">
        <v>2502</v>
      </c>
      <c r="B2503" s="3" t="s">
        <v>16</v>
      </c>
      <c r="C2503" s="2" t="s">
        <v>2550</v>
      </c>
      <c r="D2503" s="2" t="s">
        <v>299</v>
      </c>
      <c r="E2503" s="2" t="s">
        <v>2551</v>
      </c>
      <c r="F2503" s="4">
        <v>75</v>
      </c>
      <c r="G2503" s="10" t="str">
        <f t="shared" si="181"/>
        <v xml:space="preserve">2024/07 </v>
      </c>
      <c r="H2503" s="10">
        <f t="shared" si="180"/>
        <v>260</v>
      </c>
    </row>
    <row r="2504" spans="1:8" ht="15.75">
      <c r="A2504" s="10">
        <v>2503</v>
      </c>
      <c r="B2504" s="3" t="s">
        <v>16</v>
      </c>
      <c r="C2504" s="2" t="s">
        <v>2552</v>
      </c>
      <c r="D2504" s="2" t="s">
        <v>299</v>
      </c>
      <c r="E2504" s="2" t="s">
        <v>2553</v>
      </c>
      <c r="F2504" s="4">
        <v>10</v>
      </c>
      <c r="G2504" s="10" t="str">
        <f t="shared" si="181"/>
        <v xml:space="preserve">2024/03 </v>
      </c>
      <c r="H2504" s="10">
        <f t="shared" si="180"/>
        <v>14</v>
      </c>
    </row>
    <row r="2505" spans="1:8" ht="15.75">
      <c r="A2505" s="10">
        <v>2504</v>
      </c>
      <c r="B2505" s="3" t="s">
        <v>16</v>
      </c>
      <c r="C2505" s="2" t="s">
        <v>2556</v>
      </c>
      <c r="D2505" s="2" t="s">
        <v>299</v>
      </c>
      <c r="E2505" s="2" t="s">
        <v>2557</v>
      </c>
      <c r="F2505" s="4">
        <v>10</v>
      </c>
      <c r="G2505" s="10" t="str">
        <f t="shared" si="181"/>
        <v xml:space="preserve">2024/01 </v>
      </c>
      <c r="H2505" s="10">
        <f t="shared" si="180"/>
        <v>80</v>
      </c>
    </row>
    <row r="2506" spans="1:8" ht="15.75">
      <c r="A2506" s="10">
        <v>2505</v>
      </c>
      <c r="B2506" s="3" t="s">
        <v>16</v>
      </c>
      <c r="C2506" s="2" t="s">
        <v>2564</v>
      </c>
      <c r="D2506" s="2" t="s">
        <v>299</v>
      </c>
      <c r="E2506" s="2" t="s">
        <v>2565</v>
      </c>
      <c r="F2506" s="4">
        <v>20</v>
      </c>
      <c r="G2506" s="10" t="str">
        <f t="shared" si="181"/>
        <v xml:space="preserve">2024/01 </v>
      </c>
      <c r="H2506" s="10">
        <f t="shared" si="180"/>
        <v>220</v>
      </c>
    </row>
    <row r="2507" spans="1:8" ht="15.75">
      <c r="A2507" s="10">
        <v>2506</v>
      </c>
      <c r="B2507" s="3" t="s">
        <v>16</v>
      </c>
      <c r="C2507" s="2" t="s">
        <v>2566</v>
      </c>
      <c r="D2507" s="2" t="s">
        <v>307</v>
      </c>
      <c r="E2507" s="2" t="s">
        <v>2567</v>
      </c>
      <c r="F2507" s="4">
        <v>10</v>
      </c>
      <c r="G2507" s="10" t="str">
        <f t="shared" si="181"/>
        <v xml:space="preserve">2024/01 </v>
      </c>
      <c r="H2507" s="10">
        <f t="shared" si="180"/>
        <v>30</v>
      </c>
    </row>
    <row r="2508" spans="1:8" ht="15.75">
      <c r="A2508" s="10">
        <v>2507</v>
      </c>
      <c r="B2508" s="3" t="s">
        <v>16</v>
      </c>
      <c r="C2508" s="2" t="s">
        <v>2568</v>
      </c>
      <c r="D2508" s="2" t="s">
        <v>307</v>
      </c>
      <c r="E2508" s="2" t="s">
        <v>2569</v>
      </c>
      <c r="F2508" s="4">
        <v>10</v>
      </c>
      <c r="G2508" s="10" t="str">
        <f t="shared" si="181"/>
        <v xml:space="preserve">2024/01 </v>
      </c>
      <c r="H2508" s="10">
        <f t="shared" si="180"/>
        <v>30</v>
      </c>
    </row>
    <row r="2509" spans="1:8" ht="15.75">
      <c r="A2509" s="10">
        <v>2508</v>
      </c>
      <c r="B2509" s="3" t="s">
        <v>16</v>
      </c>
      <c r="C2509" s="2" t="s">
        <v>2574</v>
      </c>
      <c r="D2509" s="2" t="s">
        <v>307</v>
      </c>
      <c r="E2509" s="2" t="s">
        <v>2575</v>
      </c>
      <c r="F2509" s="4">
        <v>10</v>
      </c>
      <c r="G2509" s="10" t="str">
        <f t="shared" si="181"/>
        <v xml:space="preserve">2024/01 </v>
      </c>
      <c r="H2509" s="10">
        <f t="shared" si="180"/>
        <v>30</v>
      </c>
    </row>
    <row r="2510" spans="1:8" ht="15.75">
      <c r="A2510" s="10">
        <v>2509</v>
      </c>
      <c r="B2510" s="3" t="s">
        <v>16</v>
      </c>
      <c r="C2510" s="2" t="s">
        <v>2580</v>
      </c>
      <c r="D2510" s="2" t="s">
        <v>310</v>
      </c>
      <c r="E2510" s="2" t="s">
        <v>2581</v>
      </c>
      <c r="F2510" s="4">
        <v>20</v>
      </c>
      <c r="G2510" s="10" t="str">
        <f t="shared" si="181"/>
        <v xml:space="preserve">2024/05 </v>
      </c>
      <c r="H2510" s="10">
        <f t="shared" si="180"/>
        <v>206</v>
      </c>
    </row>
    <row r="2511" spans="1:8" ht="15.75">
      <c r="A2511" s="10">
        <v>2510</v>
      </c>
      <c r="B2511" s="3" t="s">
        <v>16</v>
      </c>
      <c r="C2511" s="2" t="s">
        <v>2590</v>
      </c>
      <c r="D2511" s="2" t="s">
        <v>312</v>
      </c>
      <c r="E2511" s="2" t="s">
        <v>2591</v>
      </c>
      <c r="F2511" s="4">
        <v>20</v>
      </c>
      <c r="G2511" s="10" t="str">
        <f t="shared" si="181"/>
        <v xml:space="preserve">2024/03 </v>
      </c>
      <c r="H2511" s="10">
        <f t="shared" si="180"/>
        <v>132</v>
      </c>
    </row>
    <row r="2512" spans="1:8" ht="15.75">
      <c r="A2512" s="10">
        <v>2511</v>
      </c>
      <c r="B2512" s="3" t="s">
        <v>16</v>
      </c>
      <c r="C2512" s="2" t="s">
        <v>2592</v>
      </c>
      <c r="D2512" s="2" t="s">
        <v>312</v>
      </c>
      <c r="E2512" s="2" t="s">
        <v>2593</v>
      </c>
      <c r="F2512" s="4">
        <v>15</v>
      </c>
      <c r="G2512" s="10" t="str">
        <f t="shared" si="181"/>
        <v xml:space="preserve">2024/05 </v>
      </c>
      <c r="H2512" s="10">
        <f t="shared" si="180"/>
        <v>145</v>
      </c>
    </row>
    <row r="2513" spans="1:8" ht="15.75">
      <c r="A2513" s="10">
        <v>2512</v>
      </c>
      <c r="B2513" s="3" t="s">
        <v>16</v>
      </c>
      <c r="C2513" s="2" t="s">
        <v>2602</v>
      </c>
      <c r="D2513" s="2" t="s">
        <v>314</v>
      </c>
      <c r="E2513" s="2" t="s">
        <v>2603</v>
      </c>
      <c r="F2513" s="4">
        <v>20</v>
      </c>
      <c r="G2513" s="10" t="str">
        <f t="shared" si="181"/>
        <v xml:space="preserve">2024/01 </v>
      </c>
      <c r="H2513" s="10">
        <f t="shared" si="180"/>
        <v>20</v>
      </c>
    </row>
    <row r="2514" spans="1:8" ht="15.75">
      <c r="A2514" s="10">
        <v>2513</v>
      </c>
      <c r="B2514" s="3" t="s">
        <v>16</v>
      </c>
      <c r="C2514" s="2" t="s">
        <v>2606</v>
      </c>
      <c r="D2514" s="2" t="s">
        <v>314</v>
      </c>
      <c r="E2514" s="2" t="s">
        <v>2607</v>
      </c>
      <c r="F2514" s="4">
        <v>50</v>
      </c>
      <c r="G2514" s="10" t="str">
        <f t="shared" si="181"/>
        <v xml:space="preserve">2024/05 </v>
      </c>
      <c r="H2514" s="10">
        <f t="shared" si="180"/>
        <v>705</v>
      </c>
    </row>
    <row r="2515" spans="1:8" ht="15.75">
      <c r="A2515" s="10">
        <v>2514</v>
      </c>
      <c r="B2515" s="3" t="s">
        <v>16</v>
      </c>
      <c r="C2515" s="2" t="s">
        <v>2614</v>
      </c>
      <c r="D2515" s="2" t="s">
        <v>318</v>
      </c>
      <c r="E2515" s="2" t="s">
        <v>2615</v>
      </c>
      <c r="F2515" s="4">
        <v>30</v>
      </c>
      <c r="G2515" s="10" t="str">
        <f t="shared" si="181"/>
        <v xml:space="preserve">2024/04 </v>
      </c>
      <c r="H2515" s="10">
        <f t="shared" si="180"/>
        <v>210</v>
      </c>
    </row>
    <row r="2516" spans="1:8" ht="15.75">
      <c r="A2516" s="10">
        <v>2515</v>
      </c>
      <c r="B2516" s="3" t="s">
        <v>16</v>
      </c>
      <c r="C2516" s="2" t="s">
        <v>2616</v>
      </c>
      <c r="D2516" s="2" t="s">
        <v>318</v>
      </c>
      <c r="E2516" s="2" t="s">
        <v>2617</v>
      </c>
      <c r="F2516" s="4">
        <v>30</v>
      </c>
      <c r="G2516" s="10" t="str">
        <f t="shared" si="181"/>
        <v xml:space="preserve">2024/01 </v>
      </c>
      <c r="H2516" s="10">
        <f t="shared" si="180"/>
        <v>120</v>
      </c>
    </row>
    <row r="2517" spans="1:8" ht="15.75">
      <c r="A2517" s="10">
        <v>2516</v>
      </c>
      <c r="B2517" s="3" t="s">
        <v>16</v>
      </c>
      <c r="C2517" s="2" t="s">
        <v>2618</v>
      </c>
      <c r="D2517" s="2" t="s">
        <v>318</v>
      </c>
      <c r="E2517" s="2" t="s">
        <v>2619</v>
      </c>
      <c r="F2517" s="4">
        <v>50</v>
      </c>
      <c r="G2517" s="10" t="str">
        <f t="shared" si="181"/>
        <v xml:space="preserve">2025/03 </v>
      </c>
      <c r="H2517" s="10">
        <f t="shared" si="180"/>
        <v>410</v>
      </c>
    </row>
    <row r="2518" spans="1:8" ht="15.75">
      <c r="A2518" s="10">
        <v>2517</v>
      </c>
      <c r="B2518" s="3" t="s">
        <v>16</v>
      </c>
      <c r="C2518" s="2" t="s">
        <v>2624</v>
      </c>
      <c r="D2518" s="2" t="s">
        <v>318</v>
      </c>
      <c r="E2518" s="2" t="s">
        <v>2625</v>
      </c>
      <c r="F2518" s="4">
        <v>50</v>
      </c>
      <c r="G2518" s="10" t="str">
        <f t="shared" si="181"/>
        <v xml:space="preserve">2024/01 </v>
      </c>
      <c r="H2518" s="10">
        <f t="shared" si="180"/>
        <v>130</v>
      </c>
    </row>
    <row r="2519" spans="1:8" ht="15.75">
      <c r="A2519" s="10">
        <v>2518</v>
      </c>
      <c r="B2519" s="3" t="s">
        <v>16</v>
      </c>
      <c r="C2519" s="2" t="s">
        <v>2628</v>
      </c>
      <c r="D2519" s="2" t="s">
        <v>318</v>
      </c>
      <c r="E2519" s="2" t="s">
        <v>2629</v>
      </c>
      <c r="F2519" s="4">
        <v>130</v>
      </c>
      <c r="G2519" s="10" t="str">
        <f t="shared" si="181"/>
        <v xml:space="preserve">2024/08 </v>
      </c>
      <c r="H2519" s="10">
        <f t="shared" si="180"/>
        <v>600</v>
      </c>
    </row>
    <row r="2520" spans="1:8" ht="15.75">
      <c r="A2520" s="10">
        <v>2519</v>
      </c>
      <c r="B2520" s="3" t="s">
        <v>16</v>
      </c>
      <c r="C2520" s="2" t="s">
        <v>2640</v>
      </c>
      <c r="D2520" s="2" t="s">
        <v>2312</v>
      </c>
      <c r="E2520" s="2" t="s">
        <v>2641</v>
      </c>
      <c r="F2520" s="4">
        <v>100</v>
      </c>
      <c r="G2520" s="10" t="str">
        <f t="shared" si="181"/>
        <v xml:space="preserve">2024/01 </v>
      </c>
      <c r="H2520" s="10">
        <f t="shared" si="180"/>
        <v>100</v>
      </c>
    </row>
    <row r="2521" spans="1:8" ht="15.75">
      <c r="A2521" s="10">
        <v>2520</v>
      </c>
      <c r="B2521" s="3" t="s">
        <v>16</v>
      </c>
      <c r="C2521" s="2" t="s">
        <v>2643</v>
      </c>
      <c r="D2521" s="2" t="s">
        <v>2642</v>
      </c>
      <c r="E2521" s="2" t="s">
        <v>2644</v>
      </c>
      <c r="F2521" s="4">
        <v>32</v>
      </c>
      <c r="G2521" s="10" t="str">
        <f t="shared" si="181"/>
        <v xml:space="preserve">2024/01 </v>
      </c>
      <c r="H2521" s="10">
        <f t="shared" si="180"/>
        <v>40</v>
      </c>
    </row>
    <row r="2522" spans="1:8" ht="15.75">
      <c r="A2522" s="10">
        <v>2521</v>
      </c>
      <c r="B2522" s="3" t="s">
        <v>16</v>
      </c>
      <c r="C2522" s="2" t="s">
        <v>2656</v>
      </c>
      <c r="D2522" s="2" t="s">
        <v>2312</v>
      </c>
      <c r="E2522" s="2" t="s">
        <v>2657</v>
      </c>
      <c r="F2522" s="4">
        <v>20</v>
      </c>
      <c r="G2522" s="10" t="str">
        <f t="shared" si="181"/>
        <v xml:space="preserve">2024/01 </v>
      </c>
      <c r="H2522" s="10">
        <f t="shared" si="180"/>
        <v>100</v>
      </c>
    </row>
    <row r="2523" spans="1:8" ht="15.75">
      <c r="A2523" s="10">
        <v>2522</v>
      </c>
      <c r="B2523" s="3" t="s">
        <v>16</v>
      </c>
      <c r="C2523" s="2" t="s">
        <v>2712</v>
      </c>
      <c r="D2523" s="2" t="s">
        <v>1267</v>
      </c>
      <c r="E2523" s="2" t="s">
        <v>2713</v>
      </c>
      <c r="F2523" s="4">
        <v>36</v>
      </c>
      <c r="G2523" s="10" t="str">
        <f t="shared" si="181"/>
        <v xml:space="preserve">2024/01 </v>
      </c>
      <c r="H2523" s="10">
        <f t="shared" si="180"/>
        <v>125</v>
      </c>
    </row>
    <row r="2524" spans="1:8" ht="15.75">
      <c r="A2524" s="10">
        <v>2523</v>
      </c>
      <c r="B2524" s="3" t="s">
        <v>16</v>
      </c>
      <c r="C2524" s="2" t="s">
        <v>2728</v>
      </c>
      <c r="D2524" s="2" t="s">
        <v>1267</v>
      </c>
      <c r="E2524" s="2" t="s">
        <v>2729</v>
      </c>
      <c r="F2524" s="4">
        <v>3</v>
      </c>
      <c r="G2524" s="10" t="str">
        <f t="shared" si="181"/>
        <v xml:space="preserve">2024/01 </v>
      </c>
      <c r="H2524" s="10">
        <f t="shared" si="180"/>
        <v>30</v>
      </c>
    </row>
    <row r="2525" spans="1:8" ht="15.75">
      <c r="A2525" s="10">
        <v>2524</v>
      </c>
      <c r="B2525" s="3" t="s">
        <v>16</v>
      </c>
      <c r="C2525" s="2" t="s">
        <v>2767</v>
      </c>
      <c r="D2525" s="2" t="s">
        <v>2762</v>
      </c>
      <c r="E2525" s="2" t="s">
        <v>2768</v>
      </c>
      <c r="F2525" s="4">
        <v>35</v>
      </c>
      <c r="G2525" s="10" t="str">
        <f t="shared" si="181"/>
        <v xml:space="preserve">2024/01 </v>
      </c>
      <c r="H2525" s="10">
        <f t="shared" si="180"/>
        <v>35</v>
      </c>
    </row>
    <row r="2526" spans="1:8" ht="15.75">
      <c r="A2526" s="10">
        <v>2525</v>
      </c>
      <c r="B2526" s="3" t="s">
        <v>16</v>
      </c>
      <c r="C2526" s="2" t="s">
        <v>2769</v>
      </c>
      <c r="D2526" s="2" t="s">
        <v>1415</v>
      </c>
      <c r="E2526" s="2" t="s">
        <v>2770</v>
      </c>
      <c r="F2526" s="4">
        <v>24</v>
      </c>
      <c r="G2526" s="10" t="str">
        <f t="shared" si="181"/>
        <v xml:space="preserve">2024/02 </v>
      </c>
      <c r="H2526" s="10">
        <f t="shared" si="180"/>
        <v>24</v>
      </c>
    </row>
    <row r="2527" spans="1:8" ht="15.75">
      <c r="A2527" s="10">
        <v>2526</v>
      </c>
      <c r="B2527" s="3" t="s">
        <v>16</v>
      </c>
      <c r="C2527" s="2" t="s">
        <v>2811</v>
      </c>
      <c r="D2527" s="2" t="s">
        <v>1443</v>
      </c>
      <c r="E2527" s="2" t="s">
        <v>2812</v>
      </c>
      <c r="F2527" s="4"/>
      <c r="G2527" s="10" t="str">
        <f t="shared" si="181"/>
        <v xml:space="preserve">2024/01 </v>
      </c>
      <c r="H2527" s="10">
        <f t="shared" si="180"/>
        <v>130</v>
      </c>
    </row>
    <row r="2528" spans="1:8" ht="15.75">
      <c r="A2528" s="10">
        <v>2527</v>
      </c>
      <c r="B2528" s="3" t="s">
        <v>16</v>
      </c>
      <c r="C2528" s="2" t="s">
        <v>2813</v>
      </c>
      <c r="D2528" s="2" t="s">
        <v>1443</v>
      </c>
      <c r="E2528" s="2" t="s">
        <v>2814</v>
      </c>
      <c r="F2528" s="4"/>
      <c r="G2528" s="10" t="str">
        <f t="shared" si="181"/>
        <v xml:space="preserve">2024/01 </v>
      </c>
      <c r="H2528" s="10">
        <f t="shared" si="180"/>
        <v>80</v>
      </c>
    </row>
    <row r="2529" spans="1:8" ht="15.75">
      <c r="A2529" s="10">
        <v>2528</v>
      </c>
      <c r="B2529" s="3" t="s">
        <v>16</v>
      </c>
      <c r="C2529" s="2" t="s">
        <v>2821</v>
      </c>
      <c r="D2529" s="2" t="s">
        <v>2762</v>
      </c>
      <c r="E2529" s="2" t="s">
        <v>2822</v>
      </c>
      <c r="F2529" s="4">
        <v>30</v>
      </c>
      <c r="G2529" s="10" t="str">
        <f t="shared" si="181"/>
        <v xml:space="preserve">2024/01 </v>
      </c>
      <c r="H2529" s="10">
        <f t="shared" si="180"/>
        <v>50</v>
      </c>
    </row>
    <row r="2530" spans="1:8" ht="15.75">
      <c r="A2530" s="10">
        <v>2529</v>
      </c>
      <c r="B2530" s="3" t="s">
        <v>16</v>
      </c>
      <c r="C2530" s="2" t="s">
        <v>2823</v>
      </c>
      <c r="D2530" s="2" t="s">
        <v>2762</v>
      </c>
      <c r="E2530" s="2" t="s">
        <v>2824</v>
      </c>
      <c r="F2530" s="4">
        <v>30</v>
      </c>
      <c r="G2530" s="10" t="str">
        <f t="shared" si="181"/>
        <v xml:space="preserve">2024/01 </v>
      </c>
      <c r="H2530" s="10">
        <f t="shared" si="180"/>
        <v>50</v>
      </c>
    </row>
    <row r="2531" spans="1:8" ht="15.75">
      <c r="A2531" s="10">
        <v>2530</v>
      </c>
      <c r="B2531" s="3" t="s">
        <v>16</v>
      </c>
      <c r="C2531" s="2" t="s">
        <v>2830</v>
      </c>
      <c r="D2531" s="2" t="s">
        <v>2827</v>
      </c>
      <c r="E2531" s="2" t="s">
        <v>2641</v>
      </c>
      <c r="F2531" s="4">
        <v>5</v>
      </c>
      <c r="G2531" s="10" t="str">
        <f t="shared" si="181"/>
        <v xml:space="preserve">2024/01 </v>
      </c>
      <c r="H2531" s="10">
        <f t="shared" si="180"/>
        <v>10</v>
      </c>
    </row>
    <row r="2532" spans="1:8" ht="15.75">
      <c r="A2532" s="10">
        <v>2531</v>
      </c>
      <c r="B2532" s="3" t="s">
        <v>16</v>
      </c>
      <c r="C2532" s="2" t="s">
        <v>2831</v>
      </c>
      <c r="D2532" s="2" t="s">
        <v>1401</v>
      </c>
      <c r="E2532" s="2" t="s">
        <v>2832</v>
      </c>
      <c r="F2532" s="4">
        <v>300</v>
      </c>
      <c r="G2532" s="10" t="str">
        <f t="shared" si="181"/>
        <v xml:space="preserve">2024/08 </v>
      </c>
      <c r="H2532" s="10">
        <f t="shared" si="180"/>
        <v>600</v>
      </c>
    </row>
    <row r="2533" spans="1:8" ht="15.75">
      <c r="A2533" s="10">
        <v>2532</v>
      </c>
      <c r="B2533" s="3" t="s">
        <v>16</v>
      </c>
      <c r="C2533" s="2" t="s">
        <v>2833</v>
      </c>
      <c r="D2533" s="2" t="s">
        <v>1401</v>
      </c>
      <c r="E2533" s="2" t="s">
        <v>2435</v>
      </c>
      <c r="F2533" s="4">
        <v>20</v>
      </c>
      <c r="G2533" s="10" t="str">
        <f t="shared" si="181"/>
        <v xml:space="preserve">2024/01 </v>
      </c>
      <c r="H2533" s="10">
        <f t="shared" si="180"/>
        <v>150</v>
      </c>
    </row>
    <row r="2534" spans="1:8" ht="15.75">
      <c r="A2534" s="10">
        <v>2533</v>
      </c>
      <c r="B2534" s="3" t="s">
        <v>16</v>
      </c>
      <c r="C2534" s="2" t="s">
        <v>2835</v>
      </c>
      <c r="D2534" s="2" t="s">
        <v>1401</v>
      </c>
      <c r="E2534" s="2" t="s">
        <v>2836</v>
      </c>
      <c r="F2534" s="4">
        <v>265</v>
      </c>
      <c r="G2534" s="10" t="str">
        <f t="shared" si="181"/>
        <v xml:space="preserve">2025/11 </v>
      </c>
      <c r="H2534" s="10">
        <f t="shared" si="180"/>
        <v>615</v>
      </c>
    </row>
    <row r="2535" spans="1:8" ht="15.75">
      <c r="A2535" s="10">
        <v>2534</v>
      </c>
      <c r="B2535" s="3" t="s">
        <v>16</v>
      </c>
      <c r="C2535" s="2" t="s">
        <v>2838</v>
      </c>
      <c r="D2535" s="2" t="s">
        <v>1401</v>
      </c>
      <c r="E2535" s="2" t="s">
        <v>2839</v>
      </c>
      <c r="F2535" s="4">
        <v>10</v>
      </c>
      <c r="G2535" s="10" t="str">
        <f t="shared" si="181"/>
        <v xml:space="preserve">2024/01 </v>
      </c>
      <c r="H2535" s="10">
        <f t="shared" si="180"/>
        <v>200</v>
      </c>
    </row>
    <row r="2536" spans="1:8" ht="15.75">
      <c r="A2536" s="10">
        <v>2535</v>
      </c>
      <c r="B2536" s="3" t="s">
        <v>16</v>
      </c>
      <c r="C2536" s="2" t="s">
        <v>2840</v>
      </c>
      <c r="D2536" s="2" t="s">
        <v>1401</v>
      </c>
      <c r="E2536" s="2" t="s">
        <v>2841</v>
      </c>
      <c r="F2536" s="4">
        <v>70</v>
      </c>
      <c r="G2536" s="10" t="str">
        <f t="shared" si="181"/>
        <v xml:space="preserve">2024/07 </v>
      </c>
      <c r="H2536" s="10">
        <f t="shared" si="180"/>
        <v>280</v>
      </c>
    </row>
    <row r="2537" spans="1:8" ht="15.75">
      <c r="A2537" s="10">
        <v>2536</v>
      </c>
      <c r="B2537" s="3" t="s">
        <v>16</v>
      </c>
      <c r="C2537" s="2" t="s">
        <v>2848</v>
      </c>
      <c r="D2537" s="2" t="s">
        <v>1401</v>
      </c>
      <c r="E2537" s="2" t="s">
        <v>2849</v>
      </c>
      <c r="F2537" s="4">
        <v>50</v>
      </c>
      <c r="G2537" s="10" t="str">
        <f t="shared" si="181"/>
        <v xml:space="preserve">2024/04 </v>
      </c>
      <c r="H2537" s="10">
        <f t="shared" si="180"/>
        <v>380</v>
      </c>
    </row>
    <row r="2538" spans="1:8" ht="15.75">
      <c r="A2538" s="10">
        <v>2537</v>
      </c>
      <c r="B2538" s="3" t="s">
        <v>16</v>
      </c>
      <c r="C2538" s="2" t="s">
        <v>2850</v>
      </c>
      <c r="D2538" s="2" t="s">
        <v>1401</v>
      </c>
      <c r="E2538" s="2" t="s">
        <v>2851</v>
      </c>
      <c r="F2538" s="4">
        <v>70</v>
      </c>
      <c r="G2538" s="10" t="str">
        <f t="shared" si="181"/>
        <v xml:space="preserve">2024/01 </v>
      </c>
      <c r="H2538" s="10">
        <f t="shared" si="180"/>
        <v>200</v>
      </c>
    </row>
    <row r="2539" spans="1:8" ht="15.75">
      <c r="A2539" s="10">
        <v>2538</v>
      </c>
      <c r="B2539" s="3" t="s">
        <v>16</v>
      </c>
      <c r="C2539" s="2" t="s">
        <v>2856</v>
      </c>
      <c r="D2539" s="2" t="s">
        <v>1401</v>
      </c>
      <c r="E2539" s="2" t="s">
        <v>2857</v>
      </c>
      <c r="F2539" s="4">
        <v>80</v>
      </c>
      <c r="G2539" s="10" t="str">
        <f t="shared" si="181"/>
        <v xml:space="preserve">2024/01 </v>
      </c>
      <c r="H2539" s="10">
        <f t="shared" si="180"/>
        <v>80</v>
      </c>
    </row>
    <row r="2540" spans="1:8" ht="15.75">
      <c r="A2540" s="10">
        <v>2539</v>
      </c>
      <c r="B2540" s="3" t="s">
        <v>16</v>
      </c>
      <c r="C2540" s="2" t="s">
        <v>2879</v>
      </c>
      <c r="D2540" s="2" t="s">
        <v>1412</v>
      </c>
      <c r="E2540" s="2" t="s">
        <v>2880</v>
      </c>
      <c r="F2540" s="4">
        <v>140</v>
      </c>
      <c r="G2540" s="10" t="str">
        <f t="shared" si="181"/>
        <v xml:space="preserve">2026/02 </v>
      </c>
      <c r="H2540" s="10">
        <f t="shared" si="180"/>
        <v>519</v>
      </c>
    </row>
    <row r="2541" spans="1:8" ht="15.75">
      <c r="A2541" s="10">
        <v>2540</v>
      </c>
      <c r="B2541" s="3" t="s">
        <v>16</v>
      </c>
      <c r="C2541" s="2" t="s">
        <v>2881</v>
      </c>
      <c r="D2541" s="2" t="s">
        <v>1412</v>
      </c>
      <c r="E2541" s="2" t="s">
        <v>2435</v>
      </c>
      <c r="F2541" s="4">
        <v>10</v>
      </c>
      <c r="G2541" s="10" t="str">
        <f t="shared" si="181"/>
        <v xml:space="preserve">2024/01 </v>
      </c>
      <c r="H2541" s="10">
        <f t="shared" si="180"/>
        <v>20</v>
      </c>
    </row>
    <row r="2542" spans="1:8" ht="15.75">
      <c r="A2542" s="10">
        <v>2541</v>
      </c>
      <c r="B2542" s="3" t="s">
        <v>16</v>
      </c>
      <c r="C2542" s="2" t="s">
        <v>2882</v>
      </c>
      <c r="D2542" s="2" t="s">
        <v>1412</v>
      </c>
      <c r="E2542" s="2" t="s">
        <v>2646</v>
      </c>
      <c r="F2542" s="4">
        <v>66</v>
      </c>
      <c r="G2542" s="10" t="str">
        <f t="shared" si="181"/>
        <v xml:space="preserve">2024/04 </v>
      </c>
      <c r="H2542" s="10">
        <f t="shared" si="180"/>
        <v>796</v>
      </c>
    </row>
    <row r="2543" spans="1:8" ht="15.75">
      <c r="A2543" s="10">
        <v>2542</v>
      </c>
      <c r="B2543" s="3" t="s">
        <v>16</v>
      </c>
      <c r="C2543" s="2" t="s">
        <v>2883</v>
      </c>
      <c r="D2543" s="2" t="s">
        <v>1412</v>
      </c>
      <c r="E2543" s="2" t="s">
        <v>2884</v>
      </c>
      <c r="F2543" s="4">
        <v>20</v>
      </c>
      <c r="G2543" s="10" t="str">
        <f t="shared" si="181"/>
        <v xml:space="preserve">2024/01 </v>
      </c>
      <c r="H2543" s="10">
        <f t="shared" si="180"/>
        <v>200</v>
      </c>
    </row>
    <row r="2544" spans="1:8" ht="15.75">
      <c r="A2544" s="10">
        <v>2543</v>
      </c>
      <c r="B2544" s="3" t="s">
        <v>16</v>
      </c>
      <c r="C2544" s="2" t="s">
        <v>2885</v>
      </c>
      <c r="D2544" s="2" t="s">
        <v>1412</v>
      </c>
      <c r="E2544" s="2" t="s">
        <v>2886</v>
      </c>
      <c r="F2544" s="4">
        <v>160</v>
      </c>
      <c r="G2544" s="10" t="str">
        <f t="shared" si="181"/>
        <v xml:space="preserve">2024/06 </v>
      </c>
      <c r="H2544" s="10">
        <f t="shared" si="180"/>
        <v>196</v>
      </c>
    </row>
    <row r="2545" spans="1:8" ht="15.75">
      <c r="A2545" s="10">
        <v>2544</v>
      </c>
      <c r="B2545" s="3" t="s">
        <v>16</v>
      </c>
      <c r="C2545" s="2" t="s">
        <v>2887</v>
      </c>
      <c r="D2545" s="2" t="s">
        <v>1412</v>
      </c>
      <c r="E2545" s="2" t="s">
        <v>2888</v>
      </c>
      <c r="F2545" s="4">
        <v>2</v>
      </c>
      <c r="G2545" s="10" t="str">
        <f t="shared" si="181"/>
        <v xml:space="preserve">2024/01 </v>
      </c>
      <c r="H2545" s="10">
        <f t="shared" si="180"/>
        <v>90</v>
      </c>
    </row>
    <row r="2546" spans="1:8" ht="15.75">
      <c r="A2546" s="10">
        <v>2545</v>
      </c>
      <c r="B2546" s="3" t="s">
        <v>16</v>
      </c>
      <c r="C2546" s="2" t="s">
        <v>2891</v>
      </c>
      <c r="D2546" s="2" t="s">
        <v>1412</v>
      </c>
      <c r="E2546" s="2" t="s">
        <v>2892</v>
      </c>
      <c r="F2546" s="4">
        <v>10</v>
      </c>
      <c r="G2546" s="10" t="str">
        <f t="shared" si="181"/>
        <v xml:space="preserve">2024/01 </v>
      </c>
      <c r="H2546" s="10">
        <f t="shared" si="180"/>
        <v>35</v>
      </c>
    </row>
    <row r="2547" spans="1:8" ht="15.75">
      <c r="A2547" s="10">
        <v>2546</v>
      </c>
      <c r="B2547" s="3" t="s">
        <v>16</v>
      </c>
      <c r="C2547" s="2" t="s">
        <v>2893</v>
      </c>
      <c r="D2547" s="2" t="s">
        <v>1412</v>
      </c>
      <c r="E2547" s="2" t="s">
        <v>2894</v>
      </c>
      <c r="F2547" s="4">
        <v>60</v>
      </c>
      <c r="G2547" s="10" t="str">
        <f t="shared" si="181"/>
        <v xml:space="preserve">2024/02 </v>
      </c>
      <c r="H2547" s="10">
        <f t="shared" si="180"/>
        <v>350</v>
      </c>
    </row>
    <row r="2548" spans="1:8" ht="15.75">
      <c r="A2548" s="10">
        <v>2547</v>
      </c>
      <c r="B2548" s="3" t="s">
        <v>16</v>
      </c>
      <c r="C2548" s="2" t="s">
        <v>2895</v>
      </c>
      <c r="D2548" s="2" t="s">
        <v>1412</v>
      </c>
      <c r="E2548" s="2" t="s">
        <v>2896</v>
      </c>
      <c r="F2548" s="4">
        <v>70</v>
      </c>
      <c r="G2548" s="10" t="str">
        <f t="shared" si="181"/>
        <v xml:space="preserve">2024/01 </v>
      </c>
      <c r="H2548" s="10">
        <f t="shared" si="180"/>
        <v>172</v>
      </c>
    </row>
    <row r="2549" spans="1:8" ht="15.75">
      <c r="A2549" s="10">
        <v>2548</v>
      </c>
      <c r="B2549" s="3" t="s">
        <v>16</v>
      </c>
      <c r="C2549" s="2" t="s">
        <v>2897</v>
      </c>
      <c r="D2549" s="2" t="s">
        <v>1412</v>
      </c>
      <c r="E2549" s="2" t="s">
        <v>2898</v>
      </c>
      <c r="F2549" s="4">
        <v>3</v>
      </c>
      <c r="G2549" s="10" t="str">
        <f t="shared" si="181"/>
        <v xml:space="preserve">2024/01 </v>
      </c>
      <c r="H2549" s="10">
        <f t="shared" si="180"/>
        <v>30</v>
      </c>
    </row>
    <row r="2550" spans="1:8" ht="15.75">
      <c r="A2550" s="10">
        <v>2549</v>
      </c>
      <c r="B2550" s="3" t="s">
        <v>16</v>
      </c>
      <c r="C2550" s="2" t="s">
        <v>2899</v>
      </c>
      <c r="D2550" s="2" t="s">
        <v>1412</v>
      </c>
      <c r="E2550" s="2" t="s">
        <v>2900</v>
      </c>
      <c r="F2550" s="4">
        <v>10</v>
      </c>
      <c r="G2550" s="10" t="str">
        <f t="shared" si="181"/>
        <v xml:space="preserve">2024/01 </v>
      </c>
      <c r="H2550" s="10">
        <f t="shared" si="180"/>
        <v>80</v>
      </c>
    </row>
    <row r="2551" spans="1:8" ht="15.75">
      <c r="A2551" s="10">
        <v>2550</v>
      </c>
      <c r="B2551" s="3" t="s">
        <v>16</v>
      </c>
      <c r="C2551" s="2" t="s">
        <v>2901</v>
      </c>
      <c r="D2551" s="2" t="s">
        <v>1412</v>
      </c>
      <c r="E2551" s="2" t="s">
        <v>2902</v>
      </c>
      <c r="F2551" s="4">
        <v>70</v>
      </c>
      <c r="G2551" s="10" t="str">
        <f t="shared" si="181"/>
        <v xml:space="preserve">2024/01 </v>
      </c>
      <c r="H2551" s="10">
        <f t="shared" si="180"/>
        <v>70</v>
      </c>
    </row>
    <row r="2552" spans="1:8" ht="15.75">
      <c r="A2552" s="10">
        <v>2551</v>
      </c>
      <c r="B2552" s="3" t="s">
        <v>16</v>
      </c>
      <c r="C2552" s="2" t="s">
        <v>2903</v>
      </c>
      <c r="D2552" s="2" t="s">
        <v>1417</v>
      </c>
      <c r="E2552" s="2" t="s">
        <v>2904</v>
      </c>
      <c r="F2552" s="4">
        <v>20</v>
      </c>
      <c r="G2552" s="10" t="str">
        <f t="shared" si="181"/>
        <v xml:space="preserve">2024/12 </v>
      </c>
      <c r="H2552" s="10">
        <f t="shared" si="180"/>
        <v>118</v>
      </c>
    </row>
    <row r="2553" spans="1:8" ht="15.75">
      <c r="A2553" s="10">
        <v>2552</v>
      </c>
      <c r="B2553" s="3" t="s">
        <v>16</v>
      </c>
      <c r="C2553" s="2" t="s">
        <v>2905</v>
      </c>
      <c r="D2553" s="2" t="s">
        <v>1417</v>
      </c>
      <c r="E2553" s="2" t="s">
        <v>2435</v>
      </c>
      <c r="F2553" s="4">
        <v>12</v>
      </c>
      <c r="G2553" s="10" t="str">
        <f t="shared" si="181"/>
        <v xml:space="preserve">2024/03 </v>
      </c>
      <c r="H2553" s="10">
        <f t="shared" si="180"/>
        <v>12</v>
      </c>
    </row>
    <row r="2554" spans="1:8" ht="15.75">
      <c r="A2554" s="10">
        <v>2553</v>
      </c>
      <c r="B2554" s="3" t="s">
        <v>16</v>
      </c>
      <c r="C2554" s="2" t="s">
        <v>2912</v>
      </c>
      <c r="D2554" s="2" t="s">
        <v>1417</v>
      </c>
      <c r="E2554" s="2" t="s">
        <v>2913</v>
      </c>
      <c r="F2554" s="4">
        <v>50</v>
      </c>
      <c r="G2554" s="10" t="str">
        <f t="shared" si="181"/>
        <v xml:space="preserve">2025/02 </v>
      </c>
      <c r="H2554" s="10">
        <f t="shared" si="180"/>
        <v>640</v>
      </c>
    </row>
    <row r="2555" spans="1:8" ht="15.75">
      <c r="A2555" s="10">
        <v>2554</v>
      </c>
      <c r="B2555" s="3" t="s">
        <v>16</v>
      </c>
      <c r="C2555" s="2" t="s">
        <v>2918</v>
      </c>
      <c r="D2555" s="2" t="s">
        <v>1424</v>
      </c>
      <c r="E2555" s="2" t="s">
        <v>2919</v>
      </c>
      <c r="F2555" s="4">
        <v>8</v>
      </c>
      <c r="G2555" s="10" t="str">
        <f t="shared" si="181"/>
        <v xml:space="preserve">2025/02 </v>
      </c>
      <c r="H2555" s="10">
        <f t="shared" si="180"/>
        <v>205</v>
      </c>
    </row>
    <row r="2556" spans="1:8" ht="15.75">
      <c r="A2556" s="10">
        <v>2555</v>
      </c>
      <c r="B2556" s="3" t="s">
        <v>16</v>
      </c>
      <c r="C2556" s="2" t="s">
        <v>2920</v>
      </c>
      <c r="D2556" s="2" t="s">
        <v>1424</v>
      </c>
      <c r="E2556" s="2" t="s">
        <v>2921</v>
      </c>
      <c r="F2556" s="4">
        <v>16</v>
      </c>
      <c r="G2556" s="10" t="str">
        <f t="shared" si="181"/>
        <v xml:space="preserve">2026/01 </v>
      </c>
      <c r="H2556" s="10">
        <f t="shared" si="180"/>
        <v>114</v>
      </c>
    </row>
    <row r="2557" spans="1:8" ht="15.75">
      <c r="A2557" s="10">
        <v>2556</v>
      </c>
      <c r="B2557" s="3" t="s">
        <v>16</v>
      </c>
      <c r="C2557" s="2" t="s">
        <v>2922</v>
      </c>
      <c r="D2557" s="2" t="s">
        <v>1424</v>
      </c>
      <c r="E2557" s="2" t="s">
        <v>2923</v>
      </c>
      <c r="F2557" s="4">
        <v>4</v>
      </c>
      <c r="G2557" s="10" t="str">
        <f t="shared" si="181"/>
        <v xml:space="preserve">2024/03 </v>
      </c>
      <c r="H2557" s="10">
        <f t="shared" si="180"/>
        <v>84</v>
      </c>
    </row>
    <row r="2558" spans="1:8" ht="15.75">
      <c r="A2558" s="10">
        <v>2557</v>
      </c>
      <c r="B2558" s="3" t="s">
        <v>16</v>
      </c>
      <c r="C2558" s="2" t="s">
        <v>3862</v>
      </c>
      <c r="D2558" s="2" t="s">
        <v>1426</v>
      </c>
      <c r="E2558" s="2" t="s">
        <v>3863</v>
      </c>
      <c r="F2558" s="4">
        <v>20</v>
      </c>
      <c r="G2558" s="10" t="str">
        <f t="shared" si="181"/>
        <v xml:space="preserve">2024/01 </v>
      </c>
      <c r="H2558" s="10">
        <f t="shared" si="180"/>
        <v>100</v>
      </c>
    </row>
    <row r="2559" spans="1:8" ht="15.75">
      <c r="A2559" s="10">
        <v>2558</v>
      </c>
      <c r="B2559" s="3" t="s">
        <v>16</v>
      </c>
      <c r="C2559" s="2" t="s">
        <v>3866</v>
      </c>
      <c r="D2559" s="2" t="s">
        <v>1426</v>
      </c>
      <c r="E2559" s="2" t="s">
        <v>3867</v>
      </c>
      <c r="F2559" s="4">
        <v>120</v>
      </c>
      <c r="G2559" s="10" t="str">
        <f t="shared" si="181"/>
        <v xml:space="preserve">2024/07 </v>
      </c>
      <c r="H2559" s="10">
        <f t="shared" si="180"/>
        <v>450</v>
      </c>
    </row>
    <row r="2560" spans="1:8" ht="15.75">
      <c r="A2560" s="10">
        <v>2559</v>
      </c>
      <c r="B2560" s="3" t="s">
        <v>16</v>
      </c>
      <c r="C2560" s="2" t="s">
        <v>3870</v>
      </c>
      <c r="D2560" s="2" t="s">
        <v>1426</v>
      </c>
      <c r="E2560" s="2" t="s">
        <v>3871</v>
      </c>
      <c r="F2560" s="4">
        <v>110</v>
      </c>
      <c r="G2560" s="10" t="str">
        <f t="shared" si="181"/>
        <v xml:space="preserve">2024/08 </v>
      </c>
      <c r="H2560" s="10">
        <f t="shared" si="180"/>
        <v>490</v>
      </c>
    </row>
    <row r="2561" spans="1:8" ht="15.75">
      <c r="A2561" s="10">
        <v>2560</v>
      </c>
      <c r="B2561" s="3" t="s">
        <v>16</v>
      </c>
      <c r="C2561" s="2" t="s">
        <v>3872</v>
      </c>
      <c r="D2561" s="2" t="s">
        <v>1426</v>
      </c>
      <c r="E2561" s="2" t="s">
        <v>3873</v>
      </c>
      <c r="F2561" s="4">
        <v>480</v>
      </c>
      <c r="G2561" s="10" t="str">
        <f t="shared" si="181"/>
        <v xml:space="preserve">2026/02 </v>
      </c>
      <c r="H2561" s="10">
        <f t="shared" si="180"/>
        <v>4200</v>
      </c>
    </row>
    <row r="2562" spans="1:8" ht="15.75">
      <c r="A2562" s="10">
        <v>2561</v>
      </c>
      <c r="B2562" s="3" t="s">
        <v>16</v>
      </c>
      <c r="C2562" s="2" t="s">
        <v>3876</v>
      </c>
      <c r="D2562" s="2" t="s">
        <v>1433</v>
      </c>
      <c r="E2562" s="2" t="s">
        <v>3877</v>
      </c>
      <c r="F2562" s="4">
        <v>200</v>
      </c>
      <c r="G2562" s="10" t="str">
        <f t="shared" si="181"/>
        <v xml:space="preserve">2024/10 </v>
      </c>
      <c r="H2562" s="10">
        <f t="shared" ref="H2562:H2625" si="182">_xlfn.MAXIFS(F:F,C:C,C2562,G:G,G2562)</f>
        <v>685</v>
      </c>
    </row>
    <row r="2563" spans="1:8" ht="15.75">
      <c r="A2563" s="10">
        <v>2562</v>
      </c>
      <c r="B2563" s="3" t="s">
        <v>16</v>
      </c>
      <c r="C2563" s="2" t="s">
        <v>3878</v>
      </c>
      <c r="D2563" s="2" t="s">
        <v>1433</v>
      </c>
      <c r="E2563" s="2" t="s">
        <v>3879</v>
      </c>
      <c r="F2563" s="4">
        <v>60</v>
      </c>
      <c r="G2563" s="10" t="str">
        <f t="shared" ref="G2563:G2626" si="183">INDEX($B$2:$B$9999,MATCH(_xlfn.MAXIFS($F$2:$F$9999,$C$2:$C$9999,C2563),$F$1:$F$9999,0))</f>
        <v xml:space="preserve">2024/07 </v>
      </c>
      <c r="H2563" s="10">
        <f t="shared" si="182"/>
        <v>355</v>
      </c>
    </row>
    <row r="2564" spans="1:8" ht="15.75">
      <c r="A2564" s="10">
        <v>2563</v>
      </c>
      <c r="B2564" s="3" t="s">
        <v>16</v>
      </c>
      <c r="C2564" s="2" t="s">
        <v>3880</v>
      </c>
      <c r="D2564" s="2" t="s">
        <v>1433</v>
      </c>
      <c r="E2564" s="2" t="s">
        <v>3881</v>
      </c>
      <c r="F2564" s="4">
        <v>3520</v>
      </c>
      <c r="G2564" s="10" t="str">
        <f t="shared" si="183"/>
        <v xml:space="preserve">2024/01 </v>
      </c>
      <c r="H2564" s="10">
        <f t="shared" si="182"/>
        <v>10760</v>
      </c>
    </row>
    <row r="2565" spans="1:8" ht="15.75">
      <c r="A2565" s="10">
        <v>2564</v>
      </c>
      <c r="B2565" s="3" t="s">
        <v>16</v>
      </c>
      <c r="C2565" s="2" t="s">
        <v>3882</v>
      </c>
      <c r="D2565" s="2" t="s">
        <v>1433</v>
      </c>
      <c r="E2565" s="2" t="s">
        <v>3883</v>
      </c>
      <c r="F2565" s="4">
        <v>10</v>
      </c>
      <c r="G2565" s="10" t="str">
        <f t="shared" si="183"/>
        <v xml:space="preserve">2024/04 </v>
      </c>
      <c r="H2565" s="10">
        <f t="shared" si="182"/>
        <v>77</v>
      </c>
    </row>
    <row r="2566" spans="1:8" ht="15.75">
      <c r="A2566" s="10">
        <v>2565</v>
      </c>
      <c r="B2566" s="3" t="s">
        <v>16</v>
      </c>
      <c r="C2566" s="2" t="s">
        <v>3886</v>
      </c>
      <c r="D2566" s="2" t="s">
        <v>1433</v>
      </c>
      <c r="E2566" s="2" t="s">
        <v>3887</v>
      </c>
      <c r="F2566" s="4">
        <v>40</v>
      </c>
      <c r="G2566" s="10" t="str">
        <f t="shared" si="183"/>
        <v xml:space="preserve">2026/02 </v>
      </c>
      <c r="H2566" s="10">
        <f t="shared" si="182"/>
        <v>2570</v>
      </c>
    </row>
    <row r="2567" spans="1:8" ht="15.75">
      <c r="A2567" s="10">
        <v>2566</v>
      </c>
      <c r="B2567" s="3" t="s">
        <v>16</v>
      </c>
      <c r="C2567" s="2" t="s">
        <v>3888</v>
      </c>
      <c r="D2567" s="2" t="s">
        <v>1433</v>
      </c>
      <c r="E2567" s="2" t="s">
        <v>3889</v>
      </c>
      <c r="F2567" s="4">
        <v>1575</v>
      </c>
      <c r="G2567" s="10" t="str">
        <f t="shared" si="183"/>
        <v xml:space="preserve">2024/01 </v>
      </c>
      <c r="H2567" s="10">
        <f t="shared" si="182"/>
        <v>6792</v>
      </c>
    </row>
    <row r="2568" spans="1:8" ht="15.75">
      <c r="A2568" s="10">
        <v>2567</v>
      </c>
      <c r="B2568" s="3" t="s">
        <v>16</v>
      </c>
      <c r="C2568" s="2" t="s">
        <v>3892</v>
      </c>
      <c r="D2568" s="2" t="s">
        <v>1433</v>
      </c>
      <c r="E2568" s="2" t="s">
        <v>3893</v>
      </c>
      <c r="F2568" s="4">
        <v>20</v>
      </c>
      <c r="G2568" s="10" t="str">
        <f t="shared" si="183"/>
        <v xml:space="preserve">2026/03 </v>
      </c>
      <c r="H2568" s="10">
        <f t="shared" si="182"/>
        <v>1990</v>
      </c>
    </row>
    <row r="2569" spans="1:8" ht="15.75">
      <c r="A2569" s="10">
        <v>2568</v>
      </c>
      <c r="B2569" s="3" t="s">
        <v>16</v>
      </c>
      <c r="C2569" s="2" t="s">
        <v>3896</v>
      </c>
      <c r="D2569" s="2" t="s">
        <v>1433</v>
      </c>
      <c r="E2569" s="2" t="s">
        <v>3897</v>
      </c>
      <c r="F2569" s="4">
        <v>30</v>
      </c>
      <c r="G2569" s="10" t="str">
        <f t="shared" si="183"/>
        <v xml:space="preserve">2024/01 </v>
      </c>
      <c r="H2569" s="10">
        <f t="shared" si="182"/>
        <v>100</v>
      </c>
    </row>
    <row r="2570" spans="1:8" ht="15.75">
      <c r="A2570" s="10">
        <v>2569</v>
      </c>
      <c r="B2570" s="3" t="s">
        <v>16</v>
      </c>
      <c r="C2570" s="2" t="s">
        <v>3901</v>
      </c>
      <c r="D2570" s="2" t="s">
        <v>3900</v>
      </c>
      <c r="E2570" s="2" t="s">
        <v>2648</v>
      </c>
      <c r="F2570" s="4">
        <v>20</v>
      </c>
      <c r="G2570" s="10" t="str">
        <f t="shared" si="183"/>
        <v xml:space="preserve">2024/01 </v>
      </c>
      <c r="H2570" s="10">
        <f t="shared" si="182"/>
        <v>20</v>
      </c>
    </row>
    <row r="2571" spans="1:8" ht="15.75">
      <c r="A2571" s="10">
        <v>2570</v>
      </c>
      <c r="B2571" s="3" t="s">
        <v>16</v>
      </c>
      <c r="C2571" s="2" t="s">
        <v>6425</v>
      </c>
      <c r="D2571" s="2" t="s">
        <v>2762</v>
      </c>
      <c r="E2571" s="2" t="s">
        <v>2435</v>
      </c>
      <c r="F2571" s="4">
        <v>3</v>
      </c>
      <c r="G2571" s="10" t="str">
        <f t="shared" si="183"/>
        <v xml:space="preserve">2024/01 </v>
      </c>
      <c r="H2571" s="10">
        <f t="shared" si="182"/>
        <v>3</v>
      </c>
    </row>
    <row r="2572" spans="1:8" ht="15.75">
      <c r="A2572" s="10">
        <v>2571</v>
      </c>
      <c r="B2572" s="3" t="s">
        <v>16</v>
      </c>
      <c r="C2572" s="2" t="s">
        <v>4456</v>
      </c>
      <c r="D2572" s="2" t="s">
        <v>1417</v>
      </c>
      <c r="E2572" s="2" t="s">
        <v>4457</v>
      </c>
      <c r="F2572" s="4">
        <v>2840</v>
      </c>
      <c r="G2572" s="10" t="str">
        <f t="shared" si="183"/>
        <v xml:space="preserve">2024/09 </v>
      </c>
      <c r="H2572" s="10">
        <f t="shared" si="182"/>
        <v>2840</v>
      </c>
    </row>
    <row r="2573" spans="1:8" ht="15.75">
      <c r="A2573" s="10">
        <v>2572</v>
      </c>
      <c r="B2573" s="3" t="s">
        <v>16</v>
      </c>
      <c r="C2573" s="2" t="s">
        <v>6436</v>
      </c>
      <c r="D2573" s="2" t="s">
        <v>2827</v>
      </c>
      <c r="E2573" s="2" t="s">
        <v>2435</v>
      </c>
      <c r="F2573" s="4">
        <v>2</v>
      </c>
      <c r="G2573" s="10" t="str">
        <f t="shared" si="183"/>
        <v xml:space="preserve">2024/01 </v>
      </c>
      <c r="H2573" s="10">
        <f t="shared" si="182"/>
        <v>2</v>
      </c>
    </row>
    <row r="2574" spans="1:8" ht="15.75">
      <c r="A2574" s="10">
        <v>2573</v>
      </c>
      <c r="B2574" s="3" t="s">
        <v>16</v>
      </c>
      <c r="C2574" s="2" t="s">
        <v>6437</v>
      </c>
      <c r="D2574" s="2" t="s">
        <v>1424</v>
      </c>
      <c r="E2574" s="2" t="s">
        <v>2541</v>
      </c>
      <c r="F2574" s="4">
        <v>21</v>
      </c>
      <c r="G2574" s="10" t="str">
        <f t="shared" si="183"/>
        <v xml:space="preserve">2024/01 </v>
      </c>
      <c r="H2574" s="10">
        <f t="shared" si="182"/>
        <v>21</v>
      </c>
    </row>
    <row r="2575" spans="1:8" ht="15.75">
      <c r="A2575" s="10">
        <v>2574</v>
      </c>
      <c r="B2575" s="3" t="s">
        <v>16</v>
      </c>
      <c r="C2575" s="2" t="s">
        <v>4529</v>
      </c>
      <c r="D2575" s="2" t="s">
        <v>4526</v>
      </c>
      <c r="E2575" s="2" t="s">
        <v>4530</v>
      </c>
      <c r="F2575" s="4">
        <v>1060</v>
      </c>
      <c r="G2575" s="10" t="str">
        <f t="shared" si="183"/>
        <v xml:space="preserve">2024/12 </v>
      </c>
      <c r="H2575" s="10">
        <f t="shared" si="182"/>
        <v>3050</v>
      </c>
    </row>
    <row r="2576" spans="1:8" ht="15.75">
      <c r="A2576" s="10">
        <v>2575</v>
      </c>
      <c r="B2576" s="3" t="s">
        <v>16</v>
      </c>
      <c r="C2576" s="2" t="s">
        <v>4534</v>
      </c>
      <c r="D2576" s="2" t="s">
        <v>4533</v>
      </c>
      <c r="E2576" s="2" t="s">
        <v>4535</v>
      </c>
      <c r="F2576" s="4">
        <v>815</v>
      </c>
      <c r="G2576" s="10" t="str">
        <f t="shared" si="183"/>
        <v xml:space="preserve">2024/12 </v>
      </c>
      <c r="H2576" s="10">
        <f t="shared" si="182"/>
        <v>4170</v>
      </c>
    </row>
    <row r="2577" spans="1:8" ht="15.75">
      <c r="A2577" s="10">
        <v>2576</v>
      </c>
      <c r="B2577" s="3" t="s">
        <v>16</v>
      </c>
      <c r="C2577" s="2" t="s">
        <v>4537</v>
      </c>
      <c r="D2577" s="2" t="s">
        <v>4536</v>
      </c>
      <c r="E2577" s="2" t="s">
        <v>4538</v>
      </c>
      <c r="F2577" s="4">
        <v>270</v>
      </c>
      <c r="G2577" s="10" t="str">
        <f t="shared" si="183"/>
        <v xml:space="preserve">2024/04 </v>
      </c>
      <c r="H2577" s="10">
        <f t="shared" si="182"/>
        <v>270</v>
      </c>
    </row>
    <row r="2578" spans="1:8" ht="15.75">
      <c r="A2578" s="10">
        <v>2577</v>
      </c>
      <c r="B2578" s="3" t="s">
        <v>16</v>
      </c>
      <c r="C2578" s="2" t="s">
        <v>4543</v>
      </c>
      <c r="D2578" s="2" t="s">
        <v>4542</v>
      </c>
      <c r="E2578" s="2" t="s">
        <v>4544</v>
      </c>
      <c r="F2578" s="4">
        <v>100</v>
      </c>
      <c r="G2578" s="10" t="str">
        <f t="shared" si="183"/>
        <v xml:space="preserve">2024/01 </v>
      </c>
      <c r="H2578" s="10">
        <f t="shared" si="182"/>
        <v>250</v>
      </c>
    </row>
    <row r="2579" spans="1:8" ht="15.75">
      <c r="A2579" s="10">
        <v>2578</v>
      </c>
      <c r="B2579" s="3" t="s">
        <v>16</v>
      </c>
      <c r="C2579" s="2" t="s">
        <v>4546</v>
      </c>
      <c r="D2579" s="2" t="s">
        <v>4545</v>
      </c>
      <c r="E2579" s="2" t="s">
        <v>4547</v>
      </c>
      <c r="F2579" s="4">
        <v>300</v>
      </c>
      <c r="G2579" s="10" t="str">
        <f t="shared" si="183"/>
        <v xml:space="preserve">2024/12 </v>
      </c>
      <c r="H2579" s="10">
        <f t="shared" si="182"/>
        <v>910</v>
      </c>
    </row>
    <row r="2580" spans="1:8" ht="15.75">
      <c r="A2580" s="10">
        <v>2579</v>
      </c>
      <c r="B2580" s="3" t="s">
        <v>16</v>
      </c>
      <c r="C2580" s="2" t="s">
        <v>4554</v>
      </c>
      <c r="D2580" s="2" t="s">
        <v>4553</v>
      </c>
      <c r="E2580" s="2" t="s">
        <v>4555</v>
      </c>
      <c r="F2580" s="4">
        <v>710</v>
      </c>
      <c r="G2580" s="10" t="str">
        <f t="shared" si="183"/>
        <v xml:space="preserve">2024/05 </v>
      </c>
      <c r="H2580" s="10">
        <f t="shared" si="182"/>
        <v>2759</v>
      </c>
    </row>
    <row r="2581" spans="1:8" ht="15.75">
      <c r="A2581" s="10">
        <v>2580</v>
      </c>
      <c r="B2581" s="3" t="s">
        <v>16</v>
      </c>
      <c r="C2581" s="2" t="s">
        <v>4559</v>
      </c>
      <c r="D2581" s="2" t="s">
        <v>4558</v>
      </c>
      <c r="E2581" s="2" t="s">
        <v>4560</v>
      </c>
      <c r="F2581" s="4">
        <v>4</v>
      </c>
      <c r="G2581" s="10" t="str">
        <f t="shared" si="183"/>
        <v xml:space="preserve">2024/01 </v>
      </c>
      <c r="H2581" s="10">
        <f t="shared" si="182"/>
        <v>105</v>
      </c>
    </row>
    <row r="2582" spans="1:8" ht="15.75">
      <c r="A2582" s="10">
        <v>2581</v>
      </c>
      <c r="B2582" s="3" t="s">
        <v>16</v>
      </c>
      <c r="C2582" s="2" t="s">
        <v>4569</v>
      </c>
      <c r="D2582" s="2" t="s">
        <v>4568</v>
      </c>
      <c r="E2582" s="2" t="s">
        <v>4570</v>
      </c>
      <c r="F2582" s="4">
        <v>120</v>
      </c>
      <c r="G2582" s="10" t="str">
        <f t="shared" si="183"/>
        <v xml:space="preserve">2025/12 </v>
      </c>
      <c r="H2582" s="10">
        <f t="shared" si="182"/>
        <v>635</v>
      </c>
    </row>
    <row r="2583" spans="1:8" ht="15.75">
      <c r="A2583" s="10">
        <v>2582</v>
      </c>
      <c r="B2583" s="3" t="s">
        <v>16</v>
      </c>
      <c r="C2583" s="2" t="s">
        <v>4576</v>
      </c>
      <c r="D2583" s="2" t="s">
        <v>4575</v>
      </c>
      <c r="E2583" s="2" t="s">
        <v>4577</v>
      </c>
      <c r="F2583" s="4">
        <v>158</v>
      </c>
      <c r="G2583" s="10" t="str">
        <f t="shared" si="183"/>
        <v xml:space="preserve">2025/12 </v>
      </c>
      <c r="H2583" s="10">
        <f t="shared" si="182"/>
        <v>1285</v>
      </c>
    </row>
    <row r="2584" spans="1:8" ht="15.75">
      <c r="A2584" s="10">
        <v>2583</v>
      </c>
      <c r="B2584" s="3" t="s">
        <v>16</v>
      </c>
      <c r="C2584" s="2" t="s">
        <v>4581</v>
      </c>
      <c r="D2584" s="2" t="s">
        <v>4580</v>
      </c>
      <c r="E2584" s="2" t="s">
        <v>4582</v>
      </c>
      <c r="F2584" s="4">
        <v>90</v>
      </c>
      <c r="G2584" s="10" t="str">
        <f t="shared" si="183"/>
        <v xml:space="preserve">2025/12 </v>
      </c>
      <c r="H2584" s="10">
        <f t="shared" si="182"/>
        <v>501</v>
      </c>
    </row>
    <row r="2585" spans="1:8" ht="15.75">
      <c r="A2585" s="10">
        <v>2584</v>
      </c>
      <c r="B2585" s="3" t="s">
        <v>16</v>
      </c>
      <c r="C2585" s="2" t="s">
        <v>4597</v>
      </c>
      <c r="D2585" s="2" t="s">
        <v>4594</v>
      </c>
      <c r="E2585" s="2" t="s">
        <v>4598</v>
      </c>
      <c r="F2585" s="4">
        <v>270</v>
      </c>
      <c r="G2585" s="10" t="str">
        <f t="shared" si="183"/>
        <v xml:space="preserve">2024/01 </v>
      </c>
      <c r="H2585" s="10">
        <f t="shared" si="182"/>
        <v>940</v>
      </c>
    </row>
    <row r="2586" spans="1:8" ht="15.75">
      <c r="A2586" s="10">
        <v>2585</v>
      </c>
      <c r="B2586" s="3" t="s">
        <v>16</v>
      </c>
      <c r="C2586" s="2" t="s">
        <v>4603</v>
      </c>
      <c r="D2586" s="2" t="s">
        <v>4602</v>
      </c>
      <c r="E2586" s="2" t="s">
        <v>4604</v>
      </c>
      <c r="F2586" s="4">
        <v>175</v>
      </c>
      <c r="G2586" s="10" t="str">
        <f t="shared" si="183"/>
        <v xml:space="preserve">2025/12 </v>
      </c>
      <c r="H2586" s="10">
        <f t="shared" si="182"/>
        <v>2947</v>
      </c>
    </row>
    <row r="2587" spans="1:8" ht="15.75">
      <c r="A2587" s="10">
        <v>2586</v>
      </c>
      <c r="B2587" s="3" t="s">
        <v>16</v>
      </c>
      <c r="C2587" s="2" t="s">
        <v>4609</v>
      </c>
      <c r="D2587" s="2" t="s">
        <v>4608</v>
      </c>
      <c r="E2587" s="2" t="s">
        <v>4610</v>
      </c>
      <c r="F2587" s="4">
        <v>40</v>
      </c>
      <c r="G2587" s="10" t="str">
        <f t="shared" si="183"/>
        <v xml:space="preserve">2025/12 </v>
      </c>
      <c r="H2587" s="10">
        <f t="shared" si="182"/>
        <v>2270</v>
      </c>
    </row>
    <row r="2588" spans="1:8" ht="15.75">
      <c r="A2588" s="10">
        <v>2587</v>
      </c>
      <c r="B2588" s="3" t="s">
        <v>16</v>
      </c>
      <c r="C2588" s="2" t="s">
        <v>4615</v>
      </c>
      <c r="D2588" s="2" t="s">
        <v>4614</v>
      </c>
      <c r="E2588" s="2" t="s">
        <v>4616</v>
      </c>
      <c r="F2588" s="4">
        <v>10</v>
      </c>
      <c r="G2588" s="10" t="str">
        <f t="shared" si="183"/>
        <v xml:space="preserve">2025/12 </v>
      </c>
      <c r="H2588" s="10">
        <f t="shared" si="182"/>
        <v>2003</v>
      </c>
    </row>
    <row r="2589" spans="1:8" ht="15.75">
      <c r="A2589" s="10">
        <v>2588</v>
      </c>
      <c r="B2589" s="3" t="s">
        <v>16</v>
      </c>
      <c r="C2589" s="2" t="s">
        <v>4621</v>
      </c>
      <c r="D2589" s="2" t="s">
        <v>4620</v>
      </c>
      <c r="E2589" s="2" t="s">
        <v>4622</v>
      </c>
      <c r="F2589" s="4">
        <v>73</v>
      </c>
      <c r="G2589" s="10" t="str">
        <f t="shared" si="183"/>
        <v xml:space="preserve">2024/07 </v>
      </c>
      <c r="H2589" s="10">
        <f t="shared" si="182"/>
        <v>4453</v>
      </c>
    </row>
    <row r="2590" spans="1:8" ht="15.75">
      <c r="A2590" s="10">
        <v>2589</v>
      </c>
      <c r="B2590" s="3" t="s">
        <v>16</v>
      </c>
      <c r="C2590" s="2" t="s">
        <v>4634</v>
      </c>
      <c r="D2590" s="2" t="s">
        <v>4632</v>
      </c>
      <c r="E2590" s="2" t="s">
        <v>4635</v>
      </c>
      <c r="F2590" s="4">
        <v>651</v>
      </c>
      <c r="G2590" s="10" t="str">
        <f t="shared" si="183"/>
        <v xml:space="preserve">2024/08 </v>
      </c>
      <c r="H2590" s="10">
        <f t="shared" si="182"/>
        <v>2355</v>
      </c>
    </row>
    <row r="2591" spans="1:8" ht="15.75">
      <c r="A2591" s="10">
        <v>2590</v>
      </c>
      <c r="B2591" s="3" t="s">
        <v>17</v>
      </c>
      <c r="C2591" s="2" t="s">
        <v>55</v>
      </c>
      <c r="D2591" s="2" t="s">
        <v>50</v>
      </c>
      <c r="E2591" s="2" t="s">
        <v>56</v>
      </c>
      <c r="F2591" s="4">
        <v>230</v>
      </c>
      <c r="G2591" s="10" t="str">
        <f t="shared" si="183"/>
        <v xml:space="preserve">2024/01 </v>
      </c>
      <c r="H2591" s="10">
        <f t="shared" si="182"/>
        <v>330</v>
      </c>
    </row>
    <row r="2592" spans="1:8" ht="15.75">
      <c r="A2592" s="10">
        <v>2591</v>
      </c>
      <c r="B2592" s="3" t="s">
        <v>17</v>
      </c>
      <c r="C2592" s="2" t="s">
        <v>63</v>
      </c>
      <c r="D2592" s="2" t="s">
        <v>62</v>
      </c>
      <c r="E2592" s="2" t="s">
        <v>52</v>
      </c>
      <c r="F2592" s="4">
        <v>15</v>
      </c>
      <c r="G2592" s="10" t="str">
        <f t="shared" si="183"/>
        <v xml:space="preserve">2024/01 </v>
      </c>
      <c r="H2592" s="10">
        <f t="shared" si="182"/>
        <v>50</v>
      </c>
    </row>
    <row r="2593" spans="1:8" ht="15.75">
      <c r="A2593" s="10">
        <v>2592</v>
      </c>
      <c r="B2593" s="3" t="s">
        <v>17</v>
      </c>
      <c r="C2593" s="2" t="s">
        <v>67</v>
      </c>
      <c r="D2593" s="2" t="s">
        <v>62</v>
      </c>
      <c r="E2593" s="2" t="s">
        <v>68</v>
      </c>
      <c r="F2593" s="4">
        <v>6</v>
      </c>
      <c r="G2593" s="10" t="str">
        <f t="shared" si="183"/>
        <v xml:space="preserve">2024/01 </v>
      </c>
      <c r="H2593" s="10">
        <f t="shared" si="182"/>
        <v>6</v>
      </c>
    </row>
    <row r="2594" spans="1:8" ht="15.75">
      <c r="A2594" s="10">
        <v>2593</v>
      </c>
      <c r="B2594" s="3" t="s">
        <v>17</v>
      </c>
      <c r="C2594" s="2" t="s">
        <v>72</v>
      </c>
      <c r="D2594" s="2" t="s">
        <v>69</v>
      </c>
      <c r="E2594" s="2" t="s">
        <v>73</v>
      </c>
      <c r="F2594" s="4">
        <v>60</v>
      </c>
      <c r="G2594" s="10" t="str">
        <f t="shared" si="183"/>
        <v xml:space="preserve">2024/01 </v>
      </c>
      <c r="H2594" s="10">
        <f t="shared" si="182"/>
        <v>200</v>
      </c>
    </row>
    <row r="2595" spans="1:8" ht="15.75">
      <c r="A2595" s="10">
        <v>2594</v>
      </c>
      <c r="B2595" s="3" t="s">
        <v>17</v>
      </c>
      <c r="C2595" s="2" t="s">
        <v>82</v>
      </c>
      <c r="D2595" s="2" t="s">
        <v>69</v>
      </c>
      <c r="E2595" s="2" t="s">
        <v>83</v>
      </c>
      <c r="F2595" s="4">
        <v>50</v>
      </c>
      <c r="G2595" s="10" t="str">
        <f t="shared" si="183"/>
        <v xml:space="preserve">2024/01 </v>
      </c>
      <c r="H2595" s="10">
        <f t="shared" si="182"/>
        <v>200</v>
      </c>
    </row>
    <row r="2596" spans="1:8" ht="15.75">
      <c r="A2596" s="10">
        <v>2595</v>
      </c>
      <c r="B2596" s="3" t="s">
        <v>17</v>
      </c>
      <c r="C2596" s="2" t="s">
        <v>100</v>
      </c>
      <c r="D2596" s="2" t="s">
        <v>50</v>
      </c>
      <c r="E2596" s="2" t="s">
        <v>73</v>
      </c>
      <c r="F2596" s="4">
        <v>200</v>
      </c>
      <c r="G2596" s="10" t="str">
        <f t="shared" si="183"/>
        <v xml:space="preserve">2024/01 </v>
      </c>
      <c r="H2596" s="10">
        <f t="shared" si="182"/>
        <v>200</v>
      </c>
    </row>
    <row r="2597" spans="1:8" ht="15.75">
      <c r="A2597" s="10">
        <v>2596</v>
      </c>
      <c r="B2597" s="3" t="s">
        <v>17</v>
      </c>
      <c r="C2597" s="2" t="s">
        <v>108</v>
      </c>
      <c r="D2597" s="2" t="s">
        <v>106</v>
      </c>
      <c r="E2597" s="2" t="s">
        <v>75</v>
      </c>
      <c r="F2597" s="4">
        <v>2</v>
      </c>
      <c r="G2597" s="10" t="str">
        <f t="shared" si="183"/>
        <v xml:space="preserve">2024/01 </v>
      </c>
      <c r="H2597" s="10">
        <f t="shared" si="182"/>
        <v>4</v>
      </c>
    </row>
    <row r="2598" spans="1:8" ht="15.75">
      <c r="A2598" s="10">
        <v>2597</v>
      </c>
      <c r="B2598" s="3" t="s">
        <v>17</v>
      </c>
      <c r="C2598" s="2" t="s">
        <v>125</v>
      </c>
      <c r="D2598" s="2" t="s">
        <v>106</v>
      </c>
      <c r="E2598" s="2" t="s">
        <v>54</v>
      </c>
      <c r="F2598" s="4">
        <v>1</v>
      </c>
      <c r="G2598" s="10" t="str">
        <f t="shared" si="183"/>
        <v xml:space="preserve">2024/01 </v>
      </c>
      <c r="H2598" s="10">
        <f t="shared" si="182"/>
        <v>1</v>
      </c>
    </row>
    <row r="2599" spans="1:8" ht="15.75">
      <c r="A2599" s="10">
        <v>2598</v>
      </c>
      <c r="B2599" s="3" t="s">
        <v>17</v>
      </c>
      <c r="C2599" s="2" t="s">
        <v>137</v>
      </c>
      <c r="D2599" s="2" t="s">
        <v>128</v>
      </c>
      <c r="E2599" s="2" t="s">
        <v>136</v>
      </c>
      <c r="F2599" s="4">
        <v>20</v>
      </c>
      <c r="G2599" s="10" t="str">
        <f t="shared" si="183"/>
        <v xml:space="preserve">2024/01 </v>
      </c>
      <c r="H2599" s="10">
        <f t="shared" si="182"/>
        <v>30</v>
      </c>
    </row>
    <row r="2600" spans="1:8" ht="15.75">
      <c r="A2600" s="10">
        <v>2599</v>
      </c>
      <c r="B2600" s="3" t="s">
        <v>17</v>
      </c>
      <c r="C2600" s="2" t="s">
        <v>139</v>
      </c>
      <c r="D2600" s="2" t="s">
        <v>138</v>
      </c>
      <c r="E2600" s="2" t="s">
        <v>136</v>
      </c>
      <c r="F2600" s="4">
        <v>4</v>
      </c>
      <c r="G2600" s="10" t="str">
        <f t="shared" si="183"/>
        <v xml:space="preserve">2024/01 </v>
      </c>
      <c r="H2600" s="10">
        <f t="shared" si="182"/>
        <v>30</v>
      </c>
    </row>
    <row r="2601" spans="1:8" ht="15.75">
      <c r="A2601" s="10">
        <v>2600</v>
      </c>
      <c r="B2601" s="3" t="s">
        <v>17</v>
      </c>
      <c r="C2601" s="2" t="s">
        <v>166</v>
      </c>
      <c r="D2601" s="2" t="s">
        <v>96</v>
      </c>
      <c r="E2601" s="2" t="s">
        <v>167</v>
      </c>
      <c r="F2601" s="4">
        <v>30</v>
      </c>
      <c r="G2601" s="10" t="str">
        <f t="shared" si="183"/>
        <v xml:space="preserve">2024/01 </v>
      </c>
      <c r="H2601" s="10">
        <f t="shared" si="182"/>
        <v>100</v>
      </c>
    </row>
    <row r="2602" spans="1:8" ht="15.75">
      <c r="A2602" s="10">
        <v>2601</v>
      </c>
      <c r="B2602" s="3" t="s">
        <v>17</v>
      </c>
      <c r="C2602" s="2" t="s">
        <v>171</v>
      </c>
      <c r="D2602" s="2" t="s">
        <v>138</v>
      </c>
      <c r="E2602" s="2" t="s">
        <v>172</v>
      </c>
      <c r="F2602" s="4">
        <v>50</v>
      </c>
      <c r="G2602" s="10" t="str">
        <f t="shared" si="183"/>
        <v xml:space="preserve">2024/01 </v>
      </c>
      <c r="H2602" s="10">
        <f t="shared" si="182"/>
        <v>50</v>
      </c>
    </row>
    <row r="2603" spans="1:8" ht="15.75">
      <c r="A2603" s="10">
        <v>2602</v>
      </c>
      <c r="B2603" s="3" t="s">
        <v>17</v>
      </c>
      <c r="C2603" s="2" t="s">
        <v>180</v>
      </c>
      <c r="D2603" s="2" t="s">
        <v>138</v>
      </c>
      <c r="E2603" s="2" t="s">
        <v>179</v>
      </c>
      <c r="F2603" s="4">
        <v>50</v>
      </c>
      <c r="G2603" s="10" t="str">
        <f t="shared" si="183"/>
        <v xml:space="preserve">2024/01 </v>
      </c>
      <c r="H2603" s="10">
        <f t="shared" si="182"/>
        <v>100</v>
      </c>
    </row>
    <row r="2604" spans="1:8" ht="15.75">
      <c r="A2604" s="10">
        <v>2603</v>
      </c>
      <c r="B2604" s="3" t="s">
        <v>17</v>
      </c>
      <c r="C2604" s="2" t="s">
        <v>183</v>
      </c>
      <c r="D2604" s="2" t="s">
        <v>62</v>
      </c>
      <c r="E2604" s="2" t="s">
        <v>184</v>
      </c>
      <c r="F2604" s="4">
        <v>30</v>
      </c>
      <c r="G2604" s="10" t="str">
        <f t="shared" si="183"/>
        <v xml:space="preserve">2024/01 </v>
      </c>
      <c r="H2604" s="10">
        <f t="shared" si="182"/>
        <v>30</v>
      </c>
    </row>
    <row r="2605" spans="1:8" ht="15.75">
      <c r="A2605" s="10">
        <v>2604</v>
      </c>
      <c r="B2605" s="3" t="s">
        <v>17</v>
      </c>
      <c r="C2605" s="2" t="s">
        <v>216</v>
      </c>
      <c r="D2605" s="2" t="s">
        <v>189</v>
      </c>
      <c r="E2605" s="2" t="s">
        <v>104</v>
      </c>
      <c r="F2605" s="4">
        <v>50</v>
      </c>
      <c r="G2605" s="10" t="str">
        <f t="shared" si="183"/>
        <v xml:space="preserve">2024/01 </v>
      </c>
      <c r="H2605" s="10">
        <f t="shared" si="182"/>
        <v>50</v>
      </c>
    </row>
    <row r="2606" spans="1:8" ht="15.75">
      <c r="A2606" s="10">
        <v>2605</v>
      </c>
      <c r="B2606" s="3" t="s">
        <v>17</v>
      </c>
      <c r="C2606" s="2" t="s">
        <v>217</v>
      </c>
      <c r="D2606" s="2" t="s">
        <v>149</v>
      </c>
      <c r="E2606" s="2" t="s">
        <v>184</v>
      </c>
      <c r="F2606" s="4">
        <v>65</v>
      </c>
      <c r="G2606" s="10" t="str">
        <f t="shared" si="183"/>
        <v xml:space="preserve">2024/02 </v>
      </c>
      <c r="H2606" s="10">
        <f t="shared" si="182"/>
        <v>65</v>
      </c>
    </row>
    <row r="2607" spans="1:8" ht="15.75">
      <c r="A2607" s="10">
        <v>2606</v>
      </c>
      <c r="B2607" s="3" t="s">
        <v>17</v>
      </c>
      <c r="C2607" s="2" t="s">
        <v>218</v>
      </c>
      <c r="D2607" s="2" t="s">
        <v>189</v>
      </c>
      <c r="E2607" s="2" t="s">
        <v>83</v>
      </c>
      <c r="F2607" s="4">
        <v>50</v>
      </c>
      <c r="G2607" s="10" t="str">
        <f t="shared" si="183"/>
        <v xml:space="preserve">2024/01 </v>
      </c>
      <c r="H2607" s="10">
        <f t="shared" si="182"/>
        <v>50</v>
      </c>
    </row>
    <row r="2608" spans="1:8" ht="15.75">
      <c r="A2608" s="10">
        <v>2607</v>
      </c>
      <c r="B2608" s="3" t="s">
        <v>17</v>
      </c>
      <c r="C2608" s="2" t="s">
        <v>219</v>
      </c>
      <c r="D2608" s="2" t="s">
        <v>96</v>
      </c>
      <c r="E2608" s="2" t="s">
        <v>220</v>
      </c>
      <c r="F2608" s="4">
        <v>1</v>
      </c>
      <c r="G2608" s="10" t="str">
        <f t="shared" si="183"/>
        <v xml:space="preserve">2024/01 </v>
      </c>
      <c r="H2608" s="10">
        <f t="shared" si="182"/>
        <v>1</v>
      </c>
    </row>
    <row r="2609" spans="1:8" ht="15.75">
      <c r="A2609" s="10">
        <v>2608</v>
      </c>
      <c r="B2609" s="3" t="s">
        <v>17</v>
      </c>
      <c r="C2609" s="2" t="s">
        <v>225</v>
      </c>
      <c r="D2609" s="2" t="s">
        <v>223</v>
      </c>
      <c r="E2609" s="2" t="s">
        <v>75</v>
      </c>
      <c r="F2609" s="4">
        <v>13</v>
      </c>
      <c r="G2609" s="10" t="str">
        <f t="shared" si="183"/>
        <v xml:space="preserve">2024/01 </v>
      </c>
      <c r="H2609" s="10">
        <f t="shared" si="182"/>
        <v>13</v>
      </c>
    </row>
    <row r="2610" spans="1:8" ht="15.75">
      <c r="A2610" s="10">
        <v>2609</v>
      </c>
      <c r="B2610" s="3" t="s">
        <v>17</v>
      </c>
      <c r="C2610" s="2" t="s">
        <v>228</v>
      </c>
      <c r="D2610" s="2" t="s">
        <v>223</v>
      </c>
      <c r="E2610" s="2" t="s">
        <v>78</v>
      </c>
      <c r="F2610" s="4">
        <v>2</v>
      </c>
      <c r="G2610" s="10" t="str">
        <f t="shared" si="183"/>
        <v xml:space="preserve">2024/01 </v>
      </c>
      <c r="H2610" s="10">
        <f t="shared" si="182"/>
        <v>2</v>
      </c>
    </row>
    <row r="2611" spans="1:8" ht="15.75">
      <c r="A2611" s="10">
        <v>2610</v>
      </c>
      <c r="B2611" s="3" t="s">
        <v>17</v>
      </c>
      <c r="C2611" s="2" t="s">
        <v>231</v>
      </c>
      <c r="D2611" s="2" t="s">
        <v>223</v>
      </c>
      <c r="E2611" s="2" t="s">
        <v>83</v>
      </c>
      <c r="F2611" s="4">
        <v>10</v>
      </c>
      <c r="G2611" s="10" t="str">
        <f t="shared" si="183"/>
        <v xml:space="preserve">2024/01 </v>
      </c>
      <c r="H2611" s="10">
        <f t="shared" si="182"/>
        <v>50</v>
      </c>
    </row>
    <row r="2612" spans="1:8" ht="15.75">
      <c r="A2612" s="10">
        <v>2611</v>
      </c>
      <c r="B2612" s="3" t="s">
        <v>17</v>
      </c>
      <c r="C2612" s="2" t="s">
        <v>246</v>
      </c>
      <c r="D2612" s="2" t="s">
        <v>236</v>
      </c>
      <c r="E2612" s="2" t="s">
        <v>78</v>
      </c>
      <c r="F2612" s="4">
        <v>12</v>
      </c>
      <c r="G2612" s="10" t="str">
        <f t="shared" si="183"/>
        <v xml:space="preserve">2024/03 </v>
      </c>
      <c r="H2612" s="10">
        <f t="shared" si="182"/>
        <v>12</v>
      </c>
    </row>
    <row r="2613" spans="1:8" ht="15.75">
      <c r="A2613" s="10">
        <v>2612</v>
      </c>
      <c r="B2613" s="3" t="s">
        <v>17</v>
      </c>
      <c r="C2613" s="2" t="s">
        <v>248</v>
      </c>
      <c r="D2613" s="2" t="s">
        <v>247</v>
      </c>
      <c r="E2613" s="2"/>
      <c r="F2613" s="4">
        <v>3</v>
      </c>
      <c r="G2613" s="10" t="str">
        <f t="shared" si="183"/>
        <v xml:space="preserve">2024/01 </v>
      </c>
      <c r="H2613" s="10">
        <f t="shared" si="182"/>
        <v>3</v>
      </c>
    </row>
    <row r="2614" spans="1:8" ht="15.75">
      <c r="A2614" s="10">
        <v>2613</v>
      </c>
      <c r="B2614" s="3" t="s">
        <v>17</v>
      </c>
      <c r="C2614" s="2" t="s">
        <v>285</v>
      </c>
      <c r="D2614" s="2" t="s">
        <v>264</v>
      </c>
      <c r="E2614" s="2" t="s">
        <v>56</v>
      </c>
      <c r="F2614" s="4">
        <v>50</v>
      </c>
      <c r="G2614" s="10" t="str">
        <f t="shared" si="183"/>
        <v xml:space="preserve">2024/01 </v>
      </c>
      <c r="H2614" s="10">
        <f t="shared" si="182"/>
        <v>100</v>
      </c>
    </row>
    <row r="2615" spans="1:8" ht="15.75">
      <c r="A2615" s="10">
        <v>2614</v>
      </c>
      <c r="B2615" s="3" t="s">
        <v>17</v>
      </c>
      <c r="C2615" s="2" t="s">
        <v>293</v>
      </c>
      <c r="D2615" s="2" t="s">
        <v>264</v>
      </c>
      <c r="E2615" s="2" t="s">
        <v>99</v>
      </c>
      <c r="F2615" s="4">
        <v>150</v>
      </c>
      <c r="G2615" s="10" t="str">
        <f t="shared" si="183"/>
        <v xml:space="preserve">2024/01 </v>
      </c>
      <c r="H2615" s="10">
        <f t="shared" si="182"/>
        <v>1000</v>
      </c>
    </row>
    <row r="2616" spans="1:8" ht="15.75">
      <c r="A2616" s="10">
        <v>2615</v>
      </c>
      <c r="B2616" s="3" t="s">
        <v>17</v>
      </c>
      <c r="C2616" s="2" t="s">
        <v>306</v>
      </c>
      <c r="D2616" s="2" t="s">
        <v>299</v>
      </c>
      <c r="E2616" s="2" t="s">
        <v>102</v>
      </c>
      <c r="F2616" s="4">
        <v>4</v>
      </c>
      <c r="G2616" s="10" t="str">
        <f t="shared" si="183"/>
        <v xml:space="preserve">2024/01 </v>
      </c>
      <c r="H2616" s="10">
        <f t="shared" si="182"/>
        <v>200</v>
      </c>
    </row>
    <row r="2617" spans="1:8" ht="15.75">
      <c r="A2617" s="10">
        <v>2616</v>
      </c>
      <c r="B2617" s="3" t="s">
        <v>17</v>
      </c>
      <c r="C2617" s="2" t="s">
        <v>308</v>
      </c>
      <c r="D2617" s="2" t="s">
        <v>307</v>
      </c>
      <c r="E2617" s="2" t="s">
        <v>184</v>
      </c>
      <c r="F2617" s="4">
        <v>3</v>
      </c>
      <c r="G2617" s="10" t="str">
        <f t="shared" si="183"/>
        <v xml:space="preserve">2024/01 </v>
      </c>
      <c r="H2617" s="10">
        <f t="shared" si="182"/>
        <v>6</v>
      </c>
    </row>
    <row r="2618" spans="1:8" ht="15.75">
      <c r="A2618" s="10">
        <v>2617</v>
      </c>
      <c r="B2618" s="3" t="s">
        <v>17</v>
      </c>
      <c r="C2618" s="2" t="s">
        <v>321</v>
      </c>
      <c r="D2618" s="2" t="s">
        <v>318</v>
      </c>
      <c r="E2618" s="2" t="s">
        <v>68</v>
      </c>
      <c r="F2618" s="4">
        <v>1</v>
      </c>
      <c r="G2618" s="10" t="str">
        <f t="shared" si="183"/>
        <v xml:space="preserve">2024/01 </v>
      </c>
      <c r="H2618" s="10">
        <f t="shared" si="182"/>
        <v>1</v>
      </c>
    </row>
    <row r="2619" spans="1:8" ht="15.75">
      <c r="A2619" s="10">
        <v>2618</v>
      </c>
      <c r="B2619" s="3" t="s">
        <v>17</v>
      </c>
      <c r="C2619" s="2" t="s">
        <v>370</v>
      </c>
      <c r="D2619" s="2" t="s">
        <v>369</v>
      </c>
      <c r="E2619" s="2" t="s">
        <v>371</v>
      </c>
      <c r="F2619" s="4">
        <v>1</v>
      </c>
      <c r="G2619" s="10" t="str">
        <f t="shared" si="183"/>
        <v xml:space="preserve">2024/01 </v>
      </c>
      <c r="H2619" s="10">
        <f t="shared" si="182"/>
        <v>1</v>
      </c>
    </row>
    <row r="2620" spans="1:8" ht="15.75">
      <c r="A2620" s="10">
        <v>2619</v>
      </c>
      <c r="B2620" s="3" t="s">
        <v>17</v>
      </c>
      <c r="C2620" s="2" t="s">
        <v>373</v>
      </c>
      <c r="D2620" s="2" t="s">
        <v>372</v>
      </c>
      <c r="E2620" s="2" t="s">
        <v>374</v>
      </c>
      <c r="F2620" s="4">
        <v>1</v>
      </c>
      <c r="G2620" s="10" t="str">
        <f t="shared" si="183"/>
        <v xml:space="preserve">2024/01 </v>
      </c>
      <c r="H2620" s="10">
        <f t="shared" si="182"/>
        <v>1</v>
      </c>
    </row>
    <row r="2621" spans="1:8" ht="15.75">
      <c r="A2621" s="10">
        <v>2620</v>
      </c>
      <c r="B2621" s="3" t="s">
        <v>17</v>
      </c>
      <c r="C2621" s="2" t="s">
        <v>376</v>
      </c>
      <c r="D2621" s="2" t="s">
        <v>375</v>
      </c>
      <c r="E2621" s="2" t="s">
        <v>377</v>
      </c>
      <c r="F2621" s="4">
        <v>1</v>
      </c>
      <c r="G2621" s="10" t="str">
        <f t="shared" si="183"/>
        <v xml:space="preserve">2024/01 </v>
      </c>
      <c r="H2621" s="10">
        <f t="shared" si="182"/>
        <v>1</v>
      </c>
    </row>
    <row r="2622" spans="1:8" ht="15.75">
      <c r="A2622" s="10">
        <v>2621</v>
      </c>
      <c r="B2622" s="3" t="s">
        <v>17</v>
      </c>
      <c r="C2622" s="2" t="s">
        <v>434</v>
      </c>
      <c r="D2622" s="2" t="s">
        <v>312</v>
      </c>
      <c r="E2622" s="2" t="s">
        <v>90</v>
      </c>
      <c r="F2622" s="4">
        <v>2</v>
      </c>
      <c r="G2622" s="10" t="str">
        <f t="shared" si="183"/>
        <v xml:space="preserve">2024/01 </v>
      </c>
      <c r="H2622" s="10">
        <f t="shared" si="182"/>
        <v>2</v>
      </c>
    </row>
    <row r="2623" spans="1:8" ht="15.75">
      <c r="A2623" s="10">
        <v>2622</v>
      </c>
      <c r="B2623" s="3" t="s">
        <v>17</v>
      </c>
      <c r="C2623" s="2" t="s">
        <v>456</v>
      </c>
      <c r="D2623" s="2" t="s">
        <v>455</v>
      </c>
      <c r="E2623" s="2"/>
      <c r="F2623" s="4">
        <v>16</v>
      </c>
      <c r="G2623" s="10" t="str">
        <f t="shared" si="183"/>
        <v xml:space="preserve">2024/01 </v>
      </c>
      <c r="H2623" s="10">
        <f t="shared" si="182"/>
        <v>50</v>
      </c>
    </row>
    <row r="2624" spans="1:8" ht="15.75">
      <c r="A2624" s="10">
        <v>2623</v>
      </c>
      <c r="B2624" s="3" t="s">
        <v>17</v>
      </c>
      <c r="C2624" s="2" t="s">
        <v>458</v>
      </c>
      <c r="D2624" s="2" t="s">
        <v>457</v>
      </c>
      <c r="E2624" s="2"/>
      <c r="F2624" s="4">
        <v>6</v>
      </c>
      <c r="G2624" s="10" t="str">
        <f t="shared" si="183"/>
        <v xml:space="preserve">2024/02 </v>
      </c>
      <c r="H2624" s="10">
        <f t="shared" si="182"/>
        <v>28</v>
      </c>
    </row>
    <row r="2625" spans="1:8" ht="15.75">
      <c r="A2625" s="10">
        <v>2624</v>
      </c>
      <c r="B2625" s="3" t="s">
        <v>17</v>
      </c>
      <c r="C2625" s="2" t="s">
        <v>464</v>
      </c>
      <c r="D2625" s="2" t="s">
        <v>463</v>
      </c>
      <c r="E2625" s="2"/>
      <c r="F2625" s="4">
        <v>6</v>
      </c>
      <c r="G2625" s="10" t="str">
        <f t="shared" si="183"/>
        <v xml:space="preserve">2024/01 </v>
      </c>
      <c r="H2625" s="10">
        <f t="shared" si="182"/>
        <v>60</v>
      </c>
    </row>
    <row r="2626" spans="1:8" ht="15.75">
      <c r="A2626" s="10">
        <v>2625</v>
      </c>
      <c r="B2626" s="3" t="s">
        <v>17</v>
      </c>
      <c r="C2626" s="2" t="s">
        <v>468</v>
      </c>
      <c r="D2626" s="2" t="s">
        <v>467</v>
      </c>
      <c r="E2626" s="2"/>
      <c r="F2626" s="4">
        <v>16</v>
      </c>
      <c r="G2626" s="10" t="str">
        <f t="shared" si="183"/>
        <v xml:space="preserve">2024/05 </v>
      </c>
      <c r="H2626" s="10">
        <f t="shared" ref="H2626:H2689" si="184">_xlfn.MAXIFS(F:F,C:C,C2626,G:G,G2626)</f>
        <v>146</v>
      </c>
    </row>
    <row r="2627" spans="1:8" ht="15.75">
      <c r="A2627" s="10">
        <v>2626</v>
      </c>
      <c r="B2627" s="3" t="s">
        <v>17</v>
      </c>
      <c r="C2627" s="2" t="s">
        <v>476</v>
      </c>
      <c r="D2627" s="2" t="s">
        <v>475</v>
      </c>
      <c r="E2627" s="2" t="s">
        <v>477</v>
      </c>
      <c r="F2627" s="4">
        <v>936</v>
      </c>
      <c r="G2627" s="10" t="str">
        <f t="shared" ref="G2627:G2690" si="185">INDEX($B$2:$B$9999,MATCH(_xlfn.MAXIFS($F$2:$F$9999,$C$2:$C$9999,C2627),$F$1:$F$9999,0))</f>
        <v xml:space="preserve">2024/10 </v>
      </c>
      <c r="H2627" s="10">
        <f t="shared" si="184"/>
        <v>936</v>
      </c>
    </row>
    <row r="2628" spans="1:8" ht="15.75">
      <c r="A2628" s="10">
        <v>2627</v>
      </c>
      <c r="B2628" s="3" t="s">
        <v>17</v>
      </c>
      <c r="C2628" s="2" t="s">
        <v>515</v>
      </c>
      <c r="D2628" s="2" t="s">
        <v>514</v>
      </c>
      <c r="E2628" s="2" t="s">
        <v>516</v>
      </c>
      <c r="F2628" s="4">
        <v>201</v>
      </c>
      <c r="G2628" s="10" t="str">
        <f t="shared" si="185"/>
        <v xml:space="preserve">2025/12 </v>
      </c>
      <c r="H2628" s="10">
        <f t="shared" si="184"/>
        <v>900</v>
      </c>
    </row>
    <row r="2629" spans="1:8" ht="15.75">
      <c r="A2629" s="10">
        <v>2628</v>
      </c>
      <c r="B2629" s="3" t="s">
        <v>17</v>
      </c>
      <c r="C2629" s="2" t="s">
        <v>525</v>
      </c>
      <c r="D2629" s="2" t="s">
        <v>524</v>
      </c>
      <c r="E2629" s="2" t="s">
        <v>526</v>
      </c>
      <c r="F2629" s="4">
        <v>137</v>
      </c>
      <c r="G2629" s="10" t="str">
        <f t="shared" si="185"/>
        <v xml:space="preserve">2024/10 </v>
      </c>
      <c r="H2629" s="10">
        <f t="shared" si="184"/>
        <v>657</v>
      </c>
    </row>
    <row r="2630" spans="1:8" ht="15.75">
      <c r="A2630" s="10">
        <v>2629</v>
      </c>
      <c r="B2630" s="3" t="s">
        <v>17</v>
      </c>
      <c r="C2630" s="2" t="s">
        <v>531</v>
      </c>
      <c r="D2630" s="2" t="s">
        <v>530</v>
      </c>
      <c r="E2630" s="2" t="s">
        <v>532</v>
      </c>
      <c r="F2630" s="4">
        <v>20</v>
      </c>
      <c r="G2630" s="10" t="str">
        <f t="shared" si="185"/>
        <v xml:space="preserve">2025/10 </v>
      </c>
      <c r="H2630" s="10">
        <f t="shared" si="184"/>
        <v>344</v>
      </c>
    </row>
    <row r="2631" spans="1:8" ht="15.75">
      <c r="A2631" s="10">
        <v>2630</v>
      </c>
      <c r="B2631" s="3" t="s">
        <v>17</v>
      </c>
      <c r="C2631" s="2" t="s">
        <v>534</v>
      </c>
      <c r="D2631" s="2" t="s">
        <v>533</v>
      </c>
      <c r="E2631" s="2" t="s">
        <v>535</v>
      </c>
      <c r="F2631" s="4">
        <v>5</v>
      </c>
      <c r="G2631" s="10" t="str">
        <f t="shared" si="185"/>
        <v xml:space="preserve">2024/01 </v>
      </c>
      <c r="H2631" s="10">
        <f t="shared" si="184"/>
        <v>50</v>
      </c>
    </row>
    <row r="2632" spans="1:8" ht="15.75">
      <c r="A2632" s="10">
        <v>2631</v>
      </c>
      <c r="B2632" s="3" t="s">
        <v>17</v>
      </c>
      <c r="C2632" s="2" t="s">
        <v>536</v>
      </c>
      <c r="D2632" s="2" t="s">
        <v>355</v>
      </c>
      <c r="E2632" s="2" t="s">
        <v>537</v>
      </c>
      <c r="F2632" s="4">
        <v>449</v>
      </c>
      <c r="G2632" s="10" t="str">
        <f t="shared" si="185"/>
        <v xml:space="preserve">2024/09 </v>
      </c>
      <c r="H2632" s="10">
        <f t="shared" si="184"/>
        <v>480</v>
      </c>
    </row>
    <row r="2633" spans="1:8" ht="15.75">
      <c r="A2633" s="10">
        <v>2632</v>
      </c>
      <c r="B2633" s="3" t="s">
        <v>17</v>
      </c>
      <c r="C2633" s="2" t="s">
        <v>546</v>
      </c>
      <c r="D2633" s="2" t="s">
        <v>545</v>
      </c>
      <c r="E2633" s="2" t="s">
        <v>547</v>
      </c>
      <c r="F2633" s="4">
        <v>38</v>
      </c>
      <c r="G2633" s="10" t="str">
        <f t="shared" si="185"/>
        <v xml:space="preserve">2024/03 </v>
      </c>
      <c r="H2633" s="10">
        <f t="shared" si="184"/>
        <v>305</v>
      </c>
    </row>
    <row r="2634" spans="1:8" ht="15.75">
      <c r="A2634" s="10">
        <v>2633</v>
      </c>
      <c r="B2634" s="3" t="s">
        <v>17</v>
      </c>
      <c r="C2634" s="2" t="s">
        <v>549</v>
      </c>
      <c r="D2634" s="2" t="s">
        <v>548</v>
      </c>
      <c r="E2634" s="2" t="s">
        <v>550</v>
      </c>
      <c r="F2634" s="4">
        <v>60</v>
      </c>
      <c r="G2634" s="10" t="str">
        <f t="shared" si="185"/>
        <v xml:space="preserve">2024/04 </v>
      </c>
      <c r="H2634" s="10">
        <f t="shared" si="184"/>
        <v>415</v>
      </c>
    </row>
    <row r="2635" spans="1:8" ht="15.75">
      <c r="A2635" s="10">
        <v>2634</v>
      </c>
      <c r="B2635" s="3" t="s">
        <v>17</v>
      </c>
      <c r="C2635" s="2" t="s">
        <v>552</v>
      </c>
      <c r="D2635" s="2" t="s">
        <v>551</v>
      </c>
      <c r="E2635" s="2" t="s">
        <v>553</v>
      </c>
      <c r="F2635" s="4">
        <v>75</v>
      </c>
      <c r="G2635" s="10" t="str">
        <f t="shared" si="185"/>
        <v xml:space="preserve">2024/09 </v>
      </c>
      <c r="H2635" s="10">
        <f t="shared" si="184"/>
        <v>265</v>
      </c>
    </row>
    <row r="2636" spans="1:8" ht="15.75">
      <c r="A2636" s="10">
        <v>2635</v>
      </c>
      <c r="B2636" s="3" t="s">
        <v>17</v>
      </c>
      <c r="C2636" s="2" t="s">
        <v>558</v>
      </c>
      <c r="D2636" s="2" t="s">
        <v>557</v>
      </c>
      <c r="E2636" s="2" t="s">
        <v>559</v>
      </c>
      <c r="F2636" s="4">
        <v>10</v>
      </c>
      <c r="G2636" s="10" t="str">
        <f t="shared" si="185"/>
        <v xml:space="preserve">2024/01 </v>
      </c>
      <c r="H2636" s="10">
        <f t="shared" si="184"/>
        <v>50</v>
      </c>
    </row>
    <row r="2637" spans="1:8" ht="15.75">
      <c r="A2637" s="10">
        <v>2636</v>
      </c>
      <c r="B2637" s="3" t="s">
        <v>17</v>
      </c>
      <c r="C2637" s="2" t="s">
        <v>561</v>
      </c>
      <c r="D2637" s="2" t="s">
        <v>560</v>
      </c>
      <c r="E2637" s="2" t="s">
        <v>562</v>
      </c>
      <c r="F2637" s="4">
        <v>170</v>
      </c>
      <c r="G2637" s="10" t="str">
        <f t="shared" si="185"/>
        <v xml:space="preserve">2024/07 </v>
      </c>
      <c r="H2637" s="10">
        <f t="shared" si="184"/>
        <v>488</v>
      </c>
    </row>
    <row r="2638" spans="1:8" ht="15.75">
      <c r="A2638" s="10">
        <v>2637</v>
      </c>
      <c r="B2638" s="3" t="s">
        <v>17</v>
      </c>
      <c r="C2638" s="2" t="s">
        <v>564</v>
      </c>
      <c r="D2638" s="2" t="s">
        <v>563</v>
      </c>
      <c r="E2638" s="2" t="s">
        <v>565</v>
      </c>
      <c r="F2638" s="4">
        <v>20</v>
      </c>
      <c r="G2638" s="10" t="str">
        <f t="shared" si="185"/>
        <v xml:space="preserve">2024/01 </v>
      </c>
      <c r="H2638" s="10">
        <f t="shared" si="184"/>
        <v>150</v>
      </c>
    </row>
    <row r="2639" spans="1:8" ht="15.75">
      <c r="A2639" s="10">
        <v>2638</v>
      </c>
      <c r="B2639" s="3" t="s">
        <v>17</v>
      </c>
      <c r="C2639" s="2" t="s">
        <v>567</v>
      </c>
      <c r="D2639" s="2" t="s">
        <v>566</v>
      </c>
      <c r="E2639" s="2" t="s">
        <v>568</v>
      </c>
      <c r="F2639" s="4">
        <v>25</v>
      </c>
      <c r="G2639" s="10" t="str">
        <f t="shared" si="185"/>
        <v xml:space="preserve">2024/02 </v>
      </c>
      <c r="H2639" s="10">
        <f t="shared" si="184"/>
        <v>112</v>
      </c>
    </row>
    <row r="2640" spans="1:8" ht="15.75">
      <c r="A2640" s="10">
        <v>2639</v>
      </c>
      <c r="B2640" s="3" t="s">
        <v>17</v>
      </c>
      <c r="C2640" s="2" t="s">
        <v>573</v>
      </c>
      <c r="D2640" s="2" t="s">
        <v>572</v>
      </c>
      <c r="E2640" s="2" t="s">
        <v>574</v>
      </c>
      <c r="F2640" s="4">
        <v>15</v>
      </c>
      <c r="G2640" s="10" t="str">
        <f t="shared" si="185"/>
        <v xml:space="preserve">2024/01 </v>
      </c>
      <c r="H2640" s="10">
        <f t="shared" si="184"/>
        <v>60</v>
      </c>
    </row>
    <row r="2641" spans="1:8" ht="15.75">
      <c r="A2641" s="10">
        <v>2640</v>
      </c>
      <c r="B2641" s="3" t="s">
        <v>17</v>
      </c>
      <c r="C2641" s="2" t="s">
        <v>576</v>
      </c>
      <c r="D2641" s="2" t="s">
        <v>575</v>
      </c>
      <c r="E2641" s="2" t="s">
        <v>577</v>
      </c>
      <c r="F2641" s="4">
        <v>220</v>
      </c>
      <c r="G2641" s="10" t="str">
        <f t="shared" si="185"/>
        <v xml:space="preserve">2024/04 </v>
      </c>
      <c r="H2641" s="10">
        <f t="shared" si="184"/>
        <v>380</v>
      </c>
    </row>
    <row r="2642" spans="1:8" ht="15.75">
      <c r="A2642" s="10">
        <v>2641</v>
      </c>
      <c r="B2642" s="3" t="s">
        <v>17</v>
      </c>
      <c r="C2642" s="2" t="s">
        <v>582</v>
      </c>
      <c r="D2642" s="2" t="s">
        <v>581</v>
      </c>
      <c r="E2642" s="2"/>
      <c r="F2642" s="4">
        <v>50</v>
      </c>
      <c r="G2642" s="10" t="str">
        <f t="shared" si="185"/>
        <v xml:space="preserve">2024/06 </v>
      </c>
      <c r="H2642" s="10">
        <f t="shared" si="184"/>
        <v>141</v>
      </c>
    </row>
    <row r="2643" spans="1:8" ht="15.75">
      <c r="A2643" s="10">
        <v>2642</v>
      </c>
      <c r="B2643" s="3" t="s">
        <v>17</v>
      </c>
      <c r="C2643" s="2" t="s">
        <v>602</v>
      </c>
      <c r="D2643" s="2" t="s">
        <v>601</v>
      </c>
      <c r="E2643" s="2" t="s">
        <v>603</v>
      </c>
      <c r="F2643" s="4">
        <v>184</v>
      </c>
      <c r="G2643" s="10" t="str">
        <f t="shared" si="185"/>
        <v xml:space="preserve">2024/06 </v>
      </c>
      <c r="H2643" s="10">
        <f t="shared" si="184"/>
        <v>184</v>
      </c>
    </row>
    <row r="2644" spans="1:8" ht="15.75">
      <c r="A2644" s="10">
        <v>2643</v>
      </c>
      <c r="B2644" s="3" t="s">
        <v>17</v>
      </c>
      <c r="C2644" s="2" t="s">
        <v>608</v>
      </c>
      <c r="D2644" s="2" t="s">
        <v>607</v>
      </c>
      <c r="E2644" s="2"/>
      <c r="F2644" s="4">
        <v>30</v>
      </c>
      <c r="G2644" s="10" t="str">
        <f t="shared" si="185"/>
        <v xml:space="preserve">2024/03 </v>
      </c>
      <c r="H2644" s="10">
        <f t="shared" si="184"/>
        <v>66</v>
      </c>
    </row>
    <row r="2645" spans="1:8" ht="15.75">
      <c r="A2645" s="10">
        <v>2644</v>
      </c>
      <c r="B2645" s="3" t="s">
        <v>17</v>
      </c>
      <c r="C2645" s="2" t="s">
        <v>612</v>
      </c>
      <c r="D2645" s="2" t="s">
        <v>363</v>
      </c>
      <c r="E2645" s="2" t="s">
        <v>613</v>
      </c>
      <c r="F2645" s="4">
        <v>448</v>
      </c>
      <c r="G2645" s="10" t="str">
        <f t="shared" si="185"/>
        <v xml:space="preserve">2024/11 </v>
      </c>
      <c r="H2645" s="10">
        <f t="shared" si="184"/>
        <v>4102</v>
      </c>
    </row>
    <row r="2646" spans="1:8" ht="15.75">
      <c r="A2646" s="10">
        <v>2645</v>
      </c>
      <c r="B2646" s="3" t="s">
        <v>17</v>
      </c>
      <c r="C2646" s="2" t="s">
        <v>615</v>
      </c>
      <c r="D2646" s="2" t="s">
        <v>614</v>
      </c>
      <c r="E2646" s="2" t="s">
        <v>616</v>
      </c>
      <c r="F2646" s="4">
        <v>60</v>
      </c>
      <c r="G2646" s="10" t="str">
        <f t="shared" si="185"/>
        <v xml:space="preserve">2025/08 </v>
      </c>
      <c r="H2646" s="10">
        <f t="shared" si="184"/>
        <v>392</v>
      </c>
    </row>
    <row r="2647" spans="1:8" ht="15.75">
      <c r="A2647" s="10">
        <v>2646</v>
      </c>
      <c r="B2647" s="3" t="s">
        <v>17</v>
      </c>
      <c r="C2647" s="2" t="s">
        <v>618</v>
      </c>
      <c r="D2647" s="2" t="s">
        <v>617</v>
      </c>
      <c r="E2647" s="2"/>
      <c r="F2647" s="4">
        <v>4</v>
      </c>
      <c r="G2647" s="10" t="str">
        <f t="shared" si="185"/>
        <v xml:space="preserve">2024/01 </v>
      </c>
      <c r="H2647" s="10">
        <f t="shared" si="184"/>
        <v>25</v>
      </c>
    </row>
    <row r="2648" spans="1:8" ht="15.75">
      <c r="A2648" s="10">
        <v>2647</v>
      </c>
      <c r="B2648" s="3" t="s">
        <v>17</v>
      </c>
      <c r="C2648" s="2" t="s">
        <v>619</v>
      </c>
      <c r="D2648" s="2" t="s">
        <v>366</v>
      </c>
      <c r="E2648" s="2" t="s">
        <v>620</v>
      </c>
      <c r="F2648" s="4">
        <v>14</v>
      </c>
      <c r="G2648" s="10" t="str">
        <f t="shared" si="185"/>
        <v xml:space="preserve">2024/12 </v>
      </c>
      <c r="H2648" s="10">
        <f t="shared" si="184"/>
        <v>4004</v>
      </c>
    </row>
    <row r="2649" spans="1:8" ht="15.75">
      <c r="A2649" s="10">
        <v>2648</v>
      </c>
      <c r="B2649" s="3" t="s">
        <v>17</v>
      </c>
      <c r="C2649" s="2" t="s">
        <v>622</v>
      </c>
      <c r="D2649" s="2" t="s">
        <v>621</v>
      </c>
      <c r="E2649" s="2" t="s">
        <v>623</v>
      </c>
      <c r="F2649" s="4">
        <v>120</v>
      </c>
      <c r="G2649" s="10" t="str">
        <f t="shared" si="185"/>
        <v xml:space="preserve">2024/12 </v>
      </c>
      <c r="H2649" s="10">
        <f t="shared" si="184"/>
        <v>489</v>
      </c>
    </row>
    <row r="2650" spans="1:8" ht="15.75">
      <c r="A2650" s="10">
        <v>2649</v>
      </c>
      <c r="B2650" s="3" t="s">
        <v>17</v>
      </c>
      <c r="C2650" s="2" t="s">
        <v>629</v>
      </c>
      <c r="D2650" s="2" t="s">
        <v>628</v>
      </c>
      <c r="E2650" s="2"/>
      <c r="F2650" s="4">
        <v>100</v>
      </c>
      <c r="G2650" s="10" t="str">
        <f t="shared" si="185"/>
        <v xml:space="preserve">2024/01 </v>
      </c>
      <c r="H2650" s="10">
        <f t="shared" si="184"/>
        <v>100</v>
      </c>
    </row>
    <row r="2651" spans="1:8" ht="15.75">
      <c r="A2651" s="10">
        <v>2650</v>
      </c>
      <c r="B2651" s="3" t="s">
        <v>17</v>
      </c>
      <c r="C2651" s="2" t="s">
        <v>631</v>
      </c>
      <c r="D2651" s="2" t="s">
        <v>630</v>
      </c>
      <c r="E2651" s="2" t="s">
        <v>632</v>
      </c>
      <c r="F2651" s="4">
        <v>39</v>
      </c>
      <c r="G2651" s="10" t="str">
        <f t="shared" si="185"/>
        <v xml:space="preserve">2025/12 </v>
      </c>
      <c r="H2651" s="10">
        <f t="shared" si="184"/>
        <v>894</v>
      </c>
    </row>
    <row r="2652" spans="1:8" ht="15.75">
      <c r="A2652" s="10">
        <v>2651</v>
      </c>
      <c r="B2652" s="3" t="s">
        <v>17</v>
      </c>
      <c r="C2652" s="2" t="s">
        <v>638</v>
      </c>
      <c r="D2652" s="2" t="s">
        <v>352</v>
      </c>
      <c r="E2652" s="2" t="s">
        <v>639</v>
      </c>
      <c r="F2652" s="4">
        <v>266</v>
      </c>
      <c r="G2652" s="10" t="str">
        <f t="shared" si="185"/>
        <v xml:space="preserve">2025/12 </v>
      </c>
      <c r="H2652" s="10">
        <f t="shared" si="184"/>
        <v>1081</v>
      </c>
    </row>
    <row r="2653" spans="1:8" ht="15.75">
      <c r="A2653" s="10">
        <v>2652</v>
      </c>
      <c r="B2653" s="3" t="s">
        <v>17</v>
      </c>
      <c r="C2653" s="2" t="s">
        <v>641</v>
      </c>
      <c r="D2653" s="2" t="s">
        <v>640</v>
      </c>
      <c r="E2653" s="2" t="s">
        <v>642</v>
      </c>
      <c r="F2653" s="4">
        <v>164</v>
      </c>
      <c r="G2653" s="10" t="str">
        <f t="shared" si="185"/>
        <v xml:space="preserve">2024/03 </v>
      </c>
      <c r="H2653" s="10">
        <f t="shared" si="184"/>
        <v>550</v>
      </c>
    </row>
    <row r="2654" spans="1:8" ht="15.75">
      <c r="A2654" s="10">
        <v>2653</v>
      </c>
      <c r="B2654" s="3" t="s">
        <v>17</v>
      </c>
      <c r="C2654" s="2" t="s">
        <v>645</v>
      </c>
      <c r="D2654" s="2" t="s">
        <v>358</v>
      </c>
      <c r="E2654" s="2" t="s">
        <v>646</v>
      </c>
      <c r="F2654" s="4">
        <v>343</v>
      </c>
      <c r="G2654" s="10" t="str">
        <f t="shared" si="185"/>
        <v xml:space="preserve">2025/11 </v>
      </c>
      <c r="H2654" s="10">
        <f t="shared" si="184"/>
        <v>470</v>
      </c>
    </row>
    <row r="2655" spans="1:8" ht="15.75">
      <c r="A2655" s="10">
        <v>2654</v>
      </c>
      <c r="B2655" s="3" t="s">
        <v>17</v>
      </c>
      <c r="C2655" s="2" t="s">
        <v>648</v>
      </c>
      <c r="D2655" s="2" t="s">
        <v>647</v>
      </c>
      <c r="E2655" s="2" t="s">
        <v>649</v>
      </c>
      <c r="F2655" s="4">
        <v>48</v>
      </c>
      <c r="G2655" s="10" t="str">
        <f t="shared" si="185"/>
        <v xml:space="preserve">2024/11 </v>
      </c>
      <c r="H2655" s="10">
        <f t="shared" si="184"/>
        <v>2000</v>
      </c>
    </row>
    <row r="2656" spans="1:8" ht="15.75">
      <c r="A2656" s="10">
        <v>2655</v>
      </c>
      <c r="B2656" s="3" t="s">
        <v>17</v>
      </c>
      <c r="C2656" s="2" t="s">
        <v>653</v>
      </c>
      <c r="D2656" s="2" t="s">
        <v>652</v>
      </c>
      <c r="E2656" s="2"/>
      <c r="F2656" s="4">
        <v>70</v>
      </c>
      <c r="G2656" s="10" t="str">
        <f t="shared" si="185"/>
        <v xml:space="preserve">2024/01 </v>
      </c>
      <c r="H2656" s="10">
        <f t="shared" si="184"/>
        <v>70</v>
      </c>
    </row>
    <row r="2657" spans="1:8" ht="15.75">
      <c r="A2657" s="10">
        <v>2656</v>
      </c>
      <c r="B2657" s="3" t="s">
        <v>17</v>
      </c>
      <c r="C2657" s="2" t="s">
        <v>655</v>
      </c>
      <c r="D2657" s="2" t="s">
        <v>654</v>
      </c>
      <c r="E2657" s="2" t="s">
        <v>656</v>
      </c>
      <c r="F2657" s="4">
        <v>355</v>
      </c>
      <c r="G2657" s="10" t="str">
        <f t="shared" si="185"/>
        <v xml:space="preserve">2024/11 </v>
      </c>
      <c r="H2657" s="10">
        <f t="shared" si="184"/>
        <v>4241</v>
      </c>
    </row>
    <row r="2658" spans="1:8" ht="15.75">
      <c r="A2658" s="10">
        <v>2657</v>
      </c>
      <c r="B2658" s="3" t="s">
        <v>17</v>
      </c>
      <c r="C2658" s="2" t="s">
        <v>660</v>
      </c>
      <c r="D2658" s="2" t="s">
        <v>448</v>
      </c>
      <c r="E2658" s="2" t="s">
        <v>661</v>
      </c>
      <c r="F2658" s="4">
        <v>300</v>
      </c>
      <c r="G2658" s="10" t="str">
        <f t="shared" si="185"/>
        <v xml:space="preserve">2024/01 </v>
      </c>
      <c r="H2658" s="10">
        <f t="shared" si="184"/>
        <v>300</v>
      </c>
    </row>
    <row r="2659" spans="1:8" ht="15.75">
      <c r="A2659" s="10">
        <v>2658</v>
      </c>
      <c r="B2659" s="3" t="s">
        <v>17</v>
      </c>
      <c r="C2659" s="2" t="s">
        <v>666</v>
      </c>
      <c r="D2659" s="2" t="s">
        <v>665</v>
      </c>
      <c r="E2659" s="2" t="s">
        <v>667</v>
      </c>
      <c r="F2659" s="4">
        <v>222</v>
      </c>
      <c r="G2659" s="10" t="str">
        <f t="shared" si="185"/>
        <v xml:space="preserve">2024/03 </v>
      </c>
      <c r="H2659" s="10">
        <f t="shared" si="184"/>
        <v>240</v>
      </c>
    </row>
    <row r="2660" spans="1:8" ht="15.75">
      <c r="A2660" s="10">
        <v>2659</v>
      </c>
      <c r="B2660" s="3" t="s">
        <v>17</v>
      </c>
      <c r="C2660" s="2" t="s">
        <v>669</v>
      </c>
      <c r="D2660" s="2" t="s">
        <v>668</v>
      </c>
      <c r="E2660" s="2" t="s">
        <v>670</v>
      </c>
      <c r="F2660" s="4">
        <v>56</v>
      </c>
      <c r="G2660" s="10" t="str">
        <f t="shared" si="185"/>
        <v xml:space="preserve">2024/03 </v>
      </c>
      <c r="H2660" s="10">
        <f t="shared" si="184"/>
        <v>56</v>
      </c>
    </row>
    <row r="2661" spans="1:8" ht="15.75">
      <c r="A2661" s="10">
        <v>2660</v>
      </c>
      <c r="B2661" s="3" t="s">
        <v>17</v>
      </c>
      <c r="C2661" s="2" t="s">
        <v>674</v>
      </c>
      <c r="D2661" s="2" t="s">
        <v>673</v>
      </c>
      <c r="E2661" s="2" t="s">
        <v>675</v>
      </c>
      <c r="F2661" s="4">
        <v>2</v>
      </c>
      <c r="G2661" s="10" t="str">
        <f t="shared" si="185"/>
        <v xml:space="preserve">2024/06 </v>
      </c>
      <c r="H2661" s="10">
        <f t="shared" si="184"/>
        <v>173</v>
      </c>
    </row>
    <row r="2662" spans="1:8" ht="15.75">
      <c r="A2662" s="10">
        <v>2661</v>
      </c>
      <c r="B2662" s="3" t="s">
        <v>17</v>
      </c>
      <c r="C2662" s="2" t="s">
        <v>677</v>
      </c>
      <c r="D2662" s="2" t="s">
        <v>676</v>
      </c>
      <c r="E2662" s="2" t="s">
        <v>678</v>
      </c>
      <c r="F2662" s="4">
        <v>674</v>
      </c>
      <c r="G2662" s="10" t="str">
        <f t="shared" si="185"/>
        <v xml:space="preserve">2024/10 </v>
      </c>
      <c r="H2662" s="10">
        <f t="shared" si="184"/>
        <v>674</v>
      </c>
    </row>
    <row r="2663" spans="1:8" ht="15.75">
      <c r="A2663" s="10">
        <v>2662</v>
      </c>
      <c r="B2663" s="3" t="s">
        <v>17</v>
      </c>
      <c r="C2663" s="2" t="s">
        <v>680</v>
      </c>
      <c r="D2663" s="2" t="s">
        <v>679</v>
      </c>
      <c r="E2663" s="2" t="s">
        <v>681</v>
      </c>
      <c r="F2663" s="4">
        <v>100</v>
      </c>
      <c r="G2663" s="10" t="str">
        <f t="shared" si="185"/>
        <v xml:space="preserve">2024/01 </v>
      </c>
      <c r="H2663" s="10">
        <f t="shared" si="184"/>
        <v>100</v>
      </c>
    </row>
    <row r="2664" spans="1:8" ht="15.75">
      <c r="A2664" s="10">
        <v>2663</v>
      </c>
      <c r="B2664" s="3" t="s">
        <v>17</v>
      </c>
      <c r="C2664" s="2" t="s">
        <v>689</v>
      </c>
      <c r="D2664" s="2" t="s">
        <v>688</v>
      </c>
      <c r="E2664" s="2" t="s">
        <v>690</v>
      </c>
      <c r="F2664" s="4">
        <v>200</v>
      </c>
      <c r="G2664" s="10" t="str">
        <f t="shared" si="185"/>
        <v xml:space="preserve">2024/01 </v>
      </c>
      <c r="H2664" s="10">
        <f t="shared" si="184"/>
        <v>300</v>
      </c>
    </row>
    <row r="2665" spans="1:8" ht="15.75">
      <c r="A2665" s="10">
        <v>2664</v>
      </c>
      <c r="B2665" s="3" t="s">
        <v>17</v>
      </c>
      <c r="C2665" s="2" t="s">
        <v>692</v>
      </c>
      <c r="D2665" s="2" t="s">
        <v>691</v>
      </c>
      <c r="E2665" s="2" t="s">
        <v>693</v>
      </c>
      <c r="F2665" s="4">
        <v>80</v>
      </c>
      <c r="G2665" s="10" t="str">
        <f t="shared" si="185"/>
        <v xml:space="preserve">2024/01 </v>
      </c>
      <c r="H2665" s="10">
        <f t="shared" si="184"/>
        <v>100</v>
      </c>
    </row>
    <row r="2666" spans="1:8" ht="15.75">
      <c r="A2666" s="10">
        <v>2665</v>
      </c>
      <c r="B2666" s="3" t="s">
        <v>17</v>
      </c>
      <c r="C2666" s="2" t="s">
        <v>700</v>
      </c>
      <c r="D2666" s="2" t="s">
        <v>699</v>
      </c>
      <c r="E2666" s="2" t="s">
        <v>701</v>
      </c>
      <c r="F2666" s="4">
        <v>142</v>
      </c>
      <c r="G2666" s="10" t="str">
        <f t="shared" si="185"/>
        <v xml:space="preserve">2025/06 </v>
      </c>
      <c r="H2666" s="10">
        <f t="shared" si="184"/>
        <v>983</v>
      </c>
    </row>
    <row r="2667" spans="1:8" ht="15.75">
      <c r="A2667" s="10">
        <v>2666</v>
      </c>
      <c r="B2667" s="3" t="s">
        <v>17</v>
      </c>
      <c r="C2667" s="2" t="s">
        <v>703</v>
      </c>
      <c r="D2667" s="2" t="s">
        <v>702</v>
      </c>
      <c r="E2667" s="2" t="s">
        <v>704</v>
      </c>
      <c r="F2667" s="4">
        <v>30</v>
      </c>
      <c r="G2667" s="10" t="str">
        <f t="shared" si="185"/>
        <v xml:space="preserve">2024/01 </v>
      </c>
      <c r="H2667" s="10">
        <f t="shared" si="184"/>
        <v>150</v>
      </c>
    </row>
    <row r="2668" spans="1:8" ht="15.75">
      <c r="A2668" s="10">
        <v>2667</v>
      </c>
      <c r="B2668" s="3" t="s">
        <v>17</v>
      </c>
      <c r="C2668" s="2" t="s">
        <v>705</v>
      </c>
      <c r="D2668" s="2" t="s">
        <v>412</v>
      </c>
      <c r="E2668" s="2"/>
      <c r="F2668" s="4">
        <v>50</v>
      </c>
      <c r="G2668" s="10" t="str">
        <f t="shared" si="185"/>
        <v xml:space="preserve">2024/01 </v>
      </c>
      <c r="H2668" s="10">
        <f t="shared" si="184"/>
        <v>50</v>
      </c>
    </row>
    <row r="2669" spans="1:8" ht="15.75">
      <c r="A2669" s="10">
        <v>2668</v>
      </c>
      <c r="B2669" s="3" t="s">
        <v>17</v>
      </c>
      <c r="C2669" s="2" t="s">
        <v>709</v>
      </c>
      <c r="D2669" s="2" t="s">
        <v>708</v>
      </c>
      <c r="E2669" s="2"/>
      <c r="F2669" s="4">
        <v>5</v>
      </c>
      <c r="G2669" s="10" t="str">
        <f t="shared" si="185"/>
        <v xml:space="preserve">2024/02 </v>
      </c>
      <c r="H2669" s="10">
        <f t="shared" si="184"/>
        <v>28</v>
      </c>
    </row>
    <row r="2670" spans="1:8" ht="15.75">
      <c r="A2670" s="10">
        <v>2669</v>
      </c>
      <c r="B2670" s="3" t="s">
        <v>17</v>
      </c>
      <c r="C2670" s="2" t="s">
        <v>711</v>
      </c>
      <c r="D2670" s="2" t="s">
        <v>710</v>
      </c>
      <c r="E2670" s="2"/>
      <c r="F2670" s="4">
        <v>2</v>
      </c>
      <c r="G2670" s="10" t="str">
        <f t="shared" si="185"/>
        <v xml:space="preserve">2024/02 </v>
      </c>
      <c r="H2670" s="10">
        <f t="shared" si="184"/>
        <v>46</v>
      </c>
    </row>
    <row r="2671" spans="1:8" ht="15.75">
      <c r="A2671" s="10">
        <v>2670</v>
      </c>
      <c r="B2671" s="3" t="s">
        <v>17</v>
      </c>
      <c r="C2671" s="2" t="s">
        <v>722</v>
      </c>
      <c r="D2671" s="2" t="s">
        <v>721</v>
      </c>
      <c r="E2671" s="2"/>
      <c r="F2671" s="4">
        <v>200</v>
      </c>
      <c r="G2671" s="10" t="str">
        <f t="shared" si="185"/>
        <v xml:space="preserve">2024/01 </v>
      </c>
      <c r="H2671" s="10">
        <f t="shared" si="184"/>
        <v>200</v>
      </c>
    </row>
    <row r="2672" spans="1:8" ht="15.75">
      <c r="A2672" s="10">
        <v>2671</v>
      </c>
      <c r="B2672" s="3" t="s">
        <v>17</v>
      </c>
      <c r="C2672" s="2" t="s">
        <v>726</v>
      </c>
      <c r="D2672" s="2" t="s">
        <v>725</v>
      </c>
      <c r="E2672" s="2"/>
      <c r="F2672" s="4">
        <v>31</v>
      </c>
      <c r="G2672" s="10" t="str">
        <f t="shared" si="185"/>
        <v xml:space="preserve">2024/01 </v>
      </c>
      <c r="H2672" s="10">
        <f t="shared" si="184"/>
        <v>160</v>
      </c>
    </row>
    <row r="2673" spans="1:8" ht="15.75">
      <c r="A2673" s="10">
        <v>2672</v>
      </c>
      <c r="B2673" s="3" t="s">
        <v>17</v>
      </c>
      <c r="C2673" s="2" t="s">
        <v>728</v>
      </c>
      <c r="D2673" s="2" t="s">
        <v>727</v>
      </c>
      <c r="E2673" s="2" t="s">
        <v>729</v>
      </c>
      <c r="F2673" s="4">
        <v>3</v>
      </c>
      <c r="G2673" s="10" t="str">
        <f t="shared" si="185"/>
        <v xml:space="preserve">2024/01 </v>
      </c>
      <c r="H2673" s="10">
        <f t="shared" si="184"/>
        <v>20</v>
      </c>
    </row>
    <row r="2674" spans="1:8" ht="15.75">
      <c r="A2674" s="10">
        <v>2673</v>
      </c>
      <c r="B2674" s="3" t="s">
        <v>17</v>
      </c>
      <c r="C2674" s="2" t="s">
        <v>731</v>
      </c>
      <c r="D2674" s="2" t="s">
        <v>730</v>
      </c>
      <c r="E2674" s="2" t="s">
        <v>732</v>
      </c>
      <c r="F2674" s="4">
        <v>52</v>
      </c>
      <c r="G2674" s="10" t="str">
        <f t="shared" si="185"/>
        <v xml:space="preserve">2024/03 </v>
      </c>
      <c r="H2674" s="10">
        <f t="shared" si="184"/>
        <v>132</v>
      </c>
    </row>
    <row r="2675" spans="1:8" ht="15.75">
      <c r="A2675" s="10">
        <v>2674</v>
      </c>
      <c r="B2675" s="3" t="s">
        <v>17</v>
      </c>
      <c r="C2675" s="2" t="s">
        <v>734</v>
      </c>
      <c r="D2675" s="2" t="s">
        <v>733</v>
      </c>
      <c r="E2675" s="2" t="s">
        <v>735</v>
      </c>
      <c r="F2675" s="4">
        <v>352</v>
      </c>
      <c r="G2675" s="10" t="str">
        <f t="shared" si="185"/>
        <v xml:space="preserve">2025/12 </v>
      </c>
      <c r="H2675" s="10">
        <f t="shared" si="184"/>
        <v>1289</v>
      </c>
    </row>
    <row r="2676" spans="1:8" ht="15.75">
      <c r="A2676" s="10">
        <v>2675</v>
      </c>
      <c r="B2676" s="3" t="s">
        <v>17</v>
      </c>
      <c r="C2676" s="2" t="s">
        <v>737</v>
      </c>
      <c r="D2676" s="2" t="s">
        <v>736</v>
      </c>
      <c r="E2676" s="2" t="s">
        <v>738</v>
      </c>
      <c r="F2676" s="4">
        <v>120</v>
      </c>
      <c r="G2676" s="10" t="str">
        <f t="shared" si="185"/>
        <v xml:space="preserve">2025/11 </v>
      </c>
      <c r="H2676" s="10">
        <f t="shared" si="184"/>
        <v>2257</v>
      </c>
    </row>
    <row r="2677" spans="1:8" ht="15.75">
      <c r="A2677" s="10">
        <v>2676</v>
      </c>
      <c r="B2677" s="3" t="s">
        <v>17</v>
      </c>
      <c r="C2677" s="2" t="s">
        <v>740</v>
      </c>
      <c r="D2677" s="2" t="s">
        <v>739</v>
      </c>
      <c r="E2677" s="2"/>
      <c r="F2677" s="4">
        <v>20</v>
      </c>
      <c r="G2677" s="10" t="str">
        <f t="shared" si="185"/>
        <v xml:space="preserve">2024/01 </v>
      </c>
      <c r="H2677" s="10">
        <f t="shared" si="184"/>
        <v>70</v>
      </c>
    </row>
    <row r="2678" spans="1:8" ht="15.75">
      <c r="A2678" s="10">
        <v>2677</v>
      </c>
      <c r="B2678" s="3" t="s">
        <v>17</v>
      </c>
      <c r="C2678" s="2" t="s">
        <v>742</v>
      </c>
      <c r="D2678" s="2" t="s">
        <v>741</v>
      </c>
      <c r="E2678" s="2" t="s">
        <v>743</v>
      </c>
      <c r="F2678" s="4">
        <v>30</v>
      </c>
      <c r="G2678" s="10" t="str">
        <f t="shared" si="185"/>
        <v xml:space="preserve">2024/01 </v>
      </c>
      <c r="H2678" s="10">
        <f t="shared" si="184"/>
        <v>300</v>
      </c>
    </row>
    <row r="2679" spans="1:8" ht="15.75">
      <c r="A2679" s="10">
        <v>2678</v>
      </c>
      <c r="B2679" s="3" t="s">
        <v>17</v>
      </c>
      <c r="C2679" s="2" t="s">
        <v>745</v>
      </c>
      <c r="D2679" s="2" t="s">
        <v>744</v>
      </c>
      <c r="E2679" s="2" t="s">
        <v>746</v>
      </c>
      <c r="F2679" s="4">
        <v>154</v>
      </c>
      <c r="G2679" s="10" t="str">
        <f t="shared" si="185"/>
        <v xml:space="preserve">2025/03 </v>
      </c>
      <c r="H2679" s="10">
        <f t="shared" si="184"/>
        <v>750</v>
      </c>
    </row>
    <row r="2680" spans="1:8" ht="15.75">
      <c r="A2680" s="10">
        <v>2679</v>
      </c>
      <c r="B2680" s="3" t="s">
        <v>17</v>
      </c>
      <c r="C2680" s="2" t="s">
        <v>748</v>
      </c>
      <c r="D2680" s="2" t="s">
        <v>747</v>
      </c>
      <c r="E2680" s="2" t="s">
        <v>749</v>
      </c>
      <c r="F2680" s="4">
        <v>420</v>
      </c>
      <c r="G2680" s="10" t="str">
        <f t="shared" si="185"/>
        <v xml:space="preserve">2025/12 </v>
      </c>
      <c r="H2680" s="10">
        <f t="shared" si="184"/>
        <v>812</v>
      </c>
    </row>
    <row r="2681" spans="1:8" ht="15.75">
      <c r="A2681" s="10">
        <v>2680</v>
      </c>
      <c r="B2681" s="3" t="s">
        <v>17</v>
      </c>
      <c r="C2681" s="2" t="s">
        <v>751</v>
      </c>
      <c r="D2681" s="2" t="s">
        <v>750</v>
      </c>
      <c r="E2681" s="2" t="s">
        <v>752</v>
      </c>
      <c r="F2681" s="4">
        <v>100</v>
      </c>
      <c r="G2681" s="10" t="str">
        <f t="shared" si="185"/>
        <v xml:space="preserve">2024/01 </v>
      </c>
      <c r="H2681" s="10">
        <f t="shared" si="184"/>
        <v>100</v>
      </c>
    </row>
    <row r="2682" spans="1:8" ht="15.75">
      <c r="A2682" s="10">
        <v>2681</v>
      </c>
      <c r="B2682" s="3" t="s">
        <v>17</v>
      </c>
      <c r="C2682" s="2" t="s">
        <v>757</v>
      </c>
      <c r="D2682" s="2" t="s">
        <v>756</v>
      </c>
      <c r="E2682" s="2" t="s">
        <v>758</v>
      </c>
      <c r="F2682" s="4">
        <v>149</v>
      </c>
      <c r="G2682" s="10" t="str">
        <f t="shared" si="185"/>
        <v xml:space="preserve">2025/02 </v>
      </c>
      <c r="H2682" s="10">
        <f t="shared" si="184"/>
        <v>249</v>
      </c>
    </row>
    <row r="2683" spans="1:8" ht="15.75">
      <c r="A2683" s="10">
        <v>2682</v>
      </c>
      <c r="B2683" s="3" t="s">
        <v>17</v>
      </c>
      <c r="C2683" s="2" t="s">
        <v>771</v>
      </c>
      <c r="D2683" s="2" t="s">
        <v>770</v>
      </c>
      <c r="E2683" s="2" t="s">
        <v>772</v>
      </c>
      <c r="F2683" s="4">
        <v>2</v>
      </c>
      <c r="G2683" s="10" t="str">
        <f t="shared" si="185"/>
        <v xml:space="preserve">2025/12 </v>
      </c>
      <c r="H2683" s="10">
        <f t="shared" si="184"/>
        <v>861</v>
      </c>
    </row>
    <row r="2684" spans="1:8" ht="15.75">
      <c r="A2684" s="10">
        <v>2683</v>
      </c>
      <c r="B2684" s="3" t="s">
        <v>17</v>
      </c>
      <c r="C2684" s="2" t="s">
        <v>774</v>
      </c>
      <c r="D2684" s="2" t="s">
        <v>773</v>
      </c>
      <c r="E2684" s="2" t="s">
        <v>775</v>
      </c>
      <c r="F2684" s="4">
        <v>30</v>
      </c>
      <c r="G2684" s="10" t="str">
        <f t="shared" si="185"/>
        <v xml:space="preserve">2025/12 </v>
      </c>
      <c r="H2684" s="10">
        <f t="shared" si="184"/>
        <v>1110</v>
      </c>
    </row>
    <row r="2685" spans="1:8" ht="15.75">
      <c r="A2685" s="10">
        <v>2684</v>
      </c>
      <c r="B2685" s="3" t="s">
        <v>17</v>
      </c>
      <c r="C2685" s="2" t="s">
        <v>779</v>
      </c>
      <c r="D2685" s="2" t="s">
        <v>778</v>
      </c>
      <c r="E2685" s="2" t="s">
        <v>780</v>
      </c>
      <c r="F2685" s="4">
        <v>50</v>
      </c>
      <c r="G2685" s="10" t="str">
        <f t="shared" si="185"/>
        <v xml:space="preserve">2024/03 </v>
      </c>
      <c r="H2685" s="10">
        <f t="shared" si="184"/>
        <v>550</v>
      </c>
    </row>
    <row r="2686" spans="1:8" ht="15.75">
      <c r="A2686" s="10">
        <v>2685</v>
      </c>
      <c r="B2686" s="3" t="s">
        <v>17</v>
      </c>
      <c r="C2686" s="2" t="s">
        <v>785</v>
      </c>
      <c r="D2686" s="2" t="s">
        <v>784</v>
      </c>
      <c r="E2686" s="2"/>
      <c r="F2686" s="4">
        <v>90</v>
      </c>
      <c r="G2686" s="10" t="str">
        <f t="shared" si="185"/>
        <v xml:space="preserve">2024/01 </v>
      </c>
      <c r="H2686" s="10">
        <f t="shared" si="184"/>
        <v>90</v>
      </c>
    </row>
    <row r="2687" spans="1:8" ht="15.75">
      <c r="A2687" s="10">
        <v>2686</v>
      </c>
      <c r="B2687" s="3" t="s">
        <v>17</v>
      </c>
      <c r="C2687" s="2" t="s">
        <v>787</v>
      </c>
      <c r="D2687" s="2" t="s">
        <v>786</v>
      </c>
      <c r="E2687" s="2" t="s">
        <v>788</v>
      </c>
      <c r="F2687" s="4">
        <v>100</v>
      </c>
      <c r="G2687" s="10" t="str">
        <f t="shared" si="185"/>
        <v xml:space="preserve">2024/01 </v>
      </c>
      <c r="H2687" s="10">
        <f t="shared" si="184"/>
        <v>154</v>
      </c>
    </row>
    <row r="2688" spans="1:8" ht="15.75">
      <c r="A2688" s="10">
        <v>2687</v>
      </c>
      <c r="B2688" s="3" t="s">
        <v>17</v>
      </c>
      <c r="C2688" s="2" t="s">
        <v>790</v>
      </c>
      <c r="D2688" s="2" t="s">
        <v>789</v>
      </c>
      <c r="E2688" s="2" t="s">
        <v>791</v>
      </c>
      <c r="F2688" s="4">
        <v>50</v>
      </c>
      <c r="G2688" s="10" t="str">
        <f t="shared" si="185"/>
        <v xml:space="preserve">2024/08 </v>
      </c>
      <c r="H2688" s="10">
        <f t="shared" si="184"/>
        <v>560</v>
      </c>
    </row>
    <row r="2689" spans="1:8" ht="15.75">
      <c r="A2689" s="10">
        <v>2688</v>
      </c>
      <c r="B2689" s="3" t="s">
        <v>17</v>
      </c>
      <c r="C2689" s="2" t="s">
        <v>803</v>
      </c>
      <c r="D2689" s="2" t="s">
        <v>802</v>
      </c>
      <c r="E2689" s="2" t="s">
        <v>804</v>
      </c>
      <c r="F2689" s="4">
        <v>30</v>
      </c>
      <c r="G2689" s="10" t="str">
        <f t="shared" si="185"/>
        <v xml:space="preserve">2024/04 </v>
      </c>
      <c r="H2689" s="10">
        <f t="shared" si="184"/>
        <v>370</v>
      </c>
    </row>
    <row r="2690" spans="1:8" ht="15.75">
      <c r="A2690" s="10">
        <v>2689</v>
      </c>
      <c r="B2690" s="3" t="s">
        <v>17</v>
      </c>
      <c r="C2690" s="2" t="s">
        <v>814</v>
      </c>
      <c r="D2690" s="2" t="s">
        <v>813</v>
      </c>
      <c r="E2690" s="2" t="s">
        <v>815</v>
      </c>
      <c r="F2690" s="4">
        <v>50</v>
      </c>
      <c r="G2690" s="10" t="str">
        <f t="shared" si="185"/>
        <v xml:space="preserve">2024/12 </v>
      </c>
      <c r="H2690" s="10">
        <f t="shared" ref="H2690:H2753" si="186">_xlfn.MAXIFS(F:F,C:C,C2690,G:G,G2690)</f>
        <v>3000</v>
      </c>
    </row>
    <row r="2691" spans="1:8" ht="15.75">
      <c r="A2691" s="10">
        <v>2690</v>
      </c>
      <c r="B2691" s="3" t="s">
        <v>17</v>
      </c>
      <c r="C2691" s="2" t="s">
        <v>817</v>
      </c>
      <c r="D2691" s="2" t="s">
        <v>816</v>
      </c>
      <c r="E2691" s="2" t="s">
        <v>818</v>
      </c>
      <c r="F2691" s="4">
        <v>30</v>
      </c>
      <c r="G2691" s="10" t="str">
        <f t="shared" ref="G2691:G2754" si="187">INDEX($B$2:$B$9999,MATCH(_xlfn.MAXIFS($F$2:$F$9999,$C$2:$C$9999,C2691),$F$1:$F$9999,0))</f>
        <v xml:space="preserve">2024/01 </v>
      </c>
      <c r="H2691" s="10">
        <f t="shared" si="186"/>
        <v>300</v>
      </c>
    </row>
    <row r="2692" spans="1:8" ht="15.75">
      <c r="A2692" s="10">
        <v>2691</v>
      </c>
      <c r="B2692" s="3" t="s">
        <v>17</v>
      </c>
      <c r="C2692" s="2" t="s">
        <v>820</v>
      </c>
      <c r="D2692" s="2" t="s">
        <v>819</v>
      </c>
      <c r="E2692" s="2" t="s">
        <v>821</v>
      </c>
      <c r="F2692" s="4">
        <v>100</v>
      </c>
      <c r="G2692" s="10" t="str">
        <f t="shared" si="187"/>
        <v xml:space="preserve">2024/10 </v>
      </c>
      <c r="H2692" s="10">
        <f t="shared" si="186"/>
        <v>510</v>
      </c>
    </row>
    <row r="2693" spans="1:8" ht="15.75">
      <c r="A2693" s="10">
        <v>2692</v>
      </c>
      <c r="B2693" s="3" t="s">
        <v>17</v>
      </c>
      <c r="C2693" s="2" t="s">
        <v>823</v>
      </c>
      <c r="D2693" s="2" t="s">
        <v>822</v>
      </c>
      <c r="E2693" s="2" t="s">
        <v>824</v>
      </c>
      <c r="F2693" s="4">
        <v>1224</v>
      </c>
      <c r="G2693" s="10" t="str">
        <f t="shared" si="187"/>
        <v xml:space="preserve">2025/12 </v>
      </c>
      <c r="H2693" s="10">
        <f t="shared" si="186"/>
        <v>32271</v>
      </c>
    </row>
    <row r="2694" spans="1:8" ht="15.75">
      <c r="A2694" s="10">
        <v>2693</v>
      </c>
      <c r="B2694" s="3" t="s">
        <v>17</v>
      </c>
      <c r="C2694" s="2" t="s">
        <v>826</v>
      </c>
      <c r="D2694" s="2" t="s">
        <v>825</v>
      </c>
      <c r="E2694" s="2" t="s">
        <v>827</v>
      </c>
      <c r="F2694" s="4">
        <v>8</v>
      </c>
      <c r="G2694" s="10" t="str">
        <f t="shared" si="187"/>
        <v xml:space="preserve">2024/01 </v>
      </c>
      <c r="H2694" s="10">
        <f t="shared" si="186"/>
        <v>200</v>
      </c>
    </row>
    <row r="2695" spans="1:8" ht="15.75">
      <c r="A2695" s="10">
        <v>2694</v>
      </c>
      <c r="B2695" s="3" t="s">
        <v>17</v>
      </c>
      <c r="C2695" s="2" t="s">
        <v>841</v>
      </c>
      <c r="D2695" s="2" t="s">
        <v>840</v>
      </c>
      <c r="E2695" s="2" t="s">
        <v>842</v>
      </c>
      <c r="F2695" s="4">
        <v>2</v>
      </c>
      <c r="G2695" s="10" t="str">
        <f t="shared" si="187"/>
        <v xml:space="preserve">2024/01 </v>
      </c>
      <c r="H2695" s="10">
        <f t="shared" si="186"/>
        <v>95</v>
      </c>
    </row>
    <row r="2696" spans="1:8" ht="15.75">
      <c r="A2696" s="10">
        <v>2695</v>
      </c>
      <c r="B2696" s="3" t="s">
        <v>17</v>
      </c>
      <c r="C2696" s="2" t="s">
        <v>852</v>
      </c>
      <c r="D2696" s="2" t="s">
        <v>851</v>
      </c>
      <c r="E2696" s="2" t="s">
        <v>853</v>
      </c>
      <c r="F2696" s="4">
        <v>20</v>
      </c>
      <c r="G2696" s="10" t="str">
        <f t="shared" si="187"/>
        <v xml:space="preserve">2024/01 </v>
      </c>
      <c r="H2696" s="10">
        <f t="shared" si="186"/>
        <v>30</v>
      </c>
    </row>
    <row r="2697" spans="1:8" ht="15.75">
      <c r="A2697" s="10">
        <v>2696</v>
      </c>
      <c r="B2697" s="3" t="s">
        <v>17</v>
      </c>
      <c r="C2697" s="2" t="s">
        <v>855</v>
      </c>
      <c r="D2697" s="2" t="s">
        <v>854</v>
      </c>
      <c r="E2697" s="2" t="s">
        <v>856</v>
      </c>
      <c r="F2697" s="4">
        <v>100</v>
      </c>
      <c r="G2697" s="10" t="str">
        <f t="shared" si="187"/>
        <v xml:space="preserve">2025/12 </v>
      </c>
      <c r="H2697" s="10">
        <f t="shared" si="186"/>
        <v>868</v>
      </c>
    </row>
    <row r="2698" spans="1:8" ht="15.75">
      <c r="A2698" s="10">
        <v>2697</v>
      </c>
      <c r="B2698" s="3" t="s">
        <v>17</v>
      </c>
      <c r="C2698" s="2" t="s">
        <v>858</v>
      </c>
      <c r="D2698" s="2" t="s">
        <v>857</v>
      </c>
      <c r="E2698" s="2" t="s">
        <v>859</v>
      </c>
      <c r="F2698" s="4">
        <v>527</v>
      </c>
      <c r="G2698" s="10" t="str">
        <f t="shared" si="187"/>
        <v xml:space="preserve">2024/10 </v>
      </c>
      <c r="H2698" s="10">
        <f t="shared" si="186"/>
        <v>527</v>
      </c>
    </row>
    <row r="2699" spans="1:8" ht="15.75">
      <c r="A2699" s="10">
        <v>2698</v>
      </c>
      <c r="B2699" s="3" t="s">
        <v>17</v>
      </c>
      <c r="C2699" s="2" t="s">
        <v>861</v>
      </c>
      <c r="D2699" s="2" t="s">
        <v>860</v>
      </c>
      <c r="E2699" s="2" t="s">
        <v>758</v>
      </c>
      <c r="F2699" s="4">
        <v>3</v>
      </c>
      <c r="G2699" s="10" t="str">
        <f t="shared" si="187"/>
        <v xml:space="preserve">2024/01 </v>
      </c>
      <c r="H2699" s="10">
        <f t="shared" si="186"/>
        <v>6</v>
      </c>
    </row>
    <row r="2700" spans="1:8" ht="15.75">
      <c r="A2700" s="10">
        <v>2699</v>
      </c>
      <c r="B2700" s="3" t="s">
        <v>17</v>
      </c>
      <c r="C2700" s="2" t="s">
        <v>870</v>
      </c>
      <c r="D2700" s="2" t="s">
        <v>869</v>
      </c>
      <c r="E2700" s="2" t="s">
        <v>871</v>
      </c>
      <c r="F2700" s="4">
        <v>1</v>
      </c>
      <c r="G2700" s="10" t="str">
        <f t="shared" si="187"/>
        <v xml:space="preserve">2024/01 </v>
      </c>
      <c r="H2700" s="10">
        <f t="shared" si="186"/>
        <v>50</v>
      </c>
    </row>
    <row r="2701" spans="1:8" ht="15.75">
      <c r="A2701" s="10">
        <v>2700</v>
      </c>
      <c r="B2701" s="3" t="s">
        <v>17</v>
      </c>
      <c r="C2701" s="2" t="s">
        <v>881</v>
      </c>
      <c r="D2701" s="2" t="s">
        <v>880</v>
      </c>
      <c r="E2701" s="2"/>
      <c r="F2701" s="4">
        <v>80</v>
      </c>
      <c r="G2701" s="10" t="str">
        <f t="shared" si="187"/>
        <v xml:space="preserve">2024/01 </v>
      </c>
      <c r="H2701" s="10">
        <f t="shared" si="186"/>
        <v>80</v>
      </c>
    </row>
    <row r="2702" spans="1:8" ht="15.75">
      <c r="A2702" s="10">
        <v>2701</v>
      </c>
      <c r="B2702" s="3" t="s">
        <v>17</v>
      </c>
      <c r="C2702" s="2" t="s">
        <v>889</v>
      </c>
      <c r="D2702" s="2" t="s">
        <v>888</v>
      </c>
      <c r="E2702" s="2" t="s">
        <v>890</v>
      </c>
      <c r="F2702" s="4">
        <v>11</v>
      </c>
      <c r="G2702" s="10" t="str">
        <f t="shared" si="187"/>
        <v xml:space="preserve">2024/01 </v>
      </c>
      <c r="H2702" s="10">
        <f t="shared" si="186"/>
        <v>90</v>
      </c>
    </row>
    <row r="2703" spans="1:8" ht="15.75">
      <c r="A2703" s="10">
        <v>2702</v>
      </c>
      <c r="B2703" s="3" t="s">
        <v>17</v>
      </c>
      <c r="C2703" s="2" t="s">
        <v>906</v>
      </c>
      <c r="D2703" s="2" t="s">
        <v>905</v>
      </c>
      <c r="E2703" s="2" t="s">
        <v>884</v>
      </c>
      <c r="F2703" s="4">
        <v>1</v>
      </c>
      <c r="G2703" s="10" t="str">
        <f t="shared" si="187"/>
        <v xml:space="preserve">2024/01 </v>
      </c>
      <c r="H2703" s="10">
        <f t="shared" si="186"/>
        <v>130</v>
      </c>
    </row>
    <row r="2704" spans="1:8" ht="15.75">
      <c r="A2704" s="10">
        <v>2703</v>
      </c>
      <c r="B2704" s="3" t="s">
        <v>17</v>
      </c>
      <c r="C2704" s="2" t="s">
        <v>908</v>
      </c>
      <c r="D2704" s="2" t="s">
        <v>907</v>
      </c>
      <c r="E2704" s="2" t="s">
        <v>909</v>
      </c>
      <c r="F2704" s="4">
        <v>3</v>
      </c>
      <c r="G2704" s="10" t="str">
        <f t="shared" si="187"/>
        <v xml:space="preserve">2024/01 </v>
      </c>
      <c r="H2704" s="10">
        <f t="shared" si="186"/>
        <v>150</v>
      </c>
    </row>
    <row r="2705" spans="1:8" ht="15.75">
      <c r="A2705" s="10">
        <v>2704</v>
      </c>
      <c r="B2705" s="3" t="s">
        <v>17</v>
      </c>
      <c r="C2705" s="2" t="s">
        <v>911</v>
      </c>
      <c r="D2705" s="2" t="s">
        <v>910</v>
      </c>
      <c r="E2705" s="2" t="s">
        <v>884</v>
      </c>
      <c r="F2705" s="4">
        <v>1</v>
      </c>
      <c r="G2705" s="10" t="str">
        <f t="shared" si="187"/>
        <v xml:space="preserve">2024/01 </v>
      </c>
      <c r="H2705" s="10">
        <f t="shared" si="186"/>
        <v>130</v>
      </c>
    </row>
    <row r="2706" spans="1:8" ht="15.75">
      <c r="A2706" s="10">
        <v>2705</v>
      </c>
      <c r="B2706" s="3" t="s">
        <v>17</v>
      </c>
      <c r="C2706" s="2" t="s">
        <v>918</v>
      </c>
      <c r="D2706" s="2" t="s">
        <v>917</v>
      </c>
      <c r="E2706" s="2" t="s">
        <v>919</v>
      </c>
      <c r="F2706" s="4">
        <v>100</v>
      </c>
      <c r="G2706" s="10" t="str">
        <f t="shared" si="187"/>
        <v xml:space="preserve">2024/01 </v>
      </c>
      <c r="H2706" s="10">
        <f t="shared" si="186"/>
        <v>100</v>
      </c>
    </row>
    <row r="2707" spans="1:8" ht="15.75">
      <c r="A2707" s="10">
        <v>2706</v>
      </c>
      <c r="B2707" s="3" t="s">
        <v>17</v>
      </c>
      <c r="C2707" s="2" t="s">
        <v>923</v>
      </c>
      <c r="D2707" s="2" t="s">
        <v>922</v>
      </c>
      <c r="E2707" s="2" t="s">
        <v>914</v>
      </c>
      <c r="F2707" s="4">
        <v>10</v>
      </c>
      <c r="G2707" s="10" t="str">
        <f t="shared" si="187"/>
        <v xml:space="preserve">2024/01 </v>
      </c>
      <c r="H2707" s="10">
        <f t="shared" si="186"/>
        <v>30</v>
      </c>
    </row>
    <row r="2708" spans="1:8" ht="15.75">
      <c r="A2708" s="10">
        <v>2707</v>
      </c>
      <c r="B2708" s="3" t="s">
        <v>17</v>
      </c>
      <c r="C2708" s="2" t="s">
        <v>927</v>
      </c>
      <c r="D2708" s="2" t="s">
        <v>926</v>
      </c>
      <c r="E2708" s="2" t="s">
        <v>928</v>
      </c>
      <c r="F2708" s="4">
        <v>10</v>
      </c>
      <c r="G2708" s="10" t="str">
        <f t="shared" si="187"/>
        <v xml:space="preserve">2024/01 </v>
      </c>
      <c r="H2708" s="10">
        <f t="shared" si="186"/>
        <v>50</v>
      </c>
    </row>
    <row r="2709" spans="1:8" ht="15.75">
      <c r="A2709" s="10">
        <v>2708</v>
      </c>
      <c r="B2709" s="3" t="s">
        <v>17</v>
      </c>
      <c r="C2709" s="2" t="s">
        <v>930</v>
      </c>
      <c r="D2709" s="2" t="s">
        <v>929</v>
      </c>
      <c r="E2709" s="2"/>
      <c r="F2709" s="4">
        <v>5</v>
      </c>
      <c r="G2709" s="10" t="str">
        <f t="shared" si="187"/>
        <v xml:space="preserve">2024/02 </v>
      </c>
      <c r="H2709" s="10">
        <f t="shared" si="186"/>
        <v>59</v>
      </c>
    </row>
    <row r="2710" spans="1:8" ht="15.75">
      <c r="A2710" s="10">
        <v>2709</v>
      </c>
      <c r="B2710" s="3" t="s">
        <v>17</v>
      </c>
      <c r="C2710" s="2" t="s">
        <v>946</v>
      </c>
      <c r="D2710" s="2" t="s">
        <v>945</v>
      </c>
      <c r="E2710" s="2"/>
      <c r="F2710" s="4">
        <v>10</v>
      </c>
      <c r="G2710" s="10" t="str">
        <f t="shared" si="187"/>
        <v xml:space="preserve">2024/01 </v>
      </c>
      <c r="H2710" s="10">
        <f t="shared" si="186"/>
        <v>10</v>
      </c>
    </row>
    <row r="2711" spans="1:8" ht="15.75">
      <c r="A2711" s="10">
        <v>2710</v>
      </c>
      <c r="B2711" s="3" t="s">
        <v>17</v>
      </c>
      <c r="C2711" s="2" t="s">
        <v>958</v>
      </c>
      <c r="D2711" s="2" t="s">
        <v>352</v>
      </c>
      <c r="E2711" s="2" t="s">
        <v>959</v>
      </c>
      <c r="F2711" s="4">
        <v>100</v>
      </c>
      <c r="G2711" s="10" t="str">
        <f t="shared" si="187"/>
        <v xml:space="preserve">2024/01 </v>
      </c>
      <c r="H2711" s="10">
        <f t="shared" si="186"/>
        <v>100</v>
      </c>
    </row>
    <row r="2712" spans="1:8" ht="15.75">
      <c r="A2712" s="10">
        <v>2711</v>
      </c>
      <c r="B2712" s="3" t="s">
        <v>17</v>
      </c>
      <c r="C2712" s="2" t="s">
        <v>974</v>
      </c>
      <c r="D2712" s="2" t="s">
        <v>773</v>
      </c>
      <c r="E2712" s="2" t="s">
        <v>975</v>
      </c>
      <c r="F2712" s="4">
        <v>42</v>
      </c>
      <c r="G2712" s="10" t="str">
        <f t="shared" si="187"/>
        <v xml:space="preserve">2024/01 </v>
      </c>
      <c r="H2712" s="10">
        <f t="shared" si="186"/>
        <v>250</v>
      </c>
    </row>
    <row r="2713" spans="1:8" ht="15.75">
      <c r="A2713" s="10">
        <v>2712</v>
      </c>
      <c r="B2713" s="3" t="s">
        <v>17</v>
      </c>
      <c r="C2713" s="2" t="s">
        <v>986</v>
      </c>
      <c r="D2713" s="2" t="s">
        <v>736</v>
      </c>
      <c r="E2713" s="2" t="s">
        <v>987</v>
      </c>
      <c r="F2713" s="4">
        <v>192</v>
      </c>
      <c r="G2713" s="10" t="str">
        <f t="shared" si="187"/>
        <v xml:space="preserve">2024/10 </v>
      </c>
      <c r="H2713" s="10">
        <f t="shared" si="186"/>
        <v>192</v>
      </c>
    </row>
    <row r="2714" spans="1:8" ht="15.75">
      <c r="A2714" s="10">
        <v>2713</v>
      </c>
      <c r="B2714" s="3" t="s">
        <v>17</v>
      </c>
      <c r="C2714" s="2" t="s">
        <v>990</v>
      </c>
      <c r="D2714" s="2" t="s">
        <v>685</v>
      </c>
      <c r="E2714" s="2" t="s">
        <v>991</v>
      </c>
      <c r="F2714" s="4">
        <v>10</v>
      </c>
      <c r="G2714" s="10" t="str">
        <f t="shared" si="187"/>
        <v xml:space="preserve">2024/01 </v>
      </c>
      <c r="H2714" s="10">
        <f t="shared" si="186"/>
        <v>10</v>
      </c>
    </row>
    <row r="2715" spans="1:8" ht="15.75">
      <c r="A2715" s="10">
        <v>2714</v>
      </c>
      <c r="B2715" s="3" t="s">
        <v>17</v>
      </c>
      <c r="C2715" s="2" t="s">
        <v>1028</v>
      </c>
      <c r="D2715" s="2" t="s">
        <v>352</v>
      </c>
      <c r="E2715" s="2" t="s">
        <v>1029</v>
      </c>
      <c r="F2715" s="4">
        <v>12</v>
      </c>
      <c r="G2715" s="10" t="str">
        <f t="shared" si="187"/>
        <v xml:space="preserve">2024/01 </v>
      </c>
      <c r="H2715" s="10">
        <f t="shared" si="186"/>
        <v>100</v>
      </c>
    </row>
    <row r="2716" spans="1:8" ht="15.75">
      <c r="A2716" s="10">
        <v>2715</v>
      </c>
      <c r="B2716" s="3" t="s">
        <v>17</v>
      </c>
      <c r="C2716" s="2" t="s">
        <v>1030</v>
      </c>
      <c r="D2716" s="2" t="s">
        <v>358</v>
      </c>
      <c r="E2716" s="2" t="s">
        <v>1031</v>
      </c>
      <c r="F2716" s="4">
        <v>80</v>
      </c>
      <c r="G2716" s="10" t="str">
        <f t="shared" si="187"/>
        <v xml:space="preserve">2024/01 </v>
      </c>
      <c r="H2716" s="10">
        <f t="shared" si="186"/>
        <v>80</v>
      </c>
    </row>
    <row r="2717" spans="1:8" ht="15.75">
      <c r="A2717" s="10">
        <v>2716</v>
      </c>
      <c r="B2717" s="3" t="s">
        <v>17</v>
      </c>
      <c r="C2717" s="2" t="s">
        <v>1032</v>
      </c>
      <c r="D2717" s="2" t="s">
        <v>355</v>
      </c>
      <c r="E2717" s="2" t="s">
        <v>1033</v>
      </c>
      <c r="F2717" s="4">
        <v>4</v>
      </c>
      <c r="G2717" s="10" t="str">
        <f t="shared" si="187"/>
        <v xml:space="preserve">2024/01 </v>
      </c>
      <c r="H2717" s="10">
        <f t="shared" si="186"/>
        <v>100</v>
      </c>
    </row>
    <row r="2718" spans="1:8" ht="15.75">
      <c r="A2718" s="10">
        <v>2717</v>
      </c>
      <c r="B2718" s="3" t="s">
        <v>17</v>
      </c>
      <c r="C2718" s="2" t="s">
        <v>1038</v>
      </c>
      <c r="D2718" s="2" t="s">
        <v>448</v>
      </c>
      <c r="E2718" s="2" t="s">
        <v>1039</v>
      </c>
      <c r="F2718" s="4">
        <v>10</v>
      </c>
      <c r="G2718" s="10" t="str">
        <f t="shared" si="187"/>
        <v xml:space="preserve">2024/01 </v>
      </c>
      <c r="H2718" s="10">
        <f t="shared" si="186"/>
        <v>60</v>
      </c>
    </row>
    <row r="2719" spans="1:8" ht="15.75">
      <c r="A2719" s="10">
        <v>2718</v>
      </c>
      <c r="B2719" s="3" t="s">
        <v>17</v>
      </c>
      <c r="C2719" s="2" t="s">
        <v>1043</v>
      </c>
      <c r="D2719" s="2" t="s">
        <v>1042</v>
      </c>
      <c r="E2719" s="2"/>
      <c r="F2719" s="4">
        <v>2</v>
      </c>
      <c r="G2719" s="10" t="str">
        <f t="shared" si="187"/>
        <v xml:space="preserve">2024/01 </v>
      </c>
      <c r="H2719" s="10">
        <f t="shared" si="186"/>
        <v>50</v>
      </c>
    </row>
    <row r="2720" spans="1:8" ht="15.75">
      <c r="A2720" s="10">
        <v>2719</v>
      </c>
      <c r="B2720" s="3" t="s">
        <v>17</v>
      </c>
      <c r="C2720" s="2" t="s">
        <v>1061</v>
      </c>
      <c r="D2720" s="2" t="s">
        <v>857</v>
      </c>
      <c r="E2720" s="2" t="s">
        <v>1062</v>
      </c>
      <c r="F2720" s="4">
        <v>42</v>
      </c>
      <c r="G2720" s="10" t="str">
        <f t="shared" si="187"/>
        <v xml:space="preserve">2024/01 </v>
      </c>
      <c r="H2720" s="10">
        <f t="shared" si="186"/>
        <v>50</v>
      </c>
    </row>
    <row r="2721" spans="1:8" ht="15.75">
      <c r="A2721" s="10">
        <v>2720</v>
      </c>
      <c r="B2721" s="3" t="s">
        <v>17</v>
      </c>
      <c r="C2721" s="2" t="s">
        <v>1095</v>
      </c>
      <c r="D2721" s="2" t="s">
        <v>1094</v>
      </c>
      <c r="E2721" s="2"/>
      <c r="F2721" s="4">
        <v>1</v>
      </c>
      <c r="G2721" s="10" t="str">
        <f t="shared" si="187"/>
        <v xml:space="preserve">2024/01 </v>
      </c>
      <c r="H2721" s="10">
        <f t="shared" si="186"/>
        <v>10</v>
      </c>
    </row>
    <row r="2722" spans="1:8" ht="15.75">
      <c r="A2722" s="10">
        <v>2721</v>
      </c>
      <c r="B2722" s="3" t="s">
        <v>17</v>
      </c>
      <c r="C2722" s="2" t="s">
        <v>1103</v>
      </c>
      <c r="D2722" s="2" t="s">
        <v>1102</v>
      </c>
      <c r="E2722" s="2"/>
      <c r="F2722" s="4">
        <v>3</v>
      </c>
      <c r="G2722" s="10" t="str">
        <f t="shared" si="187"/>
        <v xml:space="preserve">2024/01 </v>
      </c>
      <c r="H2722" s="10">
        <f t="shared" si="186"/>
        <v>3</v>
      </c>
    </row>
    <row r="2723" spans="1:8" ht="15.75">
      <c r="A2723" s="10">
        <v>2722</v>
      </c>
      <c r="B2723" s="3" t="s">
        <v>17</v>
      </c>
      <c r="C2723" s="2" t="s">
        <v>1109</v>
      </c>
      <c r="D2723" s="2" t="s">
        <v>1108</v>
      </c>
      <c r="E2723" s="2" t="s">
        <v>1110</v>
      </c>
      <c r="F2723" s="4">
        <v>2</v>
      </c>
      <c r="G2723" s="10" t="str">
        <f t="shared" si="187"/>
        <v xml:space="preserve">2024/01 </v>
      </c>
      <c r="H2723" s="10">
        <f t="shared" si="186"/>
        <v>2</v>
      </c>
    </row>
    <row r="2724" spans="1:8" ht="15.75">
      <c r="A2724" s="10">
        <v>2723</v>
      </c>
      <c r="B2724" s="3" t="s">
        <v>17</v>
      </c>
      <c r="C2724" s="2" t="s">
        <v>1116</v>
      </c>
      <c r="D2724" s="2" t="s">
        <v>514</v>
      </c>
      <c r="E2724" s="2" t="s">
        <v>3272</v>
      </c>
      <c r="F2724" s="4">
        <v>3</v>
      </c>
      <c r="G2724" s="10" t="str">
        <f t="shared" si="187"/>
        <v xml:space="preserve">2024/01 </v>
      </c>
      <c r="H2724" s="10">
        <f t="shared" si="186"/>
        <v>15</v>
      </c>
    </row>
    <row r="2725" spans="1:8" ht="15.75">
      <c r="A2725" s="10">
        <v>2724</v>
      </c>
      <c r="B2725" s="3" t="s">
        <v>17</v>
      </c>
      <c r="C2725" s="2" t="s">
        <v>1122</v>
      </c>
      <c r="D2725" s="2" t="s">
        <v>366</v>
      </c>
      <c r="E2725" s="2" t="s">
        <v>1117</v>
      </c>
      <c r="F2725" s="4">
        <v>4</v>
      </c>
      <c r="G2725" s="10" t="str">
        <f t="shared" si="187"/>
        <v xml:space="preserve">2024/01 </v>
      </c>
      <c r="H2725" s="10">
        <f t="shared" si="186"/>
        <v>10</v>
      </c>
    </row>
    <row r="2726" spans="1:8" ht="15.75">
      <c r="A2726" s="10">
        <v>2725</v>
      </c>
      <c r="B2726" s="3" t="s">
        <v>17</v>
      </c>
      <c r="C2726" s="2" t="s">
        <v>1123</v>
      </c>
      <c r="D2726" s="2" t="s">
        <v>352</v>
      </c>
      <c r="E2726" s="2" t="s">
        <v>1117</v>
      </c>
      <c r="F2726" s="4">
        <v>2</v>
      </c>
      <c r="G2726" s="10" t="str">
        <f t="shared" si="187"/>
        <v xml:space="preserve">2024/01 </v>
      </c>
      <c r="H2726" s="10">
        <f t="shared" si="186"/>
        <v>4</v>
      </c>
    </row>
    <row r="2727" spans="1:8" ht="15.75">
      <c r="A2727" s="10">
        <v>2726</v>
      </c>
      <c r="B2727" s="3" t="s">
        <v>17</v>
      </c>
      <c r="C2727" s="2" t="s">
        <v>1128</v>
      </c>
      <c r="D2727" s="2" t="s">
        <v>825</v>
      </c>
      <c r="E2727" s="2" t="s">
        <v>1129</v>
      </c>
      <c r="F2727" s="4">
        <v>20</v>
      </c>
      <c r="G2727" s="10" t="str">
        <f t="shared" si="187"/>
        <v xml:space="preserve">2024/01 </v>
      </c>
      <c r="H2727" s="10">
        <f t="shared" si="186"/>
        <v>20</v>
      </c>
    </row>
    <row r="2728" spans="1:8" ht="15.75">
      <c r="A2728" s="10">
        <v>2727</v>
      </c>
      <c r="B2728" s="3" t="s">
        <v>17</v>
      </c>
      <c r="C2728" s="2" t="s">
        <v>1132</v>
      </c>
      <c r="D2728" s="2" t="s">
        <v>614</v>
      </c>
      <c r="E2728" s="2" t="s">
        <v>1133</v>
      </c>
      <c r="F2728" s="4">
        <v>3</v>
      </c>
      <c r="G2728" s="10" t="str">
        <f t="shared" si="187"/>
        <v xml:space="preserve">2024/01 </v>
      </c>
      <c r="H2728" s="10">
        <f t="shared" si="186"/>
        <v>3</v>
      </c>
    </row>
    <row r="2729" spans="1:8" ht="15.75">
      <c r="A2729" s="10">
        <v>2728</v>
      </c>
      <c r="B2729" s="3" t="s">
        <v>17</v>
      </c>
      <c r="C2729" s="2" t="s">
        <v>1134</v>
      </c>
      <c r="D2729" s="2" t="s">
        <v>621</v>
      </c>
      <c r="E2729" s="2" t="s">
        <v>1135</v>
      </c>
      <c r="F2729" s="4">
        <v>3</v>
      </c>
      <c r="G2729" s="10" t="str">
        <f t="shared" si="187"/>
        <v xml:space="preserve">2024/01 </v>
      </c>
      <c r="H2729" s="10">
        <f t="shared" si="186"/>
        <v>6</v>
      </c>
    </row>
    <row r="2730" spans="1:8" ht="15.75">
      <c r="A2730" s="10">
        <v>2729</v>
      </c>
      <c r="B2730" s="3" t="s">
        <v>17</v>
      </c>
      <c r="C2730" s="2" t="s">
        <v>1136</v>
      </c>
      <c r="D2730" s="2" t="s">
        <v>640</v>
      </c>
      <c r="E2730" s="2" t="s">
        <v>1137</v>
      </c>
      <c r="F2730" s="4">
        <v>17</v>
      </c>
      <c r="G2730" s="10" t="str">
        <f t="shared" si="187"/>
        <v xml:space="preserve">2024/02 </v>
      </c>
      <c r="H2730" s="10">
        <f t="shared" si="186"/>
        <v>28</v>
      </c>
    </row>
    <row r="2731" spans="1:8" ht="15.75">
      <c r="A2731" s="10">
        <v>2730</v>
      </c>
      <c r="B2731" s="3" t="s">
        <v>17</v>
      </c>
      <c r="C2731" s="2" t="s">
        <v>1138</v>
      </c>
      <c r="D2731" s="2" t="s">
        <v>676</v>
      </c>
      <c r="E2731" s="2" t="s">
        <v>1139</v>
      </c>
      <c r="F2731" s="4">
        <v>15</v>
      </c>
      <c r="G2731" s="10" t="str">
        <f t="shared" si="187"/>
        <v xml:space="preserve">2024/01 </v>
      </c>
      <c r="H2731" s="10">
        <f t="shared" si="186"/>
        <v>50</v>
      </c>
    </row>
    <row r="2732" spans="1:8" ht="15.75">
      <c r="A2732" s="10">
        <v>2731</v>
      </c>
      <c r="B2732" s="3" t="s">
        <v>17</v>
      </c>
      <c r="C2732" s="2" t="s">
        <v>1178</v>
      </c>
      <c r="D2732" s="2" t="s">
        <v>1177</v>
      </c>
      <c r="E2732" s="2" t="s">
        <v>574</v>
      </c>
      <c r="F2732" s="4">
        <v>3</v>
      </c>
      <c r="G2732" s="10" t="str">
        <f t="shared" si="187"/>
        <v xml:space="preserve">2024/01 </v>
      </c>
      <c r="H2732" s="10">
        <f t="shared" si="186"/>
        <v>20</v>
      </c>
    </row>
    <row r="2733" spans="1:8" ht="15.75">
      <c r="A2733" s="10">
        <v>2732</v>
      </c>
      <c r="B2733" s="3" t="s">
        <v>17</v>
      </c>
      <c r="C2733" s="2" t="s">
        <v>1184</v>
      </c>
      <c r="D2733" s="2" t="s">
        <v>665</v>
      </c>
      <c r="E2733" s="2" t="s">
        <v>414</v>
      </c>
      <c r="F2733" s="4">
        <v>14</v>
      </c>
      <c r="G2733" s="10" t="str">
        <f t="shared" si="187"/>
        <v xml:space="preserve">2024/01 </v>
      </c>
      <c r="H2733" s="10">
        <f t="shared" si="186"/>
        <v>30</v>
      </c>
    </row>
    <row r="2734" spans="1:8" ht="15.75">
      <c r="A2734" s="10">
        <v>2733</v>
      </c>
      <c r="B2734" s="3" t="s">
        <v>17</v>
      </c>
      <c r="C2734" s="2" t="s">
        <v>1275</v>
      </c>
      <c r="D2734" s="2" t="s">
        <v>1274</v>
      </c>
      <c r="E2734" s="2" t="s">
        <v>52</v>
      </c>
      <c r="F2734" s="4">
        <v>2</v>
      </c>
      <c r="G2734" s="10" t="str">
        <f t="shared" si="187"/>
        <v xml:space="preserve">2024/01 </v>
      </c>
      <c r="H2734" s="10">
        <f t="shared" si="186"/>
        <v>2</v>
      </c>
    </row>
    <row r="2735" spans="1:8" ht="15.75">
      <c r="A2735" s="10">
        <v>2734</v>
      </c>
      <c r="B2735" s="3" t="s">
        <v>17</v>
      </c>
      <c r="C2735" s="2" t="s">
        <v>1346</v>
      </c>
      <c r="D2735" s="2" t="s">
        <v>1345</v>
      </c>
      <c r="E2735" s="2" t="s">
        <v>1342</v>
      </c>
      <c r="F2735" s="4">
        <v>56</v>
      </c>
      <c r="G2735" s="10" t="str">
        <f t="shared" si="187"/>
        <v xml:space="preserve">2024/08 </v>
      </c>
      <c r="H2735" s="10">
        <f t="shared" si="186"/>
        <v>506</v>
      </c>
    </row>
    <row r="2736" spans="1:8" ht="15.75">
      <c r="A2736" s="10">
        <v>2735</v>
      </c>
      <c r="B2736" s="3" t="s">
        <v>17</v>
      </c>
      <c r="C2736" s="2" t="s">
        <v>1351</v>
      </c>
      <c r="D2736" s="2" t="s">
        <v>1350</v>
      </c>
      <c r="E2736" s="2" t="s">
        <v>1352</v>
      </c>
      <c r="F2736" s="4">
        <v>50</v>
      </c>
      <c r="G2736" s="10" t="str">
        <f t="shared" si="187"/>
        <v xml:space="preserve">2024/02 </v>
      </c>
      <c r="H2736" s="10">
        <f t="shared" si="186"/>
        <v>756</v>
      </c>
    </row>
    <row r="2737" spans="1:8" ht="15.75">
      <c r="A2737" s="10">
        <v>2736</v>
      </c>
      <c r="B2737" s="3" t="s">
        <v>17</v>
      </c>
      <c r="C2737" s="2" t="s">
        <v>1354</v>
      </c>
      <c r="D2737" s="2" t="s">
        <v>1353</v>
      </c>
      <c r="E2737" s="2" t="s">
        <v>1342</v>
      </c>
      <c r="F2737" s="4">
        <v>75</v>
      </c>
      <c r="G2737" s="10" t="str">
        <f t="shared" si="187"/>
        <v xml:space="preserve">2024/04 </v>
      </c>
      <c r="H2737" s="10">
        <f t="shared" si="186"/>
        <v>255</v>
      </c>
    </row>
    <row r="2738" spans="1:8" ht="15.75">
      <c r="A2738" s="10">
        <v>2737</v>
      </c>
      <c r="B2738" s="3" t="s">
        <v>17</v>
      </c>
      <c r="C2738" s="2" t="s">
        <v>1356</v>
      </c>
      <c r="D2738" s="2" t="s">
        <v>1355</v>
      </c>
      <c r="E2738" s="2" t="s">
        <v>1352</v>
      </c>
      <c r="F2738" s="4">
        <v>100</v>
      </c>
      <c r="G2738" s="10" t="str">
        <f t="shared" si="187"/>
        <v xml:space="preserve">2024/02 </v>
      </c>
      <c r="H2738" s="10">
        <f t="shared" si="186"/>
        <v>800</v>
      </c>
    </row>
    <row r="2739" spans="1:8" ht="15.75">
      <c r="A2739" s="10">
        <v>2738</v>
      </c>
      <c r="B2739" s="3" t="s">
        <v>17</v>
      </c>
      <c r="C2739" s="2" t="s">
        <v>1363</v>
      </c>
      <c r="D2739" s="2" t="s">
        <v>1362</v>
      </c>
      <c r="E2739" s="2" t="s">
        <v>1342</v>
      </c>
      <c r="F2739" s="4">
        <v>80</v>
      </c>
      <c r="G2739" s="10" t="str">
        <f t="shared" si="187"/>
        <v xml:space="preserve">2024/08 </v>
      </c>
      <c r="H2739" s="10">
        <f t="shared" si="186"/>
        <v>1253</v>
      </c>
    </row>
    <row r="2740" spans="1:8" ht="15.75">
      <c r="A2740" s="10">
        <v>2739</v>
      </c>
      <c r="B2740" s="3" t="s">
        <v>17</v>
      </c>
      <c r="C2740" s="2" t="s">
        <v>1365</v>
      </c>
      <c r="D2740" s="2" t="s">
        <v>1364</v>
      </c>
      <c r="E2740" s="2" t="s">
        <v>1352</v>
      </c>
      <c r="F2740" s="4">
        <v>1550</v>
      </c>
      <c r="G2740" s="10" t="str">
        <f t="shared" si="187"/>
        <v xml:space="preserve">2026/01 </v>
      </c>
      <c r="H2740" s="10">
        <f t="shared" si="186"/>
        <v>11550</v>
      </c>
    </row>
    <row r="2741" spans="1:8" ht="15.75">
      <c r="A2741" s="10">
        <v>2740</v>
      </c>
      <c r="B2741" s="3" t="s">
        <v>17</v>
      </c>
      <c r="C2741" s="2" t="s">
        <v>1370</v>
      </c>
      <c r="D2741" s="2" t="s">
        <v>1369</v>
      </c>
      <c r="E2741" s="2" t="s">
        <v>1352</v>
      </c>
      <c r="F2741" s="4">
        <v>352</v>
      </c>
      <c r="G2741" s="10" t="str">
        <f t="shared" si="187"/>
        <v xml:space="preserve">2024/03 </v>
      </c>
      <c r="H2741" s="10">
        <f t="shared" si="186"/>
        <v>702</v>
      </c>
    </row>
    <row r="2742" spans="1:8" ht="15.75">
      <c r="A2742" s="10">
        <v>2741</v>
      </c>
      <c r="B2742" s="3" t="s">
        <v>17</v>
      </c>
      <c r="C2742" s="2" t="s">
        <v>1373</v>
      </c>
      <c r="D2742" s="2" t="s">
        <v>1362</v>
      </c>
      <c r="E2742" s="2" t="s">
        <v>1374</v>
      </c>
      <c r="F2742" s="4">
        <v>10</v>
      </c>
      <c r="G2742" s="10" t="str">
        <f t="shared" si="187"/>
        <v xml:space="preserve">2024/07 </v>
      </c>
      <c r="H2742" s="10">
        <f t="shared" si="186"/>
        <v>148</v>
      </c>
    </row>
    <row r="2743" spans="1:8" ht="15.75">
      <c r="A2743" s="10">
        <v>2742</v>
      </c>
      <c r="B2743" s="3" t="s">
        <v>17</v>
      </c>
      <c r="C2743" s="2" t="s">
        <v>1375</v>
      </c>
      <c r="D2743" s="2" t="s">
        <v>1353</v>
      </c>
      <c r="E2743" s="2" t="s">
        <v>1374</v>
      </c>
      <c r="F2743" s="4">
        <v>60</v>
      </c>
      <c r="G2743" s="10" t="str">
        <f t="shared" si="187"/>
        <v xml:space="preserve">2024/01 </v>
      </c>
      <c r="H2743" s="10">
        <f t="shared" si="186"/>
        <v>60</v>
      </c>
    </row>
    <row r="2744" spans="1:8" ht="15.75">
      <c r="A2744" s="10">
        <v>2743</v>
      </c>
      <c r="B2744" s="3" t="s">
        <v>17</v>
      </c>
      <c r="C2744" s="2" t="s">
        <v>1404</v>
      </c>
      <c r="D2744" s="2" t="s">
        <v>1401</v>
      </c>
      <c r="E2744" s="2" t="s">
        <v>56</v>
      </c>
      <c r="F2744" s="4">
        <v>5</v>
      </c>
      <c r="G2744" s="10" t="str">
        <f t="shared" si="187"/>
        <v xml:space="preserve">2024/01 </v>
      </c>
      <c r="H2744" s="10">
        <f t="shared" si="186"/>
        <v>50</v>
      </c>
    </row>
    <row r="2745" spans="1:8" ht="15.75">
      <c r="A2745" s="10">
        <v>2744</v>
      </c>
      <c r="B2745" s="3" t="s">
        <v>17</v>
      </c>
      <c r="C2745" s="2" t="s">
        <v>1422</v>
      </c>
      <c r="D2745" s="2" t="s">
        <v>1417</v>
      </c>
      <c r="E2745" s="2" t="s">
        <v>56</v>
      </c>
      <c r="F2745" s="4">
        <v>6</v>
      </c>
      <c r="G2745" s="10" t="str">
        <f t="shared" si="187"/>
        <v xml:space="preserve">2024/01 </v>
      </c>
      <c r="H2745" s="10">
        <f t="shared" si="186"/>
        <v>100</v>
      </c>
    </row>
    <row r="2746" spans="1:8" ht="15.75">
      <c r="A2746" s="10">
        <v>2745</v>
      </c>
      <c r="B2746" s="3" t="s">
        <v>17</v>
      </c>
      <c r="C2746" s="2" t="s">
        <v>1428</v>
      </c>
      <c r="D2746" s="2" t="s">
        <v>1426</v>
      </c>
      <c r="E2746" s="2" t="s">
        <v>73</v>
      </c>
      <c r="F2746" s="4">
        <v>25</v>
      </c>
      <c r="G2746" s="10" t="str">
        <f t="shared" si="187"/>
        <v xml:space="preserve">2024/01 </v>
      </c>
      <c r="H2746" s="10">
        <f t="shared" si="186"/>
        <v>25</v>
      </c>
    </row>
    <row r="2747" spans="1:8" ht="15.75">
      <c r="A2747" s="10">
        <v>2746</v>
      </c>
      <c r="B2747" s="3" t="s">
        <v>17</v>
      </c>
      <c r="C2747" s="2" t="s">
        <v>1430</v>
      </c>
      <c r="D2747" s="2" t="s">
        <v>1426</v>
      </c>
      <c r="E2747" s="2" t="s">
        <v>184</v>
      </c>
      <c r="F2747" s="4">
        <v>105</v>
      </c>
      <c r="G2747" s="10" t="str">
        <f t="shared" si="187"/>
        <v xml:space="preserve">2024/01 </v>
      </c>
      <c r="H2747" s="10">
        <f t="shared" si="186"/>
        <v>105</v>
      </c>
    </row>
    <row r="2748" spans="1:8" ht="15.75">
      <c r="A2748" s="10">
        <v>2747</v>
      </c>
      <c r="B2748" s="3" t="s">
        <v>17</v>
      </c>
      <c r="C2748" s="2" t="s">
        <v>1450</v>
      </c>
      <c r="D2748" s="2" t="s">
        <v>822</v>
      </c>
      <c r="E2748" s="2" t="s">
        <v>1451</v>
      </c>
      <c r="F2748" s="4">
        <v>100</v>
      </c>
      <c r="G2748" s="10" t="str">
        <f t="shared" si="187"/>
        <v xml:space="preserve">2024/01 </v>
      </c>
      <c r="H2748" s="10">
        <f t="shared" si="186"/>
        <v>300</v>
      </c>
    </row>
    <row r="2749" spans="1:8" ht="15.75">
      <c r="A2749" s="10">
        <v>2748</v>
      </c>
      <c r="B2749" s="3" t="s">
        <v>17</v>
      </c>
      <c r="C2749" s="2" t="s">
        <v>1623</v>
      </c>
      <c r="D2749" s="2" t="s">
        <v>1622</v>
      </c>
      <c r="E2749" s="2" t="s">
        <v>1624</v>
      </c>
      <c r="F2749" s="4">
        <v>2</v>
      </c>
      <c r="G2749" s="10" t="str">
        <f t="shared" si="187"/>
        <v xml:space="preserve">2024/01 </v>
      </c>
      <c r="H2749" s="10">
        <f t="shared" si="186"/>
        <v>4</v>
      </c>
    </row>
    <row r="2750" spans="1:8" ht="15.75">
      <c r="A2750" s="10">
        <v>2749</v>
      </c>
      <c r="B2750" s="3" t="s">
        <v>17</v>
      </c>
      <c r="C2750" s="2" t="s">
        <v>1626</v>
      </c>
      <c r="D2750" s="2" t="s">
        <v>1625</v>
      </c>
      <c r="E2750" s="2" t="s">
        <v>1627</v>
      </c>
      <c r="F2750" s="4">
        <v>10</v>
      </c>
      <c r="G2750" s="10" t="str">
        <f t="shared" si="187"/>
        <v xml:space="preserve">2024/01 </v>
      </c>
      <c r="H2750" s="10">
        <f t="shared" si="186"/>
        <v>10</v>
      </c>
    </row>
    <row r="2751" spans="1:8" ht="15.75">
      <c r="A2751" s="10">
        <v>2750</v>
      </c>
      <c r="B2751" s="3" t="s">
        <v>17</v>
      </c>
      <c r="C2751" s="2" t="s">
        <v>1755</v>
      </c>
      <c r="D2751" s="2" t="s">
        <v>1754</v>
      </c>
      <c r="E2751" s="2" t="s">
        <v>1756</v>
      </c>
      <c r="F2751" s="4">
        <v>19</v>
      </c>
      <c r="G2751" s="10" t="str">
        <f t="shared" si="187"/>
        <v xml:space="preserve">2024/02 </v>
      </c>
      <c r="H2751" s="10">
        <f t="shared" si="186"/>
        <v>59</v>
      </c>
    </row>
    <row r="2752" spans="1:8" ht="15.75">
      <c r="A2752" s="10">
        <v>2751</v>
      </c>
      <c r="B2752" s="3" t="s">
        <v>17</v>
      </c>
      <c r="C2752" s="2" t="s">
        <v>1762</v>
      </c>
      <c r="D2752" s="2" t="s">
        <v>1761</v>
      </c>
      <c r="E2752" s="2" t="s">
        <v>1753</v>
      </c>
      <c r="F2752" s="4">
        <v>1</v>
      </c>
      <c r="G2752" s="10" t="str">
        <f t="shared" si="187"/>
        <v xml:space="preserve">2024/01 </v>
      </c>
      <c r="H2752" s="10">
        <f t="shared" si="186"/>
        <v>1</v>
      </c>
    </row>
    <row r="2753" spans="1:8" ht="15.75">
      <c r="A2753" s="10">
        <v>2752</v>
      </c>
      <c r="B2753" s="3" t="s">
        <v>17</v>
      </c>
      <c r="C2753" s="2" t="s">
        <v>1764</v>
      </c>
      <c r="D2753" s="2" t="s">
        <v>1763</v>
      </c>
      <c r="E2753" s="2" t="s">
        <v>1753</v>
      </c>
      <c r="F2753" s="4">
        <v>2</v>
      </c>
      <c r="G2753" s="10" t="str">
        <f t="shared" si="187"/>
        <v xml:space="preserve">2024/01 </v>
      </c>
      <c r="H2753" s="10">
        <f t="shared" si="186"/>
        <v>4</v>
      </c>
    </row>
    <row r="2754" spans="1:8" ht="15.75">
      <c r="A2754" s="10">
        <v>2753</v>
      </c>
      <c r="B2754" s="3" t="s">
        <v>17</v>
      </c>
      <c r="C2754" s="2" t="s">
        <v>2290</v>
      </c>
      <c r="D2754" s="2" t="s">
        <v>2287</v>
      </c>
      <c r="E2754" s="2" t="s">
        <v>2291</v>
      </c>
      <c r="F2754" s="4">
        <v>15</v>
      </c>
      <c r="G2754" s="10" t="str">
        <f t="shared" si="187"/>
        <v xml:space="preserve">2024/01 </v>
      </c>
      <c r="H2754" s="10">
        <f t="shared" ref="H2754:H2817" si="188">_xlfn.MAXIFS(F:F,C:C,C2754,G:G,G2754)</f>
        <v>15</v>
      </c>
    </row>
    <row r="2755" spans="1:8" ht="15.75">
      <c r="A2755" s="10">
        <v>2754</v>
      </c>
      <c r="B2755" s="3" t="s">
        <v>17</v>
      </c>
      <c r="C2755" s="2" t="s">
        <v>2351</v>
      </c>
      <c r="D2755" s="2" t="s">
        <v>307</v>
      </c>
      <c r="E2755" s="2" t="s">
        <v>2352</v>
      </c>
      <c r="F2755" s="4">
        <v>120</v>
      </c>
      <c r="G2755" s="10" t="str">
        <f t="shared" ref="G2755:G2818" si="189">INDEX($B$2:$B$9999,MATCH(_xlfn.MAXIFS($F$2:$F$9999,$C$2:$C$9999,C2755),$F$1:$F$9999,0))</f>
        <v xml:space="preserve">2024/01 </v>
      </c>
      <c r="H2755" s="10">
        <f t="shared" si="188"/>
        <v>120</v>
      </c>
    </row>
    <row r="2756" spans="1:8" ht="15.75">
      <c r="A2756" s="10">
        <v>2755</v>
      </c>
      <c r="B2756" s="3" t="s">
        <v>17</v>
      </c>
      <c r="C2756" s="2" t="s">
        <v>2375</v>
      </c>
      <c r="D2756" s="2" t="s">
        <v>236</v>
      </c>
      <c r="E2756" s="2" t="s">
        <v>2376</v>
      </c>
      <c r="F2756" s="4">
        <v>20</v>
      </c>
      <c r="G2756" s="10" t="str">
        <f t="shared" si="189"/>
        <v xml:space="preserve">2024/04 </v>
      </c>
      <c r="H2756" s="10">
        <f t="shared" si="188"/>
        <v>54</v>
      </c>
    </row>
    <row r="2757" spans="1:8" ht="15.75">
      <c r="A2757" s="10">
        <v>2756</v>
      </c>
      <c r="B2757" s="3" t="s">
        <v>17</v>
      </c>
      <c r="C2757" s="2" t="s">
        <v>2377</v>
      </c>
      <c r="D2757" s="2" t="s">
        <v>236</v>
      </c>
      <c r="E2757" s="2" t="s">
        <v>2378</v>
      </c>
      <c r="F2757" s="4">
        <v>2</v>
      </c>
      <c r="G2757" s="10" t="str">
        <f t="shared" si="189"/>
        <v xml:space="preserve">2024/01 </v>
      </c>
      <c r="H2757" s="10">
        <f t="shared" si="188"/>
        <v>20</v>
      </c>
    </row>
    <row r="2758" spans="1:8" ht="15.75">
      <c r="A2758" s="10">
        <v>2757</v>
      </c>
      <c r="B2758" s="3" t="s">
        <v>17</v>
      </c>
      <c r="C2758" s="2" t="s">
        <v>2379</v>
      </c>
      <c r="D2758" s="2" t="s">
        <v>236</v>
      </c>
      <c r="E2758" s="2" t="s">
        <v>2380</v>
      </c>
      <c r="F2758" s="4">
        <v>4</v>
      </c>
      <c r="G2758" s="10" t="str">
        <f t="shared" si="189"/>
        <v xml:space="preserve">2024/01 </v>
      </c>
      <c r="H2758" s="10">
        <f t="shared" si="188"/>
        <v>36</v>
      </c>
    </row>
    <row r="2759" spans="1:8" ht="15.75">
      <c r="A2759" s="10">
        <v>2758</v>
      </c>
      <c r="B2759" s="3" t="s">
        <v>17</v>
      </c>
      <c r="C2759" s="2" t="s">
        <v>2381</v>
      </c>
      <c r="D2759" s="2" t="s">
        <v>252</v>
      </c>
      <c r="E2759" s="2" t="s">
        <v>2382</v>
      </c>
      <c r="F2759" s="4">
        <v>10</v>
      </c>
      <c r="G2759" s="10" t="str">
        <f t="shared" si="189"/>
        <v xml:space="preserve">2024/02 </v>
      </c>
      <c r="H2759" s="10">
        <f t="shared" si="188"/>
        <v>24</v>
      </c>
    </row>
    <row r="2760" spans="1:8" ht="15.75">
      <c r="A2760" s="10">
        <v>2759</v>
      </c>
      <c r="B2760" s="3" t="s">
        <v>17</v>
      </c>
      <c r="C2760" s="2" t="s">
        <v>2383</v>
      </c>
      <c r="D2760" s="2" t="s">
        <v>252</v>
      </c>
      <c r="E2760" s="2" t="s">
        <v>2384</v>
      </c>
      <c r="F2760" s="4">
        <v>50</v>
      </c>
      <c r="G2760" s="10" t="str">
        <f t="shared" si="189"/>
        <v xml:space="preserve">2024/01 </v>
      </c>
      <c r="H2760" s="10">
        <f t="shared" si="188"/>
        <v>50</v>
      </c>
    </row>
    <row r="2761" spans="1:8" ht="15.75">
      <c r="A2761" s="10">
        <v>2760</v>
      </c>
      <c r="B2761" s="3" t="s">
        <v>17</v>
      </c>
      <c r="C2761" s="2" t="s">
        <v>2393</v>
      </c>
      <c r="D2761" s="2" t="s">
        <v>236</v>
      </c>
      <c r="E2761" s="2" t="s">
        <v>2394</v>
      </c>
      <c r="F2761" s="4">
        <v>6</v>
      </c>
      <c r="G2761" s="10" t="str">
        <f t="shared" si="189"/>
        <v xml:space="preserve">2024/01 </v>
      </c>
      <c r="H2761" s="10">
        <f t="shared" si="188"/>
        <v>10</v>
      </c>
    </row>
    <row r="2762" spans="1:8" ht="15.75">
      <c r="A2762" s="10">
        <v>2761</v>
      </c>
      <c r="B2762" s="3" t="s">
        <v>17</v>
      </c>
      <c r="C2762" s="2" t="s">
        <v>2397</v>
      </c>
      <c r="D2762" s="2" t="s">
        <v>236</v>
      </c>
      <c r="E2762" s="2" t="s">
        <v>2398</v>
      </c>
      <c r="F2762" s="4">
        <v>100</v>
      </c>
      <c r="G2762" s="10" t="str">
        <f t="shared" si="189"/>
        <v xml:space="preserve">2024/02 </v>
      </c>
      <c r="H2762" s="10">
        <f t="shared" si="188"/>
        <v>440</v>
      </c>
    </row>
    <row r="2763" spans="1:8" ht="15.75">
      <c r="A2763" s="10">
        <v>2762</v>
      </c>
      <c r="B2763" s="3" t="s">
        <v>17</v>
      </c>
      <c r="C2763" s="2" t="s">
        <v>2399</v>
      </c>
      <c r="D2763" s="2" t="s">
        <v>236</v>
      </c>
      <c r="E2763" s="2" t="s">
        <v>2398</v>
      </c>
      <c r="F2763" s="4">
        <v>22</v>
      </c>
      <c r="G2763" s="10" t="str">
        <f t="shared" si="189"/>
        <v xml:space="preserve">2024/01 </v>
      </c>
      <c r="H2763" s="10">
        <f t="shared" si="188"/>
        <v>22</v>
      </c>
    </row>
    <row r="2764" spans="1:8" ht="15.75">
      <c r="A2764" s="10">
        <v>2763</v>
      </c>
      <c r="B2764" s="3" t="s">
        <v>17</v>
      </c>
      <c r="C2764" s="2" t="s">
        <v>2400</v>
      </c>
      <c r="D2764" s="2" t="s">
        <v>236</v>
      </c>
      <c r="E2764" s="2" t="s">
        <v>2401</v>
      </c>
      <c r="F2764" s="4">
        <v>199</v>
      </c>
      <c r="G2764" s="10" t="str">
        <f t="shared" si="189"/>
        <v xml:space="preserve">2024/10 </v>
      </c>
      <c r="H2764" s="10">
        <f t="shared" si="188"/>
        <v>199</v>
      </c>
    </row>
    <row r="2765" spans="1:8" ht="15.75">
      <c r="A2765" s="10">
        <v>2764</v>
      </c>
      <c r="B2765" s="3" t="s">
        <v>17</v>
      </c>
      <c r="C2765" s="2" t="s">
        <v>2404</v>
      </c>
      <c r="D2765" s="2" t="s">
        <v>236</v>
      </c>
      <c r="E2765" s="2" t="s">
        <v>2405</v>
      </c>
      <c r="F2765" s="4">
        <v>16</v>
      </c>
      <c r="G2765" s="10" t="str">
        <f t="shared" si="189"/>
        <v xml:space="preserve">2024/01 </v>
      </c>
      <c r="H2765" s="10">
        <f t="shared" si="188"/>
        <v>89</v>
      </c>
    </row>
    <row r="2766" spans="1:8" ht="15.75">
      <c r="A2766" s="10">
        <v>2765</v>
      </c>
      <c r="B2766" s="3" t="s">
        <v>17</v>
      </c>
      <c r="C2766" s="2" t="s">
        <v>2406</v>
      </c>
      <c r="D2766" s="2" t="s">
        <v>236</v>
      </c>
      <c r="E2766" s="2" t="s">
        <v>2407</v>
      </c>
      <c r="F2766" s="4">
        <v>27</v>
      </c>
      <c r="G2766" s="10" t="str">
        <f t="shared" si="189"/>
        <v xml:space="preserve">2024/01 </v>
      </c>
      <c r="H2766" s="10">
        <f t="shared" si="188"/>
        <v>89</v>
      </c>
    </row>
    <row r="2767" spans="1:8" ht="15.75">
      <c r="A2767" s="10">
        <v>2766</v>
      </c>
      <c r="B2767" s="3" t="s">
        <v>17</v>
      </c>
      <c r="C2767" s="2" t="s">
        <v>2408</v>
      </c>
      <c r="D2767" s="2" t="s">
        <v>236</v>
      </c>
      <c r="E2767" s="2" t="s">
        <v>2409</v>
      </c>
      <c r="F2767" s="4">
        <v>14</v>
      </c>
      <c r="G2767" s="10" t="str">
        <f t="shared" si="189"/>
        <v xml:space="preserve">2024/05 </v>
      </c>
      <c r="H2767" s="10">
        <f t="shared" si="188"/>
        <v>72</v>
      </c>
    </row>
    <row r="2768" spans="1:8" ht="15.75">
      <c r="A2768" s="10">
        <v>2767</v>
      </c>
      <c r="B2768" s="3" t="s">
        <v>17</v>
      </c>
      <c r="C2768" s="2" t="s">
        <v>2410</v>
      </c>
      <c r="D2768" s="2" t="s">
        <v>223</v>
      </c>
      <c r="E2768" s="2" t="s">
        <v>52</v>
      </c>
      <c r="F2768" s="4">
        <v>4</v>
      </c>
      <c r="G2768" s="10" t="str">
        <f t="shared" si="189"/>
        <v xml:space="preserve">2024/02 </v>
      </c>
      <c r="H2768" s="10">
        <f t="shared" si="188"/>
        <v>53</v>
      </c>
    </row>
    <row r="2769" spans="1:8" ht="15.75">
      <c r="A2769" s="10">
        <v>2768</v>
      </c>
      <c r="B2769" s="3" t="s">
        <v>17</v>
      </c>
      <c r="C2769" s="2" t="s">
        <v>2411</v>
      </c>
      <c r="D2769" s="2" t="s">
        <v>223</v>
      </c>
      <c r="E2769" s="2" t="s">
        <v>104</v>
      </c>
      <c r="F2769" s="4">
        <v>4</v>
      </c>
      <c r="G2769" s="10" t="str">
        <f t="shared" si="189"/>
        <v xml:space="preserve">2024/01 </v>
      </c>
      <c r="H2769" s="10">
        <f t="shared" si="188"/>
        <v>50</v>
      </c>
    </row>
    <row r="2770" spans="1:8" ht="15.75">
      <c r="A2770" s="10">
        <v>2769</v>
      </c>
      <c r="B2770" s="3" t="s">
        <v>17</v>
      </c>
      <c r="C2770" s="2" t="s">
        <v>2418</v>
      </c>
      <c r="D2770" s="2" t="s">
        <v>2287</v>
      </c>
      <c r="E2770" s="2" t="s">
        <v>2419</v>
      </c>
      <c r="F2770" s="4">
        <v>15</v>
      </c>
      <c r="G2770" s="10" t="str">
        <f t="shared" si="189"/>
        <v xml:space="preserve">2024/01 </v>
      </c>
      <c r="H2770" s="10">
        <f t="shared" si="188"/>
        <v>30</v>
      </c>
    </row>
    <row r="2771" spans="1:8" ht="15.75">
      <c r="A2771" s="10">
        <v>2770</v>
      </c>
      <c r="B2771" s="3" t="s">
        <v>17</v>
      </c>
      <c r="C2771" s="2" t="s">
        <v>2422</v>
      </c>
      <c r="D2771" s="2" t="s">
        <v>2287</v>
      </c>
      <c r="E2771" s="2" t="s">
        <v>2423</v>
      </c>
      <c r="F2771" s="4">
        <v>15</v>
      </c>
      <c r="G2771" s="10" t="str">
        <f t="shared" si="189"/>
        <v xml:space="preserve">2024/01 </v>
      </c>
      <c r="H2771" s="10">
        <f t="shared" si="188"/>
        <v>30</v>
      </c>
    </row>
    <row r="2772" spans="1:8" ht="15.75">
      <c r="A2772" s="10">
        <v>2771</v>
      </c>
      <c r="B2772" s="3" t="s">
        <v>17</v>
      </c>
      <c r="C2772" s="2" t="s">
        <v>2426</v>
      </c>
      <c r="D2772" s="2" t="s">
        <v>2287</v>
      </c>
      <c r="E2772" s="2" t="s">
        <v>2427</v>
      </c>
      <c r="F2772" s="4">
        <v>10</v>
      </c>
      <c r="G2772" s="10" t="str">
        <f t="shared" si="189"/>
        <v xml:space="preserve">2024/03 </v>
      </c>
      <c r="H2772" s="10">
        <f t="shared" si="188"/>
        <v>12</v>
      </c>
    </row>
    <row r="2773" spans="1:8" ht="15.75">
      <c r="A2773" s="10">
        <v>2772</v>
      </c>
      <c r="B2773" s="3" t="s">
        <v>17</v>
      </c>
      <c r="C2773" s="2" t="s">
        <v>2432</v>
      </c>
      <c r="D2773" s="2" t="s">
        <v>267</v>
      </c>
      <c r="E2773" s="2" t="s">
        <v>2433</v>
      </c>
      <c r="F2773" s="4">
        <v>95</v>
      </c>
      <c r="G2773" s="10" t="str">
        <f t="shared" si="189"/>
        <v xml:space="preserve">2024/02 </v>
      </c>
      <c r="H2773" s="10">
        <f t="shared" si="188"/>
        <v>245</v>
      </c>
    </row>
    <row r="2774" spans="1:8" ht="15.75">
      <c r="A2774" s="10">
        <v>2773</v>
      </c>
      <c r="B2774" s="3" t="s">
        <v>17</v>
      </c>
      <c r="C2774" s="2" t="s">
        <v>2436</v>
      </c>
      <c r="D2774" s="2" t="s">
        <v>267</v>
      </c>
      <c r="E2774" s="2" t="s">
        <v>2437</v>
      </c>
      <c r="F2774" s="4">
        <v>170</v>
      </c>
      <c r="G2774" s="10" t="str">
        <f t="shared" si="189"/>
        <v xml:space="preserve">2025/02 </v>
      </c>
      <c r="H2774" s="10">
        <f t="shared" si="188"/>
        <v>578</v>
      </c>
    </row>
    <row r="2775" spans="1:8" ht="15.75">
      <c r="A2775" s="10">
        <v>2774</v>
      </c>
      <c r="B2775" s="3" t="s">
        <v>17</v>
      </c>
      <c r="C2775" s="2" t="s">
        <v>2440</v>
      </c>
      <c r="D2775" s="2" t="s">
        <v>267</v>
      </c>
      <c r="E2775" s="2" t="s">
        <v>2441</v>
      </c>
      <c r="F2775" s="4">
        <v>30</v>
      </c>
      <c r="G2775" s="10" t="str">
        <f t="shared" si="189"/>
        <v xml:space="preserve">2025/02 </v>
      </c>
      <c r="H2775" s="10">
        <f t="shared" si="188"/>
        <v>205</v>
      </c>
    </row>
    <row r="2776" spans="1:8" ht="15.75">
      <c r="A2776" s="10">
        <v>2775</v>
      </c>
      <c r="B2776" s="3" t="s">
        <v>17</v>
      </c>
      <c r="C2776" s="2" t="s">
        <v>2442</v>
      </c>
      <c r="D2776" s="2" t="s">
        <v>267</v>
      </c>
      <c r="E2776" s="2" t="s">
        <v>2443</v>
      </c>
      <c r="F2776" s="4">
        <v>30</v>
      </c>
      <c r="G2776" s="10" t="str">
        <f t="shared" si="189"/>
        <v xml:space="preserve">2024/01 </v>
      </c>
      <c r="H2776" s="10">
        <f t="shared" si="188"/>
        <v>160</v>
      </c>
    </row>
    <row r="2777" spans="1:8" ht="15.75">
      <c r="A2777" s="10">
        <v>2776</v>
      </c>
      <c r="B2777" s="3" t="s">
        <v>17</v>
      </c>
      <c r="C2777" s="2" t="s">
        <v>2444</v>
      </c>
      <c r="D2777" s="2" t="s">
        <v>267</v>
      </c>
      <c r="E2777" s="2" t="s">
        <v>2445</v>
      </c>
      <c r="F2777" s="4">
        <v>20</v>
      </c>
      <c r="G2777" s="10" t="str">
        <f t="shared" si="189"/>
        <v xml:space="preserve">2024/02 </v>
      </c>
      <c r="H2777" s="10">
        <f t="shared" si="188"/>
        <v>81</v>
      </c>
    </row>
    <row r="2778" spans="1:8" ht="15.75">
      <c r="A2778" s="10">
        <v>2777</v>
      </c>
      <c r="B2778" s="3" t="s">
        <v>17</v>
      </c>
      <c r="C2778" s="2" t="s">
        <v>2448</v>
      </c>
      <c r="D2778" s="2" t="s">
        <v>267</v>
      </c>
      <c r="E2778" s="2" t="s">
        <v>2449</v>
      </c>
      <c r="F2778" s="4">
        <v>25</v>
      </c>
      <c r="G2778" s="10" t="str">
        <f t="shared" si="189"/>
        <v xml:space="preserve">2024/01 </v>
      </c>
      <c r="H2778" s="10">
        <f t="shared" si="188"/>
        <v>25</v>
      </c>
    </row>
    <row r="2779" spans="1:8" ht="15.75">
      <c r="A2779" s="10">
        <v>2778</v>
      </c>
      <c r="B2779" s="3" t="s">
        <v>17</v>
      </c>
      <c r="C2779" s="2" t="s">
        <v>2450</v>
      </c>
      <c r="D2779" s="2" t="s">
        <v>267</v>
      </c>
      <c r="E2779" s="2" t="s">
        <v>2451</v>
      </c>
      <c r="F2779" s="4">
        <v>10</v>
      </c>
      <c r="G2779" s="10" t="str">
        <f t="shared" si="189"/>
        <v xml:space="preserve">2024/01 </v>
      </c>
      <c r="H2779" s="10">
        <f t="shared" si="188"/>
        <v>30</v>
      </c>
    </row>
    <row r="2780" spans="1:8" ht="15.75">
      <c r="A2780" s="10">
        <v>2779</v>
      </c>
      <c r="B2780" s="3" t="s">
        <v>17</v>
      </c>
      <c r="C2780" s="2" t="s">
        <v>2459</v>
      </c>
      <c r="D2780" s="2" t="s">
        <v>267</v>
      </c>
      <c r="E2780" s="2" t="s">
        <v>2460</v>
      </c>
      <c r="F2780" s="4">
        <v>10</v>
      </c>
      <c r="G2780" s="10" t="str">
        <f t="shared" si="189"/>
        <v xml:space="preserve">2024/01 </v>
      </c>
      <c r="H2780" s="10">
        <f t="shared" si="188"/>
        <v>13</v>
      </c>
    </row>
    <row r="2781" spans="1:8" ht="15.75">
      <c r="A2781" s="10">
        <v>2780</v>
      </c>
      <c r="B2781" s="3" t="s">
        <v>17</v>
      </c>
      <c r="C2781" s="2" t="s">
        <v>2461</v>
      </c>
      <c r="D2781" s="2" t="s">
        <v>271</v>
      </c>
      <c r="E2781" s="2" t="s">
        <v>2462</v>
      </c>
      <c r="F2781" s="4">
        <v>20</v>
      </c>
      <c r="G2781" s="10" t="str">
        <f t="shared" si="189"/>
        <v xml:space="preserve">2024/01 </v>
      </c>
      <c r="H2781" s="10">
        <f t="shared" si="188"/>
        <v>135</v>
      </c>
    </row>
    <row r="2782" spans="1:8" ht="15.75">
      <c r="A2782" s="10">
        <v>2781</v>
      </c>
      <c r="B2782" s="3" t="s">
        <v>17</v>
      </c>
      <c r="C2782" s="2" t="s">
        <v>2463</v>
      </c>
      <c r="D2782" s="2" t="s">
        <v>271</v>
      </c>
      <c r="E2782" s="2" t="s">
        <v>2464</v>
      </c>
      <c r="F2782" s="4">
        <v>20</v>
      </c>
      <c r="G2782" s="10" t="str">
        <f t="shared" si="189"/>
        <v xml:space="preserve">2025/03 </v>
      </c>
      <c r="H2782" s="10">
        <f t="shared" si="188"/>
        <v>324</v>
      </c>
    </row>
    <row r="2783" spans="1:8" ht="15.75">
      <c r="A2783" s="10">
        <v>2782</v>
      </c>
      <c r="B2783" s="3" t="s">
        <v>17</v>
      </c>
      <c r="C2783" s="2" t="s">
        <v>2469</v>
      </c>
      <c r="D2783" s="2" t="s">
        <v>271</v>
      </c>
      <c r="E2783" s="2" t="s">
        <v>2470</v>
      </c>
      <c r="F2783" s="4">
        <v>2</v>
      </c>
      <c r="G2783" s="10" t="str">
        <f t="shared" si="189"/>
        <v xml:space="preserve">2024/01 </v>
      </c>
      <c r="H2783" s="10">
        <f t="shared" si="188"/>
        <v>60</v>
      </c>
    </row>
    <row r="2784" spans="1:8" ht="15.75">
      <c r="A2784" s="10">
        <v>2783</v>
      </c>
      <c r="B2784" s="3" t="s">
        <v>17</v>
      </c>
      <c r="C2784" s="2" t="s">
        <v>2472</v>
      </c>
      <c r="D2784" s="2" t="s">
        <v>271</v>
      </c>
      <c r="E2784" s="2" t="s">
        <v>2451</v>
      </c>
      <c r="F2784" s="4">
        <v>22</v>
      </c>
      <c r="G2784" s="10" t="str">
        <f t="shared" si="189"/>
        <v xml:space="preserve">2024/01 </v>
      </c>
      <c r="H2784" s="10">
        <f t="shared" si="188"/>
        <v>22</v>
      </c>
    </row>
    <row r="2785" spans="1:8" ht="15.75">
      <c r="A2785" s="10">
        <v>2784</v>
      </c>
      <c r="B2785" s="3" t="s">
        <v>17</v>
      </c>
      <c r="C2785" s="2" t="s">
        <v>2473</v>
      </c>
      <c r="D2785" s="2" t="s">
        <v>264</v>
      </c>
      <c r="E2785" s="2" t="s">
        <v>2474</v>
      </c>
      <c r="F2785" s="4">
        <v>282</v>
      </c>
      <c r="G2785" s="10" t="str">
        <f t="shared" si="189"/>
        <v xml:space="preserve">2024/04 </v>
      </c>
      <c r="H2785" s="10">
        <f t="shared" si="188"/>
        <v>2197</v>
      </c>
    </row>
    <row r="2786" spans="1:8" ht="15.75">
      <c r="A2786" s="10">
        <v>2785</v>
      </c>
      <c r="B2786" s="3" t="s">
        <v>17</v>
      </c>
      <c r="C2786" s="2" t="s">
        <v>2477</v>
      </c>
      <c r="D2786" s="2" t="s">
        <v>264</v>
      </c>
      <c r="E2786" s="2" t="s">
        <v>2478</v>
      </c>
      <c r="F2786" s="4">
        <v>30</v>
      </c>
      <c r="G2786" s="10" t="str">
        <f t="shared" si="189"/>
        <v xml:space="preserve">2024/02 </v>
      </c>
      <c r="H2786" s="10">
        <f t="shared" si="188"/>
        <v>650</v>
      </c>
    </row>
    <row r="2787" spans="1:8" ht="15.75">
      <c r="A2787" s="10">
        <v>2786</v>
      </c>
      <c r="B2787" s="3" t="s">
        <v>17</v>
      </c>
      <c r="C2787" s="2" t="s">
        <v>2479</v>
      </c>
      <c r="D2787" s="2" t="s">
        <v>264</v>
      </c>
      <c r="E2787" s="2" t="s">
        <v>2480</v>
      </c>
      <c r="F2787" s="4">
        <v>657</v>
      </c>
      <c r="G2787" s="10" t="str">
        <f t="shared" si="189"/>
        <v xml:space="preserve">2024/04 </v>
      </c>
      <c r="H2787" s="10">
        <f t="shared" si="188"/>
        <v>1525</v>
      </c>
    </row>
    <row r="2788" spans="1:8" ht="15.75">
      <c r="A2788" s="10">
        <v>2787</v>
      </c>
      <c r="B2788" s="3" t="s">
        <v>17</v>
      </c>
      <c r="C2788" s="2" t="s">
        <v>2484</v>
      </c>
      <c r="D2788" s="2" t="s">
        <v>264</v>
      </c>
      <c r="E2788" s="2" t="s">
        <v>2485</v>
      </c>
      <c r="F2788" s="4">
        <v>275</v>
      </c>
      <c r="G2788" s="10" t="str">
        <f t="shared" si="189"/>
        <v xml:space="preserve">2024/04 </v>
      </c>
      <c r="H2788" s="10">
        <f t="shared" si="188"/>
        <v>987</v>
      </c>
    </row>
    <row r="2789" spans="1:8" ht="15.75">
      <c r="A2789" s="10">
        <v>2788</v>
      </c>
      <c r="B2789" s="3" t="s">
        <v>17</v>
      </c>
      <c r="C2789" s="2" t="s">
        <v>2486</v>
      </c>
      <c r="D2789" s="2" t="s">
        <v>264</v>
      </c>
      <c r="E2789" s="2" t="s">
        <v>2487</v>
      </c>
      <c r="F2789" s="4">
        <v>142</v>
      </c>
      <c r="G2789" s="10" t="str">
        <f t="shared" si="189"/>
        <v xml:space="preserve">2024/07 </v>
      </c>
      <c r="H2789" s="10">
        <f t="shared" si="188"/>
        <v>488</v>
      </c>
    </row>
    <row r="2790" spans="1:8" ht="15.75">
      <c r="A2790" s="10">
        <v>2789</v>
      </c>
      <c r="B2790" s="3" t="s">
        <v>17</v>
      </c>
      <c r="C2790" s="2" t="s">
        <v>2488</v>
      </c>
      <c r="D2790" s="2" t="s">
        <v>264</v>
      </c>
      <c r="E2790" s="2" t="s">
        <v>2489</v>
      </c>
      <c r="F2790" s="4">
        <v>10</v>
      </c>
      <c r="G2790" s="10" t="str">
        <f t="shared" si="189"/>
        <v xml:space="preserve">2024/02 </v>
      </c>
      <c r="H2790" s="10">
        <f t="shared" si="188"/>
        <v>400</v>
      </c>
    </row>
    <row r="2791" spans="1:8" ht="15.75">
      <c r="A2791" s="10">
        <v>2790</v>
      </c>
      <c r="B2791" s="3" t="s">
        <v>17</v>
      </c>
      <c r="C2791" s="2" t="s">
        <v>2490</v>
      </c>
      <c r="D2791" s="2" t="s">
        <v>264</v>
      </c>
      <c r="E2791" s="2" t="s">
        <v>2491</v>
      </c>
      <c r="F2791" s="4">
        <v>104</v>
      </c>
      <c r="G2791" s="10" t="str">
        <f t="shared" si="189"/>
        <v xml:space="preserve">2024/02 </v>
      </c>
      <c r="H2791" s="10">
        <f t="shared" si="188"/>
        <v>245</v>
      </c>
    </row>
    <row r="2792" spans="1:8" ht="15.75">
      <c r="A2792" s="10">
        <v>2791</v>
      </c>
      <c r="B2792" s="3" t="s">
        <v>17</v>
      </c>
      <c r="C2792" s="2" t="s">
        <v>2492</v>
      </c>
      <c r="D2792" s="2" t="s">
        <v>264</v>
      </c>
      <c r="E2792" s="2" t="s">
        <v>2493</v>
      </c>
      <c r="F2792" s="4">
        <v>4</v>
      </c>
      <c r="G2792" s="10" t="str">
        <f t="shared" si="189"/>
        <v xml:space="preserve">2024/02 </v>
      </c>
      <c r="H2792" s="10">
        <f t="shared" si="188"/>
        <v>230</v>
      </c>
    </row>
    <row r="2793" spans="1:8" ht="15.75">
      <c r="A2793" s="10">
        <v>2792</v>
      </c>
      <c r="B2793" s="3" t="s">
        <v>17</v>
      </c>
      <c r="C2793" s="2" t="s">
        <v>2494</v>
      </c>
      <c r="D2793" s="2" t="s">
        <v>264</v>
      </c>
      <c r="E2793" s="2" t="s">
        <v>2495</v>
      </c>
      <c r="F2793" s="4">
        <v>320</v>
      </c>
      <c r="G2793" s="10" t="str">
        <f t="shared" si="189"/>
        <v xml:space="preserve">2025/02 </v>
      </c>
      <c r="H2793" s="10">
        <f t="shared" si="188"/>
        <v>585</v>
      </c>
    </row>
    <row r="2794" spans="1:8" ht="15.75">
      <c r="A2794" s="10">
        <v>2793</v>
      </c>
      <c r="B2794" s="3" t="s">
        <v>17</v>
      </c>
      <c r="C2794" s="2" t="s">
        <v>2496</v>
      </c>
      <c r="D2794" s="2" t="s">
        <v>264</v>
      </c>
      <c r="E2794" s="2" t="s">
        <v>2497</v>
      </c>
      <c r="F2794" s="4">
        <v>10</v>
      </c>
      <c r="G2794" s="10" t="str">
        <f t="shared" si="189"/>
        <v xml:space="preserve">2024/01 </v>
      </c>
      <c r="H2794" s="10">
        <f t="shared" si="188"/>
        <v>95</v>
      </c>
    </row>
    <row r="2795" spans="1:8" ht="15.75">
      <c r="A2795" s="10">
        <v>2794</v>
      </c>
      <c r="B2795" s="3" t="s">
        <v>17</v>
      </c>
      <c r="C2795" s="2" t="s">
        <v>2498</v>
      </c>
      <c r="D2795" s="2" t="s">
        <v>264</v>
      </c>
      <c r="E2795" s="2" t="s">
        <v>2328</v>
      </c>
      <c r="F2795" s="4">
        <v>5</v>
      </c>
      <c r="G2795" s="10" t="str">
        <f t="shared" si="189"/>
        <v xml:space="preserve">2024/04 </v>
      </c>
      <c r="H2795" s="10">
        <f t="shared" si="188"/>
        <v>26</v>
      </c>
    </row>
    <row r="2796" spans="1:8" ht="15.75">
      <c r="A2796" s="10">
        <v>2795</v>
      </c>
      <c r="B2796" s="3" t="s">
        <v>17</v>
      </c>
      <c r="C2796" s="2" t="s">
        <v>2499</v>
      </c>
      <c r="D2796" s="2" t="s">
        <v>264</v>
      </c>
      <c r="E2796" s="2" t="s">
        <v>2500</v>
      </c>
      <c r="F2796" s="4">
        <v>50</v>
      </c>
      <c r="G2796" s="10" t="str">
        <f t="shared" si="189"/>
        <v xml:space="preserve">2024/01 </v>
      </c>
      <c r="H2796" s="10">
        <f t="shared" si="188"/>
        <v>120</v>
      </c>
    </row>
    <row r="2797" spans="1:8" ht="15.75">
      <c r="A2797" s="10">
        <v>2796</v>
      </c>
      <c r="B2797" s="3" t="s">
        <v>17</v>
      </c>
      <c r="C2797" s="2" t="s">
        <v>2501</v>
      </c>
      <c r="D2797" s="2" t="s">
        <v>264</v>
      </c>
      <c r="E2797" s="2" t="s">
        <v>2454</v>
      </c>
      <c r="F2797" s="4">
        <v>6</v>
      </c>
      <c r="G2797" s="10" t="str">
        <f t="shared" si="189"/>
        <v xml:space="preserve">2024/01 </v>
      </c>
      <c r="H2797" s="10">
        <f t="shared" si="188"/>
        <v>22</v>
      </c>
    </row>
    <row r="2798" spans="1:8" ht="15.75">
      <c r="A2798" s="10">
        <v>2797</v>
      </c>
      <c r="B2798" s="3" t="s">
        <v>17</v>
      </c>
      <c r="C2798" s="2" t="s">
        <v>2503</v>
      </c>
      <c r="D2798" s="2" t="s">
        <v>264</v>
      </c>
      <c r="E2798" s="2" t="s">
        <v>2504</v>
      </c>
      <c r="F2798" s="4">
        <v>45</v>
      </c>
      <c r="G2798" s="10" t="str">
        <f t="shared" si="189"/>
        <v xml:space="preserve">2024/02 </v>
      </c>
      <c r="H2798" s="10">
        <f t="shared" si="188"/>
        <v>230</v>
      </c>
    </row>
    <row r="2799" spans="1:8" ht="15.75">
      <c r="A2799" s="10">
        <v>2798</v>
      </c>
      <c r="B2799" s="3" t="s">
        <v>17</v>
      </c>
      <c r="C2799" s="2" t="s">
        <v>2507</v>
      </c>
      <c r="D2799" s="2" t="s">
        <v>264</v>
      </c>
      <c r="E2799" s="2" t="s">
        <v>2508</v>
      </c>
      <c r="F2799" s="4">
        <v>26</v>
      </c>
      <c r="G2799" s="10" t="str">
        <f t="shared" si="189"/>
        <v xml:space="preserve">2024/01 </v>
      </c>
      <c r="H2799" s="10">
        <f t="shared" si="188"/>
        <v>1000</v>
      </c>
    </row>
    <row r="2800" spans="1:8" ht="15.75">
      <c r="A2800" s="10">
        <v>2799</v>
      </c>
      <c r="B2800" s="3" t="s">
        <v>17</v>
      </c>
      <c r="C2800" s="2" t="s">
        <v>2509</v>
      </c>
      <c r="D2800" s="2" t="s">
        <v>264</v>
      </c>
      <c r="E2800" s="2" t="s">
        <v>2510</v>
      </c>
      <c r="F2800" s="4">
        <v>38</v>
      </c>
      <c r="G2800" s="10" t="str">
        <f t="shared" si="189"/>
        <v xml:space="preserve">2024/04 </v>
      </c>
      <c r="H2800" s="10">
        <f t="shared" si="188"/>
        <v>195</v>
      </c>
    </row>
    <row r="2801" spans="1:8" ht="15.75">
      <c r="A2801" s="10">
        <v>2800</v>
      </c>
      <c r="B2801" s="3" t="s">
        <v>17</v>
      </c>
      <c r="C2801" s="2" t="s">
        <v>2511</v>
      </c>
      <c r="D2801" s="2" t="s">
        <v>264</v>
      </c>
      <c r="E2801" s="2" t="s">
        <v>2512</v>
      </c>
      <c r="F2801" s="4">
        <v>14</v>
      </c>
      <c r="G2801" s="10" t="str">
        <f t="shared" si="189"/>
        <v xml:space="preserve">2024/01 </v>
      </c>
      <c r="H2801" s="10">
        <f t="shared" si="188"/>
        <v>130</v>
      </c>
    </row>
    <row r="2802" spans="1:8" ht="15.75">
      <c r="A2802" s="10">
        <v>2801</v>
      </c>
      <c r="B2802" s="3" t="s">
        <v>17</v>
      </c>
      <c r="C2802" s="2" t="s">
        <v>2513</v>
      </c>
      <c r="D2802" s="2" t="s">
        <v>294</v>
      </c>
      <c r="E2802" s="2" t="s">
        <v>2514</v>
      </c>
      <c r="F2802" s="4">
        <v>20</v>
      </c>
      <c r="G2802" s="10" t="str">
        <f t="shared" si="189"/>
        <v xml:space="preserve">2024/03 </v>
      </c>
      <c r="H2802" s="10">
        <f t="shared" si="188"/>
        <v>74</v>
      </c>
    </row>
    <row r="2803" spans="1:8" ht="15.75">
      <c r="A2803" s="10">
        <v>2802</v>
      </c>
      <c r="B2803" s="3" t="s">
        <v>17</v>
      </c>
      <c r="C2803" s="2" t="s">
        <v>2515</v>
      </c>
      <c r="D2803" s="2" t="s">
        <v>294</v>
      </c>
      <c r="E2803" s="2" t="s">
        <v>2516</v>
      </c>
      <c r="F2803" s="4">
        <v>15</v>
      </c>
      <c r="G2803" s="10" t="str">
        <f t="shared" si="189"/>
        <v xml:space="preserve">2024/01 </v>
      </c>
      <c r="H2803" s="10">
        <f t="shared" si="188"/>
        <v>95</v>
      </c>
    </row>
    <row r="2804" spans="1:8" ht="15.75">
      <c r="A2804" s="10">
        <v>2803</v>
      </c>
      <c r="B2804" s="3" t="s">
        <v>17</v>
      </c>
      <c r="C2804" s="2" t="s">
        <v>2519</v>
      </c>
      <c r="D2804" s="2" t="s">
        <v>294</v>
      </c>
      <c r="E2804" s="2" t="s">
        <v>2520</v>
      </c>
      <c r="F2804" s="4">
        <v>10</v>
      </c>
      <c r="G2804" s="10" t="str">
        <f t="shared" si="189"/>
        <v xml:space="preserve">2024/01 </v>
      </c>
      <c r="H2804" s="10">
        <f t="shared" si="188"/>
        <v>100</v>
      </c>
    </row>
    <row r="2805" spans="1:8" ht="15.75">
      <c r="A2805" s="10">
        <v>2804</v>
      </c>
      <c r="B2805" s="3" t="s">
        <v>17</v>
      </c>
      <c r="C2805" s="2" t="s">
        <v>2521</v>
      </c>
      <c r="D2805" s="2" t="s">
        <v>294</v>
      </c>
      <c r="E2805" s="2" t="s">
        <v>2522</v>
      </c>
      <c r="F2805" s="4">
        <v>10</v>
      </c>
      <c r="G2805" s="10" t="str">
        <f t="shared" si="189"/>
        <v xml:space="preserve">2024/01 </v>
      </c>
      <c r="H2805" s="10">
        <f t="shared" si="188"/>
        <v>25</v>
      </c>
    </row>
    <row r="2806" spans="1:8" ht="15.75">
      <c r="A2806" s="10">
        <v>2805</v>
      </c>
      <c r="B2806" s="3" t="s">
        <v>17</v>
      </c>
      <c r="C2806" s="2" t="s">
        <v>2523</v>
      </c>
      <c r="D2806" s="2" t="s">
        <v>294</v>
      </c>
      <c r="E2806" s="2" t="s">
        <v>2524</v>
      </c>
      <c r="F2806" s="4">
        <v>76</v>
      </c>
      <c r="G2806" s="10" t="str">
        <f t="shared" si="189"/>
        <v xml:space="preserve">2024/02 </v>
      </c>
      <c r="H2806" s="10">
        <f t="shared" si="188"/>
        <v>180</v>
      </c>
    </row>
    <row r="2807" spans="1:8" ht="15.75">
      <c r="A2807" s="10">
        <v>2806</v>
      </c>
      <c r="B2807" s="3" t="s">
        <v>17</v>
      </c>
      <c r="C2807" s="2" t="s">
        <v>2525</v>
      </c>
      <c r="D2807" s="2" t="s">
        <v>294</v>
      </c>
      <c r="E2807" s="2" t="s">
        <v>2526</v>
      </c>
      <c r="F2807" s="4">
        <v>4</v>
      </c>
      <c r="G2807" s="10" t="str">
        <f t="shared" si="189"/>
        <v xml:space="preserve">2024/02 </v>
      </c>
      <c r="H2807" s="10">
        <f t="shared" si="188"/>
        <v>28</v>
      </c>
    </row>
    <row r="2808" spans="1:8" ht="15.75">
      <c r="A2808" s="10">
        <v>2807</v>
      </c>
      <c r="B2808" s="3" t="s">
        <v>17</v>
      </c>
      <c r="C2808" s="2" t="s">
        <v>2528</v>
      </c>
      <c r="D2808" s="2" t="s">
        <v>294</v>
      </c>
      <c r="E2808" s="2" t="s">
        <v>2529</v>
      </c>
      <c r="F2808" s="4">
        <v>250</v>
      </c>
      <c r="G2808" s="10" t="str">
        <f t="shared" si="189"/>
        <v xml:space="preserve">2024/12 </v>
      </c>
      <c r="H2808" s="10">
        <f t="shared" si="188"/>
        <v>675</v>
      </c>
    </row>
    <row r="2809" spans="1:8" ht="15.75">
      <c r="A2809" s="10">
        <v>2808</v>
      </c>
      <c r="B2809" s="3" t="s">
        <v>17</v>
      </c>
      <c r="C2809" s="2" t="s">
        <v>2534</v>
      </c>
      <c r="D2809" s="2" t="s">
        <v>299</v>
      </c>
      <c r="E2809" s="2" t="s">
        <v>2535</v>
      </c>
      <c r="F2809" s="4">
        <v>40</v>
      </c>
      <c r="G2809" s="10" t="str">
        <f t="shared" si="189"/>
        <v xml:space="preserve">2025/02 </v>
      </c>
      <c r="H2809" s="10">
        <f t="shared" si="188"/>
        <v>453</v>
      </c>
    </row>
    <row r="2810" spans="1:8" ht="15.75">
      <c r="A2810" s="10">
        <v>2809</v>
      </c>
      <c r="B2810" s="3" t="s">
        <v>17</v>
      </c>
      <c r="C2810" s="2" t="s">
        <v>2538</v>
      </c>
      <c r="D2810" s="2" t="s">
        <v>299</v>
      </c>
      <c r="E2810" s="2" t="s">
        <v>2539</v>
      </c>
      <c r="F2810" s="4">
        <v>192</v>
      </c>
      <c r="G2810" s="10" t="str">
        <f t="shared" si="189"/>
        <v xml:space="preserve">2024/08 </v>
      </c>
      <c r="H2810" s="10">
        <f t="shared" si="188"/>
        <v>560</v>
      </c>
    </row>
    <row r="2811" spans="1:8" ht="15.75">
      <c r="A2811" s="10">
        <v>2810</v>
      </c>
      <c r="B2811" s="3" t="s">
        <v>17</v>
      </c>
      <c r="C2811" s="2" t="s">
        <v>2542</v>
      </c>
      <c r="D2811" s="2" t="s">
        <v>299</v>
      </c>
      <c r="E2811" s="2" t="s">
        <v>2543</v>
      </c>
      <c r="F2811" s="4">
        <v>146</v>
      </c>
      <c r="G2811" s="10" t="str">
        <f t="shared" si="189"/>
        <v xml:space="preserve">2026/03 </v>
      </c>
      <c r="H2811" s="10">
        <f t="shared" si="188"/>
        <v>414</v>
      </c>
    </row>
    <row r="2812" spans="1:8" ht="15.75">
      <c r="A2812" s="10">
        <v>2811</v>
      </c>
      <c r="B2812" s="3" t="s">
        <v>17</v>
      </c>
      <c r="C2812" s="2" t="s">
        <v>2544</v>
      </c>
      <c r="D2812" s="2" t="s">
        <v>299</v>
      </c>
      <c r="E2812" s="2" t="s">
        <v>2545</v>
      </c>
      <c r="F2812" s="4">
        <v>35</v>
      </c>
      <c r="G2812" s="10" t="str">
        <f t="shared" si="189"/>
        <v xml:space="preserve">2024/03 </v>
      </c>
      <c r="H2812" s="10">
        <f t="shared" si="188"/>
        <v>151</v>
      </c>
    </row>
    <row r="2813" spans="1:8" ht="15.75">
      <c r="A2813" s="10">
        <v>2812</v>
      </c>
      <c r="B2813" s="3" t="s">
        <v>17</v>
      </c>
      <c r="C2813" s="2" t="s">
        <v>2546</v>
      </c>
      <c r="D2813" s="2" t="s">
        <v>299</v>
      </c>
      <c r="E2813" s="2" t="s">
        <v>2547</v>
      </c>
      <c r="F2813" s="4">
        <v>5</v>
      </c>
      <c r="G2813" s="10" t="str">
        <f t="shared" si="189"/>
        <v xml:space="preserve">2024/01 </v>
      </c>
      <c r="H2813" s="10">
        <f t="shared" si="188"/>
        <v>150</v>
      </c>
    </row>
    <row r="2814" spans="1:8" ht="15.75">
      <c r="A2814" s="10">
        <v>2813</v>
      </c>
      <c r="B2814" s="3" t="s">
        <v>17</v>
      </c>
      <c r="C2814" s="2" t="s">
        <v>2548</v>
      </c>
      <c r="D2814" s="2" t="s">
        <v>299</v>
      </c>
      <c r="E2814" s="2" t="s">
        <v>2549</v>
      </c>
      <c r="F2814" s="4">
        <v>10</v>
      </c>
      <c r="G2814" s="10" t="str">
        <f t="shared" si="189"/>
        <v xml:space="preserve">2024/01 </v>
      </c>
      <c r="H2814" s="10">
        <f t="shared" si="188"/>
        <v>70</v>
      </c>
    </row>
    <row r="2815" spans="1:8" ht="15.75">
      <c r="A2815" s="10">
        <v>2814</v>
      </c>
      <c r="B2815" s="3" t="s">
        <v>17</v>
      </c>
      <c r="C2815" s="2" t="s">
        <v>2550</v>
      </c>
      <c r="D2815" s="2" t="s">
        <v>299</v>
      </c>
      <c r="E2815" s="2" t="s">
        <v>2551</v>
      </c>
      <c r="F2815" s="4">
        <v>50</v>
      </c>
      <c r="G2815" s="10" t="str">
        <f t="shared" si="189"/>
        <v xml:space="preserve">2024/07 </v>
      </c>
      <c r="H2815" s="10">
        <f t="shared" si="188"/>
        <v>260</v>
      </c>
    </row>
    <row r="2816" spans="1:8" ht="15.75">
      <c r="A2816" s="10">
        <v>2815</v>
      </c>
      <c r="B2816" s="3" t="s">
        <v>17</v>
      </c>
      <c r="C2816" s="2" t="s">
        <v>2552</v>
      </c>
      <c r="D2816" s="2" t="s">
        <v>299</v>
      </c>
      <c r="E2816" s="2" t="s">
        <v>2553</v>
      </c>
      <c r="F2816" s="4">
        <v>2</v>
      </c>
      <c r="G2816" s="10" t="str">
        <f t="shared" si="189"/>
        <v xml:space="preserve">2024/03 </v>
      </c>
      <c r="H2816" s="10">
        <f t="shared" si="188"/>
        <v>14</v>
      </c>
    </row>
    <row r="2817" spans="1:8" ht="15.75">
      <c r="A2817" s="10">
        <v>2816</v>
      </c>
      <c r="B2817" s="3" t="s">
        <v>17</v>
      </c>
      <c r="C2817" s="2" t="s">
        <v>2554</v>
      </c>
      <c r="D2817" s="2" t="s">
        <v>299</v>
      </c>
      <c r="E2817" s="2" t="s">
        <v>2555</v>
      </c>
      <c r="F2817" s="4">
        <v>55</v>
      </c>
      <c r="G2817" s="10" t="str">
        <f t="shared" si="189"/>
        <v xml:space="preserve">2024/01 </v>
      </c>
      <c r="H2817" s="10">
        <f t="shared" si="188"/>
        <v>55</v>
      </c>
    </row>
    <row r="2818" spans="1:8" ht="15.75">
      <c r="A2818" s="10">
        <v>2817</v>
      </c>
      <c r="B2818" s="3" t="s">
        <v>17</v>
      </c>
      <c r="C2818" s="2" t="s">
        <v>2558</v>
      </c>
      <c r="D2818" s="2" t="s">
        <v>2287</v>
      </c>
      <c r="E2818" s="2" t="s">
        <v>2559</v>
      </c>
      <c r="F2818" s="4">
        <v>10</v>
      </c>
      <c r="G2818" s="10" t="str">
        <f t="shared" si="189"/>
        <v xml:space="preserve">2024/01 </v>
      </c>
      <c r="H2818" s="10">
        <f t="shared" ref="H2818:H2881" si="190">_xlfn.MAXIFS(F:F,C:C,C2818,G:G,G2818)</f>
        <v>10</v>
      </c>
    </row>
    <row r="2819" spans="1:8" ht="15.75">
      <c r="A2819" s="10">
        <v>2818</v>
      </c>
      <c r="B2819" s="3" t="s">
        <v>17</v>
      </c>
      <c r="C2819" s="2" t="s">
        <v>2562</v>
      </c>
      <c r="D2819" s="2" t="s">
        <v>299</v>
      </c>
      <c r="E2819" s="2" t="s">
        <v>2563</v>
      </c>
      <c r="F2819" s="4">
        <v>50</v>
      </c>
      <c r="G2819" s="10" t="str">
        <f t="shared" ref="G2819:G2882" si="191">INDEX($B$2:$B$9999,MATCH(_xlfn.MAXIFS($F$2:$F$9999,$C$2:$C$9999,C2819),$F$1:$F$9999,0))</f>
        <v xml:space="preserve">2024/01 </v>
      </c>
      <c r="H2819" s="10">
        <f t="shared" si="190"/>
        <v>100</v>
      </c>
    </row>
    <row r="2820" spans="1:8" ht="15.75">
      <c r="A2820" s="10">
        <v>2819</v>
      </c>
      <c r="B2820" s="3" t="s">
        <v>17</v>
      </c>
      <c r="C2820" s="2" t="s">
        <v>2572</v>
      </c>
      <c r="D2820" s="2" t="s">
        <v>307</v>
      </c>
      <c r="E2820" s="2" t="s">
        <v>2573</v>
      </c>
      <c r="F2820" s="4">
        <v>100</v>
      </c>
      <c r="G2820" s="10" t="str">
        <f t="shared" si="191"/>
        <v xml:space="preserve">2024/01 </v>
      </c>
      <c r="H2820" s="10">
        <f t="shared" si="190"/>
        <v>100</v>
      </c>
    </row>
    <row r="2821" spans="1:8" ht="15.75">
      <c r="A2821" s="10">
        <v>2820</v>
      </c>
      <c r="B2821" s="3" t="s">
        <v>17</v>
      </c>
      <c r="C2821" s="2" t="s">
        <v>2576</v>
      </c>
      <c r="D2821" s="2" t="s">
        <v>310</v>
      </c>
      <c r="E2821" s="2" t="s">
        <v>2577</v>
      </c>
      <c r="F2821" s="4">
        <v>15</v>
      </c>
      <c r="G2821" s="10" t="str">
        <f t="shared" si="191"/>
        <v xml:space="preserve">2024/01 </v>
      </c>
      <c r="H2821" s="10">
        <f t="shared" si="190"/>
        <v>105</v>
      </c>
    </row>
    <row r="2822" spans="1:8" ht="15.75">
      <c r="A2822" s="10">
        <v>2821</v>
      </c>
      <c r="B2822" s="3" t="s">
        <v>17</v>
      </c>
      <c r="C2822" s="2" t="s">
        <v>2578</v>
      </c>
      <c r="D2822" s="2" t="s">
        <v>310</v>
      </c>
      <c r="E2822" s="2" t="s">
        <v>2579</v>
      </c>
      <c r="F2822" s="4">
        <v>82</v>
      </c>
      <c r="G2822" s="10" t="str">
        <f t="shared" si="191"/>
        <v xml:space="preserve">2024/04 </v>
      </c>
      <c r="H2822" s="10">
        <f t="shared" si="190"/>
        <v>225</v>
      </c>
    </row>
    <row r="2823" spans="1:8" ht="15.75">
      <c r="A2823" s="10">
        <v>2822</v>
      </c>
      <c r="B2823" s="3" t="s">
        <v>17</v>
      </c>
      <c r="C2823" s="2" t="s">
        <v>2580</v>
      </c>
      <c r="D2823" s="2" t="s">
        <v>310</v>
      </c>
      <c r="E2823" s="2" t="s">
        <v>2581</v>
      </c>
      <c r="F2823" s="4">
        <v>35</v>
      </c>
      <c r="G2823" s="10" t="str">
        <f t="shared" si="191"/>
        <v xml:space="preserve">2024/05 </v>
      </c>
      <c r="H2823" s="10">
        <f t="shared" si="190"/>
        <v>206</v>
      </c>
    </row>
    <row r="2824" spans="1:8" ht="15.75">
      <c r="A2824" s="10">
        <v>2823</v>
      </c>
      <c r="B2824" s="3" t="s">
        <v>17</v>
      </c>
      <c r="C2824" s="2" t="s">
        <v>2582</v>
      </c>
      <c r="D2824" s="2" t="s">
        <v>310</v>
      </c>
      <c r="E2824" s="2" t="s">
        <v>2583</v>
      </c>
      <c r="F2824" s="4">
        <v>10</v>
      </c>
      <c r="G2824" s="10" t="str">
        <f t="shared" si="191"/>
        <v xml:space="preserve">2024/02 </v>
      </c>
      <c r="H2824" s="10">
        <f t="shared" si="190"/>
        <v>53</v>
      </c>
    </row>
    <row r="2825" spans="1:8" ht="15.75">
      <c r="A2825" s="10">
        <v>2824</v>
      </c>
      <c r="B2825" s="3" t="s">
        <v>17</v>
      </c>
      <c r="C2825" s="2" t="s">
        <v>2590</v>
      </c>
      <c r="D2825" s="2" t="s">
        <v>312</v>
      </c>
      <c r="E2825" s="2" t="s">
        <v>2591</v>
      </c>
      <c r="F2825" s="4">
        <v>10</v>
      </c>
      <c r="G2825" s="10" t="str">
        <f t="shared" si="191"/>
        <v xml:space="preserve">2024/03 </v>
      </c>
      <c r="H2825" s="10">
        <f t="shared" si="190"/>
        <v>132</v>
      </c>
    </row>
    <row r="2826" spans="1:8" ht="15.75">
      <c r="A2826" s="10">
        <v>2825</v>
      </c>
      <c r="B2826" s="3" t="s">
        <v>17</v>
      </c>
      <c r="C2826" s="2" t="s">
        <v>2596</v>
      </c>
      <c r="D2826" s="2" t="s">
        <v>314</v>
      </c>
      <c r="E2826" s="2" t="s">
        <v>2597</v>
      </c>
      <c r="F2826" s="4">
        <v>6</v>
      </c>
      <c r="G2826" s="10" t="str">
        <f t="shared" si="191"/>
        <v xml:space="preserve">2024/02 </v>
      </c>
      <c r="H2826" s="10">
        <f t="shared" si="190"/>
        <v>65</v>
      </c>
    </row>
    <row r="2827" spans="1:8" ht="15.75">
      <c r="A2827" s="10">
        <v>2826</v>
      </c>
      <c r="B2827" s="3" t="s">
        <v>17</v>
      </c>
      <c r="C2827" s="2" t="s">
        <v>2598</v>
      </c>
      <c r="D2827" s="2" t="s">
        <v>314</v>
      </c>
      <c r="E2827" s="2" t="s">
        <v>2599</v>
      </c>
      <c r="F2827" s="4">
        <v>1</v>
      </c>
      <c r="G2827" s="10" t="str">
        <f t="shared" si="191"/>
        <v xml:space="preserve">2024/01 </v>
      </c>
      <c r="H2827" s="10">
        <f t="shared" si="190"/>
        <v>50</v>
      </c>
    </row>
    <row r="2828" spans="1:8" ht="15.75">
      <c r="A2828" s="10">
        <v>2827</v>
      </c>
      <c r="B2828" s="3" t="s">
        <v>17</v>
      </c>
      <c r="C2828" s="2" t="s">
        <v>2600</v>
      </c>
      <c r="D2828" s="2" t="s">
        <v>314</v>
      </c>
      <c r="E2828" s="2" t="s">
        <v>2601</v>
      </c>
      <c r="F2828" s="4">
        <v>25</v>
      </c>
      <c r="G2828" s="10" t="str">
        <f t="shared" si="191"/>
        <v xml:space="preserve">2024/01 </v>
      </c>
      <c r="H2828" s="10">
        <f t="shared" si="190"/>
        <v>25</v>
      </c>
    </row>
    <row r="2829" spans="1:8" ht="15.75">
      <c r="A2829" s="10">
        <v>2828</v>
      </c>
      <c r="B2829" s="3" t="s">
        <v>17</v>
      </c>
      <c r="C2829" s="2" t="s">
        <v>2604</v>
      </c>
      <c r="D2829" s="2" t="s">
        <v>314</v>
      </c>
      <c r="E2829" s="2" t="s">
        <v>2605</v>
      </c>
      <c r="F2829" s="4">
        <v>30</v>
      </c>
      <c r="G2829" s="10" t="str">
        <f t="shared" si="191"/>
        <v xml:space="preserve">2024/07 </v>
      </c>
      <c r="H2829" s="10">
        <f t="shared" si="190"/>
        <v>360</v>
      </c>
    </row>
    <row r="2830" spans="1:8" ht="15.75">
      <c r="A2830" s="10">
        <v>2829</v>
      </c>
      <c r="B2830" s="3" t="s">
        <v>17</v>
      </c>
      <c r="C2830" s="2" t="s">
        <v>2606</v>
      </c>
      <c r="D2830" s="2" t="s">
        <v>314</v>
      </c>
      <c r="E2830" s="2" t="s">
        <v>2607</v>
      </c>
      <c r="F2830" s="4">
        <v>310</v>
      </c>
      <c r="G2830" s="10" t="str">
        <f t="shared" si="191"/>
        <v xml:space="preserve">2024/05 </v>
      </c>
      <c r="H2830" s="10">
        <f t="shared" si="190"/>
        <v>705</v>
      </c>
    </row>
    <row r="2831" spans="1:8" ht="15.75">
      <c r="A2831" s="10">
        <v>2830</v>
      </c>
      <c r="B2831" s="3" t="s">
        <v>17</v>
      </c>
      <c r="C2831" s="2" t="s">
        <v>2608</v>
      </c>
      <c r="D2831" s="2" t="s">
        <v>314</v>
      </c>
      <c r="E2831" s="2" t="s">
        <v>2609</v>
      </c>
      <c r="F2831" s="4">
        <v>30</v>
      </c>
      <c r="G2831" s="10" t="str">
        <f t="shared" si="191"/>
        <v xml:space="preserve">2024/01 </v>
      </c>
      <c r="H2831" s="10">
        <f t="shared" si="190"/>
        <v>60</v>
      </c>
    </row>
    <row r="2832" spans="1:8" ht="15.75">
      <c r="A2832" s="10">
        <v>2831</v>
      </c>
      <c r="B2832" s="3" t="s">
        <v>17</v>
      </c>
      <c r="C2832" s="2" t="s">
        <v>2610</v>
      </c>
      <c r="D2832" s="2" t="s">
        <v>314</v>
      </c>
      <c r="E2832" s="2" t="s">
        <v>2611</v>
      </c>
      <c r="F2832" s="4">
        <v>25</v>
      </c>
      <c r="G2832" s="10" t="str">
        <f t="shared" si="191"/>
        <v xml:space="preserve">2024/01 </v>
      </c>
      <c r="H2832" s="10">
        <f t="shared" si="190"/>
        <v>60</v>
      </c>
    </row>
    <row r="2833" spans="1:8" ht="15.75">
      <c r="A2833" s="10">
        <v>2832</v>
      </c>
      <c r="B2833" s="3" t="s">
        <v>17</v>
      </c>
      <c r="C2833" s="2" t="s">
        <v>2616</v>
      </c>
      <c r="D2833" s="2" t="s">
        <v>318</v>
      </c>
      <c r="E2833" s="2" t="s">
        <v>2617</v>
      </c>
      <c r="F2833" s="4">
        <v>25</v>
      </c>
      <c r="G2833" s="10" t="str">
        <f t="shared" si="191"/>
        <v xml:space="preserve">2024/01 </v>
      </c>
      <c r="H2833" s="10">
        <f t="shared" si="190"/>
        <v>120</v>
      </c>
    </row>
    <row r="2834" spans="1:8" ht="15.75">
      <c r="A2834" s="10">
        <v>2833</v>
      </c>
      <c r="B2834" s="3" t="s">
        <v>17</v>
      </c>
      <c r="C2834" s="2" t="s">
        <v>2618</v>
      </c>
      <c r="D2834" s="2" t="s">
        <v>318</v>
      </c>
      <c r="E2834" s="2" t="s">
        <v>2619</v>
      </c>
      <c r="F2834" s="4">
        <v>50</v>
      </c>
      <c r="G2834" s="10" t="str">
        <f t="shared" si="191"/>
        <v xml:space="preserve">2025/03 </v>
      </c>
      <c r="H2834" s="10">
        <f t="shared" si="190"/>
        <v>410</v>
      </c>
    </row>
    <row r="2835" spans="1:8" ht="15.75">
      <c r="A2835" s="10">
        <v>2834</v>
      </c>
      <c r="B2835" s="3" t="s">
        <v>17</v>
      </c>
      <c r="C2835" s="2" t="s">
        <v>2620</v>
      </c>
      <c r="D2835" s="2" t="s">
        <v>318</v>
      </c>
      <c r="E2835" s="2" t="s">
        <v>2621</v>
      </c>
      <c r="F2835" s="4">
        <v>10</v>
      </c>
      <c r="G2835" s="10" t="str">
        <f t="shared" si="191"/>
        <v xml:space="preserve">2024/01 </v>
      </c>
      <c r="H2835" s="10">
        <f t="shared" si="190"/>
        <v>60</v>
      </c>
    </row>
    <row r="2836" spans="1:8" ht="15.75">
      <c r="A2836" s="10">
        <v>2835</v>
      </c>
      <c r="B2836" s="3" t="s">
        <v>17</v>
      </c>
      <c r="C2836" s="2" t="s">
        <v>2622</v>
      </c>
      <c r="D2836" s="2" t="s">
        <v>318</v>
      </c>
      <c r="E2836" s="2" t="s">
        <v>2623</v>
      </c>
      <c r="F2836" s="4">
        <v>10</v>
      </c>
      <c r="G2836" s="10" t="str">
        <f t="shared" si="191"/>
        <v xml:space="preserve">2024/01 </v>
      </c>
      <c r="H2836" s="10">
        <f t="shared" si="190"/>
        <v>23</v>
      </c>
    </row>
    <row r="2837" spans="1:8" ht="15.75">
      <c r="A2837" s="10">
        <v>2836</v>
      </c>
      <c r="B2837" s="3" t="s">
        <v>17</v>
      </c>
      <c r="C2837" s="2" t="s">
        <v>2624</v>
      </c>
      <c r="D2837" s="2" t="s">
        <v>318</v>
      </c>
      <c r="E2837" s="2" t="s">
        <v>2625</v>
      </c>
      <c r="F2837" s="4">
        <v>100</v>
      </c>
      <c r="G2837" s="10" t="str">
        <f t="shared" si="191"/>
        <v xml:space="preserve">2024/01 </v>
      </c>
      <c r="H2837" s="10">
        <f t="shared" si="190"/>
        <v>130</v>
      </c>
    </row>
    <row r="2838" spans="1:8" ht="15.75">
      <c r="A2838" s="10">
        <v>2837</v>
      </c>
      <c r="B2838" s="3" t="s">
        <v>17</v>
      </c>
      <c r="C2838" s="2" t="s">
        <v>2626</v>
      </c>
      <c r="D2838" s="2" t="s">
        <v>318</v>
      </c>
      <c r="E2838" s="2" t="s">
        <v>2627</v>
      </c>
      <c r="F2838" s="4">
        <v>10</v>
      </c>
      <c r="G2838" s="10" t="str">
        <f t="shared" si="191"/>
        <v xml:space="preserve">2024/01 </v>
      </c>
      <c r="H2838" s="10">
        <f t="shared" si="190"/>
        <v>35</v>
      </c>
    </row>
    <row r="2839" spans="1:8" ht="15.75">
      <c r="A2839" s="10">
        <v>2838</v>
      </c>
      <c r="B2839" s="3" t="s">
        <v>17</v>
      </c>
      <c r="C2839" s="2" t="s">
        <v>2628</v>
      </c>
      <c r="D2839" s="2" t="s">
        <v>318</v>
      </c>
      <c r="E2839" s="2" t="s">
        <v>2629</v>
      </c>
      <c r="F2839" s="4">
        <v>250</v>
      </c>
      <c r="G2839" s="10" t="str">
        <f t="shared" si="191"/>
        <v xml:space="preserve">2024/08 </v>
      </c>
      <c r="H2839" s="10">
        <f t="shared" si="190"/>
        <v>600</v>
      </c>
    </row>
    <row r="2840" spans="1:8" ht="15.75">
      <c r="A2840" s="10">
        <v>2839</v>
      </c>
      <c r="B2840" s="3" t="s">
        <v>17</v>
      </c>
      <c r="C2840" s="2" t="s">
        <v>2630</v>
      </c>
      <c r="D2840" s="2" t="s">
        <v>318</v>
      </c>
      <c r="E2840" s="2" t="s">
        <v>2631</v>
      </c>
      <c r="F2840" s="4">
        <v>50</v>
      </c>
      <c r="G2840" s="10" t="str">
        <f t="shared" si="191"/>
        <v xml:space="preserve">2024/01 </v>
      </c>
      <c r="H2840" s="10">
        <f t="shared" si="190"/>
        <v>100</v>
      </c>
    </row>
    <row r="2841" spans="1:8" ht="15.75">
      <c r="A2841" s="10">
        <v>2840</v>
      </c>
      <c r="B2841" s="3" t="s">
        <v>17</v>
      </c>
      <c r="C2841" s="2" t="s">
        <v>2651</v>
      </c>
      <c r="D2841" s="2" t="s">
        <v>271</v>
      </c>
      <c r="E2841" s="2" t="s">
        <v>2328</v>
      </c>
      <c r="F2841" s="4">
        <v>20</v>
      </c>
      <c r="G2841" s="10" t="str">
        <f t="shared" si="191"/>
        <v xml:space="preserve">2024/01 </v>
      </c>
      <c r="H2841" s="10">
        <f t="shared" si="190"/>
        <v>20</v>
      </c>
    </row>
    <row r="2842" spans="1:8" ht="15.75">
      <c r="A2842" s="10">
        <v>2841</v>
      </c>
      <c r="B2842" s="3" t="s">
        <v>17</v>
      </c>
      <c r="C2842" s="2" t="s">
        <v>2654</v>
      </c>
      <c r="D2842" s="2" t="s">
        <v>318</v>
      </c>
      <c r="E2842" s="2" t="s">
        <v>2655</v>
      </c>
      <c r="F2842" s="4">
        <v>200</v>
      </c>
      <c r="G2842" s="10" t="str">
        <f t="shared" si="191"/>
        <v xml:space="preserve">2024/01 </v>
      </c>
      <c r="H2842" s="10">
        <f t="shared" si="190"/>
        <v>200</v>
      </c>
    </row>
    <row r="2843" spans="1:8" ht="15.75">
      <c r="A2843" s="10">
        <v>2842</v>
      </c>
      <c r="B2843" s="3" t="s">
        <v>17</v>
      </c>
      <c r="C2843" s="2" t="s">
        <v>2656</v>
      </c>
      <c r="D2843" s="2" t="s">
        <v>2312</v>
      </c>
      <c r="E2843" s="2" t="s">
        <v>2657</v>
      </c>
      <c r="F2843" s="4">
        <v>100</v>
      </c>
      <c r="G2843" s="10" t="str">
        <f t="shared" si="191"/>
        <v xml:space="preserve">2024/01 </v>
      </c>
      <c r="H2843" s="10">
        <f t="shared" si="190"/>
        <v>100</v>
      </c>
    </row>
    <row r="2844" spans="1:8" ht="15.75">
      <c r="A2844" s="10">
        <v>2843</v>
      </c>
      <c r="B2844" s="3" t="s">
        <v>17</v>
      </c>
      <c r="C2844" s="2" t="s">
        <v>2671</v>
      </c>
      <c r="D2844" s="2" t="s">
        <v>2312</v>
      </c>
      <c r="E2844" s="2" t="s">
        <v>2672</v>
      </c>
      <c r="F2844" s="4">
        <v>1</v>
      </c>
      <c r="G2844" s="10" t="str">
        <f t="shared" si="191"/>
        <v xml:space="preserve">2024/01 </v>
      </c>
      <c r="H2844" s="10">
        <f t="shared" si="190"/>
        <v>120</v>
      </c>
    </row>
    <row r="2845" spans="1:8" ht="15.75">
      <c r="A2845" s="10">
        <v>2844</v>
      </c>
      <c r="B2845" s="3" t="s">
        <v>17</v>
      </c>
      <c r="C2845" s="2" t="s">
        <v>2720</v>
      </c>
      <c r="D2845" s="2" t="s">
        <v>1267</v>
      </c>
      <c r="E2845" s="2" t="s">
        <v>2721</v>
      </c>
      <c r="F2845" s="4">
        <v>35</v>
      </c>
      <c r="G2845" s="10" t="str">
        <f t="shared" si="191"/>
        <v xml:space="preserve">2024/01 </v>
      </c>
      <c r="H2845" s="10">
        <f t="shared" si="190"/>
        <v>95</v>
      </c>
    </row>
    <row r="2846" spans="1:8" ht="15.75">
      <c r="A2846" s="10">
        <v>2845</v>
      </c>
      <c r="B2846" s="3" t="s">
        <v>17</v>
      </c>
      <c r="C2846" s="2" t="s">
        <v>2722</v>
      </c>
      <c r="D2846" s="2" t="s">
        <v>1267</v>
      </c>
      <c r="E2846" s="2" t="s">
        <v>2723</v>
      </c>
      <c r="F2846" s="4">
        <v>50</v>
      </c>
      <c r="G2846" s="10" t="str">
        <f t="shared" si="191"/>
        <v xml:space="preserve">2024/02 </v>
      </c>
      <c r="H2846" s="10">
        <f t="shared" si="190"/>
        <v>93</v>
      </c>
    </row>
    <row r="2847" spans="1:8" ht="15.75">
      <c r="A2847" s="10">
        <v>2846</v>
      </c>
      <c r="B2847" s="3" t="s">
        <v>17</v>
      </c>
      <c r="C2847" s="2" t="s">
        <v>2728</v>
      </c>
      <c r="D2847" s="2" t="s">
        <v>1267</v>
      </c>
      <c r="E2847" s="2" t="s">
        <v>2729</v>
      </c>
      <c r="F2847" s="4">
        <v>8</v>
      </c>
      <c r="G2847" s="10" t="str">
        <f t="shared" si="191"/>
        <v xml:space="preserve">2024/01 </v>
      </c>
      <c r="H2847" s="10">
        <f t="shared" si="190"/>
        <v>30</v>
      </c>
    </row>
    <row r="2848" spans="1:8" ht="15.75">
      <c r="A2848" s="10">
        <v>2847</v>
      </c>
      <c r="B2848" s="3" t="s">
        <v>17</v>
      </c>
      <c r="C2848" s="2" t="s">
        <v>2749</v>
      </c>
      <c r="D2848" s="2" t="s">
        <v>1267</v>
      </c>
      <c r="E2848" s="2" t="s">
        <v>2750</v>
      </c>
      <c r="F2848" s="4">
        <v>50</v>
      </c>
      <c r="G2848" s="10" t="str">
        <f t="shared" si="191"/>
        <v xml:space="preserve">2024/01 </v>
      </c>
      <c r="H2848" s="10">
        <f t="shared" si="190"/>
        <v>100</v>
      </c>
    </row>
    <row r="2849" spans="1:8" ht="15.75">
      <c r="A2849" s="10">
        <v>2848</v>
      </c>
      <c r="B2849" s="3" t="s">
        <v>17</v>
      </c>
      <c r="C2849" s="2" t="s">
        <v>2809</v>
      </c>
      <c r="D2849" s="2" t="s">
        <v>1443</v>
      </c>
      <c r="E2849" s="2" t="s">
        <v>2810</v>
      </c>
      <c r="F2849" s="4">
        <v>10</v>
      </c>
      <c r="G2849" s="10" t="str">
        <f t="shared" si="191"/>
        <v xml:space="preserve">2024/01 </v>
      </c>
      <c r="H2849" s="10">
        <f t="shared" si="190"/>
        <v>100</v>
      </c>
    </row>
    <row r="2850" spans="1:8" ht="15.75">
      <c r="A2850" s="10">
        <v>2849</v>
      </c>
      <c r="B2850" s="3" t="s">
        <v>17</v>
      </c>
      <c r="C2850" s="2" t="s">
        <v>2811</v>
      </c>
      <c r="D2850" s="2" t="s">
        <v>1443</v>
      </c>
      <c r="E2850" s="2" t="s">
        <v>2812</v>
      </c>
      <c r="F2850" s="4">
        <v>10</v>
      </c>
      <c r="G2850" s="10" t="str">
        <f t="shared" si="191"/>
        <v xml:space="preserve">2024/01 </v>
      </c>
      <c r="H2850" s="10">
        <f t="shared" si="190"/>
        <v>130</v>
      </c>
    </row>
    <row r="2851" spans="1:8" ht="15.75">
      <c r="A2851" s="10">
        <v>2850</v>
      </c>
      <c r="B2851" s="3" t="s">
        <v>17</v>
      </c>
      <c r="C2851" s="2" t="s">
        <v>2823</v>
      </c>
      <c r="D2851" s="2" t="s">
        <v>2762</v>
      </c>
      <c r="E2851" s="2" t="s">
        <v>2824</v>
      </c>
      <c r="F2851" s="4">
        <v>30</v>
      </c>
      <c r="G2851" s="10" t="str">
        <f t="shared" si="191"/>
        <v xml:space="preserve">2024/01 </v>
      </c>
      <c r="H2851" s="10">
        <f t="shared" si="190"/>
        <v>50</v>
      </c>
    </row>
    <row r="2852" spans="1:8" ht="15.75">
      <c r="A2852" s="10">
        <v>2851</v>
      </c>
      <c r="B2852" s="3" t="s">
        <v>17</v>
      </c>
      <c r="C2852" s="2" t="s">
        <v>2831</v>
      </c>
      <c r="D2852" s="2" t="s">
        <v>1401</v>
      </c>
      <c r="E2852" s="2" t="s">
        <v>2832</v>
      </c>
      <c r="F2852" s="4">
        <v>200</v>
      </c>
      <c r="G2852" s="10" t="str">
        <f t="shared" si="191"/>
        <v xml:space="preserve">2024/08 </v>
      </c>
      <c r="H2852" s="10">
        <f t="shared" si="190"/>
        <v>600</v>
      </c>
    </row>
    <row r="2853" spans="1:8" ht="15.75">
      <c r="A2853" s="10">
        <v>2852</v>
      </c>
      <c r="B2853" s="3" t="s">
        <v>17</v>
      </c>
      <c r="C2853" s="2" t="s">
        <v>2835</v>
      </c>
      <c r="D2853" s="2" t="s">
        <v>1401</v>
      </c>
      <c r="E2853" s="2" t="s">
        <v>2836</v>
      </c>
      <c r="F2853" s="4">
        <v>430</v>
      </c>
      <c r="G2853" s="10" t="str">
        <f t="shared" si="191"/>
        <v xml:space="preserve">2025/11 </v>
      </c>
      <c r="H2853" s="10">
        <f t="shared" si="190"/>
        <v>615</v>
      </c>
    </row>
    <row r="2854" spans="1:8" ht="15.75">
      <c r="A2854" s="10">
        <v>2853</v>
      </c>
      <c r="B2854" s="3" t="s">
        <v>17</v>
      </c>
      <c r="C2854" s="2" t="s">
        <v>2840</v>
      </c>
      <c r="D2854" s="2" t="s">
        <v>1401</v>
      </c>
      <c r="E2854" s="2" t="s">
        <v>2841</v>
      </c>
      <c r="F2854" s="4">
        <v>67</v>
      </c>
      <c r="G2854" s="10" t="str">
        <f t="shared" si="191"/>
        <v xml:space="preserve">2024/07 </v>
      </c>
      <c r="H2854" s="10">
        <f t="shared" si="190"/>
        <v>280</v>
      </c>
    </row>
    <row r="2855" spans="1:8" ht="15.75">
      <c r="A2855" s="10">
        <v>2854</v>
      </c>
      <c r="B2855" s="3" t="s">
        <v>17</v>
      </c>
      <c r="C2855" s="2" t="s">
        <v>2842</v>
      </c>
      <c r="D2855" s="2" t="s">
        <v>1401</v>
      </c>
      <c r="E2855" s="2" t="s">
        <v>2843</v>
      </c>
      <c r="F2855" s="4">
        <v>5</v>
      </c>
      <c r="G2855" s="10" t="str">
        <f t="shared" si="191"/>
        <v xml:space="preserve">2024/06 </v>
      </c>
      <c r="H2855" s="10">
        <f t="shared" si="190"/>
        <v>155</v>
      </c>
    </row>
    <row r="2856" spans="1:8" ht="15.75">
      <c r="A2856" s="10">
        <v>2855</v>
      </c>
      <c r="B2856" s="3" t="s">
        <v>17</v>
      </c>
      <c r="C2856" s="2" t="s">
        <v>2846</v>
      </c>
      <c r="D2856" s="2" t="s">
        <v>1401</v>
      </c>
      <c r="E2856" s="2" t="s">
        <v>2847</v>
      </c>
      <c r="F2856" s="4">
        <v>11</v>
      </c>
      <c r="G2856" s="10" t="str">
        <f t="shared" si="191"/>
        <v xml:space="preserve">2024/01 </v>
      </c>
      <c r="H2856" s="10">
        <f t="shared" si="190"/>
        <v>40</v>
      </c>
    </row>
    <row r="2857" spans="1:8" ht="15.75">
      <c r="A2857" s="10">
        <v>2856</v>
      </c>
      <c r="B2857" s="3" t="s">
        <v>17</v>
      </c>
      <c r="C2857" s="2" t="s">
        <v>2848</v>
      </c>
      <c r="D2857" s="2" t="s">
        <v>1401</v>
      </c>
      <c r="E2857" s="2" t="s">
        <v>2849</v>
      </c>
      <c r="F2857" s="4">
        <v>65</v>
      </c>
      <c r="G2857" s="10" t="str">
        <f t="shared" si="191"/>
        <v xml:space="preserve">2024/04 </v>
      </c>
      <c r="H2857" s="10">
        <f t="shared" si="190"/>
        <v>380</v>
      </c>
    </row>
    <row r="2858" spans="1:8" ht="15.75">
      <c r="A2858" s="10">
        <v>2857</v>
      </c>
      <c r="B2858" s="3" t="s">
        <v>17</v>
      </c>
      <c r="C2858" s="2" t="s">
        <v>2863</v>
      </c>
      <c r="D2858" s="2" t="s">
        <v>1405</v>
      </c>
      <c r="E2858" s="2" t="s">
        <v>2864</v>
      </c>
      <c r="F2858" s="4">
        <v>20</v>
      </c>
      <c r="G2858" s="10" t="str">
        <f t="shared" si="191"/>
        <v xml:space="preserve">2024/01 </v>
      </c>
      <c r="H2858" s="10">
        <f t="shared" si="190"/>
        <v>100</v>
      </c>
    </row>
    <row r="2859" spans="1:8" ht="15.75">
      <c r="A2859" s="10">
        <v>2858</v>
      </c>
      <c r="B2859" s="3" t="s">
        <v>17</v>
      </c>
      <c r="C2859" s="2" t="s">
        <v>2867</v>
      </c>
      <c r="D2859" s="2" t="s">
        <v>1405</v>
      </c>
      <c r="E2859" s="2" t="s">
        <v>2868</v>
      </c>
      <c r="F2859" s="4">
        <v>5</v>
      </c>
      <c r="G2859" s="10" t="str">
        <f t="shared" si="191"/>
        <v xml:space="preserve">2024/01 </v>
      </c>
      <c r="H2859" s="10">
        <f t="shared" si="190"/>
        <v>50</v>
      </c>
    </row>
    <row r="2860" spans="1:8" ht="15.75">
      <c r="A2860" s="10">
        <v>2859</v>
      </c>
      <c r="B2860" s="3" t="s">
        <v>17</v>
      </c>
      <c r="C2860" s="2" t="s">
        <v>2879</v>
      </c>
      <c r="D2860" s="2" t="s">
        <v>1412</v>
      </c>
      <c r="E2860" s="2" t="s">
        <v>2880</v>
      </c>
      <c r="F2860" s="4">
        <v>195</v>
      </c>
      <c r="G2860" s="10" t="str">
        <f t="shared" si="191"/>
        <v xml:space="preserve">2026/02 </v>
      </c>
      <c r="H2860" s="10">
        <f t="shared" si="190"/>
        <v>519</v>
      </c>
    </row>
    <row r="2861" spans="1:8" ht="15.75">
      <c r="A2861" s="10">
        <v>2860</v>
      </c>
      <c r="B2861" s="3" t="s">
        <v>17</v>
      </c>
      <c r="C2861" s="2" t="s">
        <v>2882</v>
      </c>
      <c r="D2861" s="2" t="s">
        <v>1412</v>
      </c>
      <c r="E2861" s="2" t="s">
        <v>2646</v>
      </c>
      <c r="F2861" s="4">
        <v>275</v>
      </c>
      <c r="G2861" s="10" t="str">
        <f t="shared" si="191"/>
        <v xml:space="preserve">2024/04 </v>
      </c>
      <c r="H2861" s="10">
        <f t="shared" si="190"/>
        <v>796</v>
      </c>
    </row>
    <row r="2862" spans="1:8" ht="15.75">
      <c r="A2862" s="10">
        <v>2861</v>
      </c>
      <c r="B2862" s="3" t="s">
        <v>17</v>
      </c>
      <c r="C2862" s="2" t="s">
        <v>2885</v>
      </c>
      <c r="D2862" s="2" t="s">
        <v>1412</v>
      </c>
      <c r="E2862" s="2" t="s">
        <v>2886</v>
      </c>
      <c r="F2862" s="4">
        <v>155</v>
      </c>
      <c r="G2862" s="10" t="str">
        <f t="shared" si="191"/>
        <v xml:space="preserve">2024/06 </v>
      </c>
      <c r="H2862" s="10">
        <f t="shared" si="190"/>
        <v>196</v>
      </c>
    </row>
    <row r="2863" spans="1:8" ht="15.75">
      <c r="A2863" s="10">
        <v>2862</v>
      </c>
      <c r="B2863" s="3" t="s">
        <v>17</v>
      </c>
      <c r="C2863" s="2" t="s">
        <v>2887</v>
      </c>
      <c r="D2863" s="2" t="s">
        <v>1412</v>
      </c>
      <c r="E2863" s="2" t="s">
        <v>2888</v>
      </c>
      <c r="F2863" s="4">
        <v>28</v>
      </c>
      <c r="G2863" s="10" t="str">
        <f t="shared" si="191"/>
        <v xml:space="preserve">2024/01 </v>
      </c>
      <c r="H2863" s="10">
        <f t="shared" si="190"/>
        <v>90</v>
      </c>
    </row>
    <row r="2864" spans="1:8" ht="15.75">
      <c r="A2864" s="10">
        <v>2863</v>
      </c>
      <c r="B2864" s="3" t="s">
        <v>17</v>
      </c>
      <c r="C2864" s="2" t="s">
        <v>2889</v>
      </c>
      <c r="D2864" s="2" t="s">
        <v>1412</v>
      </c>
      <c r="E2864" s="2" t="s">
        <v>2890</v>
      </c>
      <c r="F2864" s="4">
        <v>10</v>
      </c>
      <c r="G2864" s="10" t="str">
        <f t="shared" si="191"/>
        <v xml:space="preserve">2024/02 </v>
      </c>
      <c r="H2864" s="10">
        <f t="shared" si="190"/>
        <v>115</v>
      </c>
    </row>
    <row r="2865" spans="1:8" ht="15.75">
      <c r="A2865" s="10">
        <v>2864</v>
      </c>
      <c r="B2865" s="3" t="s">
        <v>17</v>
      </c>
      <c r="C2865" s="2" t="s">
        <v>2891</v>
      </c>
      <c r="D2865" s="2" t="s">
        <v>1412</v>
      </c>
      <c r="E2865" s="2" t="s">
        <v>2892</v>
      </c>
      <c r="F2865" s="4">
        <v>11</v>
      </c>
      <c r="G2865" s="10" t="str">
        <f t="shared" si="191"/>
        <v xml:space="preserve">2024/01 </v>
      </c>
      <c r="H2865" s="10">
        <f t="shared" si="190"/>
        <v>35</v>
      </c>
    </row>
    <row r="2866" spans="1:8" ht="15.75">
      <c r="A2866" s="10">
        <v>2865</v>
      </c>
      <c r="B2866" s="3" t="s">
        <v>17</v>
      </c>
      <c r="C2866" s="2" t="s">
        <v>2893</v>
      </c>
      <c r="D2866" s="2" t="s">
        <v>1412</v>
      </c>
      <c r="E2866" s="2" t="s">
        <v>2894</v>
      </c>
      <c r="F2866" s="4">
        <v>20</v>
      </c>
      <c r="G2866" s="10" t="str">
        <f t="shared" si="191"/>
        <v xml:space="preserve">2024/02 </v>
      </c>
      <c r="H2866" s="10">
        <f t="shared" si="190"/>
        <v>350</v>
      </c>
    </row>
    <row r="2867" spans="1:8" ht="15.75">
      <c r="A2867" s="10">
        <v>2866</v>
      </c>
      <c r="B2867" s="3" t="s">
        <v>17</v>
      </c>
      <c r="C2867" s="2" t="s">
        <v>2895</v>
      </c>
      <c r="D2867" s="2" t="s">
        <v>1412</v>
      </c>
      <c r="E2867" s="2" t="s">
        <v>2896</v>
      </c>
      <c r="F2867" s="4">
        <v>140</v>
      </c>
      <c r="G2867" s="10" t="str">
        <f t="shared" si="191"/>
        <v xml:space="preserve">2024/01 </v>
      </c>
      <c r="H2867" s="10">
        <f t="shared" si="190"/>
        <v>172</v>
      </c>
    </row>
    <row r="2868" spans="1:8" ht="15.75">
      <c r="A2868" s="10">
        <v>2867</v>
      </c>
      <c r="B2868" s="3" t="s">
        <v>17</v>
      </c>
      <c r="C2868" s="2" t="s">
        <v>2901</v>
      </c>
      <c r="D2868" s="2" t="s">
        <v>1412</v>
      </c>
      <c r="E2868" s="2" t="s">
        <v>2902</v>
      </c>
      <c r="F2868" s="4">
        <v>20</v>
      </c>
      <c r="G2868" s="10" t="str">
        <f t="shared" si="191"/>
        <v xml:space="preserve">2024/01 </v>
      </c>
      <c r="H2868" s="10">
        <f t="shared" si="190"/>
        <v>70</v>
      </c>
    </row>
    <row r="2869" spans="1:8" ht="15.75">
      <c r="A2869" s="10">
        <v>2868</v>
      </c>
      <c r="B2869" s="3" t="s">
        <v>17</v>
      </c>
      <c r="C2869" s="2" t="s">
        <v>2903</v>
      </c>
      <c r="D2869" s="2" t="s">
        <v>1417</v>
      </c>
      <c r="E2869" s="2" t="s">
        <v>2904</v>
      </c>
      <c r="F2869" s="4">
        <v>70</v>
      </c>
      <c r="G2869" s="10" t="str">
        <f t="shared" si="191"/>
        <v xml:space="preserve">2024/12 </v>
      </c>
      <c r="H2869" s="10">
        <f t="shared" si="190"/>
        <v>118</v>
      </c>
    </row>
    <row r="2870" spans="1:8" ht="15.75">
      <c r="A2870" s="10">
        <v>2869</v>
      </c>
      <c r="B2870" s="3" t="s">
        <v>17</v>
      </c>
      <c r="C2870" s="2" t="s">
        <v>2912</v>
      </c>
      <c r="D2870" s="2" t="s">
        <v>1417</v>
      </c>
      <c r="E2870" s="2" t="s">
        <v>2913</v>
      </c>
      <c r="F2870" s="4">
        <v>200</v>
      </c>
      <c r="G2870" s="10" t="str">
        <f t="shared" si="191"/>
        <v xml:space="preserve">2025/02 </v>
      </c>
      <c r="H2870" s="10">
        <f t="shared" si="190"/>
        <v>640</v>
      </c>
    </row>
    <row r="2871" spans="1:8" ht="15.75">
      <c r="A2871" s="10">
        <v>2870</v>
      </c>
      <c r="B2871" s="3" t="s">
        <v>17</v>
      </c>
      <c r="C2871" s="2" t="s">
        <v>2916</v>
      </c>
      <c r="D2871" s="2" t="s">
        <v>1424</v>
      </c>
      <c r="E2871" s="2" t="s">
        <v>2917</v>
      </c>
      <c r="F2871" s="4">
        <v>35</v>
      </c>
      <c r="G2871" s="10" t="str">
        <f t="shared" si="191"/>
        <v xml:space="preserve">2024/02 </v>
      </c>
      <c r="H2871" s="10">
        <f t="shared" si="190"/>
        <v>175</v>
      </c>
    </row>
    <row r="2872" spans="1:8" ht="15.75">
      <c r="A2872" s="10">
        <v>2871</v>
      </c>
      <c r="B2872" s="3" t="s">
        <v>17</v>
      </c>
      <c r="C2872" s="2" t="s">
        <v>2918</v>
      </c>
      <c r="D2872" s="2" t="s">
        <v>1424</v>
      </c>
      <c r="E2872" s="2" t="s">
        <v>2919</v>
      </c>
      <c r="F2872" s="4">
        <v>95</v>
      </c>
      <c r="G2872" s="10" t="str">
        <f t="shared" si="191"/>
        <v xml:space="preserve">2025/02 </v>
      </c>
      <c r="H2872" s="10">
        <f t="shared" si="190"/>
        <v>205</v>
      </c>
    </row>
    <row r="2873" spans="1:8" ht="15.75">
      <c r="A2873" s="10">
        <v>2872</v>
      </c>
      <c r="B2873" s="3" t="s">
        <v>17</v>
      </c>
      <c r="C2873" s="2" t="s">
        <v>2920</v>
      </c>
      <c r="D2873" s="2" t="s">
        <v>1424</v>
      </c>
      <c r="E2873" s="2" t="s">
        <v>2921</v>
      </c>
      <c r="F2873" s="4">
        <v>13</v>
      </c>
      <c r="G2873" s="10" t="str">
        <f t="shared" si="191"/>
        <v xml:space="preserve">2026/01 </v>
      </c>
      <c r="H2873" s="10">
        <f t="shared" si="190"/>
        <v>114</v>
      </c>
    </row>
    <row r="2874" spans="1:8" ht="15.75">
      <c r="A2874" s="10">
        <v>2873</v>
      </c>
      <c r="B2874" s="3" t="s">
        <v>17</v>
      </c>
      <c r="C2874" s="2" t="s">
        <v>2924</v>
      </c>
      <c r="D2874" s="2" t="s">
        <v>1424</v>
      </c>
      <c r="E2874" s="2" t="s">
        <v>2925</v>
      </c>
      <c r="F2874" s="4">
        <v>50</v>
      </c>
      <c r="G2874" s="10" t="str">
        <f t="shared" si="191"/>
        <v xml:space="preserve">2024/01 </v>
      </c>
      <c r="H2874" s="10">
        <f t="shared" si="190"/>
        <v>150</v>
      </c>
    </row>
    <row r="2875" spans="1:8" ht="15.75">
      <c r="A2875" s="10">
        <v>2874</v>
      </c>
      <c r="B2875" s="3" t="s">
        <v>17</v>
      </c>
      <c r="C2875" s="2" t="s">
        <v>2930</v>
      </c>
      <c r="D2875" s="2" t="s">
        <v>2781</v>
      </c>
      <c r="E2875" s="2" t="s">
        <v>2931</v>
      </c>
      <c r="F2875" s="4">
        <v>30</v>
      </c>
      <c r="G2875" s="10" t="str">
        <f t="shared" si="191"/>
        <v xml:space="preserve">2024/01 </v>
      </c>
      <c r="H2875" s="10">
        <f t="shared" si="190"/>
        <v>80</v>
      </c>
    </row>
    <row r="2876" spans="1:8" ht="15.75">
      <c r="A2876" s="10">
        <v>2875</v>
      </c>
      <c r="B2876" s="3" t="s">
        <v>17</v>
      </c>
      <c r="C2876" s="2" t="s">
        <v>3862</v>
      </c>
      <c r="D2876" s="2" t="s">
        <v>1426</v>
      </c>
      <c r="E2876" s="2" t="s">
        <v>3863</v>
      </c>
      <c r="F2876" s="4">
        <v>10</v>
      </c>
      <c r="G2876" s="10" t="str">
        <f t="shared" si="191"/>
        <v xml:space="preserve">2024/01 </v>
      </c>
      <c r="H2876" s="10">
        <f t="shared" si="190"/>
        <v>100</v>
      </c>
    </row>
    <row r="2877" spans="1:8" ht="15.75">
      <c r="A2877" s="10">
        <v>2876</v>
      </c>
      <c r="B2877" s="3" t="s">
        <v>17</v>
      </c>
      <c r="C2877" s="2" t="s">
        <v>3864</v>
      </c>
      <c r="D2877" s="2" t="s">
        <v>1426</v>
      </c>
      <c r="E2877" s="2" t="s">
        <v>3865</v>
      </c>
      <c r="F2877" s="4">
        <v>5</v>
      </c>
      <c r="G2877" s="10" t="str">
        <f t="shared" si="191"/>
        <v xml:space="preserve">2024/11 </v>
      </c>
      <c r="H2877" s="10">
        <f t="shared" si="190"/>
        <v>202</v>
      </c>
    </row>
    <row r="2878" spans="1:8" ht="15.75">
      <c r="A2878" s="10">
        <v>2877</v>
      </c>
      <c r="B2878" s="3" t="s">
        <v>17</v>
      </c>
      <c r="C2878" s="2" t="s">
        <v>3866</v>
      </c>
      <c r="D2878" s="2" t="s">
        <v>1426</v>
      </c>
      <c r="E2878" s="2" t="s">
        <v>3867</v>
      </c>
      <c r="F2878" s="4">
        <v>140</v>
      </c>
      <c r="G2878" s="10" t="str">
        <f t="shared" si="191"/>
        <v xml:space="preserve">2024/07 </v>
      </c>
      <c r="H2878" s="10">
        <f t="shared" si="190"/>
        <v>450</v>
      </c>
    </row>
    <row r="2879" spans="1:8" ht="15.75">
      <c r="A2879" s="10">
        <v>2878</v>
      </c>
      <c r="B2879" s="3" t="s">
        <v>17</v>
      </c>
      <c r="C2879" s="2" t="s">
        <v>3868</v>
      </c>
      <c r="D2879" s="2" t="s">
        <v>1426</v>
      </c>
      <c r="E2879" s="2" t="s">
        <v>3869</v>
      </c>
      <c r="F2879" s="4">
        <v>5</v>
      </c>
      <c r="G2879" s="10" t="str">
        <f t="shared" si="191"/>
        <v xml:space="preserve">2024/04 </v>
      </c>
      <c r="H2879" s="10">
        <f t="shared" si="190"/>
        <v>29</v>
      </c>
    </row>
    <row r="2880" spans="1:8" ht="15.75">
      <c r="A2880" s="10">
        <v>2879</v>
      </c>
      <c r="B2880" s="3" t="s">
        <v>17</v>
      </c>
      <c r="C2880" s="2" t="s">
        <v>3870</v>
      </c>
      <c r="D2880" s="2" t="s">
        <v>1426</v>
      </c>
      <c r="E2880" s="2" t="s">
        <v>3871</v>
      </c>
      <c r="F2880" s="4">
        <v>220</v>
      </c>
      <c r="G2880" s="10" t="str">
        <f t="shared" si="191"/>
        <v xml:space="preserve">2024/08 </v>
      </c>
      <c r="H2880" s="10">
        <f t="shared" si="190"/>
        <v>490</v>
      </c>
    </row>
    <row r="2881" spans="1:8" ht="15.75">
      <c r="A2881" s="10">
        <v>2880</v>
      </c>
      <c r="B2881" s="3" t="s">
        <v>17</v>
      </c>
      <c r="C2881" s="2" t="s">
        <v>3872</v>
      </c>
      <c r="D2881" s="2" t="s">
        <v>1426</v>
      </c>
      <c r="E2881" s="2" t="s">
        <v>3873</v>
      </c>
      <c r="F2881" s="4">
        <v>830</v>
      </c>
      <c r="G2881" s="10" t="str">
        <f t="shared" si="191"/>
        <v xml:space="preserve">2026/02 </v>
      </c>
      <c r="H2881" s="10">
        <f t="shared" si="190"/>
        <v>4200</v>
      </c>
    </row>
    <row r="2882" spans="1:8" ht="15.75">
      <c r="A2882" s="10">
        <v>2881</v>
      </c>
      <c r="B2882" s="3" t="s">
        <v>17</v>
      </c>
      <c r="C2882" s="2" t="s">
        <v>3874</v>
      </c>
      <c r="D2882" s="2" t="s">
        <v>1426</v>
      </c>
      <c r="E2882" s="2" t="s">
        <v>3875</v>
      </c>
      <c r="F2882" s="4">
        <v>10</v>
      </c>
      <c r="G2882" s="10" t="str">
        <f t="shared" si="191"/>
        <v xml:space="preserve">2024/01 </v>
      </c>
      <c r="H2882" s="10">
        <f t="shared" ref="H2882:H2945" si="192">_xlfn.MAXIFS(F:F,C:C,C2882,G:G,G2882)</f>
        <v>60</v>
      </c>
    </row>
    <row r="2883" spans="1:8" ht="15.75">
      <c r="A2883" s="10">
        <v>2882</v>
      </c>
      <c r="B2883" s="3" t="s">
        <v>17</v>
      </c>
      <c r="C2883" s="2" t="s">
        <v>3876</v>
      </c>
      <c r="D2883" s="2" t="s">
        <v>1433</v>
      </c>
      <c r="E2883" s="2" t="s">
        <v>3877</v>
      </c>
      <c r="F2883" s="4">
        <v>685</v>
      </c>
      <c r="G2883" s="10" t="str">
        <f t="shared" ref="G2883:G2946" si="193">INDEX($B$2:$B$9999,MATCH(_xlfn.MAXIFS($F$2:$F$9999,$C$2:$C$9999,C2883),$F$1:$F$9999,0))</f>
        <v xml:space="preserve">2024/10 </v>
      </c>
      <c r="H2883" s="10">
        <f t="shared" si="192"/>
        <v>685</v>
      </c>
    </row>
    <row r="2884" spans="1:8" ht="15.75">
      <c r="A2884" s="10">
        <v>2883</v>
      </c>
      <c r="B2884" s="3" t="s">
        <v>17</v>
      </c>
      <c r="C2884" s="2" t="s">
        <v>3878</v>
      </c>
      <c r="D2884" s="2" t="s">
        <v>1433</v>
      </c>
      <c r="E2884" s="2" t="s">
        <v>3879</v>
      </c>
      <c r="F2884" s="4">
        <v>120</v>
      </c>
      <c r="G2884" s="10" t="str">
        <f t="shared" si="193"/>
        <v xml:space="preserve">2024/07 </v>
      </c>
      <c r="H2884" s="10">
        <f t="shared" si="192"/>
        <v>355</v>
      </c>
    </row>
    <row r="2885" spans="1:8" ht="15.75">
      <c r="A2885" s="10">
        <v>2884</v>
      </c>
      <c r="B2885" s="3" t="s">
        <v>17</v>
      </c>
      <c r="C2885" s="2" t="s">
        <v>3880</v>
      </c>
      <c r="D2885" s="2" t="s">
        <v>1433</v>
      </c>
      <c r="E2885" s="2" t="s">
        <v>3881</v>
      </c>
      <c r="F2885" s="4">
        <v>1980</v>
      </c>
      <c r="G2885" s="10" t="str">
        <f t="shared" si="193"/>
        <v xml:space="preserve">2024/01 </v>
      </c>
      <c r="H2885" s="10">
        <f t="shared" si="192"/>
        <v>10760</v>
      </c>
    </row>
    <row r="2886" spans="1:8" ht="15.75">
      <c r="A2886" s="10">
        <v>2885</v>
      </c>
      <c r="B2886" s="3" t="s">
        <v>17</v>
      </c>
      <c r="C2886" s="2" t="s">
        <v>3884</v>
      </c>
      <c r="D2886" s="2" t="s">
        <v>1433</v>
      </c>
      <c r="E2886" s="2" t="s">
        <v>3885</v>
      </c>
      <c r="F2886" s="4">
        <v>14</v>
      </c>
      <c r="G2886" s="10" t="str">
        <f t="shared" si="193"/>
        <v xml:space="preserve">2024/01 </v>
      </c>
      <c r="H2886" s="10">
        <f t="shared" si="192"/>
        <v>80</v>
      </c>
    </row>
    <row r="2887" spans="1:8" ht="15.75">
      <c r="A2887" s="10">
        <v>2886</v>
      </c>
      <c r="B2887" s="3" t="s">
        <v>17</v>
      </c>
      <c r="C2887" s="2" t="s">
        <v>3886</v>
      </c>
      <c r="D2887" s="2" t="s">
        <v>1433</v>
      </c>
      <c r="E2887" s="2" t="s">
        <v>3887</v>
      </c>
      <c r="F2887" s="4">
        <v>350</v>
      </c>
      <c r="G2887" s="10" t="str">
        <f t="shared" si="193"/>
        <v xml:space="preserve">2026/02 </v>
      </c>
      <c r="H2887" s="10">
        <f t="shared" si="192"/>
        <v>2570</v>
      </c>
    </row>
    <row r="2888" spans="1:8" ht="15.75">
      <c r="A2888" s="10">
        <v>2887</v>
      </c>
      <c r="B2888" s="3" t="s">
        <v>17</v>
      </c>
      <c r="C2888" s="2" t="s">
        <v>3888</v>
      </c>
      <c r="D2888" s="2" t="s">
        <v>1433</v>
      </c>
      <c r="E2888" s="2" t="s">
        <v>3889</v>
      </c>
      <c r="F2888" s="4">
        <v>3450</v>
      </c>
      <c r="G2888" s="10" t="str">
        <f t="shared" si="193"/>
        <v xml:space="preserve">2024/01 </v>
      </c>
      <c r="H2888" s="10">
        <f t="shared" si="192"/>
        <v>6792</v>
      </c>
    </row>
    <row r="2889" spans="1:8" ht="15.75">
      <c r="A2889" s="10">
        <v>2888</v>
      </c>
      <c r="B2889" s="3" t="s">
        <v>17</v>
      </c>
      <c r="C2889" s="2" t="s">
        <v>3890</v>
      </c>
      <c r="D2889" s="2" t="s">
        <v>1433</v>
      </c>
      <c r="E2889" s="2" t="s">
        <v>3891</v>
      </c>
      <c r="F2889" s="4">
        <v>40</v>
      </c>
      <c r="G2889" s="10" t="str">
        <f t="shared" si="193"/>
        <v xml:space="preserve">2024/01 </v>
      </c>
      <c r="H2889" s="10">
        <f t="shared" si="192"/>
        <v>300</v>
      </c>
    </row>
    <row r="2890" spans="1:8" ht="15.75">
      <c r="A2890" s="10">
        <v>2889</v>
      </c>
      <c r="B2890" s="3" t="s">
        <v>17</v>
      </c>
      <c r="C2890" s="2" t="s">
        <v>3892</v>
      </c>
      <c r="D2890" s="2" t="s">
        <v>1433</v>
      </c>
      <c r="E2890" s="2" t="s">
        <v>3893</v>
      </c>
      <c r="F2890" s="4">
        <v>540</v>
      </c>
      <c r="G2890" s="10" t="str">
        <f t="shared" si="193"/>
        <v xml:space="preserve">2026/03 </v>
      </c>
      <c r="H2890" s="10">
        <f t="shared" si="192"/>
        <v>1990</v>
      </c>
    </row>
    <row r="2891" spans="1:8" ht="15.75">
      <c r="A2891" s="10">
        <v>2890</v>
      </c>
      <c r="B2891" s="3" t="s">
        <v>17</v>
      </c>
      <c r="C2891" s="2" t="s">
        <v>3894</v>
      </c>
      <c r="D2891" s="2" t="s">
        <v>1433</v>
      </c>
      <c r="E2891" s="2" t="s">
        <v>3895</v>
      </c>
      <c r="F2891" s="4">
        <v>200</v>
      </c>
      <c r="G2891" s="10" t="str">
        <f t="shared" si="193"/>
        <v xml:space="preserve">2024/01 </v>
      </c>
      <c r="H2891" s="10">
        <f t="shared" si="192"/>
        <v>200</v>
      </c>
    </row>
    <row r="2892" spans="1:8" ht="15.75">
      <c r="A2892" s="10">
        <v>2891</v>
      </c>
      <c r="B2892" s="3" t="s">
        <v>17</v>
      </c>
      <c r="C2892" s="2" t="s">
        <v>3896</v>
      </c>
      <c r="D2892" s="2" t="s">
        <v>1433</v>
      </c>
      <c r="E2892" s="2" t="s">
        <v>3897</v>
      </c>
      <c r="F2892" s="4">
        <v>60</v>
      </c>
      <c r="G2892" s="10" t="str">
        <f t="shared" si="193"/>
        <v xml:space="preserve">2024/01 </v>
      </c>
      <c r="H2892" s="10">
        <f t="shared" si="192"/>
        <v>100</v>
      </c>
    </row>
    <row r="2893" spans="1:8" ht="15.75">
      <c r="A2893" s="10">
        <v>2892</v>
      </c>
      <c r="B2893" s="3" t="s">
        <v>17</v>
      </c>
      <c r="C2893" s="2" t="s">
        <v>4529</v>
      </c>
      <c r="D2893" s="2" t="s">
        <v>4526</v>
      </c>
      <c r="E2893" s="2" t="s">
        <v>4530</v>
      </c>
      <c r="F2893" s="4">
        <v>674</v>
      </c>
      <c r="G2893" s="10" t="str">
        <f t="shared" si="193"/>
        <v xml:space="preserve">2024/12 </v>
      </c>
      <c r="H2893" s="10">
        <f t="shared" si="192"/>
        <v>3050</v>
      </c>
    </row>
    <row r="2894" spans="1:8" ht="15.75">
      <c r="A2894" s="10">
        <v>2893</v>
      </c>
      <c r="B2894" s="3" t="s">
        <v>17</v>
      </c>
      <c r="C2894" s="2" t="s">
        <v>4534</v>
      </c>
      <c r="D2894" s="2" t="s">
        <v>4533</v>
      </c>
      <c r="E2894" s="2" t="s">
        <v>4535</v>
      </c>
      <c r="F2894" s="4">
        <v>1115</v>
      </c>
      <c r="G2894" s="10" t="str">
        <f t="shared" si="193"/>
        <v xml:space="preserve">2024/12 </v>
      </c>
      <c r="H2894" s="10">
        <f t="shared" si="192"/>
        <v>4170</v>
      </c>
    </row>
    <row r="2895" spans="1:8" ht="15.75">
      <c r="A2895" s="10">
        <v>2894</v>
      </c>
      <c r="B2895" s="3" t="s">
        <v>17</v>
      </c>
      <c r="C2895" s="2" t="s">
        <v>4537</v>
      </c>
      <c r="D2895" s="2" t="s">
        <v>4536</v>
      </c>
      <c r="E2895" s="2" t="s">
        <v>4538</v>
      </c>
      <c r="F2895" s="4">
        <v>260</v>
      </c>
      <c r="G2895" s="10" t="str">
        <f t="shared" si="193"/>
        <v xml:space="preserve">2024/04 </v>
      </c>
      <c r="H2895" s="10">
        <f t="shared" si="192"/>
        <v>270</v>
      </c>
    </row>
    <row r="2896" spans="1:8" ht="15.75">
      <c r="A2896" s="10">
        <v>2895</v>
      </c>
      <c r="B2896" s="3" t="s">
        <v>17</v>
      </c>
      <c r="C2896" s="2" t="s">
        <v>4543</v>
      </c>
      <c r="D2896" s="2" t="s">
        <v>4542</v>
      </c>
      <c r="E2896" s="2" t="s">
        <v>4544</v>
      </c>
      <c r="F2896" s="4">
        <v>50</v>
      </c>
      <c r="G2896" s="10" t="str">
        <f t="shared" si="193"/>
        <v xml:space="preserve">2024/01 </v>
      </c>
      <c r="H2896" s="10">
        <f t="shared" si="192"/>
        <v>250</v>
      </c>
    </row>
    <row r="2897" spans="1:8" ht="15.75">
      <c r="A2897" s="10">
        <v>2896</v>
      </c>
      <c r="B2897" s="3" t="s">
        <v>17</v>
      </c>
      <c r="C2897" s="2" t="s">
        <v>4546</v>
      </c>
      <c r="D2897" s="2" t="s">
        <v>4545</v>
      </c>
      <c r="E2897" s="2" t="s">
        <v>4547</v>
      </c>
      <c r="F2897" s="4">
        <v>510</v>
      </c>
      <c r="G2897" s="10" t="str">
        <f t="shared" si="193"/>
        <v xml:space="preserve">2024/12 </v>
      </c>
      <c r="H2897" s="10">
        <f t="shared" si="192"/>
        <v>910</v>
      </c>
    </row>
    <row r="2898" spans="1:8" ht="15.75">
      <c r="A2898" s="10">
        <v>2897</v>
      </c>
      <c r="B2898" s="3" t="s">
        <v>17</v>
      </c>
      <c r="C2898" s="2" t="s">
        <v>4554</v>
      </c>
      <c r="D2898" s="2" t="s">
        <v>4553</v>
      </c>
      <c r="E2898" s="2" t="s">
        <v>4555</v>
      </c>
      <c r="F2898" s="4">
        <v>250</v>
      </c>
      <c r="G2898" s="10" t="str">
        <f t="shared" si="193"/>
        <v xml:space="preserve">2024/05 </v>
      </c>
      <c r="H2898" s="10">
        <f t="shared" si="192"/>
        <v>2759</v>
      </c>
    </row>
    <row r="2899" spans="1:8" ht="15.75">
      <c r="A2899" s="10">
        <v>2898</v>
      </c>
      <c r="B2899" s="3" t="s">
        <v>17</v>
      </c>
      <c r="C2899" s="2" t="s">
        <v>4559</v>
      </c>
      <c r="D2899" s="2" t="s">
        <v>4558</v>
      </c>
      <c r="E2899" s="2" t="s">
        <v>4560</v>
      </c>
      <c r="F2899" s="4">
        <v>10</v>
      </c>
      <c r="G2899" s="10" t="str">
        <f t="shared" si="193"/>
        <v xml:space="preserve">2024/01 </v>
      </c>
      <c r="H2899" s="10">
        <f t="shared" si="192"/>
        <v>105</v>
      </c>
    </row>
    <row r="2900" spans="1:8" ht="15.75">
      <c r="A2900" s="10">
        <v>2899</v>
      </c>
      <c r="B2900" s="3" t="s">
        <v>17</v>
      </c>
      <c r="C2900" s="2" t="s">
        <v>4569</v>
      </c>
      <c r="D2900" s="2" t="s">
        <v>4568</v>
      </c>
      <c r="E2900" s="2" t="s">
        <v>4570</v>
      </c>
      <c r="F2900" s="4">
        <v>235</v>
      </c>
      <c r="G2900" s="10" t="str">
        <f t="shared" si="193"/>
        <v xml:space="preserve">2025/12 </v>
      </c>
      <c r="H2900" s="10">
        <f t="shared" si="192"/>
        <v>635</v>
      </c>
    </row>
    <row r="2901" spans="1:8" ht="15.75">
      <c r="A2901" s="10">
        <v>2900</v>
      </c>
      <c r="B2901" s="3" t="s">
        <v>17</v>
      </c>
      <c r="C2901" s="2" t="s">
        <v>4576</v>
      </c>
      <c r="D2901" s="2" t="s">
        <v>4575</v>
      </c>
      <c r="E2901" s="2" t="s">
        <v>4577</v>
      </c>
      <c r="F2901" s="4">
        <v>472</v>
      </c>
      <c r="G2901" s="10" t="str">
        <f t="shared" si="193"/>
        <v xml:space="preserve">2025/12 </v>
      </c>
      <c r="H2901" s="10">
        <f t="shared" si="192"/>
        <v>1285</v>
      </c>
    </row>
    <row r="2902" spans="1:8" ht="15.75">
      <c r="A2902" s="10">
        <v>2901</v>
      </c>
      <c r="B2902" s="3" t="s">
        <v>17</v>
      </c>
      <c r="C2902" s="2" t="s">
        <v>4581</v>
      </c>
      <c r="D2902" s="2" t="s">
        <v>4580</v>
      </c>
      <c r="E2902" s="2" t="s">
        <v>4582</v>
      </c>
      <c r="F2902" s="4">
        <v>280</v>
      </c>
      <c r="G2902" s="10" t="str">
        <f t="shared" si="193"/>
        <v xml:space="preserve">2025/12 </v>
      </c>
      <c r="H2902" s="10">
        <f t="shared" si="192"/>
        <v>501</v>
      </c>
    </row>
    <row r="2903" spans="1:8" ht="15.75">
      <c r="A2903" s="10">
        <v>2902</v>
      </c>
      <c r="B2903" s="3" t="s">
        <v>17</v>
      </c>
      <c r="C2903" s="2" t="s">
        <v>4586</v>
      </c>
      <c r="D2903" s="2" t="s">
        <v>4585</v>
      </c>
      <c r="E2903" s="2" t="s">
        <v>6131</v>
      </c>
      <c r="F2903" s="4">
        <v>303</v>
      </c>
      <c r="G2903" s="10" t="str">
        <f t="shared" si="193"/>
        <v xml:space="preserve">2024/10 </v>
      </c>
      <c r="H2903" s="10">
        <f t="shared" si="192"/>
        <v>303</v>
      </c>
    </row>
    <row r="2904" spans="1:8" ht="15.75">
      <c r="A2904" s="10">
        <v>2903</v>
      </c>
      <c r="B2904" s="3" t="s">
        <v>17</v>
      </c>
      <c r="C2904" s="2" t="s">
        <v>4597</v>
      </c>
      <c r="D2904" s="2" t="s">
        <v>4594</v>
      </c>
      <c r="E2904" s="2" t="s">
        <v>4598</v>
      </c>
      <c r="F2904" s="4">
        <v>538</v>
      </c>
      <c r="G2904" s="10" t="str">
        <f t="shared" si="193"/>
        <v xml:space="preserve">2024/01 </v>
      </c>
      <c r="H2904" s="10">
        <f t="shared" si="192"/>
        <v>940</v>
      </c>
    </row>
    <row r="2905" spans="1:8" ht="15.75">
      <c r="A2905" s="10">
        <v>2904</v>
      </c>
      <c r="B2905" s="3" t="s">
        <v>17</v>
      </c>
      <c r="C2905" s="2" t="s">
        <v>4603</v>
      </c>
      <c r="D2905" s="2" t="s">
        <v>4602</v>
      </c>
      <c r="E2905" s="2" t="s">
        <v>4604</v>
      </c>
      <c r="F2905" s="4">
        <v>852</v>
      </c>
      <c r="G2905" s="10" t="str">
        <f t="shared" si="193"/>
        <v xml:space="preserve">2025/12 </v>
      </c>
      <c r="H2905" s="10">
        <f t="shared" si="192"/>
        <v>2947</v>
      </c>
    </row>
    <row r="2906" spans="1:8" ht="15.75">
      <c r="A2906" s="10">
        <v>2905</v>
      </c>
      <c r="B2906" s="3" t="s">
        <v>17</v>
      </c>
      <c r="C2906" s="2" t="s">
        <v>4609</v>
      </c>
      <c r="D2906" s="2" t="s">
        <v>4608</v>
      </c>
      <c r="E2906" s="2" t="s">
        <v>4610</v>
      </c>
      <c r="F2906" s="4">
        <v>320</v>
      </c>
      <c r="G2906" s="10" t="str">
        <f t="shared" si="193"/>
        <v xml:space="preserve">2025/12 </v>
      </c>
      <c r="H2906" s="10">
        <f t="shared" si="192"/>
        <v>2270</v>
      </c>
    </row>
    <row r="2907" spans="1:8" ht="15.75">
      <c r="A2907" s="10">
        <v>2906</v>
      </c>
      <c r="B2907" s="3" t="s">
        <v>17</v>
      </c>
      <c r="C2907" s="2" t="s">
        <v>4615</v>
      </c>
      <c r="D2907" s="2" t="s">
        <v>4614</v>
      </c>
      <c r="E2907" s="2" t="s">
        <v>4616</v>
      </c>
      <c r="F2907" s="4">
        <v>175</v>
      </c>
      <c r="G2907" s="10" t="str">
        <f t="shared" si="193"/>
        <v xml:space="preserve">2025/12 </v>
      </c>
      <c r="H2907" s="10">
        <f t="shared" si="192"/>
        <v>2003</v>
      </c>
    </row>
    <row r="2908" spans="1:8" ht="15.75">
      <c r="A2908" s="10">
        <v>2907</v>
      </c>
      <c r="B2908" s="3" t="s">
        <v>17</v>
      </c>
      <c r="C2908" s="2" t="s">
        <v>4621</v>
      </c>
      <c r="D2908" s="2" t="s">
        <v>4620</v>
      </c>
      <c r="E2908" s="2" t="s">
        <v>4622</v>
      </c>
      <c r="F2908" s="4">
        <v>2741</v>
      </c>
      <c r="G2908" s="10" t="str">
        <f t="shared" si="193"/>
        <v xml:space="preserve">2024/07 </v>
      </c>
      <c r="H2908" s="10">
        <f t="shared" si="192"/>
        <v>4453</v>
      </c>
    </row>
    <row r="2909" spans="1:8" ht="15.75">
      <c r="A2909" s="10">
        <v>2908</v>
      </c>
      <c r="B2909" s="3" t="s">
        <v>17</v>
      </c>
      <c r="C2909" s="2" t="s">
        <v>4634</v>
      </c>
      <c r="D2909" s="2" t="s">
        <v>4632</v>
      </c>
      <c r="E2909" s="2" t="s">
        <v>4635</v>
      </c>
      <c r="F2909" s="4">
        <v>1049</v>
      </c>
      <c r="G2909" s="10" t="str">
        <f t="shared" si="193"/>
        <v xml:space="preserve">2024/08 </v>
      </c>
      <c r="H2909" s="10">
        <f t="shared" si="192"/>
        <v>2355</v>
      </c>
    </row>
    <row r="2910" spans="1:8" ht="15.75">
      <c r="A2910" s="10">
        <v>2909</v>
      </c>
      <c r="B2910" s="3" t="s">
        <v>18</v>
      </c>
      <c r="C2910" s="2" t="s">
        <v>55</v>
      </c>
      <c r="D2910" s="2" t="s">
        <v>50</v>
      </c>
      <c r="E2910" s="2" t="s">
        <v>56</v>
      </c>
      <c r="F2910" s="4">
        <v>50</v>
      </c>
      <c r="G2910" s="10" t="str">
        <f t="shared" si="193"/>
        <v xml:space="preserve">2024/01 </v>
      </c>
      <c r="H2910" s="10">
        <f t="shared" si="192"/>
        <v>330</v>
      </c>
    </row>
    <row r="2911" spans="1:8" ht="15.75">
      <c r="A2911" s="10">
        <v>2910</v>
      </c>
      <c r="B2911" s="3" t="s">
        <v>18</v>
      </c>
      <c r="C2911" s="2" t="s">
        <v>57</v>
      </c>
      <c r="D2911" s="2" t="s">
        <v>50</v>
      </c>
      <c r="E2911" s="2" t="s">
        <v>58</v>
      </c>
      <c r="F2911" s="4">
        <v>110</v>
      </c>
      <c r="G2911" s="10" t="str">
        <f t="shared" si="193"/>
        <v xml:space="preserve">2024/01 </v>
      </c>
      <c r="H2911" s="10">
        <f t="shared" si="192"/>
        <v>150</v>
      </c>
    </row>
    <row r="2912" spans="1:8" ht="15.75">
      <c r="A2912" s="10">
        <v>2911</v>
      </c>
      <c r="B2912" s="3" t="s">
        <v>18</v>
      </c>
      <c r="C2912" s="2" t="s">
        <v>72</v>
      </c>
      <c r="D2912" s="2" t="s">
        <v>69</v>
      </c>
      <c r="E2912" s="2" t="s">
        <v>73</v>
      </c>
      <c r="F2912" s="4">
        <v>200</v>
      </c>
      <c r="G2912" s="10" t="str">
        <f t="shared" si="193"/>
        <v xml:space="preserve">2024/01 </v>
      </c>
      <c r="H2912" s="10">
        <f t="shared" si="192"/>
        <v>200</v>
      </c>
    </row>
    <row r="2913" spans="1:8" ht="15.75">
      <c r="A2913" s="10">
        <v>2912</v>
      </c>
      <c r="B2913" s="3" t="s">
        <v>18</v>
      </c>
      <c r="C2913" s="2" t="s">
        <v>89</v>
      </c>
      <c r="D2913" s="2" t="s">
        <v>88</v>
      </c>
      <c r="E2913" s="2" t="s">
        <v>90</v>
      </c>
      <c r="F2913" s="4">
        <v>4</v>
      </c>
      <c r="G2913" s="10" t="str">
        <f t="shared" si="193"/>
        <v xml:space="preserve">2024/01 </v>
      </c>
      <c r="H2913" s="10">
        <f t="shared" si="192"/>
        <v>4</v>
      </c>
    </row>
    <row r="2914" spans="1:8" ht="15.75">
      <c r="A2914" s="10">
        <v>2913</v>
      </c>
      <c r="B2914" s="3" t="s">
        <v>18</v>
      </c>
      <c r="C2914" s="2" t="s">
        <v>100</v>
      </c>
      <c r="D2914" s="2" t="s">
        <v>50</v>
      </c>
      <c r="E2914" s="2" t="s">
        <v>73</v>
      </c>
      <c r="F2914" s="4">
        <v>50</v>
      </c>
      <c r="G2914" s="10" t="str">
        <f t="shared" si="193"/>
        <v xml:space="preserve">2024/01 </v>
      </c>
      <c r="H2914" s="10">
        <f t="shared" si="192"/>
        <v>200</v>
      </c>
    </row>
    <row r="2915" spans="1:8" ht="15.75">
      <c r="A2915" s="10">
        <v>2914</v>
      </c>
      <c r="B2915" s="3" t="s">
        <v>18</v>
      </c>
      <c r="C2915" s="2" t="s">
        <v>103</v>
      </c>
      <c r="D2915" s="2" t="s">
        <v>59</v>
      </c>
      <c r="E2915" s="2" t="s">
        <v>104</v>
      </c>
      <c r="F2915" s="4">
        <v>5</v>
      </c>
      <c r="G2915" s="10" t="str">
        <f t="shared" si="193"/>
        <v xml:space="preserve">2024/01 </v>
      </c>
      <c r="H2915" s="10">
        <f t="shared" si="192"/>
        <v>110</v>
      </c>
    </row>
    <row r="2916" spans="1:8" ht="15.75">
      <c r="A2916" s="10">
        <v>2915</v>
      </c>
      <c r="B2916" s="3" t="s">
        <v>18</v>
      </c>
      <c r="C2916" s="2" t="s">
        <v>126</v>
      </c>
      <c r="D2916" s="2" t="s">
        <v>96</v>
      </c>
      <c r="E2916" s="2" t="s">
        <v>75</v>
      </c>
      <c r="F2916" s="4">
        <v>2</v>
      </c>
      <c r="G2916" s="10" t="str">
        <f t="shared" si="193"/>
        <v xml:space="preserve">2024/01 </v>
      </c>
      <c r="H2916" s="10">
        <f t="shared" si="192"/>
        <v>40</v>
      </c>
    </row>
    <row r="2917" spans="1:8" ht="15.75">
      <c r="A2917" s="10">
        <v>2916</v>
      </c>
      <c r="B2917" s="3" t="s">
        <v>18</v>
      </c>
      <c r="C2917" s="2" t="s">
        <v>127</v>
      </c>
      <c r="D2917" s="2" t="s">
        <v>96</v>
      </c>
      <c r="E2917" s="2" t="s">
        <v>90</v>
      </c>
      <c r="F2917" s="4">
        <v>20</v>
      </c>
      <c r="G2917" s="10" t="str">
        <f t="shared" si="193"/>
        <v xml:space="preserve">2024/01 </v>
      </c>
      <c r="H2917" s="10">
        <f t="shared" si="192"/>
        <v>20</v>
      </c>
    </row>
    <row r="2918" spans="1:8" ht="15.75">
      <c r="A2918" s="10">
        <v>2917</v>
      </c>
      <c r="B2918" s="3" t="s">
        <v>18</v>
      </c>
      <c r="C2918" s="2" t="s">
        <v>133</v>
      </c>
      <c r="D2918" s="2" t="s">
        <v>96</v>
      </c>
      <c r="E2918" s="2" t="s">
        <v>80</v>
      </c>
      <c r="F2918" s="4">
        <v>10</v>
      </c>
      <c r="G2918" s="10" t="str">
        <f t="shared" si="193"/>
        <v xml:space="preserve">2024/01 </v>
      </c>
      <c r="H2918" s="10">
        <f t="shared" si="192"/>
        <v>15</v>
      </c>
    </row>
    <row r="2919" spans="1:8" ht="15.75">
      <c r="A2919" s="10">
        <v>2918</v>
      </c>
      <c r="B2919" s="3" t="s">
        <v>18</v>
      </c>
      <c r="C2919" s="2" t="s">
        <v>155</v>
      </c>
      <c r="D2919" s="2" t="s">
        <v>154</v>
      </c>
      <c r="E2919" s="2" t="s">
        <v>156</v>
      </c>
      <c r="F2919" s="4">
        <v>20</v>
      </c>
      <c r="G2919" s="10" t="str">
        <f t="shared" si="193"/>
        <v xml:space="preserve">2024/01 </v>
      </c>
      <c r="H2919" s="10">
        <f t="shared" si="192"/>
        <v>60</v>
      </c>
    </row>
    <row r="2920" spans="1:8" ht="15.75">
      <c r="A2920" s="10">
        <v>2919</v>
      </c>
      <c r="B2920" s="3" t="s">
        <v>18</v>
      </c>
      <c r="C2920" s="2" t="s">
        <v>158</v>
      </c>
      <c r="D2920" s="2" t="s">
        <v>157</v>
      </c>
      <c r="E2920" s="2" t="s">
        <v>156</v>
      </c>
      <c r="F2920" s="4">
        <v>20</v>
      </c>
      <c r="G2920" s="10" t="str">
        <f t="shared" si="193"/>
        <v xml:space="preserve">2024/01 </v>
      </c>
      <c r="H2920" s="10">
        <f t="shared" si="192"/>
        <v>50</v>
      </c>
    </row>
    <row r="2921" spans="1:8" ht="15.75">
      <c r="A2921" s="10">
        <v>2920</v>
      </c>
      <c r="B2921" s="3" t="s">
        <v>18</v>
      </c>
      <c r="C2921" s="2" t="s">
        <v>160</v>
      </c>
      <c r="D2921" s="2" t="s">
        <v>159</v>
      </c>
      <c r="E2921" s="2" t="s">
        <v>156</v>
      </c>
      <c r="F2921" s="4">
        <v>10</v>
      </c>
      <c r="G2921" s="10" t="str">
        <f t="shared" si="193"/>
        <v xml:space="preserve">2024/01 </v>
      </c>
      <c r="H2921" s="10">
        <f t="shared" si="192"/>
        <v>10</v>
      </c>
    </row>
    <row r="2922" spans="1:8" ht="15.75">
      <c r="A2922" s="10">
        <v>2921</v>
      </c>
      <c r="B2922" s="3" t="s">
        <v>18</v>
      </c>
      <c r="C2922" s="2" t="s">
        <v>162</v>
      </c>
      <c r="D2922" s="2" t="s">
        <v>161</v>
      </c>
      <c r="E2922" s="2" t="s">
        <v>156</v>
      </c>
      <c r="F2922" s="4">
        <v>4</v>
      </c>
      <c r="G2922" s="10" t="str">
        <f t="shared" si="193"/>
        <v xml:space="preserve">2024/01 </v>
      </c>
      <c r="H2922" s="10">
        <f t="shared" si="192"/>
        <v>4</v>
      </c>
    </row>
    <row r="2923" spans="1:8" ht="15.75">
      <c r="A2923" s="10">
        <v>2922</v>
      </c>
      <c r="B2923" s="3" t="s">
        <v>18</v>
      </c>
      <c r="C2923" s="2" t="s">
        <v>164</v>
      </c>
      <c r="D2923" s="2" t="s">
        <v>163</v>
      </c>
      <c r="E2923" s="2" t="s">
        <v>156</v>
      </c>
      <c r="F2923" s="4">
        <v>4</v>
      </c>
      <c r="G2923" s="10" t="str">
        <f t="shared" si="193"/>
        <v xml:space="preserve">2024/01 </v>
      </c>
      <c r="H2923" s="10">
        <f t="shared" si="192"/>
        <v>4</v>
      </c>
    </row>
    <row r="2924" spans="1:8" ht="15.75">
      <c r="A2924" s="10">
        <v>2923</v>
      </c>
      <c r="B2924" s="3" t="s">
        <v>18</v>
      </c>
      <c r="C2924" s="2" t="s">
        <v>166</v>
      </c>
      <c r="D2924" s="2" t="s">
        <v>96</v>
      </c>
      <c r="E2924" s="2" t="s">
        <v>167</v>
      </c>
      <c r="F2924" s="4">
        <v>100</v>
      </c>
      <c r="G2924" s="10" t="str">
        <f t="shared" si="193"/>
        <v xml:space="preserve">2024/01 </v>
      </c>
      <c r="H2924" s="10">
        <f t="shared" si="192"/>
        <v>100</v>
      </c>
    </row>
    <row r="2925" spans="1:8" ht="15.75">
      <c r="A2925" s="10">
        <v>2924</v>
      </c>
      <c r="B2925" s="3" t="s">
        <v>18</v>
      </c>
      <c r="C2925" s="2" t="s">
        <v>171</v>
      </c>
      <c r="D2925" s="2" t="s">
        <v>138</v>
      </c>
      <c r="E2925" s="2" t="s">
        <v>172</v>
      </c>
      <c r="F2925" s="4">
        <v>50</v>
      </c>
      <c r="G2925" s="10" t="str">
        <f t="shared" si="193"/>
        <v xml:space="preserve">2024/01 </v>
      </c>
      <c r="H2925" s="10">
        <f t="shared" si="192"/>
        <v>50</v>
      </c>
    </row>
    <row r="2926" spans="1:8" ht="15.75">
      <c r="A2926" s="10">
        <v>2925</v>
      </c>
      <c r="B2926" s="3" t="s">
        <v>18</v>
      </c>
      <c r="C2926" s="2" t="s">
        <v>174</v>
      </c>
      <c r="D2926" s="2" t="s">
        <v>173</v>
      </c>
      <c r="E2926" s="2" t="s">
        <v>175</v>
      </c>
      <c r="F2926" s="4">
        <v>85</v>
      </c>
      <c r="G2926" s="10" t="str">
        <f t="shared" si="193"/>
        <v xml:space="preserve">2024/01 </v>
      </c>
      <c r="H2926" s="10">
        <f t="shared" si="192"/>
        <v>100</v>
      </c>
    </row>
    <row r="2927" spans="1:8" ht="15.75">
      <c r="A2927" s="10">
        <v>2926</v>
      </c>
      <c r="B2927" s="3" t="s">
        <v>18</v>
      </c>
      <c r="C2927" s="2" t="s">
        <v>193</v>
      </c>
      <c r="D2927" s="2" t="s">
        <v>96</v>
      </c>
      <c r="E2927" s="2" t="s">
        <v>54</v>
      </c>
      <c r="F2927" s="4">
        <v>55</v>
      </c>
      <c r="G2927" s="10" t="str">
        <f t="shared" si="193"/>
        <v xml:space="preserve">2024/01 </v>
      </c>
      <c r="H2927" s="10">
        <f t="shared" si="192"/>
        <v>55</v>
      </c>
    </row>
    <row r="2928" spans="1:8" ht="15.75">
      <c r="A2928" s="10">
        <v>2927</v>
      </c>
      <c r="B2928" s="3" t="s">
        <v>18</v>
      </c>
      <c r="C2928" s="2" t="s">
        <v>202</v>
      </c>
      <c r="D2928" s="2" t="s">
        <v>147</v>
      </c>
      <c r="E2928" s="2" t="s">
        <v>172</v>
      </c>
      <c r="F2928" s="4">
        <v>50</v>
      </c>
      <c r="G2928" s="10" t="str">
        <f t="shared" si="193"/>
        <v xml:space="preserve">2024/01 </v>
      </c>
      <c r="H2928" s="10">
        <f t="shared" si="192"/>
        <v>100</v>
      </c>
    </row>
    <row r="2929" spans="1:8" ht="15.75">
      <c r="A2929" s="10">
        <v>2928</v>
      </c>
      <c r="B2929" s="3" t="s">
        <v>18</v>
      </c>
      <c r="C2929" s="2" t="s">
        <v>221</v>
      </c>
      <c r="D2929" s="2" t="s">
        <v>128</v>
      </c>
      <c r="E2929" s="2" t="s">
        <v>172</v>
      </c>
      <c r="F2929" s="4">
        <v>50</v>
      </c>
      <c r="G2929" s="10" t="str">
        <f t="shared" si="193"/>
        <v xml:space="preserve">2024/01 </v>
      </c>
      <c r="H2929" s="10">
        <f t="shared" si="192"/>
        <v>100</v>
      </c>
    </row>
    <row r="2930" spans="1:8" ht="15.75">
      <c r="A2930" s="10">
        <v>2929</v>
      </c>
      <c r="B2930" s="3" t="s">
        <v>18</v>
      </c>
      <c r="C2930" s="2" t="s">
        <v>248</v>
      </c>
      <c r="D2930" s="2" t="s">
        <v>247</v>
      </c>
      <c r="E2930" s="2"/>
      <c r="F2930" s="4">
        <v>3</v>
      </c>
      <c r="G2930" s="10" t="str">
        <f t="shared" si="193"/>
        <v xml:space="preserve">2024/01 </v>
      </c>
      <c r="H2930" s="10">
        <f t="shared" si="192"/>
        <v>3</v>
      </c>
    </row>
    <row r="2931" spans="1:8" ht="15.75">
      <c r="A2931" s="10">
        <v>2930</v>
      </c>
      <c r="B2931" s="3" t="s">
        <v>18</v>
      </c>
      <c r="C2931" s="2" t="s">
        <v>251</v>
      </c>
      <c r="D2931" s="2" t="s">
        <v>250</v>
      </c>
      <c r="E2931" s="2"/>
      <c r="F2931" s="4">
        <v>10</v>
      </c>
      <c r="G2931" s="10" t="str">
        <f t="shared" si="193"/>
        <v xml:space="preserve">2024/01 </v>
      </c>
      <c r="H2931" s="10">
        <f t="shared" si="192"/>
        <v>10</v>
      </c>
    </row>
    <row r="2932" spans="1:8" ht="15.75">
      <c r="A2932" s="10">
        <v>2931</v>
      </c>
      <c r="B2932" s="3" t="s">
        <v>18</v>
      </c>
      <c r="C2932" s="2" t="s">
        <v>256</v>
      </c>
      <c r="D2932" s="2" t="s">
        <v>255</v>
      </c>
      <c r="E2932" s="2"/>
      <c r="F2932" s="4">
        <v>30</v>
      </c>
      <c r="G2932" s="10" t="str">
        <f t="shared" si="193"/>
        <v xml:space="preserve">2024/01 </v>
      </c>
      <c r="H2932" s="10">
        <f t="shared" si="192"/>
        <v>30</v>
      </c>
    </row>
    <row r="2933" spans="1:8" ht="15.75">
      <c r="A2933" s="10">
        <v>2932</v>
      </c>
      <c r="B2933" s="3" t="s">
        <v>18</v>
      </c>
      <c r="C2933" s="2" t="s">
        <v>285</v>
      </c>
      <c r="D2933" s="2" t="s">
        <v>264</v>
      </c>
      <c r="E2933" s="2" t="s">
        <v>56</v>
      </c>
      <c r="F2933" s="4">
        <v>30</v>
      </c>
      <c r="G2933" s="10" t="str">
        <f t="shared" si="193"/>
        <v xml:space="preserve">2024/01 </v>
      </c>
      <c r="H2933" s="10">
        <f t="shared" si="192"/>
        <v>100</v>
      </c>
    </row>
    <row r="2934" spans="1:8" ht="15.75">
      <c r="A2934" s="10">
        <v>2933</v>
      </c>
      <c r="B2934" s="3" t="s">
        <v>18</v>
      </c>
      <c r="C2934" s="2" t="s">
        <v>311</v>
      </c>
      <c r="D2934" s="2" t="s">
        <v>310</v>
      </c>
      <c r="E2934" s="2" t="s">
        <v>56</v>
      </c>
      <c r="F2934" s="4">
        <v>6</v>
      </c>
      <c r="G2934" s="10" t="str">
        <f t="shared" si="193"/>
        <v xml:space="preserve">2024/01 </v>
      </c>
      <c r="H2934" s="10">
        <f t="shared" si="192"/>
        <v>6</v>
      </c>
    </row>
    <row r="2935" spans="1:8" ht="15.75">
      <c r="A2935" s="10">
        <v>2934</v>
      </c>
      <c r="B2935" s="3" t="s">
        <v>18</v>
      </c>
      <c r="C2935" s="2" t="s">
        <v>316</v>
      </c>
      <c r="D2935" s="2" t="s">
        <v>314</v>
      </c>
      <c r="E2935" s="2" t="s">
        <v>56</v>
      </c>
      <c r="F2935" s="4">
        <v>30</v>
      </c>
      <c r="G2935" s="10" t="str">
        <f t="shared" si="193"/>
        <v xml:space="preserve">2024/01 </v>
      </c>
      <c r="H2935" s="10">
        <f t="shared" si="192"/>
        <v>120</v>
      </c>
    </row>
    <row r="2936" spans="1:8" ht="15.75">
      <c r="A2936" s="10">
        <v>2935</v>
      </c>
      <c r="B2936" s="3" t="s">
        <v>18</v>
      </c>
      <c r="C2936" s="2" t="s">
        <v>317</v>
      </c>
      <c r="D2936" s="2" t="s">
        <v>314</v>
      </c>
      <c r="E2936" s="2" t="s">
        <v>167</v>
      </c>
      <c r="F2936" s="4">
        <v>200</v>
      </c>
      <c r="G2936" s="10" t="str">
        <f t="shared" si="193"/>
        <v xml:space="preserve">2024/01 </v>
      </c>
      <c r="H2936" s="10">
        <f t="shared" si="192"/>
        <v>200</v>
      </c>
    </row>
    <row r="2937" spans="1:8" ht="15.75">
      <c r="A2937" s="10">
        <v>2936</v>
      </c>
      <c r="B2937" s="3" t="s">
        <v>18</v>
      </c>
      <c r="C2937" s="2" t="s">
        <v>320</v>
      </c>
      <c r="D2937" s="2" t="s">
        <v>318</v>
      </c>
      <c r="E2937" s="2" t="s">
        <v>184</v>
      </c>
      <c r="F2937" s="4">
        <v>40</v>
      </c>
      <c r="G2937" s="10" t="str">
        <f t="shared" si="193"/>
        <v xml:space="preserve">2024/01 </v>
      </c>
      <c r="H2937" s="10">
        <f t="shared" si="192"/>
        <v>40</v>
      </c>
    </row>
    <row r="2938" spans="1:8" ht="15.75">
      <c r="A2938" s="10">
        <v>2937</v>
      </c>
      <c r="B2938" s="3" t="s">
        <v>18</v>
      </c>
      <c r="C2938" s="2" t="s">
        <v>353</v>
      </c>
      <c r="D2938" s="2" t="s">
        <v>352</v>
      </c>
      <c r="E2938" s="2" t="s">
        <v>354</v>
      </c>
      <c r="F2938" s="4">
        <v>8</v>
      </c>
      <c r="G2938" s="10" t="str">
        <f t="shared" si="193"/>
        <v xml:space="preserve">2024/01 </v>
      </c>
      <c r="H2938" s="10">
        <f t="shared" si="192"/>
        <v>120</v>
      </c>
    </row>
    <row r="2939" spans="1:8" ht="15.75">
      <c r="A2939" s="10">
        <v>2938</v>
      </c>
      <c r="B2939" s="3" t="s">
        <v>18</v>
      </c>
      <c r="C2939" s="2" t="s">
        <v>356</v>
      </c>
      <c r="D2939" s="2" t="s">
        <v>355</v>
      </c>
      <c r="E2939" s="2" t="s">
        <v>357</v>
      </c>
      <c r="F2939" s="4">
        <v>26</v>
      </c>
      <c r="G2939" s="10" t="str">
        <f t="shared" si="193"/>
        <v xml:space="preserve">2024/01 </v>
      </c>
      <c r="H2939" s="10">
        <f t="shared" si="192"/>
        <v>36</v>
      </c>
    </row>
    <row r="2940" spans="1:8" ht="15.75">
      <c r="A2940" s="10">
        <v>2939</v>
      </c>
      <c r="B2940" s="3" t="s">
        <v>18</v>
      </c>
      <c r="C2940" s="2" t="s">
        <v>359</v>
      </c>
      <c r="D2940" s="2" t="s">
        <v>358</v>
      </c>
      <c r="E2940" s="2" t="s">
        <v>360</v>
      </c>
      <c r="F2940" s="4">
        <v>7</v>
      </c>
      <c r="G2940" s="10" t="str">
        <f t="shared" si="193"/>
        <v xml:space="preserve">2024/01 </v>
      </c>
      <c r="H2940" s="10">
        <f t="shared" si="192"/>
        <v>30</v>
      </c>
    </row>
    <row r="2941" spans="1:8" ht="15.75">
      <c r="A2941" s="10">
        <v>2940</v>
      </c>
      <c r="B2941" s="3" t="s">
        <v>18</v>
      </c>
      <c r="C2941" s="2" t="s">
        <v>367</v>
      </c>
      <c r="D2941" s="2" t="s">
        <v>366</v>
      </c>
      <c r="E2941" s="2" t="s">
        <v>368</v>
      </c>
      <c r="F2941" s="4">
        <v>17</v>
      </c>
      <c r="G2941" s="10" t="str">
        <f t="shared" si="193"/>
        <v xml:space="preserve">2024/01 </v>
      </c>
      <c r="H2941" s="10">
        <f t="shared" si="192"/>
        <v>300</v>
      </c>
    </row>
    <row r="2942" spans="1:8" ht="15.75">
      <c r="A2942" s="10">
        <v>2941</v>
      </c>
      <c r="B2942" s="3" t="s">
        <v>18</v>
      </c>
      <c r="C2942" s="2" t="s">
        <v>452</v>
      </c>
      <c r="D2942" s="2" t="s">
        <v>451</v>
      </c>
      <c r="E2942" s="2"/>
      <c r="F2942" s="4">
        <v>5</v>
      </c>
      <c r="G2942" s="10" t="str">
        <f t="shared" si="193"/>
        <v xml:space="preserve">2024/02 </v>
      </c>
      <c r="H2942" s="10">
        <f t="shared" si="192"/>
        <v>65</v>
      </c>
    </row>
    <row r="2943" spans="1:8" ht="15.75">
      <c r="A2943" s="10">
        <v>2942</v>
      </c>
      <c r="B2943" s="3" t="s">
        <v>18</v>
      </c>
      <c r="C2943" s="2" t="s">
        <v>460</v>
      </c>
      <c r="D2943" s="2" t="s">
        <v>459</v>
      </c>
      <c r="E2943" s="2"/>
      <c r="F2943" s="4">
        <v>20</v>
      </c>
      <c r="G2943" s="10" t="str">
        <f t="shared" si="193"/>
        <v xml:space="preserve">2024/01 </v>
      </c>
      <c r="H2943" s="10">
        <f t="shared" si="192"/>
        <v>30</v>
      </c>
    </row>
    <row r="2944" spans="1:8" ht="15.75">
      <c r="A2944" s="10">
        <v>2943</v>
      </c>
      <c r="B2944" s="3" t="s">
        <v>18</v>
      </c>
      <c r="C2944" s="2" t="s">
        <v>468</v>
      </c>
      <c r="D2944" s="2" t="s">
        <v>467</v>
      </c>
      <c r="E2944" s="2"/>
      <c r="F2944" s="4">
        <v>30</v>
      </c>
      <c r="G2944" s="10" t="str">
        <f t="shared" si="193"/>
        <v xml:space="preserve">2024/05 </v>
      </c>
      <c r="H2944" s="10">
        <f t="shared" si="192"/>
        <v>146</v>
      </c>
    </row>
    <row r="2945" spans="1:8" ht="15.75">
      <c r="A2945" s="10">
        <v>2944</v>
      </c>
      <c r="B2945" s="3" t="s">
        <v>18</v>
      </c>
      <c r="C2945" s="2" t="s">
        <v>470</v>
      </c>
      <c r="D2945" s="2" t="s">
        <v>469</v>
      </c>
      <c r="E2945" s="2" t="s">
        <v>471</v>
      </c>
      <c r="F2945" s="4">
        <v>120</v>
      </c>
      <c r="G2945" s="10" t="str">
        <f t="shared" si="193"/>
        <v xml:space="preserve">2024/01 </v>
      </c>
      <c r="H2945" s="10">
        <f t="shared" si="192"/>
        <v>120</v>
      </c>
    </row>
    <row r="2946" spans="1:8" ht="15.75">
      <c r="A2946" s="10">
        <v>2945</v>
      </c>
      <c r="B2946" s="3" t="s">
        <v>18</v>
      </c>
      <c r="C2946" s="2" t="s">
        <v>476</v>
      </c>
      <c r="D2946" s="2" t="s">
        <v>475</v>
      </c>
      <c r="E2946" s="2" t="s">
        <v>477</v>
      </c>
      <c r="F2946" s="4">
        <v>24</v>
      </c>
      <c r="G2946" s="10" t="str">
        <f t="shared" si="193"/>
        <v xml:space="preserve">2024/10 </v>
      </c>
      <c r="H2946" s="10">
        <f t="shared" ref="H2946:H3009" si="194">_xlfn.MAXIFS(F:F,C:C,C2946,G:G,G2946)</f>
        <v>936</v>
      </c>
    </row>
    <row r="2947" spans="1:8" ht="15.75">
      <c r="A2947" s="10">
        <v>2946</v>
      </c>
      <c r="B2947" s="3" t="s">
        <v>18</v>
      </c>
      <c r="C2947" s="2" t="s">
        <v>482</v>
      </c>
      <c r="D2947" s="2" t="s">
        <v>481</v>
      </c>
      <c r="E2947" s="2" t="s">
        <v>483</v>
      </c>
      <c r="F2947" s="4">
        <v>20</v>
      </c>
      <c r="G2947" s="10" t="str">
        <f t="shared" ref="G2947:G3010" si="195">INDEX($B$2:$B$9999,MATCH(_xlfn.MAXIFS($F$2:$F$9999,$C$2:$C$9999,C2947),$F$1:$F$9999,0))</f>
        <v xml:space="preserve">2024/01 </v>
      </c>
      <c r="H2947" s="10">
        <f t="shared" si="194"/>
        <v>30</v>
      </c>
    </row>
    <row r="2948" spans="1:8" ht="15.75">
      <c r="A2948" s="10">
        <v>2947</v>
      </c>
      <c r="B2948" s="3" t="s">
        <v>18</v>
      </c>
      <c r="C2948" s="2" t="s">
        <v>490</v>
      </c>
      <c r="D2948" s="2" t="s">
        <v>489</v>
      </c>
      <c r="E2948" s="2" t="s">
        <v>491</v>
      </c>
      <c r="F2948" s="4">
        <v>20</v>
      </c>
      <c r="G2948" s="10" t="str">
        <f t="shared" si="195"/>
        <v xml:space="preserve">2024/01 </v>
      </c>
      <c r="H2948" s="10">
        <f t="shared" si="194"/>
        <v>55</v>
      </c>
    </row>
    <row r="2949" spans="1:8" ht="15.75">
      <c r="A2949" s="10">
        <v>2948</v>
      </c>
      <c r="B2949" s="3" t="s">
        <v>18</v>
      </c>
      <c r="C2949" s="2" t="s">
        <v>496</v>
      </c>
      <c r="D2949" s="2" t="s">
        <v>495</v>
      </c>
      <c r="E2949" s="2" t="s">
        <v>497</v>
      </c>
      <c r="F2949" s="4">
        <v>8</v>
      </c>
      <c r="G2949" s="10" t="str">
        <f t="shared" si="195"/>
        <v xml:space="preserve">2024/01 </v>
      </c>
      <c r="H2949" s="10">
        <f t="shared" si="194"/>
        <v>80</v>
      </c>
    </row>
    <row r="2950" spans="1:8" ht="15.75">
      <c r="A2950" s="10">
        <v>2949</v>
      </c>
      <c r="B2950" s="3" t="s">
        <v>18</v>
      </c>
      <c r="C2950" s="2" t="s">
        <v>504</v>
      </c>
      <c r="D2950" s="2" t="s">
        <v>503</v>
      </c>
      <c r="E2950" s="2" t="s">
        <v>505</v>
      </c>
      <c r="F2950" s="4">
        <v>20</v>
      </c>
      <c r="G2950" s="10" t="str">
        <f t="shared" si="195"/>
        <v xml:space="preserve">2024/12 </v>
      </c>
      <c r="H2950" s="10">
        <f t="shared" si="194"/>
        <v>71</v>
      </c>
    </row>
    <row r="2951" spans="1:8" ht="15.75">
      <c r="A2951" s="10">
        <v>2950</v>
      </c>
      <c r="B2951" s="3" t="s">
        <v>18</v>
      </c>
      <c r="C2951" s="2" t="s">
        <v>515</v>
      </c>
      <c r="D2951" s="2" t="s">
        <v>514</v>
      </c>
      <c r="E2951" s="2" t="s">
        <v>516</v>
      </c>
      <c r="F2951" s="4">
        <v>68</v>
      </c>
      <c r="G2951" s="10" t="str">
        <f t="shared" si="195"/>
        <v xml:space="preserve">2025/12 </v>
      </c>
      <c r="H2951" s="10">
        <f t="shared" si="194"/>
        <v>900</v>
      </c>
    </row>
    <row r="2952" spans="1:8" ht="15.75">
      <c r="A2952" s="10">
        <v>2951</v>
      </c>
      <c r="B2952" s="3" t="s">
        <v>18</v>
      </c>
      <c r="C2952" s="2" t="s">
        <v>525</v>
      </c>
      <c r="D2952" s="2" t="s">
        <v>524</v>
      </c>
      <c r="E2952" s="2" t="s">
        <v>526</v>
      </c>
      <c r="F2952" s="4">
        <v>170</v>
      </c>
      <c r="G2952" s="10" t="str">
        <f t="shared" si="195"/>
        <v xml:space="preserve">2024/10 </v>
      </c>
      <c r="H2952" s="10">
        <f t="shared" si="194"/>
        <v>657</v>
      </c>
    </row>
    <row r="2953" spans="1:8" ht="15.75">
      <c r="A2953" s="10">
        <v>2952</v>
      </c>
      <c r="B2953" s="3" t="s">
        <v>18</v>
      </c>
      <c r="C2953" s="2" t="s">
        <v>531</v>
      </c>
      <c r="D2953" s="2" t="s">
        <v>530</v>
      </c>
      <c r="E2953" s="2" t="s">
        <v>532</v>
      </c>
      <c r="F2953" s="4">
        <v>250</v>
      </c>
      <c r="G2953" s="10" t="str">
        <f t="shared" si="195"/>
        <v xml:space="preserve">2025/10 </v>
      </c>
      <c r="H2953" s="10">
        <f t="shared" si="194"/>
        <v>344</v>
      </c>
    </row>
    <row r="2954" spans="1:8" ht="15.75">
      <c r="A2954" s="10">
        <v>2953</v>
      </c>
      <c r="B2954" s="3" t="s">
        <v>18</v>
      </c>
      <c r="C2954" s="2" t="s">
        <v>536</v>
      </c>
      <c r="D2954" s="2" t="s">
        <v>355</v>
      </c>
      <c r="E2954" s="2" t="s">
        <v>537</v>
      </c>
      <c r="F2954" s="4">
        <v>130</v>
      </c>
      <c r="G2954" s="10" t="str">
        <f t="shared" si="195"/>
        <v xml:space="preserve">2024/09 </v>
      </c>
      <c r="H2954" s="10">
        <f t="shared" si="194"/>
        <v>480</v>
      </c>
    </row>
    <row r="2955" spans="1:8" ht="15.75">
      <c r="A2955" s="10">
        <v>2954</v>
      </c>
      <c r="B2955" s="3" t="s">
        <v>18</v>
      </c>
      <c r="C2955" s="2" t="s">
        <v>546</v>
      </c>
      <c r="D2955" s="2" t="s">
        <v>545</v>
      </c>
      <c r="E2955" s="2" t="s">
        <v>547</v>
      </c>
      <c r="F2955" s="4">
        <v>40</v>
      </c>
      <c r="G2955" s="10" t="str">
        <f t="shared" si="195"/>
        <v xml:space="preserve">2024/03 </v>
      </c>
      <c r="H2955" s="10">
        <f t="shared" si="194"/>
        <v>305</v>
      </c>
    </row>
    <row r="2956" spans="1:8" ht="15.75">
      <c r="A2956" s="10">
        <v>2955</v>
      </c>
      <c r="B2956" s="3" t="s">
        <v>18</v>
      </c>
      <c r="C2956" s="2" t="s">
        <v>549</v>
      </c>
      <c r="D2956" s="2" t="s">
        <v>548</v>
      </c>
      <c r="E2956" s="2" t="s">
        <v>550</v>
      </c>
      <c r="F2956" s="4">
        <v>20</v>
      </c>
      <c r="G2956" s="10" t="str">
        <f t="shared" si="195"/>
        <v xml:space="preserve">2024/04 </v>
      </c>
      <c r="H2956" s="10">
        <f t="shared" si="194"/>
        <v>415</v>
      </c>
    </row>
    <row r="2957" spans="1:8" ht="15.75">
      <c r="A2957" s="10">
        <v>2956</v>
      </c>
      <c r="B2957" s="3" t="s">
        <v>18</v>
      </c>
      <c r="C2957" s="2" t="s">
        <v>552</v>
      </c>
      <c r="D2957" s="2" t="s">
        <v>551</v>
      </c>
      <c r="E2957" s="2" t="s">
        <v>553</v>
      </c>
      <c r="F2957" s="4">
        <v>20</v>
      </c>
      <c r="G2957" s="10" t="str">
        <f t="shared" si="195"/>
        <v xml:space="preserve">2024/09 </v>
      </c>
      <c r="H2957" s="10">
        <f t="shared" si="194"/>
        <v>265</v>
      </c>
    </row>
    <row r="2958" spans="1:8" ht="15.75">
      <c r="A2958" s="10">
        <v>2957</v>
      </c>
      <c r="B2958" s="3" t="s">
        <v>18</v>
      </c>
      <c r="C2958" s="2" t="s">
        <v>558</v>
      </c>
      <c r="D2958" s="2" t="s">
        <v>557</v>
      </c>
      <c r="E2958" s="2" t="s">
        <v>559</v>
      </c>
      <c r="F2958" s="4">
        <v>16</v>
      </c>
      <c r="G2958" s="10" t="str">
        <f t="shared" si="195"/>
        <v xml:space="preserve">2024/01 </v>
      </c>
      <c r="H2958" s="10">
        <f t="shared" si="194"/>
        <v>50</v>
      </c>
    </row>
    <row r="2959" spans="1:8" ht="15.75">
      <c r="A2959" s="10">
        <v>2958</v>
      </c>
      <c r="B2959" s="3" t="s">
        <v>18</v>
      </c>
      <c r="C2959" s="2" t="s">
        <v>561</v>
      </c>
      <c r="D2959" s="2" t="s">
        <v>560</v>
      </c>
      <c r="E2959" s="2" t="s">
        <v>562</v>
      </c>
      <c r="F2959" s="4">
        <v>15</v>
      </c>
      <c r="G2959" s="10" t="str">
        <f t="shared" si="195"/>
        <v xml:space="preserve">2024/07 </v>
      </c>
      <c r="H2959" s="10">
        <f t="shared" si="194"/>
        <v>488</v>
      </c>
    </row>
    <row r="2960" spans="1:8" ht="15.75">
      <c r="A2960" s="10">
        <v>2959</v>
      </c>
      <c r="B2960" s="3" t="s">
        <v>18</v>
      </c>
      <c r="C2960" s="2" t="s">
        <v>564</v>
      </c>
      <c r="D2960" s="2" t="s">
        <v>563</v>
      </c>
      <c r="E2960" s="2" t="s">
        <v>565</v>
      </c>
      <c r="F2960" s="4">
        <v>100</v>
      </c>
      <c r="G2960" s="10" t="str">
        <f t="shared" si="195"/>
        <v xml:space="preserve">2024/01 </v>
      </c>
      <c r="H2960" s="10">
        <f t="shared" si="194"/>
        <v>150</v>
      </c>
    </row>
    <row r="2961" spans="1:8" ht="15.75">
      <c r="A2961" s="10">
        <v>2960</v>
      </c>
      <c r="B2961" s="3" t="s">
        <v>18</v>
      </c>
      <c r="C2961" s="2" t="s">
        <v>573</v>
      </c>
      <c r="D2961" s="2" t="s">
        <v>572</v>
      </c>
      <c r="E2961" s="2" t="s">
        <v>574</v>
      </c>
      <c r="F2961" s="4">
        <v>10</v>
      </c>
      <c r="G2961" s="10" t="str">
        <f t="shared" si="195"/>
        <v xml:space="preserve">2024/01 </v>
      </c>
      <c r="H2961" s="10">
        <f t="shared" si="194"/>
        <v>60</v>
      </c>
    </row>
    <row r="2962" spans="1:8" ht="15.75">
      <c r="A2962" s="10">
        <v>2961</v>
      </c>
      <c r="B2962" s="3" t="s">
        <v>18</v>
      </c>
      <c r="C2962" s="2" t="s">
        <v>576</v>
      </c>
      <c r="D2962" s="2" t="s">
        <v>575</v>
      </c>
      <c r="E2962" s="2" t="s">
        <v>577</v>
      </c>
      <c r="F2962" s="4">
        <v>9</v>
      </c>
      <c r="G2962" s="10" t="str">
        <f t="shared" si="195"/>
        <v xml:space="preserve">2024/04 </v>
      </c>
      <c r="H2962" s="10">
        <f t="shared" si="194"/>
        <v>380</v>
      </c>
    </row>
    <row r="2963" spans="1:8" ht="15.75">
      <c r="A2963" s="10">
        <v>2962</v>
      </c>
      <c r="B2963" s="3" t="s">
        <v>18</v>
      </c>
      <c r="C2963" s="2" t="s">
        <v>599</v>
      </c>
      <c r="D2963" s="2" t="s">
        <v>598</v>
      </c>
      <c r="E2963" s="2" t="s">
        <v>600</v>
      </c>
      <c r="F2963" s="4">
        <v>60</v>
      </c>
      <c r="G2963" s="10" t="str">
        <f t="shared" si="195"/>
        <v xml:space="preserve">2024/01 </v>
      </c>
      <c r="H2963" s="10">
        <f t="shared" si="194"/>
        <v>60</v>
      </c>
    </row>
    <row r="2964" spans="1:8" ht="15.75">
      <c r="A2964" s="10">
        <v>2963</v>
      </c>
      <c r="B2964" s="3" t="s">
        <v>18</v>
      </c>
      <c r="C2964" s="2" t="s">
        <v>612</v>
      </c>
      <c r="D2964" s="2" t="s">
        <v>363</v>
      </c>
      <c r="E2964" s="2" t="s">
        <v>613</v>
      </c>
      <c r="F2964" s="4">
        <v>4102</v>
      </c>
      <c r="G2964" s="10" t="str">
        <f t="shared" si="195"/>
        <v xml:space="preserve">2024/11 </v>
      </c>
      <c r="H2964" s="10">
        <f t="shared" si="194"/>
        <v>4102</v>
      </c>
    </row>
    <row r="2965" spans="1:8" ht="15.75">
      <c r="A2965" s="10">
        <v>2964</v>
      </c>
      <c r="B2965" s="3" t="s">
        <v>18</v>
      </c>
      <c r="C2965" s="2" t="s">
        <v>618</v>
      </c>
      <c r="D2965" s="2" t="s">
        <v>617</v>
      </c>
      <c r="E2965" s="2"/>
      <c r="F2965" s="4">
        <v>10</v>
      </c>
      <c r="G2965" s="10" t="str">
        <f t="shared" si="195"/>
        <v xml:space="preserve">2024/01 </v>
      </c>
      <c r="H2965" s="10">
        <f t="shared" si="194"/>
        <v>25</v>
      </c>
    </row>
    <row r="2966" spans="1:8" ht="15.75">
      <c r="A2966" s="10">
        <v>2965</v>
      </c>
      <c r="B2966" s="3" t="s">
        <v>18</v>
      </c>
      <c r="C2966" s="2" t="s">
        <v>622</v>
      </c>
      <c r="D2966" s="2" t="s">
        <v>621</v>
      </c>
      <c r="E2966" s="2" t="s">
        <v>623</v>
      </c>
      <c r="F2966" s="4">
        <v>40</v>
      </c>
      <c r="G2966" s="10" t="str">
        <f t="shared" si="195"/>
        <v xml:space="preserve">2024/12 </v>
      </c>
      <c r="H2966" s="10">
        <f t="shared" si="194"/>
        <v>489</v>
      </c>
    </row>
    <row r="2967" spans="1:8" ht="15.75">
      <c r="A2967" s="10">
        <v>2966</v>
      </c>
      <c r="B2967" s="3" t="s">
        <v>18</v>
      </c>
      <c r="C2967" s="2" t="s">
        <v>631</v>
      </c>
      <c r="D2967" s="2" t="s">
        <v>630</v>
      </c>
      <c r="E2967" s="2" t="s">
        <v>632</v>
      </c>
      <c r="F2967" s="4">
        <v>48</v>
      </c>
      <c r="G2967" s="10" t="str">
        <f t="shared" si="195"/>
        <v xml:space="preserve">2025/12 </v>
      </c>
      <c r="H2967" s="10">
        <f t="shared" si="194"/>
        <v>894</v>
      </c>
    </row>
    <row r="2968" spans="1:8" ht="15.75">
      <c r="A2968" s="10">
        <v>2967</v>
      </c>
      <c r="B2968" s="3" t="s">
        <v>18</v>
      </c>
      <c r="C2968" s="2" t="s">
        <v>634</v>
      </c>
      <c r="D2968" s="2" t="s">
        <v>633</v>
      </c>
      <c r="E2968" s="2" t="s">
        <v>635</v>
      </c>
      <c r="F2968" s="4">
        <v>140</v>
      </c>
      <c r="G2968" s="10" t="str">
        <f t="shared" si="195"/>
        <v xml:space="preserve">2024/01 </v>
      </c>
      <c r="H2968" s="10">
        <f t="shared" si="194"/>
        <v>1460</v>
      </c>
    </row>
    <row r="2969" spans="1:8" ht="15.75">
      <c r="A2969" s="10">
        <v>2968</v>
      </c>
      <c r="B2969" s="3" t="s">
        <v>18</v>
      </c>
      <c r="C2969" s="2" t="s">
        <v>638</v>
      </c>
      <c r="D2969" s="2" t="s">
        <v>352</v>
      </c>
      <c r="E2969" s="2" t="s">
        <v>639</v>
      </c>
      <c r="F2969" s="4">
        <v>160</v>
      </c>
      <c r="G2969" s="10" t="str">
        <f t="shared" si="195"/>
        <v xml:space="preserve">2025/12 </v>
      </c>
      <c r="H2969" s="10">
        <f t="shared" si="194"/>
        <v>1081</v>
      </c>
    </row>
    <row r="2970" spans="1:8" ht="15.75">
      <c r="A2970" s="10">
        <v>2969</v>
      </c>
      <c r="B2970" s="3" t="s">
        <v>18</v>
      </c>
      <c r="C2970" s="2" t="s">
        <v>641</v>
      </c>
      <c r="D2970" s="2" t="s">
        <v>640</v>
      </c>
      <c r="E2970" s="2" t="s">
        <v>642</v>
      </c>
      <c r="F2970" s="4">
        <v>50</v>
      </c>
      <c r="G2970" s="10" t="str">
        <f t="shared" si="195"/>
        <v xml:space="preserve">2024/03 </v>
      </c>
      <c r="H2970" s="10">
        <f t="shared" si="194"/>
        <v>550</v>
      </c>
    </row>
    <row r="2971" spans="1:8" ht="15.75">
      <c r="A2971" s="10">
        <v>2970</v>
      </c>
      <c r="B2971" s="3" t="s">
        <v>18</v>
      </c>
      <c r="C2971" s="2" t="s">
        <v>645</v>
      </c>
      <c r="D2971" s="2" t="s">
        <v>358</v>
      </c>
      <c r="E2971" s="2" t="s">
        <v>646</v>
      </c>
      <c r="F2971" s="4">
        <v>91</v>
      </c>
      <c r="G2971" s="10" t="str">
        <f t="shared" si="195"/>
        <v xml:space="preserve">2025/11 </v>
      </c>
      <c r="H2971" s="10">
        <f t="shared" si="194"/>
        <v>470</v>
      </c>
    </row>
    <row r="2972" spans="1:8" ht="15.75">
      <c r="A2972" s="10">
        <v>2971</v>
      </c>
      <c r="B2972" s="3" t="s">
        <v>18</v>
      </c>
      <c r="C2972" s="2" t="s">
        <v>648</v>
      </c>
      <c r="D2972" s="2" t="s">
        <v>647</v>
      </c>
      <c r="E2972" s="2" t="s">
        <v>649</v>
      </c>
      <c r="F2972" s="4">
        <v>2000</v>
      </c>
      <c r="G2972" s="10" t="str">
        <f t="shared" si="195"/>
        <v xml:space="preserve">2024/11 </v>
      </c>
      <c r="H2972" s="10">
        <f t="shared" si="194"/>
        <v>2000</v>
      </c>
    </row>
    <row r="2973" spans="1:8" ht="15.75">
      <c r="A2973" s="10">
        <v>2972</v>
      </c>
      <c r="B2973" s="3" t="s">
        <v>18</v>
      </c>
      <c r="C2973" s="2" t="s">
        <v>655</v>
      </c>
      <c r="D2973" s="2" t="s">
        <v>654</v>
      </c>
      <c r="E2973" s="2" t="s">
        <v>656</v>
      </c>
      <c r="F2973" s="4">
        <v>4241</v>
      </c>
      <c r="G2973" s="10" t="str">
        <f t="shared" si="195"/>
        <v xml:space="preserve">2024/11 </v>
      </c>
      <c r="H2973" s="10">
        <f t="shared" si="194"/>
        <v>4241</v>
      </c>
    </row>
    <row r="2974" spans="1:8" ht="15.75">
      <c r="A2974" s="10">
        <v>2973</v>
      </c>
      <c r="B2974" s="3" t="s">
        <v>18</v>
      </c>
      <c r="C2974" s="2" t="s">
        <v>658</v>
      </c>
      <c r="D2974" s="2" t="s">
        <v>657</v>
      </c>
      <c r="E2974" s="2" t="s">
        <v>659</v>
      </c>
      <c r="F2974" s="4">
        <v>18</v>
      </c>
      <c r="G2974" s="10" t="str">
        <f t="shared" si="195"/>
        <v xml:space="preserve">2024/02 </v>
      </c>
      <c r="H2974" s="10">
        <f t="shared" si="194"/>
        <v>350</v>
      </c>
    </row>
    <row r="2975" spans="1:8" ht="15.75">
      <c r="A2975" s="10">
        <v>2974</v>
      </c>
      <c r="B2975" s="3" t="s">
        <v>18</v>
      </c>
      <c r="C2975" s="2" t="s">
        <v>660</v>
      </c>
      <c r="D2975" s="2" t="s">
        <v>448</v>
      </c>
      <c r="E2975" s="2" t="s">
        <v>661</v>
      </c>
      <c r="F2975" s="4">
        <v>95</v>
      </c>
      <c r="G2975" s="10" t="str">
        <f t="shared" si="195"/>
        <v xml:space="preserve">2024/01 </v>
      </c>
      <c r="H2975" s="10">
        <f t="shared" si="194"/>
        <v>300</v>
      </c>
    </row>
    <row r="2976" spans="1:8" ht="15.75">
      <c r="A2976" s="10">
        <v>2975</v>
      </c>
      <c r="B2976" s="3" t="s">
        <v>18</v>
      </c>
      <c r="C2976" s="2" t="s">
        <v>669</v>
      </c>
      <c r="D2976" s="2" t="s">
        <v>668</v>
      </c>
      <c r="E2976" s="2" t="s">
        <v>670</v>
      </c>
      <c r="F2976" s="4">
        <v>8</v>
      </c>
      <c r="G2976" s="10" t="str">
        <f t="shared" si="195"/>
        <v xml:space="preserve">2024/03 </v>
      </c>
      <c r="H2976" s="10">
        <f t="shared" si="194"/>
        <v>56</v>
      </c>
    </row>
    <row r="2977" spans="1:8" ht="15.75">
      <c r="A2977" s="10">
        <v>2976</v>
      </c>
      <c r="B2977" s="3" t="s">
        <v>18</v>
      </c>
      <c r="C2977" s="2" t="s">
        <v>674</v>
      </c>
      <c r="D2977" s="2" t="s">
        <v>673</v>
      </c>
      <c r="E2977" s="2" t="s">
        <v>675</v>
      </c>
      <c r="F2977" s="4">
        <v>73</v>
      </c>
      <c r="G2977" s="10" t="str">
        <f t="shared" si="195"/>
        <v xml:space="preserve">2024/06 </v>
      </c>
      <c r="H2977" s="10">
        <f t="shared" si="194"/>
        <v>173</v>
      </c>
    </row>
    <row r="2978" spans="1:8" ht="15.75">
      <c r="A2978" s="10">
        <v>2977</v>
      </c>
      <c r="B2978" s="3" t="s">
        <v>18</v>
      </c>
      <c r="C2978" s="2" t="s">
        <v>677</v>
      </c>
      <c r="D2978" s="2" t="s">
        <v>676</v>
      </c>
      <c r="E2978" s="2" t="s">
        <v>678</v>
      </c>
      <c r="F2978" s="4">
        <v>54</v>
      </c>
      <c r="G2978" s="10" t="str">
        <f t="shared" si="195"/>
        <v xml:space="preserve">2024/10 </v>
      </c>
      <c r="H2978" s="10">
        <f t="shared" si="194"/>
        <v>674</v>
      </c>
    </row>
    <row r="2979" spans="1:8" ht="15.75">
      <c r="A2979" s="10">
        <v>2978</v>
      </c>
      <c r="B2979" s="3" t="s">
        <v>18</v>
      </c>
      <c r="C2979" s="2" t="s">
        <v>683</v>
      </c>
      <c r="D2979" s="2" t="s">
        <v>682</v>
      </c>
      <c r="E2979" s="2" t="s">
        <v>684</v>
      </c>
      <c r="F2979" s="4">
        <v>4</v>
      </c>
      <c r="G2979" s="10" t="str">
        <f t="shared" si="195"/>
        <v xml:space="preserve">2024/01 </v>
      </c>
      <c r="H2979" s="10">
        <f t="shared" si="194"/>
        <v>50</v>
      </c>
    </row>
    <row r="2980" spans="1:8" ht="15.75">
      <c r="A2980" s="10">
        <v>2979</v>
      </c>
      <c r="B2980" s="3" t="s">
        <v>18</v>
      </c>
      <c r="C2980" s="2" t="s">
        <v>700</v>
      </c>
      <c r="D2980" s="2" t="s">
        <v>699</v>
      </c>
      <c r="E2980" s="2" t="s">
        <v>701</v>
      </c>
      <c r="F2980" s="4">
        <v>28</v>
      </c>
      <c r="G2980" s="10" t="str">
        <f t="shared" si="195"/>
        <v xml:space="preserve">2025/06 </v>
      </c>
      <c r="H2980" s="10">
        <f t="shared" si="194"/>
        <v>983</v>
      </c>
    </row>
    <row r="2981" spans="1:8" ht="15.75">
      <c r="A2981" s="10">
        <v>2980</v>
      </c>
      <c r="B2981" s="3" t="s">
        <v>18</v>
      </c>
      <c r="C2981" s="2" t="s">
        <v>707</v>
      </c>
      <c r="D2981" s="2" t="s">
        <v>706</v>
      </c>
      <c r="E2981" s="2"/>
      <c r="F2981" s="4">
        <v>2</v>
      </c>
      <c r="G2981" s="10" t="str">
        <f t="shared" si="195"/>
        <v xml:space="preserve">2024/01 </v>
      </c>
      <c r="H2981" s="10">
        <f t="shared" si="194"/>
        <v>10</v>
      </c>
    </row>
    <row r="2982" spans="1:8" ht="15.75">
      <c r="A2982" s="10">
        <v>2981</v>
      </c>
      <c r="B2982" s="3" t="s">
        <v>18</v>
      </c>
      <c r="C2982" s="2" t="s">
        <v>731</v>
      </c>
      <c r="D2982" s="2" t="s">
        <v>730</v>
      </c>
      <c r="E2982" s="2" t="s">
        <v>732</v>
      </c>
      <c r="F2982" s="4">
        <v>30</v>
      </c>
      <c r="G2982" s="10" t="str">
        <f t="shared" si="195"/>
        <v xml:space="preserve">2024/03 </v>
      </c>
      <c r="H2982" s="10">
        <f t="shared" si="194"/>
        <v>132</v>
      </c>
    </row>
    <row r="2983" spans="1:8" ht="15.75">
      <c r="A2983" s="10">
        <v>2982</v>
      </c>
      <c r="B2983" s="3" t="s">
        <v>18</v>
      </c>
      <c r="C2983" s="2" t="s">
        <v>734</v>
      </c>
      <c r="D2983" s="2" t="s">
        <v>733</v>
      </c>
      <c r="E2983" s="2" t="s">
        <v>735</v>
      </c>
      <c r="F2983" s="4">
        <v>194</v>
      </c>
      <c r="G2983" s="10" t="str">
        <f t="shared" si="195"/>
        <v xml:space="preserve">2025/12 </v>
      </c>
      <c r="H2983" s="10">
        <f t="shared" si="194"/>
        <v>1289</v>
      </c>
    </row>
    <row r="2984" spans="1:8" ht="15.75">
      <c r="A2984" s="10">
        <v>2983</v>
      </c>
      <c r="B2984" s="3" t="s">
        <v>18</v>
      </c>
      <c r="C2984" s="2" t="s">
        <v>737</v>
      </c>
      <c r="D2984" s="2" t="s">
        <v>736</v>
      </c>
      <c r="E2984" s="2" t="s">
        <v>738</v>
      </c>
      <c r="F2984" s="4">
        <v>260</v>
      </c>
      <c r="G2984" s="10" t="str">
        <f t="shared" si="195"/>
        <v xml:space="preserve">2025/11 </v>
      </c>
      <c r="H2984" s="10">
        <f t="shared" si="194"/>
        <v>2257</v>
      </c>
    </row>
    <row r="2985" spans="1:8" ht="15.75">
      <c r="A2985" s="10">
        <v>2984</v>
      </c>
      <c r="B2985" s="3" t="s">
        <v>18</v>
      </c>
      <c r="C2985" s="2" t="s">
        <v>745</v>
      </c>
      <c r="D2985" s="2" t="s">
        <v>744</v>
      </c>
      <c r="E2985" s="2" t="s">
        <v>746</v>
      </c>
      <c r="F2985" s="4">
        <v>131</v>
      </c>
      <c r="G2985" s="10" t="str">
        <f t="shared" si="195"/>
        <v xml:space="preserve">2025/03 </v>
      </c>
      <c r="H2985" s="10">
        <f t="shared" si="194"/>
        <v>750</v>
      </c>
    </row>
    <row r="2986" spans="1:8" ht="15.75">
      <c r="A2986" s="10">
        <v>2985</v>
      </c>
      <c r="B2986" s="3" t="s">
        <v>18</v>
      </c>
      <c r="C2986" s="2" t="s">
        <v>748</v>
      </c>
      <c r="D2986" s="2" t="s">
        <v>747</v>
      </c>
      <c r="E2986" s="2" t="s">
        <v>749</v>
      </c>
      <c r="F2986" s="4">
        <v>201</v>
      </c>
      <c r="G2986" s="10" t="str">
        <f t="shared" si="195"/>
        <v xml:space="preserve">2025/12 </v>
      </c>
      <c r="H2986" s="10">
        <f t="shared" si="194"/>
        <v>812</v>
      </c>
    </row>
    <row r="2987" spans="1:8" ht="15.75">
      <c r="A2987" s="10">
        <v>2986</v>
      </c>
      <c r="B2987" s="3" t="s">
        <v>18</v>
      </c>
      <c r="C2987" s="2" t="s">
        <v>760</v>
      </c>
      <c r="D2987" s="2" t="s">
        <v>759</v>
      </c>
      <c r="E2987" s="2" t="s">
        <v>761</v>
      </c>
      <c r="F2987" s="4">
        <v>2</v>
      </c>
      <c r="G2987" s="10" t="str">
        <f t="shared" si="195"/>
        <v xml:space="preserve">2026/04 </v>
      </c>
      <c r="H2987" s="10">
        <f t="shared" si="194"/>
        <v>708</v>
      </c>
    </row>
    <row r="2988" spans="1:8" ht="15.75">
      <c r="A2988" s="10">
        <v>2987</v>
      </c>
      <c r="B2988" s="3" t="s">
        <v>18</v>
      </c>
      <c r="C2988" s="2" t="s">
        <v>771</v>
      </c>
      <c r="D2988" s="2" t="s">
        <v>770</v>
      </c>
      <c r="E2988" s="2" t="s">
        <v>772</v>
      </c>
      <c r="F2988" s="4">
        <v>175</v>
      </c>
      <c r="G2988" s="10" t="str">
        <f t="shared" si="195"/>
        <v xml:space="preserve">2025/12 </v>
      </c>
      <c r="H2988" s="10">
        <f t="shared" si="194"/>
        <v>861</v>
      </c>
    </row>
    <row r="2989" spans="1:8" ht="15.75">
      <c r="A2989" s="10">
        <v>2988</v>
      </c>
      <c r="B2989" s="3" t="s">
        <v>18</v>
      </c>
      <c r="C2989" s="2" t="s">
        <v>774</v>
      </c>
      <c r="D2989" s="2" t="s">
        <v>773</v>
      </c>
      <c r="E2989" s="2" t="s">
        <v>775</v>
      </c>
      <c r="F2989" s="4">
        <v>323</v>
      </c>
      <c r="G2989" s="10" t="str">
        <f t="shared" si="195"/>
        <v xml:space="preserve">2025/12 </v>
      </c>
      <c r="H2989" s="10">
        <f t="shared" si="194"/>
        <v>1110</v>
      </c>
    </row>
    <row r="2990" spans="1:8" ht="15.75">
      <c r="A2990" s="10">
        <v>2989</v>
      </c>
      <c r="B2990" s="3" t="s">
        <v>18</v>
      </c>
      <c r="C2990" s="2" t="s">
        <v>779</v>
      </c>
      <c r="D2990" s="2" t="s">
        <v>778</v>
      </c>
      <c r="E2990" s="2" t="s">
        <v>780</v>
      </c>
      <c r="F2990" s="4">
        <v>50</v>
      </c>
      <c r="G2990" s="10" t="str">
        <f t="shared" si="195"/>
        <v xml:space="preserve">2024/03 </v>
      </c>
      <c r="H2990" s="10">
        <f t="shared" si="194"/>
        <v>550</v>
      </c>
    </row>
    <row r="2991" spans="1:8" ht="15.75">
      <c r="A2991" s="10">
        <v>2990</v>
      </c>
      <c r="B2991" s="3" t="s">
        <v>18</v>
      </c>
      <c r="C2991" s="2" t="s">
        <v>790</v>
      </c>
      <c r="D2991" s="2" t="s">
        <v>789</v>
      </c>
      <c r="E2991" s="2" t="s">
        <v>791</v>
      </c>
      <c r="F2991" s="4">
        <v>212</v>
      </c>
      <c r="G2991" s="10" t="str">
        <f t="shared" si="195"/>
        <v xml:space="preserve">2024/08 </v>
      </c>
      <c r="H2991" s="10">
        <f t="shared" si="194"/>
        <v>560</v>
      </c>
    </row>
    <row r="2992" spans="1:8" ht="15.75">
      <c r="A2992" s="10">
        <v>2991</v>
      </c>
      <c r="B2992" s="3" t="s">
        <v>18</v>
      </c>
      <c r="C2992" s="2" t="s">
        <v>800</v>
      </c>
      <c r="D2992" s="2" t="s">
        <v>799</v>
      </c>
      <c r="E2992" s="2" t="s">
        <v>801</v>
      </c>
      <c r="F2992" s="4">
        <v>45</v>
      </c>
      <c r="G2992" s="10" t="str">
        <f t="shared" si="195"/>
        <v xml:space="preserve">2024/05 </v>
      </c>
      <c r="H2992" s="10">
        <f t="shared" si="194"/>
        <v>401</v>
      </c>
    </row>
    <row r="2993" spans="1:8" ht="15.75">
      <c r="A2993" s="10">
        <v>2992</v>
      </c>
      <c r="B2993" s="3" t="s">
        <v>18</v>
      </c>
      <c r="C2993" s="2" t="s">
        <v>803</v>
      </c>
      <c r="D2993" s="2" t="s">
        <v>802</v>
      </c>
      <c r="E2993" s="2" t="s">
        <v>804</v>
      </c>
      <c r="F2993" s="4">
        <v>1</v>
      </c>
      <c r="G2993" s="10" t="str">
        <f t="shared" si="195"/>
        <v xml:space="preserve">2024/04 </v>
      </c>
      <c r="H2993" s="10">
        <f t="shared" si="194"/>
        <v>370</v>
      </c>
    </row>
    <row r="2994" spans="1:8" ht="15.75">
      <c r="A2994" s="10">
        <v>2993</v>
      </c>
      <c r="B2994" s="3" t="s">
        <v>18</v>
      </c>
      <c r="C2994" s="2" t="s">
        <v>814</v>
      </c>
      <c r="D2994" s="2" t="s">
        <v>813</v>
      </c>
      <c r="E2994" s="2" t="s">
        <v>815</v>
      </c>
      <c r="F2994" s="4">
        <v>551</v>
      </c>
      <c r="G2994" s="10" t="str">
        <f t="shared" si="195"/>
        <v xml:space="preserve">2024/12 </v>
      </c>
      <c r="H2994" s="10">
        <f t="shared" si="194"/>
        <v>3000</v>
      </c>
    </row>
    <row r="2995" spans="1:8" ht="15.75">
      <c r="A2995" s="10">
        <v>2994</v>
      </c>
      <c r="B2995" s="3" t="s">
        <v>18</v>
      </c>
      <c r="C2995" s="2" t="s">
        <v>817</v>
      </c>
      <c r="D2995" s="2" t="s">
        <v>816</v>
      </c>
      <c r="E2995" s="2" t="s">
        <v>818</v>
      </c>
      <c r="F2995" s="4">
        <v>30</v>
      </c>
      <c r="G2995" s="10" t="str">
        <f t="shared" si="195"/>
        <v xml:space="preserve">2024/01 </v>
      </c>
      <c r="H2995" s="10">
        <f t="shared" si="194"/>
        <v>300</v>
      </c>
    </row>
    <row r="2996" spans="1:8" ht="15.75">
      <c r="A2996" s="10">
        <v>2995</v>
      </c>
      <c r="B2996" s="3" t="s">
        <v>18</v>
      </c>
      <c r="C2996" s="2" t="s">
        <v>820</v>
      </c>
      <c r="D2996" s="2" t="s">
        <v>819</v>
      </c>
      <c r="E2996" s="2" t="s">
        <v>821</v>
      </c>
      <c r="F2996" s="4">
        <v>20</v>
      </c>
      <c r="G2996" s="10" t="str">
        <f t="shared" si="195"/>
        <v xml:space="preserve">2024/10 </v>
      </c>
      <c r="H2996" s="10">
        <f t="shared" si="194"/>
        <v>510</v>
      </c>
    </row>
    <row r="2997" spans="1:8" ht="15.75">
      <c r="A2997" s="10">
        <v>2996</v>
      </c>
      <c r="B2997" s="3" t="s">
        <v>18</v>
      </c>
      <c r="C2997" s="2" t="s">
        <v>823</v>
      </c>
      <c r="D2997" s="2" t="s">
        <v>822</v>
      </c>
      <c r="E2997" s="2" t="s">
        <v>824</v>
      </c>
      <c r="F2997" s="4">
        <v>3750</v>
      </c>
      <c r="G2997" s="10" t="str">
        <f t="shared" si="195"/>
        <v xml:space="preserve">2025/12 </v>
      </c>
      <c r="H2997" s="10">
        <f t="shared" si="194"/>
        <v>32271</v>
      </c>
    </row>
    <row r="2998" spans="1:8" ht="15.75">
      <c r="A2998" s="10">
        <v>2997</v>
      </c>
      <c r="B2998" s="3" t="s">
        <v>18</v>
      </c>
      <c r="C2998" s="2" t="s">
        <v>829</v>
      </c>
      <c r="D2998" s="2" t="s">
        <v>828</v>
      </c>
      <c r="E2998" s="2" t="s">
        <v>830</v>
      </c>
      <c r="F2998" s="4">
        <v>1</v>
      </c>
      <c r="G2998" s="10" t="str">
        <f t="shared" si="195"/>
        <v xml:space="preserve">2024/01 </v>
      </c>
      <c r="H2998" s="10">
        <f t="shared" si="194"/>
        <v>100</v>
      </c>
    </row>
    <row r="2999" spans="1:8" ht="15.75">
      <c r="A2999" s="10">
        <v>2998</v>
      </c>
      <c r="B2999" s="3" t="s">
        <v>18</v>
      </c>
      <c r="C2999" s="2" t="s">
        <v>855</v>
      </c>
      <c r="D2999" s="2" t="s">
        <v>854</v>
      </c>
      <c r="E2999" s="2" t="s">
        <v>856</v>
      </c>
      <c r="F2999" s="4">
        <v>50</v>
      </c>
      <c r="G2999" s="10" t="str">
        <f t="shared" si="195"/>
        <v xml:space="preserve">2025/12 </v>
      </c>
      <c r="H2999" s="10">
        <f t="shared" si="194"/>
        <v>868</v>
      </c>
    </row>
    <row r="3000" spans="1:8" ht="15.75">
      <c r="A3000" s="10">
        <v>2999</v>
      </c>
      <c r="B3000" s="3" t="s">
        <v>18</v>
      </c>
      <c r="C3000" s="2" t="s">
        <v>858</v>
      </c>
      <c r="D3000" s="2" t="s">
        <v>857</v>
      </c>
      <c r="E3000" s="2" t="s">
        <v>859</v>
      </c>
      <c r="F3000" s="4">
        <v>310</v>
      </c>
      <c r="G3000" s="10" t="str">
        <f t="shared" si="195"/>
        <v xml:space="preserve">2024/10 </v>
      </c>
      <c r="H3000" s="10">
        <f t="shared" si="194"/>
        <v>527</v>
      </c>
    </row>
    <row r="3001" spans="1:8" ht="15.75">
      <c r="A3001" s="10">
        <v>3000</v>
      </c>
      <c r="B3001" s="3" t="s">
        <v>18</v>
      </c>
      <c r="C3001" s="2" t="s">
        <v>883</v>
      </c>
      <c r="D3001" s="2" t="s">
        <v>882</v>
      </c>
      <c r="E3001" s="2" t="s">
        <v>884</v>
      </c>
      <c r="F3001" s="4">
        <v>10</v>
      </c>
      <c r="G3001" s="10" t="str">
        <f t="shared" si="195"/>
        <v xml:space="preserve">2024/01 </v>
      </c>
      <c r="H3001" s="10">
        <f t="shared" si="194"/>
        <v>60</v>
      </c>
    </row>
    <row r="3002" spans="1:8" ht="15.75">
      <c r="A3002" s="10">
        <v>3001</v>
      </c>
      <c r="B3002" s="3" t="s">
        <v>18</v>
      </c>
      <c r="C3002" s="2" t="s">
        <v>889</v>
      </c>
      <c r="D3002" s="2" t="s">
        <v>888</v>
      </c>
      <c r="E3002" s="2" t="s">
        <v>890</v>
      </c>
      <c r="F3002" s="4">
        <v>40</v>
      </c>
      <c r="G3002" s="10" t="str">
        <f t="shared" si="195"/>
        <v xml:space="preserve">2024/01 </v>
      </c>
      <c r="H3002" s="10">
        <f t="shared" si="194"/>
        <v>90</v>
      </c>
    </row>
    <row r="3003" spans="1:8" ht="15.75">
      <c r="A3003" s="10">
        <v>3002</v>
      </c>
      <c r="B3003" s="3" t="s">
        <v>18</v>
      </c>
      <c r="C3003" s="2" t="s">
        <v>891</v>
      </c>
      <c r="D3003" s="2" t="s">
        <v>882</v>
      </c>
      <c r="E3003" s="2" t="s">
        <v>884</v>
      </c>
      <c r="F3003" s="4">
        <v>10</v>
      </c>
      <c r="G3003" s="10" t="str">
        <f t="shared" si="195"/>
        <v xml:space="preserve">2024/01 </v>
      </c>
      <c r="H3003" s="10">
        <f t="shared" si="194"/>
        <v>10</v>
      </c>
    </row>
    <row r="3004" spans="1:8" ht="15.75">
      <c r="A3004" s="10">
        <v>3003</v>
      </c>
      <c r="B3004" s="3" t="s">
        <v>18</v>
      </c>
      <c r="C3004" s="2" t="s">
        <v>895</v>
      </c>
      <c r="D3004" s="2" t="s">
        <v>894</v>
      </c>
      <c r="E3004" s="2" t="s">
        <v>884</v>
      </c>
      <c r="F3004" s="4">
        <v>10</v>
      </c>
      <c r="G3004" s="10" t="str">
        <f t="shared" si="195"/>
        <v xml:space="preserve">2024/01 </v>
      </c>
      <c r="H3004" s="10">
        <f t="shared" si="194"/>
        <v>10</v>
      </c>
    </row>
    <row r="3005" spans="1:8" ht="15.75">
      <c r="A3005" s="10">
        <v>3004</v>
      </c>
      <c r="B3005" s="3" t="s">
        <v>18</v>
      </c>
      <c r="C3005" s="2" t="s">
        <v>902</v>
      </c>
      <c r="D3005" s="2" t="s">
        <v>901</v>
      </c>
      <c r="E3005" s="2" t="s">
        <v>890</v>
      </c>
      <c r="F3005" s="4">
        <v>10</v>
      </c>
      <c r="G3005" s="10" t="str">
        <f t="shared" si="195"/>
        <v xml:space="preserve">2024/01 </v>
      </c>
      <c r="H3005" s="10">
        <f t="shared" si="194"/>
        <v>160</v>
      </c>
    </row>
    <row r="3006" spans="1:8" ht="15.75">
      <c r="A3006" s="10">
        <v>3005</v>
      </c>
      <c r="B3006" s="3" t="s">
        <v>18</v>
      </c>
      <c r="C3006" s="2" t="s">
        <v>927</v>
      </c>
      <c r="D3006" s="2" t="s">
        <v>926</v>
      </c>
      <c r="E3006" s="2" t="s">
        <v>928</v>
      </c>
      <c r="F3006" s="4">
        <v>5</v>
      </c>
      <c r="G3006" s="10" t="str">
        <f t="shared" si="195"/>
        <v xml:space="preserve">2024/01 </v>
      </c>
      <c r="H3006" s="10">
        <f t="shared" si="194"/>
        <v>50</v>
      </c>
    </row>
    <row r="3007" spans="1:8" ht="15.75">
      <c r="A3007" s="10">
        <v>3006</v>
      </c>
      <c r="B3007" s="3" t="s">
        <v>18</v>
      </c>
      <c r="C3007" s="2" t="s">
        <v>930</v>
      </c>
      <c r="D3007" s="2" t="s">
        <v>929</v>
      </c>
      <c r="E3007" s="2"/>
      <c r="F3007" s="4">
        <v>10</v>
      </c>
      <c r="G3007" s="10" t="str">
        <f t="shared" si="195"/>
        <v xml:space="preserve">2024/02 </v>
      </c>
      <c r="H3007" s="10">
        <f t="shared" si="194"/>
        <v>59</v>
      </c>
    </row>
    <row r="3008" spans="1:8" ht="15.75">
      <c r="A3008" s="10">
        <v>3007</v>
      </c>
      <c r="B3008" s="3" t="s">
        <v>18</v>
      </c>
      <c r="C3008" s="2" t="s">
        <v>944</v>
      </c>
      <c r="D3008" s="2" t="s">
        <v>943</v>
      </c>
      <c r="E3008" s="2"/>
      <c r="F3008" s="4">
        <v>12</v>
      </c>
      <c r="G3008" s="10" t="str">
        <f t="shared" si="195"/>
        <v xml:space="preserve">2024/03 </v>
      </c>
      <c r="H3008" s="10">
        <f t="shared" si="194"/>
        <v>12</v>
      </c>
    </row>
    <row r="3009" spans="1:8" ht="15.75">
      <c r="A3009" s="10">
        <v>3008</v>
      </c>
      <c r="B3009" s="3" t="s">
        <v>18</v>
      </c>
      <c r="C3009" s="2" t="s">
        <v>966</v>
      </c>
      <c r="D3009" s="2" t="s">
        <v>770</v>
      </c>
      <c r="E3009" s="2" t="s">
        <v>967</v>
      </c>
      <c r="F3009" s="4">
        <v>150</v>
      </c>
      <c r="G3009" s="10" t="str">
        <f t="shared" si="195"/>
        <v xml:space="preserve">2024/01 </v>
      </c>
      <c r="H3009" s="10">
        <f t="shared" si="194"/>
        <v>150</v>
      </c>
    </row>
    <row r="3010" spans="1:8" ht="15.75">
      <c r="A3010" s="10">
        <v>3009</v>
      </c>
      <c r="B3010" s="3" t="s">
        <v>18</v>
      </c>
      <c r="C3010" s="2" t="s">
        <v>968</v>
      </c>
      <c r="D3010" s="2" t="s">
        <v>778</v>
      </c>
      <c r="E3010" s="2" t="s">
        <v>969</v>
      </c>
      <c r="F3010" s="4">
        <v>20</v>
      </c>
      <c r="G3010" s="10" t="str">
        <f t="shared" si="195"/>
        <v xml:space="preserve">2024/01 </v>
      </c>
      <c r="H3010" s="10">
        <f t="shared" ref="H3010:H3073" si="196">_xlfn.MAXIFS(F:F,C:C,C3010,G:G,G3010)</f>
        <v>200</v>
      </c>
    </row>
    <row r="3011" spans="1:8" ht="15.75">
      <c r="A3011" s="10">
        <v>3010</v>
      </c>
      <c r="B3011" s="3" t="s">
        <v>18</v>
      </c>
      <c r="C3011" s="2" t="s">
        <v>970</v>
      </c>
      <c r="D3011" s="2" t="s">
        <v>733</v>
      </c>
      <c r="E3011" s="2" t="s">
        <v>971</v>
      </c>
      <c r="F3011" s="4">
        <v>180</v>
      </c>
      <c r="G3011" s="10" t="str">
        <f t="shared" ref="G3011:G3074" si="197">INDEX($B$2:$B$9999,MATCH(_xlfn.MAXIFS($F$2:$F$9999,$C$2:$C$9999,C3011),$F$1:$F$9999,0))</f>
        <v xml:space="preserve">2024/02 </v>
      </c>
      <c r="H3011" s="10">
        <f t="shared" si="196"/>
        <v>180</v>
      </c>
    </row>
    <row r="3012" spans="1:8" ht="15.75">
      <c r="A3012" s="10">
        <v>3011</v>
      </c>
      <c r="B3012" s="3" t="s">
        <v>18</v>
      </c>
      <c r="C3012" s="2" t="s">
        <v>972</v>
      </c>
      <c r="D3012" s="2" t="s">
        <v>744</v>
      </c>
      <c r="E3012" s="2" t="s">
        <v>973</v>
      </c>
      <c r="F3012" s="4">
        <v>23</v>
      </c>
      <c r="G3012" s="10" t="str">
        <f t="shared" si="197"/>
        <v xml:space="preserve">2024/06 </v>
      </c>
      <c r="H3012" s="10">
        <f t="shared" si="196"/>
        <v>354</v>
      </c>
    </row>
    <row r="3013" spans="1:8" ht="15.75">
      <c r="A3013" s="10">
        <v>3012</v>
      </c>
      <c r="B3013" s="3" t="s">
        <v>18</v>
      </c>
      <c r="C3013" s="2" t="s">
        <v>974</v>
      </c>
      <c r="D3013" s="2" t="s">
        <v>773</v>
      </c>
      <c r="E3013" s="2" t="s">
        <v>975</v>
      </c>
      <c r="F3013" s="4">
        <v>4</v>
      </c>
      <c r="G3013" s="10" t="str">
        <f t="shared" si="197"/>
        <v xml:space="preserve">2024/01 </v>
      </c>
      <c r="H3013" s="10">
        <f t="shared" si="196"/>
        <v>250</v>
      </c>
    </row>
    <row r="3014" spans="1:8" ht="15.75">
      <c r="A3014" s="10">
        <v>3013</v>
      </c>
      <c r="B3014" s="3" t="s">
        <v>18</v>
      </c>
      <c r="C3014" s="2" t="s">
        <v>982</v>
      </c>
      <c r="D3014" s="2" t="s">
        <v>778</v>
      </c>
      <c r="E3014" s="2" t="s">
        <v>983</v>
      </c>
      <c r="F3014" s="4">
        <v>30</v>
      </c>
      <c r="G3014" s="10" t="str">
        <f t="shared" si="197"/>
        <v xml:space="preserve">2024/01 </v>
      </c>
      <c r="H3014" s="10">
        <f t="shared" si="196"/>
        <v>100</v>
      </c>
    </row>
    <row r="3015" spans="1:8" ht="15.75">
      <c r="A3015" s="10">
        <v>3014</v>
      </c>
      <c r="B3015" s="3" t="s">
        <v>18</v>
      </c>
      <c r="C3015" s="2" t="s">
        <v>1000</v>
      </c>
      <c r="D3015" s="2" t="s">
        <v>799</v>
      </c>
      <c r="E3015" s="2" t="s">
        <v>1001</v>
      </c>
      <c r="F3015" s="4">
        <v>30</v>
      </c>
      <c r="G3015" s="10" t="str">
        <f t="shared" si="197"/>
        <v xml:space="preserve">2024/01 </v>
      </c>
      <c r="H3015" s="10">
        <f t="shared" si="196"/>
        <v>30</v>
      </c>
    </row>
    <row r="3016" spans="1:8" ht="15.75">
      <c r="A3016" s="10">
        <v>3015</v>
      </c>
      <c r="B3016" s="3" t="s">
        <v>18</v>
      </c>
      <c r="C3016" s="2" t="s">
        <v>1050</v>
      </c>
      <c r="D3016" s="2" t="s">
        <v>1049</v>
      </c>
      <c r="E3016" s="2"/>
      <c r="F3016" s="4">
        <v>10</v>
      </c>
      <c r="G3016" s="10" t="str">
        <f t="shared" si="197"/>
        <v xml:space="preserve">2024/01 </v>
      </c>
      <c r="H3016" s="10">
        <f t="shared" si="196"/>
        <v>20</v>
      </c>
    </row>
    <row r="3017" spans="1:8" ht="15.75">
      <c r="A3017" s="10">
        <v>3016</v>
      </c>
      <c r="B3017" s="3" t="s">
        <v>18</v>
      </c>
      <c r="C3017" s="2" t="s">
        <v>1054</v>
      </c>
      <c r="D3017" s="2" t="s">
        <v>1053</v>
      </c>
      <c r="E3017" s="2"/>
      <c r="F3017" s="4">
        <v>200</v>
      </c>
      <c r="G3017" s="10" t="str">
        <f t="shared" si="197"/>
        <v xml:space="preserve">2024/01 </v>
      </c>
      <c r="H3017" s="10">
        <f t="shared" si="196"/>
        <v>200</v>
      </c>
    </row>
    <row r="3018" spans="1:8" ht="15.75">
      <c r="A3018" s="10">
        <v>3017</v>
      </c>
      <c r="B3018" s="3" t="s">
        <v>18</v>
      </c>
      <c r="C3018" s="2" t="s">
        <v>1073</v>
      </c>
      <c r="D3018" s="2" t="s">
        <v>789</v>
      </c>
      <c r="E3018" s="2" t="s">
        <v>1074</v>
      </c>
      <c r="F3018" s="4">
        <v>1000</v>
      </c>
      <c r="G3018" s="10" t="str">
        <f t="shared" si="197"/>
        <v xml:space="preserve">2024/01 </v>
      </c>
      <c r="H3018" s="10">
        <f t="shared" si="196"/>
        <v>1000</v>
      </c>
    </row>
    <row r="3019" spans="1:8" ht="15.75">
      <c r="A3019" s="10">
        <v>3018</v>
      </c>
      <c r="B3019" s="3" t="s">
        <v>18</v>
      </c>
      <c r="C3019" s="2" t="s">
        <v>1075</v>
      </c>
      <c r="D3019" s="2" t="s">
        <v>822</v>
      </c>
      <c r="E3019" s="2" t="s">
        <v>1076</v>
      </c>
      <c r="F3019" s="4">
        <v>2700</v>
      </c>
      <c r="G3019" s="10" t="str">
        <f t="shared" si="197"/>
        <v xml:space="preserve">2025/12 </v>
      </c>
      <c r="H3019" s="10">
        <f t="shared" si="196"/>
        <v>7100</v>
      </c>
    </row>
    <row r="3020" spans="1:8" ht="15.75">
      <c r="A3020" s="10">
        <v>3019</v>
      </c>
      <c r="B3020" s="3" t="s">
        <v>18</v>
      </c>
      <c r="C3020" s="2" t="s">
        <v>1088</v>
      </c>
      <c r="D3020" s="2" t="s">
        <v>819</v>
      </c>
      <c r="E3020" s="2" t="s">
        <v>1089</v>
      </c>
      <c r="F3020" s="4">
        <v>60</v>
      </c>
      <c r="G3020" s="10" t="str">
        <f t="shared" si="197"/>
        <v xml:space="preserve">2024/01 </v>
      </c>
      <c r="H3020" s="10">
        <f t="shared" si="196"/>
        <v>60</v>
      </c>
    </row>
    <row r="3021" spans="1:8" ht="15.75">
      <c r="A3021" s="10">
        <v>3020</v>
      </c>
      <c r="B3021" s="3" t="s">
        <v>18</v>
      </c>
      <c r="C3021" s="2" t="s">
        <v>1130</v>
      </c>
      <c r="D3021" s="2" t="s">
        <v>524</v>
      </c>
      <c r="E3021" s="2" t="s">
        <v>1131</v>
      </c>
      <c r="F3021" s="4">
        <v>12</v>
      </c>
      <c r="G3021" s="10" t="str">
        <f t="shared" si="197"/>
        <v xml:space="preserve">2024/01 </v>
      </c>
      <c r="H3021" s="10">
        <f t="shared" si="196"/>
        <v>16</v>
      </c>
    </row>
    <row r="3022" spans="1:8" ht="15.75">
      <c r="A3022" s="10">
        <v>3021</v>
      </c>
      <c r="B3022" s="3" t="s">
        <v>18</v>
      </c>
      <c r="C3022" s="2" t="s">
        <v>1136</v>
      </c>
      <c r="D3022" s="2" t="s">
        <v>640</v>
      </c>
      <c r="E3022" s="2" t="s">
        <v>1137</v>
      </c>
      <c r="F3022" s="4">
        <v>9</v>
      </c>
      <c r="G3022" s="10" t="str">
        <f t="shared" si="197"/>
        <v xml:space="preserve">2024/02 </v>
      </c>
      <c r="H3022" s="10">
        <f t="shared" si="196"/>
        <v>28</v>
      </c>
    </row>
    <row r="3023" spans="1:8" ht="15.75">
      <c r="A3023" s="10">
        <v>3022</v>
      </c>
      <c r="B3023" s="3" t="s">
        <v>18</v>
      </c>
      <c r="C3023" s="2" t="s">
        <v>1165</v>
      </c>
      <c r="D3023" s="2" t="s">
        <v>557</v>
      </c>
      <c r="E3023" s="2" t="s">
        <v>1166</v>
      </c>
      <c r="F3023" s="4">
        <v>3</v>
      </c>
      <c r="G3023" s="10" t="str">
        <f t="shared" si="197"/>
        <v xml:space="preserve">2024/01 </v>
      </c>
      <c r="H3023" s="10">
        <f t="shared" si="196"/>
        <v>3</v>
      </c>
    </row>
    <row r="3024" spans="1:8" ht="15.75">
      <c r="A3024" s="10">
        <v>3023</v>
      </c>
      <c r="B3024" s="3" t="s">
        <v>18</v>
      </c>
      <c r="C3024" s="2" t="s">
        <v>1180</v>
      </c>
      <c r="D3024" s="2" t="s">
        <v>514</v>
      </c>
      <c r="E3024" s="2" t="s">
        <v>414</v>
      </c>
      <c r="F3024" s="4">
        <v>20</v>
      </c>
      <c r="G3024" s="10" t="str">
        <f t="shared" si="197"/>
        <v xml:space="preserve">2024/01 </v>
      </c>
      <c r="H3024" s="10">
        <f t="shared" si="196"/>
        <v>30</v>
      </c>
    </row>
    <row r="3025" spans="1:8" ht="15.75">
      <c r="A3025" s="10">
        <v>3024</v>
      </c>
      <c r="B3025" s="3" t="s">
        <v>18</v>
      </c>
      <c r="C3025" s="2" t="s">
        <v>1183</v>
      </c>
      <c r="D3025" s="2" t="s">
        <v>548</v>
      </c>
      <c r="E3025" s="2" t="s">
        <v>414</v>
      </c>
      <c r="F3025" s="4">
        <v>20</v>
      </c>
      <c r="G3025" s="10" t="str">
        <f t="shared" si="197"/>
        <v xml:space="preserve">2024/01 </v>
      </c>
      <c r="H3025" s="10">
        <f t="shared" si="196"/>
        <v>100</v>
      </c>
    </row>
    <row r="3026" spans="1:8" ht="15.75">
      <c r="A3026" s="10">
        <v>3025</v>
      </c>
      <c r="B3026" s="3" t="s">
        <v>18</v>
      </c>
      <c r="C3026" s="2" t="s">
        <v>1248</v>
      </c>
      <c r="D3026" s="2" t="s">
        <v>1247</v>
      </c>
      <c r="E3026" s="2" t="s">
        <v>1249</v>
      </c>
      <c r="F3026" s="4">
        <v>1</v>
      </c>
      <c r="G3026" s="10" t="str">
        <f t="shared" si="197"/>
        <v xml:space="preserve">2024/01 </v>
      </c>
      <c r="H3026" s="10">
        <f t="shared" si="196"/>
        <v>11</v>
      </c>
    </row>
    <row r="3027" spans="1:8" ht="15.75">
      <c r="A3027" s="10">
        <v>3026</v>
      </c>
      <c r="B3027" s="3" t="s">
        <v>18</v>
      </c>
      <c r="C3027" s="2" t="s">
        <v>1254</v>
      </c>
      <c r="D3027" s="2" t="s">
        <v>566</v>
      </c>
      <c r="E3027" s="2" t="s">
        <v>1166</v>
      </c>
      <c r="F3027" s="4">
        <v>4</v>
      </c>
      <c r="G3027" s="10" t="str">
        <f t="shared" si="197"/>
        <v xml:space="preserve">2024/01 </v>
      </c>
      <c r="H3027" s="10">
        <f t="shared" si="196"/>
        <v>4</v>
      </c>
    </row>
    <row r="3028" spans="1:8" ht="15.75">
      <c r="A3028" s="10">
        <v>3027</v>
      </c>
      <c r="B3028" s="3" t="s">
        <v>18</v>
      </c>
      <c r="C3028" s="2" t="s">
        <v>1255</v>
      </c>
      <c r="D3028" s="2" t="s">
        <v>572</v>
      </c>
      <c r="E3028" s="2" t="s">
        <v>1166</v>
      </c>
      <c r="F3028" s="4">
        <v>4</v>
      </c>
      <c r="G3028" s="10" t="str">
        <f t="shared" si="197"/>
        <v xml:space="preserve">2024/01 </v>
      </c>
      <c r="H3028" s="10">
        <f t="shared" si="196"/>
        <v>4</v>
      </c>
    </row>
    <row r="3029" spans="1:8" ht="15.75">
      <c r="A3029" s="10">
        <v>3028</v>
      </c>
      <c r="B3029" s="3" t="s">
        <v>18</v>
      </c>
      <c r="C3029" s="2" t="s">
        <v>1256</v>
      </c>
      <c r="D3029" s="2" t="s">
        <v>530</v>
      </c>
      <c r="E3029" s="2" t="s">
        <v>414</v>
      </c>
      <c r="F3029" s="4">
        <v>20</v>
      </c>
      <c r="G3029" s="10" t="str">
        <f t="shared" si="197"/>
        <v xml:space="preserve">2024/01 </v>
      </c>
      <c r="H3029" s="10">
        <f t="shared" si="196"/>
        <v>20</v>
      </c>
    </row>
    <row r="3030" spans="1:8" ht="15.75">
      <c r="A3030" s="10">
        <v>3029</v>
      </c>
      <c r="B3030" s="3" t="s">
        <v>18</v>
      </c>
      <c r="C3030" s="2" t="s">
        <v>1346</v>
      </c>
      <c r="D3030" s="2" t="s">
        <v>1345</v>
      </c>
      <c r="E3030" s="2" t="s">
        <v>1342</v>
      </c>
      <c r="F3030" s="4">
        <v>20</v>
      </c>
      <c r="G3030" s="10" t="str">
        <f t="shared" si="197"/>
        <v xml:space="preserve">2024/08 </v>
      </c>
      <c r="H3030" s="10">
        <f t="shared" si="196"/>
        <v>506</v>
      </c>
    </row>
    <row r="3031" spans="1:8" ht="15.75">
      <c r="A3031" s="10">
        <v>3030</v>
      </c>
      <c r="B3031" s="3" t="s">
        <v>18</v>
      </c>
      <c r="C3031" s="2" t="s">
        <v>1351</v>
      </c>
      <c r="D3031" s="2" t="s">
        <v>1350</v>
      </c>
      <c r="E3031" s="2" t="s">
        <v>1352</v>
      </c>
      <c r="F3031" s="4">
        <v>120</v>
      </c>
      <c r="G3031" s="10" t="str">
        <f t="shared" si="197"/>
        <v xml:space="preserve">2024/02 </v>
      </c>
      <c r="H3031" s="10">
        <f t="shared" si="196"/>
        <v>756</v>
      </c>
    </row>
    <row r="3032" spans="1:8" ht="15.75">
      <c r="A3032" s="10">
        <v>3031</v>
      </c>
      <c r="B3032" s="3" t="s">
        <v>18</v>
      </c>
      <c r="C3032" s="2" t="s">
        <v>1354</v>
      </c>
      <c r="D3032" s="2" t="s">
        <v>1353</v>
      </c>
      <c r="E3032" s="2" t="s">
        <v>1342</v>
      </c>
      <c r="F3032" s="4">
        <v>22</v>
      </c>
      <c r="G3032" s="10" t="str">
        <f t="shared" si="197"/>
        <v xml:space="preserve">2024/04 </v>
      </c>
      <c r="H3032" s="10">
        <f t="shared" si="196"/>
        <v>255</v>
      </c>
    </row>
    <row r="3033" spans="1:8" ht="15.75">
      <c r="A3033" s="10">
        <v>3032</v>
      </c>
      <c r="B3033" s="3" t="s">
        <v>18</v>
      </c>
      <c r="C3033" s="2" t="s">
        <v>1356</v>
      </c>
      <c r="D3033" s="2" t="s">
        <v>1355</v>
      </c>
      <c r="E3033" s="2" t="s">
        <v>1352</v>
      </c>
      <c r="F3033" s="4">
        <v>220</v>
      </c>
      <c r="G3033" s="10" t="str">
        <f t="shared" si="197"/>
        <v xml:space="preserve">2024/02 </v>
      </c>
      <c r="H3033" s="10">
        <f t="shared" si="196"/>
        <v>800</v>
      </c>
    </row>
    <row r="3034" spans="1:8" ht="15.75">
      <c r="A3034" s="10">
        <v>3033</v>
      </c>
      <c r="B3034" s="3" t="s">
        <v>18</v>
      </c>
      <c r="C3034" s="2" t="s">
        <v>1358</v>
      </c>
      <c r="D3034" s="2" t="s">
        <v>1357</v>
      </c>
      <c r="E3034" s="2" t="s">
        <v>1359</v>
      </c>
      <c r="F3034" s="4">
        <v>5</v>
      </c>
      <c r="G3034" s="10" t="str">
        <f t="shared" si="197"/>
        <v xml:space="preserve">2024/02 </v>
      </c>
      <c r="H3034" s="10">
        <f t="shared" si="196"/>
        <v>58</v>
      </c>
    </row>
    <row r="3035" spans="1:8" ht="15.75">
      <c r="A3035" s="10">
        <v>3034</v>
      </c>
      <c r="B3035" s="3" t="s">
        <v>18</v>
      </c>
      <c r="C3035" s="2" t="s">
        <v>1361</v>
      </c>
      <c r="D3035" s="2" t="s">
        <v>1360</v>
      </c>
      <c r="E3035" s="2" t="s">
        <v>1352</v>
      </c>
      <c r="F3035" s="4">
        <v>60</v>
      </c>
      <c r="G3035" s="10" t="str">
        <f t="shared" si="197"/>
        <v xml:space="preserve">2024/01 </v>
      </c>
      <c r="H3035" s="10">
        <f t="shared" si="196"/>
        <v>100</v>
      </c>
    </row>
    <row r="3036" spans="1:8" ht="15.75">
      <c r="A3036" s="10">
        <v>3035</v>
      </c>
      <c r="B3036" s="3" t="s">
        <v>18</v>
      </c>
      <c r="C3036" s="2" t="s">
        <v>1363</v>
      </c>
      <c r="D3036" s="2" t="s">
        <v>1362</v>
      </c>
      <c r="E3036" s="2" t="s">
        <v>1342</v>
      </c>
      <c r="F3036" s="4">
        <v>50</v>
      </c>
      <c r="G3036" s="10" t="str">
        <f t="shared" si="197"/>
        <v xml:space="preserve">2024/08 </v>
      </c>
      <c r="H3036" s="10">
        <f t="shared" si="196"/>
        <v>1253</v>
      </c>
    </row>
    <row r="3037" spans="1:8" ht="15.75">
      <c r="A3037" s="10">
        <v>3036</v>
      </c>
      <c r="B3037" s="3" t="s">
        <v>18</v>
      </c>
      <c r="C3037" s="2" t="s">
        <v>1365</v>
      </c>
      <c r="D3037" s="2" t="s">
        <v>1364</v>
      </c>
      <c r="E3037" s="2" t="s">
        <v>1352</v>
      </c>
      <c r="F3037" s="4">
        <v>1010</v>
      </c>
      <c r="G3037" s="10" t="str">
        <f t="shared" si="197"/>
        <v xml:space="preserve">2026/01 </v>
      </c>
      <c r="H3037" s="10">
        <f t="shared" si="196"/>
        <v>11550</v>
      </c>
    </row>
    <row r="3038" spans="1:8" ht="15.75">
      <c r="A3038" s="10">
        <v>3037</v>
      </c>
      <c r="B3038" s="3" t="s">
        <v>18</v>
      </c>
      <c r="C3038" s="2" t="s">
        <v>1370</v>
      </c>
      <c r="D3038" s="2" t="s">
        <v>1369</v>
      </c>
      <c r="E3038" s="2" t="s">
        <v>1352</v>
      </c>
      <c r="F3038" s="4">
        <v>281</v>
      </c>
      <c r="G3038" s="10" t="str">
        <f t="shared" si="197"/>
        <v xml:space="preserve">2024/03 </v>
      </c>
      <c r="H3038" s="10">
        <f t="shared" si="196"/>
        <v>702</v>
      </c>
    </row>
    <row r="3039" spans="1:8" ht="15.75">
      <c r="A3039" s="10">
        <v>3038</v>
      </c>
      <c r="B3039" s="3" t="s">
        <v>18</v>
      </c>
      <c r="C3039" s="2" t="s">
        <v>1373</v>
      </c>
      <c r="D3039" s="2" t="s">
        <v>1362</v>
      </c>
      <c r="E3039" s="2" t="s">
        <v>1374</v>
      </c>
      <c r="F3039" s="4">
        <v>50</v>
      </c>
      <c r="G3039" s="10" t="str">
        <f t="shared" si="197"/>
        <v xml:space="preserve">2024/07 </v>
      </c>
      <c r="H3039" s="10">
        <f t="shared" si="196"/>
        <v>148</v>
      </c>
    </row>
    <row r="3040" spans="1:8" ht="15.75">
      <c r="A3040" s="10">
        <v>3039</v>
      </c>
      <c r="B3040" s="3" t="s">
        <v>18</v>
      </c>
      <c r="C3040" s="2" t="s">
        <v>1382</v>
      </c>
      <c r="D3040" s="2" t="s">
        <v>1381</v>
      </c>
      <c r="E3040" s="2" t="s">
        <v>1352</v>
      </c>
      <c r="F3040" s="4">
        <v>12</v>
      </c>
      <c r="G3040" s="10" t="str">
        <f t="shared" si="197"/>
        <v xml:space="preserve">2024/03 </v>
      </c>
      <c r="H3040" s="10">
        <f t="shared" si="196"/>
        <v>12</v>
      </c>
    </row>
    <row r="3041" spans="1:8" ht="15.75">
      <c r="A3041" s="10">
        <v>3040</v>
      </c>
      <c r="B3041" s="3" t="s">
        <v>18</v>
      </c>
      <c r="C3041" s="2" t="s">
        <v>1396</v>
      </c>
      <c r="D3041" s="2" t="s">
        <v>1395</v>
      </c>
      <c r="E3041" s="2" t="s">
        <v>1342</v>
      </c>
      <c r="F3041" s="4">
        <v>12</v>
      </c>
      <c r="G3041" s="10" t="str">
        <f t="shared" si="197"/>
        <v xml:space="preserve">2024/01 </v>
      </c>
      <c r="H3041" s="10">
        <f t="shared" si="196"/>
        <v>30</v>
      </c>
    </row>
    <row r="3042" spans="1:8" ht="15.75">
      <c r="A3042" s="10">
        <v>3041</v>
      </c>
      <c r="B3042" s="3" t="s">
        <v>18</v>
      </c>
      <c r="C3042" s="2" t="s">
        <v>1398</v>
      </c>
      <c r="D3042" s="2" t="s">
        <v>1397</v>
      </c>
      <c r="E3042" s="2" t="s">
        <v>1359</v>
      </c>
      <c r="F3042" s="4">
        <v>8</v>
      </c>
      <c r="G3042" s="10" t="str">
        <f t="shared" si="197"/>
        <v xml:space="preserve">2024/10 </v>
      </c>
      <c r="H3042" s="10">
        <f t="shared" si="196"/>
        <v>192</v>
      </c>
    </row>
    <row r="3043" spans="1:8" ht="15.75">
      <c r="A3043" s="10">
        <v>3042</v>
      </c>
      <c r="B3043" s="3" t="s">
        <v>18</v>
      </c>
      <c r="C3043" s="2" t="s">
        <v>1400</v>
      </c>
      <c r="D3043" s="2" t="s">
        <v>1399</v>
      </c>
      <c r="E3043" s="2" t="s">
        <v>1368</v>
      </c>
      <c r="F3043" s="4">
        <v>100</v>
      </c>
      <c r="G3043" s="10" t="str">
        <f t="shared" si="197"/>
        <v xml:space="preserve">2024/03 </v>
      </c>
      <c r="H3043" s="10">
        <f t="shared" si="196"/>
        <v>101</v>
      </c>
    </row>
    <row r="3044" spans="1:8" ht="15.75">
      <c r="A3044" s="10">
        <v>3043</v>
      </c>
      <c r="B3044" s="3" t="s">
        <v>18</v>
      </c>
      <c r="C3044" s="2" t="s">
        <v>1419</v>
      </c>
      <c r="D3044" s="2" t="s">
        <v>1417</v>
      </c>
      <c r="E3044" s="2" t="s">
        <v>73</v>
      </c>
      <c r="F3044" s="4">
        <v>51</v>
      </c>
      <c r="G3044" s="10" t="str">
        <f t="shared" si="197"/>
        <v xml:space="preserve">2026/01 </v>
      </c>
      <c r="H3044" s="10">
        <f t="shared" si="196"/>
        <v>114</v>
      </c>
    </row>
    <row r="3045" spans="1:8" ht="15.75">
      <c r="A3045" s="10">
        <v>3044</v>
      </c>
      <c r="B3045" s="3" t="s">
        <v>18</v>
      </c>
      <c r="C3045" s="2" t="s">
        <v>1425</v>
      </c>
      <c r="D3045" s="2" t="s">
        <v>1424</v>
      </c>
      <c r="E3045" s="2" t="s">
        <v>102</v>
      </c>
      <c r="F3045" s="4">
        <v>2</v>
      </c>
      <c r="G3045" s="10" t="str">
        <f t="shared" si="197"/>
        <v xml:space="preserve">2024/01 </v>
      </c>
      <c r="H3045" s="10">
        <f t="shared" si="196"/>
        <v>5</v>
      </c>
    </row>
    <row r="3046" spans="1:8" ht="15.75">
      <c r="A3046" s="10">
        <v>3045</v>
      </c>
      <c r="B3046" s="3" t="s">
        <v>18</v>
      </c>
      <c r="C3046" s="2" t="s">
        <v>1431</v>
      </c>
      <c r="D3046" s="2" t="s">
        <v>1426</v>
      </c>
      <c r="E3046" s="2" t="s">
        <v>56</v>
      </c>
      <c r="F3046" s="4">
        <v>140</v>
      </c>
      <c r="G3046" s="10" t="str">
        <f t="shared" si="197"/>
        <v xml:space="preserve">2024/02 </v>
      </c>
      <c r="H3046" s="10">
        <f t="shared" si="196"/>
        <v>400</v>
      </c>
    </row>
    <row r="3047" spans="1:8" ht="15.75">
      <c r="A3047" s="10">
        <v>3046</v>
      </c>
      <c r="B3047" s="3" t="s">
        <v>18</v>
      </c>
      <c r="C3047" s="2" t="s">
        <v>1450</v>
      </c>
      <c r="D3047" s="2" t="s">
        <v>822</v>
      </c>
      <c r="E3047" s="2" t="s">
        <v>1451</v>
      </c>
      <c r="F3047" s="4">
        <v>300</v>
      </c>
      <c r="G3047" s="10" t="str">
        <f t="shared" si="197"/>
        <v xml:space="preserve">2024/01 </v>
      </c>
      <c r="H3047" s="10">
        <f t="shared" si="196"/>
        <v>300</v>
      </c>
    </row>
    <row r="3048" spans="1:8" ht="15.75">
      <c r="A3048" s="10">
        <v>3047</v>
      </c>
      <c r="B3048" s="3" t="s">
        <v>18</v>
      </c>
      <c r="C3048" s="2" t="s">
        <v>1623</v>
      </c>
      <c r="D3048" s="2" t="s">
        <v>1622</v>
      </c>
      <c r="E3048" s="2" t="s">
        <v>1624</v>
      </c>
      <c r="F3048" s="4">
        <v>4</v>
      </c>
      <c r="G3048" s="10" t="str">
        <f t="shared" si="197"/>
        <v xml:space="preserve">2024/01 </v>
      </c>
      <c r="H3048" s="10">
        <f t="shared" si="196"/>
        <v>4</v>
      </c>
    </row>
    <row r="3049" spans="1:8" ht="15.75">
      <c r="A3049" s="10">
        <v>3048</v>
      </c>
      <c r="B3049" s="3" t="s">
        <v>18</v>
      </c>
      <c r="C3049" s="2" t="s">
        <v>1626</v>
      </c>
      <c r="D3049" s="2" t="s">
        <v>1625</v>
      </c>
      <c r="E3049" s="2" t="s">
        <v>1627</v>
      </c>
      <c r="F3049" s="4">
        <v>3</v>
      </c>
      <c r="G3049" s="10" t="str">
        <f t="shared" si="197"/>
        <v xml:space="preserve">2024/01 </v>
      </c>
      <c r="H3049" s="10">
        <f t="shared" si="196"/>
        <v>10</v>
      </c>
    </row>
    <row r="3050" spans="1:8" ht="15.75">
      <c r="A3050" s="10">
        <v>3049</v>
      </c>
      <c r="B3050" s="3" t="s">
        <v>18</v>
      </c>
      <c r="C3050" s="2" t="s">
        <v>1755</v>
      </c>
      <c r="D3050" s="2" t="s">
        <v>1754</v>
      </c>
      <c r="E3050" s="2" t="s">
        <v>1756</v>
      </c>
      <c r="F3050" s="4">
        <v>1</v>
      </c>
      <c r="G3050" s="10" t="str">
        <f t="shared" si="197"/>
        <v xml:space="preserve">2024/02 </v>
      </c>
      <c r="H3050" s="10">
        <f t="shared" si="196"/>
        <v>59</v>
      </c>
    </row>
    <row r="3051" spans="1:8" ht="15.75">
      <c r="A3051" s="10">
        <v>3050</v>
      </c>
      <c r="B3051" s="3" t="s">
        <v>18</v>
      </c>
      <c r="C3051" s="2" t="s">
        <v>1764</v>
      </c>
      <c r="D3051" s="2" t="s">
        <v>1763</v>
      </c>
      <c r="E3051" s="2" t="s">
        <v>1753</v>
      </c>
      <c r="F3051" s="4">
        <v>4</v>
      </c>
      <c r="G3051" s="10" t="str">
        <f t="shared" si="197"/>
        <v xml:space="preserve">2024/01 </v>
      </c>
      <c r="H3051" s="10">
        <f t="shared" si="196"/>
        <v>4</v>
      </c>
    </row>
    <row r="3052" spans="1:8" ht="15.75">
      <c r="A3052" s="10">
        <v>3051</v>
      </c>
      <c r="B3052" s="3" t="s">
        <v>18</v>
      </c>
      <c r="C3052" s="2" t="s">
        <v>2288</v>
      </c>
      <c r="D3052" s="2" t="s">
        <v>2287</v>
      </c>
      <c r="E3052" s="2" t="s">
        <v>2289</v>
      </c>
      <c r="F3052" s="4">
        <v>10</v>
      </c>
      <c r="G3052" s="10" t="str">
        <f t="shared" si="197"/>
        <v xml:space="preserve">2024/01 </v>
      </c>
      <c r="H3052" s="10">
        <f t="shared" si="196"/>
        <v>10</v>
      </c>
    </row>
    <row r="3053" spans="1:8" ht="15.75">
      <c r="A3053" s="10">
        <v>3052</v>
      </c>
      <c r="B3053" s="3" t="s">
        <v>18</v>
      </c>
      <c r="C3053" s="2" t="s">
        <v>2315</v>
      </c>
      <c r="D3053" s="2" t="s">
        <v>267</v>
      </c>
      <c r="E3053" s="2" t="s">
        <v>2316</v>
      </c>
      <c r="F3053" s="4">
        <v>2</v>
      </c>
      <c r="G3053" s="10" t="str">
        <f t="shared" si="197"/>
        <v xml:space="preserve">2024/01 </v>
      </c>
      <c r="H3053" s="10">
        <f t="shared" si="196"/>
        <v>4</v>
      </c>
    </row>
    <row r="3054" spans="1:8" ht="15.75">
      <c r="A3054" s="10">
        <v>3053</v>
      </c>
      <c r="B3054" s="3" t="s">
        <v>18</v>
      </c>
      <c r="C3054" s="2" t="s">
        <v>2325</v>
      </c>
      <c r="D3054" s="2" t="s">
        <v>264</v>
      </c>
      <c r="E3054" s="2" t="s">
        <v>2326</v>
      </c>
      <c r="F3054" s="4">
        <v>20</v>
      </c>
      <c r="G3054" s="10" t="str">
        <f t="shared" si="197"/>
        <v xml:space="preserve">2024/01 </v>
      </c>
      <c r="H3054" s="10">
        <f t="shared" si="196"/>
        <v>30</v>
      </c>
    </row>
    <row r="3055" spans="1:8" ht="15.75">
      <c r="A3055" s="10">
        <v>3054</v>
      </c>
      <c r="B3055" s="3" t="s">
        <v>18</v>
      </c>
      <c r="C3055" s="2" t="s">
        <v>2339</v>
      </c>
      <c r="D3055" s="2" t="s">
        <v>299</v>
      </c>
      <c r="E3055" s="2" t="s">
        <v>2340</v>
      </c>
      <c r="F3055" s="4">
        <v>40</v>
      </c>
      <c r="G3055" s="10" t="str">
        <f t="shared" si="197"/>
        <v xml:space="preserve">2024/01 </v>
      </c>
      <c r="H3055" s="10">
        <f t="shared" si="196"/>
        <v>50</v>
      </c>
    </row>
    <row r="3056" spans="1:8" ht="15.75">
      <c r="A3056" s="10">
        <v>3055</v>
      </c>
      <c r="B3056" s="3" t="s">
        <v>18</v>
      </c>
      <c r="C3056" s="2" t="s">
        <v>2349</v>
      </c>
      <c r="D3056" s="2" t="s">
        <v>307</v>
      </c>
      <c r="E3056" s="2" t="s">
        <v>2350</v>
      </c>
      <c r="F3056" s="4">
        <v>45</v>
      </c>
      <c r="G3056" s="10" t="str">
        <f t="shared" si="197"/>
        <v xml:space="preserve">2024/01 </v>
      </c>
      <c r="H3056" s="10">
        <f t="shared" si="196"/>
        <v>45</v>
      </c>
    </row>
    <row r="3057" spans="1:8" ht="15.75">
      <c r="A3057" s="10">
        <v>3056</v>
      </c>
      <c r="B3057" s="3" t="s">
        <v>18</v>
      </c>
      <c r="C3057" s="2" t="s">
        <v>2361</v>
      </c>
      <c r="D3057" s="2" t="s">
        <v>312</v>
      </c>
      <c r="E3057" s="2" t="s">
        <v>2362</v>
      </c>
      <c r="F3057" s="4">
        <v>5</v>
      </c>
      <c r="G3057" s="10" t="str">
        <f t="shared" si="197"/>
        <v xml:space="preserve">2024/01 </v>
      </c>
      <c r="H3057" s="10">
        <f t="shared" si="196"/>
        <v>5</v>
      </c>
    </row>
    <row r="3058" spans="1:8" ht="15.75">
      <c r="A3058" s="10">
        <v>3057</v>
      </c>
      <c r="B3058" s="3" t="s">
        <v>18</v>
      </c>
      <c r="C3058" s="2" t="s">
        <v>2365</v>
      </c>
      <c r="D3058" s="2" t="s">
        <v>314</v>
      </c>
      <c r="E3058" s="2" t="s">
        <v>2366</v>
      </c>
      <c r="F3058" s="4"/>
      <c r="G3058" s="10" t="str">
        <f t="shared" si="197"/>
        <v xml:space="preserve">2024/02 </v>
      </c>
      <c r="H3058" s="10">
        <f t="shared" si="196"/>
        <v>28</v>
      </c>
    </row>
    <row r="3059" spans="1:8" ht="15.75">
      <c r="A3059" s="10">
        <v>3058</v>
      </c>
      <c r="B3059" s="3" t="s">
        <v>18</v>
      </c>
      <c r="C3059" s="2" t="s">
        <v>2369</v>
      </c>
      <c r="D3059" s="2" t="s">
        <v>318</v>
      </c>
      <c r="E3059" s="2" t="s">
        <v>2370</v>
      </c>
      <c r="F3059" s="4">
        <v>20</v>
      </c>
      <c r="G3059" s="10" t="str">
        <f t="shared" si="197"/>
        <v xml:space="preserve">2024/01 </v>
      </c>
      <c r="H3059" s="10">
        <f t="shared" si="196"/>
        <v>50</v>
      </c>
    </row>
    <row r="3060" spans="1:8" ht="15.75">
      <c r="A3060" s="10">
        <v>3059</v>
      </c>
      <c r="B3060" s="3" t="s">
        <v>18</v>
      </c>
      <c r="C3060" s="2" t="s">
        <v>2383</v>
      </c>
      <c r="D3060" s="2" t="s">
        <v>252</v>
      </c>
      <c r="E3060" s="2" t="s">
        <v>2384</v>
      </c>
      <c r="F3060" s="4">
        <v>-40</v>
      </c>
      <c r="G3060" s="10" t="str">
        <f t="shared" si="197"/>
        <v xml:space="preserve">2024/01 </v>
      </c>
      <c r="H3060" s="10">
        <f t="shared" si="196"/>
        <v>50</v>
      </c>
    </row>
    <row r="3061" spans="1:8" ht="15.75">
      <c r="A3061" s="10">
        <v>3060</v>
      </c>
      <c r="B3061" s="3" t="s">
        <v>18</v>
      </c>
      <c r="C3061" s="2" t="s">
        <v>2397</v>
      </c>
      <c r="D3061" s="2" t="s">
        <v>236</v>
      </c>
      <c r="E3061" s="2" t="s">
        <v>2398</v>
      </c>
      <c r="F3061" s="4">
        <v>6</v>
      </c>
      <c r="G3061" s="10" t="str">
        <f t="shared" si="197"/>
        <v xml:space="preserve">2024/02 </v>
      </c>
      <c r="H3061" s="10">
        <f t="shared" si="196"/>
        <v>440</v>
      </c>
    </row>
    <row r="3062" spans="1:8" ht="15.75">
      <c r="A3062" s="10">
        <v>3061</v>
      </c>
      <c r="B3062" s="3" t="s">
        <v>18</v>
      </c>
      <c r="C3062" s="2" t="s">
        <v>2400</v>
      </c>
      <c r="D3062" s="2" t="s">
        <v>236</v>
      </c>
      <c r="E3062" s="2" t="s">
        <v>2401</v>
      </c>
      <c r="F3062" s="4">
        <v>-54</v>
      </c>
      <c r="G3062" s="10" t="str">
        <f t="shared" si="197"/>
        <v xml:space="preserve">2024/10 </v>
      </c>
      <c r="H3062" s="10">
        <f t="shared" si="196"/>
        <v>199</v>
      </c>
    </row>
    <row r="3063" spans="1:8" ht="15.75">
      <c r="A3063" s="10">
        <v>3062</v>
      </c>
      <c r="B3063" s="3" t="s">
        <v>18</v>
      </c>
      <c r="C3063" s="2" t="s">
        <v>2402</v>
      </c>
      <c r="D3063" s="2" t="s">
        <v>236</v>
      </c>
      <c r="E3063" s="2" t="s">
        <v>2403</v>
      </c>
      <c r="F3063" s="4">
        <v>4</v>
      </c>
      <c r="G3063" s="10" t="str">
        <f t="shared" si="197"/>
        <v xml:space="preserve">2024/01 </v>
      </c>
      <c r="H3063" s="10">
        <f t="shared" si="196"/>
        <v>57</v>
      </c>
    </row>
    <row r="3064" spans="1:8" ht="15.75">
      <c r="A3064" s="10">
        <v>3063</v>
      </c>
      <c r="B3064" s="3" t="s">
        <v>18</v>
      </c>
      <c r="C3064" s="2" t="s">
        <v>2408</v>
      </c>
      <c r="D3064" s="2" t="s">
        <v>236</v>
      </c>
      <c r="E3064" s="2" t="s">
        <v>2409</v>
      </c>
      <c r="F3064" s="4">
        <v>7</v>
      </c>
      <c r="G3064" s="10" t="str">
        <f t="shared" si="197"/>
        <v xml:space="preserve">2024/05 </v>
      </c>
      <c r="H3064" s="10">
        <f t="shared" si="196"/>
        <v>72</v>
      </c>
    </row>
    <row r="3065" spans="1:8" ht="15.75">
      <c r="A3065" s="10">
        <v>3064</v>
      </c>
      <c r="B3065" s="3" t="s">
        <v>18</v>
      </c>
      <c r="C3065" s="2" t="s">
        <v>2411</v>
      </c>
      <c r="D3065" s="2" t="s">
        <v>223</v>
      </c>
      <c r="E3065" s="2" t="s">
        <v>104</v>
      </c>
      <c r="F3065" s="4">
        <v>4</v>
      </c>
      <c r="G3065" s="10" t="str">
        <f t="shared" si="197"/>
        <v xml:space="preserve">2024/01 </v>
      </c>
      <c r="H3065" s="10">
        <f t="shared" si="196"/>
        <v>50</v>
      </c>
    </row>
    <row r="3066" spans="1:8" ht="15.75">
      <c r="A3066" s="10">
        <v>3065</v>
      </c>
      <c r="B3066" s="3" t="s">
        <v>18</v>
      </c>
      <c r="C3066" s="2" t="s">
        <v>2413</v>
      </c>
      <c r="D3066" s="2" t="s">
        <v>223</v>
      </c>
      <c r="E3066" s="2" t="s">
        <v>65</v>
      </c>
      <c r="F3066" s="4">
        <v>1</v>
      </c>
      <c r="G3066" s="10" t="str">
        <f t="shared" si="197"/>
        <v xml:space="preserve">2024/01 </v>
      </c>
      <c r="H3066" s="10">
        <f t="shared" si="196"/>
        <v>5</v>
      </c>
    </row>
    <row r="3067" spans="1:8" ht="15.75">
      <c r="A3067" s="10">
        <v>3066</v>
      </c>
      <c r="B3067" s="3" t="s">
        <v>18</v>
      </c>
      <c r="C3067" s="2" t="s">
        <v>2414</v>
      </c>
      <c r="D3067" s="2" t="s">
        <v>223</v>
      </c>
      <c r="E3067" s="2" t="s">
        <v>58</v>
      </c>
      <c r="F3067" s="4">
        <v>12</v>
      </c>
      <c r="G3067" s="10" t="str">
        <f t="shared" si="197"/>
        <v xml:space="preserve">2024/08 </v>
      </c>
      <c r="H3067" s="10">
        <f t="shared" si="196"/>
        <v>123</v>
      </c>
    </row>
    <row r="3068" spans="1:8" ht="15.75">
      <c r="A3068" s="10">
        <v>3067</v>
      </c>
      <c r="B3068" s="3" t="s">
        <v>18</v>
      </c>
      <c r="C3068" s="2" t="s">
        <v>2418</v>
      </c>
      <c r="D3068" s="2" t="s">
        <v>2287</v>
      </c>
      <c r="E3068" s="2" t="s">
        <v>2419</v>
      </c>
      <c r="F3068" s="4">
        <v>10</v>
      </c>
      <c r="G3068" s="10" t="str">
        <f t="shared" si="197"/>
        <v xml:space="preserve">2024/01 </v>
      </c>
      <c r="H3068" s="10">
        <f t="shared" si="196"/>
        <v>30</v>
      </c>
    </row>
    <row r="3069" spans="1:8" ht="15.75">
      <c r="A3069" s="10">
        <v>3068</v>
      </c>
      <c r="B3069" s="3" t="s">
        <v>18</v>
      </c>
      <c r="C3069" s="2" t="s">
        <v>2420</v>
      </c>
      <c r="D3069" s="2" t="s">
        <v>2287</v>
      </c>
      <c r="E3069" s="2" t="s">
        <v>2421</v>
      </c>
      <c r="F3069" s="4">
        <v>10</v>
      </c>
      <c r="G3069" s="10" t="str">
        <f t="shared" si="197"/>
        <v xml:space="preserve">2024/01 </v>
      </c>
      <c r="H3069" s="10">
        <f t="shared" si="196"/>
        <v>20</v>
      </c>
    </row>
    <row r="3070" spans="1:8" ht="15.75">
      <c r="A3070" s="10">
        <v>3069</v>
      </c>
      <c r="B3070" s="3" t="s">
        <v>18</v>
      </c>
      <c r="C3070" s="2" t="s">
        <v>2422</v>
      </c>
      <c r="D3070" s="2" t="s">
        <v>2287</v>
      </c>
      <c r="E3070" s="2" t="s">
        <v>2423</v>
      </c>
      <c r="F3070" s="4">
        <v>10</v>
      </c>
      <c r="G3070" s="10" t="str">
        <f t="shared" si="197"/>
        <v xml:space="preserve">2024/01 </v>
      </c>
      <c r="H3070" s="10">
        <f t="shared" si="196"/>
        <v>30</v>
      </c>
    </row>
    <row r="3071" spans="1:8" ht="15.75">
      <c r="A3071" s="10">
        <v>3070</v>
      </c>
      <c r="B3071" s="3" t="s">
        <v>18</v>
      </c>
      <c r="C3071" s="2" t="s">
        <v>2426</v>
      </c>
      <c r="D3071" s="2" t="s">
        <v>2287</v>
      </c>
      <c r="E3071" s="2" t="s">
        <v>2427</v>
      </c>
      <c r="F3071" s="4">
        <v>10</v>
      </c>
      <c r="G3071" s="10" t="str">
        <f t="shared" si="197"/>
        <v xml:space="preserve">2024/03 </v>
      </c>
      <c r="H3071" s="10">
        <f t="shared" si="196"/>
        <v>12</v>
      </c>
    </row>
    <row r="3072" spans="1:8" ht="15.75">
      <c r="A3072" s="10">
        <v>3071</v>
      </c>
      <c r="B3072" s="3" t="s">
        <v>18</v>
      </c>
      <c r="C3072" s="2" t="s">
        <v>2432</v>
      </c>
      <c r="D3072" s="2" t="s">
        <v>267</v>
      </c>
      <c r="E3072" s="2" t="s">
        <v>2433</v>
      </c>
      <c r="F3072" s="4">
        <v>90</v>
      </c>
      <c r="G3072" s="10" t="str">
        <f t="shared" si="197"/>
        <v xml:space="preserve">2024/02 </v>
      </c>
      <c r="H3072" s="10">
        <f t="shared" si="196"/>
        <v>245</v>
      </c>
    </row>
    <row r="3073" spans="1:8" ht="15.75">
      <c r="A3073" s="10">
        <v>3072</v>
      </c>
      <c r="B3073" s="3" t="s">
        <v>18</v>
      </c>
      <c r="C3073" s="2" t="s">
        <v>2436</v>
      </c>
      <c r="D3073" s="2" t="s">
        <v>267</v>
      </c>
      <c r="E3073" s="2" t="s">
        <v>2437</v>
      </c>
      <c r="F3073" s="4">
        <v>120</v>
      </c>
      <c r="G3073" s="10" t="str">
        <f t="shared" si="197"/>
        <v xml:space="preserve">2025/02 </v>
      </c>
      <c r="H3073" s="10">
        <f t="shared" si="196"/>
        <v>578</v>
      </c>
    </row>
    <row r="3074" spans="1:8" ht="15.75">
      <c r="A3074" s="10">
        <v>3073</v>
      </c>
      <c r="B3074" s="3" t="s">
        <v>18</v>
      </c>
      <c r="C3074" s="2" t="s">
        <v>2440</v>
      </c>
      <c r="D3074" s="2" t="s">
        <v>267</v>
      </c>
      <c r="E3074" s="2" t="s">
        <v>2441</v>
      </c>
      <c r="F3074" s="4">
        <v>15</v>
      </c>
      <c r="G3074" s="10" t="str">
        <f t="shared" si="197"/>
        <v xml:space="preserve">2025/02 </v>
      </c>
      <c r="H3074" s="10">
        <f t="shared" ref="H3074:H3137" si="198">_xlfn.MAXIFS(F:F,C:C,C3074,G:G,G3074)</f>
        <v>205</v>
      </c>
    </row>
    <row r="3075" spans="1:8" ht="15.75">
      <c r="A3075" s="10">
        <v>3074</v>
      </c>
      <c r="B3075" s="3" t="s">
        <v>18</v>
      </c>
      <c r="C3075" s="2" t="s">
        <v>2442</v>
      </c>
      <c r="D3075" s="2" t="s">
        <v>267</v>
      </c>
      <c r="E3075" s="2" t="s">
        <v>2443</v>
      </c>
      <c r="F3075" s="4">
        <v>55</v>
      </c>
      <c r="G3075" s="10" t="str">
        <f t="shared" ref="G3075:G3138" si="199">INDEX($B$2:$B$9999,MATCH(_xlfn.MAXIFS($F$2:$F$9999,$C$2:$C$9999,C3075),$F$1:$F$9999,0))</f>
        <v xml:space="preserve">2024/01 </v>
      </c>
      <c r="H3075" s="10">
        <f t="shared" si="198"/>
        <v>160</v>
      </c>
    </row>
    <row r="3076" spans="1:8" ht="15.75">
      <c r="A3076" s="10">
        <v>3075</v>
      </c>
      <c r="B3076" s="3" t="s">
        <v>18</v>
      </c>
      <c r="C3076" s="2" t="s">
        <v>2444</v>
      </c>
      <c r="D3076" s="2" t="s">
        <v>267</v>
      </c>
      <c r="E3076" s="2" t="s">
        <v>2445</v>
      </c>
      <c r="F3076" s="4">
        <v>81</v>
      </c>
      <c r="G3076" s="10" t="str">
        <f t="shared" si="199"/>
        <v xml:space="preserve">2024/02 </v>
      </c>
      <c r="H3076" s="10">
        <f t="shared" si="198"/>
        <v>81</v>
      </c>
    </row>
    <row r="3077" spans="1:8" ht="15.75">
      <c r="A3077" s="10">
        <v>3076</v>
      </c>
      <c r="B3077" s="3" t="s">
        <v>18</v>
      </c>
      <c r="C3077" s="2" t="s">
        <v>2446</v>
      </c>
      <c r="D3077" s="2" t="s">
        <v>267</v>
      </c>
      <c r="E3077" s="2" t="s">
        <v>2447</v>
      </c>
      <c r="F3077" s="4">
        <v>15</v>
      </c>
      <c r="G3077" s="10" t="str">
        <f t="shared" si="199"/>
        <v xml:space="preserve">2024/01 </v>
      </c>
      <c r="H3077" s="10">
        <f t="shared" si="198"/>
        <v>20</v>
      </c>
    </row>
    <row r="3078" spans="1:8" ht="15.75">
      <c r="A3078" s="10">
        <v>3077</v>
      </c>
      <c r="B3078" s="3" t="s">
        <v>18</v>
      </c>
      <c r="C3078" s="2" t="s">
        <v>2461</v>
      </c>
      <c r="D3078" s="2" t="s">
        <v>271</v>
      </c>
      <c r="E3078" s="2" t="s">
        <v>2462</v>
      </c>
      <c r="F3078" s="4">
        <v>10</v>
      </c>
      <c r="G3078" s="10" t="str">
        <f t="shared" si="199"/>
        <v xml:space="preserve">2024/01 </v>
      </c>
      <c r="H3078" s="10">
        <f t="shared" si="198"/>
        <v>135</v>
      </c>
    </row>
    <row r="3079" spans="1:8" ht="15.75">
      <c r="A3079" s="10">
        <v>3078</v>
      </c>
      <c r="B3079" s="3" t="s">
        <v>18</v>
      </c>
      <c r="C3079" s="2" t="s">
        <v>2463</v>
      </c>
      <c r="D3079" s="2" t="s">
        <v>271</v>
      </c>
      <c r="E3079" s="2" t="s">
        <v>2464</v>
      </c>
      <c r="F3079" s="4">
        <v>30</v>
      </c>
      <c r="G3079" s="10" t="str">
        <f t="shared" si="199"/>
        <v xml:space="preserve">2025/03 </v>
      </c>
      <c r="H3079" s="10">
        <f t="shared" si="198"/>
        <v>324</v>
      </c>
    </row>
    <row r="3080" spans="1:8" ht="15.75">
      <c r="A3080" s="10">
        <v>3079</v>
      </c>
      <c r="B3080" s="3" t="s">
        <v>18</v>
      </c>
      <c r="C3080" s="2" t="s">
        <v>2465</v>
      </c>
      <c r="D3080" s="2" t="s">
        <v>271</v>
      </c>
      <c r="E3080" s="2" t="s">
        <v>2466</v>
      </c>
      <c r="F3080" s="4">
        <v>30</v>
      </c>
      <c r="G3080" s="10" t="str">
        <f t="shared" si="199"/>
        <v xml:space="preserve">2024/05 </v>
      </c>
      <c r="H3080" s="10">
        <f t="shared" si="198"/>
        <v>214</v>
      </c>
    </row>
    <row r="3081" spans="1:8" ht="15.75">
      <c r="A3081" s="10">
        <v>3080</v>
      </c>
      <c r="B3081" s="3" t="s">
        <v>18</v>
      </c>
      <c r="C3081" s="2" t="s">
        <v>2467</v>
      </c>
      <c r="D3081" s="2" t="s">
        <v>271</v>
      </c>
      <c r="E3081" s="2" t="s">
        <v>2468</v>
      </c>
      <c r="F3081" s="4">
        <v>30</v>
      </c>
      <c r="G3081" s="10" t="str">
        <f t="shared" si="199"/>
        <v xml:space="preserve">2024/01 </v>
      </c>
      <c r="H3081" s="10">
        <f t="shared" si="198"/>
        <v>130</v>
      </c>
    </row>
    <row r="3082" spans="1:8" ht="15.75">
      <c r="A3082" s="10">
        <v>3081</v>
      </c>
      <c r="B3082" s="3" t="s">
        <v>18</v>
      </c>
      <c r="C3082" s="2" t="s">
        <v>2469</v>
      </c>
      <c r="D3082" s="2" t="s">
        <v>271</v>
      </c>
      <c r="E3082" s="2" t="s">
        <v>2470</v>
      </c>
      <c r="F3082" s="4">
        <v>25</v>
      </c>
      <c r="G3082" s="10" t="str">
        <f t="shared" si="199"/>
        <v xml:space="preserve">2024/01 </v>
      </c>
      <c r="H3082" s="10">
        <f t="shared" si="198"/>
        <v>60</v>
      </c>
    </row>
    <row r="3083" spans="1:8" ht="15.75">
      <c r="A3083" s="10">
        <v>3082</v>
      </c>
      <c r="B3083" s="3" t="s">
        <v>18</v>
      </c>
      <c r="C3083" s="2" t="s">
        <v>2471</v>
      </c>
      <c r="D3083" s="2" t="s">
        <v>271</v>
      </c>
      <c r="E3083" s="2" t="s">
        <v>2447</v>
      </c>
      <c r="F3083" s="4">
        <v>15</v>
      </c>
      <c r="G3083" s="10" t="str">
        <f t="shared" si="199"/>
        <v xml:space="preserve">2024/01 </v>
      </c>
      <c r="H3083" s="10">
        <f t="shared" si="198"/>
        <v>50</v>
      </c>
    </row>
    <row r="3084" spans="1:8" ht="15.75">
      <c r="A3084" s="10">
        <v>3083</v>
      </c>
      <c r="B3084" s="3" t="s">
        <v>18</v>
      </c>
      <c r="C3084" s="2" t="s">
        <v>2473</v>
      </c>
      <c r="D3084" s="2" t="s">
        <v>264</v>
      </c>
      <c r="E3084" s="2" t="s">
        <v>2474</v>
      </c>
      <c r="F3084" s="4">
        <v>976</v>
      </c>
      <c r="G3084" s="10" t="str">
        <f t="shared" si="199"/>
        <v xml:space="preserve">2024/04 </v>
      </c>
      <c r="H3084" s="10">
        <f t="shared" si="198"/>
        <v>2197</v>
      </c>
    </row>
    <row r="3085" spans="1:8" ht="15.75">
      <c r="A3085" s="10">
        <v>3084</v>
      </c>
      <c r="B3085" s="3" t="s">
        <v>18</v>
      </c>
      <c r="C3085" s="2" t="s">
        <v>2479</v>
      </c>
      <c r="D3085" s="2" t="s">
        <v>264</v>
      </c>
      <c r="E3085" s="2" t="s">
        <v>2480</v>
      </c>
      <c r="F3085" s="4">
        <v>783</v>
      </c>
      <c r="G3085" s="10" t="str">
        <f t="shared" si="199"/>
        <v xml:space="preserve">2024/04 </v>
      </c>
      <c r="H3085" s="10">
        <f t="shared" si="198"/>
        <v>1525</v>
      </c>
    </row>
    <row r="3086" spans="1:8" ht="15.75">
      <c r="A3086" s="10">
        <v>3085</v>
      </c>
      <c r="B3086" s="3" t="s">
        <v>18</v>
      </c>
      <c r="C3086" s="2" t="s">
        <v>2481</v>
      </c>
      <c r="D3086" s="2" t="s">
        <v>264</v>
      </c>
      <c r="E3086" s="2" t="s">
        <v>2439</v>
      </c>
      <c r="F3086" s="4">
        <v>40</v>
      </c>
      <c r="G3086" s="10" t="str">
        <f t="shared" si="199"/>
        <v xml:space="preserve">2024/01 </v>
      </c>
      <c r="H3086" s="10">
        <f t="shared" si="198"/>
        <v>40</v>
      </c>
    </row>
    <row r="3087" spans="1:8" ht="15.75">
      <c r="A3087" s="10">
        <v>3086</v>
      </c>
      <c r="B3087" s="3" t="s">
        <v>18</v>
      </c>
      <c r="C3087" s="2" t="s">
        <v>2484</v>
      </c>
      <c r="D3087" s="2" t="s">
        <v>264</v>
      </c>
      <c r="E3087" s="2" t="s">
        <v>2485</v>
      </c>
      <c r="F3087" s="4">
        <v>352</v>
      </c>
      <c r="G3087" s="10" t="str">
        <f t="shared" si="199"/>
        <v xml:space="preserve">2024/04 </v>
      </c>
      <c r="H3087" s="10">
        <f t="shared" si="198"/>
        <v>987</v>
      </c>
    </row>
    <row r="3088" spans="1:8" ht="15.75">
      <c r="A3088" s="10">
        <v>3087</v>
      </c>
      <c r="B3088" s="3" t="s">
        <v>18</v>
      </c>
      <c r="C3088" s="2" t="s">
        <v>2486</v>
      </c>
      <c r="D3088" s="2" t="s">
        <v>264</v>
      </c>
      <c r="E3088" s="2" t="s">
        <v>2487</v>
      </c>
      <c r="F3088" s="4">
        <v>193</v>
      </c>
      <c r="G3088" s="10" t="str">
        <f t="shared" si="199"/>
        <v xml:space="preserve">2024/07 </v>
      </c>
      <c r="H3088" s="10">
        <f t="shared" si="198"/>
        <v>488</v>
      </c>
    </row>
    <row r="3089" spans="1:8" ht="15.75">
      <c r="A3089" s="10">
        <v>3088</v>
      </c>
      <c r="B3089" s="3" t="s">
        <v>18</v>
      </c>
      <c r="C3089" s="2" t="s">
        <v>2488</v>
      </c>
      <c r="D3089" s="2" t="s">
        <v>264</v>
      </c>
      <c r="E3089" s="2" t="s">
        <v>2489</v>
      </c>
      <c r="F3089" s="4">
        <v>30</v>
      </c>
      <c r="G3089" s="10" t="str">
        <f t="shared" si="199"/>
        <v xml:space="preserve">2024/02 </v>
      </c>
      <c r="H3089" s="10">
        <f t="shared" si="198"/>
        <v>400</v>
      </c>
    </row>
    <row r="3090" spans="1:8" ht="15.75">
      <c r="A3090" s="10">
        <v>3089</v>
      </c>
      <c r="B3090" s="3" t="s">
        <v>18</v>
      </c>
      <c r="C3090" s="2" t="s">
        <v>2490</v>
      </c>
      <c r="D3090" s="2" t="s">
        <v>264</v>
      </c>
      <c r="E3090" s="2" t="s">
        <v>2491</v>
      </c>
      <c r="F3090" s="4">
        <v>77</v>
      </c>
      <c r="G3090" s="10" t="str">
        <f t="shared" si="199"/>
        <v xml:space="preserve">2024/02 </v>
      </c>
      <c r="H3090" s="10">
        <f t="shared" si="198"/>
        <v>245</v>
      </c>
    </row>
    <row r="3091" spans="1:8" ht="15.75">
      <c r="A3091" s="10">
        <v>3090</v>
      </c>
      <c r="B3091" s="3" t="s">
        <v>18</v>
      </c>
      <c r="C3091" s="2" t="s">
        <v>2492</v>
      </c>
      <c r="D3091" s="2" t="s">
        <v>264</v>
      </c>
      <c r="E3091" s="2" t="s">
        <v>2493</v>
      </c>
      <c r="F3091" s="4">
        <v>3</v>
      </c>
      <c r="G3091" s="10" t="str">
        <f t="shared" si="199"/>
        <v xml:space="preserve">2024/02 </v>
      </c>
      <c r="H3091" s="10">
        <f t="shared" si="198"/>
        <v>230</v>
      </c>
    </row>
    <row r="3092" spans="1:8" ht="15.75">
      <c r="A3092" s="10">
        <v>3091</v>
      </c>
      <c r="B3092" s="3" t="s">
        <v>18</v>
      </c>
      <c r="C3092" s="2" t="s">
        <v>2494</v>
      </c>
      <c r="D3092" s="2" t="s">
        <v>264</v>
      </c>
      <c r="E3092" s="2" t="s">
        <v>2495</v>
      </c>
      <c r="F3092" s="4">
        <v>170</v>
      </c>
      <c r="G3092" s="10" t="str">
        <f t="shared" si="199"/>
        <v xml:space="preserve">2025/02 </v>
      </c>
      <c r="H3092" s="10">
        <f t="shared" si="198"/>
        <v>585</v>
      </c>
    </row>
    <row r="3093" spans="1:8" ht="15.75">
      <c r="A3093" s="10">
        <v>3092</v>
      </c>
      <c r="B3093" s="3" t="s">
        <v>18</v>
      </c>
      <c r="C3093" s="2" t="s">
        <v>2496</v>
      </c>
      <c r="D3093" s="2" t="s">
        <v>264</v>
      </c>
      <c r="E3093" s="2" t="s">
        <v>2497</v>
      </c>
      <c r="F3093" s="4">
        <v>12</v>
      </c>
      <c r="G3093" s="10" t="str">
        <f t="shared" si="199"/>
        <v xml:space="preserve">2024/01 </v>
      </c>
      <c r="H3093" s="10">
        <f t="shared" si="198"/>
        <v>95</v>
      </c>
    </row>
    <row r="3094" spans="1:8" ht="15.75">
      <c r="A3094" s="10">
        <v>3093</v>
      </c>
      <c r="B3094" s="3" t="s">
        <v>18</v>
      </c>
      <c r="C3094" s="2" t="s">
        <v>2503</v>
      </c>
      <c r="D3094" s="2" t="s">
        <v>264</v>
      </c>
      <c r="E3094" s="2" t="s">
        <v>2504</v>
      </c>
      <c r="F3094" s="4">
        <v>48</v>
      </c>
      <c r="G3094" s="10" t="str">
        <f t="shared" si="199"/>
        <v xml:space="preserve">2024/02 </v>
      </c>
      <c r="H3094" s="10">
        <f t="shared" si="198"/>
        <v>230</v>
      </c>
    </row>
    <row r="3095" spans="1:8" ht="15.75">
      <c r="A3095" s="10">
        <v>3094</v>
      </c>
      <c r="B3095" s="3" t="s">
        <v>18</v>
      </c>
      <c r="C3095" s="2" t="s">
        <v>2509</v>
      </c>
      <c r="D3095" s="2" t="s">
        <v>264</v>
      </c>
      <c r="E3095" s="2" t="s">
        <v>2510</v>
      </c>
      <c r="F3095" s="4">
        <v>70</v>
      </c>
      <c r="G3095" s="10" t="str">
        <f t="shared" si="199"/>
        <v xml:space="preserve">2024/04 </v>
      </c>
      <c r="H3095" s="10">
        <f t="shared" si="198"/>
        <v>195</v>
      </c>
    </row>
    <row r="3096" spans="1:8" ht="15.75">
      <c r="A3096" s="10">
        <v>3095</v>
      </c>
      <c r="B3096" s="3" t="s">
        <v>18</v>
      </c>
      <c r="C3096" s="2" t="s">
        <v>2513</v>
      </c>
      <c r="D3096" s="2" t="s">
        <v>294</v>
      </c>
      <c r="E3096" s="2" t="s">
        <v>2514</v>
      </c>
      <c r="F3096" s="4">
        <v>30</v>
      </c>
      <c r="G3096" s="10" t="str">
        <f t="shared" si="199"/>
        <v xml:space="preserve">2024/03 </v>
      </c>
      <c r="H3096" s="10">
        <f t="shared" si="198"/>
        <v>74</v>
      </c>
    </row>
    <row r="3097" spans="1:8" ht="15.75">
      <c r="A3097" s="10">
        <v>3096</v>
      </c>
      <c r="B3097" s="3" t="s">
        <v>18</v>
      </c>
      <c r="C3097" s="2" t="s">
        <v>2515</v>
      </c>
      <c r="D3097" s="2" t="s">
        <v>294</v>
      </c>
      <c r="E3097" s="2" t="s">
        <v>2516</v>
      </c>
      <c r="F3097" s="4">
        <v>35</v>
      </c>
      <c r="G3097" s="10" t="str">
        <f t="shared" si="199"/>
        <v xml:space="preserve">2024/01 </v>
      </c>
      <c r="H3097" s="10">
        <f t="shared" si="198"/>
        <v>95</v>
      </c>
    </row>
    <row r="3098" spans="1:8" ht="15.75">
      <c r="A3098" s="10">
        <v>3097</v>
      </c>
      <c r="B3098" s="3" t="s">
        <v>18</v>
      </c>
      <c r="C3098" s="2" t="s">
        <v>2517</v>
      </c>
      <c r="D3098" s="2" t="s">
        <v>294</v>
      </c>
      <c r="E3098" s="2" t="s">
        <v>2518</v>
      </c>
      <c r="F3098" s="4">
        <v>30</v>
      </c>
      <c r="G3098" s="10" t="str">
        <f t="shared" si="199"/>
        <v xml:space="preserve">2024/01 </v>
      </c>
      <c r="H3098" s="10">
        <f t="shared" si="198"/>
        <v>150</v>
      </c>
    </row>
    <row r="3099" spans="1:8" ht="15.75">
      <c r="A3099" s="10">
        <v>3098</v>
      </c>
      <c r="B3099" s="3" t="s">
        <v>18</v>
      </c>
      <c r="C3099" s="2" t="s">
        <v>2523</v>
      </c>
      <c r="D3099" s="2" t="s">
        <v>294</v>
      </c>
      <c r="E3099" s="2" t="s">
        <v>2524</v>
      </c>
      <c r="F3099" s="4">
        <v>32</v>
      </c>
      <c r="G3099" s="10" t="str">
        <f t="shared" si="199"/>
        <v xml:space="preserve">2024/02 </v>
      </c>
      <c r="H3099" s="10">
        <f t="shared" si="198"/>
        <v>180</v>
      </c>
    </row>
    <row r="3100" spans="1:8" ht="15.75">
      <c r="A3100" s="10">
        <v>3099</v>
      </c>
      <c r="B3100" s="3" t="s">
        <v>18</v>
      </c>
      <c r="C3100" s="2" t="s">
        <v>2528</v>
      </c>
      <c r="D3100" s="2" t="s">
        <v>294</v>
      </c>
      <c r="E3100" s="2" t="s">
        <v>2529</v>
      </c>
      <c r="F3100" s="4">
        <v>240</v>
      </c>
      <c r="G3100" s="10" t="str">
        <f t="shared" si="199"/>
        <v xml:space="preserve">2024/12 </v>
      </c>
      <c r="H3100" s="10">
        <f t="shared" si="198"/>
        <v>675</v>
      </c>
    </row>
    <row r="3101" spans="1:8" ht="15.75">
      <c r="A3101" s="10">
        <v>3100</v>
      </c>
      <c r="B3101" s="3" t="s">
        <v>18</v>
      </c>
      <c r="C3101" s="2" t="s">
        <v>2530</v>
      </c>
      <c r="D3101" s="2" t="s">
        <v>294</v>
      </c>
      <c r="E3101" s="2" t="s">
        <v>2531</v>
      </c>
      <c r="F3101" s="4">
        <v>30</v>
      </c>
      <c r="G3101" s="10" t="str">
        <f t="shared" si="199"/>
        <v xml:space="preserve">2024/01 </v>
      </c>
      <c r="H3101" s="10">
        <f t="shared" si="198"/>
        <v>50</v>
      </c>
    </row>
    <row r="3102" spans="1:8" ht="15.75">
      <c r="A3102" s="10">
        <v>3101</v>
      </c>
      <c r="B3102" s="3" t="s">
        <v>18</v>
      </c>
      <c r="C3102" s="2" t="s">
        <v>2532</v>
      </c>
      <c r="D3102" s="2" t="s">
        <v>294</v>
      </c>
      <c r="E3102" s="2" t="s">
        <v>2533</v>
      </c>
      <c r="F3102" s="4">
        <v>30</v>
      </c>
      <c r="G3102" s="10" t="str">
        <f t="shared" si="199"/>
        <v xml:space="preserve">2024/01 </v>
      </c>
      <c r="H3102" s="10">
        <f t="shared" si="198"/>
        <v>50</v>
      </c>
    </row>
    <row r="3103" spans="1:8" ht="15.75">
      <c r="A3103" s="10">
        <v>3102</v>
      </c>
      <c r="B3103" s="3" t="s">
        <v>18</v>
      </c>
      <c r="C3103" s="2" t="s">
        <v>2534</v>
      </c>
      <c r="D3103" s="2" t="s">
        <v>299</v>
      </c>
      <c r="E3103" s="2" t="s">
        <v>2535</v>
      </c>
      <c r="F3103" s="4">
        <v>83</v>
      </c>
      <c r="G3103" s="10" t="str">
        <f t="shared" si="199"/>
        <v xml:space="preserve">2025/02 </v>
      </c>
      <c r="H3103" s="10">
        <f t="shared" si="198"/>
        <v>453</v>
      </c>
    </row>
    <row r="3104" spans="1:8" ht="15.75">
      <c r="A3104" s="10">
        <v>3103</v>
      </c>
      <c r="B3104" s="3" t="s">
        <v>18</v>
      </c>
      <c r="C3104" s="2" t="s">
        <v>2536</v>
      </c>
      <c r="D3104" s="2" t="s">
        <v>299</v>
      </c>
      <c r="E3104" s="2" t="s">
        <v>2537</v>
      </c>
      <c r="F3104" s="4">
        <v>50</v>
      </c>
      <c r="G3104" s="10" t="str">
        <f t="shared" si="199"/>
        <v xml:space="preserve">2024/01 </v>
      </c>
      <c r="H3104" s="10">
        <f t="shared" si="198"/>
        <v>120</v>
      </c>
    </row>
    <row r="3105" spans="1:8" ht="15.75">
      <c r="A3105" s="10">
        <v>3104</v>
      </c>
      <c r="B3105" s="3" t="s">
        <v>18</v>
      </c>
      <c r="C3105" s="2" t="s">
        <v>2538</v>
      </c>
      <c r="D3105" s="2" t="s">
        <v>299</v>
      </c>
      <c r="E3105" s="2" t="s">
        <v>2539</v>
      </c>
      <c r="F3105" s="4">
        <v>72</v>
      </c>
      <c r="G3105" s="10" t="str">
        <f t="shared" si="199"/>
        <v xml:space="preserve">2024/08 </v>
      </c>
      <c r="H3105" s="10">
        <f t="shared" si="198"/>
        <v>560</v>
      </c>
    </row>
    <row r="3106" spans="1:8" ht="15.75">
      <c r="A3106" s="10">
        <v>3105</v>
      </c>
      <c r="B3106" s="3" t="s">
        <v>18</v>
      </c>
      <c r="C3106" s="2" t="s">
        <v>2542</v>
      </c>
      <c r="D3106" s="2" t="s">
        <v>299</v>
      </c>
      <c r="E3106" s="2" t="s">
        <v>2543</v>
      </c>
      <c r="F3106" s="4">
        <v>69</v>
      </c>
      <c r="G3106" s="10" t="str">
        <f t="shared" si="199"/>
        <v xml:space="preserve">2026/03 </v>
      </c>
      <c r="H3106" s="10">
        <f t="shared" si="198"/>
        <v>414</v>
      </c>
    </row>
    <row r="3107" spans="1:8" ht="15.75">
      <c r="A3107" s="10">
        <v>3106</v>
      </c>
      <c r="B3107" s="3" t="s">
        <v>18</v>
      </c>
      <c r="C3107" s="2" t="s">
        <v>2544</v>
      </c>
      <c r="D3107" s="2" t="s">
        <v>299</v>
      </c>
      <c r="E3107" s="2" t="s">
        <v>2545</v>
      </c>
      <c r="F3107" s="4">
        <v>50</v>
      </c>
      <c r="G3107" s="10" t="str">
        <f t="shared" si="199"/>
        <v xml:space="preserve">2024/03 </v>
      </c>
      <c r="H3107" s="10">
        <f t="shared" si="198"/>
        <v>151</v>
      </c>
    </row>
    <row r="3108" spans="1:8" ht="15.75">
      <c r="A3108" s="10">
        <v>3107</v>
      </c>
      <c r="B3108" s="3" t="s">
        <v>18</v>
      </c>
      <c r="C3108" s="2" t="s">
        <v>2548</v>
      </c>
      <c r="D3108" s="2" t="s">
        <v>299</v>
      </c>
      <c r="E3108" s="2" t="s">
        <v>2549</v>
      </c>
      <c r="F3108" s="4">
        <v>41</v>
      </c>
      <c r="G3108" s="10" t="str">
        <f t="shared" si="199"/>
        <v xml:space="preserve">2024/01 </v>
      </c>
      <c r="H3108" s="10">
        <f t="shared" si="198"/>
        <v>70</v>
      </c>
    </row>
    <row r="3109" spans="1:8" ht="15.75">
      <c r="A3109" s="10">
        <v>3108</v>
      </c>
      <c r="B3109" s="3" t="s">
        <v>18</v>
      </c>
      <c r="C3109" s="2" t="s">
        <v>2550</v>
      </c>
      <c r="D3109" s="2" t="s">
        <v>299</v>
      </c>
      <c r="E3109" s="2" t="s">
        <v>2551</v>
      </c>
      <c r="F3109" s="4">
        <v>260</v>
      </c>
      <c r="G3109" s="10" t="str">
        <f t="shared" si="199"/>
        <v xml:space="preserve">2024/07 </v>
      </c>
      <c r="H3109" s="10">
        <f t="shared" si="198"/>
        <v>260</v>
      </c>
    </row>
    <row r="3110" spans="1:8" ht="15.75">
      <c r="A3110" s="10">
        <v>3109</v>
      </c>
      <c r="B3110" s="3" t="s">
        <v>18</v>
      </c>
      <c r="C3110" s="2" t="s">
        <v>2552</v>
      </c>
      <c r="D3110" s="2" t="s">
        <v>299</v>
      </c>
      <c r="E3110" s="2" t="s">
        <v>2553</v>
      </c>
      <c r="F3110" s="4">
        <v>2</v>
      </c>
      <c r="G3110" s="10" t="str">
        <f t="shared" si="199"/>
        <v xml:space="preserve">2024/03 </v>
      </c>
      <c r="H3110" s="10">
        <f t="shared" si="198"/>
        <v>14</v>
      </c>
    </row>
    <row r="3111" spans="1:8" ht="15.75">
      <c r="A3111" s="10">
        <v>3110</v>
      </c>
      <c r="B3111" s="3" t="s">
        <v>18</v>
      </c>
      <c r="C3111" s="2" t="s">
        <v>2556</v>
      </c>
      <c r="D3111" s="2" t="s">
        <v>299</v>
      </c>
      <c r="E3111" s="2" t="s">
        <v>2557</v>
      </c>
      <c r="F3111" s="4">
        <v>45</v>
      </c>
      <c r="G3111" s="10" t="str">
        <f t="shared" si="199"/>
        <v xml:space="preserve">2024/01 </v>
      </c>
      <c r="H3111" s="10">
        <f t="shared" si="198"/>
        <v>80</v>
      </c>
    </row>
    <row r="3112" spans="1:8" ht="15.75">
      <c r="A3112" s="10">
        <v>3111</v>
      </c>
      <c r="B3112" s="3" t="s">
        <v>18</v>
      </c>
      <c r="C3112" s="2" t="s">
        <v>2562</v>
      </c>
      <c r="D3112" s="2" t="s">
        <v>299</v>
      </c>
      <c r="E3112" s="2" t="s">
        <v>2563</v>
      </c>
      <c r="F3112" s="4">
        <v>40</v>
      </c>
      <c r="G3112" s="10" t="str">
        <f t="shared" si="199"/>
        <v xml:space="preserve">2024/01 </v>
      </c>
      <c r="H3112" s="10">
        <f t="shared" si="198"/>
        <v>100</v>
      </c>
    </row>
    <row r="3113" spans="1:8" ht="15.75">
      <c r="A3113" s="10">
        <v>3112</v>
      </c>
      <c r="B3113" s="3" t="s">
        <v>18</v>
      </c>
      <c r="C3113" s="2" t="s">
        <v>2576</v>
      </c>
      <c r="D3113" s="2" t="s">
        <v>310</v>
      </c>
      <c r="E3113" s="2" t="s">
        <v>2577</v>
      </c>
      <c r="F3113" s="4">
        <v>10</v>
      </c>
      <c r="G3113" s="10" t="str">
        <f t="shared" si="199"/>
        <v xml:space="preserve">2024/01 </v>
      </c>
      <c r="H3113" s="10">
        <f t="shared" si="198"/>
        <v>105</v>
      </c>
    </row>
    <row r="3114" spans="1:8" ht="15.75">
      <c r="A3114" s="10">
        <v>3113</v>
      </c>
      <c r="B3114" s="3" t="s">
        <v>18</v>
      </c>
      <c r="C3114" s="2" t="s">
        <v>2578</v>
      </c>
      <c r="D3114" s="2" t="s">
        <v>310</v>
      </c>
      <c r="E3114" s="2" t="s">
        <v>2579</v>
      </c>
      <c r="F3114" s="4">
        <v>49</v>
      </c>
      <c r="G3114" s="10" t="str">
        <f t="shared" si="199"/>
        <v xml:space="preserve">2024/04 </v>
      </c>
      <c r="H3114" s="10">
        <f t="shared" si="198"/>
        <v>225</v>
      </c>
    </row>
    <row r="3115" spans="1:8" ht="15.75">
      <c r="A3115" s="10">
        <v>3114</v>
      </c>
      <c r="B3115" s="3" t="s">
        <v>18</v>
      </c>
      <c r="C3115" s="2" t="s">
        <v>2580</v>
      </c>
      <c r="D3115" s="2" t="s">
        <v>310</v>
      </c>
      <c r="E3115" s="2" t="s">
        <v>2581</v>
      </c>
      <c r="F3115" s="4">
        <v>5</v>
      </c>
      <c r="G3115" s="10" t="str">
        <f t="shared" si="199"/>
        <v xml:space="preserve">2024/05 </v>
      </c>
      <c r="H3115" s="10">
        <f t="shared" si="198"/>
        <v>206</v>
      </c>
    </row>
    <row r="3116" spans="1:8" ht="15.75">
      <c r="A3116" s="10">
        <v>3115</v>
      </c>
      <c r="B3116" s="3" t="s">
        <v>18</v>
      </c>
      <c r="C3116" s="2" t="s">
        <v>2600</v>
      </c>
      <c r="D3116" s="2" t="s">
        <v>314</v>
      </c>
      <c r="E3116" s="2" t="s">
        <v>2601</v>
      </c>
      <c r="F3116" s="4">
        <v>10</v>
      </c>
      <c r="G3116" s="10" t="str">
        <f t="shared" si="199"/>
        <v xml:space="preserve">2024/01 </v>
      </c>
      <c r="H3116" s="10">
        <f t="shared" si="198"/>
        <v>25</v>
      </c>
    </row>
    <row r="3117" spans="1:8" ht="15.75">
      <c r="A3117" s="10">
        <v>3116</v>
      </c>
      <c r="B3117" s="3" t="s">
        <v>18</v>
      </c>
      <c r="C3117" s="2" t="s">
        <v>2604</v>
      </c>
      <c r="D3117" s="2" t="s">
        <v>314</v>
      </c>
      <c r="E3117" s="2" t="s">
        <v>2605</v>
      </c>
      <c r="F3117" s="4">
        <v>210</v>
      </c>
      <c r="G3117" s="10" t="str">
        <f t="shared" si="199"/>
        <v xml:space="preserve">2024/07 </v>
      </c>
      <c r="H3117" s="10">
        <f t="shared" si="198"/>
        <v>360</v>
      </c>
    </row>
    <row r="3118" spans="1:8" ht="15.75">
      <c r="A3118" s="10">
        <v>3117</v>
      </c>
      <c r="B3118" s="3" t="s">
        <v>18</v>
      </c>
      <c r="C3118" s="2" t="s">
        <v>2606</v>
      </c>
      <c r="D3118" s="2" t="s">
        <v>314</v>
      </c>
      <c r="E3118" s="2" t="s">
        <v>2607</v>
      </c>
      <c r="F3118" s="4">
        <v>264</v>
      </c>
      <c r="G3118" s="10" t="str">
        <f t="shared" si="199"/>
        <v xml:space="preserve">2024/05 </v>
      </c>
      <c r="H3118" s="10">
        <f t="shared" si="198"/>
        <v>705</v>
      </c>
    </row>
    <row r="3119" spans="1:8" ht="15.75">
      <c r="A3119" s="10">
        <v>3118</v>
      </c>
      <c r="B3119" s="3" t="s">
        <v>18</v>
      </c>
      <c r="C3119" s="2" t="s">
        <v>2610</v>
      </c>
      <c r="D3119" s="2" t="s">
        <v>314</v>
      </c>
      <c r="E3119" s="2" t="s">
        <v>2611</v>
      </c>
      <c r="F3119" s="4">
        <v>60</v>
      </c>
      <c r="G3119" s="10" t="str">
        <f t="shared" si="199"/>
        <v xml:space="preserve">2024/01 </v>
      </c>
      <c r="H3119" s="10">
        <f t="shared" si="198"/>
        <v>60</v>
      </c>
    </row>
    <row r="3120" spans="1:8" ht="15.75">
      <c r="A3120" s="10">
        <v>3119</v>
      </c>
      <c r="B3120" s="3" t="s">
        <v>18</v>
      </c>
      <c r="C3120" s="2" t="s">
        <v>2616</v>
      </c>
      <c r="D3120" s="2" t="s">
        <v>318</v>
      </c>
      <c r="E3120" s="2" t="s">
        <v>2617</v>
      </c>
      <c r="F3120" s="4">
        <v>20</v>
      </c>
      <c r="G3120" s="10" t="str">
        <f t="shared" si="199"/>
        <v xml:space="preserve">2024/01 </v>
      </c>
      <c r="H3120" s="10">
        <f t="shared" si="198"/>
        <v>120</v>
      </c>
    </row>
    <row r="3121" spans="1:8" ht="15.75">
      <c r="A3121" s="10">
        <v>3120</v>
      </c>
      <c r="B3121" s="3" t="s">
        <v>18</v>
      </c>
      <c r="C3121" s="2" t="s">
        <v>2618</v>
      </c>
      <c r="D3121" s="2" t="s">
        <v>318</v>
      </c>
      <c r="E3121" s="2" t="s">
        <v>2619</v>
      </c>
      <c r="F3121" s="4">
        <v>40</v>
      </c>
      <c r="G3121" s="10" t="str">
        <f t="shared" si="199"/>
        <v xml:space="preserve">2025/03 </v>
      </c>
      <c r="H3121" s="10">
        <f t="shared" si="198"/>
        <v>410</v>
      </c>
    </row>
    <row r="3122" spans="1:8" ht="15.75">
      <c r="A3122" s="10">
        <v>3121</v>
      </c>
      <c r="B3122" s="3" t="s">
        <v>18</v>
      </c>
      <c r="C3122" s="2" t="s">
        <v>2620</v>
      </c>
      <c r="D3122" s="2" t="s">
        <v>318</v>
      </c>
      <c r="E3122" s="2" t="s">
        <v>2621</v>
      </c>
      <c r="F3122" s="4">
        <v>50</v>
      </c>
      <c r="G3122" s="10" t="str">
        <f t="shared" si="199"/>
        <v xml:space="preserve">2024/01 </v>
      </c>
      <c r="H3122" s="10">
        <f t="shared" si="198"/>
        <v>60</v>
      </c>
    </row>
    <row r="3123" spans="1:8" ht="15.75">
      <c r="A3123" s="10">
        <v>3122</v>
      </c>
      <c r="B3123" s="3" t="s">
        <v>18</v>
      </c>
      <c r="C3123" s="2" t="s">
        <v>2624</v>
      </c>
      <c r="D3123" s="2" t="s">
        <v>318</v>
      </c>
      <c r="E3123" s="2" t="s">
        <v>2625</v>
      </c>
      <c r="F3123" s="4">
        <v>50</v>
      </c>
      <c r="G3123" s="10" t="str">
        <f t="shared" si="199"/>
        <v xml:space="preserve">2024/01 </v>
      </c>
      <c r="H3123" s="10">
        <f t="shared" si="198"/>
        <v>130</v>
      </c>
    </row>
    <row r="3124" spans="1:8" ht="15.75">
      <c r="A3124" s="10">
        <v>3123</v>
      </c>
      <c r="B3124" s="3" t="s">
        <v>18</v>
      </c>
      <c r="C3124" s="2" t="s">
        <v>2628</v>
      </c>
      <c r="D3124" s="2" t="s">
        <v>318</v>
      </c>
      <c r="E3124" s="2" t="s">
        <v>2629</v>
      </c>
      <c r="F3124" s="4">
        <v>260</v>
      </c>
      <c r="G3124" s="10" t="str">
        <f t="shared" si="199"/>
        <v xml:space="preserve">2024/08 </v>
      </c>
      <c r="H3124" s="10">
        <f t="shared" si="198"/>
        <v>600</v>
      </c>
    </row>
    <row r="3125" spans="1:8" ht="15.75">
      <c r="A3125" s="10">
        <v>3124</v>
      </c>
      <c r="B3125" s="3" t="s">
        <v>18</v>
      </c>
      <c r="C3125" s="2" t="s">
        <v>2630</v>
      </c>
      <c r="D3125" s="2" t="s">
        <v>318</v>
      </c>
      <c r="E3125" s="2" t="s">
        <v>2631</v>
      </c>
      <c r="F3125" s="4">
        <v>10</v>
      </c>
      <c r="G3125" s="10" t="str">
        <f t="shared" si="199"/>
        <v xml:space="preserve">2024/01 </v>
      </c>
      <c r="H3125" s="10">
        <f t="shared" si="198"/>
        <v>100</v>
      </c>
    </row>
    <row r="3126" spans="1:8" ht="15.75">
      <c r="A3126" s="10">
        <v>3125</v>
      </c>
      <c r="B3126" s="3" t="s">
        <v>18</v>
      </c>
      <c r="C3126" s="2" t="s">
        <v>2632</v>
      </c>
      <c r="D3126" s="2" t="s">
        <v>318</v>
      </c>
      <c r="E3126" s="2" t="s">
        <v>2633</v>
      </c>
      <c r="F3126" s="4">
        <v>30</v>
      </c>
      <c r="G3126" s="10" t="str">
        <f t="shared" si="199"/>
        <v xml:space="preserve">2024/06 </v>
      </c>
      <c r="H3126" s="10">
        <f t="shared" si="198"/>
        <v>184</v>
      </c>
    </row>
    <row r="3127" spans="1:8" ht="15.75">
      <c r="A3127" s="10">
        <v>3126</v>
      </c>
      <c r="B3127" s="3" t="s">
        <v>18</v>
      </c>
      <c r="C3127" s="2" t="s">
        <v>2634</v>
      </c>
      <c r="D3127" s="2" t="s">
        <v>318</v>
      </c>
      <c r="E3127" s="2" t="s">
        <v>2635</v>
      </c>
      <c r="F3127" s="4">
        <v>20</v>
      </c>
      <c r="G3127" s="10" t="str">
        <f t="shared" si="199"/>
        <v xml:space="preserve">2024/01 </v>
      </c>
      <c r="H3127" s="10">
        <f t="shared" si="198"/>
        <v>90</v>
      </c>
    </row>
    <row r="3128" spans="1:8" ht="15.75">
      <c r="A3128" s="10">
        <v>3127</v>
      </c>
      <c r="B3128" s="3" t="s">
        <v>18</v>
      </c>
      <c r="C3128" s="2" t="s">
        <v>2693</v>
      </c>
      <c r="D3128" s="2" t="s">
        <v>2692</v>
      </c>
      <c r="E3128" s="2" t="s">
        <v>2694</v>
      </c>
      <c r="F3128" s="4">
        <v>6</v>
      </c>
      <c r="G3128" s="10" t="str">
        <f t="shared" si="199"/>
        <v xml:space="preserve">2024/01 </v>
      </c>
      <c r="H3128" s="10">
        <f t="shared" si="198"/>
        <v>7</v>
      </c>
    </row>
    <row r="3129" spans="1:8" ht="15.75">
      <c r="A3129" s="10">
        <v>3128</v>
      </c>
      <c r="B3129" s="3" t="s">
        <v>18</v>
      </c>
      <c r="C3129" s="2" t="s">
        <v>2695</v>
      </c>
      <c r="D3129" s="2" t="s">
        <v>2692</v>
      </c>
      <c r="E3129" s="2" t="s">
        <v>2696</v>
      </c>
      <c r="F3129" s="4">
        <v>2</v>
      </c>
      <c r="G3129" s="10" t="str">
        <f t="shared" si="199"/>
        <v xml:space="preserve">2024/01 </v>
      </c>
      <c r="H3129" s="10">
        <f t="shared" si="198"/>
        <v>6</v>
      </c>
    </row>
    <row r="3130" spans="1:8" ht="15.75">
      <c r="A3130" s="10">
        <v>3129</v>
      </c>
      <c r="B3130" s="3" t="s">
        <v>18</v>
      </c>
      <c r="C3130" s="2" t="s">
        <v>2707</v>
      </c>
      <c r="D3130" s="2" t="s">
        <v>2706</v>
      </c>
      <c r="E3130" s="2" t="s">
        <v>2708</v>
      </c>
      <c r="F3130" s="4">
        <v>4</v>
      </c>
      <c r="G3130" s="10" t="str">
        <f t="shared" si="199"/>
        <v xml:space="preserve">2024/01 </v>
      </c>
      <c r="H3130" s="10">
        <f t="shared" si="198"/>
        <v>4</v>
      </c>
    </row>
    <row r="3131" spans="1:8" ht="15.75">
      <c r="A3131" s="10">
        <v>3130</v>
      </c>
      <c r="B3131" s="3" t="s">
        <v>18</v>
      </c>
      <c r="C3131" s="2" t="s">
        <v>2710</v>
      </c>
      <c r="D3131" s="2" t="s">
        <v>2709</v>
      </c>
      <c r="E3131" s="2" t="s">
        <v>2711</v>
      </c>
      <c r="F3131" s="4">
        <v>2</v>
      </c>
      <c r="G3131" s="10" t="str">
        <f t="shared" si="199"/>
        <v xml:space="preserve">2024/01 </v>
      </c>
      <c r="H3131" s="10">
        <f t="shared" si="198"/>
        <v>2</v>
      </c>
    </row>
    <row r="3132" spans="1:8" ht="15.75">
      <c r="A3132" s="10">
        <v>3131</v>
      </c>
      <c r="B3132" s="3" t="s">
        <v>18</v>
      </c>
      <c r="C3132" s="2" t="s">
        <v>2743</v>
      </c>
      <c r="D3132" s="2" t="s">
        <v>2732</v>
      </c>
      <c r="E3132" s="2" t="s">
        <v>2744</v>
      </c>
      <c r="F3132" s="4">
        <v>10</v>
      </c>
      <c r="G3132" s="10" t="str">
        <f t="shared" si="199"/>
        <v xml:space="preserve">2024/01 </v>
      </c>
      <c r="H3132" s="10">
        <f t="shared" si="198"/>
        <v>60</v>
      </c>
    </row>
    <row r="3133" spans="1:8" ht="15.75">
      <c r="A3133" s="10">
        <v>3132</v>
      </c>
      <c r="B3133" s="3" t="s">
        <v>18</v>
      </c>
      <c r="C3133" s="2" t="s">
        <v>2749</v>
      </c>
      <c r="D3133" s="2" t="s">
        <v>1267</v>
      </c>
      <c r="E3133" s="2" t="s">
        <v>2750</v>
      </c>
      <c r="F3133" s="4">
        <v>30</v>
      </c>
      <c r="G3133" s="10" t="str">
        <f t="shared" si="199"/>
        <v xml:space="preserve">2024/01 </v>
      </c>
      <c r="H3133" s="10">
        <f t="shared" si="198"/>
        <v>100</v>
      </c>
    </row>
    <row r="3134" spans="1:8" ht="15.75">
      <c r="A3134" s="10">
        <v>3133</v>
      </c>
      <c r="B3134" s="3" t="s">
        <v>18</v>
      </c>
      <c r="C3134" s="2" t="s">
        <v>2756</v>
      </c>
      <c r="D3134" s="2" t="s">
        <v>1443</v>
      </c>
      <c r="E3134" s="2" t="s">
        <v>2757</v>
      </c>
      <c r="F3134" s="4">
        <v>20</v>
      </c>
      <c r="G3134" s="10" t="str">
        <f t="shared" si="199"/>
        <v xml:space="preserve">2024/01 </v>
      </c>
      <c r="H3134" s="10">
        <f t="shared" si="198"/>
        <v>30</v>
      </c>
    </row>
    <row r="3135" spans="1:8" ht="15.75">
      <c r="A3135" s="10">
        <v>3134</v>
      </c>
      <c r="B3135" s="3" t="s">
        <v>18</v>
      </c>
      <c r="C3135" s="2" t="s">
        <v>2809</v>
      </c>
      <c r="D3135" s="2" t="s">
        <v>1443</v>
      </c>
      <c r="E3135" s="2" t="s">
        <v>2810</v>
      </c>
      <c r="F3135" s="4">
        <v>100</v>
      </c>
      <c r="G3135" s="10" t="str">
        <f t="shared" si="199"/>
        <v xml:space="preserve">2024/01 </v>
      </c>
      <c r="H3135" s="10">
        <f t="shared" si="198"/>
        <v>100</v>
      </c>
    </row>
    <row r="3136" spans="1:8" ht="15.75">
      <c r="A3136" s="10">
        <v>3135</v>
      </c>
      <c r="B3136" s="3" t="s">
        <v>18</v>
      </c>
      <c r="C3136" s="2" t="s">
        <v>2811</v>
      </c>
      <c r="D3136" s="2" t="s">
        <v>1443</v>
      </c>
      <c r="E3136" s="2" t="s">
        <v>2812</v>
      </c>
      <c r="F3136" s="4">
        <v>130</v>
      </c>
      <c r="G3136" s="10" t="str">
        <f t="shared" si="199"/>
        <v xml:space="preserve">2024/01 </v>
      </c>
      <c r="H3136" s="10">
        <f t="shared" si="198"/>
        <v>130</v>
      </c>
    </row>
    <row r="3137" spans="1:8" ht="15.75">
      <c r="A3137" s="10">
        <v>3136</v>
      </c>
      <c r="B3137" s="3" t="s">
        <v>18</v>
      </c>
      <c r="C3137" s="2" t="s">
        <v>2831</v>
      </c>
      <c r="D3137" s="2" t="s">
        <v>1401</v>
      </c>
      <c r="E3137" s="2" t="s">
        <v>2832</v>
      </c>
      <c r="F3137" s="4">
        <v>230</v>
      </c>
      <c r="G3137" s="10" t="str">
        <f t="shared" si="199"/>
        <v xml:space="preserve">2024/08 </v>
      </c>
      <c r="H3137" s="10">
        <f t="shared" si="198"/>
        <v>600</v>
      </c>
    </row>
    <row r="3138" spans="1:8" ht="15.75">
      <c r="A3138" s="10">
        <v>3137</v>
      </c>
      <c r="B3138" s="3" t="s">
        <v>18</v>
      </c>
      <c r="C3138" s="2" t="s">
        <v>2835</v>
      </c>
      <c r="D3138" s="2" t="s">
        <v>1401</v>
      </c>
      <c r="E3138" s="2" t="s">
        <v>2836</v>
      </c>
      <c r="F3138" s="4">
        <v>119</v>
      </c>
      <c r="G3138" s="10" t="str">
        <f t="shared" si="199"/>
        <v xml:space="preserve">2025/11 </v>
      </c>
      <c r="H3138" s="10">
        <f t="shared" ref="H3138:H3201" si="200">_xlfn.MAXIFS(F:F,C:C,C3138,G:G,G3138)</f>
        <v>615</v>
      </c>
    </row>
    <row r="3139" spans="1:8" ht="15.75">
      <c r="A3139" s="10">
        <v>3138</v>
      </c>
      <c r="B3139" s="3" t="s">
        <v>18</v>
      </c>
      <c r="C3139" s="2" t="s">
        <v>2840</v>
      </c>
      <c r="D3139" s="2" t="s">
        <v>1401</v>
      </c>
      <c r="E3139" s="2" t="s">
        <v>2841</v>
      </c>
      <c r="F3139" s="4">
        <v>30</v>
      </c>
      <c r="G3139" s="10" t="str">
        <f t="shared" ref="G3139:G3202" si="201">INDEX($B$2:$B$9999,MATCH(_xlfn.MAXIFS($F$2:$F$9999,$C$2:$C$9999,C3139),$F$1:$F$9999,0))</f>
        <v xml:space="preserve">2024/07 </v>
      </c>
      <c r="H3139" s="10">
        <f t="shared" si="200"/>
        <v>280</v>
      </c>
    </row>
    <row r="3140" spans="1:8" ht="15.75">
      <c r="A3140" s="10">
        <v>3139</v>
      </c>
      <c r="B3140" s="3" t="s">
        <v>18</v>
      </c>
      <c r="C3140" s="2" t="s">
        <v>2848</v>
      </c>
      <c r="D3140" s="2" t="s">
        <v>1401</v>
      </c>
      <c r="E3140" s="2" t="s">
        <v>2849</v>
      </c>
      <c r="F3140" s="4">
        <v>125</v>
      </c>
      <c r="G3140" s="10" t="str">
        <f t="shared" si="201"/>
        <v xml:space="preserve">2024/04 </v>
      </c>
      <c r="H3140" s="10">
        <f t="shared" si="200"/>
        <v>380</v>
      </c>
    </row>
    <row r="3141" spans="1:8" ht="15.75">
      <c r="A3141" s="10">
        <v>3140</v>
      </c>
      <c r="B3141" s="3" t="s">
        <v>18</v>
      </c>
      <c r="C3141" s="2" t="s">
        <v>2850</v>
      </c>
      <c r="D3141" s="2" t="s">
        <v>1401</v>
      </c>
      <c r="E3141" s="2" t="s">
        <v>2851</v>
      </c>
      <c r="F3141" s="4">
        <v>20</v>
      </c>
      <c r="G3141" s="10" t="str">
        <f t="shared" si="201"/>
        <v xml:space="preserve">2024/01 </v>
      </c>
      <c r="H3141" s="10">
        <f t="shared" si="200"/>
        <v>200</v>
      </c>
    </row>
    <row r="3142" spans="1:8" ht="15.75">
      <c r="A3142" s="10">
        <v>3141</v>
      </c>
      <c r="B3142" s="3" t="s">
        <v>18</v>
      </c>
      <c r="C3142" s="2" t="s">
        <v>2861</v>
      </c>
      <c r="D3142" s="2" t="s">
        <v>1405</v>
      </c>
      <c r="E3142" s="2" t="s">
        <v>2862</v>
      </c>
      <c r="F3142" s="4">
        <v>20</v>
      </c>
      <c r="G3142" s="10" t="str">
        <f t="shared" si="201"/>
        <v xml:space="preserve">2024/01 </v>
      </c>
      <c r="H3142" s="10">
        <f t="shared" si="200"/>
        <v>35</v>
      </c>
    </row>
    <row r="3143" spans="1:8" ht="15.75">
      <c r="A3143" s="10">
        <v>3142</v>
      </c>
      <c r="B3143" s="3" t="s">
        <v>18</v>
      </c>
      <c r="C3143" s="2" t="s">
        <v>2863</v>
      </c>
      <c r="D3143" s="2" t="s">
        <v>1405</v>
      </c>
      <c r="E3143" s="2" t="s">
        <v>2864</v>
      </c>
      <c r="F3143" s="4">
        <v>20</v>
      </c>
      <c r="G3143" s="10" t="str">
        <f t="shared" si="201"/>
        <v xml:space="preserve">2024/01 </v>
      </c>
      <c r="H3143" s="10">
        <f t="shared" si="200"/>
        <v>100</v>
      </c>
    </row>
    <row r="3144" spans="1:8" ht="15.75">
      <c r="A3144" s="10">
        <v>3143</v>
      </c>
      <c r="B3144" s="3" t="s">
        <v>18</v>
      </c>
      <c r="C3144" s="2" t="s">
        <v>2879</v>
      </c>
      <c r="D3144" s="2" t="s">
        <v>1412</v>
      </c>
      <c r="E3144" s="2" t="s">
        <v>2880</v>
      </c>
      <c r="F3144" s="4">
        <v>130</v>
      </c>
      <c r="G3144" s="10" t="str">
        <f t="shared" si="201"/>
        <v xml:space="preserve">2026/02 </v>
      </c>
      <c r="H3144" s="10">
        <f t="shared" si="200"/>
        <v>519</v>
      </c>
    </row>
    <row r="3145" spans="1:8" ht="15.75">
      <c r="A3145" s="10">
        <v>3144</v>
      </c>
      <c r="B3145" s="3" t="s">
        <v>18</v>
      </c>
      <c r="C3145" s="2" t="s">
        <v>2882</v>
      </c>
      <c r="D3145" s="2" t="s">
        <v>1412</v>
      </c>
      <c r="E3145" s="2" t="s">
        <v>2646</v>
      </c>
      <c r="F3145" s="4">
        <v>90</v>
      </c>
      <c r="G3145" s="10" t="str">
        <f t="shared" si="201"/>
        <v xml:space="preserve">2024/04 </v>
      </c>
      <c r="H3145" s="10">
        <f t="shared" si="200"/>
        <v>796</v>
      </c>
    </row>
    <row r="3146" spans="1:8" ht="15.75">
      <c r="A3146" s="10">
        <v>3145</v>
      </c>
      <c r="B3146" s="3" t="s">
        <v>18</v>
      </c>
      <c r="C3146" s="2" t="s">
        <v>2885</v>
      </c>
      <c r="D3146" s="2" t="s">
        <v>1412</v>
      </c>
      <c r="E3146" s="2" t="s">
        <v>2886</v>
      </c>
      <c r="F3146" s="4">
        <v>10</v>
      </c>
      <c r="G3146" s="10" t="str">
        <f t="shared" si="201"/>
        <v xml:space="preserve">2024/06 </v>
      </c>
      <c r="H3146" s="10">
        <f t="shared" si="200"/>
        <v>196</v>
      </c>
    </row>
    <row r="3147" spans="1:8" ht="15.75">
      <c r="A3147" s="10">
        <v>3146</v>
      </c>
      <c r="B3147" s="3" t="s">
        <v>18</v>
      </c>
      <c r="C3147" s="2" t="s">
        <v>2887</v>
      </c>
      <c r="D3147" s="2" t="s">
        <v>1412</v>
      </c>
      <c r="E3147" s="2" t="s">
        <v>2888</v>
      </c>
      <c r="F3147" s="4">
        <v>10</v>
      </c>
      <c r="G3147" s="10" t="str">
        <f t="shared" si="201"/>
        <v xml:space="preserve">2024/01 </v>
      </c>
      <c r="H3147" s="10">
        <f t="shared" si="200"/>
        <v>90</v>
      </c>
    </row>
    <row r="3148" spans="1:8" ht="15.75">
      <c r="A3148" s="10">
        <v>3147</v>
      </c>
      <c r="B3148" s="3" t="s">
        <v>18</v>
      </c>
      <c r="C3148" s="2" t="s">
        <v>2893</v>
      </c>
      <c r="D3148" s="2" t="s">
        <v>1412</v>
      </c>
      <c r="E3148" s="2" t="s">
        <v>2894</v>
      </c>
      <c r="F3148" s="4">
        <v>160</v>
      </c>
      <c r="G3148" s="10" t="str">
        <f t="shared" si="201"/>
        <v xml:space="preserve">2024/02 </v>
      </c>
      <c r="H3148" s="10">
        <f t="shared" si="200"/>
        <v>350</v>
      </c>
    </row>
    <row r="3149" spans="1:8" ht="15.75">
      <c r="A3149" s="10">
        <v>3148</v>
      </c>
      <c r="B3149" s="3" t="s">
        <v>18</v>
      </c>
      <c r="C3149" s="2" t="s">
        <v>2899</v>
      </c>
      <c r="D3149" s="2" t="s">
        <v>1412</v>
      </c>
      <c r="E3149" s="2" t="s">
        <v>2900</v>
      </c>
      <c r="F3149" s="4">
        <v>20</v>
      </c>
      <c r="G3149" s="10" t="str">
        <f t="shared" si="201"/>
        <v xml:space="preserve">2024/01 </v>
      </c>
      <c r="H3149" s="10">
        <f t="shared" si="200"/>
        <v>80</v>
      </c>
    </row>
    <row r="3150" spans="1:8" ht="15.75">
      <c r="A3150" s="10">
        <v>3149</v>
      </c>
      <c r="B3150" s="3" t="s">
        <v>18</v>
      </c>
      <c r="C3150" s="2" t="s">
        <v>2901</v>
      </c>
      <c r="D3150" s="2" t="s">
        <v>1412</v>
      </c>
      <c r="E3150" s="2" t="s">
        <v>2902</v>
      </c>
      <c r="F3150" s="4">
        <v>28</v>
      </c>
      <c r="G3150" s="10" t="str">
        <f t="shared" si="201"/>
        <v xml:space="preserve">2024/01 </v>
      </c>
      <c r="H3150" s="10">
        <f t="shared" si="200"/>
        <v>70</v>
      </c>
    </row>
    <row r="3151" spans="1:8" ht="15.75">
      <c r="A3151" s="10">
        <v>3150</v>
      </c>
      <c r="B3151" s="3" t="s">
        <v>18</v>
      </c>
      <c r="C3151" s="2" t="s">
        <v>2903</v>
      </c>
      <c r="D3151" s="2" t="s">
        <v>1417</v>
      </c>
      <c r="E3151" s="2" t="s">
        <v>2904</v>
      </c>
      <c r="F3151" s="4">
        <v>30</v>
      </c>
      <c r="G3151" s="10" t="str">
        <f t="shared" si="201"/>
        <v xml:space="preserve">2024/12 </v>
      </c>
      <c r="H3151" s="10">
        <f t="shared" si="200"/>
        <v>118</v>
      </c>
    </row>
    <row r="3152" spans="1:8" ht="15.75">
      <c r="A3152" s="10">
        <v>3151</v>
      </c>
      <c r="B3152" s="3" t="s">
        <v>18</v>
      </c>
      <c r="C3152" s="2" t="s">
        <v>2912</v>
      </c>
      <c r="D3152" s="2" t="s">
        <v>1417</v>
      </c>
      <c r="E3152" s="2" t="s">
        <v>2913</v>
      </c>
      <c r="F3152" s="4">
        <v>140</v>
      </c>
      <c r="G3152" s="10" t="str">
        <f t="shared" si="201"/>
        <v xml:space="preserve">2025/02 </v>
      </c>
      <c r="H3152" s="10">
        <f t="shared" si="200"/>
        <v>640</v>
      </c>
    </row>
    <row r="3153" spans="1:8" ht="15.75">
      <c r="A3153" s="10">
        <v>3152</v>
      </c>
      <c r="B3153" s="3" t="s">
        <v>18</v>
      </c>
      <c r="C3153" s="2" t="s">
        <v>2914</v>
      </c>
      <c r="D3153" s="2" t="s">
        <v>1417</v>
      </c>
      <c r="E3153" s="2" t="s">
        <v>2915</v>
      </c>
      <c r="F3153" s="4">
        <v>30</v>
      </c>
      <c r="G3153" s="10" t="str">
        <f t="shared" si="201"/>
        <v xml:space="preserve">2024/01 </v>
      </c>
      <c r="H3153" s="10">
        <f t="shared" si="200"/>
        <v>35</v>
      </c>
    </row>
    <row r="3154" spans="1:8" ht="15.75">
      <c r="A3154" s="10">
        <v>3153</v>
      </c>
      <c r="B3154" s="3" t="s">
        <v>18</v>
      </c>
      <c r="C3154" s="2" t="s">
        <v>2916</v>
      </c>
      <c r="D3154" s="2" t="s">
        <v>1424</v>
      </c>
      <c r="E3154" s="2" t="s">
        <v>2917</v>
      </c>
      <c r="F3154" s="4">
        <v>80</v>
      </c>
      <c r="G3154" s="10" t="str">
        <f t="shared" si="201"/>
        <v xml:space="preserve">2024/02 </v>
      </c>
      <c r="H3154" s="10">
        <f t="shared" si="200"/>
        <v>175</v>
      </c>
    </row>
    <row r="3155" spans="1:8" ht="15.75">
      <c r="A3155" s="10">
        <v>3154</v>
      </c>
      <c r="B3155" s="3" t="s">
        <v>18</v>
      </c>
      <c r="C3155" s="2" t="s">
        <v>2918</v>
      </c>
      <c r="D3155" s="2" t="s">
        <v>1424</v>
      </c>
      <c r="E3155" s="2" t="s">
        <v>2919</v>
      </c>
      <c r="F3155" s="4">
        <v>15</v>
      </c>
      <c r="G3155" s="10" t="str">
        <f t="shared" si="201"/>
        <v xml:space="preserve">2025/02 </v>
      </c>
      <c r="H3155" s="10">
        <f t="shared" si="200"/>
        <v>205</v>
      </c>
    </row>
    <row r="3156" spans="1:8" ht="15.75">
      <c r="A3156" s="10">
        <v>3155</v>
      </c>
      <c r="B3156" s="3" t="s">
        <v>18</v>
      </c>
      <c r="C3156" s="2" t="s">
        <v>2920</v>
      </c>
      <c r="D3156" s="2" t="s">
        <v>1424</v>
      </c>
      <c r="E3156" s="2" t="s">
        <v>2921</v>
      </c>
      <c r="F3156" s="4">
        <v>10</v>
      </c>
      <c r="G3156" s="10" t="str">
        <f t="shared" si="201"/>
        <v xml:space="preserve">2026/01 </v>
      </c>
      <c r="H3156" s="10">
        <f t="shared" si="200"/>
        <v>114</v>
      </c>
    </row>
    <row r="3157" spans="1:8" ht="15.75">
      <c r="A3157" s="10">
        <v>3156</v>
      </c>
      <c r="B3157" s="3" t="s">
        <v>18</v>
      </c>
      <c r="C3157" s="2" t="s">
        <v>2924</v>
      </c>
      <c r="D3157" s="2" t="s">
        <v>1424</v>
      </c>
      <c r="E3157" s="2" t="s">
        <v>2925</v>
      </c>
      <c r="F3157" s="4">
        <v>100</v>
      </c>
      <c r="G3157" s="10" t="str">
        <f t="shared" si="201"/>
        <v xml:space="preserve">2024/01 </v>
      </c>
      <c r="H3157" s="10">
        <f t="shared" si="200"/>
        <v>150</v>
      </c>
    </row>
    <row r="3158" spans="1:8" ht="15.75">
      <c r="A3158" s="10">
        <v>3157</v>
      </c>
      <c r="B3158" s="3" t="s">
        <v>18</v>
      </c>
      <c r="C3158" s="2" t="s">
        <v>3864</v>
      </c>
      <c r="D3158" s="2" t="s">
        <v>1426</v>
      </c>
      <c r="E3158" s="2" t="s">
        <v>3865</v>
      </c>
      <c r="F3158" s="4">
        <v>202</v>
      </c>
      <c r="G3158" s="10" t="str">
        <f t="shared" si="201"/>
        <v xml:space="preserve">2024/11 </v>
      </c>
      <c r="H3158" s="10">
        <f t="shared" si="200"/>
        <v>202</v>
      </c>
    </row>
    <row r="3159" spans="1:8" ht="15.75">
      <c r="A3159" s="10">
        <v>3158</v>
      </c>
      <c r="B3159" s="3" t="s">
        <v>18</v>
      </c>
      <c r="C3159" s="2" t="s">
        <v>3866</v>
      </c>
      <c r="D3159" s="2" t="s">
        <v>1426</v>
      </c>
      <c r="E3159" s="2" t="s">
        <v>3867</v>
      </c>
      <c r="F3159" s="4">
        <v>130</v>
      </c>
      <c r="G3159" s="10" t="str">
        <f t="shared" si="201"/>
        <v xml:space="preserve">2024/07 </v>
      </c>
      <c r="H3159" s="10">
        <f t="shared" si="200"/>
        <v>450</v>
      </c>
    </row>
    <row r="3160" spans="1:8" ht="15.75">
      <c r="A3160" s="10">
        <v>3159</v>
      </c>
      <c r="B3160" s="3" t="s">
        <v>18</v>
      </c>
      <c r="C3160" s="2" t="s">
        <v>3870</v>
      </c>
      <c r="D3160" s="2" t="s">
        <v>1426</v>
      </c>
      <c r="E3160" s="2" t="s">
        <v>3871</v>
      </c>
      <c r="F3160" s="4">
        <v>400</v>
      </c>
      <c r="G3160" s="10" t="str">
        <f t="shared" si="201"/>
        <v xml:space="preserve">2024/08 </v>
      </c>
      <c r="H3160" s="10">
        <f t="shared" si="200"/>
        <v>490</v>
      </c>
    </row>
    <row r="3161" spans="1:8" ht="15.75">
      <c r="A3161" s="10">
        <v>3160</v>
      </c>
      <c r="B3161" s="3" t="s">
        <v>18</v>
      </c>
      <c r="C3161" s="2" t="s">
        <v>3872</v>
      </c>
      <c r="D3161" s="2" t="s">
        <v>1426</v>
      </c>
      <c r="E3161" s="2" t="s">
        <v>3873</v>
      </c>
      <c r="F3161" s="4">
        <v>350</v>
      </c>
      <c r="G3161" s="10" t="str">
        <f t="shared" si="201"/>
        <v xml:space="preserve">2026/02 </v>
      </c>
      <c r="H3161" s="10">
        <f t="shared" si="200"/>
        <v>4200</v>
      </c>
    </row>
    <row r="3162" spans="1:8" ht="15.75">
      <c r="A3162" s="10">
        <v>3161</v>
      </c>
      <c r="B3162" s="3" t="s">
        <v>18</v>
      </c>
      <c r="C3162" s="2" t="s">
        <v>3874</v>
      </c>
      <c r="D3162" s="2" t="s">
        <v>1426</v>
      </c>
      <c r="E3162" s="2" t="s">
        <v>3875</v>
      </c>
      <c r="F3162" s="4">
        <v>10</v>
      </c>
      <c r="G3162" s="10" t="str">
        <f t="shared" si="201"/>
        <v xml:space="preserve">2024/01 </v>
      </c>
      <c r="H3162" s="10">
        <f t="shared" si="200"/>
        <v>60</v>
      </c>
    </row>
    <row r="3163" spans="1:8" ht="15.75">
      <c r="A3163" s="10">
        <v>3162</v>
      </c>
      <c r="B3163" s="3" t="s">
        <v>18</v>
      </c>
      <c r="C3163" s="2" t="s">
        <v>3876</v>
      </c>
      <c r="D3163" s="2" t="s">
        <v>1433</v>
      </c>
      <c r="E3163" s="2" t="s">
        <v>3877</v>
      </c>
      <c r="F3163" s="4">
        <v>260</v>
      </c>
      <c r="G3163" s="10" t="str">
        <f t="shared" si="201"/>
        <v xml:space="preserve">2024/10 </v>
      </c>
      <c r="H3163" s="10">
        <f t="shared" si="200"/>
        <v>685</v>
      </c>
    </row>
    <row r="3164" spans="1:8" ht="15.75">
      <c r="A3164" s="10">
        <v>3163</v>
      </c>
      <c r="B3164" s="3" t="s">
        <v>18</v>
      </c>
      <c r="C3164" s="2" t="s">
        <v>6114</v>
      </c>
      <c r="D3164" s="2" t="s">
        <v>1433</v>
      </c>
      <c r="E3164" s="2" t="s">
        <v>2435</v>
      </c>
      <c r="F3164" s="4">
        <v>50</v>
      </c>
      <c r="G3164" s="10" t="str">
        <f t="shared" si="201"/>
        <v xml:space="preserve">2024/01 </v>
      </c>
      <c r="H3164" s="10">
        <f t="shared" si="200"/>
        <v>100</v>
      </c>
    </row>
    <row r="3165" spans="1:8" ht="15.75">
      <c r="A3165" s="10">
        <v>3164</v>
      </c>
      <c r="B3165" s="3" t="s">
        <v>18</v>
      </c>
      <c r="C3165" s="2" t="s">
        <v>3878</v>
      </c>
      <c r="D3165" s="2" t="s">
        <v>1433</v>
      </c>
      <c r="E3165" s="2" t="s">
        <v>3879</v>
      </c>
      <c r="F3165" s="4">
        <v>120</v>
      </c>
      <c r="G3165" s="10" t="str">
        <f t="shared" si="201"/>
        <v xml:space="preserve">2024/07 </v>
      </c>
      <c r="H3165" s="10">
        <f t="shared" si="200"/>
        <v>355</v>
      </c>
    </row>
    <row r="3166" spans="1:8" ht="15.75">
      <c r="A3166" s="10">
        <v>3165</v>
      </c>
      <c r="B3166" s="3" t="s">
        <v>18</v>
      </c>
      <c r="C3166" s="2" t="s">
        <v>3880</v>
      </c>
      <c r="D3166" s="2" t="s">
        <v>1433</v>
      </c>
      <c r="E3166" s="2" t="s">
        <v>3881</v>
      </c>
      <c r="F3166" s="4">
        <v>2630</v>
      </c>
      <c r="G3166" s="10" t="str">
        <f t="shared" si="201"/>
        <v xml:space="preserve">2024/01 </v>
      </c>
      <c r="H3166" s="10">
        <f t="shared" si="200"/>
        <v>10760</v>
      </c>
    </row>
    <row r="3167" spans="1:8" ht="15.75">
      <c r="A3167" s="10">
        <v>3166</v>
      </c>
      <c r="B3167" s="3" t="s">
        <v>18</v>
      </c>
      <c r="C3167" s="2" t="s">
        <v>3882</v>
      </c>
      <c r="D3167" s="2" t="s">
        <v>1433</v>
      </c>
      <c r="E3167" s="2" t="s">
        <v>3883</v>
      </c>
      <c r="F3167" s="4">
        <v>10</v>
      </c>
      <c r="G3167" s="10" t="str">
        <f t="shared" si="201"/>
        <v xml:space="preserve">2024/04 </v>
      </c>
      <c r="H3167" s="10">
        <f t="shared" si="200"/>
        <v>77</v>
      </c>
    </row>
    <row r="3168" spans="1:8" ht="15.75">
      <c r="A3168" s="10">
        <v>3167</v>
      </c>
      <c r="B3168" s="3" t="s">
        <v>18</v>
      </c>
      <c r="C3168" s="2" t="s">
        <v>3884</v>
      </c>
      <c r="D3168" s="2" t="s">
        <v>1433</v>
      </c>
      <c r="E3168" s="2" t="s">
        <v>3885</v>
      </c>
      <c r="F3168" s="4">
        <v>10</v>
      </c>
      <c r="G3168" s="10" t="str">
        <f t="shared" si="201"/>
        <v xml:space="preserve">2024/01 </v>
      </c>
      <c r="H3168" s="10">
        <f t="shared" si="200"/>
        <v>80</v>
      </c>
    </row>
    <row r="3169" spans="1:8" ht="15.75">
      <c r="A3169" s="10">
        <v>3168</v>
      </c>
      <c r="B3169" s="3" t="s">
        <v>18</v>
      </c>
      <c r="C3169" s="2" t="s">
        <v>3886</v>
      </c>
      <c r="D3169" s="2" t="s">
        <v>1433</v>
      </c>
      <c r="E3169" s="2" t="s">
        <v>3887</v>
      </c>
      <c r="F3169" s="4">
        <v>200</v>
      </c>
      <c r="G3169" s="10" t="str">
        <f t="shared" si="201"/>
        <v xml:space="preserve">2026/02 </v>
      </c>
      <c r="H3169" s="10">
        <f t="shared" si="200"/>
        <v>2570</v>
      </c>
    </row>
    <row r="3170" spans="1:8" ht="15.75">
      <c r="A3170" s="10">
        <v>3169</v>
      </c>
      <c r="B3170" s="3" t="s">
        <v>18</v>
      </c>
      <c r="C3170" s="2" t="s">
        <v>3888</v>
      </c>
      <c r="D3170" s="2" t="s">
        <v>1433</v>
      </c>
      <c r="E3170" s="2" t="s">
        <v>3889</v>
      </c>
      <c r="F3170" s="4">
        <v>825</v>
      </c>
      <c r="G3170" s="10" t="str">
        <f t="shared" si="201"/>
        <v xml:space="preserve">2024/01 </v>
      </c>
      <c r="H3170" s="10">
        <f t="shared" si="200"/>
        <v>6792</v>
      </c>
    </row>
    <row r="3171" spans="1:8" ht="15.75">
      <c r="A3171" s="10">
        <v>3170</v>
      </c>
      <c r="B3171" s="3" t="s">
        <v>18</v>
      </c>
      <c r="C3171" s="2" t="s">
        <v>3892</v>
      </c>
      <c r="D3171" s="2" t="s">
        <v>1433</v>
      </c>
      <c r="E3171" s="2" t="s">
        <v>3893</v>
      </c>
      <c r="F3171" s="4">
        <v>130</v>
      </c>
      <c r="G3171" s="10" t="str">
        <f t="shared" si="201"/>
        <v xml:space="preserve">2026/03 </v>
      </c>
      <c r="H3171" s="10">
        <f t="shared" si="200"/>
        <v>1990</v>
      </c>
    </row>
    <row r="3172" spans="1:8" ht="15.75">
      <c r="A3172" s="10">
        <v>3171</v>
      </c>
      <c r="B3172" s="3" t="s">
        <v>18</v>
      </c>
      <c r="C3172" s="2" t="s">
        <v>3894</v>
      </c>
      <c r="D3172" s="2" t="s">
        <v>1433</v>
      </c>
      <c r="E3172" s="2" t="s">
        <v>3895</v>
      </c>
      <c r="F3172" s="4">
        <v>110</v>
      </c>
      <c r="G3172" s="10" t="str">
        <f t="shared" si="201"/>
        <v xml:space="preserve">2024/01 </v>
      </c>
      <c r="H3172" s="10">
        <f t="shared" si="200"/>
        <v>200</v>
      </c>
    </row>
    <row r="3173" spans="1:8" ht="15.75">
      <c r="A3173" s="10">
        <v>3172</v>
      </c>
      <c r="B3173" s="3" t="s">
        <v>18</v>
      </c>
      <c r="C3173" s="2" t="s">
        <v>3896</v>
      </c>
      <c r="D3173" s="2" t="s">
        <v>1433</v>
      </c>
      <c r="E3173" s="2" t="s">
        <v>3897</v>
      </c>
      <c r="F3173" s="4">
        <v>100</v>
      </c>
      <c r="G3173" s="10" t="str">
        <f t="shared" si="201"/>
        <v xml:space="preserve">2024/01 </v>
      </c>
      <c r="H3173" s="10">
        <f t="shared" si="200"/>
        <v>100</v>
      </c>
    </row>
    <row r="3174" spans="1:8" ht="15.75">
      <c r="A3174" s="10">
        <v>3173</v>
      </c>
      <c r="B3174" s="3" t="s">
        <v>18</v>
      </c>
      <c r="C3174" s="2" t="s">
        <v>6422</v>
      </c>
      <c r="D3174" s="2" t="s">
        <v>1405</v>
      </c>
      <c r="E3174" s="2" t="s">
        <v>6421</v>
      </c>
      <c r="F3174" s="4">
        <v>50</v>
      </c>
      <c r="G3174" s="10" t="str">
        <f t="shared" si="201"/>
        <v xml:space="preserve">2024/01 </v>
      </c>
      <c r="H3174" s="10">
        <f t="shared" si="200"/>
        <v>50</v>
      </c>
    </row>
    <row r="3175" spans="1:8" ht="15.75">
      <c r="A3175" s="10">
        <v>3174</v>
      </c>
      <c r="B3175" s="3" t="s">
        <v>18</v>
      </c>
      <c r="C3175" s="2" t="s">
        <v>4529</v>
      </c>
      <c r="D3175" s="2" t="s">
        <v>4526</v>
      </c>
      <c r="E3175" s="2" t="s">
        <v>4530</v>
      </c>
      <c r="F3175" s="4">
        <v>889</v>
      </c>
      <c r="G3175" s="10" t="str">
        <f t="shared" si="201"/>
        <v xml:space="preserve">2024/12 </v>
      </c>
      <c r="H3175" s="10">
        <f t="shared" si="200"/>
        <v>3050</v>
      </c>
    </row>
    <row r="3176" spans="1:8" ht="15.75">
      <c r="A3176" s="10">
        <v>3175</v>
      </c>
      <c r="B3176" s="3" t="s">
        <v>18</v>
      </c>
      <c r="C3176" s="2" t="s">
        <v>4534</v>
      </c>
      <c r="D3176" s="2" t="s">
        <v>4533</v>
      </c>
      <c r="E3176" s="2" t="s">
        <v>4535</v>
      </c>
      <c r="F3176" s="4">
        <v>798</v>
      </c>
      <c r="G3176" s="10" t="str">
        <f t="shared" si="201"/>
        <v xml:space="preserve">2024/12 </v>
      </c>
      <c r="H3176" s="10">
        <f t="shared" si="200"/>
        <v>4170</v>
      </c>
    </row>
    <row r="3177" spans="1:8" ht="15.75">
      <c r="A3177" s="10">
        <v>3176</v>
      </c>
      <c r="B3177" s="3" t="s">
        <v>18</v>
      </c>
      <c r="C3177" s="2" t="s">
        <v>4537</v>
      </c>
      <c r="D3177" s="2" t="s">
        <v>4536</v>
      </c>
      <c r="E3177" s="2" t="s">
        <v>4538</v>
      </c>
      <c r="F3177" s="4">
        <v>40</v>
      </c>
      <c r="G3177" s="10" t="str">
        <f t="shared" si="201"/>
        <v xml:space="preserve">2024/04 </v>
      </c>
      <c r="H3177" s="10">
        <f t="shared" si="200"/>
        <v>270</v>
      </c>
    </row>
    <row r="3178" spans="1:8" ht="15.75">
      <c r="A3178" s="10">
        <v>3177</v>
      </c>
      <c r="B3178" s="3" t="s">
        <v>18</v>
      </c>
      <c r="C3178" s="2" t="s">
        <v>4543</v>
      </c>
      <c r="D3178" s="2" t="s">
        <v>4542</v>
      </c>
      <c r="E3178" s="2" t="s">
        <v>4544</v>
      </c>
      <c r="F3178" s="4">
        <v>12</v>
      </c>
      <c r="G3178" s="10" t="str">
        <f t="shared" si="201"/>
        <v xml:space="preserve">2024/01 </v>
      </c>
      <c r="H3178" s="10">
        <f t="shared" si="200"/>
        <v>250</v>
      </c>
    </row>
    <row r="3179" spans="1:8" ht="15.75">
      <c r="A3179" s="10">
        <v>3178</v>
      </c>
      <c r="B3179" s="3" t="s">
        <v>18</v>
      </c>
      <c r="C3179" s="2" t="s">
        <v>4546</v>
      </c>
      <c r="D3179" s="2" t="s">
        <v>4545</v>
      </c>
      <c r="E3179" s="2" t="s">
        <v>4547</v>
      </c>
      <c r="F3179" s="4">
        <v>170</v>
      </c>
      <c r="G3179" s="10" t="str">
        <f t="shared" si="201"/>
        <v xml:space="preserve">2024/12 </v>
      </c>
      <c r="H3179" s="10">
        <f t="shared" si="200"/>
        <v>910</v>
      </c>
    </row>
    <row r="3180" spans="1:8" ht="15.75">
      <c r="A3180" s="10">
        <v>3179</v>
      </c>
      <c r="B3180" s="3" t="s">
        <v>18</v>
      </c>
      <c r="C3180" s="2" t="s">
        <v>4554</v>
      </c>
      <c r="D3180" s="2" t="s">
        <v>4553</v>
      </c>
      <c r="E3180" s="2" t="s">
        <v>4555</v>
      </c>
      <c r="F3180" s="4">
        <v>267</v>
      </c>
      <c r="G3180" s="10" t="str">
        <f t="shared" si="201"/>
        <v xml:space="preserve">2024/05 </v>
      </c>
      <c r="H3180" s="10">
        <f t="shared" si="200"/>
        <v>2759</v>
      </c>
    </row>
    <row r="3181" spans="1:8" ht="15.75">
      <c r="A3181" s="10">
        <v>3180</v>
      </c>
      <c r="B3181" s="3" t="s">
        <v>18</v>
      </c>
      <c r="C3181" s="2" t="s">
        <v>4559</v>
      </c>
      <c r="D3181" s="2" t="s">
        <v>4558</v>
      </c>
      <c r="E3181" s="2" t="s">
        <v>4560</v>
      </c>
      <c r="F3181" s="4">
        <v>50</v>
      </c>
      <c r="G3181" s="10" t="str">
        <f t="shared" si="201"/>
        <v xml:space="preserve">2024/01 </v>
      </c>
      <c r="H3181" s="10">
        <f t="shared" si="200"/>
        <v>105</v>
      </c>
    </row>
    <row r="3182" spans="1:8" ht="15.75">
      <c r="A3182" s="10">
        <v>3181</v>
      </c>
      <c r="B3182" s="3" t="s">
        <v>18</v>
      </c>
      <c r="C3182" s="2" t="s">
        <v>4569</v>
      </c>
      <c r="D3182" s="2" t="s">
        <v>4568</v>
      </c>
      <c r="E3182" s="2" t="s">
        <v>4570</v>
      </c>
      <c r="F3182" s="4">
        <v>242</v>
      </c>
      <c r="G3182" s="10" t="str">
        <f t="shared" si="201"/>
        <v xml:space="preserve">2025/12 </v>
      </c>
      <c r="H3182" s="10">
        <f t="shared" si="200"/>
        <v>635</v>
      </c>
    </row>
    <row r="3183" spans="1:8" ht="15.75">
      <c r="A3183" s="10">
        <v>3182</v>
      </c>
      <c r="B3183" s="3" t="s">
        <v>18</v>
      </c>
      <c r="C3183" s="2" t="s">
        <v>4576</v>
      </c>
      <c r="D3183" s="2" t="s">
        <v>4575</v>
      </c>
      <c r="E3183" s="2" t="s">
        <v>4577</v>
      </c>
      <c r="F3183" s="4">
        <v>474</v>
      </c>
      <c r="G3183" s="10" t="str">
        <f t="shared" si="201"/>
        <v xml:space="preserve">2025/12 </v>
      </c>
      <c r="H3183" s="10">
        <f t="shared" si="200"/>
        <v>1285</v>
      </c>
    </row>
    <row r="3184" spans="1:8" ht="15.75">
      <c r="A3184" s="10">
        <v>3183</v>
      </c>
      <c r="B3184" s="3" t="s">
        <v>18</v>
      </c>
      <c r="C3184" s="2" t="s">
        <v>4581</v>
      </c>
      <c r="D3184" s="2" t="s">
        <v>4580</v>
      </c>
      <c r="E3184" s="2" t="s">
        <v>4582</v>
      </c>
      <c r="F3184" s="4">
        <v>250</v>
      </c>
      <c r="G3184" s="10" t="str">
        <f t="shared" si="201"/>
        <v xml:space="preserve">2025/12 </v>
      </c>
      <c r="H3184" s="10">
        <f t="shared" si="200"/>
        <v>501</v>
      </c>
    </row>
    <row r="3185" spans="1:8" ht="15.75">
      <c r="A3185" s="10">
        <v>3184</v>
      </c>
      <c r="B3185" s="3" t="s">
        <v>18</v>
      </c>
      <c r="C3185" s="2" t="s">
        <v>4586</v>
      </c>
      <c r="D3185" s="2" t="s">
        <v>4585</v>
      </c>
      <c r="E3185" s="2" t="s">
        <v>6131</v>
      </c>
      <c r="F3185" s="4">
        <v>10</v>
      </c>
      <c r="G3185" s="10" t="str">
        <f t="shared" si="201"/>
        <v xml:space="preserve">2024/10 </v>
      </c>
      <c r="H3185" s="10">
        <f t="shared" si="200"/>
        <v>303</v>
      </c>
    </row>
    <row r="3186" spans="1:8" ht="15.75">
      <c r="A3186" s="10">
        <v>3185</v>
      </c>
      <c r="B3186" s="3" t="s">
        <v>18</v>
      </c>
      <c r="C3186" s="2" t="s">
        <v>4597</v>
      </c>
      <c r="D3186" s="2" t="s">
        <v>4594</v>
      </c>
      <c r="E3186" s="2" t="s">
        <v>4598</v>
      </c>
      <c r="F3186" s="4">
        <v>248</v>
      </c>
      <c r="G3186" s="10" t="str">
        <f t="shared" si="201"/>
        <v xml:space="preserve">2024/01 </v>
      </c>
      <c r="H3186" s="10">
        <f t="shared" si="200"/>
        <v>940</v>
      </c>
    </row>
    <row r="3187" spans="1:8" ht="15.75">
      <c r="A3187" s="10">
        <v>3186</v>
      </c>
      <c r="B3187" s="3" t="s">
        <v>18</v>
      </c>
      <c r="C3187" s="2" t="s">
        <v>4603</v>
      </c>
      <c r="D3187" s="2" t="s">
        <v>4602</v>
      </c>
      <c r="E3187" s="2" t="s">
        <v>4604</v>
      </c>
      <c r="F3187" s="4">
        <v>782</v>
      </c>
      <c r="G3187" s="10" t="str">
        <f t="shared" si="201"/>
        <v xml:space="preserve">2025/12 </v>
      </c>
      <c r="H3187" s="10">
        <f t="shared" si="200"/>
        <v>2947</v>
      </c>
    </row>
    <row r="3188" spans="1:8" ht="15.75">
      <c r="A3188" s="10">
        <v>3187</v>
      </c>
      <c r="B3188" s="3" t="s">
        <v>18</v>
      </c>
      <c r="C3188" s="2" t="s">
        <v>4609</v>
      </c>
      <c r="D3188" s="2" t="s">
        <v>4608</v>
      </c>
      <c r="E3188" s="2" t="s">
        <v>4610</v>
      </c>
      <c r="F3188" s="4">
        <v>130</v>
      </c>
      <c r="G3188" s="10" t="str">
        <f t="shared" si="201"/>
        <v xml:space="preserve">2025/12 </v>
      </c>
      <c r="H3188" s="10">
        <f t="shared" si="200"/>
        <v>2270</v>
      </c>
    </row>
    <row r="3189" spans="1:8" ht="15.75">
      <c r="A3189" s="10">
        <v>3188</v>
      </c>
      <c r="B3189" s="3" t="s">
        <v>18</v>
      </c>
      <c r="C3189" s="2" t="s">
        <v>4621</v>
      </c>
      <c r="D3189" s="2" t="s">
        <v>4620</v>
      </c>
      <c r="E3189" s="2" t="s">
        <v>4622</v>
      </c>
      <c r="F3189" s="4">
        <v>1705</v>
      </c>
      <c r="G3189" s="10" t="str">
        <f t="shared" si="201"/>
        <v xml:space="preserve">2024/07 </v>
      </c>
      <c r="H3189" s="10">
        <f t="shared" si="200"/>
        <v>4453</v>
      </c>
    </row>
    <row r="3190" spans="1:8" ht="15.75">
      <c r="A3190" s="10">
        <v>3189</v>
      </c>
      <c r="B3190" s="3" t="s">
        <v>18</v>
      </c>
      <c r="C3190" s="2" t="s">
        <v>4634</v>
      </c>
      <c r="D3190" s="2" t="s">
        <v>4632</v>
      </c>
      <c r="E3190" s="2" t="s">
        <v>4635</v>
      </c>
      <c r="F3190" s="4">
        <v>262</v>
      </c>
      <c r="G3190" s="10" t="str">
        <f t="shared" si="201"/>
        <v xml:space="preserve">2024/08 </v>
      </c>
      <c r="H3190" s="10">
        <f t="shared" si="200"/>
        <v>2355</v>
      </c>
    </row>
    <row r="3191" spans="1:8" ht="15.75">
      <c r="A3191" s="10">
        <v>3190</v>
      </c>
      <c r="B3191" s="3" t="s">
        <v>18</v>
      </c>
      <c r="C3191" s="2" t="s">
        <v>5033</v>
      </c>
      <c r="D3191" s="2" t="s">
        <v>5032</v>
      </c>
      <c r="E3191" s="2" t="s">
        <v>5034</v>
      </c>
      <c r="F3191" s="4">
        <v>2000</v>
      </c>
      <c r="G3191" s="10" t="str">
        <f t="shared" si="201"/>
        <v xml:space="preserve">2024/11 </v>
      </c>
      <c r="H3191" s="10">
        <f t="shared" si="200"/>
        <v>2000</v>
      </c>
    </row>
    <row r="3192" spans="1:8" ht="15.75">
      <c r="A3192" s="10">
        <v>3191</v>
      </c>
      <c r="B3192" s="3" t="s">
        <v>19</v>
      </c>
      <c r="C3192" s="2" t="s">
        <v>51</v>
      </c>
      <c r="D3192" s="2" t="s">
        <v>50</v>
      </c>
      <c r="E3192" s="2" t="s">
        <v>52</v>
      </c>
      <c r="F3192" s="4">
        <v>50</v>
      </c>
      <c r="G3192" s="10" t="str">
        <f t="shared" si="201"/>
        <v xml:space="preserve">2024/01 </v>
      </c>
      <c r="H3192" s="10">
        <f t="shared" si="200"/>
        <v>110</v>
      </c>
    </row>
    <row r="3193" spans="1:8" ht="15.75">
      <c r="A3193" s="10">
        <v>3192</v>
      </c>
      <c r="B3193" s="3" t="s">
        <v>19</v>
      </c>
      <c r="C3193" s="2" t="s">
        <v>53</v>
      </c>
      <c r="D3193" s="2" t="s">
        <v>50</v>
      </c>
      <c r="E3193" s="2" t="s">
        <v>54</v>
      </c>
      <c r="F3193" s="4">
        <v>30</v>
      </c>
      <c r="G3193" s="10" t="str">
        <f t="shared" si="201"/>
        <v xml:space="preserve">2024/01 </v>
      </c>
      <c r="H3193" s="10">
        <f t="shared" si="200"/>
        <v>100</v>
      </c>
    </row>
    <row r="3194" spans="1:8" ht="15.75">
      <c r="A3194" s="10">
        <v>3193</v>
      </c>
      <c r="B3194" s="3" t="s">
        <v>19</v>
      </c>
      <c r="C3194" s="2" t="s">
        <v>57</v>
      </c>
      <c r="D3194" s="2" t="s">
        <v>50</v>
      </c>
      <c r="E3194" s="2" t="s">
        <v>58</v>
      </c>
      <c r="F3194" s="4">
        <v>10</v>
      </c>
      <c r="G3194" s="10" t="str">
        <f t="shared" si="201"/>
        <v xml:space="preserve">2024/01 </v>
      </c>
      <c r="H3194" s="10">
        <f t="shared" si="200"/>
        <v>150</v>
      </c>
    </row>
    <row r="3195" spans="1:8" ht="15.75">
      <c r="A3195" s="10">
        <v>3194</v>
      </c>
      <c r="B3195" s="3" t="s">
        <v>19</v>
      </c>
      <c r="C3195" s="2" t="s">
        <v>67</v>
      </c>
      <c r="D3195" s="2" t="s">
        <v>62</v>
      </c>
      <c r="E3195" s="2" t="s">
        <v>68</v>
      </c>
      <c r="F3195" s="4">
        <v>1</v>
      </c>
      <c r="G3195" s="10" t="str">
        <f t="shared" si="201"/>
        <v xml:space="preserve">2024/01 </v>
      </c>
      <c r="H3195" s="10">
        <f t="shared" si="200"/>
        <v>6</v>
      </c>
    </row>
    <row r="3196" spans="1:8" ht="15.75">
      <c r="A3196" s="10">
        <v>3195</v>
      </c>
      <c r="B3196" s="3" t="s">
        <v>19</v>
      </c>
      <c r="C3196" s="2" t="s">
        <v>105</v>
      </c>
      <c r="D3196" s="2" t="s">
        <v>50</v>
      </c>
      <c r="E3196" s="2" t="s">
        <v>104</v>
      </c>
      <c r="F3196" s="4">
        <v>180</v>
      </c>
      <c r="G3196" s="10" t="str">
        <f t="shared" si="201"/>
        <v xml:space="preserve">2024/02 </v>
      </c>
      <c r="H3196" s="10">
        <f t="shared" si="200"/>
        <v>180</v>
      </c>
    </row>
    <row r="3197" spans="1:8" ht="15.75">
      <c r="A3197" s="10">
        <v>3196</v>
      </c>
      <c r="B3197" s="3" t="s">
        <v>19</v>
      </c>
      <c r="C3197" s="2" t="s">
        <v>108</v>
      </c>
      <c r="D3197" s="2" t="s">
        <v>106</v>
      </c>
      <c r="E3197" s="2" t="s">
        <v>75</v>
      </c>
      <c r="F3197" s="4">
        <v>2</v>
      </c>
      <c r="G3197" s="10" t="str">
        <f t="shared" si="201"/>
        <v xml:space="preserve">2024/01 </v>
      </c>
      <c r="H3197" s="10">
        <f t="shared" si="200"/>
        <v>4</v>
      </c>
    </row>
    <row r="3198" spans="1:8" ht="15.75">
      <c r="A3198" s="10">
        <v>3197</v>
      </c>
      <c r="B3198" s="3" t="s">
        <v>19</v>
      </c>
      <c r="C3198" s="2" t="s">
        <v>110</v>
      </c>
      <c r="D3198" s="2" t="s">
        <v>50</v>
      </c>
      <c r="E3198" s="2" t="s">
        <v>75</v>
      </c>
      <c r="F3198" s="4">
        <v>20</v>
      </c>
      <c r="G3198" s="10" t="str">
        <f t="shared" si="201"/>
        <v xml:space="preserve">2024/01 </v>
      </c>
      <c r="H3198" s="10">
        <f t="shared" si="200"/>
        <v>20</v>
      </c>
    </row>
    <row r="3199" spans="1:8" ht="15.75">
      <c r="A3199" s="10">
        <v>3198</v>
      </c>
      <c r="B3199" s="3" t="s">
        <v>19</v>
      </c>
      <c r="C3199" s="2" t="s">
        <v>125</v>
      </c>
      <c r="D3199" s="2" t="s">
        <v>106</v>
      </c>
      <c r="E3199" s="2" t="s">
        <v>54</v>
      </c>
      <c r="F3199" s="4">
        <v>1</v>
      </c>
      <c r="G3199" s="10" t="str">
        <f t="shared" si="201"/>
        <v xml:space="preserve">2024/01 </v>
      </c>
      <c r="H3199" s="10">
        <f t="shared" si="200"/>
        <v>1</v>
      </c>
    </row>
    <row r="3200" spans="1:8" ht="15.75">
      <c r="A3200" s="10">
        <v>3199</v>
      </c>
      <c r="B3200" s="3" t="s">
        <v>19</v>
      </c>
      <c r="C3200" s="2" t="s">
        <v>126</v>
      </c>
      <c r="D3200" s="2" t="s">
        <v>96</v>
      </c>
      <c r="E3200" s="2" t="s">
        <v>75</v>
      </c>
      <c r="F3200" s="4">
        <v>20</v>
      </c>
      <c r="G3200" s="10" t="str">
        <f t="shared" si="201"/>
        <v xml:space="preserve">2024/01 </v>
      </c>
      <c r="H3200" s="10">
        <f t="shared" si="200"/>
        <v>40</v>
      </c>
    </row>
    <row r="3201" spans="1:8" ht="15.75">
      <c r="A3201" s="10">
        <v>3200</v>
      </c>
      <c r="B3201" s="3" t="s">
        <v>19</v>
      </c>
      <c r="C3201" s="2" t="s">
        <v>139</v>
      </c>
      <c r="D3201" s="2" t="s">
        <v>138</v>
      </c>
      <c r="E3201" s="2" t="s">
        <v>136</v>
      </c>
      <c r="F3201" s="4">
        <v>5</v>
      </c>
      <c r="G3201" s="10" t="str">
        <f t="shared" si="201"/>
        <v xml:space="preserve">2024/01 </v>
      </c>
      <c r="H3201" s="10">
        <f t="shared" si="200"/>
        <v>30</v>
      </c>
    </row>
    <row r="3202" spans="1:8" ht="15.75">
      <c r="A3202" s="10">
        <v>3201</v>
      </c>
      <c r="B3202" s="3" t="s">
        <v>19</v>
      </c>
      <c r="C3202" s="2" t="s">
        <v>150</v>
      </c>
      <c r="D3202" s="2" t="s">
        <v>149</v>
      </c>
      <c r="E3202" s="2" t="s">
        <v>151</v>
      </c>
      <c r="F3202" s="4">
        <v>40</v>
      </c>
      <c r="G3202" s="10" t="str">
        <f t="shared" si="201"/>
        <v xml:space="preserve">2024/01 </v>
      </c>
      <c r="H3202" s="10">
        <f t="shared" ref="H3202:H3265" si="202">_xlfn.MAXIFS(F:F,C:C,C3202,G:G,G3202)</f>
        <v>40</v>
      </c>
    </row>
    <row r="3203" spans="1:8" ht="15.75">
      <c r="A3203" s="10">
        <v>3202</v>
      </c>
      <c r="B3203" s="3" t="s">
        <v>19</v>
      </c>
      <c r="C3203" s="2" t="s">
        <v>152</v>
      </c>
      <c r="D3203" s="2" t="s">
        <v>149</v>
      </c>
      <c r="E3203" s="2" t="s">
        <v>153</v>
      </c>
      <c r="F3203" s="4">
        <v>30</v>
      </c>
      <c r="G3203" s="10" t="str">
        <f t="shared" ref="G3203:G3266" si="203">INDEX($B$2:$B$9999,MATCH(_xlfn.MAXIFS($F$2:$F$9999,$C$2:$C$9999,C3203),$F$1:$F$9999,0))</f>
        <v xml:space="preserve">2024/01 </v>
      </c>
      <c r="H3203" s="10">
        <f t="shared" si="202"/>
        <v>30</v>
      </c>
    </row>
    <row r="3204" spans="1:8" ht="15.75">
      <c r="A3204" s="10">
        <v>3203</v>
      </c>
      <c r="B3204" s="3" t="s">
        <v>19</v>
      </c>
      <c r="C3204" s="2" t="s">
        <v>165</v>
      </c>
      <c r="D3204" s="2" t="s">
        <v>96</v>
      </c>
      <c r="E3204" s="2" t="s">
        <v>52</v>
      </c>
      <c r="F3204" s="4">
        <v>21</v>
      </c>
      <c r="G3204" s="10" t="str">
        <f t="shared" si="203"/>
        <v xml:space="preserve">2024/01 </v>
      </c>
      <c r="H3204" s="10">
        <f t="shared" si="202"/>
        <v>90</v>
      </c>
    </row>
    <row r="3205" spans="1:8" ht="15.75">
      <c r="A3205" s="10">
        <v>3204</v>
      </c>
      <c r="B3205" s="3" t="s">
        <v>19</v>
      </c>
      <c r="C3205" s="2" t="s">
        <v>166</v>
      </c>
      <c r="D3205" s="2" t="s">
        <v>96</v>
      </c>
      <c r="E3205" s="2" t="s">
        <v>167</v>
      </c>
      <c r="F3205" s="4">
        <v>20</v>
      </c>
      <c r="G3205" s="10" t="str">
        <f t="shared" si="203"/>
        <v xml:space="preserve">2024/01 </v>
      </c>
      <c r="H3205" s="10">
        <f t="shared" si="202"/>
        <v>100</v>
      </c>
    </row>
    <row r="3206" spans="1:8" ht="15.75">
      <c r="A3206" s="10">
        <v>3205</v>
      </c>
      <c r="B3206" s="3" t="s">
        <v>19</v>
      </c>
      <c r="C3206" s="2" t="s">
        <v>169</v>
      </c>
      <c r="D3206" s="2" t="s">
        <v>168</v>
      </c>
      <c r="E3206" s="2" t="s">
        <v>156</v>
      </c>
      <c r="F3206" s="4">
        <v>18</v>
      </c>
      <c r="G3206" s="10" t="str">
        <f t="shared" si="203"/>
        <v xml:space="preserve">2024/01 </v>
      </c>
      <c r="H3206" s="10">
        <f t="shared" si="202"/>
        <v>18</v>
      </c>
    </row>
    <row r="3207" spans="1:8" ht="15.75">
      <c r="A3207" s="10">
        <v>3206</v>
      </c>
      <c r="B3207" s="3" t="s">
        <v>19</v>
      </c>
      <c r="C3207" s="2" t="s">
        <v>176</v>
      </c>
      <c r="D3207" s="2" t="s">
        <v>173</v>
      </c>
      <c r="E3207" s="2" t="s">
        <v>177</v>
      </c>
      <c r="F3207" s="4">
        <v>13</v>
      </c>
      <c r="G3207" s="10" t="str">
        <f t="shared" si="203"/>
        <v xml:space="preserve">2024/07 </v>
      </c>
      <c r="H3207" s="10">
        <f t="shared" si="202"/>
        <v>134</v>
      </c>
    </row>
    <row r="3208" spans="1:8" ht="15.75">
      <c r="A3208" s="10">
        <v>3207</v>
      </c>
      <c r="B3208" s="3" t="s">
        <v>19</v>
      </c>
      <c r="C3208" s="2" t="s">
        <v>222</v>
      </c>
      <c r="D3208" s="2" t="s">
        <v>149</v>
      </c>
      <c r="E3208" s="2" t="s">
        <v>56</v>
      </c>
      <c r="F3208" s="4">
        <v>10</v>
      </c>
      <c r="G3208" s="10" t="str">
        <f t="shared" si="203"/>
        <v xml:space="preserve">2024/01 </v>
      </c>
      <c r="H3208" s="10">
        <f t="shared" si="202"/>
        <v>10</v>
      </c>
    </row>
    <row r="3209" spans="1:8" ht="15.75">
      <c r="A3209" s="10">
        <v>3208</v>
      </c>
      <c r="B3209" s="3" t="s">
        <v>19</v>
      </c>
      <c r="C3209" s="2" t="s">
        <v>225</v>
      </c>
      <c r="D3209" s="2" t="s">
        <v>223</v>
      </c>
      <c r="E3209" s="2" t="s">
        <v>75</v>
      </c>
      <c r="F3209" s="4">
        <v>10</v>
      </c>
      <c r="G3209" s="10" t="str">
        <f t="shared" si="203"/>
        <v xml:space="preserve">2024/01 </v>
      </c>
      <c r="H3209" s="10">
        <f t="shared" si="202"/>
        <v>13</v>
      </c>
    </row>
    <row r="3210" spans="1:8" ht="15.75">
      <c r="A3210" s="10">
        <v>3209</v>
      </c>
      <c r="B3210" s="3" t="s">
        <v>19</v>
      </c>
      <c r="C3210" s="2" t="s">
        <v>227</v>
      </c>
      <c r="D3210" s="2" t="s">
        <v>223</v>
      </c>
      <c r="E3210" s="2" t="s">
        <v>90</v>
      </c>
      <c r="F3210" s="4">
        <v>10</v>
      </c>
      <c r="G3210" s="10" t="str">
        <f t="shared" si="203"/>
        <v xml:space="preserve">2024/01 </v>
      </c>
      <c r="H3210" s="10">
        <f t="shared" si="202"/>
        <v>10</v>
      </c>
    </row>
    <row r="3211" spans="1:8" ht="15.75">
      <c r="A3211" s="10">
        <v>3210</v>
      </c>
      <c r="B3211" s="3" t="s">
        <v>19</v>
      </c>
      <c r="C3211" s="2" t="s">
        <v>231</v>
      </c>
      <c r="D3211" s="2" t="s">
        <v>223</v>
      </c>
      <c r="E3211" s="2" t="s">
        <v>83</v>
      </c>
      <c r="F3211" s="4">
        <v>30</v>
      </c>
      <c r="G3211" s="10" t="str">
        <f t="shared" si="203"/>
        <v xml:space="preserve">2024/01 </v>
      </c>
      <c r="H3211" s="10">
        <f t="shared" si="202"/>
        <v>50</v>
      </c>
    </row>
    <row r="3212" spans="1:8" ht="15.75">
      <c r="A3212" s="10">
        <v>3211</v>
      </c>
      <c r="B3212" s="3" t="s">
        <v>19</v>
      </c>
      <c r="C3212" s="2" t="s">
        <v>256</v>
      </c>
      <c r="D3212" s="2" t="s">
        <v>255</v>
      </c>
      <c r="E3212" s="2"/>
      <c r="F3212" s="4">
        <v>10</v>
      </c>
      <c r="G3212" s="10" t="str">
        <f t="shared" si="203"/>
        <v xml:space="preserve">2024/01 </v>
      </c>
      <c r="H3212" s="10">
        <f t="shared" si="202"/>
        <v>30</v>
      </c>
    </row>
    <row r="3213" spans="1:8" ht="15.75">
      <c r="A3213" s="10">
        <v>3212</v>
      </c>
      <c r="B3213" s="3" t="s">
        <v>19</v>
      </c>
      <c r="C3213" s="2" t="s">
        <v>270</v>
      </c>
      <c r="D3213" s="2" t="s">
        <v>267</v>
      </c>
      <c r="E3213" s="2" t="s">
        <v>80</v>
      </c>
      <c r="F3213" s="4">
        <v>1</v>
      </c>
      <c r="G3213" s="10" t="str">
        <f t="shared" si="203"/>
        <v xml:space="preserve">2024/01 </v>
      </c>
      <c r="H3213" s="10">
        <f t="shared" si="202"/>
        <v>1</v>
      </c>
    </row>
    <row r="3214" spans="1:8" ht="15.75">
      <c r="A3214" s="10">
        <v>3213</v>
      </c>
      <c r="B3214" s="3" t="s">
        <v>19</v>
      </c>
      <c r="C3214" s="2" t="s">
        <v>282</v>
      </c>
      <c r="D3214" s="2" t="s">
        <v>264</v>
      </c>
      <c r="E3214" s="2" t="s">
        <v>184</v>
      </c>
      <c r="F3214" s="4">
        <v>10</v>
      </c>
      <c r="G3214" s="10" t="str">
        <f t="shared" si="203"/>
        <v xml:space="preserve">2024/01 </v>
      </c>
      <c r="H3214" s="10">
        <f t="shared" si="202"/>
        <v>10</v>
      </c>
    </row>
    <row r="3215" spans="1:8" ht="15.75">
      <c r="A3215" s="10">
        <v>3214</v>
      </c>
      <c r="B3215" s="3" t="s">
        <v>19</v>
      </c>
      <c r="C3215" s="2" t="s">
        <v>292</v>
      </c>
      <c r="D3215" s="2" t="s">
        <v>264</v>
      </c>
      <c r="E3215" s="2" t="s">
        <v>80</v>
      </c>
      <c r="F3215" s="4">
        <v>27</v>
      </c>
      <c r="G3215" s="10" t="str">
        <f t="shared" si="203"/>
        <v xml:space="preserve">2024/01 </v>
      </c>
      <c r="H3215" s="10">
        <f t="shared" si="202"/>
        <v>27</v>
      </c>
    </row>
    <row r="3216" spans="1:8" ht="15.75">
      <c r="A3216" s="10">
        <v>3215</v>
      </c>
      <c r="B3216" s="3" t="s">
        <v>19</v>
      </c>
      <c r="C3216" s="2" t="s">
        <v>293</v>
      </c>
      <c r="D3216" s="2" t="s">
        <v>264</v>
      </c>
      <c r="E3216" s="2" t="s">
        <v>99</v>
      </c>
      <c r="F3216" s="4">
        <v>250</v>
      </c>
      <c r="G3216" s="10" t="str">
        <f t="shared" si="203"/>
        <v xml:space="preserve">2024/01 </v>
      </c>
      <c r="H3216" s="10">
        <f t="shared" si="202"/>
        <v>1000</v>
      </c>
    </row>
    <row r="3217" spans="1:8" ht="15.75">
      <c r="A3217" s="10">
        <v>3216</v>
      </c>
      <c r="B3217" s="3" t="s">
        <v>19</v>
      </c>
      <c r="C3217" s="2" t="s">
        <v>297</v>
      </c>
      <c r="D3217" s="2" t="s">
        <v>294</v>
      </c>
      <c r="E3217" s="2" t="s">
        <v>56</v>
      </c>
      <c r="F3217" s="4">
        <v>30</v>
      </c>
      <c r="G3217" s="10" t="str">
        <f t="shared" si="203"/>
        <v xml:space="preserve">2024/01 </v>
      </c>
      <c r="H3217" s="10">
        <f t="shared" si="202"/>
        <v>50</v>
      </c>
    </row>
    <row r="3218" spans="1:8" ht="15.75">
      <c r="A3218" s="10">
        <v>3217</v>
      </c>
      <c r="B3218" s="3" t="s">
        <v>19</v>
      </c>
      <c r="C3218" s="2" t="s">
        <v>301</v>
      </c>
      <c r="D3218" s="2" t="s">
        <v>299</v>
      </c>
      <c r="E3218" s="2" t="s">
        <v>184</v>
      </c>
      <c r="F3218" s="4">
        <v>26</v>
      </c>
      <c r="G3218" s="10" t="str">
        <f t="shared" si="203"/>
        <v xml:space="preserve">2024/04 </v>
      </c>
      <c r="H3218" s="10">
        <f t="shared" si="202"/>
        <v>26</v>
      </c>
    </row>
    <row r="3219" spans="1:8" ht="15.75">
      <c r="A3219" s="10">
        <v>3218</v>
      </c>
      <c r="B3219" s="3" t="s">
        <v>19</v>
      </c>
      <c r="C3219" s="2" t="s">
        <v>303</v>
      </c>
      <c r="D3219" s="2" t="s">
        <v>299</v>
      </c>
      <c r="E3219" s="2" t="s">
        <v>56</v>
      </c>
      <c r="F3219" s="4">
        <v>30</v>
      </c>
      <c r="G3219" s="10" t="str">
        <f t="shared" si="203"/>
        <v xml:space="preserve">2024/01 </v>
      </c>
      <c r="H3219" s="10">
        <f t="shared" si="202"/>
        <v>80</v>
      </c>
    </row>
    <row r="3220" spans="1:8" ht="15.75">
      <c r="A3220" s="10">
        <v>3219</v>
      </c>
      <c r="B3220" s="3" t="s">
        <v>19</v>
      </c>
      <c r="C3220" s="2" t="s">
        <v>305</v>
      </c>
      <c r="D3220" s="2" t="s">
        <v>299</v>
      </c>
      <c r="E3220" s="2" t="s">
        <v>80</v>
      </c>
      <c r="F3220" s="4">
        <v>71</v>
      </c>
      <c r="G3220" s="10" t="str">
        <f t="shared" si="203"/>
        <v xml:space="preserve">2024/12 </v>
      </c>
      <c r="H3220" s="10">
        <f t="shared" si="202"/>
        <v>71</v>
      </c>
    </row>
    <row r="3221" spans="1:8" ht="15.75">
      <c r="A3221" s="10">
        <v>3220</v>
      </c>
      <c r="B3221" s="3" t="s">
        <v>19</v>
      </c>
      <c r="C3221" s="2" t="s">
        <v>313</v>
      </c>
      <c r="D3221" s="2" t="s">
        <v>312</v>
      </c>
      <c r="E3221" s="2" t="s">
        <v>56</v>
      </c>
      <c r="F3221" s="4">
        <v>4</v>
      </c>
      <c r="G3221" s="10" t="str">
        <f t="shared" si="203"/>
        <v xml:space="preserve">2024/01 </v>
      </c>
      <c r="H3221" s="10">
        <f t="shared" si="202"/>
        <v>4</v>
      </c>
    </row>
    <row r="3222" spans="1:8" ht="15.75">
      <c r="A3222" s="10">
        <v>3221</v>
      </c>
      <c r="B3222" s="3" t="s">
        <v>19</v>
      </c>
      <c r="C3222" s="2" t="s">
        <v>315</v>
      </c>
      <c r="D3222" s="2" t="s">
        <v>314</v>
      </c>
      <c r="E3222" s="2" t="s">
        <v>54</v>
      </c>
      <c r="F3222" s="4">
        <v>6</v>
      </c>
      <c r="G3222" s="10" t="str">
        <f t="shared" si="203"/>
        <v xml:space="preserve">2024/01 </v>
      </c>
      <c r="H3222" s="10">
        <f t="shared" si="202"/>
        <v>6</v>
      </c>
    </row>
    <row r="3223" spans="1:8" ht="15.75">
      <c r="A3223" s="10">
        <v>3222</v>
      </c>
      <c r="B3223" s="3" t="s">
        <v>19</v>
      </c>
      <c r="C3223" s="2" t="s">
        <v>316</v>
      </c>
      <c r="D3223" s="2" t="s">
        <v>314</v>
      </c>
      <c r="E3223" s="2" t="s">
        <v>56</v>
      </c>
      <c r="F3223" s="4">
        <v>120</v>
      </c>
      <c r="G3223" s="10" t="str">
        <f t="shared" si="203"/>
        <v xml:space="preserve">2024/01 </v>
      </c>
      <c r="H3223" s="10">
        <f t="shared" si="202"/>
        <v>120</v>
      </c>
    </row>
    <row r="3224" spans="1:8" ht="15.75">
      <c r="A3224" s="10">
        <v>3223</v>
      </c>
      <c r="B3224" s="3" t="s">
        <v>19</v>
      </c>
      <c r="C3224" s="2" t="s">
        <v>319</v>
      </c>
      <c r="D3224" s="2" t="s">
        <v>318</v>
      </c>
      <c r="E3224" s="2" t="s">
        <v>104</v>
      </c>
      <c r="F3224" s="4">
        <v>17</v>
      </c>
      <c r="G3224" s="10" t="str">
        <f t="shared" si="203"/>
        <v xml:space="preserve">2024/03 </v>
      </c>
      <c r="H3224" s="10">
        <f t="shared" si="202"/>
        <v>17</v>
      </c>
    </row>
    <row r="3225" spans="1:8" ht="15.75">
      <c r="A3225" s="10">
        <v>3224</v>
      </c>
      <c r="B3225" s="3" t="s">
        <v>19</v>
      </c>
      <c r="C3225" s="2" t="s">
        <v>320</v>
      </c>
      <c r="D3225" s="2" t="s">
        <v>318</v>
      </c>
      <c r="E3225" s="2" t="s">
        <v>184</v>
      </c>
      <c r="F3225" s="4">
        <v>10</v>
      </c>
      <c r="G3225" s="10" t="str">
        <f t="shared" si="203"/>
        <v xml:space="preserve">2024/01 </v>
      </c>
      <c r="H3225" s="10">
        <f t="shared" si="202"/>
        <v>40</v>
      </c>
    </row>
    <row r="3226" spans="1:8" ht="15.75">
      <c r="A3226" s="10">
        <v>3225</v>
      </c>
      <c r="B3226" s="3" t="s">
        <v>19</v>
      </c>
      <c r="C3226" s="2" t="s">
        <v>338</v>
      </c>
      <c r="D3226" s="2" t="s">
        <v>318</v>
      </c>
      <c r="E3226" s="2" t="s">
        <v>339</v>
      </c>
      <c r="F3226" s="4">
        <v>12</v>
      </c>
      <c r="G3226" s="10" t="str">
        <f t="shared" si="203"/>
        <v xml:space="preserve">2024/03 </v>
      </c>
      <c r="H3226" s="10">
        <f t="shared" si="202"/>
        <v>12</v>
      </c>
    </row>
    <row r="3227" spans="1:8" ht="15.75">
      <c r="A3227" s="10">
        <v>3226</v>
      </c>
      <c r="B3227" s="3" t="s">
        <v>19</v>
      </c>
      <c r="C3227" s="2" t="s">
        <v>353</v>
      </c>
      <c r="D3227" s="2" t="s">
        <v>352</v>
      </c>
      <c r="E3227" s="2" t="s">
        <v>354</v>
      </c>
      <c r="F3227" s="4">
        <v>120</v>
      </c>
      <c r="G3227" s="10" t="str">
        <f t="shared" si="203"/>
        <v xml:space="preserve">2024/01 </v>
      </c>
      <c r="H3227" s="10">
        <f t="shared" si="202"/>
        <v>120</v>
      </c>
    </row>
    <row r="3228" spans="1:8" ht="15.75">
      <c r="A3228" s="10">
        <v>3227</v>
      </c>
      <c r="B3228" s="3" t="s">
        <v>19</v>
      </c>
      <c r="C3228" s="2" t="s">
        <v>356</v>
      </c>
      <c r="D3228" s="2" t="s">
        <v>355</v>
      </c>
      <c r="E3228" s="2" t="s">
        <v>357</v>
      </c>
      <c r="F3228" s="4">
        <v>6</v>
      </c>
      <c r="G3228" s="10" t="str">
        <f t="shared" si="203"/>
        <v xml:space="preserve">2024/01 </v>
      </c>
      <c r="H3228" s="10">
        <f t="shared" si="202"/>
        <v>36</v>
      </c>
    </row>
    <row r="3229" spans="1:8" ht="15.75">
      <c r="A3229" s="10">
        <v>3228</v>
      </c>
      <c r="B3229" s="3" t="s">
        <v>19</v>
      </c>
      <c r="C3229" s="2" t="s">
        <v>361</v>
      </c>
      <c r="D3229" s="2" t="s">
        <v>264</v>
      </c>
      <c r="E3229" s="2" t="s">
        <v>362</v>
      </c>
      <c r="F3229" s="4">
        <v>10</v>
      </c>
      <c r="G3229" s="10" t="str">
        <f t="shared" si="203"/>
        <v xml:space="preserve">2024/01 </v>
      </c>
      <c r="H3229" s="10">
        <f t="shared" si="202"/>
        <v>200</v>
      </c>
    </row>
    <row r="3230" spans="1:8" ht="15.75">
      <c r="A3230" s="10">
        <v>3229</v>
      </c>
      <c r="B3230" s="3" t="s">
        <v>19</v>
      </c>
      <c r="C3230" s="2" t="s">
        <v>364</v>
      </c>
      <c r="D3230" s="2" t="s">
        <v>363</v>
      </c>
      <c r="E3230" s="2" t="s">
        <v>365</v>
      </c>
      <c r="F3230" s="4">
        <v>1</v>
      </c>
      <c r="G3230" s="10" t="str">
        <f t="shared" si="203"/>
        <v xml:space="preserve">2024/01 </v>
      </c>
      <c r="H3230" s="10">
        <f t="shared" si="202"/>
        <v>5</v>
      </c>
    </row>
    <row r="3231" spans="1:8" ht="15.75">
      <c r="A3231" s="10">
        <v>3230</v>
      </c>
      <c r="B3231" s="3" t="s">
        <v>19</v>
      </c>
      <c r="C3231" s="2" t="s">
        <v>367</v>
      </c>
      <c r="D3231" s="2" t="s">
        <v>366</v>
      </c>
      <c r="E3231" s="2" t="s">
        <v>368</v>
      </c>
      <c r="F3231" s="4">
        <v>300</v>
      </c>
      <c r="G3231" s="10" t="str">
        <f t="shared" si="203"/>
        <v xml:space="preserve">2024/01 </v>
      </c>
      <c r="H3231" s="10">
        <f t="shared" si="202"/>
        <v>300</v>
      </c>
    </row>
    <row r="3232" spans="1:8" ht="15.75">
      <c r="A3232" s="10">
        <v>3231</v>
      </c>
      <c r="B3232" s="3" t="s">
        <v>19</v>
      </c>
      <c r="C3232" s="2" t="s">
        <v>384</v>
      </c>
      <c r="D3232" s="2" t="s">
        <v>264</v>
      </c>
      <c r="E3232" s="2" t="s">
        <v>385</v>
      </c>
      <c r="F3232" s="4">
        <v>60</v>
      </c>
      <c r="G3232" s="10" t="str">
        <f t="shared" si="203"/>
        <v xml:space="preserve">2024/01 </v>
      </c>
      <c r="H3232" s="10">
        <f t="shared" si="202"/>
        <v>60</v>
      </c>
    </row>
    <row r="3233" spans="1:8" ht="15.75">
      <c r="A3233" s="10">
        <v>3232</v>
      </c>
      <c r="B3233" s="3" t="s">
        <v>19</v>
      </c>
      <c r="C3233" s="2" t="s">
        <v>386</v>
      </c>
      <c r="D3233" s="2" t="s">
        <v>264</v>
      </c>
      <c r="E3233" s="2" t="s">
        <v>387</v>
      </c>
      <c r="F3233" s="4">
        <v>10</v>
      </c>
      <c r="G3233" s="10" t="str">
        <f t="shared" si="203"/>
        <v xml:space="preserve">2024/01 </v>
      </c>
      <c r="H3233" s="10">
        <f t="shared" si="202"/>
        <v>90</v>
      </c>
    </row>
    <row r="3234" spans="1:8" ht="15.75">
      <c r="A3234" s="10">
        <v>3233</v>
      </c>
      <c r="B3234" s="3" t="s">
        <v>19</v>
      </c>
      <c r="C3234" s="2" t="s">
        <v>388</v>
      </c>
      <c r="D3234" s="2" t="s">
        <v>318</v>
      </c>
      <c r="E3234" s="2" t="s">
        <v>389</v>
      </c>
      <c r="F3234" s="4">
        <v>179</v>
      </c>
      <c r="G3234" s="10" t="str">
        <f t="shared" si="203"/>
        <v xml:space="preserve">2024/12 </v>
      </c>
      <c r="H3234" s="10">
        <f t="shared" si="202"/>
        <v>179</v>
      </c>
    </row>
    <row r="3235" spans="1:8" ht="15.75">
      <c r="A3235" s="10">
        <v>3234</v>
      </c>
      <c r="B3235" s="3" t="s">
        <v>19</v>
      </c>
      <c r="C3235" s="2" t="s">
        <v>390</v>
      </c>
      <c r="D3235" s="2" t="s">
        <v>318</v>
      </c>
      <c r="E3235" s="2" t="s">
        <v>391</v>
      </c>
      <c r="F3235" s="4">
        <v>5</v>
      </c>
      <c r="G3235" s="10" t="str">
        <f t="shared" si="203"/>
        <v xml:space="preserve">2024/01 </v>
      </c>
      <c r="H3235" s="10">
        <f t="shared" si="202"/>
        <v>5</v>
      </c>
    </row>
    <row r="3236" spans="1:8" ht="15.75">
      <c r="A3236" s="10">
        <v>3235</v>
      </c>
      <c r="B3236" s="3" t="s">
        <v>19</v>
      </c>
      <c r="C3236" s="2" t="s">
        <v>392</v>
      </c>
      <c r="D3236" s="2" t="s">
        <v>223</v>
      </c>
      <c r="E3236" s="2" t="s">
        <v>99</v>
      </c>
      <c r="F3236" s="4">
        <v>50</v>
      </c>
      <c r="G3236" s="10" t="str">
        <f t="shared" si="203"/>
        <v xml:space="preserve">2024/01 </v>
      </c>
      <c r="H3236" s="10">
        <f t="shared" si="202"/>
        <v>50</v>
      </c>
    </row>
    <row r="3237" spans="1:8" ht="15.75">
      <c r="A3237" s="10">
        <v>3236</v>
      </c>
      <c r="B3237" s="3" t="s">
        <v>19</v>
      </c>
      <c r="C3237" s="2" t="s">
        <v>395</v>
      </c>
      <c r="D3237" s="2" t="s">
        <v>223</v>
      </c>
      <c r="E3237" s="2" t="s">
        <v>396</v>
      </c>
      <c r="F3237" s="4">
        <v>1</v>
      </c>
      <c r="G3237" s="10" t="str">
        <f t="shared" si="203"/>
        <v xml:space="preserve">2024/01 </v>
      </c>
      <c r="H3237" s="10">
        <f t="shared" si="202"/>
        <v>1</v>
      </c>
    </row>
    <row r="3238" spans="1:8" ht="15.75">
      <c r="A3238" s="10">
        <v>3237</v>
      </c>
      <c r="B3238" s="3" t="s">
        <v>19</v>
      </c>
      <c r="C3238" s="2" t="s">
        <v>435</v>
      </c>
      <c r="D3238" s="2" t="s">
        <v>223</v>
      </c>
      <c r="E3238" s="2" t="s">
        <v>436</v>
      </c>
      <c r="F3238" s="4">
        <v>1</v>
      </c>
      <c r="G3238" s="10" t="str">
        <f t="shared" si="203"/>
        <v xml:space="preserve">2024/01 </v>
      </c>
      <c r="H3238" s="10">
        <f t="shared" si="202"/>
        <v>1</v>
      </c>
    </row>
    <row r="3239" spans="1:8" ht="15.75">
      <c r="A3239" s="10">
        <v>3238</v>
      </c>
      <c r="B3239" s="3" t="s">
        <v>19</v>
      </c>
      <c r="C3239" s="2" t="s">
        <v>437</v>
      </c>
      <c r="D3239" s="2" t="s">
        <v>223</v>
      </c>
      <c r="E3239" s="2" t="s">
        <v>438</v>
      </c>
      <c r="F3239" s="4">
        <v>1</v>
      </c>
      <c r="G3239" s="10" t="str">
        <f t="shared" si="203"/>
        <v xml:space="preserve">2024/01 </v>
      </c>
      <c r="H3239" s="10">
        <f t="shared" si="202"/>
        <v>1</v>
      </c>
    </row>
    <row r="3240" spans="1:8" ht="15.75">
      <c r="A3240" s="10">
        <v>3239</v>
      </c>
      <c r="B3240" s="3" t="s">
        <v>19</v>
      </c>
      <c r="C3240" s="2" t="s">
        <v>439</v>
      </c>
      <c r="D3240" s="2" t="s">
        <v>223</v>
      </c>
      <c r="E3240" s="2" t="s">
        <v>440</v>
      </c>
      <c r="F3240" s="4">
        <v>1</v>
      </c>
      <c r="G3240" s="10" t="str">
        <f t="shared" si="203"/>
        <v xml:space="preserve">2024/01 </v>
      </c>
      <c r="H3240" s="10">
        <f t="shared" si="202"/>
        <v>1</v>
      </c>
    </row>
    <row r="3241" spans="1:8" ht="15.75">
      <c r="A3241" s="10">
        <v>3240</v>
      </c>
      <c r="B3241" s="3" t="s">
        <v>19</v>
      </c>
      <c r="C3241" s="2" t="s">
        <v>444</v>
      </c>
      <c r="D3241" s="2" t="s">
        <v>264</v>
      </c>
      <c r="E3241" s="2" t="s">
        <v>445</v>
      </c>
      <c r="F3241" s="4">
        <v>90</v>
      </c>
      <c r="G3241" s="10" t="str">
        <f t="shared" si="203"/>
        <v xml:space="preserve">2024/01 </v>
      </c>
      <c r="H3241" s="10">
        <f t="shared" si="202"/>
        <v>100</v>
      </c>
    </row>
    <row r="3242" spans="1:8" ht="15.75">
      <c r="A3242" s="10">
        <v>3241</v>
      </c>
      <c r="B3242" s="3" t="s">
        <v>19</v>
      </c>
      <c r="C3242" s="2" t="s">
        <v>452</v>
      </c>
      <c r="D3242" s="2" t="s">
        <v>451</v>
      </c>
      <c r="E3242" s="2"/>
      <c r="F3242" s="4">
        <v>38</v>
      </c>
      <c r="G3242" s="10" t="str">
        <f t="shared" si="203"/>
        <v xml:space="preserve">2024/02 </v>
      </c>
      <c r="H3242" s="10">
        <f t="shared" si="202"/>
        <v>65</v>
      </c>
    </row>
    <row r="3243" spans="1:8" ht="15.75">
      <c r="A3243" s="10">
        <v>3242</v>
      </c>
      <c r="B3243" s="3" t="s">
        <v>19</v>
      </c>
      <c r="C3243" s="2" t="s">
        <v>454</v>
      </c>
      <c r="D3243" s="2" t="s">
        <v>453</v>
      </c>
      <c r="E3243" s="2"/>
      <c r="F3243" s="4">
        <v>47</v>
      </c>
      <c r="G3243" s="10" t="str">
        <f t="shared" si="203"/>
        <v xml:space="preserve">2024/07 </v>
      </c>
      <c r="H3243" s="10">
        <f t="shared" si="202"/>
        <v>134</v>
      </c>
    </row>
    <row r="3244" spans="1:8" ht="15.75">
      <c r="A3244" s="10">
        <v>3243</v>
      </c>
      <c r="B3244" s="3" t="s">
        <v>19</v>
      </c>
      <c r="C3244" s="2" t="s">
        <v>456</v>
      </c>
      <c r="D3244" s="2" t="s">
        <v>455</v>
      </c>
      <c r="E3244" s="2"/>
      <c r="F3244" s="4">
        <v>20</v>
      </c>
      <c r="G3244" s="10" t="str">
        <f t="shared" si="203"/>
        <v xml:space="preserve">2024/01 </v>
      </c>
      <c r="H3244" s="10">
        <f t="shared" si="202"/>
        <v>50</v>
      </c>
    </row>
    <row r="3245" spans="1:8" ht="15.75">
      <c r="A3245" s="10">
        <v>3244</v>
      </c>
      <c r="B3245" s="3" t="s">
        <v>19</v>
      </c>
      <c r="C3245" s="2" t="s">
        <v>462</v>
      </c>
      <c r="D3245" s="2" t="s">
        <v>461</v>
      </c>
      <c r="E3245" s="2"/>
      <c r="F3245" s="4">
        <v>24</v>
      </c>
      <c r="G3245" s="10" t="str">
        <f t="shared" si="203"/>
        <v xml:space="preserve">2024/02 </v>
      </c>
      <c r="H3245" s="10">
        <f t="shared" si="202"/>
        <v>24</v>
      </c>
    </row>
    <row r="3246" spans="1:8" ht="15.75">
      <c r="A3246" s="10">
        <v>3245</v>
      </c>
      <c r="B3246" s="3" t="s">
        <v>19</v>
      </c>
      <c r="C3246" s="2" t="s">
        <v>482</v>
      </c>
      <c r="D3246" s="2" t="s">
        <v>481</v>
      </c>
      <c r="E3246" s="2" t="s">
        <v>483</v>
      </c>
      <c r="F3246" s="4">
        <v>12</v>
      </c>
      <c r="G3246" s="10" t="str">
        <f t="shared" si="203"/>
        <v xml:space="preserve">2024/01 </v>
      </c>
      <c r="H3246" s="10">
        <f t="shared" si="202"/>
        <v>30</v>
      </c>
    </row>
    <row r="3247" spans="1:8" ht="15.75">
      <c r="A3247" s="10">
        <v>3246</v>
      </c>
      <c r="B3247" s="3" t="s">
        <v>19</v>
      </c>
      <c r="C3247" s="2" t="s">
        <v>487</v>
      </c>
      <c r="D3247" s="2" t="s">
        <v>486</v>
      </c>
      <c r="E3247" s="2" t="s">
        <v>488</v>
      </c>
      <c r="F3247" s="4">
        <v>11</v>
      </c>
      <c r="G3247" s="10" t="str">
        <f t="shared" si="203"/>
        <v xml:space="preserve">2024/01 </v>
      </c>
      <c r="H3247" s="10">
        <f t="shared" si="202"/>
        <v>80</v>
      </c>
    </row>
    <row r="3248" spans="1:8" ht="15.75">
      <c r="A3248" s="10">
        <v>3247</v>
      </c>
      <c r="B3248" s="3" t="s">
        <v>19</v>
      </c>
      <c r="C3248" s="2" t="s">
        <v>496</v>
      </c>
      <c r="D3248" s="2" t="s">
        <v>495</v>
      </c>
      <c r="E3248" s="2" t="s">
        <v>497</v>
      </c>
      <c r="F3248" s="4">
        <v>7</v>
      </c>
      <c r="G3248" s="10" t="str">
        <f t="shared" si="203"/>
        <v xml:space="preserve">2024/01 </v>
      </c>
      <c r="H3248" s="10">
        <f t="shared" si="202"/>
        <v>80</v>
      </c>
    </row>
    <row r="3249" spans="1:8" ht="15.75">
      <c r="A3249" s="10">
        <v>3248</v>
      </c>
      <c r="B3249" s="3" t="s">
        <v>19</v>
      </c>
      <c r="C3249" s="2" t="s">
        <v>515</v>
      </c>
      <c r="D3249" s="2" t="s">
        <v>514</v>
      </c>
      <c r="E3249" s="2" t="s">
        <v>516</v>
      </c>
      <c r="F3249" s="4">
        <v>236</v>
      </c>
      <c r="G3249" s="10" t="str">
        <f t="shared" si="203"/>
        <v xml:space="preserve">2025/12 </v>
      </c>
      <c r="H3249" s="10">
        <f t="shared" si="202"/>
        <v>900</v>
      </c>
    </row>
    <row r="3250" spans="1:8" ht="15.75">
      <c r="A3250" s="10">
        <v>3249</v>
      </c>
      <c r="B3250" s="3" t="s">
        <v>19</v>
      </c>
      <c r="C3250" s="2" t="s">
        <v>521</v>
      </c>
      <c r="D3250" s="2" t="s">
        <v>520</v>
      </c>
      <c r="E3250" s="2"/>
      <c r="F3250" s="4">
        <v>11</v>
      </c>
      <c r="G3250" s="10" t="str">
        <f t="shared" si="203"/>
        <v xml:space="preserve">2024/01 </v>
      </c>
      <c r="H3250" s="10">
        <f t="shared" si="202"/>
        <v>50</v>
      </c>
    </row>
    <row r="3251" spans="1:8" ht="15.75">
      <c r="A3251" s="10">
        <v>3250</v>
      </c>
      <c r="B3251" s="3" t="s">
        <v>19</v>
      </c>
      <c r="C3251" s="2" t="s">
        <v>523</v>
      </c>
      <c r="D3251" s="2" t="s">
        <v>522</v>
      </c>
      <c r="E3251" s="2"/>
      <c r="F3251" s="4">
        <v>22</v>
      </c>
      <c r="G3251" s="10" t="str">
        <f t="shared" si="203"/>
        <v xml:space="preserve">2024/01 </v>
      </c>
      <c r="H3251" s="10">
        <f t="shared" si="202"/>
        <v>50</v>
      </c>
    </row>
    <row r="3252" spans="1:8" ht="15.75">
      <c r="A3252" s="10">
        <v>3251</v>
      </c>
      <c r="B3252" s="3" t="s">
        <v>19</v>
      </c>
      <c r="C3252" s="2" t="s">
        <v>525</v>
      </c>
      <c r="D3252" s="2" t="s">
        <v>524</v>
      </c>
      <c r="E3252" s="2" t="s">
        <v>526</v>
      </c>
      <c r="F3252" s="4">
        <v>143</v>
      </c>
      <c r="G3252" s="10" t="str">
        <f t="shared" si="203"/>
        <v xml:space="preserve">2024/10 </v>
      </c>
      <c r="H3252" s="10">
        <f t="shared" si="202"/>
        <v>657</v>
      </c>
    </row>
    <row r="3253" spans="1:8" ht="15.75">
      <c r="A3253" s="10">
        <v>3252</v>
      </c>
      <c r="B3253" s="3" t="s">
        <v>19</v>
      </c>
      <c r="C3253" s="2" t="s">
        <v>531</v>
      </c>
      <c r="D3253" s="2" t="s">
        <v>530</v>
      </c>
      <c r="E3253" s="2" t="s">
        <v>532</v>
      </c>
      <c r="F3253" s="4">
        <v>68</v>
      </c>
      <c r="G3253" s="10" t="str">
        <f t="shared" si="203"/>
        <v xml:space="preserve">2025/10 </v>
      </c>
      <c r="H3253" s="10">
        <f t="shared" si="202"/>
        <v>344</v>
      </c>
    </row>
    <row r="3254" spans="1:8" ht="15.75">
      <c r="A3254" s="10">
        <v>3253</v>
      </c>
      <c r="B3254" s="3" t="s">
        <v>19</v>
      </c>
      <c r="C3254" s="2" t="s">
        <v>536</v>
      </c>
      <c r="D3254" s="2" t="s">
        <v>355</v>
      </c>
      <c r="E3254" s="2" t="s">
        <v>537</v>
      </c>
      <c r="F3254" s="4">
        <v>148</v>
      </c>
      <c r="G3254" s="10" t="str">
        <f t="shared" si="203"/>
        <v xml:space="preserve">2024/09 </v>
      </c>
      <c r="H3254" s="10">
        <f t="shared" si="202"/>
        <v>480</v>
      </c>
    </row>
    <row r="3255" spans="1:8" ht="15.75">
      <c r="A3255" s="10">
        <v>3254</v>
      </c>
      <c r="B3255" s="3" t="s">
        <v>19</v>
      </c>
      <c r="C3255" s="2" t="s">
        <v>544</v>
      </c>
      <c r="D3255" s="2" t="s">
        <v>543</v>
      </c>
      <c r="E3255" s="2"/>
      <c r="F3255" s="4">
        <v>12</v>
      </c>
      <c r="G3255" s="10" t="str">
        <f t="shared" si="203"/>
        <v xml:space="preserve">2024/03 </v>
      </c>
      <c r="H3255" s="10">
        <f t="shared" si="202"/>
        <v>12</v>
      </c>
    </row>
    <row r="3256" spans="1:8" ht="15.75">
      <c r="A3256" s="10">
        <v>3255</v>
      </c>
      <c r="B3256" s="3" t="s">
        <v>19</v>
      </c>
      <c r="C3256" s="2" t="s">
        <v>546</v>
      </c>
      <c r="D3256" s="2" t="s">
        <v>545</v>
      </c>
      <c r="E3256" s="2" t="s">
        <v>547</v>
      </c>
      <c r="F3256" s="4">
        <v>20</v>
      </c>
      <c r="G3256" s="10" t="str">
        <f t="shared" si="203"/>
        <v xml:space="preserve">2024/03 </v>
      </c>
      <c r="H3256" s="10">
        <f t="shared" si="202"/>
        <v>305</v>
      </c>
    </row>
    <row r="3257" spans="1:8" ht="15.75">
      <c r="A3257" s="10">
        <v>3256</v>
      </c>
      <c r="B3257" s="3" t="s">
        <v>19</v>
      </c>
      <c r="C3257" s="2" t="s">
        <v>549</v>
      </c>
      <c r="D3257" s="2" t="s">
        <v>548</v>
      </c>
      <c r="E3257" s="2" t="s">
        <v>550</v>
      </c>
      <c r="F3257" s="4">
        <v>1</v>
      </c>
      <c r="G3257" s="10" t="str">
        <f t="shared" si="203"/>
        <v xml:space="preserve">2024/04 </v>
      </c>
      <c r="H3257" s="10">
        <f t="shared" si="202"/>
        <v>415</v>
      </c>
    </row>
    <row r="3258" spans="1:8" ht="15.75">
      <c r="A3258" s="10">
        <v>3257</v>
      </c>
      <c r="B3258" s="3" t="s">
        <v>19</v>
      </c>
      <c r="C3258" s="2" t="s">
        <v>552</v>
      </c>
      <c r="D3258" s="2" t="s">
        <v>551</v>
      </c>
      <c r="E3258" s="2" t="s">
        <v>553</v>
      </c>
      <c r="F3258" s="4">
        <v>30</v>
      </c>
      <c r="G3258" s="10" t="str">
        <f t="shared" si="203"/>
        <v xml:space="preserve">2024/09 </v>
      </c>
      <c r="H3258" s="10">
        <f t="shared" si="202"/>
        <v>265</v>
      </c>
    </row>
    <row r="3259" spans="1:8" ht="15.75">
      <c r="A3259" s="10">
        <v>3258</v>
      </c>
      <c r="B3259" s="3" t="s">
        <v>19</v>
      </c>
      <c r="C3259" s="2" t="s">
        <v>561</v>
      </c>
      <c r="D3259" s="2" t="s">
        <v>560</v>
      </c>
      <c r="E3259" s="2" t="s">
        <v>562</v>
      </c>
      <c r="F3259" s="4">
        <v>13</v>
      </c>
      <c r="G3259" s="10" t="str">
        <f t="shared" si="203"/>
        <v xml:space="preserve">2024/07 </v>
      </c>
      <c r="H3259" s="10">
        <f t="shared" si="202"/>
        <v>488</v>
      </c>
    </row>
    <row r="3260" spans="1:8" ht="15.75">
      <c r="A3260" s="10">
        <v>3259</v>
      </c>
      <c r="B3260" s="3" t="s">
        <v>19</v>
      </c>
      <c r="C3260" s="2" t="s">
        <v>576</v>
      </c>
      <c r="D3260" s="2" t="s">
        <v>575</v>
      </c>
      <c r="E3260" s="2" t="s">
        <v>577</v>
      </c>
      <c r="F3260" s="4">
        <v>104</v>
      </c>
      <c r="G3260" s="10" t="str">
        <f t="shared" si="203"/>
        <v xml:space="preserve">2024/04 </v>
      </c>
      <c r="H3260" s="10">
        <f t="shared" si="202"/>
        <v>380</v>
      </c>
    </row>
    <row r="3261" spans="1:8" ht="15.75">
      <c r="A3261" s="10">
        <v>3260</v>
      </c>
      <c r="B3261" s="3" t="s">
        <v>19</v>
      </c>
      <c r="C3261" s="2" t="s">
        <v>582</v>
      </c>
      <c r="D3261" s="2" t="s">
        <v>581</v>
      </c>
      <c r="E3261" s="2"/>
      <c r="F3261" s="4">
        <v>10</v>
      </c>
      <c r="G3261" s="10" t="str">
        <f t="shared" si="203"/>
        <v xml:space="preserve">2024/06 </v>
      </c>
      <c r="H3261" s="10">
        <f t="shared" si="202"/>
        <v>141</v>
      </c>
    </row>
    <row r="3262" spans="1:8" ht="15.75">
      <c r="A3262" s="10">
        <v>3261</v>
      </c>
      <c r="B3262" s="3" t="s">
        <v>19</v>
      </c>
      <c r="C3262" s="2" t="s">
        <v>612</v>
      </c>
      <c r="D3262" s="2" t="s">
        <v>363</v>
      </c>
      <c r="E3262" s="2" t="s">
        <v>613</v>
      </c>
      <c r="F3262" s="4">
        <v>5</v>
      </c>
      <c r="G3262" s="10" t="str">
        <f t="shared" si="203"/>
        <v xml:space="preserve">2024/11 </v>
      </c>
      <c r="H3262" s="10">
        <f t="shared" si="202"/>
        <v>4102</v>
      </c>
    </row>
    <row r="3263" spans="1:8" ht="15.75">
      <c r="A3263" s="10">
        <v>3262</v>
      </c>
      <c r="B3263" s="3" t="s">
        <v>19</v>
      </c>
      <c r="C3263" s="2" t="s">
        <v>615</v>
      </c>
      <c r="D3263" s="2" t="s">
        <v>614</v>
      </c>
      <c r="E3263" s="2" t="s">
        <v>616</v>
      </c>
      <c r="F3263" s="4">
        <v>170</v>
      </c>
      <c r="G3263" s="10" t="str">
        <f t="shared" si="203"/>
        <v xml:space="preserve">2025/08 </v>
      </c>
      <c r="H3263" s="10">
        <f t="shared" si="202"/>
        <v>392</v>
      </c>
    </row>
    <row r="3264" spans="1:8" ht="15.75">
      <c r="A3264" s="10">
        <v>3263</v>
      </c>
      <c r="B3264" s="3" t="s">
        <v>19</v>
      </c>
      <c r="C3264" s="2" t="s">
        <v>619</v>
      </c>
      <c r="D3264" s="2" t="s">
        <v>366</v>
      </c>
      <c r="E3264" s="2" t="s">
        <v>620</v>
      </c>
      <c r="F3264" s="4">
        <v>4004</v>
      </c>
      <c r="G3264" s="10" t="str">
        <f t="shared" si="203"/>
        <v xml:space="preserve">2024/12 </v>
      </c>
      <c r="H3264" s="10">
        <f t="shared" si="202"/>
        <v>4004</v>
      </c>
    </row>
    <row r="3265" spans="1:8" ht="15.75">
      <c r="A3265" s="10">
        <v>3264</v>
      </c>
      <c r="B3265" s="3" t="s">
        <v>19</v>
      </c>
      <c r="C3265" s="2" t="s">
        <v>622</v>
      </c>
      <c r="D3265" s="2" t="s">
        <v>621</v>
      </c>
      <c r="E3265" s="2" t="s">
        <v>623</v>
      </c>
      <c r="F3265" s="4">
        <v>210</v>
      </c>
      <c r="G3265" s="10" t="str">
        <f t="shared" si="203"/>
        <v xml:space="preserve">2024/12 </v>
      </c>
      <c r="H3265" s="10">
        <f t="shared" si="202"/>
        <v>489</v>
      </c>
    </row>
    <row r="3266" spans="1:8" ht="15.75">
      <c r="A3266" s="10">
        <v>3265</v>
      </c>
      <c r="B3266" s="3" t="s">
        <v>19</v>
      </c>
      <c r="C3266" s="2" t="s">
        <v>631</v>
      </c>
      <c r="D3266" s="2" t="s">
        <v>630</v>
      </c>
      <c r="E3266" s="2" t="s">
        <v>632</v>
      </c>
      <c r="F3266" s="4">
        <v>2</v>
      </c>
      <c r="G3266" s="10" t="str">
        <f t="shared" si="203"/>
        <v xml:space="preserve">2025/12 </v>
      </c>
      <c r="H3266" s="10">
        <f t="shared" ref="H3266:H3329" si="204">_xlfn.MAXIFS(F:F,C:C,C3266,G:G,G3266)</f>
        <v>894</v>
      </c>
    </row>
    <row r="3267" spans="1:8" ht="15.75">
      <c r="A3267" s="10">
        <v>3266</v>
      </c>
      <c r="B3267" s="3" t="s">
        <v>19</v>
      </c>
      <c r="C3267" s="2" t="s">
        <v>634</v>
      </c>
      <c r="D3267" s="2" t="s">
        <v>633</v>
      </c>
      <c r="E3267" s="2" t="s">
        <v>635</v>
      </c>
      <c r="F3267" s="4">
        <v>490</v>
      </c>
      <c r="G3267" s="10" t="str">
        <f t="shared" ref="G3267:G3330" si="205">INDEX($B$2:$B$9999,MATCH(_xlfn.MAXIFS($F$2:$F$9999,$C$2:$C$9999,C3267),$F$1:$F$9999,0))</f>
        <v xml:space="preserve">2024/01 </v>
      </c>
      <c r="H3267" s="10">
        <f t="shared" si="204"/>
        <v>1460</v>
      </c>
    </row>
    <row r="3268" spans="1:8" ht="15.75">
      <c r="A3268" s="10">
        <v>3267</v>
      </c>
      <c r="B3268" s="3" t="s">
        <v>19</v>
      </c>
      <c r="C3268" s="2" t="s">
        <v>638</v>
      </c>
      <c r="D3268" s="2" t="s">
        <v>352</v>
      </c>
      <c r="E3268" s="2" t="s">
        <v>639</v>
      </c>
      <c r="F3268" s="4">
        <v>400</v>
      </c>
      <c r="G3268" s="10" t="str">
        <f t="shared" si="205"/>
        <v xml:space="preserve">2025/12 </v>
      </c>
      <c r="H3268" s="10">
        <f t="shared" si="204"/>
        <v>1081</v>
      </c>
    </row>
    <row r="3269" spans="1:8" ht="15.75">
      <c r="A3269" s="10">
        <v>3268</v>
      </c>
      <c r="B3269" s="3" t="s">
        <v>19</v>
      </c>
      <c r="C3269" s="2" t="s">
        <v>641</v>
      </c>
      <c r="D3269" s="2" t="s">
        <v>640</v>
      </c>
      <c r="E3269" s="2" t="s">
        <v>642</v>
      </c>
      <c r="F3269" s="4">
        <v>550</v>
      </c>
      <c r="G3269" s="10" t="str">
        <f t="shared" si="205"/>
        <v xml:space="preserve">2024/03 </v>
      </c>
      <c r="H3269" s="10">
        <f t="shared" si="204"/>
        <v>550</v>
      </c>
    </row>
    <row r="3270" spans="1:8" ht="15.75">
      <c r="A3270" s="10">
        <v>3269</v>
      </c>
      <c r="B3270" s="3" t="s">
        <v>19</v>
      </c>
      <c r="C3270" s="2" t="s">
        <v>645</v>
      </c>
      <c r="D3270" s="2" t="s">
        <v>358</v>
      </c>
      <c r="E3270" s="2" t="s">
        <v>646</v>
      </c>
      <c r="F3270" s="4">
        <v>212</v>
      </c>
      <c r="G3270" s="10" t="str">
        <f t="shared" si="205"/>
        <v xml:space="preserve">2025/11 </v>
      </c>
      <c r="H3270" s="10">
        <f t="shared" si="204"/>
        <v>470</v>
      </c>
    </row>
    <row r="3271" spans="1:8" ht="15.75">
      <c r="A3271" s="10">
        <v>3270</v>
      </c>
      <c r="B3271" s="3" t="s">
        <v>19</v>
      </c>
      <c r="C3271" s="2" t="s">
        <v>648</v>
      </c>
      <c r="D3271" s="2" t="s">
        <v>647</v>
      </c>
      <c r="E3271" s="2" t="s">
        <v>649</v>
      </c>
      <c r="F3271" s="4">
        <v>-450</v>
      </c>
      <c r="G3271" s="10" t="str">
        <f t="shared" si="205"/>
        <v xml:space="preserve">2024/11 </v>
      </c>
      <c r="H3271" s="10">
        <f t="shared" si="204"/>
        <v>2000</v>
      </c>
    </row>
    <row r="3272" spans="1:8" ht="15.75">
      <c r="A3272" s="10">
        <v>3271</v>
      </c>
      <c r="B3272" s="3" t="s">
        <v>19</v>
      </c>
      <c r="C3272" s="2" t="s">
        <v>653</v>
      </c>
      <c r="D3272" s="2" t="s">
        <v>652</v>
      </c>
      <c r="E3272" s="2"/>
      <c r="F3272" s="4">
        <v>29</v>
      </c>
      <c r="G3272" s="10" t="str">
        <f t="shared" si="205"/>
        <v xml:space="preserve">2024/01 </v>
      </c>
      <c r="H3272" s="10">
        <f t="shared" si="204"/>
        <v>70</v>
      </c>
    </row>
    <row r="3273" spans="1:8" ht="15.75">
      <c r="A3273" s="10">
        <v>3272</v>
      </c>
      <c r="B3273" s="3" t="s">
        <v>19</v>
      </c>
      <c r="C3273" s="2" t="s">
        <v>655</v>
      </c>
      <c r="D3273" s="2" t="s">
        <v>654</v>
      </c>
      <c r="E3273" s="2" t="s">
        <v>656</v>
      </c>
      <c r="F3273" s="4">
        <v>100</v>
      </c>
      <c r="G3273" s="10" t="str">
        <f t="shared" si="205"/>
        <v xml:space="preserve">2024/11 </v>
      </c>
      <c r="H3273" s="10">
        <f t="shared" si="204"/>
        <v>4241</v>
      </c>
    </row>
    <row r="3274" spans="1:8" ht="15.75">
      <c r="A3274" s="10">
        <v>3273</v>
      </c>
      <c r="B3274" s="3" t="s">
        <v>19</v>
      </c>
      <c r="C3274" s="2" t="s">
        <v>658</v>
      </c>
      <c r="D3274" s="2" t="s">
        <v>657</v>
      </c>
      <c r="E3274" s="2" t="s">
        <v>659</v>
      </c>
      <c r="F3274" s="4">
        <v>120</v>
      </c>
      <c r="G3274" s="10" t="str">
        <f t="shared" si="205"/>
        <v xml:space="preserve">2024/02 </v>
      </c>
      <c r="H3274" s="10">
        <f t="shared" si="204"/>
        <v>350</v>
      </c>
    </row>
    <row r="3275" spans="1:8" ht="15.75">
      <c r="A3275" s="10">
        <v>3274</v>
      </c>
      <c r="B3275" s="3" t="s">
        <v>19</v>
      </c>
      <c r="C3275" s="2" t="s">
        <v>674</v>
      </c>
      <c r="D3275" s="2" t="s">
        <v>673</v>
      </c>
      <c r="E3275" s="2" t="s">
        <v>675</v>
      </c>
      <c r="F3275" s="4">
        <v>12</v>
      </c>
      <c r="G3275" s="10" t="str">
        <f t="shared" si="205"/>
        <v xml:space="preserve">2024/06 </v>
      </c>
      <c r="H3275" s="10">
        <f t="shared" si="204"/>
        <v>173</v>
      </c>
    </row>
    <row r="3276" spans="1:8" ht="15.75">
      <c r="A3276" s="10">
        <v>3275</v>
      </c>
      <c r="B3276" s="3" t="s">
        <v>19</v>
      </c>
      <c r="C3276" s="2" t="s">
        <v>683</v>
      </c>
      <c r="D3276" s="2" t="s">
        <v>682</v>
      </c>
      <c r="E3276" s="2" t="s">
        <v>684</v>
      </c>
      <c r="F3276" s="4">
        <v>-4</v>
      </c>
      <c r="G3276" s="10" t="str">
        <f t="shared" si="205"/>
        <v xml:space="preserve">2024/01 </v>
      </c>
      <c r="H3276" s="10">
        <f t="shared" si="204"/>
        <v>50</v>
      </c>
    </row>
    <row r="3277" spans="1:8" ht="15.75">
      <c r="A3277" s="10">
        <v>3276</v>
      </c>
      <c r="B3277" s="3" t="s">
        <v>19</v>
      </c>
      <c r="C3277" s="2" t="s">
        <v>700</v>
      </c>
      <c r="D3277" s="2" t="s">
        <v>699</v>
      </c>
      <c r="E3277" s="2" t="s">
        <v>701</v>
      </c>
      <c r="F3277" s="4">
        <v>292</v>
      </c>
      <c r="G3277" s="10" t="str">
        <f t="shared" si="205"/>
        <v xml:space="preserve">2025/06 </v>
      </c>
      <c r="H3277" s="10">
        <f t="shared" si="204"/>
        <v>983</v>
      </c>
    </row>
    <row r="3278" spans="1:8" ht="15.75">
      <c r="A3278" s="10">
        <v>3277</v>
      </c>
      <c r="B3278" s="3" t="s">
        <v>19</v>
      </c>
      <c r="C3278" s="2" t="s">
        <v>724</v>
      </c>
      <c r="D3278" s="2" t="s">
        <v>723</v>
      </c>
      <c r="E3278" s="2"/>
      <c r="F3278" s="4">
        <v>40</v>
      </c>
      <c r="G3278" s="10" t="str">
        <f t="shared" si="205"/>
        <v xml:space="preserve">2024/01 </v>
      </c>
      <c r="H3278" s="10">
        <f t="shared" si="204"/>
        <v>90</v>
      </c>
    </row>
    <row r="3279" spans="1:8" ht="15.75">
      <c r="A3279" s="10">
        <v>3278</v>
      </c>
      <c r="B3279" s="3" t="s">
        <v>19</v>
      </c>
      <c r="C3279" s="2" t="s">
        <v>726</v>
      </c>
      <c r="D3279" s="2" t="s">
        <v>725</v>
      </c>
      <c r="E3279" s="2"/>
      <c r="F3279" s="4">
        <v>10</v>
      </c>
      <c r="G3279" s="10" t="str">
        <f t="shared" si="205"/>
        <v xml:space="preserve">2024/01 </v>
      </c>
      <c r="H3279" s="10">
        <f t="shared" si="204"/>
        <v>160</v>
      </c>
    </row>
    <row r="3280" spans="1:8" ht="15.75">
      <c r="A3280" s="10">
        <v>3279</v>
      </c>
      <c r="B3280" s="3" t="s">
        <v>19</v>
      </c>
      <c r="C3280" s="2" t="s">
        <v>734</v>
      </c>
      <c r="D3280" s="2" t="s">
        <v>733</v>
      </c>
      <c r="E3280" s="2" t="s">
        <v>735</v>
      </c>
      <c r="F3280" s="4">
        <v>34</v>
      </c>
      <c r="G3280" s="10" t="str">
        <f t="shared" si="205"/>
        <v xml:space="preserve">2025/12 </v>
      </c>
      <c r="H3280" s="10">
        <f t="shared" si="204"/>
        <v>1289</v>
      </c>
    </row>
    <row r="3281" spans="1:8" ht="15.75">
      <c r="A3281" s="10">
        <v>3280</v>
      </c>
      <c r="B3281" s="3" t="s">
        <v>19</v>
      </c>
      <c r="C3281" s="2" t="s">
        <v>737</v>
      </c>
      <c r="D3281" s="2" t="s">
        <v>736</v>
      </c>
      <c r="E3281" s="2" t="s">
        <v>738</v>
      </c>
      <c r="F3281" s="4">
        <v>300</v>
      </c>
      <c r="G3281" s="10" t="str">
        <f t="shared" si="205"/>
        <v xml:space="preserve">2025/11 </v>
      </c>
      <c r="H3281" s="10">
        <f t="shared" si="204"/>
        <v>2257</v>
      </c>
    </row>
    <row r="3282" spans="1:8" ht="15.75">
      <c r="A3282" s="10">
        <v>3281</v>
      </c>
      <c r="B3282" s="3" t="s">
        <v>19</v>
      </c>
      <c r="C3282" s="2" t="s">
        <v>740</v>
      </c>
      <c r="D3282" s="2" t="s">
        <v>739</v>
      </c>
      <c r="E3282" s="2"/>
      <c r="F3282" s="4">
        <v>70</v>
      </c>
      <c r="G3282" s="10" t="str">
        <f t="shared" si="205"/>
        <v xml:space="preserve">2024/01 </v>
      </c>
      <c r="H3282" s="10">
        <f t="shared" si="204"/>
        <v>70</v>
      </c>
    </row>
    <row r="3283" spans="1:8" ht="15.75">
      <c r="A3283" s="10">
        <v>3282</v>
      </c>
      <c r="B3283" s="3" t="s">
        <v>19</v>
      </c>
      <c r="C3283" s="2" t="s">
        <v>745</v>
      </c>
      <c r="D3283" s="2" t="s">
        <v>744</v>
      </c>
      <c r="E3283" s="2" t="s">
        <v>746</v>
      </c>
      <c r="F3283" s="4">
        <v>38</v>
      </c>
      <c r="G3283" s="10" t="str">
        <f t="shared" si="205"/>
        <v xml:space="preserve">2025/03 </v>
      </c>
      <c r="H3283" s="10">
        <f t="shared" si="204"/>
        <v>750</v>
      </c>
    </row>
    <row r="3284" spans="1:8" ht="15.75">
      <c r="A3284" s="10">
        <v>3283</v>
      </c>
      <c r="B3284" s="3" t="s">
        <v>19</v>
      </c>
      <c r="C3284" s="2" t="s">
        <v>748</v>
      </c>
      <c r="D3284" s="2" t="s">
        <v>747</v>
      </c>
      <c r="E3284" s="2" t="s">
        <v>749</v>
      </c>
      <c r="F3284" s="4">
        <v>110</v>
      </c>
      <c r="G3284" s="10" t="str">
        <f t="shared" si="205"/>
        <v xml:space="preserve">2025/12 </v>
      </c>
      <c r="H3284" s="10">
        <f t="shared" si="204"/>
        <v>812</v>
      </c>
    </row>
    <row r="3285" spans="1:8" ht="15.75">
      <c r="A3285" s="10">
        <v>3284</v>
      </c>
      <c r="B3285" s="3" t="s">
        <v>19</v>
      </c>
      <c r="C3285" s="2" t="s">
        <v>760</v>
      </c>
      <c r="D3285" s="2" t="s">
        <v>759</v>
      </c>
      <c r="E3285" s="2" t="s">
        <v>761</v>
      </c>
      <c r="F3285" s="4">
        <v>40</v>
      </c>
      <c r="G3285" s="10" t="str">
        <f t="shared" si="205"/>
        <v xml:space="preserve">2026/04 </v>
      </c>
      <c r="H3285" s="10">
        <f t="shared" si="204"/>
        <v>708</v>
      </c>
    </row>
    <row r="3286" spans="1:8" ht="15.75">
      <c r="A3286" s="10">
        <v>3285</v>
      </c>
      <c r="B3286" s="3" t="s">
        <v>19</v>
      </c>
      <c r="C3286" s="2" t="s">
        <v>768</v>
      </c>
      <c r="D3286" s="2" t="s">
        <v>767</v>
      </c>
      <c r="E3286" s="2" t="s">
        <v>769</v>
      </c>
      <c r="F3286" s="4">
        <v>2</v>
      </c>
      <c r="G3286" s="10" t="str">
        <f t="shared" si="205"/>
        <v xml:space="preserve">2024/01 </v>
      </c>
      <c r="H3286" s="10">
        <f t="shared" si="204"/>
        <v>50</v>
      </c>
    </row>
    <row r="3287" spans="1:8" ht="15.75">
      <c r="A3287" s="10">
        <v>3286</v>
      </c>
      <c r="B3287" s="3" t="s">
        <v>19</v>
      </c>
      <c r="C3287" s="2" t="s">
        <v>771</v>
      </c>
      <c r="D3287" s="2" t="s">
        <v>770</v>
      </c>
      <c r="E3287" s="2" t="s">
        <v>772</v>
      </c>
      <c r="F3287" s="4">
        <v>39</v>
      </c>
      <c r="G3287" s="10" t="str">
        <f t="shared" si="205"/>
        <v xml:space="preserve">2025/12 </v>
      </c>
      <c r="H3287" s="10">
        <f t="shared" si="204"/>
        <v>861</v>
      </c>
    </row>
    <row r="3288" spans="1:8" ht="15.75">
      <c r="A3288" s="10">
        <v>3287</v>
      </c>
      <c r="B3288" s="3" t="s">
        <v>19</v>
      </c>
      <c r="C3288" s="2" t="s">
        <v>774</v>
      </c>
      <c r="D3288" s="2" t="s">
        <v>773</v>
      </c>
      <c r="E3288" s="2" t="s">
        <v>775</v>
      </c>
      <c r="F3288" s="4">
        <v>33</v>
      </c>
      <c r="G3288" s="10" t="str">
        <f t="shared" si="205"/>
        <v xml:space="preserve">2025/12 </v>
      </c>
      <c r="H3288" s="10">
        <f t="shared" si="204"/>
        <v>1110</v>
      </c>
    </row>
    <row r="3289" spans="1:8" ht="15.75">
      <c r="A3289" s="10">
        <v>3288</v>
      </c>
      <c r="B3289" s="3" t="s">
        <v>19</v>
      </c>
      <c r="C3289" s="2" t="s">
        <v>779</v>
      </c>
      <c r="D3289" s="2" t="s">
        <v>778</v>
      </c>
      <c r="E3289" s="2" t="s">
        <v>780</v>
      </c>
      <c r="F3289" s="4">
        <v>30</v>
      </c>
      <c r="G3289" s="10" t="str">
        <f t="shared" si="205"/>
        <v xml:space="preserve">2024/03 </v>
      </c>
      <c r="H3289" s="10">
        <f t="shared" si="204"/>
        <v>550</v>
      </c>
    </row>
    <row r="3290" spans="1:8" ht="15.75">
      <c r="A3290" s="10">
        <v>3289</v>
      </c>
      <c r="B3290" s="3" t="s">
        <v>19</v>
      </c>
      <c r="C3290" s="2" t="s">
        <v>790</v>
      </c>
      <c r="D3290" s="2" t="s">
        <v>789</v>
      </c>
      <c r="E3290" s="2" t="s">
        <v>791</v>
      </c>
      <c r="F3290" s="4">
        <v>40</v>
      </c>
      <c r="G3290" s="10" t="str">
        <f t="shared" si="205"/>
        <v xml:space="preserve">2024/08 </v>
      </c>
      <c r="H3290" s="10">
        <f t="shared" si="204"/>
        <v>560</v>
      </c>
    </row>
    <row r="3291" spans="1:8" ht="15.75">
      <c r="A3291" s="10">
        <v>3290</v>
      </c>
      <c r="B3291" s="3" t="s">
        <v>19</v>
      </c>
      <c r="C3291" s="2" t="s">
        <v>812</v>
      </c>
      <c r="D3291" s="2" t="s">
        <v>811</v>
      </c>
      <c r="E3291" s="2"/>
      <c r="F3291" s="4">
        <v>8</v>
      </c>
      <c r="G3291" s="10" t="str">
        <f t="shared" si="205"/>
        <v xml:space="preserve">2024/01 </v>
      </c>
      <c r="H3291" s="10">
        <f t="shared" si="204"/>
        <v>100</v>
      </c>
    </row>
    <row r="3292" spans="1:8" ht="15.75">
      <c r="A3292" s="10">
        <v>3291</v>
      </c>
      <c r="B3292" s="3" t="s">
        <v>19</v>
      </c>
      <c r="C3292" s="2" t="s">
        <v>814</v>
      </c>
      <c r="D3292" s="2" t="s">
        <v>813</v>
      </c>
      <c r="E3292" s="2" t="s">
        <v>815</v>
      </c>
      <c r="F3292" s="4">
        <v>825</v>
      </c>
      <c r="G3292" s="10" t="str">
        <f t="shared" si="205"/>
        <v xml:space="preserve">2024/12 </v>
      </c>
      <c r="H3292" s="10">
        <f t="shared" si="204"/>
        <v>3000</v>
      </c>
    </row>
    <row r="3293" spans="1:8" ht="15.75">
      <c r="A3293" s="10">
        <v>3292</v>
      </c>
      <c r="B3293" s="3" t="s">
        <v>19</v>
      </c>
      <c r="C3293" s="2" t="s">
        <v>820</v>
      </c>
      <c r="D3293" s="2" t="s">
        <v>819</v>
      </c>
      <c r="E3293" s="2" t="s">
        <v>821</v>
      </c>
      <c r="F3293" s="4">
        <v>50</v>
      </c>
      <c r="G3293" s="10" t="str">
        <f t="shared" si="205"/>
        <v xml:space="preserve">2024/10 </v>
      </c>
      <c r="H3293" s="10">
        <f t="shared" si="204"/>
        <v>510</v>
      </c>
    </row>
    <row r="3294" spans="1:8" ht="15.75">
      <c r="A3294" s="10">
        <v>3293</v>
      </c>
      <c r="B3294" s="3" t="s">
        <v>19</v>
      </c>
      <c r="C3294" s="2" t="s">
        <v>823</v>
      </c>
      <c r="D3294" s="2" t="s">
        <v>822</v>
      </c>
      <c r="E3294" s="2" t="s">
        <v>824</v>
      </c>
      <c r="F3294" s="4">
        <v>5600</v>
      </c>
      <c r="G3294" s="10" t="str">
        <f t="shared" si="205"/>
        <v xml:space="preserve">2025/12 </v>
      </c>
      <c r="H3294" s="10">
        <f t="shared" si="204"/>
        <v>32271</v>
      </c>
    </row>
    <row r="3295" spans="1:8" ht="15.75">
      <c r="A3295" s="10">
        <v>3294</v>
      </c>
      <c r="B3295" s="3" t="s">
        <v>19</v>
      </c>
      <c r="C3295" s="2" t="s">
        <v>829</v>
      </c>
      <c r="D3295" s="2" t="s">
        <v>828</v>
      </c>
      <c r="E3295" s="2" t="s">
        <v>830</v>
      </c>
      <c r="F3295" s="4">
        <v>4</v>
      </c>
      <c r="G3295" s="10" t="str">
        <f t="shared" si="205"/>
        <v xml:space="preserve">2024/01 </v>
      </c>
      <c r="H3295" s="10">
        <f t="shared" si="204"/>
        <v>100</v>
      </c>
    </row>
    <row r="3296" spans="1:8" ht="15.75">
      <c r="A3296" s="10">
        <v>3295</v>
      </c>
      <c r="B3296" s="3" t="s">
        <v>19</v>
      </c>
      <c r="C3296" s="2" t="s">
        <v>847</v>
      </c>
      <c r="D3296" s="2" t="s">
        <v>846</v>
      </c>
      <c r="E3296" s="2"/>
      <c r="F3296" s="4">
        <v>46</v>
      </c>
      <c r="G3296" s="10" t="str">
        <f t="shared" si="205"/>
        <v xml:space="preserve">2024/01 </v>
      </c>
      <c r="H3296" s="10">
        <f t="shared" si="204"/>
        <v>100</v>
      </c>
    </row>
    <row r="3297" spans="1:8" ht="15.75">
      <c r="A3297" s="10">
        <v>3296</v>
      </c>
      <c r="B3297" s="3" t="s">
        <v>19</v>
      </c>
      <c r="C3297" s="2" t="s">
        <v>858</v>
      </c>
      <c r="D3297" s="2" t="s">
        <v>857</v>
      </c>
      <c r="E3297" s="2" t="s">
        <v>859</v>
      </c>
      <c r="F3297" s="4">
        <v>100</v>
      </c>
      <c r="G3297" s="10" t="str">
        <f t="shared" si="205"/>
        <v xml:space="preserve">2024/10 </v>
      </c>
      <c r="H3297" s="10">
        <f t="shared" si="204"/>
        <v>527</v>
      </c>
    </row>
    <row r="3298" spans="1:8" ht="15.75">
      <c r="A3298" s="10">
        <v>3297</v>
      </c>
      <c r="B3298" s="3" t="s">
        <v>19</v>
      </c>
      <c r="C3298" s="2" t="s">
        <v>868</v>
      </c>
      <c r="D3298" s="2" t="s">
        <v>867</v>
      </c>
      <c r="E3298" s="2"/>
      <c r="F3298" s="4"/>
      <c r="G3298" s="10" t="str">
        <f t="shared" si="205"/>
        <v xml:space="preserve">2024/01 </v>
      </c>
      <c r="H3298" s="10">
        <f t="shared" si="204"/>
        <v>40</v>
      </c>
    </row>
    <row r="3299" spans="1:8" ht="15.75">
      <c r="A3299" s="10">
        <v>3298</v>
      </c>
      <c r="B3299" s="3" t="s">
        <v>19</v>
      </c>
      <c r="C3299" s="2" t="s">
        <v>883</v>
      </c>
      <c r="D3299" s="2" t="s">
        <v>882</v>
      </c>
      <c r="E3299" s="2" t="s">
        <v>884</v>
      </c>
      <c r="F3299" s="4">
        <v>20</v>
      </c>
      <c r="G3299" s="10" t="str">
        <f t="shared" si="205"/>
        <v xml:space="preserve">2024/01 </v>
      </c>
      <c r="H3299" s="10">
        <f t="shared" si="204"/>
        <v>60</v>
      </c>
    </row>
    <row r="3300" spans="1:8" ht="15.75">
      <c r="A3300" s="10">
        <v>3299</v>
      </c>
      <c r="B3300" s="3" t="s">
        <v>19</v>
      </c>
      <c r="C3300" s="2" t="s">
        <v>889</v>
      </c>
      <c r="D3300" s="2" t="s">
        <v>888</v>
      </c>
      <c r="E3300" s="2" t="s">
        <v>890</v>
      </c>
      <c r="F3300" s="4">
        <v>20</v>
      </c>
      <c r="G3300" s="10" t="str">
        <f t="shared" si="205"/>
        <v xml:space="preserve">2024/01 </v>
      </c>
      <c r="H3300" s="10">
        <f t="shared" si="204"/>
        <v>90</v>
      </c>
    </row>
    <row r="3301" spans="1:8" ht="15.75">
      <c r="A3301" s="10">
        <v>3300</v>
      </c>
      <c r="B3301" s="3" t="s">
        <v>19</v>
      </c>
      <c r="C3301" s="2" t="s">
        <v>897</v>
      </c>
      <c r="D3301" s="2" t="s">
        <v>896</v>
      </c>
      <c r="E3301" s="2" t="s">
        <v>884</v>
      </c>
      <c r="F3301" s="4">
        <v>20</v>
      </c>
      <c r="G3301" s="10" t="str">
        <f t="shared" si="205"/>
        <v xml:space="preserve">2024/01 </v>
      </c>
      <c r="H3301" s="10">
        <f t="shared" si="204"/>
        <v>130</v>
      </c>
    </row>
    <row r="3302" spans="1:8" ht="15.75">
      <c r="A3302" s="10">
        <v>3301</v>
      </c>
      <c r="B3302" s="3" t="s">
        <v>19</v>
      </c>
      <c r="C3302" s="2" t="s">
        <v>902</v>
      </c>
      <c r="D3302" s="2" t="s">
        <v>901</v>
      </c>
      <c r="E3302" s="2" t="s">
        <v>890</v>
      </c>
      <c r="F3302" s="4">
        <v>20</v>
      </c>
      <c r="G3302" s="10" t="str">
        <f t="shared" si="205"/>
        <v xml:space="preserve">2024/01 </v>
      </c>
      <c r="H3302" s="10">
        <f t="shared" si="204"/>
        <v>160</v>
      </c>
    </row>
    <row r="3303" spans="1:8" ht="15.75">
      <c r="A3303" s="10">
        <v>3302</v>
      </c>
      <c r="B3303" s="3" t="s">
        <v>19</v>
      </c>
      <c r="C3303" s="2" t="s">
        <v>934</v>
      </c>
      <c r="D3303" s="2" t="s">
        <v>933</v>
      </c>
      <c r="E3303" s="2"/>
      <c r="F3303" s="4">
        <v>30</v>
      </c>
      <c r="G3303" s="10" t="str">
        <f t="shared" si="205"/>
        <v xml:space="preserve">2024/01 </v>
      </c>
      <c r="H3303" s="10">
        <f t="shared" si="204"/>
        <v>30</v>
      </c>
    </row>
    <row r="3304" spans="1:8" ht="15.75">
      <c r="A3304" s="10">
        <v>3303</v>
      </c>
      <c r="B3304" s="3" t="s">
        <v>19</v>
      </c>
      <c r="C3304" s="2" t="s">
        <v>936</v>
      </c>
      <c r="D3304" s="2" t="s">
        <v>935</v>
      </c>
      <c r="E3304" s="2"/>
      <c r="F3304" s="4">
        <v>20</v>
      </c>
      <c r="G3304" s="10" t="str">
        <f t="shared" si="205"/>
        <v xml:space="preserve">2024/01 </v>
      </c>
      <c r="H3304" s="10">
        <f t="shared" si="204"/>
        <v>50</v>
      </c>
    </row>
    <row r="3305" spans="1:8" ht="15.75">
      <c r="A3305" s="10">
        <v>3304</v>
      </c>
      <c r="B3305" s="3" t="s">
        <v>19</v>
      </c>
      <c r="C3305" s="2" t="s">
        <v>938</v>
      </c>
      <c r="D3305" s="2" t="s">
        <v>937</v>
      </c>
      <c r="E3305" s="2"/>
      <c r="F3305" s="4">
        <v>22</v>
      </c>
      <c r="G3305" s="10" t="str">
        <f t="shared" si="205"/>
        <v xml:space="preserve">2024/01 </v>
      </c>
      <c r="H3305" s="10">
        <f t="shared" si="204"/>
        <v>50</v>
      </c>
    </row>
    <row r="3306" spans="1:8" ht="15.75">
      <c r="A3306" s="10">
        <v>3305</v>
      </c>
      <c r="B3306" s="3" t="s">
        <v>19</v>
      </c>
      <c r="C3306" s="2" t="s">
        <v>940</v>
      </c>
      <c r="D3306" s="2" t="s">
        <v>939</v>
      </c>
      <c r="E3306" s="2"/>
      <c r="F3306" s="4">
        <v>11</v>
      </c>
      <c r="G3306" s="10" t="str">
        <f t="shared" si="205"/>
        <v xml:space="preserve">2024/01 </v>
      </c>
      <c r="H3306" s="10">
        <f t="shared" si="204"/>
        <v>11</v>
      </c>
    </row>
    <row r="3307" spans="1:8" ht="15.75">
      <c r="A3307" s="10">
        <v>3306</v>
      </c>
      <c r="B3307" s="3" t="s">
        <v>19</v>
      </c>
      <c r="C3307" s="2" t="s">
        <v>948</v>
      </c>
      <c r="D3307" s="2" t="s">
        <v>947</v>
      </c>
      <c r="E3307" s="2"/>
      <c r="F3307" s="4">
        <v>23</v>
      </c>
      <c r="G3307" s="10" t="str">
        <f t="shared" si="205"/>
        <v xml:space="preserve">2024/01 </v>
      </c>
      <c r="H3307" s="10">
        <f t="shared" si="204"/>
        <v>23</v>
      </c>
    </row>
    <row r="3308" spans="1:8" ht="15.75">
      <c r="A3308" s="10">
        <v>3307</v>
      </c>
      <c r="B3308" s="3" t="s">
        <v>19</v>
      </c>
      <c r="C3308" s="2" t="s">
        <v>966</v>
      </c>
      <c r="D3308" s="2" t="s">
        <v>770</v>
      </c>
      <c r="E3308" s="2" t="s">
        <v>967</v>
      </c>
      <c r="F3308" s="4">
        <v>6</v>
      </c>
      <c r="G3308" s="10" t="str">
        <f t="shared" si="205"/>
        <v xml:space="preserve">2024/01 </v>
      </c>
      <c r="H3308" s="10">
        <f t="shared" si="204"/>
        <v>150</v>
      </c>
    </row>
    <row r="3309" spans="1:8" ht="15.75">
      <c r="A3309" s="10">
        <v>3308</v>
      </c>
      <c r="B3309" s="3" t="s">
        <v>19</v>
      </c>
      <c r="C3309" s="2" t="s">
        <v>968</v>
      </c>
      <c r="D3309" s="2" t="s">
        <v>778</v>
      </c>
      <c r="E3309" s="2" t="s">
        <v>969</v>
      </c>
      <c r="F3309" s="4">
        <v>200</v>
      </c>
      <c r="G3309" s="10" t="str">
        <f t="shared" si="205"/>
        <v xml:space="preserve">2024/01 </v>
      </c>
      <c r="H3309" s="10">
        <f t="shared" si="204"/>
        <v>200</v>
      </c>
    </row>
    <row r="3310" spans="1:8" ht="15.75">
      <c r="A3310" s="10">
        <v>3309</v>
      </c>
      <c r="B3310" s="3" t="s">
        <v>19</v>
      </c>
      <c r="C3310" s="2" t="s">
        <v>972</v>
      </c>
      <c r="D3310" s="2" t="s">
        <v>744</v>
      </c>
      <c r="E3310" s="2" t="s">
        <v>973</v>
      </c>
      <c r="F3310" s="4">
        <v>300</v>
      </c>
      <c r="G3310" s="10" t="str">
        <f t="shared" si="205"/>
        <v xml:space="preserve">2024/06 </v>
      </c>
      <c r="H3310" s="10">
        <f t="shared" si="204"/>
        <v>354</v>
      </c>
    </row>
    <row r="3311" spans="1:8" ht="15.75">
      <c r="A3311" s="10">
        <v>3310</v>
      </c>
      <c r="B3311" s="3" t="s">
        <v>19</v>
      </c>
      <c r="C3311" s="2" t="s">
        <v>974</v>
      </c>
      <c r="D3311" s="2" t="s">
        <v>773</v>
      </c>
      <c r="E3311" s="2" t="s">
        <v>975</v>
      </c>
      <c r="F3311" s="4">
        <v>250</v>
      </c>
      <c r="G3311" s="10" t="str">
        <f t="shared" si="205"/>
        <v xml:space="preserve">2024/01 </v>
      </c>
      <c r="H3311" s="10">
        <f t="shared" si="204"/>
        <v>250</v>
      </c>
    </row>
    <row r="3312" spans="1:8" ht="15.75">
      <c r="A3312" s="10">
        <v>3311</v>
      </c>
      <c r="B3312" s="3" t="s">
        <v>19</v>
      </c>
      <c r="C3312" s="2" t="s">
        <v>976</v>
      </c>
      <c r="D3312" s="2" t="s">
        <v>813</v>
      </c>
      <c r="E3312" s="2" t="s">
        <v>977</v>
      </c>
      <c r="F3312" s="4">
        <v>200</v>
      </c>
      <c r="G3312" s="10" t="str">
        <f t="shared" si="205"/>
        <v xml:space="preserve">2024/01 </v>
      </c>
      <c r="H3312" s="10">
        <f t="shared" si="204"/>
        <v>200</v>
      </c>
    </row>
    <row r="3313" spans="1:8" ht="15.75">
      <c r="A3313" s="10">
        <v>3312</v>
      </c>
      <c r="B3313" s="3" t="s">
        <v>19</v>
      </c>
      <c r="C3313" s="2" t="s">
        <v>982</v>
      </c>
      <c r="D3313" s="2" t="s">
        <v>778</v>
      </c>
      <c r="E3313" s="2" t="s">
        <v>983</v>
      </c>
      <c r="F3313" s="4">
        <v>100</v>
      </c>
      <c r="G3313" s="10" t="str">
        <f t="shared" si="205"/>
        <v xml:space="preserve">2024/01 </v>
      </c>
      <c r="H3313" s="10">
        <f t="shared" si="204"/>
        <v>100</v>
      </c>
    </row>
    <row r="3314" spans="1:8" ht="15.75">
      <c r="A3314" s="10">
        <v>3313</v>
      </c>
      <c r="B3314" s="3" t="s">
        <v>19</v>
      </c>
      <c r="C3314" s="2" t="s">
        <v>1023</v>
      </c>
      <c r="D3314" s="2" t="s">
        <v>1022</v>
      </c>
      <c r="E3314" s="2"/>
      <c r="F3314" s="4">
        <v>100</v>
      </c>
      <c r="G3314" s="10" t="str">
        <f t="shared" si="205"/>
        <v xml:space="preserve">2024/01 </v>
      </c>
      <c r="H3314" s="10">
        <f t="shared" si="204"/>
        <v>100</v>
      </c>
    </row>
    <row r="3315" spans="1:8" ht="15.75">
      <c r="A3315" s="10">
        <v>3314</v>
      </c>
      <c r="B3315" s="3" t="s">
        <v>19</v>
      </c>
      <c r="C3315" s="2" t="s">
        <v>1061</v>
      </c>
      <c r="D3315" s="2" t="s">
        <v>857</v>
      </c>
      <c r="E3315" s="2" t="s">
        <v>1062</v>
      </c>
      <c r="F3315" s="4">
        <v>3</v>
      </c>
      <c r="G3315" s="10" t="str">
        <f t="shared" si="205"/>
        <v xml:space="preserve">2024/01 </v>
      </c>
      <c r="H3315" s="10">
        <f t="shared" si="204"/>
        <v>50</v>
      </c>
    </row>
    <row r="3316" spans="1:8" ht="15.75">
      <c r="A3316" s="10">
        <v>3315</v>
      </c>
      <c r="B3316" s="3" t="s">
        <v>19</v>
      </c>
      <c r="C3316" s="2" t="s">
        <v>1071</v>
      </c>
      <c r="D3316" s="2" t="s">
        <v>759</v>
      </c>
      <c r="E3316" s="2" t="s">
        <v>1072</v>
      </c>
      <c r="F3316" s="4">
        <v>1000</v>
      </c>
      <c r="G3316" s="10" t="str">
        <f t="shared" si="205"/>
        <v xml:space="preserve">2024/07 </v>
      </c>
      <c r="H3316" s="10">
        <f t="shared" si="204"/>
        <v>1500</v>
      </c>
    </row>
    <row r="3317" spans="1:8" ht="15.75">
      <c r="A3317" s="10">
        <v>3316</v>
      </c>
      <c r="B3317" s="3" t="s">
        <v>19</v>
      </c>
      <c r="C3317" s="2" t="s">
        <v>1073</v>
      </c>
      <c r="D3317" s="2" t="s">
        <v>789</v>
      </c>
      <c r="E3317" s="2" t="s">
        <v>1074</v>
      </c>
      <c r="F3317" s="4">
        <v>1000</v>
      </c>
      <c r="G3317" s="10" t="str">
        <f t="shared" si="205"/>
        <v xml:space="preserve">2024/01 </v>
      </c>
      <c r="H3317" s="10">
        <f t="shared" si="204"/>
        <v>1000</v>
      </c>
    </row>
    <row r="3318" spans="1:8" ht="15.75">
      <c r="A3318" s="10">
        <v>3317</v>
      </c>
      <c r="B3318" s="3" t="s">
        <v>19</v>
      </c>
      <c r="C3318" s="2" t="s">
        <v>1075</v>
      </c>
      <c r="D3318" s="2" t="s">
        <v>822</v>
      </c>
      <c r="E3318" s="2" t="s">
        <v>1076</v>
      </c>
      <c r="F3318" s="4">
        <v>3000</v>
      </c>
      <c r="G3318" s="10" t="str">
        <f t="shared" si="205"/>
        <v xml:space="preserve">2025/12 </v>
      </c>
      <c r="H3318" s="10">
        <f t="shared" si="204"/>
        <v>7100</v>
      </c>
    </row>
    <row r="3319" spans="1:8" ht="15.75">
      <c r="A3319" s="10">
        <v>3318</v>
      </c>
      <c r="B3319" s="3" t="s">
        <v>19</v>
      </c>
      <c r="C3319" s="2" t="s">
        <v>1078</v>
      </c>
      <c r="D3319" s="2" t="s">
        <v>1077</v>
      </c>
      <c r="E3319" s="2"/>
      <c r="F3319" s="4">
        <v>56</v>
      </c>
      <c r="G3319" s="10" t="str">
        <f t="shared" si="205"/>
        <v xml:space="preserve">2024/03 </v>
      </c>
      <c r="H3319" s="10">
        <f t="shared" si="204"/>
        <v>56</v>
      </c>
    </row>
    <row r="3320" spans="1:8" ht="15.75">
      <c r="A3320" s="10">
        <v>3319</v>
      </c>
      <c r="B3320" s="3" t="s">
        <v>19</v>
      </c>
      <c r="C3320" s="2" t="s">
        <v>1090</v>
      </c>
      <c r="D3320" s="2" t="s">
        <v>366</v>
      </c>
      <c r="E3320" s="2" t="s">
        <v>1091</v>
      </c>
      <c r="F3320" s="4">
        <v>700</v>
      </c>
      <c r="G3320" s="10" t="str">
        <f t="shared" si="205"/>
        <v xml:space="preserve">2024/07 </v>
      </c>
      <c r="H3320" s="10">
        <f t="shared" si="204"/>
        <v>1003</v>
      </c>
    </row>
    <row r="3321" spans="1:8" ht="15.75">
      <c r="A3321" s="10">
        <v>3320</v>
      </c>
      <c r="B3321" s="3" t="s">
        <v>19</v>
      </c>
      <c r="C3321" s="2" t="s">
        <v>1098</v>
      </c>
      <c r="D3321" s="2" t="s">
        <v>560</v>
      </c>
      <c r="E3321" s="2" t="s">
        <v>1099</v>
      </c>
      <c r="F3321" s="4">
        <v>60</v>
      </c>
      <c r="G3321" s="10" t="str">
        <f t="shared" si="205"/>
        <v xml:space="preserve">2024/01 </v>
      </c>
      <c r="H3321" s="10">
        <f t="shared" si="204"/>
        <v>60</v>
      </c>
    </row>
    <row r="3322" spans="1:8" ht="15.75">
      <c r="A3322" s="10">
        <v>3321</v>
      </c>
      <c r="B3322" s="3" t="s">
        <v>19</v>
      </c>
      <c r="C3322" s="2" t="s">
        <v>1111</v>
      </c>
      <c r="D3322" s="2" t="s">
        <v>530</v>
      </c>
      <c r="E3322" s="2" t="s">
        <v>1112</v>
      </c>
      <c r="F3322" s="4">
        <v>10</v>
      </c>
      <c r="G3322" s="10" t="str">
        <f t="shared" si="205"/>
        <v xml:space="preserve">2024/01 </v>
      </c>
      <c r="H3322" s="10">
        <f t="shared" si="204"/>
        <v>10</v>
      </c>
    </row>
    <row r="3323" spans="1:8" ht="15.75">
      <c r="A3323" s="10">
        <v>3322</v>
      </c>
      <c r="B3323" s="3" t="s">
        <v>19</v>
      </c>
      <c r="C3323" s="2" t="s">
        <v>1119</v>
      </c>
      <c r="D3323" s="2" t="s">
        <v>1118</v>
      </c>
      <c r="E3323" s="2"/>
      <c r="F3323" s="4">
        <v>10</v>
      </c>
      <c r="G3323" s="10" t="str">
        <f t="shared" si="205"/>
        <v xml:space="preserve">2024/04 </v>
      </c>
      <c r="H3323" s="10">
        <f t="shared" si="204"/>
        <v>210</v>
      </c>
    </row>
    <row r="3324" spans="1:8" ht="15.75">
      <c r="A3324" s="10">
        <v>3323</v>
      </c>
      <c r="B3324" s="3" t="s">
        <v>19</v>
      </c>
      <c r="C3324" s="2" t="s">
        <v>1122</v>
      </c>
      <c r="D3324" s="2" t="s">
        <v>366</v>
      </c>
      <c r="E3324" s="2" t="s">
        <v>1117</v>
      </c>
      <c r="F3324" s="4">
        <v>10</v>
      </c>
      <c r="G3324" s="10" t="str">
        <f t="shared" si="205"/>
        <v xml:space="preserve">2024/01 </v>
      </c>
      <c r="H3324" s="10">
        <f t="shared" si="204"/>
        <v>10</v>
      </c>
    </row>
    <row r="3325" spans="1:8" ht="15.75">
      <c r="A3325" s="10">
        <v>3324</v>
      </c>
      <c r="B3325" s="3" t="s">
        <v>19</v>
      </c>
      <c r="C3325" s="2" t="s">
        <v>1130</v>
      </c>
      <c r="D3325" s="2" t="s">
        <v>524</v>
      </c>
      <c r="E3325" s="2" t="s">
        <v>1131</v>
      </c>
      <c r="F3325" s="4">
        <v>2</v>
      </c>
      <c r="G3325" s="10" t="str">
        <f t="shared" si="205"/>
        <v xml:space="preserve">2024/01 </v>
      </c>
      <c r="H3325" s="10">
        <f t="shared" si="204"/>
        <v>16</v>
      </c>
    </row>
    <row r="3326" spans="1:8" ht="15.75">
      <c r="A3326" s="10">
        <v>3325</v>
      </c>
      <c r="B3326" s="3" t="s">
        <v>19</v>
      </c>
      <c r="C3326" s="2" t="s">
        <v>1142</v>
      </c>
      <c r="D3326" s="2" t="s">
        <v>548</v>
      </c>
      <c r="E3326" s="2" t="s">
        <v>1143</v>
      </c>
      <c r="F3326" s="4">
        <v>60</v>
      </c>
      <c r="G3326" s="10" t="str">
        <f t="shared" si="205"/>
        <v xml:space="preserve">2024/01 </v>
      </c>
      <c r="H3326" s="10">
        <f t="shared" si="204"/>
        <v>60</v>
      </c>
    </row>
    <row r="3327" spans="1:8" ht="15.75">
      <c r="A3327" s="10">
        <v>3326</v>
      </c>
      <c r="B3327" s="3" t="s">
        <v>19</v>
      </c>
      <c r="C3327" s="2" t="s">
        <v>1154</v>
      </c>
      <c r="D3327" s="2" t="s">
        <v>1153</v>
      </c>
      <c r="E3327" s="2"/>
      <c r="F3327" s="4">
        <v>32</v>
      </c>
      <c r="G3327" s="10" t="str">
        <f t="shared" si="205"/>
        <v xml:space="preserve">2024/01 </v>
      </c>
      <c r="H3327" s="10">
        <f t="shared" si="204"/>
        <v>32</v>
      </c>
    </row>
    <row r="3328" spans="1:8" ht="15.75">
      <c r="A3328" s="10">
        <v>3327</v>
      </c>
      <c r="B3328" s="3" t="s">
        <v>19</v>
      </c>
      <c r="C3328" s="2" t="s">
        <v>1160</v>
      </c>
      <c r="D3328" s="2" t="s">
        <v>545</v>
      </c>
      <c r="E3328" s="2" t="s">
        <v>1161</v>
      </c>
      <c r="F3328" s="4">
        <v>5</v>
      </c>
      <c r="G3328" s="10" t="str">
        <f t="shared" si="205"/>
        <v xml:space="preserve">2024/01 </v>
      </c>
      <c r="H3328" s="10">
        <f t="shared" si="204"/>
        <v>16</v>
      </c>
    </row>
    <row r="3329" spans="1:8" ht="15.75">
      <c r="A3329" s="10">
        <v>3328</v>
      </c>
      <c r="B3329" s="3" t="s">
        <v>19</v>
      </c>
      <c r="C3329" s="2" t="s">
        <v>1168</v>
      </c>
      <c r="D3329" s="2" t="s">
        <v>1167</v>
      </c>
      <c r="E3329" s="2"/>
      <c r="F3329" s="4">
        <v>24</v>
      </c>
      <c r="G3329" s="10" t="str">
        <f t="shared" si="205"/>
        <v xml:space="preserve">2024/02 </v>
      </c>
      <c r="H3329" s="10">
        <f t="shared" si="204"/>
        <v>24</v>
      </c>
    </row>
    <row r="3330" spans="1:8" ht="15.75">
      <c r="A3330" s="10">
        <v>3329</v>
      </c>
      <c r="B3330" s="3" t="s">
        <v>19</v>
      </c>
      <c r="C3330" s="2" t="s">
        <v>1203</v>
      </c>
      <c r="D3330" s="2" t="s">
        <v>1202</v>
      </c>
      <c r="E3330" s="2"/>
      <c r="F3330" s="4">
        <v>63</v>
      </c>
      <c r="G3330" s="10" t="str">
        <f t="shared" si="205"/>
        <v xml:space="preserve">2024/05 </v>
      </c>
      <c r="H3330" s="10">
        <f t="shared" ref="H3330:H3393" si="206">_xlfn.MAXIFS(F:F,C:C,C3330,G:G,G3330)</f>
        <v>63</v>
      </c>
    </row>
    <row r="3331" spans="1:8" ht="15.75">
      <c r="A3331" s="10">
        <v>3330</v>
      </c>
      <c r="B3331" s="3" t="s">
        <v>19</v>
      </c>
      <c r="C3331" s="2" t="s">
        <v>1205</v>
      </c>
      <c r="D3331" s="2" t="s">
        <v>1204</v>
      </c>
      <c r="E3331" s="2"/>
      <c r="F3331" s="4">
        <v>32</v>
      </c>
      <c r="G3331" s="10" t="str">
        <f t="shared" ref="G3331:G3394" si="207">INDEX($B$2:$B$9999,MATCH(_xlfn.MAXIFS($F$2:$F$9999,$C$2:$C$9999,C3331),$F$1:$F$9999,0))</f>
        <v xml:space="preserve">2024/01 </v>
      </c>
      <c r="H3331" s="10">
        <f t="shared" si="206"/>
        <v>32</v>
      </c>
    </row>
    <row r="3332" spans="1:8" ht="15.75">
      <c r="A3332" s="10">
        <v>3331</v>
      </c>
      <c r="B3332" s="3" t="s">
        <v>19</v>
      </c>
      <c r="C3332" s="2" t="s">
        <v>1258</v>
      </c>
      <c r="D3332" s="2" t="s">
        <v>1257</v>
      </c>
      <c r="E3332" s="2"/>
      <c r="F3332" s="4">
        <v>1</v>
      </c>
      <c r="G3332" s="10" t="str">
        <f t="shared" si="207"/>
        <v xml:space="preserve">2024/01 </v>
      </c>
      <c r="H3332" s="10">
        <f t="shared" si="206"/>
        <v>1</v>
      </c>
    </row>
    <row r="3333" spans="1:8" ht="15.75">
      <c r="A3333" s="10">
        <v>3332</v>
      </c>
      <c r="B3333" s="3" t="s">
        <v>19</v>
      </c>
      <c r="C3333" s="2" t="s">
        <v>1260</v>
      </c>
      <c r="D3333" s="2" t="s">
        <v>1259</v>
      </c>
      <c r="E3333" s="2"/>
      <c r="F3333" s="4">
        <v>3</v>
      </c>
      <c r="G3333" s="10" t="str">
        <f t="shared" si="207"/>
        <v xml:space="preserve">2024/01 </v>
      </c>
      <c r="H3333" s="10">
        <f t="shared" si="206"/>
        <v>3</v>
      </c>
    </row>
    <row r="3334" spans="1:8" ht="15.75">
      <c r="A3334" s="10">
        <v>3333</v>
      </c>
      <c r="B3334" s="3" t="s">
        <v>19</v>
      </c>
      <c r="C3334" s="2" t="s">
        <v>1262</v>
      </c>
      <c r="D3334" s="2" t="s">
        <v>1261</v>
      </c>
      <c r="E3334" s="2"/>
      <c r="F3334" s="4">
        <v>2</v>
      </c>
      <c r="G3334" s="10" t="str">
        <f t="shared" si="207"/>
        <v xml:space="preserve">2024/01 </v>
      </c>
      <c r="H3334" s="10">
        <f t="shared" si="206"/>
        <v>2</v>
      </c>
    </row>
    <row r="3335" spans="1:8" ht="15.75">
      <c r="A3335" s="10">
        <v>3334</v>
      </c>
      <c r="B3335" s="3" t="s">
        <v>19</v>
      </c>
      <c r="C3335" s="2" t="s">
        <v>1264</v>
      </c>
      <c r="D3335" s="2" t="s">
        <v>1263</v>
      </c>
      <c r="E3335" s="2"/>
      <c r="F3335" s="4">
        <v>220</v>
      </c>
      <c r="G3335" s="10" t="str">
        <f t="shared" si="207"/>
        <v xml:space="preserve">2024/01 </v>
      </c>
      <c r="H3335" s="10">
        <f t="shared" si="206"/>
        <v>220</v>
      </c>
    </row>
    <row r="3336" spans="1:8" ht="15.75">
      <c r="A3336" s="10">
        <v>3335</v>
      </c>
      <c r="B3336" s="3" t="s">
        <v>19</v>
      </c>
      <c r="C3336" s="2" t="s">
        <v>1266</v>
      </c>
      <c r="D3336" s="2" t="s">
        <v>1265</v>
      </c>
      <c r="E3336" s="2"/>
      <c r="F3336" s="4">
        <v>100</v>
      </c>
      <c r="G3336" s="10" t="str">
        <f t="shared" si="207"/>
        <v xml:space="preserve">2024/01 </v>
      </c>
      <c r="H3336" s="10">
        <f t="shared" si="206"/>
        <v>100</v>
      </c>
    </row>
    <row r="3337" spans="1:8" ht="15.75">
      <c r="A3337" s="10">
        <v>3336</v>
      </c>
      <c r="B3337" s="3" t="s">
        <v>19</v>
      </c>
      <c r="C3337" s="2" t="s">
        <v>1344</v>
      </c>
      <c r="D3337" s="2" t="s">
        <v>1343</v>
      </c>
      <c r="E3337" s="2" t="s">
        <v>1342</v>
      </c>
      <c r="F3337" s="4">
        <v>12</v>
      </c>
      <c r="G3337" s="10" t="str">
        <f t="shared" si="207"/>
        <v xml:space="preserve">2026/02 </v>
      </c>
      <c r="H3337" s="10">
        <f t="shared" si="206"/>
        <v>108</v>
      </c>
    </row>
    <row r="3338" spans="1:8" ht="15.75">
      <c r="A3338" s="10">
        <v>3337</v>
      </c>
      <c r="B3338" s="3" t="s">
        <v>19</v>
      </c>
      <c r="C3338" s="2" t="s">
        <v>1346</v>
      </c>
      <c r="D3338" s="2" t="s">
        <v>1345</v>
      </c>
      <c r="E3338" s="2" t="s">
        <v>1342</v>
      </c>
      <c r="F3338" s="4">
        <v>45</v>
      </c>
      <c r="G3338" s="10" t="str">
        <f t="shared" si="207"/>
        <v xml:space="preserve">2024/08 </v>
      </c>
      <c r="H3338" s="10">
        <f t="shared" si="206"/>
        <v>506</v>
      </c>
    </row>
    <row r="3339" spans="1:8" ht="15.75">
      <c r="A3339" s="10">
        <v>3338</v>
      </c>
      <c r="B3339" s="3" t="s">
        <v>19</v>
      </c>
      <c r="C3339" s="2" t="s">
        <v>1351</v>
      </c>
      <c r="D3339" s="2" t="s">
        <v>1350</v>
      </c>
      <c r="E3339" s="2" t="s">
        <v>1352</v>
      </c>
      <c r="F3339" s="4">
        <v>96</v>
      </c>
      <c r="G3339" s="10" t="str">
        <f t="shared" si="207"/>
        <v xml:space="preserve">2024/02 </v>
      </c>
      <c r="H3339" s="10">
        <f t="shared" si="206"/>
        <v>756</v>
      </c>
    </row>
    <row r="3340" spans="1:8" ht="15.75">
      <c r="A3340" s="10">
        <v>3339</v>
      </c>
      <c r="B3340" s="3" t="s">
        <v>19</v>
      </c>
      <c r="C3340" s="2" t="s">
        <v>1354</v>
      </c>
      <c r="D3340" s="2" t="s">
        <v>1353</v>
      </c>
      <c r="E3340" s="2" t="s">
        <v>1342</v>
      </c>
      <c r="F3340" s="4">
        <v>101</v>
      </c>
      <c r="G3340" s="10" t="str">
        <f t="shared" si="207"/>
        <v xml:space="preserve">2024/04 </v>
      </c>
      <c r="H3340" s="10">
        <f t="shared" si="206"/>
        <v>255</v>
      </c>
    </row>
    <row r="3341" spans="1:8" ht="15.75">
      <c r="A3341" s="10">
        <v>3340</v>
      </c>
      <c r="B3341" s="3" t="s">
        <v>19</v>
      </c>
      <c r="C3341" s="2" t="s">
        <v>1356</v>
      </c>
      <c r="D3341" s="2" t="s">
        <v>1355</v>
      </c>
      <c r="E3341" s="2" t="s">
        <v>1352</v>
      </c>
      <c r="F3341" s="4">
        <v>50</v>
      </c>
      <c r="G3341" s="10" t="str">
        <f t="shared" si="207"/>
        <v xml:space="preserve">2024/02 </v>
      </c>
      <c r="H3341" s="10">
        <f t="shared" si="206"/>
        <v>800</v>
      </c>
    </row>
    <row r="3342" spans="1:8" ht="15.75">
      <c r="A3342" s="10">
        <v>3341</v>
      </c>
      <c r="B3342" s="3" t="s">
        <v>19</v>
      </c>
      <c r="C3342" s="2" t="s">
        <v>1361</v>
      </c>
      <c r="D3342" s="2" t="s">
        <v>1360</v>
      </c>
      <c r="E3342" s="2" t="s">
        <v>1352</v>
      </c>
      <c r="F3342" s="4">
        <v>100</v>
      </c>
      <c r="G3342" s="10" t="str">
        <f t="shared" si="207"/>
        <v xml:space="preserve">2024/01 </v>
      </c>
      <c r="H3342" s="10">
        <f t="shared" si="206"/>
        <v>100</v>
      </c>
    </row>
    <row r="3343" spans="1:8" ht="15.75">
      <c r="A3343" s="10">
        <v>3342</v>
      </c>
      <c r="B3343" s="3" t="s">
        <v>19</v>
      </c>
      <c r="C3343" s="2" t="s">
        <v>1363</v>
      </c>
      <c r="D3343" s="2" t="s">
        <v>1362</v>
      </c>
      <c r="E3343" s="2" t="s">
        <v>1342</v>
      </c>
      <c r="F3343" s="4">
        <v>84</v>
      </c>
      <c r="G3343" s="10" t="str">
        <f t="shared" si="207"/>
        <v xml:space="preserve">2024/08 </v>
      </c>
      <c r="H3343" s="10">
        <f t="shared" si="206"/>
        <v>1253</v>
      </c>
    </row>
    <row r="3344" spans="1:8" ht="15.75">
      <c r="A3344" s="10">
        <v>3343</v>
      </c>
      <c r="B3344" s="3" t="s">
        <v>19</v>
      </c>
      <c r="C3344" s="2" t="s">
        <v>1365</v>
      </c>
      <c r="D3344" s="2" t="s">
        <v>1364</v>
      </c>
      <c r="E3344" s="2" t="s">
        <v>1352</v>
      </c>
      <c r="F3344" s="4">
        <v>1782</v>
      </c>
      <c r="G3344" s="10" t="str">
        <f t="shared" si="207"/>
        <v xml:space="preserve">2026/01 </v>
      </c>
      <c r="H3344" s="10">
        <f t="shared" si="206"/>
        <v>11550</v>
      </c>
    </row>
    <row r="3345" spans="1:8" ht="15.75">
      <c r="A3345" s="10">
        <v>3344</v>
      </c>
      <c r="B3345" s="3" t="s">
        <v>19</v>
      </c>
      <c r="C3345" s="2" t="s">
        <v>1370</v>
      </c>
      <c r="D3345" s="2" t="s">
        <v>1369</v>
      </c>
      <c r="E3345" s="2" t="s">
        <v>1352</v>
      </c>
      <c r="F3345" s="4">
        <v>101</v>
      </c>
      <c r="G3345" s="10" t="str">
        <f t="shared" si="207"/>
        <v xml:space="preserve">2024/03 </v>
      </c>
      <c r="H3345" s="10">
        <f t="shared" si="206"/>
        <v>702</v>
      </c>
    </row>
    <row r="3346" spans="1:8" ht="15.75">
      <c r="A3346" s="10">
        <v>3345</v>
      </c>
      <c r="B3346" s="3" t="s">
        <v>19</v>
      </c>
      <c r="C3346" s="2" t="s">
        <v>1372</v>
      </c>
      <c r="D3346" s="2" t="s">
        <v>1371</v>
      </c>
      <c r="E3346" s="2" t="s">
        <v>1352</v>
      </c>
      <c r="F3346" s="4">
        <v>24</v>
      </c>
      <c r="G3346" s="10" t="str">
        <f t="shared" si="207"/>
        <v xml:space="preserve">2024/01 </v>
      </c>
      <c r="H3346" s="10">
        <f t="shared" si="206"/>
        <v>80</v>
      </c>
    </row>
    <row r="3347" spans="1:8" ht="15.75">
      <c r="A3347" s="10">
        <v>3346</v>
      </c>
      <c r="B3347" s="3" t="s">
        <v>19</v>
      </c>
      <c r="C3347" s="2" t="s">
        <v>1383</v>
      </c>
      <c r="D3347" s="2" t="s">
        <v>1345</v>
      </c>
      <c r="E3347" s="2" t="s">
        <v>1374</v>
      </c>
      <c r="F3347" s="4">
        <v>1</v>
      </c>
      <c r="G3347" s="10" t="str">
        <f t="shared" si="207"/>
        <v xml:space="preserve">2024/01 </v>
      </c>
      <c r="H3347" s="10">
        <f t="shared" si="206"/>
        <v>10</v>
      </c>
    </row>
    <row r="3348" spans="1:8" ht="15.75">
      <c r="A3348" s="10">
        <v>3347</v>
      </c>
      <c r="B3348" s="3" t="s">
        <v>19</v>
      </c>
      <c r="C3348" s="2" t="s">
        <v>1396</v>
      </c>
      <c r="D3348" s="2" t="s">
        <v>1395</v>
      </c>
      <c r="E3348" s="2" t="s">
        <v>1342</v>
      </c>
      <c r="F3348" s="4">
        <v>4</v>
      </c>
      <c r="G3348" s="10" t="str">
        <f t="shared" si="207"/>
        <v xml:space="preserve">2024/01 </v>
      </c>
      <c r="H3348" s="10">
        <f t="shared" si="206"/>
        <v>30</v>
      </c>
    </row>
    <row r="3349" spans="1:8" ht="15.75">
      <c r="A3349" s="10">
        <v>3348</v>
      </c>
      <c r="B3349" s="3" t="s">
        <v>19</v>
      </c>
      <c r="C3349" s="2" t="s">
        <v>1398</v>
      </c>
      <c r="D3349" s="2" t="s">
        <v>1397</v>
      </c>
      <c r="E3349" s="2" t="s">
        <v>1359</v>
      </c>
      <c r="F3349" s="4">
        <v>57</v>
      </c>
      <c r="G3349" s="10" t="str">
        <f t="shared" si="207"/>
        <v xml:space="preserve">2024/10 </v>
      </c>
      <c r="H3349" s="10">
        <f t="shared" si="206"/>
        <v>192</v>
      </c>
    </row>
    <row r="3350" spans="1:8" ht="15.75">
      <c r="A3350" s="10">
        <v>3349</v>
      </c>
      <c r="B3350" s="3" t="s">
        <v>19</v>
      </c>
      <c r="C3350" s="2" t="s">
        <v>1402</v>
      </c>
      <c r="D3350" s="2" t="s">
        <v>1401</v>
      </c>
      <c r="E3350" s="2" t="s">
        <v>433</v>
      </c>
      <c r="F3350" s="4">
        <v>100</v>
      </c>
      <c r="G3350" s="10" t="str">
        <f t="shared" si="207"/>
        <v xml:space="preserve">2024/01 </v>
      </c>
      <c r="H3350" s="10">
        <f t="shared" si="206"/>
        <v>100</v>
      </c>
    </row>
    <row r="3351" spans="1:8" ht="15.75">
      <c r="A3351" s="10">
        <v>3350</v>
      </c>
      <c r="B3351" s="3" t="s">
        <v>19</v>
      </c>
      <c r="C3351" s="2" t="s">
        <v>1419</v>
      </c>
      <c r="D3351" s="2" t="s">
        <v>1417</v>
      </c>
      <c r="E3351" s="2" t="s">
        <v>73</v>
      </c>
      <c r="F3351" s="4">
        <v>5</v>
      </c>
      <c r="G3351" s="10" t="str">
        <f t="shared" si="207"/>
        <v xml:space="preserve">2026/01 </v>
      </c>
      <c r="H3351" s="10">
        <f t="shared" si="206"/>
        <v>114</v>
      </c>
    </row>
    <row r="3352" spans="1:8" ht="15.75">
      <c r="A3352" s="10">
        <v>3351</v>
      </c>
      <c r="B3352" s="3" t="s">
        <v>19</v>
      </c>
      <c r="C3352" s="2" t="s">
        <v>1422</v>
      </c>
      <c r="D3352" s="2" t="s">
        <v>1417</v>
      </c>
      <c r="E3352" s="2" t="s">
        <v>56</v>
      </c>
      <c r="F3352" s="4">
        <v>2</v>
      </c>
      <c r="G3352" s="10" t="str">
        <f t="shared" si="207"/>
        <v xml:space="preserve">2024/01 </v>
      </c>
      <c r="H3352" s="10">
        <f t="shared" si="206"/>
        <v>100</v>
      </c>
    </row>
    <row r="3353" spans="1:8" ht="15.75">
      <c r="A3353" s="10">
        <v>3352</v>
      </c>
      <c r="B3353" s="3" t="s">
        <v>19</v>
      </c>
      <c r="C3353" s="2" t="s">
        <v>1428</v>
      </c>
      <c r="D3353" s="2" t="s">
        <v>1426</v>
      </c>
      <c r="E3353" s="2" t="s">
        <v>73</v>
      </c>
      <c r="F3353" s="4">
        <v>8</v>
      </c>
      <c r="G3353" s="10" t="str">
        <f t="shared" si="207"/>
        <v xml:space="preserve">2024/01 </v>
      </c>
      <c r="H3353" s="10">
        <f t="shared" si="206"/>
        <v>25</v>
      </c>
    </row>
    <row r="3354" spans="1:8" ht="15.75">
      <c r="A3354" s="10">
        <v>3353</v>
      </c>
      <c r="B3354" s="3" t="s">
        <v>19</v>
      </c>
      <c r="C3354" s="2" t="s">
        <v>1430</v>
      </c>
      <c r="D3354" s="2" t="s">
        <v>1426</v>
      </c>
      <c r="E3354" s="2" t="s">
        <v>184</v>
      </c>
      <c r="F3354" s="4">
        <v>4</v>
      </c>
      <c r="G3354" s="10" t="str">
        <f t="shared" si="207"/>
        <v xml:space="preserve">2024/01 </v>
      </c>
      <c r="H3354" s="10">
        <f t="shared" si="206"/>
        <v>105</v>
      </c>
    </row>
    <row r="3355" spans="1:8" ht="15.75">
      <c r="A3355" s="10">
        <v>3354</v>
      </c>
      <c r="B3355" s="3" t="s">
        <v>19</v>
      </c>
      <c r="C3355" s="2" t="s">
        <v>1441</v>
      </c>
      <c r="D3355" s="2" t="s">
        <v>1401</v>
      </c>
      <c r="E3355" s="2" t="s">
        <v>325</v>
      </c>
      <c r="F3355" s="4">
        <v>100</v>
      </c>
      <c r="G3355" s="10" t="str">
        <f t="shared" si="207"/>
        <v xml:space="preserve">2024/01 </v>
      </c>
      <c r="H3355" s="10">
        <f t="shared" si="206"/>
        <v>100</v>
      </c>
    </row>
    <row r="3356" spans="1:8" ht="15.75">
      <c r="A3356" s="10">
        <v>3355</v>
      </c>
      <c r="B3356" s="3" t="s">
        <v>19</v>
      </c>
      <c r="C3356" s="2" t="s">
        <v>1442</v>
      </c>
      <c r="D3356" s="2" t="s">
        <v>223</v>
      </c>
      <c r="E3356" s="2" t="s">
        <v>290</v>
      </c>
      <c r="F3356" s="4">
        <v>1</v>
      </c>
      <c r="G3356" s="10" t="str">
        <f t="shared" si="207"/>
        <v xml:space="preserve">2024/01 </v>
      </c>
      <c r="H3356" s="10">
        <f t="shared" si="206"/>
        <v>1</v>
      </c>
    </row>
    <row r="3357" spans="1:8" ht="15.75">
      <c r="A3357" s="10">
        <v>3356</v>
      </c>
      <c r="B3357" s="3" t="s">
        <v>19</v>
      </c>
      <c r="C3357" s="2" t="s">
        <v>1447</v>
      </c>
      <c r="D3357" s="2" t="s">
        <v>1401</v>
      </c>
      <c r="E3357" s="2" t="s">
        <v>80</v>
      </c>
      <c r="F3357" s="4">
        <v>13</v>
      </c>
      <c r="G3357" s="10" t="str">
        <f t="shared" si="207"/>
        <v xml:space="preserve">2024/01 </v>
      </c>
      <c r="H3357" s="10">
        <f t="shared" si="206"/>
        <v>13</v>
      </c>
    </row>
    <row r="3358" spans="1:8" ht="15.75">
      <c r="A3358" s="10">
        <v>3357</v>
      </c>
      <c r="B3358" s="3" t="s">
        <v>19</v>
      </c>
      <c r="C3358" s="2" t="s">
        <v>1448</v>
      </c>
      <c r="D3358" s="2" t="s">
        <v>1443</v>
      </c>
      <c r="E3358" s="2" t="s">
        <v>80</v>
      </c>
      <c r="F3358" s="4">
        <v>2</v>
      </c>
      <c r="G3358" s="10" t="str">
        <f t="shared" si="207"/>
        <v xml:space="preserve">2024/01 </v>
      </c>
      <c r="H3358" s="10">
        <f t="shared" si="206"/>
        <v>2</v>
      </c>
    </row>
    <row r="3359" spans="1:8" ht="15.75">
      <c r="A3359" s="10">
        <v>3358</v>
      </c>
      <c r="B3359" s="3" t="s">
        <v>19</v>
      </c>
      <c r="C3359" s="2" t="s">
        <v>1449</v>
      </c>
      <c r="D3359" s="2" t="s">
        <v>1412</v>
      </c>
      <c r="E3359" s="2" t="s">
        <v>80</v>
      </c>
      <c r="F3359" s="4">
        <v>24</v>
      </c>
      <c r="G3359" s="10" t="str">
        <f t="shared" si="207"/>
        <v xml:space="preserve">2024/02 </v>
      </c>
      <c r="H3359" s="10">
        <f t="shared" si="206"/>
        <v>24</v>
      </c>
    </row>
    <row r="3360" spans="1:8" ht="15.75">
      <c r="A3360" s="10">
        <v>3359</v>
      </c>
      <c r="B3360" s="3" t="s">
        <v>19</v>
      </c>
      <c r="C3360" s="2" t="s">
        <v>1453</v>
      </c>
      <c r="D3360" s="2" t="s">
        <v>1452</v>
      </c>
      <c r="E3360" s="2"/>
      <c r="F3360" s="4">
        <v>44</v>
      </c>
      <c r="G3360" s="10" t="str">
        <f t="shared" si="207"/>
        <v xml:space="preserve">2024/01 </v>
      </c>
      <c r="H3360" s="10">
        <f t="shared" si="206"/>
        <v>44</v>
      </c>
    </row>
    <row r="3361" spans="1:8" ht="15.75">
      <c r="A3361" s="10">
        <v>3360</v>
      </c>
      <c r="B3361" s="3" t="s">
        <v>19</v>
      </c>
      <c r="C3361" s="2" t="s">
        <v>1623</v>
      </c>
      <c r="D3361" s="2" t="s">
        <v>1622</v>
      </c>
      <c r="E3361" s="2" t="s">
        <v>1624</v>
      </c>
      <c r="F3361" s="4">
        <v>3</v>
      </c>
      <c r="G3361" s="10" t="str">
        <f t="shared" si="207"/>
        <v xml:space="preserve">2024/01 </v>
      </c>
      <c r="H3361" s="10">
        <f t="shared" si="206"/>
        <v>4</v>
      </c>
    </row>
    <row r="3362" spans="1:8" ht="15.75">
      <c r="A3362" s="10">
        <v>3361</v>
      </c>
      <c r="B3362" s="3" t="s">
        <v>19</v>
      </c>
      <c r="C3362" s="2" t="s">
        <v>1626</v>
      </c>
      <c r="D3362" s="2" t="s">
        <v>1625</v>
      </c>
      <c r="E3362" s="2" t="s">
        <v>1627</v>
      </c>
      <c r="F3362" s="4">
        <v>1</v>
      </c>
      <c r="G3362" s="10" t="str">
        <f t="shared" si="207"/>
        <v xml:space="preserve">2024/01 </v>
      </c>
      <c r="H3362" s="10">
        <f t="shared" si="206"/>
        <v>10</v>
      </c>
    </row>
    <row r="3363" spans="1:8" ht="15.75">
      <c r="A3363" s="10">
        <v>3362</v>
      </c>
      <c r="B3363" s="3" t="s">
        <v>19</v>
      </c>
      <c r="C3363" s="2" t="s">
        <v>1755</v>
      </c>
      <c r="D3363" s="2" t="s">
        <v>1754</v>
      </c>
      <c r="E3363" s="2" t="s">
        <v>1756</v>
      </c>
      <c r="F3363" s="4">
        <v>3</v>
      </c>
      <c r="G3363" s="10" t="str">
        <f t="shared" si="207"/>
        <v xml:space="preserve">2024/02 </v>
      </c>
      <c r="H3363" s="10">
        <f t="shared" si="206"/>
        <v>59</v>
      </c>
    </row>
    <row r="3364" spans="1:8" ht="15.75">
      <c r="A3364" s="10">
        <v>3363</v>
      </c>
      <c r="B3364" s="3" t="s">
        <v>19</v>
      </c>
      <c r="C3364" s="2" t="s">
        <v>2293</v>
      </c>
      <c r="D3364" s="2" t="s">
        <v>2292</v>
      </c>
      <c r="E3364" s="2" t="s">
        <v>2294</v>
      </c>
      <c r="F3364" s="4">
        <v>10</v>
      </c>
      <c r="G3364" s="10" t="str">
        <f t="shared" si="207"/>
        <v xml:space="preserve">2024/01 </v>
      </c>
      <c r="H3364" s="10">
        <f t="shared" si="206"/>
        <v>10</v>
      </c>
    </row>
    <row r="3365" spans="1:8" ht="15.75">
      <c r="A3365" s="10">
        <v>3364</v>
      </c>
      <c r="B3365" s="3" t="s">
        <v>19</v>
      </c>
      <c r="C3365" s="2" t="s">
        <v>2295</v>
      </c>
      <c r="D3365" s="2" t="s">
        <v>2292</v>
      </c>
      <c r="E3365" s="2" t="s">
        <v>2296</v>
      </c>
      <c r="F3365" s="4">
        <v>10</v>
      </c>
      <c r="G3365" s="10" t="str">
        <f t="shared" si="207"/>
        <v xml:space="preserve">2024/01 </v>
      </c>
      <c r="H3365" s="10">
        <f t="shared" si="206"/>
        <v>10</v>
      </c>
    </row>
    <row r="3366" spans="1:8" ht="15.75">
      <c r="A3366" s="10">
        <v>3365</v>
      </c>
      <c r="B3366" s="3" t="s">
        <v>19</v>
      </c>
      <c r="C3366" s="2" t="s">
        <v>2299</v>
      </c>
      <c r="D3366" s="2" t="s">
        <v>2292</v>
      </c>
      <c r="E3366" s="2" t="s">
        <v>2300</v>
      </c>
      <c r="F3366" s="4">
        <v>10</v>
      </c>
      <c r="G3366" s="10" t="str">
        <f t="shared" si="207"/>
        <v xml:space="preserve">2024/01 </v>
      </c>
      <c r="H3366" s="10">
        <f t="shared" si="206"/>
        <v>10</v>
      </c>
    </row>
    <row r="3367" spans="1:8" ht="15.75">
      <c r="A3367" s="10">
        <v>3366</v>
      </c>
      <c r="B3367" s="3" t="s">
        <v>19</v>
      </c>
      <c r="C3367" s="2" t="s">
        <v>2301</v>
      </c>
      <c r="D3367" s="2" t="s">
        <v>2292</v>
      </c>
      <c r="E3367" s="2" t="s">
        <v>2302</v>
      </c>
      <c r="F3367" s="4">
        <v>10</v>
      </c>
      <c r="G3367" s="10" t="str">
        <f t="shared" si="207"/>
        <v xml:space="preserve">2024/01 </v>
      </c>
      <c r="H3367" s="10">
        <f t="shared" si="206"/>
        <v>10</v>
      </c>
    </row>
    <row r="3368" spans="1:8" ht="15.75">
      <c r="A3368" s="10">
        <v>3367</v>
      </c>
      <c r="B3368" s="3" t="s">
        <v>19</v>
      </c>
      <c r="C3368" s="2" t="s">
        <v>2329</v>
      </c>
      <c r="D3368" s="2" t="s">
        <v>294</v>
      </c>
      <c r="E3368" s="2" t="s">
        <v>2330</v>
      </c>
      <c r="F3368" s="4">
        <v>10</v>
      </c>
      <c r="G3368" s="10" t="str">
        <f t="shared" si="207"/>
        <v xml:space="preserve">2024/01 </v>
      </c>
      <c r="H3368" s="10">
        <f t="shared" si="206"/>
        <v>10</v>
      </c>
    </row>
    <row r="3369" spans="1:8" ht="15.75">
      <c r="A3369" s="10">
        <v>3368</v>
      </c>
      <c r="B3369" s="3" t="s">
        <v>19</v>
      </c>
      <c r="C3369" s="2" t="s">
        <v>2339</v>
      </c>
      <c r="D3369" s="2" t="s">
        <v>299</v>
      </c>
      <c r="E3369" s="2" t="s">
        <v>2340</v>
      </c>
      <c r="F3369" s="4">
        <v>2</v>
      </c>
      <c r="G3369" s="10" t="str">
        <f t="shared" si="207"/>
        <v xml:space="preserve">2024/01 </v>
      </c>
      <c r="H3369" s="10">
        <f t="shared" si="206"/>
        <v>50</v>
      </c>
    </row>
    <row r="3370" spans="1:8" ht="15.75">
      <c r="A3370" s="10">
        <v>3369</v>
      </c>
      <c r="B3370" s="3" t="s">
        <v>19</v>
      </c>
      <c r="C3370" s="2" t="s">
        <v>2345</v>
      </c>
      <c r="D3370" s="2" t="s">
        <v>299</v>
      </c>
      <c r="E3370" s="2" t="s">
        <v>2328</v>
      </c>
      <c r="F3370" s="4">
        <v>2</v>
      </c>
      <c r="G3370" s="10" t="str">
        <f t="shared" si="207"/>
        <v xml:space="preserve">2024/01 </v>
      </c>
      <c r="H3370" s="10">
        <f t="shared" si="206"/>
        <v>5</v>
      </c>
    </row>
    <row r="3371" spans="1:8" ht="15.75">
      <c r="A3371" s="10">
        <v>3370</v>
      </c>
      <c r="B3371" s="3" t="s">
        <v>19</v>
      </c>
      <c r="C3371" s="2" t="s">
        <v>2355</v>
      </c>
      <c r="D3371" s="2" t="s">
        <v>310</v>
      </c>
      <c r="E3371" s="2" t="s">
        <v>2356</v>
      </c>
      <c r="F3371" s="4">
        <v>2</v>
      </c>
      <c r="G3371" s="10" t="str">
        <f t="shared" si="207"/>
        <v xml:space="preserve">2024/01 </v>
      </c>
      <c r="H3371" s="10">
        <f t="shared" si="206"/>
        <v>2</v>
      </c>
    </row>
    <row r="3372" spans="1:8" ht="15.75">
      <c r="A3372" s="10">
        <v>3371</v>
      </c>
      <c r="B3372" s="3" t="s">
        <v>19</v>
      </c>
      <c r="C3372" s="2" t="s">
        <v>2357</v>
      </c>
      <c r="D3372" s="2" t="s">
        <v>312</v>
      </c>
      <c r="E3372" s="2" t="s">
        <v>2358</v>
      </c>
      <c r="F3372" s="4">
        <v>2</v>
      </c>
      <c r="G3372" s="10" t="str">
        <f t="shared" si="207"/>
        <v xml:space="preserve">2024/01 </v>
      </c>
      <c r="H3372" s="10">
        <f t="shared" si="206"/>
        <v>2</v>
      </c>
    </row>
    <row r="3373" spans="1:8" ht="15.75">
      <c r="A3373" s="10">
        <v>3372</v>
      </c>
      <c r="B3373" s="3" t="s">
        <v>19</v>
      </c>
      <c r="C3373" s="2" t="s">
        <v>2375</v>
      </c>
      <c r="D3373" s="2" t="s">
        <v>236</v>
      </c>
      <c r="E3373" s="2" t="s">
        <v>2376</v>
      </c>
      <c r="F3373" s="4"/>
      <c r="G3373" s="10" t="str">
        <f t="shared" si="207"/>
        <v xml:space="preserve">2024/04 </v>
      </c>
      <c r="H3373" s="10">
        <f t="shared" si="206"/>
        <v>54</v>
      </c>
    </row>
    <row r="3374" spans="1:8" ht="15.75">
      <c r="A3374" s="10">
        <v>3373</v>
      </c>
      <c r="B3374" s="3" t="s">
        <v>19</v>
      </c>
      <c r="C3374" s="2" t="s">
        <v>2397</v>
      </c>
      <c r="D3374" s="2" t="s">
        <v>236</v>
      </c>
      <c r="E3374" s="2" t="s">
        <v>2398</v>
      </c>
      <c r="F3374" s="4">
        <v>8</v>
      </c>
      <c r="G3374" s="10" t="str">
        <f t="shared" si="207"/>
        <v xml:space="preserve">2024/02 </v>
      </c>
      <c r="H3374" s="10">
        <f t="shared" si="206"/>
        <v>440</v>
      </c>
    </row>
    <row r="3375" spans="1:8" ht="15.75">
      <c r="A3375" s="10">
        <v>3374</v>
      </c>
      <c r="B3375" s="3" t="s">
        <v>19</v>
      </c>
      <c r="C3375" s="2" t="s">
        <v>2400</v>
      </c>
      <c r="D3375" s="2" t="s">
        <v>236</v>
      </c>
      <c r="E3375" s="2" t="s">
        <v>2401</v>
      </c>
      <c r="F3375" s="4">
        <v>22</v>
      </c>
      <c r="G3375" s="10" t="str">
        <f t="shared" si="207"/>
        <v xml:space="preserve">2024/10 </v>
      </c>
      <c r="H3375" s="10">
        <f t="shared" si="206"/>
        <v>199</v>
      </c>
    </row>
    <row r="3376" spans="1:8" ht="15.75">
      <c r="A3376" s="10">
        <v>3375</v>
      </c>
      <c r="B3376" s="3" t="s">
        <v>19</v>
      </c>
      <c r="C3376" s="2" t="s">
        <v>2404</v>
      </c>
      <c r="D3376" s="2" t="s">
        <v>236</v>
      </c>
      <c r="E3376" s="2" t="s">
        <v>2405</v>
      </c>
      <c r="F3376" s="4">
        <v>12</v>
      </c>
      <c r="G3376" s="10" t="str">
        <f t="shared" si="207"/>
        <v xml:space="preserve">2024/01 </v>
      </c>
      <c r="H3376" s="10">
        <f t="shared" si="206"/>
        <v>89</v>
      </c>
    </row>
    <row r="3377" spans="1:8" ht="15.75">
      <c r="A3377" s="10">
        <v>3376</v>
      </c>
      <c r="B3377" s="3" t="s">
        <v>19</v>
      </c>
      <c r="C3377" s="2" t="s">
        <v>2406</v>
      </c>
      <c r="D3377" s="2" t="s">
        <v>236</v>
      </c>
      <c r="E3377" s="2" t="s">
        <v>2407</v>
      </c>
      <c r="F3377" s="4">
        <v>10</v>
      </c>
      <c r="G3377" s="10" t="str">
        <f t="shared" si="207"/>
        <v xml:space="preserve">2024/01 </v>
      </c>
      <c r="H3377" s="10">
        <f t="shared" si="206"/>
        <v>89</v>
      </c>
    </row>
    <row r="3378" spans="1:8" ht="15.75">
      <c r="A3378" s="10">
        <v>3377</v>
      </c>
      <c r="B3378" s="3" t="s">
        <v>19</v>
      </c>
      <c r="C3378" s="2" t="s">
        <v>2411</v>
      </c>
      <c r="D3378" s="2" t="s">
        <v>223</v>
      </c>
      <c r="E3378" s="2" t="s">
        <v>104</v>
      </c>
      <c r="F3378" s="4">
        <v>40</v>
      </c>
      <c r="G3378" s="10" t="str">
        <f t="shared" si="207"/>
        <v xml:space="preserve">2024/01 </v>
      </c>
      <c r="H3378" s="10">
        <f t="shared" si="206"/>
        <v>50</v>
      </c>
    </row>
    <row r="3379" spans="1:8" ht="15.75">
      <c r="A3379" s="10">
        <v>3378</v>
      </c>
      <c r="B3379" s="3" t="s">
        <v>19</v>
      </c>
      <c r="C3379" s="2" t="s">
        <v>2412</v>
      </c>
      <c r="D3379" s="2" t="s">
        <v>223</v>
      </c>
      <c r="E3379" s="2" t="s">
        <v>54</v>
      </c>
      <c r="F3379" s="4">
        <v>10</v>
      </c>
      <c r="G3379" s="10" t="str">
        <f t="shared" si="207"/>
        <v xml:space="preserve">2024/01 </v>
      </c>
      <c r="H3379" s="10">
        <f t="shared" si="206"/>
        <v>15</v>
      </c>
    </row>
    <row r="3380" spans="1:8" ht="15.75">
      <c r="A3380" s="10">
        <v>3379</v>
      </c>
      <c r="B3380" s="3" t="s">
        <v>19</v>
      </c>
      <c r="C3380" s="2" t="s">
        <v>2432</v>
      </c>
      <c r="D3380" s="2" t="s">
        <v>267</v>
      </c>
      <c r="E3380" s="2" t="s">
        <v>2433</v>
      </c>
      <c r="F3380" s="4">
        <v>53</v>
      </c>
      <c r="G3380" s="10" t="str">
        <f t="shared" si="207"/>
        <v xml:space="preserve">2024/02 </v>
      </c>
      <c r="H3380" s="10">
        <f t="shared" si="206"/>
        <v>245</v>
      </c>
    </row>
    <row r="3381" spans="1:8" ht="15.75">
      <c r="A3381" s="10">
        <v>3380</v>
      </c>
      <c r="B3381" s="3" t="s">
        <v>19</v>
      </c>
      <c r="C3381" s="2" t="s">
        <v>2436</v>
      </c>
      <c r="D3381" s="2" t="s">
        <v>267</v>
      </c>
      <c r="E3381" s="2" t="s">
        <v>2437</v>
      </c>
      <c r="F3381" s="4">
        <v>196</v>
      </c>
      <c r="G3381" s="10" t="str">
        <f t="shared" si="207"/>
        <v xml:space="preserve">2025/02 </v>
      </c>
      <c r="H3381" s="10">
        <f t="shared" si="206"/>
        <v>578</v>
      </c>
    </row>
    <row r="3382" spans="1:8" ht="15.75">
      <c r="A3382" s="10">
        <v>3381</v>
      </c>
      <c r="B3382" s="3" t="s">
        <v>19</v>
      </c>
      <c r="C3382" s="2" t="s">
        <v>2440</v>
      </c>
      <c r="D3382" s="2" t="s">
        <v>267</v>
      </c>
      <c r="E3382" s="2" t="s">
        <v>2441</v>
      </c>
      <c r="F3382" s="4">
        <v>80</v>
      </c>
      <c r="G3382" s="10" t="str">
        <f t="shared" si="207"/>
        <v xml:space="preserve">2025/02 </v>
      </c>
      <c r="H3382" s="10">
        <f t="shared" si="206"/>
        <v>205</v>
      </c>
    </row>
    <row r="3383" spans="1:8" ht="15.75">
      <c r="A3383" s="10">
        <v>3382</v>
      </c>
      <c r="B3383" s="3" t="s">
        <v>19</v>
      </c>
      <c r="C3383" s="2" t="s">
        <v>2442</v>
      </c>
      <c r="D3383" s="2" t="s">
        <v>267</v>
      </c>
      <c r="E3383" s="2" t="s">
        <v>2443</v>
      </c>
      <c r="F3383" s="4">
        <v>71</v>
      </c>
      <c r="G3383" s="10" t="str">
        <f t="shared" si="207"/>
        <v xml:space="preserve">2024/01 </v>
      </c>
      <c r="H3383" s="10">
        <f t="shared" si="206"/>
        <v>160</v>
      </c>
    </row>
    <row r="3384" spans="1:8" ht="15.75">
      <c r="A3384" s="10">
        <v>3383</v>
      </c>
      <c r="B3384" s="3" t="s">
        <v>19</v>
      </c>
      <c r="C3384" s="2" t="s">
        <v>2452</v>
      </c>
      <c r="D3384" s="2" t="s">
        <v>267</v>
      </c>
      <c r="E3384" s="2" t="s">
        <v>2328</v>
      </c>
      <c r="F3384" s="4">
        <v>2</v>
      </c>
      <c r="G3384" s="10" t="str">
        <f t="shared" si="207"/>
        <v xml:space="preserve">2024/01 </v>
      </c>
      <c r="H3384" s="10">
        <f t="shared" si="206"/>
        <v>11</v>
      </c>
    </row>
    <row r="3385" spans="1:8" ht="15.75">
      <c r="A3385" s="10">
        <v>3384</v>
      </c>
      <c r="B3385" s="3" t="s">
        <v>19</v>
      </c>
      <c r="C3385" s="2" t="s">
        <v>2461</v>
      </c>
      <c r="D3385" s="2" t="s">
        <v>271</v>
      </c>
      <c r="E3385" s="2" t="s">
        <v>2462</v>
      </c>
      <c r="F3385" s="4">
        <v>10</v>
      </c>
      <c r="G3385" s="10" t="str">
        <f t="shared" si="207"/>
        <v xml:space="preserve">2024/01 </v>
      </c>
      <c r="H3385" s="10">
        <f t="shared" si="206"/>
        <v>135</v>
      </c>
    </row>
    <row r="3386" spans="1:8" ht="15.75">
      <c r="A3386" s="10">
        <v>3385</v>
      </c>
      <c r="B3386" s="3" t="s">
        <v>19</v>
      </c>
      <c r="C3386" s="2" t="s">
        <v>2463</v>
      </c>
      <c r="D3386" s="2" t="s">
        <v>271</v>
      </c>
      <c r="E3386" s="2" t="s">
        <v>2464</v>
      </c>
      <c r="F3386" s="4">
        <v>40</v>
      </c>
      <c r="G3386" s="10" t="str">
        <f t="shared" si="207"/>
        <v xml:space="preserve">2025/03 </v>
      </c>
      <c r="H3386" s="10">
        <f t="shared" si="206"/>
        <v>324</v>
      </c>
    </row>
    <row r="3387" spans="1:8" ht="15.75">
      <c r="A3387" s="10">
        <v>3386</v>
      </c>
      <c r="B3387" s="3" t="s">
        <v>19</v>
      </c>
      <c r="C3387" s="2" t="s">
        <v>2465</v>
      </c>
      <c r="D3387" s="2" t="s">
        <v>271</v>
      </c>
      <c r="E3387" s="2" t="s">
        <v>2466</v>
      </c>
      <c r="F3387" s="4">
        <v>35</v>
      </c>
      <c r="G3387" s="10" t="str">
        <f t="shared" si="207"/>
        <v xml:space="preserve">2024/05 </v>
      </c>
      <c r="H3387" s="10">
        <f t="shared" si="206"/>
        <v>214</v>
      </c>
    </row>
    <row r="3388" spans="1:8" ht="15.75">
      <c r="A3388" s="10">
        <v>3387</v>
      </c>
      <c r="B3388" s="3" t="s">
        <v>19</v>
      </c>
      <c r="C3388" s="2" t="s">
        <v>2467</v>
      </c>
      <c r="D3388" s="2" t="s">
        <v>271</v>
      </c>
      <c r="E3388" s="2" t="s">
        <v>2468</v>
      </c>
      <c r="F3388" s="4">
        <v>3</v>
      </c>
      <c r="G3388" s="10" t="str">
        <f t="shared" si="207"/>
        <v xml:space="preserve">2024/01 </v>
      </c>
      <c r="H3388" s="10">
        <f t="shared" si="206"/>
        <v>130</v>
      </c>
    </row>
    <row r="3389" spans="1:8" ht="15.75">
      <c r="A3389" s="10">
        <v>3388</v>
      </c>
      <c r="B3389" s="3" t="s">
        <v>19</v>
      </c>
      <c r="C3389" s="2" t="s">
        <v>2469</v>
      </c>
      <c r="D3389" s="2" t="s">
        <v>271</v>
      </c>
      <c r="E3389" s="2" t="s">
        <v>2470</v>
      </c>
      <c r="F3389" s="4">
        <v>3</v>
      </c>
      <c r="G3389" s="10" t="str">
        <f t="shared" si="207"/>
        <v xml:space="preserve">2024/01 </v>
      </c>
      <c r="H3389" s="10">
        <f t="shared" si="206"/>
        <v>60</v>
      </c>
    </row>
    <row r="3390" spans="1:8" ht="15.75">
      <c r="A3390" s="10">
        <v>3389</v>
      </c>
      <c r="B3390" s="3" t="s">
        <v>19</v>
      </c>
      <c r="C3390" s="2" t="s">
        <v>2472</v>
      </c>
      <c r="D3390" s="2" t="s">
        <v>271</v>
      </c>
      <c r="E3390" s="2" t="s">
        <v>2451</v>
      </c>
      <c r="F3390" s="4">
        <v>5</v>
      </c>
      <c r="G3390" s="10" t="str">
        <f t="shared" si="207"/>
        <v xml:space="preserve">2024/01 </v>
      </c>
      <c r="H3390" s="10">
        <f t="shared" si="206"/>
        <v>22</v>
      </c>
    </row>
    <row r="3391" spans="1:8" ht="15.75">
      <c r="A3391" s="10">
        <v>3390</v>
      </c>
      <c r="B3391" s="3" t="s">
        <v>19</v>
      </c>
      <c r="C3391" s="2" t="s">
        <v>2473</v>
      </c>
      <c r="D3391" s="2" t="s">
        <v>264</v>
      </c>
      <c r="E3391" s="2" t="s">
        <v>2474</v>
      </c>
      <c r="F3391" s="4">
        <v>675</v>
      </c>
      <c r="G3391" s="10" t="str">
        <f t="shared" si="207"/>
        <v xml:space="preserve">2024/04 </v>
      </c>
      <c r="H3391" s="10">
        <f t="shared" si="206"/>
        <v>2197</v>
      </c>
    </row>
    <row r="3392" spans="1:8" ht="15.75">
      <c r="A3392" s="10">
        <v>3391</v>
      </c>
      <c r="B3392" s="3" t="s">
        <v>19</v>
      </c>
      <c r="C3392" s="2" t="s">
        <v>2475</v>
      </c>
      <c r="D3392" s="2" t="s">
        <v>264</v>
      </c>
      <c r="E3392" s="2" t="s">
        <v>2476</v>
      </c>
      <c r="F3392" s="4">
        <v>30</v>
      </c>
      <c r="G3392" s="10" t="str">
        <f t="shared" si="207"/>
        <v xml:space="preserve">2024/08 </v>
      </c>
      <c r="H3392" s="10">
        <f t="shared" si="206"/>
        <v>334</v>
      </c>
    </row>
    <row r="3393" spans="1:8" ht="15.75">
      <c r="A3393" s="10">
        <v>3392</v>
      </c>
      <c r="B3393" s="3" t="s">
        <v>19</v>
      </c>
      <c r="C3393" s="2" t="s">
        <v>2479</v>
      </c>
      <c r="D3393" s="2" t="s">
        <v>264</v>
      </c>
      <c r="E3393" s="2" t="s">
        <v>2480</v>
      </c>
      <c r="F3393" s="4">
        <v>556</v>
      </c>
      <c r="G3393" s="10" t="str">
        <f t="shared" si="207"/>
        <v xml:space="preserve">2024/04 </v>
      </c>
      <c r="H3393" s="10">
        <f t="shared" si="206"/>
        <v>1525</v>
      </c>
    </row>
    <row r="3394" spans="1:8" ht="15.75">
      <c r="A3394" s="10">
        <v>3393</v>
      </c>
      <c r="B3394" s="3" t="s">
        <v>19</v>
      </c>
      <c r="C3394" s="2" t="s">
        <v>2484</v>
      </c>
      <c r="D3394" s="2" t="s">
        <v>264</v>
      </c>
      <c r="E3394" s="2" t="s">
        <v>2485</v>
      </c>
      <c r="F3394" s="4">
        <v>297</v>
      </c>
      <c r="G3394" s="10" t="str">
        <f t="shared" si="207"/>
        <v xml:space="preserve">2024/04 </v>
      </c>
      <c r="H3394" s="10">
        <f t="shared" ref="H3394:H3457" si="208">_xlfn.MAXIFS(F:F,C:C,C3394,G:G,G3394)</f>
        <v>987</v>
      </c>
    </row>
    <row r="3395" spans="1:8" ht="15.75">
      <c r="A3395" s="10">
        <v>3394</v>
      </c>
      <c r="B3395" s="3" t="s">
        <v>19</v>
      </c>
      <c r="C3395" s="2" t="s">
        <v>2486</v>
      </c>
      <c r="D3395" s="2" t="s">
        <v>264</v>
      </c>
      <c r="E3395" s="2" t="s">
        <v>2487</v>
      </c>
      <c r="F3395" s="4">
        <v>199</v>
      </c>
      <c r="G3395" s="10" t="str">
        <f t="shared" ref="G3395:G3458" si="209">INDEX($B$2:$B$9999,MATCH(_xlfn.MAXIFS($F$2:$F$9999,$C$2:$C$9999,C3395),$F$1:$F$9999,0))</f>
        <v xml:space="preserve">2024/07 </v>
      </c>
      <c r="H3395" s="10">
        <f t="shared" si="208"/>
        <v>488</v>
      </c>
    </row>
    <row r="3396" spans="1:8" ht="15.75">
      <c r="A3396" s="10">
        <v>3395</v>
      </c>
      <c r="B3396" s="3" t="s">
        <v>19</v>
      </c>
      <c r="C3396" s="2" t="s">
        <v>2488</v>
      </c>
      <c r="D3396" s="2" t="s">
        <v>264</v>
      </c>
      <c r="E3396" s="2" t="s">
        <v>2489</v>
      </c>
      <c r="F3396" s="4">
        <v>10</v>
      </c>
      <c r="G3396" s="10" t="str">
        <f t="shared" si="209"/>
        <v xml:space="preserve">2024/02 </v>
      </c>
      <c r="H3396" s="10">
        <f t="shared" si="208"/>
        <v>400</v>
      </c>
    </row>
    <row r="3397" spans="1:8" ht="15.75">
      <c r="A3397" s="10">
        <v>3396</v>
      </c>
      <c r="B3397" s="3" t="s">
        <v>19</v>
      </c>
      <c r="C3397" s="2" t="s">
        <v>2490</v>
      </c>
      <c r="D3397" s="2" t="s">
        <v>264</v>
      </c>
      <c r="E3397" s="2" t="s">
        <v>2491</v>
      </c>
      <c r="F3397" s="4">
        <v>34</v>
      </c>
      <c r="G3397" s="10" t="str">
        <f t="shared" si="209"/>
        <v xml:space="preserve">2024/02 </v>
      </c>
      <c r="H3397" s="10">
        <f t="shared" si="208"/>
        <v>245</v>
      </c>
    </row>
    <row r="3398" spans="1:8" ht="15.75">
      <c r="A3398" s="10">
        <v>3397</v>
      </c>
      <c r="B3398" s="3" t="s">
        <v>19</v>
      </c>
      <c r="C3398" s="2" t="s">
        <v>2492</v>
      </c>
      <c r="D3398" s="2" t="s">
        <v>264</v>
      </c>
      <c r="E3398" s="2" t="s">
        <v>2493</v>
      </c>
      <c r="F3398" s="4">
        <v>31</v>
      </c>
      <c r="G3398" s="10" t="str">
        <f t="shared" si="209"/>
        <v xml:space="preserve">2024/02 </v>
      </c>
      <c r="H3398" s="10">
        <f t="shared" si="208"/>
        <v>230</v>
      </c>
    </row>
    <row r="3399" spans="1:8" ht="15.75">
      <c r="A3399" s="10">
        <v>3398</v>
      </c>
      <c r="B3399" s="3" t="s">
        <v>19</v>
      </c>
      <c r="C3399" s="2" t="s">
        <v>2494</v>
      </c>
      <c r="D3399" s="2" t="s">
        <v>264</v>
      </c>
      <c r="E3399" s="2" t="s">
        <v>2495</v>
      </c>
      <c r="F3399" s="4">
        <v>489</v>
      </c>
      <c r="G3399" s="10" t="str">
        <f t="shared" si="209"/>
        <v xml:space="preserve">2025/02 </v>
      </c>
      <c r="H3399" s="10">
        <f t="shared" si="208"/>
        <v>585</v>
      </c>
    </row>
    <row r="3400" spans="1:8" ht="15.75">
      <c r="A3400" s="10">
        <v>3399</v>
      </c>
      <c r="B3400" s="3" t="s">
        <v>19</v>
      </c>
      <c r="C3400" s="2" t="s">
        <v>2496</v>
      </c>
      <c r="D3400" s="2" t="s">
        <v>264</v>
      </c>
      <c r="E3400" s="2" t="s">
        <v>2497</v>
      </c>
      <c r="F3400" s="4">
        <v>9</v>
      </c>
      <c r="G3400" s="10" t="str">
        <f t="shared" si="209"/>
        <v xml:space="preserve">2024/01 </v>
      </c>
      <c r="H3400" s="10">
        <f t="shared" si="208"/>
        <v>95</v>
      </c>
    </row>
    <row r="3401" spans="1:8" ht="15.75">
      <c r="A3401" s="10">
        <v>3400</v>
      </c>
      <c r="B3401" s="3" t="s">
        <v>19</v>
      </c>
      <c r="C3401" s="2" t="s">
        <v>2498</v>
      </c>
      <c r="D3401" s="2" t="s">
        <v>264</v>
      </c>
      <c r="E3401" s="2" t="s">
        <v>2328</v>
      </c>
      <c r="F3401" s="4">
        <v>26</v>
      </c>
      <c r="G3401" s="10" t="str">
        <f t="shared" si="209"/>
        <v xml:space="preserve">2024/04 </v>
      </c>
      <c r="H3401" s="10">
        <f t="shared" si="208"/>
        <v>26</v>
      </c>
    </row>
    <row r="3402" spans="1:8" ht="15.75">
      <c r="A3402" s="10">
        <v>3401</v>
      </c>
      <c r="B3402" s="3" t="s">
        <v>19</v>
      </c>
      <c r="C3402" s="2" t="s">
        <v>2503</v>
      </c>
      <c r="D3402" s="2" t="s">
        <v>264</v>
      </c>
      <c r="E3402" s="2" t="s">
        <v>2504</v>
      </c>
      <c r="F3402" s="4">
        <v>50</v>
      </c>
      <c r="G3402" s="10" t="str">
        <f t="shared" si="209"/>
        <v xml:space="preserve">2024/02 </v>
      </c>
      <c r="H3402" s="10">
        <f t="shared" si="208"/>
        <v>230</v>
      </c>
    </row>
    <row r="3403" spans="1:8" ht="15.75">
      <c r="A3403" s="10">
        <v>3402</v>
      </c>
      <c r="B3403" s="3" t="s">
        <v>19</v>
      </c>
      <c r="C3403" s="2" t="s">
        <v>2507</v>
      </c>
      <c r="D3403" s="2" t="s">
        <v>264</v>
      </c>
      <c r="E3403" s="2" t="s">
        <v>2508</v>
      </c>
      <c r="F3403" s="4">
        <v>20</v>
      </c>
      <c r="G3403" s="10" t="str">
        <f t="shared" si="209"/>
        <v xml:space="preserve">2024/01 </v>
      </c>
      <c r="H3403" s="10">
        <f t="shared" si="208"/>
        <v>1000</v>
      </c>
    </row>
    <row r="3404" spans="1:8" ht="15.75">
      <c r="A3404" s="10">
        <v>3403</v>
      </c>
      <c r="B3404" s="3" t="s">
        <v>19</v>
      </c>
      <c r="C3404" s="2" t="s">
        <v>2509</v>
      </c>
      <c r="D3404" s="2" t="s">
        <v>264</v>
      </c>
      <c r="E3404" s="2" t="s">
        <v>2510</v>
      </c>
      <c r="F3404" s="4">
        <v>72</v>
      </c>
      <c r="G3404" s="10" t="str">
        <f t="shared" si="209"/>
        <v xml:space="preserve">2024/04 </v>
      </c>
      <c r="H3404" s="10">
        <f t="shared" si="208"/>
        <v>195</v>
      </c>
    </row>
    <row r="3405" spans="1:8" ht="15.75">
      <c r="A3405" s="10">
        <v>3404</v>
      </c>
      <c r="B3405" s="3" t="s">
        <v>19</v>
      </c>
      <c r="C3405" s="2" t="s">
        <v>2511</v>
      </c>
      <c r="D3405" s="2" t="s">
        <v>264</v>
      </c>
      <c r="E3405" s="2" t="s">
        <v>2512</v>
      </c>
      <c r="F3405" s="4">
        <v>29</v>
      </c>
      <c r="G3405" s="10" t="str">
        <f t="shared" si="209"/>
        <v xml:space="preserve">2024/01 </v>
      </c>
      <c r="H3405" s="10">
        <f t="shared" si="208"/>
        <v>130</v>
      </c>
    </row>
    <row r="3406" spans="1:8" ht="15.75">
      <c r="A3406" s="10">
        <v>3405</v>
      </c>
      <c r="B3406" s="3" t="s">
        <v>19</v>
      </c>
      <c r="C3406" s="2" t="s">
        <v>2513</v>
      </c>
      <c r="D3406" s="2" t="s">
        <v>294</v>
      </c>
      <c r="E3406" s="2" t="s">
        <v>2514</v>
      </c>
      <c r="F3406" s="4">
        <v>10</v>
      </c>
      <c r="G3406" s="10" t="str">
        <f t="shared" si="209"/>
        <v xml:space="preserve">2024/03 </v>
      </c>
      <c r="H3406" s="10">
        <f t="shared" si="208"/>
        <v>74</v>
      </c>
    </row>
    <row r="3407" spans="1:8" ht="15.75">
      <c r="A3407" s="10">
        <v>3406</v>
      </c>
      <c r="B3407" s="3" t="s">
        <v>19</v>
      </c>
      <c r="C3407" s="2" t="s">
        <v>2515</v>
      </c>
      <c r="D3407" s="2" t="s">
        <v>294</v>
      </c>
      <c r="E3407" s="2" t="s">
        <v>2516</v>
      </c>
      <c r="F3407" s="4">
        <v>49</v>
      </c>
      <c r="G3407" s="10" t="str">
        <f t="shared" si="209"/>
        <v xml:space="preserve">2024/01 </v>
      </c>
      <c r="H3407" s="10">
        <f t="shared" si="208"/>
        <v>95</v>
      </c>
    </row>
    <row r="3408" spans="1:8" ht="15.75">
      <c r="A3408" s="10">
        <v>3407</v>
      </c>
      <c r="B3408" s="3" t="s">
        <v>19</v>
      </c>
      <c r="C3408" s="2" t="s">
        <v>2517</v>
      </c>
      <c r="D3408" s="2" t="s">
        <v>294</v>
      </c>
      <c r="E3408" s="2" t="s">
        <v>2518</v>
      </c>
      <c r="F3408" s="4">
        <v>5</v>
      </c>
      <c r="G3408" s="10" t="str">
        <f t="shared" si="209"/>
        <v xml:space="preserve">2024/01 </v>
      </c>
      <c r="H3408" s="10">
        <f t="shared" si="208"/>
        <v>150</v>
      </c>
    </row>
    <row r="3409" spans="1:8" ht="15.75">
      <c r="A3409" s="10">
        <v>3408</v>
      </c>
      <c r="B3409" s="3" t="s">
        <v>19</v>
      </c>
      <c r="C3409" s="2" t="s">
        <v>2521</v>
      </c>
      <c r="D3409" s="2" t="s">
        <v>294</v>
      </c>
      <c r="E3409" s="2" t="s">
        <v>2522</v>
      </c>
      <c r="F3409" s="4">
        <v>6</v>
      </c>
      <c r="G3409" s="10" t="str">
        <f t="shared" si="209"/>
        <v xml:space="preserve">2024/01 </v>
      </c>
      <c r="H3409" s="10">
        <f t="shared" si="208"/>
        <v>25</v>
      </c>
    </row>
    <row r="3410" spans="1:8" ht="15.75">
      <c r="A3410" s="10">
        <v>3409</v>
      </c>
      <c r="B3410" s="3" t="s">
        <v>19</v>
      </c>
      <c r="C3410" s="2" t="s">
        <v>2523</v>
      </c>
      <c r="D3410" s="2" t="s">
        <v>294</v>
      </c>
      <c r="E3410" s="2" t="s">
        <v>2524</v>
      </c>
      <c r="F3410" s="4">
        <v>130</v>
      </c>
      <c r="G3410" s="10" t="str">
        <f t="shared" si="209"/>
        <v xml:space="preserve">2024/02 </v>
      </c>
      <c r="H3410" s="10">
        <f t="shared" si="208"/>
        <v>180</v>
      </c>
    </row>
    <row r="3411" spans="1:8" ht="15.75">
      <c r="A3411" s="10">
        <v>3410</v>
      </c>
      <c r="B3411" s="3" t="s">
        <v>19</v>
      </c>
      <c r="C3411" s="2" t="s">
        <v>2528</v>
      </c>
      <c r="D3411" s="2" t="s">
        <v>294</v>
      </c>
      <c r="E3411" s="2" t="s">
        <v>2529</v>
      </c>
      <c r="F3411" s="4">
        <v>200</v>
      </c>
      <c r="G3411" s="10" t="str">
        <f t="shared" si="209"/>
        <v xml:space="preserve">2024/12 </v>
      </c>
      <c r="H3411" s="10">
        <f t="shared" si="208"/>
        <v>675</v>
      </c>
    </row>
    <row r="3412" spans="1:8" ht="15.75">
      <c r="A3412" s="10">
        <v>3411</v>
      </c>
      <c r="B3412" s="3" t="s">
        <v>19</v>
      </c>
      <c r="C3412" s="2" t="s">
        <v>2534</v>
      </c>
      <c r="D3412" s="2" t="s">
        <v>299</v>
      </c>
      <c r="E3412" s="2" t="s">
        <v>2535</v>
      </c>
      <c r="F3412" s="4">
        <v>80</v>
      </c>
      <c r="G3412" s="10" t="str">
        <f t="shared" si="209"/>
        <v xml:space="preserve">2025/02 </v>
      </c>
      <c r="H3412" s="10">
        <f t="shared" si="208"/>
        <v>453</v>
      </c>
    </row>
    <row r="3413" spans="1:8" ht="15.75">
      <c r="A3413" s="10">
        <v>3412</v>
      </c>
      <c r="B3413" s="3" t="s">
        <v>19</v>
      </c>
      <c r="C3413" s="2" t="s">
        <v>2536</v>
      </c>
      <c r="D3413" s="2" t="s">
        <v>299</v>
      </c>
      <c r="E3413" s="2" t="s">
        <v>2537</v>
      </c>
      <c r="F3413" s="4">
        <v>20</v>
      </c>
      <c r="G3413" s="10" t="str">
        <f t="shared" si="209"/>
        <v xml:space="preserve">2024/01 </v>
      </c>
      <c r="H3413" s="10">
        <f t="shared" si="208"/>
        <v>120</v>
      </c>
    </row>
    <row r="3414" spans="1:8" ht="15.75">
      <c r="A3414" s="10">
        <v>3413</v>
      </c>
      <c r="B3414" s="3" t="s">
        <v>19</v>
      </c>
      <c r="C3414" s="2" t="s">
        <v>2538</v>
      </c>
      <c r="D3414" s="2" t="s">
        <v>299</v>
      </c>
      <c r="E3414" s="2" t="s">
        <v>2539</v>
      </c>
      <c r="F3414" s="4">
        <v>133</v>
      </c>
      <c r="G3414" s="10" t="str">
        <f t="shared" si="209"/>
        <v xml:space="preserve">2024/08 </v>
      </c>
      <c r="H3414" s="10">
        <f t="shared" si="208"/>
        <v>560</v>
      </c>
    </row>
    <row r="3415" spans="1:8" ht="15.75">
      <c r="A3415" s="10">
        <v>3414</v>
      </c>
      <c r="B3415" s="3" t="s">
        <v>19</v>
      </c>
      <c r="C3415" s="2" t="s">
        <v>2542</v>
      </c>
      <c r="D3415" s="2" t="s">
        <v>299</v>
      </c>
      <c r="E3415" s="2" t="s">
        <v>2543</v>
      </c>
      <c r="F3415" s="4">
        <v>145</v>
      </c>
      <c r="G3415" s="10" t="str">
        <f t="shared" si="209"/>
        <v xml:space="preserve">2026/03 </v>
      </c>
      <c r="H3415" s="10">
        <f t="shared" si="208"/>
        <v>414</v>
      </c>
    </row>
    <row r="3416" spans="1:8" ht="15.75">
      <c r="A3416" s="10">
        <v>3415</v>
      </c>
      <c r="B3416" s="3" t="s">
        <v>19</v>
      </c>
      <c r="C3416" s="2" t="s">
        <v>2544</v>
      </c>
      <c r="D3416" s="2" t="s">
        <v>299</v>
      </c>
      <c r="E3416" s="2" t="s">
        <v>2545</v>
      </c>
      <c r="F3416" s="4">
        <v>15</v>
      </c>
      <c r="G3416" s="10" t="str">
        <f t="shared" si="209"/>
        <v xml:space="preserve">2024/03 </v>
      </c>
      <c r="H3416" s="10">
        <f t="shared" si="208"/>
        <v>151</v>
      </c>
    </row>
    <row r="3417" spans="1:8" ht="15.75">
      <c r="A3417" s="10">
        <v>3416</v>
      </c>
      <c r="B3417" s="3" t="s">
        <v>19</v>
      </c>
      <c r="C3417" s="2" t="s">
        <v>2546</v>
      </c>
      <c r="D3417" s="2" t="s">
        <v>299</v>
      </c>
      <c r="E3417" s="2" t="s">
        <v>2547</v>
      </c>
      <c r="F3417" s="4">
        <v>10</v>
      </c>
      <c r="G3417" s="10" t="str">
        <f t="shared" si="209"/>
        <v xml:space="preserve">2024/01 </v>
      </c>
      <c r="H3417" s="10">
        <f t="shared" si="208"/>
        <v>150</v>
      </c>
    </row>
    <row r="3418" spans="1:8" ht="15.75">
      <c r="A3418" s="10">
        <v>3417</v>
      </c>
      <c r="B3418" s="3" t="s">
        <v>19</v>
      </c>
      <c r="C3418" s="2" t="s">
        <v>2548</v>
      </c>
      <c r="D3418" s="2" t="s">
        <v>299</v>
      </c>
      <c r="E3418" s="2" t="s">
        <v>2549</v>
      </c>
      <c r="F3418" s="4">
        <v>41</v>
      </c>
      <c r="G3418" s="10" t="str">
        <f t="shared" si="209"/>
        <v xml:space="preserve">2024/01 </v>
      </c>
      <c r="H3418" s="10">
        <f t="shared" si="208"/>
        <v>70</v>
      </c>
    </row>
    <row r="3419" spans="1:8" ht="15.75">
      <c r="A3419" s="10">
        <v>3418</v>
      </c>
      <c r="B3419" s="3" t="s">
        <v>19</v>
      </c>
      <c r="C3419" s="2" t="s">
        <v>2550</v>
      </c>
      <c r="D3419" s="2" t="s">
        <v>299</v>
      </c>
      <c r="E3419" s="2" t="s">
        <v>2551</v>
      </c>
      <c r="F3419" s="4">
        <v>80</v>
      </c>
      <c r="G3419" s="10" t="str">
        <f t="shared" si="209"/>
        <v xml:space="preserve">2024/07 </v>
      </c>
      <c r="H3419" s="10">
        <f t="shared" si="208"/>
        <v>260</v>
      </c>
    </row>
    <row r="3420" spans="1:8" ht="15.75">
      <c r="A3420" s="10">
        <v>3419</v>
      </c>
      <c r="B3420" s="3" t="s">
        <v>19</v>
      </c>
      <c r="C3420" s="2" t="s">
        <v>2552</v>
      </c>
      <c r="D3420" s="2" t="s">
        <v>299</v>
      </c>
      <c r="E3420" s="2" t="s">
        <v>2553</v>
      </c>
      <c r="F3420" s="4">
        <v>5</v>
      </c>
      <c r="G3420" s="10" t="str">
        <f t="shared" si="209"/>
        <v xml:space="preserve">2024/03 </v>
      </c>
      <c r="H3420" s="10">
        <f t="shared" si="208"/>
        <v>14</v>
      </c>
    </row>
    <row r="3421" spans="1:8" ht="15.75">
      <c r="A3421" s="10">
        <v>3420</v>
      </c>
      <c r="B3421" s="3" t="s">
        <v>19</v>
      </c>
      <c r="C3421" s="2" t="s">
        <v>2556</v>
      </c>
      <c r="D3421" s="2" t="s">
        <v>299</v>
      </c>
      <c r="E3421" s="2" t="s">
        <v>2557</v>
      </c>
      <c r="F3421" s="4">
        <v>50</v>
      </c>
      <c r="G3421" s="10" t="str">
        <f t="shared" si="209"/>
        <v xml:space="preserve">2024/01 </v>
      </c>
      <c r="H3421" s="10">
        <f t="shared" si="208"/>
        <v>80</v>
      </c>
    </row>
    <row r="3422" spans="1:8" ht="15.75">
      <c r="A3422" s="10">
        <v>3421</v>
      </c>
      <c r="B3422" s="3" t="s">
        <v>19</v>
      </c>
      <c r="C3422" s="2" t="s">
        <v>2560</v>
      </c>
      <c r="D3422" s="2" t="s">
        <v>299</v>
      </c>
      <c r="E3422" s="2" t="s">
        <v>2561</v>
      </c>
      <c r="F3422" s="4">
        <v>10</v>
      </c>
      <c r="G3422" s="10" t="str">
        <f t="shared" si="209"/>
        <v xml:space="preserve">2024/01 </v>
      </c>
      <c r="H3422" s="10">
        <f t="shared" si="208"/>
        <v>50</v>
      </c>
    </row>
    <row r="3423" spans="1:8" ht="15.75">
      <c r="A3423" s="10">
        <v>3422</v>
      </c>
      <c r="B3423" s="3" t="s">
        <v>19</v>
      </c>
      <c r="C3423" s="2" t="s">
        <v>2562</v>
      </c>
      <c r="D3423" s="2" t="s">
        <v>299</v>
      </c>
      <c r="E3423" s="2" t="s">
        <v>2563</v>
      </c>
      <c r="F3423" s="4">
        <v>20</v>
      </c>
      <c r="G3423" s="10" t="str">
        <f t="shared" si="209"/>
        <v xml:space="preserve">2024/01 </v>
      </c>
      <c r="H3423" s="10">
        <f t="shared" si="208"/>
        <v>100</v>
      </c>
    </row>
    <row r="3424" spans="1:8" ht="15.75">
      <c r="A3424" s="10">
        <v>3423</v>
      </c>
      <c r="B3424" s="3" t="s">
        <v>19</v>
      </c>
      <c r="C3424" s="2" t="s">
        <v>2568</v>
      </c>
      <c r="D3424" s="2" t="s">
        <v>307</v>
      </c>
      <c r="E3424" s="2" t="s">
        <v>2569</v>
      </c>
      <c r="F3424" s="4">
        <v>20</v>
      </c>
      <c r="G3424" s="10" t="str">
        <f t="shared" si="209"/>
        <v xml:space="preserve">2024/01 </v>
      </c>
      <c r="H3424" s="10">
        <f t="shared" si="208"/>
        <v>30</v>
      </c>
    </row>
    <row r="3425" spans="1:8" ht="15.75">
      <c r="A3425" s="10">
        <v>3424</v>
      </c>
      <c r="B3425" s="3" t="s">
        <v>19</v>
      </c>
      <c r="C3425" s="2" t="s">
        <v>2572</v>
      </c>
      <c r="D3425" s="2" t="s">
        <v>307</v>
      </c>
      <c r="E3425" s="2" t="s">
        <v>2573</v>
      </c>
      <c r="F3425" s="4">
        <v>30</v>
      </c>
      <c r="G3425" s="10" t="str">
        <f t="shared" si="209"/>
        <v xml:space="preserve">2024/01 </v>
      </c>
      <c r="H3425" s="10">
        <f t="shared" si="208"/>
        <v>100</v>
      </c>
    </row>
    <row r="3426" spans="1:8" ht="15.75">
      <c r="A3426" s="10">
        <v>3425</v>
      </c>
      <c r="B3426" s="3" t="s">
        <v>19</v>
      </c>
      <c r="C3426" s="2" t="s">
        <v>2576</v>
      </c>
      <c r="D3426" s="2" t="s">
        <v>310</v>
      </c>
      <c r="E3426" s="2" t="s">
        <v>2577</v>
      </c>
      <c r="F3426" s="4">
        <v>40</v>
      </c>
      <c r="G3426" s="10" t="str">
        <f t="shared" si="209"/>
        <v xml:space="preserve">2024/01 </v>
      </c>
      <c r="H3426" s="10">
        <f t="shared" si="208"/>
        <v>105</v>
      </c>
    </row>
    <row r="3427" spans="1:8" ht="15.75">
      <c r="A3427" s="10">
        <v>3426</v>
      </c>
      <c r="B3427" s="3" t="s">
        <v>19</v>
      </c>
      <c r="C3427" s="2" t="s">
        <v>2578</v>
      </c>
      <c r="D3427" s="2" t="s">
        <v>310</v>
      </c>
      <c r="E3427" s="2" t="s">
        <v>2579</v>
      </c>
      <c r="F3427" s="4">
        <v>20</v>
      </c>
      <c r="G3427" s="10" t="str">
        <f t="shared" si="209"/>
        <v xml:space="preserve">2024/04 </v>
      </c>
      <c r="H3427" s="10">
        <f t="shared" si="208"/>
        <v>225</v>
      </c>
    </row>
    <row r="3428" spans="1:8" ht="15.75">
      <c r="A3428" s="10">
        <v>3427</v>
      </c>
      <c r="B3428" s="3" t="s">
        <v>19</v>
      </c>
      <c r="C3428" s="2" t="s">
        <v>2580</v>
      </c>
      <c r="D3428" s="2" t="s">
        <v>310</v>
      </c>
      <c r="E3428" s="2" t="s">
        <v>2581</v>
      </c>
      <c r="F3428" s="4">
        <v>6</v>
      </c>
      <c r="G3428" s="10" t="str">
        <f t="shared" si="209"/>
        <v xml:space="preserve">2024/05 </v>
      </c>
      <c r="H3428" s="10">
        <f t="shared" si="208"/>
        <v>206</v>
      </c>
    </row>
    <row r="3429" spans="1:8" ht="15.75">
      <c r="A3429" s="10">
        <v>3428</v>
      </c>
      <c r="B3429" s="3" t="s">
        <v>19</v>
      </c>
      <c r="C3429" s="2" t="s">
        <v>2584</v>
      </c>
      <c r="D3429" s="2" t="s">
        <v>310</v>
      </c>
      <c r="E3429" s="2" t="s">
        <v>2585</v>
      </c>
      <c r="F3429" s="4">
        <v>6</v>
      </c>
      <c r="G3429" s="10" t="str">
        <f t="shared" si="209"/>
        <v xml:space="preserve">2024/01 </v>
      </c>
      <c r="H3429" s="10">
        <f t="shared" si="208"/>
        <v>45</v>
      </c>
    </row>
    <row r="3430" spans="1:8" ht="15.75">
      <c r="A3430" s="10">
        <v>3429</v>
      </c>
      <c r="B3430" s="3" t="s">
        <v>19</v>
      </c>
      <c r="C3430" s="2" t="s">
        <v>2586</v>
      </c>
      <c r="D3430" s="2" t="s">
        <v>310</v>
      </c>
      <c r="E3430" s="2" t="s">
        <v>2587</v>
      </c>
      <c r="F3430" s="4">
        <v>20</v>
      </c>
      <c r="G3430" s="10" t="str">
        <f t="shared" si="209"/>
        <v xml:space="preserve">2024/01 </v>
      </c>
      <c r="H3430" s="10">
        <f t="shared" si="208"/>
        <v>20</v>
      </c>
    </row>
    <row r="3431" spans="1:8" ht="15.75">
      <c r="A3431" s="10">
        <v>3430</v>
      </c>
      <c r="B3431" s="3" t="s">
        <v>19</v>
      </c>
      <c r="C3431" s="2" t="s">
        <v>2592</v>
      </c>
      <c r="D3431" s="2" t="s">
        <v>312</v>
      </c>
      <c r="E3431" s="2" t="s">
        <v>2593</v>
      </c>
      <c r="F3431" s="4">
        <v>30</v>
      </c>
      <c r="G3431" s="10" t="str">
        <f t="shared" si="209"/>
        <v xml:space="preserve">2024/05 </v>
      </c>
      <c r="H3431" s="10">
        <f t="shared" si="208"/>
        <v>145</v>
      </c>
    </row>
    <row r="3432" spans="1:8" ht="15.75">
      <c r="A3432" s="10">
        <v>3431</v>
      </c>
      <c r="B3432" s="3" t="s">
        <v>19</v>
      </c>
      <c r="C3432" s="2" t="s">
        <v>2596</v>
      </c>
      <c r="D3432" s="2" t="s">
        <v>314</v>
      </c>
      <c r="E3432" s="2" t="s">
        <v>2597</v>
      </c>
      <c r="F3432" s="4">
        <v>5</v>
      </c>
      <c r="G3432" s="10" t="str">
        <f t="shared" si="209"/>
        <v xml:space="preserve">2024/02 </v>
      </c>
      <c r="H3432" s="10">
        <f t="shared" si="208"/>
        <v>65</v>
      </c>
    </row>
    <row r="3433" spans="1:8" ht="15.75">
      <c r="A3433" s="10">
        <v>3432</v>
      </c>
      <c r="B3433" s="3" t="s">
        <v>19</v>
      </c>
      <c r="C3433" s="2" t="s">
        <v>2600</v>
      </c>
      <c r="D3433" s="2" t="s">
        <v>314</v>
      </c>
      <c r="E3433" s="2" t="s">
        <v>2601</v>
      </c>
      <c r="F3433" s="4">
        <v>2</v>
      </c>
      <c r="G3433" s="10" t="str">
        <f t="shared" si="209"/>
        <v xml:space="preserve">2024/01 </v>
      </c>
      <c r="H3433" s="10">
        <f t="shared" si="208"/>
        <v>25</v>
      </c>
    </row>
    <row r="3434" spans="1:8" ht="15.75">
      <c r="A3434" s="10">
        <v>3433</v>
      </c>
      <c r="B3434" s="3" t="s">
        <v>19</v>
      </c>
      <c r="C3434" s="2" t="s">
        <v>2604</v>
      </c>
      <c r="D3434" s="2" t="s">
        <v>314</v>
      </c>
      <c r="E3434" s="2" t="s">
        <v>2605</v>
      </c>
      <c r="F3434" s="4">
        <v>100</v>
      </c>
      <c r="G3434" s="10" t="str">
        <f t="shared" si="209"/>
        <v xml:space="preserve">2024/07 </v>
      </c>
      <c r="H3434" s="10">
        <f t="shared" si="208"/>
        <v>360</v>
      </c>
    </row>
    <row r="3435" spans="1:8" ht="15.75">
      <c r="A3435" s="10">
        <v>3434</v>
      </c>
      <c r="B3435" s="3" t="s">
        <v>19</v>
      </c>
      <c r="C3435" s="2" t="s">
        <v>2606</v>
      </c>
      <c r="D3435" s="2" t="s">
        <v>314</v>
      </c>
      <c r="E3435" s="2" t="s">
        <v>2607</v>
      </c>
      <c r="F3435" s="4">
        <v>320</v>
      </c>
      <c r="G3435" s="10" t="str">
        <f t="shared" si="209"/>
        <v xml:space="preserve">2024/05 </v>
      </c>
      <c r="H3435" s="10">
        <f t="shared" si="208"/>
        <v>705</v>
      </c>
    </row>
    <row r="3436" spans="1:8" ht="15.75">
      <c r="A3436" s="10">
        <v>3435</v>
      </c>
      <c r="B3436" s="3" t="s">
        <v>19</v>
      </c>
      <c r="C3436" s="2" t="s">
        <v>2614</v>
      </c>
      <c r="D3436" s="2" t="s">
        <v>318</v>
      </c>
      <c r="E3436" s="2" t="s">
        <v>2615</v>
      </c>
      <c r="F3436" s="4">
        <v>210</v>
      </c>
      <c r="G3436" s="10" t="str">
        <f t="shared" si="209"/>
        <v xml:space="preserve">2024/04 </v>
      </c>
      <c r="H3436" s="10">
        <f t="shared" si="208"/>
        <v>210</v>
      </c>
    </row>
    <row r="3437" spans="1:8" ht="15.75">
      <c r="A3437" s="10">
        <v>3436</v>
      </c>
      <c r="B3437" s="3" t="s">
        <v>19</v>
      </c>
      <c r="C3437" s="2" t="s">
        <v>2616</v>
      </c>
      <c r="D3437" s="2" t="s">
        <v>318</v>
      </c>
      <c r="E3437" s="2" t="s">
        <v>2617</v>
      </c>
      <c r="F3437" s="4">
        <v>60</v>
      </c>
      <c r="G3437" s="10" t="str">
        <f t="shared" si="209"/>
        <v xml:space="preserve">2024/01 </v>
      </c>
      <c r="H3437" s="10">
        <f t="shared" si="208"/>
        <v>120</v>
      </c>
    </row>
    <row r="3438" spans="1:8" ht="15.75">
      <c r="A3438" s="10">
        <v>3437</v>
      </c>
      <c r="B3438" s="3" t="s">
        <v>19</v>
      </c>
      <c r="C3438" s="2" t="s">
        <v>2618</v>
      </c>
      <c r="D3438" s="2" t="s">
        <v>318</v>
      </c>
      <c r="E3438" s="2" t="s">
        <v>2619</v>
      </c>
      <c r="F3438" s="4">
        <v>42</v>
      </c>
      <c r="G3438" s="10" t="str">
        <f t="shared" si="209"/>
        <v xml:space="preserve">2025/03 </v>
      </c>
      <c r="H3438" s="10">
        <f t="shared" si="208"/>
        <v>410</v>
      </c>
    </row>
    <row r="3439" spans="1:8" ht="15.75">
      <c r="A3439" s="10">
        <v>3438</v>
      </c>
      <c r="B3439" s="3" t="s">
        <v>19</v>
      </c>
      <c r="C3439" s="2" t="s">
        <v>2628</v>
      </c>
      <c r="D3439" s="2" t="s">
        <v>318</v>
      </c>
      <c r="E3439" s="2" t="s">
        <v>2629</v>
      </c>
      <c r="F3439" s="4">
        <v>600</v>
      </c>
      <c r="G3439" s="10" t="str">
        <f t="shared" si="209"/>
        <v xml:space="preserve">2024/08 </v>
      </c>
      <c r="H3439" s="10">
        <f t="shared" si="208"/>
        <v>600</v>
      </c>
    </row>
    <row r="3440" spans="1:8" ht="15.75">
      <c r="A3440" s="10">
        <v>3439</v>
      </c>
      <c r="B3440" s="3" t="s">
        <v>19</v>
      </c>
      <c r="C3440" s="2" t="s">
        <v>2651</v>
      </c>
      <c r="D3440" s="2" t="s">
        <v>271</v>
      </c>
      <c r="E3440" s="2" t="s">
        <v>2328</v>
      </c>
      <c r="F3440" s="4">
        <v>2</v>
      </c>
      <c r="G3440" s="10" t="str">
        <f t="shared" si="209"/>
        <v xml:space="preserve">2024/01 </v>
      </c>
      <c r="H3440" s="10">
        <f t="shared" si="208"/>
        <v>20</v>
      </c>
    </row>
    <row r="3441" spans="1:8" ht="15.75">
      <c r="A3441" s="10">
        <v>3440</v>
      </c>
      <c r="B3441" s="3" t="s">
        <v>19</v>
      </c>
      <c r="C3441" s="2" t="s">
        <v>2662</v>
      </c>
      <c r="D3441" s="2" t="s">
        <v>2661</v>
      </c>
      <c r="E3441" s="2" t="s">
        <v>2663</v>
      </c>
      <c r="F3441" s="4">
        <v>2</v>
      </c>
      <c r="G3441" s="10" t="str">
        <f t="shared" si="209"/>
        <v xml:space="preserve">2024/01 </v>
      </c>
      <c r="H3441" s="10">
        <f t="shared" si="208"/>
        <v>2</v>
      </c>
    </row>
    <row r="3442" spans="1:8" ht="15.75">
      <c r="A3442" s="10">
        <v>3441</v>
      </c>
      <c r="B3442" s="3" t="s">
        <v>19</v>
      </c>
      <c r="C3442" s="2" t="s">
        <v>2671</v>
      </c>
      <c r="D3442" s="2" t="s">
        <v>2312</v>
      </c>
      <c r="E3442" s="2" t="s">
        <v>2672</v>
      </c>
      <c r="F3442" s="4">
        <v>34</v>
      </c>
      <c r="G3442" s="10" t="str">
        <f t="shared" si="209"/>
        <v xml:space="preserve">2024/01 </v>
      </c>
      <c r="H3442" s="10">
        <f t="shared" si="208"/>
        <v>120</v>
      </c>
    </row>
    <row r="3443" spans="1:8" ht="15.75">
      <c r="A3443" s="10">
        <v>3442</v>
      </c>
      <c r="B3443" s="3" t="s">
        <v>19</v>
      </c>
      <c r="C3443" s="2" t="s">
        <v>2693</v>
      </c>
      <c r="D3443" s="2" t="s">
        <v>2692</v>
      </c>
      <c r="E3443" s="2" t="s">
        <v>2694</v>
      </c>
      <c r="F3443" s="4">
        <v>2</v>
      </c>
      <c r="G3443" s="10" t="str">
        <f t="shared" si="209"/>
        <v xml:space="preserve">2024/01 </v>
      </c>
      <c r="H3443" s="10">
        <f t="shared" si="208"/>
        <v>7</v>
      </c>
    </row>
    <row r="3444" spans="1:8" ht="15.75">
      <c r="A3444" s="10">
        <v>3443</v>
      </c>
      <c r="B3444" s="3" t="s">
        <v>19</v>
      </c>
      <c r="C3444" s="2" t="s">
        <v>2720</v>
      </c>
      <c r="D3444" s="2" t="s">
        <v>1267</v>
      </c>
      <c r="E3444" s="2" t="s">
        <v>2721</v>
      </c>
      <c r="F3444" s="4">
        <v>11</v>
      </c>
      <c r="G3444" s="10" t="str">
        <f t="shared" si="209"/>
        <v xml:space="preserve">2024/01 </v>
      </c>
      <c r="H3444" s="10">
        <f t="shared" si="208"/>
        <v>95</v>
      </c>
    </row>
    <row r="3445" spans="1:8" ht="15.75">
      <c r="A3445" s="10">
        <v>3444</v>
      </c>
      <c r="B3445" s="3" t="s">
        <v>19</v>
      </c>
      <c r="C3445" s="2" t="s">
        <v>2722</v>
      </c>
      <c r="D3445" s="2" t="s">
        <v>1267</v>
      </c>
      <c r="E3445" s="2" t="s">
        <v>2723</v>
      </c>
      <c r="F3445" s="4">
        <v>41</v>
      </c>
      <c r="G3445" s="10" t="str">
        <f t="shared" si="209"/>
        <v xml:space="preserve">2024/02 </v>
      </c>
      <c r="H3445" s="10">
        <f t="shared" si="208"/>
        <v>93</v>
      </c>
    </row>
    <row r="3446" spans="1:8" ht="15.75">
      <c r="A3446" s="10">
        <v>3445</v>
      </c>
      <c r="B3446" s="3" t="s">
        <v>19</v>
      </c>
      <c r="C3446" s="2" t="s">
        <v>2726</v>
      </c>
      <c r="D3446" s="2" t="s">
        <v>1267</v>
      </c>
      <c r="E3446" s="2" t="s">
        <v>2727</v>
      </c>
      <c r="F3446" s="4">
        <v>6</v>
      </c>
      <c r="G3446" s="10" t="str">
        <f t="shared" si="209"/>
        <v xml:space="preserve">2024/01 </v>
      </c>
      <c r="H3446" s="10">
        <f t="shared" si="208"/>
        <v>21</v>
      </c>
    </row>
    <row r="3447" spans="1:8" ht="15.75">
      <c r="A3447" s="10">
        <v>3446</v>
      </c>
      <c r="B3447" s="3" t="s">
        <v>19</v>
      </c>
      <c r="C3447" s="2" t="s">
        <v>2728</v>
      </c>
      <c r="D3447" s="2" t="s">
        <v>1267</v>
      </c>
      <c r="E3447" s="2" t="s">
        <v>2729</v>
      </c>
      <c r="F3447" s="4">
        <v>2</v>
      </c>
      <c r="G3447" s="10" t="str">
        <f t="shared" si="209"/>
        <v xml:space="preserve">2024/01 </v>
      </c>
      <c r="H3447" s="10">
        <f t="shared" si="208"/>
        <v>30</v>
      </c>
    </row>
    <row r="3448" spans="1:8" ht="15.75">
      <c r="A3448" s="10">
        <v>3447</v>
      </c>
      <c r="B3448" s="3" t="s">
        <v>19</v>
      </c>
      <c r="C3448" s="2" t="s">
        <v>2739</v>
      </c>
      <c r="D3448" s="2" t="s">
        <v>2732</v>
      </c>
      <c r="E3448" s="2" t="s">
        <v>2740</v>
      </c>
      <c r="F3448" s="4">
        <v>4</v>
      </c>
      <c r="G3448" s="10" t="str">
        <f t="shared" si="209"/>
        <v xml:space="preserve">2024/03 </v>
      </c>
      <c r="H3448" s="10">
        <f t="shared" si="208"/>
        <v>42</v>
      </c>
    </row>
    <row r="3449" spans="1:8" ht="15.75">
      <c r="A3449" s="10">
        <v>3448</v>
      </c>
      <c r="B3449" s="3" t="s">
        <v>19</v>
      </c>
      <c r="C3449" s="2" t="s">
        <v>2749</v>
      </c>
      <c r="D3449" s="2" t="s">
        <v>1267</v>
      </c>
      <c r="E3449" s="2" t="s">
        <v>2750</v>
      </c>
      <c r="F3449" s="4">
        <v>30</v>
      </c>
      <c r="G3449" s="10" t="str">
        <f t="shared" si="209"/>
        <v xml:space="preserve">2024/01 </v>
      </c>
      <c r="H3449" s="10">
        <f t="shared" si="208"/>
        <v>100</v>
      </c>
    </row>
    <row r="3450" spans="1:8" ht="15.75">
      <c r="A3450" s="10">
        <v>3449</v>
      </c>
      <c r="B3450" s="3" t="s">
        <v>19</v>
      </c>
      <c r="C3450" s="2" t="s">
        <v>2792</v>
      </c>
      <c r="D3450" s="2" t="s">
        <v>1426</v>
      </c>
      <c r="E3450" s="2" t="s">
        <v>2793</v>
      </c>
      <c r="F3450" s="4">
        <v>40</v>
      </c>
      <c r="G3450" s="10" t="str">
        <f t="shared" si="209"/>
        <v xml:space="preserve">2024/01 </v>
      </c>
      <c r="H3450" s="10">
        <f t="shared" si="208"/>
        <v>40</v>
      </c>
    </row>
    <row r="3451" spans="1:8" ht="15.75">
      <c r="A3451" s="10">
        <v>3450</v>
      </c>
      <c r="B3451" s="3" t="s">
        <v>19</v>
      </c>
      <c r="C3451" s="2" t="s">
        <v>2819</v>
      </c>
      <c r="D3451" s="2" t="s">
        <v>2762</v>
      </c>
      <c r="E3451" s="2" t="s">
        <v>2820</v>
      </c>
      <c r="F3451" s="4">
        <v>10</v>
      </c>
      <c r="G3451" s="10" t="str">
        <f t="shared" si="209"/>
        <v xml:space="preserve">2024/01 </v>
      </c>
      <c r="H3451" s="10">
        <f t="shared" si="208"/>
        <v>45</v>
      </c>
    </row>
    <row r="3452" spans="1:8" ht="15.75">
      <c r="A3452" s="10">
        <v>3451</v>
      </c>
      <c r="B3452" s="3" t="s">
        <v>19</v>
      </c>
      <c r="C3452" s="2" t="s">
        <v>2821</v>
      </c>
      <c r="D3452" s="2" t="s">
        <v>2762</v>
      </c>
      <c r="E3452" s="2" t="s">
        <v>2822</v>
      </c>
      <c r="F3452" s="4">
        <v>10</v>
      </c>
      <c r="G3452" s="10" t="str">
        <f t="shared" si="209"/>
        <v xml:space="preserve">2024/01 </v>
      </c>
      <c r="H3452" s="10">
        <f t="shared" si="208"/>
        <v>50</v>
      </c>
    </row>
    <row r="3453" spans="1:8" ht="15.75">
      <c r="A3453" s="10">
        <v>3452</v>
      </c>
      <c r="B3453" s="3" t="s">
        <v>19</v>
      </c>
      <c r="C3453" s="2" t="s">
        <v>2823</v>
      </c>
      <c r="D3453" s="2" t="s">
        <v>2762</v>
      </c>
      <c r="E3453" s="2" t="s">
        <v>2824</v>
      </c>
      <c r="F3453" s="4">
        <v>5</v>
      </c>
      <c r="G3453" s="10" t="str">
        <f t="shared" si="209"/>
        <v xml:space="preserve">2024/01 </v>
      </c>
      <c r="H3453" s="10">
        <f t="shared" si="208"/>
        <v>50</v>
      </c>
    </row>
    <row r="3454" spans="1:8" ht="15.75">
      <c r="A3454" s="10">
        <v>3453</v>
      </c>
      <c r="B3454" s="3" t="s">
        <v>19</v>
      </c>
      <c r="C3454" s="2" t="s">
        <v>2831</v>
      </c>
      <c r="D3454" s="2" t="s">
        <v>1401</v>
      </c>
      <c r="E3454" s="2" t="s">
        <v>2832</v>
      </c>
      <c r="F3454" s="4">
        <v>8</v>
      </c>
      <c r="G3454" s="10" t="str">
        <f t="shared" si="209"/>
        <v xml:space="preserve">2024/08 </v>
      </c>
      <c r="H3454" s="10">
        <f t="shared" si="208"/>
        <v>600</v>
      </c>
    </row>
    <row r="3455" spans="1:8" ht="15.75">
      <c r="A3455" s="10">
        <v>3454</v>
      </c>
      <c r="B3455" s="3" t="s">
        <v>19</v>
      </c>
      <c r="C3455" s="2" t="s">
        <v>2833</v>
      </c>
      <c r="D3455" s="2" t="s">
        <v>1401</v>
      </c>
      <c r="E3455" s="2" t="s">
        <v>2435</v>
      </c>
      <c r="F3455" s="4">
        <v>150</v>
      </c>
      <c r="G3455" s="10" t="str">
        <f t="shared" si="209"/>
        <v xml:space="preserve">2024/01 </v>
      </c>
      <c r="H3455" s="10">
        <f t="shared" si="208"/>
        <v>150</v>
      </c>
    </row>
    <row r="3456" spans="1:8" ht="15.75">
      <c r="A3456" s="10">
        <v>3455</v>
      </c>
      <c r="B3456" s="3" t="s">
        <v>19</v>
      </c>
      <c r="C3456" s="2" t="s">
        <v>2835</v>
      </c>
      <c r="D3456" s="2" t="s">
        <v>1401</v>
      </c>
      <c r="E3456" s="2" t="s">
        <v>2836</v>
      </c>
      <c r="F3456" s="4">
        <v>27</v>
      </c>
      <c r="G3456" s="10" t="str">
        <f t="shared" si="209"/>
        <v xml:space="preserve">2025/11 </v>
      </c>
      <c r="H3456" s="10">
        <f t="shared" si="208"/>
        <v>615</v>
      </c>
    </row>
    <row r="3457" spans="1:8" ht="15.75">
      <c r="A3457" s="10">
        <v>3456</v>
      </c>
      <c r="B3457" s="3" t="s">
        <v>19</v>
      </c>
      <c r="C3457" s="2" t="s">
        <v>2840</v>
      </c>
      <c r="D3457" s="2" t="s">
        <v>1401</v>
      </c>
      <c r="E3457" s="2" t="s">
        <v>2841</v>
      </c>
      <c r="F3457" s="4">
        <v>9</v>
      </c>
      <c r="G3457" s="10" t="str">
        <f t="shared" si="209"/>
        <v xml:space="preserve">2024/07 </v>
      </c>
      <c r="H3457" s="10">
        <f t="shared" si="208"/>
        <v>280</v>
      </c>
    </row>
    <row r="3458" spans="1:8" ht="15.75">
      <c r="A3458" s="10">
        <v>3457</v>
      </c>
      <c r="B3458" s="3" t="s">
        <v>19</v>
      </c>
      <c r="C3458" s="2" t="s">
        <v>2846</v>
      </c>
      <c r="D3458" s="2" t="s">
        <v>1401</v>
      </c>
      <c r="E3458" s="2" t="s">
        <v>2847</v>
      </c>
      <c r="F3458" s="4">
        <v>4</v>
      </c>
      <c r="G3458" s="10" t="str">
        <f t="shared" si="209"/>
        <v xml:space="preserve">2024/01 </v>
      </c>
      <c r="H3458" s="10">
        <f t="shared" ref="H3458:H3521" si="210">_xlfn.MAXIFS(F:F,C:C,C3458,G:G,G3458)</f>
        <v>40</v>
      </c>
    </row>
    <row r="3459" spans="1:8" ht="15.75">
      <c r="A3459" s="10">
        <v>3458</v>
      </c>
      <c r="B3459" s="3" t="s">
        <v>19</v>
      </c>
      <c r="C3459" s="2" t="s">
        <v>2848</v>
      </c>
      <c r="D3459" s="2" t="s">
        <v>1401</v>
      </c>
      <c r="E3459" s="2" t="s">
        <v>2849</v>
      </c>
      <c r="F3459" s="4">
        <v>120</v>
      </c>
      <c r="G3459" s="10" t="str">
        <f t="shared" ref="G3459:G3522" si="211">INDEX($B$2:$B$9999,MATCH(_xlfn.MAXIFS($F$2:$F$9999,$C$2:$C$9999,C3459),$F$1:$F$9999,0))</f>
        <v xml:space="preserve">2024/04 </v>
      </c>
      <c r="H3459" s="10">
        <f t="shared" si="210"/>
        <v>380</v>
      </c>
    </row>
    <row r="3460" spans="1:8" ht="15.75">
      <c r="A3460" s="10">
        <v>3459</v>
      </c>
      <c r="B3460" s="3" t="s">
        <v>19</v>
      </c>
      <c r="C3460" s="2" t="s">
        <v>2852</v>
      </c>
      <c r="D3460" s="2" t="s">
        <v>1401</v>
      </c>
      <c r="E3460" s="2" t="s">
        <v>2853</v>
      </c>
      <c r="F3460" s="4">
        <v>3</v>
      </c>
      <c r="G3460" s="10" t="str">
        <f t="shared" si="211"/>
        <v xml:space="preserve">2024/01 </v>
      </c>
      <c r="H3460" s="10">
        <f t="shared" si="210"/>
        <v>20</v>
      </c>
    </row>
    <row r="3461" spans="1:8" ht="15.75">
      <c r="A3461" s="10">
        <v>3460</v>
      </c>
      <c r="B3461" s="3" t="s">
        <v>19</v>
      </c>
      <c r="C3461" s="2" t="s">
        <v>2861</v>
      </c>
      <c r="D3461" s="2" t="s">
        <v>1405</v>
      </c>
      <c r="E3461" s="2" t="s">
        <v>2862</v>
      </c>
      <c r="F3461" s="4">
        <v>15</v>
      </c>
      <c r="G3461" s="10" t="str">
        <f t="shared" si="211"/>
        <v xml:space="preserve">2024/01 </v>
      </c>
      <c r="H3461" s="10">
        <f t="shared" si="210"/>
        <v>35</v>
      </c>
    </row>
    <row r="3462" spans="1:8" ht="15.75">
      <c r="A3462" s="10">
        <v>3461</v>
      </c>
      <c r="B3462" s="3" t="s">
        <v>19</v>
      </c>
      <c r="C3462" s="2" t="s">
        <v>2863</v>
      </c>
      <c r="D3462" s="2" t="s">
        <v>1405</v>
      </c>
      <c r="E3462" s="2" t="s">
        <v>2864</v>
      </c>
      <c r="F3462" s="4">
        <v>70</v>
      </c>
      <c r="G3462" s="10" t="str">
        <f t="shared" si="211"/>
        <v xml:space="preserve">2024/01 </v>
      </c>
      <c r="H3462" s="10">
        <f t="shared" si="210"/>
        <v>100</v>
      </c>
    </row>
    <row r="3463" spans="1:8" ht="15.75">
      <c r="A3463" s="10">
        <v>3462</v>
      </c>
      <c r="B3463" s="3" t="s">
        <v>19</v>
      </c>
      <c r="C3463" s="2" t="s">
        <v>2865</v>
      </c>
      <c r="D3463" s="2" t="s">
        <v>1405</v>
      </c>
      <c r="E3463" s="2" t="s">
        <v>2866</v>
      </c>
      <c r="F3463" s="4">
        <v>5</v>
      </c>
      <c r="G3463" s="10" t="str">
        <f t="shared" si="211"/>
        <v xml:space="preserve">2024/01 </v>
      </c>
      <c r="H3463" s="10">
        <f t="shared" si="210"/>
        <v>30</v>
      </c>
    </row>
    <row r="3464" spans="1:8" ht="15.75">
      <c r="A3464" s="10">
        <v>3463</v>
      </c>
      <c r="B3464" s="3" t="s">
        <v>19</v>
      </c>
      <c r="C3464" s="2" t="s">
        <v>2867</v>
      </c>
      <c r="D3464" s="2" t="s">
        <v>1405</v>
      </c>
      <c r="E3464" s="2" t="s">
        <v>2868</v>
      </c>
      <c r="F3464" s="4">
        <v>10</v>
      </c>
      <c r="G3464" s="10" t="str">
        <f t="shared" si="211"/>
        <v xml:space="preserve">2024/01 </v>
      </c>
      <c r="H3464" s="10">
        <f t="shared" si="210"/>
        <v>50</v>
      </c>
    </row>
    <row r="3465" spans="1:8" ht="15.75">
      <c r="A3465" s="10">
        <v>3464</v>
      </c>
      <c r="B3465" s="3" t="s">
        <v>19</v>
      </c>
      <c r="C3465" s="2" t="s">
        <v>2873</v>
      </c>
      <c r="D3465" s="2" t="s">
        <v>1405</v>
      </c>
      <c r="E3465" s="2" t="s">
        <v>2874</v>
      </c>
      <c r="F3465" s="4">
        <v>100</v>
      </c>
      <c r="G3465" s="10" t="str">
        <f t="shared" si="211"/>
        <v xml:space="preserve">2024/01 </v>
      </c>
      <c r="H3465" s="10">
        <f t="shared" si="210"/>
        <v>100</v>
      </c>
    </row>
    <row r="3466" spans="1:8" ht="15.75">
      <c r="A3466" s="10">
        <v>3465</v>
      </c>
      <c r="B3466" s="3" t="s">
        <v>19</v>
      </c>
      <c r="C3466" s="2" t="s">
        <v>2877</v>
      </c>
      <c r="D3466" s="2" t="s">
        <v>1405</v>
      </c>
      <c r="E3466" s="2" t="s">
        <v>2878</v>
      </c>
      <c r="F3466" s="4">
        <v>15</v>
      </c>
      <c r="G3466" s="10" t="str">
        <f t="shared" si="211"/>
        <v xml:space="preserve">2024/01 </v>
      </c>
      <c r="H3466" s="10">
        <f t="shared" si="210"/>
        <v>15</v>
      </c>
    </row>
    <row r="3467" spans="1:8" ht="15.75">
      <c r="A3467" s="10">
        <v>3466</v>
      </c>
      <c r="B3467" s="3" t="s">
        <v>19</v>
      </c>
      <c r="C3467" s="2" t="s">
        <v>2879</v>
      </c>
      <c r="D3467" s="2" t="s">
        <v>1412</v>
      </c>
      <c r="E3467" s="2" t="s">
        <v>2880</v>
      </c>
      <c r="F3467" s="4">
        <v>154</v>
      </c>
      <c r="G3467" s="10" t="str">
        <f t="shared" si="211"/>
        <v xml:space="preserve">2026/02 </v>
      </c>
      <c r="H3467" s="10">
        <f t="shared" si="210"/>
        <v>519</v>
      </c>
    </row>
    <row r="3468" spans="1:8" ht="15.75">
      <c r="A3468" s="10">
        <v>3467</v>
      </c>
      <c r="B3468" s="3" t="s">
        <v>19</v>
      </c>
      <c r="C3468" s="2" t="s">
        <v>2882</v>
      </c>
      <c r="D3468" s="2" t="s">
        <v>1412</v>
      </c>
      <c r="E3468" s="2" t="s">
        <v>2646</v>
      </c>
      <c r="F3468" s="4">
        <v>32</v>
      </c>
      <c r="G3468" s="10" t="str">
        <f t="shared" si="211"/>
        <v xml:space="preserve">2024/04 </v>
      </c>
      <c r="H3468" s="10">
        <f t="shared" si="210"/>
        <v>796</v>
      </c>
    </row>
    <row r="3469" spans="1:8" ht="15.75">
      <c r="A3469" s="10">
        <v>3468</v>
      </c>
      <c r="B3469" s="3" t="s">
        <v>19</v>
      </c>
      <c r="C3469" s="2" t="s">
        <v>2885</v>
      </c>
      <c r="D3469" s="2" t="s">
        <v>1412</v>
      </c>
      <c r="E3469" s="2" t="s">
        <v>2886</v>
      </c>
      <c r="F3469" s="4">
        <v>58</v>
      </c>
      <c r="G3469" s="10" t="str">
        <f t="shared" si="211"/>
        <v xml:space="preserve">2024/06 </v>
      </c>
      <c r="H3469" s="10">
        <f t="shared" si="210"/>
        <v>196</v>
      </c>
    </row>
    <row r="3470" spans="1:8" ht="15.75">
      <c r="A3470" s="10">
        <v>3469</v>
      </c>
      <c r="B3470" s="3" t="s">
        <v>19</v>
      </c>
      <c r="C3470" s="2" t="s">
        <v>2887</v>
      </c>
      <c r="D3470" s="2" t="s">
        <v>1412</v>
      </c>
      <c r="E3470" s="2" t="s">
        <v>2888</v>
      </c>
      <c r="F3470" s="4">
        <v>40</v>
      </c>
      <c r="G3470" s="10" t="str">
        <f t="shared" si="211"/>
        <v xml:space="preserve">2024/01 </v>
      </c>
      <c r="H3470" s="10">
        <f t="shared" si="210"/>
        <v>90</v>
      </c>
    </row>
    <row r="3471" spans="1:8" ht="15.75">
      <c r="A3471" s="10">
        <v>3470</v>
      </c>
      <c r="B3471" s="3" t="s">
        <v>19</v>
      </c>
      <c r="C3471" s="2" t="s">
        <v>2893</v>
      </c>
      <c r="D3471" s="2" t="s">
        <v>1412</v>
      </c>
      <c r="E3471" s="2" t="s">
        <v>2894</v>
      </c>
      <c r="F3471" s="4">
        <v>50</v>
      </c>
      <c r="G3471" s="10" t="str">
        <f t="shared" si="211"/>
        <v xml:space="preserve">2024/02 </v>
      </c>
      <c r="H3471" s="10">
        <f t="shared" si="210"/>
        <v>350</v>
      </c>
    </row>
    <row r="3472" spans="1:8" ht="15.75">
      <c r="A3472" s="10">
        <v>3471</v>
      </c>
      <c r="B3472" s="3" t="s">
        <v>19</v>
      </c>
      <c r="C3472" s="2" t="s">
        <v>2895</v>
      </c>
      <c r="D3472" s="2" t="s">
        <v>1412</v>
      </c>
      <c r="E3472" s="2" t="s">
        <v>2896</v>
      </c>
      <c r="F3472" s="4">
        <v>50</v>
      </c>
      <c r="G3472" s="10" t="str">
        <f t="shared" si="211"/>
        <v xml:space="preserve">2024/01 </v>
      </c>
      <c r="H3472" s="10">
        <f t="shared" si="210"/>
        <v>172</v>
      </c>
    </row>
    <row r="3473" spans="1:8" ht="15.75">
      <c r="A3473" s="10">
        <v>3472</v>
      </c>
      <c r="B3473" s="3" t="s">
        <v>19</v>
      </c>
      <c r="C3473" s="2" t="s">
        <v>2897</v>
      </c>
      <c r="D3473" s="2" t="s">
        <v>1412</v>
      </c>
      <c r="E3473" s="2" t="s">
        <v>2898</v>
      </c>
      <c r="F3473" s="4">
        <v>5</v>
      </c>
      <c r="G3473" s="10" t="str">
        <f t="shared" si="211"/>
        <v xml:space="preserve">2024/01 </v>
      </c>
      <c r="H3473" s="10">
        <f t="shared" si="210"/>
        <v>30</v>
      </c>
    </row>
    <row r="3474" spans="1:8" ht="15.75">
      <c r="A3474" s="10">
        <v>3473</v>
      </c>
      <c r="B3474" s="3" t="s">
        <v>19</v>
      </c>
      <c r="C3474" s="2" t="s">
        <v>2903</v>
      </c>
      <c r="D3474" s="2" t="s">
        <v>1417</v>
      </c>
      <c r="E3474" s="2" t="s">
        <v>2904</v>
      </c>
      <c r="F3474" s="4">
        <v>118</v>
      </c>
      <c r="G3474" s="10" t="str">
        <f t="shared" si="211"/>
        <v xml:space="preserve">2024/12 </v>
      </c>
      <c r="H3474" s="10">
        <f t="shared" si="210"/>
        <v>118</v>
      </c>
    </row>
    <row r="3475" spans="1:8" ht="15.75">
      <c r="A3475" s="10">
        <v>3474</v>
      </c>
      <c r="B3475" s="3" t="s">
        <v>19</v>
      </c>
      <c r="C3475" s="2" t="s">
        <v>2912</v>
      </c>
      <c r="D3475" s="2" t="s">
        <v>1417</v>
      </c>
      <c r="E3475" s="2" t="s">
        <v>2913</v>
      </c>
      <c r="F3475" s="4">
        <v>190</v>
      </c>
      <c r="G3475" s="10" t="str">
        <f t="shared" si="211"/>
        <v xml:space="preserve">2025/02 </v>
      </c>
      <c r="H3475" s="10">
        <f t="shared" si="210"/>
        <v>640</v>
      </c>
    </row>
    <row r="3476" spans="1:8" ht="15.75">
      <c r="A3476" s="10">
        <v>3475</v>
      </c>
      <c r="B3476" s="3" t="s">
        <v>19</v>
      </c>
      <c r="C3476" s="2" t="s">
        <v>2928</v>
      </c>
      <c r="D3476" s="2" t="s">
        <v>2781</v>
      </c>
      <c r="E3476" s="2" t="s">
        <v>2929</v>
      </c>
      <c r="F3476" s="4">
        <v>20</v>
      </c>
      <c r="G3476" s="10" t="str">
        <f t="shared" si="211"/>
        <v xml:space="preserve">2024/01 </v>
      </c>
      <c r="H3476" s="10">
        <f t="shared" si="210"/>
        <v>140</v>
      </c>
    </row>
    <row r="3477" spans="1:8" ht="15.75">
      <c r="A3477" s="10">
        <v>3476</v>
      </c>
      <c r="B3477" s="3" t="s">
        <v>19</v>
      </c>
      <c r="C3477" s="2" t="s">
        <v>2930</v>
      </c>
      <c r="D3477" s="2" t="s">
        <v>2781</v>
      </c>
      <c r="E3477" s="2" t="s">
        <v>2931</v>
      </c>
      <c r="F3477" s="4">
        <v>20</v>
      </c>
      <c r="G3477" s="10" t="str">
        <f t="shared" si="211"/>
        <v xml:space="preserve">2024/01 </v>
      </c>
      <c r="H3477" s="10">
        <f t="shared" si="210"/>
        <v>80</v>
      </c>
    </row>
    <row r="3478" spans="1:8" ht="15.75">
      <c r="A3478" s="10">
        <v>3477</v>
      </c>
      <c r="B3478" s="3" t="s">
        <v>19</v>
      </c>
      <c r="C3478" s="2" t="s">
        <v>3862</v>
      </c>
      <c r="D3478" s="2" t="s">
        <v>1426</v>
      </c>
      <c r="E3478" s="2" t="s">
        <v>3863</v>
      </c>
      <c r="F3478" s="4">
        <v>20</v>
      </c>
      <c r="G3478" s="10" t="str">
        <f t="shared" si="211"/>
        <v xml:space="preserve">2024/01 </v>
      </c>
      <c r="H3478" s="10">
        <f t="shared" si="210"/>
        <v>100</v>
      </c>
    </row>
    <row r="3479" spans="1:8" ht="15.75">
      <c r="A3479" s="10">
        <v>3478</v>
      </c>
      <c r="B3479" s="3" t="s">
        <v>19</v>
      </c>
      <c r="C3479" s="2" t="s">
        <v>3870</v>
      </c>
      <c r="D3479" s="2" t="s">
        <v>1426</v>
      </c>
      <c r="E3479" s="2" t="s">
        <v>3871</v>
      </c>
      <c r="F3479" s="4">
        <v>130</v>
      </c>
      <c r="G3479" s="10" t="str">
        <f t="shared" si="211"/>
        <v xml:space="preserve">2024/08 </v>
      </c>
      <c r="H3479" s="10">
        <f t="shared" si="210"/>
        <v>490</v>
      </c>
    </row>
    <row r="3480" spans="1:8" ht="15.75">
      <c r="A3480" s="10">
        <v>3479</v>
      </c>
      <c r="B3480" s="3" t="s">
        <v>19</v>
      </c>
      <c r="C3480" s="2" t="s">
        <v>3872</v>
      </c>
      <c r="D3480" s="2" t="s">
        <v>1426</v>
      </c>
      <c r="E3480" s="2" t="s">
        <v>3873</v>
      </c>
      <c r="F3480" s="4">
        <v>200</v>
      </c>
      <c r="G3480" s="10" t="str">
        <f t="shared" si="211"/>
        <v xml:space="preserve">2026/02 </v>
      </c>
      <c r="H3480" s="10">
        <f t="shared" si="210"/>
        <v>4200</v>
      </c>
    </row>
    <row r="3481" spans="1:8" ht="15.75">
      <c r="A3481" s="10">
        <v>3480</v>
      </c>
      <c r="B3481" s="3" t="s">
        <v>19</v>
      </c>
      <c r="C3481" s="2" t="s">
        <v>3876</v>
      </c>
      <c r="D3481" s="2" t="s">
        <v>1433</v>
      </c>
      <c r="E3481" s="2" t="s">
        <v>3877</v>
      </c>
      <c r="F3481" s="4">
        <v>480</v>
      </c>
      <c r="G3481" s="10" t="str">
        <f t="shared" si="211"/>
        <v xml:space="preserve">2024/10 </v>
      </c>
      <c r="H3481" s="10">
        <f t="shared" si="210"/>
        <v>685</v>
      </c>
    </row>
    <row r="3482" spans="1:8" ht="15.75">
      <c r="A3482" s="10">
        <v>3481</v>
      </c>
      <c r="B3482" s="3" t="s">
        <v>19</v>
      </c>
      <c r="C3482" s="2" t="s">
        <v>3878</v>
      </c>
      <c r="D3482" s="2" t="s">
        <v>1433</v>
      </c>
      <c r="E3482" s="2" t="s">
        <v>3879</v>
      </c>
      <c r="F3482" s="4">
        <v>170</v>
      </c>
      <c r="G3482" s="10" t="str">
        <f t="shared" si="211"/>
        <v xml:space="preserve">2024/07 </v>
      </c>
      <c r="H3482" s="10">
        <f t="shared" si="210"/>
        <v>355</v>
      </c>
    </row>
    <row r="3483" spans="1:8" ht="15.75">
      <c r="A3483" s="10">
        <v>3482</v>
      </c>
      <c r="B3483" s="3" t="s">
        <v>19</v>
      </c>
      <c r="C3483" s="2" t="s">
        <v>3880</v>
      </c>
      <c r="D3483" s="2" t="s">
        <v>1433</v>
      </c>
      <c r="E3483" s="2" t="s">
        <v>3881</v>
      </c>
      <c r="F3483" s="4">
        <v>2070</v>
      </c>
      <c r="G3483" s="10" t="str">
        <f t="shared" si="211"/>
        <v xml:space="preserve">2024/01 </v>
      </c>
      <c r="H3483" s="10">
        <f t="shared" si="210"/>
        <v>10760</v>
      </c>
    </row>
    <row r="3484" spans="1:8" ht="15.75">
      <c r="A3484" s="10">
        <v>3483</v>
      </c>
      <c r="B3484" s="3" t="s">
        <v>19</v>
      </c>
      <c r="C3484" s="2" t="s">
        <v>3886</v>
      </c>
      <c r="D3484" s="2" t="s">
        <v>1433</v>
      </c>
      <c r="E3484" s="2" t="s">
        <v>3887</v>
      </c>
      <c r="F3484" s="4">
        <v>200</v>
      </c>
      <c r="G3484" s="10" t="str">
        <f t="shared" si="211"/>
        <v xml:space="preserve">2026/02 </v>
      </c>
      <c r="H3484" s="10">
        <f t="shared" si="210"/>
        <v>2570</v>
      </c>
    </row>
    <row r="3485" spans="1:8" ht="15.75">
      <c r="A3485" s="10">
        <v>3484</v>
      </c>
      <c r="B3485" s="3" t="s">
        <v>19</v>
      </c>
      <c r="C3485" s="2" t="s">
        <v>3888</v>
      </c>
      <c r="D3485" s="2" t="s">
        <v>1433</v>
      </c>
      <c r="E3485" s="2" t="s">
        <v>3889</v>
      </c>
      <c r="F3485" s="4">
        <v>1560</v>
      </c>
      <c r="G3485" s="10" t="str">
        <f t="shared" si="211"/>
        <v xml:space="preserve">2024/01 </v>
      </c>
      <c r="H3485" s="10">
        <f t="shared" si="210"/>
        <v>6792</v>
      </c>
    </row>
    <row r="3486" spans="1:8" ht="15.75">
      <c r="A3486" s="10">
        <v>3485</v>
      </c>
      <c r="B3486" s="3" t="s">
        <v>19</v>
      </c>
      <c r="C3486" s="2" t="s">
        <v>3892</v>
      </c>
      <c r="D3486" s="2" t="s">
        <v>1433</v>
      </c>
      <c r="E3486" s="2" t="s">
        <v>3893</v>
      </c>
      <c r="F3486" s="4">
        <v>30</v>
      </c>
      <c r="G3486" s="10" t="str">
        <f t="shared" si="211"/>
        <v xml:space="preserve">2026/03 </v>
      </c>
      <c r="H3486" s="10">
        <f t="shared" si="210"/>
        <v>1990</v>
      </c>
    </row>
    <row r="3487" spans="1:8" ht="15.75">
      <c r="A3487" s="10">
        <v>3486</v>
      </c>
      <c r="B3487" s="3" t="s">
        <v>19</v>
      </c>
      <c r="C3487" s="2" t="s">
        <v>4529</v>
      </c>
      <c r="D3487" s="2" t="s">
        <v>4526</v>
      </c>
      <c r="E3487" s="2" t="s">
        <v>4530</v>
      </c>
      <c r="F3487" s="4">
        <v>3050</v>
      </c>
      <c r="G3487" s="10" t="str">
        <f t="shared" si="211"/>
        <v xml:space="preserve">2024/12 </v>
      </c>
      <c r="H3487" s="10">
        <f t="shared" si="210"/>
        <v>3050</v>
      </c>
    </row>
    <row r="3488" spans="1:8" ht="15.75">
      <c r="A3488" s="10">
        <v>3487</v>
      </c>
      <c r="B3488" s="3" t="s">
        <v>19</v>
      </c>
      <c r="C3488" s="2" t="s">
        <v>4534</v>
      </c>
      <c r="D3488" s="2" t="s">
        <v>4533</v>
      </c>
      <c r="E3488" s="2" t="s">
        <v>4535</v>
      </c>
      <c r="F3488" s="4">
        <v>4170</v>
      </c>
      <c r="G3488" s="10" t="str">
        <f t="shared" si="211"/>
        <v xml:space="preserve">2024/12 </v>
      </c>
      <c r="H3488" s="10">
        <f t="shared" si="210"/>
        <v>4170</v>
      </c>
    </row>
    <row r="3489" spans="1:8" ht="15.75">
      <c r="A3489" s="10">
        <v>3488</v>
      </c>
      <c r="B3489" s="3" t="s">
        <v>19</v>
      </c>
      <c r="C3489" s="2" t="s">
        <v>4537</v>
      </c>
      <c r="D3489" s="2" t="s">
        <v>4536</v>
      </c>
      <c r="E3489" s="2" t="s">
        <v>4538</v>
      </c>
      <c r="F3489" s="4">
        <v>18</v>
      </c>
      <c r="G3489" s="10" t="str">
        <f t="shared" si="211"/>
        <v xml:space="preserve">2024/04 </v>
      </c>
      <c r="H3489" s="10">
        <f t="shared" si="210"/>
        <v>270</v>
      </c>
    </row>
    <row r="3490" spans="1:8" ht="15.75">
      <c r="A3490" s="10">
        <v>3489</v>
      </c>
      <c r="B3490" s="3" t="s">
        <v>19</v>
      </c>
      <c r="C3490" s="2" t="s">
        <v>4543</v>
      </c>
      <c r="D3490" s="2" t="s">
        <v>4542</v>
      </c>
      <c r="E3490" s="2" t="s">
        <v>4544</v>
      </c>
      <c r="F3490" s="4">
        <v>250</v>
      </c>
      <c r="G3490" s="10" t="str">
        <f t="shared" si="211"/>
        <v xml:space="preserve">2024/01 </v>
      </c>
      <c r="H3490" s="10">
        <f t="shared" si="210"/>
        <v>250</v>
      </c>
    </row>
    <row r="3491" spans="1:8" ht="15.75">
      <c r="A3491" s="10">
        <v>3490</v>
      </c>
      <c r="B3491" s="3" t="s">
        <v>19</v>
      </c>
      <c r="C3491" s="2" t="s">
        <v>4546</v>
      </c>
      <c r="D3491" s="2" t="s">
        <v>4545</v>
      </c>
      <c r="E3491" s="2" t="s">
        <v>4547</v>
      </c>
      <c r="F3491" s="4">
        <v>910</v>
      </c>
      <c r="G3491" s="10" t="str">
        <f t="shared" si="211"/>
        <v xml:space="preserve">2024/12 </v>
      </c>
      <c r="H3491" s="10">
        <f t="shared" si="210"/>
        <v>910</v>
      </c>
    </row>
    <row r="3492" spans="1:8" ht="15.75">
      <c r="A3492" s="10">
        <v>3491</v>
      </c>
      <c r="B3492" s="3" t="s">
        <v>19</v>
      </c>
      <c r="C3492" s="2" t="s">
        <v>4554</v>
      </c>
      <c r="D3492" s="2" t="s">
        <v>4553</v>
      </c>
      <c r="E3492" s="2" t="s">
        <v>4555</v>
      </c>
      <c r="F3492" s="4">
        <v>472</v>
      </c>
      <c r="G3492" s="10" t="str">
        <f t="shared" si="211"/>
        <v xml:space="preserve">2024/05 </v>
      </c>
      <c r="H3492" s="10">
        <f t="shared" si="210"/>
        <v>2759</v>
      </c>
    </row>
    <row r="3493" spans="1:8" ht="15.75">
      <c r="A3493" s="10">
        <v>3492</v>
      </c>
      <c r="B3493" s="3" t="s">
        <v>19</v>
      </c>
      <c r="C3493" s="2" t="s">
        <v>4559</v>
      </c>
      <c r="D3493" s="2" t="s">
        <v>4558</v>
      </c>
      <c r="E3493" s="2" t="s">
        <v>4560</v>
      </c>
      <c r="F3493" s="4">
        <v>50</v>
      </c>
      <c r="G3493" s="10" t="str">
        <f t="shared" si="211"/>
        <v xml:space="preserve">2024/01 </v>
      </c>
      <c r="H3493" s="10">
        <f t="shared" si="210"/>
        <v>105</v>
      </c>
    </row>
    <row r="3494" spans="1:8" ht="15.75">
      <c r="A3494" s="10">
        <v>3493</v>
      </c>
      <c r="B3494" s="3" t="s">
        <v>19</v>
      </c>
      <c r="C3494" s="2" t="s">
        <v>4569</v>
      </c>
      <c r="D3494" s="2" t="s">
        <v>4568</v>
      </c>
      <c r="E3494" s="2" t="s">
        <v>4570</v>
      </c>
      <c r="F3494" s="4">
        <v>370</v>
      </c>
      <c r="G3494" s="10" t="str">
        <f t="shared" si="211"/>
        <v xml:space="preserve">2025/12 </v>
      </c>
      <c r="H3494" s="10">
        <f t="shared" si="210"/>
        <v>635</v>
      </c>
    </row>
    <row r="3495" spans="1:8" ht="15.75">
      <c r="A3495" s="10">
        <v>3494</v>
      </c>
      <c r="B3495" s="3" t="s">
        <v>19</v>
      </c>
      <c r="C3495" s="2" t="s">
        <v>4576</v>
      </c>
      <c r="D3495" s="2" t="s">
        <v>4575</v>
      </c>
      <c r="E3495" s="2" t="s">
        <v>4577</v>
      </c>
      <c r="F3495" s="4">
        <v>411</v>
      </c>
      <c r="G3495" s="10" t="str">
        <f t="shared" si="211"/>
        <v xml:space="preserve">2025/12 </v>
      </c>
      <c r="H3495" s="10">
        <f t="shared" si="210"/>
        <v>1285</v>
      </c>
    </row>
    <row r="3496" spans="1:8" ht="15.75">
      <c r="A3496" s="10">
        <v>3495</v>
      </c>
      <c r="B3496" s="3" t="s">
        <v>19</v>
      </c>
      <c r="C3496" s="2" t="s">
        <v>4581</v>
      </c>
      <c r="D3496" s="2" t="s">
        <v>4580</v>
      </c>
      <c r="E3496" s="2" t="s">
        <v>4582</v>
      </c>
      <c r="F3496" s="4">
        <v>169</v>
      </c>
      <c r="G3496" s="10" t="str">
        <f t="shared" si="211"/>
        <v xml:space="preserve">2025/12 </v>
      </c>
      <c r="H3496" s="10">
        <f t="shared" si="210"/>
        <v>501</v>
      </c>
    </row>
    <row r="3497" spans="1:8" ht="15.75">
      <c r="A3497" s="10">
        <v>3496</v>
      </c>
      <c r="B3497" s="3" t="s">
        <v>19</v>
      </c>
      <c r="C3497" s="2" t="s">
        <v>4603</v>
      </c>
      <c r="D3497" s="2" t="s">
        <v>4602</v>
      </c>
      <c r="E3497" s="2" t="s">
        <v>4604</v>
      </c>
      <c r="F3497" s="4">
        <v>408</v>
      </c>
      <c r="G3497" s="10" t="str">
        <f t="shared" si="211"/>
        <v xml:space="preserve">2025/12 </v>
      </c>
      <c r="H3497" s="10">
        <f t="shared" si="210"/>
        <v>2947</v>
      </c>
    </row>
    <row r="3498" spans="1:8" ht="15.75">
      <c r="A3498" s="10">
        <v>3497</v>
      </c>
      <c r="B3498" s="3" t="s">
        <v>19</v>
      </c>
      <c r="C3498" s="2" t="s">
        <v>4609</v>
      </c>
      <c r="D3498" s="2" t="s">
        <v>4608</v>
      </c>
      <c r="E3498" s="2" t="s">
        <v>4610</v>
      </c>
      <c r="F3498" s="4">
        <v>53</v>
      </c>
      <c r="G3498" s="10" t="str">
        <f t="shared" si="211"/>
        <v xml:space="preserve">2025/12 </v>
      </c>
      <c r="H3498" s="10">
        <f t="shared" si="210"/>
        <v>2270</v>
      </c>
    </row>
    <row r="3499" spans="1:8" ht="15.75">
      <c r="A3499" s="10">
        <v>3498</v>
      </c>
      <c r="B3499" s="3" t="s">
        <v>19</v>
      </c>
      <c r="C3499" s="2" t="s">
        <v>4621</v>
      </c>
      <c r="D3499" s="2" t="s">
        <v>4620</v>
      </c>
      <c r="E3499" s="2" t="s">
        <v>4622</v>
      </c>
      <c r="F3499" s="4">
        <v>1960</v>
      </c>
      <c r="G3499" s="10" t="str">
        <f t="shared" si="211"/>
        <v xml:space="preserve">2024/07 </v>
      </c>
      <c r="H3499" s="10">
        <f t="shared" si="210"/>
        <v>4453</v>
      </c>
    </row>
    <row r="3500" spans="1:8" ht="15.75">
      <c r="A3500" s="10">
        <v>3499</v>
      </c>
      <c r="B3500" s="3" t="s">
        <v>19</v>
      </c>
      <c r="C3500" s="2" t="s">
        <v>4634</v>
      </c>
      <c r="D3500" s="2" t="s">
        <v>4632</v>
      </c>
      <c r="E3500" s="2" t="s">
        <v>4635</v>
      </c>
      <c r="F3500" s="4">
        <v>218</v>
      </c>
      <c r="G3500" s="10" t="str">
        <f t="shared" si="211"/>
        <v xml:space="preserve">2024/08 </v>
      </c>
      <c r="H3500" s="10">
        <f t="shared" si="210"/>
        <v>2355</v>
      </c>
    </row>
    <row r="3501" spans="1:8" ht="15.75">
      <c r="A3501" s="10">
        <v>3500</v>
      </c>
      <c r="B3501" s="3" t="s">
        <v>2950</v>
      </c>
      <c r="C3501" s="2" t="s">
        <v>57</v>
      </c>
      <c r="D3501" s="2" t="s">
        <v>50</v>
      </c>
      <c r="E3501" s="2" t="s">
        <v>58</v>
      </c>
      <c r="F3501" s="4">
        <v>100</v>
      </c>
      <c r="G3501" s="10" t="str">
        <f t="shared" si="211"/>
        <v xml:space="preserve">2024/01 </v>
      </c>
      <c r="H3501" s="10">
        <f t="shared" si="210"/>
        <v>150</v>
      </c>
    </row>
    <row r="3502" spans="1:8" ht="15.75">
      <c r="A3502" s="10">
        <v>3501</v>
      </c>
      <c r="B3502" s="3" t="s">
        <v>2950</v>
      </c>
      <c r="C3502" s="2" t="s">
        <v>63</v>
      </c>
      <c r="D3502" s="2" t="s">
        <v>62</v>
      </c>
      <c r="E3502" s="2" t="s">
        <v>52</v>
      </c>
      <c r="F3502" s="4">
        <v>20</v>
      </c>
      <c r="G3502" s="10" t="str">
        <f t="shared" si="211"/>
        <v xml:space="preserve">2024/01 </v>
      </c>
      <c r="H3502" s="10">
        <f t="shared" si="210"/>
        <v>50</v>
      </c>
    </row>
    <row r="3503" spans="1:8" ht="15.75">
      <c r="A3503" s="10">
        <v>3502</v>
      </c>
      <c r="B3503" s="3" t="s">
        <v>2950</v>
      </c>
      <c r="C3503" s="2" t="s">
        <v>2955</v>
      </c>
      <c r="D3503" s="2" t="s">
        <v>62</v>
      </c>
      <c r="E3503" s="2" t="s">
        <v>104</v>
      </c>
      <c r="F3503" s="4">
        <v>20</v>
      </c>
      <c r="G3503" s="10" t="str">
        <f t="shared" si="211"/>
        <v xml:space="preserve">2024/01 </v>
      </c>
      <c r="H3503" s="10">
        <f t="shared" si="210"/>
        <v>44</v>
      </c>
    </row>
    <row r="3504" spans="1:8" ht="15.75">
      <c r="A3504" s="10">
        <v>3503</v>
      </c>
      <c r="B3504" s="3" t="s">
        <v>2950</v>
      </c>
      <c r="C3504" s="2" t="s">
        <v>2957</v>
      </c>
      <c r="D3504" s="2" t="s">
        <v>62</v>
      </c>
      <c r="E3504" s="2" t="s">
        <v>78</v>
      </c>
      <c r="F3504" s="4">
        <v>10</v>
      </c>
      <c r="G3504" s="10" t="str">
        <f t="shared" si="211"/>
        <v xml:space="preserve">2024/01 </v>
      </c>
      <c r="H3504" s="10">
        <f t="shared" si="210"/>
        <v>10</v>
      </c>
    </row>
    <row r="3505" spans="1:8" ht="15.75">
      <c r="A3505" s="10">
        <v>3504</v>
      </c>
      <c r="B3505" s="3" t="s">
        <v>2950</v>
      </c>
      <c r="C3505" s="2" t="s">
        <v>66</v>
      </c>
      <c r="D3505" s="2" t="s">
        <v>62</v>
      </c>
      <c r="E3505" s="2" t="s">
        <v>58</v>
      </c>
      <c r="F3505" s="4">
        <v>10</v>
      </c>
      <c r="G3505" s="10" t="str">
        <f t="shared" si="211"/>
        <v xml:space="preserve">2024/01 </v>
      </c>
      <c r="H3505" s="10">
        <f t="shared" si="210"/>
        <v>200</v>
      </c>
    </row>
    <row r="3506" spans="1:8" ht="15.75">
      <c r="A3506" s="10">
        <v>3505</v>
      </c>
      <c r="B3506" s="3" t="s">
        <v>2950</v>
      </c>
      <c r="C3506" s="2" t="s">
        <v>72</v>
      </c>
      <c r="D3506" s="2" t="s">
        <v>69</v>
      </c>
      <c r="E3506" s="2" t="s">
        <v>73</v>
      </c>
      <c r="F3506" s="4">
        <v>30</v>
      </c>
      <c r="G3506" s="10" t="str">
        <f t="shared" si="211"/>
        <v xml:space="preserve">2024/01 </v>
      </c>
      <c r="H3506" s="10">
        <f t="shared" si="210"/>
        <v>200</v>
      </c>
    </row>
    <row r="3507" spans="1:8" ht="15.75">
      <c r="A3507" s="10">
        <v>3506</v>
      </c>
      <c r="B3507" s="3" t="s">
        <v>2950</v>
      </c>
      <c r="C3507" s="2" t="s">
        <v>82</v>
      </c>
      <c r="D3507" s="2" t="s">
        <v>69</v>
      </c>
      <c r="E3507" s="2" t="s">
        <v>83</v>
      </c>
      <c r="F3507" s="4">
        <v>50</v>
      </c>
      <c r="G3507" s="10" t="str">
        <f t="shared" si="211"/>
        <v xml:space="preserve">2024/01 </v>
      </c>
      <c r="H3507" s="10">
        <f t="shared" si="210"/>
        <v>200</v>
      </c>
    </row>
    <row r="3508" spans="1:8" ht="15.75">
      <c r="A3508" s="10">
        <v>3507</v>
      </c>
      <c r="B3508" s="3" t="s">
        <v>2950</v>
      </c>
      <c r="C3508" s="2" t="s">
        <v>93</v>
      </c>
      <c r="D3508" s="2" t="s">
        <v>62</v>
      </c>
      <c r="E3508" s="2" t="s">
        <v>83</v>
      </c>
      <c r="F3508" s="4">
        <v>20</v>
      </c>
      <c r="G3508" s="10" t="str">
        <f t="shared" si="211"/>
        <v xml:space="preserve">2024/01 </v>
      </c>
      <c r="H3508" s="10">
        <f t="shared" si="210"/>
        <v>70</v>
      </c>
    </row>
    <row r="3509" spans="1:8" ht="15.75">
      <c r="A3509" s="10">
        <v>3508</v>
      </c>
      <c r="B3509" s="3" t="s">
        <v>2950</v>
      </c>
      <c r="C3509" s="2" t="s">
        <v>2968</v>
      </c>
      <c r="D3509" s="2" t="s">
        <v>163</v>
      </c>
      <c r="E3509" s="2" t="s">
        <v>130</v>
      </c>
      <c r="F3509" s="4">
        <v>1</v>
      </c>
      <c r="G3509" s="10" t="str">
        <f t="shared" si="211"/>
        <v xml:space="preserve">2024/01 </v>
      </c>
      <c r="H3509" s="10">
        <f t="shared" si="210"/>
        <v>1</v>
      </c>
    </row>
    <row r="3510" spans="1:8" ht="15.75">
      <c r="A3510" s="10">
        <v>3509</v>
      </c>
      <c r="B3510" s="3" t="s">
        <v>2950</v>
      </c>
      <c r="C3510" s="2" t="s">
        <v>171</v>
      </c>
      <c r="D3510" s="2" t="s">
        <v>138</v>
      </c>
      <c r="E3510" s="2" t="s">
        <v>172</v>
      </c>
      <c r="F3510" s="4">
        <v>50</v>
      </c>
      <c r="G3510" s="10" t="str">
        <f t="shared" si="211"/>
        <v xml:space="preserve">2024/01 </v>
      </c>
      <c r="H3510" s="10">
        <f t="shared" si="210"/>
        <v>50</v>
      </c>
    </row>
    <row r="3511" spans="1:8" ht="15.75">
      <c r="A3511" s="10">
        <v>3510</v>
      </c>
      <c r="B3511" s="3" t="s">
        <v>2950</v>
      </c>
      <c r="C3511" s="2" t="s">
        <v>174</v>
      </c>
      <c r="D3511" s="2" t="s">
        <v>173</v>
      </c>
      <c r="E3511" s="2" t="s">
        <v>175</v>
      </c>
      <c r="F3511" s="4">
        <v>25</v>
      </c>
      <c r="G3511" s="10" t="str">
        <f t="shared" si="211"/>
        <v xml:space="preserve">2024/01 </v>
      </c>
      <c r="H3511" s="10">
        <f t="shared" si="210"/>
        <v>100</v>
      </c>
    </row>
    <row r="3512" spans="1:8" ht="15.75">
      <c r="A3512" s="10">
        <v>3511</v>
      </c>
      <c r="B3512" s="3" t="s">
        <v>2950</v>
      </c>
      <c r="C3512" s="2" t="s">
        <v>178</v>
      </c>
      <c r="D3512" s="2" t="s">
        <v>128</v>
      </c>
      <c r="E3512" s="2" t="s">
        <v>179</v>
      </c>
      <c r="F3512" s="4">
        <v>50</v>
      </c>
      <c r="G3512" s="10" t="str">
        <f t="shared" si="211"/>
        <v xml:space="preserve">2024/01 </v>
      </c>
      <c r="H3512" s="10">
        <f t="shared" si="210"/>
        <v>50</v>
      </c>
    </row>
    <row r="3513" spans="1:8" ht="15.75">
      <c r="A3513" s="10">
        <v>3512</v>
      </c>
      <c r="B3513" s="3" t="s">
        <v>2950</v>
      </c>
      <c r="C3513" s="2" t="s">
        <v>180</v>
      </c>
      <c r="D3513" s="2" t="s">
        <v>138</v>
      </c>
      <c r="E3513" s="2" t="s">
        <v>179</v>
      </c>
      <c r="F3513" s="4">
        <v>50</v>
      </c>
      <c r="G3513" s="10" t="str">
        <f t="shared" si="211"/>
        <v xml:space="preserve">2024/01 </v>
      </c>
      <c r="H3513" s="10">
        <f t="shared" si="210"/>
        <v>100</v>
      </c>
    </row>
    <row r="3514" spans="1:8" ht="15.75">
      <c r="A3514" s="10">
        <v>3513</v>
      </c>
      <c r="B3514" s="3" t="s">
        <v>2950</v>
      </c>
      <c r="C3514" s="2" t="s">
        <v>202</v>
      </c>
      <c r="D3514" s="2" t="s">
        <v>147</v>
      </c>
      <c r="E3514" s="2" t="s">
        <v>172</v>
      </c>
      <c r="F3514" s="4">
        <v>100</v>
      </c>
      <c r="G3514" s="10" t="str">
        <f t="shared" si="211"/>
        <v xml:space="preserve">2024/01 </v>
      </c>
      <c r="H3514" s="10">
        <f t="shared" si="210"/>
        <v>100</v>
      </c>
    </row>
    <row r="3515" spans="1:8" ht="15.75">
      <c r="A3515" s="10">
        <v>3514</v>
      </c>
      <c r="B3515" s="3" t="s">
        <v>2950</v>
      </c>
      <c r="C3515" s="2" t="s">
        <v>210</v>
      </c>
      <c r="D3515" s="2" t="s">
        <v>147</v>
      </c>
      <c r="E3515" s="2" t="s">
        <v>179</v>
      </c>
      <c r="F3515" s="4">
        <v>50</v>
      </c>
      <c r="G3515" s="10" t="str">
        <f t="shared" si="211"/>
        <v xml:space="preserve">2024/01 </v>
      </c>
      <c r="H3515" s="10">
        <f t="shared" si="210"/>
        <v>50</v>
      </c>
    </row>
    <row r="3516" spans="1:8" ht="15.75">
      <c r="A3516" s="10">
        <v>3515</v>
      </c>
      <c r="B3516" s="3" t="s">
        <v>2950</v>
      </c>
      <c r="C3516" s="2" t="s">
        <v>221</v>
      </c>
      <c r="D3516" s="2" t="s">
        <v>128</v>
      </c>
      <c r="E3516" s="2" t="s">
        <v>172</v>
      </c>
      <c r="F3516" s="4">
        <v>50</v>
      </c>
      <c r="G3516" s="10" t="str">
        <f t="shared" si="211"/>
        <v xml:space="preserve">2024/01 </v>
      </c>
      <c r="H3516" s="10">
        <f t="shared" si="210"/>
        <v>100</v>
      </c>
    </row>
    <row r="3517" spans="1:8" ht="15.75">
      <c r="A3517" s="10">
        <v>3516</v>
      </c>
      <c r="B3517" s="3" t="s">
        <v>2950</v>
      </c>
      <c r="C3517" s="2" t="s">
        <v>2985</v>
      </c>
      <c r="D3517" s="2" t="s">
        <v>2984</v>
      </c>
      <c r="E3517" s="2" t="s">
        <v>2986</v>
      </c>
      <c r="F3517" s="4">
        <v>10</v>
      </c>
      <c r="G3517" s="10" t="str">
        <f t="shared" si="211"/>
        <v xml:space="preserve">2024/01 </v>
      </c>
      <c r="H3517" s="10">
        <f t="shared" si="210"/>
        <v>10</v>
      </c>
    </row>
    <row r="3518" spans="1:8" ht="15.75">
      <c r="A3518" s="10">
        <v>3517</v>
      </c>
      <c r="B3518" s="3" t="s">
        <v>2950</v>
      </c>
      <c r="C3518" s="2" t="s">
        <v>237</v>
      </c>
      <c r="D3518" s="2" t="s">
        <v>236</v>
      </c>
      <c r="E3518" s="2" t="s">
        <v>95</v>
      </c>
      <c r="F3518" s="4">
        <v>3</v>
      </c>
      <c r="G3518" s="10" t="str">
        <f t="shared" si="211"/>
        <v xml:space="preserve">2024/01 </v>
      </c>
      <c r="H3518" s="10">
        <f t="shared" si="210"/>
        <v>10</v>
      </c>
    </row>
    <row r="3519" spans="1:8" ht="15.75">
      <c r="A3519" s="10">
        <v>3518</v>
      </c>
      <c r="B3519" s="3" t="s">
        <v>2950</v>
      </c>
      <c r="C3519" s="2" t="s">
        <v>3010</v>
      </c>
      <c r="D3519" s="2" t="s">
        <v>271</v>
      </c>
      <c r="E3519" s="2" t="s">
        <v>65</v>
      </c>
      <c r="F3519" s="4">
        <v>7</v>
      </c>
      <c r="G3519" s="10" t="str">
        <f t="shared" si="211"/>
        <v xml:space="preserve">2024/01 </v>
      </c>
      <c r="H3519" s="10">
        <f t="shared" si="210"/>
        <v>7</v>
      </c>
    </row>
    <row r="3520" spans="1:8" ht="15.75">
      <c r="A3520" s="10">
        <v>3519</v>
      </c>
      <c r="B3520" s="3" t="s">
        <v>2950</v>
      </c>
      <c r="C3520" s="2" t="s">
        <v>3014</v>
      </c>
      <c r="D3520" s="2" t="s">
        <v>310</v>
      </c>
      <c r="E3520" s="2" t="s">
        <v>65</v>
      </c>
      <c r="F3520" s="4">
        <v>1</v>
      </c>
      <c r="G3520" s="10" t="str">
        <f t="shared" si="211"/>
        <v xml:space="preserve">2024/01 </v>
      </c>
      <c r="H3520" s="10">
        <f t="shared" si="210"/>
        <v>1</v>
      </c>
    </row>
    <row r="3521" spans="1:8" ht="15.75">
      <c r="A3521" s="10">
        <v>3520</v>
      </c>
      <c r="B3521" s="3" t="s">
        <v>2950</v>
      </c>
      <c r="C3521" s="2" t="s">
        <v>3015</v>
      </c>
      <c r="D3521" s="2" t="s">
        <v>312</v>
      </c>
      <c r="E3521" s="2" t="s">
        <v>90</v>
      </c>
      <c r="F3521" s="4">
        <v>5</v>
      </c>
      <c r="G3521" s="10" t="str">
        <f t="shared" si="211"/>
        <v xml:space="preserve">2024/01 </v>
      </c>
      <c r="H3521" s="10">
        <f t="shared" si="210"/>
        <v>5</v>
      </c>
    </row>
    <row r="3522" spans="1:8" ht="15.75">
      <c r="A3522" s="10">
        <v>3521</v>
      </c>
      <c r="B3522" s="3" t="s">
        <v>2950</v>
      </c>
      <c r="C3522" s="2" t="s">
        <v>3028</v>
      </c>
      <c r="D3522" s="2" t="s">
        <v>264</v>
      </c>
      <c r="E3522" s="2" t="s">
        <v>3029</v>
      </c>
      <c r="F3522" s="4">
        <v>20</v>
      </c>
      <c r="G3522" s="10" t="str">
        <f t="shared" si="211"/>
        <v xml:space="preserve">2024/01 </v>
      </c>
      <c r="H3522" s="10">
        <f t="shared" ref="H3522:H3585" si="212">_xlfn.MAXIFS(F:F,C:C,C3522,G:G,G3522)</f>
        <v>20</v>
      </c>
    </row>
    <row r="3523" spans="1:8" ht="15.75">
      <c r="A3523" s="10">
        <v>3522</v>
      </c>
      <c r="B3523" s="3" t="s">
        <v>2950</v>
      </c>
      <c r="C3523" s="2" t="s">
        <v>452</v>
      </c>
      <c r="D3523" s="2" t="s">
        <v>451</v>
      </c>
      <c r="E3523" s="2"/>
      <c r="F3523" s="4">
        <v>23</v>
      </c>
      <c r="G3523" s="10" t="str">
        <f t="shared" ref="G3523:G3586" si="213">INDEX($B$2:$B$9999,MATCH(_xlfn.MAXIFS($F$2:$F$9999,$C$2:$C$9999,C3523),$F$1:$F$9999,0))</f>
        <v xml:space="preserve">2024/02 </v>
      </c>
      <c r="H3523" s="10">
        <f t="shared" si="212"/>
        <v>65</v>
      </c>
    </row>
    <row r="3524" spans="1:8" ht="15.75">
      <c r="A3524" s="10">
        <v>3523</v>
      </c>
      <c r="B3524" s="3" t="s">
        <v>2950</v>
      </c>
      <c r="C3524" s="2" t="s">
        <v>456</v>
      </c>
      <c r="D3524" s="2" t="s">
        <v>455</v>
      </c>
      <c r="E3524" s="2"/>
      <c r="F3524" s="4">
        <v>50</v>
      </c>
      <c r="G3524" s="10" t="str">
        <f t="shared" si="213"/>
        <v xml:space="preserve">2024/01 </v>
      </c>
      <c r="H3524" s="10">
        <f t="shared" si="212"/>
        <v>50</v>
      </c>
    </row>
    <row r="3525" spans="1:8" ht="15.75">
      <c r="A3525" s="10">
        <v>3524</v>
      </c>
      <c r="B3525" s="3" t="s">
        <v>2950</v>
      </c>
      <c r="C3525" s="2" t="s">
        <v>458</v>
      </c>
      <c r="D3525" s="2" t="s">
        <v>457</v>
      </c>
      <c r="E3525" s="2"/>
      <c r="F3525" s="4">
        <v>10</v>
      </c>
      <c r="G3525" s="10" t="str">
        <f t="shared" si="213"/>
        <v xml:space="preserve">2024/02 </v>
      </c>
      <c r="H3525" s="10">
        <f t="shared" si="212"/>
        <v>28</v>
      </c>
    </row>
    <row r="3526" spans="1:8" ht="15.75">
      <c r="A3526" s="10">
        <v>3525</v>
      </c>
      <c r="B3526" s="3" t="s">
        <v>2950</v>
      </c>
      <c r="C3526" s="2" t="s">
        <v>468</v>
      </c>
      <c r="D3526" s="2" t="s">
        <v>467</v>
      </c>
      <c r="E3526" s="2"/>
      <c r="F3526" s="4">
        <v>48</v>
      </c>
      <c r="G3526" s="10" t="str">
        <f t="shared" si="213"/>
        <v xml:space="preserve">2024/05 </v>
      </c>
      <c r="H3526" s="10">
        <f t="shared" si="212"/>
        <v>146</v>
      </c>
    </row>
    <row r="3527" spans="1:8" ht="15.75">
      <c r="A3527" s="10">
        <v>3526</v>
      </c>
      <c r="B3527" s="3" t="s">
        <v>2950</v>
      </c>
      <c r="C3527" s="2" t="s">
        <v>482</v>
      </c>
      <c r="D3527" s="2" t="s">
        <v>481</v>
      </c>
      <c r="E3527" s="2" t="s">
        <v>483</v>
      </c>
      <c r="F3527" s="4">
        <v>4</v>
      </c>
      <c r="G3527" s="10" t="str">
        <f t="shared" si="213"/>
        <v xml:space="preserve">2024/01 </v>
      </c>
      <c r="H3527" s="10">
        <f t="shared" si="212"/>
        <v>30</v>
      </c>
    </row>
    <row r="3528" spans="1:8" ht="15.75">
      <c r="A3528" s="10">
        <v>3527</v>
      </c>
      <c r="B3528" s="3" t="s">
        <v>2950</v>
      </c>
      <c r="C3528" s="2" t="s">
        <v>561</v>
      </c>
      <c r="D3528" s="2" t="s">
        <v>560</v>
      </c>
      <c r="E3528" s="2" t="s">
        <v>562</v>
      </c>
      <c r="F3528" s="4">
        <v>2</v>
      </c>
      <c r="G3528" s="10" t="str">
        <f t="shared" si="213"/>
        <v xml:space="preserve">2024/07 </v>
      </c>
      <c r="H3528" s="10">
        <f t="shared" si="212"/>
        <v>488</v>
      </c>
    </row>
    <row r="3529" spans="1:8" ht="15.75">
      <c r="A3529" s="10">
        <v>3528</v>
      </c>
      <c r="B3529" s="3" t="s">
        <v>2950</v>
      </c>
      <c r="C3529" s="2" t="s">
        <v>576</v>
      </c>
      <c r="D3529" s="2" t="s">
        <v>575</v>
      </c>
      <c r="E3529" s="2" t="s">
        <v>577</v>
      </c>
      <c r="F3529" s="4">
        <v>60</v>
      </c>
      <c r="G3529" s="10" t="str">
        <f t="shared" si="213"/>
        <v xml:space="preserve">2024/04 </v>
      </c>
      <c r="H3529" s="10">
        <f t="shared" si="212"/>
        <v>380</v>
      </c>
    </row>
    <row r="3530" spans="1:8" ht="15.75">
      <c r="A3530" s="10">
        <v>3529</v>
      </c>
      <c r="B3530" s="3" t="s">
        <v>2950</v>
      </c>
      <c r="C3530" s="2" t="s">
        <v>579</v>
      </c>
      <c r="D3530" s="2" t="s">
        <v>578</v>
      </c>
      <c r="E3530" s="2" t="s">
        <v>580</v>
      </c>
      <c r="F3530" s="4">
        <v>20</v>
      </c>
      <c r="G3530" s="10" t="str">
        <f t="shared" si="213"/>
        <v xml:space="preserve">2024/01 </v>
      </c>
      <c r="H3530" s="10">
        <f t="shared" si="212"/>
        <v>50</v>
      </c>
    </row>
    <row r="3531" spans="1:8" ht="15.75">
      <c r="A3531" s="10">
        <v>3530</v>
      </c>
      <c r="B3531" s="3" t="s">
        <v>2950</v>
      </c>
      <c r="C3531" s="2" t="s">
        <v>612</v>
      </c>
      <c r="D3531" s="2" t="s">
        <v>363</v>
      </c>
      <c r="E3531" s="2" t="s">
        <v>613</v>
      </c>
      <c r="F3531" s="4">
        <v>50</v>
      </c>
      <c r="G3531" s="10" t="str">
        <f t="shared" si="213"/>
        <v xml:space="preserve">2024/11 </v>
      </c>
      <c r="H3531" s="10">
        <f t="shared" si="212"/>
        <v>4102</v>
      </c>
    </row>
    <row r="3532" spans="1:8" ht="15.75">
      <c r="A3532" s="10">
        <v>3531</v>
      </c>
      <c r="B3532" s="3" t="s">
        <v>2950</v>
      </c>
      <c r="C3532" s="2" t="s">
        <v>619</v>
      </c>
      <c r="D3532" s="2" t="s">
        <v>366</v>
      </c>
      <c r="E3532" s="2" t="s">
        <v>620</v>
      </c>
      <c r="F3532" s="4">
        <v>6</v>
      </c>
      <c r="G3532" s="10" t="str">
        <f t="shared" si="213"/>
        <v xml:space="preserve">2024/12 </v>
      </c>
      <c r="H3532" s="10">
        <f t="shared" si="212"/>
        <v>4004</v>
      </c>
    </row>
    <row r="3533" spans="1:8" ht="15.75">
      <c r="A3533" s="10">
        <v>3532</v>
      </c>
      <c r="B3533" s="3" t="s">
        <v>2950</v>
      </c>
      <c r="C3533" s="2" t="s">
        <v>634</v>
      </c>
      <c r="D3533" s="2" t="s">
        <v>633</v>
      </c>
      <c r="E3533" s="2" t="s">
        <v>635</v>
      </c>
      <c r="F3533" s="4">
        <v>104</v>
      </c>
      <c r="G3533" s="10" t="str">
        <f t="shared" si="213"/>
        <v xml:space="preserve">2024/01 </v>
      </c>
      <c r="H3533" s="10">
        <f t="shared" si="212"/>
        <v>1460</v>
      </c>
    </row>
    <row r="3534" spans="1:8" ht="15.75">
      <c r="A3534" s="10">
        <v>3533</v>
      </c>
      <c r="B3534" s="3" t="s">
        <v>2950</v>
      </c>
      <c r="C3534" s="2" t="s">
        <v>655</v>
      </c>
      <c r="D3534" s="2" t="s">
        <v>654</v>
      </c>
      <c r="E3534" s="2" t="s">
        <v>656</v>
      </c>
      <c r="F3534" s="4">
        <v>6</v>
      </c>
      <c r="G3534" s="10" t="str">
        <f t="shared" si="213"/>
        <v xml:space="preserve">2024/11 </v>
      </c>
      <c r="H3534" s="10">
        <f t="shared" si="212"/>
        <v>4241</v>
      </c>
    </row>
    <row r="3535" spans="1:8" ht="15.75">
      <c r="A3535" s="10">
        <v>3534</v>
      </c>
      <c r="B3535" s="3" t="s">
        <v>2950</v>
      </c>
      <c r="C3535" s="2" t="s">
        <v>658</v>
      </c>
      <c r="D3535" s="2" t="s">
        <v>657</v>
      </c>
      <c r="E3535" s="2" t="s">
        <v>659</v>
      </c>
      <c r="F3535" s="4">
        <v>1</v>
      </c>
      <c r="G3535" s="10" t="str">
        <f t="shared" si="213"/>
        <v xml:space="preserve">2024/02 </v>
      </c>
      <c r="H3535" s="10">
        <f t="shared" si="212"/>
        <v>350</v>
      </c>
    </row>
    <row r="3536" spans="1:8" ht="15.75">
      <c r="A3536" s="10">
        <v>3535</v>
      </c>
      <c r="B3536" s="3" t="s">
        <v>2950</v>
      </c>
      <c r="C3536" s="2" t="s">
        <v>674</v>
      </c>
      <c r="D3536" s="2" t="s">
        <v>673</v>
      </c>
      <c r="E3536" s="2" t="s">
        <v>675</v>
      </c>
      <c r="F3536" s="4">
        <v>16</v>
      </c>
      <c r="G3536" s="10" t="str">
        <f t="shared" si="213"/>
        <v xml:space="preserve">2024/06 </v>
      </c>
      <c r="H3536" s="10">
        <f t="shared" si="212"/>
        <v>173</v>
      </c>
    </row>
    <row r="3537" spans="1:8" ht="15.75">
      <c r="A3537" s="10">
        <v>3536</v>
      </c>
      <c r="B3537" s="3" t="s">
        <v>2950</v>
      </c>
      <c r="C3537" s="2" t="s">
        <v>700</v>
      </c>
      <c r="D3537" s="2" t="s">
        <v>699</v>
      </c>
      <c r="E3537" s="2" t="s">
        <v>701</v>
      </c>
      <c r="F3537" s="4">
        <v>50</v>
      </c>
      <c r="G3537" s="10" t="str">
        <f t="shared" si="213"/>
        <v xml:space="preserve">2025/06 </v>
      </c>
      <c r="H3537" s="10">
        <f t="shared" si="212"/>
        <v>983</v>
      </c>
    </row>
    <row r="3538" spans="1:8" ht="15.75">
      <c r="A3538" s="10">
        <v>3537</v>
      </c>
      <c r="B3538" s="3" t="s">
        <v>2950</v>
      </c>
      <c r="C3538" s="2" t="s">
        <v>728</v>
      </c>
      <c r="D3538" s="2" t="s">
        <v>727</v>
      </c>
      <c r="E3538" s="2" t="s">
        <v>729</v>
      </c>
      <c r="F3538" s="4">
        <v>5</v>
      </c>
      <c r="G3538" s="10" t="str">
        <f t="shared" si="213"/>
        <v xml:space="preserve">2024/01 </v>
      </c>
      <c r="H3538" s="10">
        <f t="shared" si="212"/>
        <v>20</v>
      </c>
    </row>
    <row r="3539" spans="1:8" ht="15.75">
      <c r="A3539" s="10">
        <v>3538</v>
      </c>
      <c r="B3539" s="3" t="s">
        <v>2950</v>
      </c>
      <c r="C3539" s="2" t="s">
        <v>734</v>
      </c>
      <c r="D3539" s="2" t="s">
        <v>733</v>
      </c>
      <c r="E3539" s="2" t="s">
        <v>735</v>
      </c>
      <c r="F3539" s="4">
        <v>10</v>
      </c>
      <c r="G3539" s="10" t="str">
        <f t="shared" si="213"/>
        <v xml:space="preserve">2025/12 </v>
      </c>
      <c r="H3539" s="10">
        <f t="shared" si="212"/>
        <v>1289</v>
      </c>
    </row>
    <row r="3540" spans="1:8" ht="15.75">
      <c r="A3540" s="10">
        <v>3539</v>
      </c>
      <c r="B3540" s="3" t="s">
        <v>2950</v>
      </c>
      <c r="C3540" s="2" t="s">
        <v>745</v>
      </c>
      <c r="D3540" s="2" t="s">
        <v>744</v>
      </c>
      <c r="E3540" s="2" t="s">
        <v>746</v>
      </c>
      <c r="F3540" s="4">
        <v>10</v>
      </c>
      <c r="G3540" s="10" t="str">
        <f t="shared" si="213"/>
        <v xml:space="preserve">2025/03 </v>
      </c>
      <c r="H3540" s="10">
        <f t="shared" si="212"/>
        <v>750</v>
      </c>
    </row>
    <row r="3541" spans="1:8" ht="15.75">
      <c r="A3541" s="10">
        <v>3540</v>
      </c>
      <c r="B3541" s="3" t="s">
        <v>2950</v>
      </c>
      <c r="C3541" s="2" t="s">
        <v>771</v>
      </c>
      <c r="D3541" s="2" t="s">
        <v>770</v>
      </c>
      <c r="E3541" s="2" t="s">
        <v>772</v>
      </c>
      <c r="F3541" s="4">
        <v>15</v>
      </c>
      <c r="G3541" s="10" t="str">
        <f t="shared" si="213"/>
        <v xml:space="preserve">2025/12 </v>
      </c>
      <c r="H3541" s="10">
        <f t="shared" si="212"/>
        <v>861</v>
      </c>
    </row>
    <row r="3542" spans="1:8" ht="15.75">
      <c r="A3542" s="10">
        <v>3541</v>
      </c>
      <c r="B3542" s="3" t="s">
        <v>2950</v>
      </c>
      <c r="C3542" s="2" t="s">
        <v>779</v>
      </c>
      <c r="D3542" s="2" t="s">
        <v>778</v>
      </c>
      <c r="E3542" s="2" t="s">
        <v>780</v>
      </c>
      <c r="F3542" s="4">
        <v>8</v>
      </c>
      <c r="G3542" s="10" t="str">
        <f t="shared" si="213"/>
        <v xml:space="preserve">2024/03 </v>
      </c>
      <c r="H3542" s="10">
        <f t="shared" si="212"/>
        <v>550</v>
      </c>
    </row>
    <row r="3543" spans="1:8" ht="15.75">
      <c r="A3543" s="10">
        <v>3542</v>
      </c>
      <c r="B3543" s="3" t="s">
        <v>2950</v>
      </c>
      <c r="C3543" s="2" t="s">
        <v>800</v>
      </c>
      <c r="D3543" s="2" t="s">
        <v>799</v>
      </c>
      <c r="E3543" s="2" t="s">
        <v>801</v>
      </c>
      <c r="F3543" s="4">
        <v>8</v>
      </c>
      <c r="G3543" s="10" t="str">
        <f t="shared" si="213"/>
        <v xml:space="preserve">2024/05 </v>
      </c>
      <c r="H3543" s="10">
        <f t="shared" si="212"/>
        <v>401</v>
      </c>
    </row>
    <row r="3544" spans="1:8" ht="15.75">
      <c r="A3544" s="10">
        <v>3543</v>
      </c>
      <c r="B3544" s="3" t="s">
        <v>2950</v>
      </c>
      <c r="C3544" s="2" t="s">
        <v>814</v>
      </c>
      <c r="D3544" s="2" t="s">
        <v>813</v>
      </c>
      <c r="E3544" s="2" t="s">
        <v>815</v>
      </c>
      <c r="F3544" s="4">
        <v>100</v>
      </c>
      <c r="G3544" s="10" t="str">
        <f t="shared" si="213"/>
        <v xml:space="preserve">2024/12 </v>
      </c>
      <c r="H3544" s="10">
        <f t="shared" si="212"/>
        <v>3000</v>
      </c>
    </row>
    <row r="3545" spans="1:8" ht="15.75">
      <c r="A3545" s="10">
        <v>3544</v>
      </c>
      <c r="B3545" s="3" t="s">
        <v>2950</v>
      </c>
      <c r="C3545" s="2" t="s">
        <v>823</v>
      </c>
      <c r="D3545" s="2" t="s">
        <v>822</v>
      </c>
      <c r="E3545" s="2" t="s">
        <v>824</v>
      </c>
      <c r="F3545" s="4">
        <v>200</v>
      </c>
      <c r="G3545" s="10" t="str">
        <f t="shared" si="213"/>
        <v xml:space="preserve">2025/12 </v>
      </c>
      <c r="H3545" s="10">
        <f t="shared" si="212"/>
        <v>32271</v>
      </c>
    </row>
    <row r="3546" spans="1:8" ht="15.75">
      <c r="A3546" s="10">
        <v>3545</v>
      </c>
      <c r="B3546" s="3" t="s">
        <v>2950</v>
      </c>
      <c r="C3546" s="2" t="s">
        <v>855</v>
      </c>
      <c r="D3546" s="2" t="s">
        <v>854</v>
      </c>
      <c r="E3546" s="2" t="s">
        <v>856</v>
      </c>
      <c r="F3546" s="4">
        <v>5</v>
      </c>
      <c r="G3546" s="10" t="str">
        <f t="shared" si="213"/>
        <v xml:space="preserve">2025/12 </v>
      </c>
      <c r="H3546" s="10">
        <f t="shared" si="212"/>
        <v>868</v>
      </c>
    </row>
    <row r="3547" spans="1:8" ht="15.75">
      <c r="A3547" s="10">
        <v>3546</v>
      </c>
      <c r="B3547" s="3" t="s">
        <v>2950</v>
      </c>
      <c r="C3547" s="2" t="s">
        <v>883</v>
      </c>
      <c r="D3547" s="2" t="s">
        <v>882</v>
      </c>
      <c r="E3547" s="2" t="s">
        <v>884</v>
      </c>
      <c r="F3547" s="4">
        <v>10</v>
      </c>
      <c r="G3547" s="10" t="str">
        <f t="shared" si="213"/>
        <v xml:space="preserve">2024/01 </v>
      </c>
      <c r="H3547" s="10">
        <f t="shared" si="212"/>
        <v>60</v>
      </c>
    </row>
    <row r="3548" spans="1:8" ht="15.75">
      <c r="A3548" s="10">
        <v>3547</v>
      </c>
      <c r="B3548" s="3" t="s">
        <v>2950</v>
      </c>
      <c r="C3548" s="2" t="s">
        <v>889</v>
      </c>
      <c r="D3548" s="2" t="s">
        <v>888</v>
      </c>
      <c r="E3548" s="2" t="s">
        <v>890</v>
      </c>
      <c r="F3548" s="4">
        <v>20</v>
      </c>
      <c r="G3548" s="10" t="str">
        <f t="shared" si="213"/>
        <v xml:space="preserve">2024/01 </v>
      </c>
      <c r="H3548" s="10">
        <f t="shared" si="212"/>
        <v>90</v>
      </c>
    </row>
    <row r="3549" spans="1:8" ht="15.75">
      <c r="A3549" s="10">
        <v>3548</v>
      </c>
      <c r="B3549" s="3" t="s">
        <v>2950</v>
      </c>
      <c r="C3549" s="2" t="s">
        <v>897</v>
      </c>
      <c r="D3549" s="2" t="s">
        <v>896</v>
      </c>
      <c r="E3549" s="2" t="s">
        <v>884</v>
      </c>
      <c r="F3549" s="4">
        <v>10</v>
      </c>
      <c r="G3549" s="10" t="str">
        <f t="shared" si="213"/>
        <v xml:space="preserve">2024/01 </v>
      </c>
      <c r="H3549" s="10">
        <f t="shared" si="212"/>
        <v>130</v>
      </c>
    </row>
    <row r="3550" spans="1:8" ht="15.75">
      <c r="A3550" s="10">
        <v>3549</v>
      </c>
      <c r="B3550" s="3" t="s">
        <v>2950</v>
      </c>
      <c r="C3550" s="2" t="s">
        <v>3165</v>
      </c>
      <c r="D3550" s="2" t="s">
        <v>3164</v>
      </c>
      <c r="E3550" s="2" t="s">
        <v>909</v>
      </c>
      <c r="F3550" s="4">
        <v>10</v>
      </c>
      <c r="G3550" s="10" t="str">
        <f t="shared" si="213"/>
        <v xml:space="preserve">2024/01 </v>
      </c>
      <c r="H3550" s="10">
        <f t="shared" si="212"/>
        <v>150</v>
      </c>
    </row>
    <row r="3551" spans="1:8" ht="15.75">
      <c r="A3551" s="10">
        <v>3550</v>
      </c>
      <c r="B3551" s="3" t="s">
        <v>2950</v>
      </c>
      <c r="C3551" s="2" t="s">
        <v>902</v>
      </c>
      <c r="D3551" s="2" t="s">
        <v>901</v>
      </c>
      <c r="E3551" s="2" t="s">
        <v>890</v>
      </c>
      <c r="F3551" s="4">
        <v>10</v>
      </c>
      <c r="G3551" s="10" t="str">
        <f t="shared" si="213"/>
        <v xml:space="preserve">2024/01 </v>
      </c>
      <c r="H3551" s="10">
        <f t="shared" si="212"/>
        <v>160</v>
      </c>
    </row>
    <row r="3552" spans="1:8" ht="15.75">
      <c r="A3552" s="10">
        <v>3551</v>
      </c>
      <c r="B3552" s="3" t="s">
        <v>2950</v>
      </c>
      <c r="C3552" s="2" t="s">
        <v>3184</v>
      </c>
      <c r="D3552" s="2" t="s">
        <v>3183</v>
      </c>
      <c r="E3552" s="2" t="s">
        <v>3185</v>
      </c>
      <c r="F3552" s="4">
        <v>9</v>
      </c>
      <c r="G3552" s="10" t="str">
        <f t="shared" si="213"/>
        <v xml:space="preserve">2024/01 </v>
      </c>
      <c r="H3552" s="10">
        <f t="shared" si="212"/>
        <v>9</v>
      </c>
    </row>
    <row r="3553" spans="1:8" ht="15.75">
      <c r="A3553" s="10">
        <v>3552</v>
      </c>
      <c r="B3553" s="3" t="s">
        <v>2950</v>
      </c>
      <c r="C3553" s="2" t="s">
        <v>986</v>
      </c>
      <c r="D3553" s="2" t="s">
        <v>736</v>
      </c>
      <c r="E3553" s="2" t="s">
        <v>987</v>
      </c>
      <c r="F3553" s="4">
        <v>2</v>
      </c>
      <c r="G3553" s="10" t="str">
        <f t="shared" si="213"/>
        <v xml:space="preserve">2024/10 </v>
      </c>
      <c r="H3553" s="10">
        <f t="shared" si="212"/>
        <v>192</v>
      </c>
    </row>
    <row r="3554" spans="1:8" ht="15.75">
      <c r="A3554" s="10">
        <v>3553</v>
      </c>
      <c r="B3554" s="3" t="s">
        <v>2950</v>
      </c>
      <c r="C3554" s="2" t="s">
        <v>3238</v>
      </c>
      <c r="D3554" s="2" t="s">
        <v>3237</v>
      </c>
      <c r="E3554" s="2" t="s">
        <v>909</v>
      </c>
      <c r="F3554" s="4">
        <v>10</v>
      </c>
      <c r="G3554" s="10" t="str">
        <f t="shared" si="213"/>
        <v xml:space="preserve">2024/03 </v>
      </c>
      <c r="H3554" s="10">
        <f t="shared" si="212"/>
        <v>76</v>
      </c>
    </row>
    <row r="3555" spans="1:8" ht="15.75">
      <c r="A3555" s="10">
        <v>3554</v>
      </c>
      <c r="B3555" s="3" t="s">
        <v>2950</v>
      </c>
      <c r="C3555" s="2" t="s">
        <v>1027</v>
      </c>
      <c r="D3555" s="2" t="s">
        <v>1026</v>
      </c>
      <c r="E3555" s="2"/>
      <c r="F3555" s="4">
        <v>20</v>
      </c>
      <c r="G3555" s="10" t="str">
        <f t="shared" si="213"/>
        <v xml:space="preserve">2024/01 </v>
      </c>
      <c r="H3555" s="10">
        <f t="shared" si="212"/>
        <v>20</v>
      </c>
    </row>
    <row r="3556" spans="1:8" ht="15.75">
      <c r="A3556" s="10">
        <v>3555</v>
      </c>
      <c r="B3556" s="3" t="s">
        <v>2950</v>
      </c>
      <c r="C3556" s="2" t="s">
        <v>3248</v>
      </c>
      <c r="D3556" s="2" t="s">
        <v>802</v>
      </c>
      <c r="E3556" s="2" t="s">
        <v>3249</v>
      </c>
      <c r="F3556" s="4">
        <v>2</v>
      </c>
      <c r="G3556" s="10" t="str">
        <f t="shared" si="213"/>
        <v xml:space="preserve">2024/01 </v>
      </c>
      <c r="H3556" s="10">
        <f t="shared" si="212"/>
        <v>2</v>
      </c>
    </row>
    <row r="3557" spans="1:8" ht="15.75">
      <c r="A3557" s="10">
        <v>3556</v>
      </c>
      <c r="B3557" s="3" t="s">
        <v>2950</v>
      </c>
      <c r="C3557" s="2" t="s">
        <v>1061</v>
      </c>
      <c r="D3557" s="2" t="s">
        <v>857</v>
      </c>
      <c r="E3557" s="2" t="s">
        <v>1062</v>
      </c>
      <c r="F3557" s="4">
        <v>1</v>
      </c>
      <c r="G3557" s="10" t="str">
        <f t="shared" si="213"/>
        <v xml:space="preserve">2024/01 </v>
      </c>
      <c r="H3557" s="10">
        <f t="shared" si="212"/>
        <v>50</v>
      </c>
    </row>
    <row r="3558" spans="1:8" ht="15.75">
      <c r="A3558" s="10">
        <v>3557</v>
      </c>
      <c r="B3558" s="3" t="s">
        <v>2950</v>
      </c>
      <c r="C3558" s="2" t="s">
        <v>3297</v>
      </c>
      <c r="D3558" s="2" t="s">
        <v>3296</v>
      </c>
      <c r="E3558" s="2" t="s">
        <v>3298</v>
      </c>
      <c r="F3558" s="4">
        <v>5</v>
      </c>
      <c r="G3558" s="10" t="str">
        <f t="shared" si="213"/>
        <v xml:space="preserve">2024/01 </v>
      </c>
      <c r="H3558" s="10">
        <f t="shared" si="212"/>
        <v>5</v>
      </c>
    </row>
    <row r="3559" spans="1:8" ht="15.75">
      <c r="A3559" s="10">
        <v>3558</v>
      </c>
      <c r="B3559" s="3" t="s">
        <v>2950</v>
      </c>
      <c r="C3559" s="2" t="s">
        <v>3495</v>
      </c>
      <c r="D3559" s="2" t="s">
        <v>3494</v>
      </c>
      <c r="E3559" s="2" t="s">
        <v>56</v>
      </c>
      <c r="F3559" s="4">
        <v>26</v>
      </c>
      <c r="G3559" s="10" t="str">
        <f t="shared" si="213"/>
        <v xml:space="preserve">2024/04 </v>
      </c>
      <c r="H3559" s="10">
        <f t="shared" si="212"/>
        <v>26</v>
      </c>
    </row>
    <row r="3560" spans="1:8" ht="15.75">
      <c r="A3560" s="10">
        <v>3559</v>
      </c>
      <c r="B3560" s="3" t="s">
        <v>2950</v>
      </c>
      <c r="C3560" s="2" t="s">
        <v>1346</v>
      </c>
      <c r="D3560" s="2" t="s">
        <v>1345</v>
      </c>
      <c r="E3560" s="2" t="s">
        <v>1342</v>
      </c>
      <c r="F3560" s="4">
        <v>10</v>
      </c>
      <c r="G3560" s="10" t="str">
        <f t="shared" si="213"/>
        <v xml:space="preserve">2024/08 </v>
      </c>
      <c r="H3560" s="10">
        <f t="shared" si="212"/>
        <v>506</v>
      </c>
    </row>
    <row r="3561" spans="1:8" ht="15.75">
      <c r="A3561" s="10">
        <v>3560</v>
      </c>
      <c r="B3561" s="3" t="s">
        <v>2950</v>
      </c>
      <c r="C3561" s="2" t="s">
        <v>1348</v>
      </c>
      <c r="D3561" s="2" t="s">
        <v>1347</v>
      </c>
      <c r="E3561" s="2" t="s">
        <v>1349</v>
      </c>
      <c r="F3561" s="4">
        <v>300</v>
      </c>
      <c r="G3561" s="10" t="str">
        <f t="shared" si="213"/>
        <v xml:space="preserve">2024/01 </v>
      </c>
      <c r="H3561" s="10">
        <f t="shared" si="212"/>
        <v>300</v>
      </c>
    </row>
    <row r="3562" spans="1:8" ht="15.75">
      <c r="A3562" s="10">
        <v>3561</v>
      </c>
      <c r="B3562" s="3" t="s">
        <v>2950</v>
      </c>
      <c r="C3562" s="2" t="s">
        <v>1351</v>
      </c>
      <c r="D3562" s="2" t="s">
        <v>1350</v>
      </c>
      <c r="E3562" s="2" t="s">
        <v>1352</v>
      </c>
      <c r="F3562" s="4">
        <v>200</v>
      </c>
      <c r="G3562" s="10" t="str">
        <f t="shared" si="213"/>
        <v xml:space="preserve">2024/02 </v>
      </c>
      <c r="H3562" s="10">
        <f t="shared" si="212"/>
        <v>756</v>
      </c>
    </row>
    <row r="3563" spans="1:8" ht="15.75">
      <c r="A3563" s="10">
        <v>3562</v>
      </c>
      <c r="B3563" s="3" t="s">
        <v>2950</v>
      </c>
      <c r="C3563" s="2" t="s">
        <v>1356</v>
      </c>
      <c r="D3563" s="2" t="s">
        <v>1355</v>
      </c>
      <c r="E3563" s="2" t="s">
        <v>1352</v>
      </c>
      <c r="F3563" s="4">
        <v>755</v>
      </c>
      <c r="G3563" s="10" t="str">
        <f t="shared" si="213"/>
        <v xml:space="preserve">2024/02 </v>
      </c>
      <c r="H3563" s="10">
        <f t="shared" si="212"/>
        <v>800</v>
      </c>
    </row>
    <row r="3564" spans="1:8" ht="15.75">
      <c r="A3564" s="10">
        <v>3563</v>
      </c>
      <c r="B3564" s="3" t="s">
        <v>2950</v>
      </c>
      <c r="C3564" s="2" t="s">
        <v>1358</v>
      </c>
      <c r="D3564" s="2" t="s">
        <v>1357</v>
      </c>
      <c r="E3564" s="2" t="s">
        <v>1359</v>
      </c>
      <c r="F3564" s="4">
        <v>50</v>
      </c>
      <c r="G3564" s="10" t="str">
        <f t="shared" si="213"/>
        <v xml:space="preserve">2024/02 </v>
      </c>
      <c r="H3564" s="10">
        <f t="shared" si="212"/>
        <v>58</v>
      </c>
    </row>
    <row r="3565" spans="1:8" ht="15.75">
      <c r="A3565" s="10">
        <v>3564</v>
      </c>
      <c r="B3565" s="3" t="s">
        <v>2950</v>
      </c>
      <c r="C3565" s="2" t="s">
        <v>1363</v>
      </c>
      <c r="D3565" s="2" t="s">
        <v>1362</v>
      </c>
      <c r="E3565" s="2" t="s">
        <v>1342</v>
      </c>
      <c r="F3565" s="4">
        <v>10</v>
      </c>
      <c r="G3565" s="10" t="str">
        <f t="shared" si="213"/>
        <v xml:space="preserve">2024/08 </v>
      </c>
      <c r="H3565" s="10">
        <f t="shared" si="212"/>
        <v>1253</v>
      </c>
    </row>
    <row r="3566" spans="1:8" ht="15.75">
      <c r="A3566" s="10">
        <v>3565</v>
      </c>
      <c r="B3566" s="3" t="s">
        <v>2950</v>
      </c>
      <c r="C3566" s="2" t="s">
        <v>1365</v>
      </c>
      <c r="D3566" s="2" t="s">
        <v>1364</v>
      </c>
      <c r="E3566" s="2" t="s">
        <v>1352</v>
      </c>
      <c r="F3566" s="4">
        <v>8976</v>
      </c>
      <c r="G3566" s="10" t="str">
        <f t="shared" si="213"/>
        <v xml:space="preserve">2026/01 </v>
      </c>
      <c r="H3566" s="10">
        <f t="shared" si="212"/>
        <v>11550</v>
      </c>
    </row>
    <row r="3567" spans="1:8" ht="15.75">
      <c r="A3567" s="10">
        <v>3566</v>
      </c>
      <c r="B3567" s="3" t="s">
        <v>2950</v>
      </c>
      <c r="C3567" s="2" t="s">
        <v>1370</v>
      </c>
      <c r="D3567" s="2" t="s">
        <v>1369</v>
      </c>
      <c r="E3567" s="2" t="s">
        <v>1352</v>
      </c>
      <c r="F3567" s="4">
        <v>260</v>
      </c>
      <c r="G3567" s="10" t="str">
        <f t="shared" si="213"/>
        <v xml:space="preserve">2024/03 </v>
      </c>
      <c r="H3567" s="10">
        <f t="shared" si="212"/>
        <v>702</v>
      </c>
    </row>
    <row r="3568" spans="1:8" ht="15.75">
      <c r="A3568" s="10">
        <v>3567</v>
      </c>
      <c r="B3568" s="3" t="s">
        <v>2950</v>
      </c>
      <c r="C3568" s="2" t="s">
        <v>1373</v>
      </c>
      <c r="D3568" s="2" t="s">
        <v>1362</v>
      </c>
      <c r="E3568" s="2" t="s">
        <v>1374</v>
      </c>
      <c r="F3568" s="4">
        <v>1</v>
      </c>
      <c r="G3568" s="10" t="str">
        <f t="shared" si="213"/>
        <v xml:space="preserve">2024/07 </v>
      </c>
      <c r="H3568" s="10">
        <f t="shared" si="212"/>
        <v>148</v>
      </c>
    </row>
    <row r="3569" spans="1:8" ht="15.75">
      <c r="A3569" s="10">
        <v>3568</v>
      </c>
      <c r="B3569" s="3" t="s">
        <v>2950</v>
      </c>
      <c r="C3569" s="2" t="s">
        <v>1375</v>
      </c>
      <c r="D3569" s="2" t="s">
        <v>1353</v>
      </c>
      <c r="E3569" s="2" t="s">
        <v>1374</v>
      </c>
      <c r="F3569" s="4">
        <v>7</v>
      </c>
      <c r="G3569" s="10" t="str">
        <f t="shared" si="213"/>
        <v xml:space="preserve">2024/01 </v>
      </c>
      <c r="H3569" s="10">
        <f t="shared" si="212"/>
        <v>60</v>
      </c>
    </row>
    <row r="3570" spans="1:8" ht="15.75">
      <c r="A3570" s="10">
        <v>3569</v>
      </c>
      <c r="B3570" s="3" t="s">
        <v>2950</v>
      </c>
      <c r="C3570" s="2" t="s">
        <v>1430</v>
      </c>
      <c r="D3570" s="2" t="s">
        <v>1426</v>
      </c>
      <c r="E3570" s="2" t="s">
        <v>184</v>
      </c>
      <c r="F3570" s="4">
        <v>9</v>
      </c>
      <c r="G3570" s="10" t="str">
        <f t="shared" si="213"/>
        <v xml:space="preserve">2024/01 </v>
      </c>
      <c r="H3570" s="10">
        <f t="shared" si="212"/>
        <v>105</v>
      </c>
    </row>
    <row r="3571" spans="1:8" ht="15.75">
      <c r="A3571" s="10">
        <v>3570</v>
      </c>
      <c r="B3571" s="3" t="s">
        <v>2950</v>
      </c>
      <c r="C3571" s="2" t="s">
        <v>1623</v>
      </c>
      <c r="D3571" s="2" t="s">
        <v>1622</v>
      </c>
      <c r="E3571" s="2" t="s">
        <v>1624</v>
      </c>
      <c r="F3571" s="4">
        <v>1</v>
      </c>
      <c r="G3571" s="10" t="str">
        <f t="shared" si="213"/>
        <v xml:space="preserve">2024/01 </v>
      </c>
      <c r="H3571" s="10">
        <f t="shared" si="212"/>
        <v>4</v>
      </c>
    </row>
    <row r="3572" spans="1:8" ht="15.75">
      <c r="A3572" s="10">
        <v>3571</v>
      </c>
      <c r="B3572" s="3" t="s">
        <v>2950</v>
      </c>
      <c r="C3572" s="2" t="s">
        <v>1626</v>
      </c>
      <c r="D3572" s="2" t="s">
        <v>1625</v>
      </c>
      <c r="E3572" s="2" t="s">
        <v>1627</v>
      </c>
      <c r="F3572" s="4">
        <v>3</v>
      </c>
      <c r="G3572" s="10" t="str">
        <f t="shared" si="213"/>
        <v xml:space="preserve">2024/01 </v>
      </c>
      <c r="H3572" s="10">
        <f t="shared" si="212"/>
        <v>10</v>
      </c>
    </row>
    <row r="3573" spans="1:8" ht="15.75">
      <c r="A3573" s="10">
        <v>3572</v>
      </c>
      <c r="B3573" s="3" t="s">
        <v>2950</v>
      </c>
      <c r="C3573" s="2" t="s">
        <v>2365</v>
      </c>
      <c r="D3573" s="2" t="s">
        <v>314</v>
      </c>
      <c r="E3573" s="2" t="s">
        <v>2366</v>
      </c>
      <c r="F3573" s="4">
        <v>2</v>
      </c>
      <c r="G3573" s="10" t="str">
        <f t="shared" si="213"/>
        <v xml:space="preserve">2024/02 </v>
      </c>
      <c r="H3573" s="10">
        <f t="shared" si="212"/>
        <v>28</v>
      </c>
    </row>
    <row r="3574" spans="1:8" ht="15.75">
      <c r="A3574" s="10">
        <v>3573</v>
      </c>
      <c r="B3574" s="3" t="s">
        <v>2950</v>
      </c>
      <c r="C3574" s="2" t="s">
        <v>2400</v>
      </c>
      <c r="D3574" s="2" t="s">
        <v>236</v>
      </c>
      <c r="E3574" s="2" t="s">
        <v>2401</v>
      </c>
      <c r="F3574" s="4">
        <v>5</v>
      </c>
      <c r="G3574" s="10" t="str">
        <f t="shared" si="213"/>
        <v xml:space="preserve">2024/10 </v>
      </c>
      <c r="H3574" s="10">
        <f t="shared" si="212"/>
        <v>199</v>
      </c>
    </row>
    <row r="3575" spans="1:8" ht="15.75">
      <c r="A3575" s="10">
        <v>3574</v>
      </c>
      <c r="B3575" s="3" t="s">
        <v>2950</v>
      </c>
      <c r="C3575" s="2" t="s">
        <v>2402</v>
      </c>
      <c r="D3575" s="2" t="s">
        <v>236</v>
      </c>
      <c r="E3575" s="2" t="s">
        <v>2403</v>
      </c>
      <c r="F3575" s="4">
        <v>5</v>
      </c>
      <c r="G3575" s="10" t="str">
        <f t="shared" si="213"/>
        <v xml:space="preserve">2024/01 </v>
      </c>
      <c r="H3575" s="10">
        <f t="shared" si="212"/>
        <v>57</v>
      </c>
    </row>
    <row r="3576" spans="1:8" ht="15.75">
      <c r="A3576" s="10">
        <v>3575</v>
      </c>
      <c r="B3576" s="3" t="s">
        <v>2950</v>
      </c>
      <c r="C3576" s="2" t="s">
        <v>2406</v>
      </c>
      <c r="D3576" s="2" t="s">
        <v>236</v>
      </c>
      <c r="E3576" s="2" t="s">
        <v>2407</v>
      </c>
      <c r="F3576" s="4">
        <v>50</v>
      </c>
      <c r="G3576" s="10" t="str">
        <f t="shared" si="213"/>
        <v xml:space="preserve">2024/01 </v>
      </c>
      <c r="H3576" s="10">
        <f t="shared" si="212"/>
        <v>89</v>
      </c>
    </row>
    <row r="3577" spans="1:8" ht="15.75">
      <c r="A3577" s="10">
        <v>3576</v>
      </c>
      <c r="B3577" s="3" t="s">
        <v>2950</v>
      </c>
      <c r="C3577" s="2" t="s">
        <v>2432</v>
      </c>
      <c r="D3577" s="2" t="s">
        <v>267</v>
      </c>
      <c r="E3577" s="2" t="s">
        <v>2433</v>
      </c>
      <c r="F3577" s="4">
        <v>15</v>
      </c>
      <c r="G3577" s="10" t="str">
        <f t="shared" si="213"/>
        <v xml:space="preserve">2024/02 </v>
      </c>
      <c r="H3577" s="10">
        <f t="shared" si="212"/>
        <v>245</v>
      </c>
    </row>
    <row r="3578" spans="1:8" ht="15.75">
      <c r="A3578" s="10">
        <v>3577</v>
      </c>
      <c r="B3578" s="3" t="s">
        <v>2950</v>
      </c>
      <c r="C3578" s="2" t="s">
        <v>2436</v>
      </c>
      <c r="D3578" s="2" t="s">
        <v>267</v>
      </c>
      <c r="E3578" s="2" t="s">
        <v>2437</v>
      </c>
      <c r="F3578" s="4">
        <v>79</v>
      </c>
      <c r="G3578" s="10" t="str">
        <f t="shared" si="213"/>
        <v xml:space="preserve">2025/02 </v>
      </c>
      <c r="H3578" s="10">
        <f t="shared" si="212"/>
        <v>578</v>
      </c>
    </row>
    <row r="3579" spans="1:8" ht="15.75">
      <c r="A3579" s="10">
        <v>3578</v>
      </c>
      <c r="B3579" s="3" t="s">
        <v>2950</v>
      </c>
      <c r="C3579" s="2" t="s">
        <v>2440</v>
      </c>
      <c r="D3579" s="2" t="s">
        <v>267</v>
      </c>
      <c r="E3579" s="2" t="s">
        <v>2441</v>
      </c>
      <c r="F3579" s="4">
        <v>18</v>
      </c>
      <c r="G3579" s="10" t="str">
        <f t="shared" si="213"/>
        <v xml:space="preserve">2025/02 </v>
      </c>
      <c r="H3579" s="10">
        <f t="shared" si="212"/>
        <v>205</v>
      </c>
    </row>
    <row r="3580" spans="1:8" ht="15.75">
      <c r="A3580" s="10">
        <v>3579</v>
      </c>
      <c r="B3580" s="3" t="s">
        <v>2950</v>
      </c>
      <c r="C3580" s="2" t="s">
        <v>2442</v>
      </c>
      <c r="D3580" s="2" t="s">
        <v>267</v>
      </c>
      <c r="E3580" s="2" t="s">
        <v>2443</v>
      </c>
      <c r="F3580" s="4">
        <v>60</v>
      </c>
      <c r="G3580" s="10" t="str">
        <f t="shared" si="213"/>
        <v xml:space="preserve">2024/01 </v>
      </c>
      <c r="H3580" s="10">
        <f t="shared" si="212"/>
        <v>160</v>
      </c>
    </row>
    <row r="3581" spans="1:8" ht="15.75">
      <c r="A3581" s="10">
        <v>3580</v>
      </c>
      <c r="B3581" s="3" t="s">
        <v>2950</v>
      </c>
      <c r="C3581" s="2" t="s">
        <v>2444</v>
      </c>
      <c r="D3581" s="2" t="s">
        <v>267</v>
      </c>
      <c r="E3581" s="2" t="s">
        <v>2445</v>
      </c>
      <c r="F3581" s="4">
        <v>18</v>
      </c>
      <c r="G3581" s="10" t="str">
        <f t="shared" si="213"/>
        <v xml:space="preserve">2024/02 </v>
      </c>
      <c r="H3581" s="10">
        <f t="shared" si="212"/>
        <v>81</v>
      </c>
    </row>
    <row r="3582" spans="1:8" ht="15.75">
      <c r="A3582" s="10">
        <v>3581</v>
      </c>
      <c r="B3582" s="3" t="s">
        <v>2950</v>
      </c>
      <c r="C3582" s="2" t="s">
        <v>2452</v>
      </c>
      <c r="D3582" s="2" t="s">
        <v>267</v>
      </c>
      <c r="E3582" s="2" t="s">
        <v>2328</v>
      </c>
      <c r="F3582" s="4">
        <v>5</v>
      </c>
      <c r="G3582" s="10" t="str">
        <f t="shared" si="213"/>
        <v xml:space="preserve">2024/01 </v>
      </c>
      <c r="H3582" s="10">
        <f t="shared" si="212"/>
        <v>11</v>
      </c>
    </row>
    <row r="3583" spans="1:8" ht="15.75">
      <c r="A3583" s="10">
        <v>3582</v>
      </c>
      <c r="B3583" s="3" t="s">
        <v>2950</v>
      </c>
      <c r="C3583" s="2" t="s">
        <v>2461</v>
      </c>
      <c r="D3583" s="2" t="s">
        <v>271</v>
      </c>
      <c r="E3583" s="2" t="s">
        <v>2462</v>
      </c>
      <c r="F3583" s="4">
        <v>30</v>
      </c>
      <c r="G3583" s="10" t="str">
        <f t="shared" si="213"/>
        <v xml:space="preserve">2024/01 </v>
      </c>
      <c r="H3583" s="10">
        <f t="shared" si="212"/>
        <v>135</v>
      </c>
    </row>
    <row r="3584" spans="1:8" ht="15.75">
      <c r="A3584" s="10">
        <v>3583</v>
      </c>
      <c r="B3584" s="3" t="s">
        <v>2950</v>
      </c>
      <c r="C3584" s="2" t="s">
        <v>2463</v>
      </c>
      <c r="D3584" s="2" t="s">
        <v>271</v>
      </c>
      <c r="E3584" s="2" t="s">
        <v>2464</v>
      </c>
      <c r="F3584" s="4">
        <v>20</v>
      </c>
      <c r="G3584" s="10" t="str">
        <f t="shared" si="213"/>
        <v xml:space="preserve">2025/03 </v>
      </c>
      <c r="H3584" s="10">
        <f t="shared" si="212"/>
        <v>324</v>
      </c>
    </row>
    <row r="3585" spans="1:8" ht="15.75">
      <c r="A3585" s="10">
        <v>3584</v>
      </c>
      <c r="B3585" s="3" t="s">
        <v>2950</v>
      </c>
      <c r="C3585" s="2" t="s">
        <v>2465</v>
      </c>
      <c r="D3585" s="2" t="s">
        <v>271</v>
      </c>
      <c r="E3585" s="2" t="s">
        <v>2466</v>
      </c>
      <c r="F3585" s="4">
        <v>10</v>
      </c>
      <c r="G3585" s="10" t="str">
        <f t="shared" si="213"/>
        <v xml:space="preserve">2024/05 </v>
      </c>
      <c r="H3585" s="10">
        <f t="shared" si="212"/>
        <v>214</v>
      </c>
    </row>
    <row r="3586" spans="1:8" ht="15.75">
      <c r="A3586" s="10">
        <v>3585</v>
      </c>
      <c r="B3586" s="3" t="s">
        <v>2950</v>
      </c>
      <c r="C3586" s="2" t="s">
        <v>2467</v>
      </c>
      <c r="D3586" s="2" t="s">
        <v>271</v>
      </c>
      <c r="E3586" s="2" t="s">
        <v>2468</v>
      </c>
      <c r="F3586" s="4">
        <v>10</v>
      </c>
      <c r="G3586" s="10" t="str">
        <f t="shared" si="213"/>
        <v xml:space="preserve">2024/01 </v>
      </c>
      <c r="H3586" s="10">
        <f t="shared" ref="H3586:H3649" si="214">_xlfn.MAXIFS(F:F,C:C,C3586,G:G,G3586)</f>
        <v>130</v>
      </c>
    </row>
    <row r="3587" spans="1:8" ht="15.75">
      <c r="A3587" s="10">
        <v>3586</v>
      </c>
      <c r="B3587" s="3" t="s">
        <v>2950</v>
      </c>
      <c r="C3587" s="2" t="s">
        <v>2473</v>
      </c>
      <c r="D3587" s="2" t="s">
        <v>264</v>
      </c>
      <c r="E3587" s="2" t="s">
        <v>2474</v>
      </c>
      <c r="F3587" s="4">
        <v>406</v>
      </c>
      <c r="G3587" s="10" t="str">
        <f t="shared" ref="G3587:G3650" si="215">INDEX($B$2:$B$9999,MATCH(_xlfn.MAXIFS($F$2:$F$9999,$C$2:$C$9999,C3587),$F$1:$F$9999,0))</f>
        <v xml:space="preserve">2024/04 </v>
      </c>
      <c r="H3587" s="10">
        <f t="shared" si="214"/>
        <v>2197</v>
      </c>
    </row>
    <row r="3588" spans="1:8" ht="15.75">
      <c r="A3588" s="10">
        <v>3587</v>
      </c>
      <c r="B3588" s="3" t="s">
        <v>2950</v>
      </c>
      <c r="C3588" s="2" t="s">
        <v>2479</v>
      </c>
      <c r="D3588" s="2" t="s">
        <v>264</v>
      </c>
      <c r="E3588" s="2" t="s">
        <v>2480</v>
      </c>
      <c r="F3588" s="4">
        <v>505</v>
      </c>
      <c r="G3588" s="10" t="str">
        <f t="shared" si="215"/>
        <v xml:space="preserve">2024/04 </v>
      </c>
      <c r="H3588" s="10">
        <f t="shared" si="214"/>
        <v>1525</v>
      </c>
    </row>
    <row r="3589" spans="1:8" ht="15.75">
      <c r="A3589" s="10">
        <v>3588</v>
      </c>
      <c r="B3589" s="3" t="s">
        <v>2950</v>
      </c>
      <c r="C3589" s="2" t="s">
        <v>2482</v>
      </c>
      <c r="D3589" s="2" t="s">
        <v>264</v>
      </c>
      <c r="E3589" s="2" t="s">
        <v>2483</v>
      </c>
      <c r="F3589" s="4">
        <v>40</v>
      </c>
      <c r="G3589" s="10" t="str">
        <f t="shared" si="215"/>
        <v xml:space="preserve">2024/01 </v>
      </c>
      <c r="H3589" s="10">
        <f t="shared" si="214"/>
        <v>40</v>
      </c>
    </row>
    <row r="3590" spans="1:8" ht="15.75">
      <c r="A3590" s="10">
        <v>3589</v>
      </c>
      <c r="B3590" s="3" t="s">
        <v>2950</v>
      </c>
      <c r="C3590" s="2" t="s">
        <v>2484</v>
      </c>
      <c r="D3590" s="2" t="s">
        <v>264</v>
      </c>
      <c r="E3590" s="2" t="s">
        <v>2485</v>
      </c>
      <c r="F3590" s="4">
        <v>110</v>
      </c>
      <c r="G3590" s="10" t="str">
        <f t="shared" si="215"/>
        <v xml:space="preserve">2024/04 </v>
      </c>
      <c r="H3590" s="10">
        <f t="shared" si="214"/>
        <v>987</v>
      </c>
    </row>
    <row r="3591" spans="1:8" ht="15.75">
      <c r="A3591" s="10">
        <v>3590</v>
      </c>
      <c r="B3591" s="3" t="s">
        <v>2950</v>
      </c>
      <c r="C3591" s="2" t="s">
        <v>2486</v>
      </c>
      <c r="D3591" s="2" t="s">
        <v>264</v>
      </c>
      <c r="E3591" s="2" t="s">
        <v>2487</v>
      </c>
      <c r="F3591" s="4">
        <v>80</v>
      </c>
      <c r="G3591" s="10" t="str">
        <f t="shared" si="215"/>
        <v xml:space="preserve">2024/07 </v>
      </c>
      <c r="H3591" s="10">
        <f t="shared" si="214"/>
        <v>488</v>
      </c>
    </row>
    <row r="3592" spans="1:8" ht="15.75">
      <c r="A3592" s="10">
        <v>3591</v>
      </c>
      <c r="B3592" s="3" t="s">
        <v>2950</v>
      </c>
      <c r="C3592" s="2" t="s">
        <v>2488</v>
      </c>
      <c r="D3592" s="2" t="s">
        <v>264</v>
      </c>
      <c r="E3592" s="2" t="s">
        <v>2489</v>
      </c>
      <c r="F3592" s="4">
        <v>30</v>
      </c>
      <c r="G3592" s="10" t="str">
        <f t="shared" si="215"/>
        <v xml:space="preserve">2024/02 </v>
      </c>
      <c r="H3592" s="10">
        <f t="shared" si="214"/>
        <v>400</v>
      </c>
    </row>
    <row r="3593" spans="1:8" ht="15.75">
      <c r="A3593" s="10">
        <v>3592</v>
      </c>
      <c r="B3593" s="3" t="s">
        <v>2950</v>
      </c>
      <c r="C3593" s="2" t="s">
        <v>2490</v>
      </c>
      <c r="D3593" s="2" t="s">
        <v>264</v>
      </c>
      <c r="E3593" s="2" t="s">
        <v>2491</v>
      </c>
      <c r="F3593" s="4">
        <v>10</v>
      </c>
      <c r="G3593" s="10" t="str">
        <f t="shared" si="215"/>
        <v xml:space="preserve">2024/02 </v>
      </c>
      <c r="H3593" s="10">
        <f t="shared" si="214"/>
        <v>245</v>
      </c>
    </row>
    <row r="3594" spans="1:8" ht="15.75">
      <c r="A3594" s="10">
        <v>3593</v>
      </c>
      <c r="B3594" s="3" t="s">
        <v>2950</v>
      </c>
      <c r="C3594" s="2" t="s">
        <v>2492</v>
      </c>
      <c r="D3594" s="2" t="s">
        <v>264</v>
      </c>
      <c r="E3594" s="2" t="s">
        <v>2493</v>
      </c>
      <c r="F3594" s="4">
        <v>6</v>
      </c>
      <c r="G3594" s="10" t="str">
        <f t="shared" si="215"/>
        <v xml:space="preserve">2024/02 </v>
      </c>
      <c r="H3594" s="10">
        <f t="shared" si="214"/>
        <v>230</v>
      </c>
    </row>
    <row r="3595" spans="1:8" ht="15.75">
      <c r="A3595" s="10">
        <v>3594</v>
      </c>
      <c r="B3595" s="3" t="s">
        <v>2950</v>
      </c>
      <c r="C3595" s="2" t="s">
        <v>2494</v>
      </c>
      <c r="D3595" s="2" t="s">
        <v>264</v>
      </c>
      <c r="E3595" s="2" t="s">
        <v>2495</v>
      </c>
      <c r="F3595" s="4">
        <v>525</v>
      </c>
      <c r="G3595" s="10" t="str">
        <f t="shared" si="215"/>
        <v xml:space="preserve">2025/02 </v>
      </c>
      <c r="H3595" s="10">
        <f t="shared" si="214"/>
        <v>585</v>
      </c>
    </row>
    <row r="3596" spans="1:8" ht="15.75">
      <c r="A3596" s="10">
        <v>3595</v>
      </c>
      <c r="B3596" s="3" t="s">
        <v>2950</v>
      </c>
      <c r="C3596" s="2" t="s">
        <v>2496</v>
      </c>
      <c r="D3596" s="2" t="s">
        <v>264</v>
      </c>
      <c r="E3596" s="2" t="s">
        <v>2497</v>
      </c>
      <c r="F3596" s="4">
        <v>6</v>
      </c>
      <c r="G3596" s="10" t="str">
        <f t="shared" si="215"/>
        <v xml:space="preserve">2024/01 </v>
      </c>
      <c r="H3596" s="10">
        <f t="shared" si="214"/>
        <v>95</v>
      </c>
    </row>
    <row r="3597" spans="1:8" ht="15.75">
      <c r="A3597" s="10">
        <v>3596</v>
      </c>
      <c r="B3597" s="3" t="s">
        <v>2950</v>
      </c>
      <c r="C3597" s="2" t="s">
        <v>2498</v>
      </c>
      <c r="D3597" s="2" t="s">
        <v>264</v>
      </c>
      <c r="E3597" s="2" t="s">
        <v>2328</v>
      </c>
      <c r="F3597" s="4">
        <v>10</v>
      </c>
      <c r="G3597" s="10" t="str">
        <f t="shared" si="215"/>
        <v xml:space="preserve">2024/04 </v>
      </c>
      <c r="H3597" s="10">
        <f t="shared" si="214"/>
        <v>26</v>
      </c>
    </row>
    <row r="3598" spans="1:8" ht="15.75">
      <c r="A3598" s="10">
        <v>3597</v>
      </c>
      <c r="B3598" s="3" t="s">
        <v>2950</v>
      </c>
      <c r="C3598" s="2" t="s">
        <v>2503</v>
      </c>
      <c r="D3598" s="2" t="s">
        <v>264</v>
      </c>
      <c r="E3598" s="2" t="s">
        <v>2504</v>
      </c>
      <c r="F3598" s="4">
        <v>9</v>
      </c>
      <c r="G3598" s="10" t="str">
        <f t="shared" si="215"/>
        <v xml:space="preserve">2024/02 </v>
      </c>
      <c r="H3598" s="10">
        <f t="shared" si="214"/>
        <v>230</v>
      </c>
    </row>
    <row r="3599" spans="1:8" ht="15.75">
      <c r="A3599" s="10">
        <v>3598</v>
      </c>
      <c r="B3599" s="3" t="s">
        <v>2950</v>
      </c>
      <c r="C3599" s="2" t="s">
        <v>2509</v>
      </c>
      <c r="D3599" s="2" t="s">
        <v>264</v>
      </c>
      <c r="E3599" s="2" t="s">
        <v>2510</v>
      </c>
      <c r="F3599" s="4">
        <v>40</v>
      </c>
      <c r="G3599" s="10" t="str">
        <f t="shared" si="215"/>
        <v xml:space="preserve">2024/04 </v>
      </c>
      <c r="H3599" s="10">
        <f t="shared" si="214"/>
        <v>195</v>
      </c>
    </row>
    <row r="3600" spans="1:8" ht="15.75">
      <c r="A3600" s="10">
        <v>3599</v>
      </c>
      <c r="B3600" s="3" t="s">
        <v>2950</v>
      </c>
      <c r="C3600" s="2" t="s">
        <v>2511</v>
      </c>
      <c r="D3600" s="2" t="s">
        <v>264</v>
      </c>
      <c r="E3600" s="2" t="s">
        <v>2512</v>
      </c>
      <c r="F3600" s="4">
        <v>9</v>
      </c>
      <c r="G3600" s="10" t="str">
        <f t="shared" si="215"/>
        <v xml:space="preserve">2024/01 </v>
      </c>
      <c r="H3600" s="10">
        <f t="shared" si="214"/>
        <v>130</v>
      </c>
    </row>
    <row r="3601" spans="1:8" ht="15.75">
      <c r="A3601" s="10">
        <v>3600</v>
      </c>
      <c r="B3601" s="3" t="s">
        <v>2950</v>
      </c>
      <c r="C3601" s="2" t="s">
        <v>2513</v>
      </c>
      <c r="D3601" s="2" t="s">
        <v>294</v>
      </c>
      <c r="E3601" s="2" t="s">
        <v>2514</v>
      </c>
      <c r="F3601" s="4">
        <v>30</v>
      </c>
      <c r="G3601" s="10" t="str">
        <f t="shared" si="215"/>
        <v xml:space="preserve">2024/03 </v>
      </c>
      <c r="H3601" s="10">
        <f t="shared" si="214"/>
        <v>74</v>
      </c>
    </row>
    <row r="3602" spans="1:8" ht="15.75">
      <c r="A3602" s="10">
        <v>3601</v>
      </c>
      <c r="B3602" s="3" t="s">
        <v>2950</v>
      </c>
      <c r="C3602" s="2" t="s">
        <v>2515</v>
      </c>
      <c r="D3602" s="2" t="s">
        <v>294</v>
      </c>
      <c r="E3602" s="2" t="s">
        <v>2516</v>
      </c>
      <c r="F3602" s="4">
        <v>20</v>
      </c>
      <c r="G3602" s="10" t="str">
        <f t="shared" si="215"/>
        <v xml:space="preserve">2024/01 </v>
      </c>
      <c r="H3602" s="10">
        <f t="shared" si="214"/>
        <v>95</v>
      </c>
    </row>
    <row r="3603" spans="1:8" ht="15.75">
      <c r="A3603" s="10">
        <v>3602</v>
      </c>
      <c r="B3603" s="3" t="s">
        <v>2950</v>
      </c>
      <c r="C3603" s="2" t="s">
        <v>2517</v>
      </c>
      <c r="D3603" s="2" t="s">
        <v>294</v>
      </c>
      <c r="E3603" s="2" t="s">
        <v>2518</v>
      </c>
      <c r="F3603" s="4">
        <v>50</v>
      </c>
      <c r="G3603" s="10" t="str">
        <f t="shared" si="215"/>
        <v xml:space="preserve">2024/01 </v>
      </c>
      <c r="H3603" s="10">
        <f t="shared" si="214"/>
        <v>150</v>
      </c>
    </row>
    <row r="3604" spans="1:8" ht="15.75">
      <c r="A3604" s="10">
        <v>3603</v>
      </c>
      <c r="B3604" s="3" t="s">
        <v>2950</v>
      </c>
      <c r="C3604" s="2" t="s">
        <v>2523</v>
      </c>
      <c r="D3604" s="2" t="s">
        <v>294</v>
      </c>
      <c r="E3604" s="2" t="s">
        <v>2524</v>
      </c>
      <c r="F3604" s="4">
        <v>20</v>
      </c>
      <c r="G3604" s="10" t="str">
        <f t="shared" si="215"/>
        <v xml:space="preserve">2024/02 </v>
      </c>
      <c r="H3604" s="10">
        <f t="shared" si="214"/>
        <v>180</v>
      </c>
    </row>
    <row r="3605" spans="1:8" ht="15.75">
      <c r="A3605" s="10">
        <v>3604</v>
      </c>
      <c r="B3605" s="3" t="s">
        <v>2950</v>
      </c>
      <c r="C3605" s="2" t="s">
        <v>2528</v>
      </c>
      <c r="D3605" s="2" t="s">
        <v>294</v>
      </c>
      <c r="E3605" s="2" t="s">
        <v>2529</v>
      </c>
      <c r="F3605" s="4">
        <v>376</v>
      </c>
      <c r="G3605" s="10" t="str">
        <f t="shared" si="215"/>
        <v xml:space="preserve">2024/12 </v>
      </c>
      <c r="H3605" s="10">
        <f t="shared" si="214"/>
        <v>675</v>
      </c>
    </row>
    <row r="3606" spans="1:8" ht="15.75">
      <c r="A3606" s="10">
        <v>3605</v>
      </c>
      <c r="B3606" s="3" t="s">
        <v>2950</v>
      </c>
      <c r="C3606" s="2" t="s">
        <v>2534</v>
      </c>
      <c r="D3606" s="2" t="s">
        <v>299</v>
      </c>
      <c r="E3606" s="2" t="s">
        <v>2535</v>
      </c>
      <c r="F3606" s="4">
        <v>225</v>
      </c>
      <c r="G3606" s="10" t="str">
        <f t="shared" si="215"/>
        <v xml:space="preserve">2025/02 </v>
      </c>
      <c r="H3606" s="10">
        <f t="shared" si="214"/>
        <v>453</v>
      </c>
    </row>
    <row r="3607" spans="1:8" ht="15.75">
      <c r="A3607" s="10">
        <v>3606</v>
      </c>
      <c r="B3607" s="3" t="s">
        <v>2950</v>
      </c>
      <c r="C3607" s="2" t="s">
        <v>2538</v>
      </c>
      <c r="D3607" s="2" t="s">
        <v>299</v>
      </c>
      <c r="E3607" s="2" t="s">
        <v>2539</v>
      </c>
      <c r="F3607" s="4">
        <v>352</v>
      </c>
      <c r="G3607" s="10" t="str">
        <f t="shared" si="215"/>
        <v xml:space="preserve">2024/08 </v>
      </c>
      <c r="H3607" s="10">
        <f t="shared" si="214"/>
        <v>560</v>
      </c>
    </row>
    <row r="3608" spans="1:8" ht="15.75">
      <c r="A3608" s="10">
        <v>3607</v>
      </c>
      <c r="B3608" s="3" t="s">
        <v>2950</v>
      </c>
      <c r="C3608" s="2" t="s">
        <v>2542</v>
      </c>
      <c r="D3608" s="2" t="s">
        <v>299</v>
      </c>
      <c r="E3608" s="2" t="s">
        <v>2543</v>
      </c>
      <c r="F3608" s="4">
        <v>95</v>
      </c>
      <c r="G3608" s="10" t="str">
        <f t="shared" si="215"/>
        <v xml:space="preserve">2026/03 </v>
      </c>
      <c r="H3608" s="10">
        <f t="shared" si="214"/>
        <v>414</v>
      </c>
    </row>
    <row r="3609" spans="1:8" ht="15.75">
      <c r="A3609" s="10">
        <v>3608</v>
      </c>
      <c r="B3609" s="3" t="s">
        <v>2950</v>
      </c>
      <c r="C3609" s="2" t="s">
        <v>2544</v>
      </c>
      <c r="D3609" s="2" t="s">
        <v>299</v>
      </c>
      <c r="E3609" s="2" t="s">
        <v>2545</v>
      </c>
      <c r="F3609" s="4">
        <v>70</v>
      </c>
      <c r="G3609" s="10" t="str">
        <f t="shared" si="215"/>
        <v xml:space="preserve">2024/03 </v>
      </c>
      <c r="H3609" s="10">
        <f t="shared" si="214"/>
        <v>151</v>
      </c>
    </row>
    <row r="3610" spans="1:8" ht="15.75">
      <c r="A3610" s="10">
        <v>3609</v>
      </c>
      <c r="B3610" s="3" t="s">
        <v>2950</v>
      </c>
      <c r="C3610" s="2" t="s">
        <v>2546</v>
      </c>
      <c r="D3610" s="2" t="s">
        <v>299</v>
      </c>
      <c r="E3610" s="2" t="s">
        <v>2547</v>
      </c>
      <c r="F3610" s="4">
        <v>15</v>
      </c>
      <c r="G3610" s="10" t="str">
        <f t="shared" si="215"/>
        <v xml:space="preserve">2024/01 </v>
      </c>
      <c r="H3610" s="10">
        <f t="shared" si="214"/>
        <v>150</v>
      </c>
    </row>
    <row r="3611" spans="1:8" ht="15.75">
      <c r="A3611" s="10">
        <v>3610</v>
      </c>
      <c r="B3611" s="3" t="s">
        <v>2950</v>
      </c>
      <c r="C3611" s="2" t="s">
        <v>2548</v>
      </c>
      <c r="D3611" s="2" t="s">
        <v>299</v>
      </c>
      <c r="E3611" s="2" t="s">
        <v>2549</v>
      </c>
      <c r="F3611" s="4">
        <v>15</v>
      </c>
      <c r="G3611" s="10" t="str">
        <f t="shared" si="215"/>
        <v xml:space="preserve">2024/01 </v>
      </c>
      <c r="H3611" s="10">
        <f t="shared" si="214"/>
        <v>70</v>
      </c>
    </row>
    <row r="3612" spans="1:8" ht="15.75">
      <c r="A3612" s="10">
        <v>3611</v>
      </c>
      <c r="B3612" s="3" t="s">
        <v>2950</v>
      </c>
      <c r="C3612" s="2" t="s">
        <v>2550</v>
      </c>
      <c r="D3612" s="2" t="s">
        <v>299</v>
      </c>
      <c r="E3612" s="2" t="s">
        <v>2551</v>
      </c>
      <c r="F3612" s="4">
        <v>67</v>
      </c>
      <c r="G3612" s="10" t="str">
        <f t="shared" si="215"/>
        <v xml:space="preserve">2024/07 </v>
      </c>
      <c r="H3612" s="10">
        <f t="shared" si="214"/>
        <v>260</v>
      </c>
    </row>
    <row r="3613" spans="1:8" ht="15.75">
      <c r="A3613" s="10">
        <v>3612</v>
      </c>
      <c r="B3613" s="3" t="s">
        <v>2950</v>
      </c>
      <c r="C3613" s="2" t="s">
        <v>2552</v>
      </c>
      <c r="D3613" s="2" t="s">
        <v>299</v>
      </c>
      <c r="E3613" s="2" t="s">
        <v>2553</v>
      </c>
      <c r="F3613" s="4">
        <v>5</v>
      </c>
      <c r="G3613" s="10" t="str">
        <f t="shared" si="215"/>
        <v xml:space="preserve">2024/03 </v>
      </c>
      <c r="H3613" s="10">
        <f t="shared" si="214"/>
        <v>14</v>
      </c>
    </row>
    <row r="3614" spans="1:8" ht="15.75">
      <c r="A3614" s="10">
        <v>3613</v>
      </c>
      <c r="B3614" s="3" t="s">
        <v>2950</v>
      </c>
      <c r="C3614" s="2" t="s">
        <v>2556</v>
      </c>
      <c r="D3614" s="2" t="s">
        <v>299</v>
      </c>
      <c r="E3614" s="2" t="s">
        <v>2557</v>
      </c>
      <c r="F3614" s="4">
        <v>19</v>
      </c>
      <c r="G3614" s="10" t="str">
        <f t="shared" si="215"/>
        <v xml:space="preserve">2024/01 </v>
      </c>
      <c r="H3614" s="10">
        <f t="shared" si="214"/>
        <v>80</v>
      </c>
    </row>
    <row r="3615" spans="1:8" ht="15.75">
      <c r="A3615" s="10">
        <v>3614</v>
      </c>
      <c r="B3615" s="3" t="s">
        <v>2950</v>
      </c>
      <c r="C3615" s="2" t="s">
        <v>2576</v>
      </c>
      <c r="D3615" s="2" t="s">
        <v>310</v>
      </c>
      <c r="E3615" s="2" t="s">
        <v>2577</v>
      </c>
      <c r="F3615" s="4">
        <v>10</v>
      </c>
      <c r="G3615" s="10" t="str">
        <f t="shared" si="215"/>
        <v xml:space="preserve">2024/01 </v>
      </c>
      <c r="H3615" s="10">
        <f t="shared" si="214"/>
        <v>105</v>
      </c>
    </row>
    <row r="3616" spans="1:8" ht="15.75">
      <c r="A3616" s="10">
        <v>3615</v>
      </c>
      <c r="B3616" s="3" t="s">
        <v>2950</v>
      </c>
      <c r="C3616" s="2" t="s">
        <v>2578</v>
      </c>
      <c r="D3616" s="2" t="s">
        <v>310</v>
      </c>
      <c r="E3616" s="2" t="s">
        <v>2579</v>
      </c>
      <c r="F3616" s="4">
        <v>25</v>
      </c>
      <c r="G3616" s="10" t="str">
        <f t="shared" si="215"/>
        <v xml:space="preserve">2024/04 </v>
      </c>
      <c r="H3616" s="10">
        <f t="shared" si="214"/>
        <v>225</v>
      </c>
    </row>
    <row r="3617" spans="1:8" ht="15.75">
      <c r="A3617" s="10">
        <v>3616</v>
      </c>
      <c r="B3617" s="3" t="s">
        <v>2950</v>
      </c>
      <c r="C3617" s="2" t="s">
        <v>2580</v>
      </c>
      <c r="D3617" s="2" t="s">
        <v>310</v>
      </c>
      <c r="E3617" s="2" t="s">
        <v>2581</v>
      </c>
      <c r="F3617" s="4">
        <v>83</v>
      </c>
      <c r="G3617" s="10" t="str">
        <f t="shared" si="215"/>
        <v xml:space="preserve">2024/05 </v>
      </c>
      <c r="H3617" s="10">
        <f t="shared" si="214"/>
        <v>206</v>
      </c>
    </row>
    <row r="3618" spans="1:8" ht="15.75">
      <c r="A3618" s="10">
        <v>3617</v>
      </c>
      <c r="B3618" s="3" t="s">
        <v>2950</v>
      </c>
      <c r="C3618" s="2" t="s">
        <v>2582</v>
      </c>
      <c r="D3618" s="2" t="s">
        <v>310</v>
      </c>
      <c r="E3618" s="2" t="s">
        <v>2583</v>
      </c>
      <c r="F3618" s="4">
        <v>10</v>
      </c>
      <c r="G3618" s="10" t="str">
        <f t="shared" si="215"/>
        <v xml:space="preserve">2024/02 </v>
      </c>
      <c r="H3618" s="10">
        <f t="shared" si="214"/>
        <v>53</v>
      </c>
    </row>
    <row r="3619" spans="1:8" ht="15.75">
      <c r="A3619" s="10">
        <v>3618</v>
      </c>
      <c r="B3619" s="3" t="s">
        <v>2950</v>
      </c>
      <c r="C3619" s="2" t="s">
        <v>2588</v>
      </c>
      <c r="D3619" s="2" t="s">
        <v>312</v>
      </c>
      <c r="E3619" s="2" t="s">
        <v>2589</v>
      </c>
      <c r="F3619" s="4">
        <v>5</v>
      </c>
      <c r="G3619" s="10" t="str">
        <f t="shared" si="215"/>
        <v xml:space="preserve">2024/01 </v>
      </c>
      <c r="H3619" s="10">
        <f t="shared" si="214"/>
        <v>50</v>
      </c>
    </row>
    <row r="3620" spans="1:8" ht="15.75">
      <c r="A3620" s="10">
        <v>3619</v>
      </c>
      <c r="B3620" s="3" t="s">
        <v>2950</v>
      </c>
      <c r="C3620" s="2" t="s">
        <v>2590</v>
      </c>
      <c r="D3620" s="2" t="s">
        <v>312</v>
      </c>
      <c r="E3620" s="2" t="s">
        <v>2591</v>
      </c>
      <c r="F3620" s="4">
        <v>15</v>
      </c>
      <c r="G3620" s="10" t="str">
        <f t="shared" si="215"/>
        <v xml:space="preserve">2024/03 </v>
      </c>
      <c r="H3620" s="10">
        <f t="shared" si="214"/>
        <v>132</v>
      </c>
    </row>
    <row r="3621" spans="1:8" ht="15.75">
      <c r="A3621" s="10">
        <v>3620</v>
      </c>
      <c r="B3621" s="3" t="s">
        <v>2950</v>
      </c>
      <c r="C3621" s="2" t="s">
        <v>2592</v>
      </c>
      <c r="D3621" s="2" t="s">
        <v>312</v>
      </c>
      <c r="E3621" s="2" t="s">
        <v>2593</v>
      </c>
      <c r="F3621" s="4">
        <v>15</v>
      </c>
      <c r="G3621" s="10" t="str">
        <f t="shared" si="215"/>
        <v xml:space="preserve">2024/05 </v>
      </c>
      <c r="H3621" s="10">
        <f t="shared" si="214"/>
        <v>145</v>
      </c>
    </row>
    <row r="3622" spans="1:8" ht="15.75">
      <c r="A3622" s="10">
        <v>3621</v>
      </c>
      <c r="B3622" s="3" t="s">
        <v>2950</v>
      </c>
      <c r="C3622" s="2" t="s">
        <v>2594</v>
      </c>
      <c r="D3622" s="2" t="s">
        <v>312</v>
      </c>
      <c r="E3622" s="2" t="s">
        <v>2595</v>
      </c>
      <c r="F3622" s="4">
        <v>10</v>
      </c>
      <c r="G3622" s="10" t="str">
        <f t="shared" si="215"/>
        <v xml:space="preserve">2024/01 </v>
      </c>
      <c r="H3622" s="10">
        <f t="shared" si="214"/>
        <v>100</v>
      </c>
    </row>
    <row r="3623" spans="1:8" ht="15.75">
      <c r="A3623" s="10">
        <v>3622</v>
      </c>
      <c r="B3623" s="3" t="s">
        <v>2950</v>
      </c>
      <c r="C3623" s="2" t="s">
        <v>2596</v>
      </c>
      <c r="D3623" s="2" t="s">
        <v>314</v>
      </c>
      <c r="E3623" s="2" t="s">
        <v>2597</v>
      </c>
      <c r="F3623" s="4">
        <v>30</v>
      </c>
      <c r="G3623" s="10" t="str">
        <f t="shared" si="215"/>
        <v xml:space="preserve">2024/02 </v>
      </c>
      <c r="H3623" s="10">
        <f t="shared" si="214"/>
        <v>65</v>
      </c>
    </row>
    <row r="3624" spans="1:8" ht="15.75">
      <c r="A3624" s="10">
        <v>3623</v>
      </c>
      <c r="B3624" s="3" t="s">
        <v>2950</v>
      </c>
      <c r="C3624" s="2" t="s">
        <v>2598</v>
      </c>
      <c r="D3624" s="2" t="s">
        <v>314</v>
      </c>
      <c r="E3624" s="2" t="s">
        <v>2599</v>
      </c>
      <c r="F3624" s="4">
        <v>30</v>
      </c>
      <c r="G3624" s="10" t="str">
        <f t="shared" si="215"/>
        <v xml:space="preserve">2024/01 </v>
      </c>
      <c r="H3624" s="10">
        <f t="shared" si="214"/>
        <v>50</v>
      </c>
    </row>
    <row r="3625" spans="1:8" ht="15.75">
      <c r="A3625" s="10">
        <v>3624</v>
      </c>
      <c r="B3625" s="3" t="s">
        <v>2950</v>
      </c>
      <c r="C3625" s="2" t="s">
        <v>2602</v>
      </c>
      <c r="D3625" s="2" t="s">
        <v>314</v>
      </c>
      <c r="E3625" s="2" t="s">
        <v>2603</v>
      </c>
      <c r="F3625" s="4">
        <v>10</v>
      </c>
      <c r="G3625" s="10" t="str">
        <f t="shared" si="215"/>
        <v xml:space="preserve">2024/01 </v>
      </c>
      <c r="H3625" s="10">
        <f t="shared" si="214"/>
        <v>20</v>
      </c>
    </row>
    <row r="3626" spans="1:8" ht="15.75">
      <c r="A3626" s="10">
        <v>3625</v>
      </c>
      <c r="B3626" s="3" t="s">
        <v>2950</v>
      </c>
      <c r="C3626" s="2" t="s">
        <v>2606</v>
      </c>
      <c r="D3626" s="2" t="s">
        <v>314</v>
      </c>
      <c r="E3626" s="2" t="s">
        <v>2607</v>
      </c>
      <c r="F3626" s="4">
        <v>110</v>
      </c>
      <c r="G3626" s="10" t="str">
        <f t="shared" si="215"/>
        <v xml:space="preserve">2024/05 </v>
      </c>
      <c r="H3626" s="10">
        <f t="shared" si="214"/>
        <v>705</v>
      </c>
    </row>
    <row r="3627" spans="1:8" ht="15.75">
      <c r="A3627" s="10">
        <v>3626</v>
      </c>
      <c r="B3627" s="3" t="s">
        <v>2950</v>
      </c>
      <c r="C3627" s="2" t="s">
        <v>2616</v>
      </c>
      <c r="D3627" s="2" t="s">
        <v>318</v>
      </c>
      <c r="E3627" s="2" t="s">
        <v>2617</v>
      </c>
      <c r="F3627" s="4">
        <v>50</v>
      </c>
      <c r="G3627" s="10" t="str">
        <f t="shared" si="215"/>
        <v xml:space="preserve">2024/01 </v>
      </c>
      <c r="H3627" s="10">
        <f t="shared" si="214"/>
        <v>120</v>
      </c>
    </row>
    <row r="3628" spans="1:8" ht="15.75">
      <c r="A3628" s="10">
        <v>3627</v>
      </c>
      <c r="B3628" s="3" t="s">
        <v>2950</v>
      </c>
      <c r="C3628" s="2" t="s">
        <v>2618</v>
      </c>
      <c r="D3628" s="2" t="s">
        <v>318</v>
      </c>
      <c r="E3628" s="2" t="s">
        <v>2619</v>
      </c>
      <c r="F3628" s="4">
        <v>150</v>
      </c>
      <c r="G3628" s="10" t="str">
        <f t="shared" si="215"/>
        <v xml:space="preserve">2025/03 </v>
      </c>
      <c r="H3628" s="10">
        <f t="shared" si="214"/>
        <v>410</v>
      </c>
    </row>
    <row r="3629" spans="1:8" ht="15.75">
      <c r="A3629" s="10">
        <v>3628</v>
      </c>
      <c r="B3629" s="3" t="s">
        <v>2950</v>
      </c>
      <c r="C3629" s="2" t="s">
        <v>2624</v>
      </c>
      <c r="D3629" s="2" t="s">
        <v>318</v>
      </c>
      <c r="E3629" s="2" t="s">
        <v>2625</v>
      </c>
      <c r="F3629" s="4">
        <v>120</v>
      </c>
      <c r="G3629" s="10" t="str">
        <f t="shared" si="215"/>
        <v xml:space="preserve">2024/01 </v>
      </c>
      <c r="H3629" s="10">
        <f t="shared" si="214"/>
        <v>130</v>
      </c>
    </row>
    <row r="3630" spans="1:8" ht="15.75">
      <c r="A3630" s="10">
        <v>3629</v>
      </c>
      <c r="B3630" s="3" t="s">
        <v>2950</v>
      </c>
      <c r="C3630" s="2" t="s">
        <v>2628</v>
      </c>
      <c r="D3630" s="2" t="s">
        <v>318</v>
      </c>
      <c r="E3630" s="2" t="s">
        <v>2629</v>
      </c>
      <c r="F3630" s="4">
        <v>280</v>
      </c>
      <c r="G3630" s="10" t="str">
        <f t="shared" si="215"/>
        <v xml:space="preserve">2024/08 </v>
      </c>
      <c r="H3630" s="10">
        <f t="shared" si="214"/>
        <v>600</v>
      </c>
    </row>
    <row r="3631" spans="1:8" ht="15.75">
      <c r="A3631" s="10">
        <v>3630</v>
      </c>
      <c r="B3631" s="3" t="s">
        <v>2950</v>
      </c>
      <c r="C3631" s="2" t="s">
        <v>2632</v>
      </c>
      <c r="D3631" s="2" t="s">
        <v>318</v>
      </c>
      <c r="E3631" s="2" t="s">
        <v>2633</v>
      </c>
      <c r="F3631" s="4">
        <v>40</v>
      </c>
      <c r="G3631" s="10" t="str">
        <f t="shared" si="215"/>
        <v xml:space="preserve">2024/06 </v>
      </c>
      <c r="H3631" s="10">
        <f t="shared" si="214"/>
        <v>184</v>
      </c>
    </row>
    <row r="3632" spans="1:8" ht="15.75">
      <c r="A3632" s="10">
        <v>3631</v>
      </c>
      <c r="B3632" s="3" t="s">
        <v>2950</v>
      </c>
      <c r="C3632" s="2" t="s">
        <v>2634</v>
      </c>
      <c r="D3632" s="2" t="s">
        <v>318</v>
      </c>
      <c r="E3632" s="2" t="s">
        <v>2635</v>
      </c>
      <c r="F3632" s="4">
        <v>40</v>
      </c>
      <c r="G3632" s="10" t="str">
        <f t="shared" si="215"/>
        <v xml:space="preserve">2024/01 </v>
      </c>
      <c r="H3632" s="10">
        <f t="shared" si="214"/>
        <v>90</v>
      </c>
    </row>
    <row r="3633" spans="1:8" ht="15.75">
      <c r="A3633" s="10">
        <v>3632</v>
      </c>
      <c r="B3633" s="3" t="s">
        <v>2950</v>
      </c>
      <c r="C3633" s="2" t="s">
        <v>2656</v>
      </c>
      <c r="D3633" s="2" t="s">
        <v>2312</v>
      </c>
      <c r="E3633" s="2" t="s">
        <v>2657</v>
      </c>
      <c r="F3633" s="4">
        <v>40</v>
      </c>
      <c r="G3633" s="10" t="str">
        <f t="shared" si="215"/>
        <v xml:space="preserve">2024/01 </v>
      </c>
      <c r="H3633" s="10">
        <f t="shared" si="214"/>
        <v>100</v>
      </c>
    </row>
    <row r="3634" spans="1:8" ht="15.75">
      <c r="A3634" s="10">
        <v>3633</v>
      </c>
      <c r="B3634" s="3" t="s">
        <v>2950</v>
      </c>
      <c r="C3634" s="2" t="s">
        <v>2671</v>
      </c>
      <c r="D3634" s="2" t="s">
        <v>2312</v>
      </c>
      <c r="E3634" s="2" t="s">
        <v>2672</v>
      </c>
      <c r="F3634" s="4">
        <v>20</v>
      </c>
      <c r="G3634" s="10" t="str">
        <f t="shared" si="215"/>
        <v xml:space="preserve">2024/01 </v>
      </c>
      <c r="H3634" s="10">
        <f t="shared" si="214"/>
        <v>120</v>
      </c>
    </row>
    <row r="3635" spans="1:8" ht="15.75">
      <c r="A3635" s="10">
        <v>3634</v>
      </c>
      <c r="B3635" s="3" t="s">
        <v>2950</v>
      </c>
      <c r="C3635" s="2" t="s">
        <v>2684</v>
      </c>
      <c r="D3635" s="2" t="s">
        <v>2312</v>
      </c>
      <c r="E3635" s="2" t="s">
        <v>2685</v>
      </c>
      <c r="F3635" s="4">
        <v>2</v>
      </c>
      <c r="G3635" s="10" t="str">
        <f t="shared" si="215"/>
        <v xml:space="preserve">2024/01 </v>
      </c>
      <c r="H3635" s="10">
        <f t="shared" si="214"/>
        <v>200</v>
      </c>
    </row>
    <row r="3636" spans="1:8" ht="15.75">
      <c r="A3636" s="10">
        <v>3635</v>
      </c>
      <c r="B3636" s="3" t="s">
        <v>2950</v>
      </c>
      <c r="C3636" s="2" t="s">
        <v>2716</v>
      </c>
      <c r="D3636" s="2" t="s">
        <v>1267</v>
      </c>
      <c r="E3636" s="2" t="s">
        <v>2717</v>
      </c>
      <c r="F3636" s="4">
        <v>20</v>
      </c>
      <c r="G3636" s="10" t="str">
        <f t="shared" si="215"/>
        <v xml:space="preserve">2024/05 </v>
      </c>
      <c r="H3636" s="10">
        <f t="shared" si="214"/>
        <v>63</v>
      </c>
    </row>
    <row r="3637" spans="1:8" ht="15.75">
      <c r="A3637" s="10">
        <v>3636</v>
      </c>
      <c r="B3637" s="3" t="s">
        <v>2950</v>
      </c>
      <c r="C3637" s="2" t="s">
        <v>2720</v>
      </c>
      <c r="D3637" s="2" t="s">
        <v>1267</v>
      </c>
      <c r="E3637" s="2" t="s">
        <v>2721</v>
      </c>
      <c r="F3637" s="4">
        <v>95</v>
      </c>
      <c r="G3637" s="10" t="str">
        <f t="shared" si="215"/>
        <v xml:space="preserve">2024/01 </v>
      </c>
      <c r="H3637" s="10">
        <f t="shared" si="214"/>
        <v>95</v>
      </c>
    </row>
    <row r="3638" spans="1:8" ht="15.75">
      <c r="A3638" s="10">
        <v>3637</v>
      </c>
      <c r="B3638" s="3" t="s">
        <v>2950</v>
      </c>
      <c r="C3638" s="2" t="s">
        <v>2749</v>
      </c>
      <c r="D3638" s="2" t="s">
        <v>1267</v>
      </c>
      <c r="E3638" s="2" t="s">
        <v>2750</v>
      </c>
      <c r="F3638" s="4">
        <v>2</v>
      </c>
      <c r="G3638" s="10" t="str">
        <f t="shared" si="215"/>
        <v xml:space="preserve">2024/01 </v>
      </c>
      <c r="H3638" s="10">
        <f t="shared" si="214"/>
        <v>100</v>
      </c>
    </row>
    <row r="3639" spans="1:8" ht="15.75">
      <c r="A3639" s="10">
        <v>3638</v>
      </c>
      <c r="B3639" s="3" t="s">
        <v>2950</v>
      </c>
      <c r="C3639" s="2" t="s">
        <v>2756</v>
      </c>
      <c r="D3639" s="2" t="s">
        <v>1443</v>
      </c>
      <c r="E3639" s="2" t="s">
        <v>2757</v>
      </c>
      <c r="F3639" s="4">
        <v>30</v>
      </c>
      <c r="G3639" s="10" t="str">
        <f t="shared" si="215"/>
        <v xml:space="preserve">2024/01 </v>
      </c>
      <c r="H3639" s="10">
        <f t="shared" si="214"/>
        <v>30</v>
      </c>
    </row>
    <row r="3640" spans="1:8" ht="15.75">
      <c r="A3640" s="10">
        <v>3639</v>
      </c>
      <c r="B3640" s="3" t="s">
        <v>2950</v>
      </c>
      <c r="C3640" s="2" t="s">
        <v>2784</v>
      </c>
      <c r="D3640" s="2" t="s">
        <v>2781</v>
      </c>
      <c r="E3640" s="2" t="s">
        <v>2785</v>
      </c>
      <c r="F3640" s="4">
        <v>50</v>
      </c>
      <c r="G3640" s="10" t="str">
        <f t="shared" si="215"/>
        <v xml:space="preserve">2024/01 </v>
      </c>
      <c r="H3640" s="10">
        <f t="shared" si="214"/>
        <v>50</v>
      </c>
    </row>
    <row r="3641" spans="1:8" ht="15.75">
      <c r="A3641" s="10">
        <v>3640</v>
      </c>
      <c r="B3641" s="3" t="s">
        <v>2950</v>
      </c>
      <c r="C3641" s="2" t="s">
        <v>2809</v>
      </c>
      <c r="D3641" s="2" t="s">
        <v>1443</v>
      </c>
      <c r="E3641" s="2" t="s">
        <v>2810</v>
      </c>
      <c r="F3641" s="4">
        <v>30</v>
      </c>
      <c r="G3641" s="10" t="str">
        <f t="shared" si="215"/>
        <v xml:space="preserve">2024/01 </v>
      </c>
      <c r="H3641" s="10">
        <f t="shared" si="214"/>
        <v>100</v>
      </c>
    </row>
    <row r="3642" spans="1:8" ht="15.75">
      <c r="A3642" s="10">
        <v>3641</v>
      </c>
      <c r="B3642" s="3" t="s">
        <v>2950</v>
      </c>
      <c r="C3642" s="2" t="s">
        <v>2811</v>
      </c>
      <c r="D3642" s="2" t="s">
        <v>1443</v>
      </c>
      <c r="E3642" s="2" t="s">
        <v>2812</v>
      </c>
      <c r="F3642" s="4">
        <v>130</v>
      </c>
      <c r="G3642" s="10" t="str">
        <f t="shared" si="215"/>
        <v xml:space="preserve">2024/01 </v>
      </c>
      <c r="H3642" s="10">
        <f t="shared" si="214"/>
        <v>130</v>
      </c>
    </row>
    <row r="3643" spans="1:8" ht="15.75">
      <c r="A3643" s="10">
        <v>3642</v>
      </c>
      <c r="B3643" s="3" t="s">
        <v>2950</v>
      </c>
      <c r="C3643" s="2" t="s">
        <v>2813</v>
      </c>
      <c r="D3643" s="2" t="s">
        <v>1443</v>
      </c>
      <c r="E3643" s="2" t="s">
        <v>2814</v>
      </c>
      <c r="F3643" s="4">
        <v>80</v>
      </c>
      <c r="G3643" s="10" t="str">
        <f t="shared" si="215"/>
        <v xml:space="preserve">2024/01 </v>
      </c>
      <c r="H3643" s="10">
        <f t="shared" si="214"/>
        <v>80</v>
      </c>
    </row>
    <row r="3644" spans="1:8" ht="15.75">
      <c r="A3644" s="10">
        <v>3643</v>
      </c>
      <c r="B3644" s="3" t="s">
        <v>2950</v>
      </c>
      <c r="C3644" s="2" t="s">
        <v>2821</v>
      </c>
      <c r="D3644" s="2" t="s">
        <v>2762</v>
      </c>
      <c r="E3644" s="2" t="s">
        <v>2822</v>
      </c>
      <c r="F3644" s="4">
        <v>50</v>
      </c>
      <c r="G3644" s="10" t="str">
        <f t="shared" si="215"/>
        <v xml:space="preserve">2024/01 </v>
      </c>
      <c r="H3644" s="10">
        <f t="shared" si="214"/>
        <v>50</v>
      </c>
    </row>
    <row r="3645" spans="1:8" ht="15.75">
      <c r="A3645" s="10">
        <v>3644</v>
      </c>
      <c r="B3645" s="3" t="s">
        <v>2950</v>
      </c>
      <c r="C3645" s="2" t="s">
        <v>2823</v>
      </c>
      <c r="D3645" s="2" t="s">
        <v>2762</v>
      </c>
      <c r="E3645" s="2" t="s">
        <v>2824</v>
      </c>
      <c r="F3645" s="4">
        <v>50</v>
      </c>
      <c r="G3645" s="10" t="str">
        <f t="shared" si="215"/>
        <v xml:space="preserve">2024/01 </v>
      </c>
      <c r="H3645" s="10">
        <f t="shared" si="214"/>
        <v>50</v>
      </c>
    </row>
    <row r="3646" spans="1:8" ht="15.75">
      <c r="A3646" s="10">
        <v>3645</v>
      </c>
      <c r="B3646" s="3" t="s">
        <v>2950</v>
      </c>
      <c r="C3646" s="2" t="s">
        <v>2831</v>
      </c>
      <c r="D3646" s="2" t="s">
        <v>1401</v>
      </c>
      <c r="E3646" s="2" t="s">
        <v>2832</v>
      </c>
      <c r="F3646" s="4">
        <v>230</v>
      </c>
      <c r="G3646" s="10" t="str">
        <f t="shared" si="215"/>
        <v xml:space="preserve">2024/08 </v>
      </c>
      <c r="H3646" s="10">
        <f t="shared" si="214"/>
        <v>600</v>
      </c>
    </row>
    <row r="3647" spans="1:8" ht="15.75">
      <c r="A3647" s="10">
        <v>3646</v>
      </c>
      <c r="B3647" s="3" t="s">
        <v>2950</v>
      </c>
      <c r="C3647" s="2" t="s">
        <v>2835</v>
      </c>
      <c r="D3647" s="2" t="s">
        <v>1401</v>
      </c>
      <c r="E3647" s="2" t="s">
        <v>2836</v>
      </c>
      <c r="F3647" s="4">
        <v>130</v>
      </c>
      <c r="G3647" s="10" t="str">
        <f t="shared" si="215"/>
        <v xml:space="preserve">2025/11 </v>
      </c>
      <c r="H3647" s="10">
        <f t="shared" si="214"/>
        <v>615</v>
      </c>
    </row>
    <row r="3648" spans="1:8" ht="15.75">
      <c r="A3648" s="10">
        <v>3647</v>
      </c>
      <c r="B3648" s="3" t="s">
        <v>2950</v>
      </c>
      <c r="C3648" s="2" t="s">
        <v>2840</v>
      </c>
      <c r="D3648" s="2" t="s">
        <v>1401</v>
      </c>
      <c r="E3648" s="2" t="s">
        <v>2841</v>
      </c>
      <c r="F3648" s="4">
        <v>280</v>
      </c>
      <c r="G3648" s="10" t="str">
        <f t="shared" si="215"/>
        <v xml:space="preserve">2024/07 </v>
      </c>
      <c r="H3648" s="10">
        <f t="shared" si="214"/>
        <v>280</v>
      </c>
    </row>
    <row r="3649" spans="1:8" ht="15.75">
      <c r="A3649" s="10">
        <v>3648</v>
      </c>
      <c r="B3649" s="3" t="s">
        <v>2950</v>
      </c>
      <c r="C3649" s="2" t="s">
        <v>2848</v>
      </c>
      <c r="D3649" s="2" t="s">
        <v>1401</v>
      </c>
      <c r="E3649" s="2" t="s">
        <v>2849</v>
      </c>
      <c r="F3649" s="4">
        <v>100</v>
      </c>
      <c r="G3649" s="10" t="str">
        <f t="shared" si="215"/>
        <v xml:space="preserve">2024/04 </v>
      </c>
      <c r="H3649" s="10">
        <f t="shared" si="214"/>
        <v>380</v>
      </c>
    </row>
    <row r="3650" spans="1:8" ht="15.75">
      <c r="A3650" s="10">
        <v>3649</v>
      </c>
      <c r="B3650" s="3" t="s">
        <v>2950</v>
      </c>
      <c r="C3650" s="2" t="s">
        <v>2863</v>
      </c>
      <c r="D3650" s="2" t="s">
        <v>1405</v>
      </c>
      <c r="E3650" s="2" t="s">
        <v>2864</v>
      </c>
      <c r="F3650" s="4">
        <v>100</v>
      </c>
      <c r="G3650" s="10" t="str">
        <f t="shared" si="215"/>
        <v xml:space="preserve">2024/01 </v>
      </c>
      <c r="H3650" s="10">
        <f t="shared" ref="H3650:H3713" si="216">_xlfn.MAXIFS(F:F,C:C,C3650,G:G,G3650)</f>
        <v>100</v>
      </c>
    </row>
    <row r="3651" spans="1:8" ht="15.75">
      <c r="A3651" s="10">
        <v>3650</v>
      </c>
      <c r="B3651" s="3" t="s">
        <v>2950</v>
      </c>
      <c r="C3651" s="2" t="s">
        <v>2867</v>
      </c>
      <c r="D3651" s="2" t="s">
        <v>1405</v>
      </c>
      <c r="E3651" s="2" t="s">
        <v>2868</v>
      </c>
      <c r="F3651" s="4">
        <v>50</v>
      </c>
      <c r="G3651" s="10" t="str">
        <f t="shared" ref="G3651:G3714" si="217">INDEX($B$2:$B$9999,MATCH(_xlfn.MAXIFS($F$2:$F$9999,$C$2:$C$9999,C3651),$F$1:$F$9999,0))</f>
        <v xml:space="preserve">2024/01 </v>
      </c>
      <c r="H3651" s="10">
        <f t="shared" si="216"/>
        <v>50</v>
      </c>
    </row>
    <row r="3652" spans="1:8" ht="15.75">
      <c r="A3652" s="10">
        <v>3651</v>
      </c>
      <c r="B3652" s="3" t="s">
        <v>2950</v>
      </c>
      <c r="C3652" s="2" t="s">
        <v>2879</v>
      </c>
      <c r="D3652" s="2" t="s">
        <v>1412</v>
      </c>
      <c r="E3652" s="2" t="s">
        <v>2880</v>
      </c>
      <c r="F3652" s="4">
        <v>100</v>
      </c>
      <c r="G3652" s="10" t="str">
        <f t="shared" si="217"/>
        <v xml:space="preserve">2026/02 </v>
      </c>
      <c r="H3652" s="10">
        <f t="shared" si="216"/>
        <v>519</v>
      </c>
    </row>
    <row r="3653" spans="1:8" ht="15.75">
      <c r="A3653" s="10">
        <v>3652</v>
      </c>
      <c r="B3653" s="3" t="s">
        <v>2950</v>
      </c>
      <c r="C3653" s="2" t="s">
        <v>2882</v>
      </c>
      <c r="D3653" s="2" t="s">
        <v>1412</v>
      </c>
      <c r="E3653" s="2" t="s">
        <v>2646</v>
      </c>
      <c r="F3653" s="4">
        <v>110</v>
      </c>
      <c r="G3653" s="10" t="str">
        <f t="shared" si="217"/>
        <v xml:space="preserve">2024/04 </v>
      </c>
      <c r="H3653" s="10">
        <f t="shared" si="216"/>
        <v>796</v>
      </c>
    </row>
    <row r="3654" spans="1:8" ht="15.75">
      <c r="A3654" s="10">
        <v>3653</v>
      </c>
      <c r="B3654" s="3" t="s">
        <v>2950</v>
      </c>
      <c r="C3654" s="2" t="s">
        <v>2885</v>
      </c>
      <c r="D3654" s="2" t="s">
        <v>1412</v>
      </c>
      <c r="E3654" s="2" t="s">
        <v>2886</v>
      </c>
      <c r="F3654" s="4">
        <v>26</v>
      </c>
      <c r="G3654" s="10" t="str">
        <f t="shared" si="217"/>
        <v xml:space="preserve">2024/06 </v>
      </c>
      <c r="H3654" s="10">
        <f t="shared" si="216"/>
        <v>196</v>
      </c>
    </row>
    <row r="3655" spans="1:8" ht="15.75">
      <c r="A3655" s="10">
        <v>3654</v>
      </c>
      <c r="B3655" s="3" t="s">
        <v>2950</v>
      </c>
      <c r="C3655" s="2" t="s">
        <v>2887</v>
      </c>
      <c r="D3655" s="2" t="s">
        <v>1412</v>
      </c>
      <c r="E3655" s="2" t="s">
        <v>2888</v>
      </c>
      <c r="F3655" s="4">
        <v>14</v>
      </c>
      <c r="G3655" s="10" t="str">
        <f t="shared" si="217"/>
        <v xml:space="preserve">2024/01 </v>
      </c>
      <c r="H3655" s="10">
        <f t="shared" si="216"/>
        <v>90</v>
      </c>
    </row>
    <row r="3656" spans="1:8" ht="15.75">
      <c r="A3656" s="10">
        <v>3655</v>
      </c>
      <c r="B3656" s="3" t="s">
        <v>2950</v>
      </c>
      <c r="C3656" s="2" t="s">
        <v>2893</v>
      </c>
      <c r="D3656" s="2" t="s">
        <v>1412</v>
      </c>
      <c r="E3656" s="2" t="s">
        <v>2894</v>
      </c>
      <c r="F3656" s="4">
        <v>70</v>
      </c>
      <c r="G3656" s="10" t="str">
        <f t="shared" si="217"/>
        <v xml:space="preserve">2024/02 </v>
      </c>
      <c r="H3656" s="10">
        <f t="shared" si="216"/>
        <v>350</v>
      </c>
    </row>
    <row r="3657" spans="1:8" ht="15.75">
      <c r="A3657" s="10">
        <v>3656</v>
      </c>
      <c r="B3657" s="3" t="s">
        <v>2950</v>
      </c>
      <c r="C3657" s="2" t="s">
        <v>2903</v>
      </c>
      <c r="D3657" s="2" t="s">
        <v>1417</v>
      </c>
      <c r="E3657" s="2" t="s">
        <v>2904</v>
      </c>
      <c r="F3657" s="4">
        <v>15</v>
      </c>
      <c r="G3657" s="10" t="str">
        <f t="shared" si="217"/>
        <v xml:space="preserve">2024/12 </v>
      </c>
      <c r="H3657" s="10">
        <f t="shared" si="216"/>
        <v>118</v>
      </c>
    </row>
    <row r="3658" spans="1:8" ht="15.75">
      <c r="A3658" s="10">
        <v>3657</v>
      </c>
      <c r="B3658" s="3" t="s">
        <v>2950</v>
      </c>
      <c r="C3658" s="2" t="s">
        <v>2912</v>
      </c>
      <c r="D3658" s="2" t="s">
        <v>1417</v>
      </c>
      <c r="E3658" s="2" t="s">
        <v>2913</v>
      </c>
      <c r="F3658" s="4">
        <v>300</v>
      </c>
      <c r="G3658" s="10" t="str">
        <f t="shared" si="217"/>
        <v xml:space="preserve">2025/02 </v>
      </c>
      <c r="H3658" s="10">
        <f t="shared" si="216"/>
        <v>640</v>
      </c>
    </row>
    <row r="3659" spans="1:8" ht="15.75">
      <c r="A3659" s="10">
        <v>3658</v>
      </c>
      <c r="B3659" s="3" t="s">
        <v>2950</v>
      </c>
      <c r="C3659" s="2" t="s">
        <v>2918</v>
      </c>
      <c r="D3659" s="2" t="s">
        <v>1424</v>
      </c>
      <c r="E3659" s="2" t="s">
        <v>2919</v>
      </c>
      <c r="F3659" s="4">
        <v>10</v>
      </c>
      <c r="G3659" s="10" t="str">
        <f t="shared" si="217"/>
        <v xml:space="preserve">2025/02 </v>
      </c>
      <c r="H3659" s="10">
        <f t="shared" si="216"/>
        <v>205</v>
      </c>
    </row>
    <row r="3660" spans="1:8" ht="15.75">
      <c r="A3660" s="10">
        <v>3659</v>
      </c>
      <c r="B3660" s="3" t="s">
        <v>2950</v>
      </c>
      <c r="C3660" s="2" t="s">
        <v>2920</v>
      </c>
      <c r="D3660" s="2" t="s">
        <v>1424</v>
      </c>
      <c r="E3660" s="2" t="s">
        <v>2921</v>
      </c>
      <c r="F3660" s="4">
        <v>35</v>
      </c>
      <c r="G3660" s="10" t="str">
        <f t="shared" si="217"/>
        <v xml:space="preserve">2026/01 </v>
      </c>
      <c r="H3660" s="10">
        <f t="shared" si="216"/>
        <v>114</v>
      </c>
    </row>
    <row r="3661" spans="1:8" ht="15.75">
      <c r="A3661" s="10">
        <v>3660</v>
      </c>
      <c r="B3661" s="3" t="s">
        <v>2950</v>
      </c>
      <c r="C3661" s="2" t="s">
        <v>2928</v>
      </c>
      <c r="D3661" s="2" t="s">
        <v>2781</v>
      </c>
      <c r="E3661" s="2" t="s">
        <v>2929</v>
      </c>
      <c r="F3661" s="4">
        <v>20</v>
      </c>
      <c r="G3661" s="10" t="str">
        <f t="shared" si="217"/>
        <v xml:space="preserve">2024/01 </v>
      </c>
      <c r="H3661" s="10">
        <f t="shared" si="216"/>
        <v>140</v>
      </c>
    </row>
    <row r="3662" spans="1:8" ht="15.75">
      <c r="A3662" s="10">
        <v>3661</v>
      </c>
      <c r="B3662" s="3" t="s">
        <v>2950</v>
      </c>
      <c r="C3662" s="2" t="s">
        <v>2930</v>
      </c>
      <c r="D3662" s="2" t="s">
        <v>2781</v>
      </c>
      <c r="E3662" s="2" t="s">
        <v>2931</v>
      </c>
      <c r="F3662" s="4">
        <v>72</v>
      </c>
      <c r="G3662" s="10" t="str">
        <f t="shared" si="217"/>
        <v xml:space="preserve">2024/01 </v>
      </c>
      <c r="H3662" s="10">
        <f t="shared" si="216"/>
        <v>80</v>
      </c>
    </row>
    <row r="3663" spans="1:8" ht="15.75">
      <c r="A3663" s="10">
        <v>3662</v>
      </c>
      <c r="B3663" s="3" t="s">
        <v>2950</v>
      </c>
      <c r="C3663" s="2" t="s">
        <v>2932</v>
      </c>
      <c r="D3663" s="2" t="s">
        <v>2781</v>
      </c>
      <c r="E3663" s="2" t="s">
        <v>2933</v>
      </c>
      <c r="F3663" s="4">
        <v>20</v>
      </c>
      <c r="G3663" s="10" t="str">
        <f t="shared" si="217"/>
        <v xml:space="preserve">2024/02 </v>
      </c>
      <c r="H3663" s="10">
        <f t="shared" si="216"/>
        <v>65</v>
      </c>
    </row>
    <row r="3664" spans="1:8" ht="15.75">
      <c r="A3664" s="10">
        <v>3663</v>
      </c>
      <c r="B3664" s="3" t="s">
        <v>2950</v>
      </c>
      <c r="C3664" s="2" t="s">
        <v>3862</v>
      </c>
      <c r="D3664" s="2" t="s">
        <v>1426</v>
      </c>
      <c r="E3664" s="2" t="s">
        <v>3863</v>
      </c>
      <c r="F3664" s="4">
        <v>5</v>
      </c>
      <c r="G3664" s="10" t="str">
        <f t="shared" si="217"/>
        <v xml:space="preserve">2024/01 </v>
      </c>
      <c r="H3664" s="10">
        <f t="shared" si="216"/>
        <v>100</v>
      </c>
    </row>
    <row r="3665" spans="1:8" ht="15.75">
      <c r="A3665" s="10">
        <v>3664</v>
      </c>
      <c r="B3665" s="3" t="s">
        <v>2950</v>
      </c>
      <c r="C3665" s="2" t="s">
        <v>3866</v>
      </c>
      <c r="D3665" s="2" t="s">
        <v>1426</v>
      </c>
      <c r="E3665" s="2" t="s">
        <v>3867</v>
      </c>
      <c r="F3665" s="4">
        <v>100</v>
      </c>
      <c r="G3665" s="10" t="str">
        <f t="shared" si="217"/>
        <v xml:space="preserve">2024/07 </v>
      </c>
      <c r="H3665" s="10">
        <f t="shared" si="216"/>
        <v>450</v>
      </c>
    </row>
    <row r="3666" spans="1:8" ht="15.75">
      <c r="A3666" s="10">
        <v>3665</v>
      </c>
      <c r="B3666" s="3" t="s">
        <v>2950</v>
      </c>
      <c r="C3666" s="2" t="s">
        <v>3870</v>
      </c>
      <c r="D3666" s="2" t="s">
        <v>1426</v>
      </c>
      <c r="E3666" s="2" t="s">
        <v>3871</v>
      </c>
      <c r="F3666" s="4">
        <v>70</v>
      </c>
      <c r="G3666" s="10" t="str">
        <f t="shared" si="217"/>
        <v xml:space="preserve">2024/08 </v>
      </c>
      <c r="H3666" s="10">
        <f t="shared" si="216"/>
        <v>490</v>
      </c>
    </row>
    <row r="3667" spans="1:8" ht="15.75">
      <c r="A3667" s="10">
        <v>3666</v>
      </c>
      <c r="B3667" s="3" t="s">
        <v>2950</v>
      </c>
      <c r="C3667" s="2" t="s">
        <v>3872</v>
      </c>
      <c r="D3667" s="2" t="s">
        <v>1426</v>
      </c>
      <c r="E3667" s="2" t="s">
        <v>3873</v>
      </c>
      <c r="F3667" s="4">
        <v>885</v>
      </c>
      <c r="G3667" s="10" t="str">
        <f t="shared" si="217"/>
        <v xml:space="preserve">2026/02 </v>
      </c>
      <c r="H3667" s="10">
        <f t="shared" si="216"/>
        <v>4200</v>
      </c>
    </row>
    <row r="3668" spans="1:8" ht="15.75">
      <c r="A3668" s="10">
        <v>3667</v>
      </c>
      <c r="B3668" s="3" t="s">
        <v>2950</v>
      </c>
      <c r="C3668" s="2" t="s">
        <v>3876</v>
      </c>
      <c r="D3668" s="2" t="s">
        <v>1433</v>
      </c>
      <c r="E3668" s="2" t="s">
        <v>3877</v>
      </c>
      <c r="F3668" s="4">
        <v>70</v>
      </c>
      <c r="G3668" s="10" t="str">
        <f t="shared" si="217"/>
        <v xml:space="preserve">2024/10 </v>
      </c>
      <c r="H3668" s="10">
        <f t="shared" si="216"/>
        <v>685</v>
      </c>
    </row>
    <row r="3669" spans="1:8" ht="15.75">
      <c r="A3669" s="10">
        <v>3668</v>
      </c>
      <c r="B3669" s="3" t="s">
        <v>2950</v>
      </c>
      <c r="C3669" s="2" t="s">
        <v>3880</v>
      </c>
      <c r="D3669" s="2" t="s">
        <v>1433</v>
      </c>
      <c r="E3669" s="2" t="s">
        <v>3881</v>
      </c>
      <c r="F3669" s="4">
        <v>30</v>
      </c>
      <c r="G3669" s="10" t="str">
        <f t="shared" si="217"/>
        <v xml:space="preserve">2024/01 </v>
      </c>
      <c r="H3669" s="10">
        <f t="shared" si="216"/>
        <v>10760</v>
      </c>
    </row>
    <row r="3670" spans="1:8" ht="15.75">
      <c r="A3670" s="10">
        <v>3669</v>
      </c>
      <c r="B3670" s="3" t="s">
        <v>2950</v>
      </c>
      <c r="C3670" s="2" t="s">
        <v>3886</v>
      </c>
      <c r="D3670" s="2" t="s">
        <v>1433</v>
      </c>
      <c r="E3670" s="2" t="s">
        <v>3887</v>
      </c>
      <c r="F3670" s="4">
        <v>50</v>
      </c>
      <c r="G3670" s="10" t="str">
        <f t="shared" si="217"/>
        <v xml:space="preserve">2026/02 </v>
      </c>
      <c r="H3670" s="10">
        <f t="shared" si="216"/>
        <v>2570</v>
      </c>
    </row>
    <row r="3671" spans="1:8" ht="15.75">
      <c r="A3671" s="10">
        <v>3670</v>
      </c>
      <c r="B3671" s="3" t="s">
        <v>2950</v>
      </c>
      <c r="C3671" s="2" t="s">
        <v>3888</v>
      </c>
      <c r="D3671" s="2" t="s">
        <v>1433</v>
      </c>
      <c r="E3671" s="2" t="s">
        <v>3889</v>
      </c>
      <c r="F3671" s="4">
        <v>3470</v>
      </c>
      <c r="G3671" s="10" t="str">
        <f t="shared" si="217"/>
        <v xml:space="preserve">2024/01 </v>
      </c>
      <c r="H3671" s="10">
        <f t="shared" si="216"/>
        <v>6792</v>
      </c>
    </row>
    <row r="3672" spans="1:8" ht="15.75">
      <c r="A3672" s="10">
        <v>3671</v>
      </c>
      <c r="B3672" s="3" t="s">
        <v>2950</v>
      </c>
      <c r="C3672" s="2" t="s">
        <v>3890</v>
      </c>
      <c r="D3672" s="2" t="s">
        <v>1433</v>
      </c>
      <c r="E3672" s="2" t="s">
        <v>3891</v>
      </c>
      <c r="F3672" s="4">
        <v>50</v>
      </c>
      <c r="G3672" s="10" t="str">
        <f t="shared" si="217"/>
        <v xml:space="preserve">2024/01 </v>
      </c>
      <c r="H3672" s="10">
        <f t="shared" si="216"/>
        <v>300</v>
      </c>
    </row>
    <row r="3673" spans="1:8" ht="15.75">
      <c r="A3673" s="10">
        <v>3672</v>
      </c>
      <c r="B3673" s="3" t="s">
        <v>2950</v>
      </c>
      <c r="C3673" s="2" t="s">
        <v>3896</v>
      </c>
      <c r="D3673" s="2" t="s">
        <v>1433</v>
      </c>
      <c r="E3673" s="2" t="s">
        <v>3897</v>
      </c>
      <c r="F3673" s="4">
        <v>30</v>
      </c>
      <c r="G3673" s="10" t="str">
        <f t="shared" si="217"/>
        <v xml:space="preserve">2024/01 </v>
      </c>
      <c r="H3673" s="10">
        <f t="shared" si="216"/>
        <v>100</v>
      </c>
    </row>
    <row r="3674" spans="1:8" ht="15.75">
      <c r="A3674" s="10">
        <v>3673</v>
      </c>
      <c r="B3674" s="3" t="s">
        <v>2950</v>
      </c>
      <c r="C3674" s="2" t="s">
        <v>3919</v>
      </c>
      <c r="D3674" s="2" t="s">
        <v>1433</v>
      </c>
      <c r="E3674" s="2" t="s">
        <v>2655</v>
      </c>
      <c r="F3674" s="4">
        <v>100</v>
      </c>
      <c r="G3674" s="10" t="str">
        <f t="shared" si="217"/>
        <v xml:space="preserve">2024/01 </v>
      </c>
      <c r="H3674" s="10">
        <f t="shared" si="216"/>
        <v>100</v>
      </c>
    </row>
    <row r="3675" spans="1:8" ht="15.75">
      <c r="A3675" s="10">
        <v>3674</v>
      </c>
      <c r="B3675" s="3" t="s">
        <v>2950</v>
      </c>
      <c r="C3675" s="2" t="s">
        <v>4529</v>
      </c>
      <c r="D3675" s="2" t="s">
        <v>4526</v>
      </c>
      <c r="E3675" s="2" t="s">
        <v>4530</v>
      </c>
      <c r="F3675" s="4">
        <v>100</v>
      </c>
      <c r="G3675" s="10" t="str">
        <f t="shared" si="217"/>
        <v xml:space="preserve">2024/12 </v>
      </c>
      <c r="H3675" s="10">
        <f t="shared" si="216"/>
        <v>3050</v>
      </c>
    </row>
    <row r="3676" spans="1:8" ht="15.75">
      <c r="A3676" s="10">
        <v>3675</v>
      </c>
      <c r="B3676" s="3" t="s">
        <v>2950</v>
      </c>
      <c r="C3676" s="2" t="s">
        <v>4534</v>
      </c>
      <c r="D3676" s="2" t="s">
        <v>4533</v>
      </c>
      <c r="E3676" s="2" t="s">
        <v>4535</v>
      </c>
      <c r="F3676" s="4">
        <v>800</v>
      </c>
      <c r="G3676" s="10" t="str">
        <f t="shared" si="217"/>
        <v xml:space="preserve">2024/12 </v>
      </c>
      <c r="H3676" s="10">
        <f t="shared" si="216"/>
        <v>4170</v>
      </c>
    </row>
    <row r="3677" spans="1:8" ht="15.75">
      <c r="A3677" s="10">
        <v>3676</v>
      </c>
      <c r="B3677" s="3" t="s">
        <v>2950</v>
      </c>
      <c r="C3677" s="2" t="s">
        <v>4546</v>
      </c>
      <c r="D3677" s="2" t="s">
        <v>4545</v>
      </c>
      <c r="E3677" s="2" t="s">
        <v>4547</v>
      </c>
      <c r="F3677" s="4">
        <v>500</v>
      </c>
      <c r="G3677" s="10" t="str">
        <f t="shared" si="217"/>
        <v xml:space="preserve">2024/12 </v>
      </c>
      <c r="H3677" s="10">
        <f t="shared" si="216"/>
        <v>910</v>
      </c>
    </row>
    <row r="3678" spans="1:8" ht="15.75">
      <c r="A3678" s="10">
        <v>3677</v>
      </c>
      <c r="B3678" s="3" t="s">
        <v>2950</v>
      </c>
      <c r="C3678" s="2" t="s">
        <v>4576</v>
      </c>
      <c r="D3678" s="2" t="s">
        <v>4575</v>
      </c>
      <c r="E3678" s="2" t="s">
        <v>4577</v>
      </c>
      <c r="F3678" s="4">
        <v>30</v>
      </c>
      <c r="G3678" s="10" t="str">
        <f t="shared" si="217"/>
        <v xml:space="preserve">2025/12 </v>
      </c>
      <c r="H3678" s="10">
        <f t="shared" si="216"/>
        <v>1285</v>
      </c>
    </row>
    <row r="3679" spans="1:8" ht="15.75">
      <c r="A3679" s="10">
        <v>3678</v>
      </c>
      <c r="B3679" s="3" t="s">
        <v>2950</v>
      </c>
      <c r="C3679" s="2" t="s">
        <v>4597</v>
      </c>
      <c r="D3679" s="2" t="s">
        <v>4594</v>
      </c>
      <c r="E3679" s="2" t="s">
        <v>4598</v>
      </c>
      <c r="F3679" s="4">
        <v>167</v>
      </c>
      <c r="G3679" s="10" t="str">
        <f t="shared" si="217"/>
        <v xml:space="preserve">2024/01 </v>
      </c>
      <c r="H3679" s="10">
        <f t="shared" si="216"/>
        <v>940</v>
      </c>
    </row>
    <row r="3680" spans="1:8" ht="15.75">
      <c r="A3680" s="10">
        <v>3679</v>
      </c>
      <c r="B3680" s="3" t="s">
        <v>2950</v>
      </c>
      <c r="C3680" s="2" t="s">
        <v>4609</v>
      </c>
      <c r="D3680" s="2" t="s">
        <v>4608</v>
      </c>
      <c r="E3680" s="2" t="s">
        <v>4610</v>
      </c>
      <c r="F3680" s="4">
        <v>150</v>
      </c>
      <c r="G3680" s="10" t="str">
        <f t="shared" si="217"/>
        <v xml:space="preserve">2025/12 </v>
      </c>
      <c r="H3680" s="10">
        <f t="shared" si="216"/>
        <v>2270</v>
      </c>
    </row>
    <row r="3681" spans="1:8" ht="15.75">
      <c r="A3681" s="10">
        <v>3680</v>
      </c>
      <c r="B3681" s="3" t="s">
        <v>2950</v>
      </c>
      <c r="C3681" s="2" t="s">
        <v>4615</v>
      </c>
      <c r="D3681" s="2" t="s">
        <v>4614</v>
      </c>
      <c r="E3681" s="2" t="s">
        <v>4616</v>
      </c>
      <c r="F3681" s="4">
        <v>10</v>
      </c>
      <c r="G3681" s="10" t="str">
        <f t="shared" si="217"/>
        <v xml:space="preserve">2025/12 </v>
      </c>
      <c r="H3681" s="10">
        <f t="shared" si="216"/>
        <v>2003</v>
      </c>
    </row>
    <row r="3682" spans="1:8" ht="15.75">
      <c r="A3682" s="10">
        <v>3681</v>
      </c>
      <c r="B3682" s="3" t="s">
        <v>2943</v>
      </c>
      <c r="C3682" s="2" t="s">
        <v>55</v>
      </c>
      <c r="D3682" s="2" t="s">
        <v>50</v>
      </c>
      <c r="E3682" s="2" t="s">
        <v>56</v>
      </c>
      <c r="F3682" s="4">
        <v>50</v>
      </c>
      <c r="G3682" s="10" t="str">
        <f t="shared" si="217"/>
        <v xml:space="preserve">2024/01 </v>
      </c>
      <c r="H3682" s="10">
        <f t="shared" si="216"/>
        <v>330</v>
      </c>
    </row>
    <row r="3683" spans="1:8" ht="15.75">
      <c r="A3683" s="10">
        <v>3682</v>
      </c>
      <c r="B3683" s="3" t="s">
        <v>2943</v>
      </c>
      <c r="C3683" s="2" t="s">
        <v>57</v>
      </c>
      <c r="D3683" s="2" t="s">
        <v>50</v>
      </c>
      <c r="E3683" s="2" t="s">
        <v>58</v>
      </c>
      <c r="F3683" s="4">
        <v>10</v>
      </c>
      <c r="G3683" s="10" t="str">
        <f t="shared" si="217"/>
        <v xml:space="preserve">2024/01 </v>
      </c>
      <c r="H3683" s="10">
        <f t="shared" si="216"/>
        <v>150</v>
      </c>
    </row>
    <row r="3684" spans="1:8" ht="15.75">
      <c r="A3684" s="10">
        <v>3683</v>
      </c>
      <c r="B3684" s="3" t="s">
        <v>2943</v>
      </c>
      <c r="C3684" s="2" t="s">
        <v>2964</v>
      </c>
      <c r="D3684" s="2" t="s">
        <v>96</v>
      </c>
      <c r="E3684" s="2" t="s">
        <v>73</v>
      </c>
      <c r="F3684" s="4">
        <v>10</v>
      </c>
      <c r="G3684" s="10" t="str">
        <f t="shared" si="217"/>
        <v xml:space="preserve">2024/01 </v>
      </c>
      <c r="H3684" s="10">
        <f t="shared" si="216"/>
        <v>10</v>
      </c>
    </row>
    <row r="3685" spans="1:8" ht="15.75">
      <c r="A3685" s="10">
        <v>3684</v>
      </c>
      <c r="B3685" s="3" t="s">
        <v>2943</v>
      </c>
      <c r="C3685" s="2" t="s">
        <v>2965</v>
      </c>
      <c r="D3685" s="2" t="s">
        <v>96</v>
      </c>
      <c r="E3685" s="2" t="s">
        <v>184</v>
      </c>
      <c r="F3685" s="4">
        <v>10</v>
      </c>
      <c r="G3685" s="10" t="str">
        <f t="shared" si="217"/>
        <v xml:space="preserve">2024/01 </v>
      </c>
      <c r="H3685" s="10">
        <f t="shared" si="216"/>
        <v>10</v>
      </c>
    </row>
    <row r="3686" spans="1:8" ht="15.75">
      <c r="A3686" s="10">
        <v>3685</v>
      </c>
      <c r="B3686" s="3" t="s">
        <v>2943</v>
      </c>
      <c r="C3686" s="2" t="s">
        <v>2969</v>
      </c>
      <c r="D3686" s="2" t="s">
        <v>163</v>
      </c>
      <c r="E3686" s="2" t="s">
        <v>156</v>
      </c>
      <c r="F3686" s="4">
        <v>3</v>
      </c>
      <c r="G3686" s="10" t="str">
        <f t="shared" si="217"/>
        <v xml:space="preserve">2024/01 </v>
      </c>
      <c r="H3686" s="10">
        <f t="shared" si="216"/>
        <v>3</v>
      </c>
    </row>
    <row r="3687" spans="1:8" ht="15.75">
      <c r="A3687" s="10">
        <v>3686</v>
      </c>
      <c r="B3687" s="3" t="s">
        <v>2943</v>
      </c>
      <c r="C3687" s="2" t="s">
        <v>155</v>
      </c>
      <c r="D3687" s="2" t="s">
        <v>154</v>
      </c>
      <c r="E3687" s="2" t="s">
        <v>156</v>
      </c>
      <c r="F3687" s="4">
        <v>1</v>
      </c>
      <c r="G3687" s="10" t="str">
        <f t="shared" si="217"/>
        <v xml:space="preserve">2024/01 </v>
      </c>
      <c r="H3687" s="10">
        <f t="shared" si="216"/>
        <v>60</v>
      </c>
    </row>
    <row r="3688" spans="1:8" ht="15.75">
      <c r="A3688" s="10">
        <v>3687</v>
      </c>
      <c r="B3688" s="3" t="s">
        <v>2943</v>
      </c>
      <c r="C3688" s="2" t="s">
        <v>165</v>
      </c>
      <c r="D3688" s="2" t="s">
        <v>96</v>
      </c>
      <c r="E3688" s="2" t="s">
        <v>52</v>
      </c>
      <c r="F3688" s="4">
        <v>10</v>
      </c>
      <c r="G3688" s="10" t="str">
        <f t="shared" si="217"/>
        <v xml:space="preserve">2024/01 </v>
      </c>
      <c r="H3688" s="10">
        <f t="shared" si="216"/>
        <v>90</v>
      </c>
    </row>
    <row r="3689" spans="1:8" ht="15.75">
      <c r="A3689" s="10">
        <v>3688</v>
      </c>
      <c r="B3689" s="3" t="s">
        <v>2943</v>
      </c>
      <c r="C3689" s="2" t="s">
        <v>193</v>
      </c>
      <c r="D3689" s="2" t="s">
        <v>96</v>
      </c>
      <c r="E3689" s="2" t="s">
        <v>54</v>
      </c>
      <c r="F3689" s="4">
        <v>20</v>
      </c>
      <c r="G3689" s="10" t="str">
        <f t="shared" si="217"/>
        <v xml:space="preserve">2024/01 </v>
      </c>
      <c r="H3689" s="10">
        <f t="shared" si="216"/>
        <v>55</v>
      </c>
    </row>
    <row r="3690" spans="1:8" ht="15.75">
      <c r="A3690" s="10">
        <v>3689</v>
      </c>
      <c r="B3690" s="3" t="s">
        <v>2943</v>
      </c>
      <c r="C3690" s="2" t="s">
        <v>2982</v>
      </c>
      <c r="D3690" s="2" t="s">
        <v>198</v>
      </c>
      <c r="E3690" s="2" t="s">
        <v>206</v>
      </c>
      <c r="F3690" s="4">
        <v>1</v>
      </c>
      <c r="G3690" s="10" t="str">
        <f t="shared" si="217"/>
        <v xml:space="preserve">2024/01 </v>
      </c>
      <c r="H3690" s="10">
        <f t="shared" si="216"/>
        <v>1</v>
      </c>
    </row>
    <row r="3691" spans="1:8" ht="15.75">
      <c r="A3691" s="10">
        <v>3690</v>
      </c>
      <c r="B3691" s="3" t="s">
        <v>2943</v>
      </c>
      <c r="C3691" s="2" t="s">
        <v>242</v>
      </c>
      <c r="D3691" s="2" t="s">
        <v>236</v>
      </c>
      <c r="E3691" s="2" t="s">
        <v>243</v>
      </c>
      <c r="F3691" s="4">
        <v>5</v>
      </c>
      <c r="G3691" s="10" t="str">
        <f t="shared" si="217"/>
        <v xml:space="preserve">2024/01 </v>
      </c>
      <c r="H3691" s="10">
        <f t="shared" si="216"/>
        <v>30</v>
      </c>
    </row>
    <row r="3692" spans="1:8" ht="15.75">
      <c r="A3692" s="10">
        <v>3691</v>
      </c>
      <c r="B3692" s="3" t="s">
        <v>2943</v>
      </c>
      <c r="C3692" s="2" t="s">
        <v>263</v>
      </c>
      <c r="D3692" s="2" t="s">
        <v>262</v>
      </c>
      <c r="E3692" s="2"/>
      <c r="F3692" s="4">
        <v>2</v>
      </c>
      <c r="G3692" s="10" t="str">
        <f t="shared" si="217"/>
        <v xml:space="preserve">2024/01 </v>
      </c>
      <c r="H3692" s="10">
        <f t="shared" si="216"/>
        <v>7</v>
      </c>
    </row>
    <row r="3693" spans="1:8" ht="15.75">
      <c r="A3693" s="10">
        <v>3692</v>
      </c>
      <c r="B3693" s="3" t="s">
        <v>2943</v>
      </c>
      <c r="C3693" s="2" t="s">
        <v>291</v>
      </c>
      <c r="D3693" s="2" t="s">
        <v>264</v>
      </c>
      <c r="E3693" s="2" t="s">
        <v>58</v>
      </c>
      <c r="F3693" s="4">
        <v>70</v>
      </c>
      <c r="G3693" s="10" t="str">
        <f t="shared" si="217"/>
        <v xml:space="preserve">2024/01 </v>
      </c>
      <c r="H3693" s="10">
        <f t="shared" si="216"/>
        <v>70</v>
      </c>
    </row>
    <row r="3694" spans="1:8" ht="15.75">
      <c r="A3694" s="10">
        <v>3693</v>
      </c>
      <c r="B3694" s="3" t="s">
        <v>2943</v>
      </c>
      <c r="C3694" s="2" t="s">
        <v>3013</v>
      </c>
      <c r="D3694" s="2" t="s">
        <v>307</v>
      </c>
      <c r="E3694" s="2" t="s">
        <v>73</v>
      </c>
      <c r="F3694" s="4">
        <v>10</v>
      </c>
      <c r="G3694" s="10" t="str">
        <f t="shared" si="217"/>
        <v xml:space="preserve">2024/01 </v>
      </c>
      <c r="H3694" s="10">
        <f t="shared" si="216"/>
        <v>10</v>
      </c>
    </row>
    <row r="3695" spans="1:8" ht="15.75">
      <c r="A3695" s="10">
        <v>3694</v>
      </c>
      <c r="B3695" s="3" t="s">
        <v>2943</v>
      </c>
      <c r="C3695" s="2" t="s">
        <v>3017</v>
      </c>
      <c r="D3695" s="2" t="s">
        <v>314</v>
      </c>
      <c r="E3695" s="2" t="s">
        <v>104</v>
      </c>
      <c r="F3695" s="4">
        <v>2</v>
      </c>
      <c r="G3695" s="10" t="str">
        <f t="shared" si="217"/>
        <v xml:space="preserve">2024/01 </v>
      </c>
      <c r="H3695" s="10">
        <f t="shared" si="216"/>
        <v>19</v>
      </c>
    </row>
    <row r="3696" spans="1:8" ht="15.75">
      <c r="A3696" s="10">
        <v>3695</v>
      </c>
      <c r="B3696" s="3" t="s">
        <v>2943</v>
      </c>
      <c r="C3696" s="2" t="s">
        <v>316</v>
      </c>
      <c r="D3696" s="2" t="s">
        <v>314</v>
      </c>
      <c r="E3696" s="2" t="s">
        <v>56</v>
      </c>
      <c r="F3696" s="4">
        <v>2</v>
      </c>
      <c r="G3696" s="10" t="str">
        <f t="shared" si="217"/>
        <v xml:space="preserve">2024/01 </v>
      </c>
      <c r="H3696" s="10">
        <f t="shared" si="216"/>
        <v>120</v>
      </c>
    </row>
    <row r="3697" spans="1:8" ht="15.75">
      <c r="A3697" s="10">
        <v>3696</v>
      </c>
      <c r="B3697" s="3" t="s">
        <v>2943</v>
      </c>
      <c r="C3697" s="2" t="s">
        <v>3018</v>
      </c>
      <c r="D3697" s="2" t="s">
        <v>314</v>
      </c>
      <c r="E3697" s="2" t="s">
        <v>58</v>
      </c>
      <c r="F3697" s="4">
        <v>4</v>
      </c>
      <c r="G3697" s="10" t="str">
        <f t="shared" si="217"/>
        <v xml:space="preserve">2024/01 </v>
      </c>
      <c r="H3697" s="10">
        <f t="shared" si="216"/>
        <v>4</v>
      </c>
    </row>
    <row r="3698" spans="1:8" ht="15.75">
      <c r="A3698" s="10">
        <v>3697</v>
      </c>
      <c r="B3698" s="3" t="s">
        <v>2943</v>
      </c>
      <c r="C3698" s="2" t="s">
        <v>452</v>
      </c>
      <c r="D3698" s="2" t="s">
        <v>451</v>
      </c>
      <c r="E3698" s="2"/>
      <c r="F3698" s="4">
        <v>18</v>
      </c>
      <c r="G3698" s="10" t="str">
        <f t="shared" si="217"/>
        <v xml:space="preserve">2024/02 </v>
      </c>
      <c r="H3698" s="10">
        <f t="shared" si="216"/>
        <v>65</v>
      </c>
    </row>
    <row r="3699" spans="1:8" ht="15.75">
      <c r="A3699" s="10">
        <v>3698</v>
      </c>
      <c r="B3699" s="3" t="s">
        <v>2943</v>
      </c>
      <c r="C3699" s="2" t="s">
        <v>456</v>
      </c>
      <c r="D3699" s="2" t="s">
        <v>455</v>
      </c>
      <c r="E3699" s="2"/>
      <c r="F3699" s="4">
        <v>10</v>
      </c>
      <c r="G3699" s="10" t="str">
        <f t="shared" si="217"/>
        <v xml:space="preserve">2024/01 </v>
      </c>
      <c r="H3699" s="10">
        <f t="shared" si="216"/>
        <v>50</v>
      </c>
    </row>
    <row r="3700" spans="1:8" ht="15.75">
      <c r="A3700" s="10">
        <v>3699</v>
      </c>
      <c r="B3700" s="3" t="s">
        <v>2943</v>
      </c>
      <c r="C3700" s="2" t="s">
        <v>460</v>
      </c>
      <c r="D3700" s="2" t="s">
        <v>459</v>
      </c>
      <c r="E3700" s="2"/>
      <c r="F3700" s="4">
        <v>10</v>
      </c>
      <c r="G3700" s="10" t="str">
        <f t="shared" si="217"/>
        <v xml:space="preserve">2024/01 </v>
      </c>
      <c r="H3700" s="10">
        <f t="shared" si="216"/>
        <v>30</v>
      </c>
    </row>
    <row r="3701" spans="1:8" ht="15.75">
      <c r="A3701" s="10">
        <v>3700</v>
      </c>
      <c r="B3701" s="3" t="s">
        <v>2943</v>
      </c>
      <c r="C3701" s="2" t="s">
        <v>464</v>
      </c>
      <c r="D3701" s="2" t="s">
        <v>463</v>
      </c>
      <c r="E3701" s="2"/>
      <c r="F3701" s="4">
        <v>10</v>
      </c>
      <c r="G3701" s="10" t="str">
        <f t="shared" si="217"/>
        <v xml:space="preserve">2024/01 </v>
      </c>
      <c r="H3701" s="10">
        <f t="shared" si="216"/>
        <v>60</v>
      </c>
    </row>
    <row r="3702" spans="1:8" ht="15.75">
      <c r="A3702" s="10">
        <v>3701</v>
      </c>
      <c r="B3702" s="3" t="s">
        <v>2943</v>
      </c>
      <c r="C3702" s="2" t="s">
        <v>468</v>
      </c>
      <c r="D3702" s="2" t="s">
        <v>467</v>
      </c>
      <c r="E3702" s="2"/>
      <c r="F3702" s="4">
        <v>146</v>
      </c>
      <c r="G3702" s="10" t="str">
        <f t="shared" si="217"/>
        <v xml:space="preserve">2024/05 </v>
      </c>
      <c r="H3702" s="10">
        <f t="shared" si="216"/>
        <v>146</v>
      </c>
    </row>
    <row r="3703" spans="1:8" ht="15.75">
      <c r="A3703" s="10">
        <v>3702</v>
      </c>
      <c r="B3703" s="3" t="s">
        <v>2943</v>
      </c>
      <c r="C3703" s="2" t="s">
        <v>470</v>
      </c>
      <c r="D3703" s="2" t="s">
        <v>469</v>
      </c>
      <c r="E3703" s="2" t="s">
        <v>471</v>
      </c>
      <c r="F3703" s="4">
        <v>2</v>
      </c>
      <c r="G3703" s="10" t="str">
        <f t="shared" si="217"/>
        <v xml:space="preserve">2024/01 </v>
      </c>
      <c r="H3703" s="10">
        <f t="shared" si="216"/>
        <v>120</v>
      </c>
    </row>
    <row r="3704" spans="1:8" ht="15.75">
      <c r="A3704" s="10">
        <v>3703</v>
      </c>
      <c r="B3704" s="3" t="s">
        <v>2943</v>
      </c>
      <c r="C3704" s="2" t="s">
        <v>515</v>
      </c>
      <c r="D3704" s="2" t="s">
        <v>514</v>
      </c>
      <c r="E3704" s="2" t="s">
        <v>516</v>
      </c>
      <c r="F3704" s="4">
        <v>30</v>
      </c>
      <c r="G3704" s="10" t="str">
        <f t="shared" si="217"/>
        <v xml:space="preserve">2025/12 </v>
      </c>
      <c r="H3704" s="10">
        <f t="shared" si="216"/>
        <v>900</v>
      </c>
    </row>
    <row r="3705" spans="1:8" ht="15.75">
      <c r="A3705" s="10">
        <v>3704</v>
      </c>
      <c r="B3705" s="3" t="s">
        <v>2943</v>
      </c>
      <c r="C3705" s="2" t="s">
        <v>525</v>
      </c>
      <c r="D3705" s="2" t="s">
        <v>524</v>
      </c>
      <c r="E3705" s="2" t="s">
        <v>526</v>
      </c>
      <c r="F3705" s="4">
        <v>100</v>
      </c>
      <c r="G3705" s="10" t="str">
        <f t="shared" si="217"/>
        <v xml:space="preserve">2024/10 </v>
      </c>
      <c r="H3705" s="10">
        <f t="shared" si="216"/>
        <v>657</v>
      </c>
    </row>
    <row r="3706" spans="1:8" ht="15.75">
      <c r="A3706" s="10">
        <v>3705</v>
      </c>
      <c r="B3706" s="3" t="s">
        <v>2943</v>
      </c>
      <c r="C3706" s="2" t="s">
        <v>528</v>
      </c>
      <c r="D3706" s="2" t="s">
        <v>527</v>
      </c>
      <c r="E3706" s="2" t="s">
        <v>529</v>
      </c>
      <c r="F3706" s="4">
        <v>1</v>
      </c>
      <c r="G3706" s="10" t="str">
        <f t="shared" si="217"/>
        <v xml:space="preserve">2025/12 </v>
      </c>
      <c r="H3706" s="10">
        <f t="shared" si="216"/>
        <v>544</v>
      </c>
    </row>
    <row r="3707" spans="1:8" ht="15.75">
      <c r="A3707" s="10">
        <v>3706</v>
      </c>
      <c r="B3707" s="3" t="s">
        <v>2943</v>
      </c>
      <c r="C3707" s="2" t="s">
        <v>531</v>
      </c>
      <c r="D3707" s="2" t="s">
        <v>530</v>
      </c>
      <c r="E3707" s="2" t="s">
        <v>532</v>
      </c>
      <c r="F3707" s="4">
        <v>40</v>
      </c>
      <c r="G3707" s="10" t="str">
        <f t="shared" si="217"/>
        <v xml:space="preserve">2025/10 </v>
      </c>
      <c r="H3707" s="10">
        <f t="shared" si="216"/>
        <v>344</v>
      </c>
    </row>
    <row r="3708" spans="1:8" ht="15.75">
      <c r="A3708" s="10">
        <v>3707</v>
      </c>
      <c r="B3708" s="3" t="s">
        <v>2943</v>
      </c>
      <c r="C3708" s="2" t="s">
        <v>534</v>
      </c>
      <c r="D3708" s="2" t="s">
        <v>533</v>
      </c>
      <c r="E3708" s="2" t="s">
        <v>535</v>
      </c>
      <c r="F3708" s="4">
        <v>20</v>
      </c>
      <c r="G3708" s="10" t="str">
        <f t="shared" si="217"/>
        <v xml:space="preserve">2024/01 </v>
      </c>
      <c r="H3708" s="10">
        <f t="shared" si="216"/>
        <v>50</v>
      </c>
    </row>
    <row r="3709" spans="1:8" ht="15.75">
      <c r="A3709" s="10">
        <v>3708</v>
      </c>
      <c r="B3709" s="3" t="s">
        <v>2943</v>
      </c>
      <c r="C3709" s="2" t="s">
        <v>536</v>
      </c>
      <c r="D3709" s="2" t="s">
        <v>355</v>
      </c>
      <c r="E3709" s="2" t="s">
        <v>537</v>
      </c>
      <c r="F3709" s="4">
        <v>62</v>
      </c>
      <c r="G3709" s="10" t="str">
        <f t="shared" si="217"/>
        <v xml:space="preserve">2024/09 </v>
      </c>
      <c r="H3709" s="10">
        <f t="shared" si="216"/>
        <v>480</v>
      </c>
    </row>
    <row r="3710" spans="1:8" ht="15.75">
      <c r="A3710" s="10">
        <v>3709</v>
      </c>
      <c r="B3710" s="3" t="s">
        <v>2943</v>
      </c>
      <c r="C3710" s="2" t="s">
        <v>546</v>
      </c>
      <c r="D3710" s="2" t="s">
        <v>545</v>
      </c>
      <c r="E3710" s="2" t="s">
        <v>547</v>
      </c>
      <c r="F3710" s="4">
        <v>19</v>
      </c>
      <c r="G3710" s="10" t="str">
        <f t="shared" si="217"/>
        <v xml:space="preserve">2024/03 </v>
      </c>
      <c r="H3710" s="10">
        <f t="shared" si="216"/>
        <v>305</v>
      </c>
    </row>
    <row r="3711" spans="1:8" ht="15.75">
      <c r="A3711" s="10">
        <v>3710</v>
      </c>
      <c r="B3711" s="3" t="s">
        <v>2943</v>
      </c>
      <c r="C3711" s="2" t="s">
        <v>549</v>
      </c>
      <c r="D3711" s="2" t="s">
        <v>548</v>
      </c>
      <c r="E3711" s="2" t="s">
        <v>550</v>
      </c>
      <c r="F3711" s="4">
        <v>156</v>
      </c>
      <c r="G3711" s="10" t="str">
        <f t="shared" si="217"/>
        <v xml:space="preserve">2024/04 </v>
      </c>
      <c r="H3711" s="10">
        <f t="shared" si="216"/>
        <v>415</v>
      </c>
    </row>
    <row r="3712" spans="1:8" ht="15.75">
      <c r="A3712" s="10">
        <v>3711</v>
      </c>
      <c r="B3712" s="3" t="s">
        <v>2943</v>
      </c>
      <c r="C3712" s="2" t="s">
        <v>561</v>
      </c>
      <c r="D3712" s="2" t="s">
        <v>560</v>
      </c>
      <c r="E3712" s="2" t="s">
        <v>562</v>
      </c>
      <c r="F3712" s="4">
        <v>130</v>
      </c>
      <c r="G3712" s="10" t="str">
        <f t="shared" si="217"/>
        <v xml:space="preserve">2024/07 </v>
      </c>
      <c r="H3712" s="10">
        <f t="shared" si="216"/>
        <v>488</v>
      </c>
    </row>
    <row r="3713" spans="1:8" ht="15.75">
      <c r="A3713" s="10">
        <v>3712</v>
      </c>
      <c r="B3713" s="3" t="s">
        <v>2943</v>
      </c>
      <c r="C3713" s="2" t="s">
        <v>576</v>
      </c>
      <c r="D3713" s="2" t="s">
        <v>575</v>
      </c>
      <c r="E3713" s="2" t="s">
        <v>577</v>
      </c>
      <c r="F3713" s="4">
        <v>5</v>
      </c>
      <c r="G3713" s="10" t="str">
        <f t="shared" si="217"/>
        <v xml:space="preserve">2024/04 </v>
      </c>
      <c r="H3713" s="10">
        <f t="shared" si="216"/>
        <v>380</v>
      </c>
    </row>
    <row r="3714" spans="1:8" ht="15.75">
      <c r="A3714" s="10">
        <v>3713</v>
      </c>
      <c r="B3714" s="3" t="s">
        <v>2943</v>
      </c>
      <c r="C3714" s="2" t="s">
        <v>582</v>
      </c>
      <c r="D3714" s="2" t="s">
        <v>581</v>
      </c>
      <c r="E3714" s="2"/>
      <c r="F3714" s="4">
        <v>12</v>
      </c>
      <c r="G3714" s="10" t="str">
        <f t="shared" si="217"/>
        <v xml:space="preserve">2024/06 </v>
      </c>
      <c r="H3714" s="10">
        <f t="shared" ref="H3714:H3777" si="218">_xlfn.MAXIFS(F:F,C:C,C3714,G:G,G3714)</f>
        <v>141</v>
      </c>
    </row>
    <row r="3715" spans="1:8" ht="15.75">
      <c r="A3715" s="10">
        <v>3714</v>
      </c>
      <c r="B3715" s="3" t="s">
        <v>2943</v>
      </c>
      <c r="C3715" s="2" t="s">
        <v>584</v>
      </c>
      <c r="D3715" s="2" t="s">
        <v>583</v>
      </c>
      <c r="E3715" s="2"/>
      <c r="F3715" s="4">
        <v>1</v>
      </c>
      <c r="G3715" s="10" t="str">
        <f t="shared" ref="G3715:G3778" si="219">INDEX($B$2:$B$9999,MATCH(_xlfn.MAXIFS($F$2:$F$9999,$C$2:$C$9999,C3715),$F$1:$F$9999,0))</f>
        <v xml:space="preserve">2024/02 </v>
      </c>
      <c r="H3715" s="10">
        <f t="shared" si="218"/>
        <v>136</v>
      </c>
    </row>
    <row r="3716" spans="1:8" ht="15.75">
      <c r="A3716" s="10">
        <v>3715</v>
      </c>
      <c r="B3716" s="3" t="s">
        <v>2943</v>
      </c>
      <c r="C3716" s="2" t="s">
        <v>602</v>
      </c>
      <c r="D3716" s="2" t="s">
        <v>601</v>
      </c>
      <c r="E3716" s="2" t="s">
        <v>603</v>
      </c>
      <c r="F3716" s="4">
        <v>4</v>
      </c>
      <c r="G3716" s="10" t="str">
        <f t="shared" si="219"/>
        <v xml:space="preserve">2024/06 </v>
      </c>
      <c r="H3716" s="10">
        <f t="shared" si="218"/>
        <v>184</v>
      </c>
    </row>
    <row r="3717" spans="1:8" ht="15.75">
      <c r="A3717" s="10">
        <v>3716</v>
      </c>
      <c r="B3717" s="3" t="s">
        <v>2943</v>
      </c>
      <c r="C3717" s="2" t="s">
        <v>605</v>
      </c>
      <c r="D3717" s="2" t="s">
        <v>604</v>
      </c>
      <c r="E3717" s="2" t="s">
        <v>606</v>
      </c>
      <c r="F3717" s="4">
        <v>2</v>
      </c>
      <c r="G3717" s="10" t="str">
        <f t="shared" si="219"/>
        <v xml:space="preserve">2024/01 </v>
      </c>
      <c r="H3717" s="10">
        <f t="shared" si="218"/>
        <v>16</v>
      </c>
    </row>
    <row r="3718" spans="1:8" ht="15.75">
      <c r="A3718" s="10">
        <v>3717</v>
      </c>
      <c r="B3718" s="3" t="s">
        <v>2943</v>
      </c>
      <c r="C3718" s="2" t="s">
        <v>610</v>
      </c>
      <c r="D3718" s="2" t="s">
        <v>609</v>
      </c>
      <c r="E3718" s="2" t="s">
        <v>611</v>
      </c>
      <c r="F3718" s="4">
        <v>4</v>
      </c>
      <c r="G3718" s="10" t="str">
        <f t="shared" si="219"/>
        <v xml:space="preserve">2024/01 </v>
      </c>
      <c r="H3718" s="10">
        <f t="shared" si="218"/>
        <v>4</v>
      </c>
    </row>
    <row r="3719" spans="1:8" ht="15.75">
      <c r="A3719" s="10">
        <v>3718</v>
      </c>
      <c r="B3719" s="3" t="s">
        <v>2943</v>
      </c>
      <c r="C3719" s="2" t="s">
        <v>612</v>
      </c>
      <c r="D3719" s="2" t="s">
        <v>363</v>
      </c>
      <c r="E3719" s="2" t="s">
        <v>613</v>
      </c>
      <c r="F3719" s="4">
        <v>100</v>
      </c>
      <c r="G3719" s="10" t="str">
        <f t="shared" si="219"/>
        <v xml:space="preserve">2024/11 </v>
      </c>
      <c r="H3719" s="10">
        <f t="shared" si="218"/>
        <v>4102</v>
      </c>
    </row>
    <row r="3720" spans="1:8" ht="15.75">
      <c r="A3720" s="10">
        <v>3719</v>
      </c>
      <c r="B3720" s="3" t="s">
        <v>2943</v>
      </c>
      <c r="C3720" s="2" t="s">
        <v>631</v>
      </c>
      <c r="D3720" s="2" t="s">
        <v>630</v>
      </c>
      <c r="E3720" s="2" t="s">
        <v>632</v>
      </c>
      <c r="F3720" s="4">
        <v>21</v>
      </c>
      <c r="G3720" s="10" t="str">
        <f t="shared" si="219"/>
        <v xml:space="preserve">2025/12 </v>
      </c>
      <c r="H3720" s="10">
        <f t="shared" si="218"/>
        <v>894</v>
      </c>
    </row>
    <row r="3721" spans="1:8" ht="15.75">
      <c r="A3721" s="10">
        <v>3720</v>
      </c>
      <c r="B3721" s="3" t="s">
        <v>2943</v>
      </c>
      <c r="C3721" s="2" t="s">
        <v>634</v>
      </c>
      <c r="D3721" s="2" t="s">
        <v>633</v>
      </c>
      <c r="E3721" s="2" t="s">
        <v>635</v>
      </c>
      <c r="F3721" s="4">
        <v>450</v>
      </c>
      <c r="G3721" s="10" t="str">
        <f t="shared" si="219"/>
        <v xml:space="preserve">2024/01 </v>
      </c>
      <c r="H3721" s="10">
        <f t="shared" si="218"/>
        <v>1460</v>
      </c>
    </row>
    <row r="3722" spans="1:8" ht="15.75">
      <c r="A3722" s="10">
        <v>3721</v>
      </c>
      <c r="B3722" s="3" t="s">
        <v>2943</v>
      </c>
      <c r="C3722" s="2" t="s">
        <v>645</v>
      </c>
      <c r="D3722" s="2" t="s">
        <v>358</v>
      </c>
      <c r="E3722" s="2" t="s">
        <v>646</v>
      </c>
      <c r="F3722" s="4">
        <v>12</v>
      </c>
      <c r="G3722" s="10" t="str">
        <f t="shared" si="219"/>
        <v xml:space="preserve">2025/11 </v>
      </c>
      <c r="H3722" s="10">
        <f t="shared" si="218"/>
        <v>470</v>
      </c>
    </row>
    <row r="3723" spans="1:8" ht="15.75">
      <c r="A3723" s="10">
        <v>3722</v>
      </c>
      <c r="B3723" s="3" t="s">
        <v>2943</v>
      </c>
      <c r="C3723" s="2" t="s">
        <v>648</v>
      </c>
      <c r="D3723" s="2" t="s">
        <v>647</v>
      </c>
      <c r="E3723" s="2" t="s">
        <v>649</v>
      </c>
      <c r="F3723" s="4">
        <v>26</v>
      </c>
      <c r="G3723" s="10" t="str">
        <f t="shared" si="219"/>
        <v xml:space="preserve">2024/11 </v>
      </c>
      <c r="H3723" s="10">
        <f t="shared" si="218"/>
        <v>2000</v>
      </c>
    </row>
    <row r="3724" spans="1:8" ht="15.75">
      <c r="A3724" s="10">
        <v>3723</v>
      </c>
      <c r="B3724" s="3" t="s">
        <v>2943</v>
      </c>
      <c r="C3724" s="2" t="s">
        <v>655</v>
      </c>
      <c r="D3724" s="2" t="s">
        <v>654</v>
      </c>
      <c r="E3724" s="2" t="s">
        <v>656</v>
      </c>
      <c r="F3724" s="4">
        <v>95</v>
      </c>
      <c r="G3724" s="10" t="str">
        <f t="shared" si="219"/>
        <v xml:space="preserve">2024/11 </v>
      </c>
      <c r="H3724" s="10">
        <f t="shared" si="218"/>
        <v>4241</v>
      </c>
    </row>
    <row r="3725" spans="1:8" ht="15.75">
      <c r="A3725" s="10">
        <v>3724</v>
      </c>
      <c r="B3725" s="3" t="s">
        <v>2943</v>
      </c>
      <c r="C3725" s="2" t="s">
        <v>660</v>
      </c>
      <c r="D3725" s="2" t="s">
        <v>448</v>
      </c>
      <c r="E3725" s="2" t="s">
        <v>661</v>
      </c>
      <c r="F3725" s="4">
        <v>12</v>
      </c>
      <c r="G3725" s="10" t="str">
        <f t="shared" si="219"/>
        <v xml:space="preserve">2024/01 </v>
      </c>
      <c r="H3725" s="10">
        <f t="shared" si="218"/>
        <v>300</v>
      </c>
    </row>
    <row r="3726" spans="1:8" ht="15.75">
      <c r="A3726" s="10">
        <v>3725</v>
      </c>
      <c r="B3726" s="3" t="s">
        <v>2943</v>
      </c>
      <c r="C3726" s="2" t="s">
        <v>672</v>
      </c>
      <c r="D3726" s="2" t="s">
        <v>671</v>
      </c>
      <c r="E3726" s="2"/>
      <c r="F3726" s="4">
        <v>80</v>
      </c>
      <c r="G3726" s="10" t="str">
        <f t="shared" si="219"/>
        <v xml:space="preserve">2024/01 </v>
      </c>
      <c r="H3726" s="10">
        <f t="shared" si="218"/>
        <v>120</v>
      </c>
    </row>
    <row r="3727" spans="1:8" ht="15.75">
      <c r="A3727" s="10">
        <v>3726</v>
      </c>
      <c r="B3727" s="3" t="s">
        <v>2943</v>
      </c>
      <c r="C3727" s="2" t="s">
        <v>674</v>
      </c>
      <c r="D3727" s="2" t="s">
        <v>673</v>
      </c>
      <c r="E3727" s="2" t="s">
        <v>675</v>
      </c>
      <c r="F3727" s="4">
        <v>5</v>
      </c>
      <c r="G3727" s="10" t="str">
        <f t="shared" si="219"/>
        <v xml:space="preserve">2024/06 </v>
      </c>
      <c r="H3727" s="10">
        <f t="shared" si="218"/>
        <v>173</v>
      </c>
    </row>
    <row r="3728" spans="1:8" ht="15.75">
      <c r="A3728" s="10">
        <v>3727</v>
      </c>
      <c r="B3728" s="3" t="s">
        <v>2943</v>
      </c>
      <c r="C3728" s="2" t="s">
        <v>689</v>
      </c>
      <c r="D3728" s="2" t="s">
        <v>688</v>
      </c>
      <c r="E3728" s="2" t="s">
        <v>690</v>
      </c>
      <c r="F3728" s="4">
        <v>50</v>
      </c>
      <c r="G3728" s="10" t="str">
        <f t="shared" si="219"/>
        <v xml:space="preserve">2024/01 </v>
      </c>
      <c r="H3728" s="10">
        <f t="shared" si="218"/>
        <v>300</v>
      </c>
    </row>
    <row r="3729" spans="1:8" ht="15.75">
      <c r="A3729" s="10">
        <v>3728</v>
      </c>
      <c r="B3729" s="3" t="s">
        <v>2943</v>
      </c>
      <c r="C3729" s="2" t="s">
        <v>700</v>
      </c>
      <c r="D3729" s="2" t="s">
        <v>699</v>
      </c>
      <c r="E3729" s="2" t="s">
        <v>701</v>
      </c>
      <c r="F3729" s="4">
        <v>3</v>
      </c>
      <c r="G3729" s="10" t="str">
        <f t="shared" si="219"/>
        <v xml:space="preserve">2025/06 </v>
      </c>
      <c r="H3729" s="10">
        <f t="shared" si="218"/>
        <v>983</v>
      </c>
    </row>
    <row r="3730" spans="1:8" ht="15.75">
      <c r="A3730" s="10">
        <v>3729</v>
      </c>
      <c r="B3730" s="3" t="s">
        <v>2943</v>
      </c>
      <c r="C3730" s="2" t="s">
        <v>3096</v>
      </c>
      <c r="D3730" s="2" t="s">
        <v>3095</v>
      </c>
      <c r="E3730" s="2"/>
      <c r="F3730" s="4">
        <v>200</v>
      </c>
      <c r="G3730" s="10" t="str">
        <f t="shared" si="219"/>
        <v xml:space="preserve">2024/01 </v>
      </c>
      <c r="H3730" s="10">
        <f t="shared" si="218"/>
        <v>200</v>
      </c>
    </row>
    <row r="3731" spans="1:8" ht="15.75">
      <c r="A3731" s="10">
        <v>3730</v>
      </c>
      <c r="B3731" s="3" t="s">
        <v>2943</v>
      </c>
      <c r="C3731" s="2" t="s">
        <v>728</v>
      </c>
      <c r="D3731" s="2" t="s">
        <v>727</v>
      </c>
      <c r="E3731" s="2" t="s">
        <v>729</v>
      </c>
      <c r="F3731" s="4">
        <v>2</v>
      </c>
      <c r="G3731" s="10" t="str">
        <f t="shared" si="219"/>
        <v xml:space="preserve">2024/01 </v>
      </c>
      <c r="H3731" s="10">
        <f t="shared" si="218"/>
        <v>20</v>
      </c>
    </row>
    <row r="3732" spans="1:8" ht="15.75">
      <c r="A3732" s="10">
        <v>3731</v>
      </c>
      <c r="B3732" s="3" t="s">
        <v>2943</v>
      </c>
      <c r="C3732" s="2" t="s">
        <v>734</v>
      </c>
      <c r="D3732" s="2" t="s">
        <v>733</v>
      </c>
      <c r="E3732" s="2" t="s">
        <v>735</v>
      </c>
      <c r="F3732" s="4">
        <v>52</v>
      </c>
      <c r="G3732" s="10" t="str">
        <f t="shared" si="219"/>
        <v xml:space="preserve">2025/12 </v>
      </c>
      <c r="H3732" s="10">
        <f t="shared" si="218"/>
        <v>1289</v>
      </c>
    </row>
    <row r="3733" spans="1:8" ht="15.75">
      <c r="A3733" s="10">
        <v>3732</v>
      </c>
      <c r="B3733" s="3" t="s">
        <v>2943</v>
      </c>
      <c r="C3733" s="2" t="s">
        <v>737</v>
      </c>
      <c r="D3733" s="2" t="s">
        <v>736</v>
      </c>
      <c r="E3733" s="2" t="s">
        <v>738</v>
      </c>
      <c r="F3733" s="4">
        <v>60</v>
      </c>
      <c r="G3733" s="10" t="str">
        <f t="shared" si="219"/>
        <v xml:space="preserve">2025/11 </v>
      </c>
      <c r="H3733" s="10">
        <f t="shared" si="218"/>
        <v>2257</v>
      </c>
    </row>
    <row r="3734" spans="1:8" ht="15.75">
      <c r="A3734" s="10">
        <v>3733</v>
      </c>
      <c r="B3734" s="3" t="s">
        <v>2943</v>
      </c>
      <c r="C3734" s="2" t="s">
        <v>740</v>
      </c>
      <c r="D3734" s="2" t="s">
        <v>739</v>
      </c>
      <c r="E3734" s="2"/>
      <c r="F3734" s="4">
        <v>64</v>
      </c>
      <c r="G3734" s="10" t="str">
        <f t="shared" si="219"/>
        <v xml:space="preserve">2024/01 </v>
      </c>
      <c r="H3734" s="10">
        <f t="shared" si="218"/>
        <v>70</v>
      </c>
    </row>
    <row r="3735" spans="1:8" ht="15.75">
      <c r="A3735" s="10">
        <v>3734</v>
      </c>
      <c r="B3735" s="3" t="s">
        <v>2943</v>
      </c>
      <c r="C3735" s="2" t="s">
        <v>745</v>
      </c>
      <c r="D3735" s="2" t="s">
        <v>744</v>
      </c>
      <c r="E3735" s="2" t="s">
        <v>746</v>
      </c>
      <c r="F3735" s="4">
        <v>50</v>
      </c>
      <c r="G3735" s="10" t="str">
        <f t="shared" si="219"/>
        <v xml:space="preserve">2025/03 </v>
      </c>
      <c r="H3735" s="10">
        <f t="shared" si="218"/>
        <v>750</v>
      </c>
    </row>
    <row r="3736" spans="1:8" ht="15.75">
      <c r="A3736" s="10">
        <v>3735</v>
      </c>
      <c r="B3736" s="3" t="s">
        <v>2943</v>
      </c>
      <c r="C3736" s="2" t="s">
        <v>748</v>
      </c>
      <c r="D3736" s="2" t="s">
        <v>747</v>
      </c>
      <c r="E3736" s="2" t="s">
        <v>749</v>
      </c>
      <c r="F3736" s="4">
        <v>55</v>
      </c>
      <c r="G3736" s="10" t="str">
        <f t="shared" si="219"/>
        <v xml:space="preserve">2025/12 </v>
      </c>
      <c r="H3736" s="10">
        <f t="shared" si="218"/>
        <v>812</v>
      </c>
    </row>
    <row r="3737" spans="1:8" ht="15.75">
      <c r="A3737" s="10">
        <v>3736</v>
      </c>
      <c r="B3737" s="3" t="s">
        <v>2943</v>
      </c>
      <c r="C3737" s="2" t="s">
        <v>757</v>
      </c>
      <c r="D3737" s="2" t="s">
        <v>756</v>
      </c>
      <c r="E3737" s="2" t="s">
        <v>758</v>
      </c>
      <c r="F3737" s="4">
        <v>249</v>
      </c>
      <c r="G3737" s="10" t="str">
        <f t="shared" si="219"/>
        <v xml:space="preserve">2025/02 </v>
      </c>
      <c r="H3737" s="10">
        <f t="shared" si="218"/>
        <v>249</v>
      </c>
    </row>
    <row r="3738" spans="1:8" ht="15.75">
      <c r="A3738" s="10">
        <v>3737</v>
      </c>
      <c r="B3738" s="3" t="s">
        <v>2943</v>
      </c>
      <c r="C3738" s="2" t="s">
        <v>760</v>
      </c>
      <c r="D3738" s="2" t="s">
        <v>759</v>
      </c>
      <c r="E3738" s="2" t="s">
        <v>761</v>
      </c>
      <c r="F3738" s="4">
        <v>100</v>
      </c>
      <c r="G3738" s="10" t="str">
        <f t="shared" si="219"/>
        <v xml:space="preserve">2026/04 </v>
      </c>
      <c r="H3738" s="10">
        <f t="shared" si="218"/>
        <v>708</v>
      </c>
    </row>
    <row r="3739" spans="1:8" ht="15.75">
      <c r="A3739" s="10">
        <v>3738</v>
      </c>
      <c r="B3739" s="3" t="s">
        <v>2943</v>
      </c>
      <c r="C3739" s="2" t="s">
        <v>768</v>
      </c>
      <c r="D3739" s="2" t="s">
        <v>767</v>
      </c>
      <c r="E3739" s="2" t="s">
        <v>769</v>
      </c>
      <c r="F3739" s="4">
        <v>50</v>
      </c>
      <c r="G3739" s="10" t="str">
        <f t="shared" si="219"/>
        <v xml:space="preserve">2024/01 </v>
      </c>
      <c r="H3739" s="10">
        <f t="shared" si="218"/>
        <v>50</v>
      </c>
    </row>
    <row r="3740" spans="1:8" ht="15.75">
      <c r="A3740" s="10">
        <v>3739</v>
      </c>
      <c r="B3740" s="3" t="s">
        <v>2943</v>
      </c>
      <c r="C3740" s="2" t="s">
        <v>779</v>
      </c>
      <c r="D3740" s="2" t="s">
        <v>778</v>
      </c>
      <c r="E3740" s="2" t="s">
        <v>780</v>
      </c>
      <c r="F3740" s="4">
        <v>2</v>
      </c>
      <c r="G3740" s="10" t="str">
        <f t="shared" si="219"/>
        <v xml:space="preserve">2024/03 </v>
      </c>
      <c r="H3740" s="10">
        <f t="shared" si="218"/>
        <v>550</v>
      </c>
    </row>
    <row r="3741" spans="1:8" ht="15.75">
      <c r="A3741" s="10">
        <v>3740</v>
      </c>
      <c r="B3741" s="3" t="s">
        <v>2943</v>
      </c>
      <c r="C3741" s="2" t="s">
        <v>797</v>
      </c>
      <c r="D3741" s="2" t="s">
        <v>796</v>
      </c>
      <c r="E3741" s="2" t="s">
        <v>798</v>
      </c>
      <c r="F3741" s="4">
        <v>51</v>
      </c>
      <c r="G3741" s="10" t="str">
        <f t="shared" si="219"/>
        <v xml:space="preserve">2024/03 </v>
      </c>
      <c r="H3741" s="10">
        <f t="shared" si="218"/>
        <v>51</v>
      </c>
    </row>
    <row r="3742" spans="1:8" ht="15.75">
      <c r="A3742" s="10">
        <v>3741</v>
      </c>
      <c r="B3742" s="3" t="s">
        <v>2943</v>
      </c>
      <c r="C3742" s="2" t="s">
        <v>814</v>
      </c>
      <c r="D3742" s="2" t="s">
        <v>813</v>
      </c>
      <c r="E3742" s="2" t="s">
        <v>815</v>
      </c>
      <c r="F3742" s="4">
        <v>83</v>
      </c>
      <c r="G3742" s="10" t="str">
        <f t="shared" si="219"/>
        <v xml:space="preserve">2024/12 </v>
      </c>
      <c r="H3742" s="10">
        <f t="shared" si="218"/>
        <v>3000</v>
      </c>
    </row>
    <row r="3743" spans="1:8" ht="15.75">
      <c r="A3743" s="10">
        <v>3742</v>
      </c>
      <c r="B3743" s="3" t="s">
        <v>2943</v>
      </c>
      <c r="C3743" s="2" t="s">
        <v>823</v>
      </c>
      <c r="D3743" s="2" t="s">
        <v>822</v>
      </c>
      <c r="E3743" s="2" t="s">
        <v>824</v>
      </c>
      <c r="F3743" s="4">
        <v>100</v>
      </c>
      <c r="G3743" s="10" t="str">
        <f t="shared" si="219"/>
        <v xml:space="preserve">2025/12 </v>
      </c>
      <c r="H3743" s="10">
        <f t="shared" si="218"/>
        <v>32271</v>
      </c>
    </row>
    <row r="3744" spans="1:8" ht="15.75">
      <c r="A3744" s="10">
        <v>3743</v>
      </c>
      <c r="B3744" s="3" t="s">
        <v>2943</v>
      </c>
      <c r="C3744" s="2" t="s">
        <v>829</v>
      </c>
      <c r="D3744" s="2" t="s">
        <v>828</v>
      </c>
      <c r="E3744" s="2" t="s">
        <v>830</v>
      </c>
      <c r="F3744" s="4">
        <v>1</v>
      </c>
      <c r="G3744" s="10" t="str">
        <f t="shared" si="219"/>
        <v xml:space="preserve">2024/01 </v>
      </c>
      <c r="H3744" s="10">
        <f t="shared" si="218"/>
        <v>100</v>
      </c>
    </row>
    <row r="3745" spans="1:8" ht="15.75">
      <c r="A3745" s="10">
        <v>3744</v>
      </c>
      <c r="B3745" s="3" t="s">
        <v>2943</v>
      </c>
      <c r="C3745" s="2" t="s">
        <v>852</v>
      </c>
      <c r="D3745" s="2" t="s">
        <v>851</v>
      </c>
      <c r="E3745" s="2" t="s">
        <v>853</v>
      </c>
      <c r="F3745" s="4">
        <v>10</v>
      </c>
      <c r="G3745" s="10" t="str">
        <f t="shared" si="219"/>
        <v xml:space="preserve">2024/01 </v>
      </c>
      <c r="H3745" s="10">
        <f t="shared" si="218"/>
        <v>30</v>
      </c>
    </row>
    <row r="3746" spans="1:8" ht="15.75">
      <c r="A3746" s="10">
        <v>3745</v>
      </c>
      <c r="B3746" s="3" t="s">
        <v>2943</v>
      </c>
      <c r="C3746" s="2" t="s">
        <v>858</v>
      </c>
      <c r="D3746" s="2" t="s">
        <v>857</v>
      </c>
      <c r="E3746" s="2" t="s">
        <v>859</v>
      </c>
      <c r="F3746" s="4">
        <v>51</v>
      </c>
      <c r="G3746" s="10" t="str">
        <f t="shared" si="219"/>
        <v xml:space="preserve">2024/10 </v>
      </c>
      <c r="H3746" s="10">
        <f t="shared" si="218"/>
        <v>527</v>
      </c>
    </row>
    <row r="3747" spans="1:8" ht="15.75">
      <c r="A3747" s="10">
        <v>3746</v>
      </c>
      <c r="B3747" s="3" t="s">
        <v>2943</v>
      </c>
      <c r="C3747" s="2" t="s">
        <v>876</v>
      </c>
      <c r="D3747" s="2" t="s">
        <v>875</v>
      </c>
      <c r="E3747" s="2"/>
      <c r="F3747" s="4">
        <v>40</v>
      </c>
      <c r="G3747" s="10" t="str">
        <f t="shared" si="219"/>
        <v xml:space="preserve">2024/01 </v>
      </c>
      <c r="H3747" s="10">
        <f t="shared" si="218"/>
        <v>40</v>
      </c>
    </row>
    <row r="3748" spans="1:8" ht="15.75">
      <c r="A3748" s="10">
        <v>3747</v>
      </c>
      <c r="B3748" s="3" t="s">
        <v>2943</v>
      </c>
      <c r="C3748" s="2" t="s">
        <v>3159</v>
      </c>
      <c r="D3748" s="2" t="s">
        <v>3158</v>
      </c>
      <c r="E3748" s="2" t="s">
        <v>1110</v>
      </c>
      <c r="F3748" s="4">
        <v>1</v>
      </c>
      <c r="G3748" s="10" t="str">
        <f t="shared" si="219"/>
        <v xml:space="preserve">2024/01 </v>
      </c>
      <c r="H3748" s="10">
        <f t="shared" si="218"/>
        <v>1</v>
      </c>
    </row>
    <row r="3749" spans="1:8" ht="15.75">
      <c r="A3749" s="10">
        <v>3748</v>
      </c>
      <c r="B3749" s="3" t="s">
        <v>2943</v>
      </c>
      <c r="C3749" s="2" t="s">
        <v>889</v>
      </c>
      <c r="D3749" s="2" t="s">
        <v>888</v>
      </c>
      <c r="E3749" s="2" t="s">
        <v>890</v>
      </c>
      <c r="F3749" s="4">
        <v>10</v>
      </c>
      <c r="G3749" s="10" t="str">
        <f t="shared" si="219"/>
        <v xml:space="preserve">2024/01 </v>
      </c>
      <c r="H3749" s="10">
        <f t="shared" si="218"/>
        <v>90</v>
      </c>
    </row>
    <row r="3750" spans="1:8" ht="15.75">
      <c r="A3750" s="10">
        <v>3749</v>
      </c>
      <c r="B3750" s="3" t="s">
        <v>2943</v>
      </c>
      <c r="C3750" s="2" t="s">
        <v>911</v>
      </c>
      <c r="D3750" s="2" t="s">
        <v>910</v>
      </c>
      <c r="E3750" s="2" t="s">
        <v>884</v>
      </c>
      <c r="F3750" s="4">
        <v>5</v>
      </c>
      <c r="G3750" s="10" t="str">
        <f t="shared" si="219"/>
        <v xml:space="preserve">2024/01 </v>
      </c>
      <c r="H3750" s="10">
        <f t="shared" si="218"/>
        <v>130</v>
      </c>
    </row>
    <row r="3751" spans="1:8" ht="15.75">
      <c r="A3751" s="10">
        <v>3750</v>
      </c>
      <c r="B3751" s="3" t="s">
        <v>2943</v>
      </c>
      <c r="C3751" s="2" t="s">
        <v>3168</v>
      </c>
      <c r="D3751" s="2" t="s">
        <v>1243</v>
      </c>
      <c r="E3751" s="2" t="s">
        <v>919</v>
      </c>
      <c r="F3751" s="4">
        <v>5</v>
      </c>
      <c r="G3751" s="10" t="str">
        <f t="shared" si="219"/>
        <v xml:space="preserve">2024/01 </v>
      </c>
      <c r="H3751" s="10">
        <f t="shared" si="218"/>
        <v>7</v>
      </c>
    </row>
    <row r="3752" spans="1:8" ht="15.75">
      <c r="A3752" s="10">
        <v>3751</v>
      </c>
      <c r="B3752" s="3" t="s">
        <v>2943</v>
      </c>
      <c r="C3752" s="2" t="s">
        <v>3172</v>
      </c>
      <c r="D3752" s="2" t="s">
        <v>3171</v>
      </c>
      <c r="E3752" s="2" t="s">
        <v>884</v>
      </c>
      <c r="F3752" s="4">
        <v>5</v>
      </c>
      <c r="G3752" s="10" t="str">
        <f t="shared" si="219"/>
        <v xml:space="preserve">2024/01 </v>
      </c>
      <c r="H3752" s="10">
        <f t="shared" si="218"/>
        <v>30</v>
      </c>
    </row>
    <row r="3753" spans="1:8" ht="15.75">
      <c r="A3753" s="10">
        <v>3752</v>
      </c>
      <c r="B3753" s="3" t="s">
        <v>2943</v>
      </c>
      <c r="C3753" s="2" t="s">
        <v>3174</v>
      </c>
      <c r="D3753" s="2" t="s">
        <v>3173</v>
      </c>
      <c r="E3753" s="2" t="s">
        <v>909</v>
      </c>
      <c r="F3753" s="4">
        <v>5</v>
      </c>
      <c r="G3753" s="10" t="str">
        <f t="shared" si="219"/>
        <v xml:space="preserve">2024/01 </v>
      </c>
      <c r="H3753" s="10">
        <f t="shared" si="218"/>
        <v>50</v>
      </c>
    </row>
    <row r="3754" spans="1:8" ht="15.75">
      <c r="A3754" s="10">
        <v>3753</v>
      </c>
      <c r="B3754" s="3" t="s">
        <v>2943</v>
      </c>
      <c r="C3754" s="2" t="s">
        <v>3196</v>
      </c>
      <c r="D3754" s="2" t="s">
        <v>3195</v>
      </c>
      <c r="E3754" s="2" t="s">
        <v>919</v>
      </c>
      <c r="F3754" s="4">
        <v>5</v>
      </c>
      <c r="G3754" s="10" t="str">
        <f t="shared" si="219"/>
        <v xml:space="preserve">2024/01 </v>
      </c>
      <c r="H3754" s="10">
        <f t="shared" si="218"/>
        <v>5</v>
      </c>
    </row>
    <row r="3755" spans="1:8" ht="15.75">
      <c r="A3755" s="10">
        <v>3754</v>
      </c>
      <c r="B3755" s="3" t="s">
        <v>2943</v>
      </c>
      <c r="C3755" s="2" t="s">
        <v>3200</v>
      </c>
      <c r="D3755" s="2" t="s">
        <v>3199</v>
      </c>
      <c r="E3755" s="2" t="s">
        <v>909</v>
      </c>
      <c r="F3755" s="4">
        <v>5</v>
      </c>
      <c r="G3755" s="10" t="str">
        <f t="shared" si="219"/>
        <v xml:space="preserve">2024/01 </v>
      </c>
      <c r="H3755" s="10">
        <f t="shared" si="218"/>
        <v>150</v>
      </c>
    </row>
    <row r="3756" spans="1:8" ht="15.75">
      <c r="A3756" s="10">
        <v>3755</v>
      </c>
      <c r="B3756" s="3" t="s">
        <v>2943</v>
      </c>
      <c r="C3756" s="2" t="s">
        <v>1008</v>
      </c>
      <c r="D3756" s="2" t="s">
        <v>355</v>
      </c>
      <c r="E3756" s="2" t="s">
        <v>1009</v>
      </c>
      <c r="F3756" s="4">
        <v>30</v>
      </c>
      <c r="G3756" s="10" t="str">
        <f t="shared" si="219"/>
        <v xml:space="preserve">2024/01 </v>
      </c>
      <c r="H3756" s="10">
        <f t="shared" si="218"/>
        <v>50</v>
      </c>
    </row>
    <row r="3757" spans="1:8" ht="15.75">
      <c r="A3757" s="10">
        <v>3756</v>
      </c>
      <c r="B3757" s="3" t="s">
        <v>2943</v>
      </c>
      <c r="C3757" s="2" t="s">
        <v>1010</v>
      </c>
      <c r="D3757" s="2" t="s">
        <v>524</v>
      </c>
      <c r="E3757" s="2" t="s">
        <v>1011</v>
      </c>
      <c r="F3757" s="4">
        <v>30</v>
      </c>
      <c r="G3757" s="10" t="str">
        <f t="shared" si="219"/>
        <v xml:space="preserve">2024/01 </v>
      </c>
      <c r="H3757" s="10">
        <f t="shared" si="218"/>
        <v>50</v>
      </c>
    </row>
    <row r="3758" spans="1:8" ht="15.75">
      <c r="A3758" s="10">
        <v>3757</v>
      </c>
      <c r="B3758" s="3" t="s">
        <v>2943</v>
      </c>
      <c r="C3758" s="2" t="s">
        <v>1012</v>
      </c>
      <c r="D3758" s="2" t="s">
        <v>514</v>
      </c>
      <c r="E3758" s="2" t="s">
        <v>1013</v>
      </c>
      <c r="F3758" s="4">
        <v>10</v>
      </c>
      <c r="G3758" s="10" t="str">
        <f t="shared" si="219"/>
        <v xml:space="preserve">2024/01 </v>
      </c>
      <c r="H3758" s="10">
        <f t="shared" si="218"/>
        <v>50</v>
      </c>
    </row>
    <row r="3759" spans="1:8" ht="15.75">
      <c r="A3759" s="10">
        <v>3758</v>
      </c>
      <c r="B3759" s="3" t="s">
        <v>2943</v>
      </c>
      <c r="C3759" s="2" t="s">
        <v>3232</v>
      </c>
      <c r="D3759" s="2" t="s">
        <v>3231</v>
      </c>
      <c r="E3759" s="2"/>
      <c r="F3759" s="4">
        <v>9</v>
      </c>
      <c r="G3759" s="10" t="str">
        <f t="shared" si="219"/>
        <v xml:space="preserve">2024/01 </v>
      </c>
      <c r="H3759" s="10">
        <f t="shared" si="218"/>
        <v>50</v>
      </c>
    </row>
    <row r="3760" spans="1:8" ht="15.75">
      <c r="A3760" s="10">
        <v>3759</v>
      </c>
      <c r="B3760" s="3" t="s">
        <v>2943</v>
      </c>
      <c r="C3760" s="2" t="s">
        <v>3240</v>
      </c>
      <c r="D3760" s="2" t="s">
        <v>3239</v>
      </c>
      <c r="E3760" s="2"/>
      <c r="F3760" s="4">
        <v>170</v>
      </c>
      <c r="G3760" s="10" t="str">
        <f t="shared" si="219"/>
        <v xml:space="preserve">2024/02 </v>
      </c>
      <c r="H3760" s="10">
        <f t="shared" si="218"/>
        <v>170</v>
      </c>
    </row>
    <row r="3761" spans="1:8" ht="15.75">
      <c r="A3761" s="10">
        <v>3760</v>
      </c>
      <c r="B3761" s="3" t="s">
        <v>2943</v>
      </c>
      <c r="C3761" s="2" t="s">
        <v>1041</v>
      </c>
      <c r="D3761" s="2" t="s">
        <v>1040</v>
      </c>
      <c r="E3761" s="2"/>
      <c r="F3761" s="4">
        <v>6</v>
      </c>
      <c r="G3761" s="10" t="str">
        <f t="shared" si="219"/>
        <v xml:space="preserve">2024/01 </v>
      </c>
      <c r="H3761" s="10">
        <f t="shared" si="218"/>
        <v>50</v>
      </c>
    </row>
    <row r="3762" spans="1:8" ht="15.75">
      <c r="A3762" s="10">
        <v>3761</v>
      </c>
      <c r="B3762" s="3" t="s">
        <v>2943</v>
      </c>
      <c r="C3762" s="2" t="s">
        <v>3255</v>
      </c>
      <c r="D3762" s="2" t="s">
        <v>3254</v>
      </c>
      <c r="E3762" s="2"/>
      <c r="F3762" s="4">
        <v>5</v>
      </c>
      <c r="G3762" s="10" t="str">
        <f t="shared" si="219"/>
        <v xml:space="preserve">2024/01 </v>
      </c>
      <c r="H3762" s="10">
        <f t="shared" si="218"/>
        <v>5</v>
      </c>
    </row>
    <row r="3763" spans="1:8" ht="15.75">
      <c r="A3763" s="10">
        <v>3762</v>
      </c>
      <c r="B3763" s="3" t="s">
        <v>2943</v>
      </c>
      <c r="C3763" s="2" t="s">
        <v>1178</v>
      </c>
      <c r="D3763" s="2" t="s">
        <v>1177</v>
      </c>
      <c r="E3763" s="2" t="s">
        <v>574</v>
      </c>
      <c r="F3763" s="4">
        <v>4</v>
      </c>
      <c r="G3763" s="10" t="str">
        <f t="shared" si="219"/>
        <v xml:space="preserve">2024/01 </v>
      </c>
      <c r="H3763" s="10">
        <f t="shared" si="218"/>
        <v>20</v>
      </c>
    </row>
    <row r="3764" spans="1:8" ht="15.75">
      <c r="A3764" s="10">
        <v>3763</v>
      </c>
      <c r="B3764" s="3" t="s">
        <v>2943</v>
      </c>
      <c r="C3764" s="2" t="s">
        <v>3348</v>
      </c>
      <c r="D3764" s="2" t="s">
        <v>3347</v>
      </c>
      <c r="E3764" s="2"/>
      <c r="F3764" s="4">
        <v>50</v>
      </c>
      <c r="G3764" s="10" t="str">
        <f t="shared" si="219"/>
        <v xml:space="preserve">2024/01 </v>
      </c>
      <c r="H3764" s="10">
        <f t="shared" si="218"/>
        <v>50</v>
      </c>
    </row>
    <row r="3765" spans="1:8" ht="15.75">
      <c r="A3765" s="10">
        <v>3764</v>
      </c>
      <c r="B3765" s="3" t="s">
        <v>2943</v>
      </c>
      <c r="C3765" s="2" t="s">
        <v>3355</v>
      </c>
      <c r="D3765" s="2" t="s">
        <v>3354</v>
      </c>
      <c r="E3765" s="2"/>
      <c r="F3765" s="4">
        <v>29</v>
      </c>
      <c r="G3765" s="10" t="str">
        <f t="shared" si="219"/>
        <v xml:space="preserve">2024/04 </v>
      </c>
      <c r="H3765" s="10">
        <f t="shared" si="218"/>
        <v>29</v>
      </c>
    </row>
    <row r="3766" spans="1:8" ht="15.75">
      <c r="A3766" s="10">
        <v>3765</v>
      </c>
      <c r="B3766" s="3" t="s">
        <v>2943</v>
      </c>
      <c r="C3766" s="2" t="s">
        <v>3360</v>
      </c>
      <c r="D3766" s="2" t="s">
        <v>3359</v>
      </c>
      <c r="E3766" s="2"/>
      <c r="F3766" s="4">
        <v>3</v>
      </c>
      <c r="G3766" s="10" t="str">
        <f t="shared" si="219"/>
        <v xml:space="preserve">2024/01 </v>
      </c>
      <c r="H3766" s="10">
        <f t="shared" si="218"/>
        <v>3</v>
      </c>
    </row>
    <row r="3767" spans="1:8" ht="15.75">
      <c r="A3767" s="10">
        <v>3766</v>
      </c>
      <c r="B3767" s="3" t="s">
        <v>2943</v>
      </c>
      <c r="C3767" s="2" t="s">
        <v>3362</v>
      </c>
      <c r="D3767" s="2" t="s">
        <v>3361</v>
      </c>
      <c r="E3767" s="2"/>
      <c r="F3767" s="4">
        <v>3</v>
      </c>
      <c r="G3767" s="10" t="str">
        <f t="shared" si="219"/>
        <v xml:space="preserve">2024/01 </v>
      </c>
      <c r="H3767" s="10">
        <f t="shared" si="218"/>
        <v>3</v>
      </c>
    </row>
    <row r="3768" spans="1:8" ht="15.75">
      <c r="A3768" s="10">
        <v>3767</v>
      </c>
      <c r="B3768" s="3" t="s">
        <v>2943</v>
      </c>
      <c r="C3768" s="2" t="s">
        <v>1351</v>
      </c>
      <c r="D3768" s="2" t="s">
        <v>1350</v>
      </c>
      <c r="E3768" s="2" t="s">
        <v>1352</v>
      </c>
      <c r="F3768" s="4">
        <v>120</v>
      </c>
      <c r="G3768" s="10" t="str">
        <f t="shared" si="219"/>
        <v xml:space="preserve">2024/02 </v>
      </c>
      <c r="H3768" s="10">
        <f t="shared" si="218"/>
        <v>756</v>
      </c>
    </row>
    <row r="3769" spans="1:8" ht="15.75">
      <c r="A3769" s="10">
        <v>3768</v>
      </c>
      <c r="B3769" s="3" t="s">
        <v>2943</v>
      </c>
      <c r="C3769" s="2" t="s">
        <v>1354</v>
      </c>
      <c r="D3769" s="2" t="s">
        <v>1353</v>
      </c>
      <c r="E3769" s="2" t="s">
        <v>1342</v>
      </c>
      <c r="F3769" s="4">
        <v>10</v>
      </c>
      <c r="G3769" s="10" t="str">
        <f t="shared" si="219"/>
        <v xml:space="preserve">2024/04 </v>
      </c>
      <c r="H3769" s="10">
        <f t="shared" si="218"/>
        <v>255</v>
      </c>
    </row>
    <row r="3770" spans="1:8" ht="15.75">
      <c r="A3770" s="10">
        <v>3769</v>
      </c>
      <c r="B3770" s="3" t="s">
        <v>2943</v>
      </c>
      <c r="C3770" s="2" t="s">
        <v>1356</v>
      </c>
      <c r="D3770" s="2" t="s">
        <v>1355</v>
      </c>
      <c r="E3770" s="2" t="s">
        <v>1352</v>
      </c>
      <c r="F3770" s="4">
        <v>300</v>
      </c>
      <c r="G3770" s="10" t="str">
        <f t="shared" si="219"/>
        <v xml:space="preserve">2024/02 </v>
      </c>
      <c r="H3770" s="10">
        <f t="shared" si="218"/>
        <v>800</v>
      </c>
    </row>
    <row r="3771" spans="1:8" ht="15.75">
      <c r="A3771" s="10">
        <v>3770</v>
      </c>
      <c r="B3771" s="3" t="s">
        <v>2943</v>
      </c>
      <c r="C3771" s="2" t="s">
        <v>3515</v>
      </c>
      <c r="D3771" s="2" t="s">
        <v>3514</v>
      </c>
      <c r="E3771" s="2" t="s">
        <v>1352</v>
      </c>
      <c r="F3771" s="4">
        <v>226</v>
      </c>
      <c r="G3771" s="10" t="str">
        <f t="shared" si="219"/>
        <v xml:space="preserve">2025/02 </v>
      </c>
      <c r="H3771" s="10">
        <f t="shared" si="218"/>
        <v>226</v>
      </c>
    </row>
    <row r="3772" spans="1:8" ht="15.75">
      <c r="A3772" s="10">
        <v>3771</v>
      </c>
      <c r="B3772" s="3" t="s">
        <v>2943</v>
      </c>
      <c r="C3772" s="2" t="s">
        <v>1363</v>
      </c>
      <c r="D3772" s="2" t="s">
        <v>1362</v>
      </c>
      <c r="E3772" s="2" t="s">
        <v>1342</v>
      </c>
      <c r="F3772" s="4">
        <v>230</v>
      </c>
      <c r="G3772" s="10" t="str">
        <f t="shared" si="219"/>
        <v xml:space="preserve">2024/08 </v>
      </c>
      <c r="H3772" s="10">
        <f t="shared" si="218"/>
        <v>1253</v>
      </c>
    </row>
    <row r="3773" spans="1:8" ht="15.75">
      <c r="A3773" s="10">
        <v>3772</v>
      </c>
      <c r="B3773" s="3" t="s">
        <v>2943</v>
      </c>
      <c r="C3773" s="2" t="s">
        <v>1365</v>
      </c>
      <c r="D3773" s="2" t="s">
        <v>1364</v>
      </c>
      <c r="E3773" s="2" t="s">
        <v>1352</v>
      </c>
      <c r="F3773" s="4">
        <v>248</v>
      </c>
      <c r="G3773" s="10" t="str">
        <f t="shared" si="219"/>
        <v xml:space="preserve">2026/01 </v>
      </c>
      <c r="H3773" s="10">
        <f t="shared" si="218"/>
        <v>11550</v>
      </c>
    </row>
    <row r="3774" spans="1:8" ht="15.75">
      <c r="A3774" s="10">
        <v>3773</v>
      </c>
      <c r="B3774" s="3" t="s">
        <v>2943</v>
      </c>
      <c r="C3774" s="2" t="s">
        <v>1370</v>
      </c>
      <c r="D3774" s="2" t="s">
        <v>1369</v>
      </c>
      <c r="E3774" s="2" t="s">
        <v>1352</v>
      </c>
      <c r="F3774" s="4">
        <v>274</v>
      </c>
      <c r="G3774" s="10" t="str">
        <f t="shared" si="219"/>
        <v xml:space="preserve">2024/03 </v>
      </c>
      <c r="H3774" s="10">
        <f t="shared" si="218"/>
        <v>702</v>
      </c>
    </row>
    <row r="3775" spans="1:8" ht="15.75">
      <c r="A3775" s="10">
        <v>3774</v>
      </c>
      <c r="B3775" s="3" t="s">
        <v>2943</v>
      </c>
      <c r="C3775" s="2" t="s">
        <v>3517</v>
      </c>
      <c r="D3775" s="2" t="s">
        <v>3516</v>
      </c>
      <c r="E3775" s="2" t="s">
        <v>1352</v>
      </c>
      <c r="F3775" s="4">
        <v>184</v>
      </c>
      <c r="G3775" s="10" t="str">
        <f t="shared" si="219"/>
        <v xml:space="preserve">2024/06 </v>
      </c>
      <c r="H3775" s="10">
        <f t="shared" si="218"/>
        <v>184</v>
      </c>
    </row>
    <row r="3776" spans="1:8" ht="15.75">
      <c r="A3776" s="10">
        <v>3775</v>
      </c>
      <c r="B3776" s="3" t="s">
        <v>2943</v>
      </c>
      <c r="C3776" s="2" t="s">
        <v>1372</v>
      </c>
      <c r="D3776" s="2" t="s">
        <v>1371</v>
      </c>
      <c r="E3776" s="2" t="s">
        <v>1352</v>
      </c>
      <c r="F3776" s="4">
        <v>80</v>
      </c>
      <c r="G3776" s="10" t="str">
        <f t="shared" si="219"/>
        <v xml:space="preserve">2024/01 </v>
      </c>
      <c r="H3776" s="10">
        <f t="shared" si="218"/>
        <v>80</v>
      </c>
    </row>
    <row r="3777" spans="1:8" ht="15.75">
      <c r="A3777" s="10">
        <v>3776</v>
      </c>
      <c r="B3777" s="3" t="s">
        <v>2943</v>
      </c>
      <c r="C3777" s="2" t="s">
        <v>1373</v>
      </c>
      <c r="D3777" s="2" t="s">
        <v>1362</v>
      </c>
      <c r="E3777" s="2" t="s">
        <v>1374</v>
      </c>
      <c r="F3777" s="4">
        <v>60</v>
      </c>
      <c r="G3777" s="10" t="str">
        <f t="shared" si="219"/>
        <v xml:space="preserve">2024/07 </v>
      </c>
      <c r="H3777" s="10">
        <f t="shared" si="218"/>
        <v>148</v>
      </c>
    </row>
    <row r="3778" spans="1:8" ht="15.75">
      <c r="A3778" s="10">
        <v>3777</v>
      </c>
      <c r="B3778" s="3" t="s">
        <v>2943</v>
      </c>
      <c r="C3778" s="2" t="s">
        <v>1394</v>
      </c>
      <c r="D3778" s="2" t="s">
        <v>1393</v>
      </c>
      <c r="E3778" s="2" t="s">
        <v>1352</v>
      </c>
      <c r="F3778" s="4">
        <v>1</v>
      </c>
      <c r="G3778" s="10" t="str">
        <f t="shared" si="219"/>
        <v xml:space="preserve">2024/01 </v>
      </c>
      <c r="H3778" s="10">
        <f t="shared" ref="H3778:H3841" si="220">_xlfn.MAXIFS(F:F,C:C,C3778,G:G,G3778)</f>
        <v>8</v>
      </c>
    </row>
    <row r="3779" spans="1:8" ht="15.75">
      <c r="A3779" s="10">
        <v>3778</v>
      </c>
      <c r="B3779" s="3" t="s">
        <v>2943</v>
      </c>
      <c r="C3779" s="2" t="s">
        <v>3522</v>
      </c>
      <c r="D3779" s="2" t="s">
        <v>1353</v>
      </c>
      <c r="E3779" s="2" t="s">
        <v>3523</v>
      </c>
      <c r="F3779" s="4">
        <v>4</v>
      </c>
      <c r="G3779" s="10" t="str">
        <f t="shared" ref="G3779:G3842" si="221">INDEX($B$2:$B$9999,MATCH(_xlfn.MAXIFS($F$2:$F$9999,$C$2:$C$9999,C3779),$F$1:$F$9999,0))</f>
        <v xml:space="preserve">2024/01 </v>
      </c>
      <c r="H3779" s="10">
        <f t="shared" si="220"/>
        <v>4</v>
      </c>
    </row>
    <row r="3780" spans="1:8" ht="15.75">
      <c r="A3780" s="10">
        <v>3779</v>
      </c>
      <c r="B3780" s="3" t="s">
        <v>2943</v>
      </c>
      <c r="C3780" s="2" t="s">
        <v>1419</v>
      </c>
      <c r="D3780" s="2" t="s">
        <v>1417</v>
      </c>
      <c r="E3780" s="2" t="s">
        <v>73</v>
      </c>
      <c r="F3780" s="4">
        <v>1</v>
      </c>
      <c r="G3780" s="10" t="str">
        <f t="shared" si="221"/>
        <v xml:space="preserve">2026/01 </v>
      </c>
      <c r="H3780" s="10">
        <f t="shared" si="220"/>
        <v>114</v>
      </c>
    </row>
    <row r="3781" spans="1:8" ht="15.75">
      <c r="A3781" s="10">
        <v>3780</v>
      </c>
      <c r="B3781" s="3" t="s">
        <v>2943</v>
      </c>
      <c r="C3781" s="2" t="s">
        <v>1428</v>
      </c>
      <c r="D3781" s="2" t="s">
        <v>1426</v>
      </c>
      <c r="E3781" s="2" t="s">
        <v>73</v>
      </c>
      <c r="F3781" s="4">
        <v>3</v>
      </c>
      <c r="G3781" s="10" t="str">
        <f t="shared" si="221"/>
        <v xml:space="preserve">2024/01 </v>
      </c>
      <c r="H3781" s="10">
        <f t="shared" si="220"/>
        <v>25</v>
      </c>
    </row>
    <row r="3782" spans="1:8" ht="15.75">
      <c r="A3782" s="10">
        <v>3781</v>
      </c>
      <c r="B3782" s="3" t="s">
        <v>2943</v>
      </c>
      <c r="C3782" s="2" t="s">
        <v>1430</v>
      </c>
      <c r="D3782" s="2" t="s">
        <v>1426</v>
      </c>
      <c r="E3782" s="2" t="s">
        <v>184</v>
      </c>
      <c r="F3782" s="4">
        <v>1</v>
      </c>
      <c r="G3782" s="10" t="str">
        <f t="shared" si="221"/>
        <v xml:space="preserve">2024/01 </v>
      </c>
      <c r="H3782" s="10">
        <f t="shared" si="220"/>
        <v>105</v>
      </c>
    </row>
    <row r="3783" spans="1:8" ht="15.75">
      <c r="A3783" s="10">
        <v>3782</v>
      </c>
      <c r="B3783" s="3" t="s">
        <v>2943</v>
      </c>
      <c r="C3783" s="2" t="s">
        <v>3532</v>
      </c>
      <c r="D3783" s="2" t="s">
        <v>3531</v>
      </c>
      <c r="E3783" s="2" t="s">
        <v>104</v>
      </c>
      <c r="F3783" s="4">
        <v>4</v>
      </c>
      <c r="G3783" s="10" t="str">
        <f t="shared" si="221"/>
        <v xml:space="preserve">2024/01 </v>
      </c>
      <c r="H3783" s="10">
        <f t="shared" si="220"/>
        <v>4</v>
      </c>
    </row>
    <row r="3784" spans="1:8" ht="15.75">
      <c r="A3784" s="10">
        <v>3783</v>
      </c>
      <c r="B3784" s="3" t="s">
        <v>2943</v>
      </c>
      <c r="C3784" s="2" t="s">
        <v>1623</v>
      </c>
      <c r="D3784" s="2" t="s">
        <v>1622</v>
      </c>
      <c r="E3784" s="2" t="s">
        <v>1624</v>
      </c>
      <c r="F3784" s="4">
        <v>1</v>
      </c>
      <c r="G3784" s="10" t="str">
        <f t="shared" si="221"/>
        <v xml:space="preserve">2024/01 </v>
      </c>
      <c r="H3784" s="10">
        <f t="shared" si="220"/>
        <v>4</v>
      </c>
    </row>
    <row r="3785" spans="1:8" ht="15.75">
      <c r="A3785" s="10">
        <v>3784</v>
      </c>
      <c r="B3785" s="3" t="s">
        <v>2943</v>
      </c>
      <c r="C3785" s="2" t="s">
        <v>1755</v>
      </c>
      <c r="D3785" s="2" t="s">
        <v>1754</v>
      </c>
      <c r="E3785" s="2" t="s">
        <v>1756</v>
      </c>
      <c r="F3785" s="4">
        <v>3</v>
      </c>
      <c r="G3785" s="10" t="str">
        <f t="shared" si="221"/>
        <v xml:space="preserve">2024/02 </v>
      </c>
      <c r="H3785" s="10">
        <f t="shared" si="220"/>
        <v>59</v>
      </c>
    </row>
    <row r="3786" spans="1:8" ht="15.75">
      <c r="A3786" s="10">
        <v>3785</v>
      </c>
      <c r="B3786" s="3" t="s">
        <v>2943</v>
      </c>
      <c r="C3786" s="2" t="s">
        <v>3619</v>
      </c>
      <c r="D3786" s="2" t="s">
        <v>3618</v>
      </c>
      <c r="E3786" s="2" t="s">
        <v>1753</v>
      </c>
      <c r="F3786" s="4">
        <v>20</v>
      </c>
      <c r="G3786" s="10" t="str">
        <f t="shared" si="221"/>
        <v xml:space="preserve">2024/01 </v>
      </c>
      <c r="H3786" s="10">
        <f t="shared" si="220"/>
        <v>20</v>
      </c>
    </row>
    <row r="3787" spans="1:8" ht="15.75">
      <c r="A3787" s="10">
        <v>3786</v>
      </c>
      <c r="B3787" s="3" t="s">
        <v>2943</v>
      </c>
      <c r="C3787" s="2" t="s">
        <v>2319</v>
      </c>
      <c r="D3787" s="2" t="s">
        <v>271</v>
      </c>
      <c r="E3787" s="2" t="s">
        <v>2320</v>
      </c>
      <c r="F3787" s="4">
        <v>20</v>
      </c>
      <c r="G3787" s="10" t="str">
        <f t="shared" si="221"/>
        <v xml:space="preserve">2024/01 </v>
      </c>
      <c r="H3787" s="10">
        <f t="shared" si="220"/>
        <v>20</v>
      </c>
    </row>
    <row r="3788" spans="1:8" ht="15.75">
      <c r="A3788" s="10">
        <v>3787</v>
      </c>
      <c r="B3788" s="3" t="s">
        <v>2943</v>
      </c>
      <c r="C3788" s="2" t="s">
        <v>2321</v>
      </c>
      <c r="D3788" s="2" t="s">
        <v>271</v>
      </c>
      <c r="E3788" s="2" t="s">
        <v>2322</v>
      </c>
      <c r="F3788" s="4">
        <v>20</v>
      </c>
      <c r="G3788" s="10" t="str">
        <f t="shared" si="221"/>
        <v xml:space="preserve">2024/01 </v>
      </c>
      <c r="H3788" s="10">
        <f t="shared" si="220"/>
        <v>20</v>
      </c>
    </row>
    <row r="3789" spans="1:8" ht="15.75">
      <c r="A3789" s="10">
        <v>3788</v>
      </c>
      <c r="B3789" s="3" t="s">
        <v>2943</v>
      </c>
      <c r="C3789" s="2" t="s">
        <v>2327</v>
      </c>
      <c r="D3789" s="2" t="s">
        <v>264</v>
      </c>
      <c r="E3789" s="2" t="s">
        <v>2328</v>
      </c>
      <c r="F3789" s="4">
        <v>14</v>
      </c>
      <c r="G3789" s="10" t="str">
        <f t="shared" si="221"/>
        <v xml:space="preserve">2024/03 </v>
      </c>
      <c r="H3789" s="10">
        <f t="shared" si="220"/>
        <v>14</v>
      </c>
    </row>
    <row r="3790" spans="1:8" ht="15.75">
      <c r="A3790" s="10">
        <v>3789</v>
      </c>
      <c r="B3790" s="3" t="s">
        <v>2943</v>
      </c>
      <c r="C3790" s="2" t="s">
        <v>2329</v>
      </c>
      <c r="D3790" s="2" t="s">
        <v>294</v>
      </c>
      <c r="E3790" s="2" t="s">
        <v>2330</v>
      </c>
      <c r="F3790" s="4">
        <v>5</v>
      </c>
      <c r="G3790" s="10" t="str">
        <f t="shared" si="221"/>
        <v xml:space="preserve">2024/01 </v>
      </c>
      <c r="H3790" s="10">
        <f t="shared" si="220"/>
        <v>10</v>
      </c>
    </row>
    <row r="3791" spans="1:8" ht="15.75">
      <c r="A3791" s="10">
        <v>3790</v>
      </c>
      <c r="B3791" s="3" t="s">
        <v>2943</v>
      </c>
      <c r="C3791" s="2" t="s">
        <v>2343</v>
      </c>
      <c r="D3791" s="2" t="s">
        <v>299</v>
      </c>
      <c r="E3791" s="2" t="s">
        <v>2344</v>
      </c>
      <c r="F3791" s="4">
        <v>10</v>
      </c>
      <c r="G3791" s="10" t="str">
        <f t="shared" si="221"/>
        <v xml:space="preserve">2024/01 </v>
      </c>
      <c r="H3791" s="10">
        <f t="shared" si="220"/>
        <v>200</v>
      </c>
    </row>
    <row r="3792" spans="1:8" ht="15.75">
      <c r="A3792" s="10">
        <v>3791</v>
      </c>
      <c r="B3792" s="3" t="s">
        <v>2943</v>
      </c>
      <c r="C3792" s="2" t="s">
        <v>2375</v>
      </c>
      <c r="D3792" s="2" t="s">
        <v>236</v>
      </c>
      <c r="E3792" s="2" t="s">
        <v>2376</v>
      </c>
      <c r="F3792" s="4">
        <v>5</v>
      </c>
      <c r="G3792" s="10" t="str">
        <f t="shared" si="221"/>
        <v xml:space="preserve">2024/04 </v>
      </c>
      <c r="H3792" s="10">
        <f t="shared" si="220"/>
        <v>54</v>
      </c>
    </row>
    <row r="3793" spans="1:8" ht="15.75">
      <c r="A3793" s="10">
        <v>3792</v>
      </c>
      <c r="B3793" s="3" t="s">
        <v>2943</v>
      </c>
      <c r="C3793" s="2" t="s">
        <v>2397</v>
      </c>
      <c r="D3793" s="2" t="s">
        <v>236</v>
      </c>
      <c r="E3793" s="2" t="s">
        <v>2398</v>
      </c>
      <c r="F3793" s="4">
        <v>118</v>
      </c>
      <c r="G3793" s="10" t="str">
        <f t="shared" si="221"/>
        <v xml:space="preserve">2024/02 </v>
      </c>
      <c r="H3793" s="10">
        <f t="shared" si="220"/>
        <v>440</v>
      </c>
    </row>
    <row r="3794" spans="1:8" ht="15.75">
      <c r="A3794" s="10">
        <v>3793</v>
      </c>
      <c r="B3794" s="3" t="s">
        <v>2943</v>
      </c>
      <c r="C3794" s="2" t="s">
        <v>2399</v>
      </c>
      <c r="D3794" s="2" t="s">
        <v>236</v>
      </c>
      <c r="E3794" s="2" t="s">
        <v>2398</v>
      </c>
      <c r="F3794" s="4">
        <v>10</v>
      </c>
      <c r="G3794" s="10" t="str">
        <f t="shared" si="221"/>
        <v xml:space="preserve">2024/01 </v>
      </c>
      <c r="H3794" s="10">
        <f t="shared" si="220"/>
        <v>22</v>
      </c>
    </row>
    <row r="3795" spans="1:8" ht="15.75">
      <c r="A3795" s="10">
        <v>3794</v>
      </c>
      <c r="B3795" s="3" t="s">
        <v>2943</v>
      </c>
      <c r="C3795" s="2" t="s">
        <v>2400</v>
      </c>
      <c r="D3795" s="2" t="s">
        <v>236</v>
      </c>
      <c r="E3795" s="2" t="s">
        <v>2401</v>
      </c>
      <c r="F3795" s="4">
        <v>156</v>
      </c>
      <c r="G3795" s="10" t="str">
        <f t="shared" si="221"/>
        <v xml:space="preserve">2024/10 </v>
      </c>
      <c r="H3795" s="10">
        <f t="shared" si="220"/>
        <v>199</v>
      </c>
    </row>
    <row r="3796" spans="1:8" ht="15.75">
      <c r="A3796" s="10">
        <v>3795</v>
      </c>
      <c r="B3796" s="3" t="s">
        <v>2943</v>
      </c>
      <c r="C3796" s="2" t="s">
        <v>2402</v>
      </c>
      <c r="D3796" s="2" t="s">
        <v>236</v>
      </c>
      <c r="E3796" s="2" t="s">
        <v>2403</v>
      </c>
      <c r="F3796" s="4">
        <v>55</v>
      </c>
      <c r="G3796" s="10" t="str">
        <f t="shared" si="221"/>
        <v xml:space="preserve">2024/01 </v>
      </c>
      <c r="H3796" s="10">
        <f t="shared" si="220"/>
        <v>57</v>
      </c>
    </row>
    <row r="3797" spans="1:8" ht="15.75">
      <c r="A3797" s="10">
        <v>3796</v>
      </c>
      <c r="B3797" s="3" t="s">
        <v>2943</v>
      </c>
      <c r="C3797" s="2" t="s">
        <v>2404</v>
      </c>
      <c r="D3797" s="2" t="s">
        <v>236</v>
      </c>
      <c r="E3797" s="2" t="s">
        <v>2405</v>
      </c>
      <c r="F3797" s="4">
        <v>15</v>
      </c>
      <c r="G3797" s="10" t="str">
        <f t="shared" si="221"/>
        <v xml:space="preserve">2024/01 </v>
      </c>
      <c r="H3797" s="10">
        <f t="shared" si="220"/>
        <v>89</v>
      </c>
    </row>
    <row r="3798" spans="1:8" ht="15.75">
      <c r="A3798" s="10">
        <v>3797</v>
      </c>
      <c r="B3798" s="3" t="s">
        <v>2943</v>
      </c>
      <c r="C3798" s="2" t="s">
        <v>2408</v>
      </c>
      <c r="D3798" s="2" t="s">
        <v>236</v>
      </c>
      <c r="E3798" s="2" t="s">
        <v>2409</v>
      </c>
      <c r="F3798" s="4">
        <v>4</v>
      </c>
      <c r="G3798" s="10" t="str">
        <f t="shared" si="221"/>
        <v xml:space="preserve">2024/05 </v>
      </c>
      <c r="H3798" s="10">
        <f t="shared" si="220"/>
        <v>72</v>
      </c>
    </row>
    <row r="3799" spans="1:8" ht="15.75">
      <c r="A3799" s="10">
        <v>3798</v>
      </c>
      <c r="B3799" s="3" t="s">
        <v>2943</v>
      </c>
      <c r="C3799" s="2" t="s">
        <v>2428</v>
      </c>
      <c r="D3799" s="2" t="s">
        <v>2303</v>
      </c>
      <c r="E3799" s="2" t="s">
        <v>2429</v>
      </c>
      <c r="F3799" s="4">
        <v>10</v>
      </c>
      <c r="G3799" s="10" t="str">
        <f t="shared" si="221"/>
        <v xml:space="preserve">2024/01 </v>
      </c>
      <c r="H3799" s="10">
        <f t="shared" si="220"/>
        <v>20</v>
      </c>
    </row>
    <row r="3800" spans="1:8" ht="15.75">
      <c r="A3800" s="10">
        <v>3799</v>
      </c>
      <c r="B3800" s="3" t="s">
        <v>2943</v>
      </c>
      <c r="C3800" s="2" t="s">
        <v>3778</v>
      </c>
      <c r="D3800" s="2" t="s">
        <v>2303</v>
      </c>
      <c r="E3800" s="2" t="s">
        <v>3779</v>
      </c>
      <c r="F3800" s="4">
        <v>10</v>
      </c>
      <c r="G3800" s="10" t="str">
        <f t="shared" si="221"/>
        <v xml:space="preserve">2024/01 </v>
      </c>
      <c r="H3800" s="10">
        <f t="shared" si="220"/>
        <v>30</v>
      </c>
    </row>
    <row r="3801" spans="1:8" ht="15.75">
      <c r="A3801" s="10">
        <v>3800</v>
      </c>
      <c r="B3801" s="3" t="s">
        <v>2943</v>
      </c>
      <c r="C3801" s="2" t="s">
        <v>2432</v>
      </c>
      <c r="D3801" s="2" t="s">
        <v>267</v>
      </c>
      <c r="E3801" s="2" t="s">
        <v>2433</v>
      </c>
      <c r="F3801" s="4">
        <v>245</v>
      </c>
      <c r="G3801" s="10" t="str">
        <f t="shared" si="221"/>
        <v xml:space="preserve">2024/02 </v>
      </c>
      <c r="H3801" s="10">
        <f t="shared" si="220"/>
        <v>245</v>
      </c>
    </row>
    <row r="3802" spans="1:8" ht="15.75">
      <c r="A3802" s="10">
        <v>3801</v>
      </c>
      <c r="B3802" s="3" t="s">
        <v>2943</v>
      </c>
      <c r="C3802" s="2" t="s">
        <v>2436</v>
      </c>
      <c r="D3802" s="2" t="s">
        <v>267</v>
      </c>
      <c r="E3802" s="2" t="s">
        <v>2437</v>
      </c>
      <c r="F3802" s="4">
        <v>578</v>
      </c>
      <c r="G3802" s="10" t="str">
        <f t="shared" si="221"/>
        <v xml:space="preserve">2025/02 </v>
      </c>
      <c r="H3802" s="10">
        <f t="shared" si="220"/>
        <v>578</v>
      </c>
    </row>
    <row r="3803" spans="1:8" ht="15.75">
      <c r="A3803" s="10">
        <v>3802</v>
      </c>
      <c r="B3803" s="3" t="s">
        <v>2943</v>
      </c>
      <c r="C3803" s="2" t="s">
        <v>2440</v>
      </c>
      <c r="D3803" s="2" t="s">
        <v>267</v>
      </c>
      <c r="E3803" s="2" t="s">
        <v>2441</v>
      </c>
      <c r="F3803" s="4">
        <v>205</v>
      </c>
      <c r="G3803" s="10" t="str">
        <f t="shared" si="221"/>
        <v xml:space="preserve">2025/02 </v>
      </c>
      <c r="H3803" s="10">
        <f t="shared" si="220"/>
        <v>205</v>
      </c>
    </row>
    <row r="3804" spans="1:8" ht="15.75">
      <c r="A3804" s="10">
        <v>3803</v>
      </c>
      <c r="B3804" s="3" t="s">
        <v>2943</v>
      </c>
      <c r="C3804" s="2" t="s">
        <v>2442</v>
      </c>
      <c r="D3804" s="2" t="s">
        <v>267</v>
      </c>
      <c r="E3804" s="2" t="s">
        <v>2443</v>
      </c>
      <c r="F3804" s="4">
        <v>160</v>
      </c>
      <c r="G3804" s="10" t="str">
        <f t="shared" si="221"/>
        <v xml:space="preserve">2024/01 </v>
      </c>
      <c r="H3804" s="10">
        <f t="shared" si="220"/>
        <v>160</v>
      </c>
    </row>
    <row r="3805" spans="1:8" ht="15.75">
      <c r="A3805" s="10">
        <v>3804</v>
      </c>
      <c r="B3805" s="3" t="s">
        <v>2943</v>
      </c>
      <c r="C3805" s="2" t="s">
        <v>2444</v>
      </c>
      <c r="D3805" s="2" t="s">
        <v>267</v>
      </c>
      <c r="E3805" s="2" t="s">
        <v>2445</v>
      </c>
      <c r="F3805" s="4">
        <v>19</v>
      </c>
      <c r="G3805" s="10" t="str">
        <f t="shared" si="221"/>
        <v xml:space="preserve">2024/02 </v>
      </c>
      <c r="H3805" s="10">
        <f t="shared" si="220"/>
        <v>81</v>
      </c>
    </row>
    <row r="3806" spans="1:8" ht="15.75">
      <c r="A3806" s="10">
        <v>3805</v>
      </c>
      <c r="B3806" s="3" t="s">
        <v>2943</v>
      </c>
      <c r="C3806" s="2" t="s">
        <v>2446</v>
      </c>
      <c r="D3806" s="2" t="s">
        <v>267</v>
      </c>
      <c r="E3806" s="2" t="s">
        <v>2447</v>
      </c>
      <c r="F3806" s="4">
        <v>5</v>
      </c>
      <c r="G3806" s="10" t="str">
        <f t="shared" si="221"/>
        <v xml:space="preserve">2024/01 </v>
      </c>
      <c r="H3806" s="10">
        <f t="shared" si="220"/>
        <v>20</v>
      </c>
    </row>
    <row r="3807" spans="1:8" ht="15.75">
      <c r="A3807" s="10">
        <v>3806</v>
      </c>
      <c r="B3807" s="3" t="s">
        <v>2943</v>
      </c>
      <c r="C3807" s="2" t="s">
        <v>2450</v>
      </c>
      <c r="D3807" s="2" t="s">
        <v>267</v>
      </c>
      <c r="E3807" s="2" t="s">
        <v>2451</v>
      </c>
      <c r="F3807" s="4">
        <v>4</v>
      </c>
      <c r="G3807" s="10" t="str">
        <f t="shared" si="221"/>
        <v xml:space="preserve">2024/01 </v>
      </c>
      <c r="H3807" s="10">
        <f t="shared" si="220"/>
        <v>30</v>
      </c>
    </row>
    <row r="3808" spans="1:8" ht="15.75">
      <c r="A3808" s="10">
        <v>3807</v>
      </c>
      <c r="B3808" s="3" t="s">
        <v>2943</v>
      </c>
      <c r="C3808" s="2" t="s">
        <v>2452</v>
      </c>
      <c r="D3808" s="2" t="s">
        <v>267</v>
      </c>
      <c r="E3808" s="2" t="s">
        <v>2328</v>
      </c>
      <c r="F3808" s="4">
        <v>4</v>
      </c>
      <c r="G3808" s="10" t="str">
        <f t="shared" si="221"/>
        <v xml:space="preserve">2024/01 </v>
      </c>
      <c r="H3808" s="10">
        <f t="shared" si="220"/>
        <v>11</v>
      </c>
    </row>
    <row r="3809" spans="1:8" ht="15.75">
      <c r="A3809" s="10">
        <v>3808</v>
      </c>
      <c r="B3809" s="3" t="s">
        <v>2943</v>
      </c>
      <c r="C3809" s="2" t="s">
        <v>3780</v>
      </c>
      <c r="D3809" s="2" t="s">
        <v>267</v>
      </c>
      <c r="E3809" s="2" t="s">
        <v>3781</v>
      </c>
      <c r="F3809" s="4">
        <v>20</v>
      </c>
      <c r="G3809" s="10" t="str">
        <f t="shared" si="221"/>
        <v xml:space="preserve">2024/01 </v>
      </c>
      <c r="H3809" s="10">
        <f t="shared" si="220"/>
        <v>20</v>
      </c>
    </row>
    <row r="3810" spans="1:8" ht="15.75">
      <c r="A3810" s="10">
        <v>3809</v>
      </c>
      <c r="B3810" s="3" t="s">
        <v>2943</v>
      </c>
      <c r="C3810" s="2" t="s">
        <v>2461</v>
      </c>
      <c r="D3810" s="2" t="s">
        <v>271</v>
      </c>
      <c r="E3810" s="2" t="s">
        <v>2462</v>
      </c>
      <c r="F3810" s="4">
        <v>135</v>
      </c>
      <c r="G3810" s="10" t="str">
        <f t="shared" si="221"/>
        <v xml:space="preserve">2024/01 </v>
      </c>
      <c r="H3810" s="10">
        <f t="shared" si="220"/>
        <v>135</v>
      </c>
    </row>
    <row r="3811" spans="1:8" ht="15.75">
      <c r="A3811" s="10">
        <v>3810</v>
      </c>
      <c r="B3811" s="3" t="s">
        <v>2943</v>
      </c>
      <c r="C3811" s="2" t="s">
        <v>2463</v>
      </c>
      <c r="D3811" s="2" t="s">
        <v>271</v>
      </c>
      <c r="E3811" s="2" t="s">
        <v>2464</v>
      </c>
      <c r="F3811" s="4">
        <v>135</v>
      </c>
      <c r="G3811" s="10" t="str">
        <f t="shared" si="221"/>
        <v xml:space="preserve">2025/03 </v>
      </c>
      <c r="H3811" s="10">
        <f t="shared" si="220"/>
        <v>324</v>
      </c>
    </row>
    <row r="3812" spans="1:8" ht="15.75">
      <c r="A3812" s="10">
        <v>3811</v>
      </c>
      <c r="B3812" s="3" t="s">
        <v>2943</v>
      </c>
      <c r="C3812" s="2" t="s">
        <v>2465</v>
      </c>
      <c r="D3812" s="2" t="s">
        <v>271</v>
      </c>
      <c r="E3812" s="2" t="s">
        <v>2466</v>
      </c>
      <c r="F3812" s="4">
        <v>120</v>
      </c>
      <c r="G3812" s="10" t="str">
        <f t="shared" si="221"/>
        <v xml:space="preserve">2024/05 </v>
      </c>
      <c r="H3812" s="10">
        <f t="shared" si="220"/>
        <v>214</v>
      </c>
    </row>
    <row r="3813" spans="1:8" ht="15.75">
      <c r="A3813" s="10">
        <v>3812</v>
      </c>
      <c r="B3813" s="3" t="s">
        <v>2943</v>
      </c>
      <c r="C3813" s="2" t="s">
        <v>2467</v>
      </c>
      <c r="D3813" s="2" t="s">
        <v>271</v>
      </c>
      <c r="E3813" s="2" t="s">
        <v>2468</v>
      </c>
      <c r="F3813" s="4">
        <v>35</v>
      </c>
      <c r="G3813" s="10" t="str">
        <f t="shared" si="221"/>
        <v xml:space="preserve">2024/01 </v>
      </c>
      <c r="H3813" s="10">
        <f t="shared" si="220"/>
        <v>130</v>
      </c>
    </row>
    <row r="3814" spans="1:8" ht="15.75">
      <c r="A3814" s="10">
        <v>3813</v>
      </c>
      <c r="B3814" s="3" t="s">
        <v>2943</v>
      </c>
      <c r="C3814" s="2" t="s">
        <v>2469</v>
      </c>
      <c r="D3814" s="2" t="s">
        <v>271</v>
      </c>
      <c r="E3814" s="2" t="s">
        <v>2470</v>
      </c>
      <c r="F3814" s="4">
        <v>20</v>
      </c>
      <c r="G3814" s="10" t="str">
        <f t="shared" si="221"/>
        <v xml:space="preserve">2024/01 </v>
      </c>
      <c r="H3814" s="10">
        <f t="shared" si="220"/>
        <v>60</v>
      </c>
    </row>
    <row r="3815" spans="1:8" ht="15.75">
      <c r="A3815" s="10">
        <v>3814</v>
      </c>
      <c r="B3815" s="3" t="s">
        <v>2943</v>
      </c>
      <c r="C3815" s="2" t="s">
        <v>2472</v>
      </c>
      <c r="D3815" s="2" t="s">
        <v>271</v>
      </c>
      <c r="E3815" s="2" t="s">
        <v>2451</v>
      </c>
      <c r="F3815" s="4">
        <v>5</v>
      </c>
      <c r="G3815" s="10" t="str">
        <f t="shared" si="221"/>
        <v xml:space="preserve">2024/01 </v>
      </c>
      <c r="H3815" s="10">
        <f t="shared" si="220"/>
        <v>22</v>
      </c>
    </row>
    <row r="3816" spans="1:8" ht="15.75">
      <c r="A3816" s="10">
        <v>3815</v>
      </c>
      <c r="B3816" s="3" t="s">
        <v>2943</v>
      </c>
      <c r="C3816" s="2" t="s">
        <v>2473</v>
      </c>
      <c r="D3816" s="2" t="s">
        <v>264</v>
      </c>
      <c r="E3816" s="2" t="s">
        <v>2474</v>
      </c>
      <c r="F3816" s="4">
        <v>1095</v>
      </c>
      <c r="G3816" s="10" t="str">
        <f t="shared" si="221"/>
        <v xml:space="preserve">2024/04 </v>
      </c>
      <c r="H3816" s="10">
        <f t="shared" si="220"/>
        <v>2197</v>
      </c>
    </row>
    <row r="3817" spans="1:8" ht="15.75">
      <c r="A3817" s="10">
        <v>3816</v>
      </c>
      <c r="B3817" s="3" t="s">
        <v>2943</v>
      </c>
      <c r="C3817" s="2" t="s">
        <v>2475</v>
      </c>
      <c r="D3817" s="2" t="s">
        <v>264</v>
      </c>
      <c r="E3817" s="2" t="s">
        <v>2476</v>
      </c>
      <c r="F3817" s="4">
        <v>20</v>
      </c>
      <c r="G3817" s="10" t="str">
        <f t="shared" si="221"/>
        <v xml:space="preserve">2024/08 </v>
      </c>
      <c r="H3817" s="10">
        <f t="shared" si="220"/>
        <v>334</v>
      </c>
    </row>
    <row r="3818" spans="1:8" ht="15.75">
      <c r="A3818" s="10">
        <v>3817</v>
      </c>
      <c r="B3818" s="3" t="s">
        <v>2943</v>
      </c>
      <c r="C3818" s="2" t="s">
        <v>2479</v>
      </c>
      <c r="D3818" s="2" t="s">
        <v>264</v>
      </c>
      <c r="E3818" s="2" t="s">
        <v>2480</v>
      </c>
      <c r="F3818" s="4">
        <v>1298</v>
      </c>
      <c r="G3818" s="10" t="str">
        <f t="shared" si="221"/>
        <v xml:space="preserve">2024/04 </v>
      </c>
      <c r="H3818" s="10">
        <f t="shared" si="220"/>
        <v>1525</v>
      </c>
    </row>
    <row r="3819" spans="1:8" ht="15.75">
      <c r="A3819" s="10">
        <v>3818</v>
      </c>
      <c r="B3819" s="3" t="s">
        <v>2943</v>
      </c>
      <c r="C3819" s="2" t="s">
        <v>2484</v>
      </c>
      <c r="D3819" s="2" t="s">
        <v>264</v>
      </c>
      <c r="E3819" s="2" t="s">
        <v>2485</v>
      </c>
      <c r="F3819" s="4">
        <v>933</v>
      </c>
      <c r="G3819" s="10" t="str">
        <f t="shared" si="221"/>
        <v xml:space="preserve">2024/04 </v>
      </c>
      <c r="H3819" s="10">
        <f t="shared" si="220"/>
        <v>987</v>
      </c>
    </row>
    <row r="3820" spans="1:8" ht="15.75">
      <c r="A3820" s="10">
        <v>3819</v>
      </c>
      <c r="B3820" s="3" t="s">
        <v>2943</v>
      </c>
      <c r="C3820" s="2" t="s">
        <v>2486</v>
      </c>
      <c r="D3820" s="2" t="s">
        <v>264</v>
      </c>
      <c r="E3820" s="2" t="s">
        <v>2487</v>
      </c>
      <c r="F3820" s="4">
        <v>436</v>
      </c>
      <c r="G3820" s="10" t="str">
        <f t="shared" si="221"/>
        <v xml:space="preserve">2024/07 </v>
      </c>
      <c r="H3820" s="10">
        <f t="shared" si="220"/>
        <v>488</v>
      </c>
    </row>
    <row r="3821" spans="1:8" ht="15.75">
      <c r="A3821" s="10">
        <v>3820</v>
      </c>
      <c r="B3821" s="3" t="s">
        <v>2943</v>
      </c>
      <c r="C3821" s="2" t="s">
        <v>2488</v>
      </c>
      <c r="D3821" s="2" t="s">
        <v>264</v>
      </c>
      <c r="E3821" s="2" t="s">
        <v>2489</v>
      </c>
      <c r="F3821" s="4">
        <v>210</v>
      </c>
      <c r="G3821" s="10" t="str">
        <f t="shared" si="221"/>
        <v xml:space="preserve">2024/02 </v>
      </c>
      <c r="H3821" s="10">
        <f t="shared" si="220"/>
        <v>400</v>
      </c>
    </row>
    <row r="3822" spans="1:8" ht="15.75">
      <c r="A3822" s="10">
        <v>3821</v>
      </c>
      <c r="B3822" s="3" t="s">
        <v>2943</v>
      </c>
      <c r="C3822" s="2" t="s">
        <v>2490</v>
      </c>
      <c r="D3822" s="2" t="s">
        <v>264</v>
      </c>
      <c r="E3822" s="2" t="s">
        <v>2491</v>
      </c>
      <c r="F3822" s="4">
        <v>145</v>
      </c>
      <c r="G3822" s="10" t="str">
        <f t="shared" si="221"/>
        <v xml:space="preserve">2024/02 </v>
      </c>
      <c r="H3822" s="10">
        <f t="shared" si="220"/>
        <v>245</v>
      </c>
    </row>
    <row r="3823" spans="1:8" ht="15.75">
      <c r="A3823" s="10">
        <v>3822</v>
      </c>
      <c r="B3823" s="3" t="s">
        <v>2943</v>
      </c>
      <c r="C3823" s="2" t="s">
        <v>2492</v>
      </c>
      <c r="D3823" s="2" t="s">
        <v>264</v>
      </c>
      <c r="E3823" s="2" t="s">
        <v>2493</v>
      </c>
      <c r="F3823" s="4">
        <v>18</v>
      </c>
      <c r="G3823" s="10" t="str">
        <f t="shared" si="221"/>
        <v xml:space="preserve">2024/02 </v>
      </c>
      <c r="H3823" s="10">
        <f t="shared" si="220"/>
        <v>230</v>
      </c>
    </row>
    <row r="3824" spans="1:8" ht="15.75">
      <c r="A3824" s="10">
        <v>3823</v>
      </c>
      <c r="B3824" s="3" t="s">
        <v>2943</v>
      </c>
      <c r="C3824" s="2" t="s">
        <v>2494</v>
      </c>
      <c r="D3824" s="2" t="s">
        <v>264</v>
      </c>
      <c r="E3824" s="2" t="s">
        <v>2495</v>
      </c>
      <c r="F3824" s="4">
        <v>585</v>
      </c>
      <c r="G3824" s="10" t="str">
        <f t="shared" si="221"/>
        <v xml:space="preserve">2025/02 </v>
      </c>
      <c r="H3824" s="10">
        <f t="shared" si="220"/>
        <v>585</v>
      </c>
    </row>
    <row r="3825" spans="1:8" ht="15.75">
      <c r="A3825" s="10">
        <v>3824</v>
      </c>
      <c r="B3825" s="3" t="s">
        <v>2943</v>
      </c>
      <c r="C3825" s="2" t="s">
        <v>2496</v>
      </c>
      <c r="D3825" s="2" t="s">
        <v>264</v>
      </c>
      <c r="E3825" s="2" t="s">
        <v>2497</v>
      </c>
      <c r="F3825" s="4">
        <v>16</v>
      </c>
      <c r="G3825" s="10" t="str">
        <f t="shared" si="221"/>
        <v xml:space="preserve">2024/01 </v>
      </c>
      <c r="H3825" s="10">
        <f t="shared" si="220"/>
        <v>95</v>
      </c>
    </row>
    <row r="3826" spans="1:8" ht="15.75">
      <c r="A3826" s="10">
        <v>3825</v>
      </c>
      <c r="B3826" s="3" t="s">
        <v>2943</v>
      </c>
      <c r="C3826" s="2" t="s">
        <v>2501</v>
      </c>
      <c r="D3826" s="2" t="s">
        <v>264</v>
      </c>
      <c r="E3826" s="2" t="s">
        <v>2454</v>
      </c>
      <c r="F3826" s="4">
        <v>22</v>
      </c>
      <c r="G3826" s="10" t="str">
        <f t="shared" si="221"/>
        <v xml:space="preserve">2024/01 </v>
      </c>
      <c r="H3826" s="10">
        <f t="shared" si="220"/>
        <v>22</v>
      </c>
    </row>
    <row r="3827" spans="1:8" ht="15.75">
      <c r="A3827" s="10">
        <v>3826</v>
      </c>
      <c r="B3827" s="3" t="s">
        <v>2943</v>
      </c>
      <c r="C3827" s="2" t="s">
        <v>2503</v>
      </c>
      <c r="D3827" s="2" t="s">
        <v>264</v>
      </c>
      <c r="E3827" s="2" t="s">
        <v>2504</v>
      </c>
      <c r="F3827" s="4">
        <v>35</v>
      </c>
      <c r="G3827" s="10" t="str">
        <f t="shared" si="221"/>
        <v xml:space="preserve">2024/02 </v>
      </c>
      <c r="H3827" s="10">
        <f t="shared" si="220"/>
        <v>230</v>
      </c>
    </row>
    <row r="3828" spans="1:8" ht="15.75">
      <c r="A3828" s="10">
        <v>3827</v>
      </c>
      <c r="B3828" s="3" t="s">
        <v>2943</v>
      </c>
      <c r="C3828" s="2" t="s">
        <v>2507</v>
      </c>
      <c r="D3828" s="2" t="s">
        <v>264</v>
      </c>
      <c r="E3828" s="2" t="s">
        <v>2508</v>
      </c>
      <c r="F3828" s="4">
        <v>55</v>
      </c>
      <c r="G3828" s="10" t="str">
        <f t="shared" si="221"/>
        <v xml:space="preserve">2024/01 </v>
      </c>
      <c r="H3828" s="10">
        <f t="shared" si="220"/>
        <v>1000</v>
      </c>
    </row>
    <row r="3829" spans="1:8" ht="15.75">
      <c r="A3829" s="10">
        <v>3828</v>
      </c>
      <c r="B3829" s="3" t="s">
        <v>2943</v>
      </c>
      <c r="C3829" s="2" t="s">
        <v>2509</v>
      </c>
      <c r="D3829" s="2" t="s">
        <v>264</v>
      </c>
      <c r="E3829" s="2" t="s">
        <v>2510</v>
      </c>
      <c r="F3829" s="4">
        <v>195</v>
      </c>
      <c r="G3829" s="10" t="str">
        <f t="shared" si="221"/>
        <v xml:space="preserve">2024/04 </v>
      </c>
      <c r="H3829" s="10">
        <f t="shared" si="220"/>
        <v>195</v>
      </c>
    </row>
    <row r="3830" spans="1:8" ht="15.75">
      <c r="A3830" s="10">
        <v>3829</v>
      </c>
      <c r="B3830" s="3" t="s">
        <v>2943</v>
      </c>
      <c r="C3830" s="2" t="s">
        <v>2511</v>
      </c>
      <c r="D3830" s="2" t="s">
        <v>264</v>
      </c>
      <c r="E3830" s="2" t="s">
        <v>2512</v>
      </c>
      <c r="F3830" s="4">
        <v>69</v>
      </c>
      <c r="G3830" s="10" t="str">
        <f t="shared" si="221"/>
        <v xml:space="preserve">2024/01 </v>
      </c>
      <c r="H3830" s="10">
        <f t="shared" si="220"/>
        <v>130</v>
      </c>
    </row>
    <row r="3831" spans="1:8" ht="15.75">
      <c r="A3831" s="10">
        <v>3830</v>
      </c>
      <c r="B3831" s="3" t="s">
        <v>2943</v>
      </c>
      <c r="C3831" s="2" t="s">
        <v>2513</v>
      </c>
      <c r="D3831" s="2" t="s">
        <v>294</v>
      </c>
      <c r="E3831" s="2" t="s">
        <v>2514</v>
      </c>
      <c r="F3831" s="4">
        <v>40</v>
      </c>
      <c r="G3831" s="10" t="str">
        <f t="shared" si="221"/>
        <v xml:space="preserve">2024/03 </v>
      </c>
      <c r="H3831" s="10">
        <f t="shared" si="220"/>
        <v>74</v>
      </c>
    </row>
    <row r="3832" spans="1:8" ht="15.75">
      <c r="A3832" s="10">
        <v>3831</v>
      </c>
      <c r="B3832" s="3" t="s">
        <v>2943</v>
      </c>
      <c r="C3832" s="2" t="s">
        <v>2515</v>
      </c>
      <c r="D3832" s="2" t="s">
        <v>294</v>
      </c>
      <c r="E3832" s="2" t="s">
        <v>2516</v>
      </c>
      <c r="F3832" s="4">
        <v>95</v>
      </c>
      <c r="G3832" s="10" t="str">
        <f t="shared" si="221"/>
        <v xml:space="preserve">2024/01 </v>
      </c>
      <c r="H3832" s="10">
        <f t="shared" si="220"/>
        <v>95</v>
      </c>
    </row>
    <row r="3833" spans="1:8" ht="15.75">
      <c r="A3833" s="10">
        <v>3832</v>
      </c>
      <c r="B3833" s="3" t="s">
        <v>2943</v>
      </c>
      <c r="C3833" s="2" t="s">
        <v>2517</v>
      </c>
      <c r="D3833" s="2" t="s">
        <v>294</v>
      </c>
      <c r="E3833" s="2" t="s">
        <v>2518</v>
      </c>
      <c r="F3833" s="4">
        <v>50</v>
      </c>
      <c r="G3833" s="10" t="str">
        <f t="shared" si="221"/>
        <v xml:space="preserve">2024/01 </v>
      </c>
      <c r="H3833" s="10">
        <f t="shared" si="220"/>
        <v>150</v>
      </c>
    </row>
    <row r="3834" spans="1:8" ht="15.75">
      <c r="A3834" s="10">
        <v>3833</v>
      </c>
      <c r="B3834" s="3" t="s">
        <v>2943</v>
      </c>
      <c r="C3834" s="2" t="s">
        <v>2519</v>
      </c>
      <c r="D3834" s="2" t="s">
        <v>294</v>
      </c>
      <c r="E3834" s="2" t="s">
        <v>2520</v>
      </c>
      <c r="F3834" s="4">
        <v>100</v>
      </c>
      <c r="G3834" s="10" t="str">
        <f t="shared" si="221"/>
        <v xml:space="preserve">2024/01 </v>
      </c>
      <c r="H3834" s="10">
        <f t="shared" si="220"/>
        <v>100</v>
      </c>
    </row>
    <row r="3835" spans="1:8" ht="15.75">
      <c r="A3835" s="10">
        <v>3834</v>
      </c>
      <c r="B3835" s="3" t="s">
        <v>2943</v>
      </c>
      <c r="C3835" s="2" t="s">
        <v>2523</v>
      </c>
      <c r="D3835" s="2" t="s">
        <v>294</v>
      </c>
      <c r="E3835" s="2" t="s">
        <v>2524</v>
      </c>
      <c r="F3835" s="4">
        <v>40</v>
      </c>
      <c r="G3835" s="10" t="str">
        <f t="shared" si="221"/>
        <v xml:space="preserve">2024/02 </v>
      </c>
      <c r="H3835" s="10">
        <f t="shared" si="220"/>
        <v>180</v>
      </c>
    </row>
    <row r="3836" spans="1:8" ht="15.75">
      <c r="A3836" s="10">
        <v>3835</v>
      </c>
      <c r="B3836" s="3" t="s">
        <v>2943</v>
      </c>
      <c r="C3836" s="2" t="s">
        <v>2528</v>
      </c>
      <c r="D3836" s="2" t="s">
        <v>294</v>
      </c>
      <c r="E3836" s="2" t="s">
        <v>2529</v>
      </c>
      <c r="F3836" s="4">
        <v>675</v>
      </c>
      <c r="G3836" s="10" t="str">
        <f t="shared" si="221"/>
        <v xml:space="preserve">2024/12 </v>
      </c>
      <c r="H3836" s="10">
        <f t="shared" si="220"/>
        <v>675</v>
      </c>
    </row>
    <row r="3837" spans="1:8" ht="15.75">
      <c r="A3837" s="10">
        <v>3836</v>
      </c>
      <c r="B3837" s="3" t="s">
        <v>2943</v>
      </c>
      <c r="C3837" s="2" t="s">
        <v>2532</v>
      </c>
      <c r="D3837" s="2" t="s">
        <v>294</v>
      </c>
      <c r="E3837" s="2" t="s">
        <v>2533</v>
      </c>
      <c r="F3837" s="4">
        <v>50</v>
      </c>
      <c r="G3837" s="10" t="str">
        <f t="shared" si="221"/>
        <v xml:space="preserve">2024/01 </v>
      </c>
      <c r="H3837" s="10">
        <f t="shared" si="220"/>
        <v>50</v>
      </c>
    </row>
    <row r="3838" spans="1:8" ht="15.75">
      <c r="A3838" s="10">
        <v>3837</v>
      </c>
      <c r="B3838" s="3" t="s">
        <v>2943</v>
      </c>
      <c r="C3838" s="2" t="s">
        <v>2534</v>
      </c>
      <c r="D3838" s="2" t="s">
        <v>299</v>
      </c>
      <c r="E3838" s="2" t="s">
        <v>2535</v>
      </c>
      <c r="F3838" s="4">
        <v>453</v>
      </c>
      <c r="G3838" s="10" t="str">
        <f t="shared" si="221"/>
        <v xml:space="preserve">2025/02 </v>
      </c>
      <c r="H3838" s="10">
        <f t="shared" si="220"/>
        <v>453</v>
      </c>
    </row>
    <row r="3839" spans="1:8" ht="15.75">
      <c r="A3839" s="10">
        <v>3838</v>
      </c>
      <c r="B3839" s="3" t="s">
        <v>2943</v>
      </c>
      <c r="C3839" s="2" t="s">
        <v>2536</v>
      </c>
      <c r="D3839" s="2" t="s">
        <v>299</v>
      </c>
      <c r="E3839" s="2" t="s">
        <v>2537</v>
      </c>
      <c r="F3839" s="4">
        <v>20</v>
      </c>
      <c r="G3839" s="10" t="str">
        <f t="shared" si="221"/>
        <v xml:space="preserve">2024/01 </v>
      </c>
      <c r="H3839" s="10">
        <f t="shared" si="220"/>
        <v>120</v>
      </c>
    </row>
    <row r="3840" spans="1:8" ht="15.75">
      <c r="A3840" s="10">
        <v>3839</v>
      </c>
      <c r="B3840" s="3" t="s">
        <v>2943</v>
      </c>
      <c r="C3840" s="2" t="s">
        <v>2538</v>
      </c>
      <c r="D3840" s="2" t="s">
        <v>299</v>
      </c>
      <c r="E3840" s="2" t="s">
        <v>2539</v>
      </c>
      <c r="F3840" s="4">
        <v>560</v>
      </c>
      <c r="G3840" s="10" t="str">
        <f t="shared" si="221"/>
        <v xml:space="preserve">2024/08 </v>
      </c>
      <c r="H3840" s="10">
        <f t="shared" si="220"/>
        <v>560</v>
      </c>
    </row>
    <row r="3841" spans="1:8" ht="15.75">
      <c r="A3841" s="10">
        <v>3840</v>
      </c>
      <c r="B3841" s="3" t="s">
        <v>2943</v>
      </c>
      <c r="C3841" s="2" t="s">
        <v>2542</v>
      </c>
      <c r="D3841" s="2" t="s">
        <v>299</v>
      </c>
      <c r="E3841" s="2" t="s">
        <v>2543</v>
      </c>
      <c r="F3841" s="4">
        <v>170</v>
      </c>
      <c r="G3841" s="10" t="str">
        <f t="shared" si="221"/>
        <v xml:space="preserve">2026/03 </v>
      </c>
      <c r="H3841" s="10">
        <f t="shared" si="220"/>
        <v>414</v>
      </c>
    </row>
    <row r="3842" spans="1:8" ht="15.75">
      <c r="A3842" s="10">
        <v>3841</v>
      </c>
      <c r="B3842" s="3" t="s">
        <v>2943</v>
      </c>
      <c r="C3842" s="2" t="s">
        <v>2544</v>
      </c>
      <c r="D3842" s="2" t="s">
        <v>299</v>
      </c>
      <c r="E3842" s="2" t="s">
        <v>2545</v>
      </c>
      <c r="F3842" s="4">
        <v>40</v>
      </c>
      <c r="G3842" s="10" t="str">
        <f t="shared" si="221"/>
        <v xml:space="preserve">2024/03 </v>
      </c>
      <c r="H3842" s="10">
        <f t="shared" ref="H3842:H3905" si="222">_xlfn.MAXIFS(F:F,C:C,C3842,G:G,G3842)</f>
        <v>151</v>
      </c>
    </row>
    <row r="3843" spans="1:8" ht="15.75">
      <c r="A3843" s="10">
        <v>3842</v>
      </c>
      <c r="B3843" s="3" t="s">
        <v>2943</v>
      </c>
      <c r="C3843" s="2" t="s">
        <v>2546</v>
      </c>
      <c r="D3843" s="2" t="s">
        <v>299</v>
      </c>
      <c r="E3843" s="2" t="s">
        <v>2547</v>
      </c>
      <c r="F3843" s="4">
        <v>30</v>
      </c>
      <c r="G3843" s="10" t="str">
        <f t="shared" ref="G3843:G3906" si="223">INDEX($B$2:$B$9999,MATCH(_xlfn.MAXIFS($F$2:$F$9999,$C$2:$C$9999,C3843),$F$1:$F$9999,0))</f>
        <v xml:space="preserve">2024/01 </v>
      </c>
      <c r="H3843" s="10">
        <f t="shared" si="222"/>
        <v>150</v>
      </c>
    </row>
    <row r="3844" spans="1:8" ht="15.75">
      <c r="A3844" s="10">
        <v>3843</v>
      </c>
      <c r="B3844" s="3" t="s">
        <v>2943</v>
      </c>
      <c r="C3844" s="2" t="s">
        <v>2548</v>
      </c>
      <c r="D3844" s="2" t="s">
        <v>299</v>
      </c>
      <c r="E3844" s="2" t="s">
        <v>2549</v>
      </c>
      <c r="F3844" s="4">
        <v>10</v>
      </c>
      <c r="G3844" s="10" t="str">
        <f t="shared" si="223"/>
        <v xml:space="preserve">2024/01 </v>
      </c>
      <c r="H3844" s="10">
        <f t="shared" si="222"/>
        <v>70</v>
      </c>
    </row>
    <row r="3845" spans="1:8" ht="15.75">
      <c r="A3845" s="10">
        <v>3844</v>
      </c>
      <c r="B3845" s="3" t="s">
        <v>2943</v>
      </c>
      <c r="C3845" s="2" t="s">
        <v>2550</v>
      </c>
      <c r="D3845" s="2" t="s">
        <v>299</v>
      </c>
      <c r="E3845" s="2" t="s">
        <v>2551</v>
      </c>
      <c r="F3845" s="4">
        <v>154</v>
      </c>
      <c r="G3845" s="10" t="str">
        <f t="shared" si="223"/>
        <v xml:space="preserve">2024/07 </v>
      </c>
      <c r="H3845" s="10">
        <f t="shared" si="222"/>
        <v>260</v>
      </c>
    </row>
    <row r="3846" spans="1:8" ht="15.75">
      <c r="A3846" s="10">
        <v>3845</v>
      </c>
      <c r="B3846" s="3" t="s">
        <v>2943</v>
      </c>
      <c r="C3846" s="2" t="s">
        <v>2552</v>
      </c>
      <c r="D3846" s="2" t="s">
        <v>299</v>
      </c>
      <c r="E3846" s="2" t="s">
        <v>2553</v>
      </c>
      <c r="F3846" s="4">
        <v>10</v>
      </c>
      <c r="G3846" s="10" t="str">
        <f t="shared" si="223"/>
        <v xml:space="preserve">2024/03 </v>
      </c>
      <c r="H3846" s="10">
        <f t="shared" si="222"/>
        <v>14</v>
      </c>
    </row>
    <row r="3847" spans="1:8" ht="15.75">
      <c r="A3847" s="10">
        <v>3846</v>
      </c>
      <c r="B3847" s="3" t="s">
        <v>2943</v>
      </c>
      <c r="C3847" s="2" t="s">
        <v>2556</v>
      </c>
      <c r="D3847" s="2" t="s">
        <v>299</v>
      </c>
      <c r="E3847" s="2" t="s">
        <v>2557</v>
      </c>
      <c r="F3847" s="4">
        <v>40</v>
      </c>
      <c r="G3847" s="10" t="str">
        <f t="shared" si="223"/>
        <v xml:space="preserve">2024/01 </v>
      </c>
      <c r="H3847" s="10">
        <f t="shared" si="222"/>
        <v>80</v>
      </c>
    </row>
    <row r="3848" spans="1:8" ht="15.75">
      <c r="A3848" s="10">
        <v>3847</v>
      </c>
      <c r="B3848" s="3" t="s">
        <v>2943</v>
      </c>
      <c r="C3848" s="2" t="s">
        <v>2560</v>
      </c>
      <c r="D3848" s="2" t="s">
        <v>299</v>
      </c>
      <c r="E3848" s="2" t="s">
        <v>2561</v>
      </c>
      <c r="F3848" s="4">
        <v>10</v>
      </c>
      <c r="G3848" s="10" t="str">
        <f t="shared" si="223"/>
        <v xml:space="preserve">2024/01 </v>
      </c>
      <c r="H3848" s="10">
        <f t="shared" si="222"/>
        <v>50</v>
      </c>
    </row>
    <row r="3849" spans="1:8" ht="15.75">
      <c r="A3849" s="10">
        <v>3848</v>
      </c>
      <c r="B3849" s="3" t="s">
        <v>2943</v>
      </c>
      <c r="C3849" s="2" t="s">
        <v>2562</v>
      </c>
      <c r="D3849" s="2" t="s">
        <v>299</v>
      </c>
      <c r="E3849" s="2" t="s">
        <v>2563</v>
      </c>
      <c r="F3849" s="4">
        <v>20</v>
      </c>
      <c r="G3849" s="10" t="str">
        <f t="shared" si="223"/>
        <v xml:space="preserve">2024/01 </v>
      </c>
      <c r="H3849" s="10">
        <f t="shared" si="222"/>
        <v>100</v>
      </c>
    </row>
    <row r="3850" spans="1:8" ht="15.75">
      <c r="A3850" s="10">
        <v>3849</v>
      </c>
      <c r="B3850" s="3" t="s">
        <v>2943</v>
      </c>
      <c r="C3850" s="2" t="s">
        <v>2564</v>
      </c>
      <c r="D3850" s="2" t="s">
        <v>299</v>
      </c>
      <c r="E3850" s="2" t="s">
        <v>2565</v>
      </c>
      <c r="F3850" s="4">
        <v>74</v>
      </c>
      <c r="G3850" s="10" t="str">
        <f t="shared" si="223"/>
        <v xml:space="preserve">2024/01 </v>
      </c>
      <c r="H3850" s="10">
        <f t="shared" si="222"/>
        <v>220</v>
      </c>
    </row>
    <row r="3851" spans="1:8" ht="15.75">
      <c r="A3851" s="10">
        <v>3850</v>
      </c>
      <c r="B3851" s="3" t="s">
        <v>2943</v>
      </c>
      <c r="C3851" s="2" t="s">
        <v>2572</v>
      </c>
      <c r="D3851" s="2" t="s">
        <v>307</v>
      </c>
      <c r="E3851" s="2" t="s">
        <v>2573</v>
      </c>
      <c r="F3851" s="4">
        <v>70</v>
      </c>
      <c r="G3851" s="10" t="str">
        <f t="shared" si="223"/>
        <v xml:space="preserve">2024/01 </v>
      </c>
      <c r="H3851" s="10">
        <f t="shared" si="222"/>
        <v>100</v>
      </c>
    </row>
    <row r="3852" spans="1:8" ht="15.75">
      <c r="A3852" s="10">
        <v>3851</v>
      </c>
      <c r="B3852" s="3" t="s">
        <v>2943</v>
      </c>
      <c r="C3852" s="2" t="s">
        <v>2576</v>
      </c>
      <c r="D3852" s="2" t="s">
        <v>310</v>
      </c>
      <c r="E3852" s="2" t="s">
        <v>2577</v>
      </c>
      <c r="F3852" s="4">
        <v>50</v>
      </c>
      <c r="G3852" s="10" t="str">
        <f t="shared" si="223"/>
        <v xml:space="preserve">2024/01 </v>
      </c>
      <c r="H3852" s="10">
        <f t="shared" si="222"/>
        <v>105</v>
      </c>
    </row>
    <row r="3853" spans="1:8" ht="15.75">
      <c r="A3853" s="10">
        <v>3852</v>
      </c>
      <c r="B3853" s="3" t="s">
        <v>2943</v>
      </c>
      <c r="C3853" s="2" t="s">
        <v>3786</v>
      </c>
      <c r="D3853" s="2" t="s">
        <v>310</v>
      </c>
      <c r="E3853" s="2" t="s">
        <v>2435</v>
      </c>
      <c r="F3853" s="4">
        <v>10</v>
      </c>
      <c r="G3853" s="10" t="str">
        <f t="shared" si="223"/>
        <v xml:space="preserve">2024/01 </v>
      </c>
      <c r="H3853" s="10">
        <f t="shared" si="222"/>
        <v>30</v>
      </c>
    </row>
    <row r="3854" spans="1:8" ht="15.75">
      <c r="A3854" s="10">
        <v>3853</v>
      </c>
      <c r="B3854" s="3" t="s">
        <v>2943</v>
      </c>
      <c r="C3854" s="2" t="s">
        <v>2578</v>
      </c>
      <c r="D3854" s="2" t="s">
        <v>310</v>
      </c>
      <c r="E3854" s="2" t="s">
        <v>2579</v>
      </c>
      <c r="F3854" s="4">
        <v>90</v>
      </c>
      <c r="G3854" s="10" t="str">
        <f t="shared" si="223"/>
        <v xml:space="preserve">2024/04 </v>
      </c>
      <c r="H3854" s="10">
        <f t="shared" si="222"/>
        <v>225</v>
      </c>
    </row>
    <row r="3855" spans="1:8" ht="15.75">
      <c r="A3855" s="10">
        <v>3854</v>
      </c>
      <c r="B3855" s="3" t="s">
        <v>2943</v>
      </c>
      <c r="C3855" s="2" t="s">
        <v>2580</v>
      </c>
      <c r="D3855" s="2" t="s">
        <v>310</v>
      </c>
      <c r="E3855" s="2" t="s">
        <v>2581</v>
      </c>
      <c r="F3855" s="4">
        <v>55</v>
      </c>
      <c r="G3855" s="10" t="str">
        <f t="shared" si="223"/>
        <v xml:space="preserve">2024/05 </v>
      </c>
      <c r="H3855" s="10">
        <f t="shared" si="222"/>
        <v>206</v>
      </c>
    </row>
    <row r="3856" spans="1:8" ht="15.75">
      <c r="A3856" s="10">
        <v>3855</v>
      </c>
      <c r="B3856" s="3" t="s">
        <v>2943</v>
      </c>
      <c r="C3856" s="2" t="s">
        <v>2582</v>
      </c>
      <c r="D3856" s="2" t="s">
        <v>310</v>
      </c>
      <c r="E3856" s="2" t="s">
        <v>2583</v>
      </c>
      <c r="F3856" s="4">
        <v>10</v>
      </c>
      <c r="G3856" s="10" t="str">
        <f t="shared" si="223"/>
        <v xml:space="preserve">2024/02 </v>
      </c>
      <c r="H3856" s="10">
        <f t="shared" si="222"/>
        <v>53</v>
      </c>
    </row>
    <row r="3857" spans="1:8" ht="15.75">
      <c r="A3857" s="10">
        <v>3856</v>
      </c>
      <c r="B3857" s="3" t="s">
        <v>2943</v>
      </c>
      <c r="C3857" s="2" t="s">
        <v>2584</v>
      </c>
      <c r="D3857" s="2" t="s">
        <v>310</v>
      </c>
      <c r="E3857" s="2" t="s">
        <v>2585</v>
      </c>
      <c r="F3857" s="4">
        <v>10</v>
      </c>
      <c r="G3857" s="10" t="str">
        <f t="shared" si="223"/>
        <v xml:space="preserve">2024/01 </v>
      </c>
      <c r="H3857" s="10">
        <f t="shared" si="222"/>
        <v>45</v>
      </c>
    </row>
    <row r="3858" spans="1:8" ht="15.75">
      <c r="A3858" s="10">
        <v>3857</v>
      </c>
      <c r="B3858" s="3" t="s">
        <v>2943</v>
      </c>
      <c r="C3858" s="2" t="s">
        <v>2586</v>
      </c>
      <c r="D3858" s="2" t="s">
        <v>310</v>
      </c>
      <c r="E3858" s="2" t="s">
        <v>2587</v>
      </c>
      <c r="F3858" s="4">
        <v>20</v>
      </c>
      <c r="G3858" s="10" t="str">
        <f t="shared" si="223"/>
        <v xml:space="preserve">2024/01 </v>
      </c>
      <c r="H3858" s="10">
        <f t="shared" si="222"/>
        <v>20</v>
      </c>
    </row>
    <row r="3859" spans="1:8" ht="15.75">
      <c r="A3859" s="10">
        <v>3858</v>
      </c>
      <c r="B3859" s="3" t="s">
        <v>2943</v>
      </c>
      <c r="C3859" s="2" t="s">
        <v>2598</v>
      </c>
      <c r="D3859" s="2" t="s">
        <v>314</v>
      </c>
      <c r="E3859" s="2" t="s">
        <v>2599</v>
      </c>
      <c r="F3859" s="4">
        <v>10</v>
      </c>
      <c r="G3859" s="10" t="str">
        <f t="shared" si="223"/>
        <v xml:space="preserve">2024/01 </v>
      </c>
      <c r="H3859" s="10">
        <f t="shared" si="222"/>
        <v>50</v>
      </c>
    </row>
    <row r="3860" spans="1:8" ht="15.75">
      <c r="A3860" s="10">
        <v>3859</v>
      </c>
      <c r="B3860" s="3" t="s">
        <v>2943</v>
      </c>
      <c r="C3860" s="2" t="s">
        <v>2604</v>
      </c>
      <c r="D3860" s="2" t="s">
        <v>314</v>
      </c>
      <c r="E3860" s="2" t="s">
        <v>2605</v>
      </c>
      <c r="F3860" s="4">
        <v>180</v>
      </c>
      <c r="G3860" s="10" t="str">
        <f t="shared" si="223"/>
        <v xml:space="preserve">2024/07 </v>
      </c>
      <c r="H3860" s="10">
        <f t="shared" si="222"/>
        <v>360</v>
      </c>
    </row>
    <row r="3861" spans="1:8" ht="15.75">
      <c r="A3861" s="10">
        <v>3860</v>
      </c>
      <c r="B3861" s="3" t="s">
        <v>2943</v>
      </c>
      <c r="C3861" s="2" t="s">
        <v>2606</v>
      </c>
      <c r="D3861" s="2" t="s">
        <v>314</v>
      </c>
      <c r="E3861" s="2" t="s">
        <v>2607</v>
      </c>
      <c r="F3861" s="4">
        <v>202</v>
      </c>
      <c r="G3861" s="10" t="str">
        <f t="shared" si="223"/>
        <v xml:space="preserve">2024/05 </v>
      </c>
      <c r="H3861" s="10">
        <f t="shared" si="222"/>
        <v>705</v>
      </c>
    </row>
    <row r="3862" spans="1:8" ht="15.75">
      <c r="A3862" s="10">
        <v>3861</v>
      </c>
      <c r="B3862" s="3" t="s">
        <v>2943</v>
      </c>
      <c r="C3862" s="2" t="s">
        <v>2612</v>
      </c>
      <c r="D3862" s="2" t="s">
        <v>314</v>
      </c>
      <c r="E3862" s="2" t="s">
        <v>2613</v>
      </c>
      <c r="F3862" s="4">
        <v>10</v>
      </c>
      <c r="G3862" s="10" t="str">
        <f t="shared" si="223"/>
        <v xml:space="preserve">2024/01 </v>
      </c>
      <c r="H3862" s="10">
        <f t="shared" si="222"/>
        <v>40</v>
      </c>
    </row>
    <row r="3863" spans="1:8" ht="15.75">
      <c r="A3863" s="10">
        <v>3862</v>
      </c>
      <c r="B3863" s="3" t="s">
        <v>2943</v>
      </c>
      <c r="C3863" s="2" t="s">
        <v>2614</v>
      </c>
      <c r="D3863" s="2" t="s">
        <v>318</v>
      </c>
      <c r="E3863" s="2" t="s">
        <v>2615</v>
      </c>
      <c r="F3863" s="4">
        <v>120</v>
      </c>
      <c r="G3863" s="10" t="str">
        <f t="shared" si="223"/>
        <v xml:space="preserve">2024/04 </v>
      </c>
      <c r="H3863" s="10">
        <f t="shared" si="222"/>
        <v>210</v>
      </c>
    </row>
    <row r="3864" spans="1:8" ht="15.75">
      <c r="A3864" s="10">
        <v>3863</v>
      </c>
      <c r="B3864" s="3" t="s">
        <v>2943</v>
      </c>
      <c r="C3864" s="2" t="s">
        <v>2616</v>
      </c>
      <c r="D3864" s="2" t="s">
        <v>318</v>
      </c>
      <c r="E3864" s="2" t="s">
        <v>2617</v>
      </c>
      <c r="F3864" s="4">
        <v>30</v>
      </c>
      <c r="G3864" s="10" t="str">
        <f t="shared" si="223"/>
        <v xml:space="preserve">2024/01 </v>
      </c>
      <c r="H3864" s="10">
        <f t="shared" si="222"/>
        <v>120</v>
      </c>
    </row>
    <row r="3865" spans="1:8" ht="15.75">
      <c r="A3865" s="10">
        <v>3864</v>
      </c>
      <c r="B3865" s="3" t="s">
        <v>2943</v>
      </c>
      <c r="C3865" s="2" t="s">
        <v>2618</v>
      </c>
      <c r="D3865" s="2" t="s">
        <v>318</v>
      </c>
      <c r="E3865" s="2" t="s">
        <v>2619</v>
      </c>
      <c r="F3865" s="4">
        <v>80</v>
      </c>
      <c r="G3865" s="10" t="str">
        <f t="shared" si="223"/>
        <v xml:space="preserve">2025/03 </v>
      </c>
      <c r="H3865" s="10">
        <f t="shared" si="222"/>
        <v>410</v>
      </c>
    </row>
    <row r="3866" spans="1:8" ht="15.75">
      <c r="A3866" s="10">
        <v>3865</v>
      </c>
      <c r="B3866" s="3" t="s">
        <v>2943</v>
      </c>
      <c r="C3866" s="2" t="s">
        <v>2620</v>
      </c>
      <c r="D3866" s="2" t="s">
        <v>318</v>
      </c>
      <c r="E3866" s="2" t="s">
        <v>2621</v>
      </c>
      <c r="F3866" s="4">
        <v>10</v>
      </c>
      <c r="G3866" s="10" t="str">
        <f t="shared" si="223"/>
        <v xml:space="preserve">2024/01 </v>
      </c>
      <c r="H3866" s="10">
        <f t="shared" si="222"/>
        <v>60</v>
      </c>
    </row>
    <row r="3867" spans="1:8" ht="15.75">
      <c r="A3867" s="10">
        <v>3866</v>
      </c>
      <c r="B3867" s="3" t="s">
        <v>2943</v>
      </c>
      <c r="C3867" s="2" t="s">
        <v>2624</v>
      </c>
      <c r="D3867" s="2" t="s">
        <v>318</v>
      </c>
      <c r="E3867" s="2" t="s">
        <v>2625</v>
      </c>
      <c r="F3867" s="4">
        <v>60</v>
      </c>
      <c r="G3867" s="10" t="str">
        <f t="shared" si="223"/>
        <v xml:space="preserve">2024/01 </v>
      </c>
      <c r="H3867" s="10">
        <f t="shared" si="222"/>
        <v>130</v>
      </c>
    </row>
    <row r="3868" spans="1:8" ht="15.75">
      <c r="A3868" s="10">
        <v>3867</v>
      </c>
      <c r="B3868" s="3" t="s">
        <v>2943</v>
      </c>
      <c r="C3868" s="2" t="s">
        <v>2628</v>
      </c>
      <c r="D3868" s="2" t="s">
        <v>318</v>
      </c>
      <c r="E3868" s="2" t="s">
        <v>2629</v>
      </c>
      <c r="F3868" s="4">
        <v>84</v>
      </c>
      <c r="G3868" s="10" t="str">
        <f t="shared" si="223"/>
        <v xml:space="preserve">2024/08 </v>
      </c>
      <c r="H3868" s="10">
        <f t="shared" si="222"/>
        <v>600</v>
      </c>
    </row>
    <row r="3869" spans="1:8" ht="15.75">
      <c r="A3869" s="10">
        <v>3868</v>
      </c>
      <c r="B3869" s="3" t="s">
        <v>2943</v>
      </c>
      <c r="C3869" s="2" t="s">
        <v>2632</v>
      </c>
      <c r="D3869" s="2" t="s">
        <v>318</v>
      </c>
      <c r="E3869" s="2" t="s">
        <v>2633</v>
      </c>
      <c r="F3869" s="4">
        <v>40</v>
      </c>
      <c r="G3869" s="10" t="str">
        <f t="shared" si="223"/>
        <v xml:space="preserve">2024/06 </v>
      </c>
      <c r="H3869" s="10">
        <f t="shared" si="222"/>
        <v>184</v>
      </c>
    </row>
    <row r="3870" spans="1:8" ht="15.75">
      <c r="A3870" s="10">
        <v>3869</v>
      </c>
      <c r="B3870" s="3" t="s">
        <v>2943</v>
      </c>
      <c r="C3870" s="2" t="s">
        <v>2634</v>
      </c>
      <c r="D3870" s="2" t="s">
        <v>318</v>
      </c>
      <c r="E3870" s="2" t="s">
        <v>2635</v>
      </c>
      <c r="F3870" s="4">
        <v>20</v>
      </c>
      <c r="G3870" s="10" t="str">
        <f t="shared" si="223"/>
        <v xml:space="preserve">2024/01 </v>
      </c>
      <c r="H3870" s="10">
        <f t="shared" si="222"/>
        <v>90</v>
      </c>
    </row>
    <row r="3871" spans="1:8" ht="15.75">
      <c r="A3871" s="10">
        <v>3870</v>
      </c>
      <c r="B3871" s="3" t="s">
        <v>2943</v>
      </c>
      <c r="C3871" s="2" t="s">
        <v>2651</v>
      </c>
      <c r="D3871" s="2" t="s">
        <v>271</v>
      </c>
      <c r="E3871" s="2" t="s">
        <v>2328</v>
      </c>
      <c r="F3871" s="4">
        <v>4</v>
      </c>
      <c r="G3871" s="10" t="str">
        <f t="shared" si="223"/>
        <v xml:space="preserve">2024/01 </v>
      </c>
      <c r="H3871" s="10">
        <f t="shared" si="222"/>
        <v>20</v>
      </c>
    </row>
    <row r="3872" spans="1:8" ht="15.75">
      <c r="A3872" s="10">
        <v>3871</v>
      </c>
      <c r="B3872" s="3" t="s">
        <v>2943</v>
      </c>
      <c r="C3872" s="2" t="s">
        <v>2670</v>
      </c>
      <c r="D3872" s="2" t="s">
        <v>2668</v>
      </c>
      <c r="E3872" s="2" t="s">
        <v>2646</v>
      </c>
      <c r="F3872" s="4">
        <v>5</v>
      </c>
      <c r="G3872" s="10" t="str">
        <f t="shared" si="223"/>
        <v xml:space="preserve">2024/01 </v>
      </c>
      <c r="H3872" s="10">
        <f t="shared" si="222"/>
        <v>20</v>
      </c>
    </row>
    <row r="3873" spans="1:8" ht="15.75">
      <c r="A3873" s="10">
        <v>3872</v>
      </c>
      <c r="B3873" s="3" t="s">
        <v>2943</v>
      </c>
      <c r="C3873" s="2" t="s">
        <v>2714</v>
      </c>
      <c r="D3873" s="2" t="s">
        <v>1267</v>
      </c>
      <c r="E3873" s="2" t="s">
        <v>2715</v>
      </c>
      <c r="F3873" s="4">
        <v>11</v>
      </c>
      <c r="G3873" s="10" t="str">
        <f t="shared" si="223"/>
        <v xml:space="preserve">2024/09 </v>
      </c>
      <c r="H3873" s="10">
        <f t="shared" si="222"/>
        <v>67</v>
      </c>
    </row>
    <row r="3874" spans="1:8" ht="15.75">
      <c r="A3874" s="10">
        <v>3873</v>
      </c>
      <c r="B3874" s="3" t="s">
        <v>2943</v>
      </c>
      <c r="C3874" s="2" t="s">
        <v>2716</v>
      </c>
      <c r="D3874" s="2" t="s">
        <v>1267</v>
      </c>
      <c r="E3874" s="2" t="s">
        <v>2717</v>
      </c>
      <c r="F3874" s="4">
        <v>30</v>
      </c>
      <c r="G3874" s="10" t="str">
        <f t="shared" si="223"/>
        <v xml:space="preserve">2024/05 </v>
      </c>
      <c r="H3874" s="10">
        <f t="shared" si="222"/>
        <v>63</v>
      </c>
    </row>
    <row r="3875" spans="1:8" ht="15.75">
      <c r="A3875" s="10">
        <v>3874</v>
      </c>
      <c r="B3875" s="3" t="s">
        <v>2943</v>
      </c>
      <c r="C3875" s="2" t="s">
        <v>2718</v>
      </c>
      <c r="D3875" s="2" t="s">
        <v>1267</v>
      </c>
      <c r="E3875" s="2" t="s">
        <v>2719</v>
      </c>
      <c r="F3875" s="4">
        <v>34</v>
      </c>
      <c r="G3875" s="10" t="str">
        <f t="shared" si="223"/>
        <v xml:space="preserve">2024/01 </v>
      </c>
      <c r="H3875" s="10">
        <f t="shared" si="222"/>
        <v>95</v>
      </c>
    </row>
    <row r="3876" spans="1:8" ht="15.75">
      <c r="A3876" s="10">
        <v>3875</v>
      </c>
      <c r="B3876" s="3" t="s">
        <v>2943</v>
      </c>
      <c r="C3876" s="2" t="s">
        <v>2722</v>
      </c>
      <c r="D3876" s="2" t="s">
        <v>1267</v>
      </c>
      <c r="E3876" s="2" t="s">
        <v>2723</v>
      </c>
      <c r="F3876" s="4">
        <v>10</v>
      </c>
      <c r="G3876" s="10" t="str">
        <f t="shared" si="223"/>
        <v xml:space="preserve">2024/02 </v>
      </c>
      <c r="H3876" s="10">
        <f t="shared" si="222"/>
        <v>93</v>
      </c>
    </row>
    <row r="3877" spans="1:8" ht="15.75">
      <c r="A3877" s="10">
        <v>3876</v>
      </c>
      <c r="B3877" s="3" t="s">
        <v>2943</v>
      </c>
      <c r="C3877" s="2" t="s">
        <v>2726</v>
      </c>
      <c r="D3877" s="2" t="s">
        <v>1267</v>
      </c>
      <c r="E3877" s="2" t="s">
        <v>2727</v>
      </c>
      <c r="F3877" s="4">
        <v>10</v>
      </c>
      <c r="G3877" s="10" t="str">
        <f t="shared" si="223"/>
        <v xml:space="preserve">2024/01 </v>
      </c>
      <c r="H3877" s="10">
        <f t="shared" si="222"/>
        <v>21</v>
      </c>
    </row>
    <row r="3878" spans="1:8" ht="15.75">
      <c r="A3878" s="10">
        <v>3877</v>
      </c>
      <c r="B3878" s="3" t="s">
        <v>2943</v>
      </c>
      <c r="C3878" s="2" t="s">
        <v>2728</v>
      </c>
      <c r="D3878" s="2" t="s">
        <v>1267</v>
      </c>
      <c r="E3878" s="2" t="s">
        <v>2729</v>
      </c>
      <c r="F3878" s="4">
        <v>20</v>
      </c>
      <c r="G3878" s="10" t="str">
        <f t="shared" si="223"/>
        <v xml:space="preserve">2024/01 </v>
      </c>
      <c r="H3878" s="10">
        <f t="shared" si="222"/>
        <v>30</v>
      </c>
    </row>
    <row r="3879" spans="1:8" ht="15.75">
      <c r="A3879" s="10">
        <v>3878</v>
      </c>
      <c r="B3879" s="3" t="s">
        <v>2943</v>
      </c>
      <c r="C3879" s="2" t="s">
        <v>2735</v>
      </c>
      <c r="D3879" s="2" t="s">
        <v>2732</v>
      </c>
      <c r="E3879" s="2" t="s">
        <v>2736</v>
      </c>
      <c r="F3879" s="4">
        <v>5</v>
      </c>
      <c r="G3879" s="10" t="str">
        <f t="shared" si="223"/>
        <v xml:space="preserve">2024/01 </v>
      </c>
      <c r="H3879" s="10">
        <f t="shared" si="222"/>
        <v>21</v>
      </c>
    </row>
    <row r="3880" spans="1:8" ht="15.75">
      <c r="A3880" s="10">
        <v>3879</v>
      </c>
      <c r="B3880" s="3" t="s">
        <v>2943</v>
      </c>
      <c r="C3880" s="2" t="s">
        <v>2737</v>
      </c>
      <c r="D3880" s="2" t="s">
        <v>2732</v>
      </c>
      <c r="E3880" s="2" t="s">
        <v>2738</v>
      </c>
      <c r="F3880" s="4">
        <v>214</v>
      </c>
      <c r="G3880" s="10" t="str">
        <f t="shared" si="223"/>
        <v xml:space="preserve">2024/05 </v>
      </c>
      <c r="H3880" s="10">
        <f t="shared" si="222"/>
        <v>214</v>
      </c>
    </row>
    <row r="3881" spans="1:8" ht="15.75">
      <c r="A3881" s="10">
        <v>3880</v>
      </c>
      <c r="B3881" s="3" t="s">
        <v>2943</v>
      </c>
      <c r="C3881" s="2" t="s">
        <v>2743</v>
      </c>
      <c r="D3881" s="2" t="s">
        <v>2732</v>
      </c>
      <c r="E3881" s="2" t="s">
        <v>2744</v>
      </c>
      <c r="F3881" s="4">
        <v>20</v>
      </c>
      <c r="G3881" s="10" t="str">
        <f t="shared" si="223"/>
        <v xml:space="preserve">2024/01 </v>
      </c>
      <c r="H3881" s="10">
        <f t="shared" si="222"/>
        <v>60</v>
      </c>
    </row>
    <row r="3882" spans="1:8" ht="15.75">
      <c r="A3882" s="10">
        <v>3881</v>
      </c>
      <c r="B3882" s="3" t="s">
        <v>2943</v>
      </c>
      <c r="C3882" s="2" t="s">
        <v>2747</v>
      </c>
      <c r="D3882" s="2" t="s">
        <v>2732</v>
      </c>
      <c r="E3882" s="2" t="s">
        <v>2748</v>
      </c>
      <c r="F3882" s="4">
        <v>42</v>
      </c>
      <c r="G3882" s="10" t="str">
        <f t="shared" si="223"/>
        <v xml:space="preserve">2024/04 </v>
      </c>
      <c r="H3882" s="10">
        <f t="shared" si="222"/>
        <v>54</v>
      </c>
    </row>
    <row r="3883" spans="1:8" ht="15.75">
      <c r="A3883" s="10">
        <v>3882</v>
      </c>
      <c r="B3883" s="3" t="s">
        <v>2943</v>
      </c>
      <c r="C3883" s="2" t="s">
        <v>2749</v>
      </c>
      <c r="D3883" s="2" t="s">
        <v>1267</v>
      </c>
      <c r="E3883" s="2" t="s">
        <v>2750</v>
      </c>
      <c r="F3883" s="4">
        <v>20</v>
      </c>
      <c r="G3883" s="10" t="str">
        <f t="shared" si="223"/>
        <v xml:space="preserve">2024/01 </v>
      </c>
      <c r="H3883" s="10">
        <f t="shared" si="222"/>
        <v>100</v>
      </c>
    </row>
    <row r="3884" spans="1:8" ht="15.75">
      <c r="A3884" s="10">
        <v>3883</v>
      </c>
      <c r="B3884" s="3" t="s">
        <v>2943</v>
      </c>
      <c r="C3884" s="2" t="s">
        <v>2763</v>
      </c>
      <c r="D3884" s="2" t="s">
        <v>2762</v>
      </c>
      <c r="E3884" s="2" t="s">
        <v>2764</v>
      </c>
      <c r="F3884" s="4">
        <v>30</v>
      </c>
      <c r="G3884" s="10" t="str">
        <f t="shared" si="223"/>
        <v xml:space="preserve">2024/01 </v>
      </c>
      <c r="H3884" s="10">
        <f t="shared" si="222"/>
        <v>30</v>
      </c>
    </row>
    <row r="3885" spans="1:8" ht="15.75">
      <c r="A3885" s="10">
        <v>3884</v>
      </c>
      <c r="B3885" s="3" t="s">
        <v>2943</v>
      </c>
      <c r="C3885" s="2" t="s">
        <v>3825</v>
      </c>
      <c r="D3885" s="2" t="s">
        <v>3824</v>
      </c>
      <c r="E3885" s="2" t="s">
        <v>3826</v>
      </c>
      <c r="F3885" s="4">
        <v>5</v>
      </c>
      <c r="G3885" s="10" t="str">
        <f t="shared" si="223"/>
        <v xml:space="preserve">2024/01 </v>
      </c>
      <c r="H3885" s="10">
        <f t="shared" si="222"/>
        <v>5</v>
      </c>
    </row>
    <row r="3886" spans="1:8" ht="15.75">
      <c r="A3886" s="10">
        <v>3885</v>
      </c>
      <c r="B3886" s="3" t="s">
        <v>2943</v>
      </c>
      <c r="C3886" s="2" t="s">
        <v>3827</v>
      </c>
      <c r="D3886" s="2" t="s">
        <v>3824</v>
      </c>
      <c r="E3886" s="2" t="s">
        <v>3828</v>
      </c>
      <c r="F3886" s="4">
        <v>5</v>
      </c>
      <c r="G3886" s="10" t="str">
        <f t="shared" si="223"/>
        <v xml:space="preserve">2024/01 </v>
      </c>
      <c r="H3886" s="10">
        <f t="shared" si="222"/>
        <v>5</v>
      </c>
    </row>
    <row r="3887" spans="1:8" ht="15.75">
      <c r="A3887" s="10">
        <v>3886</v>
      </c>
      <c r="B3887" s="3" t="s">
        <v>2943</v>
      </c>
      <c r="C3887" s="2" t="s">
        <v>2809</v>
      </c>
      <c r="D3887" s="2" t="s">
        <v>1443</v>
      </c>
      <c r="E3887" s="2" t="s">
        <v>2810</v>
      </c>
      <c r="F3887" s="4">
        <v>55</v>
      </c>
      <c r="G3887" s="10" t="str">
        <f t="shared" si="223"/>
        <v xml:space="preserve">2024/01 </v>
      </c>
      <c r="H3887" s="10">
        <f t="shared" si="222"/>
        <v>100</v>
      </c>
    </row>
    <row r="3888" spans="1:8" ht="15.75">
      <c r="A3888" s="10">
        <v>3887</v>
      </c>
      <c r="B3888" s="3" t="s">
        <v>2943</v>
      </c>
      <c r="C3888" s="2" t="s">
        <v>2811</v>
      </c>
      <c r="D3888" s="2" t="s">
        <v>1443</v>
      </c>
      <c r="E3888" s="2" t="s">
        <v>2812</v>
      </c>
      <c r="F3888" s="4">
        <v>120</v>
      </c>
      <c r="G3888" s="10" t="str">
        <f t="shared" si="223"/>
        <v xml:space="preserve">2024/01 </v>
      </c>
      <c r="H3888" s="10">
        <f t="shared" si="222"/>
        <v>130</v>
      </c>
    </row>
    <row r="3889" spans="1:8" ht="15.75">
      <c r="A3889" s="10">
        <v>3888</v>
      </c>
      <c r="B3889" s="3" t="s">
        <v>2943</v>
      </c>
      <c r="C3889" s="2" t="s">
        <v>2813</v>
      </c>
      <c r="D3889" s="2" t="s">
        <v>1443</v>
      </c>
      <c r="E3889" s="2" t="s">
        <v>2814</v>
      </c>
      <c r="F3889" s="4">
        <v>60</v>
      </c>
      <c r="G3889" s="10" t="str">
        <f t="shared" si="223"/>
        <v xml:space="preserve">2024/01 </v>
      </c>
      <c r="H3889" s="10">
        <f t="shared" si="222"/>
        <v>80</v>
      </c>
    </row>
    <row r="3890" spans="1:8" ht="15.75">
      <c r="A3890" s="10">
        <v>3889</v>
      </c>
      <c r="B3890" s="3" t="s">
        <v>2943</v>
      </c>
      <c r="C3890" s="2" t="s">
        <v>2823</v>
      </c>
      <c r="D3890" s="2" t="s">
        <v>2762</v>
      </c>
      <c r="E3890" s="2" t="s">
        <v>2824</v>
      </c>
      <c r="F3890" s="4">
        <v>10</v>
      </c>
      <c r="G3890" s="10" t="str">
        <f t="shared" si="223"/>
        <v xml:space="preserve">2024/01 </v>
      </c>
      <c r="H3890" s="10">
        <f t="shared" si="222"/>
        <v>50</v>
      </c>
    </row>
    <row r="3891" spans="1:8" ht="15.75">
      <c r="A3891" s="10">
        <v>3890</v>
      </c>
      <c r="B3891" s="3" t="s">
        <v>2943</v>
      </c>
      <c r="C3891" s="2" t="s">
        <v>2828</v>
      </c>
      <c r="D3891" s="2" t="s">
        <v>2827</v>
      </c>
      <c r="E3891" s="2" t="s">
        <v>2646</v>
      </c>
      <c r="F3891" s="4">
        <v>8</v>
      </c>
      <c r="G3891" s="10" t="str">
        <f t="shared" si="223"/>
        <v xml:space="preserve">2024/01 </v>
      </c>
      <c r="H3891" s="10">
        <f t="shared" si="222"/>
        <v>35</v>
      </c>
    </row>
    <row r="3892" spans="1:8" ht="15.75">
      <c r="A3892" s="10">
        <v>3891</v>
      </c>
      <c r="B3892" s="3" t="s">
        <v>2943</v>
      </c>
      <c r="C3892" s="2" t="s">
        <v>2831</v>
      </c>
      <c r="D3892" s="2" t="s">
        <v>1401</v>
      </c>
      <c r="E3892" s="2" t="s">
        <v>2832</v>
      </c>
      <c r="F3892" s="4">
        <v>90</v>
      </c>
      <c r="G3892" s="10" t="str">
        <f t="shared" si="223"/>
        <v xml:space="preserve">2024/08 </v>
      </c>
      <c r="H3892" s="10">
        <f t="shared" si="222"/>
        <v>600</v>
      </c>
    </row>
    <row r="3893" spans="1:8" ht="15.75">
      <c r="A3893" s="10">
        <v>3892</v>
      </c>
      <c r="B3893" s="3" t="s">
        <v>2943</v>
      </c>
      <c r="C3893" s="2" t="s">
        <v>2834</v>
      </c>
      <c r="D3893" s="2" t="s">
        <v>1401</v>
      </c>
      <c r="E3893" s="2" t="s">
        <v>1414</v>
      </c>
      <c r="F3893" s="4">
        <v>10</v>
      </c>
      <c r="G3893" s="10" t="str">
        <f t="shared" si="223"/>
        <v xml:space="preserve">2024/01 </v>
      </c>
      <c r="H3893" s="10">
        <f t="shared" si="222"/>
        <v>110</v>
      </c>
    </row>
    <row r="3894" spans="1:8" ht="15.75">
      <c r="A3894" s="10">
        <v>3893</v>
      </c>
      <c r="B3894" s="3" t="s">
        <v>2943</v>
      </c>
      <c r="C3894" s="2" t="s">
        <v>2835</v>
      </c>
      <c r="D3894" s="2" t="s">
        <v>1401</v>
      </c>
      <c r="E3894" s="2" t="s">
        <v>2836</v>
      </c>
      <c r="F3894" s="4">
        <v>190</v>
      </c>
      <c r="G3894" s="10" t="str">
        <f t="shared" si="223"/>
        <v xml:space="preserve">2025/11 </v>
      </c>
      <c r="H3894" s="10">
        <f t="shared" si="222"/>
        <v>615</v>
      </c>
    </row>
    <row r="3895" spans="1:8" ht="15.75">
      <c r="A3895" s="10">
        <v>3894</v>
      </c>
      <c r="B3895" s="3" t="s">
        <v>2943</v>
      </c>
      <c r="C3895" s="2" t="s">
        <v>2840</v>
      </c>
      <c r="D3895" s="2" t="s">
        <v>1401</v>
      </c>
      <c r="E3895" s="2" t="s">
        <v>2841</v>
      </c>
      <c r="F3895" s="4">
        <v>140</v>
      </c>
      <c r="G3895" s="10" t="str">
        <f t="shared" si="223"/>
        <v xml:space="preserve">2024/07 </v>
      </c>
      <c r="H3895" s="10">
        <f t="shared" si="222"/>
        <v>280</v>
      </c>
    </row>
    <row r="3896" spans="1:8" ht="15.75">
      <c r="A3896" s="10">
        <v>3895</v>
      </c>
      <c r="B3896" s="3" t="s">
        <v>2943</v>
      </c>
      <c r="C3896" s="2" t="s">
        <v>2846</v>
      </c>
      <c r="D3896" s="2" t="s">
        <v>1401</v>
      </c>
      <c r="E3896" s="2" t="s">
        <v>2847</v>
      </c>
      <c r="F3896" s="4">
        <v>10</v>
      </c>
      <c r="G3896" s="10" t="str">
        <f t="shared" si="223"/>
        <v xml:space="preserve">2024/01 </v>
      </c>
      <c r="H3896" s="10">
        <f t="shared" si="222"/>
        <v>40</v>
      </c>
    </row>
    <row r="3897" spans="1:8" ht="15.75">
      <c r="A3897" s="10">
        <v>3896</v>
      </c>
      <c r="B3897" s="3" t="s">
        <v>2943</v>
      </c>
      <c r="C3897" s="2" t="s">
        <v>2848</v>
      </c>
      <c r="D3897" s="2" t="s">
        <v>1401</v>
      </c>
      <c r="E3897" s="2" t="s">
        <v>2849</v>
      </c>
      <c r="F3897" s="4">
        <v>30</v>
      </c>
      <c r="G3897" s="10" t="str">
        <f t="shared" si="223"/>
        <v xml:space="preserve">2024/04 </v>
      </c>
      <c r="H3897" s="10">
        <f t="shared" si="222"/>
        <v>380</v>
      </c>
    </row>
    <row r="3898" spans="1:8" ht="15.75">
      <c r="A3898" s="10">
        <v>3897</v>
      </c>
      <c r="B3898" s="3" t="s">
        <v>2943</v>
      </c>
      <c r="C3898" s="2" t="s">
        <v>2850</v>
      </c>
      <c r="D3898" s="2" t="s">
        <v>1401</v>
      </c>
      <c r="E3898" s="2" t="s">
        <v>2851</v>
      </c>
      <c r="F3898" s="4">
        <v>200</v>
      </c>
      <c r="G3898" s="10" t="str">
        <f t="shared" si="223"/>
        <v xml:space="preserve">2024/01 </v>
      </c>
      <c r="H3898" s="10">
        <f t="shared" si="222"/>
        <v>200</v>
      </c>
    </row>
    <row r="3899" spans="1:8" ht="15.75">
      <c r="A3899" s="10">
        <v>3898</v>
      </c>
      <c r="B3899" s="3" t="s">
        <v>2943</v>
      </c>
      <c r="C3899" s="2" t="s">
        <v>2852</v>
      </c>
      <c r="D3899" s="2" t="s">
        <v>1401</v>
      </c>
      <c r="E3899" s="2" t="s">
        <v>2853</v>
      </c>
      <c r="F3899" s="4">
        <v>20</v>
      </c>
      <c r="G3899" s="10" t="str">
        <f t="shared" si="223"/>
        <v xml:space="preserve">2024/01 </v>
      </c>
      <c r="H3899" s="10">
        <f t="shared" si="222"/>
        <v>20</v>
      </c>
    </row>
    <row r="3900" spans="1:8" ht="15.75">
      <c r="A3900" s="10">
        <v>3899</v>
      </c>
      <c r="B3900" s="3" t="s">
        <v>2943</v>
      </c>
      <c r="C3900" s="2" t="s">
        <v>2854</v>
      </c>
      <c r="D3900" s="2" t="s">
        <v>1401</v>
      </c>
      <c r="E3900" s="2" t="s">
        <v>2855</v>
      </c>
      <c r="F3900" s="4">
        <v>30</v>
      </c>
      <c r="G3900" s="10" t="str">
        <f t="shared" si="223"/>
        <v xml:space="preserve">2024/02 </v>
      </c>
      <c r="H3900" s="10">
        <f t="shared" si="222"/>
        <v>320</v>
      </c>
    </row>
    <row r="3901" spans="1:8" ht="15.75">
      <c r="A3901" s="10">
        <v>3900</v>
      </c>
      <c r="B3901" s="3" t="s">
        <v>2943</v>
      </c>
      <c r="C3901" s="2" t="s">
        <v>2861</v>
      </c>
      <c r="D3901" s="2" t="s">
        <v>1405</v>
      </c>
      <c r="E3901" s="2" t="s">
        <v>2862</v>
      </c>
      <c r="F3901" s="4">
        <v>15</v>
      </c>
      <c r="G3901" s="10" t="str">
        <f t="shared" si="223"/>
        <v xml:space="preserve">2024/01 </v>
      </c>
      <c r="H3901" s="10">
        <f t="shared" si="222"/>
        <v>35</v>
      </c>
    </row>
    <row r="3902" spans="1:8" ht="15.75">
      <c r="A3902" s="10">
        <v>3901</v>
      </c>
      <c r="B3902" s="3" t="s">
        <v>2943</v>
      </c>
      <c r="C3902" s="2" t="s">
        <v>2867</v>
      </c>
      <c r="D3902" s="2" t="s">
        <v>1405</v>
      </c>
      <c r="E3902" s="2" t="s">
        <v>2868</v>
      </c>
      <c r="F3902" s="4">
        <v>4</v>
      </c>
      <c r="G3902" s="10" t="str">
        <f t="shared" si="223"/>
        <v xml:space="preserve">2024/01 </v>
      </c>
      <c r="H3902" s="10">
        <f t="shared" si="222"/>
        <v>50</v>
      </c>
    </row>
    <row r="3903" spans="1:8" ht="15.75">
      <c r="A3903" s="10">
        <v>3902</v>
      </c>
      <c r="B3903" s="3" t="s">
        <v>2943</v>
      </c>
      <c r="C3903" s="2" t="s">
        <v>2879</v>
      </c>
      <c r="D3903" s="2" t="s">
        <v>1412</v>
      </c>
      <c r="E3903" s="2" t="s">
        <v>2880</v>
      </c>
      <c r="F3903" s="4">
        <v>50</v>
      </c>
      <c r="G3903" s="10" t="str">
        <f t="shared" si="223"/>
        <v xml:space="preserve">2026/02 </v>
      </c>
      <c r="H3903" s="10">
        <f t="shared" si="222"/>
        <v>519</v>
      </c>
    </row>
    <row r="3904" spans="1:8" ht="15.75">
      <c r="A3904" s="10">
        <v>3903</v>
      </c>
      <c r="B3904" s="3" t="s">
        <v>2943</v>
      </c>
      <c r="C3904" s="2" t="s">
        <v>2882</v>
      </c>
      <c r="D3904" s="2" t="s">
        <v>1412</v>
      </c>
      <c r="E3904" s="2" t="s">
        <v>2646</v>
      </c>
      <c r="F3904" s="4">
        <v>220</v>
      </c>
      <c r="G3904" s="10" t="str">
        <f t="shared" si="223"/>
        <v xml:space="preserve">2024/04 </v>
      </c>
      <c r="H3904" s="10">
        <f t="shared" si="222"/>
        <v>796</v>
      </c>
    </row>
    <row r="3905" spans="1:8" ht="15.75">
      <c r="A3905" s="10">
        <v>3904</v>
      </c>
      <c r="B3905" s="3" t="s">
        <v>2943</v>
      </c>
      <c r="C3905" s="2" t="s">
        <v>2885</v>
      </c>
      <c r="D3905" s="2" t="s">
        <v>1412</v>
      </c>
      <c r="E3905" s="2" t="s">
        <v>2886</v>
      </c>
      <c r="F3905" s="4">
        <v>105</v>
      </c>
      <c r="G3905" s="10" t="str">
        <f t="shared" si="223"/>
        <v xml:space="preserve">2024/06 </v>
      </c>
      <c r="H3905" s="10">
        <f t="shared" si="222"/>
        <v>196</v>
      </c>
    </row>
    <row r="3906" spans="1:8" ht="15.75">
      <c r="A3906" s="10">
        <v>3905</v>
      </c>
      <c r="B3906" s="3" t="s">
        <v>2943</v>
      </c>
      <c r="C3906" s="2" t="s">
        <v>2893</v>
      </c>
      <c r="D3906" s="2" t="s">
        <v>1412</v>
      </c>
      <c r="E3906" s="2" t="s">
        <v>2894</v>
      </c>
      <c r="F3906" s="4">
        <v>70</v>
      </c>
      <c r="G3906" s="10" t="str">
        <f t="shared" si="223"/>
        <v xml:space="preserve">2024/02 </v>
      </c>
      <c r="H3906" s="10">
        <f t="shared" ref="H3906:H3969" si="224">_xlfn.MAXIFS(F:F,C:C,C3906,G:G,G3906)</f>
        <v>350</v>
      </c>
    </row>
    <row r="3907" spans="1:8" ht="15.75">
      <c r="A3907" s="10">
        <v>3906</v>
      </c>
      <c r="B3907" s="3" t="s">
        <v>2943</v>
      </c>
      <c r="C3907" s="2" t="s">
        <v>2895</v>
      </c>
      <c r="D3907" s="2" t="s">
        <v>1412</v>
      </c>
      <c r="E3907" s="2" t="s">
        <v>2896</v>
      </c>
      <c r="F3907" s="4">
        <v>50</v>
      </c>
      <c r="G3907" s="10" t="str">
        <f t="shared" ref="G3907:G3970" si="225">INDEX($B$2:$B$9999,MATCH(_xlfn.MAXIFS($F$2:$F$9999,$C$2:$C$9999,C3907),$F$1:$F$9999,0))</f>
        <v xml:space="preserve">2024/01 </v>
      </c>
      <c r="H3907" s="10">
        <f t="shared" si="224"/>
        <v>172</v>
      </c>
    </row>
    <row r="3908" spans="1:8" ht="15.75">
      <c r="A3908" s="10">
        <v>3907</v>
      </c>
      <c r="B3908" s="3" t="s">
        <v>2943</v>
      </c>
      <c r="C3908" s="2" t="s">
        <v>2899</v>
      </c>
      <c r="D3908" s="2" t="s">
        <v>1412</v>
      </c>
      <c r="E3908" s="2" t="s">
        <v>2900</v>
      </c>
      <c r="F3908" s="4">
        <v>15</v>
      </c>
      <c r="G3908" s="10" t="str">
        <f t="shared" si="225"/>
        <v xml:space="preserve">2024/01 </v>
      </c>
      <c r="H3908" s="10">
        <f t="shared" si="224"/>
        <v>80</v>
      </c>
    </row>
    <row r="3909" spans="1:8" ht="15.75">
      <c r="A3909" s="10">
        <v>3908</v>
      </c>
      <c r="B3909" s="3" t="s">
        <v>2943</v>
      </c>
      <c r="C3909" s="2" t="s">
        <v>2912</v>
      </c>
      <c r="D3909" s="2" t="s">
        <v>1417</v>
      </c>
      <c r="E3909" s="2" t="s">
        <v>2913</v>
      </c>
      <c r="F3909" s="4">
        <v>640</v>
      </c>
      <c r="G3909" s="10" t="str">
        <f t="shared" si="225"/>
        <v xml:space="preserve">2025/02 </v>
      </c>
      <c r="H3909" s="10">
        <f t="shared" si="224"/>
        <v>640</v>
      </c>
    </row>
    <row r="3910" spans="1:8" ht="15.75">
      <c r="A3910" s="10">
        <v>3909</v>
      </c>
      <c r="B3910" s="3" t="s">
        <v>2943</v>
      </c>
      <c r="C3910" s="2" t="s">
        <v>2916</v>
      </c>
      <c r="D3910" s="2" t="s">
        <v>1424</v>
      </c>
      <c r="E3910" s="2" t="s">
        <v>2917</v>
      </c>
      <c r="F3910" s="4">
        <v>10</v>
      </c>
      <c r="G3910" s="10" t="str">
        <f t="shared" si="225"/>
        <v xml:space="preserve">2024/02 </v>
      </c>
      <c r="H3910" s="10">
        <f t="shared" si="224"/>
        <v>175</v>
      </c>
    </row>
    <row r="3911" spans="1:8" ht="15.75">
      <c r="A3911" s="10">
        <v>3910</v>
      </c>
      <c r="B3911" s="3" t="s">
        <v>2943</v>
      </c>
      <c r="C3911" s="2" t="s">
        <v>2918</v>
      </c>
      <c r="D3911" s="2" t="s">
        <v>1424</v>
      </c>
      <c r="E3911" s="2" t="s">
        <v>2919</v>
      </c>
      <c r="F3911" s="4">
        <v>70</v>
      </c>
      <c r="G3911" s="10" t="str">
        <f t="shared" si="225"/>
        <v xml:space="preserve">2025/02 </v>
      </c>
      <c r="H3911" s="10">
        <f t="shared" si="224"/>
        <v>205</v>
      </c>
    </row>
    <row r="3912" spans="1:8" ht="15.75">
      <c r="A3912" s="10">
        <v>3911</v>
      </c>
      <c r="B3912" s="3" t="s">
        <v>2943</v>
      </c>
      <c r="C3912" s="2" t="s">
        <v>2920</v>
      </c>
      <c r="D3912" s="2" t="s">
        <v>1424</v>
      </c>
      <c r="E3912" s="2" t="s">
        <v>2921</v>
      </c>
      <c r="F3912" s="4">
        <v>10</v>
      </c>
      <c r="G3912" s="10" t="str">
        <f t="shared" si="225"/>
        <v xml:space="preserve">2026/01 </v>
      </c>
      <c r="H3912" s="10">
        <f t="shared" si="224"/>
        <v>114</v>
      </c>
    </row>
    <row r="3913" spans="1:8" ht="15.75">
      <c r="A3913" s="10">
        <v>3912</v>
      </c>
      <c r="B3913" s="3" t="s">
        <v>2943</v>
      </c>
      <c r="C3913" s="2" t="s">
        <v>2926</v>
      </c>
      <c r="D3913" s="2" t="s">
        <v>1424</v>
      </c>
      <c r="E3913" s="2" t="s">
        <v>2927</v>
      </c>
      <c r="F3913" s="4">
        <v>10</v>
      </c>
      <c r="G3913" s="10" t="str">
        <f t="shared" si="225"/>
        <v xml:space="preserve">2024/01 </v>
      </c>
      <c r="H3913" s="10">
        <f t="shared" si="224"/>
        <v>30</v>
      </c>
    </row>
    <row r="3914" spans="1:8" ht="15.75">
      <c r="A3914" s="10">
        <v>3913</v>
      </c>
      <c r="B3914" s="3" t="s">
        <v>2943</v>
      </c>
      <c r="C3914" s="2" t="s">
        <v>3866</v>
      </c>
      <c r="D3914" s="2" t="s">
        <v>1426</v>
      </c>
      <c r="E3914" s="2" t="s">
        <v>3867</v>
      </c>
      <c r="F3914" s="4">
        <v>140</v>
      </c>
      <c r="G3914" s="10" t="str">
        <f t="shared" si="225"/>
        <v xml:space="preserve">2024/07 </v>
      </c>
      <c r="H3914" s="10">
        <f t="shared" si="224"/>
        <v>450</v>
      </c>
    </row>
    <row r="3915" spans="1:8" ht="15.75">
      <c r="A3915" s="10">
        <v>3914</v>
      </c>
      <c r="B3915" s="3" t="s">
        <v>2943</v>
      </c>
      <c r="C3915" s="2" t="s">
        <v>3870</v>
      </c>
      <c r="D3915" s="2" t="s">
        <v>1426</v>
      </c>
      <c r="E3915" s="2" t="s">
        <v>3871</v>
      </c>
      <c r="F3915" s="4">
        <v>30</v>
      </c>
      <c r="G3915" s="10" t="str">
        <f t="shared" si="225"/>
        <v xml:space="preserve">2024/08 </v>
      </c>
      <c r="H3915" s="10">
        <f t="shared" si="224"/>
        <v>490</v>
      </c>
    </row>
    <row r="3916" spans="1:8" ht="15.75">
      <c r="A3916" s="10">
        <v>3915</v>
      </c>
      <c r="B3916" s="3" t="s">
        <v>2943</v>
      </c>
      <c r="C3916" s="2" t="s">
        <v>3872</v>
      </c>
      <c r="D3916" s="2" t="s">
        <v>1426</v>
      </c>
      <c r="E3916" s="2" t="s">
        <v>3873</v>
      </c>
      <c r="F3916" s="4">
        <v>1050</v>
      </c>
      <c r="G3916" s="10" t="str">
        <f t="shared" si="225"/>
        <v xml:space="preserve">2026/02 </v>
      </c>
      <c r="H3916" s="10">
        <f t="shared" si="224"/>
        <v>4200</v>
      </c>
    </row>
    <row r="3917" spans="1:8" ht="15.75">
      <c r="A3917" s="10">
        <v>3916</v>
      </c>
      <c r="B3917" s="3" t="s">
        <v>2943</v>
      </c>
      <c r="C3917" s="2" t="s">
        <v>3876</v>
      </c>
      <c r="D3917" s="2" t="s">
        <v>1433</v>
      </c>
      <c r="E3917" s="2" t="s">
        <v>3877</v>
      </c>
      <c r="F3917" s="4">
        <v>405</v>
      </c>
      <c r="G3917" s="10" t="str">
        <f t="shared" si="225"/>
        <v xml:space="preserve">2024/10 </v>
      </c>
      <c r="H3917" s="10">
        <f t="shared" si="224"/>
        <v>685</v>
      </c>
    </row>
    <row r="3918" spans="1:8" ht="15.75">
      <c r="A3918" s="10">
        <v>3917</v>
      </c>
      <c r="B3918" s="3" t="s">
        <v>2943</v>
      </c>
      <c r="C3918" s="2" t="s">
        <v>3878</v>
      </c>
      <c r="D3918" s="2" t="s">
        <v>1433</v>
      </c>
      <c r="E3918" s="2" t="s">
        <v>3879</v>
      </c>
      <c r="F3918" s="4">
        <v>50</v>
      </c>
      <c r="G3918" s="10" t="str">
        <f t="shared" si="225"/>
        <v xml:space="preserve">2024/07 </v>
      </c>
      <c r="H3918" s="10">
        <f t="shared" si="224"/>
        <v>355</v>
      </c>
    </row>
    <row r="3919" spans="1:8" ht="15.75">
      <c r="A3919" s="10">
        <v>3918</v>
      </c>
      <c r="B3919" s="3" t="s">
        <v>2943</v>
      </c>
      <c r="C3919" s="2" t="s">
        <v>3880</v>
      </c>
      <c r="D3919" s="2" t="s">
        <v>1433</v>
      </c>
      <c r="E3919" s="2" t="s">
        <v>3881</v>
      </c>
      <c r="F3919" s="4">
        <v>4910</v>
      </c>
      <c r="G3919" s="10" t="str">
        <f t="shared" si="225"/>
        <v xml:space="preserve">2024/01 </v>
      </c>
      <c r="H3919" s="10">
        <f t="shared" si="224"/>
        <v>10760</v>
      </c>
    </row>
    <row r="3920" spans="1:8" ht="15.75">
      <c r="A3920" s="10">
        <v>3919</v>
      </c>
      <c r="B3920" s="3" t="s">
        <v>2943</v>
      </c>
      <c r="C3920" s="2" t="s">
        <v>3886</v>
      </c>
      <c r="D3920" s="2" t="s">
        <v>1433</v>
      </c>
      <c r="E3920" s="2" t="s">
        <v>3887</v>
      </c>
      <c r="F3920" s="4">
        <v>670</v>
      </c>
      <c r="G3920" s="10" t="str">
        <f t="shared" si="225"/>
        <v xml:space="preserve">2026/02 </v>
      </c>
      <c r="H3920" s="10">
        <f t="shared" si="224"/>
        <v>2570</v>
      </c>
    </row>
    <row r="3921" spans="1:8" ht="15.75">
      <c r="A3921" s="10">
        <v>3920</v>
      </c>
      <c r="B3921" s="3" t="s">
        <v>2943</v>
      </c>
      <c r="C3921" s="2" t="s">
        <v>3888</v>
      </c>
      <c r="D3921" s="2" t="s">
        <v>1433</v>
      </c>
      <c r="E3921" s="2" t="s">
        <v>3889</v>
      </c>
      <c r="F3921" s="4">
        <v>1550</v>
      </c>
      <c r="G3921" s="10" t="str">
        <f t="shared" si="225"/>
        <v xml:space="preserve">2024/01 </v>
      </c>
      <c r="H3921" s="10">
        <f t="shared" si="224"/>
        <v>6792</v>
      </c>
    </row>
    <row r="3922" spans="1:8" ht="15.75">
      <c r="A3922" s="10">
        <v>3921</v>
      </c>
      <c r="B3922" s="3" t="s">
        <v>2943</v>
      </c>
      <c r="C3922" s="2" t="s">
        <v>3890</v>
      </c>
      <c r="D3922" s="2" t="s">
        <v>1433</v>
      </c>
      <c r="E3922" s="2" t="s">
        <v>3891</v>
      </c>
      <c r="F3922" s="4">
        <v>30</v>
      </c>
      <c r="G3922" s="10" t="str">
        <f t="shared" si="225"/>
        <v xml:space="preserve">2024/01 </v>
      </c>
      <c r="H3922" s="10">
        <f t="shared" si="224"/>
        <v>300</v>
      </c>
    </row>
    <row r="3923" spans="1:8" ht="15.75">
      <c r="A3923" s="10">
        <v>3922</v>
      </c>
      <c r="B3923" s="3" t="s">
        <v>2943</v>
      </c>
      <c r="C3923" s="2" t="s">
        <v>3892</v>
      </c>
      <c r="D3923" s="2" t="s">
        <v>1433</v>
      </c>
      <c r="E3923" s="2" t="s">
        <v>3893</v>
      </c>
      <c r="F3923" s="4">
        <v>1540</v>
      </c>
      <c r="G3923" s="10" t="str">
        <f t="shared" si="225"/>
        <v xml:space="preserve">2026/03 </v>
      </c>
      <c r="H3923" s="10">
        <f t="shared" si="224"/>
        <v>1990</v>
      </c>
    </row>
    <row r="3924" spans="1:8" ht="15.75">
      <c r="A3924" s="10">
        <v>3923</v>
      </c>
      <c r="B3924" s="3" t="s">
        <v>2943</v>
      </c>
      <c r="C3924" s="2" t="s">
        <v>3894</v>
      </c>
      <c r="D3924" s="2" t="s">
        <v>1433</v>
      </c>
      <c r="E3924" s="2" t="s">
        <v>3895</v>
      </c>
      <c r="F3924" s="4">
        <v>100</v>
      </c>
      <c r="G3924" s="10" t="str">
        <f t="shared" si="225"/>
        <v xml:space="preserve">2024/01 </v>
      </c>
      <c r="H3924" s="10">
        <f t="shared" si="224"/>
        <v>200</v>
      </c>
    </row>
    <row r="3925" spans="1:8" ht="15.75">
      <c r="A3925" s="10">
        <v>3924</v>
      </c>
      <c r="B3925" s="3" t="s">
        <v>2943</v>
      </c>
      <c r="C3925" s="2" t="s">
        <v>3908</v>
      </c>
      <c r="D3925" s="2" t="s">
        <v>2762</v>
      </c>
      <c r="E3925" s="2" t="s">
        <v>1414</v>
      </c>
      <c r="F3925" s="4">
        <v>10</v>
      </c>
      <c r="G3925" s="10" t="str">
        <f t="shared" si="225"/>
        <v xml:space="preserve">2024/01 </v>
      </c>
      <c r="H3925" s="10">
        <f t="shared" si="224"/>
        <v>10</v>
      </c>
    </row>
    <row r="3926" spans="1:8" ht="15.75">
      <c r="A3926" s="10">
        <v>3925</v>
      </c>
      <c r="B3926" s="3" t="s">
        <v>2943</v>
      </c>
      <c r="C3926" s="2" t="s">
        <v>4534</v>
      </c>
      <c r="D3926" s="2" t="s">
        <v>4533</v>
      </c>
      <c r="E3926" s="2" t="s">
        <v>4535</v>
      </c>
      <c r="F3926" s="4">
        <v>200</v>
      </c>
      <c r="G3926" s="10" t="str">
        <f t="shared" si="225"/>
        <v xml:space="preserve">2024/12 </v>
      </c>
      <c r="H3926" s="10">
        <f t="shared" si="224"/>
        <v>4170</v>
      </c>
    </row>
    <row r="3927" spans="1:8" ht="15.75">
      <c r="A3927" s="10">
        <v>3926</v>
      </c>
      <c r="B3927" s="3" t="s">
        <v>2943</v>
      </c>
      <c r="C3927" s="2" t="s">
        <v>4559</v>
      </c>
      <c r="D3927" s="2" t="s">
        <v>4558</v>
      </c>
      <c r="E3927" s="2" t="s">
        <v>4560</v>
      </c>
      <c r="F3927" s="4">
        <v>100</v>
      </c>
      <c r="G3927" s="10" t="str">
        <f t="shared" si="225"/>
        <v xml:space="preserve">2024/01 </v>
      </c>
      <c r="H3927" s="10">
        <f t="shared" si="224"/>
        <v>105</v>
      </c>
    </row>
    <row r="3928" spans="1:8" ht="15.75">
      <c r="A3928" s="10">
        <v>3927</v>
      </c>
      <c r="B3928" s="3" t="s">
        <v>2943</v>
      </c>
      <c r="C3928" s="2" t="s">
        <v>4569</v>
      </c>
      <c r="D3928" s="2" t="s">
        <v>4568</v>
      </c>
      <c r="E3928" s="2" t="s">
        <v>4570</v>
      </c>
      <c r="F3928" s="4">
        <v>100</v>
      </c>
      <c r="G3928" s="10" t="str">
        <f t="shared" si="225"/>
        <v xml:space="preserve">2025/12 </v>
      </c>
      <c r="H3928" s="10">
        <f t="shared" si="224"/>
        <v>635</v>
      </c>
    </row>
    <row r="3929" spans="1:8" ht="15.75">
      <c r="A3929" s="10">
        <v>3928</v>
      </c>
      <c r="B3929" s="3" t="s">
        <v>2943</v>
      </c>
      <c r="C3929" s="2" t="s">
        <v>4576</v>
      </c>
      <c r="D3929" s="2" t="s">
        <v>4575</v>
      </c>
      <c r="E3929" s="2" t="s">
        <v>4577</v>
      </c>
      <c r="F3929" s="4">
        <v>26</v>
      </c>
      <c r="G3929" s="10" t="str">
        <f t="shared" si="225"/>
        <v xml:space="preserve">2025/12 </v>
      </c>
      <c r="H3929" s="10">
        <f t="shared" si="224"/>
        <v>1285</v>
      </c>
    </row>
    <row r="3930" spans="1:8" ht="15.75">
      <c r="A3930" s="10">
        <v>3929</v>
      </c>
      <c r="B3930" s="3" t="s">
        <v>2943</v>
      </c>
      <c r="C3930" s="2" t="s">
        <v>4581</v>
      </c>
      <c r="D3930" s="2" t="s">
        <v>4580</v>
      </c>
      <c r="E3930" s="2" t="s">
        <v>4582</v>
      </c>
      <c r="F3930" s="4">
        <v>64</v>
      </c>
      <c r="G3930" s="10" t="str">
        <f t="shared" si="225"/>
        <v xml:space="preserve">2025/12 </v>
      </c>
      <c r="H3930" s="10">
        <f t="shared" si="224"/>
        <v>501</v>
      </c>
    </row>
    <row r="3931" spans="1:8" ht="15.75">
      <c r="A3931" s="10">
        <v>3930</v>
      </c>
      <c r="B3931" s="3" t="s">
        <v>2943</v>
      </c>
      <c r="C3931" s="2" t="s">
        <v>4634</v>
      </c>
      <c r="D3931" s="2" t="s">
        <v>4632</v>
      </c>
      <c r="E3931" s="2" t="s">
        <v>4635</v>
      </c>
      <c r="F3931" s="4">
        <v>100</v>
      </c>
      <c r="G3931" s="10" t="str">
        <f t="shared" si="225"/>
        <v xml:space="preserve">2024/08 </v>
      </c>
      <c r="H3931" s="10">
        <f t="shared" si="224"/>
        <v>2355</v>
      </c>
    </row>
    <row r="3932" spans="1:8" ht="15.75">
      <c r="A3932" s="10">
        <v>3931</v>
      </c>
      <c r="B3932" s="3" t="s">
        <v>2944</v>
      </c>
      <c r="C3932" s="2" t="s">
        <v>55</v>
      </c>
      <c r="D3932" s="2" t="s">
        <v>50</v>
      </c>
      <c r="E3932" s="2" t="s">
        <v>56</v>
      </c>
      <c r="F3932" s="4">
        <v>30</v>
      </c>
      <c r="G3932" s="10" t="str">
        <f t="shared" si="225"/>
        <v xml:space="preserve">2024/01 </v>
      </c>
      <c r="H3932" s="10">
        <f t="shared" si="224"/>
        <v>330</v>
      </c>
    </row>
    <row r="3933" spans="1:8" ht="15.75">
      <c r="A3933" s="10">
        <v>3932</v>
      </c>
      <c r="B3933" s="3" t="s">
        <v>2944</v>
      </c>
      <c r="C3933" s="2" t="s">
        <v>60</v>
      </c>
      <c r="D3933" s="2" t="s">
        <v>59</v>
      </c>
      <c r="E3933" s="2" t="s">
        <v>52</v>
      </c>
      <c r="F3933" s="4">
        <v>10</v>
      </c>
      <c r="G3933" s="10" t="str">
        <f t="shared" si="225"/>
        <v xml:space="preserve">2024/01 </v>
      </c>
      <c r="H3933" s="10">
        <f t="shared" si="224"/>
        <v>110</v>
      </c>
    </row>
    <row r="3934" spans="1:8" ht="15.75">
      <c r="A3934" s="10">
        <v>3933</v>
      </c>
      <c r="B3934" s="3" t="s">
        <v>2944</v>
      </c>
      <c r="C3934" s="2" t="s">
        <v>103</v>
      </c>
      <c r="D3934" s="2" t="s">
        <v>59</v>
      </c>
      <c r="E3934" s="2" t="s">
        <v>104</v>
      </c>
      <c r="F3934" s="4">
        <v>5</v>
      </c>
      <c r="G3934" s="10" t="str">
        <f t="shared" si="225"/>
        <v xml:space="preserve">2024/01 </v>
      </c>
      <c r="H3934" s="10">
        <f t="shared" si="224"/>
        <v>110</v>
      </c>
    </row>
    <row r="3935" spans="1:8" ht="15.75">
      <c r="A3935" s="10">
        <v>3934</v>
      </c>
      <c r="B3935" s="3" t="s">
        <v>2944</v>
      </c>
      <c r="C3935" s="2" t="s">
        <v>105</v>
      </c>
      <c r="D3935" s="2" t="s">
        <v>50</v>
      </c>
      <c r="E3935" s="2" t="s">
        <v>104</v>
      </c>
      <c r="F3935" s="4">
        <v>100</v>
      </c>
      <c r="G3935" s="10" t="str">
        <f t="shared" si="225"/>
        <v xml:space="preserve">2024/02 </v>
      </c>
      <c r="H3935" s="10">
        <f t="shared" si="224"/>
        <v>180</v>
      </c>
    </row>
    <row r="3936" spans="1:8" ht="15.75">
      <c r="A3936" s="10">
        <v>3935</v>
      </c>
      <c r="B3936" s="3" t="s">
        <v>2944</v>
      </c>
      <c r="C3936" s="2" t="s">
        <v>109</v>
      </c>
      <c r="D3936" s="2" t="s">
        <v>59</v>
      </c>
      <c r="E3936" s="2" t="s">
        <v>58</v>
      </c>
      <c r="F3936" s="4">
        <v>10</v>
      </c>
      <c r="G3936" s="10" t="str">
        <f t="shared" si="225"/>
        <v xml:space="preserve">2024/01 </v>
      </c>
      <c r="H3936" s="10">
        <f t="shared" si="224"/>
        <v>70</v>
      </c>
    </row>
    <row r="3937" spans="1:8" ht="15.75">
      <c r="A3937" s="10">
        <v>3936</v>
      </c>
      <c r="B3937" s="3" t="s">
        <v>2944</v>
      </c>
      <c r="C3937" s="2" t="s">
        <v>193</v>
      </c>
      <c r="D3937" s="2" t="s">
        <v>96</v>
      </c>
      <c r="E3937" s="2" t="s">
        <v>54</v>
      </c>
      <c r="F3937" s="4">
        <v>25</v>
      </c>
      <c r="G3937" s="10" t="str">
        <f t="shared" si="225"/>
        <v xml:space="preserve">2024/01 </v>
      </c>
      <c r="H3937" s="10">
        <f t="shared" si="224"/>
        <v>55</v>
      </c>
    </row>
    <row r="3938" spans="1:8" ht="15.75">
      <c r="A3938" s="10">
        <v>3937</v>
      </c>
      <c r="B3938" s="3" t="s">
        <v>2944</v>
      </c>
      <c r="C3938" s="2" t="s">
        <v>3011</v>
      </c>
      <c r="D3938" s="2" t="s">
        <v>294</v>
      </c>
      <c r="E3938" s="2" t="s">
        <v>52</v>
      </c>
      <c r="F3938" s="4">
        <v>2</v>
      </c>
      <c r="G3938" s="10" t="str">
        <f t="shared" si="225"/>
        <v xml:space="preserve">2024/01 </v>
      </c>
      <c r="H3938" s="10">
        <f t="shared" si="224"/>
        <v>2</v>
      </c>
    </row>
    <row r="3939" spans="1:8" ht="15.75">
      <c r="A3939" s="10">
        <v>3938</v>
      </c>
      <c r="B3939" s="3" t="s">
        <v>2944</v>
      </c>
      <c r="C3939" s="2" t="s">
        <v>3012</v>
      </c>
      <c r="D3939" s="2" t="s">
        <v>294</v>
      </c>
      <c r="E3939" s="2" t="s">
        <v>104</v>
      </c>
      <c r="F3939" s="4">
        <v>2</v>
      </c>
      <c r="G3939" s="10" t="str">
        <f t="shared" si="225"/>
        <v xml:space="preserve">2024/01 </v>
      </c>
      <c r="H3939" s="10">
        <f t="shared" si="224"/>
        <v>2</v>
      </c>
    </row>
    <row r="3940" spans="1:8" ht="15.75">
      <c r="A3940" s="10">
        <v>3939</v>
      </c>
      <c r="B3940" s="3" t="s">
        <v>2944</v>
      </c>
      <c r="C3940" s="2" t="s">
        <v>297</v>
      </c>
      <c r="D3940" s="2" t="s">
        <v>294</v>
      </c>
      <c r="E3940" s="2" t="s">
        <v>56</v>
      </c>
      <c r="F3940" s="4">
        <v>50</v>
      </c>
      <c r="G3940" s="10" t="str">
        <f t="shared" si="225"/>
        <v xml:space="preserve">2024/01 </v>
      </c>
      <c r="H3940" s="10">
        <f t="shared" si="224"/>
        <v>50</v>
      </c>
    </row>
    <row r="3941" spans="1:8" ht="15.75">
      <c r="A3941" s="10">
        <v>3940</v>
      </c>
      <c r="B3941" s="3" t="s">
        <v>2944</v>
      </c>
      <c r="C3941" s="2" t="s">
        <v>309</v>
      </c>
      <c r="D3941" s="2" t="s">
        <v>307</v>
      </c>
      <c r="E3941" s="2" t="s">
        <v>56</v>
      </c>
      <c r="F3941" s="4">
        <v>32</v>
      </c>
      <c r="G3941" s="10" t="str">
        <f t="shared" si="225"/>
        <v xml:space="preserve">2024/01 </v>
      </c>
      <c r="H3941" s="10">
        <f t="shared" si="224"/>
        <v>32</v>
      </c>
    </row>
    <row r="3942" spans="1:8" ht="15.75">
      <c r="A3942" s="10">
        <v>3941</v>
      </c>
      <c r="B3942" s="3" t="s">
        <v>2944</v>
      </c>
      <c r="C3942" s="2" t="s">
        <v>3016</v>
      </c>
      <c r="D3942" s="2" t="s">
        <v>314</v>
      </c>
      <c r="E3942" s="2" t="s">
        <v>1352</v>
      </c>
      <c r="F3942" s="4">
        <v>3</v>
      </c>
      <c r="G3942" s="10" t="str">
        <f t="shared" si="225"/>
        <v xml:space="preserve">2024/01 </v>
      </c>
      <c r="H3942" s="10">
        <f t="shared" si="224"/>
        <v>3</v>
      </c>
    </row>
    <row r="3943" spans="1:8" ht="15.75">
      <c r="A3943" s="10">
        <v>3942</v>
      </c>
      <c r="B3943" s="3" t="s">
        <v>2944</v>
      </c>
      <c r="C3943" s="2" t="s">
        <v>353</v>
      </c>
      <c r="D3943" s="2" t="s">
        <v>352</v>
      </c>
      <c r="E3943" s="2" t="s">
        <v>354</v>
      </c>
      <c r="F3943" s="4">
        <v>2</v>
      </c>
      <c r="G3943" s="10" t="str">
        <f t="shared" si="225"/>
        <v xml:space="preserve">2024/01 </v>
      </c>
      <c r="H3943" s="10">
        <f t="shared" si="224"/>
        <v>120</v>
      </c>
    </row>
    <row r="3944" spans="1:8" ht="15.75">
      <c r="A3944" s="10">
        <v>3943</v>
      </c>
      <c r="B3944" s="3" t="s">
        <v>2944</v>
      </c>
      <c r="C3944" s="2" t="s">
        <v>3031</v>
      </c>
      <c r="D3944" s="2" t="s">
        <v>699</v>
      </c>
      <c r="E3944" s="2" t="s">
        <v>3032</v>
      </c>
      <c r="F3944" s="4">
        <v>2</v>
      </c>
      <c r="G3944" s="10" t="str">
        <f t="shared" si="225"/>
        <v xml:space="preserve">2024/01 </v>
      </c>
      <c r="H3944" s="10">
        <f t="shared" si="224"/>
        <v>2</v>
      </c>
    </row>
    <row r="3945" spans="1:8" ht="15.75">
      <c r="A3945" s="10">
        <v>3944</v>
      </c>
      <c r="B3945" s="3" t="s">
        <v>2944</v>
      </c>
      <c r="C3945" s="2" t="s">
        <v>470</v>
      </c>
      <c r="D3945" s="2" t="s">
        <v>469</v>
      </c>
      <c r="E3945" s="2" t="s">
        <v>471</v>
      </c>
      <c r="F3945" s="4">
        <v>30</v>
      </c>
      <c r="G3945" s="10" t="str">
        <f t="shared" si="225"/>
        <v xml:space="preserve">2024/01 </v>
      </c>
      <c r="H3945" s="10">
        <f t="shared" si="224"/>
        <v>120</v>
      </c>
    </row>
    <row r="3946" spans="1:8" ht="15.75">
      <c r="A3946" s="10">
        <v>3945</v>
      </c>
      <c r="B3946" s="3" t="s">
        <v>2944</v>
      </c>
      <c r="C3946" s="2" t="s">
        <v>473</v>
      </c>
      <c r="D3946" s="2" t="s">
        <v>472</v>
      </c>
      <c r="E3946" s="2" t="s">
        <v>474</v>
      </c>
      <c r="F3946" s="4">
        <v>30</v>
      </c>
      <c r="G3946" s="10" t="str">
        <f t="shared" si="225"/>
        <v xml:space="preserve">2024/01 </v>
      </c>
      <c r="H3946" s="10">
        <f t="shared" si="224"/>
        <v>70</v>
      </c>
    </row>
    <row r="3947" spans="1:8" ht="15.75">
      <c r="A3947" s="10">
        <v>3946</v>
      </c>
      <c r="B3947" s="3" t="s">
        <v>2944</v>
      </c>
      <c r="C3947" s="2" t="s">
        <v>476</v>
      </c>
      <c r="D3947" s="2" t="s">
        <v>475</v>
      </c>
      <c r="E3947" s="2" t="s">
        <v>477</v>
      </c>
      <c r="F3947" s="4">
        <v>2</v>
      </c>
      <c r="G3947" s="10" t="str">
        <f t="shared" si="225"/>
        <v xml:space="preserve">2024/10 </v>
      </c>
      <c r="H3947" s="10">
        <f t="shared" si="224"/>
        <v>936</v>
      </c>
    </row>
    <row r="3948" spans="1:8" ht="15.75">
      <c r="A3948" s="10">
        <v>3947</v>
      </c>
      <c r="B3948" s="3" t="s">
        <v>2944</v>
      </c>
      <c r="C3948" s="2" t="s">
        <v>487</v>
      </c>
      <c r="D3948" s="2" t="s">
        <v>486</v>
      </c>
      <c r="E3948" s="2" t="s">
        <v>488</v>
      </c>
      <c r="F3948" s="4">
        <v>38</v>
      </c>
      <c r="G3948" s="10" t="str">
        <f t="shared" si="225"/>
        <v xml:space="preserve">2024/01 </v>
      </c>
      <c r="H3948" s="10">
        <f t="shared" si="224"/>
        <v>80</v>
      </c>
    </row>
    <row r="3949" spans="1:8" ht="15.75">
      <c r="A3949" s="10">
        <v>3948</v>
      </c>
      <c r="B3949" s="3" t="s">
        <v>2944</v>
      </c>
      <c r="C3949" s="2" t="s">
        <v>496</v>
      </c>
      <c r="D3949" s="2" t="s">
        <v>495</v>
      </c>
      <c r="E3949" s="2" t="s">
        <v>497</v>
      </c>
      <c r="F3949" s="4">
        <v>1</v>
      </c>
      <c r="G3949" s="10" t="str">
        <f t="shared" si="225"/>
        <v xml:space="preserve">2024/01 </v>
      </c>
      <c r="H3949" s="10">
        <f t="shared" si="224"/>
        <v>80</v>
      </c>
    </row>
    <row r="3950" spans="1:8" ht="15.75">
      <c r="A3950" s="10">
        <v>3949</v>
      </c>
      <c r="B3950" s="3" t="s">
        <v>2944</v>
      </c>
      <c r="C3950" s="2" t="s">
        <v>499</v>
      </c>
      <c r="D3950" s="2" t="s">
        <v>498</v>
      </c>
      <c r="E3950" s="2" t="s">
        <v>500</v>
      </c>
      <c r="F3950" s="4">
        <v>80</v>
      </c>
      <c r="G3950" s="10" t="str">
        <f t="shared" si="225"/>
        <v xml:space="preserve">2024/01 </v>
      </c>
      <c r="H3950" s="10">
        <f t="shared" si="224"/>
        <v>80</v>
      </c>
    </row>
    <row r="3951" spans="1:8" ht="15.75">
      <c r="A3951" s="10">
        <v>3950</v>
      </c>
      <c r="B3951" s="3" t="s">
        <v>2944</v>
      </c>
      <c r="C3951" s="2" t="s">
        <v>504</v>
      </c>
      <c r="D3951" s="2" t="s">
        <v>503</v>
      </c>
      <c r="E3951" s="2" t="s">
        <v>505</v>
      </c>
      <c r="F3951" s="4">
        <v>30</v>
      </c>
      <c r="G3951" s="10" t="str">
        <f t="shared" si="225"/>
        <v xml:space="preserve">2024/12 </v>
      </c>
      <c r="H3951" s="10">
        <f t="shared" si="224"/>
        <v>71</v>
      </c>
    </row>
    <row r="3952" spans="1:8" ht="15.75">
      <c r="A3952" s="10">
        <v>3951</v>
      </c>
      <c r="B3952" s="3" t="s">
        <v>2944</v>
      </c>
      <c r="C3952" s="2" t="s">
        <v>515</v>
      </c>
      <c r="D3952" s="2" t="s">
        <v>514</v>
      </c>
      <c r="E3952" s="2" t="s">
        <v>516</v>
      </c>
      <c r="F3952" s="4">
        <v>75</v>
      </c>
      <c r="G3952" s="10" t="str">
        <f t="shared" si="225"/>
        <v xml:space="preserve">2025/12 </v>
      </c>
      <c r="H3952" s="10">
        <f t="shared" si="224"/>
        <v>900</v>
      </c>
    </row>
    <row r="3953" spans="1:8" ht="15.75">
      <c r="A3953" s="10">
        <v>3952</v>
      </c>
      <c r="B3953" s="3" t="s">
        <v>2944</v>
      </c>
      <c r="C3953" s="2" t="s">
        <v>525</v>
      </c>
      <c r="D3953" s="2" t="s">
        <v>524</v>
      </c>
      <c r="E3953" s="2" t="s">
        <v>526</v>
      </c>
      <c r="F3953" s="4">
        <v>134</v>
      </c>
      <c r="G3953" s="10" t="str">
        <f t="shared" si="225"/>
        <v xml:space="preserve">2024/10 </v>
      </c>
      <c r="H3953" s="10">
        <f t="shared" si="224"/>
        <v>657</v>
      </c>
    </row>
    <row r="3954" spans="1:8" ht="15.75">
      <c r="A3954" s="10">
        <v>3953</v>
      </c>
      <c r="B3954" s="3" t="s">
        <v>2944</v>
      </c>
      <c r="C3954" s="2" t="s">
        <v>3056</v>
      </c>
      <c r="D3954" s="2" t="s">
        <v>524</v>
      </c>
      <c r="E3954" s="2" t="s">
        <v>526</v>
      </c>
      <c r="F3954" s="4">
        <v>30</v>
      </c>
      <c r="G3954" s="10" t="str">
        <f t="shared" si="225"/>
        <v xml:space="preserve">2024/01 </v>
      </c>
      <c r="H3954" s="10">
        <f t="shared" si="224"/>
        <v>30</v>
      </c>
    </row>
    <row r="3955" spans="1:8" ht="15.75">
      <c r="A3955" s="10">
        <v>3954</v>
      </c>
      <c r="B3955" s="3" t="s">
        <v>2944</v>
      </c>
      <c r="C3955" s="2" t="s">
        <v>531</v>
      </c>
      <c r="D3955" s="2" t="s">
        <v>530</v>
      </c>
      <c r="E3955" s="2" t="s">
        <v>532</v>
      </c>
      <c r="F3955" s="4">
        <v>31</v>
      </c>
      <c r="G3955" s="10" t="str">
        <f t="shared" si="225"/>
        <v xml:space="preserve">2025/10 </v>
      </c>
      <c r="H3955" s="10">
        <f t="shared" si="224"/>
        <v>344</v>
      </c>
    </row>
    <row r="3956" spans="1:8" ht="15.75">
      <c r="A3956" s="10">
        <v>3955</v>
      </c>
      <c r="B3956" s="3" t="s">
        <v>2944</v>
      </c>
      <c r="C3956" s="2" t="s">
        <v>536</v>
      </c>
      <c r="D3956" s="2" t="s">
        <v>355</v>
      </c>
      <c r="E3956" s="2" t="s">
        <v>537</v>
      </c>
      <c r="F3956" s="4">
        <v>121</v>
      </c>
      <c r="G3956" s="10" t="str">
        <f t="shared" si="225"/>
        <v xml:space="preserve">2024/09 </v>
      </c>
      <c r="H3956" s="10">
        <f t="shared" si="224"/>
        <v>480</v>
      </c>
    </row>
    <row r="3957" spans="1:8" ht="15.75">
      <c r="A3957" s="10">
        <v>3956</v>
      </c>
      <c r="B3957" s="3" t="s">
        <v>2944</v>
      </c>
      <c r="C3957" s="2" t="s">
        <v>549</v>
      </c>
      <c r="D3957" s="2" t="s">
        <v>548</v>
      </c>
      <c r="E3957" s="2" t="s">
        <v>550</v>
      </c>
      <c r="F3957" s="4">
        <v>20</v>
      </c>
      <c r="G3957" s="10" t="str">
        <f t="shared" si="225"/>
        <v xml:space="preserve">2024/04 </v>
      </c>
      <c r="H3957" s="10">
        <f t="shared" si="224"/>
        <v>415</v>
      </c>
    </row>
    <row r="3958" spans="1:8" ht="15.75">
      <c r="A3958" s="10">
        <v>3957</v>
      </c>
      <c r="B3958" s="3" t="s">
        <v>2944</v>
      </c>
      <c r="C3958" s="2" t="s">
        <v>552</v>
      </c>
      <c r="D3958" s="2" t="s">
        <v>551</v>
      </c>
      <c r="E3958" s="2" t="s">
        <v>553</v>
      </c>
      <c r="F3958" s="4">
        <v>90</v>
      </c>
      <c r="G3958" s="10" t="str">
        <f t="shared" si="225"/>
        <v xml:space="preserve">2024/09 </v>
      </c>
      <c r="H3958" s="10">
        <f t="shared" si="224"/>
        <v>265</v>
      </c>
    </row>
    <row r="3959" spans="1:8" ht="15.75">
      <c r="A3959" s="10">
        <v>3958</v>
      </c>
      <c r="B3959" s="3" t="s">
        <v>2944</v>
      </c>
      <c r="C3959" s="2" t="s">
        <v>558</v>
      </c>
      <c r="D3959" s="2" t="s">
        <v>557</v>
      </c>
      <c r="E3959" s="2" t="s">
        <v>559</v>
      </c>
      <c r="F3959" s="4">
        <v>12</v>
      </c>
      <c r="G3959" s="10" t="str">
        <f t="shared" si="225"/>
        <v xml:space="preserve">2024/01 </v>
      </c>
      <c r="H3959" s="10">
        <f t="shared" si="224"/>
        <v>50</v>
      </c>
    </row>
    <row r="3960" spans="1:8" ht="15.75">
      <c r="A3960" s="10">
        <v>3959</v>
      </c>
      <c r="B3960" s="3" t="s">
        <v>2944</v>
      </c>
      <c r="C3960" s="2" t="s">
        <v>561</v>
      </c>
      <c r="D3960" s="2" t="s">
        <v>560</v>
      </c>
      <c r="E3960" s="2" t="s">
        <v>562</v>
      </c>
      <c r="F3960" s="4">
        <v>51</v>
      </c>
      <c r="G3960" s="10" t="str">
        <f t="shared" si="225"/>
        <v xml:space="preserve">2024/07 </v>
      </c>
      <c r="H3960" s="10">
        <f t="shared" si="224"/>
        <v>488</v>
      </c>
    </row>
    <row r="3961" spans="1:8" ht="15.75">
      <c r="A3961" s="10">
        <v>3960</v>
      </c>
      <c r="B3961" s="3" t="s">
        <v>2944</v>
      </c>
      <c r="C3961" s="2" t="s">
        <v>564</v>
      </c>
      <c r="D3961" s="2" t="s">
        <v>563</v>
      </c>
      <c r="E3961" s="2" t="s">
        <v>565</v>
      </c>
      <c r="F3961" s="4">
        <v>150</v>
      </c>
      <c r="G3961" s="10" t="str">
        <f t="shared" si="225"/>
        <v xml:space="preserve">2024/01 </v>
      </c>
      <c r="H3961" s="10">
        <f t="shared" si="224"/>
        <v>150</v>
      </c>
    </row>
    <row r="3962" spans="1:8" ht="15.75">
      <c r="A3962" s="10">
        <v>3961</v>
      </c>
      <c r="B3962" s="3" t="s">
        <v>2944</v>
      </c>
      <c r="C3962" s="2" t="s">
        <v>573</v>
      </c>
      <c r="D3962" s="2" t="s">
        <v>572</v>
      </c>
      <c r="E3962" s="2" t="s">
        <v>574</v>
      </c>
      <c r="F3962" s="4">
        <v>30</v>
      </c>
      <c r="G3962" s="10" t="str">
        <f t="shared" si="225"/>
        <v xml:space="preserve">2024/01 </v>
      </c>
      <c r="H3962" s="10">
        <f t="shared" si="224"/>
        <v>60</v>
      </c>
    </row>
    <row r="3963" spans="1:8" ht="15.75">
      <c r="A3963" s="10">
        <v>3962</v>
      </c>
      <c r="B3963" s="3" t="s">
        <v>2944</v>
      </c>
      <c r="C3963" s="2" t="s">
        <v>3064</v>
      </c>
      <c r="D3963" s="2" t="s">
        <v>3063</v>
      </c>
      <c r="E3963" s="2"/>
      <c r="F3963" s="4">
        <v>1</v>
      </c>
      <c r="G3963" s="10" t="str">
        <f t="shared" si="225"/>
        <v xml:space="preserve">2024/01 </v>
      </c>
      <c r="H3963" s="10">
        <f t="shared" si="224"/>
        <v>1</v>
      </c>
    </row>
    <row r="3964" spans="1:8" ht="15.75">
      <c r="A3964" s="10">
        <v>3963</v>
      </c>
      <c r="B3964" s="3" t="s">
        <v>2944</v>
      </c>
      <c r="C3964" s="2" t="s">
        <v>576</v>
      </c>
      <c r="D3964" s="2" t="s">
        <v>575</v>
      </c>
      <c r="E3964" s="2" t="s">
        <v>577</v>
      </c>
      <c r="F3964" s="4">
        <v>50</v>
      </c>
      <c r="G3964" s="10" t="str">
        <f t="shared" si="225"/>
        <v xml:space="preserve">2024/04 </v>
      </c>
      <c r="H3964" s="10">
        <f t="shared" si="224"/>
        <v>380</v>
      </c>
    </row>
    <row r="3965" spans="1:8" ht="15.75">
      <c r="A3965" s="10">
        <v>3964</v>
      </c>
      <c r="B3965" s="3" t="s">
        <v>2944</v>
      </c>
      <c r="C3965" s="2" t="s">
        <v>590</v>
      </c>
      <c r="D3965" s="2" t="s">
        <v>589</v>
      </c>
      <c r="E3965" s="2" t="s">
        <v>591</v>
      </c>
      <c r="F3965" s="4">
        <v>100</v>
      </c>
      <c r="G3965" s="10" t="str">
        <f t="shared" si="225"/>
        <v xml:space="preserve">2024/01 </v>
      </c>
      <c r="H3965" s="10">
        <f t="shared" si="224"/>
        <v>100</v>
      </c>
    </row>
    <row r="3966" spans="1:8" ht="15.75">
      <c r="A3966" s="10">
        <v>3965</v>
      </c>
      <c r="B3966" s="3" t="s">
        <v>2944</v>
      </c>
      <c r="C3966" s="2" t="s">
        <v>599</v>
      </c>
      <c r="D3966" s="2" t="s">
        <v>598</v>
      </c>
      <c r="E3966" s="2" t="s">
        <v>600</v>
      </c>
      <c r="F3966" s="4">
        <v>50</v>
      </c>
      <c r="G3966" s="10" t="str">
        <f t="shared" si="225"/>
        <v xml:space="preserve">2024/01 </v>
      </c>
      <c r="H3966" s="10">
        <f t="shared" si="224"/>
        <v>60</v>
      </c>
    </row>
    <row r="3967" spans="1:8" ht="15.75">
      <c r="A3967" s="10">
        <v>3966</v>
      </c>
      <c r="B3967" s="3" t="s">
        <v>2944</v>
      </c>
      <c r="C3967" s="2" t="s">
        <v>612</v>
      </c>
      <c r="D3967" s="2" t="s">
        <v>363</v>
      </c>
      <c r="E3967" s="2" t="s">
        <v>613</v>
      </c>
      <c r="F3967" s="4">
        <v>190</v>
      </c>
      <c r="G3967" s="10" t="str">
        <f t="shared" si="225"/>
        <v xml:space="preserve">2024/11 </v>
      </c>
      <c r="H3967" s="10">
        <f t="shared" si="224"/>
        <v>4102</v>
      </c>
    </row>
    <row r="3968" spans="1:8" ht="15.75">
      <c r="A3968" s="10">
        <v>3967</v>
      </c>
      <c r="B3968" s="3" t="s">
        <v>2944</v>
      </c>
      <c r="C3968" s="2" t="s">
        <v>619</v>
      </c>
      <c r="D3968" s="2" t="s">
        <v>366</v>
      </c>
      <c r="E3968" s="2" t="s">
        <v>620</v>
      </c>
      <c r="F3968" s="4">
        <v>30</v>
      </c>
      <c r="G3968" s="10" t="str">
        <f t="shared" si="225"/>
        <v xml:space="preserve">2024/12 </v>
      </c>
      <c r="H3968" s="10">
        <f t="shared" si="224"/>
        <v>4004</v>
      </c>
    </row>
    <row r="3969" spans="1:8" ht="15.75">
      <c r="A3969" s="10">
        <v>3968</v>
      </c>
      <c r="B3969" s="3" t="s">
        <v>2944</v>
      </c>
      <c r="C3969" s="2" t="s">
        <v>622</v>
      </c>
      <c r="D3969" s="2" t="s">
        <v>621</v>
      </c>
      <c r="E3969" s="2" t="s">
        <v>623</v>
      </c>
      <c r="F3969" s="4">
        <v>50</v>
      </c>
      <c r="G3969" s="10" t="str">
        <f t="shared" si="225"/>
        <v xml:space="preserve">2024/12 </v>
      </c>
      <c r="H3969" s="10">
        <f t="shared" si="224"/>
        <v>489</v>
      </c>
    </row>
    <row r="3970" spans="1:8" ht="15.75">
      <c r="A3970" s="10">
        <v>3969</v>
      </c>
      <c r="B3970" s="3" t="s">
        <v>2944</v>
      </c>
      <c r="C3970" s="2" t="s">
        <v>631</v>
      </c>
      <c r="D3970" s="2" t="s">
        <v>630</v>
      </c>
      <c r="E3970" s="2" t="s">
        <v>632</v>
      </c>
      <c r="F3970" s="4">
        <v>25</v>
      </c>
      <c r="G3970" s="10" t="str">
        <f t="shared" si="225"/>
        <v xml:space="preserve">2025/12 </v>
      </c>
      <c r="H3970" s="10">
        <f t="shared" ref="H3970:H4033" si="226">_xlfn.MAXIFS(F:F,C:C,C3970,G:G,G3970)</f>
        <v>894</v>
      </c>
    </row>
    <row r="3971" spans="1:8" ht="15.75">
      <c r="A3971" s="10">
        <v>3970</v>
      </c>
      <c r="B3971" s="3" t="s">
        <v>2944</v>
      </c>
      <c r="C3971" s="2" t="s">
        <v>634</v>
      </c>
      <c r="D3971" s="2" t="s">
        <v>633</v>
      </c>
      <c r="E3971" s="2" t="s">
        <v>635</v>
      </c>
      <c r="F3971" s="4">
        <v>124</v>
      </c>
      <c r="G3971" s="10" t="str">
        <f t="shared" ref="G3971:G4034" si="227">INDEX($B$2:$B$9999,MATCH(_xlfn.MAXIFS($F$2:$F$9999,$C$2:$C$9999,C3971),$F$1:$F$9999,0))</f>
        <v xml:space="preserve">2024/01 </v>
      </c>
      <c r="H3971" s="10">
        <f t="shared" si="226"/>
        <v>1460</v>
      </c>
    </row>
    <row r="3972" spans="1:8" ht="15.75">
      <c r="A3972" s="10">
        <v>3971</v>
      </c>
      <c r="B3972" s="3" t="s">
        <v>2944</v>
      </c>
      <c r="C3972" s="2" t="s">
        <v>638</v>
      </c>
      <c r="D3972" s="2" t="s">
        <v>352</v>
      </c>
      <c r="E3972" s="2" t="s">
        <v>639</v>
      </c>
      <c r="F3972" s="4">
        <v>211</v>
      </c>
      <c r="G3972" s="10" t="str">
        <f t="shared" si="227"/>
        <v xml:space="preserve">2025/12 </v>
      </c>
      <c r="H3972" s="10">
        <f t="shared" si="226"/>
        <v>1081</v>
      </c>
    </row>
    <row r="3973" spans="1:8" ht="15.75">
      <c r="A3973" s="10">
        <v>3972</v>
      </c>
      <c r="B3973" s="3" t="s">
        <v>2944</v>
      </c>
      <c r="C3973" s="2" t="s">
        <v>645</v>
      </c>
      <c r="D3973" s="2" t="s">
        <v>358</v>
      </c>
      <c r="E3973" s="2" t="s">
        <v>646</v>
      </c>
      <c r="F3973" s="4">
        <v>70</v>
      </c>
      <c r="G3973" s="10" t="str">
        <f t="shared" si="227"/>
        <v xml:space="preserve">2025/11 </v>
      </c>
      <c r="H3973" s="10">
        <f t="shared" si="226"/>
        <v>470</v>
      </c>
    </row>
    <row r="3974" spans="1:8" ht="15.75">
      <c r="A3974" s="10">
        <v>3973</v>
      </c>
      <c r="B3974" s="3" t="s">
        <v>2944</v>
      </c>
      <c r="C3974" s="2" t="s">
        <v>648</v>
      </c>
      <c r="D3974" s="2" t="s">
        <v>647</v>
      </c>
      <c r="E3974" s="2" t="s">
        <v>649</v>
      </c>
      <c r="F3974" s="4">
        <v>23</v>
      </c>
      <c r="G3974" s="10" t="str">
        <f t="shared" si="227"/>
        <v xml:space="preserve">2024/11 </v>
      </c>
      <c r="H3974" s="10">
        <f t="shared" si="226"/>
        <v>2000</v>
      </c>
    </row>
    <row r="3975" spans="1:8" ht="15.75">
      <c r="A3975" s="10">
        <v>3974</v>
      </c>
      <c r="B3975" s="3" t="s">
        <v>2944</v>
      </c>
      <c r="C3975" s="2" t="s">
        <v>655</v>
      </c>
      <c r="D3975" s="2" t="s">
        <v>654</v>
      </c>
      <c r="E3975" s="2" t="s">
        <v>656</v>
      </c>
      <c r="F3975" s="4">
        <v>320</v>
      </c>
      <c r="G3975" s="10" t="str">
        <f t="shared" si="227"/>
        <v xml:space="preserve">2024/11 </v>
      </c>
      <c r="H3975" s="10">
        <f t="shared" si="226"/>
        <v>4241</v>
      </c>
    </row>
    <row r="3976" spans="1:8" ht="15.75">
      <c r="A3976" s="10">
        <v>3975</v>
      </c>
      <c r="B3976" s="3" t="s">
        <v>2944</v>
      </c>
      <c r="C3976" s="2" t="s">
        <v>660</v>
      </c>
      <c r="D3976" s="2" t="s">
        <v>448</v>
      </c>
      <c r="E3976" s="2" t="s">
        <v>661</v>
      </c>
      <c r="F3976" s="4">
        <v>11</v>
      </c>
      <c r="G3976" s="10" t="str">
        <f t="shared" si="227"/>
        <v xml:space="preserve">2024/01 </v>
      </c>
      <c r="H3976" s="10">
        <f t="shared" si="226"/>
        <v>300</v>
      </c>
    </row>
    <row r="3977" spans="1:8" ht="15.75">
      <c r="A3977" s="10">
        <v>3976</v>
      </c>
      <c r="B3977" s="3" t="s">
        <v>2944</v>
      </c>
      <c r="C3977" s="2" t="s">
        <v>663</v>
      </c>
      <c r="D3977" s="2" t="s">
        <v>662</v>
      </c>
      <c r="E3977" s="2" t="s">
        <v>664</v>
      </c>
      <c r="F3977" s="4">
        <v>203</v>
      </c>
      <c r="G3977" s="10" t="str">
        <f t="shared" si="227"/>
        <v xml:space="preserve">2025/03 </v>
      </c>
      <c r="H3977" s="10">
        <f t="shared" si="226"/>
        <v>203</v>
      </c>
    </row>
    <row r="3978" spans="1:8" ht="15.75">
      <c r="A3978" s="10">
        <v>3977</v>
      </c>
      <c r="B3978" s="3" t="s">
        <v>2944</v>
      </c>
      <c r="C3978" s="2" t="s">
        <v>674</v>
      </c>
      <c r="D3978" s="2" t="s">
        <v>673</v>
      </c>
      <c r="E3978" s="2" t="s">
        <v>675</v>
      </c>
      <c r="F3978" s="4">
        <v>30</v>
      </c>
      <c r="G3978" s="10" t="str">
        <f t="shared" si="227"/>
        <v xml:space="preserve">2024/06 </v>
      </c>
      <c r="H3978" s="10">
        <f t="shared" si="226"/>
        <v>173</v>
      </c>
    </row>
    <row r="3979" spans="1:8" ht="15.75">
      <c r="A3979" s="10">
        <v>3978</v>
      </c>
      <c r="B3979" s="3" t="s">
        <v>2944</v>
      </c>
      <c r="C3979" s="2" t="s">
        <v>677</v>
      </c>
      <c r="D3979" s="2" t="s">
        <v>676</v>
      </c>
      <c r="E3979" s="2" t="s">
        <v>678</v>
      </c>
      <c r="F3979" s="4">
        <v>244</v>
      </c>
      <c r="G3979" s="10" t="str">
        <f t="shared" si="227"/>
        <v xml:space="preserve">2024/10 </v>
      </c>
      <c r="H3979" s="10">
        <f t="shared" si="226"/>
        <v>674</v>
      </c>
    </row>
    <row r="3980" spans="1:8" ht="15.75">
      <c r="A3980" s="10">
        <v>3979</v>
      </c>
      <c r="B3980" s="3" t="s">
        <v>2944</v>
      </c>
      <c r="C3980" s="2" t="s">
        <v>680</v>
      </c>
      <c r="D3980" s="2" t="s">
        <v>679</v>
      </c>
      <c r="E3980" s="2" t="s">
        <v>681</v>
      </c>
      <c r="F3980" s="4">
        <v>2</v>
      </c>
      <c r="G3980" s="10" t="str">
        <f t="shared" si="227"/>
        <v xml:space="preserve">2024/01 </v>
      </c>
      <c r="H3980" s="10">
        <f t="shared" si="226"/>
        <v>100</v>
      </c>
    </row>
    <row r="3981" spans="1:8" ht="15.75">
      <c r="A3981" s="10">
        <v>3980</v>
      </c>
      <c r="B3981" s="3" t="s">
        <v>2944</v>
      </c>
      <c r="C3981" s="2" t="s">
        <v>683</v>
      </c>
      <c r="D3981" s="2" t="s">
        <v>682</v>
      </c>
      <c r="E3981" s="2" t="s">
        <v>684</v>
      </c>
      <c r="F3981" s="4">
        <v>12</v>
      </c>
      <c r="G3981" s="10" t="str">
        <f t="shared" si="227"/>
        <v xml:space="preserve">2024/01 </v>
      </c>
      <c r="H3981" s="10">
        <f t="shared" si="226"/>
        <v>50</v>
      </c>
    </row>
    <row r="3982" spans="1:8" ht="15.75">
      <c r="A3982" s="10">
        <v>3981</v>
      </c>
      <c r="B3982" s="3" t="s">
        <v>2944</v>
      </c>
      <c r="C3982" s="2" t="s">
        <v>692</v>
      </c>
      <c r="D3982" s="2" t="s">
        <v>691</v>
      </c>
      <c r="E3982" s="2" t="s">
        <v>693</v>
      </c>
      <c r="F3982" s="4">
        <v>18</v>
      </c>
      <c r="G3982" s="10" t="str">
        <f t="shared" si="227"/>
        <v xml:space="preserve">2024/01 </v>
      </c>
      <c r="H3982" s="10">
        <f t="shared" si="226"/>
        <v>100</v>
      </c>
    </row>
    <row r="3983" spans="1:8" ht="15.75">
      <c r="A3983" s="10">
        <v>3982</v>
      </c>
      <c r="B3983" s="3" t="s">
        <v>2944</v>
      </c>
      <c r="C3983" s="2" t="s">
        <v>700</v>
      </c>
      <c r="D3983" s="2" t="s">
        <v>699</v>
      </c>
      <c r="E3983" s="2" t="s">
        <v>701</v>
      </c>
      <c r="F3983" s="4">
        <v>120</v>
      </c>
      <c r="G3983" s="10" t="str">
        <f t="shared" si="227"/>
        <v xml:space="preserve">2025/06 </v>
      </c>
      <c r="H3983" s="10">
        <f t="shared" si="226"/>
        <v>983</v>
      </c>
    </row>
    <row r="3984" spans="1:8" ht="15.75">
      <c r="A3984" s="10">
        <v>3983</v>
      </c>
      <c r="B3984" s="3" t="s">
        <v>2944</v>
      </c>
      <c r="C3984" s="2" t="s">
        <v>726</v>
      </c>
      <c r="D3984" s="2" t="s">
        <v>725</v>
      </c>
      <c r="E3984" s="2"/>
      <c r="F3984" s="4">
        <v>4</v>
      </c>
      <c r="G3984" s="10" t="str">
        <f t="shared" si="227"/>
        <v xml:space="preserve">2024/01 </v>
      </c>
      <c r="H3984" s="10">
        <f t="shared" si="226"/>
        <v>160</v>
      </c>
    </row>
    <row r="3985" spans="1:8" ht="15.75">
      <c r="A3985" s="10">
        <v>3984</v>
      </c>
      <c r="B3985" s="3" t="s">
        <v>2944</v>
      </c>
      <c r="C3985" s="2" t="s">
        <v>728</v>
      </c>
      <c r="D3985" s="2" t="s">
        <v>727</v>
      </c>
      <c r="E3985" s="2" t="s">
        <v>729</v>
      </c>
      <c r="F3985" s="4"/>
      <c r="G3985" s="10" t="str">
        <f t="shared" si="227"/>
        <v xml:space="preserve">2024/01 </v>
      </c>
      <c r="H3985" s="10">
        <f t="shared" si="226"/>
        <v>20</v>
      </c>
    </row>
    <row r="3986" spans="1:8" ht="15.75">
      <c r="A3986" s="10">
        <v>3985</v>
      </c>
      <c r="B3986" s="3" t="s">
        <v>2944</v>
      </c>
      <c r="C3986" s="2" t="s">
        <v>731</v>
      </c>
      <c r="D3986" s="2" t="s">
        <v>730</v>
      </c>
      <c r="E3986" s="2" t="s">
        <v>732</v>
      </c>
      <c r="F3986" s="4">
        <v>4</v>
      </c>
      <c r="G3986" s="10" t="str">
        <f t="shared" si="227"/>
        <v xml:space="preserve">2024/03 </v>
      </c>
      <c r="H3986" s="10">
        <f t="shared" si="226"/>
        <v>132</v>
      </c>
    </row>
    <row r="3987" spans="1:8" ht="15.75">
      <c r="A3987" s="10">
        <v>3986</v>
      </c>
      <c r="B3987" s="3" t="s">
        <v>2944</v>
      </c>
      <c r="C3987" s="2" t="s">
        <v>734</v>
      </c>
      <c r="D3987" s="2" t="s">
        <v>733</v>
      </c>
      <c r="E3987" s="2" t="s">
        <v>735</v>
      </c>
      <c r="F3987" s="4">
        <v>151</v>
      </c>
      <c r="G3987" s="10" t="str">
        <f t="shared" si="227"/>
        <v xml:space="preserve">2025/12 </v>
      </c>
      <c r="H3987" s="10">
        <f t="shared" si="226"/>
        <v>1289</v>
      </c>
    </row>
    <row r="3988" spans="1:8" ht="15.75">
      <c r="A3988" s="10">
        <v>3987</v>
      </c>
      <c r="B3988" s="3" t="s">
        <v>2944</v>
      </c>
      <c r="C3988" s="2" t="s">
        <v>737</v>
      </c>
      <c r="D3988" s="2" t="s">
        <v>736</v>
      </c>
      <c r="E3988" s="2" t="s">
        <v>738</v>
      </c>
      <c r="F3988" s="4">
        <v>300</v>
      </c>
      <c r="G3988" s="10" t="str">
        <f t="shared" si="227"/>
        <v xml:space="preserve">2025/11 </v>
      </c>
      <c r="H3988" s="10">
        <f t="shared" si="226"/>
        <v>2257</v>
      </c>
    </row>
    <row r="3989" spans="1:8" ht="15.75">
      <c r="A3989" s="10">
        <v>3988</v>
      </c>
      <c r="B3989" s="3" t="s">
        <v>2944</v>
      </c>
      <c r="C3989" s="2" t="s">
        <v>3112</v>
      </c>
      <c r="D3989" s="2" t="s">
        <v>3111</v>
      </c>
      <c r="E3989" s="2" t="s">
        <v>3113</v>
      </c>
      <c r="F3989" s="4"/>
      <c r="G3989" s="10" t="str">
        <f t="shared" si="227"/>
        <v xml:space="preserve">2024/01 </v>
      </c>
      <c r="H3989" s="10">
        <f t="shared" si="226"/>
        <v>2</v>
      </c>
    </row>
    <row r="3990" spans="1:8" ht="15.75">
      <c r="A3990" s="10">
        <v>3989</v>
      </c>
      <c r="B3990" s="3" t="s">
        <v>2944</v>
      </c>
      <c r="C3990" s="2" t="s">
        <v>745</v>
      </c>
      <c r="D3990" s="2" t="s">
        <v>744</v>
      </c>
      <c r="E3990" s="2" t="s">
        <v>746</v>
      </c>
      <c r="F3990" s="4">
        <v>54</v>
      </c>
      <c r="G3990" s="10" t="str">
        <f t="shared" si="227"/>
        <v xml:space="preserve">2025/03 </v>
      </c>
      <c r="H3990" s="10">
        <f t="shared" si="226"/>
        <v>750</v>
      </c>
    </row>
    <row r="3991" spans="1:8" ht="15.75">
      <c r="A3991" s="10">
        <v>3990</v>
      </c>
      <c r="B3991" s="3" t="s">
        <v>2944</v>
      </c>
      <c r="C3991" s="2" t="s">
        <v>748</v>
      </c>
      <c r="D3991" s="2" t="s">
        <v>747</v>
      </c>
      <c r="E3991" s="2" t="s">
        <v>749</v>
      </c>
      <c r="F3991" s="4">
        <v>50</v>
      </c>
      <c r="G3991" s="10" t="str">
        <f t="shared" si="227"/>
        <v xml:space="preserve">2025/12 </v>
      </c>
      <c r="H3991" s="10">
        <f t="shared" si="226"/>
        <v>812</v>
      </c>
    </row>
    <row r="3992" spans="1:8" ht="15.75">
      <c r="A3992" s="10">
        <v>3991</v>
      </c>
      <c r="B3992" s="3" t="s">
        <v>2944</v>
      </c>
      <c r="C3992" s="2" t="s">
        <v>760</v>
      </c>
      <c r="D3992" s="2" t="s">
        <v>759</v>
      </c>
      <c r="E3992" s="2" t="s">
        <v>761</v>
      </c>
      <c r="F3992" s="4">
        <v>27</v>
      </c>
      <c r="G3992" s="10" t="str">
        <f t="shared" si="227"/>
        <v xml:space="preserve">2026/04 </v>
      </c>
      <c r="H3992" s="10">
        <f t="shared" si="226"/>
        <v>708</v>
      </c>
    </row>
    <row r="3993" spans="1:8" ht="15.75">
      <c r="A3993" s="10">
        <v>3992</v>
      </c>
      <c r="B3993" s="3" t="s">
        <v>2944</v>
      </c>
      <c r="C3993" s="2" t="s">
        <v>771</v>
      </c>
      <c r="D3993" s="2" t="s">
        <v>770</v>
      </c>
      <c r="E3993" s="2" t="s">
        <v>772</v>
      </c>
      <c r="F3993" s="4">
        <v>6</v>
      </c>
      <c r="G3993" s="10" t="str">
        <f t="shared" si="227"/>
        <v xml:space="preserve">2025/12 </v>
      </c>
      <c r="H3993" s="10">
        <f t="shared" si="226"/>
        <v>861</v>
      </c>
    </row>
    <row r="3994" spans="1:8" ht="15.75">
      <c r="A3994" s="10">
        <v>3993</v>
      </c>
      <c r="B3994" s="3" t="s">
        <v>2944</v>
      </c>
      <c r="C3994" s="2" t="s">
        <v>774</v>
      </c>
      <c r="D3994" s="2" t="s">
        <v>773</v>
      </c>
      <c r="E3994" s="2" t="s">
        <v>775</v>
      </c>
      <c r="F3994" s="4">
        <v>328</v>
      </c>
      <c r="G3994" s="10" t="str">
        <f t="shared" si="227"/>
        <v xml:space="preserve">2025/12 </v>
      </c>
      <c r="H3994" s="10">
        <f t="shared" si="226"/>
        <v>1110</v>
      </c>
    </row>
    <row r="3995" spans="1:8" ht="15.75">
      <c r="A3995" s="10">
        <v>3994</v>
      </c>
      <c r="B3995" s="3" t="s">
        <v>2944</v>
      </c>
      <c r="C3995" s="2" t="s">
        <v>779</v>
      </c>
      <c r="D3995" s="2" t="s">
        <v>778</v>
      </c>
      <c r="E3995" s="2" t="s">
        <v>780</v>
      </c>
      <c r="F3995" s="4">
        <v>5</v>
      </c>
      <c r="G3995" s="10" t="str">
        <f t="shared" si="227"/>
        <v xml:space="preserve">2024/03 </v>
      </c>
      <c r="H3995" s="10">
        <f t="shared" si="226"/>
        <v>550</v>
      </c>
    </row>
    <row r="3996" spans="1:8" ht="15.75">
      <c r="A3996" s="10">
        <v>3995</v>
      </c>
      <c r="B3996" s="3" t="s">
        <v>2944</v>
      </c>
      <c r="C3996" s="2" t="s">
        <v>790</v>
      </c>
      <c r="D3996" s="2" t="s">
        <v>789</v>
      </c>
      <c r="E3996" s="2" t="s">
        <v>791</v>
      </c>
      <c r="F3996" s="4">
        <v>20</v>
      </c>
      <c r="G3996" s="10" t="str">
        <f t="shared" si="227"/>
        <v xml:space="preserve">2024/08 </v>
      </c>
      <c r="H3996" s="10">
        <f t="shared" si="226"/>
        <v>560</v>
      </c>
    </row>
    <row r="3997" spans="1:8" ht="15.75">
      <c r="A3997" s="10">
        <v>3996</v>
      </c>
      <c r="B3997" s="3" t="s">
        <v>2944</v>
      </c>
      <c r="C3997" s="2" t="s">
        <v>800</v>
      </c>
      <c r="D3997" s="2" t="s">
        <v>799</v>
      </c>
      <c r="E3997" s="2" t="s">
        <v>801</v>
      </c>
      <c r="F3997" s="4">
        <v>40</v>
      </c>
      <c r="G3997" s="10" t="str">
        <f t="shared" si="227"/>
        <v xml:space="preserve">2024/05 </v>
      </c>
      <c r="H3997" s="10">
        <f t="shared" si="226"/>
        <v>401</v>
      </c>
    </row>
    <row r="3998" spans="1:8" ht="15.75">
      <c r="A3998" s="10">
        <v>3997</v>
      </c>
      <c r="B3998" s="3" t="s">
        <v>2944</v>
      </c>
      <c r="C3998" s="2" t="s">
        <v>812</v>
      </c>
      <c r="D3998" s="2" t="s">
        <v>811</v>
      </c>
      <c r="E3998" s="2"/>
      <c r="F3998" s="4">
        <v>91</v>
      </c>
      <c r="G3998" s="10" t="str">
        <f t="shared" si="227"/>
        <v xml:space="preserve">2024/01 </v>
      </c>
      <c r="H3998" s="10">
        <f t="shared" si="226"/>
        <v>100</v>
      </c>
    </row>
    <row r="3999" spans="1:8" ht="15.75">
      <c r="A3999" s="10">
        <v>3998</v>
      </c>
      <c r="B3999" s="3" t="s">
        <v>2944</v>
      </c>
      <c r="C3999" s="2" t="s">
        <v>814</v>
      </c>
      <c r="D3999" s="2" t="s">
        <v>813</v>
      </c>
      <c r="E3999" s="2" t="s">
        <v>815</v>
      </c>
      <c r="F3999" s="4">
        <v>50</v>
      </c>
      <c r="G3999" s="10" t="str">
        <f t="shared" si="227"/>
        <v xml:space="preserve">2024/12 </v>
      </c>
      <c r="H3999" s="10">
        <f t="shared" si="226"/>
        <v>3000</v>
      </c>
    </row>
    <row r="4000" spans="1:8" ht="15.75">
      <c r="A4000" s="10">
        <v>3999</v>
      </c>
      <c r="B4000" s="3" t="s">
        <v>2944</v>
      </c>
      <c r="C4000" s="2" t="s">
        <v>820</v>
      </c>
      <c r="D4000" s="2" t="s">
        <v>819</v>
      </c>
      <c r="E4000" s="2" t="s">
        <v>821</v>
      </c>
      <c r="F4000" s="4">
        <v>11</v>
      </c>
      <c r="G4000" s="10" t="str">
        <f t="shared" si="227"/>
        <v xml:space="preserve">2024/10 </v>
      </c>
      <c r="H4000" s="10">
        <f t="shared" si="226"/>
        <v>510</v>
      </c>
    </row>
    <row r="4001" spans="1:8" ht="15.75">
      <c r="A4001" s="10">
        <v>4000</v>
      </c>
      <c r="B4001" s="3" t="s">
        <v>2944</v>
      </c>
      <c r="C4001" s="2" t="s">
        <v>823</v>
      </c>
      <c r="D4001" s="2" t="s">
        <v>822</v>
      </c>
      <c r="E4001" s="2" t="s">
        <v>824</v>
      </c>
      <c r="F4001" s="4">
        <v>524</v>
      </c>
      <c r="G4001" s="10" t="str">
        <f t="shared" si="227"/>
        <v xml:space="preserve">2025/12 </v>
      </c>
      <c r="H4001" s="10">
        <f t="shared" si="226"/>
        <v>32271</v>
      </c>
    </row>
    <row r="4002" spans="1:8" ht="15.75">
      <c r="A4002" s="10">
        <v>4001</v>
      </c>
      <c r="B4002" s="3" t="s">
        <v>2944</v>
      </c>
      <c r="C4002" s="2" t="s">
        <v>841</v>
      </c>
      <c r="D4002" s="2" t="s">
        <v>840</v>
      </c>
      <c r="E4002" s="2" t="s">
        <v>842</v>
      </c>
      <c r="F4002" s="4">
        <v>3</v>
      </c>
      <c r="G4002" s="10" t="str">
        <f t="shared" si="227"/>
        <v xml:space="preserve">2024/01 </v>
      </c>
      <c r="H4002" s="10">
        <f t="shared" si="226"/>
        <v>95</v>
      </c>
    </row>
    <row r="4003" spans="1:8" ht="15.75">
      <c r="A4003" s="10">
        <v>4002</v>
      </c>
      <c r="B4003" s="3" t="s">
        <v>2944</v>
      </c>
      <c r="C4003" s="2" t="s">
        <v>847</v>
      </c>
      <c r="D4003" s="2" t="s">
        <v>846</v>
      </c>
      <c r="E4003" s="2"/>
      <c r="F4003" s="4">
        <v>8</v>
      </c>
      <c r="G4003" s="10" t="str">
        <f t="shared" si="227"/>
        <v xml:space="preserve">2024/01 </v>
      </c>
      <c r="H4003" s="10">
        <f t="shared" si="226"/>
        <v>100</v>
      </c>
    </row>
    <row r="4004" spans="1:8" ht="15.75">
      <c r="A4004" s="10">
        <v>4003</v>
      </c>
      <c r="B4004" s="3" t="s">
        <v>2944</v>
      </c>
      <c r="C4004" s="2" t="s">
        <v>852</v>
      </c>
      <c r="D4004" s="2" t="s">
        <v>851</v>
      </c>
      <c r="E4004" s="2" t="s">
        <v>853</v>
      </c>
      <c r="F4004" s="4">
        <v>4</v>
      </c>
      <c r="G4004" s="10" t="str">
        <f t="shared" si="227"/>
        <v xml:space="preserve">2024/01 </v>
      </c>
      <c r="H4004" s="10">
        <f t="shared" si="226"/>
        <v>30</v>
      </c>
    </row>
    <row r="4005" spans="1:8" ht="15.75">
      <c r="A4005" s="10">
        <v>4004</v>
      </c>
      <c r="B4005" s="3" t="s">
        <v>2944</v>
      </c>
      <c r="C4005" s="2" t="s">
        <v>855</v>
      </c>
      <c r="D4005" s="2" t="s">
        <v>854</v>
      </c>
      <c r="E4005" s="2" t="s">
        <v>856</v>
      </c>
      <c r="F4005" s="4">
        <v>15</v>
      </c>
      <c r="G4005" s="10" t="str">
        <f t="shared" si="227"/>
        <v xml:space="preserve">2025/12 </v>
      </c>
      <c r="H4005" s="10">
        <f t="shared" si="226"/>
        <v>868</v>
      </c>
    </row>
    <row r="4006" spans="1:8" ht="15.75">
      <c r="A4006" s="10">
        <v>4005</v>
      </c>
      <c r="B4006" s="3" t="s">
        <v>2944</v>
      </c>
      <c r="C4006" s="2" t="s">
        <v>858</v>
      </c>
      <c r="D4006" s="2" t="s">
        <v>857</v>
      </c>
      <c r="E4006" s="2" t="s">
        <v>859</v>
      </c>
      <c r="F4006" s="4">
        <v>150</v>
      </c>
      <c r="G4006" s="10" t="str">
        <f t="shared" si="227"/>
        <v xml:space="preserve">2024/10 </v>
      </c>
      <c r="H4006" s="10">
        <f t="shared" si="226"/>
        <v>527</v>
      </c>
    </row>
    <row r="4007" spans="1:8" ht="15.75">
      <c r="A4007" s="10">
        <v>4006</v>
      </c>
      <c r="B4007" s="3" t="s">
        <v>2944</v>
      </c>
      <c r="C4007" s="2" t="s">
        <v>889</v>
      </c>
      <c r="D4007" s="2" t="s">
        <v>888</v>
      </c>
      <c r="E4007" s="2" t="s">
        <v>890</v>
      </c>
      <c r="F4007" s="4">
        <v>19</v>
      </c>
      <c r="G4007" s="10" t="str">
        <f t="shared" si="227"/>
        <v xml:space="preserve">2024/01 </v>
      </c>
      <c r="H4007" s="10">
        <f t="shared" si="226"/>
        <v>90</v>
      </c>
    </row>
    <row r="4008" spans="1:8" ht="15.75">
      <c r="A4008" s="10">
        <v>4007</v>
      </c>
      <c r="B4008" s="3" t="s">
        <v>2944</v>
      </c>
      <c r="C4008" s="2" t="s">
        <v>902</v>
      </c>
      <c r="D4008" s="2" t="s">
        <v>901</v>
      </c>
      <c r="E4008" s="2" t="s">
        <v>890</v>
      </c>
      <c r="F4008" s="4">
        <v>14</v>
      </c>
      <c r="G4008" s="10" t="str">
        <f t="shared" si="227"/>
        <v xml:space="preserve">2024/01 </v>
      </c>
      <c r="H4008" s="10">
        <f t="shared" si="226"/>
        <v>160</v>
      </c>
    </row>
    <row r="4009" spans="1:8" ht="15.75">
      <c r="A4009" s="10">
        <v>4008</v>
      </c>
      <c r="B4009" s="3" t="s">
        <v>2944</v>
      </c>
      <c r="C4009" s="2" t="s">
        <v>930</v>
      </c>
      <c r="D4009" s="2" t="s">
        <v>929</v>
      </c>
      <c r="E4009" s="2"/>
      <c r="F4009" s="4">
        <v>1</v>
      </c>
      <c r="G4009" s="10" t="str">
        <f t="shared" si="227"/>
        <v xml:space="preserve">2024/02 </v>
      </c>
      <c r="H4009" s="10">
        <f t="shared" si="226"/>
        <v>59</v>
      </c>
    </row>
    <row r="4010" spans="1:8" ht="15.75">
      <c r="A4010" s="10">
        <v>4009</v>
      </c>
      <c r="B4010" s="3" t="s">
        <v>2944</v>
      </c>
      <c r="C4010" s="2" t="s">
        <v>953</v>
      </c>
      <c r="D4010" s="2" t="s">
        <v>952</v>
      </c>
      <c r="E4010" s="2"/>
      <c r="F4010" s="4">
        <v>2</v>
      </c>
      <c r="G4010" s="10" t="str">
        <f t="shared" si="227"/>
        <v xml:space="preserve">2024/01 </v>
      </c>
      <c r="H4010" s="10">
        <f t="shared" si="226"/>
        <v>4</v>
      </c>
    </row>
    <row r="4011" spans="1:8" ht="15.75">
      <c r="A4011" s="10">
        <v>4010</v>
      </c>
      <c r="B4011" s="3" t="s">
        <v>2944</v>
      </c>
      <c r="C4011" s="2" t="s">
        <v>988</v>
      </c>
      <c r="D4011" s="2" t="s">
        <v>747</v>
      </c>
      <c r="E4011" s="2" t="s">
        <v>989</v>
      </c>
      <c r="F4011" s="4">
        <v>2</v>
      </c>
      <c r="G4011" s="10" t="str">
        <f t="shared" si="227"/>
        <v xml:space="preserve">2024/01 </v>
      </c>
      <c r="H4011" s="10">
        <f t="shared" si="226"/>
        <v>250</v>
      </c>
    </row>
    <row r="4012" spans="1:8" ht="15.75">
      <c r="A4012" s="10">
        <v>4011</v>
      </c>
      <c r="B4012" s="3" t="s">
        <v>2944</v>
      </c>
      <c r="C4012" s="2" t="s">
        <v>1004</v>
      </c>
      <c r="D4012" s="2" t="s">
        <v>551</v>
      </c>
      <c r="E4012" s="2" t="s">
        <v>1005</v>
      </c>
      <c r="F4012" s="4">
        <v>10</v>
      </c>
      <c r="G4012" s="10" t="str">
        <f t="shared" si="227"/>
        <v xml:space="preserve">2024/01 </v>
      </c>
      <c r="H4012" s="10">
        <f t="shared" si="226"/>
        <v>50</v>
      </c>
    </row>
    <row r="4013" spans="1:8" ht="15.75">
      <c r="A4013" s="10">
        <v>4012</v>
      </c>
      <c r="B4013" s="3" t="s">
        <v>2944</v>
      </c>
      <c r="C4013" s="2" t="s">
        <v>1008</v>
      </c>
      <c r="D4013" s="2" t="s">
        <v>355</v>
      </c>
      <c r="E4013" s="2" t="s">
        <v>1009</v>
      </c>
      <c r="F4013" s="4">
        <v>20</v>
      </c>
      <c r="G4013" s="10" t="str">
        <f t="shared" si="227"/>
        <v xml:space="preserve">2024/01 </v>
      </c>
      <c r="H4013" s="10">
        <f t="shared" si="226"/>
        <v>50</v>
      </c>
    </row>
    <row r="4014" spans="1:8" ht="15.75">
      <c r="A4014" s="10">
        <v>4013</v>
      </c>
      <c r="B4014" s="3" t="s">
        <v>2944</v>
      </c>
      <c r="C4014" s="2" t="s">
        <v>1032</v>
      </c>
      <c r="D4014" s="2" t="s">
        <v>355</v>
      </c>
      <c r="E4014" s="2" t="s">
        <v>1033</v>
      </c>
      <c r="F4014" s="4">
        <v>100</v>
      </c>
      <c r="G4014" s="10" t="str">
        <f t="shared" si="227"/>
        <v xml:space="preserve">2024/01 </v>
      </c>
      <c r="H4014" s="10">
        <f t="shared" si="226"/>
        <v>100</v>
      </c>
    </row>
    <row r="4015" spans="1:8" ht="15.75">
      <c r="A4015" s="10">
        <v>4014</v>
      </c>
      <c r="B4015" s="3" t="s">
        <v>2944</v>
      </c>
      <c r="C4015" s="2" t="s">
        <v>1034</v>
      </c>
      <c r="D4015" s="2" t="s">
        <v>545</v>
      </c>
      <c r="E4015" s="2" t="s">
        <v>1035</v>
      </c>
      <c r="F4015" s="4">
        <v>60</v>
      </c>
      <c r="G4015" s="10" t="str">
        <f t="shared" si="227"/>
        <v xml:space="preserve">2024/01 </v>
      </c>
      <c r="H4015" s="10">
        <f t="shared" si="226"/>
        <v>60</v>
      </c>
    </row>
    <row r="4016" spans="1:8" ht="15.75">
      <c r="A4016" s="10">
        <v>4015</v>
      </c>
      <c r="B4016" s="3" t="s">
        <v>2944</v>
      </c>
      <c r="C4016" s="2" t="s">
        <v>1036</v>
      </c>
      <c r="D4016" s="2" t="s">
        <v>551</v>
      </c>
      <c r="E4016" s="2" t="s">
        <v>1037</v>
      </c>
      <c r="F4016" s="4">
        <v>30</v>
      </c>
      <c r="G4016" s="10" t="str">
        <f t="shared" si="227"/>
        <v xml:space="preserve">2024/01 </v>
      </c>
      <c r="H4016" s="10">
        <f t="shared" si="226"/>
        <v>30</v>
      </c>
    </row>
    <row r="4017" spans="1:8" ht="15.75">
      <c r="A4017" s="10">
        <v>4016</v>
      </c>
      <c r="B4017" s="3" t="s">
        <v>2944</v>
      </c>
      <c r="C4017" s="2" t="s">
        <v>1038</v>
      </c>
      <c r="D4017" s="2" t="s">
        <v>448</v>
      </c>
      <c r="E4017" s="2" t="s">
        <v>1039</v>
      </c>
      <c r="F4017" s="4">
        <v>20</v>
      </c>
      <c r="G4017" s="10" t="str">
        <f t="shared" si="227"/>
        <v xml:space="preserve">2024/01 </v>
      </c>
      <c r="H4017" s="10">
        <f t="shared" si="226"/>
        <v>60</v>
      </c>
    </row>
    <row r="4018" spans="1:8" ht="15.75">
      <c r="A4018" s="10">
        <v>4017</v>
      </c>
      <c r="B4018" s="3" t="s">
        <v>2944</v>
      </c>
      <c r="C4018" s="2" t="s">
        <v>1050</v>
      </c>
      <c r="D4018" s="2" t="s">
        <v>1049</v>
      </c>
      <c r="E4018" s="2"/>
      <c r="F4018" s="4">
        <v>1</v>
      </c>
      <c r="G4018" s="10" t="str">
        <f t="shared" si="227"/>
        <v xml:space="preserve">2024/01 </v>
      </c>
      <c r="H4018" s="10">
        <f t="shared" si="226"/>
        <v>20</v>
      </c>
    </row>
    <row r="4019" spans="1:8" ht="15.75">
      <c r="A4019" s="10">
        <v>4018</v>
      </c>
      <c r="B4019" s="3" t="s">
        <v>2944</v>
      </c>
      <c r="C4019" s="2" t="s">
        <v>3252</v>
      </c>
      <c r="D4019" s="2" t="s">
        <v>736</v>
      </c>
      <c r="E4019" s="2" t="s">
        <v>3253</v>
      </c>
      <c r="F4019" s="4">
        <v>10</v>
      </c>
      <c r="G4019" s="10" t="str">
        <f t="shared" si="227"/>
        <v xml:space="preserve">2024/01 </v>
      </c>
      <c r="H4019" s="10">
        <f t="shared" si="226"/>
        <v>10</v>
      </c>
    </row>
    <row r="4020" spans="1:8" ht="15.75">
      <c r="A4020" s="10">
        <v>4019</v>
      </c>
      <c r="B4020" s="3" t="s">
        <v>2944</v>
      </c>
      <c r="C4020" s="2" t="s">
        <v>3257</v>
      </c>
      <c r="D4020" s="2" t="s">
        <v>3256</v>
      </c>
      <c r="E4020" s="2"/>
      <c r="F4020" s="4">
        <v>4</v>
      </c>
      <c r="G4020" s="10" t="str">
        <f t="shared" si="227"/>
        <v xml:space="preserve">2024/01 </v>
      </c>
      <c r="H4020" s="10">
        <f t="shared" si="226"/>
        <v>4</v>
      </c>
    </row>
    <row r="4021" spans="1:8" ht="15.75">
      <c r="A4021" s="10">
        <v>4020</v>
      </c>
      <c r="B4021" s="3" t="s">
        <v>2944</v>
      </c>
      <c r="C4021" s="2" t="s">
        <v>3262</v>
      </c>
      <c r="D4021" s="2" t="s">
        <v>572</v>
      </c>
      <c r="E4021" s="2" t="s">
        <v>3263</v>
      </c>
      <c r="F4021" s="4">
        <v>20</v>
      </c>
      <c r="G4021" s="10" t="str">
        <f t="shared" si="227"/>
        <v xml:space="preserve">2024/01 </v>
      </c>
      <c r="H4021" s="10">
        <f t="shared" si="226"/>
        <v>80</v>
      </c>
    </row>
    <row r="4022" spans="1:8" ht="15.75">
      <c r="A4022" s="10">
        <v>4021</v>
      </c>
      <c r="B4022" s="3" t="s">
        <v>2944</v>
      </c>
      <c r="C4022" s="2" t="s">
        <v>1101</v>
      </c>
      <c r="D4022" s="2" t="s">
        <v>1100</v>
      </c>
      <c r="E4022" s="2"/>
      <c r="F4022" s="4">
        <v>38</v>
      </c>
      <c r="G4022" s="10" t="str">
        <f t="shared" si="227"/>
        <v xml:space="preserve">2024/04 </v>
      </c>
      <c r="H4022" s="10">
        <f t="shared" si="226"/>
        <v>38</v>
      </c>
    </row>
    <row r="4023" spans="1:8" ht="15.75">
      <c r="A4023" s="10">
        <v>4022</v>
      </c>
      <c r="B4023" s="3" t="s">
        <v>2944</v>
      </c>
      <c r="C4023" s="2" t="s">
        <v>3265</v>
      </c>
      <c r="D4023" s="2" t="s">
        <v>3264</v>
      </c>
      <c r="E4023" s="2" t="s">
        <v>3266</v>
      </c>
      <c r="F4023" s="4">
        <v>23</v>
      </c>
      <c r="G4023" s="10" t="str">
        <f t="shared" si="227"/>
        <v xml:space="preserve">2024/01 </v>
      </c>
      <c r="H4023" s="10">
        <f t="shared" si="226"/>
        <v>23</v>
      </c>
    </row>
    <row r="4024" spans="1:8" ht="15.75">
      <c r="A4024" s="10">
        <v>4023</v>
      </c>
      <c r="B4024" s="3" t="s">
        <v>2944</v>
      </c>
      <c r="C4024" s="2" t="s">
        <v>1119</v>
      </c>
      <c r="D4024" s="2" t="s">
        <v>1118</v>
      </c>
      <c r="E4024" s="2"/>
      <c r="F4024" s="4">
        <v>86</v>
      </c>
      <c r="G4024" s="10" t="str">
        <f t="shared" si="227"/>
        <v xml:space="preserve">2024/04 </v>
      </c>
      <c r="H4024" s="10">
        <f t="shared" si="226"/>
        <v>210</v>
      </c>
    </row>
    <row r="4025" spans="1:8" ht="15.75">
      <c r="A4025" s="10">
        <v>4024</v>
      </c>
      <c r="B4025" s="3" t="s">
        <v>2944</v>
      </c>
      <c r="C4025" s="2" t="s">
        <v>1122</v>
      </c>
      <c r="D4025" s="2" t="s">
        <v>366</v>
      </c>
      <c r="E4025" s="2" t="s">
        <v>1117</v>
      </c>
      <c r="F4025" s="4">
        <v>1</v>
      </c>
      <c r="G4025" s="10" t="str">
        <f t="shared" si="227"/>
        <v xml:space="preserve">2024/01 </v>
      </c>
      <c r="H4025" s="10">
        <f t="shared" si="226"/>
        <v>10</v>
      </c>
    </row>
    <row r="4026" spans="1:8" ht="15.75">
      <c r="A4026" s="10">
        <v>4025</v>
      </c>
      <c r="B4026" s="3" t="s">
        <v>2944</v>
      </c>
      <c r="C4026" s="2" t="s">
        <v>1123</v>
      </c>
      <c r="D4026" s="2" t="s">
        <v>352</v>
      </c>
      <c r="E4026" s="2" t="s">
        <v>1117</v>
      </c>
      <c r="F4026" s="4">
        <v>1</v>
      </c>
      <c r="G4026" s="10" t="str">
        <f t="shared" si="227"/>
        <v xml:space="preserve">2024/01 </v>
      </c>
      <c r="H4026" s="10">
        <f t="shared" si="226"/>
        <v>4</v>
      </c>
    </row>
    <row r="4027" spans="1:8" ht="15.75">
      <c r="A4027" s="10">
        <v>4026</v>
      </c>
      <c r="B4027" s="3" t="s">
        <v>2944</v>
      </c>
      <c r="C4027" s="2" t="s">
        <v>1124</v>
      </c>
      <c r="D4027" s="2" t="s">
        <v>524</v>
      </c>
      <c r="E4027" s="2" t="s">
        <v>1117</v>
      </c>
      <c r="F4027" s="4">
        <v>30</v>
      </c>
      <c r="G4027" s="10" t="str">
        <f t="shared" si="227"/>
        <v xml:space="preserve">2024/01 </v>
      </c>
      <c r="H4027" s="10">
        <f t="shared" si="226"/>
        <v>40</v>
      </c>
    </row>
    <row r="4028" spans="1:8" ht="15.75">
      <c r="A4028" s="10">
        <v>4027</v>
      </c>
      <c r="B4028" s="3" t="s">
        <v>2944</v>
      </c>
      <c r="C4028" s="2" t="s">
        <v>3273</v>
      </c>
      <c r="D4028" s="2" t="s">
        <v>545</v>
      </c>
      <c r="E4028" s="2" t="s">
        <v>3274</v>
      </c>
      <c r="F4028" s="4">
        <v>1</v>
      </c>
      <c r="G4028" s="10" t="str">
        <f t="shared" si="227"/>
        <v xml:space="preserve">2024/01 </v>
      </c>
      <c r="H4028" s="10">
        <f t="shared" si="226"/>
        <v>16</v>
      </c>
    </row>
    <row r="4029" spans="1:8" ht="15.75">
      <c r="A4029" s="10">
        <v>4028</v>
      </c>
      <c r="B4029" s="3" t="s">
        <v>2944</v>
      </c>
      <c r="C4029" s="2" t="s">
        <v>1179</v>
      </c>
      <c r="D4029" s="2" t="s">
        <v>524</v>
      </c>
      <c r="E4029" s="2" t="s">
        <v>414</v>
      </c>
      <c r="F4029" s="4">
        <v>30</v>
      </c>
      <c r="G4029" s="10" t="str">
        <f t="shared" si="227"/>
        <v xml:space="preserve">2024/01 </v>
      </c>
      <c r="H4029" s="10">
        <f t="shared" si="226"/>
        <v>30</v>
      </c>
    </row>
    <row r="4030" spans="1:8" ht="15.75">
      <c r="A4030" s="10">
        <v>4029</v>
      </c>
      <c r="B4030" s="3" t="s">
        <v>2944</v>
      </c>
      <c r="C4030" s="2" t="s">
        <v>1180</v>
      </c>
      <c r="D4030" s="2" t="s">
        <v>514</v>
      </c>
      <c r="E4030" s="2" t="s">
        <v>414</v>
      </c>
      <c r="F4030" s="4">
        <v>30</v>
      </c>
      <c r="G4030" s="10" t="str">
        <f t="shared" si="227"/>
        <v xml:space="preserve">2024/01 </v>
      </c>
      <c r="H4030" s="10">
        <f t="shared" si="226"/>
        <v>30</v>
      </c>
    </row>
    <row r="4031" spans="1:8" ht="15.75">
      <c r="A4031" s="10">
        <v>4030</v>
      </c>
      <c r="B4031" s="3" t="s">
        <v>2944</v>
      </c>
      <c r="C4031" s="2" t="s">
        <v>1184</v>
      </c>
      <c r="D4031" s="2" t="s">
        <v>665</v>
      </c>
      <c r="E4031" s="2" t="s">
        <v>414</v>
      </c>
      <c r="F4031" s="4">
        <v>30</v>
      </c>
      <c r="G4031" s="10" t="str">
        <f t="shared" si="227"/>
        <v xml:space="preserve">2024/01 </v>
      </c>
      <c r="H4031" s="10">
        <f t="shared" si="226"/>
        <v>30</v>
      </c>
    </row>
    <row r="4032" spans="1:8" ht="15.75">
      <c r="A4032" s="10">
        <v>4031</v>
      </c>
      <c r="B4032" s="3" t="s">
        <v>2944</v>
      </c>
      <c r="C4032" s="2" t="s">
        <v>3356</v>
      </c>
      <c r="D4032" s="2" t="s">
        <v>583</v>
      </c>
      <c r="E4032" s="2" t="s">
        <v>1107</v>
      </c>
      <c r="F4032" s="4">
        <v>60</v>
      </c>
      <c r="G4032" s="10" t="str">
        <f t="shared" si="227"/>
        <v xml:space="preserve">2024/01 </v>
      </c>
      <c r="H4032" s="10">
        <f t="shared" si="226"/>
        <v>60</v>
      </c>
    </row>
    <row r="4033" spans="1:8" ht="15.75">
      <c r="A4033" s="10">
        <v>4032</v>
      </c>
      <c r="B4033" s="3" t="s">
        <v>2944</v>
      </c>
      <c r="C4033" s="2" t="s">
        <v>3364</v>
      </c>
      <c r="D4033" s="2" t="s">
        <v>3363</v>
      </c>
      <c r="E4033" s="2"/>
      <c r="F4033" s="4">
        <v>5</v>
      </c>
      <c r="G4033" s="10" t="str">
        <f t="shared" si="227"/>
        <v xml:space="preserve">2024/01 </v>
      </c>
      <c r="H4033" s="10">
        <f t="shared" si="226"/>
        <v>5</v>
      </c>
    </row>
    <row r="4034" spans="1:8" ht="15.75">
      <c r="A4034" s="10">
        <v>4033</v>
      </c>
      <c r="B4034" s="3" t="s">
        <v>2944</v>
      </c>
      <c r="C4034" s="2" t="s">
        <v>3366</v>
      </c>
      <c r="D4034" s="2" t="s">
        <v>3365</v>
      </c>
      <c r="E4034" s="2"/>
      <c r="F4034" s="4">
        <v>15</v>
      </c>
      <c r="G4034" s="10" t="str">
        <f t="shared" si="227"/>
        <v xml:space="preserve">2024/01 </v>
      </c>
      <c r="H4034" s="10">
        <f t="shared" ref="H4034:H4097" si="228">_xlfn.MAXIFS(F:F,C:C,C4034,G:G,G4034)</f>
        <v>15</v>
      </c>
    </row>
    <row r="4035" spans="1:8" ht="15.75">
      <c r="A4035" s="10">
        <v>4034</v>
      </c>
      <c r="B4035" s="3" t="s">
        <v>2944</v>
      </c>
      <c r="C4035" s="2" t="s">
        <v>3368</v>
      </c>
      <c r="D4035" s="2" t="s">
        <v>3367</v>
      </c>
      <c r="E4035" s="2"/>
      <c r="F4035" s="4">
        <v>10</v>
      </c>
      <c r="G4035" s="10" t="str">
        <f t="shared" ref="G4035:G4098" si="229">INDEX($B$2:$B$9999,MATCH(_xlfn.MAXIFS($F$2:$F$9999,$C$2:$C$9999,C4035),$F$1:$F$9999,0))</f>
        <v xml:space="preserve">2024/01 </v>
      </c>
      <c r="H4035" s="10">
        <f t="shared" si="228"/>
        <v>10</v>
      </c>
    </row>
    <row r="4036" spans="1:8" ht="15.75">
      <c r="A4036" s="10">
        <v>4035</v>
      </c>
      <c r="B4036" s="3" t="s">
        <v>2944</v>
      </c>
      <c r="C4036" s="2" t="s">
        <v>3369</v>
      </c>
      <c r="D4036" s="2" t="s">
        <v>548</v>
      </c>
      <c r="E4036" s="2"/>
      <c r="F4036" s="4">
        <v>5</v>
      </c>
      <c r="G4036" s="10" t="str">
        <f t="shared" si="229"/>
        <v xml:space="preserve">2024/01 </v>
      </c>
      <c r="H4036" s="10">
        <f t="shared" si="228"/>
        <v>5</v>
      </c>
    </row>
    <row r="4037" spans="1:8" ht="15.75">
      <c r="A4037" s="10">
        <v>4036</v>
      </c>
      <c r="B4037" s="3" t="s">
        <v>2944</v>
      </c>
      <c r="C4037" s="2" t="s">
        <v>3371</v>
      </c>
      <c r="D4037" s="2" t="s">
        <v>3370</v>
      </c>
      <c r="E4037" s="2"/>
      <c r="F4037" s="4">
        <v>5</v>
      </c>
      <c r="G4037" s="10" t="str">
        <f t="shared" si="229"/>
        <v xml:space="preserve">2024/01 </v>
      </c>
      <c r="H4037" s="10">
        <f t="shared" si="228"/>
        <v>5</v>
      </c>
    </row>
    <row r="4038" spans="1:8" ht="15.75">
      <c r="A4038" s="10">
        <v>4037</v>
      </c>
      <c r="B4038" s="3" t="s">
        <v>2944</v>
      </c>
      <c r="C4038" s="2" t="s">
        <v>1346</v>
      </c>
      <c r="D4038" s="2" t="s">
        <v>1345</v>
      </c>
      <c r="E4038" s="2" t="s">
        <v>1342</v>
      </c>
      <c r="F4038" s="4">
        <v>50</v>
      </c>
      <c r="G4038" s="10" t="str">
        <f t="shared" si="229"/>
        <v xml:space="preserve">2024/08 </v>
      </c>
      <c r="H4038" s="10">
        <f t="shared" si="228"/>
        <v>506</v>
      </c>
    </row>
    <row r="4039" spans="1:8" ht="15.75">
      <c r="A4039" s="10">
        <v>4038</v>
      </c>
      <c r="B4039" s="3" t="s">
        <v>2944</v>
      </c>
      <c r="C4039" s="2" t="s">
        <v>1354</v>
      </c>
      <c r="D4039" s="2" t="s">
        <v>1353</v>
      </c>
      <c r="E4039" s="2" t="s">
        <v>1342</v>
      </c>
      <c r="F4039" s="4">
        <v>133</v>
      </c>
      <c r="G4039" s="10" t="str">
        <f t="shared" si="229"/>
        <v xml:space="preserve">2024/04 </v>
      </c>
      <c r="H4039" s="10">
        <f t="shared" si="228"/>
        <v>255</v>
      </c>
    </row>
    <row r="4040" spans="1:8" ht="15.75">
      <c r="A4040" s="10">
        <v>4039</v>
      </c>
      <c r="B4040" s="3" t="s">
        <v>2944</v>
      </c>
      <c r="C4040" s="2" t="s">
        <v>1356</v>
      </c>
      <c r="D4040" s="2" t="s">
        <v>1355</v>
      </c>
      <c r="E4040" s="2" t="s">
        <v>1352</v>
      </c>
      <c r="F4040" s="4">
        <v>20</v>
      </c>
      <c r="G4040" s="10" t="str">
        <f t="shared" si="229"/>
        <v xml:space="preserve">2024/02 </v>
      </c>
      <c r="H4040" s="10">
        <f t="shared" si="228"/>
        <v>800</v>
      </c>
    </row>
    <row r="4041" spans="1:8" ht="15.75">
      <c r="A4041" s="10">
        <v>4040</v>
      </c>
      <c r="B4041" s="3" t="s">
        <v>2944</v>
      </c>
      <c r="C4041" s="2" t="s">
        <v>1361</v>
      </c>
      <c r="D4041" s="2" t="s">
        <v>1360</v>
      </c>
      <c r="E4041" s="2" t="s">
        <v>1352</v>
      </c>
      <c r="F4041" s="4">
        <v>12</v>
      </c>
      <c r="G4041" s="10" t="str">
        <f t="shared" si="229"/>
        <v xml:space="preserve">2024/01 </v>
      </c>
      <c r="H4041" s="10">
        <f t="shared" si="228"/>
        <v>100</v>
      </c>
    </row>
    <row r="4042" spans="1:8" ht="15.75">
      <c r="A4042" s="10">
        <v>4041</v>
      </c>
      <c r="B4042" s="3" t="s">
        <v>2944</v>
      </c>
      <c r="C4042" s="2" t="s">
        <v>1365</v>
      </c>
      <c r="D4042" s="2" t="s">
        <v>1364</v>
      </c>
      <c r="E4042" s="2" t="s">
        <v>1352</v>
      </c>
      <c r="F4042" s="4">
        <v>304</v>
      </c>
      <c r="G4042" s="10" t="str">
        <f t="shared" si="229"/>
        <v xml:space="preserve">2026/01 </v>
      </c>
      <c r="H4042" s="10">
        <f t="shared" si="228"/>
        <v>11550</v>
      </c>
    </row>
    <row r="4043" spans="1:8" ht="15.75">
      <c r="A4043" s="10">
        <v>4042</v>
      </c>
      <c r="B4043" s="3" t="s">
        <v>2944</v>
      </c>
      <c r="C4043" s="2" t="s">
        <v>1370</v>
      </c>
      <c r="D4043" s="2" t="s">
        <v>1369</v>
      </c>
      <c r="E4043" s="2" t="s">
        <v>1352</v>
      </c>
      <c r="F4043" s="4">
        <v>120</v>
      </c>
      <c r="G4043" s="10" t="str">
        <f t="shared" si="229"/>
        <v xml:space="preserve">2024/03 </v>
      </c>
      <c r="H4043" s="10">
        <f t="shared" si="228"/>
        <v>702</v>
      </c>
    </row>
    <row r="4044" spans="1:8" ht="15.75">
      <c r="A4044" s="10">
        <v>4043</v>
      </c>
      <c r="B4044" s="3" t="s">
        <v>2944</v>
      </c>
      <c r="C4044" s="2" t="s">
        <v>1383</v>
      </c>
      <c r="D4044" s="2" t="s">
        <v>1345</v>
      </c>
      <c r="E4044" s="2" t="s">
        <v>1374</v>
      </c>
      <c r="F4044" s="4">
        <v>5</v>
      </c>
      <c r="G4044" s="10" t="str">
        <f t="shared" si="229"/>
        <v xml:space="preserve">2024/01 </v>
      </c>
      <c r="H4044" s="10">
        <f t="shared" si="228"/>
        <v>10</v>
      </c>
    </row>
    <row r="4045" spans="1:8" ht="15.75">
      <c r="A4045" s="10">
        <v>4044</v>
      </c>
      <c r="B4045" s="3" t="s">
        <v>2944</v>
      </c>
      <c r="C4045" s="2" t="s">
        <v>1389</v>
      </c>
      <c r="D4045" s="2" t="s">
        <v>1388</v>
      </c>
      <c r="E4045" s="2" t="s">
        <v>1390</v>
      </c>
      <c r="F4045" s="4">
        <v>50</v>
      </c>
      <c r="G4045" s="10" t="str">
        <f t="shared" si="229"/>
        <v xml:space="preserve">2024/01 </v>
      </c>
      <c r="H4045" s="10">
        <f t="shared" si="228"/>
        <v>50</v>
      </c>
    </row>
    <row r="4046" spans="1:8" ht="15.75">
      <c r="A4046" s="10">
        <v>4045</v>
      </c>
      <c r="B4046" s="3" t="s">
        <v>2944</v>
      </c>
      <c r="C4046" s="2" t="s">
        <v>1418</v>
      </c>
      <c r="D4046" s="2" t="s">
        <v>1417</v>
      </c>
      <c r="E4046" s="2" t="s">
        <v>104</v>
      </c>
      <c r="F4046" s="4">
        <v>20</v>
      </c>
      <c r="G4046" s="10" t="str">
        <f t="shared" si="229"/>
        <v xml:space="preserve">2024/01 </v>
      </c>
      <c r="H4046" s="10">
        <f t="shared" si="228"/>
        <v>50</v>
      </c>
    </row>
    <row r="4047" spans="1:8" ht="15.75">
      <c r="A4047" s="10">
        <v>4046</v>
      </c>
      <c r="B4047" s="3" t="s">
        <v>2944</v>
      </c>
      <c r="C4047" s="2" t="s">
        <v>1427</v>
      </c>
      <c r="D4047" s="2" t="s">
        <v>1426</v>
      </c>
      <c r="E4047" s="2" t="s">
        <v>104</v>
      </c>
      <c r="F4047" s="4">
        <v>30</v>
      </c>
      <c r="G4047" s="10" t="str">
        <f t="shared" si="229"/>
        <v xml:space="preserve">2024/01 </v>
      </c>
      <c r="H4047" s="10">
        <f t="shared" si="228"/>
        <v>50</v>
      </c>
    </row>
    <row r="4048" spans="1:8" ht="15.75">
      <c r="A4048" s="10">
        <v>4047</v>
      </c>
      <c r="B4048" s="3" t="s">
        <v>2944</v>
      </c>
      <c r="C4048" s="2" t="s">
        <v>1431</v>
      </c>
      <c r="D4048" s="2" t="s">
        <v>1426</v>
      </c>
      <c r="E4048" s="2" t="s">
        <v>56</v>
      </c>
      <c r="F4048" s="4">
        <v>400</v>
      </c>
      <c r="G4048" s="10" t="str">
        <f t="shared" si="229"/>
        <v xml:space="preserve">2024/02 </v>
      </c>
      <c r="H4048" s="10">
        <f t="shared" si="228"/>
        <v>400</v>
      </c>
    </row>
    <row r="4049" spans="1:8" ht="15.75">
      <c r="A4049" s="10">
        <v>4048</v>
      </c>
      <c r="B4049" s="3" t="s">
        <v>2944</v>
      </c>
      <c r="C4049" s="2" t="s">
        <v>1432</v>
      </c>
      <c r="D4049" s="2" t="s">
        <v>1426</v>
      </c>
      <c r="E4049" s="2" t="s">
        <v>58</v>
      </c>
      <c r="F4049" s="4">
        <v>2</v>
      </c>
      <c r="G4049" s="10" t="str">
        <f t="shared" si="229"/>
        <v xml:space="preserve">2024/01 </v>
      </c>
      <c r="H4049" s="10">
        <f t="shared" si="228"/>
        <v>10</v>
      </c>
    </row>
    <row r="4050" spans="1:8" ht="15.75">
      <c r="A4050" s="10">
        <v>4049</v>
      </c>
      <c r="B4050" s="3" t="s">
        <v>2944</v>
      </c>
      <c r="C4050" s="2" t="s">
        <v>3530</v>
      </c>
      <c r="D4050" s="2" t="s">
        <v>1433</v>
      </c>
      <c r="E4050" s="2" t="s">
        <v>73</v>
      </c>
      <c r="F4050" s="4">
        <v>100</v>
      </c>
      <c r="G4050" s="10" t="str">
        <f t="shared" si="229"/>
        <v xml:space="preserve">2024/01 </v>
      </c>
      <c r="H4050" s="10">
        <f t="shared" si="228"/>
        <v>100</v>
      </c>
    </row>
    <row r="4051" spans="1:8" ht="15.75">
      <c r="A4051" s="10">
        <v>4050</v>
      </c>
      <c r="B4051" s="3" t="s">
        <v>2944</v>
      </c>
      <c r="C4051" s="2" t="s">
        <v>1439</v>
      </c>
      <c r="D4051" s="2" t="s">
        <v>1433</v>
      </c>
      <c r="E4051" s="2" t="s">
        <v>56</v>
      </c>
      <c r="F4051" s="4">
        <v>300</v>
      </c>
      <c r="G4051" s="10" t="str">
        <f t="shared" si="229"/>
        <v xml:space="preserve">2024/01 </v>
      </c>
      <c r="H4051" s="10">
        <f t="shared" si="228"/>
        <v>300</v>
      </c>
    </row>
    <row r="4052" spans="1:8" ht="15.75">
      <c r="A4052" s="10">
        <v>4051</v>
      </c>
      <c r="B4052" s="3" t="s">
        <v>2944</v>
      </c>
      <c r="C4052" s="2" t="s">
        <v>1626</v>
      </c>
      <c r="D4052" s="2" t="s">
        <v>1625</v>
      </c>
      <c r="E4052" s="2" t="s">
        <v>1627</v>
      </c>
      <c r="F4052" s="4">
        <v>3</v>
      </c>
      <c r="G4052" s="10" t="str">
        <f t="shared" si="229"/>
        <v xml:space="preserve">2024/01 </v>
      </c>
      <c r="H4052" s="10">
        <f t="shared" si="228"/>
        <v>10</v>
      </c>
    </row>
    <row r="4053" spans="1:8" ht="15.75">
      <c r="A4053" s="10">
        <v>4052</v>
      </c>
      <c r="B4053" s="3" t="s">
        <v>2944</v>
      </c>
      <c r="C4053" s="2" t="s">
        <v>1755</v>
      </c>
      <c r="D4053" s="2" t="s">
        <v>1754</v>
      </c>
      <c r="E4053" s="2" t="s">
        <v>1756</v>
      </c>
      <c r="F4053" s="4">
        <v>19</v>
      </c>
      <c r="G4053" s="10" t="str">
        <f t="shared" si="229"/>
        <v xml:space="preserve">2024/02 </v>
      </c>
      <c r="H4053" s="10">
        <f t="shared" si="228"/>
        <v>59</v>
      </c>
    </row>
    <row r="4054" spans="1:8" ht="15.75">
      <c r="A4054" s="10">
        <v>4053</v>
      </c>
      <c r="B4054" s="3" t="s">
        <v>2944</v>
      </c>
      <c r="C4054" s="2" t="s">
        <v>3758</v>
      </c>
      <c r="D4054" s="2" t="s">
        <v>2287</v>
      </c>
      <c r="E4054" s="2" t="s">
        <v>3759</v>
      </c>
      <c r="F4054" s="4">
        <v>2</v>
      </c>
      <c r="G4054" s="10" t="str">
        <f t="shared" si="229"/>
        <v xml:space="preserve">2024/01 </v>
      </c>
      <c r="H4054" s="10">
        <f t="shared" si="228"/>
        <v>2</v>
      </c>
    </row>
    <row r="4055" spans="1:8" ht="15.75">
      <c r="A4055" s="10">
        <v>4054</v>
      </c>
      <c r="B4055" s="3" t="s">
        <v>2944</v>
      </c>
      <c r="C4055" s="2" t="s">
        <v>2306</v>
      </c>
      <c r="D4055" s="2" t="s">
        <v>2303</v>
      </c>
      <c r="E4055" s="2" t="s">
        <v>2307</v>
      </c>
      <c r="F4055" s="4">
        <v>20</v>
      </c>
      <c r="G4055" s="10" t="str">
        <f t="shared" si="229"/>
        <v xml:space="preserve">2024/01 </v>
      </c>
      <c r="H4055" s="10">
        <f t="shared" si="228"/>
        <v>30</v>
      </c>
    </row>
    <row r="4056" spans="1:8" ht="15.75">
      <c r="A4056" s="10">
        <v>4055</v>
      </c>
      <c r="B4056" s="3" t="s">
        <v>2944</v>
      </c>
      <c r="C4056" s="2" t="s">
        <v>2315</v>
      </c>
      <c r="D4056" s="2" t="s">
        <v>267</v>
      </c>
      <c r="E4056" s="2" t="s">
        <v>2316</v>
      </c>
      <c r="F4056" s="4">
        <v>4</v>
      </c>
      <c r="G4056" s="10" t="str">
        <f t="shared" si="229"/>
        <v xml:space="preserve">2024/01 </v>
      </c>
      <c r="H4056" s="10">
        <f t="shared" si="228"/>
        <v>4</v>
      </c>
    </row>
    <row r="4057" spans="1:8" ht="15.75">
      <c r="A4057" s="10">
        <v>4056</v>
      </c>
      <c r="B4057" s="3" t="s">
        <v>2944</v>
      </c>
      <c r="C4057" s="2" t="s">
        <v>2339</v>
      </c>
      <c r="D4057" s="2" t="s">
        <v>299</v>
      </c>
      <c r="E4057" s="2" t="s">
        <v>2340</v>
      </c>
      <c r="F4057" s="4">
        <v>30</v>
      </c>
      <c r="G4057" s="10" t="str">
        <f t="shared" si="229"/>
        <v xml:space="preserve">2024/01 </v>
      </c>
      <c r="H4057" s="10">
        <f t="shared" si="228"/>
        <v>50</v>
      </c>
    </row>
    <row r="4058" spans="1:8" ht="15.75">
      <c r="A4058" s="10">
        <v>4057</v>
      </c>
      <c r="B4058" s="3" t="s">
        <v>2944</v>
      </c>
      <c r="C4058" s="2" t="s">
        <v>2345</v>
      </c>
      <c r="D4058" s="2" t="s">
        <v>299</v>
      </c>
      <c r="E4058" s="2" t="s">
        <v>2328</v>
      </c>
      <c r="F4058" s="4">
        <v>2</v>
      </c>
      <c r="G4058" s="10" t="str">
        <f t="shared" si="229"/>
        <v xml:space="preserve">2024/01 </v>
      </c>
      <c r="H4058" s="10">
        <f t="shared" si="228"/>
        <v>5</v>
      </c>
    </row>
    <row r="4059" spans="1:8" ht="15.75">
      <c r="A4059" s="10">
        <v>4058</v>
      </c>
      <c r="B4059" s="3" t="s">
        <v>2944</v>
      </c>
      <c r="C4059" s="2" t="s">
        <v>2359</v>
      </c>
      <c r="D4059" s="2" t="s">
        <v>312</v>
      </c>
      <c r="E4059" s="2" t="s">
        <v>2360</v>
      </c>
      <c r="F4059" s="4">
        <v>20</v>
      </c>
      <c r="G4059" s="10" t="str">
        <f t="shared" si="229"/>
        <v xml:space="preserve">2024/01 </v>
      </c>
      <c r="H4059" s="10">
        <f t="shared" si="228"/>
        <v>20</v>
      </c>
    </row>
    <row r="4060" spans="1:8" ht="15.75">
      <c r="A4060" s="10">
        <v>4059</v>
      </c>
      <c r="B4060" s="3" t="s">
        <v>2944</v>
      </c>
      <c r="C4060" s="2" t="s">
        <v>2365</v>
      </c>
      <c r="D4060" s="2" t="s">
        <v>314</v>
      </c>
      <c r="E4060" s="2" t="s">
        <v>2366</v>
      </c>
      <c r="F4060" s="4">
        <v>10</v>
      </c>
      <c r="G4060" s="10" t="str">
        <f t="shared" si="229"/>
        <v xml:space="preserve">2024/02 </v>
      </c>
      <c r="H4060" s="10">
        <f t="shared" si="228"/>
        <v>28</v>
      </c>
    </row>
    <row r="4061" spans="1:8" ht="15.75">
      <c r="A4061" s="10">
        <v>4060</v>
      </c>
      <c r="B4061" s="3" t="s">
        <v>2944</v>
      </c>
      <c r="C4061" s="2" t="s">
        <v>2371</v>
      </c>
      <c r="D4061" s="2" t="s">
        <v>318</v>
      </c>
      <c r="E4061" s="2" t="s">
        <v>2372</v>
      </c>
      <c r="F4061" s="4">
        <v>70</v>
      </c>
      <c r="G4061" s="10" t="str">
        <f t="shared" si="229"/>
        <v xml:space="preserve">2024/01 </v>
      </c>
      <c r="H4061" s="10">
        <f t="shared" si="228"/>
        <v>100</v>
      </c>
    </row>
    <row r="4062" spans="1:8" ht="15.75">
      <c r="A4062" s="10">
        <v>4061</v>
      </c>
      <c r="B4062" s="3" t="s">
        <v>2944</v>
      </c>
      <c r="C4062" s="2" t="s">
        <v>2377</v>
      </c>
      <c r="D4062" s="2" t="s">
        <v>236</v>
      </c>
      <c r="E4062" s="2" t="s">
        <v>2378</v>
      </c>
      <c r="F4062" s="4">
        <v>6</v>
      </c>
      <c r="G4062" s="10" t="str">
        <f t="shared" si="229"/>
        <v xml:space="preserve">2024/01 </v>
      </c>
      <c r="H4062" s="10">
        <f t="shared" si="228"/>
        <v>20</v>
      </c>
    </row>
    <row r="4063" spans="1:8" ht="15.75">
      <c r="A4063" s="10">
        <v>4062</v>
      </c>
      <c r="B4063" s="3" t="s">
        <v>2944</v>
      </c>
      <c r="C4063" s="2" t="s">
        <v>2397</v>
      </c>
      <c r="D4063" s="2" t="s">
        <v>236</v>
      </c>
      <c r="E4063" s="2" t="s">
        <v>2398</v>
      </c>
      <c r="F4063" s="4">
        <v>112</v>
      </c>
      <c r="G4063" s="10" t="str">
        <f t="shared" si="229"/>
        <v xml:space="preserve">2024/02 </v>
      </c>
      <c r="H4063" s="10">
        <f t="shared" si="228"/>
        <v>440</v>
      </c>
    </row>
    <row r="4064" spans="1:8" ht="15.75">
      <c r="A4064" s="10">
        <v>4063</v>
      </c>
      <c r="B4064" s="3" t="s">
        <v>2944</v>
      </c>
      <c r="C4064" s="2" t="s">
        <v>2400</v>
      </c>
      <c r="D4064" s="2" t="s">
        <v>236</v>
      </c>
      <c r="E4064" s="2" t="s">
        <v>2401</v>
      </c>
      <c r="F4064" s="4">
        <v>45</v>
      </c>
      <c r="G4064" s="10" t="str">
        <f t="shared" si="229"/>
        <v xml:space="preserve">2024/10 </v>
      </c>
      <c r="H4064" s="10">
        <f t="shared" si="228"/>
        <v>199</v>
      </c>
    </row>
    <row r="4065" spans="1:8" ht="15.75">
      <c r="A4065" s="10">
        <v>4064</v>
      </c>
      <c r="B4065" s="3" t="s">
        <v>2944</v>
      </c>
      <c r="C4065" s="2" t="s">
        <v>2402</v>
      </c>
      <c r="D4065" s="2" t="s">
        <v>236</v>
      </c>
      <c r="E4065" s="2" t="s">
        <v>2403</v>
      </c>
      <c r="F4065" s="4">
        <v>20</v>
      </c>
      <c r="G4065" s="10" t="str">
        <f t="shared" si="229"/>
        <v xml:space="preserve">2024/01 </v>
      </c>
      <c r="H4065" s="10">
        <f t="shared" si="228"/>
        <v>57</v>
      </c>
    </row>
    <row r="4066" spans="1:8" ht="15.75">
      <c r="A4066" s="10">
        <v>4065</v>
      </c>
      <c r="B4066" s="3" t="s">
        <v>2944</v>
      </c>
      <c r="C4066" s="2" t="s">
        <v>2406</v>
      </c>
      <c r="D4066" s="2" t="s">
        <v>236</v>
      </c>
      <c r="E4066" s="2" t="s">
        <v>2407</v>
      </c>
      <c r="F4066" s="4">
        <v>30</v>
      </c>
      <c r="G4066" s="10" t="str">
        <f t="shared" si="229"/>
        <v xml:space="preserve">2024/01 </v>
      </c>
      <c r="H4066" s="10">
        <f t="shared" si="228"/>
        <v>89</v>
      </c>
    </row>
    <row r="4067" spans="1:8" ht="15.75">
      <c r="A4067" s="10">
        <v>4066</v>
      </c>
      <c r="B4067" s="3" t="s">
        <v>2944</v>
      </c>
      <c r="C4067" s="2" t="s">
        <v>2408</v>
      </c>
      <c r="D4067" s="2" t="s">
        <v>236</v>
      </c>
      <c r="E4067" s="2" t="s">
        <v>2409</v>
      </c>
      <c r="F4067" s="4">
        <v>1</v>
      </c>
      <c r="G4067" s="10" t="str">
        <f t="shared" si="229"/>
        <v xml:space="preserve">2024/05 </v>
      </c>
      <c r="H4067" s="10">
        <f t="shared" si="228"/>
        <v>72</v>
      </c>
    </row>
    <row r="4068" spans="1:8" ht="15.75">
      <c r="A4068" s="10">
        <v>4067</v>
      </c>
      <c r="B4068" s="3" t="s">
        <v>2944</v>
      </c>
      <c r="C4068" s="2" t="s">
        <v>2418</v>
      </c>
      <c r="D4068" s="2" t="s">
        <v>2287</v>
      </c>
      <c r="E4068" s="2" t="s">
        <v>2419</v>
      </c>
      <c r="F4068" s="4">
        <v>15</v>
      </c>
      <c r="G4068" s="10" t="str">
        <f t="shared" si="229"/>
        <v xml:space="preserve">2024/01 </v>
      </c>
      <c r="H4068" s="10">
        <f t="shared" si="228"/>
        <v>30</v>
      </c>
    </row>
    <row r="4069" spans="1:8" ht="15.75">
      <c r="A4069" s="10">
        <v>4068</v>
      </c>
      <c r="B4069" s="3" t="s">
        <v>2944</v>
      </c>
      <c r="C4069" s="2" t="s">
        <v>2420</v>
      </c>
      <c r="D4069" s="2" t="s">
        <v>2287</v>
      </c>
      <c r="E4069" s="2" t="s">
        <v>2421</v>
      </c>
      <c r="F4069" s="4">
        <v>10</v>
      </c>
      <c r="G4069" s="10" t="str">
        <f t="shared" si="229"/>
        <v xml:space="preserve">2024/01 </v>
      </c>
      <c r="H4069" s="10">
        <f t="shared" si="228"/>
        <v>20</v>
      </c>
    </row>
    <row r="4070" spans="1:8" ht="15.75">
      <c r="A4070" s="10">
        <v>4069</v>
      </c>
      <c r="B4070" s="3" t="s">
        <v>2944</v>
      </c>
      <c r="C4070" s="2" t="s">
        <v>3777</v>
      </c>
      <c r="D4070" s="2" t="s">
        <v>2287</v>
      </c>
      <c r="E4070" s="2" t="s">
        <v>2291</v>
      </c>
      <c r="F4070" s="4">
        <v>5</v>
      </c>
      <c r="G4070" s="10" t="str">
        <f t="shared" si="229"/>
        <v xml:space="preserve">2024/01 </v>
      </c>
      <c r="H4070" s="10">
        <f t="shared" si="228"/>
        <v>5</v>
      </c>
    </row>
    <row r="4071" spans="1:8" ht="15.75">
      <c r="A4071" s="10">
        <v>4070</v>
      </c>
      <c r="B4071" s="3" t="s">
        <v>2944</v>
      </c>
      <c r="C4071" s="2" t="s">
        <v>2432</v>
      </c>
      <c r="D4071" s="2" t="s">
        <v>267</v>
      </c>
      <c r="E4071" s="2" t="s">
        <v>2433</v>
      </c>
      <c r="F4071" s="4">
        <v>100</v>
      </c>
      <c r="G4071" s="10" t="str">
        <f t="shared" si="229"/>
        <v xml:space="preserve">2024/02 </v>
      </c>
      <c r="H4071" s="10">
        <f t="shared" si="228"/>
        <v>245</v>
      </c>
    </row>
    <row r="4072" spans="1:8" ht="15.75">
      <c r="A4072" s="10">
        <v>4071</v>
      </c>
      <c r="B4072" s="3" t="s">
        <v>2944</v>
      </c>
      <c r="C4072" s="2" t="s">
        <v>2436</v>
      </c>
      <c r="D4072" s="2" t="s">
        <v>267</v>
      </c>
      <c r="E4072" s="2" t="s">
        <v>2437</v>
      </c>
      <c r="F4072" s="4">
        <v>76</v>
      </c>
      <c r="G4072" s="10" t="str">
        <f t="shared" si="229"/>
        <v xml:space="preserve">2025/02 </v>
      </c>
      <c r="H4072" s="10">
        <f t="shared" si="228"/>
        <v>578</v>
      </c>
    </row>
    <row r="4073" spans="1:8" ht="15.75">
      <c r="A4073" s="10">
        <v>4072</v>
      </c>
      <c r="B4073" s="3" t="s">
        <v>2944</v>
      </c>
      <c r="C4073" s="2" t="s">
        <v>2440</v>
      </c>
      <c r="D4073" s="2" t="s">
        <v>267</v>
      </c>
      <c r="E4073" s="2" t="s">
        <v>2441</v>
      </c>
      <c r="F4073" s="4">
        <v>62</v>
      </c>
      <c r="G4073" s="10" t="str">
        <f t="shared" si="229"/>
        <v xml:space="preserve">2025/02 </v>
      </c>
      <c r="H4073" s="10">
        <f t="shared" si="228"/>
        <v>205</v>
      </c>
    </row>
    <row r="4074" spans="1:8" ht="15.75">
      <c r="A4074" s="10">
        <v>4073</v>
      </c>
      <c r="B4074" s="3" t="s">
        <v>2944</v>
      </c>
      <c r="C4074" s="2" t="s">
        <v>2442</v>
      </c>
      <c r="D4074" s="2" t="s">
        <v>267</v>
      </c>
      <c r="E4074" s="2" t="s">
        <v>2443</v>
      </c>
      <c r="F4074" s="4">
        <v>49</v>
      </c>
      <c r="G4074" s="10" t="str">
        <f t="shared" si="229"/>
        <v xml:space="preserve">2024/01 </v>
      </c>
      <c r="H4074" s="10">
        <f t="shared" si="228"/>
        <v>160</v>
      </c>
    </row>
    <row r="4075" spans="1:8" ht="15.75">
      <c r="A4075" s="10">
        <v>4074</v>
      </c>
      <c r="B4075" s="3" t="s">
        <v>2944</v>
      </c>
      <c r="C4075" s="2" t="s">
        <v>2444</v>
      </c>
      <c r="D4075" s="2" t="s">
        <v>267</v>
      </c>
      <c r="E4075" s="2" t="s">
        <v>2445</v>
      </c>
      <c r="F4075" s="4">
        <v>71</v>
      </c>
      <c r="G4075" s="10" t="str">
        <f t="shared" si="229"/>
        <v xml:space="preserve">2024/02 </v>
      </c>
      <c r="H4075" s="10">
        <f t="shared" si="228"/>
        <v>81</v>
      </c>
    </row>
    <row r="4076" spans="1:8" ht="15.75">
      <c r="A4076" s="10">
        <v>4075</v>
      </c>
      <c r="B4076" s="3" t="s">
        <v>2944</v>
      </c>
      <c r="C4076" s="2" t="s">
        <v>2446</v>
      </c>
      <c r="D4076" s="2" t="s">
        <v>267</v>
      </c>
      <c r="E4076" s="2" t="s">
        <v>2447</v>
      </c>
      <c r="F4076" s="4">
        <v>20</v>
      </c>
      <c r="G4076" s="10" t="str">
        <f t="shared" si="229"/>
        <v xml:space="preserve">2024/01 </v>
      </c>
      <c r="H4076" s="10">
        <f t="shared" si="228"/>
        <v>20</v>
      </c>
    </row>
    <row r="4077" spans="1:8" ht="15.75">
      <c r="A4077" s="10">
        <v>4076</v>
      </c>
      <c r="B4077" s="3" t="s">
        <v>2944</v>
      </c>
      <c r="C4077" s="2" t="s">
        <v>2448</v>
      </c>
      <c r="D4077" s="2" t="s">
        <v>267</v>
      </c>
      <c r="E4077" s="2" t="s">
        <v>2449</v>
      </c>
      <c r="F4077" s="4">
        <v>10</v>
      </c>
      <c r="G4077" s="10" t="str">
        <f t="shared" si="229"/>
        <v xml:space="preserve">2024/01 </v>
      </c>
      <c r="H4077" s="10">
        <f t="shared" si="228"/>
        <v>25</v>
      </c>
    </row>
    <row r="4078" spans="1:8" ht="15.75">
      <c r="A4078" s="10">
        <v>4077</v>
      </c>
      <c r="B4078" s="3" t="s">
        <v>2944</v>
      </c>
      <c r="C4078" s="2" t="s">
        <v>2457</v>
      </c>
      <c r="D4078" s="2" t="s">
        <v>267</v>
      </c>
      <c r="E4078" s="2" t="s">
        <v>2458</v>
      </c>
      <c r="F4078" s="4">
        <v>20</v>
      </c>
      <c r="G4078" s="10" t="str">
        <f t="shared" si="229"/>
        <v xml:space="preserve">2024/01 </v>
      </c>
      <c r="H4078" s="10">
        <f t="shared" si="228"/>
        <v>20</v>
      </c>
    </row>
    <row r="4079" spans="1:8" ht="15.75">
      <c r="A4079" s="10">
        <v>4078</v>
      </c>
      <c r="B4079" s="3" t="s">
        <v>2944</v>
      </c>
      <c r="C4079" s="2" t="s">
        <v>2459</v>
      </c>
      <c r="D4079" s="2" t="s">
        <v>267</v>
      </c>
      <c r="E4079" s="2" t="s">
        <v>2460</v>
      </c>
      <c r="F4079" s="4">
        <v>7</v>
      </c>
      <c r="G4079" s="10" t="str">
        <f t="shared" si="229"/>
        <v xml:space="preserve">2024/01 </v>
      </c>
      <c r="H4079" s="10">
        <f t="shared" si="228"/>
        <v>13</v>
      </c>
    </row>
    <row r="4080" spans="1:8" ht="15.75">
      <c r="A4080" s="10">
        <v>4079</v>
      </c>
      <c r="B4080" s="3" t="s">
        <v>2944</v>
      </c>
      <c r="C4080" s="2" t="s">
        <v>2461</v>
      </c>
      <c r="D4080" s="2" t="s">
        <v>271</v>
      </c>
      <c r="E4080" s="2" t="s">
        <v>2462</v>
      </c>
      <c r="F4080" s="4">
        <v>50</v>
      </c>
      <c r="G4080" s="10" t="str">
        <f t="shared" si="229"/>
        <v xml:space="preserve">2024/01 </v>
      </c>
      <c r="H4080" s="10">
        <f t="shared" si="228"/>
        <v>135</v>
      </c>
    </row>
    <row r="4081" spans="1:8" ht="15.75">
      <c r="A4081" s="10">
        <v>4080</v>
      </c>
      <c r="B4081" s="3" t="s">
        <v>2944</v>
      </c>
      <c r="C4081" s="2" t="s">
        <v>2463</v>
      </c>
      <c r="D4081" s="2" t="s">
        <v>271</v>
      </c>
      <c r="E4081" s="2" t="s">
        <v>2464</v>
      </c>
      <c r="F4081" s="4">
        <v>324</v>
      </c>
      <c r="G4081" s="10" t="str">
        <f t="shared" si="229"/>
        <v xml:space="preserve">2025/03 </v>
      </c>
      <c r="H4081" s="10">
        <f t="shared" si="228"/>
        <v>324</v>
      </c>
    </row>
    <row r="4082" spans="1:8" ht="15.75">
      <c r="A4082" s="10">
        <v>4081</v>
      </c>
      <c r="B4082" s="3" t="s">
        <v>2944</v>
      </c>
      <c r="C4082" s="2" t="s">
        <v>2465</v>
      </c>
      <c r="D4082" s="2" t="s">
        <v>271</v>
      </c>
      <c r="E4082" s="2" t="s">
        <v>2466</v>
      </c>
      <c r="F4082" s="4">
        <v>214</v>
      </c>
      <c r="G4082" s="10" t="str">
        <f t="shared" si="229"/>
        <v xml:space="preserve">2024/05 </v>
      </c>
      <c r="H4082" s="10">
        <f t="shared" si="228"/>
        <v>214</v>
      </c>
    </row>
    <row r="4083" spans="1:8" ht="15.75">
      <c r="A4083" s="10">
        <v>4082</v>
      </c>
      <c r="B4083" s="3" t="s">
        <v>2944</v>
      </c>
      <c r="C4083" s="2" t="s">
        <v>2467</v>
      </c>
      <c r="D4083" s="2" t="s">
        <v>271</v>
      </c>
      <c r="E4083" s="2" t="s">
        <v>2468</v>
      </c>
      <c r="F4083" s="4">
        <v>130</v>
      </c>
      <c r="G4083" s="10" t="str">
        <f t="shared" si="229"/>
        <v xml:space="preserve">2024/01 </v>
      </c>
      <c r="H4083" s="10">
        <f t="shared" si="228"/>
        <v>130</v>
      </c>
    </row>
    <row r="4084" spans="1:8" ht="15.75">
      <c r="A4084" s="10">
        <v>4083</v>
      </c>
      <c r="B4084" s="3" t="s">
        <v>2944</v>
      </c>
      <c r="C4084" s="2" t="s">
        <v>2469</v>
      </c>
      <c r="D4084" s="2" t="s">
        <v>271</v>
      </c>
      <c r="E4084" s="2" t="s">
        <v>2470</v>
      </c>
      <c r="F4084" s="4">
        <v>20</v>
      </c>
      <c r="G4084" s="10" t="str">
        <f t="shared" si="229"/>
        <v xml:space="preserve">2024/01 </v>
      </c>
      <c r="H4084" s="10">
        <f t="shared" si="228"/>
        <v>60</v>
      </c>
    </row>
    <row r="4085" spans="1:8" ht="15.75">
      <c r="A4085" s="10">
        <v>4084</v>
      </c>
      <c r="B4085" s="3" t="s">
        <v>2944</v>
      </c>
      <c r="C4085" s="2" t="s">
        <v>2473</v>
      </c>
      <c r="D4085" s="2" t="s">
        <v>264</v>
      </c>
      <c r="E4085" s="2" t="s">
        <v>2474</v>
      </c>
      <c r="F4085" s="4">
        <v>510</v>
      </c>
      <c r="G4085" s="10" t="str">
        <f t="shared" si="229"/>
        <v xml:space="preserve">2024/04 </v>
      </c>
      <c r="H4085" s="10">
        <f t="shared" si="228"/>
        <v>2197</v>
      </c>
    </row>
    <row r="4086" spans="1:8" ht="15.75">
      <c r="A4086" s="10">
        <v>4085</v>
      </c>
      <c r="B4086" s="3" t="s">
        <v>2944</v>
      </c>
      <c r="C4086" s="2" t="s">
        <v>2475</v>
      </c>
      <c r="D4086" s="2" t="s">
        <v>264</v>
      </c>
      <c r="E4086" s="2" t="s">
        <v>2476</v>
      </c>
      <c r="F4086" s="4">
        <v>20</v>
      </c>
      <c r="G4086" s="10" t="str">
        <f t="shared" si="229"/>
        <v xml:space="preserve">2024/08 </v>
      </c>
      <c r="H4086" s="10">
        <f t="shared" si="228"/>
        <v>334</v>
      </c>
    </row>
    <row r="4087" spans="1:8" ht="15.75">
      <c r="A4087" s="10">
        <v>4086</v>
      </c>
      <c r="B4087" s="3" t="s">
        <v>2944</v>
      </c>
      <c r="C4087" s="2" t="s">
        <v>2479</v>
      </c>
      <c r="D4087" s="2" t="s">
        <v>264</v>
      </c>
      <c r="E4087" s="2" t="s">
        <v>2480</v>
      </c>
      <c r="F4087" s="4">
        <v>599</v>
      </c>
      <c r="G4087" s="10" t="str">
        <f t="shared" si="229"/>
        <v xml:space="preserve">2024/04 </v>
      </c>
      <c r="H4087" s="10">
        <f t="shared" si="228"/>
        <v>1525</v>
      </c>
    </row>
    <row r="4088" spans="1:8" ht="15.75">
      <c r="A4088" s="10">
        <v>4087</v>
      </c>
      <c r="B4088" s="3" t="s">
        <v>2944</v>
      </c>
      <c r="C4088" s="2" t="s">
        <v>2482</v>
      </c>
      <c r="D4088" s="2" t="s">
        <v>264</v>
      </c>
      <c r="E4088" s="2" t="s">
        <v>2483</v>
      </c>
      <c r="F4088" s="4">
        <v>20</v>
      </c>
      <c r="G4088" s="10" t="str">
        <f t="shared" si="229"/>
        <v xml:space="preserve">2024/01 </v>
      </c>
      <c r="H4088" s="10">
        <f t="shared" si="228"/>
        <v>40</v>
      </c>
    </row>
    <row r="4089" spans="1:8" ht="15.75">
      <c r="A4089" s="10">
        <v>4088</v>
      </c>
      <c r="B4089" s="3" t="s">
        <v>2944</v>
      </c>
      <c r="C4089" s="2" t="s">
        <v>2484</v>
      </c>
      <c r="D4089" s="2" t="s">
        <v>264</v>
      </c>
      <c r="E4089" s="2" t="s">
        <v>2485</v>
      </c>
      <c r="F4089" s="4">
        <v>368</v>
      </c>
      <c r="G4089" s="10" t="str">
        <f t="shared" si="229"/>
        <v xml:space="preserve">2024/04 </v>
      </c>
      <c r="H4089" s="10">
        <f t="shared" si="228"/>
        <v>987</v>
      </c>
    </row>
    <row r="4090" spans="1:8" ht="15.75">
      <c r="A4090" s="10">
        <v>4089</v>
      </c>
      <c r="B4090" s="3" t="s">
        <v>2944</v>
      </c>
      <c r="C4090" s="2" t="s">
        <v>2486</v>
      </c>
      <c r="D4090" s="2" t="s">
        <v>264</v>
      </c>
      <c r="E4090" s="2" t="s">
        <v>2487</v>
      </c>
      <c r="F4090" s="4">
        <v>200</v>
      </c>
      <c r="G4090" s="10" t="str">
        <f t="shared" si="229"/>
        <v xml:space="preserve">2024/07 </v>
      </c>
      <c r="H4090" s="10">
        <f t="shared" si="228"/>
        <v>488</v>
      </c>
    </row>
    <row r="4091" spans="1:8" ht="15.75">
      <c r="A4091" s="10">
        <v>4090</v>
      </c>
      <c r="B4091" s="3" t="s">
        <v>2944</v>
      </c>
      <c r="C4091" s="2" t="s">
        <v>2488</v>
      </c>
      <c r="D4091" s="2" t="s">
        <v>264</v>
      </c>
      <c r="E4091" s="2" t="s">
        <v>2489</v>
      </c>
      <c r="F4091" s="4">
        <v>45</v>
      </c>
      <c r="G4091" s="10" t="str">
        <f t="shared" si="229"/>
        <v xml:space="preserve">2024/02 </v>
      </c>
      <c r="H4091" s="10">
        <f t="shared" si="228"/>
        <v>400</v>
      </c>
    </row>
    <row r="4092" spans="1:8" ht="15.75">
      <c r="A4092" s="10">
        <v>4091</v>
      </c>
      <c r="B4092" s="3" t="s">
        <v>2944</v>
      </c>
      <c r="C4092" s="2" t="s">
        <v>2490</v>
      </c>
      <c r="D4092" s="2" t="s">
        <v>264</v>
      </c>
      <c r="E4092" s="2" t="s">
        <v>2491</v>
      </c>
      <c r="F4092" s="4">
        <v>100</v>
      </c>
      <c r="G4092" s="10" t="str">
        <f t="shared" si="229"/>
        <v xml:space="preserve">2024/02 </v>
      </c>
      <c r="H4092" s="10">
        <f t="shared" si="228"/>
        <v>245</v>
      </c>
    </row>
    <row r="4093" spans="1:8" ht="15.75">
      <c r="A4093" s="10">
        <v>4092</v>
      </c>
      <c r="B4093" s="3" t="s">
        <v>2944</v>
      </c>
      <c r="C4093" s="2" t="s">
        <v>2492</v>
      </c>
      <c r="D4093" s="2" t="s">
        <v>264</v>
      </c>
      <c r="E4093" s="2" t="s">
        <v>2493</v>
      </c>
      <c r="F4093" s="4">
        <v>6</v>
      </c>
      <c r="G4093" s="10" t="str">
        <f t="shared" si="229"/>
        <v xml:space="preserve">2024/02 </v>
      </c>
      <c r="H4093" s="10">
        <f t="shared" si="228"/>
        <v>230</v>
      </c>
    </row>
    <row r="4094" spans="1:8" ht="15.75">
      <c r="A4094" s="10">
        <v>4093</v>
      </c>
      <c r="B4094" s="3" t="s">
        <v>2944</v>
      </c>
      <c r="C4094" s="2" t="s">
        <v>2494</v>
      </c>
      <c r="D4094" s="2" t="s">
        <v>264</v>
      </c>
      <c r="E4094" s="2" t="s">
        <v>2495</v>
      </c>
      <c r="F4094" s="4">
        <v>450</v>
      </c>
      <c r="G4094" s="10" t="str">
        <f t="shared" si="229"/>
        <v xml:space="preserve">2025/02 </v>
      </c>
      <c r="H4094" s="10">
        <f t="shared" si="228"/>
        <v>585</v>
      </c>
    </row>
    <row r="4095" spans="1:8" ht="15.75">
      <c r="A4095" s="10">
        <v>4094</v>
      </c>
      <c r="B4095" s="3" t="s">
        <v>2944</v>
      </c>
      <c r="C4095" s="2" t="s">
        <v>2496</v>
      </c>
      <c r="D4095" s="2" t="s">
        <v>264</v>
      </c>
      <c r="E4095" s="2" t="s">
        <v>2497</v>
      </c>
      <c r="F4095" s="4">
        <v>20</v>
      </c>
      <c r="G4095" s="10" t="str">
        <f t="shared" si="229"/>
        <v xml:space="preserve">2024/01 </v>
      </c>
      <c r="H4095" s="10">
        <f t="shared" si="228"/>
        <v>95</v>
      </c>
    </row>
    <row r="4096" spans="1:8" ht="15.75">
      <c r="A4096" s="10">
        <v>4095</v>
      </c>
      <c r="B4096" s="3" t="s">
        <v>2944</v>
      </c>
      <c r="C4096" s="2" t="s">
        <v>2503</v>
      </c>
      <c r="D4096" s="2" t="s">
        <v>264</v>
      </c>
      <c r="E4096" s="2" t="s">
        <v>2504</v>
      </c>
      <c r="F4096" s="4">
        <v>90</v>
      </c>
      <c r="G4096" s="10" t="str">
        <f t="shared" si="229"/>
        <v xml:space="preserve">2024/02 </v>
      </c>
      <c r="H4096" s="10">
        <f t="shared" si="228"/>
        <v>230</v>
      </c>
    </row>
    <row r="4097" spans="1:8" ht="15.75">
      <c r="A4097" s="10">
        <v>4096</v>
      </c>
      <c r="B4097" s="3" t="s">
        <v>2944</v>
      </c>
      <c r="C4097" s="2" t="s">
        <v>2507</v>
      </c>
      <c r="D4097" s="2" t="s">
        <v>264</v>
      </c>
      <c r="E4097" s="2" t="s">
        <v>2508</v>
      </c>
      <c r="F4097" s="4">
        <v>20</v>
      </c>
      <c r="G4097" s="10" t="str">
        <f t="shared" si="229"/>
        <v xml:space="preserve">2024/01 </v>
      </c>
      <c r="H4097" s="10">
        <f t="shared" si="228"/>
        <v>1000</v>
      </c>
    </row>
    <row r="4098" spans="1:8" ht="15.75">
      <c r="A4098" s="10">
        <v>4097</v>
      </c>
      <c r="B4098" s="3" t="s">
        <v>2944</v>
      </c>
      <c r="C4098" s="2" t="s">
        <v>2509</v>
      </c>
      <c r="D4098" s="2" t="s">
        <v>264</v>
      </c>
      <c r="E4098" s="2" t="s">
        <v>2510</v>
      </c>
      <c r="F4098" s="4">
        <v>40</v>
      </c>
      <c r="G4098" s="10" t="str">
        <f t="shared" si="229"/>
        <v xml:space="preserve">2024/04 </v>
      </c>
      <c r="H4098" s="10">
        <f t="shared" ref="H4098:H4161" si="230">_xlfn.MAXIFS(F:F,C:C,C4098,G:G,G4098)</f>
        <v>195</v>
      </c>
    </row>
    <row r="4099" spans="1:8" ht="15.75">
      <c r="A4099" s="10">
        <v>4098</v>
      </c>
      <c r="B4099" s="3" t="s">
        <v>2944</v>
      </c>
      <c r="C4099" s="2" t="s">
        <v>2513</v>
      </c>
      <c r="D4099" s="2" t="s">
        <v>294</v>
      </c>
      <c r="E4099" s="2" t="s">
        <v>2514</v>
      </c>
      <c r="F4099" s="4">
        <v>50</v>
      </c>
      <c r="G4099" s="10" t="str">
        <f t="shared" ref="G4099:G4162" si="231">INDEX($B$2:$B$9999,MATCH(_xlfn.MAXIFS($F$2:$F$9999,$C$2:$C$9999,C4099),$F$1:$F$9999,0))</f>
        <v xml:space="preserve">2024/03 </v>
      </c>
      <c r="H4099" s="10">
        <f t="shared" si="230"/>
        <v>74</v>
      </c>
    </row>
    <row r="4100" spans="1:8" ht="15.75">
      <c r="A4100" s="10">
        <v>4099</v>
      </c>
      <c r="B4100" s="3" t="s">
        <v>2944</v>
      </c>
      <c r="C4100" s="2" t="s">
        <v>2515</v>
      </c>
      <c r="D4100" s="2" t="s">
        <v>294</v>
      </c>
      <c r="E4100" s="2" t="s">
        <v>2516</v>
      </c>
      <c r="F4100" s="4">
        <v>40</v>
      </c>
      <c r="G4100" s="10" t="str">
        <f t="shared" si="231"/>
        <v xml:space="preserve">2024/01 </v>
      </c>
      <c r="H4100" s="10">
        <f t="shared" si="230"/>
        <v>95</v>
      </c>
    </row>
    <row r="4101" spans="1:8" ht="15.75">
      <c r="A4101" s="10">
        <v>4100</v>
      </c>
      <c r="B4101" s="3" t="s">
        <v>2944</v>
      </c>
      <c r="C4101" s="2" t="s">
        <v>2517</v>
      </c>
      <c r="D4101" s="2" t="s">
        <v>294</v>
      </c>
      <c r="E4101" s="2" t="s">
        <v>2518</v>
      </c>
      <c r="F4101" s="4">
        <v>20</v>
      </c>
      <c r="G4101" s="10" t="str">
        <f t="shared" si="231"/>
        <v xml:space="preserve">2024/01 </v>
      </c>
      <c r="H4101" s="10">
        <f t="shared" si="230"/>
        <v>150</v>
      </c>
    </row>
    <row r="4102" spans="1:8" ht="15.75">
      <c r="A4102" s="10">
        <v>4101</v>
      </c>
      <c r="B4102" s="3" t="s">
        <v>2944</v>
      </c>
      <c r="C4102" s="2" t="s">
        <v>2523</v>
      </c>
      <c r="D4102" s="2" t="s">
        <v>294</v>
      </c>
      <c r="E4102" s="2" t="s">
        <v>2524</v>
      </c>
      <c r="F4102" s="4">
        <v>30</v>
      </c>
      <c r="G4102" s="10" t="str">
        <f t="shared" si="231"/>
        <v xml:space="preserve">2024/02 </v>
      </c>
      <c r="H4102" s="10">
        <f t="shared" si="230"/>
        <v>180</v>
      </c>
    </row>
    <row r="4103" spans="1:8" ht="15.75">
      <c r="A4103" s="10">
        <v>4102</v>
      </c>
      <c r="B4103" s="3" t="s">
        <v>2944</v>
      </c>
      <c r="C4103" s="2" t="s">
        <v>2528</v>
      </c>
      <c r="D4103" s="2" t="s">
        <v>294</v>
      </c>
      <c r="E4103" s="2" t="s">
        <v>2529</v>
      </c>
      <c r="F4103" s="4">
        <v>265</v>
      </c>
      <c r="G4103" s="10" t="str">
        <f t="shared" si="231"/>
        <v xml:space="preserve">2024/12 </v>
      </c>
      <c r="H4103" s="10">
        <f t="shared" si="230"/>
        <v>675</v>
      </c>
    </row>
    <row r="4104" spans="1:8" ht="15.75">
      <c r="A4104" s="10">
        <v>4103</v>
      </c>
      <c r="B4104" s="3" t="s">
        <v>2944</v>
      </c>
      <c r="C4104" s="2" t="s">
        <v>2530</v>
      </c>
      <c r="D4104" s="2" t="s">
        <v>294</v>
      </c>
      <c r="E4104" s="2" t="s">
        <v>2531</v>
      </c>
      <c r="F4104" s="4">
        <v>50</v>
      </c>
      <c r="G4104" s="10" t="str">
        <f t="shared" si="231"/>
        <v xml:space="preserve">2024/01 </v>
      </c>
      <c r="H4104" s="10">
        <f t="shared" si="230"/>
        <v>50</v>
      </c>
    </row>
    <row r="4105" spans="1:8" ht="15.75">
      <c r="A4105" s="10">
        <v>4104</v>
      </c>
      <c r="B4105" s="3" t="s">
        <v>2944</v>
      </c>
      <c r="C4105" s="2" t="s">
        <v>2534</v>
      </c>
      <c r="D4105" s="2" t="s">
        <v>299</v>
      </c>
      <c r="E4105" s="2" t="s">
        <v>2535</v>
      </c>
      <c r="F4105" s="4">
        <v>155</v>
      </c>
      <c r="G4105" s="10" t="str">
        <f t="shared" si="231"/>
        <v xml:space="preserve">2025/02 </v>
      </c>
      <c r="H4105" s="10">
        <f t="shared" si="230"/>
        <v>453</v>
      </c>
    </row>
    <row r="4106" spans="1:8" ht="15.75">
      <c r="A4106" s="10">
        <v>4105</v>
      </c>
      <c r="B4106" s="3" t="s">
        <v>2944</v>
      </c>
      <c r="C4106" s="2" t="s">
        <v>2538</v>
      </c>
      <c r="D4106" s="2" t="s">
        <v>299</v>
      </c>
      <c r="E4106" s="2" t="s">
        <v>2539</v>
      </c>
      <c r="F4106" s="4">
        <v>175</v>
      </c>
      <c r="G4106" s="10" t="str">
        <f t="shared" si="231"/>
        <v xml:space="preserve">2024/08 </v>
      </c>
      <c r="H4106" s="10">
        <f t="shared" si="230"/>
        <v>560</v>
      </c>
    </row>
    <row r="4107" spans="1:8" ht="15.75">
      <c r="A4107" s="10">
        <v>4106</v>
      </c>
      <c r="B4107" s="3" t="s">
        <v>2944</v>
      </c>
      <c r="C4107" s="2" t="s">
        <v>2542</v>
      </c>
      <c r="D4107" s="2" t="s">
        <v>299</v>
      </c>
      <c r="E4107" s="2" t="s">
        <v>2543</v>
      </c>
      <c r="F4107" s="4">
        <v>165</v>
      </c>
      <c r="G4107" s="10" t="str">
        <f t="shared" si="231"/>
        <v xml:space="preserve">2026/03 </v>
      </c>
      <c r="H4107" s="10">
        <f t="shared" si="230"/>
        <v>414</v>
      </c>
    </row>
    <row r="4108" spans="1:8" ht="15.75">
      <c r="A4108" s="10">
        <v>4107</v>
      </c>
      <c r="B4108" s="3" t="s">
        <v>2944</v>
      </c>
      <c r="C4108" s="2" t="s">
        <v>2544</v>
      </c>
      <c r="D4108" s="2" t="s">
        <v>299</v>
      </c>
      <c r="E4108" s="2" t="s">
        <v>2545</v>
      </c>
      <c r="F4108" s="4">
        <v>20</v>
      </c>
      <c r="G4108" s="10" t="str">
        <f t="shared" si="231"/>
        <v xml:space="preserve">2024/03 </v>
      </c>
      <c r="H4108" s="10">
        <f t="shared" si="230"/>
        <v>151</v>
      </c>
    </row>
    <row r="4109" spans="1:8" ht="15.75">
      <c r="A4109" s="10">
        <v>4108</v>
      </c>
      <c r="B4109" s="3" t="s">
        <v>2944</v>
      </c>
      <c r="C4109" s="2" t="s">
        <v>2548</v>
      </c>
      <c r="D4109" s="2" t="s">
        <v>299</v>
      </c>
      <c r="E4109" s="2" t="s">
        <v>2549</v>
      </c>
      <c r="F4109" s="4">
        <v>70</v>
      </c>
      <c r="G4109" s="10" t="str">
        <f t="shared" si="231"/>
        <v xml:space="preserve">2024/01 </v>
      </c>
      <c r="H4109" s="10">
        <f t="shared" si="230"/>
        <v>70</v>
      </c>
    </row>
    <row r="4110" spans="1:8" ht="15.75">
      <c r="A4110" s="10">
        <v>4109</v>
      </c>
      <c r="B4110" s="3" t="s">
        <v>2944</v>
      </c>
      <c r="C4110" s="2" t="s">
        <v>2550</v>
      </c>
      <c r="D4110" s="2" t="s">
        <v>299</v>
      </c>
      <c r="E4110" s="2" t="s">
        <v>2551</v>
      </c>
      <c r="F4110" s="4">
        <v>63</v>
      </c>
      <c r="G4110" s="10" t="str">
        <f t="shared" si="231"/>
        <v xml:space="preserve">2024/07 </v>
      </c>
      <c r="H4110" s="10">
        <f t="shared" si="230"/>
        <v>260</v>
      </c>
    </row>
    <row r="4111" spans="1:8" ht="15.75">
      <c r="A4111" s="10">
        <v>4110</v>
      </c>
      <c r="B4111" s="3" t="s">
        <v>2944</v>
      </c>
      <c r="C4111" s="2" t="s">
        <v>2554</v>
      </c>
      <c r="D4111" s="2" t="s">
        <v>299</v>
      </c>
      <c r="E4111" s="2" t="s">
        <v>2555</v>
      </c>
      <c r="F4111" s="4">
        <v>20</v>
      </c>
      <c r="G4111" s="10" t="str">
        <f t="shared" si="231"/>
        <v xml:space="preserve">2024/01 </v>
      </c>
      <c r="H4111" s="10">
        <f t="shared" si="230"/>
        <v>55</v>
      </c>
    </row>
    <row r="4112" spans="1:8" ht="15.75">
      <c r="A4112" s="10">
        <v>4111</v>
      </c>
      <c r="B4112" s="3" t="s">
        <v>2944</v>
      </c>
      <c r="C4112" s="2" t="s">
        <v>2556</v>
      </c>
      <c r="D4112" s="2" t="s">
        <v>299</v>
      </c>
      <c r="E4112" s="2" t="s">
        <v>2557</v>
      </c>
      <c r="F4112" s="4">
        <v>20</v>
      </c>
      <c r="G4112" s="10" t="str">
        <f t="shared" si="231"/>
        <v xml:space="preserve">2024/01 </v>
      </c>
      <c r="H4112" s="10">
        <f t="shared" si="230"/>
        <v>80</v>
      </c>
    </row>
    <row r="4113" spans="1:8" ht="15.75">
      <c r="A4113" s="10">
        <v>4112</v>
      </c>
      <c r="B4113" s="3" t="s">
        <v>2944</v>
      </c>
      <c r="C4113" s="2" t="s">
        <v>2562</v>
      </c>
      <c r="D4113" s="2" t="s">
        <v>299</v>
      </c>
      <c r="E4113" s="2" t="s">
        <v>2563</v>
      </c>
      <c r="F4113" s="4">
        <v>30</v>
      </c>
      <c r="G4113" s="10" t="str">
        <f t="shared" si="231"/>
        <v xml:space="preserve">2024/01 </v>
      </c>
      <c r="H4113" s="10">
        <f t="shared" si="230"/>
        <v>100</v>
      </c>
    </row>
    <row r="4114" spans="1:8" ht="15.75">
      <c r="A4114" s="10">
        <v>4113</v>
      </c>
      <c r="B4114" s="3" t="s">
        <v>2944</v>
      </c>
      <c r="C4114" s="2" t="s">
        <v>2564</v>
      </c>
      <c r="D4114" s="2" t="s">
        <v>299</v>
      </c>
      <c r="E4114" s="2" t="s">
        <v>2565</v>
      </c>
      <c r="F4114" s="4">
        <v>220</v>
      </c>
      <c r="G4114" s="10" t="str">
        <f t="shared" si="231"/>
        <v xml:space="preserve">2024/01 </v>
      </c>
      <c r="H4114" s="10">
        <f t="shared" si="230"/>
        <v>220</v>
      </c>
    </row>
    <row r="4115" spans="1:8" ht="15.75">
      <c r="A4115" s="10">
        <v>4114</v>
      </c>
      <c r="B4115" s="3" t="s">
        <v>2944</v>
      </c>
      <c r="C4115" s="2" t="s">
        <v>2572</v>
      </c>
      <c r="D4115" s="2" t="s">
        <v>307</v>
      </c>
      <c r="E4115" s="2" t="s">
        <v>2573</v>
      </c>
      <c r="F4115" s="4">
        <v>84</v>
      </c>
      <c r="G4115" s="10" t="str">
        <f t="shared" si="231"/>
        <v xml:space="preserve">2024/01 </v>
      </c>
      <c r="H4115" s="10">
        <f t="shared" si="230"/>
        <v>100</v>
      </c>
    </row>
    <row r="4116" spans="1:8" ht="15.75">
      <c r="A4116" s="10">
        <v>4115</v>
      </c>
      <c r="B4116" s="3" t="s">
        <v>2944</v>
      </c>
      <c r="C4116" s="2" t="s">
        <v>2574</v>
      </c>
      <c r="D4116" s="2" t="s">
        <v>307</v>
      </c>
      <c r="E4116" s="2" t="s">
        <v>2575</v>
      </c>
      <c r="F4116" s="4">
        <v>20</v>
      </c>
      <c r="G4116" s="10" t="str">
        <f t="shared" si="231"/>
        <v xml:space="preserve">2024/01 </v>
      </c>
      <c r="H4116" s="10">
        <f t="shared" si="230"/>
        <v>30</v>
      </c>
    </row>
    <row r="4117" spans="1:8" ht="15.75">
      <c r="A4117" s="10">
        <v>4116</v>
      </c>
      <c r="B4117" s="3" t="s">
        <v>2944</v>
      </c>
      <c r="C4117" s="2" t="s">
        <v>2576</v>
      </c>
      <c r="D4117" s="2" t="s">
        <v>310</v>
      </c>
      <c r="E4117" s="2" t="s">
        <v>2577</v>
      </c>
      <c r="F4117" s="4">
        <v>40</v>
      </c>
      <c r="G4117" s="10" t="str">
        <f t="shared" si="231"/>
        <v xml:space="preserve">2024/01 </v>
      </c>
      <c r="H4117" s="10">
        <f t="shared" si="230"/>
        <v>105</v>
      </c>
    </row>
    <row r="4118" spans="1:8" ht="15.75">
      <c r="A4118" s="10">
        <v>4117</v>
      </c>
      <c r="B4118" s="3" t="s">
        <v>2944</v>
      </c>
      <c r="C4118" s="2" t="s">
        <v>2578</v>
      </c>
      <c r="D4118" s="2" t="s">
        <v>310</v>
      </c>
      <c r="E4118" s="2" t="s">
        <v>2579</v>
      </c>
      <c r="F4118" s="4">
        <v>50</v>
      </c>
      <c r="G4118" s="10" t="str">
        <f t="shared" si="231"/>
        <v xml:space="preserve">2024/04 </v>
      </c>
      <c r="H4118" s="10">
        <f t="shared" si="230"/>
        <v>225</v>
      </c>
    </row>
    <row r="4119" spans="1:8" ht="15.75">
      <c r="A4119" s="10">
        <v>4118</v>
      </c>
      <c r="B4119" s="3" t="s">
        <v>2944</v>
      </c>
      <c r="C4119" s="2" t="s">
        <v>2580</v>
      </c>
      <c r="D4119" s="2" t="s">
        <v>310</v>
      </c>
      <c r="E4119" s="2" t="s">
        <v>2581</v>
      </c>
      <c r="F4119" s="4">
        <v>30</v>
      </c>
      <c r="G4119" s="10" t="str">
        <f t="shared" si="231"/>
        <v xml:space="preserve">2024/05 </v>
      </c>
      <c r="H4119" s="10">
        <f t="shared" si="230"/>
        <v>206</v>
      </c>
    </row>
    <row r="4120" spans="1:8" ht="15.75">
      <c r="A4120" s="10">
        <v>4119</v>
      </c>
      <c r="B4120" s="3" t="s">
        <v>2944</v>
      </c>
      <c r="C4120" s="2" t="s">
        <v>2584</v>
      </c>
      <c r="D4120" s="2" t="s">
        <v>310</v>
      </c>
      <c r="E4120" s="2" t="s">
        <v>2585</v>
      </c>
      <c r="F4120" s="4">
        <v>10</v>
      </c>
      <c r="G4120" s="10" t="str">
        <f t="shared" si="231"/>
        <v xml:space="preserve">2024/01 </v>
      </c>
      <c r="H4120" s="10">
        <f t="shared" si="230"/>
        <v>45</v>
      </c>
    </row>
    <row r="4121" spans="1:8" ht="15.75">
      <c r="A4121" s="10">
        <v>4120</v>
      </c>
      <c r="B4121" s="3" t="s">
        <v>2944</v>
      </c>
      <c r="C4121" s="2" t="s">
        <v>2590</v>
      </c>
      <c r="D4121" s="2" t="s">
        <v>312</v>
      </c>
      <c r="E4121" s="2" t="s">
        <v>2591</v>
      </c>
      <c r="F4121" s="4">
        <v>60</v>
      </c>
      <c r="G4121" s="10" t="str">
        <f t="shared" si="231"/>
        <v xml:space="preserve">2024/03 </v>
      </c>
      <c r="H4121" s="10">
        <f t="shared" si="230"/>
        <v>132</v>
      </c>
    </row>
    <row r="4122" spans="1:8" ht="15.75">
      <c r="A4122" s="10">
        <v>4121</v>
      </c>
      <c r="B4122" s="3" t="s">
        <v>2944</v>
      </c>
      <c r="C4122" s="2" t="s">
        <v>2592</v>
      </c>
      <c r="D4122" s="2" t="s">
        <v>312</v>
      </c>
      <c r="E4122" s="2" t="s">
        <v>2593</v>
      </c>
      <c r="F4122" s="4">
        <v>10</v>
      </c>
      <c r="G4122" s="10" t="str">
        <f t="shared" si="231"/>
        <v xml:space="preserve">2024/05 </v>
      </c>
      <c r="H4122" s="10">
        <f t="shared" si="230"/>
        <v>145</v>
      </c>
    </row>
    <row r="4123" spans="1:8" ht="15.75">
      <c r="A4123" s="10">
        <v>4122</v>
      </c>
      <c r="B4123" s="3" t="s">
        <v>2944</v>
      </c>
      <c r="C4123" s="2" t="s">
        <v>2596</v>
      </c>
      <c r="D4123" s="2" t="s">
        <v>314</v>
      </c>
      <c r="E4123" s="2" t="s">
        <v>2597</v>
      </c>
      <c r="F4123" s="4">
        <v>20</v>
      </c>
      <c r="G4123" s="10" t="str">
        <f t="shared" si="231"/>
        <v xml:space="preserve">2024/02 </v>
      </c>
      <c r="H4123" s="10">
        <f t="shared" si="230"/>
        <v>65</v>
      </c>
    </row>
    <row r="4124" spans="1:8" ht="15.75">
      <c r="A4124" s="10">
        <v>4123</v>
      </c>
      <c r="B4124" s="3" t="s">
        <v>2944</v>
      </c>
      <c r="C4124" s="2" t="s">
        <v>2598</v>
      </c>
      <c r="D4124" s="2" t="s">
        <v>314</v>
      </c>
      <c r="E4124" s="2" t="s">
        <v>2599</v>
      </c>
      <c r="F4124" s="4">
        <v>30</v>
      </c>
      <c r="G4124" s="10" t="str">
        <f t="shared" si="231"/>
        <v xml:space="preserve">2024/01 </v>
      </c>
      <c r="H4124" s="10">
        <f t="shared" si="230"/>
        <v>50</v>
      </c>
    </row>
    <row r="4125" spans="1:8" ht="15.75">
      <c r="A4125" s="10">
        <v>4124</v>
      </c>
      <c r="B4125" s="3" t="s">
        <v>2944</v>
      </c>
      <c r="C4125" s="2" t="s">
        <v>2600</v>
      </c>
      <c r="D4125" s="2" t="s">
        <v>314</v>
      </c>
      <c r="E4125" s="2" t="s">
        <v>2601</v>
      </c>
      <c r="F4125" s="4">
        <v>20</v>
      </c>
      <c r="G4125" s="10" t="str">
        <f t="shared" si="231"/>
        <v xml:space="preserve">2024/01 </v>
      </c>
      <c r="H4125" s="10">
        <f t="shared" si="230"/>
        <v>25</v>
      </c>
    </row>
    <row r="4126" spans="1:8" ht="15.75">
      <c r="A4126" s="10">
        <v>4125</v>
      </c>
      <c r="B4126" s="3" t="s">
        <v>2944</v>
      </c>
      <c r="C4126" s="2" t="s">
        <v>2602</v>
      </c>
      <c r="D4126" s="2" t="s">
        <v>314</v>
      </c>
      <c r="E4126" s="2" t="s">
        <v>2603</v>
      </c>
      <c r="F4126" s="4">
        <v>20</v>
      </c>
      <c r="G4126" s="10" t="str">
        <f t="shared" si="231"/>
        <v xml:space="preserve">2024/01 </v>
      </c>
      <c r="H4126" s="10">
        <f t="shared" si="230"/>
        <v>20</v>
      </c>
    </row>
    <row r="4127" spans="1:8" ht="15.75">
      <c r="A4127" s="10">
        <v>4126</v>
      </c>
      <c r="B4127" s="3" t="s">
        <v>2944</v>
      </c>
      <c r="C4127" s="2" t="s">
        <v>2606</v>
      </c>
      <c r="D4127" s="2" t="s">
        <v>314</v>
      </c>
      <c r="E4127" s="2" t="s">
        <v>2607</v>
      </c>
      <c r="F4127" s="4">
        <v>19</v>
      </c>
      <c r="G4127" s="10" t="str">
        <f t="shared" si="231"/>
        <v xml:space="preserve">2024/05 </v>
      </c>
      <c r="H4127" s="10">
        <f t="shared" si="230"/>
        <v>705</v>
      </c>
    </row>
    <row r="4128" spans="1:8" ht="15.75">
      <c r="A4128" s="10">
        <v>4127</v>
      </c>
      <c r="B4128" s="3" t="s">
        <v>2944</v>
      </c>
      <c r="C4128" s="2" t="s">
        <v>2608</v>
      </c>
      <c r="D4128" s="2" t="s">
        <v>314</v>
      </c>
      <c r="E4128" s="2" t="s">
        <v>2609</v>
      </c>
      <c r="F4128" s="4">
        <v>20</v>
      </c>
      <c r="G4128" s="10" t="str">
        <f t="shared" si="231"/>
        <v xml:space="preserve">2024/01 </v>
      </c>
      <c r="H4128" s="10">
        <f t="shared" si="230"/>
        <v>60</v>
      </c>
    </row>
    <row r="4129" spans="1:8" ht="15.75">
      <c r="A4129" s="10">
        <v>4128</v>
      </c>
      <c r="B4129" s="3" t="s">
        <v>2944</v>
      </c>
      <c r="C4129" s="2" t="s">
        <v>2610</v>
      </c>
      <c r="D4129" s="2" t="s">
        <v>314</v>
      </c>
      <c r="E4129" s="2" t="s">
        <v>2611</v>
      </c>
      <c r="F4129" s="4">
        <v>15</v>
      </c>
      <c r="G4129" s="10" t="str">
        <f t="shared" si="231"/>
        <v xml:space="preserve">2024/01 </v>
      </c>
      <c r="H4129" s="10">
        <f t="shared" si="230"/>
        <v>60</v>
      </c>
    </row>
    <row r="4130" spans="1:8" ht="15.75">
      <c r="A4130" s="10">
        <v>4129</v>
      </c>
      <c r="B4130" s="3" t="s">
        <v>2944</v>
      </c>
      <c r="C4130" s="2" t="s">
        <v>2612</v>
      </c>
      <c r="D4130" s="2" t="s">
        <v>314</v>
      </c>
      <c r="E4130" s="2" t="s">
        <v>2613</v>
      </c>
      <c r="F4130" s="4">
        <v>20</v>
      </c>
      <c r="G4130" s="10" t="str">
        <f t="shared" si="231"/>
        <v xml:space="preserve">2024/01 </v>
      </c>
      <c r="H4130" s="10">
        <f t="shared" si="230"/>
        <v>40</v>
      </c>
    </row>
    <row r="4131" spans="1:8" ht="15.75">
      <c r="A4131" s="10">
        <v>4130</v>
      </c>
      <c r="B4131" s="3" t="s">
        <v>2944</v>
      </c>
      <c r="C4131" s="2" t="s">
        <v>2614</v>
      </c>
      <c r="D4131" s="2" t="s">
        <v>318</v>
      </c>
      <c r="E4131" s="2" t="s">
        <v>2615</v>
      </c>
      <c r="F4131" s="4">
        <v>175</v>
      </c>
      <c r="G4131" s="10" t="str">
        <f t="shared" si="231"/>
        <v xml:space="preserve">2024/04 </v>
      </c>
      <c r="H4131" s="10">
        <f t="shared" si="230"/>
        <v>210</v>
      </c>
    </row>
    <row r="4132" spans="1:8" ht="15.75">
      <c r="A4132" s="10">
        <v>4131</v>
      </c>
      <c r="B4132" s="3" t="s">
        <v>2944</v>
      </c>
      <c r="C4132" s="2" t="s">
        <v>2616</v>
      </c>
      <c r="D4132" s="2" t="s">
        <v>318</v>
      </c>
      <c r="E4132" s="2" t="s">
        <v>2617</v>
      </c>
      <c r="F4132" s="4">
        <v>70</v>
      </c>
      <c r="G4132" s="10" t="str">
        <f t="shared" si="231"/>
        <v xml:space="preserve">2024/01 </v>
      </c>
      <c r="H4132" s="10">
        <f t="shared" si="230"/>
        <v>120</v>
      </c>
    </row>
    <row r="4133" spans="1:8" ht="15.75">
      <c r="A4133" s="10">
        <v>4132</v>
      </c>
      <c r="B4133" s="3" t="s">
        <v>2944</v>
      </c>
      <c r="C4133" s="2" t="s">
        <v>2618</v>
      </c>
      <c r="D4133" s="2" t="s">
        <v>318</v>
      </c>
      <c r="E4133" s="2" t="s">
        <v>2619</v>
      </c>
      <c r="F4133" s="4">
        <v>410</v>
      </c>
      <c r="G4133" s="10" t="str">
        <f t="shared" si="231"/>
        <v xml:space="preserve">2025/03 </v>
      </c>
      <c r="H4133" s="10">
        <f t="shared" si="230"/>
        <v>410</v>
      </c>
    </row>
    <row r="4134" spans="1:8" ht="15.75">
      <c r="A4134" s="10">
        <v>4133</v>
      </c>
      <c r="B4134" s="3" t="s">
        <v>2944</v>
      </c>
      <c r="C4134" s="2" t="s">
        <v>2620</v>
      </c>
      <c r="D4134" s="2" t="s">
        <v>318</v>
      </c>
      <c r="E4134" s="2" t="s">
        <v>2621</v>
      </c>
      <c r="F4134" s="4">
        <v>45</v>
      </c>
      <c r="G4134" s="10" t="str">
        <f t="shared" si="231"/>
        <v xml:space="preserve">2024/01 </v>
      </c>
      <c r="H4134" s="10">
        <f t="shared" si="230"/>
        <v>60</v>
      </c>
    </row>
    <row r="4135" spans="1:8" ht="15.75">
      <c r="A4135" s="10">
        <v>4134</v>
      </c>
      <c r="B4135" s="3" t="s">
        <v>2944</v>
      </c>
      <c r="C4135" s="2" t="s">
        <v>2624</v>
      </c>
      <c r="D4135" s="2" t="s">
        <v>318</v>
      </c>
      <c r="E4135" s="2" t="s">
        <v>2625</v>
      </c>
      <c r="F4135" s="4">
        <v>50</v>
      </c>
      <c r="G4135" s="10" t="str">
        <f t="shared" si="231"/>
        <v xml:space="preserve">2024/01 </v>
      </c>
      <c r="H4135" s="10">
        <f t="shared" si="230"/>
        <v>130</v>
      </c>
    </row>
    <row r="4136" spans="1:8" ht="15.75">
      <c r="A4136" s="10">
        <v>4135</v>
      </c>
      <c r="B4136" s="3" t="s">
        <v>2944</v>
      </c>
      <c r="C4136" s="2" t="s">
        <v>2626</v>
      </c>
      <c r="D4136" s="2" t="s">
        <v>318</v>
      </c>
      <c r="E4136" s="2" t="s">
        <v>2627</v>
      </c>
      <c r="F4136" s="4">
        <v>10</v>
      </c>
      <c r="G4136" s="10" t="str">
        <f t="shared" si="231"/>
        <v xml:space="preserve">2024/01 </v>
      </c>
      <c r="H4136" s="10">
        <f t="shared" si="230"/>
        <v>35</v>
      </c>
    </row>
    <row r="4137" spans="1:8" ht="15.75">
      <c r="A4137" s="10">
        <v>4136</v>
      </c>
      <c r="B4137" s="3" t="s">
        <v>2944</v>
      </c>
      <c r="C4137" s="2" t="s">
        <v>2628</v>
      </c>
      <c r="D4137" s="2" t="s">
        <v>318</v>
      </c>
      <c r="E4137" s="2" t="s">
        <v>2629</v>
      </c>
      <c r="F4137" s="4">
        <v>522</v>
      </c>
      <c r="G4137" s="10" t="str">
        <f t="shared" si="231"/>
        <v xml:space="preserve">2024/08 </v>
      </c>
      <c r="H4137" s="10">
        <f t="shared" si="230"/>
        <v>600</v>
      </c>
    </row>
    <row r="4138" spans="1:8" ht="15.75">
      <c r="A4138" s="10">
        <v>4137</v>
      </c>
      <c r="B4138" s="3" t="s">
        <v>2944</v>
      </c>
      <c r="C4138" s="2" t="s">
        <v>2630</v>
      </c>
      <c r="D4138" s="2" t="s">
        <v>318</v>
      </c>
      <c r="E4138" s="2" t="s">
        <v>2631</v>
      </c>
      <c r="F4138" s="4">
        <v>40</v>
      </c>
      <c r="G4138" s="10" t="str">
        <f t="shared" si="231"/>
        <v xml:space="preserve">2024/01 </v>
      </c>
      <c r="H4138" s="10">
        <f t="shared" si="230"/>
        <v>100</v>
      </c>
    </row>
    <row r="4139" spans="1:8" ht="15.75">
      <c r="A4139" s="10">
        <v>4138</v>
      </c>
      <c r="B4139" s="3" t="s">
        <v>2944</v>
      </c>
      <c r="C4139" s="2" t="s">
        <v>2632</v>
      </c>
      <c r="D4139" s="2" t="s">
        <v>318</v>
      </c>
      <c r="E4139" s="2" t="s">
        <v>2633</v>
      </c>
      <c r="F4139" s="4">
        <v>54</v>
      </c>
      <c r="G4139" s="10" t="str">
        <f t="shared" si="231"/>
        <v xml:space="preserve">2024/06 </v>
      </c>
      <c r="H4139" s="10">
        <f t="shared" si="230"/>
        <v>184</v>
      </c>
    </row>
    <row r="4140" spans="1:8" ht="15.75">
      <c r="A4140" s="10">
        <v>4139</v>
      </c>
      <c r="B4140" s="3" t="s">
        <v>2944</v>
      </c>
      <c r="C4140" s="2" t="s">
        <v>2636</v>
      </c>
      <c r="D4140" s="2" t="s">
        <v>2312</v>
      </c>
      <c r="E4140" s="2" t="s">
        <v>2637</v>
      </c>
      <c r="F4140" s="4">
        <v>35</v>
      </c>
      <c r="G4140" s="10" t="str">
        <f t="shared" si="231"/>
        <v xml:space="preserve">2024/06 </v>
      </c>
      <c r="H4140" s="10">
        <f t="shared" si="230"/>
        <v>143</v>
      </c>
    </row>
    <row r="4141" spans="1:8" ht="15.75">
      <c r="A4141" s="10">
        <v>4140</v>
      </c>
      <c r="B4141" s="3" t="s">
        <v>2944</v>
      </c>
      <c r="C4141" s="2" t="s">
        <v>3802</v>
      </c>
      <c r="D4141" s="2" t="s">
        <v>2642</v>
      </c>
      <c r="E4141" s="2" t="s">
        <v>2659</v>
      </c>
      <c r="F4141" s="4">
        <v>10</v>
      </c>
      <c r="G4141" s="10" t="str">
        <f t="shared" si="231"/>
        <v xml:space="preserve">2024/01 </v>
      </c>
      <c r="H4141" s="10">
        <f t="shared" si="230"/>
        <v>20</v>
      </c>
    </row>
    <row r="4142" spans="1:8" ht="15.75">
      <c r="A4142" s="10">
        <v>4141</v>
      </c>
      <c r="B4142" s="3" t="s">
        <v>2944</v>
      </c>
      <c r="C4142" s="2" t="s">
        <v>2656</v>
      </c>
      <c r="D4142" s="2" t="s">
        <v>2312</v>
      </c>
      <c r="E4142" s="2" t="s">
        <v>2657</v>
      </c>
      <c r="F4142" s="4">
        <v>-81</v>
      </c>
      <c r="G4142" s="10" t="str">
        <f t="shared" si="231"/>
        <v xml:space="preserve">2024/01 </v>
      </c>
      <c r="H4142" s="10">
        <f t="shared" si="230"/>
        <v>100</v>
      </c>
    </row>
    <row r="4143" spans="1:8" ht="15.75">
      <c r="A4143" s="10">
        <v>4142</v>
      </c>
      <c r="B4143" s="3" t="s">
        <v>2944</v>
      </c>
      <c r="C4143" s="2" t="s">
        <v>2712</v>
      </c>
      <c r="D4143" s="2" t="s">
        <v>1267</v>
      </c>
      <c r="E4143" s="2" t="s">
        <v>2713</v>
      </c>
      <c r="F4143" s="4">
        <v>9</v>
      </c>
      <c r="G4143" s="10" t="str">
        <f t="shared" si="231"/>
        <v xml:space="preserve">2024/01 </v>
      </c>
      <c r="H4143" s="10">
        <f t="shared" si="230"/>
        <v>125</v>
      </c>
    </row>
    <row r="4144" spans="1:8" ht="15.75">
      <c r="A4144" s="10">
        <v>4143</v>
      </c>
      <c r="B4144" s="3" t="s">
        <v>2944</v>
      </c>
      <c r="C4144" s="2" t="s">
        <v>2714</v>
      </c>
      <c r="D4144" s="2" t="s">
        <v>1267</v>
      </c>
      <c r="E4144" s="2" t="s">
        <v>2715</v>
      </c>
      <c r="F4144" s="4">
        <v>67</v>
      </c>
      <c r="G4144" s="10" t="str">
        <f t="shared" si="231"/>
        <v xml:space="preserve">2024/09 </v>
      </c>
      <c r="H4144" s="10">
        <f t="shared" si="230"/>
        <v>67</v>
      </c>
    </row>
    <row r="4145" spans="1:8" ht="15.75">
      <c r="A4145" s="10">
        <v>4144</v>
      </c>
      <c r="B4145" s="3" t="s">
        <v>2944</v>
      </c>
      <c r="C4145" s="2" t="s">
        <v>2716</v>
      </c>
      <c r="D4145" s="2" t="s">
        <v>1267</v>
      </c>
      <c r="E4145" s="2" t="s">
        <v>2717</v>
      </c>
      <c r="F4145" s="4">
        <v>29</v>
      </c>
      <c r="G4145" s="10" t="str">
        <f t="shared" si="231"/>
        <v xml:space="preserve">2024/05 </v>
      </c>
      <c r="H4145" s="10">
        <f t="shared" si="230"/>
        <v>63</v>
      </c>
    </row>
    <row r="4146" spans="1:8" ht="15.75">
      <c r="A4146" s="10">
        <v>4145</v>
      </c>
      <c r="B4146" s="3" t="s">
        <v>2944</v>
      </c>
      <c r="C4146" s="2" t="s">
        <v>2720</v>
      </c>
      <c r="D4146" s="2" t="s">
        <v>1267</v>
      </c>
      <c r="E4146" s="2" t="s">
        <v>2721</v>
      </c>
      <c r="F4146" s="4">
        <v>36</v>
      </c>
      <c r="G4146" s="10" t="str">
        <f t="shared" si="231"/>
        <v xml:space="preserve">2024/01 </v>
      </c>
      <c r="H4146" s="10">
        <f t="shared" si="230"/>
        <v>95</v>
      </c>
    </row>
    <row r="4147" spans="1:8" ht="15.75">
      <c r="A4147" s="10">
        <v>4146</v>
      </c>
      <c r="B4147" s="3" t="s">
        <v>2944</v>
      </c>
      <c r="C4147" s="2" t="s">
        <v>2728</v>
      </c>
      <c r="D4147" s="2" t="s">
        <v>1267</v>
      </c>
      <c r="E4147" s="2" t="s">
        <v>2729</v>
      </c>
      <c r="F4147" s="4">
        <v>14</v>
      </c>
      <c r="G4147" s="10" t="str">
        <f t="shared" si="231"/>
        <v xml:space="preserve">2024/01 </v>
      </c>
      <c r="H4147" s="10">
        <f t="shared" si="230"/>
        <v>30</v>
      </c>
    </row>
    <row r="4148" spans="1:8" ht="15.75">
      <c r="A4148" s="10">
        <v>4147</v>
      </c>
      <c r="B4148" s="3" t="s">
        <v>2944</v>
      </c>
      <c r="C4148" s="2" t="s">
        <v>2735</v>
      </c>
      <c r="D4148" s="2" t="s">
        <v>2732</v>
      </c>
      <c r="E4148" s="2" t="s">
        <v>2736</v>
      </c>
      <c r="F4148" s="4">
        <v>10</v>
      </c>
      <c r="G4148" s="10" t="str">
        <f t="shared" si="231"/>
        <v xml:space="preserve">2024/01 </v>
      </c>
      <c r="H4148" s="10">
        <f t="shared" si="230"/>
        <v>21</v>
      </c>
    </row>
    <row r="4149" spans="1:8" ht="15.75">
      <c r="A4149" s="10">
        <v>4148</v>
      </c>
      <c r="B4149" s="3" t="s">
        <v>2944</v>
      </c>
      <c r="C4149" s="2" t="s">
        <v>2737</v>
      </c>
      <c r="D4149" s="2" t="s">
        <v>2732</v>
      </c>
      <c r="E4149" s="2" t="s">
        <v>2738</v>
      </c>
      <c r="F4149" s="4">
        <v>32</v>
      </c>
      <c r="G4149" s="10" t="str">
        <f t="shared" si="231"/>
        <v xml:space="preserve">2024/05 </v>
      </c>
      <c r="H4149" s="10">
        <f t="shared" si="230"/>
        <v>214</v>
      </c>
    </row>
    <row r="4150" spans="1:8" ht="15.75">
      <c r="A4150" s="10">
        <v>4149</v>
      </c>
      <c r="B4150" s="3" t="s">
        <v>2944</v>
      </c>
      <c r="C4150" s="2" t="s">
        <v>2739</v>
      </c>
      <c r="D4150" s="2" t="s">
        <v>2732</v>
      </c>
      <c r="E4150" s="2" t="s">
        <v>2740</v>
      </c>
      <c r="F4150" s="4">
        <v>42</v>
      </c>
      <c r="G4150" s="10" t="str">
        <f t="shared" si="231"/>
        <v xml:space="preserve">2024/03 </v>
      </c>
      <c r="H4150" s="10">
        <f t="shared" si="230"/>
        <v>42</v>
      </c>
    </row>
    <row r="4151" spans="1:8" ht="15.75">
      <c r="A4151" s="10">
        <v>4150</v>
      </c>
      <c r="B4151" s="3" t="s">
        <v>2944</v>
      </c>
      <c r="C4151" s="2" t="s">
        <v>2745</v>
      </c>
      <c r="D4151" s="2" t="s">
        <v>2732</v>
      </c>
      <c r="E4151" s="2" t="s">
        <v>2746</v>
      </c>
      <c r="F4151" s="4">
        <v>15</v>
      </c>
      <c r="G4151" s="10" t="str">
        <f t="shared" si="231"/>
        <v xml:space="preserve">2024/01 </v>
      </c>
      <c r="H4151" s="10">
        <f t="shared" si="230"/>
        <v>15</v>
      </c>
    </row>
    <row r="4152" spans="1:8" ht="15.75">
      <c r="A4152" s="10">
        <v>4151</v>
      </c>
      <c r="B4152" s="3" t="s">
        <v>2944</v>
      </c>
      <c r="C4152" s="2" t="s">
        <v>2749</v>
      </c>
      <c r="D4152" s="2" t="s">
        <v>1267</v>
      </c>
      <c r="E4152" s="2" t="s">
        <v>2750</v>
      </c>
      <c r="F4152" s="4">
        <v>7</v>
      </c>
      <c r="G4152" s="10" t="str">
        <f t="shared" si="231"/>
        <v xml:space="preserve">2024/01 </v>
      </c>
      <c r="H4152" s="10">
        <f t="shared" si="230"/>
        <v>100</v>
      </c>
    </row>
    <row r="4153" spans="1:8" ht="15.75">
      <c r="A4153" s="10">
        <v>4152</v>
      </c>
      <c r="B4153" s="3" t="s">
        <v>2944</v>
      </c>
      <c r="C4153" s="2" t="s">
        <v>3829</v>
      </c>
      <c r="D4153" s="2" t="s">
        <v>3824</v>
      </c>
      <c r="E4153" s="2" t="s">
        <v>3830</v>
      </c>
      <c r="F4153" s="4">
        <v>3</v>
      </c>
      <c r="G4153" s="10" t="str">
        <f t="shared" si="231"/>
        <v xml:space="preserve">2024/01 </v>
      </c>
      <c r="H4153" s="10">
        <f t="shared" si="230"/>
        <v>3</v>
      </c>
    </row>
    <row r="4154" spans="1:8" ht="15.75">
      <c r="A4154" s="10">
        <v>4153</v>
      </c>
      <c r="B4154" s="3" t="s">
        <v>2944</v>
      </c>
      <c r="C4154" s="2" t="s">
        <v>3844</v>
      </c>
      <c r="D4154" s="2" t="s">
        <v>3843</v>
      </c>
      <c r="E4154" s="2" t="s">
        <v>3845</v>
      </c>
      <c r="F4154" s="4">
        <v>3</v>
      </c>
      <c r="G4154" s="10" t="str">
        <f t="shared" si="231"/>
        <v xml:space="preserve">2024/01 </v>
      </c>
      <c r="H4154" s="10">
        <f t="shared" si="230"/>
        <v>3</v>
      </c>
    </row>
    <row r="4155" spans="1:8" ht="15.75">
      <c r="A4155" s="10">
        <v>4154</v>
      </c>
      <c r="B4155" s="3" t="s">
        <v>2944</v>
      </c>
      <c r="C4155" s="2" t="s">
        <v>3846</v>
      </c>
      <c r="D4155" s="2" t="s">
        <v>2781</v>
      </c>
      <c r="E4155" s="2" t="s">
        <v>3847</v>
      </c>
      <c r="F4155" s="4">
        <v>3</v>
      </c>
      <c r="G4155" s="10" t="str">
        <f t="shared" si="231"/>
        <v xml:space="preserve">2024/01 </v>
      </c>
      <c r="H4155" s="10">
        <f t="shared" si="230"/>
        <v>3</v>
      </c>
    </row>
    <row r="4156" spans="1:8" ht="15.75">
      <c r="A4156" s="10">
        <v>4155</v>
      </c>
      <c r="B4156" s="3" t="s">
        <v>2944</v>
      </c>
      <c r="C4156" s="2" t="s">
        <v>2797</v>
      </c>
      <c r="D4156" s="2" t="s">
        <v>2794</v>
      </c>
      <c r="E4156" s="2" t="s">
        <v>2798</v>
      </c>
      <c r="F4156" s="4">
        <v>3</v>
      </c>
      <c r="G4156" s="10" t="str">
        <f t="shared" si="231"/>
        <v xml:space="preserve">2024/01 </v>
      </c>
      <c r="H4156" s="10">
        <f t="shared" si="230"/>
        <v>20</v>
      </c>
    </row>
    <row r="4157" spans="1:8" ht="15.75">
      <c r="A4157" s="10">
        <v>4156</v>
      </c>
      <c r="B4157" s="3" t="s">
        <v>2944</v>
      </c>
      <c r="C4157" s="2" t="s">
        <v>2807</v>
      </c>
      <c r="D4157" s="2" t="s">
        <v>2794</v>
      </c>
      <c r="E4157" s="2" t="s">
        <v>2808</v>
      </c>
      <c r="F4157" s="4">
        <v>100</v>
      </c>
      <c r="G4157" s="10" t="str">
        <f t="shared" si="231"/>
        <v xml:space="preserve">2024/01 </v>
      </c>
      <c r="H4157" s="10">
        <f t="shared" si="230"/>
        <v>100</v>
      </c>
    </row>
    <row r="4158" spans="1:8" ht="15.75">
      <c r="A4158" s="10">
        <v>4157</v>
      </c>
      <c r="B4158" s="3" t="s">
        <v>2944</v>
      </c>
      <c r="C4158" s="2" t="s">
        <v>3854</v>
      </c>
      <c r="D4158" s="2" t="s">
        <v>2753</v>
      </c>
      <c r="E4158" s="2" t="s">
        <v>3855</v>
      </c>
      <c r="F4158" s="4">
        <v>10</v>
      </c>
      <c r="G4158" s="10" t="str">
        <f t="shared" si="231"/>
        <v xml:space="preserve">2024/01 </v>
      </c>
      <c r="H4158" s="10">
        <f t="shared" si="230"/>
        <v>10</v>
      </c>
    </row>
    <row r="4159" spans="1:8" ht="15.75">
      <c r="A4159" s="10">
        <v>4158</v>
      </c>
      <c r="B4159" s="3" t="s">
        <v>2944</v>
      </c>
      <c r="C4159" s="2" t="s">
        <v>2809</v>
      </c>
      <c r="D4159" s="2" t="s">
        <v>1443</v>
      </c>
      <c r="E4159" s="2" t="s">
        <v>2810</v>
      </c>
      <c r="F4159" s="4">
        <v>25</v>
      </c>
      <c r="G4159" s="10" t="str">
        <f t="shared" si="231"/>
        <v xml:space="preserve">2024/01 </v>
      </c>
      <c r="H4159" s="10">
        <f t="shared" si="230"/>
        <v>100</v>
      </c>
    </row>
    <row r="4160" spans="1:8" ht="15.75">
      <c r="A4160" s="10">
        <v>4159</v>
      </c>
      <c r="B4160" s="3" t="s">
        <v>2944</v>
      </c>
      <c r="C4160" s="2" t="s">
        <v>2811</v>
      </c>
      <c r="D4160" s="2" t="s">
        <v>1443</v>
      </c>
      <c r="E4160" s="2" t="s">
        <v>2812</v>
      </c>
      <c r="F4160" s="4">
        <v>21</v>
      </c>
      <c r="G4160" s="10" t="str">
        <f t="shared" si="231"/>
        <v xml:space="preserve">2024/01 </v>
      </c>
      <c r="H4160" s="10">
        <f t="shared" si="230"/>
        <v>130</v>
      </c>
    </row>
    <row r="4161" spans="1:8" ht="15.75">
      <c r="A4161" s="10">
        <v>4160</v>
      </c>
      <c r="B4161" s="3" t="s">
        <v>2944</v>
      </c>
      <c r="C4161" s="2" t="s">
        <v>2813</v>
      </c>
      <c r="D4161" s="2" t="s">
        <v>1443</v>
      </c>
      <c r="E4161" s="2" t="s">
        <v>2814</v>
      </c>
      <c r="F4161" s="4">
        <v>5</v>
      </c>
      <c r="G4161" s="10" t="str">
        <f t="shared" si="231"/>
        <v xml:space="preserve">2024/01 </v>
      </c>
      <c r="H4161" s="10">
        <f t="shared" si="230"/>
        <v>80</v>
      </c>
    </row>
    <row r="4162" spans="1:8" ht="15.75">
      <c r="A4162" s="10">
        <v>4161</v>
      </c>
      <c r="B4162" s="3" t="s">
        <v>2944</v>
      </c>
      <c r="C4162" s="2" t="s">
        <v>2828</v>
      </c>
      <c r="D4162" s="2" t="s">
        <v>2827</v>
      </c>
      <c r="E4162" s="2" t="s">
        <v>2646</v>
      </c>
      <c r="F4162" s="4">
        <v>10</v>
      </c>
      <c r="G4162" s="10" t="str">
        <f t="shared" si="231"/>
        <v xml:space="preserve">2024/01 </v>
      </c>
      <c r="H4162" s="10">
        <f t="shared" ref="H4162:H4225" si="232">_xlfn.MAXIFS(F:F,C:C,C4162,G:G,G4162)</f>
        <v>35</v>
      </c>
    </row>
    <row r="4163" spans="1:8" ht="15.75">
      <c r="A4163" s="10">
        <v>4162</v>
      </c>
      <c r="B4163" s="3" t="s">
        <v>2944</v>
      </c>
      <c r="C4163" s="2" t="s">
        <v>2829</v>
      </c>
      <c r="D4163" s="2" t="s">
        <v>2827</v>
      </c>
      <c r="E4163" s="2" t="s">
        <v>2648</v>
      </c>
      <c r="F4163" s="4">
        <v>10</v>
      </c>
      <c r="G4163" s="10" t="str">
        <f t="shared" ref="G4163:G4226" si="233">INDEX($B$2:$B$9999,MATCH(_xlfn.MAXIFS($F$2:$F$9999,$C$2:$C$9999,C4163),$F$1:$F$9999,0))</f>
        <v xml:space="preserve">2024/01 </v>
      </c>
      <c r="H4163" s="10">
        <f t="shared" si="232"/>
        <v>25</v>
      </c>
    </row>
    <row r="4164" spans="1:8" ht="15.75">
      <c r="A4164" s="10">
        <v>4163</v>
      </c>
      <c r="B4164" s="3" t="s">
        <v>2944</v>
      </c>
      <c r="C4164" s="2" t="s">
        <v>2831</v>
      </c>
      <c r="D4164" s="2" t="s">
        <v>1401</v>
      </c>
      <c r="E4164" s="2" t="s">
        <v>2832</v>
      </c>
      <c r="F4164" s="4">
        <v>105</v>
      </c>
      <c r="G4164" s="10" t="str">
        <f t="shared" si="233"/>
        <v xml:space="preserve">2024/08 </v>
      </c>
      <c r="H4164" s="10">
        <f t="shared" si="232"/>
        <v>600</v>
      </c>
    </row>
    <row r="4165" spans="1:8" ht="15.75">
      <c r="A4165" s="10">
        <v>4164</v>
      </c>
      <c r="B4165" s="3" t="s">
        <v>2944</v>
      </c>
      <c r="C4165" s="2" t="s">
        <v>2835</v>
      </c>
      <c r="D4165" s="2" t="s">
        <v>1401</v>
      </c>
      <c r="E4165" s="2" t="s">
        <v>2836</v>
      </c>
      <c r="F4165" s="4">
        <v>25</v>
      </c>
      <c r="G4165" s="10" t="str">
        <f t="shared" si="233"/>
        <v xml:space="preserve">2025/11 </v>
      </c>
      <c r="H4165" s="10">
        <f t="shared" si="232"/>
        <v>615</v>
      </c>
    </row>
    <row r="4166" spans="1:8" ht="15.75">
      <c r="A4166" s="10">
        <v>4165</v>
      </c>
      <c r="B4166" s="3" t="s">
        <v>2944</v>
      </c>
      <c r="C4166" s="2" t="s">
        <v>2838</v>
      </c>
      <c r="D4166" s="2" t="s">
        <v>1401</v>
      </c>
      <c r="E4166" s="2" t="s">
        <v>2839</v>
      </c>
      <c r="F4166" s="4">
        <v>20</v>
      </c>
      <c r="G4166" s="10" t="str">
        <f t="shared" si="233"/>
        <v xml:space="preserve">2024/01 </v>
      </c>
      <c r="H4166" s="10">
        <f t="shared" si="232"/>
        <v>200</v>
      </c>
    </row>
    <row r="4167" spans="1:8" ht="15.75">
      <c r="A4167" s="10">
        <v>4166</v>
      </c>
      <c r="B4167" s="3" t="s">
        <v>2944</v>
      </c>
      <c r="C4167" s="2" t="s">
        <v>2840</v>
      </c>
      <c r="D4167" s="2" t="s">
        <v>1401</v>
      </c>
      <c r="E4167" s="2" t="s">
        <v>2841</v>
      </c>
      <c r="F4167" s="4">
        <v>25</v>
      </c>
      <c r="G4167" s="10" t="str">
        <f t="shared" si="233"/>
        <v xml:space="preserve">2024/07 </v>
      </c>
      <c r="H4167" s="10">
        <f t="shared" si="232"/>
        <v>280</v>
      </c>
    </row>
    <row r="4168" spans="1:8" ht="15.75">
      <c r="A4168" s="10">
        <v>4167</v>
      </c>
      <c r="B4168" s="3" t="s">
        <v>2944</v>
      </c>
      <c r="C4168" s="2" t="s">
        <v>2842</v>
      </c>
      <c r="D4168" s="2" t="s">
        <v>1401</v>
      </c>
      <c r="E4168" s="2" t="s">
        <v>2843</v>
      </c>
      <c r="F4168" s="4">
        <v>1</v>
      </c>
      <c r="G4168" s="10" t="str">
        <f t="shared" si="233"/>
        <v xml:space="preserve">2024/06 </v>
      </c>
      <c r="H4168" s="10">
        <f t="shared" si="232"/>
        <v>155</v>
      </c>
    </row>
    <row r="4169" spans="1:8" ht="15.75">
      <c r="A4169" s="10">
        <v>4168</v>
      </c>
      <c r="B4169" s="3" t="s">
        <v>2944</v>
      </c>
      <c r="C4169" s="2" t="s">
        <v>2846</v>
      </c>
      <c r="D4169" s="2" t="s">
        <v>1401</v>
      </c>
      <c r="E4169" s="2" t="s">
        <v>2847</v>
      </c>
      <c r="F4169" s="4">
        <v>20</v>
      </c>
      <c r="G4169" s="10" t="str">
        <f t="shared" si="233"/>
        <v xml:space="preserve">2024/01 </v>
      </c>
      <c r="H4169" s="10">
        <f t="shared" si="232"/>
        <v>40</v>
      </c>
    </row>
    <row r="4170" spans="1:8" ht="15.75">
      <c r="A4170" s="10">
        <v>4169</v>
      </c>
      <c r="B4170" s="3" t="s">
        <v>2944</v>
      </c>
      <c r="C4170" s="2" t="s">
        <v>2848</v>
      </c>
      <c r="D4170" s="2" t="s">
        <v>1401</v>
      </c>
      <c r="E4170" s="2" t="s">
        <v>2849</v>
      </c>
      <c r="F4170" s="4">
        <v>110</v>
      </c>
      <c r="G4170" s="10" t="str">
        <f t="shared" si="233"/>
        <v xml:space="preserve">2024/04 </v>
      </c>
      <c r="H4170" s="10">
        <f t="shared" si="232"/>
        <v>380</v>
      </c>
    </row>
    <row r="4171" spans="1:8" ht="15.75">
      <c r="A4171" s="10">
        <v>4170</v>
      </c>
      <c r="B4171" s="3" t="s">
        <v>2944</v>
      </c>
      <c r="C4171" s="2" t="s">
        <v>2850</v>
      </c>
      <c r="D4171" s="2" t="s">
        <v>1401</v>
      </c>
      <c r="E4171" s="2" t="s">
        <v>2851</v>
      </c>
      <c r="F4171" s="4">
        <v>10</v>
      </c>
      <c r="G4171" s="10" t="str">
        <f t="shared" si="233"/>
        <v xml:space="preserve">2024/01 </v>
      </c>
      <c r="H4171" s="10">
        <f t="shared" si="232"/>
        <v>200</v>
      </c>
    </row>
    <row r="4172" spans="1:8" ht="15.75">
      <c r="A4172" s="10">
        <v>4171</v>
      </c>
      <c r="B4172" s="3" t="s">
        <v>2944</v>
      </c>
      <c r="C4172" s="2" t="s">
        <v>2865</v>
      </c>
      <c r="D4172" s="2" t="s">
        <v>1405</v>
      </c>
      <c r="E4172" s="2" t="s">
        <v>2866</v>
      </c>
      <c r="F4172" s="4">
        <v>8</v>
      </c>
      <c r="G4172" s="10" t="str">
        <f t="shared" si="233"/>
        <v xml:space="preserve">2024/01 </v>
      </c>
      <c r="H4172" s="10">
        <f t="shared" si="232"/>
        <v>30</v>
      </c>
    </row>
    <row r="4173" spans="1:8" ht="15.75">
      <c r="A4173" s="10">
        <v>4172</v>
      </c>
      <c r="B4173" s="3" t="s">
        <v>2944</v>
      </c>
      <c r="C4173" s="2" t="s">
        <v>2873</v>
      </c>
      <c r="D4173" s="2" t="s">
        <v>1405</v>
      </c>
      <c r="E4173" s="2" t="s">
        <v>2874</v>
      </c>
      <c r="F4173" s="4">
        <v>20</v>
      </c>
      <c r="G4173" s="10" t="str">
        <f t="shared" si="233"/>
        <v xml:space="preserve">2024/01 </v>
      </c>
      <c r="H4173" s="10">
        <f t="shared" si="232"/>
        <v>100</v>
      </c>
    </row>
    <row r="4174" spans="1:8" ht="15.75">
      <c r="A4174" s="10">
        <v>4173</v>
      </c>
      <c r="B4174" s="3" t="s">
        <v>2944</v>
      </c>
      <c r="C4174" s="2" t="s">
        <v>2879</v>
      </c>
      <c r="D4174" s="2" t="s">
        <v>1412</v>
      </c>
      <c r="E4174" s="2" t="s">
        <v>2880</v>
      </c>
      <c r="F4174" s="4">
        <v>41</v>
      </c>
      <c r="G4174" s="10" t="str">
        <f t="shared" si="233"/>
        <v xml:space="preserve">2026/02 </v>
      </c>
      <c r="H4174" s="10">
        <f t="shared" si="232"/>
        <v>519</v>
      </c>
    </row>
    <row r="4175" spans="1:8" ht="15.75">
      <c r="A4175" s="10">
        <v>4174</v>
      </c>
      <c r="B4175" s="3" t="s">
        <v>2944</v>
      </c>
      <c r="C4175" s="2" t="s">
        <v>2882</v>
      </c>
      <c r="D4175" s="2" t="s">
        <v>1412</v>
      </c>
      <c r="E4175" s="2" t="s">
        <v>2646</v>
      </c>
      <c r="F4175" s="4">
        <v>105</v>
      </c>
      <c r="G4175" s="10" t="str">
        <f t="shared" si="233"/>
        <v xml:space="preserve">2024/04 </v>
      </c>
      <c r="H4175" s="10">
        <f t="shared" si="232"/>
        <v>796</v>
      </c>
    </row>
    <row r="4176" spans="1:8" ht="15.75">
      <c r="A4176" s="10">
        <v>4175</v>
      </c>
      <c r="B4176" s="3" t="s">
        <v>2944</v>
      </c>
      <c r="C4176" s="2" t="s">
        <v>2883</v>
      </c>
      <c r="D4176" s="2" t="s">
        <v>1412</v>
      </c>
      <c r="E4176" s="2" t="s">
        <v>2884</v>
      </c>
      <c r="F4176" s="4">
        <v>13</v>
      </c>
      <c r="G4176" s="10" t="str">
        <f t="shared" si="233"/>
        <v xml:space="preserve">2024/01 </v>
      </c>
      <c r="H4176" s="10">
        <f t="shared" si="232"/>
        <v>200</v>
      </c>
    </row>
    <row r="4177" spans="1:8" ht="15.75">
      <c r="A4177" s="10">
        <v>4176</v>
      </c>
      <c r="B4177" s="3" t="s">
        <v>2944</v>
      </c>
      <c r="C4177" s="2" t="s">
        <v>2885</v>
      </c>
      <c r="D4177" s="2" t="s">
        <v>1412</v>
      </c>
      <c r="E4177" s="2" t="s">
        <v>2886</v>
      </c>
      <c r="F4177" s="4">
        <v>55</v>
      </c>
      <c r="G4177" s="10" t="str">
        <f t="shared" si="233"/>
        <v xml:space="preserve">2024/06 </v>
      </c>
      <c r="H4177" s="10">
        <f t="shared" si="232"/>
        <v>196</v>
      </c>
    </row>
    <row r="4178" spans="1:8" ht="15.75">
      <c r="A4178" s="10">
        <v>4177</v>
      </c>
      <c r="B4178" s="3" t="s">
        <v>2944</v>
      </c>
      <c r="C4178" s="2" t="s">
        <v>2887</v>
      </c>
      <c r="D4178" s="2" t="s">
        <v>1412</v>
      </c>
      <c r="E4178" s="2" t="s">
        <v>2888</v>
      </c>
      <c r="F4178" s="4">
        <v>25</v>
      </c>
      <c r="G4178" s="10" t="str">
        <f t="shared" si="233"/>
        <v xml:space="preserve">2024/01 </v>
      </c>
      <c r="H4178" s="10">
        <f t="shared" si="232"/>
        <v>90</v>
      </c>
    </row>
    <row r="4179" spans="1:8" ht="15.75">
      <c r="A4179" s="10">
        <v>4178</v>
      </c>
      <c r="B4179" s="3" t="s">
        <v>2944</v>
      </c>
      <c r="C4179" s="2" t="s">
        <v>2893</v>
      </c>
      <c r="D4179" s="2" t="s">
        <v>1412</v>
      </c>
      <c r="E4179" s="2" t="s">
        <v>2894</v>
      </c>
      <c r="F4179" s="4">
        <v>53</v>
      </c>
      <c r="G4179" s="10" t="str">
        <f t="shared" si="233"/>
        <v xml:space="preserve">2024/02 </v>
      </c>
      <c r="H4179" s="10">
        <f t="shared" si="232"/>
        <v>350</v>
      </c>
    </row>
    <row r="4180" spans="1:8" ht="15.75">
      <c r="A4180" s="10">
        <v>4179</v>
      </c>
      <c r="B4180" s="3" t="s">
        <v>2944</v>
      </c>
      <c r="C4180" s="2" t="s">
        <v>2901</v>
      </c>
      <c r="D4180" s="2" t="s">
        <v>1412</v>
      </c>
      <c r="E4180" s="2" t="s">
        <v>2902</v>
      </c>
      <c r="F4180" s="4">
        <v>10</v>
      </c>
      <c r="G4180" s="10" t="str">
        <f t="shared" si="233"/>
        <v xml:space="preserve">2024/01 </v>
      </c>
      <c r="H4180" s="10">
        <f t="shared" si="232"/>
        <v>70</v>
      </c>
    </row>
    <row r="4181" spans="1:8" ht="15.75">
      <c r="A4181" s="10">
        <v>4180</v>
      </c>
      <c r="B4181" s="3" t="s">
        <v>2944</v>
      </c>
      <c r="C4181" s="2" t="s">
        <v>2908</v>
      </c>
      <c r="D4181" s="2" t="s">
        <v>1417</v>
      </c>
      <c r="E4181" s="2" t="s">
        <v>2909</v>
      </c>
      <c r="F4181" s="4">
        <v>20</v>
      </c>
      <c r="G4181" s="10" t="str">
        <f t="shared" si="233"/>
        <v xml:space="preserve">2024/01 </v>
      </c>
      <c r="H4181" s="10">
        <f t="shared" si="232"/>
        <v>20</v>
      </c>
    </row>
    <row r="4182" spans="1:8" ht="15.75">
      <c r="A4182" s="10">
        <v>4181</v>
      </c>
      <c r="B4182" s="3" t="s">
        <v>2944</v>
      </c>
      <c r="C4182" s="2" t="s">
        <v>2912</v>
      </c>
      <c r="D4182" s="2" t="s">
        <v>1417</v>
      </c>
      <c r="E4182" s="2" t="s">
        <v>2913</v>
      </c>
      <c r="F4182" s="4">
        <v>220</v>
      </c>
      <c r="G4182" s="10" t="str">
        <f t="shared" si="233"/>
        <v xml:space="preserve">2025/02 </v>
      </c>
      <c r="H4182" s="10">
        <f t="shared" si="232"/>
        <v>640</v>
      </c>
    </row>
    <row r="4183" spans="1:8" ht="15.75">
      <c r="A4183" s="10">
        <v>4182</v>
      </c>
      <c r="B4183" s="3" t="s">
        <v>2944</v>
      </c>
      <c r="C4183" s="2" t="s">
        <v>2914</v>
      </c>
      <c r="D4183" s="2" t="s">
        <v>1417</v>
      </c>
      <c r="E4183" s="2" t="s">
        <v>2915</v>
      </c>
      <c r="F4183" s="4">
        <v>20</v>
      </c>
      <c r="G4183" s="10" t="str">
        <f t="shared" si="233"/>
        <v xml:space="preserve">2024/01 </v>
      </c>
      <c r="H4183" s="10">
        <f t="shared" si="232"/>
        <v>35</v>
      </c>
    </row>
    <row r="4184" spans="1:8" ht="15.75">
      <c r="A4184" s="10">
        <v>4183</v>
      </c>
      <c r="B4184" s="3" t="s">
        <v>2944</v>
      </c>
      <c r="C4184" s="2" t="s">
        <v>2916</v>
      </c>
      <c r="D4184" s="2" t="s">
        <v>1424</v>
      </c>
      <c r="E4184" s="2" t="s">
        <v>2917</v>
      </c>
      <c r="F4184" s="4">
        <v>15</v>
      </c>
      <c r="G4184" s="10" t="str">
        <f t="shared" si="233"/>
        <v xml:space="preserve">2024/02 </v>
      </c>
      <c r="H4184" s="10">
        <f t="shared" si="232"/>
        <v>175</v>
      </c>
    </row>
    <row r="4185" spans="1:8" ht="15.75">
      <c r="A4185" s="10">
        <v>4184</v>
      </c>
      <c r="B4185" s="3" t="s">
        <v>2944</v>
      </c>
      <c r="C4185" s="2" t="s">
        <v>2918</v>
      </c>
      <c r="D4185" s="2" t="s">
        <v>1424</v>
      </c>
      <c r="E4185" s="2" t="s">
        <v>2919</v>
      </c>
      <c r="F4185" s="4">
        <v>51</v>
      </c>
      <c r="G4185" s="10" t="str">
        <f t="shared" si="233"/>
        <v xml:space="preserve">2025/02 </v>
      </c>
      <c r="H4185" s="10">
        <f t="shared" si="232"/>
        <v>205</v>
      </c>
    </row>
    <row r="4186" spans="1:8" ht="15.75">
      <c r="A4186" s="10">
        <v>4185</v>
      </c>
      <c r="B4186" s="3" t="s">
        <v>2944</v>
      </c>
      <c r="C4186" s="2" t="s">
        <v>2920</v>
      </c>
      <c r="D4186" s="2" t="s">
        <v>1424</v>
      </c>
      <c r="E4186" s="2" t="s">
        <v>2921</v>
      </c>
      <c r="F4186" s="4">
        <v>5</v>
      </c>
      <c r="G4186" s="10" t="str">
        <f t="shared" si="233"/>
        <v xml:space="preserve">2026/01 </v>
      </c>
      <c r="H4186" s="10">
        <f t="shared" si="232"/>
        <v>114</v>
      </c>
    </row>
    <row r="4187" spans="1:8" ht="15.75">
      <c r="A4187" s="10">
        <v>4186</v>
      </c>
      <c r="B4187" s="3" t="s">
        <v>2944</v>
      </c>
      <c r="C4187" s="2" t="s">
        <v>2922</v>
      </c>
      <c r="D4187" s="2" t="s">
        <v>1424</v>
      </c>
      <c r="E4187" s="2" t="s">
        <v>2923</v>
      </c>
      <c r="F4187" s="4">
        <v>2</v>
      </c>
      <c r="G4187" s="10" t="str">
        <f t="shared" si="233"/>
        <v xml:space="preserve">2024/03 </v>
      </c>
      <c r="H4187" s="10">
        <f t="shared" si="232"/>
        <v>84</v>
      </c>
    </row>
    <row r="4188" spans="1:8" ht="15.75">
      <c r="A4188" s="10">
        <v>4187</v>
      </c>
      <c r="B4188" s="3" t="s">
        <v>2944</v>
      </c>
      <c r="C4188" s="2" t="s">
        <v>2924</v>
      </c>
      <c r="D4188" s="2" t="s">
        <v>1424</v>
      </c>
      <c r="E4188" s="2" t="s">
        <v>2925</v>
      </c>
      <c r="F4188" s="4">
        <v>16</v>
      </c>
      <c r="G4188" s="10" t="str">
        <f t="shared" si="233"/>
        <v xml:space="preserve">2024/01 </v>
      </c>
      <c r="H4188" s="10">
        <f t="shared" si="232"/>
        <v>150</v>
      </c>
    </row>
    <row r="4189" spans="1:8" ht="15.75">
      <c r="A4189" s="10">
        <v>4188</v>
      </c>
      <c r="B4189" s="3" t="s">
        <v>2944</v>
      </c>
      <c r="C4189" s="2" t="s">
        <v>2928</v>
      </c>
      <c r="D4189" s="2" t="s">
        <v>2781</v>
      </c>
      <c r="E4189" s="2" t="s">
        <v>2929</v>
      </c>
      <c r="F4189" s="4">
        <v>20</v>
      </c>
      <c r="G4189" s="10" t="str">
        <f t="shared" si="233"/>
        <v xml:space="preserve">2024/01 </v>
      </c>
      <c r="H4189" s="10">
        <f t="shared" si="232"/>
        <v>140</v>
      </c>
    </row>
    <row r="4190" spans="1:8" ht="15.75">
      <c r="A4190" s="10">
        <v>4189</v>
      </c>
      <c r="B4190" s="3" t="s">
        <v>2944</v>
      </c>
      <c r="C4190" s="2" t="s">
        <v>3866</v>
      </c>
      <c r="D4190" s="2" t="s">
        <v>1426</v>
      </c>
      <c r="E4190" s="2" t="s">
        <v>3867</v>
      </c>
      <c r="F4190" s="4">
        <v>33</v>
      </c>
      <c r="G4190" s="10" t="str">
        <f t="shared" si="233"/>
        <v xml:space="preserve">2024/07 </v>
      </c>
      <c r="H4190" s="10">
        <f t="shared" si="232"/>
        <v>450</v>
      </c>
    </row>
    <row r="4191" spans="1:8" ht="15.75">
      <c r="A4191" s="10">
        <v>4190</v>
      </c>
      <c r="B4191" s="3" t="s">
        <v>2944</v>
      </c>
      <c r="C4191" s="2" t="s">
        <v>3870</v>
      </c>
      <c r="D4191" s="2" t="s">
        <v>1426</v>
      </c>
      <c r="E4191" s="2" t="s">
        <v>3871</v>
      </c>
      <c r="F4191" s="4">
        <v>60</v>
      </c>
      <c r="G4191" s="10" t="str">
        <f t="shared" si="233"/>
        <v xml:space="preserve">2024/08 </v>
      </c>
      <c r="H4191" s="10">
        <f t="shared" si="232"/>
        <v>490</v>
      </c>
    </row>
    <row r="4192" spans="1:8" ht="15.75">
      <c r="A4192" s="10">
        <v>4191</v>
      </c>
      <c r="B4192" s="3" t="s">
        <v>2944</v>
      </c>
      <c r="C4192" s="2" t="s">
        <v>3872</v>
      </c>
      <c r="D4192" s="2" t="s">
        <v>1426</v>
      </c>
      <c r="E4192" s="2" t="s">
        <v>3873</v>
      </c>
      <c r="F4192" s="4">
        <v>750</v>
      </c>
      <c r="G4192" s="10" t="str">
        <f t="shared" si="233"/>
        <v xml:space="preserve">2026/02 </v>
      </c>
      <c r="H4192" s="10">
        <f t="shared" si="232"/>
        <v>4200</v>
      </c>
    </row>
    <row r="4193" spans="1:8" ht="15.75">
      <c r="A4193" s="10">
        <v>4192</v>
      </c>
      <c r="B4193" s="3" t="s">
        <v>2944</v>
      </c>
      <c r="C4193" s="2" t="s">
        <v>3876</v>
      </c>
      <c r="D4193" s="2" t="s">
        <v>1433</v>
      </c>
      <c r="E4193" s="2" t="s">
        <v>3877</v>
      </c>
      <c r="F4193" s="4">
        <v>20</v>
      </c>
      <c r="G4193" s="10" t="str">
        <f t="shared" si="233"/>
        <v xml:space="preserve">2024/10 </v>
      </c>
      <c r="H4193" s="10">
        <f t="shared" si="232"/>
        <v>685</v>
      </c>
    </row>
    <row r="4194" spans="1:8" ht="15.75">
      <c r="A4194" s="10">
        <v>4193</v>
      </c>
      <c r="B4194" s="3" t="s">
        <v>2944</v>
      </c>
      <c r="C4194" s="2" t="s">
        <v>3880</v>
      </c>
      <c r="D4194" s="2" t="s">
        <v>1433</v>
      </c>
      <c r="E4194" s="2" t="s">
        <v>3881</v>
      </c>
      <c r="F4194" s="4">
        <v>484</v>
      </c>
      <c r="G4194" s="10" t="str">
        <f t="shared" si="233"/>
        <v xml:space="preserve">2024/01 </v>
      </c>
      <c r="H4194" s="10">
        <f t="shared" si="232"/>
        <v>10760</v>
      </c>
    </row>
    <row r="4195" spans="1:8" ht="15.75">
      <c r="A4195" s="10">
        <v>4194</v>
      </c>
      <c r="B4195" s="3" t="s">
        <v>2944</v>
      </c>
      <c r="C4195" s="2" t="s">
        <v>3888</v>
      </c>
      <c r="D4195" s="2" t="s">
        <v>1433</v>
      </c>
      <c r="E4195" s="2" t="s">
        <v>3889</v>
      </c>
      <c r="F4195" s="4">
        <v>1580</v>
      </c>
      <c r="G4195" s="10" t="str">
        <f t="shared" si="233"/>
        <v xml:space="preserve">2024/01 </v>
      </c>
      <c r="H4195" s="10">
        <f t="shared" si="232"/>
        <v>6792</v>
      </c>
    </row>
    <row r="4196" spans="1:8" ht="15.75">
      <c r="A4196" s="10">
        <v>4195</v>
      </c>
      <c r="B4196" s="3" t="s">
        <v>2944</v>
      </c>
      <c r="C4196" s="2" t="s">
        <v>3892</v>
      </c>
      <c r="D4196" s="2" t="s">
        <v>1433</v>
      </c>
      <c r="E4196" s="2" t="s">
        <v>3893</v>
      </c>
      <c r="F4196" s="4">
        <v>72</v>
      </c>
      <c r="G4196" s="10" t="str">
        <f t="shared" si="233"/>
        <v xml:space="preserve">2026/03 </v>
      </c>
      <c r="H4196" s="10">
        <f t="shared" si="232"/>
        <v>1990</v>
      </c>
    </row>
    <row r="4197" spans="1:8" ht="15.75">
      <c r="A4197" s="10">
        <v>4196</v>
      </c>
      <c r="B4197" s="3" t="s">
        <v>2944</v>
      </c>
      <c r="C4197" s="2" t="s">
        <v>3896</v>
      </c>
      <c r="D4197" s="2" t="s">
        <v>1433</v>
      </c>
      <c r="E4197" s="2" t="s">
        <v>3897</v>
      </c>
      <c r="F4197" s="4">
        <v>60</v>
      </c>
      <c r="G4197" s="10" t="str">
        <f t="shared" si="233"/>
        <v xml:space="preserve">2024/01 </v>
      </c>
      <c r="H4197" s="10">
        <f t="shared" si="232"/>
        <v>100</v>
      </c>
    </row>
    <row r="4198" spans="1:8" ht="15.75">
      <c r="A4198" s="10">
        <v>4197</v>
      </c>
      <c r="B4198" s="3" t="s">
        <v>2944</v>
      </c>
      <c r="C4198" s="2" t="s">
        <v>4529</v>
      </c>
      <c r="D4198" s="2" t="s">
        <v>4526</v>
      </c>
      <c r="E4198" s="2" t="s">
        <v>4530</v>
      </c>
      <c r="F4198" s="4">
        <v>100</v>
      </c>
      <c r="G4198" s="10" t="str">
        <f t="shared" si="233"/>
        <v xml:space="preserve">2024/12 </v>
      </c>
      <c r="H4198" s="10">
        <f t="shared" si="232"/>
        <v>3050</v>
      </c>
    </row>
    <row r="4199" spans="1:8" ht="15.75">
      <c r="A4199" s="10">
        <v>4198</v>
      </c>
      <c r="B4199" s="3" t="s">
        <v>2944</v>
      </c>
      <c r="C4199" s="2" t="s">
        <v>4546</v>
      </c>
      <c r="D4199" s="2" t="s">
        <v>4545</v>
      </c>
      <c r="E4199" s="2" t="s">
        <v>4547</v>
      </c>
      <c r="F4199" s="4">
        <v>100</v>
      </c>
      <c r="G4199" s="10" t="str">
        <f t="shared" si="233"/>
        <v xml:space="preserve">2024/12 </v>
      </c>
      <c r="H4199" s="10">
        <f t="shared" si="232"/>
        <v>910</v>
      </c>
    </row>
    <row r="4200" spans="1:8" ht="15.75">
      <c r="A4200" s="10">
        <v>4199</v>
      </c>
      <c r="B4200" s="3" t="s">
        <v>2944</v>
      </c>
      <c r="C4200" s="2" t="s">
        <v>4569</v>
      </c>
      <c r="D4200" s="2" t="s">
        <v>4568</v>
      </c>
      <c r="E4200" s="2" t="s">
        <v>4570</v>
      </c>
      <c r="F4200" s="4">
        <v>50</v>
      </c>
      <c r="G4200" s="10" t="str">
        <f t="shared" si="233"/>
        <v xml:space="preserve">2025/12 </v>
      </c>
      <c r="H4200" s="10">
        <f t="shared" si="232"/>
        <v>635</v>
      </c>
    </row>
    <row r="4201" spans="1:8" ht="15.75">
      <c r="A4201" s="10">
        <v>4200</v>
      </c>
      <c r="B4201" s="3" t="s">
        <v>2944</v>
      </c>
      <c r="C4201" s="2" t="s">
        <v>4621</v>
      </c>
      <c r="D4201" s="2" t="s">
        <v>4620</v>
      </c>
      <c r="E4201" s="2" t="s">
        <v>4622</v>
      </c>
      <c r="F4201" s="4">
        <v>2670</v>
      </c>
      <c r="G4201" s="10" t="str">
        <f t="shared" si="233"/>
        <v xml:space="preserve">2024/07 </v>
      </c>
      <c r="H4201" s="10">
        <f t="shared" si="232"/>
        <v>4453</v>
      </c>
    </row>
    <row r="4202" spans="1:8" ht="15.75">
      <c r="A4202" s="10">
        <v>4201</v>
      </c>
      <c r="B4202" s="3" t="s">
        <v>2944</v>
      </c>
      <c r="C4202" s="2" t="s">
        <v>4634</v>
      </c>
      <c r="D4202" s="2" t="s">
        <v>4632</v>
      </c>
      <c r="E4202" s="2" t="s">
        <v>4635</v>
      </c>
      <c r="F4202" s="4">
        <v>1200</v>
      </c>
      <c r="G4202" s="10" t="str">
        <f t="shared" si="233"/>
        <v xml:space="preserve">2024/08 </v>
      </c>
      <c r="H4202" s="10">
        <f t="shared" si="232"/>
        <v>2355</v>
      </c>
    </row>
    <row r="4203" spans="1:8" ht="15.75">
      <c r="A4203" s="10">
        <v>4202</v>
      </c>
      <c r="B4203" s="3" t="s">
        <v>2944</v>
      </c>
      <c r="C4203" s="2" t="s">
        <v>6408</v>
      </c>
      <c r="D4203" s="2" t="s">
        <v>4561</v>
      </c>
      <c r="E4203" s="2"/>
      <c r="F4203" s="4">
        <v>3</v>
      </c>
      <c r="G4203" s="10" t="str">
        <f t="shared" si="233"/>
        <v xml:space="preserve">2024/01 </v>
      </c>
      <c r="H4203" s="10">
        <f t="shared" si="232"/>
        <v>5</v>
      </c>
    </row>
    <row r="4204" spans="1:8" ht="15.75">
      <c r="A4204" s="10">
        <v>4203</v>
      </c>
      <c r="B4204" s="3" t="s">
        <v>2948</v>
      </c>
      <c r="C4204" s="2" t="s">
        <v>55</v>
      </c>
      <c r="D4204" s="2" t="s">
        <v>50</v>
      </c>
      <c r="E4204" s="2" t="s">
        <v>56</v>
      </c>
      <c r="F4204" s="4">
        <v>200</v>
      </c>
      <c r="G4204" s="10" t="str">
        <f t="shared" si="233"/>
        <v xml:space="preserve">2024/01 </v>
      </c>
      <c r="H4204" s="10">
        <f t="shared" si="232"/>
        <v>330</v>
      </c>
    </row>
    <row r="4205" spans="1:8" ht="15.75">
      <c r="A4205" s="10">
        <v>4204</v>
      </c>
      <c r="B4205" s="3" t="s">
        <v>2948</v>
      </c>
      <c r="C4205" s="2" t="s">
        <v>137</v>
      </c>
      <c r="D4205" s="2" t="s">
        <v>128</v>
      </c>
      <c r="E4205" s="2" t="s">
        <v>136</v>
      </c>
      <c r="F4205" s="4">
        <v>1</v>
      </c>
      <c r="G4205" s="10" t="str">
        <f t="shared" si="233"/>
        <v xml:space="preserve">2024/01 </v>
      </c>
      <c r="H4205" s="10">
        <f t="shared" si="232"/>
        <v>30</v>
      </c>
    </row>
    <row r="4206" spans="1:8" ht="15.75">
      <c r="A4206" s="10">
        <v>4205</v>
      </c>
      <c r="B4206" s="3" t="s">
        <v>2948</v>
      </c>
      <c r="C4206" s="2" t="s">
        <v>165</v>
      </c>
      <c r="D4206" s="2" t="s">
        <v>96</v>
      </c>
      <c r="E4206" s="2" t="s">
        <v>52</v>
      </c>
      <c r="F4206" s="4">
        <v>20</v>
      </c>
      <c r="G4206" s="10" t="str">
        <f t="shared" si="233"/>
        <v xml:space="preserve">2024/01 </v>
      </c>
      <c r="H4206" s="10">
        <f t="shared" si="232"/>
        <v>90</v>
      </c>
    </row>
    <row r="4207" spans="1:8" ht="15.75">
      <c r="A4207" s="10">
        <v>4206</v>
      </c>
      <c r="B4207" s="3" t="s">
        <v>2948</v>
      </c>
      <c r="C4207" s="2" t="s">
        <v>166</v>
      </c>
      <c r="D4207" s="2" t="s">
        <v>96</v>
      </c>
      <c r="E4207" s="2" t="s">
        <v>167</v>
      </c>
      <c r="F4207" s="4">
        <v>50</v>
      </c>
      <c r="G4207" s="10" t="str">
        <f t="shared" si="233"/>
        <v xml:space="preserve">2024/01 </v>
      </c>
      <c r="H4207" s="10">
        <f t="shared" si="232"/>
        <v>100</v>
      </c>
    </row>
    <row r="4208" spans="1:8" ht="15.75">
      <c r="A4208" s="10">
        <v>4207</v>
      </c>
      <c r="B4208" s="3" t="s">
        <v>2948</v>
      </c>
      <c r="C4208" s="2" t="s">
        <v>2971</v>
      </c>
      <c r="D4208" s="2" t="s">
        <v>2970</v>
      </c>
      <c r="E4208" s="2" t="s">
        <v>130</v>
      </c>
      <c r="F4208" s="4"/>
      <c r="G4208" s="10" t="e">
        <f t="shared" si="233"/>
        <v>#N/A</v>
      </c>
      <c r="H4208" s="10">
        <f t="shared" si="232"/>
        <v>0</v>
      </c>
    </row>
    <row r="4209" spans="1:8" ht="15.75">
      <c r="A4209" s="10">
        <v>4208</v>
      </c>
      <c r="B4209" s="3" t="s">
        <v>2948</v>
      </c>
      <c r="C4209" s="2" t="s">
        <v>174</v>
      </c>
      <c r="D4209" s="2" t="s">
        <v>173</v>
      </c>
      <c r="E4209" s="2" t="s">
        <v>175</v>
      </c>
      <c r="F4209" s="4">
        <v>20</v>
      </c>
      <c r="G4209" s="10" t="str">
        <f t="shared" si="233"/>
        <v xml:space="preserve">2024/01 </v>
      </c>
      <c r="H4209" s="10">
        <f t="shared" si="232"/>
        <v>100</v>
      </c>
    </row>
    <row r="4210" spans="1:8" ht="15.75">
      <c r="A4210" s="10">
        <v>4209</v>
      </c>
      <c r="B4210" s="3" t="s">
        <v>2948</v>
      </c>
      <c r="C4210" s="2" t="s">
        <v>2987</v>
      </c>
      <c r="D4210" s="2" t="s">
        <v>96</v>
      </c>
      <c r="E4210" s="2" t="s">
        <v>85</v>
      </c>
      <c r="F4210" s="4">
        <v>2</v>
      </c>
      <c r="G4210" s="10" t="str">
        <f t="shared" si="233"/>
        <v xml:space="preserve">2024/01 </v>
      </c>
      <c r="H4210" s="10">
        <f t="shared" si="232"/>
        <v>2</v>
      </c>
    </row>
    <row r="4211" spans="1:8" ht="15.75">
      <c r="A4211" s="10">
        <v>4210</v>
      </c>
      <c r="B4211" s="3" t="s">
        <v>2948</v>
      </c>
      <c r="C4211" s="2" t="s">
        <v>225</v>
      </c>
      <c r="D4211" s="2" t="s">
        <v>223</v>
      </c>
      <c r="E4211" s="2" t="s">
        <v>75</v>
      </c>
      <c r="F4211" s="4">
        <v>3</v>
      </c>
      <c r="G4211" s="10" t="str">
        <f t="shared" si="233"/>
        <v xml:space="preserve">2024/01 </v>
      </c>
      <c r="H4211" s="10">
        <f t="shared" si="232"/>
        <v>13</v>
      </c>
    </row>
    <row r="4212" spans="1:8" ht="15.75">
      <c r="A4212" s="10">
        <v>4211</v>
      </c>
      <c r="B4212" s="3" t="s">
        <v>2948</v>
      </c>
      <c r="C4212" s="2" t="s">
        <v>3002</v>
      </c>
      <c r="D4212" s="2" t="s">
        <v>223</v>
      </c>
      <c r="E4212" s="2" t="s">
        <v>243</v>
      </c>
      <c r="F4212" s="4">
        <v>3</v>
      </c>
      <c r="G4212" s="10" t="str">
        <f t="shared" si="233"/>
        <v xml:space="preserve">2024/01 </v>
      </c>
      <c r="H4212" s="10">
        <f t="shared" si="232"/>
        <v>15</v>
      </c>
    </row>
    <row r="4213" spans="1:8" ht="15.75">
      <c r="A4213" s="10">
        <v>4212</v>
      </c>
      <c r="B4213" s="3" t="s">
        <v>2948</v>
      </c>
      <c r="C4213" s="2" t="s">
        <v>226</v>
      </c>
      <c r="D4213" s="2" t="s">
        <v>223</v>
      </c>
      <c r="E4213" s="2" t="s">
        <v>56</v>
      </c>
      <c r="F4213" s="4">
        <v>1</v>
      </c>
      <c r="G4213" s="10" t="str">
        <f t="shared" si="233"/>
        <v xml:space="preserve">2024/01 </v>
      </c>
      <c r="H4213" s="10">
        <f t="shared" si="232"/>
        <v>30</v>
      </c>
    </row>
    <row r="4214" spans="1:8" ht="15.75">
      <c r="A4214" s="10">
        <v>4213</v>
      </c>
      <c r="B4214" s="3" t="s">
        <v>2948</v>
      </c>
      <c r="C4214" s="2" t="s">
        <v>227</v>
      </c>
      <c r="D4214" s="2" t="s">
        <v>223</v>
      </c>
      <c r="E4214" s="2" t="s">
        <v>90</v>
      </c>
      <c r="F4214" s="4">
        <v>3</v>
      </c>
      <c r="G4214" s="10" t="str">
        <f t="shared" si="233"/>
        <v xml:space="preserve">2024/01 </v>
      </c>
      <c r="H4214" s="10">
        <f t="shared" si="232"/>
        <v>10</v>
      </c>
    </row>
    <row r="4215" spans="1:8" ht="15.75">
      <c r="A4215" s="10">
        <v>4214</v>
      </c>
      <c r="B4215" s="3" t="s">
        <v>2948</v>
      </c>
      <c r="C4215" s="2" t="s">
        <v>3005</v>
      </c>
      <c r="D4215" s="2" t="s">
        <v>236</v>
      </c>
      <c r="E4215" s="2" t="s">
        <v>90</v>
      </c>
      <c r="F4215" s="4">
        <v>5</v>
      </c>
      <c r="G4215" s="10" t="str">
        <f t="shared" si="233"/>
        <v xml:space="preserve">2024/01 </v>
      </c>
      <c r="H4215" s="10">
        <f t="shared" si="232"/>
        <v>7</v>
      </c>
    </row>
    <row r="4216" spans="1:8" ht="15.75">
      <c r="A4216" s="10">
        <v>4215</v>
      </c>
      <c r="B4216" s="3" t="s">
        <v>2948</v>
      </c>
      <c r="C4216" s="2" t="s">
        <v>246</v>
      </c>
      <c r="D4216" s="2" t="s">
        <v>236</v>
      </c>
      <c r="E4216" s="2" t="s">
        <v>78</v>
      </c>
      <c r="F4216" s="4">
        <v>3</v>
      </c>
      <c r="G4216" s="10" t="str">
        <f t="shared" si="233"/>
        <v xml:space="preserve">2024/03 </v>
      </c>
      <c r="H4216" s="10">
        <f t="shared" si="232"/>
        <v>12</v>
      </c>
    </row>
    <row r="4217" spans="1:8" ht="15.75">
      <c r="A4217" s="10">
        <v>4216</v>
      </c>
      <c r="B4217" s="3" t="s">
        <v>2948</v>
      </c>
      <c r="C4217" s="2" t="s">
        <v>3006</v>
      </c>
      <c r="D4217" s="2" t="s">
        <v>236</v>
      </c>
      <c r="E4217" s="2" t="s">
        <v>290</v>
      </c>
      <c r="F4217" s="4">
        <v>8</v>
      </c>
      <c r="G4217" s="10" t="str">
        <f t="shared" si="233"/>
        <v xml:space="preserve">2024/01 </v>
      </c>
      <c r="H4217" s="10">
        <f t="shared" si="232"/>
        <v>8</v>
      </c>
    </row>
    <row r="4218" spans="1:8" ht="15.75">
      <c r="A4218" s="10">
        <v>4217</v>
      </c>
      <c r="B4218" s="3" t="s">
        <v>2948</v>
      </c>
      <c r="C4218" s="2" t="s">
        <v>275</v>
      </c>
      <c r="D4218" s="2" t="s">
        <v>264</v>
      </c>
      <c r="E4218" s="2" t="s">
        <v>276</v>
      </c>
      <c r="F4218" s="4">
        <v>20</v>
      </c>
      <c r="G4218" s="10" t="str">
        <f t="shared" si="233"/>
        <v xml:space="preserve">2024/01 </v>
      </c>
      <c r="H4218" s="10">
        <f t="shared" si="232"/>
        <v>25</v>
      </c>
    </row>
    <row r="4219" spans="1:8" ht="15.75">
      <c r="A4219" s="10">
        <v>4218</v>
      </c>
      <c r="B4219" s="3" t="s">
        <v>2948</v>
      </c>
      <c r="C4219" s="2" t="s">
        <v>279</v>
      </c>
      <c r="D4219" s="2" t="s">
        <v>264</v>
      </c>
      <c r="E4219" s="2" t="s">
        <v>280</v>
      </c>
      <c r="F4219" s="4">
        <v>20</v>
      </c>
      <c r="G4219" s="10" t="str">
        <f t="shared" si="233"/>
        <v xml:space="preserve">2024/01 </v>
      </c>
      <c r="H4219" s="10">
        <f t="shared" si="232"/>
        <v>20</v>
      </c>
    </row>
    <row r="4220" spans="1:8" ht="15.75">
      <c r="A4220" s="10">
        <v>4219</v>
      </c>
      <c r="B4220" s="3" t="s">
        <v>2948</v>
      </c>
      <c r="C4220" s="2" t="s">
        <v>297</v>
      </c>
      <c r="D4220" s="2" t="s">
        <v>294</v>
      </c>
      <c r="E4220" s="2" t="s">
        <v>56</v>
      </c>
      <c r="F4220" s="4">
        <v>10</v>
      </c>
      <c r="G4220" s="10" t="str">
        <f t="shared" si="233"/>
        <v xml:space="preserve">2024/01 </v>
      </c>
      <c r="H4220" s="10">
        <f t="shared" si="232"/>
        <v>50</v>
      </c>
    </row>
    <row r="4221" spans="1:8" ht="15.75">
      <c r="A4221" s="10">
        <v>4220</v>
      </c>
      <c r="B4221" s="3" t="s">
        <v>2948</v>
      </c>
      <c r="C4221" s="2" t="s">
        <v>306</v>
      </c>
      <c r="D4221" s="2" t="s">
        <v>299</v>
      </c>
      <c r="E4221" s="2" t="s">
        <v>102</v>
      </c>
      <c r="F4221" s="4">
        <v>200</v>
      </c>
      <c r="G4221" s="10" t="str">
        <f t="shared" si="233"/>
        <v xml:space="preserve">2024/01 </v>
      </c>
      <c r="H4221" s="10">
        <f t="shared" si="232"/>
        <v>200</v>
      </c>
    </row>
    <row r="4222" spans="1:8" ht="15.75">
      <c r="A4222" s="10">
        <v>4221</v>
      </c>
      <c r="B4222" s="3" t="s">
        <v>2948</v>
      </c>
      <c r="C4222" s="2" t="s">
        <v>316</v>
      </c>
      <c r="D4222" s="2" t="s">
        <v>314</v>
      </c>
      <c r="E4222" s="2" t="s">
        <v>56</v>
      </c>
      <c r="F4222" s="4">
        <v>13</v>
      </c>
      <c r="G4222" s="10" t="str">
        <f t="shared" si="233"/>
        <v xml:space="preserve">2024/01 </v>
      </c>
      <c r="H4222" s="10">
        <f t="shared" si="232"/>
        <v>120</v>
      </c>
    </row>
    <row r="4223" spans="1:8" ht="15.75">
      <c r="A4223" s="10">
        <v>4222</v>
      </c>
      <c r="B4223" s="3" t="s">
        <v>2948</v>
      </c>
      <c r="C4223" s="2" t="s">
        <v>342</v>
      </c>
      <c r="D4223" s="2" t="s">
        <v>264</v>
      </c>
      <c r="E4223" s="2" t="s">
        <v>343</v>
      </c>
      <c r="F4223" s="4">
        <v>37</v>
      </c>
      <c r="G4223" s="10" t="str">
        <f t="shared" si="233"/>
        <v xml:space="preserve">2024/01 </v>
      </c>
      <c r="H4223" s="10">
        <f t="shared" si="232"/>
        <v>40</v>
      </c>
    </row>
    <row r="4224" spans="1:8" ht="15.75">
      <c r="A4224" s="10">
        <v>4223</v>
      </c>
      <c r="B4224" s="3" t="s">
        <v>2948</v>
      </c>
      <c r="C4224" s="2" t="s">
        <v>350</v>
      </c>
      <c r="D4224" s="2" t="s">
        <v>264</v>
      </c>
      <c r="E4224" s="2" t="s">
        <v>351</v>
      </c>
      <c r="F4224" s="4">
        <v>320</v>
      </c>
      <c r="G4224" s="10" t="str">
        <f t="shared" si="233"/>
        <v xml:space="preserve">2024/03 </v>
      </c>
      <c r="H4224" s="10">
        <f t="shared" si="232"/>
        <v>550</v>
      </c>
    </row>
    <row r="4225" spans="1:8" ht="15.75">
      <c r="A4225" s="10">
        <v>4224</v>
      </c>
      <c r="B4225" s="3" t="s">
        <v>2948</v>
      </c>
      <c r="C4225" s="2" t="s">
        <v>359</v>
      </c>
      <c r="D4225" s="2" t="s">
        <v>358</v>
      </c>
      <c r="E4225" s="2" t="s">
        <v>360</v>
      </c>
      <c r="F4225" s="4">
        <v>30</v>
      </c>
      <c r="G4225" s="10" t="str">
        <f t="shared" si="233"/>
        <v xml:space="preserve">2024/01 </v>
      </c>
      <c r="H4225" s="10">
        <f t="shared" si="232"/>
        <v>30</v>
      </c>
    </row>
    <row r="4226" spans="1:8" ht="15.75">
      <c r="A4226" s="10">
        <v>4225</v>
      </c>
      <c r="B4226" s="3" t="s">
        <v>2948</v>
      </c>
      <c r="C4226" s="2" t="s">
        <v>3030</v>
      </c>
      <c r="D4226" s="2" t="s">
        <v>223</v>
      </c>
      <c r="E4226" s="2" t="s">
        <v>80</v>
      </c>
      <c r="F4226" s="4">
        <v>2</v>
      </c>
      <c r="G4226" s="10" t="str">
        <f t="shared" si="233"/>
        <v xml:space="preserve">2024/01 </v>
      </c>
      <c r="H4226" s="10">
        <f t="shared" ref="H4226:H4289" si="234">_xlfn.MAXIFS(F:F,C:C,C4226,G:G,G4226)</f>
        <v>2</v>
      </c>
    </row>
    <row r="4227" spans="1:8" ht="15.75">
      <c r="A4227" s="10">
        <v>4226</v>
      </c>
      <c r="B4227" s="3" t="s">
        <v>2948</v>
      </c>
      <c r="C4227" s="2" t="s">
        <v>452</v>
      </c>
      <c r="D4227" s="2" t="s">
        <v>451</v>
      </c>
      <c r="E4227" s="2"/>
      <c r="F4227" s="4">
        <v>36</v>
      </c>
      <c r="G4227" s="10" t="str">
        <f t="shared" ref="G4227:G4290" si="235">INDEX($B$2:$B$9999,MATCH(_xlfn.MAXIFS($F$2:$F$9999,$C$2:$C$9999,C4227),$F$1:$F$9999,0))</f>
        <v xml:space="preserve">2024/02 </v>
      </c>
      <c r="H4227" s="10">
        <f t="shared" si="234"/>
        <v>65</v>
      </c>
    </row>
    <row r="4228" spans="1:8" ht="15.75">
      <c r="A4228" s="10">
        <v>4227</v>
      </c>
      <c r="B4228" s="3" t="s">
        <v>2948</v>
      </c>
      <c r="C4228" s="2" t="s">
        <v>454</v>
      </c>
      <c r="D4228" s="2" t="s">
        <v>453</v>
      </c>
      <c r="E4228" s="2"/>
      <c r="F4228" s="4">
        <v>20</v>
      </c>
      <c r="G4228" s="10" t="str">
        <f t="shared" si="235"/>
        <v xml:space="preserve">2024/07 </v>
      </c>
      <c r="H4228" s="10">
        <f t="shared" si="234"/>
        <v>134</v>
      </c>
    </row>
    <row r="4229" spans="1:8" ht="15.75">
      <c r="A4229" s="10">
        <v>4228</v>
      </c>
      <c r="B4229" s="3" t="s">
        <v>2948</v>
      </c>
      <c r="C4229" s="2" t="s">
        <v>458</v>
      </c>
      <c r="D4229" s="2" t="s">
        <v>457</v>
      </c>
      <c r="E4229" s="2"/>
      <c r="F4229" s="4">
        <v>4</v>
      </c>
      <c r="G4229" s="10" t="str">
        <f t="shared" si="235"/>
        <v xml:space="preserve">2024/02 </v>
      </c>
      <c r="H4229" s="10">
        <f t="shared" si="234"/>
        <v>28</v>
      </c>
    </row>
    <row r="4230" spans="1:8" ht="15.75">
      <c r="A4230" s="10">
        <v>4229</v>
      </c>
      <c r="B4230" s="3" t="s">
        <v>2948</v>
      </c>
      <c r="C4230" s="2" t="s">
        <v>462</v>
      </c>
      <c r="D4230" s="2" t="s">
        <v>461</v>
      </c>
      <c r="E4230" s="2"/>
      <c r="F4230" s="4">
        <v>8</v>
      </c>
      <c r="G4230" s="10" t="str">
        <f t="shared" si="235"/>
        <v xml:space="preserve">2024/02 </v>
      </c>
      <c r="H4230" s="10">
        <f t="shared" si="234"/>
        <v>24</v>
      </c>
    </row>
    <row r="4231" spans="1:8" ht="15.75">
      <c r="A4231" s="10">
        <v>4230</v>
      </c>
      <c r="B4231" s="3" t="s">
        <v>2948</v>
      </c>
      <c r="C4231" s="2" t="s">
        <v>464</v>
      </c>
      <c r="D4231" s="2" t="s">
        <v>463</v>
      </c>
      <c r="E4231" s="2"/>
      <c r="F4231" s="4">
        <v>2</v>
      </c>
      <c r="G4231" s="10" t="str">
        <f t="shared" si="235"/>
        <v xml:space="preserve">2024/01 </v>
      </c>
      <c r="H4231" s="10">
        <f t="shared" si="234"/>
        <v>60</v>
      </c>
    </row>
    <row r="4232" spans="1:8" ht="15.75">
      <c r="A4232" s="10">
        <v>4231</v>
      </c>
      <c r="B4232" s="3" t="s">
        <v>2948</v>
      </c>
      <c r="C4232" s="2" t="s">
        <v>468</v>
      </c>
      <c r="D4232" s="2" t="s">
        <v>467</v>
      </c>
      <c r="E4232" s="2"/>
      <c r="F4232" s="4">
        <v>24</v>
      </c>
      <c r="G4232" s="10" t="str">
        <f t="shared" si="235"/>
        <v xml:space="preserve">2024/05 </v>
      </c>
      <c r="H4232" s="10">
        <f t="shared" si="234"/>
        <v>146</v>
      </c>
    </row>
    <row r="4233" spans="1:8" ht="15.75">
      <c r="A4233" s="10">
        <v>4232</v>
      </c>
      <c r="B4233" s="3" t="s">
        <v>2948</v>
      </c>
      <c r="C4233" s="2" t="s">
        <v>515</v>
      </c>
      <c r="D4233" s="2" t="s">
        <v>514</v>
      </c>
      <c r="E4233" s="2" t="s">
        <v>516</v>
      </c>
      <c r="F4233" s="4">
        <v>235</v>
      </c>
      <c r="G4233" s="10" t="str">
        <f t="shared" si="235"/>
        <v xml:space="preserve">2025/12 </v>
      </c>
      <c r="H4233" s="10">
        <f t="shared" si="234"/>
        <v>900</v>
      </c>
    </row>
    <row r="4234" spans="1:8" ht="15.75">
      <c r="A4234" s="10">
        <v>4233</v>
      </c>
      <c r="B4234" s="3" t="s">
        <v>2948</v>
      </c>
      <c r="C4234" s="2" t="s">
        <v>525</v>
      </c>
      <c r="D4234" s="2" t="s">
        <v>524</v>
      </c>
      <c r="E4234" s="2" t="s">
        <v>526</v>
      </c>
      <c r="F4234" s="4">
        <v>137</v>
      </c>
      <c r="G4234" s="10" t="str">
        <f t="shared" si="235"/>
        <v xml:space="preserve">2024/10 </v>
      </c>
      <c r="H4234" s="10">
        <f t="shared" si="234"/>
        <v>657</v>
      </c>
    </row>
    <row r="4235" spans="1:8" ht="15.75">
      <c r="A4235" s="10">
        <v>4234</v>
      </c>
      <c r="B4235" s="3" t="s">
        <v>2948</v>
      </c>
      <c r="C4235" s="2" t="s">
        <v>536</v>
      </c>
      <c r="D4235" s="2" t="s">
        <v>355</v>
      </c>
      <c r="E4235" s="2" t="s">
        <v>537</v>
      </c>
      <c r="F4235" s="4">
        <v>80</v>
      </c>
      <c r="G4235" s="10" t="str">
        <f t="shared" si="235"/>
        <v xml:space="preserve">2024/09 </v>
      </c>
      <c r="H4235" s="10">
        <f t="shared" si="234"/>
        <v>480</v>
      </c>
    </row>
    <row r="4236" spans="1:8" ht="15.75">
      <c r="A4236" s="10">
        <v>4235</v>
      </c>
      <c r="B4236" s="3" t="s">
        <v>2948</v>
      </c>
      <c r="C4236" s="2" t="s">
        <v>546</v>
      </c>
      <c r="D4236" s="2" t="s">
        <v>545</v>
      </c>
      <c r="E4236" s="2" t="s">
        <v>547</v>
      </c>
      <c r="F4236" s="4">
        <v>32</v>
      </c>
      <c r="G4236" s="10" t="str">
        <f t="shared" si="235"/>
        <v xml:space="preserve">2024/03 </v>
      </c>
      <c r="H4236" s="10">
        <f t="shared" si="234"/>
        <v>305</v>
      </c>
    </row>
    <row r="4237" spans="1:8" ht="15.75">
      <c r="A4237" s="10">
        <v>4236</v>
      </c>
      <c r="B4237" s="3" t="s">
        <v>2948</v>
      </c>
      <c r="C4237" s="2" t="s">
        <v>552</v>
      </c>
      <c r="D4237" s="2" t="s">
        <v>551</v>
      </c>
      <c r="E4237" s="2" t="s">
        <v>553</v>
      </c>
      <c r="F4237" s="4">
        <v>130</v>
      </c>
      <c r="G4237" s="10" t="str">
        <f t="shared" si="235"/>
        <v xml:space="preserve">2024/09 </v>
      </c>
      <c r="H4237" s="10">
        <f t="shared" si="234"/>
        <v>265</v>
      </c>
    </row>
    <row r="4238" spans="1:8" ht="15.75">
      <c r="A4238" s="10">
        <v>4237</v>
      </c>
      <c r="B4238" s="3" t="s">
        <v>2948</v>
      </c>
      <c r="C4238" s="2" t="s">
        <v>555</v>
      </c>
      <c r="D4238" s="2" t="s">
        <v>554</v>
      </c>
      <c r="E4238" s="2" t="s">
        <v>556</v>
      </c>
      <c r="F4238" s="4">
        <v>4</v>
      </c>
      <c r="G4238" s="10" t="str">
        <f t="shared" si="235"/>
        <v xml:space="preserve">2024/03 </v>
      </c>
      <c r="H4238" s="10">
        <f t="shared" si="234"/>
        <v>101</v>
      </c>
    </row>
    <row r="4239" spans="1:8" ht="15.75">
      <c r="A4239" s="10">
        <v>4238</v>
      </c>
      <c r="B4239" s="3" t="s">
        <v>2948</v>
      </c>
      <c r="C4239" s="2" t="s">
        <v>558</v>
      </c>
      <c r="D4239" s="2" t="s">
        <v>557</v>
      </c>
      <c r="E4239" s="2" t="s">
        <v>559</v>
      </c>
      <c r="F4239" s="4">
        <v>20</v>
      </c>
      <c r="G4239" s="10" t="str">
        <f t="shared" si="235"/>
        <v xml:space="preserve">2024/01 </v>
      </c>
      <c r="H4239" s="10">
        <f t="shared" si="234"/>
        <v>50</v>
      </c>
    </row>
    <row r="4240" spans="1:8" ht="15.75">
      <c r="A4240" s="10">
        <v>4239</v>
      </c>
      <c r="B4240" s="3" t="s">
        <v>2948</v>
      </c>
      <c r="C4240" s="2" t="s">
        <v>561</v>
      </c>
      <c r="D4240" s="2" t="s">
        <v>560</v>
      </c>
      <c r="E4240" s="2" t="s">
        <v>562</v>
      </c>
      <c r="F4240" s="4">
        <v>72</v>
      </c>
      <c r="G4240" s="10" t="str">
        <f t="shared" si="235"/>
        <v xml:space="preserve">2024/07 </v>
      </c>
      <c r="H4240" s="10">
        <f t="shared" si="234"/>
        <v>488</v>
      </c>
    </row>
    <row r="4241" spans="1:8" ht="15.75">
      <c r="A4241" s="10">
        <v>4240</v>
      </c>
      <c r="B4241" s="3" t="s">
        <v>2948</v>
      </c>
      <c r="C4241" s="2" t="s">
        <v>567</v>
      </c>
      <c r="D4241" s="2" t="s">
        <v>566</v>
      </c>
      <c r="E4241" s="2" t="s">
        <v>568</v>
      </c>
      <c r="F4241" s="4">
        <v>112</v>
      </c>
      <c r="G4241" s="10" t="str">
        <f t="shared" si="235"/>
        <v xml:space="preserve">2024/02 </v>
      </c>
      <c r="H4241" s="10">
        <f t="shared" si="234"/>
        <v>112</v>
      </c>
    </row>
    <row r="4242" spans="1:8" ht="15.75">
      <c r="A4242" s="10">
        <v>4241</v>
      </c>
      <c r="B4242" s="3" t="s">
        <v>2948</v>
      </c>
      <c r="C4242" s="2" t="s">
        <v>573</v>
      </c>
      <c r="D4242" s="2" t="s">
        <v>572</v>
      </c>
      <c r="E4242" s="2" t="s">
        <v>574</v>
      </c>
      <c r="F4242" s="4">
        <v>6</v>
      </c>
      <c r="G4242" s="10" t="str">
        <f t="shared" si="235"/>
        <v xml:space="preserve">2024/01 </v>
      </c>
      <c r="H4242" s="10">
        <f t="shared" si="234"/>
        <v>60</v>
      </c>
    </row>
    <row r="4243" spans="1:8" ht="15.75">
      <c r="A4243" s="10">
        <v>4242</v>
      </c>
      <c r="B4243" s="3" t="s">
        <v>2948</v>
      </c>
      <c r="C4243" s="2" t="s">
        <v>576</v>
      </c>
      <c r="D4243" s="2" t="s">
        <v>575</v>
      </c>
      <c r="E4243" s="2" t="s">
        <v>577</v>
      </c>
      <c r="F4243" s="4">
        <v>50</v>
      </c>
      <c r="G4243" s="10" t="str">
        <f t="shared" si="235"/>
        <v xml:space="preserve">2024/04 </v>
      </c>
      <c r="H4243" s="10">
        <f t="shared" si="234"/>
        <v>380</v>
      </c>
    </row>
    <row r="4244" spans="1:8" ht="15.75">
      <c r="A4244" s="10">
        <v>4243</v>
      </c>
      <c r="B4244" s="3" t="s">
        <v>2948</v>
      </c>
      <c r="C4244" s="2" t="s">
        <v>3069</v>
      </c>
      <c r="D4244" s="2" t="s">
        <v>3068</v>
      </c>
      <c r="E4244" s="2" t="s">
        <v>3070</v>
      </c>
      <c r="F4244" s="4">
        <v>2</v>
      </c>
      <c r="G4244" s="10" t="str">
        <f t="shared" si="235"/>
        <v xml:space="preserve">2024/01 </v>
      </c>
      <c r="H4244" s="10">
        <f t="shared" si="234"/>
        <v>2</v>
      </c>
    </row>
    <row r="4245" spans="1:8" ht="15.75">
      <c r="A4245" s="10">
        <v>4244</v>
      </c>
      <c r="B4245" s="3" t="s">
        <v>2948</v>
      </c>
      <c r="C4245" s="2" t="s">
        <v>612</v>
      </c>
      <c r="D4245" s="2" t="s">
        <v>363</v>
      </c>
      <c r="E4245" s="2" t="s">
        <v>613</v>
      </c>
      <c r="F4245" s="4">
        <v>30</v>
      </c>
      <c r="G4245" s="10" t="str">
        <f t="shared" si="235"/>
        <v xml:space="preserve">2024/11 </v>
      </c>
      <c r="H4245" s="10">
        <f t="shared" si="234"/>
        <v>4102</v>
      </c>
    </row>
    <row r="4246" spans="1:8" ht="15.75">
      <c r="A4246" s="10">
        <v>4245</v>
      </c>
      <c r="B4246" s="3" t="s">
        <v>2948</v>
      </c>
      <c r="C4246" s="2" t="s">
        <v>615</v>
      </c>
      <c r="D4246" s="2" t="s">
        <v>614</v>
      </c>
      <c r="E4246" s="2" t="s">
        <v>616</v>
      </c>
      <c r="F4246" s="4">
        <v>130</v>
      </c>
      <c r="G4246" s="10" t="str">
        <f t="shared" si="235"/>
        <v xml:space="preserve">2025/08 </v>
      </c>
      <c r="H4246" s="10">
        <f t="shared" si="234"/>
        <v>392</v>
      </c>
    </row>
    <row r="4247" spans="1:8" ht="15.75">
      <c r="A4247" s="10">
        <v>4246</v>
      </c>
      <c r="B4247" s="3" t="s">
        <v>2948</v>
      </c>
      <c r="C4247" s="2" t="s">
        <v>619</v>
      </c>
      <c r="D4247" s="2" t="s">
        <v>366</v>
      </c>
      <c r="E4247" s="2" t="s">
        <v>620</v>
      </c>
      <c r="F4247" s="4">
        <v>30</v>
      </c>
      <c r="G4247" s="10" t="str">
        <f t="shared" si="235"/>
        <v xml:space="preserve">2024/12 </v>
      </c>
      <c r="H4247" s="10">
        <f t="shared" si="234"/>
        <v>4004</v>
      </c>
    </row>
    <row r="4248" spans="1:8" ht="15.75">
      <c r="A4248" s="10">
        <v>4247</v>
      </c>
      <c r="B4248" s="3" t="s">
        <v>2948</v>
      </c>
      <c r="C4248" s="2" t="s">
        <v>622</v>
      </c>
      <c r="D4248" s="2" t="s">
        <v>621</v>
      </c>
      <c r="E4248" s="2" t="s">
        <v>623</v>
      </c>
      <c r="F4248" s="4">
        <v>212</v>
      </c>
      <c r="G4248" s="10" t="str">
        <f t="shared" si="235"/>
        <v xml:space="preserve">2024/12 </v>
      </c>
      <c r="H4248" s="10">
        <f t="shared" si="234"/>
        <v>489</v>
      </c>
    </row>
    <row r="4249" spans="1:8" ht="15.75">
      <c r="A4249" s="10">
        <v>4248</v>
      </c>
      <c r="B4249" s="3" t="s">
        <v>2948</v>
      </c>
      <c r="C4249" s="2" t="s">
        <v>631</v>
      </c>
      <c r="D4249" s="2" t="s">
        <v>630</v>
      </c>
      <c r="E4249" s="2" t="s">
        <v>632</v>
      </c>
      <c r="F4249" s="4">
        <v>27</v>
      </c>
      <c r="G4249" s="10" t="str">
        <f t="shared" si="235"/>
        <v xml:space="preserve">2025/12 </v>
      </c>
      <c r="H4249" s="10">
        <f t="shared" si="234"/>
        <v>894</v>
      </c>
    </row>
    <row r="4250" spans="1:8" ht="15.75">
      <c r="A4250" s="10">
        <v>4249</v>
      </c>
      <c r="B4250" s="3" t="s">
        <v>2948</v>
      </c>
      <c r="C4250" s="2" t="s">
        <v>634</v>
      </c>
      <c r="D4250" s="2" t="s">
        <v>633</v>
      </c>
      <c r="E4250" s="2" t="s">
        <v>635</v>
      </c>
      <c r="F4250" s="4">
        <v>21</v>
      </c>
      <c r="G4250" s="10" t="str">
        <f t="shared" si="235"/>
        <v xml:space="preserve">2024/01 </v>
      </c>
      <c r="H4250" s="10">
        <f t="shared" si="234"/>
        <v>1460</v>
      </c>
    </row>
    <row r="4251" spans="1:8" ht="15.75">
      <c r="A4251" s="10">
        <v>4250</v>
      </c>
      <c r="B4251" s="3" t="s">
        <v>2948</v>
      </c>
      <c r="C4251" s="2" t="s">
        <v>638</v>
      </c>
      <c r="D4251" s="2" t="s">
        <v>352</v>
      </c>
      <c r="E4251" s="2" t="s">
        <v>639</v>
      </c>
      <c r="F4251" s="4">
        <v>40</v>
      </c>
      <c r="G4251" s="10" t="str">
        <f t="shared" si="235"/>
        <v xml:space="preserve">2025/12 </v>
      </c>
      <c r="H4251" s="10">
        <f t="shared" si="234"/>
        <v>1081</v>
      </c>
    </row>
    <row r="4252" spans="1:8" ht="15.75">
      <c r="A4252" s="10">
        <v>4251</v>
      </c>
      <c r="B4252" s="3" t="s">
        <v>2948</v>
      </c>
      <c r="C4252" s="2" t="s">
        <v>641</v>
      </c>
      <c r="D4252" s="2" t="s">
        <v>640</v>
      </c>
      <c r="E4252" s="2" t="s">
        <v>642</v>
      </c>
      <c r="F4252" s="4">
        <v>180</v>
      </c>
      <c r="G4252" s="10" t="str">
        <f t="shared" si="235"/>
        <v xml:space="preserve">2024/03 </v>
      </c>
      <c r="H4252" s="10">
        <f t="shared" si="234"/>
        <v>550</v>
      </c>
    </row>
    <row r="4253" spans="1:8" ht="15.75">
      <c r="A4253" s="10">
        <v>4252</v>
      </c>
      <c r="B4253" s="3" t="s">
        <v>2948</v>
      </c>
      <c r="C4253" s="2" t="s">
        <v>645</v>
      </c>
      <c r="D4253" s="2" t="s">
        <v>358</v>
      </c>
      <c r="E4253" s="2" t="s">
        <v>646</v>
      </c>
      <c r="F4253" s="4">
        <v>18</v>
      </c>
      <c r="G4253" s="10" t="str">
        <f t="shared" si="235"/>
        <v xml:space="preserve">2025/11 </v>
      </c>
      <c r="H4253" s="10">
        <f t="shared" si="234"/>
        <v>470</v>
      </c>
    </row>
    <row r="4254" spans="1:8" ht="15.75">
      <c r="A4254" s="10">
        <v>4253</v>
      </c>
      <c r="B4254" s="3" t="s">
        <v>2948</v>
      </c>
      <c r="C4254" s="2" t="s">
        <v>648</v>
      </c>
      <c r="D4254" s="2" t="s">
        <v>647</v>
      </c>
      <c r="E4254" s="2" t="s">
        <v>649</v>
      </c>
      <c r="F4254" s="4">
        <v>85</v>
      </c>
      <c r="G4254" s="10" t="str">
        <f t="shared" si="235"/>
        <v xml:space="preserve">2024/11 </v>
      </c>
      <c r="H4254" s="10">
        <f t="shared" si="234"/>
        <v>2000</v>
      </c>
    </row>
    <row r="4255" spans="1:8" ht="15.75">
      <c r="A4255" s="10">
        <v>4254</v>
      </c>
      <c r="B4255" s="3" t="s">
        <v>2948</v>
      </c>
      <c r="C4255" s="2" t="s">
        <v>655</v>
      </c>
      <c r="D4255" s="2" t="s">
        <v>654</v>
      </c>
      <c r="E4255" s="2" t="s">
        <v>656</v>
      </c>
      <c r="F4255" s="4">
        <v>5</v>
      </c>
      <c r="G4255" s="10" t="str">
        <f t="shared" si="235"/>
        <v xml:space="preserve">2024/11 </v>
      </c>
      <c r="H4255" s="10">
        <f t="shared" si="234"/>
        <v>4241</v>
      </c>
    </row>
    <row r="4256" spans="1:8" ht="15.75">
      <c r="A4256" s="10">
        <v>4255</v>
      </c>
      <c r="B4256" s="3" t="s">
        <v>2948</v>
      </c>
      <c r="C4256" s="2" t="s">
        <v>660</v>
      </c>
      <c r="D4256" s="2" t="s">
        <v>448</v>
      </c>
      <c r="E4256" s="2" t="s">
        <v>661</v>
      </c>
      <c r="F4256" s="4">
        <v>30</v>
      </c>
      <c r="G4256" s="10" t="str">
        <f t="shared" si="235"/>
        <v xml:space="preserve">2024/01 </v>
      </c>
      <c r="H4256" s="10">
        <f t="shared" si="234"/>
        <v>300</v>
      </c>
    </row>
    <row r="4257" spans="1:8" ht="15.75">
      <c r="A4257" s="10">
        <v>4256</v>
      </c>
      <c r="B4257" s="3" t="s">
        <v>2948</v>
      </c>
      <c r="C4257" s="2" t="s">
        <v>663</v>
      </c>
      <c r="D4257" s="2" t="s">
        <v>662</v>
      </c>
      <c r="E4257" s="2" t="s">
        <v>664</v>
      </c>
      <c r="F4257" s="4">
        <v>70</v>
      </c>
      <c r="G4257" s="10" t="str">
        <f t="shared" si="235"/>
        <v xml:space="preserve">2025/03 </v>
      </c>
      <c r="H4257" s="10">
        <f t="shared" si="234"/>
        <v>203</v>
      </c>
    </row>
    <row r="4258" spans="1:8" ht="15.75">
      <c r="A4258" s="10">
        <v>4257</v>
      </c>
      <c r="B4258" s="3" t="s">
        <v>2948</v>
      </c>
      <c r="C4258" s="2" t="s">
        <v>669</v>
      </c>
      <c r="D4258" s="2" t="s">
        <v>668</v>
      </c>
      <c r="E4258" s="2" t="s">
        <v>670</v>
      </c>
      <c r="F4258" s="4">
        <v>20</v>
      </c>
      <c r="G4258" s="10" t="str">
        <f t="shared" si="235"/>
        <v xml:space="preserve">2024/03 </v>
      </c>
      <c r="H4258" s="10">
        <f t="shared" si="234"/>
        <v>56</v>
      </c>
    </row>
    <row r="4259" spans="1:8" ht="15.75">
      <c r="A4259" s="10">
        <v>4258</v>
      </c>
      <c r="B4259" s="3" t="s">
        <v>2948</v>
      </c>
      <c r="C4259" s="2" t="s">
        <v>674</v>
      </c>
      <c r="D4259" s="2" t="s">
        <v>673</v>
      </c>
      <c r="E4259" s="2" t="s">
        <v>675</v>
      </c>
      <c r="F4259" s="4">
        <v>90</v>
      </c>
      <c r="G4259" s="10" t="str">
        <f t="shared" si="235"/>
        <v xml:space="preserve">2024/06 </v>
      </c>
      <c r="H4259" s="10">
        <f t="shared" si="234"/>
        <v>173</v>
      </c>
    </row>
    <row r="4260" spans="1:8" ht="15.75">
      <c r="A4260" s="10">
        <v>4259</v>
      </c>
      <c r="B4260" s="3" t="s">
        <v>2948</v>
      </c>
      <c r="C4260" s="2" t="s">
        <v>700</v>
      </c>
      <c r="D4260" s="2" t="s">
        <v>699</v>
      </c>
      <c r="E4260" s="2" t="s">
        <v>701</v>
      </c>
      <c r="F4260" s="4">
        <v>24</v>
      </c>
      <c r="G4260" s="10" t="str">
        <f t="shared" si="235"/>
        <v xml:space="preserve">2025/06 </v>
      </c>
      <c r="H4260" s="10">
        <f t="shared" si="234"/>
        <v>983</v>
      </c>
    </row>
    <row r="4261" spans="1:8" ht="15.75">
      <c r="A4261" s="10">
        <v>4260</v>
      </c>
      <c r="B4261" s="3" t="s">
        <v>2948</v>
      </c>
      <c r="C4261" s="2" t="s">
        <v>703</v>
      </c>
      <c r="D4261" s="2" t="s">
        <v>702</v>
      </c>
      <c r="E4261" s="2" t="s">
        <v>704</v>
      </c>
      <c r="F4261" s="4">
        <v>10</v>
      </c>
      <c r="G4261" s="10" t="str">
        <f t="shared" si="235"/>
        <v xml:space="preserve">2024/01 </v>
      </c>
      <c r="H4261" s="10">
        <f t="shared" si="234"/>
        <v>150</v>
      </c>
    </row>
    <row r="4262" spans="1:8" ht="15.75">
      <c r="A4262" s="10">
        <v>4261</v>
      </c>
      <c r="B4262" s="3" t="s">
        <v>2948</v>
      </c>
      <c r="C4262" s="2" t="s">
        <v>3092</v>
      </c>
      <c r="D4262" s="2" t="s">
        <v>3091</v>
      </c>
      <c r="E4262" s="2"/>
      <c r="F4262" s="4">
        <v>4</v>
      </c>
      <c r="G4262" s="10" t="str">
        <f t="shared" si="235"/>
        <v xml:space="preserve">2024/01 </v>
      </c>
      <c r="H4262" s="10">
        <f t="shared" si="234"/>
        <v>4</v>
      </c>
    </row>
    <row r="4263" spans="1:8" ht="15.75">
      <c r="A4263" s="10">
        <v>4262</v>
      </c>
      <c r="B4263" s="3" t="s">
        <v>2948</v>
      </c>
      <c r="C4263" s="2" t="s">
        <v>3098</v>
      </c>
      <c r="D4263" s="2" t="s">
        <v>3097</v>
      </c>
      <c r="E4263" s="2"/>
      <c r="F4263" s="4">
        <v>100</v>
      </c>
      <c r="G4263" s="10" t="str">
        <f t="shared" si="235"/>
        <v xml:space="preserve">2024/01 </v>
      </c>
      <c r="H4263" s="10">
        <f t="shared" si="234"/>
        <v>100</v>
      </c>
    </row>
    <row r="4264" spans="1:8" ht="15.75">
      <c r="A4264" s="10">
        <v>4263</v>
      </c>
      <c r="B4264" s="3" t="s">
        <v>2948</v>
      </c>
      <c r="C4264" s="2" t="s">
        <v>728</v>
      </c>
      <c r="D4264" s="2" t="s">
        <v>727</v>
      </c>
      <c r="E4264" s="2" t="s">
        <v>729</v>
      </c>
      <c r="F4264" s="4">
        <v>1</v>
      </c>
      <c r="G4264" s="10" t="str">
        <f t="shared" si="235"/>
        <v xml:space="preserve">2024/01 </v>
      </c>
      <c r="H4264" s="10">
        <f t="shared" si="234"/>
        <v>20</v>
      </c>
    </row>
    <row r="4265" spans="1:8" ht="15.75">
      <c r="A4265" s="10">
        <v>4264</v>
      </c>
      <c r="B4265" s="3" t="s">
        <v>2948</v>
      </c>
      <c r="C4265" s="2" t="s">
        <v>734</v>
      </c>
      <c r="D4265" s="2" t="s">
        <v>733</v>
      </c>
      <c r="E4265" s="2" t="s">
        <v>735</v>
      </c>
      <c r="F4265" s="4">
        <v>30</v>
      </c>
      <c r="G4265" s="10" t="str">
        <f t="shared" si="235"/>
        <v xml:space="preserve">2025/12 </v>
      </c>
      <c r="H4265" s="10">
        <f t="shared" si="234"/>
        <v>1289</v>
      </c>
    </row>
    <row r="4266" spans="1:8" ht="15.75">
      <c r="A4266" s="10">
        <v>4265</v>
      </c>
      <c r="B4266" s="3" t="s">
        <v>2948</v>
      </c>
      <c r="C4266" s="2" t="s">
        <v>737</v>
      </c>
      <c r="D4266" s="2" t="s">
        <v>736</v>
      </c>
      <c r="E4266" s="2" t="s">
        <v>738</v>
      </c>
      <c r="F4266" s="4">
        <v>90</v>
      </c>
      <c r="G4266" s="10" t="str">
        <f t="shared" si="235"/>
        <v xml:space="preserve">2025/11 </v>
      </c>
      <c r="H4266" s="10">
        <f t="shared" si="234"/>
        <v>2257</v>
      </c>
    </row>
    <row r="4267" spans="1:8" ht="15.75">
      <c r="A4267" s="10">
        <v>4266</v>
      </c>
      <c r="B4267" s="3" t="s">
        <v>2948</v>
      </c>
      <c r="C4267" s="2" t="s">
        <v>745</v>
      </c>
      <c r="D4267" s="2" t="s">
        <v>744</v>
      </c>
      <c r="E4267" s="2" t="s">
        <v>746</v>
      </c>
      <c r="F4267" s="4">
        <v>50</v>
      </c>
      <c r="G4267" s="10" t="str">
        <f t="shared" si="235"/>
        <v xml:space="preserve">2025/03 </v>
      </c>
      <c r="H4267" s="10">
        <f t="shared" si="234"/>
        <v>750</v>
      </c>
    </row>
    <row r="4268" spans="1:8" ht="15.75">
      <c r="A4268" s="10">
        <v>4267</v>
      </c>
      <c r="B4268" s="3" t="s">
        <v>2948</v>
      </c>
      <c r="C4268" s="2" t="s">
        <v>748</v>
      </c>
      <c r="D4268" s="2" t="s">
        <v>747</v>
      </c>
      <c r="E4268" s="2" t="s">
        <v>749</v>
      </c>
      <c r="F4268" s="4">
        <v>352</v>
      </c>
      <c r="G4268" s="10" t="str">
        <f t="shared" si="235"/>
        <v xml:space="preserve">2025/12 </v>
      </c>
      <c r="H4268" s="10">
        <f t="shared" si="234"/>
        <v>812</v>
      </c>
    </row>
    <row r="4269" spans="1:8" ht="15.75">
      <c r="A4269" s="10">
        <v>4268</v>
      </c>
      <c r="B4269" s="3" t="s">
        <v>2948</v>
      </c>
      <c r="C4269" s="2" t="s">
        <v>771</v>
      </c>
      <c r="D4269" s="2" t="s">
        <v>770</v>
      </c>
      <c r="E4269" s="2" t="s">
        <v>772</v>
      </c>
      <c r="F4269" s="4">
        <v>45</v>
      </c>
      <c r="G4269" s="10" t="str">
        <f t="shared" si="235"/>
        <v xml:space="preserve">2025/12 </v>
      </c>
      <c r="H4269" s="10">
        <f t="shared" si="234"/>
        <v>861</v>
      </c>
    </row>
    <row r="4270" spans="1:8" ht="15.75">
      <c r="A4270" s="10">
        <v>4269</v>
      </c>
      <c r="B4270" s="3" t="s">
        <v>2948</v>
      </c>
      <c r="C4270" s="2" t="s">
        <v>774</v>
      </c>
      <c r="D4270" s="2" t="s">
        <v>773</v>
      </c>
      <c r="E4270" s="2" t="s">
        <v>775</v>
      </c>
      <c r="F4270" s="4">
        <v>400</v>
      </c>
      <c r="G4270" s="10" t="str">
        <f t="shared" si="235"/>
        <v xml:space="preserve">2025/12 </v>
      </c>
      <c r="H4270" s="10">
        <f t="shared" si="234"/>
        <v>1110</v>
      </c>
    </row>
    <row r="4271" spans="1:8" ht="15.75">
      <c r="A4271" s="10">
        <v>4270</v>
      </c>
      <c r="B4271" s="3" t="s">
        <v>2948</v>
      </c>
      <c r="C4271" s="2" t="s">
        <v>779</v>
      </c>
      <c r="D4271" s="2" t="s">
        <v>778</v>
      </c>
      <c r="E4271" s="2" t="s">
        <v>780</v>
      </c>
      <c r="F4271" s="4">
        <v>4</v>
      </c>
      <c r="G4271" s="10" t="str">
        <f t="shared" si="235"/>
        <v xml:space="preserve">2024/03 </v>
      </c>
      <c r="H4271" s="10">
        <f t="shared" si="234"/>
        <v>550</v>
      </c>
    </row>
    <row r="4272" spans="1:8" ht="15.75">
      <c r="A4272" s="10">
        <v>4271</v>
      </c>
      <c r="B4272" s="3" t="s">
        <v>2948</v>
      </c>
      <c r="C4272" s="2" t="s">
        <v>782</v>
      </c>
      <c r="D4272" s="2" t="s">
        <v>781</v>
      </c>
      <c r="E4272" s="2" t="s">
        <v>783</v>
      </c>
      <c r="F4272" s="4">
        <v>320</v>
      </c>
      <c r="G4272" s="10" t="str">
        <f t="shared" si="235"/>
        <v xml:space="preserve">2025/08 </v>
      </c>
      <c r="H4272" s="10">
        <f t="shared" si="234"/>
        <v>402</v>
      </c>
    </row>
    <row r="4273" spans="1:8" ht="15.75">
      <c r="A4273" s="10">
        <v>4272</v>
      </c>
      <c r="B4273" s="3" t="s">
        <v>2948</v>
      </c>
      <c r="C4273" s="2" t="s">
        <v>790</v>
      </c>
      <c r="D4273" s="2" t="s">
        <v>789</v>
      </c>
      <c r="E4273" s="2" t="s">
        <v>791</v>
      </c>
      <c r="F4273" s="4">
        <v>200</v>
      </c>
      <c r="G4273" s="10" t="str">
        <f t="shared" si="235"/>
        <v xml:space="preserve">2024/08 </v>
      </c>
      <c r="H4273" s="10">
        <f t="shared" si="234"/>
        <v>560</v>
      </c>
    </row>
    <row r="4274" spans="1:8" ht="15.75">
      <c r="A4274" s="10">
        <v>4273</v>
      </c>
      <c r="B4274" s="3" t="s">
        <v>2948</v>
      </c>
      <c r="C4274" s="2" t="s">
        <v>803</v>
      </c>
      <c r="D4274" s="2" t="s">
        <v>802</v>
      </c>
      <c r="E4274" s="2" t="s">
        <v>804</v>
      </c>
      <c r="F4274" s="4">
        <v>370</v>
      </c>
      <c r="G4274" s="10" t="str">
        <f t="shared" si="235"/>
        <v xml:space="preserve">2024/04 </v>
      </c>
      <c r="H4274" s="10">
        <f t="shared" si="234"/>
        <v>370</v>
      </c>
    </row>
    <row r="4275" spans="1:8" ht="15.75">
      <c r="A4275" s="10">
        <v>4274</v>
      </c>
      <c r="B4275" s="3" t="s">
        <v>2948</v>
      </c>
      <c r="C4275" s="2" t="s">
        <v>809</v>
      </c>
      <c r="D4275" s="2" t="s">
        <v>808</v>
      </c>
      <c r="E4275" s="2" t="s">
        <v>810</v>
      </c>
      <c r="F4275" s="4">
        <v>310</v>
      </c>
      <c r="G4275" s="10" t="str">
        <f t="shared" si="235"/>
        <v xml:space="preserve">2024/04 </v>
      </c>
      <c r="H4275" s="10">
        <f t="shared" si="234"/>
        <v>310</v>
      </c>
    </row>
    <row r="4276" spans="1:8" ht="15.75">
      <c r="A4276" s="10">
        <v>4275</v>
      </c>
      <c r="B4276" s="3" t="s">
        <v>2948</v>
      </c>
      <c r="C4276" s="2" t="s">
        <v>814</v>
      </c>
      <c r="D4276" s="2" t="s">
        <v>813</v>
      </c>
      <c r="E4276" s="2" t="s">
        <v>815</v>
      </c>
      <c r="F4276" s="4">
        <v>300</v>
      </c>
      <c r="G4276" s="10" t="str">
        <f t="shared" si="235"/>
        <v xml:space="preserve">2024/12 </v>
      </c>
      <c r="H4276" s="10">
        <f t="shared" si="234"/>
        <v>3000</v>
      </c>
    </row>
    <row r="4277" spans="1:8" ht="15.75">
      <c r="A4277" s="10">
        <v>4276</v>
      </c>
      <c r="B4277" s="3" t="s">
        <v>2948</v>
      </c>
      <c r="C4277" s="2" t="s">
        <v>3147</v>
      </c>
      <c r="D4277" s="2" t="s">
        <v>3146</v>
      </c>
      <c r="E4277" s="2" t="s">
        <v>3148</v>
      </c>
      <c r="F4277" s="4">
        <v>59</v>
      </c>
      <c r="G4277" s="10" t="str">
        <f t="shared" si="235"/>
        <v xml:space="preserve">2024/02 </v>
      </c>
      <c r="H4277" s="10">
        <f t="shared" si="234"/>
        <v>59</v>
      </c>
    </row>
    <row r="4278" spans="1:8" ht="15.75">
      <c r="A4278" s="10">
        <v>4277</v>
      </c>
      <c r="B4278" s="3" t="s">
        <v>2948</v>
      </c>
      <c r="C4278" s="2" t="s">
        <v>817</v>
      </c>
      <c r="D4278" s="2" t="s">
        <v>816</v>
      </c>
      <c r="E4278" s="2" t="s">
        <v>818</v>
      </c>
      <c r="F4278" s="4">
        <v>4</v>
      </c>
      <c r="G4278" s="10" t="str">
        <f t="shared" si="235"/>
        <v xml:space="preserve">2024/01 </v>
      </c>
      <c r="H4278" s="10">
        <f t="shared" si="234"/>
        <v>300</v>
      </c>
    </row>
    <row r="4279" spans="1:8" ht="15.75">
      <c r="A4279" s="10">
        <v>4278</v>
      </c>
      <c r="B4279" s="3" t="s">
        <v>2948</v>
      </c>
      <c r="C4279" s="2" t="s">
        <v>820</v>
      </c>
      <c r="D4279" s="2" t="s">
        <v>819</v>
      </c>
      <c r="E4279" s="2" t="s">
        <v>821</v>
      </c>
      <c r="F4279" s="4">
        <v>60</v>
      </c>
      <c r="G4279" s="10" t="str">
        <f t="shared" si="235"/>
        <v xml:space="preserve">2024/10 </v>
      </c>
      <c r="H4279" s="10">
        <f t="shared" si="234"/>
        <v>510</v>
      </c>
    </row>
    <row r="4280" spans="1:8" ht="15.75">
      <c r="A4280" s="10">
        <v>4279</v>
      </c>
      <c r="B4280" s="3" t="s">
        <v>2948</v>
      </c>
      <c r="C4280" s="2" t="s">
        <v>858</v>
      </c>
      <c r="D4280" s="2" t="s">
        <v>857</v>
      </c>
      <c r="E4280" s="2" t="s">
        <v>859</v>
      </c>
      <c r="F4280" s="4">
        <v>129</v>
      </c>
      <c r="G4280" s="10" t="str">
        <f t="shared" si="235"/>
        <v xml:space="preserve">2024/10 </v>
      </c>
      <c r="H4280" s="10">
        <f t="shared" si="234"/>
        <v>527</v>
      </c>
    </row>
    <row r="4281" spans="1:8" ht="15.75">
      <c r="A4281" s="10">
        <v>4280</v>
      </c>
      <c r="B4281" s="3" t="s">
        <v>2948</v>
      </c>
      <c r="C4281" s="2" t="s">
        <v>889</v>
      </c>
      <c r="D4281" s="2" t="s">
        <v>888</v>
      </c>
      <c r="E4281" s="2" t="s">
        <v>890</v>
      </c>
      <c r="F4281" s="4">
        <v>19</v>
      </c>
      <c r="G4281" s="10" t="str">
        <f t="shared" si="235"/>
        <v xml:space="preserve">2024/01 </v>
      </c>
      <c r="H4281" s="10">
        <f t="shared" si="234"/>
        <v>90</v>
      </c>
    </row>
    <row r="4282" spans="1:8" ht="15.75">
      <c r="A4282" s="10">
        <v>4281</v>
      </c>
      <c r="B4282" s="3" t="s">
        <v>2948</v>
      </c>
      <c r="C4282" s="2" t="s">
        <v>965</v>
      </c>
      <c r="D4282" s="2" t="s">
        <v>964</v>
      </c>
      <c r="E4282" s="2"/>
      <c r="F4282" s="4">
        <v>4</v>
      </c>
      <c r="G4282" s="10" t="str">
        <f t="shared" si="235"/>
        <v xml:space="preserve">2024/01 </v>
      </c>
      <c r="H4282" s="10">
        <f t="shared" si="234"/>
        <v>8</v>
      </c>
    </row>
    <row r="4283" spans="1:8" ht="15.75">
      <c r="A4283" s="10">
        <v>4282</v>
      </c>
      <c r="B4283" s="3" t="s">
        <v>2948</v>
      </c>
      <c r="C4283" s="2" t="s">
        <v>966</v>
      </c>
      <c r="D4283" s="2" t="s">
        <v>770</v>
      </c>
      <c r="E4283" s="2" t="s">
        <v>967</v>
      </c>
      <c r="F4283" s="4">
        <v>80</v>
      </c>
      <c r="G4283" s="10" t="str">
        <f t="shared" si="235"/>
        <v xml:space="preserve">2024/01 </v>
      </c>
      <c r="H4283" s="10">
        <f t="shared" si="234"/>
        <v>150</v>
      </c>
    </row>
    <row r="4284" spans="1:8" ht="15.75">
      <c r="A4284" s="10">
        <v>4283</v>
      </c>
      <c r="B4284" s="3" t="s">
        <v>2948</v>
      </c>
      <c r="C4284" s="2" t="s">
        <v>968</v>
      </c>
      <c r="D4284" s="2" t="s">
        <v>778</v>
      </c>
      <c r="E4284" s="2" t="s">
        <v>969</v>
      </c>
      <c r="F4284" s="4">
        <v>100</v>
      </c>
      <c r="G4284" s="10" t="str">
        <f t="shared" si="235"/>
        <v xml:space="preserve">2024/01 </v>
      </c>
      <c r="H4284" s="10">
        <f t="shared" si="234"/>
        <v>200</v>
      </c>
    </row>
    <row r="4285" spans="1:8" ht="15.75">
      <c r="A4285" s="10">
        <v>4284</v>
      </c>
      <c r="B4285" s="3" t="s">
        <v>2948</v>
      </c>
      <c r="C4285" s="2" t="s">
        <v>970</v>
      </c>
      <c r="D4285" s="2" t="s">
        <v>733</v>
      </c>
      <c r="E4285" s="2" t="s">
        <v>971</v>
      </c>
      <c r="F4285" s="4">
        <v>30</v>
      </c>
      <c r="G4285" s="10" t="str">
        <f t="shared" si="235"/>
        <v xml:space="preserve">2024/02 </v>
      </c>
      <c r="H4285" s="10">
        <f t="shared" si="234"/>
        <v>180</v>
      </c>
    </row>
    <row r="4286" spans="1:8" ht="15.75">
      <c r="A4286" s="10">
        <v>4285</v>
      </c>
      <c r="B4286" s="3" t="s">
        <v>2948</v>
      </c>
      <c r="C4286" s="2" t="s">
        <v>972</v>
      </c>
      <c r="D4286" s="2" t="s">
        <v>744</v>
      </c>
      <c r="E4286" s="2" t="s">
        <v>973</v>
      </c>
      <c r="F4286" s="4">
        <v>50</v>
      </c>
      <c r="G4286" s="10" t="str">
        <f t="shared" si="235"/>
        <v xml:space="preserve">2024/06 </v>
      </c>
      <c r="H4286" s="10">
        <f t="shared" si="234"/>
        <v>354</v>
      </c>
    </row>
    <row r="4287" spans="1:8" ht="15.75">
      <c r="A4287" s="10">
        <v>4286</v>
      </c>
      <c r="B4287" s="3" t="s">
        <v>2948</v>
      </c>
      <c r="C4287" s="2" t="s">
        <v>978</v>
      </c>
      <c r="D4287" s="2" t="s">
        <v>799</v>
      </c>
      <c r="E4287" s="2" t="s">
        <v>979</v>
      </c>
      <c r="F4287" s="4">
        <v>30</v>
      </c>
      <c r="G4287" s="10" t="str">
        <f t="shared" si="235"/>
        <v xml:space="preserve">2024/06 </v>
      </c>
      <c r="H4287" s="10">
        <f t="shared" si="234"/>
        <v>106</v>
      </c>
    </row>
    <row r="4288" spans="1:8" ht="15.75">
      <c r="A4288" s="10">
        <v>4287</v>
      </c>
      <c r="B4288" s="3" t="s">
        <v>2948</v>
      </c>
      <c r="C4288" s="2" t="s">
        <v>982</v>
      </c>
      <c r="D4288" s="2" t="s">
        <v>778</v>
      </c>
      <c r="E4288" s="2" t="s">
        <v>983</v>
      </c>
      <c r="F4288" s="4">
        <v>30</v>
      </c>
      <c r="G4288" s="10" t="str">
        <f t="shared" si="235"/>
        <v xml:space="preserve">2024/01 </v>
      </c>
      <c r="H4288" s="10">
        <f t="shared" si="234"/>
        <v>100</v>
      </c>
    </row>
    <row r="4289" spans="1:8" ht="15.75">
      <c r="A4289" s="10">
        <v>4288</v>
      </c>
      <c r="B4289" s="3" t="s">
        <v>2948</v>
      </c>
      <c r="C4289" s="2" t="s">
        <v>3217</v>
      </c>
      <c r="D4289" s="2" t="s">
        <v>744</v>
      </c>
      <c r="E4289" s="2" t="s">
        <v>3218</v>
      </c>
      <c r="F4289" s="4">
        <v>30</v>
      </c>
      <c r="G4289" s="10" t="str">
        <f t="shared" si="235"/>
        <v xml:space="preserve">2024/01 </v>
      </c>
      <c r="H4289" s="10">
        <f t="shared" si="234"/>
        <v>30</v>
      </c>
    </row>
    <row r="4290" spans="1:8" ht="15.75">
      <c r="A4290" s="10">
        <v>4289</v>
      </c>
      <c r="B4290" s="3" t="s">
        <v>2948</v>
      </c>
      <c r="C4290" s="2" t="s">
        <v>3219</v>
      </c>
      <c r="D4290" s="2" t="s">
        <v>733</v>
      </c>
      <c r="E4290" s="2" t="s">
        <v>3220</v>
      </c>
      <c r="F4290" s="4">
        <v>30</v>
      </c>
      <c r="G4290" s="10" t="str">
        <f t="shared" si="235"/>
        <v xml:space="preserve">2024/01 </v>
      </c>
      <c r="H4290" s="10">
        <f t="shared" ref="H4290:H4353" si="236">_xlfn.MAXIFS(F:F,C:C,C4290,G:G,G4290)</f>
        <v>50</v>
      </c>
    </row>
    <row r="4291" spans="1:8" ht="15.75">
      <c r="A4291" s="10">
        <v>4290</v>
      </c>
      <c r="B4291" s="3" t="s">
        <v>2948</v>
      </c>
      <c r="C4291" s="2" t="s">
        <v>1000</v>
      </c>
      <c r="D4291" s="2" t="s">
        <v>799</v>
      </c>
      <c r="E4291" s="2" t="s">
        <v>1001</v>
      </c>
      <c r="F4291" s="4">
        <v>30</v>
      </c>
      <c r="G4291" s="10" t="str">
        <f t="shared" ref="G4291:G4354" si="237">INDEX($B$2:$B$9999,MATCH(_xlfn.MAXIFS($F$2:$F$9999,$C$2:$C$9999,C4291),$F$1:$F$9999,0))</f>
        <v xml:space="preserve">2024/01 </v>
      </c>
      <c r="H4291" s="10">
        <f t="shared" si="236"/>
        <v>30</v>
      </c>
    </row>
    <row r="4292" spans="1:8" ht="15.75">
      <c r="A4292" s="10">
        <v>4291</v>
      </c>
      <c r="B4292" s="3" t="s">
        <v>2948</v>
      </c>
      <c r="C4292" s="2" t="s">
        <v>1027</v>
      </c>
      <c r="D4292" s="2" t="s">
        <v>1026</v>
      </c>
      <c r="E4292" s="2"/>
      <c r="F4292" s="4">
        <v>2</v>
      </c>
      <c r="G4292" s="10" t="str">
        <f t="shared" si="237"/>
        <v xml:space="preserve">2024/01 </v>
      </c>
      <c r="H4292" s="10">
        <f t="shared" si="236"/>
        <v>20</v>
      </c>
    </row>
    <row r="4293" spans="1:8" ht="15.75">
      <c r="A4293" s="10">
        <v>4292</v>
      </c>
      <c r="B4293" s="3" t="s">
        <v>2948</v>
      </c>
      <c r="C4293" s="2" t="s">
        <v>3241</v>
      </c>
      <c r="D4293" s="2" t="s">
        <v>770</v>
      </c>
      <c r="E4293" s="2" t="s">
        <v>3242</v>
      </c>
      <c r="F4293" s="4">
        <v>30</v>
      </c>
      <c r="G4293" s="10" t="str">
        <f t="shared" si="237"/>
        <v xml:space="preserve">2024/01 </v>
      </c>
      <c r="H4293" s="10">
        <f t="shared" si="236"/>
        <v>30</v>
      </c>
    </row>
    <row r="4294" spans="1:8" ht="15.75">
      <c r="A4294" s="10">
        <v>4293</v>
      </c>
      <c r="B4294" s="3" t="s">
        <v>2948</v>
      </c>
      <c r="C4294" s="2" t="s">
        <v>3373</v>
      </c>
      <c r="D4294" s="2" t="s">
        <v>3372</v>
      </c>
      <c r="E4294" s="2"/>
      <c r="F4294" s="4">
        <v>8</v>
      </c>
      <c r="G4294" s="10" t="str">
        <f t="shared" si="237"/>
        <v xml:space="preserve">2024/01 </v>
      </c>
      <c r="H4294" s="10">
        <f t="shared" si="236"/>
        <v>8</v>
      </c>
    </row>
    <row r="4295" spans="1:8" ht="15.75">
      <c r="A4295" s="10">
        <v>4294</v>
      </c>
      <c r="B4295" s="3" t="s">
        <v>2948</v>
      </c>
      <c r="C4295" s="2" t="s">
        <v>3375</v>
      </c>
      <c r="D4295" s="2" t="s">
        <v>3374</v>
      </c>
      <c r="E4295" s="2"/>
      <c r="F4295" s="4">
        <v>40</v>
      </c>
      <c r="G4295" s="10" t="str">
        <f t="shared" si="237"/>
        <v xml:space="preserve">2024/01 </v>
      </c>
      <c r="H4295" s="10">
        <f t="shared" si="236"/>
        <v>40</v>
      </c>
    </row>
    <row r="4296" spans="1:8" ht="15.75">
      <c r="A4296" s="10">
        <v>4295</v>
      </c>
      <c r="B4296" s="3" t="s">
        <v>2948</v>
      </c>
      <c r="C4296" s="2" t="s">
        <v>3495</v>
      </c>
      <c r="D4296" s="2" t="s">
        <v>3494</v>
      </c>
      <c r="E4296" s="2" t="s">
        <v>56</v>
      </c>
      <c r="F4296" s="4">
        <v>2</v>
      </c>
      <c r="G4296" s="10" t="str">
        <f t="shared" si="237"/>
        <v xml:space="preserve">2024/04 </v>
      </c>
      <c r="H4296" s="10">
        <f t="shared" si="236"/>
        <v>26</v>
      </c>
    </row>
    <row r="4297" spans="1:8" ht="15.75">
      <c r="A4297" s="10">
        <v>4296</v>
      </c>
      <c r="B4297" s="3" t="s">
        <v>2948</v>
      </c>
      <c r="C4297" s="2" t="s">
        <v>1351</v>
      </c>
      <c r="D4297" s="2" t="s">
        <v>1350</v>
      </c>
      <c r="E4297" s="2" t="s">
        <v>1352</v>
      </c>
      <c r="F4297" s="4">
        <v>100</v>
      </c>
      <c r="G4297" s="10" t="str">
        <f t="shared" si="237"/>
        <v xml:space="preserve">2024/02 </v>
      </c>
      <c r="H4297" s="10">
        <f t="shared" si="236"/>
        <v>756</v>
      </c>
    </row>
    <row r="4298" spans="1:8" ht="15.75">
      <c r="A4298" s="10">
        <v>4297</v>
      </c>
      <c r="B4298" s="3" t="s">
        <v>2948</v>
      </c>
      <c r="C4298" s="2" t="s">
        <v>1354</v>
      </c>
      <c r="D4298" s="2" t="s">
        <v>1353</v>
      </c>
      <c r="E4298" s="2" t="s">
        <v>1342</v>
      </c>
      <c r="F4298" s="4">
        <v>85</v>
      </c>
      <c r="G4298" s="10" t="str">
        <f t="shared" si="237"/>
        <v xml:space="preserve">2024/04 </v>
      </c>
      <c r="H4298" s="10">
        <f t="shared" si="236"/>
        <v>255</v>
      </c>
    </row>
    <row r="4299" spans="1:8" ht="15.75">
      <c r="A4299" s="10">
        <v>4298</v>
      </c>
      <c r="B4299" s="3" t="s">
        <v>2948</v>
      </c>
      <c r="C4299" s="2" t="s">
        <v>1356</v>
      </c>
      <c r="D4299" s="2" t="s">
        <v>1355</v>
      </c>
      <c r="E4299" s="2" t="s">
        <v>1352</v>
      </c>
      <c r="F4299" s="4">
        <v>500</v>
      </c>
      <c r="G4299" s="10" t="str">
        <f t="shared" si="237"/>
        <v xml:space="preserve">2024/02 </v>
      </c>
      <c r="H4299" s="10">
        <f t="shared" si="236"/>
        <v>800</v>
      </c>
    </row>
    <row r="4300" spans="1:8" ht="15.75">
      <c r="A4300" s="10">
        <v>4299</v>
      </c>
      <c r="B4300" s="3" t="s">
        <v>2948</v>
      </c>
      <c r="C4300" s="2" t="s">
        <v>1363</v>
      </c>
      <c r="D4300" s="2" t="s">
        <v>1362</v>
      </c>
      <c r="E4300" s="2" t="s">
        <v>1342</v>
      </c>
      <c r="F4300" s="4">
        <v>64</v>
      </c>
      <c r="G4300" s="10" t="str">
        <f t="shared" si="237"/>
        <v xml:space="preserve">2024/08 </v>
      </c>
      <c r="H4300" s="10">
        <f t="shared" si="236"/>
        <v>1253</v>
      </c>
    </row>
    <row r="4301" spans="1:8" ht="15.75">
      <c r="A4301" s="10">
        <v>4300</v>
      </c>
      <c r="B4301" s="3" t="s">
        <v>2948</v>
      </c>
      <c r="C4301" s="2" t="s">
        <v>1365</v>
      </c>
      <c r="D4301" s="2" t="s">
        <v>1364</v>
      </c>
      <c r="E4301" s="2" t="s">
        <v>1352</v>
      </c>
      <c r="F4301" s="4">
        <v>1726</v>
      </c>
      <c r="G4301" s="10" t="str">
        <f t="shared" si="237"/>
        <v xml:space="preserve">2026/01 </v>
      </c>
      <c r="H4301" s="10">
        <f t="shared" si="236"/>
        <v>11550</v>
      </c>
    </row>
    <row r="4302" spans="1:8" ht="15.75">
      <c r="A4302" s="10">
        <v>4301</v>
      </c>
      <c r="B4302" s="3" t="s">
        <v>2948</v>
      </c>
      <c r="C4302" s="2" t="s">
        <v>1370</v>
      </c>
      <c r="D4302" s="2" t="s">
        <v>1369</v>
      </c>
      <c r="E4302" s="2" t="s">
        <v>1352</v>
      </c>
      <c r="F4302" s="4">
        <v>202</v>
      </c>
      <c r="G4302" s="10" t="str">
        <f t="shared" si="237"/>
        <v xml:space="preserve">2024/03 </v>
      </c>
      <c r="H4302" s="10">
        <f t="shared" si="236"/>
        <v>702</v>
      </c>
    </row>
    <row r="4303" spans="1:8" ht="15.75">
      <c r="A4303" s="10">
        <v>4302</v>
      </c>
      <c r="B4303" s="3" t="s">
        <v>2948</v>
      </c>
      <c r="C4303" s="2" t="s">
        <v>3525</v>
      </c>
      <c r="D4303" s="2" t="s">
        <v>1401</v>
      </c>
      <c r="E4303" s="2" t="s">
        <v>52</v>
      </c>
      <c r="F4303" s="4">
        <v>400</v>
      </c>
      <c r="G4303" s="10" t="str">
        <f t="shared" si="237"/>
        <v xml:space="preserve">2024/02 </v>
      </c>
      <c r="H4303" s="10">
        <f t="shared" si="236"/>
        <v>400</v>
      </c>
    </row>
    <row r="4304" spans="1:8" ht="15.75">
      <c r="A4304" s="10">
        <v>4303</v>
      </c>
      <c r="B4304" s="3" t="s">
        <v>2948</v>
      </c>
      <c r="C4304" s="2" t="s">
        <v>3526</v>
      </c>
      <c r="D4304" s="2" t="s">
        <v>1401</v>
      </c>
      <c r="E4304" s="2" t="s">
        <v>104</v>
      </c>
      <c r="F4304" s="4">
        <v>30</v>
      </c>
      <c r="G4304" s="10" t="str">
        <f t="shared" si="237"/>
        <v xml:space="preserve">2024/02 </v>
      </c>
      <c r="H4304" s="10">
        <f t="shared" si="236"/>
        <v>400</v>
      </c>
    </row>
    <row r="4305" spans="1:8" ht="15.75">
      <c r="A4305" s="10">
        <v>4304</v>
      </c>
      <c r="B4305" s="3" t="s">
        <v>2948</v>
      </c>
      <c r="C4305" s="2" t="s">
        <v>3529</v>
      </c>
      <c r="D4305" s="2" t="s">
        <v>1401</v>
      </c>
      <c r="E4305" s="2" t="s">
        <v>58</v>
      </c>
      <c r="F4305" s="4">
        <v>10</v>
      </c>
      <c r="G4305" s="10" t="str">
        <f t="shared" si="237"/>
        <v xml:space="preserve">2024/01 </v>
      </c>
      <c r="H4305" s="10">
        <f t="shared" si="236"/>
        <v>10</v>
      </c>
    </row>
    <row r="4306" spans="1:8" ht="15.75">
      <c r="A4306" s="10">
        <v>4305</v>
      </c>
      <c r="B4306" s="3" t="s">
        <v>2948</v>
      </c>
      <c r="C4306" s="2" t="s">
        <v>1419</v>
      </c>
      <c r="D4306" s="2" t="s">
        <v>1417</v>
      </c>
      <c r="E4306" s="2" t="s">
        <v>73</v>
      </c>
      <c r="F4306" s="4">
        <v>10</v>
      </c>
      <c r="G4306" s="10" t="str">
        <f t="shared" si="237"/>
        <v xml:space="preserve">2026/01 </v>
      </c>
      <c r="H4306" s="10">
        <f t="shared" si="236"/>
        <v>114</v>
      </c>
    </row>
    <row r="4307" spans="1:8" ht="15.75">
      <c r="A4307" s="10">
        <v>4306</v>
      </c>
      <c r="B4307" s="3" t="s">
        <v>2948</v>
      </c>
      <c r="C4307" s="2" t="s">
        <v>1423</v>
      </c>
      <c r="D4307" s="2" t="s">
        <v>1417</v>
      </c>
      <c r="E4307" s="2" t="s">
        <v>58</v>
      </c>
      <c r="F4307" s="4">
        <v>1</v>
      </c>
      <c r="G4307" s="10" t="str">
        <f t="shared" si="237"/>
        <v xml:space="preserve">2024/01 </v>
      </c>
      <c r="H4307" s="10">
        <f t="shared" si="236"/>
        <v>50</v>
      </c>
    </row>
    <row r="4308" spans="1:8" ht="15.75">
      <c r="A4308" s="10">
        <v>4307</v>
      </c>
      <c r="B4308" s="3" t="s">
        <v>2948</v>
      </c>
      <c r="C4308" s="2" t="s">
        <v>3533</v>
      </c>
      <c r="D4308" s="2" t="s">
        <v>1401</v>
      </c>
      <c r="E4308" s="2" t="s">
        <v>3026</v>
      </c>
      <c r="F4308" s="4">
        <v>150</v>
      </c>
      <c r="G4308" s="10" t="str">
        <f t="shared" si="237"/>
        <v xml:space="preserve">2024/01 </v>
      </c>
      <c r="H4308" s="10">
        <f t="shared" si="236"/>
        <v>200</v>
      </c>
    </row>
    <row r="4309" spans="1:8" ht="15.75">
      <c r="A4309" s="10">
        <v>4308</v>
      </c>
      <c r="B4309" s="3" t="s">
        <v>2948</v>
      </c>
      <c r="C4309" s="2" t="s">
        <v>1623</v>
      </c>
      <c r="D4309" s="2" t="s">
        <v>1622</v>
      </c>
      <c r="E4309" s="2" t="s">
        <v>1624</v>
      </c>
      <c r="F4309" s="4">
        <v>1</v>
      </c>
      <c r="G4309" s="10" t="str">
        <f t="shared" si="237"/>
        <v xml:space="preserve">2024/01 </v>
      </c>
      <c r="H4309" s="10">
        <f t="shared" si="236"/>
        <v>4</v>
      </c>
    </row>
    <row r="4310" spans="1:8" ht="15.75">
      <c r="A4310" s="10">
        <v>4309</v>
      </c>
      <c r="B4310" s="3" t="s">
        <v>2948</v>
      </c>
      <c r="C4310" s="2" t="s">
        <v>1752</v>
      </c>
      <c r="D4310" s="2" t="s">
        <v>1751</v>
      </c>
      <c r="E4310" s="2" t="s">
        <v>1753</v>
      </c>
      <c r="F4310" s="4">
        <v>1</v>
      </c>
      <c r="G4310" s="10" t="str">
        <f t="shared" si="237"/>
        <v xml:space="preserve">2024/01 </v>
      </c>
      <c r="H4310" s="10">
        <f t="shared" si="236"/>
        <v>5</v>
      </c>
    </row>
    <row r="4311" spans="1:8" ht="15.75">
      <c r="A4311" s="10">
        <v>4310</v>
      </c>
      <c r="B4311" s="3" t="s">
        <v>2948</v>
      </c>
      <c r="C4311" s="2" t="s">
        <v>1755</v>
      </c>
      <c r="D4311" s="2" t="s">
        <v>1754</v>
      </c>
      <c r="E4311" s="2" t="s">
        <v>1756</v>
      </c>
      <c r="F4311" s="4">
        <v>17</v>
      </c>
      <c r="G4311" s="10" t="str">
        <f t="shared" si="237"/>
        <v xml:space="preserve">2024/02 </v>
      </c>
      <c r="H4311" s="10">
        <f t="shared" si="236"/>
        <v>59</v>
      </c>
    </row>
    <row r="4312" spans="1:8" ht="15.75">
      <c r="A4312" s="10">
        <v>4311</v>
      </c>
      <c r="B4312" s="3" t="s">
        <v>2948</v>
      </c>
      <c r="C4312" s="2" t="s">
        <v>2313</v>
      </c>
      <c r="D4312" s="2" t="s">
        <v>2312</v>
      </c>
      <c r="E4312" s="2" t="s">
        <v>2314</v>
      </c>
      <c r="F4312" s="4">
        <v>20</v>
      </c>
      <c r="G4312" s="10" t="str">
        <f t="shared" si="237"/>
        <v xml:space="preserve">2024/02 </v>
      </c>
      <c r="H4312" s="10">
        <f t="shared" si="236"/>
        <v>53</v>
      </c>
    </row>
    <row r="4313" spans="1:8" ht="15.75">
      <c r="A4313" s="10">
        <v>4312</v>
      </c>
      <c r="B4313" s="3" t="s">
        <v>2948</v>
      </c>
      <c r="C4313" s="2" t="s">
        <v>2339</v>
      </c>
      <c r="D4313" s="2" t="s">
        <v>299</v>
      </c>
      <c r="E4313" s="2" t="s">
        <v>2340</v>
      </c>
      <c r="F4313" s="4">
        <v>30</v>
      </c>
      <c r="G4313" s="10" t="str">
        <f t="shared" si="237"/>
        <v xml:space="preserve">2024/01 </v>
      </c>
      <c r="H4313" s="10">
        <f t="shared" si="236"/>
        <v>50</v>
      </c>
    </row>
    <row r="4314" spans="1:8" ht="15.75">
      <c r="A4314" s="10">
        <v>4313</v>
      </c>
      <c r="B4314" s="3" t="s">
        <v>2948</v>
      </c>
      <c r="C4314" s="2" t="s">
        <v>2361</v>
      </c>
      <c r="D4314" s="2" t="s">
        <v>312</v>
      </c>
      <c r="E4314" s="2" t="s">
        <v>2362</v>
      </c>
      <c r="F4314" s="4">
        <v>5</v>
      </c>
      <c r="G4314" s="10" t="str">
        <f t="shared" si="237"/>
        <v xml:space="preserve">2024/01 </v>
      </c>
      <c r="H4314" s="10">
        <f t="shared" si="236"/>
        <v>5</v>
      </c>
    </row>
    <row r="4315" spans="1:8" ht="15.75">
      <c r="A4315" s="10">
        <v>4314</v>
      </c>
      <c r="B4315" s="3" t="s">
        <v>2948</v>
      </c>
      <c r="C4315" s="2" t="s">
        <v>2369</v>
      </c>
      <c r="D4315" s="2" t="s">
        <v>318</v>
      </c>
      <c r="E4315" s="2" t="s">
        <v>2370</v>
      </c>
      <c r="F4315" s="4">
        <v>25</v>
      </c>
      <c r="G4315" s="10" t="str">
        <f t="shared" si="237"/>
        <v xml:space="preserve">2024/01 </v>
      </c>
      <c r="H4315" s="10">
        <f t="shared" si="236"/>
        <v>50</v>
      </c>
    </row>
    <row r="4316" spans="1:8" ht="15.75">
      <c r="A4316" s="10">
        <v>4315</v>
      </c>
      <c r="B4316" s="3" t="s">
        <v>2948</v>
      </c>
      <c r="C4316" s="2" t="s">
        <v>2375</v>
      </c>
      <c r="D4316" s="2" t="s">
        <v>236</v>
      </c>
      <c r="E4316" s="2" t="s">
        <v>2376</v>
      </c>
      <c r="F4316" s="4">
        <v>10</v>
      </c>
      <c r="G4316" s="10" t="str">
        <f t="shared" si="237"/>
        <v xml:space="preserve">2024/04 </v>
      </c>
      <c r="H4316" s="10">
        <f t="shared" si="236"/>
        <v>54</v>
      </c>
    </row>
    <row r="4317" spans="1:8" ht="15.75">
      <c r="A4317" s="10">
        <v>4316</v>
      </c>
      <c r="B4317" s="3" t="s">
        <v>2948</v>
      </c>
      <c r="C4317" s="2" t="s">
        <v>2379</v>
      </c>
      <c r="D4317" s="2" t="s">
        <v>236</v>
      </c>
      <c r="E4317" s="2" t="s">
        <v>2380</v>
      </c>
      <c r="F4317" s="4">
        <v>10</v>
      </c>
      <c r="G4317" s="10" t="str">
        <f t="shared" si="237"/>
        <v xml:space="preserve">2024/01 </v>
      </c>
      <c r="H4317" s="10">
        <f t="shared" si="236"/>
        <v>36</v>
      </c>
    </row>
    <row r="4318" spans="1:8" ht="15.75">
      <c r="A4318" s="10">
        <v>4317</v>
      </c>
      <c r="B4318" s="3" t="s">
        <v>2948</v>
      </c>
      <c r="C4318" s="2" t="s">
        <v>2393</v>
      </c>
      <c r="D4318" s="2" t="s">
        <v>236</v>
      </c>
      <c r="E4318" s="2" t="s">
        <v>2394</v>
      </c>
      <c r="F4318" s="4">
        <v>8</v>
      </c>
      <c r="G4318" s="10" t="str">
        <f t="shared" si="237"/>
        <v xml:space="preserve">2024/01 </v>
      </c>
      <c r="H4318" s="10">
        <f t="shared" si="236"/>
        <v>10</v>
      </c>
    </row>
    <row r="4319" spans="1:8" ht="15.75">
      <c r="A4319" s="10">
        <v>4318</v>
      </c>
      <c r="B4319" s="3" t="s">
        <v>2948</v>
      </c>
      <c r="C4319" s="2" t="s">
        <v>2397</v>
      </c>
      <c r="D4319" s="2" t="s">
        <v>236</v>
      </c>
      <c r="E4319" s="2" t="s">
        <v>2398</v>
      </c>
      <c r="F4319" s="4">
        <v>98</v>
      </c>
      <c r="G4319" s="10" t="str">
        <f t="shared" si="237"/>
        <v xml:space="preserve">2024/02 </v>
      </c>
      <c r="H4319" s="10">
        <f t="shared" si="236"/>
        <v>440</v>
      </c>
    </row>
    <row r="4320" spans="1:8" ht="15.75">
      <c r="A4320" s="10">
        <v>4319</v>
      </c>
      <c r="B4320" s="3" t="s">
        <v>2948</v>
      </c>
      <c r="C4320" s="2" t="s">
        <v>2399</v>
      </c>
      <c r="D4320" s="2" t="s">
        <v>236</v>
      </c>
      <c r="E4320" s="2" t="s">
        <v>2398</v>
      </c>
      <c r="F4320" s="4">
        <v>10</v>
      </c>
      <c r="G4320" s="10" t="str">
        <f t="shared" si="237"/>
        <v xml:space="preserve">2024/01 </v>
      </c>
      <c r="H4320" s="10">
        <f t="shared" si="236"/>
        <v>22</v>
      </c>
    </row>
    <row r="4321" spans="1:8" ht="15.75">
      <c r="A4321" s="10">
        <v>4320</v>
      </c>
      <c r="B4321" s="3" t="s">
        <v>2948</v>
      </c>
      <c r="C4321" s="2" t="s">
        <v>2400</v>
      </c>
      <c r="D4321" s="2" t="s">
        <v>236</v>
      </c>
      <c r="E4321" s="2" t="s">
        <v>2401</v>
      </c>
      <c r="F4321" s="4">
        <v>84</v>
      </c>
      <c r="G4321" s="10" t="str">
        <f t="shared" si="237"/>
        <v xml:space="preserve">2024/10 </v>
      </c>
      <c r="H4321" s="10">
        <f t="shared" si="236"/>
        <v>199</v>
      </c>
    </row>
    <row r="4322" spans="1:8" ht="15.75">
      <c r="A4322" s="10">
        <v>4321</v>
      </c>
      <c r="B4322" s="3" t="s">
        <v>2948</v>
      </c>
      <c r="C4322" s="2" t="s">
        <v>2402</v>
      </c>
      <c r="D4322" s="2" t="s">
        <v>236</v>
      </c>
      <c r="E4322" s="2" t="s">
        <v>2403</v>
      </c>
      <c r="F4322" s="4">
        <v>40</v>
      </c>
      <c r="G4322" s="10" t="str">
        <f t="shared" si="237"/>
        <v xml:space="preserve">2024/01 </v>
      </c>
      <c r="H4322" s="10">
        <f t="shared" si="236"/>
        <v>57</v>
      </c>
    </row>
    <row r="4323" spans="1:8" ht="15.75">
      <c r="A4323" s="10">
        <v>4322</v>
      </c>
      <c r="B4323" s="3" t="s">
        <v>2948</v>
      </c>
      <c r="C4323" s="2" t="s">
        <v>2406</v>
      </c>
      <c r="D4323" s="2" t="s">
        <v>236</v>
      </c>
      <c r="E4323" s="2" t="s">
        <v>2407</v>
      </c>
      <c r="F4323" s="4">
        <v>10</v>
      </c>
      <c r="G4323" s="10" t="str">
        <f t="shared" si="237"/>
        <v xml:space="preserve">2024/01 </v>
      </c>
      <c r="H4323" s="10">
        <f t="shared" si="236"/>
        <v>89</v>
      </c>
    </row>
    <row r="4324" spans="1:8" ht="15.75">
      <c r="A4324" s="10">
        <v>4323</v>
      </c>
      <c r="B4324" s="3" t="s">
        <v>2948</v>
      </c>
      <c r="C4324" s="2" t="s">
        <v>2408</v>
      </c>
      <c r="D4324" s="2" t="s">
        <v>236</v>
      </c>
      <c r="E4324" s="2" t="s">
        <v>2409</v>
      </c>
      <c r="F4324" s="4">
        <v>20</v>
      </c>
      <c r="G4324" s="10" t="str">
        <f t="shared" si="237"/>
        <v xml:space="preserve">2024/05 </v>
      </c>
      <c r="H4324" s="10">
        <f t="shared" si="236"/>
        <v>72</v>
      </c>
    </row>
    <row r="4325" spans="1:8" ht="15.75">
      <c r="A4325" s="10">
        <v>4324</v>
      </c>
      <c r="B4325" s="3" t="s">
        <v>2948</v>
      </c>
      <c r="C4325" s="2" t="s">
        <v>2411</v>
      </c>
      <c r="D4325" s="2" t="s">
        <v>223</v>
      </c>
      <c r="E4325" s="2" t="s">
        <v>104</v>
      </c>
      <c r="F4325" s="4">
        <v>5</v>
      </c>
      <c r="G4325" s="10" t="str">
        <f t="shared" si="237"/>
        <v xml:space="preserve">2024/01 </v>
      </c>
      <c r="H4325" s="10">
        <f t="shared" si="236"/>
        <v>50</v>
      </c>
    </row>
    <row r="4326" spans="1:8" ht="15.75">
      <c r="A4326" s="10">
        <v>4325</v>
      </c>
      <c r="B4326" s="3" t="s">
        <v>2948</v>
      </c>
      <c r="C4326" s="2" t="s">
        <v>2417</v>
      </c>
      <c r="D4326" s="2" t="s">
        <v>264</v>
      </c>
      <c r="E4326" s="2" t="s">
        <v>383</v>
      </c>
      <c r="F4326" s="4">
        <v>20</v>
      </c>
      <c r="G4326" s="10" t="str">
        <f t="shared" si="237"/>
        <v xml:space="preserve">2024/01 </v>
      </c>
      <c r="H4326" s="10">
        <f t="shared" si="236"/>
        <v>20</v>
      </c>
    </row>
    <row r="4327" spans="1:8" ht="15.75">
      <c r="A4327" s="10">
        <v>4326</v>
      </c>
      <c r="B4327" s="3" t="s">
        <v>2948</v>
      </c>
      <c r="C4327" s="2" t="s">
        <v>2418</v>
      </c>
      <c r="D4327" s="2" t="s">
        <v>2287</v>
      </c>
      <c r="E4327" s="2" t="s">
        <v>2419</v>
      </c>
      <c r="F4327" s="4">
        <v>4</v>
      </c>
      <c r="G4327" s="10" t="str">
        <f t="shared" si="237"/>
        <v xml:space="preserve">2024/01 </v>
      </c>
      <c r="H4327" s="10">
        <f t="shared" si="236"/>
        <v>30</v>
      </c>
    </row>
    <row r="4328" spans="1:8" ht="15.75">
      <c r="A4328" s="10">
        <v>4327</v>
      </c>
      <c r="B4328" s="3" t="s">
        <v>2948</v>
      </c>
      <c r="C4328" s="2" t="s">
        <v>2420</v>
      </c>
      <c r="D4328" s="2" t="s">
        <v>2287</v>
      </c>
      <c r="E4328" s="2" t="s">
        <v>2421</v>
      </c>
      <c r="F4328" s="4">
        <v>4</v>
      </c>
      <c r="G4328" s="10" t="str">
        <f t="shared" si="237"/>
        <v xml:space="preserve">2024/01 </v>
      </c>
      <c r="H4328" s="10">
        <f t="shared" si="236"/>
        <v>20</v>
      </c>
    </row>
    <row r="4329" spans="1:8" ht="15.75">
      <c r="A4329" s="10">
        <v>4328</v>
      </c>
      <c r="B4329" s="3" t="s">
        <v>2948</v>
      </c>
      <c r="C4329" s="2" t="s">
        <v>2432</v>
      </c>
      <c r="D4329" s="2" t="s">
        <v>267</v>
      </c>
      <c r="E4329" s="2" t="s">
        <v>2433</v>
      </c>
      <c r="F4329" s="4">
        <v>165</v>
      </c>
      <c r="G4329" s="10" t="str">
        <f t="shared" si="237"/>
        <v xml:space="preserve">2024/02 </v>
      </c>
      <c r="H4329" s="10">
        <f t="shared" si="236"/>
        <v>245</v>
      </c>
    </row>
    <row r="4330" spans="1:8" ht="15.75">
      <c r="A4330" s="10">
        <v>4329</v>
      </c>
      <c r="B4330" s="3" t="s">
        <v>2948</v>
      </c>
      <c r="C4330" s="2" t="s">
        <v>2436</v>
      </c>
      <c r="D4330" s="2" t="s">
        <v>267</v>
      </c>
      <c r="E4330" s="2" t="s">
        <v>2437</v>
      </c>
      <c r="F4330" s="4">
        <v>220</v>
      </c>
      <c r="G4330" s="10" t="str">
        <f t="shared" si="237"/>
        <v xml:space="preserve">2025/02 </v>
      </c>
      <c r="H4330" s="10">
        <f t="shared" si="236"/>
        <v>578</v>
      </c>
    </row>
    <row r="4331" spans="1:8" ht="15.75">
      <c r="A4331" s="10">
        <v>4330</v>
      </c>
      <c r="B4331" s="3" t="s">
        <v>2948</v>
      </c>
      <c r="C4331" s="2" t="s">
        <v>2440</v>
      </c>
      <c r="D4331" s="2" t="s">
        <v>267</v>
      </c>
      <c r="E4331" s="2" t="s">
        <v>2441</v>
      </c>
      <c r="F4331" s="4">
        <v>186</v>
      </c>
      <c r="G4331" s="10" t="str">
        <f t="shared" si="237"/>
        <v xml:space="preserve">2025/02 </v>
      </c>
      <c r="H4331" s="10">
        <f t="shared" si="236"/>
        <v>205</v>
      </c>
    </row>
    <row r="4332" spans="1:8" ht="15.75">
      <c r="A4332" s="10">
        <v>4331</v>
      </c>
      <c r="B4332" s="3" t="s">
        <v>2948</v>
      </c>
      <c r="C4332" s="2" t="s">
        <v>2442</v>
      </c>
      <c r="D4332" s="2" t="s">
        <v>267</v>
      </c>
      <c r="E4332" s="2" t="s">
        <v>2443</v>
      </c>
      <c r="F4332" s="4">
        <v>68</v>
      </c>
      <c r="G4332" s="10" t="str">
        <f t="shared" si="237"/>
        <v xml:space="preserve">2024/01 </v>
      </c>
      <c r="H4332" s="10">
        <f t="shared" si="236"/>
        <v>160</v>
      </c>
    </row>
    <row r="4333" spans="1:8" ht="15.75">
      <c r="A4333" s="10">
        <v>4332</v>
      </c>
      <c r="B4333" s="3" t="s">
        <v>2948</v>
      </c>
      <c r="C4333" s="2" t="s">
        <v>2444</v>
      </c>
      <c r="D4333" s="2" t="s">
        <v>267</v>
      </c>
      <c r="E4333" s="2" t="s">
        <v>2445</v>
      </c>
      <c r="F4333" s="4">
        <v>40</v>
      </c>
      <c r="G4333" s="10" t="str">
        <f t="shared" si="237"/>
        <v xml:space="preserve">2024/02 </v>
      </c>
      <c r="H4333" s="10">
        <f t="shared" si="236"/>
        <v>81</v>
      </c>
    </row>
    <row r="4334" spans="1:8" ht="15.75">
      <c r="A4334" s="10">
        <v>4333</v>
      </c>
      <c r="B4334" s="3" t="s">
        <v>2948</v>
      </c>
      <c r="C4334" s="2" t="s">
        <v>2446</v>
      </c>
      <c r="D4334" s="2" t="s">
        <v>267</v>
      </c>
      <c r="E4334" s="2" t="s">
        <v>2447</v>
      </c>
      <c r="F4334" s="4">
        <v>20</v>
      </c>
      <c r="G4334" s="10" t="str">
        <f t="shared" si="237"/>
        <v xml:space="preserve">2024/01 </v>
      </c>
      <c r="H4334" s="10">
        <f t="shared" si="236"/>
        <v>20</v>
      </c>
    </row>
    <row r="4335" spans="1:8" ht="15.75">
      <c r="A4335" s="10">
        <v>4334</v>
      </c>
      <c r="B4335" s="3" t="s">
        <v>2948</v>
      </c>
      <c r="C4335" s="2" t="s">
        <v>2461</v>
      </c>
      <c r="D4335" s="2" t="s">
        <v>271</v>
      </c>
      <c r="E4335" s="2" t="s">
        <v>2462</v>
      </c>
      <c r="F4335" s="4">
        <v>15</v>
      </c>
      <c r="G4335" s="10" t="str">
        <f t="shared" si="237"/>
        <v xml:space="preserve">2024/01 </v>
      </c>
      <c r="H4335" s="10">
        <f t="shared" si="236"/>
        <v>135</v>
      </c>
    </row>
    <row r="4336" spans="1:8" ht="15.75">
      <c r="A4336" s="10">
        <v>4335</v>
      </c>
      <c r="B4336" s="3" t="s">
        <v>2948</v>
      </c>
      <c r="C4336" s="2" t="s">
        <v>2463</v>
      </c>
      <c r="D4336" s="2" t="s">
        <v>271</v>
      </c>
      <c r="E4336" s="2" t="s">
        <v>2464</v>
      </c>
      <c r="F4336" s="4">
        <v>80</v>
      </c>
      <c r="G4336" s="10" t="str">
        <f t="shared" si="237"/>
        <v xml:space="preserve">2025/03 </v>
      </c>
      <c r="H4336" s="10">
        <f t="shared" si="236"/>
        <v>324</v>
      </c>
    </row>
    <row r="4337" spans="1:8" ht="15.75">
      <c r="A4337" s="10">
        <v>4336</v>
      </c>
      <c r="B4337" s="3" t="s">
        <v>2948</v>
      </c>
      <c r="C4337" s="2" t="s">
        <v>2465</v>
      </c>
      <c r="D4337" s="2" t="s">
        <v>271</v>
      </c>
      <c r="E4337" s="2" t="s">
        <v>2466</v>
      </c>
      <c r="F4337" s="4">
        <v>30</v>
      </c>
      <c r="G4337" s="10" t="str">
        <f t="shared" si="237"/>
        <v xml:space="preserve">2024/05 </v>
      </c>
      <c r="H4337" s="10">
        <f t="shared" si="236"/>
        <v>214</v>
      </c>
    </row>
    <row r="4338" spans="1:8" ht="15.75">
      <c r="A4338" s="10">
        <v>4337</v>
      </c>
      <c r="B4338" s="3" t="s">
        <v>2948</v>
      </c>
      <c r="C4338" s="2" t="s">
        <v>2473</v>
      </c>
      <c r="D4338" s="2" t="s">
        <v>264</v>
      </c>
      <c r="E4338" s="2" t="s">
        <v>2474</v>
      </c>
      <c r="F4338" s="4">
        <v>616</v>
      </c>
      <c r="G4338" s="10" t="str">
        <f t="shared" si="237"/>
        <v xml:space="preserve">2024/04 </v>
      </c>
      <c r="H4338" s="10">
        <f t="shared" si="236"/>
        <v>2197</v>
      </c>
    </row>
    <row r="4339" spans="1:8" ht="15.75">
      <c r="A4339" s="10">
        <v>4338</v>
      </c>
      <c r="B4339" s="3" t="s">
        <v>2948</v>
      </c>
      <c r="C4339" s="2" t="s">
        <v>2479</v>
      </c>
      <c r="D4339" s="2" t="s">
        <v>264</v>
      </c>
      <c r="E4339" s="2" t="s">
        <v>2480</v>
      </c>
      <c r="F4339" s="4">
        <v>604</v>
      </c>
      <c r="G4339" s="10" t="str">
        <f t="shared" si="237"/>
        <v xml:space="preserve">2024/04 </v>
      </c>
      <c r="H4339" s="10">
        <f t="shared" si="236"/>
        <v>1525</v>
      </c>
    </row>
    <row r="4340" spans="1:8" ht="15.75">
      <c r="A4340" s="10">
        <v>4339</v>
      </c>
      <c r="B4340" s="3" t="s">
        <v>2948</v>
      </c>
      <c r="C4340" s="2" t="s">
        <v>2484</v>
      </c>
      <c r="D4340" s="2" t="s">
        <v>264</v>
      </c>
      <c r="E4340" s="2" t="s">
        <v>2485</v>
      </c>
      <c r="F4340" s="4">
        <v>294</v>
      </c>
      <c r="G4340" s="10" t="str">
        <f t="shared" si="237"/>
        <v xml:space="preserve">2024/04 </v>
      </c>
      <c r="H4340" s="10">
        <f t="shared" si="236"/>
        <v>987</v>
      </c>
    </row>
    <row r="4341" spans="1:8" ht="15.75">
      <c r="A4341" s="10">
        <v>4340</v>
      </c>
      <c r="B4341" s="3" t="s">
        <v>2948</v>
      </c>
      <c r="C4341" s="2" t="s">
        <v>2486</v>
      </c>
      <c r="D4341" s="2" t="s">
        <v>264</v>
      </c>
      <c r="E4341" s="2" t="s">
        <v>2487</v>
      </c>
      <c r="F4341" s="4">
        <v>101</v>
      </c>
      <c r="G4341" s="10" t="str">
        <f t="shared" si="237"/>
        <v xml:space="preserve">2024/07 </v>
      </c>
      <c r="H4341" s="10">
        <f t="shared" si="236"/>
        <v>488</v>
      </c>
    </row>
    <row r="4342" spans="1:8" ht="15.75">
      <c r="A4342" s="10">
        <v>4341</v>
      </c>
      <c r="B4342" s="3" t="s">
        <v>2948</v>
      </c>
      <c r="C4342" s="2" t="s">
        <v>2488</v>
      </c>
      <c r="D4342" s="2" t="s">
        <v>264</v>
      </c>
      <c r="E4342" s="2" t="s">
        <v>2489</v>
      </c>
      <c r="F4342" s="4">
        <v>80</v>
      </c>
      <c r="G4342" s="10" t="str">
        <f t="shared" si="237"/>
        <v xml:space="preserve">2024/02 </v>
      </c>
      <c r="H4342" s="10">
        <f t="shared" si="236"/>
        <v>400</v>
      </c>
    </row>
    <row r="4343" spans="1:8" ht="15.75">
      <c r="A4343" s="10">
        <v>4342</v>
      </c>
      <c r="B4343" s="3" t="s">
        <v>2948</v>
      </c>
      <c r="C4343" s="2" t="s">
        <v>2490</v>
      </c>
      <c r="D4343" s="2" t="s">
        <v>264</v>
      </c>
      <c r="E4343" s="2" t="s">
        <v>2491</v>
      </c>
      <c r="F4343" s="4">
        <v>46</v>
      </c>
      <c r="G4343" s="10" t="str">
        <f t="shared" si="237"/>
        <v xml:space="preserve">2024/02 </v>
      </c>
      <c r="H4343" s="10">
        <f t="shared" si="236"/>
        <v>245</v>
      </c>
    </row>
    <row r="4344" spans="1:8" ht="15.75">
      <c r="A4344" s="10">
        <v>4343</v>
      </c>
      <c r="B4344" s="3" t="s">
        <v>2948</v>
      </c>
      <c r="C4344" s="2" t="s">
        <v>2492</v>
      </c>
      <c r="D4344" s="2" t="s">
        <v>264</v>
      </c>
      <c r="E4344" s="2" t="s">
        <v>2493</v>
      </c>
      <c r="F4344" s="4">
        <v>18</v>
      </c>
      <c r="G4344" s="10" t="str">
        <f t="shared" si="237"/>
        <v xml:space="preserve">2024/02 </v>
      </c>
      <c r="H4344" s="10">
        <f t="shared" si="236"/>
        <v>230</v>
      </c>
    </row>
    <row r="4345" spans="1:8" ht="15.75">
      <c r="A4345" s="10">
        <v>4344</v>
      </c>
      <c r="B4345" s="3" t="s">
        <v>2948</v>
      </c>
      <c r="C4345" s="2" t="s">
        <v>2494</v>
      </c>
      <c r="D4345" s="2" t="s">
        <v>264</v>
      </c>
      <c r="E4345" s="2" t="s">
        <v>2495</v>
      </c>
      <c r="F4345" s="4">
        <v>425</v>
      </c>
      <c r="G4345" s="10" t="str">
        <f t="shared" si="237"/>
        <v xml:space="preserve">2025/02 </v>
      </c>
      <c r="H4345" s="10">
        <f t="shared" si="236"/>
        <v>585</v>
      </c>
    </row>
    <row r="4346" spans="1:8" ht="15.75">
      <c r="A4346" s="10">
        <v>4345</v>
      </c>
      <c r="B4346" s="3" t="s">
        <v>2948</v>
      </c>
      <c r="C4346" s="2" t="s">
        <v>2496</v>
      </c>
      <c r="D4346" s="2" t="s">
        <v>264</v>
      </c>
      <c r="E4346" s="2" t="s">
        <v>2497</v>
      </c>
      <c r="F4346" s="4">
        <v>10</v>
      </c>
      <c r="G4346" s="10" t="str">
        <f t="shared" si="237"/>
        <v xml:space="preserve">2024/01 </v>
      </c>
      <c r="H4346" s="10">
        <f t="shared" si="236"/>
        <v>95</v>
      </c>
    </row>
    <row r="4347" spans="1:8" ht="15.75">
      <c r="A4347" s="10">
        <v>4346</v>
      </c>
      <c r="B4347" s="3" t="s">
        <v>2948</v>
      </c>
      <c r="C4347" s="2" t="s">
        <v>2503</v>
      </c>
      <c r="D4347" s="2" t="s">
        <v>264</v>
      </c>
      <c r="E4347" s="2" t="s">
        <v>2504</v>
      </c>
      <c r="F4347" s="4">
        <v>20</v>
      </c>
      <c r="G4347" s="10" t="str">
        <f t="shared" si="237"/>
        <v xml:space="preserve">2024/02 </v>
      </c>
      <c r="H4347" s="10">
        <f t="shared" si="236"/>
        <v>230</v>
      </c>
    </row>
    <row r="4348" spans="1:8" ht="15.75">
      <c r="A4348" s="10">
        <v>4347</v>
      </c>
      <c r="B4348" s="3" t="s">
        <v>2948</v>
      </c>
      <c r="C4348" s="2" t="s">
        <v>2509</v>
      </c>
      <c r="D4348" s="2" t="s">
        <v>264</v>
      </c>
      <c r="E4348" s="2" t="s">
        <v>2510</v>
      </c>
      <c r="F4348" s="4">
        <v>110</v>
      </c>
      <c r="G4348" s="10" t="str">
        <f t="shared" si="237"/>
        <v xml:space="preserve">2024/04 </v>
      </c>
      <c r="H4348" s="10">
        <f t="shared" si="236"/>
        <v>195</v>
      </c>
    </row>
    <row r="4349" spans="1:8" ht="15.75">
      <c r="A4349" s="10">
        <v>4348</v>
      </c>
      <c r="B4349" s="3" t="s">
        <v>2948</v>
      </c>
      <c r="C4349" s="2" t="s">
        <v>2513</v>
      </c>
      <c r="D4349" s="2" t="s">
        <v>294</v>
      </c>
      <c r="E4349" s="2" t="s">
        <v>2514</v>
      </c>
      <c r="F4349" s="4">
        <v>74</v>
      </c>
      <c r="G4349" s="10" t="str">
        <f t="shared" si="237"/>
        <v xml:space="preserve">2024/03 </v>
      </c>
      <c r="H4349" s="10">
        <f t="shared" si="236"/>
        <v>74</v>
      </c>
    </row>
    <row r="4350" spans="1:8" ht="15.75">
      <c r="A4350" s="10">
        <v>4349</v>
      </c>
      <c r="B4350" s="3" t="s">
        <v>2948</v>
      </c>
      <c r="C4350" s="2" t="s">
        <v>2515</v>
      </c>
      <c r="D4350" s="2" t="s">
        <v>294</v>
      </c>
      <c r="E4350" s="2" t="s">
        <v>2516</v>
      </c>
      <c r="F4350" s="4">
        <v>55</v>
      </c>
      <c r="G4350" s="10" t="str">
        <f t="shared" si="237"/>
        <v xml:space="preserve">2024/01 </v>
      </c>
      <c r="H4350" s="10">
        <f t="shared" si="236"/>
        <v>95</v>
      </c>
    </row>
    <row r="4351" spans="1:8" ht="15.75">
      <c r="A4351" s="10">
        <v>4350</v>
      </c>
      <c r="B4351" s="3" t="s">
        <v>2948</v>
      </c>
      <c r="C4351" s="2" t="s">
        <v>2519</v>
      </c>
      <c r="D4351" s="2" t="s">
        <v>294</v>
      </c>
      <c r="E4351" s="2" t="s">
        <v>2520</v>
      </c>
      <c r="F4351" s="4">
        <v>31</v>
      </c>
      <c r="G4351" s="10" t="str">
        <f t="shared" si="237"/>
        <v xml:space="preserve">2024/01 </v>
      </c>
      <c r="H4351" s="10">
        <f t="shared" si="236"/>
        <v>100</v>
      </c>
    </row>
    <row r="4352" spans="1:8" ht="15.75">
      <c r="A4352" s="10">
        <v>4351</v>
      </c>
      <c r="B4352" s="3" t="s">
        <v>2948</v>
      </c>
      <c r="C4352" s="2" t="s">
        <v>2523</v>
      </c>
      <c r="D4352" s="2" t="s">
        <v>294</v>
      </c>
      <c r="E4352" s="2" t="s">
        <v>2524</v>
      </c>
      <c r="F4352" s="4">
        <v>130</v>
      </c>
      <c r="G4352" s="10" t="str">
        <f t="shared" si="237"/>
        <v xml:space="preserve">2024/02 </v>
      </c>
      <c r="H4352" s="10">
        <f t="shared" si="236"/>
        <v>180</v>
      </c>
    </row>
    <row r="4353" spans="1:8" ht="15.75">
      <c r="A4353" s="10">
        <v>4352</v>
      </c>
      <c r="B4353" s="3" t="s">
        <v>2948</v>
      </c>
      <c r="C4353" s="2" t="s">
        <v>2528</v>
      </c>
      <c r="D4353" s="2" t="s">
        <v>294</v>
      </c>
      <c r="E4353" s="2" t="s">
        <v>2529</v>
      </c>
      <c r="F4353" s="4">
        <v>62</v>
      </c>
      <c r="G4353" s="10" t="str">
        <f t="shared" si="237"/>
        <v xml:space="preserve">2024/12 </v>
      </c>
      <c r="H4353" s="10">
        <f t="shared" si="236"/>
        <v>675</v>
      </c>
    </row>
    <row r="4354" spans="1:8" ht="15.75">
      <c r="A4354" s="10">
        <v>4353</v>
      </c>
      <c r="B4354" s="3" t="s">
        <v>2948</v>
      </c>
      <c r="C4354" s="2" t="s">
        <v>2530</v>
      </c>
      <c r="D4354" s="2" t="s">
        <v>294</v>
      </c>
      <c r="E4354" s="2" t="s">
        <v>2531</v>
      </c>
      <c r="F4354" s="4">
        <v>10</v>
      </c>
      <c r="G4354" s="10" t="str">
        <f t="shared" si="237"/>
        <v xml:space="preserve">2024/01 </v>
      </c>
      <c r="H4354" s="10">
        <f t="shared" ref="H4354:H4417" si="238">_xlfn.MAXIFS(F:F,C:C,C4354,G:G,G4354)</f>
        <v>50</v>
      </c>
    </row>
    <row r="4355" spans="1:8" ht="15.75">
      <c r="A4355" s="10">
        <v>4354</v>
      </c>
      <c r="B4355" s="3" t="s">
        <v>2948</v>
      </c>
      <c r="C4355" s="2" t="s">
        <v>2532</v>
      </c>
      <c r="D4355" s="2" t="s">
        <v>294</v>
      </c>
      <c r="E4355" s="2" t="s">
        <v>2533</v>
      </c>
      <c r="F4355" s="4">
        <v>30</v>
      </c>
      <c r="G4355" s="10" t="str">
        <f t="shared" ref="G4355:G4418" si="239">INDEX($B$2:$B$9999,MATCH(_xlfn.MAXIFS($F$2:$F$9999,$C$2:$C$9999,C4355),$F$1:$F$9999,0))</f>
        <v xml:space="preserve">2024/01 </v>
      </c>
      <c r="H4355" s="10">
        <f t="shared" si="238"/>
        <v>50</v>
      </c>
    </row>
    <row r="4356" spans="1:8" ht="15.75">
      <c r="A4356" s="10">
        <v>4355</v>
      </c>
      <c r="B4356" s="3" t="s">
        <v>2948</v>
      </c>
      <c r="C4356" s="2" t="s">
        <v>2534</v>
      </c>
      <c r="D4356" s="2" t="s">
        <v>299</v>
      </c>
      <c r="E4356" s="2" t="s">
        <v>2535</v>
      </c>
      <c r="F4356" s="4">
        <v>210</v>
      </c>
      <c r="G4356" s="10" t="str">
        <f t="shared" si="239"/>
        <v xml:space="preserve">2025/02 </v>
      </c>
      <c r="H4356" s="10">
        <f t="shared" si="238"/>
        <v>453</v>
      </c>
    </row>
    <row r="4357" spans="1:8" ht="15.75">
      <c r="A4357" s="10">
        <v>4356</v>
      </c>
      <c r="B4357" s="3" t="s">
        <v>2948</v>
      </c>
      <c r="C4357" s="2" t="s">
        <v>2538</v>
      </c>
      <c r="D4357" s="2" t="s">
        <v>299</v>
      </c>
      <c r="E4357" s="2" t="s">
        <v>2539</v>
      </c>
      <c r="F4357" s="4">
        <v>372</v>
      </c>
      <c r="G4357" s="10" t="str">
        <f t="shared" si="239"/>
        <v xml:space="preserve">2024/08 </v>
      </c>
      <c r="H4357" s="10">
        <f t="shared" si="238"/>
        <v>560</v>
      </c>
    </row>
    <row r="4358" spans="1:8" ht="15.75">
      <c r="A4358" s="10">
        <v>4357</v>
      </c>
      <c r="B4358" s="3" t="s">
        <v>2948</v>
      </c>
      <c r="C4358" s="2" t="s">
        <v>2542</v>
      </c>
      <c r="D4358" s="2" t="s">
        <v>299</v>
      </c>
      <c r="E4358" s="2" t="s">
        <v>2543</v>
      </c>
      <c r="F4358" s="4">
        <v>121</v>
      </c>
      <c r="G4358" s="10" t="str">
        <f t="shared" si="239"/>
        <v xml:space="preserve">2026/03 </v>
      </c>
      <c r="H4358" s="10">
        <f t="shared" si="238"/>
        <v>414</v>
      </c>
    </row>
    <row r="4359" spans="1:8" ht="15.75">
      <c r="A4359" s="10">
        <v>4358</v>
      </c>
      <c r="B4359" s="3" t="s">
        <v>2948</v>
      </c>
      <c r="C4359" s="2" t="s">
        <v>2544</v>
      </c>
      <c r="D4359" s="2" t="s">
        <v>299</v>
      </c>
      <c r="E4359" s="2" t="s">
        <v>2545</v>
      </c>
      <c r="F4359" s="4">
        <v>5</v>
      </c>
      <c r="G4359" s="10" t="str">
        <f t="shared" si="239"/>
        <v xml:space="preserve">2024/03 </v>
      </c>
      <c r="H4359" s="10">
        <f t="shared" si="238"/>
        <v>151</v>
      </c>
    </row>
    <row r="4360" spans="1:8" ht="15.75">
      <c r="A4360" s="10">
        <v>4359</v>
      </c>
      <c r="B4360" s="3" t="s">
        <v>2948</v>
      </c>
      <c r="C4360" s="2" t="s">
        <v>2546</v>
      </c>
      <c r="D4360" s="2" t="s">
        <v>299</v>
      </c>
      <c r="E4360" s="2" t="s">
        <v>2547</v>
      </c>
      <c r="F4360" s="4">
        <v>5</v>
      </c>
      <c r="G4360" s="10" t="str">
        <f t="shared" si="239"/>
        <v xml:space="preserve">2024/01 </v>
      </c>
      <c r="H4360" s="10">
        <f t="shared" si="238"/>
        <v>150</v>
      </c>
    </row>
    <row r="4361" spans="1:8" ht="15.75">
      <c r="A4361" s="10">
        <v>4360</v>
      </c>
      <c r="B4361" s="3" t="s">
        <v>2948</v>
      </c>
      <c r="C4361" s="2" t="s">
        <v>2548</v>
      </c>
      <c r="D4361" s="2" t="s">
        <v>299</v>
      </c>
      <c r="E4361" s="2" t="s">
        <v>2549</v>
      </c>
      <c r="F4361" s="4">
        <v>20</v>
      </c>
      <c r="G4361" s="10" t="str">
        <f t="shared" si="239"/>
        <v xml:space="preserve">2024/01 </v>
      </c>
      <c r="H4361" s="10">
        <f t="shared" si="238"/>
        <v>70</v>
      </c>
    </row>
    <row r="4362" spans="1:8" ht="15.75">
      <c r="A4362" s="10">
        <v>4361</v>
      </c>
      <c r="B4362" s="3" t="s">
        <v>2948</v>
      </c>
      <c r="C4362" s="2" t="s">
        <v>2550</v>
      </c>
      <c r="D4362" s="2" t="s">
        <v>299</v>
      </c>
      <c r="E4362" s="2" t="s">
        <v>2551</v>
      </c>
      <c r="F4362" s="4">
        <v>220</v>
      </c>
      <c r="G4362" s="10" t="str">
        <f t="shared" si="239"/>
        <v xml:space="preserve">2024/07 </v>
      </c>
      <c r="H4362" s="10">
        <f t="shared" si="238"/>
        <v>260</v>
      </c>
    </row>
    <row r="4363" spans="1:8" ht="15.75">
      <c r="A4363" s="10">
        <v>4362</v>
      </c>
      <c r="B4363" s="3" t="s">
        <v>2948</v>
      </c>
      <c r="C4363" s="2" t="s">
        <v>2552</v>
      </c>
      <c r="D4363" s="2" t="s">
        <v>299</v>
      </c>
      <c r="E4363" s="2" t="s">
        <v>2553</v>
      </c>
      <c r="F4363" s="4">
        <v>10</v>
      </c>
      <c r="G4363" s="10" t="str">
        <f t="shared" si="239"/>
        <v xml:space="preserve">2024/03 </v>
      </c>
      <c r="H4363" s="10">
        <f t="shared" si="238"/>
        <v>14</v>
      </c>
    </row>
    <row r="4364" spans="1:8" ht="15.75">
      <c r="A4364" s="10">
        <v>4363</v>
      </c>
      <c r="B4364" s="3" t="s">
        <v>2948</v>
      </c>
      <c r="C4364" s="2" t="s">
        <v>2554</v>
      </c>
      <c r="D4364" s="2" t="s">
        <v>299</v>
      </c>
      <c r="E4364" s="2" t="s">
        <v>2555</v>
      </c>
      <c r="F4364" s="4">
        <v>50</v>
      </c>
      <c r="G4364" s="10" t="str">
        <f t="shared" si="239"/>
        <v xml:space="preserve">2024/01 </v>
      </c>
      <c r="H4364" s="10">
        <f t="shared" si="238"/>
        <v>55</v>
      </c>
    </row>
    <row r="4365" spans="1:8" ht="15.75">
      <c r="A4365" s="10">
        <v>4364</v>
      </c>
      <c r="B4365" s="3" t="s">
        <v>2948</v>
      </c>
      <c r="C4365" s="2" t="s">
        <v>2562</v>
      </c>
      <c r="D4365" s="2" t="s">
        <v>299</v>
      </c>
      <c r="E4365" s="2" t="s">
        <v>2563</v>
      </c>
      <c r="F4365" s="4">
        <v>95</v>
      </c>
      <c r="G4365" s="10" t="str">
        <f t="shared" si="239"/>
        <v xml:space="preserve">2024/01 </v>
      </c>
      <c r="H4365" s="10">
        <f t="shared" si="238"/>
        <v>100</v>
      </c>
    </row>
    <row r="4366" spans="1:8" ht="15.75">
      <c r="A4366" s="10">
        <v>4365</v>
      </c>
      <c r="B4366" s="3" t="s">
        <v>2948</v>
      </c>
      <c r="C4366" s="2" t="s">
        <v>2572</v>
      </c>
      <c r="D4366" s="2" t="s">
        <v>307</v>
      </c>
      <c r="E4366" s="2" t="s">
        <v>2573</v>
      </c>
      <c r="F4366" s="4">
        <v>40</v>
      </c>
      <c r="G4366" s="10" t="str">
        <f t="shared" si="239"/>
        <v xml:space="preserve">2024/01 </v>
      </c>
      <c r="H4366" s="10">
        <f t="shared" si="238"/>
        <v>100</v>
      </c>
    </row>
    <row r="4367" spans="1:8" ht="15.75">
      <c r="A4367" s="10">
        <v>4366</v>
      </c>
      <c r="B4367" s="3" t="s">
        <v>2948</v>
      </c>
      <c r="C4367" s="2" t="s">
        <v>2574</v>
      </c>
      <c r="D4367" s="2" t="s">
        <v>307</v>
      </c>
      <c r="E4367" s="2" t="s">
        <v>2575</v>
      </c>
      <c r="F4367" s="4">
        <v>-20</v>
      </c>
      <c r="G4367" s="10" t="str">
        <f t="shared" si="239"/>
        <v xml:space="preserve">2024/01 </v>
      </c>
      <c r="H4367" s="10">
        <f t="shared" si="238"/>
        <v>30</v>
      </c>
    </row>
    <row r="4368" spans="1:8" ht="15.75">
      <c r="A4368" s="10">
        <v>4367</v>
      </c>
      <c r="B4368" s="3" t="s">
        <v>2948</v>
      </c>
      <c r="C4368" s="2" t="s">
        <v>2576</v>
      </c>
      <c r="D4368" s="2" t="s">
        <v>310</v>
      </c>
      <c r="E4368" s="2" t="s">
        <v>2577</v>
      </c>
      <c r="F4368" s="4">
        <v>30</v>
      </c>
      <c r="G4368" s="10" t="str">
        <f t="shared" si="239"/>
        <v xml:space="preserve">2024/01 </v>
      </c>
      <c r="H4368" s="10">
        <f t="shared" si="238"/>
        <v>105</v>
      </c>
    </row>
    <row r="4369" spans="1:8" ht="15.75">
      <c r="A4369" s="10">
        <v>4368</v>
      </c>
      <c r="B4369" s="3" t="s">
        <v>2948</v>
      </c>
      <c r="C4369" s="2" t="s">
        <v>2578</v>
      </c>
      <c r="D4369" s="2" t="s">
        <v>310</v>
      </c>
      <c r="E4369" s="2" t="s">
        <v>2579</v>
      </c>
      <c r="F4369" s="4">
        <v>34</v>
      </c>
      <c r="G4369" s="10" t="str">
        <f t="shared" si="239"/>
        <v xml:space="preserve">2024/04 </v>
      </c>
      <c r="H4369" s="10">
        <f t="shared" si="238"/>
        <v>225</v>
      </c>
    </row>
    <row r="4370" spans="1:8" ht="15.75">
      <c r="A4370" s="10">
        <v>4369</v>
      </c>
      <c r="B4370" s="3" t="s">
        <v>2948</v>
      </c>
      <c r="C4370" s="2" t="s">
        <v>2580</v>
      </c>
      <c r="D4370" s="2" t="s">
        <v>310</v>
      </c>
      <c r="E4370" s="2" t="s">
        <v>2581</v>
      </c>
      <c r="F4370" s="4">
        <v>98</v>
      </c>
      <c r="G4370" s="10" t="str">
        <f t="shared" si="239"/>
        <v xml:space="preserve">2024/05 </v>
      </c>
      <c r="H4370" s="10">
        <f t="shared" si="238"/>
        <v>206</v>
      </c>
    </row>
    <row r="4371" spans="1:8" ht="15.75">
      <c r="A4371" s="10">
        <v>4370</v>
      </c>
      <c r="B4371" s="3" t="s">
        <v>2948</v>
      </c>
      <c r="C4371" s="2" t="s">
        <v>3788</v>
      </c>
      <c r="D4371" s="2" t="s">
        <v>310</v>
      </c>
      <c r="E4371" s="2" t="s">
        <v>3789</v>
      </c>
      <c r="F4371" s="4">
        <v>30</v>
      </c>
      <c r="G4371" s="10" t="str">
        <f t="shared" si="239"/>
        <v xml:space="preserve">2024/01 </v>
      </c>
      <c r="H4371" s="10">
        <f t="shared" si="238"/>
        <v>30</v>
      </c>
    </row>
    <row r="4372" spans="1:8" ht="15.75">
      <c r="A4372" s="10">
        <v>4371</v>
      </c>
      <c r="B4372" s="3" t="s">
        <v>2948</v>
      </c>
      <c r="C4372" s="2" t="s">
        <v>2588</v>
      </c>
      <c r="D4372" s="2" t="s">
        <v>312</v>
      </c>
      <c r="E4372" s="2" t="s">
        <v>2589</v>
      </c>
      <c r="F4372" s="4">
        <v>5</v>
      </c>
      <c r="G4372" s="10" t="str">
        <f t="shared" si="239"/>
        <v xml:space="preserve">2024/01 </v>
      </c>
      <c r="H4372" s="10">
        <f t="shared" si="238"/>
        <v>50</v>
      </c>
    </row>
    <row r="4373" spans="1:8" ht="15.75">
      <c r="A4373" s="10">
        <v>4372</v>
      </c>
      <c r="B4373" s="3" t="s">
        <v>2948</v>
      </c>
      <c r="C4373" s="2" t="s">
        <v>2590</v>
      </c>
      <c r="D4373" s="2" t="s">
        <v>312</v>
      </c>
      <c r="E4373" s="2" t="s">
        <v>2591</v>
      </c>
      <c r="F4373" s="4">
        <v>25</v>
      </c>
      <c r="G4373" s="10" t="str">
        <f t="shared" si="239"/>
        <v xml:space="preserve">2024/03 </v>
      </c>
      <c r="H4373" s="10">
        <f t="shared" si="238"/>
        <v>132</v>
      </c>
    </row>
    <row r="4374" spans="1:8" ht="15.75">
      <c r="A4374" s="10">
        <v>4373</v>
      </c>
      <c r="B4374" s="3" t="s">
        <v>2948</v>
      </c>
      <c r="C4374" s="2" t="s">
        <v>2592</v>
      </c>
      <c r="D4374" s="2" t="s">
        <v>312</v>
      </c>
      <c r="E4374" s="2" t="s">
        <v>2593</v>
      </c>
      <c r="F4374" s="4">
        <v>5</v>
      </c>
      <c r="G4374" s="10" t="str">
        <f t="shared" si="239"/>
        <v xml:space="preserve">2024/05 </v>
      </c>
      <c r="H4374" s="10">
        <f t="shared" si="238"/>
        <v>145</v>
      </c>
    </row>
    <row r="4375" spans="1:8" ht="15.75">
      <c r="A4375" s="10">
        <v>4374</v>
      </c>
      <c r="B4375" s="3" t="s">
        <v>2948</v>
      </c>
      <c r="C4375" s="2" t="s">
        <v>2596</v>
      </c>
      <c r="D4375" s="2" t="s">
        <v>314</v>
      </c>
      <c r="E4375" s="2" t="s">
        <v>2597</v>
      </c>
      <c r="F4375" s="4">
        <v>20</v>
      </c>
      <c r="G4375" s="10" t="str">
        <f t="shared" si="239"/>
        <v xml:space="preserve">2024/02 </v>
      </c>
      <c r="H4375" s="10">
        <f t="shared" si="238"/>
        <v>65</v>
      </c>
    </row>
    <row r="4376" spans="1:8" ht="15.75">
      <c r="A4376" s="10">
        <v>4375</v>
      </c>
      <c r="B4376" s="3" t="s">
        <v>2948</v>
      </c>
      <c r="C4376" s="2" t="s">
        <v>2598</v>
      </c>
      <c r="D4376" s="2" t="s">
        <v>314</v>
      </c>
      <c r="E4376" s="2" t="s">
        <v>2599</v>
      </c>
      <c r="F4376" s="4">
        <v>10</v>
      </c>
      <c r="G4376" s="10" t="str">
        <f t="shared" si="239"/>
        <v xml:space="preserve">2024/01 </v>
      </c>
      <c r="H4376" s="10">
        <f t="shared" si="238"/>
        <v>50</v>
      </c>
    </row>
    <row r="4377" spans="1:8" ht="15.75">
      <c r="A4377" s="10">
        <v>4376</v>
      </c>
      <c r="B4377" s="3" t="s">
        <v>2948</v>
      </c>
      <c r="C4377" s="2" t="s">
        <v>2602</v>
      </c>
      <c r="D4377" s="2" t="s">
        <v>314</v>
      </c>
      <c r="E4377" s="2" t="s">
        <v>2603</v>
      </c>
      <c r="F4377" s="4">
        <v>10</v>
      </c>
      <c r="G4377" s="10" t="str">
        <f t="shared" si="239"/>
        <v xml:space="preserve">2024/01 </v>
      </c>
      <c r="H4377" s="10">
        <f t="shared" si="238"/>
        <v>20</v>
      </c>
    </row>
    <row r="4378" spans="1:8" ht="15.75">
      <c r="A4378" s="10">
        <v>4377</v>
      </c>
      <c r="B4378" s="3" t="s">
        <v>2948</v>
      </c>
      <c r="C4378" s="2" t="s">
        <v>2604</v>
      </c>
      <c r="D4378" s="2" t="s">
        <v>314</v>
      </c>
      <c r="E4378" s="2" t="s">
        <v>2605</v>
      </c>
      <c r="F4378" s="4">
        <v>140</v>
      </c>
      <c r="G4378" s="10" t="str">
        <f t="shared" si="239"/>
        <v xml:space="preserve">2024/07 </v>
      </c>
      <c r="H4378" s="10">
        <f t="shared" si="238"/>
        <v>360</v>
      </c>
    </row>
    <row r="4379" spans="1:8" ht="15.75">
      <c r="A4379" s="10">
        <v>4378</v>
      </c>
      <c r="B4379" s="3" t="s">
        <v>2948</v>
      </c>
      <c r="C4379" s="2" t="s">
        <v>2606</v>
      </c>
      <c r="D4379" s="2" t="s">
        <v>314</v>
      </c>
      <c r="E4379" s="2" t="s">
        <v>2607</v>
      </c>
      <c r="F4379" s="4">
        <v>293</v>
      </c>
      <c r="G4379" s="10" t="str">
        <f t="shared" si="239"/>
        <v xml:space="preserve">2024/05 </v>
      </c>
      <c r="H4379" s="10">
        <f t="shared" si="238"/>
        <v>705</v>
      </c>
    </row>
    <row r="4380" spans="1:8" ht="15.75">
      <c r="A4380" s="10">
        <v>4379</v>
      </c>
      <c r="B4380" s="3" t="s">
        <v>2948</v>
      </c>
      <c r="C4380" s="2" t="s">
        <v>2614</v>
      </c>
      <c r="D4380" s="2" t="s">
        <v>318</v>
      </c>
      <c r="E4380" s="2" t="s">
        <v>2615</v>
      </c>
      <c r="F4380" s="4">
        <v>31</v>
      </c>
      <c r="G4380" s="10" t="str">
        <f t="shared" si="239"/>
        <v xml:space="preserve">2024/04 </v>
      </c>
      <c r="H4380" s="10">
        <f t="shared" si="238"/>
        <v>210</v>
      </c>
    </row>
    <row r="4381" spans="1:8" ht="15.75">
      <c r="A4381" s="10">
        <v>4380</v>
      </c>
      <c r="B4381" s="3" t="s">
        <v>2948</v>
      </c>
      <c r="C4381" s="2" t="s">
        <v>2616</v>
      </c>
      <c r="D4381" s="2" t="s">
        <v>318</v>
      </c>
      <c r="E4381" s="2" t="s">
        <v>2617</v>
      </c>
      <c r="F4381" s="4">
        <v>55</v>
      </c>
      <c r="G4381" s="10" t="str">
        <f t="shared" si="239"/>
        <v xml:space="preserve">2024/01 </v>
      </c>
      <c r="H4381" s="10">
        <f t="shared" si="238"/>
        <v>120</v>
      </c>
    </row>
    <row r="4382" spans="1:8" ht="15.75">
      <c r="A4382" s="10">
        <v>4381</v>
      </c>
      <c r="B4382" s="3" t="s">
        <v>2948</v>
      </c>
      <c r="C4382" s="2" t="s">
        <v>2618</v>
      </c>
      <c r="D4382" s="2" t="s">
        <v>318</v>
      </c>
      <c r="E4382" s="2" t="s">
        <v>2619</v>
      </c>
      <c r="F4382" s="4">
        <v>120</v>
      </c>
      <c r="G4382" s="10" t="str">
        <f t="shared" si="239"/>
        <v xml:space="preserve">2025/03 </v>
      </c>
      <c r="H4382" s="10">
        <f t="shared" si="238"/>
        <v>410</v>
      </c>
    </row>
    <row r="4383" spans="1:8" ht="15.75">
      <c r="A4383" s="10">
        <v>4382</v>
      </c>
      <c r="B4383" s="3" t="s">
        <v>2948</v>
      </c>
      <c r="C4383" s="2" t="s">
        <v>2624</v>
      </c>
      <c r="D4383" s="2" t="s">
        <v>318</v>
      </c>
      <c r="E4383" s="2" t="s">
        <v>2625</v>
      </c>
      <c r="F4383" s="4">
        <v>30</v>
      </c>
      <c r="G4383" s="10" t="str">
        <f t="shared" si="239"/>
        <v xml:space="preserve">2024/01 </v>
      </c>
      <c r="H4383" s="10">
        <f t="shared" si="238"/>
        <v>130</v>
      </c>
    </row>
    <row r="4384" spans="1:8" ht="15.75">
      <c r="A4384" s="10">
        <v>4383</v>
      </c>
      <c r="B4384" s="3" t="s">
        <v>2948</v>
      </c>
      <c r="C4384" s="2" t="s">
        <v>2628</v>
      </c>
      <c r="D4384" s="2" t="s">
        <v>318</v>
      </c>
      <c r="E4384" s="2" t="s">
        <v>2629</v>
      </c>
      <c r="F4384" s="4">
        <v>250</v>
      </c>
      <c r="G4384" s="10" t="str">
        <f t="shared" si="239"/>
        <v xml:space="preserve">2024/08 </v>
      </c>
      <c r="H4384" s="10">
        <f t="shared" si="238"/>
        <v>600</v>
      </c>
    </row>
    <row r="4385" spans="1:8" ht="15.75">
      <c r="A4385" s="10">
        <v>4384</v>
      </c>
      <c r="B4385" s="3" t="s">
        <v>2948</v>
      </c>
      <c r="C4385" s="2" t="s">
        <v>2630</v>
      </c>
      <c r="D4385" s="2" t="s">
        <v>318</v>
      </c>
      <c r="E4385" s="2" t="s">
        <v>2631</v>
      </c>
      <c r="F4385" s="4">
        <v>30</v>
      </c>
      <c r="G4385" s="10" t="str">
        <f t="shared" si="239"/>
        <v xml:space="preserve">2024/01 </v>
      </c>
      <c r="H4385" s="10">
        <f t="shared" si="238"/>
        <v>100</v>
      </c>
    </row>
    <row r="4386" spans="1:8" ht="15.75">
      <c r="A4386" s="10">
        <v>4385</v>
      </c>
      <c r="B4386" s="3" t="s">
        <v>2948</v>
      </c>
      <c r="C4386" s="2" t="s">
        <v>2634</v>
      </c>
      <c r="D4386" s="2" t="s">
        <v>318</v>
      </c>
      <c r="E4386" s="2" t="s">
        <v>2635</v>
      </c>
      <c r="F4386" s="4">
        <v>25</v>
      </c>
      <c r="G4386" s="10" t="str">
        <f t="shared" si="239"/>
        <v xml:space="preserve">2024/01 </v>
      </c>
      <c r="H4386" s="10">
        <f t="shared" si="238"/>
        <v>90</v>
      </c>
    </row>
    <row r="4387" spans="1:8" ht="15.75">
      <c r="A4387" s="10">
        <v>4386</v>
      </c>
      <c r="B4387" s="3" t="s">
        <v>2948</v>
      </c>
      <c r="C4387" s="2" t="s">
        <v>2671</v>
      </c>
      <c r="D4387" s="2" t="s">
        <v>2312</v>
      </c>
      <c r="E4387" s="2" t="s">
        <v>2672</v>
      </c>
      <c r="F4387" s="4">
        <v>35</v>
      </c>
      <c r="G4387" s="10" t="str">
        <f t="shared" si="239"/>
        <v xml:space="preserve">2024/01 </v>
      </c>
      <c r="H4387" s="10">
        <f t="shared" si="238"/>
        <v>120</v>
      </c>
    </row>
    <row r="4388" spans="1:8" ht="15.75">
      <c r="A4388" s="10">
        <v>4387</v>
      </c>
      <c r="B4388" s="3" t="s">
        <v>2948</v>
      </c>
      <c r="C4388" s="2" t="s">
        <v>2712</v>
      </c>
      <c r="D4388" s="2" t="s">
        <v>1267</v>
      </c>
      <c r="E4388" s="2" t="s">
        <v>2713</v>
      </c>
      <c r="F4388" s="4">
        <v>125</v>
      </c>
      <c r="G4388" s="10" t="str">
        <f t="shared" si="239"/>
        <v xml:space="preserve">2024/01 </v>
      </c>
      <c r="H4388" s="10">
        <f t="shared" si="238"/>
        <v>125</v>
      </c>
    </row>
    <row r="4389" spans="1:8" ht="15.75">
      <c r="A4389" s="10">
        <v>4388</v>
      </c>
      <c r="B4389" s="3" t="s">
        <v>2948</v>
      </c>
      <c r="C4389" s="2" t="s">
        <v>2714</v>
      </c>
      <c r="D4389" s="2" t="s">
        <v>1267</v>
      </c>
      <c r="E4389" s="2" t="s">
        <v>2715</v>
      </c>
      <c r="F4389" s="4">
        <v>2</v>
      </c>
      <c r="G4389" s="10" t="str">
        <f t="shared" si="239"/>
        <v xml:space="preserve">2024/09 </v>
      </c>
      <c r="H4389" s="10">
        <f t="shared" si="238"/>
        <v>67</v>
      </c>
    </row>
    <row r="4390" spans="1:8" ht="15.75">
      <c r="A4390" s="10">
        <v>4389</v>
      </c>
      <c r="B4390" s="3" t="s">
        <v>2948</v>
      </c>
      <c r="C4390" s="2" t="s">
        <v>2716</v>
      </c>
      <c r="D4390" s="2" t="s">
        <v>1267</v>
      </c>
      <c r="E4390" s="2" t="s">
        <v>2717</v>
      </c>
      <c r="F4390" s="4">
        <v>15</v>
      </c>
      <c r="G4390" s="10" t="str">
        <f t="shared" si="239"/>
        <v xml:space="preserve">2024/05 </v>
      </c>
      <c r="H4390" s="10">
        <f t="shared" si="238"/>
        <v>63</v>
      </c>
    </row>
    <row r="4391" spans="1:8" ht="15.75">
      <c r="A4391" s="10">
        <v>4390</v>
      </c>
      <c r="B4391" s="3" t="s">
        <v>2948</v>
      </c>
      <c r="C4391" s="2" t="s">
        <v>2722</v>
      </c>
      <c r="D4391" s="2" t="s">
        <v>1267</v>
      </c>
      <c r="E4391" s="2" t="s">
        <v>2723</v>
      </c>
      <c r="F4391" s="4">
        <v>70</v>
      </c>
      <c r="G4391" s="10" t="str">
        <f t="shared" si="239"/>
        <v xml:space="preserve">2024/02 </v>
      </c>
      <c r="H4391" s="10">
        <f t="shared" si="238"/>
        <v>93</v>
      </c>
    </row>
    <row r="4392" spans="1:8" ht="15.75">
      <c r="A4392" s="10">
        <v>4391</v>
      </c>
      <c r="B4392" s="3" t="s">
        <v>2948</v>
      </c>
      <c r="C4392" s="2" t="s">
        <v>2726</v>
      </c>
      <c r="D4392" s="2" t="s">
        <v>1267</v>
      </c>
      <c r="E4392" s="2" t="s">
        <v>2727</v>
      </c>
      <c r="F4392" s="4">
        <v>10</v>
      </c>
      <c r="G4392" s="10" t="str">
        <f t="shared" si="239"/>
        <v xml:space="preserve">2024/01 </v>
      </c>
      <c r="H4392" s="10">
        <f t="shared" si="238"/>
        <v>21</v>
      </c>
    </row>
    <row r="4393" spans="1:8" ht="15.75">
      <c r="A4393" s="10">
        <v>4392</v>
      </c>
      <c r="B4393" s="3" t="s">
        <v>2948</v>
      </c>
      <c r="C4393" s="2" t="s">
        <v>2728</v>
      </c>
      <c r="D4393" s="2" t="s">
        <v>1267</v>
      </c>
      <c r="E4393" s="2" t="s">
        <v>2729</v>
      </c>
      <c r="F4393" s="4">
        <v>10</v>
      </c>
      <c r="G4393" s="10" t="str">
        <f t="shared" si="239"/>
        <v xml:space="preserve">2024/01 </v>
      </c>
      <c r="H4393" s="10">
        <f t="shared" si="238"/>
        <v>30</v>
      </c>
    </row>
    <row r="4394" spans="1:8" ht="15.75">
      <c r="A4394" s="10">
        <v>4393</v>
      </c>
      <c r="B4394" s="3" t="s">
        <v>2948</v>
      </c>
      <c r="C4394" s="2" t="s">
        <v>3818</v>
      </c>
      <c r="D4394" s="2" t="s">
        <v>1274</v>
      </c>
      <c r="E4394" s="2" t="s">
        <v>3819</v>
      </c>
      <c r="F4394" s="4">
        <v>3</v>
      </c>
      <c r="G4394" s="10" t="str">
        <f t="shared" si="239"/>
        <v xml:space="preserve">2024/01 </v>
      </c>
      <c r="H4394" s="10">
        <f t="shared" si="238"/>
        <v>3</v>
      </c>
    </row>
    <row r="4395" spans="1:8" ht="15.75">
      <c r="A4395" s="10">
        <v>4394</v>
      </c>
      <c r="B4395" s="3" t="s">
        <v>2948</v>
      </c>
      <c r="C4395" s="2" t="s">
        <v>2733</v>
      </c>
      <c r="D4395" s="2" t="s">
        <v>2732</v>
      </c>
      <c r="E4395" s="2" t="s">
        <v>2734</v>
      </c>
      <c r="F4395" s="4">
        <v>9</v>
      </c>
      <c r="G4395" s="10" t="str">
        <f t="shared" si="239"/>
        <v xml:space="preserve">2024/01 </v>
      </c>
      <c r="H4395" s="10">
        <f t="shared" si="238"/>
        <v>36</v>
      </c>
    </row>
    <row r="4396" spans="1:8" ht="15.75">
      <c r="A4396" s="10">
        <v>4395</v>
      </c>
      <c r="B4396" s="3" t="s">
        <v>2948</v>
      </c>
      <c r="C4396" s="2" t="s">
        <v>2737</v>
      </c>
      <c r="D4396" s="2" t="s">
        <v>2732</v>
      </c>
      <c r="E4396" s="2" t="s">
        <v>2738</v>
      </c>
      <c r="F4396" s="4">
        <v>4</v>
      </c>
      <c r="G4396" s="10" t="str">
        <f t="shared" si="239"/>
        <v xml:space="preserve">2024/05 </v>
      </c>
      <c r="H4396" s="10">
        <f t="shared" si="238"/>
        <v>214</v>
      </c>
    </row>
    <row r="4397" spans="1:8" ht="15.75">
      <c r="A4397" s="10">
        <v>4396</v>
      </c>
      <c r="B4397" s="3" t="s">
        <v>2948</v>
      </c>
      <c r="C4397" s="2" t="s">
        <v>2741</v>
      </c>
      <c r="D4397" s="2" t="s">
        <v>2732</v>
      </c>
      <c r="E4397" s="2" t="s">
        <v>2742</v>
      </c>
      <c r="F4397" s="4">
        <v>50</v>
      </c>
      <c r="G4397" s="10" t="str">
        <f t="shared" si="239"/>
        <v xml:space="preserve">2024/01 </v>
      </c>
      <c r="H4397" s="10">
        <f t="shared" si="238"/>
        <v>50</v>
      </c>
    </row>
    <row r="4398" spans="1:8" ht="15.75">
      <c r="A4398" s="10">
        <v>4397</v>
      </c>
      <c r="B4398" s="3" t="s">
        <v>2948</v>
      </c>
      <c r="C4398" s="2" t="s">
        <v>2743</v>
      </c>
      <c r="D4398" s="2" t="s">
        <v>2732</v>
      </c>
      <c r="E4398" s="2" t="s">
        <v>2744</v>
      </c>
      <c r="F4398" s="4">
        <v>50</v>
      </c>
      <c r="G4398" s="10" t="str">
        <f t="shared" si="239"/>
        <v xml:space="preserve">2024/01 </v>
      </c>
      <c r="H4398" s="10">
        <f t="shared" si="238"/>
        <v>60</v>
      </c>
    </row>
    <row r="4399" spans="1:8" ht="15.75">
      <c r="A4399" s="10">
        <v>4398</v>
      </c>
      <c r="B4399" s="3" t="s">
        <v>2948</v>
      </c>
      <c r="C4399" s="2" t="s">
        <v>2749</v>
      </c>
      <c r="D4399" s="2" t="s">
        <v>1267</v>
      </c>
      <c r="E4399" s="2" t="s">
        <v>2750</v>
      </c>
      <c r="F4399" s="4">
        <v>100</v>
      </c>
      <c r="G4399" s="10" t="str">
        <f t="shared" si="239"/>
        <v xml:space="preserve">2024/01 </v>
      </c>
      <c r="H4399" s="10">
        <f t="shared" si="238"/>
        <v>100</v>
      </c>
    </row>
    <row r="4400" spans="1:8" ht="15.75">
      <c r="A4400" s="10">
        <v>4399</v>
      </c>
      <c r="B4400" s="3" t="s">
        <v>2948</v>
      </c>
      <c r="C4400" s="2" t="s">
        <v>2771</v>
      </c>
      <c r="D4400" s="2" t="s">
        <v>1415</v>
      </c>
      <c r="E4400" s="2" t="s">
        <v>2772</v>
      </c>
      <c r="F4400" s="4">
        <v>10</v>
      </c>
      <c r="G4400" s="10" t="str">
        <f t="shared" si="239"/>
        <v xml:space="preserve">2024/01 </v>
      </c>
      <c r="H4400" s="10">
        <f t="shared" si="238"/>
        <v>35</v>
      </c>
    </row>
    <row r="4401" spans="1:8" ht="15.75">
      <c r="A4401" s="10">
        <v>4400</v>
      </c>
      <c r="B4401" s="3" t="s">
        <v>2948</v>
      </c>
      <c r="C4401" s="2" t="s">
        <v>3839</v>
      </c>
      <c r="D4401" s="2" t="s">
        <v>1417</v>
      </c>
      <c r="E4401" s="2" t="s">
        <v>3840</v>
      </c>
      <c r="F4401" s="4">
        <v>5</v>
      </c>
      <c r="G4401" s="10" t="str">
        <f t="shared" si="239"/>
        <v xml:space="preserve">2024/01 </v>
      </c>
      <c r="H4401" s="10">
        <f t="shared" si="238"/>
        <v>5</v>
      </c>
    </row>
    <row r="4402" spans="1:8" ht="15.75">
      <c r="A4402" s="10">
        <v>4401</v>
      </c>
      <c r="B4402" s="3" t="s">
        <v>2948</v>
      </c>
      <c r="C4402" s="2" t="s">
        <v>2809</v>
      </c>
      <c r="D4402" s="2" t="s">
        <v>1443</v>
      </c>
      <c r="E4402" s="2" t="s">
        <v>2810</v>
      </c>
      <c r="F4402" s="4">
        <v>50</v>
      </c>
      <c r="G4402" s="10" t="str">
        <f t="shared" si="239"/>
        <v xml:space="preserve">2024/01 </v>
      </c>
      <c r="H4402" s="10">
        <f t="shared" si="238"/>
        <v>100</v>
      </c>
    </row>
    <row r="4403" spans="1:8" ht="15.75">
      <c r="A4403" s="10">
        <v>4402</v>
      </c>
      <c r="B4403" s="3" t="s">
        <v>2948</v>
      </c>
      <c r="C4403" s="2" t="s">
        <v>2811</v>
      </c>
      <c r="D4403" s="2" t="s">
        <v>1443</v>
      </c>
      <c r="E4403" s="2" t="s">
        <v>2812</v>
      </c>
      <c r="F4403" s="4">
        <v>66</v>
      </c>
      <c r="G4403" s="10" t="str">
        <f t="shared" si="239"/>
        <v xml:space="preserve">2024/01 </v>
      </c>
      <c r="H4403" s="10">
        <f t="shared" si="238"/>
        <v>130</v>
      </c>
    </row>
    <row r="4404" spans="1:8" ht="15.75">
      <c r="A4404" s="10">
        <v>4403</v>
      </c>
      <c r="B4404" s="3" t="s">
        <v>2948</v>
      </c>
      <c r="C4404" s="2" t="s">
        <v>2813</v>
      </c>
      <c r="D4404" s="2" t="s">
        <v>1443</v>
      </c>
      <c r="E4404" s="2" t="s">
        <v>2814</v>
      </c>
      <c r="F4404" s="4">
        <v>50</v>
      </c>
      <c r="G4404" s="10" t="str">
        <f t="shared" si="239"/>
        <v xml:space="preserve">2024/01 </v>
      </c>
      <c r="H4404" s="10">
        <f t="shared" si="238"/>
        <v>80</v>
      </c>
    </row>
    <row r="4405" spans="1:8" ht="15.75">
      <c r="A4405" s="10">
        <v>4404</v>
      </c>
      <c r="B4405" s="3" t="s">
        <v>2948</v>
      </c>
      <c r="C4405" s="2" t="s">
        <v>2828</v>
      </c>
      <c r="D4405" s="2" t="s">
        <v>2827</v>
      </c>
      <c r="E4405" s="2" t="s">
        <v>2646</v>
      </c>
      <c r="F4405" s="4">
        <v>10</v>
      </c>
      <c r="G4405" s="10" t="str">
        <f t="shared" si="239"/>
        <v xml:space="preserve">2024/01 </v>
      </c>
      <c r="H4405" s="10">
        <f t="shared" si="238"/>
        <v>35</v>
      </c>
    </row>
    <row r="4406" spans="1:8" ht="15.75">
      <c r="A4406" s="10">
        <v>4405</v>
      </c>
      <c r="B4406" s="3" t="s">
        <v>2948</v>
      </c>
      <c r="C4406" s="2" t="s">
        <v>2831</v>
      </c>
      <c r="D4406" s="2" t="s">
        <v>1401</v>
      </c>
      <c r="E4406" s="2" t="s">
        <v>2832</v>
      </c>
      <c r="F4406" s="4">
        <v>40</v>
      </c>
      <c r="G4406" s="10" t="str">
        <f t="shared" si="239"/>
        <v xml:space="preserve">2024/08 </v>
      </c>
      <c r="H4406" s="10">
        <f t="shared" si="238"/>
        <v>600</v>
      </c>
    </row>
    <row r="4407" spans="1:8" ht="15.75">
      <c r="A4407" s="10">
        <v>4406</v>
      </c>
      <c r="B4407" s="3" t="s">
        <v>2948</v>
      </c>
      <c r="C4407" s="2" t="s">
        <v>2835</v>
      </c>
      <c r="D4407" s="2" t="s">
        <v>1401</v>
      </c>
      <c r="E4407" s="2" t="s">
        <v>2836</v>
      </c>
      <c r="F4407" s="4">
        <v>90</v>
      </c>
      <c r="G4407" s="10" t="str">
        <f t="shared" si="239"/>
        <v xml:space="preserve">2025/11 </v>
      </c>
      <c r="H4407" s="10">
        <f t="shared" si="238"/>
        <v>615</v>
      </c>
    </row>
    <row r="4408" spans="1:8" ht="15.75">
      <c r="A4408" s="10">
        <v>4407</v>
      </c>
      <c r="B4408" s="3" t="s">
        <v>2948</v>
      </c>
      <c r="C4408" s="2" t="s">
        <v>2838</v>
      </c>
      <c r="D4408" s="2" t="s">
        <v>1401</v>
      </c>
      <c r="E4408" s="2" t="s">
        <v>2839</v>
      </c>
      <c r="F4408" s="4">
        <v>50</v>
      </c>
      <c r="G4408" s="10" t="str">
        <f t="shared" si="239"/>
        <v xml:space="preserve">2024/01 </v>
      </c>
      <c r="H4408" s="10">
        <f t="shared" si="238"/>
        <v>200</v>
      </c>
    </row>
    <row r="4409" spans="1:8" ht="15.75">
      <c r="A4409" s="10">
        <v>4408</v>
      </c>
      <c r="B4409" s="3" t="s">
        <v>2948</v>
      </c>
      <c r="C4409" s="2" t="s">
        <v>2842</v>
      </c>
      <c r="D4409" s="2" t="s">
        <v>1401</v>
      </c>
      <c r="E4409" s="2" t="s">
        <v>2843</v>
      </c>
      <c r="F4409" s="4">
        <v>1</v>
      </c>
      <c r="G4409" s="10" t="str">
        <f t="shared" si="239"/>
        <v xml:space="preserve">2024/06 </v>
      </c>
      <c r="H4409" s="10">
        <f t="shared" si="238"/>
        <v>155</v>
      </c>
    </row>
    <row r="4410" spans="1:8" ht="15.75">
      <c r="A4410" s="10">
        <v>4409</v>
      </c>
      <c r="B4410" s="3" t="s">
        <v>2948</v>
      </c>
      <c r="C4410" s="2" t="s">
        <v>2848</v>
      </c>
      <c r="D4410" s="2" t="s">
        <v>1401</v>
      </c>
      <c r="E4410" s="2" t="s">
        <v>2849</v>
      </c>
      <c r="F4410" s="4">
        <v>100</v>
      </c>
      <c r="G4410" s="10" t="str">
        <f t="shared" si="239"/>
        <v xml:space="preserve">2024/04 </v>
      </c>
      <c r="H4410" s="10">
        <f t="shared" si="238"/>
        <v>380</v>
      </c>
    </row>
    <row r="4411" spans="1:8" ht="15.75">
      <c r="A4411" s="10">
        <v>4410</v>
      </c>
      <c r="B4411" s="3" t="s">
        <v>2948</v>
      </c>
      <c r="C4411" s="2" t="s">
        <v>2850</v>
      </c>
      <c r="D4411" s="2" t="s">
        <v>1401</v>
      </c>
      <c r="E4411" s="2" t="s">
        <v>2851</v>
      </c>
      <c r="F4411" s="4">
        <v>10</v>
      </c>
      <c r="G4411" s="10" t="str">
        <f t="shared" si="239"/>
        <v xml:space="preserve">2024/01 </v>
      </c>
      <c r="H4411" s="10">
        <f t="shared" si="238"/>
        <v>200</v>
      </c>
    </row>
    <row r="4412" spans="1:8" ht="15.75">
      <c r="A4412" s="10">
        <v>4411</v>
      </c>
      <c r="B4412" s="3" t="s">
        <v>2948</v>
      </c>
      <c r="C4412" s="2" t="s">
        <v>2863</v>
      </c>
      <c r="D4412" s="2" t="s">
        <v>1405</v>
      </c>
      <c r="E4412" s="2" t="s">
        <v>2864</v>
      </c>
      <c r="F4412" s="4">
        <v>30</v>
      </c>
      <c r="G4412" s="10" t="str">
        <f t="shared" si="239"/>
        <v xml:space="preserve">2024/01 </v>
      </c>
      <c r="H4412" s="10">
        <f t="shared" si="238"/>
        <v>100</v>
      </c>
    </row>
    <row r="4413" spans="1:8" ht="15.75">
      <c r="A4413" s="10">
        <v>4412</v>
      </c>
      <c r="B4413" s="3" t="s">
        <v>2948</v>
      </c>
      <c r="C4413" s="2" t="s">
        <v>2879</v>
      </c>
      <c r="D4413" s="2" t="s">
        <v>1412</v>
      </c>
      <c r="E4413" s="2" t="s">
        <v>2880</v>
      </c>
      <c r="F4413" s="4">
        <v>110</v>
      </c>
      <c r="G4413" s="10" t="str">
        <f t="shared" si="239"/>
        <v xml:space="preserve">2026/02 </v>
      </c>
      <c r="H4413" s="10">
        <f t="shared" si="238"/>
        <v>519</v>
      </c>
    </row>
    <row r="4414" spans="1:8" ht="15.75">
      <c r="A4414" s="10">
        <v>4413</v>
      </c>
      <c r="B4414" s="3" t="s">
        <v>2948</v>
      </c>
      <c r="C4414" s="2" t="s">
        <v>2882</v>
      </c>
      <c r="D4414" s="2" t="s">
        <v>1412</v>
      </c>
      <c r="E4414" s="2" t="s">
        <v>2646</v>
      </c>
      <c r="F4414" s="4">
        <v>175</v>
      </c>
      <c r="G4414" s="10" t="str">
        <f t="shared" si="239"/>
        <v xml:space="preserve">2024/04 </v>
      </c>
      <c r="H4414" s="10">
        <f t="shared" si="238"/>
        <v>796</v>
      </c>
    </row>
    <row r="4415" spans="1:8" ht="15.75">
      <c r="A4415" s="10">
        <v>4414</v>
      </c>
      <c r="B4415" s="3" t="s">
        <v>2948</v>
      </c>
      <c r="C4415" s="2" t="s">
        <v>2883</v>
      </c>
      <c r="D4415" s="2" t="s">
        <v>1412</v>
      </c>
      <c r="E4415" s="2" t="s">
        <v>2884</v>
      </c>
      <c r="F4415" s="4">
        <v>100</v>
      </c>
      <c r="G4415" s="10" t="str">
        <f t="shared" si="239"/>
        <v xml:space="preserve">2024/01 </v>
      </c>
      <c r="H4415" s="10">
        <f t="shared" si="238"/>
        <v>200</v>
      </c>
    </row>
    <row r="4416" spans="1:8" ht="15.75">
      <c r="A4416" s="10">
        <v>4415</v>
      </c>
      <c r="B4416" s="3" t="s">
        <v>2948</v>
      </c>
      <c r="C4416" s="2" t="s">
        <v>2885</v>
      </c>
      <c r="D4416" s="2" t="s">
        <v>1412</v>
      </c>
      <c r="E4416" s="2" t="s">
        <v>2886</v>
      </c>
      <c r="F4416" s="4">
        <v>70</v>
      </c>
      <c r="G4416" s="10" t="str">
        <f t="shared" si="239"/>
        <v xml:space="preserve">2024/06 </v>
      </c>
      <c r="H4416" s="10">
        <f t="shared" si="238"/>
        <v>196</v>
      </c>
    </row>
    <row r="4417" spans="1:8" ht="15.75">
      <c r="A4417" s="10">
        <v>4416</v>
      </c>
      <c r="B4417" s="3" t="s">
        <v>2948</v>
      </c>
      <c r="C4417" s="2" t="s">
        <v>2889</v>
      </c>
      <c r="D4417" s="2" t="s">
        <v>1412</v>
      </c>
      <c r="E4417" s="2" t="s">
        <v>2890</v>
      </c>
      <c r="F4417" s="4">
        <v>10</v>
      </c>
      <c r="G4417" s="10" t="str">
        <f t="shared" si="239"/>
        <v xml:space="preserve">2024/02 </v>
      </c>
      <c r="H4417" s="10">
        <f t="shared" si="238"/>
        <v>115</v>
      </c>
    </row>
    <row r="4418" spans="1:8" ht="15.75">
      <c r="A4418" s="10">
        <v>4417</v>
      </c>
      <c r="B4418" s="3" t="s">
        <v>2948</v>
      </c>
      <c r="C4418" s="2" t="s">
        <v>2893</v>
      </c>
      <c r="D4418" s="2" t="s">
        <v>1412</v>
      </c>
      <c r="E4418" s="2" t="s">
        <v>2894</v>
      </c>
      <c r="F4418" s="4">
        <v>30</v>
      </c>
      <c r="G4418" s="10" t="str">
        <f t="shared" si="239"/>
        <v xml:space="preserve">2024/02 </v>
      </c>
      <c r="H4418" s="10">
        <f t="shared" ref="H4418:H4481" si="240">_xlfn.MAXIFS(F:F,C:C,C4418,G:G,G4418)</f>
        <v>350</v>
      </c>
    </row>
    <row r="4419" spans="1:8" ht="15.75">
      <c r="A4419" s="10">
        <v>4418</v>
      </c>
      <c r="B4419" s="3" t="s">
        <v>2948</v>
      </c>
      <c r="C4419" s="2" t="s">
        <v>2895</v>
      </c>
      <c r="D4419" s="2" t="s">
        <v>1412</v>
      </c>
      <c r="E4419" s="2" t="s">
        <v>2896</v>
      </c>
      <c r="F4419" s="4">
        <v>20</v>
      </c>
      <c r="G4419" s="10" t="str">
        <f t="shared" ref="G4419:G4482" si="241">INDEX($B$2:$B$9999,MATCH(_xlfn.MAXIFS($F$2:$F$9999,$C$2:$C$9999,C4419),$F$1:$F$9999,0))</f>
        <v xml:space="preserve">2024/01 </v>
      </c>
      <c r="H4419" s="10">
        <f t="shared" si="240"/>
        <v>172</v>
      </c>
    </row>
    <row r="4420" spans="1:8" ht="15.75">
      <c r="A4420" s="10">
        <v>4419</v>
      </c>
      <c r="B4420" s="3" t="s">
        <v>2948</v>
      </c>
      <c r="C4420" s="2" t="s">
        <v>2901</v>
      </c>
      <c r="D4420" s="2" t="s">
        <v>1412</v>
      </c>
      <c r="E4420" s="2" t="s">
        <v>2902</v>
      </c>
      <c r="F4420" s="4">
        <v>10</v>
      </c>
      <c r="G4420" s="10" t="str">
        <f t="shared" si="241"/>
        <v xml:space="preserve">2024/01 </v>
      </c>
      <c r="H4420" s="10">
        <f t="shared" si="240"/>
        <v>70</v>
      </c>
    </row>
    <row r="4421" spans="1:8" ht="15.75">
      <c r="A4421" s="10">
        <v>4420</v>
      </c>
      <c r="B4421" s="3" t="s">
        <v>2948</v>
      </c>
      <c r="C4421" s="2" t="s">
        <v>2903</v>
      </c>
      <c r="D4421" s="2" t="s">
        <v>1417</v>
      </c>
      <c r="E4421" s="2" t="s">
        <v>2904</v>
      </c>
      <c r="F4421" s="4">
        <v>15</v>
      </c>
      <c r="G4421" s="10" t="str">
        <f t="shared" si="241"/>
        <v xml:space="preserve">2024/12 </v>
      </c>
      <c r="H4421" s="10">
        <f t="shared" si="240"/>
        <v>118</v>
      </c>
    </row>
    <row r="4422" spans="1:8" ht="15.75">
      <c r="A4422" s="10">
        <v>4421</v>
      </c>
      <c r="B4422" s="3" t="s">
        <v>2948</v>
      </c>
      <c r="C4422" s="2" t="s">
        <v>2906</v>
      </c>
      <c r="D4422" s="2" t="s">
        <v>1417</v>
      </c>
      <c r="E4422" s="2" t="s">
        <v>2907</v>
      </c>
      <c r="F4422" s="4">
        <v>5</v>
      </c>
      <c r="G4422" s="10" t="str">
        <f t="shared" si="241"/>
        <v xml:space="preserve">2024/02 </v>
      </c>
      <c r="H4422" s="10">
        <f t="shared" si="240"/>
        <v>65</v>
      </c>
    </row>
    <row r="4423" spans="1:8" ht="15.75">
      <c r="A4423" s="10">
        <v>4422</v>
      </c>
      <c r="B4423" s="3" t="s">
        <v>2948</v>
      </c>
      <c r="C4423" s="2" t="s">
        <v>2912</v>
      </c>
      <c r="D4423" s="2" t="s">
        <v>1417</v>
      </c>
      <c r="E4423" s="2" t="s">
        <v>2913</v>
      </c>
      <c r="F4423" s="4">
        <v>270</v>
      </c>
      <c r="G4423" s="10" t="str">
        <f t="shared" si="241"/>
        <v xml:space="preserve">2025/02 </v>
      </c>
      <c r="H4423" s="10">
        <f t="shared" si="240"/>
        <v>640</v>
      </c>
    </row>
    <row r="4424" spans="1:8" ht="15.75">
      <c r="A4424" s="10">
        <v>4423</v>
      </c>
      <c r="B4424" s="3" t="s">
        <v>2948</v>
      </c>
      <c r="C4424" s="2" t="s">
        <v>2916</v>
      </c>
      <c r="D4424" s="2" t="s">
        <v>1424</v>
      </c>
      <c r="E4424" s="2" t="s">
        <v>2917</v>
      </c>
      <c r="F4424" s="4">
        <v>60</v>
      </c>
      <c r="G4424" s="10" t="str">
        <f t="shared" si="241"/>
        <v xml:space="preserve">2024/02 </v>
      </c>
      <c r="H4424" s="10">
        <f t="shared" si="240"/>
        <v>175</v>
      </c>
    </row>
    <row r="4425" spans="1:8" ht="15.75">
      <c r="A4425" s="10">
        <v>4424</v>
      </c>
      <c r="B4425" s="3" t="s">
        <v>2948</v>
      </c>
      <c r="C4425" s="2" t="s">
        <v>2918</v>
      </c>
      <c r="D4425" s="2" t="s">
        <v>1424</v>
      </c>
      <c r="E4425" s="2" t="s">
        <v>2919</v>
      </c>
      <c r="F4425" s="4">
        <v>105</v>
      </c>
      <c r="G4425" s="10" t="str">
        <f t="shared" si="241"/>
        <v xml:space="preserve">2025/02 </v>
      </c>
      <c r="H4425" s="10">
        <f t="shared" si="240"/>
        <v>205</v>
      </c>
    </row>
    <row r="4426" spans="1:8" ht="15.75">
      <c r="A4426" s="10">
        <v>4425</v>
      </c>
      <c r="B4426" s="3" t="s">
        <v>2948</v>
      </c>
      <c r="C4426" s="2" t="s">
        <v>2920</v>
      </c>
      <c r="D4426" s="2" t="s">
        <v>1424</v>
      </c>
      <c r="E4426" s="2" t="s">
        <v>2921</v>
      </c>
      <c r="F4426" s="4">
        <v>50</v>
      </c>
      <c r="G4426" s="10" t="str">
        <f t="shared" si="241"/>
        <v xml:space="preserve">2026/01 </v>
      </c>
      <c r="H4426" s="10">
        <f t="shared" si="240"/>
        <v>114</v>
      </c>
    </row>
    <row r="4427" spans="1:8" ht="15.75">
      <c r="A4427" s="10">
        <v>4426</v>
      </c>
      <c r="B4427" s="3" t="s">
        <v>2948</v>
      </c>
      <c r="C4427" s="2" t="s">
        <v>2922</v>
      </c>
      <c r="D4427" s="2" t="s">
        <v>1424</v>
      </c>
      <c r="E4427" s="2" t="s">
        <v>2923</v>
      </c>
      <c r="F4427" s="4">
        <v>10</v>
      </c>
      <c r="G4427" s="10" t="str">
        <f t="shared" si="241"/>
        <v xml:space="preserve">2024/03 </v>
      </c>
      <c r="H4427" s="10">
        <f t="shared" si="240"/>
        <v>84</v>
      </c>
    </row>
    <row r="4428" spans="1:8" ht="15.75">
      <c r="A4428" s="10">
        <v>4427</v>
      </c>
      <c r="B4428" s="3" t="s">
        <v>2948</v>
      </c>
      <c r="C4428" s="2" t="s">
        <v>2924</v>
      </c>
      <c r="D4428" s="2" t="s">
        <v>1424</v>
      </c>
      <c r="E4428" s="2" t="s">
        <v>2925</v>
      </c>
      <c r="F4428" s="4">
        <v>31</v>
      </c>
      <c r="G4428" s="10" t="str">
        <f t="shared" si="241"/>
        <v xml:space="preserve">2024/01 </v>
      </c>
      <c r="H4428" s="10">
        <f t="shared" si="240"/>
        <v>150</v>
      </c>
    </row>
    <row r="4429" spans="1:8" ht="15.75">
      <c r="A4429" s="10">
        <v>4428</v>
      </c>
      <c r="B4429" s="3" t="s">
        <v>2948</v>
      </c>
      <c r="C4429" s="2" t="s">
        <v>2926</v>
      </c>
      <c r="D4429" s="2" t="s">
        <v>1424</v>
      </c>
      <c r="E4429" s="2" t="s">
        <v>2927</v>
      </c>
      <c r="F4429" s="4">
        <v>20</v>
      </c>
      <c r="G4429" s="10" t="str">
        <f t="shared" si="241"/>
        <v xml:space="preserve">2024/01 </v>
      </c>
      <c r="H4429" s="10">
        <f t="shared" si="240"/>
        <v>30</v>
      </c>
    </row>
    <row r="4430" spans="1:8" ht="15.75">
      <c r="A4430" s="10">
        <v>4429</v>
      </c>
      <c r="B4430" s="3" t="s">
        <v>2948</v>
      </c>
      <c r="C4430" s="2" t="s">
        <v>2928</v>
      </c>
      <c r="D4430" s="2" t="s">
        <v>2781</v>
      </c>
      <c r="E4430" s="2" t="s">
        <v>2929</v>
      </c>
      <c r="F4430" s="4">
        <v>40</v>
      </c>
      <c r="G4430" s="10" t="str">
        <f t="shared" si="241"/>
        <v xml:space="preserve">2024/01 </v>
      </c>
      <c r="H4430" s="10">
        <f t="shared" si="240"/>
        <v>140</v>
      </c>
    </row>
    <row r="4431" spans="1:8" ht="15.75">
      <c r="A4431" s="10">
        <v>4430</v>
      </c>
      <c r="B4431" s="3" t="s">
        <v>2948</v>
      </c>
      <c r="C4431" s="2" t="s">
        <v>2930</v>
      </c>
      <c r="D4431" s="2" t="s">
        <v>2781</v>
      </c>
      <c r="E4431" s="2" t="s">
        <v>2931</v>
      </c>
      <c r="F4431" s="4">
        <v>20</v>
      </c>
      <c r="G4431" s="10" t="str">
        <f t="shared" si="241"/>
        <v xml:space="preserve">2024/01 </v>
      </c>
      <c r="H4431" s="10">
        <f t="shared" si="240"/>
        <v>80</v>
      </c>
    </row>
    <row r="4432" spans="1:8" ht="15.75">
      <c r="A4432" s="10">
        <v>4431</v>
      </c>
      <c r="B4432" s="3" t="s">
        <v>2948</v>
      </c>
      <c r="C4432" s="2" t="s">
        <v>2932</v>
      </c>
      <c r="D4432" s="2" t="s">
        <v>2781</v>
      </c>
      <c r="E4432" s="2" t="s">
        <v>2933</v>
      </c>
      <c r="F4432" s="4">
        <v>20</v>
      </c>
      <c r="G4432" s="10" t="str">
        <f t="shared" si="241"/>
        <v xml:space="preserve">2024/02 </v>
      </c>
      <c r="H4432" s="10">
        <f t="shared" si="240"/>
        <v>65</v>
      </c>
    </row>
    <row r="4433" spans="1:8" ht="15.75">
      <c r="A4433" s="10">
        <v>4432</v>
      </c>
      <c r="B4433" s="3" t="s">
        <v>2948</v>
      </c>
      <c r="C4433" s="2" t="s">
        <v>3866</v>
      </c>
      <c r="D4433" s="2" t="s">
        <v>1426</v>
      </c>
      <c r="E4433" s="2" t="s">
        <v>3867</v>
      </c>
      <c r="F4433" s="4">
        <v>10</v>
      </c>
      <c r="G4433" s="10" t="str">
        <f t="shared" si="241"/>
        <v xml:space="preserve">2024/07 </v>
      </c>
      <c r="H4433" s="10">
        <f t="shared" si="240"/>
        <v>450</v>
      </c>
    </row>
    <row r="4434" spans="1:8" ht="15.75">
      <c r="A4434" s="10">
        <v>4433</v>
      </c>
      <c r="B4434" s="3" t="s">
        <v>2948</v>
      </c>
      <c r="C4434" s="2" t="s">
        <v>3868</v>
      </c>
      <c r="D4434" s="2" t="s">
        <v>1426</v>
      </c>
      <c r="E4434" s="2" t="s">
        <v>3869</v>
      </c>
      <c r="F4434" s="4">
        <v>5</v>
      </c>
      <c r="G4434" s="10" t="str">
        <f t="shared" si="241"/>
        <v xml:space="preserve">2024/04 </v>
      </c>
      <c r="H4434" s="10">
        <f t="shared" si="240"/>
        <v>29</v>
      </c>
    </row>
    <row r="4435" spans="1:8" ht="15.75">
      <c r="A4435" s="10">
        <v>4434</v>
      </c>
      <c r="B4435" s="3" t="s">
        <v>2948</v>
      </c>
      <c r="C4435" s="2" t="s">
        <v>3870</v>
      </c>
      <c r="D4435" s="2" t="s">
        <v>1426</v>
      </c>
      <c r="E4435" s="2" t="s">
        <v>3871</v>
      </c>
      <c r="F4435" s="4">
        <v>320</v>
      </c>
      <c r="G4435" s="10" t="str">
        <f t="shared" si="241"/>
        <v xml:space="preserve">2024/08 </v>
      </c>
      <c r="H4435" s="10">
        <f t="shared" si="240"/>
        <v>490</v>
      </c>
    </row>
    <row r="4436" spans="1:8" ht="15.75">
      <c r="A4436" s="10">
        <v>4435</v>
      </c>
      <c r="B4436" s="3" t="s">
        <v>2948</v>
      </c>
      <c r="C4436" s="2" t="s">
        <v>3872</v>
      </c>
      <c r="D4436" s="2" t="s">
        <v>1426</v>
      </c>
      <c r="E4436" s="2" t="s">
        <v>3873</v>
      </c>
      <c r="F4436" s="4">
        <v>715</v>
      </c>
      <c r="G4436" s="10" t="str">
        <f t="shared" si="241"/>
        <v xml:space="preserve">2026/02 </v>
      </c>
      <c r="H4436" s="10">
        <f t="shared" si="240"/>
        <v>4200</v>
      </c>
    </row>
    <row r="4437" spans="1:8" ht="15.75">
      <c r="A4437" s="10">
        <v>4436</v>
      </c>
      <c r="B4437" s="3" t="s">
        <v>2948</v>
      </c>
      <c r="C4437" s="2" t="s">
        <v>3876</v>
      </c>
      <c r="D4437" s="2" t="s">
        <v>1433</v>
      </c>
      <c r="E4437" s="2" t="s">
        <v>3877</v>
      </c>
      <c r="F4437" s="4">
        <v>500</v>
      </c>
      <c r="G4437" s="10" t="str">
        <f t="shared" si="241"/>
        <v xml:space="preserve">2024/10 </v>
      </c>
      <c r="H4437" s="10">
        <f t="shared" si="240"/>
        <v>685</v>
      </c>
    </row>
    <row r="4438" spans="1:8" ht="15.75">
      <c r="A4438" s="10">
        <v>4437</v>
      </c>
      <c r="B4438" s="3" t="s">
        <v>2948</v>
      </c>
      <c r="C4438" s="2" t="s">
        <v>3878</v>
      </c>
      <c r="D4438" s="2" t="s">
        <v>1433</v>
      </c>
      <c r="E4438" s="2" t="s">
        <v>3879</v>
      </c>
      <c r="F4438" s="4">
        <v>200</v>
      </c>
      <c r="G4438" s="10" t="str">
        <f t="shared" si="241"/>
        <v xml:space="preserve">2024/07 </v>
      </c>
      <c r="H4438" s="10">
        <f t="shared" si="240"/>
        <v>355</v>
      </c>
    </row>
    <row r="4439" spans="1:8" ht="15.75">
      <c r="A4439" s="10">
        <v>4438</v>
      </c>
      <c r="B4439" s="3" t="s">
        <v>2948</v>
      </c>
      <c r="C4439" s="2" t="s">
        <v>3880</v>
      </c>
      <c r="D4439" s="2" t="s">
        <v>1433</v>
      </c>
      <c r="E4439" s="2" t="s">
        <v>3881</v>
      </c>
      <c r="F4439" s="4">
        <v>3727</v>
      </c>
      <c r="G4439" s="10" t="str">
        <f t="shared" si="241"/>
        <v xml:space="preserve">2024/01 </v>
      </c>
      <c r="H4439" s="10">
        <f t="shared" si="240"/>
        <v>10760</v>
      </c>
    </row>
    <row r="4440" spans="1:8" ht="15.75">
      <c r="A4440" s="10">
        <v>4439</v>
      </c>
      <c r="B4440" s="3" t="s">
        <v>2948</v>
      </c>
      <c r="C4440" s="2" t="s">
        <v>3882</v>
      </c>
      <c r="D4440" s="2" t="s">
        <v>1433</v>
      </c>
      <c r="E4440" s="2" t="s">
        <v>3883</v>
      </c>
      <c r="F4440" s="4">
        <v>50</v>
      </c>
      <c r="G4440" s="10" t="str">
        <f t="shared" si="241"/>
        <v xml:space="preserve">2024/04 </v>
      </c>
      <c r="H4440" s="10">
        <f t="shared" si="240"/>
        <v>77</v>
      </c>
    </row>
    <row r="4441" spans="1:8" ht="15.75">
      <c r="A4441" s="10">
        <v>4440</v>
      </c>
      <c r="B4441" s="3" t="s">
        <v>2948</v>
      </c>
      <c r="C4441" s="2" t="s">
        <v>3884</v>
      </c>
      <c r="D4441" s="2" t="s">
        <v>1433</v>
      </c>
      <c r="E4441" s="2" t="s">
        <v>3885</v>
      </c>
      <c r="F4441" s="4">
        <v>10</v>
      </c>
      <c r="G4441" s="10" t="str">
        <f t="shared" si="241"/>
        <v xml:space="preserve">2024/01 </v>
      </c>
      <c r="H4441" s="10">
        <f t="shared" si="240"/>
        <v>80</v>
      </c>
    </row>
    <row r="4442" spans="1:8" ht="15.75">
      <c r="A4442" s="10">
        <v>4441</v>
      </c>
      <c r="B4442" s="3" t="s">
        <v>2948</v>
      </c>
      <c r="C4442" s="2" t="s">
        <v>3886</v>
      </c>
      <c r="D4442" s="2" t="s">
        <v>1433</v>
      </c>
      <c r="E4442" s="2" t="s">
        <v>3887</v>
      </c>
      <c r="F4442" s="4">
        <v>350</v>
      </c>
      <c r="G4442" s="10" t="str">
        <f t="shared" si="241"/>
        <v xml:space="preserve">2026/02 </v>
      </c>
      <c r="H4442" s="10">
        <f t="shared" si="240"/>
        <v>2570</v>
      </c>
    </row>
    <row r="4443" spans="1:8" ht="15.75">
      <c r="A4443" s="10">
        <v>4442</v>
      </c>
      <c r="B4443" s="3" t="s">
        <v>2948</v>
      </c>
      <c r="C4443" s="2" t="s">
        <v>3888</v>
      </c>
      <c r="D4443" s="2" t="s">
        <v>1433</v>
      </c>
      <c r="E4443" s="2" t="s">
        <v>3889</v>
      </c>
      <c r="F4443" s="4">
        <v>1970</v>
      </c>
      <c r="G4443" s="10" t="str">
        <f t="shared" si="241"/>
        <v xml:space="preserve">2024/01 </v>
      </c>
      <c r="H4443" s="10">
        <f t="shared" si="240"/>
        <v>6792</v>
      </c>
    </row>
    <row r="4444" spans="1:8" ht="15.75">
      <c r="A4444" s="10">
        <v>4443</v>
      </c>
      <c r="B4444" s="3" t="s">
        <v>2948</v>
      </c>
      <c r="C4444" s="2" t="s">
        <v>3890</v>
      </c>
      <c r="D4444" s="2" t="s">
        <v>1433</v>
      </c>
      <c r="E4444" s="2" t="s">
        <v>3891</v>
      </c>
      <c r="F4444" s="4">
        <v>60</v>
      </c>
      <c r="G4444" s="10" t="str">
        <f t="shared" si="241"/>
        <v xml:space="preserve">2024/01 </v>
      </c>
      <c r="H4444" s="10">
        <f t="shared" si="240"/>
        <v>300</v>
      </c>
    </row>
    <row r="4445" spans="1:8" ht="15.75">
      <c r="A4445" s="10">
        <v>4444</v>
      </c>
      <c r="B4445" s="3" t="s">
        <v>2948</v>
      </c>
      <c r="C4445" s="2" t="s">
        <v>3892</v>
      </c>
      <c r="D4445" s="2" t="s">
        <v>1433</v>
      </c>
      <c r="E4445" s="2" t="s">
        <v>3893</v>
      </c>
      <c r="F4445" s="4">
        <v>160</v>
      </c>
      <c r="G4445" s="10" t="str">
        <f t="shared" si="241"/>
        <v xml:space="preserve">2026/03 </v>
      </c>
      <c r="H4445" s="10">
        <f t="shared" si="240"/>
        <v>1990</v>
      </c>
    </row>
    <row r="4446" spans="1:8" ht="15.75">
      <c r="A4446" s="10">
        <v>4445</v>
      </c>
      <c r="B4446" s="3" t="s">
        <v>2948</v>
      </c>
      <c r="C4446" s="2" t="s">
        <v>3898</v>
      </c>
      <c r="D4446" s="2" t="s">
        <v>1433</v>
      </c>
      <c r="E4446" s="2" t="s">
        <v>3899</v>
      </c>
      <c r="F4446" s="4">
        <v>200</v>
      </c>
      <c r="G4446" s="10" t="str">
        <f t="shared" si="241"/>
        <v xml:space="preserve">2024/01 </v>
      </c>
      <c r="H4446" s="10">
        <f t="shared" si="240"/>
        <v>200</v>
      </c>
    </row>
    <row r="4447" spans="1:8" ht="15.75">
      <c r="A4447" s="10">
        <v>4446</v>
      </c>
      <c r="B4447" s="3" t="s">
        <v>2948</v>
      </c>
      <c r="C4447" s="2" t="s">
        <v>3919</v>
      </c>
      <c r="D4447" s="2" t="s">
        <v>1433</v>
      </c>
      <c r="E4447" s="2" t="s">
        <v>2655</v>
      </c>
      <c r="F4447" s="4">
        <v>50</v>
      </c>
      <c r="G4447" s="10" t="str">
        <f t="shared" si="241"/>
        <v xml:space="preserve">2024/01 </v>
      </c>
      <c r="H4447" s="10">
        <f t="shared" si="240"/>
        <v>100</v>
      </c>
    </row>
    <row r="4448" spans="1:8" ht="15.75">
      <c r="A4448" s="10">
        <v>4447</v>
      </c>
      <c r="B4448" s="3" t="s">
        <v>2948</v>
      </c>
      <c r="C4448" s="2" t="s">
        <v>4529</v>
      </c>
      <c r="D4448" s="2" t="s">
        <v>4526</v>
      </c>
      <c r="E4448" s="2" t="s">
        <v>4530</v>
      </c>
      <c r="F4448" s="4">
        <v>100</v>
      </c>
      <c r="G4448" s="10" t="str">
        <f t="shared" si="241"/>
        <v xml:space="preserve">2024/12 </v>
      </c>
      <c r="H4448" s="10">
        <f t="shared" si="240"/>
        <v>3050</v>
      </c>
    </row>
    <row r="4449" spans="1:8" ht="15.75">
      <c r="A4449" s="10">
        <v>4448</v>
      </c>
      <c r="B4449" s="3" t="s">
        <v>2948</v>
      </c>
      <c r="C4449" s="2" t="s">
        <v>4534</v>
      </c>
      <c r="D4449" s="2" t="s">
        <v>4533</v>
      </c>
      <c r="E4449" s="2" t="s">
        <v>4535</v>
      </c>
      <c r="F4449" s="4">
        <v>120</v>
      </c>
      <c r="G4449" s="10" t="str">
        <f t="shared" si="241"/>
        <v xml:space="preserve">2024/12 </v>
      </c>
      <c r="H4449" s="10">
        <f t="shared" si="240"/>
        <v>4170</v>
      </c>
    </row>
    <row r="4450" spans="1:8" ht="15.75">
      <c r="A4450" s="10">
        <v>4449</v>
      </c>
      <c r="B4450" s="3" t="s">
        <v>2948</v>
      </c>
      <c r="C4450" s="2" t="s">
        <v>4537</v>
      </c>
      <c r="D4450" s="2" t="s">
        <v>4536</v>
      </c>
      <c r="E4450" s="2" t="s">
        <v>4538</v>
      </c>
      <c r="F4450" s="4">
        <v>10</v>
      </c>
      <c r="G4450" s="10" t="str">
        <f t="shared" si="241"/>
        <v xml:space="preserve">2024/04 </v>
      </c>
      <c r="H4450" s="10">
        <f t="shared" si="240"/>
        <v>270</v>
      </c>
    </row>
    <row r="4451" spans="1:8" ht="15.75">
      <c r="A4451" s="10">
        <v>4450</v>
      </c>
      <c r="B4451" s="3" t="s">
        <v>2948</v>
      </c>
      <c r="C4451" s="2" t="s">
        <v>4546</v>
      </c>
      <c r="D4451" s="2" t="s">
        <v>4545</v>
      </c>
      <c r="E4451" s="2" t="s">
        <v>4547</v>
      </c>
      <c r="F4451" s="4">
        <v>30</v>
      </c>
      <c r="G4451" s="10" t="str">
        <f t="shared" si="241"/>
        <v xml:space="preserve">2024/12 </v>
      </c>
      <c r="H4451" s="10">
        <f t="shared" si="240"/>
        <v>910</v>
      </c>
    </row>
    <row r="4452" spans="1:8" ht="15.75">
      <c r="A4452" s="10">
        <v>4451</v>
      </c>
      <c r="B4452" s="3" t="s">
        <v>2948</v>
      </c>
      <c r="C4452" s="2" t="s">
        <v>4554</v>
      </c>
      <c r="D4452" s="2" t="s">
        <v>4553</v>
      </c>
      <c r="E4452" s="2" t="s">
        <v>4555</v>
      </c>
      <c r="F4452" s="4">
        <v>485</v>
      </c>
      <c r="G4452" s="10" t="str">
        <f t="shared" si="241"/>
        <v xml:space="preserve">2024/05 </v>
      </c>
      <c r="H4452" s="10">
        <f t="shared" si="240"/>
        <v>2759</v>
      </c>
    </row>
    <row r="4453" spans="1:8" ht="15.75">
      <c r="A4453" s="10">
        <v>4452</v>
      </c>
      <c r="B4453" s="3" t="s">
        <v>2948</v>
      </c>
      <c r="C4453" s="2" t="s">
        <v>4559</v>
      </c>
      <c r="D4453" s="2" t="s">
        <v>4558</v>
      </c>
      <c r="E4453" s="2" t="s">
        <v>4560</v>
      </c>
      <c r="F4453" s="4">
        <v>10</v>
      </c>
      <c r="G4453" s="10" t="str">
        <f t="shared" si="241"/>
        <v xml:space="preserve">2024/01 </v>
      </c>
      <c r="H4453" s="10">
        <f t="shared" si="240"/>
        <v>105</v>
      </c>
    </row>
    <row r="4454" spans="1:8" ht="15.75">
      <c r="A4454" s="10">
        <v>4453</v>
      </c>
      <c r="B4454" s="3" t="s">
        <v>2948</v>
      </c>
      <c r="C4454" s="2" t="s">
        <v>4569</v>
      </c>
      <c r="D4454" s="2" t="s">
        <v>4568</v>
      </c>
      <c r="E4454" s="2" t="s">
        <v>4570</v>
      </c>
      <c r="F4454" s="4">
        <v>99</v>
      </c>
      <c r="G4454" s="10" t="str">
        <f t="shared" si="241"/>
        <v xml:space="preserve">2025/12 </v>
      </c>
      <c r="H4454" s="10">
        <f t="shared" si="240"/>
        <v>635</v>
      </c>
    </row>
    <row r="4455" spans="1:8" ht="15.75">
      <c r="A4455" s="10">
        <v>4454</v>
      </c>
      <c r="B4455" s="3" t="s">
        <v>2948</v>
      </c>
      <c r="C4455" s="2" t="s">
        <v>4576</v>
      </c>
      <c r="D4455" s="2" t="s">
        <v>4575</v>
      </c>
      <c r="E4455" s="2" t="s">
        <v>4577</v>
      </c>
      <c r="F4455" s="4">
        <v>139</v>
      </c>
      <c r="G4455" s="10" t="str">
        <f t="shared" si="241"/>
        <v xml:space="preserve">2025/12 </v>
      </c>
      <c r="H4455" s="10">
        <f t="shared" si="240"/>
        <v>1285</v>
      </c>
    </row>
    <row r="4456" spans="1:8" ht="15.75">
      <c r="A4456" s="10">
        <v>4455</v>
      </c>
      <c r="B4456" s="3" t="s">
        <v>2948</v>
      </c>
      <c r="C4456" s="2" t="s">
        <v>4581</v>
      </c>
      <c r="D4456" s="2" t="s">
        <v>4580</v>
      </c>
      <c r="E4456" s="2" t="s">
        <v>4582</v>
      </c>
      <c r="F4456" s="4">
        <v>146</v>
      </c>
      <c r="G4456" s="10" t="str">
        <f t="shared" si="241"/>
        <v xml:space="preserve">2025/12 </v>
      </c>
      <c r="H4456" s="10">
        <f t="shared" si="240"/>
        <v>501</v>
      </c>
    </row>
    <row r="4457" spans="1:8" ht="15.75">
      <c r="A4457" s="10">
        <v>4456</v>
      </c>
      <c r="B4457" s="3" t="s">
        <v>2948</v>
      </c>
      <c r="C4457" s="2" t="s">
        <v>4586</v>
      </c>
      <c r="D4457" s="2" t="s">
        <v>4585</v>
      </c>
      <c r="E4457" s="2" t="s">
        <v>6131</v>
      </c>
      <c r="F4457" s="4">
        <v>50</v>
      </c>
      <c r="G4457" s="10" t="str">
        <f t="shared" si="241"/>
        <v xml:space="preserve">2024/10 </v>
      </c>
      <c r="H4457" s="10">
        <f t="shared" si="240"/>
        <v>303</v>
      </c>
    </row>
    <row r="4458" spans="1:8" ht="15.75">
      <c r="A4458" s="10">
        <v>4457</v>
      </c>
      <c r="B4458" s="3" t="s">
        <v>2948</v>
      </c>
      <c r="C4458" s="2" t="s">
        <v>4621</v>
      </c>
      <c r="D4458" s="2" t="s">
        <v>4620</v>
      </c>
      <c r="E4458" s="2" t="s">
        <v>4622</v>
      </c>
      <c r="F4458" s="4">
        <v>825</v>
      </c>
      <c r="G4458" s="10" t="str">
        <f t="shared" si="241"/>
        <v xml:space="preserve">2024/07 </v>
      </c>
      <c r="H4458" s="10">
        <f t="shared" si="240"/>
        <v>4453</v>
      </c>
    </row>
    <row r="4459" spans="1:8" ht="15.75">
      <c r="A4459" s="10">
        <v>4458</v>
      </c>
      <c r="B4459" s="3" t="s">
        <v>2948</v>
      </c>
      <c r="C4459" s="2" t="s">
        <v>4634</v>
      </c>
      <c r="D4459" s="2" t="s">
        <v>4632</v>
      </c>
      <c r="E4459" s="2" t="s">
        <v>4635</v>
      </c>
      <c r="F4459" s="4">
        <v>508</v>
      </c>
      <c r="G4459" s="10" t="str">
        <f t="shared" si="241"/>
        <v xml:space="preserve">2024/08 </v>
      </c>
      <c r="H4459" s="10">
        <f t="shared" si="240"/>
        <v>2355</v>
      </c>
    </row>
    <row r="4460" spans="1:8" ht="15.75">
      <c r="A4460" s="10">
        <v>4459</v>
      </c>
      <c r="B4460" s="3" t="s">
        <v>2948</v>
      </c>
      <c r="C4460" s="2" t="s">
        <v>6408</v>
      </c>
      <c r="D4460" s="2" t="s">
        <v>4561</v>
      </c>
      <c r="E4460" s="2"/>
      <c r="F4460" s="4">
        <v>5</v>
      </c>
      <c r="G4460" s="10" t="str">
        <f t="shared" si="241"/>
        <v xml:space="preserve">2024/01 </v>
      </c>
      <c r="H4460" s="10">
        <f t="shared" si="240"/>
        <v>5</v>
      </c>
    </row>
    <row r="4461" spans="1:8" ht="15.75">
      <c r="A4461" s="10">
        <v>4460</v>
      </c>
      <c r="B4461" s="3" t="s">
        <v>2945</v>
      </c>
      <c r="C4461" s="2" t="s">
        <v>55</v>
      </c>
      <c r="D4461" s="2" t="s">
        <v>50</v>
      </c>
      <c r="E4461" s="2" t="s">
        <v>56</v>
      </c>
      <c r="F4461" s="4">
        <v>30</v>
      </c>
      <c r="G4461" s="10" t="str">
        <f t="shared" si="241"/>
        <v xml:space="preserve">2024/01 </v>
      </c>
      <c r="H4461" s="10">
        <f t="shared" si="240"/>
        <v>330</v>
      </c>
    </row>
    <row r="4462" spans="1:8" ht="15.75">
      <c r="A4462" s="10">
        <v>4461</v>
      </c>
      <c r="B4462" s="3" t="s">
        <v>2945</v>
      </c>
      <c r="C4462" s="2" t="s">
        <v>57</v>
      </c>
      <c r="D4462" s="2" t="s">
        <v>50</v>
      </c>
      <c r="E4462" s="2" t="s">
        <v>58</v>
      </c>
      <c r="F4462" s="4">
        <v>5</v>
      </c>
      <c r="G4462" s="10" t="str">
        <f t="shared" si="241"/>
        <v xml:space="preserve">2024/01 </v>
      </c>
      <c r="H4462" s="10">
        <f t="shared" si="240"/>
        <v>150</v>
      </c>
    </row>
    <row r="4463" spans="1:8" ht="15.75">
      <c r="A4463" s="10">
        <v>4462</v>
      </c>
      <c r="B4463" s="3" t="s">
        <v>2945</v>
      </c>
      <c r="C4463" s="2" t="s">
        <v>72</v>
      </c>
      <c r="D4463" s="2" t="s">
        <v>69</v>
      </c>
      <c r="E4463" s="2" t="s">
        <v>73</v>
      </c>
      <c r="F4463" s="4">
        <v>30</v>
      </c>
      <c r="G4463" s="10" t="str">
        <f t="shared" si="241"/>
        <v xml:space="preserve">2024/01 </v>
      </c>
      <c r="H4463" s="10">
        <f t="shared" si="240"/>
        <v>200</v>
      </c>
    </row>
    <row r="4464" spans="1:8" ht="15.75">
      <c r="A4464" s="10">
        <v>4463</v>
      </c>
      <c r="B4464" s="3" t="s">
        <v>2945</v>
      </c>
      <c r="C4464" s="2" t="s">
        <v>76</v>
      </c>
      <c r="D4464" s="2" t="s">
        <v>69</v>
      </c>
      <c r="E4464" s="2" t="s">
        <v>56</v>
      </c>
      <c r="F4464" s="4">
        <v>10</v>
      </c>
      <c r="G4464" s="10" t="str">
        <f t="shared" si="241"/>
        <v xml:space="preserve">2024/01 </v>
      </c>
      <c r="H4464" s="10">
        <f t="shared" si="240"/>
        <v>20</v>
      </c>
    </row>
    <row r="4465" spans="1:8" ht="15.75">
      <c r="A4465" s="10">
        <v>4464</v>
      </c>
      <c r="B4465" s="3" t="s">
        <v>2945</v>
      </c>
      <c r="C4465" s="2" t="s">
        <v>2959</v>
      </c>
      <c r="D4465" s="2" t="s">
        <v>69</v>
      </c>
      <c r="E4465" s="2" t="s">
        <v>58</v>
      </c>
      <c r="F4465" s="4">
        <v>5</v>
      </c>
      <c r="G4465" s="10" t="str">
        <f t="shared" si="241"/>
        <v xml:space="preserve">2024/01 </v>
      </c>
      <c r="H4465" s="10">
        <f t="shared" si="240"/>
        <v>5</v>
      </c>
    </row>
    <row r="4466" spans="1:8" ht="15.75">
      <c r="A4466" s="10">
        <v>4465</v>
      </c>
      <c r="B4466" s="3" t="s">
        <v>2945</v>
      </c>
      <c r="C4466" s="2" t="s">
        <v>107</v>
      </c>
      <c r="D4466" s="2" t="s">
        <v>106</v>
      </c>
      <c r="E4466" s="2" t="s">
        <v>58</v>
      </c>
      <c r="F4466" s="4">
        <v>5</v>
      </c>
      <c r="G4466" s="10" t="str">
        <f t="shared" si="241"/>
        <v xml:space="preserve">2024/01 </v>
      </c>
      <c r="H4466" s="10">
        <f t="shared" si="240"/>
        <v>10</v>
      </c>
    </row>
    <row r="4467" spans="1:8" ht="15.75">
      <c r="A4467" s="10">
        <v>4466</v>
      </c>
      <c r="B4467" s="3" t="s">
        <v>2945</v>
      </c>
      <c r="C4467" s="2" t="s">
        <v>126</v>
      </c>
      <c r="D4467" s="2" t="s">
        <v>96</v>
      </c>
      <c r="E4467" s="2" t="s">
        <v>75</v>
      </c>
      <c r="F4467" s="4">
        <v>20</v>
      </c>
      <c r="G4467" s="10" t="str">
        <f t="shared" si="241"/>
        <v xml:space="preserve">2024/01 </v>
      </c>
      <c r="H4467" s="10">
        <f t="shared" si="240"/>
        <v>40</v>
      </c>
    </row>
    <row r="4468" spans="1:8" ht="15.75">
      <c r="A4468" s="10">
        <v>4467</v>
      </c>
      <c r="B4468" s="3" t="s">
        <v>2945</v>
      </c>
      <c r="C4468" s="2" t="s">
        <v>137</v>
      </c>
      <c r="D4468" s="2" t="s">
        <v>128</v>
      </c>
      <c r="E4468" s="2" t="s">
        <v>136</v>
      </c>
      <c r="F4468" s="4">
        <v>1</v>
      </c>
      <c r="G4468" s="10" t="str">
        <f t="shared" si="241"/>
        <v xml:space="preserve">2024/01 </v>
      </c>
      <c r="H4468" s="10">
        <f t="shared" si="240"/>
        <v>30</v>
      </c>
    </row>
    <row r="4469" spans="1:8" ht="15.75">
      <c r="A4469" s="10">
        <v>4468</v>
      </c>
      <c r="B4469" s="3" t="s">
        <v>2945</v>
      </c>
      <c r="C4469" s="2" t="s">
        <v>155</v>
      </c>
      <c r="D4469" s="2" t="s">
        <v>154</v>
      </c>
      <c r="E4469" s="2" t="s">
        <v>156</v>
      </c>
      <c r="F4469" s="4">
        <v>1</v>
      </c>
      <c r="G4469" s="10" t="str">
        <f t="shared" si="241"/>
        <v xml:space="preserve">2024/01 </v>
      </c>
      <c r="H4469" s="10">
        <f t="shared" si="240"/>
        <v>60</v>
      </c>
    </row>
    <row r="4470" spans="1:8" ht="15.75">
      <c r="A4470" s="10">
        <v>4469</v>
      </c>
      <c r="B4470" s="3" t="s">
        <v>2945</v>
      </c>
      <c r="C4470" s="2" t="s">
        <v>181</v>
      </c>
      <c r="D4470" s="2" t="s">
        <v>140</v>
      </c>
      <c r="E4470" s="2" t="s">
        <v>179</v>
      </c>
      <c r="F4470" s="4">
        <v>30</v>
      </c>
      <c r="G4470" s="10" t="str">
        <f t="shared" si="241"/>
        <v xml:space="preserve">2024/01 </v>
      </c>
      <c r="H4470" s="10">
        <f t="shared" si="240"/>
        <v>100</v>
      </c>
    </row>
    <row r="4471" spans="1:8" ht="15.75">
      <c r="A4471" s="10">
        <v>4470</v>
      </c>
      <c r="B4471" s="3" t="s">
        <v>2945</v>
      </c>
      <c r="C4471" s="2" t="s">
        <v>2973</v>
      </c>
      <c r="D4471" s="2" t="s">
        <v>154</v>
      </c>
      <c r="E4471" s="2" t="s">
        <v>179</v>
      </c>
      <c r="F4471" s="4">
        <v>30</v>
      </c>
      <c r="G4471" s="10" t="str">
        <f t="shared" si="241"/>
        <v xml:space="preserve">2024/01 </v>
      </c>
      <c r="H4471" s="10">
        <f t="shared" si="240"/>
        <v>30</v>
      </c>
    </row>
    <row r="4472" spans="1:8" ht="15.75">
      <c r="A4472" s="10">
        <v>4471</v>
      </c>
      <c r="B4472" s="3" t="s">
        <v>2945</v>
      </c>
      <c r="C4472" s="2" t="s">
        <v>2975</v>
      </c>
      <c r="D4472" s="2" t="s">
        <v>2974</v>
      </c>
      <c r="E4472" s="2" t="s">
        <v>179</v>
      </c>
      <c r="F4472" s="4">
        <v>20</v>
      </c>
      <c r="G4472" s="10" t="str">
        <f t="shared" si="241"/>
        <v xml:space="preserve">2024/01 </v>
      </c>
      <c r="H4472" s="10">
        <f t="shared" si="240"/>
        <v>20</v>
      </c>
    </row>
    <row r="4473" spans="1:8" ht="15.75">
      <c r="A4473" s="10">
        <v>4472</v>
      </c>
      <c r="B4473" s="3" t="s">
        <v>2945</v>
      </c>
      <c r="C4473" s="2" t="s">
        <v>191</v>
      </c>
      <c r="D4473" s="2" t="s">
        <v>96</v>
      </c>
      <c r="E4473" s="2" t="s">
        <v>192</v>
      </c>
      <c r="F4473" s="4">
        <v>30</v>
      </c>
      <c r="G4473" s="10" t="str">
        <f t="shared" si="241"/>
        <v xml:space="preserve">2024/01 </v>
      </c>
      <c r="H4473" s="10">
        <f t="shared" si="240"/>
        <v>40</v>
      </c>
    </row>
    <row r="4474" spans="1:8" ht="15.75">
      <c r="A4474" s="10">
        <v>4473</v>
      </c>
      <c r="B4474" s="3" t="s">
        <v>2945</v>
      </c>
      <c r="C4474" s="2" t="s">
        <v>193</v>
      </c>
      <c r="D4474" s="2" t="s">
        <v>96</v>
      </c>
      <c r="E4474" s="2" t="s">
        <v>54</v>
      </c>
      <c r="F4474" s="4">
        <v>20</v>
      </c>
      <c r="G4474" s="10" t="str">
        <f t="shared" si="241"/>
        <v xml:space="preserve">2024/01 </v>
      </c>
      <c r="H4474" s="10">
        <f t="shared" si="240"/>
        <v>55</v>
      </c>
    </row>
    <row r="4475" spans="1:8" ht="15.75">
      <c r="A4475" s="10">
        <v>4474</v>
      </c>
      <c r="B4475" s="3" t="s">
        <v>2945</v>
      </c>
      <c r="C4475" s="2" t="s">
        <v>2988</v>
      </c>
      <c r="D4475" s="2" t="s">
        <v>96</v>
      </c>
      <c r="E4475" s="2" t="s">
        <v>71</v>
      </c>
      <c r="F4475" s="4">
        <v>2</v>
      </c>
      <c r="G4475" s="10" t="str">
        <f t="shared" si="241"/>
        <v xml:space="preserve">2024/01 </v>
      </c>
      <c r="H4475" s="10">
        <f t="shared" si="240"/>
        <v>2</v>
      </c>
    </row>
    <row r="4476" spans="1:8" ht="15.75">
      <c r="A4476" s="10">
        <v>4475</v>
      </c>
      <c r="B4476" s="3" t="s">
        <v>2945</v>
      </c>
      <c r="C4476" s="2" t="s">
        <v>235</v>
      </c>
      <c r="D4476" s="2" t="s">
        <v>234</v>
      </c>
      <c r="E4476" s="2"/>
      <c r="F4476" s="4">
        <v>20</v>
      </c>
      <c r="G4476" s="10" t="str">
        <f t="shared" si="241"/>
        <v xml:space="preserve">2024/01 </v>
      </c>
      <c r="H4476" s="10">
        <f t="shared" si="240"/>
        <v>20</v>
      </c>
    </row>
    <row r="4477" spans="1:8" ht="15.75">
      <c r="A4477" s="10">
        <v>4476</v>
      </c>
      <c r="B4477" s="3" t="s">
        <v>2945</v>
      </c>
      <c r="C4477" s="2" t="s">
        <v>246</v>
      </c>
      <c r="D4477" s="2" t="s">
        <v>236</v>
      </c>
      <c r="E4477" s="2" t="s">
        <v>78</v>
      </c>
      <c r="F4477" s="4">
        <v>2</v>
      </c>
      <c r="G4477" s="10" t="str">
        <f t="shared" si="241"/>
        <v xml:space="preserve">2024/03 </v>
      </c>
      <c r="H4477" s="10">
        <f t="shared" si="240"/>
        <v>12</v>
      </c>
    </row>
    <row r="4478" spans="1:8" ht="15.75">
      <c r="A4478" s="10">
        <v>4477</v>
      </c>
      <c r="B4478" s="3" t="s">
        <v>2945</v>
      </c>
      <c r="C4478" s="2" t="s">
        <v>3009</v>
      </c>
      <c r="D4478" s="2" t="s">
        <v>271</v>
      </c>
      <c r="E4478" s="2" t="s">
        <v>104</v>
      </c>
      <c r="F4478" s="4">
        <v>10</v>
      </c>
      <c r="G4478" s="10" t="str">
        <f t="shared" si="241"/>
        <v xml:space="preserve">2024/01 </v>
      </c>
      <c r="H4478" s="10">
        <f t="shared" si="240"/>
        <v>10</v>
      </c>
    </row>
    <row r="4479" spans="1:8" ht="15.75">
      <c r="A4479" s="10">
        <v>4478</v>
      </c>
      <c r="B4479" s="3" t="s">
        <v>2945</v>
      </c>
      <c r="C4479" s="2" t="s">
        <v>295</v>
      </c>
      <c r="D4479" s="2" t="s">
        <v>294</v>
      </c>
      <c r="E4479" s="2" t="s">
        <v>65</v>
      </c>
      <c r="F4479" s="4">
        <v>2</v>
      </c>
      <c r="G4479" s="10" t="str">
        <f t="shared" si="241"/>
        <v xml:space="preserve">2024/01 </v>
      </c>
      <c r="H4479" s="10">
        <f t="shared" si="240"/>
        <v>4</v>
      </c>
    </row>
    <row r="4480" spans="1:8" ht="15.75">
      <c r="A4480" s="10">
        <v>4479</v>
      </c>
      <c r="B4480" s="3" t="s">
        <v>2945</v>
      </c>
      <c r="C4480" s="2" t="s">
        <v>350</v>
      </c>
      <c r="D4480" s="2" t="s">
        <v>264</v>
      </c>
      <c r="E4480" s="2" t="s">
        <v>351</v>
      </c>
      <c r="F4480" s="4">
        <v>550</v>
      </c>
      <c r="G4480" s="10" t="str">
        <f t="shared" si="241"/>
        <v xml:space="preserve">2024/03 </v>
      </c>
      <c r="H4480" s="10">
        <f t="shared" si="240"/>
        <v>550</v>
      </c>
    </row>
    <row r="4481" spans="1:8" ht="15.75">
      <c r="A4481" s="10">
        <v>4480</v>
      </c>
      <c r="B4481" s="3" t="s">
        <v>2945</v>
      </c>
      <c r="C4481" s="2" t="s">
        <v>3036</v>
      </c>
      <c r="D4481" s="2" t="s">
        <v>3035</v>
      </c>
      <c r="E4481" s="2"/>
      <c r="F4481" s="4">
        <v>28</v>
      </c>
      <c r="G4481" s="10" t="str">
        <f t="shared" si="241"/>
        <v xml:space="preserve">2024/02 </v>
      </c>
      <c r="H4481" s="10">
        <f t="shared" si="240"/>
        <v>28</v>
      </c>
    </row>
    <row r="4482" spans="1:8" ht="15.75">
      <c r="A4482" s="10">
        <v>4481</v>
      </c>
      <c r="B4482" s="3" t="s">
        <v>2945</v>
      </c>
      <c r="C4482" s="2" t="s">
        <v>3038</v>
      </c>
      <c r="D4482" s="2" t="s">
        <v>3037</v>
      </c>
      <c r="E4482" s="2" t="s">
        <v>3039</v>
      </c>
      <c r="F4482" s="4">
        <v>2</v>
      </c>
      <c r="G4482" s="10" t="str">
        <f t="shared" si="241"/>
        <v xml:space="preserve">2024/01 </v>
      </c>
      <c r="H4482" s="10">
        <f t="shared" ref="H4482:H4545" si="242">_xlfn.MAXIFS(F:F,C:C,C4482,G:G,G4482)</f>
        <v>2</v>
      </c>
    </row>
    <row r="4483" spans="1:8" ht="15.75">
      <c r="A4483" s="10">
        <v>4482</v>
      </c>
      <c r="B4483" s="3" t="s">
        <v>2945</v>
      </c>
      <c r="C4483" s="2" t="s">
        <v>452</v>
      </c>
      <c r="D4483" s="2" t="s">
        <v>451</v>
      </c>
      <c r="E4483" s="2"/>
      <c r="F4483" s="4">
        <v>6</v>
      </c>
      <c r="G4483" s="10" t="str">
        <f t="shared" ref="G4483:G4546" si="243">INDEX($B$2:$B$9999,MATCH(_xlfn.MAXIFS($F$2:$F$9999,$C$2:$C$9999,C4483),$F$1:$F$9999,0))</f>
        <v xml:space="preserve">2024/02 </v>
      </c>
      <c r="H4483" s="10">
        <f t="shared" si="242"/>
        <v>65</v>
      </c>
    </row>
    <row r="4484" spans="1:8" ht="15.75">
      <c r="A4484" s="10">
        <v>4483</v>
      </c>
      <c r="B4484" s="3" t="s">
        <v>2945</v>
      </c>
      <c r="C4484" s="2" t="s">
        <v>460</v>
      </c>
      <c r="D4484" s="2" t="s">
        <v>459</v>
      </c>
      <c r="E4484" s="2"/>
      <c r="F4484" s="4">
        <v>30</v>
      </c>
      <c r="G4484" s="10" t="str">
        <f t="shared" si="243"/>
        <v xml:space="preserve">2024/01 </v>
      </c>
      <c r="H4484" s="10">
        <f t="shared" si="242"/>
        <v>30</v>
      </c>
    </row>
    <row r="4485" spans="1:8" ht="15.75">
      <c r="A4485" s="10">
        <v>4484</v>
      </c>
      <c r="B4485" s="3" t="s">
        <v>2945</v>
      </c>
      <c r="C4485" s="2" t="s">
        <v>468</v>
      </c>
      <c r="D4485" s="2" t="s">
        <v>467</v>
      </c>
      <c r="E4485" s="2"/>
      <c r="F4485" s="4">
        <v>4</v>
      </c>
      <c r="G4485" s="10" t="str">
        <f t="shared" si="243"/>
        <v xml:space="preserve">2024/05 </v>
      </c>
      <c r="H4485" s="10">
        <f t="shared" si="242"/>
        <v>146</v>
      </c>
    </row>
    <row r="4486" spans="1:8" ht="15.75">
      <c r="A4486" s="10">
        <v>4485</v>
      </c>
      <c r="B4486" s="3" t="s">
        <v>2945</v>
      </c>
      <c r="C4486" s="2" t="s">
        <v>470</v>
      </c>
      <c r="D4486" s="2" t="s">
        <v>469</v>
      </c>
      <c r="E4486" s="2" t="s">
        <v>471</v>
      </c>
      <c r="F4486" s="4">
        <v>102</v>
      </c>
      <c r="G4486" s="10" t="str">
        <f t="shared" si="243"/>
        <v xml:space="preserve">2024/01 </v>
      </c>
      <c r="H4486" s="10">
        <f t="shared" si="242"/>
        <v>120</v>
      </c>
    </row>
    <row r="4487" spans="1:8" ht="15.75">
      <c r="A4487" s="10">
        <v>4486</v>
      </c>
      <c r="B4487" s="3" t="s">
        <v>2945</v>
      </c>
      <c r="C4487" s="2" t="s">
        <v>476</v>
      </c>
      <c r="D4487" s="2" t="s">
        <v>475</v>
      </c>
      <c r="E4487" s="2" t="s">
        <v>477</v>
      </c>
      <c r="F4487" s="4">
        <v>12</v>
      </c>
      <c r="G4487" s="10" t="str">
        <f t="shared" si="243"/>
        <v xml:space="preserve">2024/10 </v>
      </c>
      <c r="H4487" s="10">
        <f t="shared" si="242"/>
        <v>936</v>
      </c>
    </row>
    <row r="4488" spans="1:8" ht="15.75">
      <c r="A4488" s="10">
        <v>4487</v>
      </c>
      <c r="B4488" s="3" t="s">
        <v>2945</v>
      </c>
      <c r="C4488" s="2" t="s">
        <v>482</v>
      </c>
      <c r="D4488" s="2" t="s">
        <v>481</v>
      </c>
      <c r="E4488" s="2" t="s">
        <v>483</v>
      </c>
      <c r="F4488" s="4">
        <v>20</v>
      </c>
      <c r="G4488" s="10" t="str">
        <f t="shared" si="243"/>
        <v xml:space="preserve">2024/01 </v>
      </c>
      <c r="H4488" s="10">
        <f t="shared" si="242"/>
        <v>30</v>
      </c>
    </row>
    <row r="4489" spans="1:8" ht="15.75">
      <c r="A4489" s="10">
        <v>4488</v>
      </c>
      <c r="B4489" s="3" t="s">
        <v>2945</v>
      </c>
      <c r="C4489" s="2" t="s">
        <v>490</v>
      </c>
      <c r="D4489" s="2" t="s">
        <v>489</v>
      </c>
      <c r="E4489" s="2" t="s">
        <v>491</v>
      </c>
      <c r="F4489" s="4">
        <v>10</v>
      </c>
      <c r="G4489" s="10" t="str">
        <f t="shared" si="243"/>
        <v xml:space="preserve">2024/01 </v>
      </c>
      <c r="H4489" s="10">
        <f t="shared" si="242"/>
        <v>55</v>
      </c>
    </row>
    <row r="4490" spans="1:8" ht="15.75">
      <c r="A4490" s="10">
        <v>4489</v>
      </c>
      <c r="B4490" s="3" t="s">
        <v>2945</v>
      </c>
      <c r="C4490" s="2" t="s">
        <v>493</v>
      </c>
      <c r="D4490" s="2" t="s">
        <v>492</v>
      </c>
      <c r="E4490" s="2" t="s">
        <v>494</v>
      </c>
      <c r="F4490" s="4">
        <v>4</v>
      </c>
      <c r="G4490" s="10" t="str">
        <f t="shared" si="243"/>
        <v xml:space="preserve">2024/01 </v>
      </c>
      <c r="H4490" s="10">
        <f t="shared" si="242"/>
        <v>11</v>
      </c>
    </row>
    <row r="4491" spans="1:8" ht="15.75">
      <c r="A4491" s="10">
        <v>4490</v>
      </c>
      <c r="B4491" s="3" t="s">
        <v>2945</v>
      </c>
      <c r="C4491" s="2" t="s">
        <v>3051</v>
      </c>
      <c r="D4491" s="2" t="s">
        <v>3050</v>
      </c>
      <c r="E4491" s="2"/>
      <c r="F4491" s="4">
        <v>2</v>
      </c>
      <c r="G4491" s="10" t="str">
        <f t="shared" si="243"/>
        <v xml:space="preserve">2024/01 </v>
      </c>
      <c r="H4491" s="10">
        <f t="shared" si="242"/>
        <v>2</v>
      </c>
    </row>
    <row r="4492" spans="1:8" ht="15.75">
      <c r="A4492" s="10">
        <v>4491</v>
      </c>
      <c r="B4492" s="3" t="s">
        <v>2945</v>
      </c>
      <c r="C4492" s="2" t="s">
        <v>504</v>
      </c>
      <c r="D4492" s="2" t="s">
        <v>503</v>
      </c>
      <c r="E4492" s="2" t="s">
        <v>505</v>
      </c>
      <c r="F4492" s="4">
        <v>62</v>
      </c>
      <c r="G4492" s="10" t="str">
        <f t="shared" si="243"/>
        <v xml:space="preserve">2024/12 </v>
      </c>
      <c r="H4492" s="10">
        <f t="shared" si="242"/>
        <v>71</v>
      </c>
    </row>
    <row r="4493" spans="1:8" ht="15.75">
      <c r="A4493" s="10">
        <v>4492</v>
      </c>
      <c r="B4493" s="3" t="s">
        <v>2945</v>
      </c>
      <c r="C4493" s="2" t="s">
        <v>3053</v>
      </c>
      <c r="D4493" s="2" t="s">
        <v>3052</v>
      </c>
      <c r="E4493" s="2"/>
      <c r="F4493" s="4">
        <v>12</v>
      </c>
      <c r="G4493" s="10" t="str">
        <f t="shared" si="243"/>
        <v xml:space="preserve">2024/03 </v>
      </c>
      <c r="H4493" s="10">
        <f t="shared" si="242"/>
        <v>12</v>
      </c>
    </row>
    <row r="4494" spans="1:8" ht="15.75">
      <c r="A4494" s="10">
        <v>4493</v>
      </c>
      <c r="B4494" s="3" t="s">
        <v>2945</v>
      </c>
      <c r="C4494" s="2" t="s">
        <v>507</v>
      </c>
      <c r="D4494" s="2" t="s">
        <v>506</v>
      </c>
      <c r="E4494" s="2"/>
      <c r="F4494" s="4">
        <v>4</v>
      </c>
      <c r="G4494" s="10" t="str">
        <f t="shared" si="243"/>
        <v xml:space="preserve">2024/01 </v>
      </c>
      <c r="H4494" s="10">
        <f t="shared" si="242"/>
        <v>35</v>
      </c>
    </row>
    <row r="4495" spans="1:8" ht="15.75">
      <c r="A4495" s="10">
        <v>4494</v>
      </c>
      <c r="B4495" s="3" t="s">
        <v>2945</v>
      </c>
      <c r="C4495" s="2" t="s">
        <v>3055</v>
      </c>
      <c r="D4495" s="2" t="s">
        <v>3054</v>
      </c>
      <c r="E4495" s="2"/>
      <c r="F4495" s="4">
        <v>2</v>
      </c>
      <c r="G4495" s="10" t="str">
        <f t="shared" si="243"/>
        <v xml:space="preserve">2024/01 </v>
      </c>
      <c r="H4495" s="10">
        <f t="shared" si="242"/>
        <v>2</v>
      </c>
    </row>
    <row r="4496" spans="1:8" ht="15.75">
      <c r="A4496" s="10">
        <v>4495</v>
      </c>
      <c r="B4496" s="3" t="s">
        <v>2945</v>
      </c>
      <c r="C4496" s="2" t="s">
        <v>515</v>
      </c>
      <c r="D4496" s="2" t="s">
        <v>514</v>
      </c>
      <c r="E4496" s="2" t="s">
        <v>516</v>
      </c>
      <c r="F4496" s="4">
        <v>335</v>
      </c>
      <c r="G4496" s="10" t="str">
        <f t="shared" si="243"/>
        <v xml:space="preserve">2025/12 </v>
      </c>
      <c r="H4496" s="10">
        <f t="shared" si="242"/>
        <v>900</v>
      </c>
    </row>
    <row r="4497" spans="1:8" ht="15.75">
      <c r="A4497" s="10">
        <v>4496</v>
      </c>
      <c r="B4497" s="3" t="s">
        <v>2945</v>
      </c>
      <c r="C4497" s="2" t="s">
        <v>525</v>
      </c>
      <c r="D4497" s="2" t="s">
        <v>524</v>
      </c>
      <c r="E4497" s="2" t="s">
        <v>526</v>
      </c>
      <c r="F4497" s="4">
        <v>450</v>
      </c>
      <c r="G4497" s="10" t="str">
        <f t="shared" si="243"/>
        <v xml:space="preserve">2024/10 </v>
      </c>
      <c r="H4497" s="10">
        <f t="shared" si="242"/>
        <v>657</v>
      </c>
    </row>
    <row r="4498" spans="1:8" ht="15.75">
      <c r="A4498" s="10">
        <v>4497</v>
      </c>
      <c r="B4498" s="3" t="s">
        <v>2945</v>
      </c>
      <c r="C4498" s="2" t="s">
        <v>536</v>
      </c>
      <c r="D4498" s="2" t="s">
        <v>355</v>
      </c>
      <c r="E4498" s="2" t="s">
        <v>537</v>
      </c>
      <c r="F4498" s="4">
        <v>166</v>
      </c>
      <c r="G4498" s="10" t="str">
        <f t="shared" si="243"/>
        <v xml:space="preserve">2024/09 </v>
      </c>
      <c r="H4498" s="10">
        <f t="shared" si="242"/>
        <v>480</v>
      </c>
    </row>
    <row r="4499" spans="1:8" ht="15.75">
      <c r="A4499" s="10">
        <v>4498</v>
      </c>
      <c r="B4499" s="3" t="s">
        <v>2945</v>
      </c>
      <c r="C4499" s="2" t="s">
        <v>546</v>
      </c>
      <c r="D4499" s="2" t="s">
        <v>545</v>
      </c>
      <c r="E4499" s="2" t="s">
        <v>547</v>
      </c>
      <c r="F4499" s="4">
        <v>145</v>
      </c>
      <c r="G4499" s="10" t="str">
        <f t="shared" si="243"/>
        <v xml:space="preserve">2024/03 </v>
      </c>
      <c r="H4499" s="10">
        <f t="shared" si="242"/>
        <v>305</v>
      </c>
    </row>
    <row r="4500" spans="1:8" ht="15.75">
      <c r="A4500" s="10">
        <v>4499</v>
      </c>
      <c r="B4500" s="3" t="s">
        <v>2945</v>
      </c>
      <c r="C4500" s="2" t="s">
        <v>549</v>
      </c>
      <c r="D4500" s="2" t="s">
        <v>548</v>
      </c>
      <c r="E4500" s="2" t="s">
        <v>550</v>
      </c>
      <c r="F4500" s="4">
        <v>170</v>
      </c>
      <c r="G4500" s="10" t="str">
        <f t="shared" si="243"/>
        <v xml:space="preserve">2024/04 </v>
      </c>
      <c r="H4500" s="10">
        <f t="shared" si="242"/>
        <v>415</v>
      </c>
    </row>
    <row r="4501" spans="1:8" ht="15.75">
      <c r="A4501" s="10">
        <v>4500</v>
      </c>
      <c r="B4501" s="3" t="s">
        <v>2945</v>
      </c>
      <c r="C4501" s="2" t="s">
        <v>552</v>
      </c>
      <c r="D4501" s="2" t="s">
        <v>551</v>
      </c>
      <c r="E4501" s="2" t="s">
        <v>553</v>
      </c>
      <c r="F4501" s="4">
        <v>35</v>
      </c>
      <c r="G4501" s="10" t="str">
        <f t="shared" si="243"/>
        <v xml:space="preserve">2024/09 </v>
      </c>
      <c r="H4501" s="10">
        <f t="shared" si="242"/>
        <v>265</v>
      </c>
    </row>
    <row r="4502" spans="1:8" ht="15.75">
      <c r="A4502" s="10">
        <v>4501</v>
      </c>
      <c r="B4502" s="3" t="s">
        <v>2945</v>
      </c>
      <c r="C4502" s="2" t="s">
        <v>558</v>
      </c>
      <c r="D4502" s="2" t="s">
        <v>557</v>
      </c>
      <c r="E4502" s="2" t="s">
        <v>559</v>
      </c>
      <c r="F4502" s="4">
        <v>40</v>
      </c>
      <c r="G4502" s="10" t="str">
        <f t="shared" si="243"/>
        <v xml:space="preserve">2024/01 </v>
      </c>
      <c r="H4502" s="10">
        <f t="shared" si="242"/>
        <v>50</v>
      </c>
    </row>
    <row r="4503" spans="1:8" ht="15.75">
      <c r="A4503" s="10">
        <v>4502</v>
      </c>
      <c r="B4503" s="3" t="s">
        <v>2945</v>
      </c>
      <c r="C4503" s="2" t="s">
        <v>561</v>
      </c>
      <c r="D4503" s="2" t="s">
        <v>560</v>
      </c>
      <c r="E4503" s="2" t="s">
        <v>562</v>
      </c>
      <c r="F4503" s="4">
        <v>20</v>
      </c>
      <c r="G4503" s="10" t="str">
        <f t="shared" si="243"/>
        <v xml:space="preserve">2024/07 </v>
      </c>
      <c r="H4503" s="10">
        <f t="shared" si="242"/>
        <v>488</v>
      </c>
    </row>
    <row r="4504" spans="1:8" ht="15.75">
      <c r="A4504" s="10">
        <v>4503</v>
      </c>
      <c r="B4504" s="3" t="s">
        <v>2945</v>
      </c>
      <c r="C4504" s="2" t="s">
        <v>567</v>
      </c>
      <c r="D4504" s="2" t="s">
        <v>566</v>
      </c>
      <c r="E4504" s="2" t="s">
        <v>568</v>
      </c>
      <c r="F4504" s="4">
        <v>90</v>
      </c>
      <c r="G4504" s="10" t="str">
        <f t="shared" si="243"/>
        <v xml:space="preserve">2024/02 </v>
      </c>
      <c r="H4504" s="10">
        <f t="shared" si="242"/>
        <v>112</v>
      </c>
    </row>
    <row r="4505" spans="1:8" ht="15.75">
      <c r="A4505" s="10">
        <v>4504</v>
      </c>
      <c r="B4505" s="3" t="s">
        <v>2945</v>
      </c>
      <c r="C4505" s="2" t="s">
        <v>570</v>
      </c>
      <c r="D4505" s="2" t="s">
        <v>569</v>
      </c>
      <c r="E4505" s="2" t="s">
        <v>571</v>
      </c>
      <c r="F4505" s="4">
        <v>20</v>
      </c>
      <c r="G4505" s="10" t="str">
        <f t="shared" si="243"/>
        <v xml:space="preserve">2024/01 </v>
      </c>
      <c r="H4505" s="10">
        <f t="shared" si="242"/>
        <v>50</v>
      </c>
    </row>
    <row r="4506" spans="1:8" ht="15.75">
      <c r="A4506" s="10">
        <v>4505</v>
      </c>
      <c r="B4506" s="3" t="s">
        <v>2945</v>
      </c>
      <c r="C4506" s="2" t="s">
        <v>573</v>
      </c>
      <c r="D4506" s="2" t="s">
        <v>572</v>
      </c>
      <c r="E4506" s="2" t="s">
        <v>574</v>
      </c>
      <c r="F4506" s="4">
        <v>30</v>
      </c>
      <c r="G4506" s="10" t="str">
        <f t="shared" si="243"/>
        <v xml:space="preserve">2024/01 </v>
      </c>
      <c r="H4506" s="10">
        <f t="shared" si="242"/>
        <v>60</v>
      </c>
    </row>
    <row r="4507" spans="1:8" ht="15.75">
      <c r="A4507" s="10">
        <v>4506</v>
      </c>
      <c r="B4507" s="3" t="s">
        <v>2945</v>
      </c>
      <c r="C4507" s="2" t="s">
        <v>576</v>
      </c>
      <c r="D4507" s="2" t="s">
        <v>575</v>
      </c>
      <c r="E4507" s="2" t="s">
        <v>577</v>
      </c>
      <c r="F4507" s="4">
        <v>102</v>
      </c>
      <c r="G4507" s="10" t="str">
        <f t="shared" si="243"/>
        <v xml:space="preserve">2024/04 </v>
      </c>
      <c r="H4507" s="10">
        <f t="shared" si="242"/>
        <v>380</v>
      </c>
    </row>
    <row r="4508" spans="1:8" ht="15.75">
      <c r="A4508" s="10">
        <v>4507</v>
      </c>
      <c r="B4508" s="3" t="s">
        <v>2945</v>
      </c>
      <c r="C4508" s="2" t="s">
        <v>599</v>
      </c>
      <c r="D4508" s="2" t="s">
        <v>598</v>
      </c>
      <c r="E4508" s="2" t="s">
        <v>600</v>
      </c>
      <c r="F4508" s="4">
        <v>50</v>
      </c>
      <c r="G4508" s="10" t="str">
        <f t="shared" si="243"/>
        <v xml:space="preserve">2024/01 </v>
      </c>
      <c r="H4508" s="10">
        <f t="shared" si="242"/>
        <v>60</v>
      </c>
    </row>
    <row r="4509" spans="1:8" ht="15.75">
      <c r="A4509" s="10">
        <v>4508</v>
      </c>
      <c r="B4509" s="3" t="s">
        <v>2945</v>
      </c>
      <c r="C4509" s="2" t="s">
        <v>608</v>
      </c>
      <c r="D4509" s="2" t="s">
        <v>607</v>
      </c>
      <c r="E4509" s="2"/>
      <c r="F4509" s="4">
        <v>6</v>
      </c>
      <c r="G4509" s="10" t="str">
        <f t="shared" si="243"/>
        <v xml:space="preserve">2024/03 </v>
      </c>
      <c r="H4509" s="10">
        <f t="shared" si="242"/>
        <v>66</v>
      </c>
    </row>
    <row r="4510" spans="1:8" ht="15.75">
      <c r="A4510" s="10">
        <v>4509</v>
      </c>
      <c r="B4510" s="3" t="s">
        <v>2945</v>
      </c>
      <c r="C4510" s="2" t="s">
        <v>610</v>
      </c>
      <c r="D4510" s="2" t="s">
        <v>609</v>
      </c>
      <c r="E4510" s="2" t="s">
        <v>611</v>
      </c>
      <c r="F4510" s="4">
        <v>4</v>
      </c>
      <c r="G4510" s="10" t="str">
        <f t="shared" si="243"/>
        <v xml:space="preserve">2024/01 </v>
      </c>
      <c r="H4510" s="10">
        <f t="shared" si="242"/>
        <v>4</v>
      </c>
    </row>
    <row r="4511" spans="1:8" ht="15.75">
      <c r="A4511" s="10">
        <v>4510</v>
      </c>
      <c r="B4511" s="3" t="s">
        <v>2945</v>
      </c>
      <c r="C4511" s="2" t="s">
        <v>612</v>
      </c>
      <c r="D4511" s="2" t="s">
        <v>363</v>
      </c>
      <c r="E4511" s="2" t="s">
        <v>613</v>
      </c>
      <c r="F4511" s="4">
        <v>50</v>
      </c>
      <c r="G4511" s="10" t="str">
        <f t="shared" si="243"/>
        <v xml:space="preserve">2024/11 </v>
      </c>
      <c r="H4511" s="10">
        <f t="shared" si="242"/>
        <v>4102</v>
      </c>
    </row>
    <row r="4512" spans="1:8" ht="15.75">
      <c r="A4512" s="10">
        <v>4511</v>
      </c>
      <c r="B4512" s="3" t="s">
        <v>2945</v>
      </c>
      <c r="C4512" s="2" t="s">
        <v>615</v>
      </c>
      <c r="D4512" s="2" t="s">
        <v>614</v>
      </c>
      <c r="E4512" s="2" t="s">
        <v>616</v>
      </c>
      <c r="F4512" s="4">
        <v>170</v>
      </c>
      <c r="G4512" s="10" t="str">
        <f t="shared" si="243"/>
        <v xml:space="preserve">2025/08 </v>
      </c>
      <c r="H4512" s="10">
        <f t="shared" si="242"/>
        <v>392</v>
      </c>
    </row>
    <row r="4513" spans="1:8" ht="15.75">
      <c r="A4513" s="10">
        <v>4512</v>
      </c>
      <c r="B4513" s="3" t="s">
        <v>2945</v>
      </c>
      <c r="C4513" s="2" t="s">
        <v>3076</v>
      </c>
      <c r="D4513" s="2" t="s">
        <v>403</v>
      </c>
      <c r="E4513" s="2"/>
      <c r="F4513" s="4">
        <v>6</v>
      </c>
      <c r="G4513" s="10" t="str">
        <f t="shared" si="243"/>
        <v xml:space="preserve">2024/01 </v>
      </c>
      <c r="H4513" s="10">
        <f t="shared" si="242"/>
        <v>6</v>
      </c>
    </row>
    <row r="4514" spans="1:8" ht="15.75">
      <c r="A4514" s="10">
        <v>4513</v>
      </c>
      <c r="B4514" s="3" t="s">
        <v>2945</v>
      </c>
      <c r="C4514" s="2" t="s">
        <v>619</v>
      </c>
      <c r="D4514" s="2" t="s">
        <v>366</v>
      </c>
      <c r="E4514" s="2" t="s">
        <v>620</v>
      </c>
      <c r="F4514" s="4">
        <v>42</v>
      </c>
      <c r="G4514" s="10" t="str">
        <f t="shared" si="243"/>
        <v xml:space="preserve">2024/12 </v>
      </c>
      <c r="H4514" s="10">
        <f t="shared" si="242"/>
        <v>4004</v>
      </c>
    </row>
    <row r="4515" spans="1:8" ht="15.75">
      <c r="A4515" s="10">
        <v>4514</v>
      </c>
      <c r="B4515" s="3" t="s">
        <v>2945</v>
      </c>
      <c r="C4515" s="2" t="s">
        <v>622</v>
      </c>
      <c r="D4515" s="2" t="s">
        <v>621</v>
      </c>
      <c r="E4515" s="2" t="s">
        <v>623</v>
      </c>
      <c r="F4515" s="4">
        <v>160</v>
      </c>
      <c r="G4515" s="10" t="str">
        <f t="shared" si="243"/>
        <v xml:space="preserve">2024/12 </v>
      </c>
      <c r="H4515" s="10">
        <f t="shared" si="242"/>
        <v>489</v>
      </c>
    </row>
    <row r="4516" spans="1:8" ht="15.75">
      <c r="A4516" s="10">
        <v>4515</v>
      </c>
      <c r="B4516" s="3" t="s">
        <v>2945</v>
      </c>
      <c r="C4516" s="2" t="s">
        <v>631</v>
      </c>
      <c r="D4516" s="2" t="s">
        <v>630</v>
      </c>
      <c r="E4516" s="2" t="s">
        <v>632</v>
      </c>
      <c r="F4516" s="4">
        <v>33</v>
      </c>
      <c r="G4516" s="10" t="str">
        <f t="shared" si="243"/>
        <v xml:space="preserve">2025/12 </v>
      </c>
      <c r="H4516" s="10">
        <f t="shared" si="242"/>
        <v>894</v>
      </c>
    </row>
    <row r="4517" spans="1:8" ht="15.75">
      <c r="A4517" s="10">
        <v>4516</v>
      </c>
      <c r="B4517" s="3" t="s">
        <v>2945</v>
      </c>
      <c r="C4517" s="2" t="s">
        <v>634</v>
      </c>
      <c r="D4517" s="2" t="s">
        <v>633</v>
      </c>
      <c r="E4517" s="2" t="s">
        <v>635</v>
      </c>
      <c r="F4517" s="4">
        <v>150</v>
      </c>
      <c r="G4517" s="10" t="str">
        <f t="shared" si="243"/>
        <v xml:space="preserve">2024/01 </v>
      </c>
      <c r="H4517" s="10">
        <f t="shared" si="242"/>
        <v>1460</v>
      </c>
    </row>
    <row r="4518" spans="1:8" ht="15.75">
      <c r="A4518" s="10">
        <v>4517</v>
      </c>
      <c r="B4518" s="3" t="s">
        <v>2945</v>
      </c>
      <c r="C4518" s="2" t="s">
        <v>638</v>
      </c>
      <c r="D4518" s="2" t="s">
        <v>352</v>
      </c>
      <c r="E4518" s="2" t="s">
        <v>639</v>
      </c>
      <c r="F4518" s="4">
        <v>5</v>
      </c>
      <c r="G4518" s="10" t="str">
        <f t="shared" si="243"/>
        <v xml:space="preserve">2025/12 </v>
      </c>
      <c r="H4518" s="10">
        <f t="shared" si="242"/>
        <v>1081</v>
      </c>
    </row>
    <row r="4519" spans="1:8" ht="15.75">
      <c r="A4519" s="10">
        <v>4518</v>
      </c>
      <c r="B4519" s="3" t="s">
        <v>2945</v>
      </c>
      <c r="C4519" s="2" t="s">
        <v>641</v>
      </c>
      <c r="D4519" s="2" t="s">
        <v>640</v>
      </c>
      <c r="E4519" s="2" t="s">
        <v>642</v>
      </c>
      <c r="F4519" s="4">
        <v>45</v>
      </c>
      <c r="G4519" s="10" t="str">
        <f t="shared" si="243"/>
        <v xml:space="preserve">2024/03 </v>
      </c>
      <c r="H4519" s="10">
        <f t="shared" si="242"/>
        <v>550</v>
      </c>
    </row>
    <row r="4520" spans="1:8" ht="15.75">
      <c r="A4520" s="10">
        <v>4519</v>
      </c>
      <c r="B4520" s="3" t="s">
        <v>2945</v>
      </c>
      <c r="C4520" s="2" t="s">
        <v>648</v>
      </c>
      <c r="D4520" s="2" t="s">
        <v>647</v>
      </c>
      <c r="E4520" s="2" t="s">
        <v>649</v>
      </c>
      <c r="F4520" s="4">
        <v>15</v>
      </c>
      <c r="G4520" s="10" t="str">
        <f t="shared" si="243"/>
        <v xml:space="preserve">2024/11 </v>
      </c>
      <c r="H4520" s="10">
        <f t="shared" si="242"/>
        <v>2000</v>
      </c>
    </row>
    <row r="4521" spans="1:8" ht="15.75">
      <c r="A4521" s="10">
        <v>4520</v>
      </c>
      <c r="B4521" s="3" t="s">
        <v>2945</v>
      </c>
      <c r="C4521" s="2" t="s">
        <v>3079</v>
      </c>
      <c r="D4521" s="2" t="s">
        <v>1181</v>
      </c>
      <c r="E4521" s="2"/>
      <c r="F4521" s="4">
        <v>12</v>
      </c>
      <c r="G4521" s="10" t="str">
        <f t="shared" si="243"/>
        <v xml:space="preserve">2024/03 </v>
      </c>
      <c r="H4521" s="10">
        <f t="shared" si="242"/>
        <v>12</v>
      </c>
    </row>
    <row r="4522" spans="1:8" ht="15.75">
      <c r="A4522" s="10">
        <v>4521</v>
      </c>
      <c r="B4522" s="3" t="s">
        <v>2945</v>
      </c>
      <c r="C4522" s="2" t="s">
        <v>653</v>
      </c>
      <c r="D4522" s="2" t="s">
        <v>652</v>
      </c>
      <c r="E4522" s="2"/>
      <c r="F4522" s="4">
        <v>10</v>
      </c>
      <c r="G4522" s="10" t="str">
        <f t="shared" si="243"/>
        <v xml:space="preserve">2024/01 </v>
      </c>
      <c r="H4522" s="10">
        <f t="shared" si="242"/>
        <v>70</v>
      </c>
    </row>
    <row r="4523" spans="1:8" ht="15.75">
      <c r="A4523" s="10">
        <v>4522</v>
      </c>
      <c r="B4523" s="3" t="s">
        <v>2945</v>
      </c>
      <c r="C4523" s="2" t="s">
        <v>655</v>
      </c>
      <c r="D4523" s="2" t="s">
        <v>654</v>
      </c>
      <c r="E4523" s="2" t="s">
        <v>656</v>
      </c>
      <c r="F4523" s="4">
        <v>310</v>
      </c>
      <c r="G4523" s="10" t="str">
        <f t="shared" si="243"/>
        <v xml:space="preserve">2024/11 </v>
      </c>
      <c r="H4523" s="10">
        <f t="shared" si="242"/>
        <v>4241</v>
      </c>
    </row>
    <row r="4524" spans="1:8" ht="15.75">
      <c r="A4524" s="10">
        <v>4523</v>
      </c>
      <c r="B4524" s="3" t="s">
        <v>2945</v>
      </c>
      <c r="C4524" s="2" t="s">
        <v>658</v>
      </c>
      <c r="D4524" s="2" t="s">
        <v>657</v>
      </c>
      <c r="E4524" s="2" t="s">
        <v>659</v>
      </c>
      <c r="F4524" s="4">
        <v>350</v>
      </c>
      <c r="G4524" s="10" t="str">
        <f t="shared" si="243"/>
        <v xml:space="preserve">2024/02 </v>
      </c>
      <c r="H4524" s="10">
        <f t="shared" si="242"/>
        <v>350</v>
      </c>
    </row>
    <row r="4525" spans="1:8" ht="15.75">
      <c r="A4525" s="10">
        <v>4524</v>
      </c>
      <c r="B4525" s="3" t="s">
        <v>2945</v>
      </c>
      <c r="C4525" s="2" t="s">
        <v>663</v>
      </c>
      <c r="D4525" s="2" t="s">
        <v>662</v>
      </c>
      <c r="E4525" s="2" t="s">
        <v>664</v>
      </c>
      <c r="F4525" s="4">
        <v>5</v>
      </c>
      <c r="G4525" s="10" t="str">
        <f t="shared" si="243"/>
        <v xml:space="preserve">2025/03 </v>
      </c>
      <c r="H4525" s="10">
        <f t="shared" si="242"/>
        <v>203</v>
      </c>
    </row>
    <row r="4526" spans="1:8" ht="15.75">
      <c r="A4526" s="10">
        <v>4525</v>
      </c>
      <c r="B4526" s="3" t="s">
        <v>2945</v>
      </c>
      <c r="C4526" s="2" t="s">
        <v>672</v>
      </c>
      <c r="D4526" s="2" t="s">
        <v>671</v>
      </c>
      <c r="E4526" s="2"/>
      <c r="F4526" s="4">
        <v>40</v>
      </c>
      <c r="G4526" s="10" t="str">
        <f t="shared" si="243"/>
        <v xml:space="preserve">2024/01 </v>
      </c>
      <c r="H4526" s="10">
        <f t="shared" si="242"/>
        <v>120</v>
      </c>
    </row>
    <row r="4527" spans="1:8" ht="15.75">
      <c r="A4527" s="10">
        <v>4526</v>
      </c>
      <c r="B4527" s="3" t="s">
        <v>2945</v>
      </c>
      <c r="C4527" s="2" t="s">
        <v>677</v>
      </c>
      <c r="D4527" s="2" t="s">
        <v>676</v>
      </c>
      <c r="E4527" s="2" t="s">
        <v>678</v>
      </c>
      <c r="F4527" s="4">
        <v>100</v>
      </c>
      <c r="G4527" s="10" t="str">
        <f t="shared" si="243"/>
        <v xml:space="preserve">2024/10 </v>
      </c>
      <c r="H4527" s="10">
        <f t="shared" si="242"/>
        <v>674</v>
      </c>
    </row>
    <row r="4528" spans="1:8" ht="15.75">
      <c r="A4528" s="10">
        <v>4527</v>
      </c>
      <c r="B4528" s="3" t="s">
        <v>2945</v>
      </c>
      <c r="C4528" s="2" t="s">
        <v>3083</v>
      </c>
      <c r="D4528" s="2" t="s">
        <v>3082</v>
      </c>
      <c r="E4528" s="2" t="s">
        <v>3084</v>
      </c>
      <c r="F4528" s="4">
        <v>10</v>
      </c>
      <c r="G4528" s="10" t="str">
        <f t="shared" si="243"/>
        <v xml:space="preserve">2024/04 </v>
      </c>
      <c r="H4528" s="10">
        <f t="shared" si="242"/>
        <v>54</v>
      </c>
    </row>
    <row r="4529" spans="1:8" ht="15.75">
      <c r="A4529" s="10">
        <v>4528</v>
      </c>
      <c r="B4529" s="3" t="s">
        <v>2945</v>
      </c>
      <c r="C4529" s="2" t="s">
        <v>698</v>
      </c>
      <c r="D4529" s="2" t="s">
        <v>697</v>
      </c>
      <c r="E4529" s="2"/>
      <c r="F4529" s="4">
        <v>10</v>
      </c>
      <c r="G4529" s="10" t="str">
        <f t="shared" si="243"/>
        <v xml:space="preserve">2024/01 </v>
      </c>
      <c r="H4529" s="10">
        <f t="shared" si="242"/>
        <v>50</v>
      </c>
    </row>
    <row r="4530" spans="1:8" ht="15.75">
      <c r="A4530" s="10">
        <v>4529</v>
      </c>
      <c r="B4530" s="3" t="s">
        <v>2945</v>
      </c>
      <c r="C4530" s="2" t="s">
        <v>700</v>
      </c>
      <c r="D4530" s="2" t="s">
        <v>699</v>
      </c>
      <c r="E4530" s="2" t="s">
        <v>701</v>
      </c>
      <c r="F4530" s="4">
        <v>50</v>
      </c>
      <c r="G4530" s="10" t="str">
        <f t="shared" si="243"/>
        <v xml:space="preserve">2025/06 </v>
      </c>
      <c r="H4530" s="10">
        <f t="shared" si="242"/>
        <v>983</v>
      </c>
    </row>
    <row r="4531" spans="1:8" ht="15.75">
      <c r="A4531" s="10">
        <v>4530</v>
      </c>
      <c r="B4531" s="3" t="s">
        <v>2945</v>
      </c>
      <c r="C4531" s="2" t="s">
        <v>705</v>
      </c>
      <c r="D4531" s="2" t="s">
        <v>412</v>
      </c>
      <c r="E4531" s="2"/>
      <c r="F4531" s="4">
        <v>15</v>
      </c>
      <c r="G4531" s="10" t="str">
        <f t="shared" si="243"/>
        <v xml:space="preserve">2024/01 </v>
      </c>
      <c r="H4531" s="10">
        <f t="shared" si="242"/>
        <v>50</v>
      </c>
    </row>
    <row r="4532" spans="1:8" ht="15.75">
      <c r="A4532" s="10">
        <v>4531</v>
      </c>
      <c r="B4532" s="3" t="s">
        <v>2945</v>
      </c>
      <c r="C4532" s="2" t="s">
        <v>709</v>
      </c>
      <c r="D4532" s="2" t="s">
        <v>708</v>
      </c>
      <c r="E4532" s="2"/>
      <c r="F4532" s="4">
        <v>28</v>
      </c>
      <c r="G4532" s="10" t="str">
        <f t="shared" si="243"/>
        <v xml:space="preserve">2024/02 </v>
      </c>
      <c r="H4532" s="10">
        <f t="shared" si="242"/>
        <v>28</v>
      </c>
    </row>
    <row r="4533" spans="1:8" ht="15.75">
      <c r="A4533" s="10">
        <v>4532</v>
      </c>
      <c r="B4533" s="3" t="s">
        <v>2945</v>
      </c>
      <c r="C4533" s="2" t="s">
        <v>711</v>
      </c>
      <c r="D4533" s="2" t="s">
        <v>710</v>
      </c>
      <c r="E4533" s="2"/>
      <c r="F4533" s="4">
        <v>20</v>
      </c>
      <c r="G4533" s="10" t="str">
        <f t="shared" si="243"/>
        <v xml:space="preserve">2024/02 </v>
      </c>
      <c r="H4533" s="10">
        <f t="shared" si="242"/>
        <v>46</v>
      </c>
    </row>
    <row r="4534" spans="1:8" ht="15.75">
      <c r="A4534" s="10">
        <v>4533</v>
      </c>
      <c r="B4534" s="3" t="s">
        <v>2945</v>
      </c>
      <c r="C4534" s="2" t="s">
        <v>724</v>
      </c>
      <c r="D4534" s="2" t="s">
        <v>723</v>
      </c>
      <c r="E4534" s="2"/>
      <c r="F4534" s="4">
        <v>1</v>
      </c>
      <c r="G4534" s="10" t="str">
        <f t="shared" si="243"/>
        <v xml:space="preserve">2024/01 </v>
      </c>
      <c r="H4534" s="10">
        <f t="shared" si="242"/>
        <v>90</v>
      </c>
    </row>
    <row r="4535" spans="1:8" ht="15.75">
      <c r="A4535" s="10">
        <v>4534</v>
      </c>
      <c r="B4535" s="3" t="s">
        <v>2945</v>
      </c>
      <c r="C4535" s="2" t="s">
        <v>734</v>
      </c>
      <c r="D4535" s="2" t="s">
        <v>733</v>
      </c>
      <c r="E4535" s="2" t="s">
        <v>735</v>
      </c>
      <c r="F4535" s="4">
        <v>5</v>
      </c>
      <c r="G4535" s="10" t="str">
        <f t="shared" si="243"/>
        <v xml:space="preserve">2025/12 </v>
      </c>
      <c r="H4535" s="10">
        <f t="shared" si="242"/>
        <v>1289</v>
      </c>
    </row>
    <row r="4536" spans="1:8" ht="15.75">
      <c r="A4536" s="10">
        <v>4535</v>
      </c>
      <c r="B4536" s="3" t="s">
        <v>2945</v>
      </c>
      <c r="C4536" s="2" t="s">
        <v>737</v>
      </c>
      <c r="D4536" s="2" t="s">
        <v>736</v>
      </c>
      <c r="E4536" s="2" t="s">
        <v>738</v>
      </c>
      <c r="F4536" s="4">
        <v>162</v>
      </c>
      <c r="G4536" s="10" t="str">
        <f t="shared" si="243"/>
        <v xml:space="preserve">2025/11 </v>
      </c>
      <c r="H4536" s="10">
        <f t="shared" si="242"/>
        <v>2257</v>
      </c>
    </row>
    <row r="4537" spans="1:8" ht="15.75">
      <c r="A4537" s="10">
        <v>4536</v>
      </c>
      <c r="B4537" s="3" t="s">
        <v>2945</v>
      </c>
      <c r="C4537" s="2" t="s">
        <v>742</v>
      </c>
      <c r="D4537" s="2" t="s">
        <v>741</v>
      </c>
      <c r="E4537" s="2" t="s">
        <v>743</v>
      </c>
      <c r="F4537" s="4">
        <v>300</v>
      </c>
      <c r="G4537" s="10" t="str">
        <f t="shared" si="243"/>
        <v xml:space="preserve">2024/01 </v>
      </c>
      <c r="H4537" s="10">
        <f t="shared" si="242"/>
        <v>300</v>
      </c>
    </row>
    <row r="4538" spans="1:8" ht="15.75">
      <c r="A4538" s="10">
        <v>4537</v>
      </c>
      <c r="B4538" s="3" t="s">
        <v>2945</v>
      </c>
      <c r="C4538" s="2" t="s">
        <v>745</v>
      </c>
      <c r="D4538" s="2" t="s">
        <v>744</v>
      </c>
      <c r="E4538" s="2" t="s">
        <v>746</v>
      </c>
      <c r="F4538" s="4">
        <v>31</v>
      </c>
      <c r="G4538" s="10" t="str">
        <f t="shared" si="243"/>
        <v xml:space="preserve">2025/03 </v>
      </c>
      <c r="H4538" s="10">
        <f t="shared" si="242"/>
        <v>750</v>
      </c>
    </row>
    <row r="4539" spans="1:8" ht="15.75">
      <c r="A4539" s="10">
        <v>4538</v>
      </c>
      <c r="B4539" s="3" t="s">
        <v>2945</v>
      </c>
      <c r="C4539" s="2" t="s">
        <v>748</v>
      </c>
      <c r="D4539" s="2" t="s">
        <v>747</v>
      </c>
      <c r="E4539" s="2" t="s">
        <v>749</v>
      </c>
      <c r="F4539" s="4">
        <v>182</v>
      </c>
      <c r="G4539" s="10" t="str">
        <f t="shared" si="243"/>
        <v xml:space="preserve">2025/12 </v>
      </c>
      <c r="H4539" s="10">
        <f t="shared" si="242"/>
        <v>812</v>
      </c>
    </row>
    <row r="4540" spans="1:8" ht="15.75">
      <c r="A4540" s="10">
        <v>4539</v>
      </c>
      <c r="B4540" s="3" t="s">
        <v>2945</v>
      </c>
      <c r="C4540" s="2" t="s">
        <v>3121</v>
      </c>
      <c r="D4540" s="2" t="s">
        <v>3120</v>
      </c>
      <c r="E4540" s="2" t="s">
        <v>3122</v>
      </c>
      <c r="F4540" s="4">
        <v>50</v>
      </c>
      <c r="G4540" s="10" t="str">
        <f t="shared" si="243"/>
        <v xml:space="preserve">2024/01 </v>
      </c>
      <c r="H4540" s="10">
        <f t="shared" si="242"/>
        <v>50</v>
      </c>
    </row>
    <row r="4541" spans="1:8" ht="15.75">
      <c r="A4541" s="10">
        <v>4540</v>
      </c>
      <c r="B4541" s="3" t="s">
        <v>2945</v>
      </c>
      <c r="C4541" s="2" t="s">
        <v>3127</v>
      </c>
      <c r="D4541" s="2" t="s">
        <v>3126</v>
      </c>
      <c r="E4541" s="2"/>
      <c r="F4541" s="4">
        <v>1</v>
      </c>
      <c r="G4541" s="10" t="str">
        <f t="shared" si="243"/>
        <v xml:space="preserve">2024/01 </v>
      </c>
      <c r="H4541" s="10">
        <f t="shared" si="242"/>
        <v>1</v>
      </c>
    </row>
    <row r="4542" spans="1:8" ht="15.75">
      <c r="A4542" s="10">
        <v>4541</v>
      </c>
      <c r="B4542" s="3" t="s">
        <v>2945</v>
      </c>
      <c r="C4542" s="2" t="s">
        <v>771</v>
      </c>
      <c r="D4542" s="2" t="s">
        <v>770</v>
      </c>
      <c r="E4542" s="2" t="s">
        <v>772</v>
      </c>
      <c r="F4542" s="4">
        <v>32</v>
      </c>
      <c r="G4542" s="10" t="str">
        <f t="shared" si="243"/>
        <v xml:space="preserve">2025/12 </v>
      </c>
      <c r="H4542" s="10">
        <f t="shared" si="242"/>
        <v>861</v>
      </c>
    </row>
    <row r="4543" spans="1:8" ht="15.75">
      <c r="A4543" s="10">
        <v>4542</v>
      </c>
      <c r="B4543" s="3" t="s">
        <v>2945</v>
      </c>
      <c r="C4543" s="2" t="s">
        <v>774</v>
      </c>
      <c r="D4543" s="2" t="s">
        <v>773</v>
      </c>
      <c r="E4543" s="2" t="s">
        <v>775</v>
      </c>
      <c r="F4543" s="4">
        <v>80</v>
      </c>
      <c r="G4543" s="10" t="str">
        <f t="shared" si="243"/>
        <v xml:space="preserve">2025/12 </v>
      </c>
      <c r="H4543" s="10">
        <f t="shared" si="242"/>
        <v>1110</v>
      </c>
    </row>
    <row r="4544" spans="1:8" ht="15.75">
      <c r="A4544" s="10">
        <v>4543</v>
      </c>
      <c r="B4544" s="3" t="s">
        <v>2945</v>
      </c>
      <c r="C4544" s="2" t="s">
        <v>3129</v>
      </c>
      <c r="D4544" s="2" t="s">
        <v>3128</v>
      </c>
      <c r="E4544" s="2" t="s">
        <v>3130</v>
      </c>
      <c r="F4544" s="4">
        <v>50</v>
      </c>
      <c r="G4544" s="10" t="str">
        <f t="shared" si="243"/>
        <v xml:space="preserve">2024/01 </v>
      </c>
      <c r="H4544" s="10">
        <f t="shared" si="242"/>
        <v>50</v>
      </c>
    </row>
    <row r="4545" spans="1:8" ht="15.75">
      <c r="A4545" s="10">
        <v>4544</v>
      </c>
      <c r="B4545" s="3" t="s">
        <v>2945</v>
      </c>
      <c r="C4545" s="2" t="s">
        <v>779</v>
      </c>
      <c r="D4545" s="2" t="s">
        <v>778</v>
      </c>
      <c r="E4545" s="2" t="s">
        <v>780</v>
      </c>
      <c r="F4545" s="4">
        <v>12</v>
      </c>
      <c r="G4545" s="10" t="str">
        <f t="shared" si="243"/>
        <v xml:space="preserve">2024/03 </v>
      </c>
      <c r="H4545" s="10">
        <f t="shared" si="242"/>
        <v>550</v>
      </c>
    </row>
    <row r="4546" spans="1:8" ht="15.75">
      <c r="A4546" s="10">
        <v>4545</v>
      </c>
      <c r="B4546" s="3" t="s">
        <v>2945</v>
      </c>
      <c r="C4546" s="2" t="s">
        <v>782</v>
      </c>
      <c r="D4546" s="2" t="s">
        <v>781</v>
      </c>
      <c r="E4546" s="2" t="s">
        <v>783</v>
      </c>
      <c r="F4546" s="4">
        <v>50</v>
      </c>
      <c r="G4546" s="10" t="str">
        <f t="shared" si="243"/>
        <v xml:space="preserve">2025/08 </v>
      </c>
      <c r="H4546" s="10">
        <f t="shared" ref="H4546:H4609" si="244">_xlfn.MAXIFS(F:F,C:C,C4546,G:G,G4546)</f>
        <v>402</v>
      </c>
    </row>
    <row r="4547" spans="1:8" ht="15.75">
      <c r="A4547" s="10">
        <v>4546</v>
      </c>
      <c r="B4547" s="3" t="s">
        <v>2945</v>
      </c>
      <c r="C4547" s="2" t="s">
        <v>3141</v>
      </c>
      <c r="D4547" s="2" t="s">
        <v>3140</v>
      </c>
      <c r="E4547" s="2" t="s">
        <v>3142</v>
      </c>
      <c r="F4547" s="4">
        <v>50</v>
      </c>
      <c r="G4547" s="10" t="str">
        <f t="shared" ref="G4547:G4610" si="245">INDEX($B$2:$B$9999,MATCH(_xlfn.MAXIFS($F$2:$F$9999,$C$2:$C$9999,C4547),$F$1:$F$9999,0))</f>
        <v xml:space="preserve">2024/01 </v>
      </c>
      <c r="H4547" s="10">
        <f t="shared" si="244"/>
        <v>50</v>
      </c>
    </row>
    <row r="4548" spans="1:8" ht="15.75">
      <c r="A4548" s="10">
        <v>4547</v>
      </c>
      <c r="B4548" s="3" t="s">
        <v>2945</v>
      </c>
      <c r="C4548" s="2" t="s">
        <v>785</v>
      </c>
      <c r="D4548" s="2" t="s">
        <v>784</v>
      </c>
      <c r="E4548" s="2"/>
      <c r="F4548" s="4">
        <v>3</v>
      </c>
      <c r="G4548" s="10" t="str">
        <f t="shared" si="245"/>
        <v xml:space="preserve">2024/01 </v>
      </c>
      <c r="H4548" s="10">
        <f t="shared" si="244"/>
        <v>90</v>
      </c>
    </row>
    <row r="4549" spans="1:8" ht="15.75">
      <c r="A4549" s="10">
        <v>4548</v>
      </c>
      <c r="B4549" s="3" t="s">
        <v>2945</v>
      </c>
      <c r="C4549" s="2" t="s">
        <v>800</v>
      </c>
      <c r="D4549" s="2" t="s">
        <v>799</v>
      </c>
      <c r="E4549" s="2" t="s">
        <v>801</v>
      </c>
      <c r="F4549" s="4">
        <v>10</v>
      </c>
      <c r="G4549" s="10" t="str">
        <f t="shared" si="245"/>
        <v xml:space="preserve">2024/05 </v>
      </c>
      <c r="H4549" s="10">
        <f t="shared" si="244"/>
        <v>401</v>
      </c>
    </row>
    <row r="4550" spans="1:8" ht="15.75">
      <c r="A4550" s="10">
        <v>4549</v>
      </c>
      <c r="B4550" s="3" t="s">
        <v>2945</v>
      </c>
      <c r="C4550" s="2" t="s">
        <v>803</v>
      </c>
      <c r="D4550" s="2" t="s">
        <v>802</v>
      </c>
      <c r="E4550" s="2" t="s">
        <v>804</v>
      </c>
      <c r="F4550" s="4">
        <v>160</v>
      </c>
      <c r="G4550" s="10" t="str">
        <f t="shared" si="245"/>
        <v xml:space="preserve">2024/04 </v>
      </c>
      <c r="H4550" s="10">
        <f t="shared" si="244"/>
        <v>370</v>
      </c>
    </row>
    <row r="4551" spans="1:8" ht="15.75">
      <c r="A4551" s="10">
        <v>4550</v>
      </c>
      <c r="B4551" s="3" t="s">
        <v>2945</v>
      </c>
      <c r="C4551" s="2" t="s">
        <v>814</v>
      </c>
      <c r="D4551" s="2" t="s">
        <v>813</v>
      </c>
      <c r="E4551" s="2" t="s">
        <v>815</v>
      </c>
      <c r="F4551" s="4">
        <v>95</v>
      </c>
      <c r="G4551" s="10" t="str">
        <f t="shared" si="245"/>
        <v xml:space="preserve">2024/12 </v>
      </c>
      <c r="H4551" s="10">
        <f t="shared" si="244"/>
        <v>3000</v>
      </c>
    </row>
    <row r="4552" spans="1:8" ht="15.75">
      <c r="A4552" s="10">
        <v>4551</v>
      </c>
      <c r="B4552" s="3" t="s">
        <v>2945</v>
      </c>
      <c r="C4552" s="2" t="s">
        <v>823</v>
      </c>
      <c r="D4552" s="2" t="s">
        <v>822</v>
      </c>
      <c r="E4552" s="2" t="s">
        <v>824</v>
      </c>
      <c r="F4552" s="4">
        <v>52</v>
      </c>
      <c r="G4552" s="10" t="str">
        <f t="shared" si="245"/>
        <v xml:space="preserve">2025/12 </v>
      </c>
      <c r="H4552" s="10">
        <f t="shared" si="244"/>
        <v>32271</v>
      </c>
    </row>
    <row r="4553" spans="1:8" ht="15.75">
      <c r="A4553" s="10">
        <v>4552</v>
      </c>
      <c r="B4553" s="3" t="s">
        <v>2945</v>
      </c>
      <c r="C4553" s="2" t="s">
        <v>829</v>
      </c>
      <c r="D4553" s="2" t="s">
        <v>828</v>
      </c>
      <c r="E4553" s="2" t="s">
        <v>830</v>
      </c>
      <c r="F4553" s="4">
        <v>20</v>
      </c>
      <c r="G4553" s="10" t="str">
        <f t="shared" si="245"/>
        <v xml:space="preserve">2024/01 </v>
      </c>
      <c r="H4553" s="10">
        <f t="shared" si="244"/>
        <v>100</v>
      </c>
    </row>
    <row r="4554" spans="1:8" ht="15.75">
      <c r="A4554" s="10">
        <v>4553</v>
      </c>
      <c r="B4554" s="3" t="s">
        <v>2945</v>
      </c>
      <c r="C4554" s="2" t="s">
        <v>858</v>
      </c>
      <c r="D4554" s="2" t="s">
        <v>857</v>
      </c>
      <c r="E4554" s="2" t="s">
        <v>859</v>
      </c>
      <c r="F4554" s="4">
        <v>144</v>
      </c>
      <c r="G4554" s="10" t="str">
        <f t="shared" si="245"/>
        <v xml:space="preserve">2024/10 </v>
      </c>
      <c r="H4554" s="10">
        <f t="shared" si="244"/>
        <v>527</v>
      </c>
    </row>
    <row r="4555" spans="1:8" ht="15.75">
      <c r="A4555" s="10">
        <v>4554</v>
      </c>
      <c r="B4555" s="3" t="s">
        <v>2945</v>
      </c>
      <c r="C4555" s="2" t="s">
        <v>889</v>
      </c>
      <c r="D4555" s="2" t="s">
        <v>888</v>
      </c>
      <c r="E4555" s="2" t="s">
        <v>890</v>
      </c>
      <c r="F4555" s="4">
        <v>10</v>
      </c>
      <c r="G4555" s="10" t="str">
        <f t="shared" si="245"/>
        <v xml:space="preserve">2024/01 </v>
      </c>
      <c r="H4555" s="10">
        <f t="shared" si="244"/>
        <v>90</v>
      </c>
    </row>
    <row r="4556" spans="1:8" ht="15.75">
      <c r="A4556" s="10">
        <v>4555</v>
      </c>
      <c r="B4556" s="3" t="s">
        <v>2945</v>
      </c>
      <c r="C4556" s="2" t="s">
        <v>3165</v>
      </c>
      <c r="D4556" s="2" t="s">
        <v>3164</v>
      </c>
      <c r="E4556" s="2" t="s">
        <v>909</v>
      </c>
      <c r="F4556" s="4">
        <v>20</v>
      </c>
      <c r="G4556" s="10" t="str">
        <f t="shared" si="245"/>
        <v xml:space="preserve">2024/01 </v>
      </c>
      <c r="H4556" s="10">
        <f t="shared" si="244"/>
        <v>150</v>
      </c>
    </row>
    <row r="4557" spans="1:8" ht="15.75">
      <c r="A4557" s="10">
        <v>4556</v>
      </c>
      <c r="B4557" s="3" t="s">
        <v>2945</v>
      </c>
      <c r="C4557" s="2" t="s">
        <v>908</v>
      </c>
      <c r="D4557" s="2" t="s">
        <v>907</v>
      </c>
      <c r="E4557" s="2" t="s">
        <v>909</v>
      </c>
      <c r="F4557" s="4">
        <v>20</v>
      </c>
      <c r="G4557" s="10" t="str">
        <f t="shared" si="245"/>
        <v xml:space="preserve">2024/01 </v>
      </c>
      <c r="H4557" s="10">
        <f t="shared" si="244"/>
        <v>150</v>
      </c>
    </row>
    <row r="4558" spans="1:8" ht="15.75">
      <c r="A4558" s="10">
        <v>4557</v>
      </c>
      <c r="B4558" s="3" t="s">
        <v>2945</v>
      </c>
      <c r="C4558" s="2" t="s">
        <v>3194</v>
      </c>
      <c r="D4558" s="2" t="s">
        <v>3193</v>
      </c>
      <c r="E4558" s="2"/>
      <c r="F4558" s="4">
        <v>6</v>
      </c>
      <c r="G4558" s="10" t="str">
        <f t="shared" si="245"/>
        <v xml:space="preserve">2024/01 </v>
      </c>
      <c r="H4558" s="10">
        <f t="shared" si="244"/>
        <v>6</v>
      </c>
    </row>
    <row r="4559" spans="1:8" ht="15.75">
      <c r="A4559" s="10">
        <v>4558</v>
      </c>
      <c r="B4559" s="3" t="s">
        <v>2945</v>
      </c>
      <c r="C4559" s="2" t="s">
        <v>956</v>
      </c>
      <c r="D4559" s="2" t="s">
        <v>366</v>
      </c>
      <c r="E4559" s="2" t="s">
        <v>957</v>
      </c>
      <c r="F4559" s="4">
        <v>50</v>
      </c>
      <c r="G4559" s="10" t="str">
        <f t="shared" si="245"/>
        <v xml:space="preserve">2024/01 </v>
      </c>
      <c r="H4559" s="10">
        <f t="shared" si="244"/>
        <v>50</v>
      </c>
    </row>
    <row r="4560" spans="1:8" ht="15.75">
      <c r="A4560" s="10">
        <v>4559</v>
      </c>
      <c r="B4560" s="3" t="s">
        <v>2945</v>
      </c>
      <c r="C4560" s="2" t="s">
        <v>958</v>
      </c>
      <c r="D4560" s="2" t="s">
        <v>352</v>
      </c>
      <c r="E4560" s="2" t="s">
        <v>959</v>
      </c>
      <c r="F4560" s="4">
        <v>50</v>
      </c>
      <c r="G4560" s="10" t="str">
        <f t="shared" si="245"/>
        <v xml:space="preserve">2024/01 </v>
      </c>
      <c r="H4560" s="10">
        <f t="shared" si="244"/>
        <v>100</v>
      </c>
    </row>
    <row r="4561" spans="1:8" ht="15.75">
      <c r="A4561" s="10">
        <v>4560</v>
      </c>
      <c r="B4561" s="3" t="s">
        <v>2945</v>
      </c>
      <c r="C4561" s="2" t="s">
        <v>960</v>
      </c>
      <c r="D4561" s="2" t="s">
        <v>358</v>
      </c>
      <c r="E4561" s="2" t="s">
        <v>961</v>
      </c>
      <c r="F4561" s="4">
        <v>50</v>
      </c>
      <c r="G4561" s="10" t="str">
        <f t="shared" si="245"/>
        <v xml:space="preserve">2024/01 </v>
      </c>
      <c r="H4561" s="10">
        <f t="shared" si="244"/>
        <v>60</v>
      </c>
    </row>
    <row r="4562" spans="1:8" ht="15.75">
      <c r="A4562" s="10">
        <v>4561</v>
      </c>
      <c r="B4562" s="3" t="s">
        <v>2945</v>
      </c>
      <c r="C4562" s="2" t="s">
        <v>962</v>
      </c>
      <c r="D4562" s="2" t="s">
        <v>448</v>
      </c>
      <c r="E4562" s="2" t="s">
        <v>963</v>
      </c>
      <c r="F4562" s="4">
        <v>50</v>
      </c>
      <c r="G4562" s="10" t="str">
        <f t="shared" si="245"/>
        <v xml:space="preserve">2024/01 </v>
      </c>
      <c r="H4562" s="10">
        <f t="shared" si="244"/>
        <v>50</v>
      </c>
    </row>
    <row r="4563" spans="1:8" ht="15.75">
      <c r="A4563" s="10">
        <v>4562</v>
      </c>
      <c r="B4563" s="3" t="s">
        <v>2945</v>
      </c>
      <c r="C4563" s="2" t="s">
        <v>3206</v>
      </c>
      <c r="D4563" s="2" t="s">
        <v>679</v>
      </c>
      <c r="E4563" s="2" t="s">
        <v>3207</v>
      </c>
      <c r="F4563" s="4">
        <v>50</v>
      </c>
      <c r="G4563" s="10" t="str">
        <f t="shared" si="245"/>
        <v xml:space="preserve">2024/01 </v>
      </c>
      <c r="H4563" s="10">
        <f t="shared" si="244"/>
        <v>50</v>
      </c>
    </row>
    <row r="4564" spans="1:8" ht="15.75">
      <c r="A4564" s="10">
        <v>4563</v>
      </c>
      <c r="B4564" s="3" t="s">
        <v>2945</v>
      </c>
      <c r="C4564" s="2" t="s">
        <v>3208</v>
      </c>
      <c r="D4564" s="2" t="s">
        <v>665</v>
      </c>
      <c r="E4564" s="2" t="s">
        <v>3209</v>
      </c>
      <c r="F4564" s="4">
        <v>50</v>
      </c>
      <c r="G4564" s="10" t="str">
        <f t="shared" si="245"/>
        <v xml:space="preserve">2024/01 </v>
      </c>
      <c r="H4564" s="10">
        <f t="shared" si="244"/>
        <v>50</v>
      </c>
    </row>
    <row r="4565" spans="1:8" ht="15.75">
      <c r="A4565" s="10">
        <v>4564</v>
      </c>
      <c r="B4565" s="3" t="s">
        <v>2945</v>
      </c>
      <c r="C4565" s="2" t="s">
        <v>992</v>
      </c>
      <c r="D4565" s="2" t="s">
        <v>733</v>
      </c>
      <c r="E4565" s="2" t="s">
        <v>993</v>
      </c>
      <c r="F4565" s="4">
        <v>50</v>
      </c>
      <c r="G4565" s="10" t="str">
        <f t="shared" si="245"/>
        <v xml:space="preserve">2024/01 </v>
      </c>
      <c r="H4565" s="10">
        <f t="shared" si="244"/>
        <v>60</v>
      </c>
    </row>
    <row r="4566" spans="1:8" ht="15.75">
      <c r="A4566" s="10">
        <v>4565</v>
      </c>
      <c r="B4566" s="3" t="s">
        <v>2945</v>
      </c>
      <c r="C4566" s="2" t="s">
        <v>994</v>
      </c>
      <c r="D4566" s="2" t="s">
        <v>744</v>
      </c>
      <c r="E4566" s="2" t="s">
        <v>995</v>
      </c>
      <c r="F4566" s="4">
        <v>50</v>
      </c>
      <c r="G4566" s="10" t="str">
        <f t="shared" si="245"/>
        <v xml:space="preserve">2024/01 </v>
      </c>
      <c r="H4566" s="10">
        <f t="shared" si="244"/>
        <v>70</v>
      </c>
    </row>
    <row r="4567" spans="1:8" ht="15.75">
      <c r="A4567" s="10">
        <v>4566</v>
      </c>
      <c r="B4567" s="3" t="s">
        <v>2945</v>
      </c>
      <c r="C4567" s="2" t="s">
        <v>996</v>
      </c>
      <c r="D4567" s="2" t="s">
        <v>770</v>
      </c>
      <c r="E4567" s="2" t="s">
        <v>997</v>
      </c>
      <c r="F4567" s="4">
        <v>50</v>
      </c>
      <c r="G4567" s="10" t="str">
        <f t="shared" si="245"/>
        <v xml:space="preserve">2024/01 </v>
      </c>
      <c r="H4567" s="10">
        <f t="shared" si="244"/>
        <v>60</v>
      </c>
    </row>
    <row r="4568" spans="1:8" ht="15.75">
      <c r="A4568" s="10">
        <v>4567</v>
      </c>
      <c r="B4568" s="3" t="s">
        <v>2945</v>
      </c>
      <c r="C4568" s="2" t="s">
        <v>998</v>
      </c>
      <c r="D4568" s="2" t="s">
        <v>778</v>
      </c>
      <c r="E4568" s="2" t="s">
        <v>999</v>
      </c>
      <c r="F4568" s="4">
        <v>50</v>
      </c>
      <c r="G4568" s="10" t="str">
        <f t="shared" si="245"/>
        <v xml:space="preserve">2024/01 </v>
      </c>
      <c r="H4568" s="10">
        <f t="shared" si="244"/>
        <v>60</v>
      </c>
    </row>
    <row r="4569" spans="1:8" ht="15.75">
      <c r="A4569" s="10">
        <v>4568</v>
      </c>
      <c r="B4569" s="3" t="s">
        <v>2945</v>
      </c>
      <c r="C4569" s="2" t="s">
        <v>3227</v>
      </c>
      <c r="D4569" s="2" t="s">
        <v>799</v>
      </c>
      <c r="E4569" s="2" t="s">
        <v>3228</v>
      </c>
      <c r="F4569" s="4">
        <v>50</v>
      </c>
      <c r="G4569" s="10" t="str">
        <f t="shared" si="245"/>
        <v xml:space="preserve">2024/01 </v>
      </c>
      <c r="H4569" s="10">
        <f t="shared" si="244"/>
        <v>50</v>
      </c>
    </row>
    <row r="4570" spans="1:8" ht="15.75">
      <c r="A4570" s="10">
        <v>4569</v>
      </c>
      <c r="B4570" s="3" t="s">
        <v>2945</v>
      </c>
      <c r="C4570" s="2" t="s">
        <v>1002</v>
      </c>
      <c r="D4570" s="2" t="s">
        <v>557</v>
      </c>
      <c r="E4570" s="2" t="s">
        <v>1003</v>
      </c>
      <c r="F4570" s="4">
        <v>50</v>
      </c>
      <c r="G4570" s="10" t="str">
        <f t="shared" si="245"/>
        <v xml:space="preserve">2024/01 </v>
      </c>
      <c r="H4570" s="10">
        <f t="shared" si="244"/>
        <v>50</v>
      </c>
    </row>
    <row r="4571" spans="1:8" ht="15.75">
      <c r="A4571" s="10">
        <v>4570</v>
      </c>
      <c r="B4571" s="3" t="s">
        <v>2945</v>
      </c>
      <c r="C4571" s="2" t="s">
        <v>1004</v>
      </c>
      <c r="D4571" s="2" t="s">
        <v>551</v>
      </c>
      <c r="E4571" s="2" t="s">
        <v>1005</v>
      </c>
      <c r="F4571" s="4">
        <v>50</v>
      </c>
      <c r="G4571" s="10" t="str">
        <f t="shared" si="245"/>
        <v xml:space="preserve">2024/01 </v>
      </c>
      <c r="H4571" s="10">
        <f t="shared" si="244"/>
        <v>50</v>
      </c>
    </row>
    <row r="4572" spans="1:8" ht="15.75">
      <c r="A4572" s="10">
        <v>4571</v>
      </c>
      <c r="B4572" s="3" t="s">
        <v>2945</v>
      </c>
      <c r="C4572" s="2" t="s">
        <v>1018</v>
      </c>
      <c r="D4572" s="2" t="s">
        <v>566</v>
      </c>
      <c r="E4572" s="2" t="s">
        <v>1019</v>
      </c>
      <c r="F4572" s="4">
        <v>50</v>
      </c>
      <c r="G4572" s="10" t="str">
        <f t="shared" si="245"/>
        <v xml:space="preserve">2024/01 </v>
      </c>
      <c r="H4572" s="10">
        <f t="shared" si="244"/>
        <v>50</v>
      </c>
    </row>
    <row r="4573" spans="1:8" ht="15.75">
      <c r="A4573" s="10">
        <v>4572</v>
      </c>
      <c r="B4573" s="3" t="s">
        <v>2945</v>
      </c>
      <c r="C4573" s="2" t="s">
        <v>3233</v>
      </c>
      <c r="D4573" s="2" t="s">
        <v>569</v>
      </c>
      <c r="E4573" s="2" t="s">
        <v>3234</v>
      </c>
      <c r="F4573" s="4">
        <v>80</v>
      </c>
      <c r="G4573" s="10" t="str">
        <f t="shared" si="245"/>
        <v xml:space="preserve">2024/01 </v>
      </c>
      <c r="H4573" s="10">
        <f t="shared" si="244"/>
        <v>80</v>
      </c>
    </row>
    <row r="4574" spans="1:8" ht="15.75">
      <c r="A4574" s="10">
        <v>4573</v>
      </c>
      <c r="B4574" s="3" t="s">
        <v>2945</v>
      </c>
      <c r="C4574" s="2" t="s">
        <v>3235</v>
      </c>
      <c r="D4574" s="2" t="s">
        <v>1247</v>
      </c>
      <c r="E4574" s="2" t="s">
        <v>3236</v>
      </c>
      <c r="F4574" s="4">
        <v>50</v>
      </c>
      <c r="G4574" s="10" t="str">
        <f t="shared" si="245"/>
        <v xml:space="preserve">2024/01 </v>
      </c>
      <c r="H4574" s="10">
        <f t="shared" si="244"/>
        <v>50</v>
      </c>
    </row>
    <row r="4575" spans="1:8" ht="15.75">
      <c r="A4575" s="10">
        <v>4574</v>
      </c>
      <c r="B4575" s="3" t="s">
        <v>2945</v>
      </c>
      <c r="C4575" s="2" t="s">
        <v>3238</v>
      </c>
      <c r="D4575" s="2" t="s">
        <v>3237</v>
      </c>
      <c r="E4575" s="2" t="s">
        <v>909</v>
      </c>
      <c r="F4575" s="4">
        <v>20</v>
      </c>
      <c r="G4575" s="10" t="str">
        <f t="shared" si="245"/>
        <v xml:space="preserve">2024/03 </v>
      </c>
      <c r="H4575" s="10">
        <f t="shared" si="244"/>
        <v>76</v>
      </c>
    </row>
    <row r="4576" spans="1:8" ht="15.75">
      <c r="A4576" s="10">
        <v>4575</v>
      </c>
      <c r="B4576" s="3" t="s">
        <v>2945</v>
      </c>
      <c r="C4576" s="2" t="s">
        <v>1050</v>
      </c>
      <c r="D4576" s="2" t="s">
        <v>1049</v>
      </c>
      <c r="E4576" s="2"/>
      <c r="F4576" s="4">
        <v>20</v>
      </c>
      <c r="G4576" s="10" t="str">
        <f t="shared" si="245"/>
        <v xml:space="preserve">2024/01 </v>
      </c>
      <c r="H4576" s="10">
        <f t="shared" si="244"/>
        <v>20</v>
      </c>
    </row>
    <row r="4577" spans="1:8" ht="15.75">
      <c r="A4577" s="10">
        <v>4576</v>
      </c>
      <c r="B4577" s="3" t="s">
        <v>2945</v>
      </c>
      <c r="C4577" s="2" t="s">
        <v>3262</v>
      </c>
      <c r="D4577" s="2" t="s">
        <v>572</v>
      </c>
      <c r="E4577" s="2" t="s">
        <v>3263</v>
      </c>
      <c r="F4577" s="4">
        <v>80</v>
      </c>
      <c r="G4577" s="10" t="str">
        <f t="shared" si="245"/>
        <v xml:space="preserve">2024/01 </v>
      </c>
      <c r="H4577" s="10">
        <f t="shared" si="244"/>
        <v>80</v>
      </c>
    </row>
    <row r="4578" spans="1:8" ht="15.75">
      <c r="A4578" s="10">
        <v>4577</v>
      </c>
      <c r="B4578" s="3" t="s">
        <v>2945</v>
      </c>
      <c r="C4578" s="2" t="s">
        <v>3273</v>
      </c>
      <c r="D4578" s="2" t="s">
        <v>545</v>
      </c>
      <c r="E4578" s="2" t="s">
        <v>3274</v>
      </c>
      <c r="F4578" s="4">
        <v>4</v>
      </c>
      <c r="G4578" s="10" t="str">
        <f t="shared" si="245"/>
        <v xml:space="preserve">2024/01 </v>
      </c>
      <c r="H4578" s="10">
        <f t="shared" si="244"/>
        <v>16</v>
      </c>
    </row>
    <row r="4579" spans="1:8" ht="15.75">
      <c r="A4579" s="10">
        <v>4578</v>
      </c>
      <c r="B4579" s="3" t="s">
        <v>2945</v>
      </c>
      <c r="C4579" s="2" t="s">
        <v>1145</v>
      </c>
      <c r="D4579" s="2" t="s">
        <v>1144</v>
      </c>
      <c r="E4579" s="2"/>
      <c r="F4579" s="4">
        <v>12</v>
      </c>
      <c r="G4579" s="10" t="str">
        <f t="shared" si="245"/>
        <v xml:space="preserve">2024/01 </v>
      </c>
      <c r="H4579" s="10">
        <f t="shared" si="244"/>
        <v>16</v>
      </c>
    </row>
    <row r="4580" spans="1:8" ht="15.75">
      <c r="A4580" s="10">
        <v>4579</v>
      </c>
      <c r="B4580" s="3" t="s">
        <v>2945</v>
      </c>
      <c r="C4580" s="2" t="s">
        <v>3279</v>
      </c>
      <c r="D4580" s="2" t="s">
        <v>759</v>
      </c>
      <c r="E4580" s="2" t="s">
        <v>3280</v>
      </c>
      <c r="F4580" s="4">
        <v>70</v>
      </c>
      <c r="G4580" s="10" t="str">
        <f t="shared" si="245"/>
        <v xml:space="preserve">2024/01 </v>
      </c>
      <c r="H4580" s="10">
        <f t="shared" si="244"/>
        <v>70</v>
      </c>
    </row>
    <row r="4581" spans="1:8" ht="15.75">
      <c r="A4581" s="10">
        <v>4580</v>
      </c>
      <c r="B4581" s="3" t="s">
        <v>2945</v>
      </c>
      <c r="C4581" s="2" t="s">
        <v>1212</v>
      </c>
      <c r="D4581" s="2" t="s">
        <v>1211</v>
      </c>
      <c r="E4581" s="2"/>
      <c r="F4581" s="4">
        <v>5</v>
      </c>
      <c r="G4581" s="10" t="str">
        <f t="shared" si="245"/>
        <v xml:space="preserve">2024/01 </v>
      </c>
      <c r="H4581" s="10">
        <f t="shared" si="244"/>
        <v>55</v>
      </c>
    </row>
    <row r="4582" spans="1:8" ht="15.75">
      <c r="A4582" s="10">
        <v>4581</v>
      </c>
      <c r="B4582" s="3" t="s">
        <v>2945</v>
      </c>
      <c r="C4582" s="2" t="s">
        <v>1233</v>
      </c>
      <c r="D4582" s="2" t="s">
        <v>1232</v>
      </c>
      <c r="E4582" s="2"/>
      <c r="F4582" s="4">
        <v>5</v>
      </c>
      <c r="G4582" s="10" t="str">
        <f t="shared" si="245"/>
        <v xml:space="preserve">2024/01 </v>
      </c>
      <c r="H4582" s="10">
        <f t="shared" si="244"/>
        <v>50</v>
      </c>
    </row>
    <row r="4583" spans="1:8" ht="15.75">
      <c r="A4583" s="10">
        <v>4582</v>
      </c>
      <c r="B4583" s="3" t="s">
        <v>2945</v>
      </c>
      <c r="C4583" s="2" t="s">
        <v>3376</v>
      </c>
      <c r="D4583" s="2" t="s">
        <v>475</v>
      </c>
      <c r="E4583" s="2"/>
      <c r="F4583" s="4">
        <v>5</v>
      </c>
      <c r="G4583" s="10" t="str">
        <f t="shared" si="245"/>
        <v xml:space="preserve">2024/01 </v>
      </c>
      <c r="H4583" s="10">
        <f t="shared" si="244"/>
        <v>5</v>
      </c>
    </row>
    <row r="4584" spans="1:8" ht="15.75">
      <c r="A4584" s="10">
        <v>4583</v>
      </c>
      <c r="B4584" s="3" t="s">
        <v>2945</v>
      </c>
      <c r="C4584" s="2" t="s">
        <v>3377</v>
      </c>
      <c r="D4584" s="2" t="s">
        <v>472</v>
      </c>
      <c r="E4584" s="2"/>
      <c r="F4584" s="4">
        <v>5</v>
      </c>
      <c r="G4584" s="10" t="str">
        <f t="shared" si="245"/>
        <v xml:space="preserve">2024/01 </v>
      </c>
      <c r="H4584" s="10">
        <f t="shared" si="244"/>
        <v>5</v>
      </c>
    </row>
    <row r="4585" spans="1:8" ht="15.75">
      <c r="A4585" s="10">
        <v>4584</v>
      </c>
      <c r="B4585" s="3" t="s">
        <v>2945</v>
      </c>
      <c r="C4585" s="2" t="s">
        <v>3379</v>
      </c>
      <c r="D4585" s="2" t="s">
        <v>3378</v>
      </c>
      <c r="E4585" s="2"/>
      <c r="F4585" s="4">
        <v>2</v>
      </c>
      <c r="G4585" s="10" t="str">
        <f t="shared" si="245"/>
        <v xml:space="preserve">2024/01 </v>
      </c>
      <c r="H4585" s="10">
        <f t="shared" si="244"/>
        <v>2</v>
      </c>
    </row>
    <row r="4586" spans="1:8" ht="15.75">
      <c r="A4586" s="10">
        <v>4585</v>
      </c>
      <c r="B4586" s="3" t="s">
        <v>2945</v>
      </c>
      <c r="C4586" s="2" t="s">
        <v>3497</v>
      </c>
      <c r="D4586" s="2" t="s">
        <v>3496</v>
      </c>
      <c r="E4586" s="2" t="s">
        <v>3498</v>
      </c>
      <c r="F4586" s="4">
        <v>24</v>
      </c>
      <c r="G4586" s="10" t="str">
        <f t="shared" si="245"/>
        <v xml:space="preserve">2024/02 </v>
      </c>
      <c r="H4586" s="10">
        <f t="shared" si="244"/>
        <v>24</v>
      </c>
    </row>
    <row r="4587" spans="1:8" ht="15.75">
      <c r="A4587" s="10">
        <v>4586</v>
      </c>
      <c r="B4587" s="3" t="s">
        <v>2945</v>
      </c>
      <c r="C4587" s="2" t="s">
        <v>1346</v>
      </c>
      <c r="D4587" s="2" t="s">
        <v>1345</v>
      </c>
      <c r="E4587" s="2" t="s">
        <v>1342</v>
      </c>
      <c r="F4587" s="4">
        <v>20</v>
      </c>
      <c r="G4587" s="10" t="str">
        <f t="shared" si="245"/>
        <v xml:space="preserve">2024/08 </v>
      </c>
      <c r="H4587" s="10">
        <f t="shared" si="244"/>
        <v>506</v>
      </c>
    </row>
    <row r="4588" spans="1:8" ht="15.75">
      <c r="A4588" s="10">
        <v>4587</v>
      </c>
      <c r="B4588" s="3" t="s">
        <v>2945</v>
      </c>
      <c r="C4588" s="2" t="s">
        <v>1348</v>
      </c>
      <c r="D4588" s="2" t="s">
        <v>1347</v>
      </c>
      <c r="E4588" s="2" t="s">
        <v>1349</v>
      </c>
      <c r="F4588" s="4">
        <v>15</v>
      </c>
      <c r="G4588" s="10" t="str">
        <f t="shared" si="245"/>
        <v xml:space="preserve">2024/01 </v>
      </c>
      <c r="H4588" s="10">
        <f t="shared" si="244"/>
        <v>300</v>
      </c>
    </row>
    <row r="4589" spans="1:8" ht="15.75">
      <c r="A4589" s="10">
        <v>4588</v>
      </c>
      <c r="B4589" s="3" t="s">
        <v>2945</v>
      </c>
      <c r="C4589" s="2" t="s">
        <v>1356</v>
      </c>
      <c r="D4589" s="2" t="s">
        <v>1355</v>
      </c>
      <c r="E4589" s="2" t="s">
        <v>1352</v>
      </c>
      <c r="F4589" s="4">
        <v>300</v>
      </c>
      <c r="G4589" s="10" t="str">
        <f t="shared" si="245"/>
        <v xml:space="preserve">2024/02 </v>
      </c>
      <c r="H4589" s="10">
        <f t="shared" si="244"/>
        <v>800</v>
      </c>
    </row>
    <row r="4590" spans="1:8" ht="15.75">
      <c r="A4590" s="10">
        <v>4589</v>
      </c>
      <c r="B4590" s="3" t="s">
        <v>2945</v>
      </c>
      <c r="C4590" s="2" t="s">
        <v>1358</v>
      </c>
      <c r="D4590" s="2" t="s">
        <v>1357</v>
      </c>
      <c r="E4590" s="2" t="s">
        <v>1359</v>
      </c>
      <c r="F4590" s="4">
        <v>58</v>
      </c>
      <c r="G4590" s="10" t="str">
        <f t="shared" si="245"/>
        <v xml:space="preserve">2024/02 </v>
      </c>
      <c r="H4590" s="10">
        <f t="shared" si="244"/>
        <v>58</v>
      </c>
    </row>
    <row r="4591" spans="1:8" ht="15.75">
      <c r="A4591" s="10">
        <v>4590</v>
      </c>
      <c r="B4591" s="3" t="s">
        <v>2945</v>
      </c>
      <c r="C4591" s="2" t="s">
        <v>1363</v>
      </c>
      <c r="D4591" s="2" t="s">
        <v>1362</v>
      </c>
      <c r="E4591" s="2" t="s">
        <v>1342</v>
      </c>
      <c r="F4591" s="4">
        <v>53</v>
      </c>
      <c r="G4591" s="10" t="str">
        <f t="shared" si="245"/>
        <v xml:space="preserve">2024/08 </v>
      </c>
      <c r="H4591" s="10">
        <f t="shared" si="244"/>
        <v>1253</v>
      </c>
    </row>
    <row r="4592" spans="1:8" ht="15.75">
      <c r="A4592" s="10">
        <v>4591</v>
      </c>
      <c r="B4592" s="3" t="s">
        <v>2945</v>
      </c>
      <c r="C4592" s="2" t="s">
        <v>1365</v>
      </c>
      <c r="D4592" s="2" t="s">
        <v>1364</v>
      </c>
      <c r="E4592" s="2" t="s">
        <v>1352</v>
      </c>
      <c r="F4592" s="4">
        <v>700</v>
      </c>
      <c r="G4592" s="10" t="str">
        <f t="shared" si="245"/>
        <v xml:space="preserve">2026/01 </v>
      </c>
      <c r="H4592" s="10">
        <f t="shared" si="244"/>
        <v>11550</v>
      </c>
    </row>
    <row r="4593" spans="1:8" ht="15.75">
      <c r="A4593" s="10">
        <v>4592</v>
      </c>
      <c r="B4593" s="3" t="s">
        <v>2945</v>
      </c>
      <c r="C4593" s="2" t="s">
        <v>1370</v>
      </c>
      <c r="D4593" s="2" t="s">
        <v>1369</v>
      </c>
      <c r="E4593" s="2" t="s">
        <v>1352</v>
      </c>
      <c r="F4593" s="4">
        <v>30</v>
      </c>
      <c r="G4593" s="10" t="str">
        <f t="shared" si="245"/>
        <v xml:space="preserve">2024/03 </v>
      </c>
      <c r="H4593" s="10">
        <f t="shared" si="244"/>
        <v>702</v>
      </c>
    </row>
    <row r="4594" spans="1:8" ht="15.75">
      <c r="A4594" s="10">
        <v>4593</v>
      </c>
      <c r="B4594" s="3" t="s">
        <v>2945</v>
      </c>
      <c r="C4594" s="2" t="s">
        <v>1373</v>
      </c>
      <c r="D4594" s="2" t="s">
        <v>1362</v>
      </c>
      <c r="E4594" s="2" t="s">
        <v>1374</v>
      </c>
      <c r="F4594" s="4">
        <v>30</v>
      </c>
      <c r="G4594" s="10" t="str">
        <f t="shared" si="245"/>
        <v xml:space="preserve">2024/07 </v>
      </c>
      <c r="H4594" s="10">
        <f t="shared" si="244"/>
        <v>148</v>
      </c>
    </row>
    <row r="4595" spans="1:8" ht="15.75">
      <c r="A4595" s="10">
        <v>4594</v>
      </c>
      <c r="B4595" s="3" t="s">
        <v>2945</v>
      </c>
      <c r="C4595" s="2" t="s">
        <v>3525</v>
      </c>
      <c r="D4595" s="2" t="s">
        <v>1401</v>
      </c>
      <c r="E4595" s="2" t="s">
        <v>52</v>
      </c>
      <c r="F4595" s="4">
        <v>100</v>
      </c>
      <c r="G4595" s="10" t="str">
        <f t="shared" si="245"/>
        <v xml:space="preserve">2024/02 </v>
      </c>
      <c r="H4595" s="10">
        <f t="shared" si="244"/>
        <v>400</v>
      </c>
    </row>
    <row r="4596" spans="1:8" ht="15.75">
      <c r="A4596" s="10">
        <v>4595</v>
      </c>
      <c r="B4596" s="3" t="s">
        <v>2945</v>
      </c>
      <c r="C4596" s="2" t="s">
        <v>3526</v>
      </c>
      <c r="D4596" s="2" t="s">
        <v>1401</v>
      </c>
      <c r="E4596" s="2" t="s">
        <v>104</v>
      </c>
      <c r="F4596" s="4">
        <v>400</v>
      </c>
      <c r="G4596" s="10" t="str">
        <f t="shared" si="245"/>
        <v xml:space="preserve">2024/02 </v>
      </c>
      <c r="H4596" s="10">
        <f t="shared" si="244"/>
        <v>400</v>
      </c>
    </row>
    <row r="4597" spans="1:8" ht="15.75">
      <c r="A4597" s="10">
        <v>4596</v>
      </c>
      <c r="B4597" s="3" t="s">
        <v>2945</v>
      </c>
      <c r="C4597" s="2" t="s">
        <v>3527</v>
      </c>
      <c r="D4597" s="2" t="s">
        <v>1401</v>
      </c>
      <c r="E4597" s="2" t="s">
        <v>54</v>
      </c>
      <c r="F4597" s="4">
        <v>50</v>
      </c>
      <c r="G4597" s="10" t="str">
        <f t="shared" si="245"/>
        <v xml:space="preserve">2024/01 </v>
      </c>
      <c r="H4597" s="10">
        <f t="shared" si="244"/>
        <v>50</v>
      </c>
    </row>
    <row r="4598" spans="1:8" ht="15.75">
      <c r="A4598" s="10">
        <v>4597</v>
      </c>
      <c r="B4598" s="3" t="s">
        <v>2945</v>
      </c>
      <c r="C4598" s="2" t="s">
        <v>1428</v>
      </c>
      <c r="D4598" s="2" t="s">
        <v>1426</v>
      </c>
      <c r="E4598" s="2" t="s">
        <v>73</v>
      </c>
      <c r="F4598" s="4">
        <v>3</v>
      </c>
      <c r="G4598" s="10" t="str">
        <f t="shared" si="245"/>
        <v xml:space="preserve">2024/01 </v>
      </c>
      <c r="H4598" s="10">
        <f t="shared" si="244"/>
        <v>25</v>
      </c>
    </row>
    <row r="4599" spans="1:8" ht="15.75">
      <c r="A4599" s="10">
        <v>4598</v>
      </c>
      <c r="B4599" s="3" t="s">
        <v>2945</v>
      </c>
      <c r="C4599" s="2" t="s">
        <v>1430</v>
      </c>
      <c r="D4599" s="2" t="s">
        <v>1426</v>
      </c>
      <c r="E4599" s="2" t="s">
        <v>184</v>
      </c>
      <c r="F4599" s="4">
        <v>8</v>
      </c>
      <c r="G4599" s="10" t="str">
        <f t="shared" si="245"/>
        <v xml:space="preserve">2024/01 </v>
      </c>
      <c r="H4599" s="10">
        <f t="shared" si="244"/>
        <v>105</v>
      </c>
    </row>
    <row r="4600" spans="1:8" ht="15.75">
      <c r="A4600" s="10">
        <v>4599</v>
      </c>
      <c r="B4600" s="3" t="s">
        <v>2945</v>
      </c>
      <c r="C4600" s="2" t="s">
        <v>1431</v>
      </c>
      <c r="D4600" s="2" t="s">
        <v>1426</v>
      </c>
      <c r="E4600" s="2" t="s">
        <v>56</v>
      </c>
      <c r="F4600" s="4">
        <v>50</v>
      </c>
      <c r="G4600" s="10" t="str">
        <f t="shared" si="245"/>
        <v xml:space="preserve">2024/02 </v>
      </c>
      <c r="H4600" s="10">
        <f t="shared" si="244"/>
        <v>400</v>
      </c>
    </row>
    <row r="4601" spans="1:8" ht="15.75">
      <c r="A4601" s="10">
        <v>4600</v>
      </c>
      <c r="B4601" s="3" t="s">
        <v>2945</v>
      </c>
      <c r="C4601" s="2" t="s">
        <v>3533</v>
      </c>
      <c r="D4601" s="2" t="s">
        <v>1401</v>
      </c>
      <c r="E4601" s="2" t="s">
        <v>3026</v>
      </c>
      <c r="F4601" s="4">
        <v>200</v>
      </c>
      <c r="G4601" s="10" t="str">
        <f t="shared" si="245"/>
        <v xml:space="preserve">2024/01 </v>
      </c>
      <c r="H4601" s="10">
        <f t="shared" si="244"/>
        <v>200</v>
      </c>
    </row>
    <row r="4602" spans="1:8" ht="15.75">
      <c r="A4602" s="10">
        <v>4601</v>
      </c>
      <c r="B4602" s="3" t="s">
        <v>2945</v>
      </c>
      <c r="C4602" s="2" t="s">
        <v>1755</v>
      </c>
      <c r="D4602" s="2" t="s">
        <v>1754</v>
      </c>
      <c r="E4602" s="2" t="s">
        <v>1756</v>
      </c>
      <c r="F4602" s="4">
        <v>18</v>
      </c>
      <c r="G4602" s="10" t="str">
        <f t="shared" si="245"/>
        <v xml:space="preserve">2024/02 </v>
      </c>
      <c r="H4602" s="10">
        <f t="shared" si="244"/>
        <v>59</v>
      </c>
    </row>
    <row r="4603" spans="1:8" ht="15.75">
      <c r="A4603" s="10">
        <v>4602</v>
      </c>
      <c r="B4603" s="3" t="s">
        <v>2945</v>
      </c>
      <c r="C4603" s="2" t="s">
        <v>2313</v>
      </c>
      <c r="D4603" s="2" t="s">
        <v>2312</v>
      </c>
      <c r="E4603" s="2" t="s">
        <v>2314</v>
      </c>
      <c r="F4603" s="4">
        <v>10</v>
      </c>
      <c r="G4603" s="10" t="str">
        <f t="shared" si="245"/>
        <v xml:space="preserve">2024/02 </v>
      </c>
      <c r="H4603" s="10">
        <f t="shared" si="244"/>
        <v>53</v>
      </c>
    </row>
    <row r="4604" spans="1:8" ht="15.75">
      <c r="A4604" s="10">
        <v>4603</v>
      </c>
      <c r="B4604" s="3" t="s">
        <v>2945</v>
      </c>
      <c r="C4604" s="2" t="s">
        <v>2343</v>
      </c>
      <c r="D4604" s="2" t="s">
        <v>299</v>
      </c>
      <c r="E4604" s="2" t="s">
        <v>2344</v>
      </c>
      <c r="F4604" s="4">
        <v>40</v>
      </c>
      <c r="G4604" s="10" t="str">
        <f t="shared" si="245"/>
        <v xml:space="preserve">2024/01 </v>
      </c>
      <c r="H4604" s="10">
        <f t="shared" si="244"/>
        <v>200</v>
      </c>
    </row>
    <row r="4605" spans="1:8" ht="15.75">
      <c r="A4605" s="10">
        <v>4604</v>
      </c>
      <c r="B4605" s="3" t="s">
        <v>2945</v>
      </c>
      <c r="C4605" s="2" t="s">
        <v>2347</v>
      </c>
      <c r="D4605" s="2" t="s">
        <v>2346</v>
      </c>
      <c r="E4605" s="2" t="s">
        <v>2348</v>
      </c>
      <c r="F4605" s="4">
        <v>10</v>
      </c>
      <c r="G4605" s="10" t="str">
        <f t="shared" si="245"/>
        <v xml:space="preserve">2024/01 </v>
      </c>
      <c r="H4605" s="10">
        <f t="shared" si="244"/>
        <v>10</v>
      </c>
    </row>
    <row r="4606" spans="1:8" ht="15.75">
      <c r="A4606" s="10">
        <v>4605</v>
      </c>
      <c r="B4606" s="3" t="s">
        <v>2945</v>
      </c>
      <c r="C4606" s="2" t="s">
        <v>3773</v>
      </c>
      <c r="D4606" s="2" t="s">
        <v>310</v>
      </c>
      <c r="E4606" s="2" t="s">
        <v>3774</v>
      </c>
      <c r="F4606" s="4">
        <v>10</v>
      </c>
      <c r="G4606" s="10" t="str">
        <f t="shared" si="245"/>
        <v xml:space="preserve">2024/01 </v>
      </c>
      <c r="H4606" s="10">
        <f t="shared" si="244"/>
        <v>10</v>
      </c>
    </row>
    <row r="4607" spans="1:8" ht="15.75">
      <c r="A4607" s="10">
        <v>4606</v>
      </c>
      <c r="B4607" s="3" t="s">
        <v>2945</v>
      </c>
      <c r="C4607" s="2" t="s">
        <v>3775</v>
      </c>
      <c r="D4607" s="2" t="s">
        <v>310</v>
      </c>
      <c r="E4607" s="2" t="s">
        <v>3776</v>
      </c>
      <c r="F4607" s="4">
        <v>10</v>
      </c>
      <c r="G4607" s="10" t="str">
        <f t="shared" si="245"/>
        <v xml:space="preserve">2024/01 </v>
      </c>
      <c r="H4607" s="10">
        <f t="shared" si="244"/>
        <v>10</v>
      </c>
    </row>
    <row r="4608" spans="1:8" ht="15.75">
      <c r="A4608" s="10">
        <v>4607</v>
      </c>
      <c r="B4608" s="3" t="s">
        <v>2945</v>
      </c>
      <c r="C4608" s="2" t="s">
        <v>2371</v>
      </c>
      <c r="D4608" s="2" t="s">
        <v>318</v>
      </c>
      <c r="E4608" s="2" t="s">
        <v>2372</v>
      </c>
      <c r="F4608" s="4">
        <v>10</v>
      </c>
      <c r="G4608" s="10" t="str">
        <f t="shared" si="245"/>
        <v xml:space="preserve">2024/01 </v>
      </c>
      <c r="H4608" s="10">
        <f t="shared" si="244"/>
        <v>100</v>
      </c>
    </row>
    <row r="4609" spans="1:8" ht="15.75">
      <c r="A4609" s="10">
        <v>4608</v>
      </c>
      <c r="B4609" s="3" t="s">
        <v>2945</v>
      </c>
      <c r="C4609" s="2" t="s">
        <v>2377</v>
      </c>
      <c r="D4609" s="2" t="s">
        <v>236</v>
      </c>
      <c r="E4609" s="2" t="s">
        <v>2378</v>
      </c>
      <c r="F4609" s="4">
        <v>10</v>
      </c>
      <c r="G4609" s="10" t="str">
        <f t="shared" si="245"/>
        <v xml:space="preserve">2024/01 </v>
      </c>
      <c r="H4609" s="10">
        <f t="shared" si="244"/>
        <v>20</v>
      </c>
    </row>
    <row r="4610" spans="1:8" ht="15.75">
      <c r="A4610" s="10">
        <v>4609</v>
      </c>
      <c r="B4610" s="3" t="s">
        <v>2945</v>
      </c>
      <c r="C4610" s="2" t="s">
        <v>2397</v>
      </c>
      <c r="D4610" s="2" t="s">
        <v>236</v>
      </c>
      <c r="E4610" s="2" t="s">
        <v>2398</v>
      </c>
      <c r="F4610" s="4">
        <v>10</v>
      </c>
      <c r="G4610" s="10" t="str">
        <f t="shared" si="245"/>
        <v xml:space="preserve">2024/02 </v>
      </c>
      <c r="H4610" s="10">
        <f t="shared" ref="H4610:H4673" si="246">_xlfn.MAXIFS(F:F,C:C,C4610,G:G,G4610)</f>
        <v>440</v>
      </c>
    </row>
    <row r="4611" spans="1:8" ht="15.75">
      <c r="A4611" s="10">
        <v>4610</v>
      </c>
      <c r="B4611" s="3" t="s">
        <v>2945</v>
      </c>
      <c r="C4611" s="2" t="s">
        <v>2400</v>
      </c>
      <c r="D4611" s="2" t="s">
        <v>236</v>
      </c>
      <c r="E4611" s="2" t="s">
        <v>2401</v>
      </c>
      <c r="F4611" s="4">
        <v>30</v>
      </c>
      <c r="G4611" s="10" t="str">
        <f t="shared" ref="G4611:G4674" si="247">INDEX($B$2:$B$9999,MATCH(_xlfn.MAXIFS($F$2:$F$9999,$C$2:$C$9999,C4611),$F$1:$F$9999,0))</f>
        <v xml:space="preserve">2024/10 </v>
      </c>
      <c r="H4611" s="10">
        <f t="shared" si="246"/>
        <v>199</v>
      </c>
    </row>
    <row r="4612" spans="1:8" ht="15.75">
      <c r="A4612" s="10">
        <v>4611</v>
      </c>
      <c r="B4612" s="3" t="s">
        <v>2945</v>
      </c>
      <c r="C4612" s="2" t="s">
        <v>2402</v>
      </c>
      <c r="D4612" s="2" t="s">
        <v>236</v>
      </c>
      <c r="E4612" s="2" t="s">
        <v>2403</v>
      </c>
      <c r="F4612" s="4">
        <v>4</v>
      </c>
      <c r="G4612" s="10" t="str">
        <f t="shared" si="247"/>
        <v xml:space="preserve">2024/01 </v>
      </c>
      <c r="H4612" s="10">
        <f t="shared" si="246"/>
        <v>57</v>
      </c>
    </row>
    <row r="4613" spans="1:8" ht="15.75">
      <c r="A4613" s="10">
        <v>4612</v>
      </c>
      <c r="B4613" s="3" t="s">
        <v>2945</v>
      </c>
      <c r="C4613" s="2" t="s">
        <v>2406</v>
      </c>
      <c r="D4613" s="2" t="s">
        <v>236</v>
      </c>
      <c r="E4613" s="2" t="s">
        <v>2407</v>
      </c>
      <c r="F4613" s="4">
        <v>22</v>
      </c>
      <c r="G4613" s="10" t="str">
        <f t="shared" si="247"/>
        <v xml:space="preserve">2024/01 </v>
      </c>
      <c r="H4613" s="10">
        <f t="shared" si="246"/>
        <v>89</v>
      </c>
    </row>
    <row r="4614" spans="1:8" ht="15.75">
      <c r="A4614" s="10">
        <v>4613</v>
      </c>
      <c r="B4614" s="3" t="s">
        <v>2945</v>
      </c>
      <c r="C4614" s="2" t="s">
        <v>2408</v>
      </c>
      <c r="D4614" s="2" t="s">
        <v>236</v>
      </c>
      <c r="E4614" s="2" t="s">
        <v>2409</v>
      </c>
      <c r="F4614" s="4">
        <v>10</v>
      </c>
      <c r="G4614" s="10" t="str">
        <f t="shared" si="247"/>
        <v xml:space="preserve">2024/05 </v>
      </c>
      <c r="H4614" s="10">
        <f t="shared" si="246"/>
        <v>72</v>
      </c>
    </row>
    <row r="4615" spans="1:8" ht="15.75">
      <c r="A4615" s="10">
        <v>4614</v>
      </c>
      <c r="B4615" s="3" t="s">
        <v>2945</v>
      </c>
      <c r="C4615" s="2" t="s">
        <v>2432</v>
      </c>
      <c r="D4615" s="2" t="s">
        <v>267</v>
      </c>
      <c r="E4615" s="2" t="s">
        <v>2433</v>
      </c>
      <c r="F4615" s="4">
        <v>50</v>
      </c>
      <c r="G4615" s="10" t="str">
        <f t="shared" si="247"/>
        <v xml:space="preserve">2024/02 </v>
      </c>
      <c r="H4615" s="10">
        <f t="shared" si="246"/>
        <v>245</v>
      </c>
    </row>
    <row r="4616" spans="1:8" ht="15.75">
      <c r="A4616" s="10">
        <v>4615</v>
      </c>
      <c r="B4616" s="3" t="s">
        <v>2945</v>
      </c>
      <c r="C4616" s="2" t="s">
        <v>2436</v>
      </c>
      <c r="D4616" s="2" t="s">
        <v>267</v>
      </c>
      <c r="E4616" s="2" t="s">
        <v>2437</v>
      </c>
      <c r="F4616" s="4">
        <v>100</v>
      </c>
      <c r="G4616" s="10" t="str">
        <f t="shared" si="247"/>
        <v xml:space="preserve">2025/02 </v>
      </c>
      <c r="H4616" s="10">
        <f t="shared" si="246"/>
        <v>578</v>
      </c>
    </row>
    <row r="4617" spans="1:8" ht="15.75">
      <c r="A4617" s="10">
        <v>4616</v>
      </c>
      <c r="B4617" s="3" t="s">
        <v>2945</v>
      </c>
      <c r="C4617" s="2" t="s">
        <v>2440</v>
      </c>
      <c r="D4617" s="2" t="s">
        <v>267</v>
      </c>
      <c r="E4617" s="2" t="s">
        <v>2441</v>
      </c>
      <c r="F4617" s="4">
        <v>80</v>
      </c>
      <c r="G4617" s="10" t="str">
        <f t="shared" si="247"/>
        <v xml:space="preserve">2025/02 </v>
      </c>
      <c r="H4617" s="10">
        <f t="shared" si="246"/>
        <v>205</v>
      </c>
    </row>
    <row r="4618" spans="1:8" ht="15.75">
      <c r="A4618" s="10">
        <v>4617</v>
      </c>
      <c r="B4618" s="3" t="s">
        <v>2945</v>
      </c>
      <c r="C4618" s="2" t="s">
        <v>2442</v>
      </c>
      <c r="D4618" s="2" t="s">
        <v>267</v>
      </c>
      <c r="E4618" s="2" t="s">
        <v>2443</v>
      </c>
      <c r="F4618" s="4">
        <v>26</v>
      </c>
      <c r="G4618" s="10" t="str">
        <f t="shared" si="247"/>
        <v xml:space="preserve">2024/01 </v>
      </c>
      <c r="H4618" s="10">
        <f t="shared" si="246"/>
        <v>160</v>
      </c>
    </row>
    <row r="4619" spans="1:8" ht="15.75">
      <c r="A4619" s="10">
        <v>4618</v>
      </c>
      <c r="B4619" s="3" t="s">
        <v>2945</v>
      </c>
      <c r="C4619" s="2" t="s">
        <v>2444</v>
      </c>
      <c r="D4619" s="2" t="s">
        <v>267</v>
      </c>
      <c r="E4619" s="2" t="s">
        <v>2445</v>
      </c>
      <c r="F4619" s="4">
        <v>10</v>
      </c>
      <c r="G4619" s="10" t="str">
        <f t="shared" si="247"/>
        <v xml:space="preserve">2024/02 </v>
      </c>
      <c r="H4619" s="10">
        <f t="shared" si="246"/>
        <v>81</v>
      </c>
    </row>
    <row r="4620" spans="1:8" ht="15.75">
      <c r="A4620" s="10">
        <v>4619</v>
      </c>
      <c r="B4620" s="3" t="s">
        <v>2945</v>
      </c>
      <c r="C4620" s="2" t="s">
        <v>2446</v>
      </c>
      <c r="D4620" s="2" t="s">
        <v>267</v>
      </c>
      <c r="E4620" s="2" t="s">
        <v>2447</v>
      </c>
      <c r="F4620" s="4">
        <v>10</v>
      </c>
      <c r="G4620" s="10" t="str">
        <f t="shared" si="247"/>
        <v xml:space="preserve">2024/01 </v>
      </c>
      <c r="H4620" s="10">
        <f t="shared" si="246"/>
        <v>20</v>
      </c>
    </row>
    <row r="4621" spans="1:8" ht="15.75">
      <c r="A4621" s="10">
        <v>4620</v>
      </c>
      <c r="B4621" s="3" t="s">
        <v>2945</v>
      </c>
      <c r="C4621" s="2" t="s">
        <v>2448</v>
      </c>
      <c r="D4621" s="2" t="s">
        <v>267</v>
      </c>
      <c r="E4621" s="2" t="s">
        <v>2449</v>
      </c>
      <c r="F4621" s="4">
        <v>10</v>
      </c>
      <c r="G4621" s="10" t="str">
        <f t="shared" si="247"/>
        <v xml:space="preserve">2024/01 </v>
      </c>
      <c r="H4621" s="10">
        <f t="shared" si="246"/>
        <v>25</v>
      </c>
    </row>
    <row r="4622" spans="1:8" ht="15.75">
      <c r="A4622" s="10">
        <v>4621</v>
      </c>
      <c r="B4622" s="3" t="s">
        <v>2945</v>
      </c>
      <c r="C4622" s="2" t="s">
        <v>2450</v>
      </c>
      <c r="D4622" s="2" t="s">
        <v>267</v>
      </c>
      <c r="E4622" s="2" t="s">
        <v>2451</v>
      </c>
      <c r="F4622" s="4">
        <v>10</v>
      </c>
      <c r="G4622" s="10" t="str">
        <f t="shared" si="247"/>
        <v xml:space="preserve">2024/01 </v>
      </c>
      <c r="H4622" s="10">
        <f t="shared" si="246"/>
        <v>30</v>
      </c>
    </row>
    <row r="4623" spans="1:8" ht="15.75">
      <c r="A4623" s="10">
        <v>4622</v>
      </c>
      <c r="B4623" s="3" t="s">
        <v>2945</v>
      </c>
      <c r="C4623" s="2" t="s">
        <v>2452</v>
      </c>
      <c r="D4623" s="2" t="s">
        <v>267</v>
      </c>
      <c r="E4623" s="2" t="s">
        <v>2328</v>
      </c>
      <c r="F4623" s="4">
        <v>10</v>
      </c>
      <c r="G4623" s="10" t="str">
        <f t="shared" si="247"/>
        <v xml:space="preserve">2024/01 </v>
      </c>
      <c r="H4623" s="10">
        <f t="shared" si="246"/>
        <v>11</v>
      </c>
    </row>
    <row r="4624" spans="1:8" ht="15.75">
      <c r="A4624" s="10">
        <v>4623</v>
      </c>
      <c r="B4624" s="3" t="s">
        <v>2945</v>
      </c>
      <c r="C4624" s="2" t="s">
        <v>2457</v>
      </c>
      <c r="D4624" s="2" t="s">
        <v>267</v>
      </c>
      <c r="E4624" s="2" t="s">
        <v>2458</v>
      </c>
      <c r="F4624" s="4">
        <v>15</v>
      </c>
      <c r="G4624" s="10" t="str">
        <f t="shared" si="247"/>
        <v xml:space="preserve">2024/01 </v>
      </c>
      <c r="H4624" s="10">
        <f t="shared" si="246"/>
        <v>20</v>
      </c>
    </row>
    <row r="4625" spans="1:8" ht="15.75">
      <c r="A4625" s="10">
        <v>4624</v>
      </c>
      <c r="B4625" s="3" t="s">
        <v>2945</v>
      </c>
      <c r="C4625" s="2" t="s">
        <v>2461</v>
      </c>
      <c r="D4625" s="2" t="s">
        <v>271</v>
      </c>
      <c r="E4625" s="2" t="s">
        <v>2462</v>
      </c>
      <c r="F4625" s="4">
        <v>7</v>
      </c>
      <c r="G4625" s="10" t="str">
        <f t="shared" si="247"/>
        <v xml:space="preserve">2024/01 </v>
      </c>
      <c r="H4625" s="10">
        <f t="shared" si="246"/>
        <v>135</v>
      </c>
    </row>
    <row r="4626" spans="1:8" ht="15.75">
      <c r="A4626" s="10">
        <v>4625</v>
      </c>
      <c r="B4626" s="3" t="s">
        <v>2945</v>
      </c>
      <c r="C4626" s="2" t="s">
        <v>2463</v>
      </c>
      <c r="D4626" s="2" t="s">
        <v>271</v>
      </c>
      <c r="E4626" s="2" t="s">
        <v>2464</v>
      </c>
      <c r="F4626" s="4">
        <v>50</v>
      </c>
      <c r="G4626" s="10" t="str">
        <f t="shared" si="247"/>
        <v xml:space="preserve">2025/03 </v>
      </c>
      <c r="H4626" s="10">
        <f t="shared" si="246"/>
        <v>324</v>
      </c>
    </row>
    <row r="4627" spans="1:8" ht="15.75">
      <c r="A4627" s="10">
        <v>4626</v>
      </c>
      <c r="B4627" s="3" t="s">
        <v>2945</v>
      </c>
      <c r="C4627" s="2" t="s">
        <v>2465</v>
      </c>
      <c r="D4627" s="2" t="s">
        <v>271</v>
      </c>
      <c r="E4627" s="2" t="s">
        <v>2466</v>
      </c>
      <c r="F4627" s="4">
        <v>75</v>
      </c>
      <c r="G4627" s="10" t="str">
        <f t="shared" si="247"/>
        <v xml:space="preserve">2024/05 </v>
      </c>
      <c r="H4627" s="10">
        <f t="shared" si="246"/>
        <v>214</v>
      </c>
    </row>
    <row r="4628" spans="1:8" ht="15.75">
      <c r="A4628" s="10">
        <v>4627</v>
      </c>
      <c r="B4628" s="3" t="s">
        <v>2945</v>
      </c>
      <c r="C4628" s="2" t="s">
        <v>2467</v>
      </c>
      <c r="D4628" s="2" t="s">
        <v>271</v>
      </c>
      <c r="E4628" s="2" t="s">
        <v>2468</v>
      </c>
      <c r="F4628" s="4">
        <v>20</v>
      </c>
      <c r="G4628" s="10" t="str">
        <f t="shared" si="247"/>
        <v xml:space="preserve">2024/01 </v>
      </c>
      <c r="H4628" s="10">
        <f t="shared" si="246"/>
        <v>130</v>
      </c>
    </row>
    <row r="4629" spans="1:8" ht="15.75">
      <c r="A4629" s="10">
        <v>4628</v>
      </c>
      <c r="B4629" s="3" t="s">
        <v>2945</v>
      </c>
      <c r="C4629" s="2" t="s">
        <v>2469</v>
      </c>
      <c r="D4629" s="2" t="s">
        <v>271</v>
      </c>
      <c r="E4629" s="2" t="s">
        <v>2470</v>
      </c>
      <c r="F4629" s="4">
        <v>10</v>
      </c>
      <c r="G4629" s="10" t="str">
        <f t="shared" si="247"/>
        <v xml:space="preserve">2024/01 </v>
      </c>
      <c r="H4629" s="10">
        <f t="shared" si="246"/>
        <v>60</v>
      </c>
    </row>
    <row r="4630" spans="1:8" ht="15.75">
      <c r="A4630" s="10">
        <v>4629</v>
      </c>
      <c r="B4630" s="3" t="s">
        <v>2945</v>
      </c>
      <c r="C4630" s="2" t="s">
        <v>3783</v>
      </c>
      <c r="D4630" s="2" t="s">
        <v>271</v>
      </c>
      <c r="E4630" s="2" t="s">
        <v>3784</v>
      </c>
      <c r="F4630" s="4">
        <v>38</v>
      </c>
      <c r="G4630" s="10" t="str">
        <f t="shared" si="247"/>
        <v xml:space="preserve">2024/04 </v>
      </c>
      <c r="H4630" s="10">
        <f t="shared" si="246"/>
        <v>38</v>
      </c>
    </row>
    <row r="4631" spans="1:8" ht="15.75">
      <c r="A4631" s="10">
        <v>4630</v>
      </c>
      <c r="B4631" s="3" t="s">
        <v>2945</v>
      </c>
      <c r="C4631" s="2" t="s">
        <v>2473</v>
      </c>
      <c r="D4631" s="2" t="s">
        <v>264</v>
      </c>
      <c r="E4631" s="2" t="s">
        <v>2474</v>
      </c>
      <c r="F4631" s="4">
        <v>1651</v>
      </c>
      <c r="G4631" s="10" t="str">
        <f t="shared" si="247"/>
        <v xml:space="preserve">2024/04 </v>
      </c>
      <c r="H4631" s="10">
        <f t="shared" si="246"/>
        <v>2197</v>
      </c>
    </row>
    <row r="4632" spans="1:8" ht="15.75">
      <c r="A4632" s="10">
        <v>4631</v>
      </c>
      <c r="B4632" s="3" t="s">
        <v>2945</v>
      </c>
      <c r="C4632" s="2" t="s">
        <v>2475</v>
      </c>
      <c r="D4632" s="2" t="s">
        <v>264</v>
      </c>
      <c r="E4632" s="2" t="s">
        <v>2476</v>
      </c>
      <c r="F4632" s="4">
        <v>30</v>
      </c>
      <c r="G4632" s="10" t="str">
        <f t="shared" si="247"/>
        <v xml:space="preserve">2024/08 </v>
      </c>
      <c r="H4632" s="10">
        <f t="shared" si="246"/>
        <v>334</v>
      </c>
    </row>
    <row r="4633" spans="1:8" ht="15.75">
      <c r="A4633" s="10">
        <v>4632</v>
      </c>
      <c r="B4633" s="3" t="s">
        <v>2945</v>
      </c>
      <c r="C4633" s="2" t="s">
        <v>2477</v>
      </c>
      <c r="D4633" s="2" t="s">
        <v>264</v>
      </c>
      <c r="E4633" s="2" t="s">
        <v>2478</v>
      </c>
      <c r="F4633" s="4">
        <v>10</v>
      </c>
      <c r="G4633" s="10" t="str">
        <f t="shared" si="247"/>
        <v xml:space="preserve">2024/02 </v>
      </c>
      <c r="H4633" s="10">
        <f t="shared" si="246"/>
        <v>650</v>
      </c>
    </row>
    <row r="4634" spans="1:8" ht="15.75">
      <c r="A4634" s="10">
        <v>4633</v>
      </c>
      <c r="B4634" s="3" t="s">
        <v>2945</v>
      </c>
      <c r="C4634" s="2" t="s">
        <v>2479</v>
      </c>
      <c r="D4634" s="2" t="s">
        <v>264</v>
      </c>
      <c r="E4634" s="2" t="s">
        <v>2480</v>
      </c>
      <c r="F4634" s="4">
        <v>801</v>
      </c>
      <c r="G4634" s="10" t="str">
        <f t="shared" si="247"/>
        <v xml:space="preserve">2024/04 </v>
      </c>
      <c r="H4634" s="10">
        <f t="shared" si="246"/>
        <v>1525</v>
      </c>
    </row>
    <row r="4635" spans="1:8" ht="15.75">
      <c r="A4635" s="10">
        <v>4634</v>
      </c>
      <c r="B4635" s="3" t="s">
        <v>2945</v>
      </c>
      <c r="C4635" s="2" t="s">
        <v>2484</v>
      </c>
      <c r="D4635" s="2" t="s">
        <v>264</v>
      </c>
      <c r="E4635" s="2" t="s">
        <v>2485</v>
      </c>
      <c r="F4635" s="4">
        <v>242</v>
      </c>
      <c r="G4635" s="10" t="str">
        <f t="shared" si="247"/>
        <v xml:space="preserve">2024/04 </v>
      </c>
      <c r="H4635" s="10">
        <f t="shared" si="246"/>
        <v>987</v>
      </c>
    </row>
    <row r="4636" spans="1:8" ht="15.75">
      <c r="A4636" s="10">
        <v>4635</v>
      </c>
      <c r="B4636" s="3" t="s">
        <v>2945</v>
      </c>
      <c r="C4636" s="2" t="s">
        <v>2486</v>
      </c>
      <c r="D4636" s="2" t="s">
        <v>264</v>
      </c>
      <c r="E4636" s="2" t="s">
        <v>2487</v>
      </c>
      <c r="F4636" s="4">
        <v>156</v>
      </c>
      <c r="G4636" s="10" t="str">
        <f t="shared" si="247"/>
        <v xml:space="preserve">2024/07 </v>
      </c>
      <c r="H4636" s="10">
        <f t="shared" si="246"/>
        <v>488</v>
      </c>
    </row>
    <row r="4637" spans="1:8" ht="15.75">
      <c r="A4637" s="10">
        <v>4636</v>
      </c>
      <c r="B4637" s="3" t="s">
        <v>2945</v>
      </c>
      <c r="C4637" s="2" t="s">
        <v>2488</v>
      </c>
      <c r="D4637" s="2" t="s">
        <v>264</v>
      </c>
      <c r="E4637" s="2" t="s">
        <v>2489</v>
      </c>
      <c r="F4637" s="4">
        <v>105</v>
      </c>
      <c r="G4637" s="10" t="str">
        <f t="shared" si="247"/>
        <v xml:space="preserve">2024/02 </v>
      </c>
      <c r="H4637" s="10">
        <f t="shared" si="246"/>
        <v>400</v>
      </c>
    </row>
    <row r="4638" spans="1:8" ht="15.75">
      <c r="A4638" s="10">
        <v>4637</v>
      </c>
      <c r="B4638" s="3" t="s">
        <v>2945</v>
      </c>
      <c r="C4638" s="2" t="s">
        <v>2490</v>
      </c>
      <c r="D4638" s="2" t="s">
        <v>264</v>
      </c>
      <c r="E4638" s="2" t="s">
        <v>2491</v>
      </c>
      <c r="F4638" s="4">
        <v>56</v>
      </c>
      <c r="G4638" s="10" t="str">
        <f t="shared" si="247"/>
        <v xml:space="preserve">2024/02 </v>
      </c>
      <c r="H4638" s="10">
        <f t="shared" si="246"/>
        <v>245</v>
      </c>
    </row>
    <row r="4639" spans="1:8" ht="15.75">
      <c r="A4639" s="10">
        <v>4638</v>
      </c>
      <c r="B4639" s="3" t="s">
        <v>2945</v>
      </c>
      <c r="C4639" s="2" t="s">
        <v>2492</v>
      </c>
      <c r="D4639" s="2" t="s">
        <v>264</v>
      </c>
      <c r="E4639" s="2" t="s">
        <v>2493</v>
      </c>
      <c r="F4639" s="4">
        <v>161</v>
      </c>
      <c r="G4639" s="10" t="str">
        <f t="shared" si="247"/>
        <v xml:space="preserve">2024/02 </v>
      </c>
      <c r="H4639" s="10">
        <f t="shared" si="246"/>
        <v>230</v>
      </c>
    </row>
    <row r="4640" spans="1:8" ht="15.75">
      <c r="A4640" s="10">
        <v>4639</v>
      </c>
      <c r="B4640" s="3" t="s">
        <v>2945</v>
      </c>
      <c r="C4640" s="2" t="s">
        <v>2494</v>
      </c>
      <c r="D4640" s="2" t="s">
        <v>264</v>
      </c>
      <c r="E4640" s="2" t="s">
        <v>2495</v>
      </c>
      <c r="F4640" s="4">
        <v>162</v>
      </c>
      <c r="G4640" s="10" t="str">
        <f t="shared" si="247"/>
        <v xml:space="preserve">2025/02 </v>
      </c>
      <c r="H4640" s="10">
        <f t="shared" si="246"/>
        <v>585</v>
      </c>
    </row>
    <row r="4641" spans="1:8" ht="15.75">
      <c r="A4641" s="10">
        <v>4640</v>
      </c>
      <c r="B4641" s="3" t="s">
        <v>2945</v>
      </c>
      <c r="C4641" s="2" t="s">
        <v>2496</v>
      </c>
      <c r="D4641" s="2" t="s">
        <v>264</v>
      </c>
      <c r="E4641" s="2" t="s">
        <v>2497</v>
      </c>
      <c r="F4641" s="4">
        <v>27</v>
      </c>
      <c r="G4641" s="10" t="str">
        <f t="shared" si="247"/>
        <v xml:space="preserve">2024/01 </v>
      </c>
      <c r="H4641" s="10">
        <f t="shared" si="246"/>
        <v>95</v>
      </c>
    </row>
    <row r="4642" spans="1:8" ht="15.75">
      <c r="A4642" s="10">
        <v>4641</v>
      </c>
      <c r="B4642" s="3" t="s">
        <v>2945</v>
      </c>
      <c r="C4642" s="2" t="s">
        <v>2498</v>
      </c>
      <c r="D4642" s="2" t="s">
        <v>264</v>
      </c>
      <c r="E4642" s="2" t="s">
        <v>2328</v>
      </c>
      <c r="F4642" s="4">
        <v>20</v>
      </c>
      <c r="G4642" s="10" t="str">
        <f t="shared" si="247"/>
        <v xml:space="preserve">2024/04 </v>
      </c>
      <c r="H4642" s="10">
        <f t="shared" si="246"/>
        <v>26</v>
      </c>
    </row>
    <row r="4643" spans="1:8" ht="15.75">
      <c r="A4643" s="10">
        <v>4642</v>
      </c>
      <c r="B4643" s="3" t="s">
        <v>2945</v>
      </c>
      <c r="C4643" s="2" t="s">
        <v>2499</v>
      </c>
      <c r="D4643" s="2" t="s">
        <v>264</v>
      </c>
      <c r="E4643" s="2" t="s">
        <v>2500</v>
      </c>
      <c r="F4643" s="4">
        <v>20</v>
      </c>
      <c r="G4643" s="10" t="str">
        <f t="shared" si="247"/>
        <v xml:space="preserve">2024/01 </v>
      </c>
      <c r="H4643" s="10">
        <f t="shared" si="246"/>
        <v>120</v>
      </c>
    </row>
    <row r="4644" spans="1:8" ht="15.75">
      <c r="A4644" s="10">
        <v>4643</v>
      </c>
      <c r="B4644" s="3" t="s">
        <v>2945</v>
      </c>
      <c r="C4644" s="2" t="s">
        <v>2501</v>
      </c>
      <c r="D4644" s="2" t="s">
        <v>264</v>
      </c>
      <c r="E4644" s="2" t="s">
        <v>2454</v>
      </c>
      <c r="F4644" s="4">
        <v>10</v>
      </c>
      <c r="G4644" s="10" t="str">
        <f t="shared" si="247"/>
        <v xml:space="preserve">2024/01 </v>
      </c>
      <c r="H4644" s="10">
        <f t="shared" si="246"/>
        <v>22</v>
      </c>
    </row>
    <row r="4645" spans="1:8" ht="15.75">
      <c r="A4645" s="10">
        <v>4644</v>
      </c>
      <c r="B4645" s="3" t="s">
        <v>2945</v>
      </c>
      <c r="C4645" s="2" t="s">
        <v>2502</v>
      </c>
      <c r="D4645" s="2" t="s">
        <v>264</v>
      </c>
      <c r="E4645" s="2" t="s">
        <v>2456</v>
      </c>
      <c r="F4645" s="4">
        <v>10</v>
      </c>
      <c r="G4645" s="10" t="str">
        <f t="shared" si="247"/>
        <v xml:space="preserve">2024/01 </v>
      </c>
      <c r="H4645" s="10">
        <f t="shared" si="246"/>
        <v>11</v>
      </c>
    </row>
    <row r="4646" spans="1:8" ht="15.75">
      <c r="A4646" s="10">
        <v>4645</v>
      </c>
      <c r="B4646" s="3" t="s">
        <v>2945</v>
      </c>
      <c r="C4646" s="2" t="s">
        <v>2509</v>
      </c>
      <c r="D4646" s="2" t="s">
        <v>264</v>
      </c>
      <c r="E4646" s="2" t="s">
        <v>2510</v>
      </c>
      <c r="F4646" s="4">
        <v>90</v>
      </c>
      <c r="G4646" s="10" t="str">
        <f t="shared" si="247"/>
        <v xml:space="preserve">2024/04 </v>
      </c>
      <c r="H4646" s="10">
        <f t="shared" si="246"/>
        <v>195</v>
      </c>
    </row>
    <row r="4647" spans="1:8" ht="15.75">
      <c r="A4647" s="10">
        <v>4646</v>
      </c>
      <c r="B4647" s="3" t="s">
        <v>2945</v>
      </c>
      <c r="C4647" s="2" t="s">
        <v>2511</v>
      </c>
      <c r="D4647" s="2" t="s">
        <v>264</v>
      </c>
      <c r="E4647" s="2" t="s">
        <v>2512</v>
      </c>
      <c r="F4647" s="4">
        <v>45</v>
      </c>
      <c r="G4647" s="10" t="str">
        <f t="shared" si="247"/>
        <v xml:space="preserve">2024/01 </v>
      </c>
      <c r="H4647" s="10">
        <f t="shared" si="246"/>
        <v>130</v>
      </c>
    </row>
    <row r="4648" spans="1:8" ht="15.75">
      <c r="A4648" s="10">
        <v>4647</v>
      </c>
      <c r="B4648" s="3" t="s">
        <v>2945</v>
      </c>
      <c r="C4648" s="2" t="s">
        <v>2513</v>
      </c>
      <c r="D4648" s="2" t="s">
        <v>294</v>
      </c>
      <c r="E4648" s="2" t="s">
        <v>2514</v>
      </c>
      <c r="F4648" s="4">
        <v>65</v>
      </c>
      <c r="G4648" s="10" t="str">
        <f t="shared" si="247"/>
        <v xml:space="preserve">2024/03 </v>
      </c>
      <c r="H4648" s="10">
        <f t="shared" si="246"/>
        <v>74</v>
      </c>
    </row>
    <row r="4649" spans="1:8" ht="15.75">
      <c r="A4649" s="10">
        <v>4648</v>
      </c>
      <c r="B4649" s="3" t="s">
        <v>2945</v>
      </c>
      <c r="C4649" s="2" t="s">
        <v>2515</v>
      </c>
      <c r="D4649" s="2" t="s">
        <v>294</v>
      </c>
      <c r="E4649" s="2" t="s">
        <v>2516</v>
      </c>
      <c r="F4649" s="4">
        <v>70</v>
      </c>
      <c r="G4649" s="10" t="str">
        <f t="shared" si="247"/>
        <v xml:space="preserve">2024/01 </v>
      </c>
      <c r="H4649" s="10">
        <f t="shared" si="246"/>
        <v>95</v>
      </c>
    </row>
    <row r="4650" spans="1:8" ht="15.75">
      <c r="A4650" s="10">
        <v>4649</v>
      </c>
      <c r="B4650" s="3" t="s">
        <v>2945</v>
      </c>
      <c r="C4650" s="2" t="s">
        <v>2519</v>
      </c>
      <c r="D4650" s="2" t="s">
        <v>294</v>
      </c>
      <c r="E4650" s="2" t="s">
        <v>2520</v>
      </c>
      <c r="F4650" s="4"/>
      <c r="G4650" s="10" t="str">
        <f t="shared" si="247"/>
        <v xml:space="preserve">2024/01 </v>
      </c>
      <c r="H4650" s="10">
        <f t="shared" si="246"/>
        <v>100</v>
      </c>
    </row>
    <row r="4651" spans="1:8" ht="15.75">
      <c r="A4651" s="10">
        <v>4650</v>
      </c>
      <c r="B4651" s="3" t="s">
        <v>2945</v>
      </c>
      <c r="C4651" s="2" t="s">
        <v>2523</v>
      </c>
      <c r="D4651" s="2" t="s">
        <v>294</v>
      </c>
      <c r="E4651" s="2" t="s">
        <v>2524</v>
      </c>
      <c r="F4651" s="4">
        <v>30</v>
      </c>
      <c r="G4651" s="10" t="str">
        <f t="shared" si="247"/>
        <v xml:space="preserve">2024/02 </v>
      </c>
      <c r="H4651" s="10">
        <f t="shared" si="246"/>
        <v>180</v>
      </c>
    </row>
    <row r="4652" spans="1:8" ht="15.75">
      <c r="A4652" s="10">
        <v>4651</v>
      </c>
      <c r="B4652" s="3" t="s">
        <v>2945</v>
      </c>
      <c r="C4652" s="2" t="s">
        <v>2528</v>
      </c>
      <c r="D4652" s="2" t="s">
        <v>294</v>
      </c>
      <c r="E4652" s="2" t="s">
        <v>2529</v>
      </c>
      <c r="F4652" s="4">
        <v>203</v>
      </c>
      <c r="G4652" s="10" t="str">
        <f t="shared" si="247"/>
        <v xml:space="preserve">2024/12 </v>
      </c>
      <c r="H4652" s="10">
        <f t="shared" si="246"/>
        <v>675</v>
      </c>
    </row>
    <row r="4653" spans="1:8" ht="15.75">
      <c r="A4653" s="10">
        <v>4652</v>
      </c>
      <c r="B4653" s="3" t="s">
        <v>2945</v>
      </c>
      <c r="C4653" s="2" t="s">
        <v>2530</v>
      </c>
      <c r="D4653" s="2" t="s">
        <v>294</v>
      </c>
      <c r="E4653" s="2" t="s">
        <v>2531</v>
      </c>
      <c r="F4653" s="4">
        <v>10</v>
      </c>
      <c r="G4653" s="10" t="str">
        <f t="shared" si="247"/>
        <v xml:space="preserve">2024/01 </v>
      </c>
      <c r="H4653" s="10">
        <f t="shared" si="246"/>
        <v>50</v>
      </c>
    </row>
    <row r="4654" spans="1:8" ht="15.75">
      <c r="A4654" s="10">
        <v>4653</v>
      </c>
      <c r="B4654" s="3" t="s">
        <v>2945</v>
      </c>
      <c r="C4654" s="2" t="s">
        <v>2534</v>
      </c>
      <c r="D4654" s="2" t="s">
        <v>299</v>
      </c>
      <c r="E4654" s="2" t="s">
        <v>2535</v>
      </c>
      <c r="F4654" s="4">
        <v>20</v>
      </c>
      <c r="G4654" s="10" t="str">
        <f t="shared" si="247"/>
        <v xml:space="preserve">2025/02 </v>
      </c>
      <c r="H4654" s="10">
        <f t="shared" si="246"/>
        <v>453</v>
      </c>
    </row>
    <row r="4655" spans="1:8" ht="15.75">
      <c r="A4655" s="10">
        <v>4654</v>
      </c>
      <c r="B4655" s="3" t="s">
        <v>2945</v>
      </c>
      <c r="C4655" s="2" t="s">
        <v>2538</v>
      </c>
      <c r="D4655" s="2" t="s">
        <v>299</v>
      </c>
      <c r="E4655" s="2" t="s">
        <v>2539</v>
      </c>
      <c r="F4655" s="4">
        <v>115</v>
      </c>
      <c r="G4655" s="10" t="str">
        <f t="shared" si="247"/>
        <v xml:space="preserve">2024/08 </v>
      </c>
      <c r="H4655" s="10">
        <f t="shared" si="246"/>
        <v>560</v>
      </c>
    </row>
    <row r="4656" spans="1:8" ht="15.75">
      <c r="A4656" s="10">
        <v>4655</v>
      </c>
      <c r="B4656" s="3" t="s">
        <v>2945</v>
      </c>
      <c r="C4656" s="2" t="s">
        <v>2542</v>
      </c>
      <c r="D4656" s="2" t="s">
        <v>299</v>
      </c>
      <c r="E4656" s="2" t="s">
        <v>2543</v>
      </c>
      <c r="F4656" s="4">
        <v>78</v>
      </c>
      <c r="G4656" s="10" t="str">
        <f t="shared" si="247"/>
        <v xml:space="preserve">2026/03 </v>
      </c>
      <c r="H4656" s="10">
        <f t="shared" si="246"/>
        <v>414</v>
      </c>
    </row>
    <row r="4657" spans="1:8" ht="15.75">
      <c r="A4657" s="10">
        <v>4656</v>
      </c>
      <c r="B4657" s="3" t="s">
        <v>2945</v>
      </c>
      <c r="C4657" s="2" t="s">
        <v>2544</v>
      </c>
      <c r="D4657" s="2" t="s">
        <v>299</v>
      </c>
      <c r="E4657" s="2" t="s">
        <v>2545</v>
      </c>
      <c r="F4657" s="4">
        <v>2</v>
      </c>
      <c r="G4657" s="10" t="str">
        <f t="shared" si="247"/>
        <v xml:space="preserve">2024/03 </v>
      </c>
      <c r="H4657" s="10">
        <f t="shared" si="246"/>
        <v>151</v>
      </c>
    </row>
    <row r="4658" spans="1:8" ht="15.75">
      <c r="A4658" s="10">
        <v>4657</v>
      </c>
      <c r="B4658" s="3" t="s">
        <v>2945</v>
      </c>
      <c r="C4658" s="2" t="s">
        <v>2546</v>
      </c>
      <c r="D4658" s="2" t="s">
        <v>299</v>
      </c>
      <c r="E4658" s="2" t="s">
        <v>2547</v>
      </c>
      <c r="F4658" s="4">
        <v>150</v>
      </c>
      <c r="G4658" s="10" t="str">
        <f t="shared" si="247"/>
        <v xml:space="preserve">2024/01 </v>
      </c>
      <c r="H4658" s="10">
        <f t="shared" si="246"/>
        <v>150</v>
      </c>
    </row>
    <row r="4659" spans="1:8" ht="15.75">
      <c r="A4659" s="10">
        <v>4658</v>
      </c>
      <c r="B4659" s="3" t="s">
        <v>2945</v>
      </c>
      <c r="C4659" s="2" t="s">
        <v>2550</v>
      </c>
      <c r="D4659" s="2" t="s">
        <v>299</v>
      </c>
      <c r="E4659" s="2" t="s">
        <v>2551</v>
      </c>
      <c r="F4659" s="4">
        <v>120</v>
      </c>
      <c r="G4659" s="10" t="str">
        <f t="shared" si="247"/>
        <v xml:space="preserve">2024/07 </v>
      </c>
      <c r="H4659" s="10">
        <f t="shared" si="246"/>
        <v>260</v>
      </c>
    </row>
    <row r="4660" spans="1:8" ht="15.75">
      <c r="A4660" s="10">
        <v>4659</v>
      </c>
      <c r="B4660" s="3" t="s">
        <v>2945</v>
      </c>
      <c r="C4660" s="2" t="s">
        <v>2554</v>
      </c>
      <c r="D4660" s="2" t="s">
        <v>299</v>
      </c>
      <c r="E4660" s="2" t="s">
        <v>2555</v>
      </c>
      <c r="F4660" s="4">
        <v>10</v>
      </c>
      <c r="G4660" s="10" t="str">
        <f t="shared" si="247"/>
        <v xml:space="preserve">2024/01 </v>
      </c>
      <c r="H4660" s="10">
        <f t="shared" si="246"/>
        <v>55</v>
      </c>
    </row>
    <row r="4661" spans="1:8" ht="15.75">
      <c r="A4661" s="10">
        <v>4660</v>
      </c>
      <c r="B4661" s="3" t="s">
        <v>2945</v>
      </c>
      <c r="C4661" s="2" t="s">
        <v>2562</v>
      </c>
      <c r="D4661" s="2" t="s">
        <v>299</v>
      </c>
      <c r="E4661" s="2" t="s">
        <v>2563</v>
      </c>
      <c r="F4661" s="4">
        <v>40</v>
      </c>
      <c r="G4661" s="10" t="str">
        <f t="shared" si="247"/>
        <v xml:space="preserve">2024/01 </v>
      </c>
      <c r="H4661" s="10">
        <f t="shared" si="246"/>
        <v>100</v>
      </c>
    </row>
    <row r="4662" spans="1:8" ht="15.75">
      <c r="A4662" s="10">
        <v>4661</v>
      </c>
      <c r="B4662" s="3" t="s">
        <v>2945</v>
      </c>
      <c r="C4662" s="2" t="s">
        <v>2564</v>
      </c>
      <c r="D4662" s="2" t="s">
        <v>299</v>
      </c>
      <c r="E4662" s="2" t="s">
        <v>2565</v>
      </c>
      <c r="F4662" s="4">
        <v>20</v>
      </c>
      <c r="G4662" s="10" t="str">
        <f t="shared" si="247"/>
        <v xml:space="preserve">2024/01 </v>
      </c>
      <c r="H4662" s="10">
        <f t="shared" si="246"/>
        <v>220</v>
      </c>
    </row>
    <row r="4663" spans="1:8" ht="15.75">
      <c r="A4663" s="10">
        <v>4662</v>
      </c>
      <c r="B4663" s="3" t="s">
        <v>2945</v>
      </c>
      <c r="C4663" s="2" t="s">
        <v>2576</v>
      </c>
      <c r="D4663" s="2" t="s">
        <v>310</v>
      </c>
      <c r="E4663" s="2" t="s">
        <v>2577</v>
      </c>
      <c r="F4663" s="4">
        <v>40</v>
      </c>
      <c r="G4663" s="10" t="str">
        <f t="shared" si="247"/>
        <v xml:space="preserve">2024/01 </v>
      </c>
      <c r="H4663" s="10">
        <f t="shared" si="246"/>
        <v>105</v>
      </c>
    </row>
    <row r="4664" spans="1:8" ht="15.75">
      <c r="A4664" s="10">
        <v>4663</v>
      </c>
      <c r="B4664" s="3" t="s">
        <v>2945</v>
      </c>
      <c r="C4664" s="2" t="s">
        <v>2578</v>
      </c>
      <c r="D4664" s="2" t="s">
        <v>310</v>
      </c>
      <c r="E4664" s="2" t="s">
        <v>2579</v>
      </c>
      <c r="F4664" s="4">
        <v>15</v>
      </c>
      <c r="G4664" s="10" t="str">
        <f t="shared" si="247"/>
        <v xml:space="preserve">2024/04 </v>
      </c>
      <c r="H4664" s="10">
        <f t="shared" si="246"/>
        <v>225</v>
      </c>
    </row>
    <row r="4665" spans="1:8" ht="15.75">
      <c r="A4665" s="10">
        <v>4664</v>
      </c>
      <c r="B4665" s="3" t="s">
        <v>2945</v>
      </c>
      <c r="C4665" s="2" t="s">
        <v>2580</v>
      </c>
      <c r="D4665" s="2" t="s">
        <v>310</v>
      </c>
      <c r="E4665" s="2" t="s">
        <v>2581</v>
      </c>
      <c r="F4665" s="4">
        <v>35</v>
      </c>
      <c r="G4665" s="10" t="str">
        <f t="shared" si="247"/>
        <v xml:space="preserve">2024/05 </v>
      </c>
      <c r="H4665" s="10">
        <f t="shared" si="246"/>
        <v>206</v>
      </c>
    </row>
    <row r="4666" spans="1:8" ht="15.75">
      <c r="A4666" s="10">
        <v>4665</v>
      </c>
      <c r="B4666" s="3" t="s">
        <v>2945</v>
      </c>
      <c r="C4666" s="2" t="s">
        <v>3788</v>
      </c>
      <c r="D4666" s="2" t="s">
        <v>310</v>
      </c>
      <c r="E4666" s="2" t="s">
        <v>3789</v>
      </c>
      <c r="F4666" s="4">
        <v>10</v>
      </c>
      <c r="G4666" s="10" t="str">
        <f t="shared" si="247"/>
        <v xml:space="preserve">2024/01 </v>
      </c>
      <c r="H4666" s="10">
        <f t="shared" si="246"/>
        <v>30</v>
      </c>
    </row>
    <row r="4667" spans="1:8" ht="15.75">
      <c r="A4667" s="10">
        <v>4666</v>
      </c>
      <c r="B4667" s="3" t="s">
        <v>2945</v>
      </c>
      <c r="C4667" s="2" t="s">
        <v>2590</v>
      </c>
      <c r="D4667" s="2" t="s">
        <v>312</v>
      </c>
      <c r="E4667" s="2" t="s">
        <v>2591</v>
      </c>
      <c r="F4667" s="4">
        <v>30</v>
      </c>
      <c r="G4667" s="10" t="str">
        <f t="shared" si="247"/>
        <v xml:space="preserve">2024/03 </v>
      </c>
      <c r="H4667" s="10">
        <f t="shared" si="246"/>
        <v>132</v>
      </c>
    </row>
    <row r="4668" spans="1:8" ht="15.75">
      <c r="A4668" s="10">
        <v>4667</v>
      </c>
      <c r="B4668" s="3" t="s">
        <v>2945</v>
      </c>
      <c r="C4668" s="2" t="s">
        <v>2598</v>
      </c>
      <c r="D4668" s="2" t="s">
        <v>314</v>
      </c>
      <c r="E4668" s="2" t="s">
        <v>2599</v>
      </c>
      <c r="F4668" s="4">
        <v>20</v>
      </c>
      <c r="G4668" s="10" t="str">
        <f t="shared" si="247"/>
        <v xml:space="preserve">2024/01 </v>
      </c>
      <c r="H4668" s="10">
        <f t="shared" si="246"/>
        <v>50</v>
      </c>
    </row>
    <row r="4669" spans="1:8" ht="15.75">
      <c r="A4669" s="10">
        <v>4668</v>
      </c>
      <c r="B4669" s="3" t="s">
        <v>2945</v>
      </c>
      <c r="C4669" s="2" t="s">
        <v>2604</v>
      </c>
      <c r="D4669" s="2" t="s">
        <v>314</v>
      </c>
      <c r="E4669" s="2" t="s">
        <v>2605</v>
      </c>
      <c r="F4669" s="4">
        <v>50</v>
      </c>
      <c r="G4669" s="10" t="str">
        <f t="shared" si="247"/>
        <v xml:space="preserve">2024/07 </v>
      </c>
      <c r="H4669" s="10">
        <f t="shared" si="246"/>
        <v>360</v>
      </c>
    </row>
    <row r="4670" spans="1:8" ht="15.75">
      <c r="A4670" s="10">
        <v>4669</v>
      </c>
      <c r="B4670" s="3" t="s">
        <v>2945</v>
      </c>
      <c r="C4670" s="2" t="s">
        <v>2606</v>
      </c>
      <c r="D4670" s="2" t="s">
        <v>314</v>
      </c>
      <c r="E4670" s="2" t="s">
        <v>2607</v>
      </c>
      <c r="F4670" s="4">
        <v>280</v>
      </c>
      <c r="G4670" s="10" t="str">
        <f t="shared" si="247"/>
        <v xml:space="preserve">2024/05 </v>
      </c>
      <c r="H4670" s="10">
        <f t="shared" si="246"/>
        <v>705</v>
      </c>
    </row>
    <row r="4671" spans="1:8" ht="15.75">
      <c r="A4671" s="10">
        <v>4670</v>
      </c>
      <c r="B4671" s="3" t="s">
        <v>2945</v>
      </c>
      <c r="C4671" s="2" t="s">
        <v>2610</v>
      </c>
      <c r="D4671" s="2" t="s">
        <v>314</v>
      </c>
      <c r="E4671" s="2" t="s">
        <v>2611</v>
      </c>
      <c r="F4671" s="4">
        <v>10</v>
      </c>
      <c r="G4671" s="10" t="str">
        <f t="shared" si="247"/>
        <v xml:space="preserve">2024/01 </v>
      </c>
      <c r="H4671" s="10">
        <f t="shared" si="246"/>
        <v>60</v>
      </c>
    </row>
    <row r="4672" spans="1:8" ht="15.75">
      <c r="A4672" s="10">
        <v>4671</v>
      </c>
      <c r="B4672" s="3" t="s">
        <v>2945</v>
      </c>
      <c r="C4672" s="2" t="s">
        <v>2614</v>
      </c>
      <c r="D4672" s="2" t="s">
        <v>318</v>
      </c>
      <c r="E4672" s="2" t="s">
        <v>2615</v>
      </c>
      <c r="F4672" s="4">
        <v>25</v>
      </c>
      <c r="G4672" s="10" t="str">
        <f t="shared" si="247"/>
        <v xml:space="preserve">2024/04 </v>
      </c>
      <c r="H4672" s="10">
        <f t="shared" si="246"/>
        <v>210</v>
      </c>
    </row>
    <row r="4673" spans="1:8" ht="15.75">
      <c r="A4673" s="10">
        <v>4672</v>
      </c>
      <c r="B4673" s="3" t="s">
        <v>2945</v>
      </c>
      <c r="C4673" s="2" t="s">
        <v>2616</v>
      </c>
      <c r="D4673" s="2" t="s">
        <v>318</v>
      </c>
      <c r="E4673" s="2" t="s">
        <v>2617</v>
      </c>
      <c r="F4673" s="4">
        <v>5</v>
      </c>
      <c r="G4673" s="10" t="str">
        <f t="shared" si="247"/>
        <v xml:space="preserve">2024/01 </v>
      </c>
      <c r="H4673" s="10">
        <f t="shared" si="246"/>
        <v>120</v>
      </c>
    </row>
    <row r="4674" spans="1:8" ht="15.75">
      <c r="A4674" s="10">
        <v>4673</v>
      </c>
      <c r="B4674" s="3" t="s">
        <v>2945</v>
      </c>
      <c r="C4674" s="2" t="s">
        <v>2620</v>
      </c>
      <c r="D4674" s="2" t="s">
        <v>318</v>
      </c>
      <c r="E4674" s="2" t="s">
        <v>2621</v>
      </c>
      <c r="F4674" s="4">
        <v>5</v>
      </c>
      <c r="G4674" s="10" t="str">
        <f t="shared" si="247"/>
        <v xml:space="preserve">2024/01 </v>
      </c>
      <c r="H4674" s="10">
        <f t="shared" ref="H4674:H4737" si="248">_xlfn.MAXIFS(F:F,C:C,C4674,G:G,G4674)</f>
        <v>60</v>
      </c>
    </row>
    <row r="4675" spans="1:8" ht="15.75">
      <c r="A4675" s="10">
        <v>4674</v>
      </c>
      <c r="B4675" s="3" t="s">
        <v>2945</v>
      </c>
      <c r="C4675" s="2" t="s">
        <v>2626</v>
      </c>
      <c r="D4675" s="2" t="s">
        <v>318</v>
      </c>
      <c r="E4675" s="2" t="s">
        <v>2627</v>
      </c>
      <c r="F4675" s="4">
        <v>35</v>
      </c>
      <c r="G4675" s="10" t="str">
        <f t="shared" ref="G4675:G4738" si="249">INDEX($B$2:$B$9999,MATCH(_xlfn.MAXIFS($F$2:$F$9999,$C$2:$C$9999,C4675),$F$1:$F$9999,0))</f>
        <v xml:space="preserve">2024/01 </v>
      </c>
      <c r="H4675" s="10">
        <f t="shared" si="248"/>
        <v>35</v>
      </c>
    </row>
    <row r="4676" spans="1:8" ht="15.75">
      <c r="A4676" s="10">
        <v>4675</v>
      </c>
      <c r="B4676" s="3" t="s">
        <v>2945</v>
      </c>
      <c r="C4676" s="2" t="s">
        <v>2628</v>
      </c>
      <c r="D4676" s="2" t="s">
        <v>318</v>
      </c>
      <c r="E4676" s="2" t="s">
        <v>2629</v>
      </c>
      <c r="F4676" s="4">
        <v>480</v>
      </c>
      <c r="G4676" s="10" t="str">
        <f t="shared" si="249"/>
        <v xml:space="preserve">2024/08 </v>
      </c>
      <c r="H4676" s="10">
        <f t="shared" si="248"/>
        <v>600</v>
      </c>
    </row>
    <row r="4677" spans="1:8" ht="15.75">
      <c r="A4677" s="10">
        <v>4676</v>
      </c>
      <c r="B4677" s="3" t="s">
        <v>2945</v>
      </c>
      <c r="C4677" s="2" t="s">
        <v>2630</v>
      </c>
      <c r="D4677" s="2" t="s">
        <v>318</v>
      </c>
      <c r="E4677" s="2" t="s">
        <v>2631</v>
      </c>
      <c r="F4677" s="4">
        <v>30</v>
      </c>
      <c r="G4677" s="10" t="str">
        <f t="shared" si="249"/>
        <v xml:space="preserve">2024/01 </v>
      </c>
      <c r="H4677" s="10">
        <f t="shared" si="248"/>
        <v>100</v>
      </c>
    </row>
    <row r="4678" spans="1:8" ht="15.75">
      <c r="A4678" s="10">
        <v>4677</v>
      </c>
      <c r="B4678" s="3" t="s">
        <v>2945</v>
      </c>
      <c r="C4678" s="2" t="s">
        <v>2640</v>
      </c>
      <c r="D4678" s="2" t="s">
        <v>2312</v>
      </c>
      <c r="E4678" s="2" t="s">
        <v>2641</v>
      </c>
      <c r="F4678" s="4">
        <v>20</v>
      </c>
      <c r="G4678" s="10" t="str">
        <f t="shared" si="249"/>
        <v xml:space="preserve">2024/01 </v>
      </c>
      <c r="H4678" s="10">
        <f t="shared" si="248"/>
        <v>100</v>
      </c>
    </row>
    <row r="4679" spans="1:8" ht="15.75">
      <c r="A4679" s="10">
        <v>4678</v>
      </c>
      <c r="B4679" s="3" t="s">
        <v>2945</v>
      </c>
      <c r="C4679" s="2" t="s">
        <v>2645</v>
      </c>
      <c r="D4679" s="2" t="s">
        <v>2642</v>
      </c>
      <c r="E4679" s="2" t="s">
        <v>2646</v>
      </c>
      <c r="F4679" s="4">
        <v>10</v>
      </c>
      <c r="G4679" s="10" t="str">
        <f t="shared" si="249"/>
        <v xml:space="preserve">2024/01 </v>
      </c>
      <c r="H4679" s="10">
        <f t="shared" si="248"/>
        <v>50</v>
      </c>
    </row>
    <row r="4680" spans="1:8" ht="15.75">
      <c r="A4680" s="10">
        <v>4679</v>
      </c>
      <c r="B4680" s="3" t="s">
        <v>2945</v>
      </c>
      <c r="C4680" s="2" t="s">
        <v>2647</v>
      </c>
      <c r="D4680" s="2" t="s">
        <v>2642</v>
      </c>
      <c r="E4680" s="2" t="s">
        <v>2648</v>
      </c>
      <c r="F4680" s="4">
        <v>10</v>
      </c>
      <c r="G4680" s="10" t="str">
        <f t="shared" si="249"/>
        <v xml:space="preserve">2024/01 </v>
      </c>
      <c r="H4680" s="10">
        <f t="shared" si="248"/>
        <v>55</v>
      </c>
    </row>
    <row r="4681" spans="1:8" ht="15.75">
      <c r="A4681" s="10">
        <v>4680</v>
      </c>
      <c r="B4681" s="3" t="s">
        <v>2945</v>
      </c>
      <c r="C4681" s="2" t="s">
        <v>2649</v>
      </c>
      <c r="D4681" s="2" t="s">
        <v>2642</v>
      </c>
      <c r="E4681" s="2" t="s">
        <v>2641</v>
      </c>
      <c r="F4681" s="4">
        <v>10</v>
      </c>
      <c r="G4681" s="10" t="str">
        <f t="shared" si="249"/>
        <v xml:space="preserve">2024/01 </v>
      </c>
      <c r="H4681" s="10">
        <f t="shared" si="248"/>
        <v>20</v>
      </c>
    </row>
    <row r="4682" spans="1:8" ht="15.75">
      <c r="A4682" s="10">
        <v>4681</v>
      </c>
      <c r="B4682" s="3" t="s">
        <v>2945</v>
      </c>
      <c r="C4682" s="2" t="s">
        <v>2677</v>
      </c>
      <c r="D4682" s="2" t="s">
        <v>2664</v>
      </c>
      <c r="E4682" s="2" t="s">
        <v>2648</v>
      </c>
      <c r="F4682" s="4">
        <v>20</v>
      </c>
      <c r="G4682" s="10" t="str">
        <f t="shared" si="249"/>
        <v xml:space="preserve">2024/01 </v>
      </c>
      <c r="H4682" s="10">
        <f t="shared" si="248"/>
        <v>20</v>
      </c>
    </row>
    <row r="4683" spans="1:8" ht="15.75">
      <c r="A4683" s="10">
        <v>4682</v>
      </c>
      <c r="B4683" s="3" t="s">
        <v>2945</v>
      </c>
      <c r="C4683" s="2" t="s">
        <v>2720</v>
      </c>
      <c r="D4683" s="2" t="s">
        <v>1267</v>
      </c>
      <c r="E4683" s="2" t="s">
        <v>2721</v>
      </c>
      <c r="F4683" s="4">
        <v>39</v>
      </c>
      <c r="G4683" s="10" t="str">
        <f t="shared" si="249"/>
        <v xml:space="preserve">2024/01 </v>
      </c>
      <c r="H4683" s="10">
        <f t="shared" si="248"/>
        <v>95</v>
      </c>
    </row>
    <row r="4684" spans="1:8" ht="15.75">
      <c r="A4684" s="10">
        <v>4683</v>
      </c>
      <c r="B4684" s="3" t="s">
        <v>2945</v>
      </c>
      <c r="C4684" s="2" t="s">
        <v>2728</v>
      </c>
      <c r="D4684" s="2" t="s">
        <v>1267</v>
      </c>
      <c r="E4684" s="2" t="s">
        <v>2729</v>
      </c>
      <c r="F4684" s="4">
        <v>10</v>
      </c>
      <c r="G4684" s="10" t="str">
        <f t="shared" si="249"/>
        <v xml:space="preserve">2024/01 </v>
      </c>
      <c r="H4684" s="10">
        <f t="shared" si="248"/>
        <v>30</v>
      </c>
    </row>
    <row r="4685" spans="1:8" ht="15.75">
      <c r="A4685" s="10">
        <v>4684</v>
      </c>
      <c r="B4685" s="3" t="s">
        <v>2945</v>
      </c>
      <c r="C4685" s="2" t="s">
        <v>2733</v>
      </c>
      <c r="D4685" s="2" t="s">
        <v>2732</v>
      </c>
      <c r="E4685" s="2" t="s">
        <v>2734</v>
      </c>
      <c r="F4685" s="4">
        <v>10</v>
      </c>
      <c r="G4685" s="10" t="str">
        <f t="shared" si="249"/>
        <v xml:space="preserve">2024/01 </v>
      </c>
      <c r="H4685" s="10">
        <f t="shared" si="248"/>
        <v>36</v>
      </c>
    </row>
    <row r="4686" spans="1:8" ht="15.75">
      <c r="A4686" s="10">
        <v>4685</v>
      </c>
      <c r="B4686" s="3" t="s">
        <v>2945</v>
      </c>
      <c r="C4686" s="2" t="s">
        <v>2745</v>
      </c>
      <c r="D4686" s="2" t="s">
        <v>2732</v>
      </c>
      <c r="E4686" s="2" t="s">
        <v>2746</v>
      </c>
      <c r="F4686" s="4">
        <v>10</v>
      </c>
      <c r="G4686" s="10" t="str">
        <f t="shared" si="249"/>
        <v xml:space="preserve">2024/01 </v>
      </c>
      <c r="H4686" s="10">
        <f t="shared" si="248"/>
        <v>15</v>
      </c>
    </row>
    <row r="4687" spans="1:8" ht="15.75">
      <c r="A4687" s="10">
        <v>4686</v>
      </c>
      <c r="B4687" s="3" t="s">
        <v>2945</v>
      </c>
      <c r="C4687" s="2" t="s">
        <v>2771</v>
      </c>
      <c r="D4687" s="2" t="s">
        <v>1415</v>
      </c>
      <c r="E4687" s="2" t="s">
        <v>2772</v>
      </c>
      <c r="F4687" s="4">
        <v>25</v>
      </c>
      <c r="G4687" s="10" t="str">
        <f t="shared" si="249"/>
        <v xml:space="preserve">2024/01 </v>
      </c>
      <c r="H4687" s="10">
        <f t="shared" si="248"/>
        <v>35</v>
      </c>
    </row>
    <row r="4688" spans="1:8" ht="15.75">
      <c r="A4688" s="10">
        <v>4687</v>
      </c>
      <c r="B4688" s="3" t="s">
        <v>2945</v>
      </c>
      <c r="C4688" s="2" t="s">
        <v>2811</v>
      </c>
      <c r="D4688" s="2" t="s">
        <v>1443</v>
      </c>
      <c r="E4688" s="2" t="s">
        <v>2812</v>
      </c>
      <c r="F4688" s="4">
        <v>21</v>
      </c>
      <c r="G4688" s="10" t="str">
        <f t="shared" si="249"/>
        <v xml:space="preserve">2024/01 </v>
      </c>
      <c r="H4688" s="10">
        <f t="shared" si="248"/>
        <v>130</v>
      </c>
    </row>
    <row r="4689" spans="1:8" ht="15.75">
      <c r="A4689" s="10">
        <v>4688</v>
      </c>
      <c r="B4689" s="3" t="s">
        <v>2945</v>
      </c>
      <c r="C4689" s="2" t="s">
        <v>2831</v>
      </c>
      <c r="D4689" s="2" t="s">
        <v>1401</v>
      </c>
      <c r="E4689" s="2" t="s">
        <v>2832</v>
      </c>
      <c r="F4689" s="4">
        <v>50</v>
      </c>
      <c r="G4689" s="10" t="str">
        <f t="shared" si="249"/>
        <v xml:space="preserve">2024/08 </v>
      </c>
      <c r="H4689" s="10">
        <f t="shared" si="248"/>
        <v>600</v>
      </c>
    </row>
    <row r="4690" spans="1:8" ht="15.75">
      <c r="A4690" s="10">
        <v>4689</v>
      </c>
      <c r="B4690" s="3" t="s">
        <v>2945</v>
      </c>
      <c r="C4690" s="2" t="s">
        <v>2835</v>
      </c>
      <c r="D4690" s="2" t="s">
        <v>1401</v>
      </c>
      <c r="E4690" s="2" t="s">
        <v>2836</v>
      </c>
      <c r="F4690" s="4">
        <v>71</v>
      </c>
      <c r="G4690" s="10" t="str">
        <f t="shared" si="249"/>
        <v xml:space="preserve">2025/11 </v>
      </c>
      <c r="H4690" s="10">
        <f t="shared" si="248"/>
        <v>615</v>
      </c>
    </row>
    <row r="4691" spans="1:8" ht="15.75">
      <c r="A4691" s="10">
        <v>4690</v>
      </c>
      <c r="B4691" s="3" t="s">
        <v>2945</v>
      </c>
      <c r="C4691" s="2" t="s">
        <v>2838</v>
      </c>
      <c r="D4691" s="2" t="s">
        <v>1401</v>
      </c>
      <c r="E4691" s="2" t="s">
        <v>2839</v>
      </c>
      <c r="F4691" s="4">
        <v>28</v>
      </c>
      <c r="G4691" s="10" t="str">
        <f t="shared" si="249"/>
        <v xml:space="preserve">2024/01 </v>
      </c>
      <c r="H4691" s="10">
        <f t="shared" si="248"/>
        <v>200</v>
      </c>
    </row>
    <row r="4692" spans="1:8" ht="15.75">
      <c r="A4692" s="10">
        <v>4691</v>
      </c>
      <c r="B4692" s="3" t="s">
        <v>2945</v>
      </c>
      <c r="C4692" s="2" t="s">
        <v>2844</v>
      </c>
      <c r="D4692" s="2" t="s">
        <v>1401</v>
      </c>
      <c r="E4692" s="2" t="s">
        <v>2845</v>
      </c>
      <c r="F4692" s="4">
        <v>30</v>
      </c>
      <c r="G4692" s="10" t="str">
        <f t="shared" si="249"/>
        <v xml:space="preserve">2024/01 </v>
      </c>
      <c r="H4692" s="10">
        <f t="shared" si="248"/>
        <v>30</v>
      </c>
    </row>
    <row r="4693" spans="1:8" ht="15.75">
      <c r="A4693" s="10">
        <v>4692</v>
      </c>
      <c r="B4693" s="3" t="s">
        <v>2945</v>
      </c>
      <c r="C4693" s="2" t="s">
        <v>2850</v>
      </c>
      <c r="D4693" s="2" t="s">
        <v>1401</v>
      </c>
      <c r="E4693" s="2" t="s">
        <v>2851</v>
      </c>
      <c r="F4693" s="4">
        <v>70</v>
      </c>
      <c r="G4693" s="10" t="str">
        <f t="shared" si="249"/>
        <v xml:space="preserve">2024/01 </v>
      </c>
      <c r="H4693" s="10">
        <f t="shared" si="248"/>
        <v>200</v>
      </c>
    </row>
    <row r="4694" spans="1:8" ht="15.75">
      <c r="A4694" s="10">
        <v>4693</v>
      </c>
      <c r="B4694" s="3" t="s">
        <v>2945</v>
      </c>
      <c r="C4694" s="2" t="s">
        <v>2861</v>
      </c>
      <c r="D4694" s="2" t="s">
        <v>1405</v>
      </c>
      <c r="E4694" s="2" t="s">
        <v>2862</v>
      </c>
      <c r="F4694" s="4">
        <v>20</v>
      </c>
      <c r="G4694" s="10" t="str">
        <f t="shared" si="249"/>
        <v xml:space="preserve">2024/01 </v>
      </c>
      <c r="H4694" s="10">
        <f t="shared" si="248"/>
        <v>35</v>
      </c>
    </row>
    <row r="4695" spans="1:8" ht="15.75">
      <c r="A4695" s="10">
        <v>4694</v>
      </c>
      <c r="B4695" s="3" t="s">
        <v>2945</v>
      </c>
      <c r="C4695" s="2" t="s">
        <v>2863</v>
      </c>
      <c r="D4695" s="2" t="s">
        <v>1405</v>
      </c>
      <c r="E4695" s="2" t="s">
        <v>2864</v>
      </c>
      <c r="F4695" s="4">
        <v>20</v>
      </c>
      <c r="G4695" s="10" t="str">
        <f t="shared" si="249"/>
        <v xml:space="preserve">2024/01 </v>
      </c>
      <c r="H4695" s="10">
        <f t="shared" si="248"/>
        <v>100</v>
      </c>
    </row>
    <row r="4696" spans="1:8" ht="15.75">
      <c r="A4696" s="10">
        <v>4695</v>
      </c>
      <c r="B4696" s="3" t="s">
        <v>2945</v>
      </c>
      <c r="C4696" s="2" t="s">
        <v>2871</v>
      </c>
      <c r="D4696" s="2" t="s">
        <v>1405</v>
      </c>
      <c r="E4696" s="2" t="s">
        <v>2872</v>
      </c>
      <c r="F4696" s="4">
        <v>30</v>
      </c>
      <c r="G4696" s="10" t="str">
        <f t="shared" si="249"/>
        <v xml:space="preserve">2024/03 </v>
      </c>
      <c r="H4696" s="10">
        <f t="shared" si="248"/>
        <v>101</v>
      </c>
    </row>
    <row r="4697" spans="1:8" ht="15.75">
      <c r="A4697" s="10">
        <v>4696</v>
      </c>
      <c r="B4697" s="3" t="s">
        <v>2945</v>
      </c>
      <c r="C4697" s="2" t="s">
        <v>2873</v>
      </c>
      <c r="D4697" s="2" t="s">
        <v>1405</v>
      </c>
      <c r="E4697" s="2" t="s">
        <v>2874</v>
      </c>
      <c r="F4697" s="4">
        <v>10</v>
      </c>
      <c r="G4697" s="10" t="str">
        <f t="shared" si="249"/>
        <v xml:space="preserve">2024/01 </v>
      </c>
      <c r="H4697" s="10">
        <f t="shared" si="248"/>
        <v>100</v>
      </c>
    </row>
    <row r="4698" spans="1:8" ht="15.75">
      <c r="A4698" s="10">
        <v>4697</v>
      </c>
      <c r="B4698" s="3" t="s">
        <v>2945</v>
      </c>
      <c r="C4698" s="2" t="s">
        <v>2879</v>
      </c>
      <c r="D4698" s="2" t="s">
        <v>1412</v>
      </c>
      <c r="E4698" s="2" t="s">
        <v>2880</v>
      </c>
      <c r="F4698" s="4">
        <v>179</v>
      </c>
      <c r="G4698" s="10" t="str">
        <f t="shared" si="249"/>
        <v xml:space="preserve">2026/02 </v>
      </c>
      <c r="H4698" s="10">
        <f t="shared" si="248"/>
        <v>519</v>
      </c>
    </row>
    <row r="4699" spans="1:8" ht="15.75">
      <c r="A4699" s="10">
        <v>4698</v>
      </c>
      <c r="B4699" s="3" t="s">
        <v>2945</v>
      </c>
      <c r="C4699" s="2" t="s">
        <v>2882</v>
      </c>
      <c r="D4699" s="2" t="s">
        <v>1412</v>
      </c>
      <c r="E4699" s="2" t="s">
        <v>2646</v>
      </c>
      <c r="F4699" s="4">
        <v>141</v>
      </c>
      <c r="G4699" s="10" t="str">
        <f t="shared" si="249"/>
        <v xml:space="preserve">2024/04 </v>
      </c>
      <c r="H4699" s="10">
        <f t="shared" si="248"/>
        <v>796</v>
      </c>
    </row>
    <row r="4700" spans="1:8" ht="15.75">
      <c r="A4700" s="10">
        <v>4699</v>
      </c>
      <c r="B4700" s="3" t="s">
        <v>2945</v>
      </c>
      <c r="C4700" s="2" t="s">
        <v>2883</v>
      </c>
      <c r="D4700" s="2" t="s">
        <v>1412</v>
      </c>
      <c r="E4700" s="2" t="s">
        <v>2884</v>
      </c>
      <c r="F4700" s="4">
        <v>6</v>
      </c>
      <c r="G4700" s="10" t="str">
        <f t="shared" si="249"/>
        <v xml:space="preserve">2024/01 </v>
      </c>
      <c r="H4700" s="10">
        <f t="shared" si="248"/>
        <v>200</v>
      </c>
    </row>
    <row r="4701" spans="1:8" ht="15.75">
      <c r="A4701" s="10">
        <v>4700</v>
      </c>
      <c r="B4701" s="3" t="s">
        <v>2945</v>
      </c>
      <c r="C4701" s="2" t="s">
        <v>2885</v>
      </c>
      <c r="D4701" s="2" t="s">
        <v>1412</v>
      </c>
      <c r="E4701" s="2" t="s">
        <v>2886</v>
      </c>
      <c r="F4701" s="4">
        <v>70</v>
      </c>
      <c r="G4701" s="10" t="str">
        <f t="shared" si="249"/>
        <v xml:space="preserve">2024/06 </v>
      </c>
      <c r="H4701" s="10">
        <f t="shared" si="248"/>
        <v>196</v>
      </c>
    </row>
    <row r="4702" spans="1:8" ht="15.75">
      <c r="A4702" s="10">
        <v>4701</v>
      </c>
      <c r="B4702" s="3" t="s">
        <v>2945</v>
      </c>
      <c r="C4702" s="2" t="s">
        <v>2889</v>
      </c>
      <c r="D4702" s="2" t="s">
        <v>1412</v>
      </c>
      <c r="E4702" s="2" t="s">
        <v>2890</v>
      </c>
      <c r="F4702" s="4">
        <v>30</v>
      </c>
      <c r="G4702" s="10" t="str">
        <f t="shared" si="249"/>
        <v xml:space="preserve">2024/02 </v>
      </c>
      <c r="H4702" s="10">
        <f t="shared" si="248"/>
        <v>115</v>
      </c>
    </row>
    <row r="4703" spans="1:8" ht="15.75">
      <c r="A4703" s="10">
        <v>4702</v>
      </c>
      <c r="B4703" s="3" t="s">
        <v>2945</v>
      </c>
      <c r="C4703" s="2" t="s">
        <v>2893</v>
      </c>
      <c r="D4703" s="2" t="s">
        <v>1412</v>
      </c>
      <c r="E4703" s="2" t="s">
        <v>2894</v>
      </c>
      <c r="F4703" s="4">
        <v>50</v>
      </c>
      <c r="G4703" s="10" t="str">
        <f t="shared" si="249"/>
        <v xml:space="preserve">2024/02 </v>
      </c>
      <c r="H4703" s="10">
        <f t="shared" si="248"/>
        <v>350</v>
      </c>
    </row>
    <row r="4704" spans="1:8" ht="15.75">
      <c r="A4704" s="10">
        <v>4703</v>
      </c>
      <c r="B4704" s="3" t="s">
        <v>2945</v>
      </c>
      <c r="C4704" s="2" t="s">
        <v>2895</v>
      </c>
      <c r="D4704" s="2" t="s">
        <v>1412</v>
      </c>
      <c r="E4704" s="2" t="s">
        <v>2896</v>
      </c>
      <c r="F4704" s="4">
        <v>50</v>
      </c>
      <c r="G4704" s="10" t="str">
        <f t="shared" si="249"/>
        <v xml:space="preserve">2024/01 </v>
      </c>
      <c r="H4704" s="10">
        <f t="shared" si="248"/>
        <v>172</v>
      </c>
    </row>
    <row r="4705" spans="1:8" ht="15.75">
      <c r="A4705" s="10">
        <v>4704</v>
      </c>
      <c r="B4705" s="3" t="s">
        <v>2945</v>
      </c>
      <c r="C4705" s="2" t="s">
        <v>2899</v>
      </c>
      <c r="D4705" s="2" t="s">
        <v>1412</v>
      </c>
      <c r="E4705" s="2" t="s">
        <v>2900</v>
      </c>
      <c r="F4705" s="4">
        <v>18</v>
      </c>
      <c r="G4705" s="10" t="str">
        <f t="shared" si="249"/>
        <v xml:space="preserve">2024/01 </v>
      </c>
      <c r="H4705" s="10">
        <f t="shared" si="248"/>
        <v>80</v>
      </c>
    </row>
    <row r="4706" spans="1:8" ht="15.75">
      <c r="A4706" s="10">
        <v>4705</v>
      </c>
      <c r="B4706" s="3" t="s">
        <v>2945</v>
      </c>
      <c r="C4706" s="2" t="s">
        <v>2903</v>
      </c>
      <c r="D4706" s="2" t="s">
        <v>1417</v>
      </c>
      <c r="E4706" s="2" t="s">
        <v>2904</v>
      </c>
      <c r="F4706" s="4">
        <v>12</v>
      </c>
      <c r="G4706" s="10" t="str">
        <f t="shared" si="249"/>
        <v xml:space="preserve">2024/12 </v>
      </c>
      <c r="H4706" s="10">
        <f t="shared" si="248"/>
        <v>118</v>
      </c>
    </row>
    <row r="4707" spans="1:8" ht="15.75">
      <c r="A4707" s="10">
        <v>4706</v>
      </c>
      <c r="B4707" s="3" t="s">
        <v>2945</v>
      </c>
      <c r="C4707" s="2" t="s">
        <v>2912</v>
      </c>
      <c r="D4707" s="2" t="s">
        <v>1417</v>
      </c>
      <c r="E4707" s="2" t="s">
        <v>2913</v>
      </c>
      <c r="F4707" s="4">
        <v>590</v>
      </c>
      <c r="G4707" s="10" t="str">
        <f t="shared" si="249"/>
        <v xml:space="preserve">2025/02 </v>
      </c>
      <c r="H4707" s="10">
        <f t="shared" si="248"/>
        <v>640</v>
      </c>
    </row>
    <row r="4708" spans="1:8" ht="15.75">
      <c r="A4708" s="10">
        <v>4707</v>
      </c>
      <c r="B4708" s="3" t="s">
        <v>2945</v>
      </c>
      <c r="C4708" s="2" t="s">
        <v>2916</v>
      </c>
      <c r="D4708" s="2" t="s">
        <v>1424</v>
      </c>
      <c r="E4708" s="2" t="s">
        <v>2917</v>
      </c>
      <c r="F4708" s="4">
        <v>20</v>
      </c>
      <c r="G4708" s="10" t="str">
        <f t="shared" si="249"/>
        <v xml:space="preserve">2024/02 </v>
      </c>
      <c r="H4708" s="10">
        <f t="shared" si="248"/>
        <v>175</v>
      </c>
    </row>
    <row r="4709" spans="1:8" ht="15.75">
      <c r="A4709" s="10">
        <v>4708</v>
      </c>
      <c r="B4709" s="3" t="s">
        <v>2945</v>
      </c>
      <c r="C4709" s="2" t="s">
        <v>2920</v>
      </c>
      <c r="D4709" s="2" t="s">
        <v>1424</v>
      </c>
      <c r="E4709" s="2" t="s">
        <v>2921</v>
      </c>
      <c r="F4709" s="4">
        <v>12</v>
      </c>
      <c r="G4709" s="10" t="str">
        <f t="shared" si="249"/>
        <v xml:space="preserve">2026/01 </v>
      </c>
      <c r="H4709" s="10">
        <f t="shared" si="248"/>
        <v>114</v>
      </c>
    </row>
    <row r="4710" spans="1:8" ht="15.75">
      <c r="A4710" s="10">
        <v>4709</v>
      </c>
      <c r="B4710" s="3" t="s">
        <v>2945</v>
      </c>
      <c r="C4710" s="2" t="s">
        <v>2922</v>
      </c>
      <c r="D4710" s="2" t="s">
        <v>1424</v>
      </c>
      <c r="E4710" s="2" t="s">
        <v>2923</v>
      </c>
      <c r="F4710" s="4">
        <v>11</v>
      </c>
      <c r="G4710" s="10" t="str">
        <f t="shared" si="249"/>
        <v xml:space="preserve">2024/03 </v>
      </c>
      <c r="H4710" s="10">
        <f t="shared" si="248"/>
        <v>84</v>
      </c>
    </row>
    <row r="4711" spans="1:8" ht="15.75">
      <c r="A4711" s="10">
        <v>4710</v>
      </c>
      <c r="B4711" s="3" t="s">
        <v>2945</v>
      </c>
      <c r="C4711" s="2" t="s">
        <v>2926</v>
      </c>
      <c r="D4711" s="2" t="s">
        <v>1424</v>
      </c>
      <c r="E4711" s="2" t="s">
        <v>2927</v>
      </c>
      <c r="F4711" s="4">
        <v>20</v>
      </c>
      <c r="G4711" s="10" t="str">
        <f t="shared" si="249"/>
        <v xml:space="preserve">2024/01 </v>
      </c>
      <c r="H4711" s="10">
        <f t="shared" si="248"/>
        <v>30</v>
      </c>
    </row>
    <row r="4712" spans="1:8" ht="15.75">
      <c r="A4712" s="10">
        <v>4711</v>
      </c>
      <c r="B4712" s="3" t="s">
        <v>2945</v>
      </c>
      <c r="C4712" s="2" t="s">
        <v>2930</v>
      </c>
      <c r="D4712" s="2" t="s">
        <v>2781</v>
      </c>
      <c r="E4712" s="2" t="s">
        <v>2931</v>
      </c>
      <c r="F4712" s="4">
        <v>50</v>
      </c>
      <c r="G4712" s="10" t="str">
        <f t="shared" si="249"/>
        <v xml:space="preserve">2024/01 </v>
      </c>
      <c r="H4712" s="10">
        <f t="shared" si="248"/>
        <v>80</v>
      </c>
    </row>
    <row r="4713" spans="1:8" ht="15.75">
      <c r="A4713" s="10">
        <v>4712</v>
      </c>
      <c r="B4713" s="3" t="s">
        <v>2945</v>
      </c>
      <c r="C4713" s="2" t="s">
        <v>2932</v>
      </c>
      <c r="D4713" s="2" t="s">
        <v>2781</v>
      </c>
      <c r="E4713" s="2" t="s">
        <v>2933</v>
      </c>
      <c r="F4713" s="4">
        <v>3</v>
      </c>
      <c r="G4713" s="10" t="str">
        <f t="shared" si="249"/>
        <v xml:space="preserve">2024/02 </v>
      </c>
      <c r="H4713" s="10">
        <f t="shared" si="248"/>
        <v>65</v>
      </c>
    </row>
    <row r="4714" spans="1:8" ht="15.75">
      <c r="A4714" s="10">
        <v>4713</v>
      </c>
      <c r="B4714" s="3" t="s">
        <v>2945</v>
      </c>
      <c r="C4714" s="2" t="s">
        <v>3866</v>
      </c>
      <c r="D4714" s="2" t="s">
        <v>1426</v>
      </c>
      <c r="E4714" s="2" t="s">
        <v>3867</v>
      </c>
      <c r="F4714" s="4">
        <v>220</v>
      </c>
      <c r="G4714" s="10" t="str">
        <f t="shared" si="249"/>
        <v xml:space="preserve">2024/07 </v>
      </c>
      <c r="H4714" s="10">
        <f t="shared" si="248"/>
        <v>450</v>
      </c>
    </row>
    <row r="4715" spans="1:8" ht="15.75">
      <c r="A4715" s="10">
        <v>4714</v>
      </c>
      <c r="B4715" s="3" t="s">
        <v>2945</v>
      </c>
      <c r="C4715" s="2" t="s">
        <v>3870</v>
      </c>
      <c r="D4715" s="2" t="s">
        <v>1426</v>
      </c>
      <c r="E4715" s="2" t="s">
        <v>3871</v>
      </c>
      <c r="F4715" s="4">
        <v>150</v>
      </c>
      <c r="G4715" s="10" t="str">
        <f t="shared" si="249"/>
        <v xml:space="preserve">2024/08 </v>
      </c>
      <c r="H4715" s="10">
        <f t="shared" si="248"/>
        <v>490</v>
      </c>
    </row>
    <row r="4716" spans="1:8" ht="15.75">
      <c r="A4716" s="10">
        <v>4715</v>
      </c>
      <c r="B4716" s="3" t="s">
        <v>2945</v>
      </c>
      <c r="C4716" s="2" t="s">
        <v>3872</v>
      </c>
      <c r="D4716" s="2" t="s">
        <v>1426</v>
      </c>
      <c r="E4716" s="2" t="s">
        <v>3873</v>
      </c>
      <c r="F4716" s="4">
        <v>1050</v>
      </c>
      <c r="G4716" s="10" t="str">
        <f t="shared" si="249"/>
        <v xml:space="preserve">2026/02 </v>
      </c>
      <c r="H4716" s="10">
        <f t="shared" si="248"/>
        <v>4200</v>
      </c>
    </row>
    <row r="4717" spans="1:8" ht="15.75">
      <c r="A4717" s="10">
        <v>4716</v>
      </c>
      <c r="B4717" s="3" t="s">
        <v>2945</v>
      </c>
      <c r="C4717" s="2" t="s">
        <v>3876</v>
      </c>
      <c r="D4717" s="2" t="s">
        <v>1433</v>
      </c>
      <c r="E4717" s="2" t="s">
        <v>3877</v>
      </c>
      <c r="F4717" s="4">
        <v>290</v>
      </c>
      <c r="G4717" s="10" t="str">
        <f t="shared" si="249"/>
        <v xml:space="preserve">2024/10 </v>
      </c>
      <c r="H4717" s="10">
        <f t="shared" si="248"/>
        <v>685</v>
      </c>
    </row>
    <row r="4718" spans="1:8" ht="15.75">
      <c r="A4718" s="10">
        <v>4717</v>
      </c>
      <c r="B4718" s="3" t="s">
        <v>2945</v>
      </c>
      <c r="C4718" s="2" t="s">
        <v>3878</v>
      </c>
      <c r="D4718" s="2" t="s">
        <v>1433</v>
      </c>
      <c r="E4718" s="2" t="s">
        <v>3879</v>
      </c>
      <c r="F4718" s="4">
        <v>100</v>
      </c>
      <c r="G4718" s="10" t="str">
        <f t="shared" si="249"/>
        <v xml:space="preserve">2024/07 </v>
      </c>
      <c r="H4718" s="10">
        <f t="shared" si="248"/>
        <v>355</v>
      </c>
    </row>
    <row r="4719" spans="1:8" ht="15.75">
      <c r="A4719" s="10">
        <v>4718</v>
      </c>
      <c r="B4719" s="3" t="s">
        <v>2945</v>
      </c>
      <c r="C4719" s="2" t="s">
        <v>3880</v>
      </c>
      <c r="D4719" s="2" t="s">
        <v>1433</v>
      </c>
      <c r="E4719" s="2" t="s">
        <v>3881</v>
      </c>
      <c r="F4719" s="4">
        <v>4681</v>
      </c>
      <c r="G4719" s="10" t="str">
        <f t="shared" si="249"/>
        <v xml:space="preserve">2024/01 </v>
      </c>
      <c r="H4719" s="10">
        <f t="shared" si="248"/>
        <v>10760</v>
      </c>
    </row>
    <row r="4720" spans="1:8" ht="15.75">
      <c r="A4720" s="10">
        <v>4719</v>
      </c>
      <c r="B4720" s="3" t="s">
        <v>2945</v>
      </c>
      <c r="C4720" s="2" t="s">
        <v>3886</v>
      </c>
      <c r="D4720" s="2" t="s">
        <v>1433</v>
      </c>
      <c r="E4720" s="2" t="s">
        <v>3887</v>
      </c>
      <c r="F4720" s="4">
        <v>270</v>
      </c>
      <c r="G4720" s="10" t="str">
        <f t="shared" si="249"/>
        <v xml:space="preserve">2026/02 </v>
      </c>
      <c r="H4720" s="10">
        <f t="shared" si="248"/>
        <v>2570</v>
      </c>
    </row>
    <row r="4721" spans="1:8" ht="15.75">
      <c r="A4721" s="10">
        <v>4720</v>
      </c>
      <c r="B4721" s="3" t="s">
        <v>2945</v>
      </c>
      <c r="C4721" s="2" t="s">
        <v>3888</v>
      </c>
      <c r="D4721" s="2" t="s">
        <v>1433</v>
      </c>
      <c r="E4721" s="2" t="s">
        <v>3889</v>
      </c>
      <c r="F4721" s="4">
        <v>2640</v>
      </c>
      <c r="G4721" s="10" t="str">
        <f t="shared" si="249"/>
        <v xml:space="preserve">2024/01 </v>
      </c>
      <c r="H4721" s="10">
        <f t="shared" si="248"/>
        <v>6792</v>
      </c>
    </row>
    <row r="4722" spans="1:8" ht="15.75">
      <c r="A4722" s="10">
        <v>4721</v>
      </c>
      <c r="B4722" s="3" t="s">
        <v>2945</v>
      </c>
      <c r="C4722" s="2" t="s">
        <v>3892</v>
      </c>
      <c r="D4722" s="2" t="s">
        <v>1433</v>
      </c>
      <c r="E4722" s="2" t="s">
        <v>3893</v>
      </c>
      <c r="F4722" s="4">
        <v>100</v>
      </c>
      <c r="G4722" s="10" t="str">
        <f t="shared" si="249"/>
        <v xml:space="preserve">2026/03 </v>
      </c>
      <c r="H4722" s="10">
        <f t="shared" si="248"/>
        <v>1990</v>
      </c>
    </row>
    <row r="4723" spans="1:8" ht="15.75">
      <c r="A4723" s="10">
        <v>4722</v>
      </c>
      <c r="B4723" s="3" t="s">
        <v>2945</v>
      </c>
      <c r="C4723" s="2" t="s">
        <v>3894</v>
      </c>
      <c r="D4723" s="2" t="s">
        <v>1433</v>
      </c>
      <c r="E4723" s="2" t="s">
        <v>3895</v>
      </c>
      <c r="F4723" s="4">
        <v>100</v>
      </c>
      <c r="G4723" s="10" t="str">
        <f t="shared" si="249"/>
        <v xml:space="preserve">2024/01 </v>
      </c>
      <c r="H4723" s="10">
        <f t="shared" si="248"/>
        <v>200</v>
      </c>
    </row>
    <row r="4724" spans="1:8" ht="15.75">
      <c r="A4724" s="10">
        <v>4723</v>
      </c>
      <c r="B4724" s="3" t="s">
        <v>2945</v>
      </c>
      <c r="C4724" s="2" t="s">
        <v>3896</v>
      </c>
      <c r="D4724" s="2" t="s">
        <v>1433</v>
      </c>
      <c r="E4724" s="2" t="s">
        <v>3897</v>
      </c>
      <c r="F4724" s="4">
        <v>40</v>
      </c>
      <c r="G4724" s="10" t="str">
        <f t="shared" si="249"/>
        <v xml:space="preserve">2024/01 </v>
      </c>
      <c r="H4724" s="10">
        <f t="shared" si="248"/>
        <v>100</v>
      </c>
    </row>
    <row r="4725" spans="1:8" ht="15.75">
      <c r="A4725" s="10">
        <v>4724</v>
      </c>
      <c r="B4725" s="3" t="s">
        <v>2945</v>
      </c>
      <c r="C4725" s="2" t="s">
        <v>3916</v>
      </c>
      <c r="D4725" s="2" t="s">
        <v>1405</v>
      </c>
      <c r="E4725" s="2" t="s">
        <v>2447</v>
      </c>
      <c r="F4725" s="4">
        <v>30</v>
      </c>
      <c r="G4725" s="10" t="str">
        <f t="shared" si="249"/>
        <v xml:space="preserve">2024/01 </v>
      </c>
      <c r="H4725" s="10">
        <f t="shared" si="248"/>
        <v>30</v>
      </c>
    </row>
    <row r="4726" spans="1:8" ht="15.75">
      <c r="A4726" s="10">
        <v>4725</v>
      </c>
      <c r="B4726" s="3" t="s">
        <v>2945</v>
      </c>
      <c r="C4726" s="2" t="s">
        <v>4529</v>
      </c>
      <c r="D4726" s="2" t="s">
        <v>4526</v>
      </c>
      <c r="E4726" s="2" t="s">
        <v>4530</v>
      </c>
      <c r="F4726" s="4">
        <v>160</v>
      </c>
      <c r="G4726" s="10" t="str">
        <f t="shared" si="249"/>
        <v xml:space="preserve">2024/12 </v>
      </c>
      <c r="H4726" s="10">
        <f t="shared" si="248"/>
        <v>3050</v>
      </c>
    </row>
    <row r="4727" spans="1:8" ht="15.75">
      <c r="A4727" s="10">
        <v>4726</v>
      </c>
      <c r="B4727" s="3" t="s">
        <v>2945</v>
      </c>
      <c r="C4727" s="2" t="s">
        <v>4534</v>
      </c>
      <c r="D4727" s="2" t="s">
        <v>4533</v>
      </c>
      <c r="E4727" s="2" t="s">
        <v>4535</v>
      </c>
      <c r="F4727" s="4">
        <v>100</v>
      </c>
      <c r="G4727" s="10" t="str">
        <f t="shared" si="249"/>
        <v xml:space="preserve">2024/12 </v>
      </c>
      <c r="H4727" s="10">
        <f t="shared" si="248"/>
        <v>4170</v>
      </c>
    </row>
    <row r="4728" spans="1:8" ht="15.75">
      <c r="A4728" s="10">
        <v>4727</v>
      </c>
      <c r="B4728" s="3" t="s">
        <v>2945</v>
      </c>
      <c r="C4728" s="2" t="s">
        <v>4546</v>
      </c>
      <c r="D4728" s="2" t="s">
        <v>4545</v>
      </c>
      <c r="E4728" s="2" t="s">
        <v>4547</v>
      </c>
      <c r="F4728" s="4">
        <v>20</v>
      </c>
      <c r="G4728" s="10" t="str">
        <f t="shared" si="249"/>
        <v xml:space="preserve">2024/12 </v>
      </c>
      <c r="H4728" s="10">
        <f t="shared" si="248"/>
        <v>910</v>
      </c>
    </row>
    <row r="4729" spans="1:8" ht="15.75">
      <c r="A4729" s="10">
        <v>4728</v>
      </c>
      <c r="B4729" s="3" t="s">
        <v>2945</v>
      </c>
      <c r="C4729" s="2" t="s">
        <v>4569</v>
      </c>
      <c r="D4729" s="2" t="s">
        <v>4568</v>
      </c>
      <c r="E4729" s="2" t="s">
        <v>4570</v>
      </c>
      <c r="F4729" s="4">
        <v>4</v>
      </c>
      <c r="G4729" s="10" t="str">
        <f t="shared" si="249"/>
        <v xml:space="preserve">2025/12 </v>
      </c>
      <c r="H4729" s="10">
        <f t="shared" si="248"/>
        <v>635</v>
      </c>
    </row>
    <row r="4730" spans="1:8" ht="15.75">
      <c r="A4730" s="10">
        <v>4729</v>
      </c>
      <c r="B4730" s="3" t="s">
        <v>2945</v>
      </c>
      <c r="C4730" s="2" t="s">
        <v>4576</v>
      </c>
      <c r="D4730" s="2" t="s">
        <v>4575</v>
      </c>
      <c r="E4730" s="2" t="s">
        <v>4577</v>
      </c>
      <c r="F4730" s="4">
        <v>137</v>
      </c>
      <c r="G4730" s="10" t="str">
        <f t="shared" si="249"/>
        <v xml:space="preserve">2025/12 </v>
      </c>
      <c r="H4730" s="10">
        <f t="shared" si="248"/>
        <v>1285</v>
      </c>
    </row>
    <row r="4731" spans="1:8" ht="15.75">
      <c r="A4731" s="10">
        <v>4730</v>
      </c>
      <c r="B4731" s="3" t="s">
        <v>2945</v>
      </c>
      <c r="C4731" s="2" t="s">
        <v>4581</v>
      </c>
      <c r="D4731" s="2" t="s">
        <v>4580</v>
      </c>
      <c r="E4731" s="2" t="s">
        <v>4582</v>
      </c>
      <c r="F4731" s="4">
        <v>50</v>
      </c>
      <c r="G4731" s="10" t="str">
        <f t="shared" si="249"/>
        <v xml:space="preserve">2025/12 </v>
      </c>
      <c r="H4731" s="10">
        <f t="shared" si="248"/>
        <v>501</v>
      </c>
    </row>
    <row r="4732" spans="1:8" ht="15.75">
      <c r="A4732" s="10">
        <v>4731</v>
      </c>
      <c r="B4732" s="3" t="s">
        <v>2945</v>
      </c>
      <c r="C4732" s="2" t="s">
        <v>4603</v>
      </c>
      <c r="D4732" s="2" t="s">
        <v>4602</v>
      </c>
      <c r="E4732" s="2" t="s">
        <v>4604</v>
      </c>
      <c r="F4732" s="4">
        <v>21</v>
      </c>
      <c r="G4732" s="10" t="str">
        <f t="shared" si="249"/>
        <v xml:space="preserve">2025/12 </v>
      </c>
      <c r="H4732" s="10">
        <f t="shared" si="248"/>
        <v>2947</v>
      </c>
    </row>
    <row r="4733" spans="1:8" ht="15.75">
      <c r="A4733" s="10">
        <v>4732</v>
      </c>
      <c r="B4733" s="3" t="s">
        <v>2945</v>
      </c>
      <c r="C4733" s="2" t="s">
        <v>4621</v>
      </c>
      <c r="D4733" s="2" t="s">
        <v>4620</v>
      </c>
      <c r="E4733" s="2" t="s">
        <v>4622</v>
      </c>
      <c r="F4733" s="4">
        <v>2020</v>
      </c>
      <c r="G4733" s="10" t="str">
        <f t="shared" si="249"/>
        <v xml:space="preserve">2024/07 </v>
      </c>
      <c r="H4733" s="10">
        <f t="shared" si="248"/>
        <v>4453</v>
      </c>
    </row>
    <row r="4734" spans="1:8" ht="15.75">
      <c r="A4734" s="10">
        <v>4733</v>
      </c>
      <c r="B4734" s="3" t="s">
        <v>2945</v>
      </c>
      <c r="C4734" s="2" t="s">
        <v>4634</v>
      </c>
      <c r="D4734" s="2" t="s">
        <v>4632</v>
      </c>
      <c r="E4734" s="2" t="s">
        <v>4635</v>
      </c>
      <c r="F4734" s="4">
        <v>1</v>
      </c>
      <c r="G4734" s="10" t="str">
        <f t="shared" si="249"/>
        <v xml:space="preserve">2024/08 </v>
      </c>
      <c r="H4734" s="10">
        <f t="shared" si="248"/>
        <v>2355</v>
      </c>
    </row>
    <row r="4735" spans="1:8" ht="15.75">
      <c r="A4735" s="10">
        <v>4734</v>
      </c>
      <c r="B4735" s="3" t="s">
        <v>2945</v>
      </c>
      <c r="C4735" s="2" t="s">
        <v>6408</v>
      </c>
      <c r="D4735" s="2" t="s">
        <v>4561</v>
      </c>
      <c r="E4735" s="2"/>
      <c r="F4735" s="4">
        <v>5</v>
      </c>
      <c r="G4735" s="10" t="str">
        <f t="shared" si="249"/>
        <v xml:space="preserve">2024/01 </v>
      </c>
      <c r="H4735" s="10">
        <f t="shared" si="248"/>
        <v>5</v>
      </c>
    </row>
    <row r="4736" spans="1:8" ht="15.75">
      <c r="A4736" s="10">
        <v>4735</v>
      </c>
      <c r="B4736" s="3" t="s">
        <v>2951</v>
      </c>
      <c r="C4736" s="2" t="s">
        <v>55</v>
      </c>
      <c r="D4736" s="2" t="s">
        <v>50</v>
      </c>
      <c r="E4736" s="2" t="s">
        <v>56</v>
      </c>
      <c r="F4736" s="4">
        <v>50</v>
      </c>
      <c r="G4736" s="10" t="str">
        <f t="shared" si="249"/>
        <v xml:space="preserve">2024/01 </v>
      </c>
      <c r="H4736" s="10">
        <f t="shared" si="248"/>
        <v>330</v>
      </c>
    </row>
    <row r="4737" spans="1:8" ht="15.75">
      <c r="A4737" s="10">
        <v>4736</v>
      </c>
      <c r="B4737" s="3" t="s">
        <v>2951</v>
      </c>
      <c r="C4737" s="2" t="s">
        <v>57</v>
      </c>
      <c r="D4737" s="2" t="s">
        <v>50</v>
      </c>
      <c r="E4737" s="2" t="s">
        <v>58</v>
      </c>
      <c r="F4737" s="4">
        <v>50</v>
      </c>
      <c r="G4737" s="10" t="str">
        <f t="shared" si="249"/>
        <v xml:space="preserve">2024/01 </v>
      </c>
      <c r="H4737" s="10">
        <f t="shared" si="248"/>
        <v>150</v>
      </c>
    </row>
    <row r="4738" spans="1:8" ht="15.75">
      <c r="A4738" s="10">
        <v>4737</v>
      </c>
      <c r="B4738" s="3" t="s">
        <v>2951</v>
      </c>
      <c r="C4738" s="2" t="s">
        <v>2960</v>
      </c>
      <c r="D4738" s="2" t="s">
        <v>88</v>
      </c>
      <c r="E4738" s="2" t="s">
        <v>65</v>
      </c>
      <c r="F4738" s="4">
        <v>30</v>
      </c>
      <c r="G4738" s="10" t="str">
        <f t="shared" si="249"/>
        <v xml:space="preserve">2024/01 </v>
      </c>
      <c r="H4738" s="10">
        <f t="shared" ref="H4738:H4801" si="250">_xlfn.MAXIFS(F:F,C:C,C4738,G:G,G4738)</f>
        <v>30</v>
      </c>
    </row>
    <row r="4739" spans="1:8" ht="15.75">
      <c r="A4739" s="10">
        <v>4738</v>
      </c>
      <c r="B4739" s="3" t="s">
        <v>2951</v>
      </c>
      <c r="C4739" s="2" t="s">
        <v>2961</v>
      </c>
      <c r="D4739" s="2" t="s">
        <v>88</v>
      </c>
      <c r="E4739" s="2" t="s">
        <v>75</v>
      </c>
      <c r="F4739" s="4">
        <v>20</v>
      </c>
      <c r="G4739" s="10" t="str">
        <f t="shared" ref="G4739:G4802" si="251">INDEX($B$2:$B$9999,MATCH(_xlfn.MAXIFS($F$2:$F$9999,$C$2:$C$9999,C4739),$F$1:$F$9999,0))</f>
        <v xml:space="preserve">2024/01 </v>
      </c>
      <c r="H4739" s="10">
        <f t="shared" si="250"/>
        <v>20</v>
      </c>
    </row>
    <row r="4740" spans="1:8" ht="15.75">
      <c r="A4740" s="10">
        <v>4739</v>
      </c>
      <c r="B4740" s="3" t="s">
        <v>2951</v>
      </c>
      <c r="C4740" s="2" t="s">
        <v>2990</v>
      </c>
      <c r="D4740" s="2" t="s">
        <v>2989</v>
      </c>
      <c r="E4740" s="2" t="s">
        <v>65</v>
      </c>
      <c r="F4740" s="4">
        <v>30</v>
      </c>
      <c r="G4740" s="10" t="str">
        <f t="shared" si="251"/>
        <v xml:space="preserve">2024/01 </v>
      </c>
      <c r="H4740" s="10">
        <f t="shared" si="250"/>
        <v>30</v>
      </c>
    </row>
    <row r="4741" spans="1:8" ht="15.75">
      <c r="A4741" s="10">
        <v>4740</v>
      </c>
      <c r="B4741" s="3" t="s">
        <v>2951</v>
      </c>
      <c r="C4741" s="2" t="s">
        <v>2991</v>
      </c>
      <c r="D4741" s="2" t="s">
        <v>2989</v>
      </c>
      <c r="E4741" s="2" t="s">
        <v>75</v>
      </c>
      <c r="F4741" s="4">
        <v>20</v>
      </c>
      <c r="G4741" s="10" t="str">
        <f t="shared" si="251"/>
        <v xml:space="preserve">2024/01 </v>
      </c>
      <c r="H4741" s="10">
        <f t="shared" si="250"/>
        <v>20</v>
      </c>
    </row>
    <row r="4742" spans="1:8" ht="15.75">
      <c r="A4742" s="10">
        <v>4741</v>
      </c>
      <c r="B4742" s="3" t="s">
        <v>2951</v>
      </c>
      <c r="C4742" s="2" t="s">
        <v>242</v>
      </c>
      <c r="D4742" s="2" t="s">
        <v>236</v>
      </c>
      <c r="E4742" s="2" t="s">
        <v>243</v>
      </c>
      <c r="F4742" s="4">
        <v>10</v>
      </c>
      <c r="G4742" s="10" t="str">
        <f t="shared" si="251"/>
        <v xml:space="preserve">2024/01 </v>
      </c>
      <c r="H4742" s="10">
        <f t="shared" si="250"/>
        <v>30</v>
      </c>
    </row>
    <row r="4743" spans="1:8" ht="15.75">
      <c r="A4743" s="10">
        <v>4742</v>
      </c>
      <c r="B4743" s="3" t="s">
        <v>2951</v>
      </c>
      <c r="C4743" s="2" t="s">
        <v>3008</v>
      </c>
      <c r="D4743" s="2" t="s">
        <v>257</v>
      </c>
      <c r="E4743" s="2" t="s">
        <v>73</v>
      </c>
      <c r="F4743" s="4">
        <v>30</v>
      </c>
      <c r="G4743" s="10" t="str">
        <f t="shared" si="251"/>
        <v xml:space="preserve">2024/01 </v>
      </c>
      <c r="H4743" s="10">
        <f t="shared" si="250"/>
        <v>30</v>
      </c>
    </row>
    <row r="4744" spans="1:8" ht="15.75">
      <c r="A4744" s="10">
        <v>4743</v>
      </c>
      <c r="B4744" s="3" t="s">
        <v>2951</v>
      </c>
      <c r="C4744" s="2" t="s">
        <v>273</v>
      </c>
      <c r="D4744" s="2" t="s">
        <v>264</v>
      </c>
      <c r="E4744" s="2" t="s">
        <v>52</v>
      </c>
      <c r="F4744" s="4">
        <v>20</v>
      </c>
      <c r="G4744" s="10" t="str">
        <f t="shared" si="251"/>
        <v xml:space="preserve">2024/01 </v>
      </c>
      <c r="H4744" s="10">
        <f t="shared" si="250"/>
        <v>100</v>
      </c>
    </row>
    <row r="4745" spans="1:8" ht="15.75">
      <c r="A4745" s="10">
        <v>4744</v>
      </c>
      <c r="B4745" s="3" t="s">
        <v>2951</v>
      </c>
      <c r="C4745" s="2" t="s">
        <v>274</v>
      </c>
      <c r="D4745" s="2" t="s">
        <v>264</v>
      </c>
      <c r="E4745" s="2" t="s">
        <v>104</v>
      </c>
      <c r="F4745" s="4">
        <v>10</v>
      </c>
      <c r="G4745" s="10" t="str">
        <f t="shared" si="251"/>
        <v xml:space="preserve">2024/01 </v>
      </c>
      <c r="H4745" s="10">
        <f t="shared" si="250"/>
        <v>110</v>
      </c>
    </row>
    <row r="4746" spans="1:8" ht="15.75">
      <c r="A4746" s="10">
        <v>4745</v>
      </c>
      <c r="B4746" s="3" t="s">
        <v>2951</v>
      </c>
      <c r="C4746" s="2" t="s">
        <v>278</v>
      </c>
      <c r="D4746" s="2" t="s">
        <v>264</v>
      </c>
      <c r="E4746" s="2" t="s">
        <v>54</v>
      </c>
      <c r="F4746" s="4">
        <v>10</v>
      </c>
      <c r="G4746" s="10" t="str">
        <f t="shared" si="251"/>
        <v xml:space="preserve">2024/01 </v>
      </c>
      <c r="H4746" s="10">
        <f t="shared" si="250"/>
        <v>100</v>
      </c>
    </row>
    <row r="4747" spans="1:8" ht="15.75">
      <c r="A4747" s="10">
        <v>4746</v>
      </c>
      <c r="B4747" s="3" t="s">
        <v>2951</v>
      </c>
      <c r="C4747" s="2" t="s">
        <v>308</v>
      </c>
      <c r="D4747" s="2" t="s">
        <v>307</v>
      </c>
      <c r="E4747" s="2" t="s">
        <v>184</v>
      </c>
      <c r="F4747" s="4">
        <v>6</v>
      </c>
      <c r="G4747" s="10" t="str">
        <f t="shared" si="251"/>
        <v xml:space="preserve">2024/01 </v>
      </c>
      <c r="H4747" s="10">
        <f t="shared" si="250"/>
        <v>6</v>
      </c>
    </row>
    <row r="4748" spans="1:8" ht="15.75">
      <c r="A4748" s="10">
        <v>4747</v>
      </c>
      <c r="B4748" s="3" t="s">
        <v>2951</v>
      </c>
      <c r="C4748" s="2" t="s">
        <v>3017</v>
      </c>
      <c r="D4748" s="2" t="s">
        <v>314</v>
      </c>
      <c r="E4748" s="2" t="s">
        <v>104</v>
      </c>
      <c r="F4748" s="4">
        <v>19</v>
      </c>
      <c r="G4748" s="10" t="str">
        <f t="shared" si="251"/>
        <v xml:space="preserve">2024/01 </v>
      </c>
      <c r="H4748" s="10">
        <f t="shared" si="250"/>
        <v>19</v>
      </c>
    </row>
    <row r="4749" spans="1:8" ht="15.75">
      <c r="A4749" s="10">
        <v>4748</v>
      </c>
      <c r="B4749" s="3" t="s">
        <v>2951</v>
      </c>
      <c r="C4749" s="2" t="s">
        <v>340</v>
      </c>
      <c r="D4749" s="2" t="s">
        <v>264</v>
      </c>
      <c r="E4749" s="2" t="s">
        <v>341</v>
      </c>
      <c r="F4749" s="4">
        <v>30</v>
      </c>
      <c r="G4749" s="10" t="str">
        <f t="shared" si="251"/>
        <v xml:space="preserve">2024/01 </v>
      </c>
      <c r="H4749" s="10">
        <f t="shared" si="250"/>
        <v>40</v>
      </c>
    </row>
    <row r="4750" spans="1:8" ht="15.75">
      <c r="A4750" s="10">
        <v>4749</v>
      </c>
      <c r="B4750" s="3" t="s">
        <v>2951</v>
      </c>
      <c r="C4750" s="2" t="s">
        <v>350</v>
      </c>
      <c r="D4750" s="2" t="s">
        <v>264</v>
      </c>
      <c r="E4750" s="2" t="s">
        <v>351</v>
      </c>
      <c r="F4750" s="4">
        <v>100</v>
      </c>
      <c r="G4750" s="10" t="str">
        <f t="shared" si="251"/>
        <v xml:space="preserve">2024/03 </v>
      </c>
      <c r="H4750" s="10">
        <f t="shared" si="250"/>
        <v>550</v>
      </c>
    </row>
    <row r="4751" spans="1:8" ht="15.75">
      <c r="A4751" s="10">
        <v>4750</v>
      </c>
      <c r="B4751" s="3" t="s">
        <v>2951</v>
      </c>
      <c r="C4751" s="2" t="s">
        <v>3038</v>
      </c>
      <c r="D4751" s="2" t="s">
        <v>3037</v>
      </c>
      <c r="E4751" s="2" t="s">
        <v>3039</v>
      </c>
      <c r="F4751" s="4">
        <v>1</v>
      </c>
      <c r="G4751" s="10" t="str">
        <f t="shared" si="251"/>
        <v xml:space="preserve">2024/01 </v>
      </c>
      <c r="H4751" s="10">
        <f t="shared" si="250"/>
        <v>2</v>
      </c>
    </row>
    <row r="4752" spans="1:8" ht="15.75">
      <c r="A4752" s="10">
        <v>4751</v>
      </c>
      <c r="B4752" s="3" t="s">
        <v>2951</v>
      </c>
      <c r="C4752" s="2" t="s">
        <v>3041</v>
      </c>
      <c r="D4752" s="2" t="s">
        <v>3040</v>
      </c>
      <c r="E4752" s="2"/>
      <c r="F4752" s="4">
        <v>6</v>
      </c>
      <c r="G4752" s="10" t="str">
        <f t="shared" si="251"/>
        <v xml:space="preserve">2024/01 </v>
      </c>
      <c r="H4752" s="10">
        <f t="shared" si="250"/>
        <v>6</v>
      </c>
    </row>
    <row r="4753" spans="1:8" ht="15.75">
      <c r="A4753" s="10">
        <v>4752</v>
      </c>
      <c r="B4753" s="3" t="s">
        <v>2951</v>
      </c>
      <c r="C4753" s="2" t="s">
        <v>496</v>
      </c>
      <c r="D4753" s="2" t="s">
        <v>495</v>
      </c>
      <c r="E4753" s="2" t="s">
        <v>497</v>
      </c>
      <c r="F4753" s="4">
        <v>30</v>
      </c>
      <c r="G4753" s="10" t="str">
        <f t="shared" si="251"/>
        <v xml:space="preserve">2024/01 </v>
      </c>
      <c r="H4753" s="10">
        <f t="shared" si="250"/>
        <v>80</v>
      </c>
    </row>
    <row r="4754" spans="1:8" ht="15.75">
      <c r="A4754" s="10">
        <v>4753</v>
      </c>
      <c r="B4754" s="3" t="s">
        <v>2951</v>
      </c>
      <c r="C4754" s="2" t="s">
        <v>499</v>
      </c>
      <c r="D4754" s="2" t="s">
        <v>498</v>
      </c>
      <c r="E4754" s="2" t="s">
        <v>500</v>
      </c>
      <c r="F4754" s="4">
        <v>30</v>
      </c>
      <c r="G4754" s="10" t="str">
        <f t="shared" si="251"/>
        <v xml:space="preserve">2024/01 </v>
      </c>
      <c r="H4754" s="10">
        <f t="shared" si="250"/>
        <v>80</v>
      </c>
    </row>
    <row r="4755" spans="1:8" ht="15.75">
      <c r="A4755" s="10">
        <v>4754</v>
      </c>
      <c r="B4755" s="3" t="s">
        <v>2951</v>
      </c>
      <c r="C4755" s="2" t="s">
        <v>515</v>
      </c>
      <c r="D4755" s="2" t="s">
        <v>514</v>
      </c>
      <c r="E4755" s="2" t="s">
        <v>516</v>
      </c>
      <c r="F4755" s="4">
        <v>116</v>
      </c>
      <c r="G4755" s="10" t="str">
        <f t="shared" si="251"/>
        <v xml:space="preserve">2025/12 </v>
      </c>
      <c r="H4755" s="10">
        <f t="shared" si="250"/>
        <v>900</v>
      </c>
    </row>
    <row r="4756" spans="1:8" ht="15.75">
      <c r="A4756" s="10">
        <v>4755</v>
      </c>
      <c r="B4756" s="3" t="s">
        <v>2951</v>
      </c>
      <c r="C4756" s="2" t="s">
        <v>518</v>
      </c>
      <c r="D4756" s="2" t="s">
        <v>517</v>
      </c>
      <c r="E4756" s="2" t="s">
        <v>519</v>
      </c>
      <c r="F4756" s="4">
        <v>5</v>
      </c>
      <c r="G4756" s="10" t="str">
        <f t="shared" si="251"/>
        <v xml:space="preserve">2024/01 </v>
      </c>
      <c r="H4756" s="10">
        <f t="shared" si="250"/>
        <v>20</v>
      </c>
    </row>
    <row r="4757" spans="1:8" ht="15.75">
      <c r="A4757" s="10">
        <v>4756</v>
      </c>
      <c r="B4757" s="3" t="s">
        <v>2951</v>
      </c>
      <c r="C4757" s="2" t="s">
        <v>525</v>
      </c>
      <c r="D4757" s="2" t="s">
        <v>524</v>
      </c>
      <c r="E4757" s="2" t="s">
        <v>526</v>
      </c>
      <c r="F4757" s="4">
        <v>86</v>
      </c>
      <c r="G4757" s="10" t="str">
        <f t="shared" si="251"/>
        <v xml:space="preserve">2024/10 </v>
      </c>
      <c r="H4757" s="10">
        <f t="shared" si="250"/>
        <v>657</v>
      </c>
    </row>
    <row r="4758" spans="1:8" ht="15.75">
      <c r="A4758" s="10">
        <v>4757</v>
      </c>
      <c r="B4758" s="3" t="s">
        <v>2951</v>
      </c>
      <c r="C4758" s="2" t="s">
        <v>531</v>
      </c>
      <c r="D4758" s="2" t="s">
        <v>530</v>
      </c>
      <c r="E4758" s="2" t="s">
        <v>532</v>
      </c>
      <c r="F4758" s="4">
        <v>1</v>
      </c>
      <c r="G4758" s="10" t="str">
        <f t="shared" si="251"/>
        <v xml:space="preserve">2025/10 </v>
      </c>
      <c r="H4758" s="10">
        <f t="shared" si="250"/>
        <v>344</v>
      </c>
    </row>
    <row r="4759" spans="1:8" ht="15.75">
      <c r="A4759" s="10">
        <v>4758</v>
      </c>
      <c r="B4759" s="3" t="s">
        <v>2951</v>
      </c>
      <c r="C4759" s="2" t="s">
        <v>536</v>
      </c>
      <c r="D4759" s="2" t="s">
        <v>355</v>
      </c>
      <c r="E4759" s="2" t="s">
        <v>537</v>
      </c>
      <c r="F4759" s="4">
        <v>27</v>
      </c>
      <c r="G4759" s="10" t="str">
        <f t="shared" si="251"/>
        <v xml:space="preserve">2024/09 </v>
      </c>
      <c r="H4759" s="10">
        <f t="shared" si="250"/>
        <v>480</v>
      </c>
    </row>
    <row r="4760" spans="1:8" ht="15.75">
      <c r="A4760" s="10">
        <v>4759</v>
      </c>
      <c r="B4760" s="3" t="s">
        <v>2951</v>
      </c>
      <c r="C4760" s="2" t="s">
        <v>539</v>
      </c>
      <c r="D4760" s="2" t="s">
        <v>538</v>
      </c>
      <c r="E4760" s="2" t="s">
        <v>540</v>
      </c>
      <c r="F4760" s="4">
        <v>5</v>
      </c>
      <c r="G4760" s="10" t="str">
        <f t="shared" si="251"/>
        <v xml:space="preserve">2024/01 </v>
      </c>
      <c r="H4760" s="10">
        <f t="shared" si="250"/>
        <v>105</v>
      </c>
    </row>
    <row r="4761" spans="1:8" ht="15.75">
      <c r="A4761" s="10">
        <v>4760</v>
      </c>
      <c r="B4761" s="3" t="s">
        <v>2951</v>
      </c>
      <c r="C4761" s="2" t="s">
        <v>546</v>
      </c>
      <c r="D4761" s="2" t="s">
        <v>545</v>
      </c>
      <c r="E4761" s="2" t="s">
        <v>547</v>
      </c>
      <c r="F4761" s="4">
        <v>90</v>
      </c>
      <c r="G4761" s="10" t="str">
        <f t="shared" si="251"/>
        <v xml:space="preserve">2024/03 </v>
      </c>
      <c r="H4761" s="10">
        <f t="shared" si="250"/>
        <v>305</v>
      </c>
    </row>
    <row r="4762" spans="1:8" ht="15.75">
      <c r="A4762" s="10">
        <v>4761</v>
      </c>
      <c r="B4762" s="3" t="s">
        <v>2951</v>
      </c>
      <c r="C4762" s="2" t="s">
        <v>549</v>
      </c>
      <c r="D4762" s="2" t="s">
        <v>548</v>
      </c>
      <c r="E4762" s="2" t="s">
        <v>550</v>
      </c>
      <c r="F4762" s="4">
        <v>12</v>
      </c>
      <c r="G4762" s="10" t="str">
        <f t="shared" si="251"/>
        <v xml:space="preserve">2024/04 </v>
      </c>
      <c r="H4762" s="10">
        <f t="shared" si="250"/>
        <v>415</v>
      </c>
    </row>
    <row r="4763" spans="1:8" ht="15.75">
      <c r="A4763" s="10">
        <v>4762</v>
      </c>
      <c r="B4763" s="3" t="s">
        <v>2951</v>
      </c>
      <c r="C4763" s="2" t="s">
        <v>552</v>
      </c>
      <c r="D4763" s="2" t="s">
        <v>551</v>
      </c>
      <c r="E4763" s="2" t="s">
        <v>553</v>
      </c>
      <c r="F4763" s="4">
        <v>70</v>
      </c>
      <c r="G4763" s="10" t="str">
        <f t="shared" si="251"/>
        <v xml:space="preserve">2024/09 </v>
      </c>
      <c r="H4763" s="10">
        <f t="shared" si="250"/>
        <v>265</v>
      </c>
    </row>
    <row r="4764" spans="1:8" ht="15.75">
      <c r="A4764" s="10">
        <v>4763</v>
      </c>
      <c r="B4764" s="3" t="s">
        <v>2951</v>
      </c>
      <c r="C4764" s="2" t="s">
        <v>558</v>
      </c>
      <c r="D4764" s="2" t="s">
        <v>557</v>
      </c>
      <c r="E4764" s="2" t="s">
        <v>559</v>
      </c>
      <c r="F4764" s="4">
        <v>30</v>
      </c>
      <c r="G4764" s="10" t="str">
        <f t="shared" si="251"/>
        <v xml:space="preserve">2024/01 </v>
      </c>
      <c r="H4764" s="10">
        <f t="shared" si="250"/>
        <v>50</v>
      </c>
    </row>
    <row r="4765" spans="1:8" ht="15.75">
      <c r="A4765" s="10">
        <v>4764</v>
      </c>
      <c r="B4765" s="3" t="s">
        <v>2951</v>
      </c>
      <c r="C4765" s="2" t="s">
        <v>567</v>
      </c>
      <c r="D4765" s="2" t="s">
        <v>566</v>
      </c>
      <c r="E4765" s="2" t="s">
        <v>568</v>
      </c>
      <c r="F4765" s="4">
        <v>12</v>
      </c>
      <c r="G4765" s="10" t="str">
        <f t="shared" si="251"/>
        <v xml:space="preserve">2024/02 </v>
      </c>
      <c r="H4765" s="10">
        <f t="shared" si="250"/>
        <v>112</v>
      </c>
    </row>
    <row r="4766" spans="1:8" ht="15.75">
      <c r="A4766" s="10">
        <v>4765</v>
      </c>
      <c r="B4766" s="3" t="s">
        <v>2951</v>
      </c>
      <c r="C4766" s="2" t="s">
        <v>573</v>
      </c>
      <c r="D4766" s="2" t="s">
        <v>572</v>
      </c>
      <c r="E4766" s="2" t="s">
        <v>574</v>
      </c>
      <c r="F4766" s="4">
        <v>14</v>
      </c>
      <c r="G4766" s="10" t="str">
        <f t="shared" si="251"/>
        <v xml:space="preserve">2024/01 </v>
      </c>
      <c r="H4766" s="10">
        <f t="shared" si="250"/>
        <v>60</v>
      </c>
    </row>
    <row r="4767" spans="1:8" ht="15.75">
      <c r="A4767" s="10">
        <v>4766</v>
      </c>
      <c r="B4767" s="3" t="s">
        <v>2951</v>
      </c>
      <c r="C4767" s="2" t="s">
        <v>576</v>
      </c>
      <c r="D4767" s="2" t="s">
        <v>575</v>
      </c>
      <c r="E4767" s="2" t="s">
        <v>577</v>
      </c>
      <c r="F4767" s="4">
        <v>104</v>
      </c>
      <c r="G4767" s="10" t="str">
        <f t="shared" si="251"/>
        <v xml:space="preserve">2024/04 </v>
      </c>
      <c r="H4767" s="10">
        <f t="shared" si="250"/>
        <v>380</v>
      </c>
    </row>
    <row r="4768" spans="1:8" ht="15.75">
      <c r="A4768" s="10">
        <v>4767</v>
      </c>
      <c r="B4768" s="3" t="s">
        <v>2951</v>
      </c>
      <c r="C4768" s="2" t="s">
        <v>579</v>
      </c>
      <c r="D4768" s="2" t="s">
        <v>578</v>
      </c>
      <c r="E4768" s="2" t="s">
        <v>580</v>
      </c>
      <c r="F4768" s="4">
        <v>5</v>
      </c>
      <c r="G4768" s="10" t="str">
        <f t="shared" si="251"/>
        <v xml:space="preserve">2024/01 </v>
      </c>
      <c r="H4768" s="10">
        <f t="shared" si="250"/>
        <v>50</v>
      </c>
    </row>
    <row r="4769" spans="1:8" ht="15.75">
      <c r="A4769" s="10">
        <v>4768</v>
      </c>
      <c r="B4769" s="3" t="s">
        <v>2951</v>
      </c>
      <c r="C4769" s="2" t="s">
        <v>612</v>
      </c>
      <c r="D4769" s="2" t="s">
        <v>363</v>
      </c>
      <c r="E4769" s="2" t="s">
        <v>613</v>
      </c>
      <c r="F4769" s="4">
        <v>-999</v>
      </c>
      <c r="G4769" s="10" t="str">
        <f t="shared" si="251"/>
        <v xml:space="preserve">2024/11 </v>
      </c>
      <c r="H4769" s="10">
        <f t="shared" si="250"/>
        <v>4102</v>
      </c>
    </row>
    <row r="4770" spans="1:8" ht="15.75">
      <c r="A4770" s="10">
        <v>4769</v>
      </c>
      <c r="B4770" s="3" t="s">
        <v>2951</v>
      </c>
      <c r="C4770" s="2" t="s">
        <v>615</v>
      </c>
      <c r="D4770" s="2" t="s">
        <v>614</v>
      </c>
      <c r="E4770" s="2" t="s">
        <v>616</v>
      </c>
      <c r="F4770" s="4">
        <v>15</v>
      </c>
      <c r="G4770" s="10" t="str">
        <f t="shared" si="251"/>
        <v xml:space="preserve">2025/08 </v>
      </c>
      <c r="H4770" s="10">
        <f t="shared" si="250"/>
        <v>392</v>
      </c>
    </row>
    <row r="4771" spans="1:8" ht="15.75">
      <c r="A4771" s="10">
        <v>4770</v>
      </c>
      <c r="B4771" s="3" t="s">
        <v>2951</v>
      </c>
      <c r="C4771" s="2" t="s">
        <v>619</v>
      </c>
      <c r="D4771" s="2" t="s">
        <v>366</v>
      </c>
      <c r="E4771" s="2" t="s">
        <v>620</v>
      </c>
      <c r="F4771" s="4">
        <v>-51</v>
      </c>
      <c r="G4771" s="10" t="str">
        <f t="shared" si="251"/>
        <v xml:space="preserve">2024/12 </v>
      </c>
      <c r="H4771" s="10">
        <f t="shared" si="250"/>
        <v>4004</v>
      </c>
    </row>
    <row r="4772" spans="1:8" ht="15.75">
      <c r="A4772" s="10">
        <v>4771</v>
      </c>
      <c r="B4772" s="3" t="s">
        <v>2951</v>
      </c>
      <c r="C4772" s="2" t="s">
        <v>622</v>
      </c>
      <c r="D4772" s="2" t="s">
        <v>621</v>
      </c>
      <c r="E4772" s="2" t="s">
        <v>623</v>
      </c>
      <c r="F4772" s="4">
        <v>90</v>
      </c>
      <c r="G4772" s="10" t="str">
        <f t="shared" si="251"/>
        <v xml:space="preserve">2024/12 </v>
      </c>
      <c r="H4772" s="10">
        <f t="shared" si="250"/>
        <v>489</v>
      </c>
    </row>
    <row r="4773" spans="1:8" ht="15.75">
      <c r="A4773" s="10">
        <v>4772</v>
      </c>
      <c r="B4773" s="3" t="s">
        <v>2951</v>
      </c>
      <c r="C4773" s="2" t="s">
        <v>631</v>
      </c>
      <c r="D4773" s="2" t="s">
        <v>630</v>
      </c>
      <c r="E4773" s="2" t="s">
        <v>632</v>
      </c>
      <c r="F4773" s="4">
        <v>15</v>
      </c>
      <c r="G4773" s="10" t="str">
        <f t="shared" si="251"/>
        <v xml:space="preserve">2025/12 </v>
      </c>
      <c r="H4773" s="10">
        <f t="shared" si="250"/>
        <v>894</v>
      </c>
    </row>
    <row r="4774" spans="1:8" ht="15.75">
      <c r="A4774" s="10">
        <v>4773</v>
      </c>
      <c r="B4774" s="3" t="s">
        <v>2951</v>
      </c>
      <c r="C4774" s="2" t="s">
        <v>634</v>
      </c>
      <c r="D4774" s="2" t="s">
        <v>633</v>
      </c>
      <c r="E4774" s="2" t="s">
        <v>635</v>
      </c>
      <c r="F4774" s="4">
        <v>50</v>
      </c>
      <c r="G4774" s="10" t="str">
        <f t="shared" si="251"/>
        <v xml:space="preserve">2024/01 </v>
      </c>
      <c r="H4774" s="10">
        <f t="shared" si="250"/>
        <v>1460</v>
      </c>
    </row>
    <row r="4775" spans="1:8" ht="15.75">
      <c r="A4775" s="10">
        <v>4774</v>
      </c>
      <c r="B4775" s="3" t="s">
        <v>2951</v>
      </c>
      <c r="C4775" s="2" t="s">
        <v>638</v>
      </c>
      <c r="D4775" s="2" t="s">
        <v>352</v>
      </c>
      <c r="E4775" s="2" t="s">
        <v>639</v>
      </c>
      <c r="F4775" s="4">
        <v>230</v>
      </c>
      <c r="G4775" s="10" t="str">
        <f t="shared" si="251"/>
        <v xml:space="preserve">2025/12 </v>
      </c>
      <c r="H4775" s="10">
        <f t="shared" si="250"/>
        <v>1081</v>
      </c>
    </row>
    <row r="4776" spans="1:8" ht="15.75">
      <c r="A4776" s="10">
        <v>4775</v>
      </c>
      <c r="B4776" s="3" t="s">
        <v>2951</v>
      </c>
      <c r="C4776" s="2" t="s">
        <v>641</v>
      </c>
      <c r="D4776" s="2" t="s">
        <v>640</v>
      </c>
      <c r="E4776" s="2" t="s">
        <v>642</v>
      </c>
      <c r="F4776" s="4">
        <v>-395</v>
      </c>
      <c r="G4776" s="10" t="str">
        <f t="shared" si="251"/>
        <v xml:space="preserve">2024/03 </v>
      </c>
      <c r="H4776" s="10">
        <f t="shared" si="250"/>
        <v>550</v>
      </c>
    </row>
    <row r="4777" spans="1:8" ht="15.75">
      <c r="A4777" s="10">
        <v>4776</v>
      </c>
      <c r="B4777" s="3" t="s">
        <v>2951</v>
      </c>
      <c r="C4777" s="2" t="s">
        <v>645</v>
      </c>
      <c r="D4777" s="2" t="s">
        <v>358</v>
      </c>
      <c r="E4777" s="2" t="s">
        <v>646</v>
      </c>
      <c r="F4777" s="4">
        <v>190</v>
      </c>
      <c r="G4777" s="10" t="str">
        <f t="shared" si="251"/>
        <v xml:space="preserve">2025/11 </v>
      </c>
      <c r="H4777" s="10">
        <f t="shared" si="250"/>
        <v>470</v>
      </c>
    </row>
    <row r="4778" spans="1:8" ht="15.75">
      <c r="A4778" s="10">
        <v>4777</v>
      </c>
      <c r="B4778" s="3" t="s">
        <v>2951</v>
      </c>
      <c r="C4778" s="2" t="s">
        <v>648</v>
      </c>
      <c r="D4778" s="2" t="s">
        <v>647</v>
      </c>
      <c r="E4778" s="2" t="s">
        <v>649</v>
      </c>
      <c r="F4778" s="4">
        <v>20</v>
      </c>
      <c r="G4778" s="10" t="str">
        <f t="shared" si="251"/>
        <v xml:space="preserve">2024/11 </v>
      </c>
      <c r="H4778" s="10">
        <f t="shared" si="250"/>
        <v>2000</v>
      </c>
    </row>
    <row r="4779" spans="1:8" ht="15.75">
      <c r="A4779" s="10">
        <v>4778</v>
      </c>
      <c r="B4779" s="3" t="s">
        <v>2951</v>
      </c>
      <c r="C4779" s="2" t="s">
        <v>655</v>
      </c>
      <c r="D4779" s="2" t="s">
        <v>654</v>
      </c>
      <c r="E4779" s="2" t="s">
        <v>656</v>
      </c>
      <c r="F4779" s="4">
        <v>-453</v>
      </c>
      <c r="G4779" s="10" t="str">
        <f t="shared" si="251"/>
        <v xml:space="preserve">2024/11 </v>
      </c>
      <c r="H4779" s="10">
        <f t="shared" si="250"/>
        <v>4241</v>
      </c>
    </row>
    <row r="4780" spans="1:8" ht="15.75">
      <c r="A4780" s="10">
        <v>4779</v>
      </c>
      <c r="B4780" s="3" t="s">
        <v>2951</v>
      </c>
      <c r="C4780" s="2" t="s">
        <v>660</v>
      </c>
      <c r="D4780" s="2" t="s">
        <v>448</v>
      </c>
      <c r="E4780" s="2" t="s">
        <v>661</v>
      </c>
      <c r="F4780" s="4">
        <v>182</v>
      </c>
      <c r="G4780" s="10" t="str">
        <f t="shared" si="251"/>
        <v xml:space="preserve">2024/01 </v>
      </c>
      <c r="H4780" s="10">
        <f t="shared" si="250"/>
        <v>300</v>
      </c>
    </row>
    <row r="4781" spans="1:8" ht="15.75">
      <c r="A4781" s="10">
        <v>4780</v>
      </c>
      <c r="B4781" s="3" t="s">
        <v>2951</v>
      </c>
      <c r="C4781" s="2" t="s">
        <v>666</v>
      </c>
      <c r="D4781" s="2" t="s">
        <v>665</v>
      </c>
      <c r="E4781" s="2" t="s">
        <v>667</v>
      </c>
      <c r="F4781" s="4">
        <v>150</v>
      </c>
      <c r="G4781" s="10" t="str">
        <f t="shared" si="251"/>
        <v xml:space="preserve">2024/03 </v>
      </c>
      <c r="H4781" s="10">
        <f t="shared" si="250"/>
        <v>240</v>
      </c>
    </row>
    <row r="4782" spans="1:8" ht="15.75">
      <c r="A4782" s="10">
        <v>4781</v>
      </c>
      <c r="B4782" s="3" t="s">
        <v>2951</v>
      </c>
      <c r="C4782" s="2" t="s">
        <v>677</v>
      </c>
      <c r="D4782" s="2" t="s">
        <v>676</v>
      </c>
      <c r="E4782" s="2" t="s">
        <v>678</v>
      </c>
      <c r="F4782" s="4">
        <v>-268</v>
      </c>
      <c r="G4782" s="10" t="str">
        <f t="shared" si="251"/>
        <v xml:space="preserve">2024/10 </v>
      </c>
      <c r="H4782" s="10">
        <f t="shared" si="250"/>
        <v>674</v>
      </c>
    </row>
    <row r="4783" spans="1:8" ht="15.75">
      <c r="A4783" s="10">
        <v>4782</v>
      </c>
      <c r="B4783" s="3" t="s">
        <v>2951</v>
      </c>
      <c r="C4783" s="2" t="s">
        <v>680</v>
      </c>
      <c r="D4783" s="2" t="s">
        <v>679</v>
      </c>
      <c r="E4783" s="2" t="s">
        <v>681</v>
      </c>
      <c r="F4783" s="4">
        <v>60</v>
      </c>
      <c r="G4783" s="10" t="str">
        <f t="shared" si="251"/>
        <v xml:space="preserve">2024/01 </v>
      </c>
      <c r="H4783" s="10">
        <f t="shared" si="250"/>
        <v>100</v>
      </c>
    </row>
    <row r="4784" spans="1:8" ht="15.75">
      <c r="A4784" s="10">
        <v>4783</v>
      </c>
      <c r="B4784" s="3" t="s">
        <v>2951</v>
      </c>
      <c r="C4784" s="2" t="s">
        <v>692</v>
      </c>
      <c r="D4784" s="2" t="s">
        <v>691</v>
      </c>
      <c r="E4784" s="2" t="s">
        <v>693</v>
      </c>
      <c r="F4784" s="4">
        <v>20</v>
      </c>
      <c r="G4784" s="10" t="str">
        <f t="shared" si="251"/>
        <v xml:space="preserve">2024/01 </v>
      </c>
      <c r="H4784" s="10">
        <f t="shared" si="250"/>
        <v>100</v>
      </c>
    </row>
    <row r="4785" spans="1:8" ht="15.75">
      <c r="A4785" s="10">
        <v>4784</v>
      </c>
      <c r="B4785" s="3" t="s">
        <v>2951</v>
      </c>
      <c r="C4785" s="2" t="s">
        <v>700</v>
      </c>
      <c r="D4785" s="2" t="s">
        <v>699</v>
      </c>
      <c r="E4785" s="2" t="s">
        <v>701</v>
      </c>
      <c r="F4785" s="4">
        <v>983</v>
      </c>
      <c r="G4785" s="10" t="str">
        <f t="shared" si="251"/>
        <v xml:space="preserve">2025/06 </v>
      </c>
      <c r="H4785" s="10">
        <f t="shared" si="250"/>
        <v>983</v>
      </c>
    </row>
    <row r="4786" spans="1:8" ht="15.75">
      <c r="A4786" s="10">
        <v>4785</v>
      </c>
      <c r="B4786" s="3" t="s">
        <v>2951</v>
      </c>
      <c r="C4786" s="2" t="s">
        <v>705</v>
      </c>
      <c r="D4786" s="2" t="s">
        <v>412</v>
      </c>
      <c r="E4786" s="2"/>
      <c r="F4786" s="4">
        <v>10</v>
      </c>
      <c r="G4786" s="10" t="str">
        <f t="shared" si="251"/>
        <v xml:space="preserve">2024/01 </v>
      </c>
      <c r="H4786" s="10">
        <f t="shared" si="250"/>
        <v>50</v>
      </c>
    </row>
    <row r="4787" spans="1:8" ht="15.75">
      <c r="A4787" s="10">
        <v>4786</v>
      </c>
      <c r="B4787" s="3" t="s">
        <v>2951</v>
      </c>
      <c r="C4787" s="2" t="s">
        <v>734</v>
      </c>
      <c r="D4787" s="2" t="s">
        <v>733</v>
      </c>
      <c r="E4787" s="2" t="s">
        <v>735</v>
      </c>
      <c r="F4787" s="4">
        <v>20</v>
      </c>
      <c r="G4787" s="10" t="str">
        <f t="shared" si="251"/>
        <v xml:space="preserve">2025/12 </v>
      </c>
      <c r="H4787" s="10">
        <f t="shared" si="250"/>
        <v>1289</v>
      </c>
    </row>
    <row r="4788" spans="1:8" ht="15.75">
      <c r="A4788" s="10">
        <v>4787</v>
      </c>
      <c r="B4788" s="3" t="s">
        <v>2951</v>
      </c>
      <c r="C4788" s="2" t="s">
        <v>745</v>
      </c>
      <c r="D4788" s="2" t="s">
        <v>744</v>
      </c>
      <c r="E4788" s="2" t="s">
        <v>746</v>
      </c>
      <c r="F4788" s="4">
        <v>52</v>
      </c>
      <c r="G4788" s="10" t="str">
        <f t="shared" si="251"/>
        <v xml:space="preserve">2025/03 </v>
      </c>
      <c r="H4788" s="10">
        <f t="shared" si="250"/>
        <v>750</v>
      </c>
    </row>
    <row r="4789" spans="1:8" ht="15.75">
      <c r="A4789" s="10">
        <v>4788</v>
      </c>
      <c r="B4789" s="3" t="s">
        <v>2951</v>
      </c>
      <c r="C4789" s="2" t="s">
        <v>757</v>
      </c>
      <c r="D4789" s="2" t="s">
        <v>756</v>
      </c>
      <c r="E4789" s="2" t="s">
        <v>758</v>
      </c>
      <c r="F4789" s="4">
        <v>10</v>
      </c>
      <c r="G4789" s="10" t="str">
        <f t="shared" si="251"/>
        <v xml:space="preserve">2025/02 </v>
      </c>
      <c r="H4789" s="10">
        <f t="shared" si="250"/>
        <v>249</v>
      </c>
    </row>
    <row r="4790" spans="1:8" ht="15.75">
      <c r="A4790" s="10">
        <v>4789</v>
      </c>
      <c r="B4790" s="3" t="s">
        <v>2951</v>
      </c>
      <c r="C4790" s="2" t="s">
        <v>760</v>
      </c>
      <c r="D4790" s="2" t="s">
        <v>759</v>
      </c>
      <c r="E4790" s="2" t="s">
        <v>761</v>
      </c>
      <c r="F4790" s="4">
        <v>143</v>
      </c>
      <c r="G4790" s="10" t="str">
        <f t="shared" si="251"/>
        <v xml:space="preserve">2026/04 </v>
      </c>
      <c r="H4790" s="10">
        <f t="shared" si="250"/>
        <v>708</v>
      </c>
    </row>
    <row r="4791" spans="1:8" ht="15.75">
      <c r="A4791" s="10">
        <v>4790</v>
      </c>
      <c r="B4791" s="3" t="s">
        <v>2951</v>
      </c>
      <c r="C4791" s="2" t="s">
        <v>771</v>
      </c>
      <c r="D4791" s="2" t="s">
        <v>770</v>
      </c>
      <c r="E4791" s="2" t="s">
        <v>772</v>
      </c>
      <c r="F4791" s="4">
        <v>-1</v>
      </c>
      <c r="G4791" s="10" t="str">
        <f t="shared" si="251"/>
        <v xml:space="preserve">2025/12 </v>
      </c>
      <c r="H4791" s="10">
        <f t="shared" si="250"/>
        <v>861</v>
      </c>
    </row>
    <row r="4792" spans="1:8" ht="15.75">
      <c r="A4792" s="10">
        <v>4791</v>
      </c>
      <c r="B4792" s="3" t="s">
        <v>2951</v>
      </c>
      <c r="C4792" s="2" t="s">
        <v>800</v>
      </c>
      <c r="D4792" s="2" t="s">
        <v>799</v>
      </c>
      <c r="E4792" s="2" t="s">
        <v>801</v>
      </c>
      <c r="F4792" s="4">
        <v>20</v>
      </c>
      <c r="G4792" s="10" t="str">
        <f t="shared" si="251"/>
        <v xml:space="preserve">2024/05 </v>
      </c>
      <c r="H4792" s="10">
        <f t="shared" si="250"/>
        <v>401</v>
      </c>
    </row>
    <row r="4793" spans="1:8" ht="15.75">
      <c r="A4793" s="10">
        <v>4792</v>
      </c>
      <c r="B4793" s="3" t="s">
        <v>2951</v>
      </c>
      <c r="C4793" s="2" t="s">
        <v>806</v>
      </c>
      <c r="D4793" s="2" t="s">
        <v>805</v>
      </c>
      <c r="E4793" s="2" t="s">
        <v>807</v>
      </c>
      <c r="F4793" s="4">
        <v>5</v>
      </c>
      <c r="G4793" s="10" t="str">
        <f t="shared" si="251"/>
        <v xml:space="preserve">2024/01 </v>
      </c>
      <c r="H4793" s="10">
        <f t="shared" si="250"/>
        <v>100</v>
      </c>
    </row>
    <row r="4794" spans="1:8" ht="15.75">
      <c r="A4794" s="10">
        <v>4793</v>
      </c>
      <c r="B4794" s="3" t="s">
        <v>2951</v>
      </c>
      <c r="C4794" s="2" t="s">
        <v>809</v>
      </c>
      <c r="D4794" s="2" t="s">
        <v>808</v>
      </c>
      <c r="E4794" s="2" t="s">
        <v>810</v>
      </c>
      <c r="F4794" s="4">
        <v>1</v>
      </c>
      <c r="G4794" s="10" t="str">
        <f t="shared" si="251"/>
        <v xml:space="preserve">2024/04 </v>
      </c>
      <c r="H4794" s="10">
        <f t="shared" si="250"/>
        <v>310</v>
      </c>
    </row>
    <row r="4795" spans="1:8" ht="15.75">
      <c r="A4795" s="10">
        <v>4794</v>
      </c>
      <c r="B4795" s="3" t="s">
        <v>2951</v>
      </c>
      <c r="C4795" s="2" t="s">
        <v>814</v>
      </c>
      <c r="D4795" s="2" t="s">
        <v>813</v>
      </c>
      <c r="E4795" s="2" t="s">
        <v>815</v>
      </c>
      <c r="F4795" s="4">
        <v>350</v>
      </c>
      <c r="G4795" s="10" t="str">
        <f t="shared" si="251"/>
        <v xml:space="preserve">2024/12 </v>
      </c>
      <c r="H4795" s="10">
        <f t="shared" si="250"/>
        <v>3000</v>
      </c>
    </row>
    <row r="4796" spans="1:8" ht="15.75">
      <c r="A4796" s="10">
        <v>4795</v>
      </c>
      <c r="B4796" s="3" t="s">
        <v>2951</v>
      </c>
      <c r="C4796" s="2" t="s">
        <v>817</v>
      </c>
      <c r="D4796" s="2" t="s">
        <v>816</v>
      </c>
      <c r="E4796" s="2" t="s">
        <v>818</v>
      </c>
      <c r="F4796" s="4">
        <v>3</v>
      </c>
      <c r="G4796" s="10" t="str">
        <f t="shared" si="251"/>
        <v xml:space="preserve">2024/01 </v>
      </c>
      <c r="H4796" s="10">
        <f t="shared" si="250"/>
        <v>300</v>
      </c>
    </row>
    <row r="4797" spans="1:8" ht="15.75">
      <c r="A4797" s="10">
        <v>4796</v>
      </c>
      <c r="B4797" s="3" t="s">
        <v>2951</v>
      </c>
      <c r="C4797" s="2" t="s">
        <v>820</v>
      </c>
      <c r="D4797" s="2" t="s">
        <v>819</v>
      </c>
      <c r="E4797" s="2" t="s">
        <v>821</v>
      </c>
      <c r="F4797" s="4">
        <v>30</v>
      </c>
      <c r="G4797" s="10" t="str">
        <f t="shared" si="251"/>
        <v xml:space="preserve">2024/10 </v>
      </c>
      <c r="H4797" s="10">
        <f t="shared" si="250"/>
        <v>510</v>
      </c>
    </row>
    <row r="4798" spans="1:8" ht="15.75">
      <c r="A4798" s="10">
        <v>4797</v>
      </c>
      <c r="B4798" s="3" t="s">
        <v>2951</v>
      </c>
      <c r="C4798" s="2" t="s">
        <v>823</v>
      </c>
      <c r="D4798" s="2" t="s">
        <v>822</v>
      </c>
      <c r="E4798" s="2" t="s">
        <v>824</v>
      </c>
      <c r="F4798" s="4">
        <v>110</v>
      </c>
      <c r="G4798" s="10" t="str">
        <f t="shared" si="251"/>
        <v xml:space="preserve">2025/12 </v>
      </c>
      <c r="H4798" s="10">
        <f t="shared" si="250"/>
        <v>32271</v>
      </c>
    </row>
    <row r="4799" spans="1:8" ht="15.75">
      <c r="A4799" s="10">
        <v>4798</v>
      </c>
      <c r="B4799" s="3" t="s">
        <v>2951</v>
      </c>
      <c r="C4799" s="2" t="s">
        <v>826</v>
      </c>
      <c r="D4799" s="2" t="s">
        <v>825</v>
      </c>
      <c r="E4799" s="2" t="s">
        <v>827</v>
      </c>
      <c r="F4799" s="4">
        <v>3</v>
      </c>
      <c r="G4799" s="10" t="str">
        <f t="shared" si="251"/>
        <v xml:space="preserve">2024/01 </v>
      </c>
      <c r="H4799" s="10">
        <f t="shared" si="250"/>
        <v>200</v>
      </c>
    </row>
    <row r="4800" spans="1:8" ht="15.75">
      <c r="A4800" s="10">
        <v>4799</v>
      </c>
      <c r="B4800" s="3" t="s">
        <v>2951</v>
      </c>
      <c r="C4800" s="2" t="s">
        <v>829</v>
      </c>
      <c r="D4800" s="2" t="s">
        <v>828</v>
      </c>
      <c r="E4800" s="2" t="s">
        <v>830</v>
      </c>
      <c r="F4800" s="4">
        <v>20</v>
      </c>
      <c r="G4800" s="10" t="str">
        <f t="shared" si="251"/>
        <v xml:space="preserve">2024/01 </v>
      </c>
      <c r="H4800" s="10">
        <f t="shared" si="250"/>
        <v>100</v>
      </c>
    </row>
    <row r="4801" spans="1:8" ht="15.75">
      <c r="A4801" s="10">
        <v>4800</v>
      </c>
      <c r="B4801" s="3" t="s">
        <v>2951</v>
      </c>
      <c r="C4801" s="2" t="s">
        <v>832</v>
      </c>
      <c r="D4801" s="2" t="s">
        <v>831</v>
      </c>
      <c r="E4801" s="2" t="s">
        <v>833</v>
      </c>
      <c r="F4801" s="4">
        <v>2</v>
      </c>
      <c r="G4801" s="10" t="str">
        <f t="shared" si="251"/>
        <v xml:space="preserve">2024/01 </v>
      </c>
      <c r="H4801" s="10">
        <f t="shared" si="250"/>
        <v>10</v>
      </c>
    </row>
    <row r="4802" spans="1:8" ht="15.75">
      <c r="A4802" s="10">
        <v>4801</v>
      </c>
      <c r="B4802" s="3" t="s">
        <v>2951</v>
      </c>
      <c r="C4802" s="2" t="s">
        <v>855</v>
      </c>
      <c r="D4802" s="2" t="s">
        <v>854</v>
      </c>
      <c r="E4802" s="2" t="s">
        <v>856</v>
      </c>
      <c r="F4802" s="4">
        <v>20</v>
      </c>
      <c r="G4802" s="10" t="str">
        <f t="shared" si="251"/>
        <v xml:space="preserve">2025/12 </v>
      </c>
      <c r="H4802" s="10">
        <f t="shared" ref="H4802:H4865" si="252">_xlfn.MAXIFS(F:F,C:C,C4802,G:G,G4802)</f>
        <v>868</v>
      </c>
    </row>
    <row r="4803" spans="1:8" ht="15.75">
      <c r="A4803" s="10">
        <v>4802</v>
      </c>
      <c r="B4803" s="3" t="s">
        <v>2951</v>
      </c>
      <c r="C4803" s="2" t="s">
        <v>858</v>
      </c>
      <c r="D4803" s="2" t="s">
        <v>857</v>
      </c>
      <c r="E4803" s="2" t="s">
        <v>859</v>
      </c>
      <c r="F4803" s="4">
        <v>156</v>
      </c>
      <c r="G4803" s="10" t="str">
        <f t="shared" ref="G4803:G4866" si="253">INDEX($B$2:$B$9999,MATCH(_xlfn.MAXIFS($F$2:$F$9999,$C$2:$C$9999,C4803),$F$1:$F$9999,0))</f>
        <v xml:space="preserve">2024/10 </v>
      </c>
      <c r="H4803" s="10">
        <f t="shared" si="252"/>
        <v>527</v>
      </c>
    </row>
    <row r="4804" spans="1:8" ht="15.75">
      <c r="A4804" s="10">
        <v>4803</v>
      </c>
      <c r="B4804" s="3" t="s">
        <v>2951</v>
      </c>
      <c r="C4804" s="2" t="s">
        <v>958</v>
      </c>
      <c r="D4804" s="2" t="s">
        <v>352</v>
      </c>
      <c r="E4804" s="2" t="s">
        <v>959</v>
      </c>
      <c r="F4804" s="4">
        <v>10</v>
      </c>
      <c r="G4804" s="10" t="str">
        <f t="shared" si="253"/>
        <v xml:space="preserve">2024/01 </v>
      </c>
      <c r="H4804" s="10">
        <f t="shared" si="252"/>
        <v>100</v>
      </c>
    </row>
    <row r="4805" spans="1:8" ht="15.75">
      <c r="A4805" s="10">
        <v>4804</v>
      </c>
      <c r="B4805" s="3" t="s">
        <v>2951</v>
      </c>
      <c r="C4805" s="2" t="s">
        <v>960</v>
      </c>
      <c r="D4805" s="2" t="s">
        <v>358</v>
      </c>
      <c r="E4805" s="2" t="s">
        <v>961</v>
      </c>
      <c r="F4805" s="4">
        <v>24</v>
      </c>
      <c r="G4805" s="10" t="str">
        <f t="shared" si="253"/>
        <v xml:space="preserve">2024/01 </v>
      </c>
      <c r="H4805" s="10">
        <f t="shared" si="252"/>
        <v>60</v>
      </c>
    </row>
    <row r="4806" spans="1:8" ht="15.75">
      <c r="A4806" s="10">
        <v>4805</v>
      </c>
      <c r="B4806" s="3" t="s">
        <v>2951</v>
      </c>
      <c r="C4806" s="2" t="s">
        <v>1023</v>
      </c>
      <c r="D4806" s="2" t="s">
        <v>1022</v>
      </c>
      <c r="E4806" s="2"/>
      <c r="F4806" s="4">
        <v>60</v>
      </c>
      <c r="G4806" s="10" t="str">
        <f t="shared" si="253"/>
        <v xml:space="preserve">2024/01 </v>
      </c>
      <c r="H4806" s="10">
        <f t="shared" si="252"/>
        <v>100</v>
      </c>
    </row>
    <row r="4807" spans="1:8" ht="15.75">
      <c r="A4807" s="10">
        <v>4806</v>
      </c>
      <c r="B4807" s="3" t="s">
        <v>2951</v>
      </c>
      <c r="C4807" s="2" t="s">
        <v>3261</v>
      </c>
      <c r="D4807" s="2" t="s">
        <v>3260</v>
      </c>
      <c r="E4807" s="2"/>
      <c r="F4807" s="4">
        <v>1</v>
      </c>
      <c r="G4807" s="10" t="str">
        <f t="shared" si="253"/>
        <v xml:space="preserve">2024/01 </v>
      </c>
      <c r="H4807" s="10">
        <f t="shared" si="252"/>
        <v>1</v>
      </c>
    </row>
    <row r="4808" spans="1:8" ht="15.75">
      <c r="A4808" s="10">
        <v>4807</v>
      </c>
      <c r="B4808" s="3" t="s">
        <v>2951</v>
      </c>
      <c r="C4808" s="2" t="s">
        <v>1124</v>
      </c>
      <c r="D4808" s="2" t="s">
        <v>524</v>
      </c>
      <c r="E4808" s="2" t="s">
        <v>1117</v>
      </c>
      <c r="F4808" s="4">
        <v>2</v>
      </c>
      <c r="G4808" s="10" t="str">
        <f t="shared" si="253"/>
        <v xml:space="preserve">2024/01 </v>
      </c>
      <c r="H4808" s="10">
        <f t="shared" si="252"/>
        <v>40</v>
      </c>
    </row>
    <row r="4809" spans="1:8" ht="15.75">
      <c r="A4809" s="10">
        <v>4808</v>
      </c>
      <c r="B4809" s="3" t="s">
        <v>2951</v>
      </c>
      <c r="C4809" s="2" t="s">
        <v>1127</v>
      </c>
      <c r="D4809" s="2" t="s">
        <v>355</v>
      </c>
      <c r="E4809" s="2" t="s">
        <v>1117</v>
      </c>
      <c r="F4809" s="4">
        <v>2</v>
      </c>
      <c r="G4809" s="10" t="str">
        <f t="shared" si="253"/>
        <v xml:space="preserve">2024/01 </v>
      </c>
      <c r="H4809" s="10">
        <f t="shared" si="252"/>
        <v>15</v>
      </c>
    </row>
    <row r="4810" spans="1:8" ht="15.75">
      <c r="A4810" s="10">
        <v>4809</v>
      </c>
      <c r="B4810" s="3" t="s">
        <v>2951</v>
      </c>
      <c r="C4810" s="2" t="s">
        <v>1171</v>
      </c>
      <c r="D4810" s="2" t="s">
        <v>451</v>
      </c>
      <c r="E4810" s="2" t="s">
        <v>1172</v>
      </c>
      <c r="F4810" s="4">
        <v>20</v>
      </c>
      <c r="G4810" s="10" t="str">
        <f t="shared" si="253"/>
        <v xml:space="preserve">2024/01 </v>
      </c>
      <c r="H4810" s="10">
        <f t="shared" si="252"/>
        <v>110</v>
      </c>
    </row>
    <row r="4811" spans="1:8" ht="15.75">
      <c r="A4811" s="10">
        <v>4810</v>
      </c>
      <c r="B4811" s="3" t="s">
        <v>2951</v>
      </c>
      <c r="C4811" s="2" t="s">
        <v>3291</v>
      </c>
      <c r="D4811" s="2" t="s">
        <v>453</v>
      </c>
      <c r="E4811" s="2" t="s">
        <v>1172</v>
      </c>
      <c r="F4811" s="4">
        <v>51</v>
      </c>
      <c r="G4811" s="10" t="str">
        <f t="shared" si="253"/>
        <v xml:space="preserve">2024/03 </v>
      </c>
      <c r="H4811" s="10">
        <f t="shared" si="252"/>
        <v>51</v>
      </c>
    </row>
    <row r="4812" spans="1:8" ht="15.75">
      <c r="A4812" s="10">
        <v>4811</v>
      </c>
      <c r="B4812" s="3" t="s">
        <v>2951</v>
      </c>
      <c r="C4812" s="2" t="s">
        <v>3293</v>
      </c>
      <c r="D4812" s="2" t="s">
        <v>3292</v>
      </c>
      <c r="E4812" s="2"/>
      <c r="F4812" s="4">
        <v>3</v>
      </c>
      <c r="G4812" s="10" t="str">
        <f t="shared" si="253"/>
        <v xml:space="preserve">2024/01 </v>
      </c>
      <c r="H4812" s="10">
        <f t="shared" si="252"/>
        <v>3</v>
      </c>
    </row>
    <row r="4813" spans="1:8" ht="15.75">
      <c r="A4813" s="10">
        <v>4812</v>
      </c>
      <c r="B4813" s="3" t="s">
        <v>2951</v>
      </c>
      <c r="C4813" s="2" t="s">
        <v>3303</v>
      </c>
      <c r="D4813" s="2" t="s">
        <v>1167</v>
      </c>
      <c r="E4813" s="2" t="s">
        <v>3304</v>
      </c>
      <c r="F4813" s="4">
        <v>4</v>
      </c>
      <c r="G4813" s="10" t="str">
        <f t="shared" si="253"/>
        <v xml:space="preserve">2024/01 </v>
      </c>
      <c r="H4813" s="10">
        <f t="shared" si="252"/>
        <v>4</v>
      </c>
    </row>
    <row r="4814" spans="1:8" ht="15.75">
      <c r="A4814" s="10">
        <v>4813</v>
      </c>
      <c r="B4814" s="3" t="s">
        <v>2951</v>
      </c>
      <c r="C4814" s="2" t="s">
        <v>3307</v>
      </c>
      <c r="D4814" s="2" t="s">
        <v>459</v>
      </c>
      <c r="E4814" s="2" t="s">
        <v>3308</v>
      </c>
      <c r="F4814" s="4">
        <v>8</v>
      </c>
      <c r="G4814" s="10" t="str">
        <f t="shared" si="253"/>
        <v xml:space="preserve">2024/01 </v>
      </c>
      <c r="H4814" s="10">
        <f t="shared" si="252"/>
        <v>8</v>
      </c>
    </row>
    <row r="4815" spans="1:8" ht="15.75">
      <c r="A4815" s="10">
        <v>4814</v>
      </c>
      <c r="B4815" s="3" t="s">
        <v>2951</v>
      </c>
      <c r="C4815" s="2" t="s">
        <v>3309</v>
      </c>
      <c r="D4815" s="2" t="s">
        <v>461</v>
      </c>
      <c r="E4815" s="2" t="s">
        <v>3310</v>
      </c>
      <c r="F4815" s="4">
        <v>3</v>
      </c>
      <c r="G4815" s="10" t="str">
        <f t="shared" si="253"/>
        <v xml:space="preserve">2024/01 </v>
      </c>
      <c r="H4815" s="10">
        <f t="shared" si="252"/>
        <v>3</v>
      </c>
    </row>
    <row r="4816" spans="1:8" ht="15.75">
      <c r="A4816" s="10">
        <v>4815</v>
      </c>
      <c r="B4816" s="3" t="s">
        <v>2951</v>
      </c>
      <c r="C4816" s="2" t="s">
        <v>3311</v>
      </c>
      <c r="D4816" s="2" t="s">
        <v>964</v>
      </c>
      <c r="E4816" s="2" t="s">
        <v>3312</v>
      </c>
      <c r="F4816" s="4">
        <v>6</v>
      </c>
      <c r="G4816" s="10" t="str">
        <f t="shared" si="253"/>
        <v xml:space="preserve">2024/01 </v>
      </c>
      <c r="H4816" s="10">
        <f t="shared" si="252"/>
        <v>6</v>
      </c>
    </row>
    <row r="4817" spans="1:8" ht="15.75">
      <c r="A4817" s="10">
        <v>4816</v>
      </c>
      <c r="B4817" s="3" t="s">
        <v>2951</v>
      </c>
      <c r="C4817" s="2" t="s">
        <v>3314</v>
      </c>
      <c r="D4817" s="2" t="s">
        <v>3313</v>
      </c>
      <c r="E4817" s="2" t="s">
        <v>3315</v>
      </c>
      <c r="F4817" s="4">
        <v>18</v>
      </c>
      <c r="G4817" s="10" t="str">
        <f t="shared" si="253"/>
        <v xml:space="preserve">2024/01 </v>
      </c>
      <c r="H4817" s="10">
        <f t="shared" si="252"/>
        <v>18</v>
      </c>
    </row>
    <row r="4818" spans="1:8" ht="15.75">
      <c r="A4818" s="10">
        <v>4817</v>
      </c>
      <c r="B4818" s="3" t="s">
        <v>2951</v>
      </c>
      <c r="C4818" s="2" t="s">
        <v>3317</v>
      </c>
      <c r="D4818" s="2" t="s">
        <v>3316</v>
      </c>
      <c r="E4818" s="2" t="s">
        <v>3318</v>
      </c>
      <c r="F4818" s="4">
        <v>18</v>
      </c>
      <c r="G4818" s="10" t="str">
        <f t="shared" si="253"/>
        <v xml:space="preserve">2024/01 </v>
      </c>
      <c r="H4818" s="10">
        <f t="shared" si="252"/>
        <v>18</v>
      </c>
    </row>
    <row r="4819" spans="1:8" ht="15.75">
      <c r="A4819" s="10">
        <v>4818</v>
      </c>
      <c r="B4819" s="3" t="s">
        <v>2951</v>
      </c>
      <c r="C4819" s="2" t="s">
        <v>3319</v>
      </c>
      <c r="D4819" s="2" t="s">
        <v>465</v>
      </c>
      <c r="E4819" s="2" t="s">
        <v>3320</v>
      </c>
      <c r="F4819" s="4">
        <v>8</v>
      </c>
      <c r="G4819" s="10" t="str">
        <f t="shared" si="253"/>
        <v xml:space="preserve">2024/01 </v>
      </c>
      <c r="H4819" s="10">
        <f t="shared" si="252"/>
        <v>8</v>
      </c>
    </row>
    <row r="4820" spans="1:8" ht="15.75">
      <c r="A4820" s="10">
        <v>4819</v>
      </c>
      <c r="B4820" s="3" t="s">
        <v>2951</v>
      </c>
      <c r="C4820" s="2" t="s">
        <v>3325</v>
      </c>
      <c r="D4820" s="2" t="s">
        <v>3324</v>
      </c>
      <c r="E4820" s="2" t="s">
        <v>3326</v>
      </c>
      <c r="F4820" s="4">
        <v>20</v>
      </c>
      <c r="G4820" s="10" t="str">
        <f t="shared" si="253"/>
        <v xml:space="preserve">2024/01 </v>
      </c>
      <c r="H4820" s="10">
        <f t="shared" si="252"/>
        <v>20</v>
      </c>
    </row>
    <row r="4821" spans="1:8" ht="15.75">
      <c r="A4821" s="10">
        <v>4820</v>
      </c>
      <c r="B4821" s="3" t="s">
        <v>2951</v>
      </c>
      <c r="C4821" s="2" t="s">
        <v>3327</v>
      </c>
      <c r="D4821" s="2" t="s">
        <v>1067</v>
      </c>
      <c r="E4821" s="2" t="s">
        <v>3328</v>
      </c>
      <c r="F4821" s="4">
        <v>2</v>
      </c>
      <c r="G4821" s="10" t="str">
        <f t="shared" si="253"/>
        <v xml:space="preserve">2024/01 </v>
      </c>
      <c r="H4821" s="10">
        <f t="shared" si="252"/>
        <v>2</v>
      </c>
    </row>
    <row r="4822" spans="1:8" ht="15.75">
      <c r="A4822" s="10">
        <v>4821</v>
      </c>
      <c r="B4822" s="3" t="s">
        <v>2951</v>
      </c>
      <c r="C4822" s="2" t="s">
        <v>3381</v>
      </c>
      <c r="D4822" s="2" t="s">
        <v>3380</v>
      </c>
      <c r="E4822" s="2"/>
      <c r="F4822" s="4">
        <v>10</v>
      </c>
      <c r="G4822" s="10" t="str">
        <f t="shared" si="253"/>
        <v xml:space="preserve">2024/01 </v>
      </c>
      <c r="H4822" s="10">
        <f t="shared" si="252"/>
        <v>10</v>
      </c>
    </row>
    <row r="4823" spans="1:8" ht="15.75">
      <c r="A4823" s="10">
        <v>4822</v>
      </c>
      <c r="B4823" s="3" t="s">
        <v>2951</v>
      </c>
      <c r="C4823" s="2" t="s">
        <v>3383</v>
      </c>
      <c r="D4823" s="2" t="s">
        <v>3382</v>
      </c>
      <c r="E4823" s="2"/>
      <c r="F4823" s="4">
        <v>10</v>
      </c>
      <c r="G4823" s="10" t="str">
        <f t="shared" si="253"/>
        <v xml:space="preserve">2024/01 </v>
      </c>
      <c r="H4823" s="10">
        <f t="shared" si="252"/>
        <v>10</v>
      </c>
    </row>
    <row r="4824" spans="1:8" ht="15.75">
      <c r="A4824" s="10">
        <v>4823</v>
      </c>
      <c r="B4824" s="3" t="s">
        <v>2951</v>
      </c>
      <c r="C4824" s="2" t="s">
        <v>1346</v>
      </c>
      <c r="D4824" s="2" t="s">
        <v>1345</v>
      </c>
      <c r="E4824" s="2" t="s">
        <v>1342</v>
      </c>
      <c r="F4824" s="4">
        <v>30</v>
      </c>
      <c r="G4824" s="10" t="str">
        <f t="shared" si="253"/>
        <v xml:space="preserve">2024/08 </v>
      </c>
      <c r="H4824" s="10">
        <f t="shared" si="252"/>
        <v>506</v>
      </c>
    </row>
    <row r="4825" spans="1:8" ht="15.75">
      <c r="A4825" s="10">
        <v>4824</v>
      </c>
      <c r="B4825" s="3" t="s">
        <v>2951</v>
      </c>
      <c r="C4825" s="2" t="s">
        <v>1348</v>
      </c>
      <c r="D4825" s="2" t="s">
        <v>1347</v>
      </c>
      <c r="E4825" s="2" t="s">
        <v>1349</v>
      </c>
      <c r="F4825" s="4">
        <v>24</v>
      </c>
      <c r="G4825" s="10" t="str">
        <f t="shared" si="253"/>
        <v xml:space="preserve">2024/01 </v>
      </c>
      <c r="H4825" s="10">
        <f t="shared" si="252"/>
        <v>300</v>
      </c>
    </row>
    <row r="4826" spans="1:8" ht="15.75">
      <c r="A4826" s="10">
        <v>4825</v>
      </c>
      <c r="B4826" s="3" t="s">
        <v>2951</v>
      </c>
      <c r="C4826" s="2" t="s">
        <v>1354</v>
      </c>
      <c r="D4826" s="2" t="s">
        <v>1353</v>
      </c>
      <c r="E4826" s="2" t="s">
        <v>1342</v>
      </c>
      <c r="F4826" s="4">
        <v>80</v>
      </c>
      <c r="G4826" s="10" t="str">
        <f t="shared" si="253"/>
        <v xml:space="preserve">2024/04 </v>
      </c>
      <c r="H4826" s="10">
        <f t="shared" si="252"/>
        <v>255</v>
      </c>
    </row>
    <row r="4827" spans="1:8" ht="15.75">
      <c r="A4827" s="10">
        <v>4826</v>
      </c>
      <c r="B4827" s="3" t="s">
        <v>2951</v>
      </c>
      <c r="C4827" s="2" t="s">
        <v>1361</v>
      </c>
      <c r="D4827" s="2" t="s">
        <v>1360</v>
      </c>
      <c r="E4827" s="2" t="s">
        <v>1352</v>
      </c>
      <c r="F4827" s="4">
        <v>48</v>
      </c>
      <c r="G4827" s="10" t="str">
        <f t="shared" si="253"/>
        <v xml:space="preserve">2024/01 </v>
      </c>
      <c r="H4827" s="10">
        <f t="shared" si="252"/>
        <v>100</v>
      </c>
    </row>
    <row r="4828" spans="1:8" ht="15.75">
      <c r="A4828" s="10">
        <v>4827</v>
      </c>
      <c r="B4828" s="3" t="s">
        <v>2951</v>
      </c>
      <c r="C4828" s="2" t="s">
        <v>1363</v>
      </c>
      <c r="D4828" s="2" t="s">
        <v>1362</v>
      </c>
      <c r="E4828" s="2" t="s">
        <v>1342</v>
      </c>
      <c r="F4828" s="4">
        <v>47</v>
      </c>
      <c r="G4828" s="10" t="str">
        <f t="shared" si="253"/>
        <v xml:space="preserve">2024/08 </v>
      </c>
      <c r="H4828" s="10">
        <f t="shared" si="252"/>
        <v>1253</v>
      </c>
    </row>
    <row r="4829" spans="1:8" ht="15.75">
      <c r="A4829" s="10">
        <v>4828</v>
      </c>
      <c r="B4829" s="3" t="s">
        <v>2951</v>
      </c>
      <c r="C4829" s="2" t="s">
        <v>1365</v>
      </c>
      <c r="D4829" s="2" t="s">
        <v>1364</v>
      </c>
      <c r="E4829" s="2" t="s">
        <v>1352</v>
      </c>
      <c r="F4829" s="4">
        <v>810</v>
      </c>
      <c r="G4829" s="10" t="str">
        <f t="shared" si="253"/>
        <v xml:space="preserve">2026/01 </v>
      </c>
      <c r="H4829" s="10">
        <f t="shared" si="252"/>
        <v>11550</v>
      </c>
    </row>
    <row r="4830" spans="1:8" ht="15.75">
      <c r="A4830" s="10">
        <v>4829</v>
      </c>
      <c r="B4830" s="3" t="s">
        <v>2951</v>
      </c>
      <c r="C4830" s="2" t="s">
        <v>1370</v>
      </c>
      <c r="D4830" s="2" t="s">
        <v>1369</v>
      </c>
      <c r="E4830" s="2" t="s">
        <v>1352</v>
      </c>
      <c r="F4830" s="4">
        <v>272</v>
      </c>
      <c r="G4830" s="10" t="str">
        <f t="shared" si="253"/>
        <v xml:space="preserve">2024/03 </v>
      </c>
      <c r="H4830" s="10">
        <f t="shared" si="252"/>
        <v>702</v>
      </c>
    </row>
    <row r="4831" spans="1:8" ht="15.75">
      <c r="A4831" s="10">
        <v>4830</v>
      </c>
      <c r="B4831" s="3" t="s">
        <v>2951</v>
      </c>
      <c r="C4831" s="2" t="s">
        <v>1394</v>
      </c>
      <c r="D4831" s="2" t="s">
        <v>1393</v>
      </c>
      <c r="E4831" s="2" t="s">
        <v>1352</v>
      </c>
      <c r="F4831" s="4">
        <v>1</v>
      </c>
      <c r="G4831" s="10" t="str">
        <f t="shared" si="253"/>
        <v xml:space="preserve">2024/01 </v>
      </c>
      <c r="H4831" s="10">
        <f t="shared" si="252"/>
        <v>8</v>
      </c>
    </row>
    <row r="4832" spans="1:8" ht="15.75">
      <c r="A4832" s="10">
        <v>4831</v>
      </c>
      <c r="B4832" s="3" t="s">
        <v>2951</v>
      </c>
      <c r="C4832" s="2" t="s">
        <v>3524</v>
      </c>
      <c r="D4832" s="2" t="s">
        <v>1371</v>
      </c>
      <c r="E4832" s="2" t="s">
        <v>1390</v>
      </c>
      <c r="F4832" s="4">
        <v>40</v>
      </c>
      <c r="G4832" s="10" t="str">
        <f t="shared" si="253"/>
        <v xml:space="preserve">2024/01 </v>
      </c>
      <c r="H4832" s="10">
        <f t="shared" si="252"/>
        <v>40</v>
      </c>
    </row>
    <row r="4833" spans="1:8" ht="15.75">
      <c r="A4833" s="10">
        <v>4832</v>
      </c>
      <c r="B4833" s="3" t="s">
        <v>2951</v>
      </c>
      <c r="C4833" s="2" t="s">
        <v>3525</v>
      </c>
      <c r="D4833" s="2" t="s">
        <v>1401</v>
      </c>
      <c r="E4833" s="2" t="s">
        <v>52</v>
      </c>
      <c r="F4833" s="4">
        <v>100</v>
      </c>
      <c r="G4833" s="10" t="str">
        <f t="shared" si="253"/>
        <v xml:space="preserve">2024/02 </v>
      </c>
      <c r="H4833" s="10">
        <f t="shared" si="252"/>
        <v>400</v>
      </c>
    </row>
    <row r="4834" spans="1:8" ht="15.75">
      <c r="A4834" s="10">
        <v>4833</v>
      </c>
      <c r="B4834" s="3" t="s">
        <v>2951</v>
      </c>
      <c r="C4834" s="2" t="s">
        <v>3526</v>
      </c>
      <c r="D4834" s="2" t="s">
        <v>1401</v>
      </c>
      <c r="E4834" s="2" t="s">
        <v>104</v>
      </c>
      <c r="F4834" s="4">
        <v>100</v>
      </c>
      <c r="G4834" s="10" t="str">
        <f t="shared" si="253"/>
        <v xml:space="preserve">2024/02 </v>
      </c>
      <c r="H4834" s="10">
        <f t="shared" si="252"/>
        <v>400</v>
      </c>
    </row>
    <row r="4835" spans="1:8" ht="15.75">
      <c r="A4835" s="10">
        <v>4834</v>
      </c>
      <c r="B4835" s="3" t="s">
        <v>2951</v>
      </c>
      <c r="C4835" s="2" t="s">
        <v>1419</v>
      </c>
      <c r="D4835" s="2" t="s">
        <v>1417</v>
      </c>
      <c r="E4835" s="2" t="s">
        <v>73</v>
      </c>
      <c r="F4835" s="4">
        <v>3</v>
      </c>
      <c r="G4835" s="10" t="str">
        <f t="shared" si="253"/>
        <v xml:space="preserve">2026/01 </v>
      </c>
      <c r="H4835" s="10">
        <f t="shared" si="252"/>
        <v>114</v>
      </c>
    </row>
    <row r="4836" spans="1:8" ht="15.75">
      <c r="A4836" s="10">
        <v>4835</v>
      </c>
      <c r="B4836" s="3" t="s">
        <v>2951</v>
      </c>
      <c r="C4836" s="2" t="s">
        <v>1421</v>
      </c>
      <c r="D4836" s="2" t="s">
        <v>1417</v>
      </c>
      <c r="E4836" s="2" t="s">
        <v>184</v>
      </c>
      <c r="F4836" s="4">
        <v>9</v>
      </c>
      <c r="G4836" s="10" t="str">
        <f t="shared" si="253"/>
        <v xml:space="preserve">2024/03 </v>
      </c>
      <c r="H4836" s="10">
        <f t="shared" si="252"/>
        <v>42</v>
      </c>
    </row>
    <row r="4837" spans="1:8" ht="15.75">
      <c r="A4837" s="10">
        <v>4836</v>
      </c>
      <c r="B4837" s="3" t="s">
        <v>2951</v>
      </c>
      <c r="C4837" s="2" t="s">
        <v>1428</v>
      </c>
      <c r="D4837" s="2" t="s">
        <v>1426</v>
      </c>
      <c r="E4837" s="2" t="s">
        <v>73</v>
      </c>
      <c r="F4837" s="4">
        <v>5</v>
      </c>
      <c r="G4837" s="10" t="str">
        <f t="shared" si="253"/>
        <v xml:space="preserve">2024/01 </v>
      </c>
      <c r="H4837" s="10">
        <f t="shared" si="252"/>
        <v>25</v>
      </c>
    </row>
    <row r="4838" spans="1:8" ht="15.75">
      <c r="A4838" s="10">
        <v>4837</v>
      </c>
      <c r="B4838" s="3" t="s">
        <v>2951</v>
      </c>
      <c r="C4838" s="2" t="s">
        <v>3536</v>
      </c>
      <c r="D4838" s="2" t="s">
        <v>3535</v>
      </c>
      <c r="E4838" s="2"/>
      <c r="F4838" s="4">
        <v>526</v>
      </c>
      <c r="G4838" s="10" t="str">
        <f t="shared" si="253"/>
        <v xml:space="preserve">2025/06 </v>
      </c>
      <c r="H4838" s="10">
        <f t="shared" si="252"/>
        <v>526</v>
      </c>
    </row>
    <row r="4839" spans="1:8" ht="15.75">
      <c r="A4839" s="10">
        <v>4838</v>
      </c>
      <c r="B4839" s="3" t="s">
        <v>2951</v>
      </c>
      <c r="C4839" s="2" t="s">
        <v>1752</v>
      </c>
      <c r="D4839" s="2" t="s">
        <v>1751</v>
      </c>
      <c r="E4839" s="2" t="s">
        <v>1753</v>
      </c>
      <c r="F4839" s="4">
        <v>3</v>
      </c>
      <c r="G4839" s="10" t="str">
        <f t="shared" si="253"/>
        <v xml:space="preserve">2024/01 </v>
      </c>
      <c r="H4839" s="10">
        <f t="shared" si="252"/>
        <v>5</v>
      </c>
    </row>
    <row r="4840" spans="1:8" ht="15.75">
      <c r="A4840" s="10">
        <v>4839</v>
      </c>
      <c r="B4840" s="3" t="s">
        <v>2951</v>
      </c>
      <c r="C4840" s="2" t="s">
        <v>1755</v>
      </c>
      <c r="D4840" s="2" t="s">
        <v>1754</v>
      </c>
      <c r="E4840" s="2" t="s">
        <v>1756</v>
      </c>
      <c r="F4840" s="4">
        <v>59</v>
      </c>
      <c r="G4840" s="10" t="str">
        <f t="shared" si="253"/>
        <v xml:space="preserve">2024/02 </v>
      </c>
      <c r="H4840" s="10">
        <f t="shared" si="252"/>
        <v>59</v>
      </c>
    </row>
    <row r="4841" spans="1:8" ht="15.75">
      <c r="A4841" s="10">
        <v>4840</v>
      </c>
      <c r="B4841" s="3" t="s">
        <v>2951</v>
      </c>
      <c r="C4841" s="2" t="s">
        <v>2313</v>
      </c>
      <c r="D4841" s="2" t="s">
        <v>2312</v>
      </c>
      <c r="E4841" s="2" t="s">
        <v>2314</v>
      </c>
      <c r="F4841" s="4"/>
      <c r="G4841" s="10" t="str">
        <f t="shared" si="253"/>
        <v xml:space="preserve">2024/02 </v>
      </c>
      <c r="H4841" s="10">
        <f t="shared" si="252"/>
        <v>53</v>
      </c>
    </row>
    <row r="4842" spans="1:8" ht="15.75">
      <c r="A4842" s="10">
        <v>4841</v>
      </c>
      <c r="B4842" s="3" t="s">
        <v>2951</v>
      </c>
      <c r="C4842" s="2" t="s">
        <v>2343</v>
      </c>
      <c r="D4842" s="2" t="s">
        <v>299</v>
      </c>
      <c r="E4842" s="2" t="s">
        <v>2344</v>
      </c>
      <c r="F4842" s="4">
        <v>10</v>
      </c>
      <c r="G4842" s="10" t="str">
        <f t="shared" si="253"/>
        <v xml:space="preserve">2024/01 </v>
      </c>
      <c r="H4842" s="10">
        <f t="shared" si="252"/>
        <v>200</v>
      </c>
    </row>
    <row r="4843" spans="1:8" ht="15.75">
      <c r="A4843" s="10">
        <v>4842</v>
      </c>
      <c r="B4843" s="3" t="s">
        <v>2951</v>
      </c>
      <c r="C4843" s="2" t="s">
        <v>2345</v>
      </c>
      <c r="D4843" s="2" t="s">
        <v>299</v>
      </c>
      <c r="E4843" s="2" t="s">
        <v>2328</v>
      </c>
      <c r="F4843" s="4">
        <v>4</v>
      </c>
      <c r="G4843" s="10" t="str">
        <f t="shared" si="253"/>
        <v xml:space="preserve">2024/01 </v>
      </c>
      <c r="H4843" s="10">
        <f t="shared" si="252"/>
        <v>5</v>
      </c>
    </row>
    <row r="4844" spans="1:8" ht="15.75">
      <c r="A4844" s="10">
        <v>4843</v>
      </c>
      <c r="B4844" s="3" t="s">
        <v>2951</v>
      </c>
      <c r="C4844" s="2" t="s">
        <v>2371</v>
      </c>
      <c r="D4844" s="2" t="s">
        <v>318</v>
      </c>
      <c r="E4844" s="2" t="s">
        <v>2372</v>
      </c>
      <c r="F4844" s="4">
        <v>20</v>
      </c>
      <c r="G4844" s="10" t="str">
        <f t="shared" si="253"/>
        <v xml:space="preserve">2024/01 </v>
      </c>
      <c r="H4844" s="10">
        <f t="shared" si="252"/>
        <v>100</v>
      </c>
    </row>
    <row r="4845" spans="1:8" ht="15.75">
      <c r="A4845" s="10">
        <v>4844</v>
      </c>
      <c r="B4845" s="3" t="s">
        <v>2951</v>
      </c>
      <c r="C4845" s="2" t="s">
        <v>2375</v>
      </c>
      <c r="D4845" s="2" t="s">
        <v>236</v>
      </c>
      <c r="E4845" s="2" t="s">
        <v>2376</v>
      </c>
      <c r="F4845" s="4">
        <v>20</v>
      </c>
      <c r="G4845" s="10" t="str">
        <f t="shared" si="253"/>
        <v xml:space="preserve">2024/04 </v>
      </c>
      <c r="H4845" s="10">
        <f t="shared" si="252"/>
        <v>54</v>
      </c>
    </row>
    <row r="4846" spans="1:8" ht="15.75">
      <c r="A4846" s="10">
        <v>4845</v>
      </c>
      <c r="B4846" s="3" t="s">
        <v>2951</v>
      </c>
      <c r="C4846" s="2" t="s">
        <v>2397</v>
      </c>
      <c r="D4846" s="2" t="s">
        <v>236</v>
      </c>
      <c r="E4846" s="2" t="s">
        <v>2398</v>
      </c>
      <c r="F4846" s="4">
        <v>36</v>
      </c>
      <c r="G4846" s="10" t="str">
        <f t="shared" si="253"/>
        <v xml:space="preserve">2024/02 </v>
      </c>
      <c r="H4846" s="10">
        <f t="shared" si="252"/>
        <v>440</v>
      </c>
    </row>
    <row r="4847" spans="1:8" ht="15.75">
      <c r="A4847" s="10">
        <v>4846</v>
      </c>
      <c r="B4847" s="3" t="s">
        <v>2951</v>
      </c>
      <c r="C4847" s="2" t="s">
        <v>2400</v>
      </c>
      <c r="D4847" s="2" t="s">
        <v>236</v>
      </c>
      <c r="E4847" s="2" t="s">
        <v>2401</v>
      </c>
      <c r="F4847" s="4">
        <v>30</v>
      </c>
      <c r="G4847" s="10" t="str">
        <f t="shared" si="253"/>
        <v xml:space="preserve">2024/10 </v>
      </c>
      <c r="H4847" s="10">
        <f t="shared" si="252"/>
        <v>199</v>
      </c>
    </row>
    <row r="4848" spans="1:8" ht="15.75">
      <c r="A4848" s="10">
        <v>4847</v>
      </c>
      <c r="B4848" s="3" t="s">
        <v>2951</v>
      </c>
      <c r="C4848" s="2" t="s">
        <v>2402</v>
      </c>
      <c r="D4848" s="2" t="s">
        <v>236</v>
      </c>
      <c r="E4848" s="2" t="s">
        <v>2403</v>
      </c>
      <c r="F4848" s="4">
        <v>30</v>
      </c>
      <c r="G4848" s="10" t="str">
        <f t="shared" si="253"/>
        <v xml:space="preserve">2024/01 </v>
      </c>
      <c r="H4848" s="10">
        <f t="shared" si="252"/>
        <v>57</v>
      </c>
    </row>
    <row r="4849" spans="1:8" ht="15.75">
      <c r="A4849" s="10">
        <v>4848</v>
      </c>
      <c r="B4849" s="3" t="s">
        <v>2951</v>
      </c>
      <c r="C4849" s="2" t="s">
        <v>2404</v>
      </c>
      <c r="D4849" s="2" t="s">
        <v>236</v>
      </c>
      <c r="E4849" s="2" t="s">
        <v>2405</v>
      </c>
      <c r="F4849" s="4">
        <v>22</v>
      </c>
      <c r="G4849" s="10" t="str">
        <f t="shared" si="253"/>
        <v xml:space="preserve">2024/01 </v>
      </c>
      <c r="H4849" s="10">
        <f t="shared" si="252"/>
        <v>89</v>
      </c>
    </row>
    <row r="4850" spans="1:8" ht="15.75">
      <c r="A4850" s="10">
        <v>4849</v>
      </c>
      <c r="B4850" s="3" t="s">
        <v>2951</v>
      </c>
      <c r="C4850" s="2" t="s">
        <v>2408</v>
      </c>
      <c r="D4850" s="2" t="s">
        <v>236</v>
      </c>
      <c r="E4850" s="2" t="s">
        <v>2409</v>
      </c>
      <c r="F4850" s="4">
        <v>10</v>
      </c>
      <c r="G4850" s="10" t="str">
        <f t="shared" si="253"/>
        <v xml:space="preserve">2024/05 </v>
      </c>
      <c r="H4850" s="10">
        <f t="shared" si="252"/>
        <v>72</v>
      </c>
    </row>
    <row r="4851" spans="1:8" ht="15.75">
      <c r="A4851" s="10">
        <v>4850</v>
      </c>
      <c r="B4851" s="3" t="s">
        <v>2951</v>
      </c>
      <c r="C4851" s="2" t="s">
        <v>2414</v>
      </c>
      <c r="D4851" s="2" t="s">
        <v>223</v>
      </c>
      <c r="E4851" s="2" t="s">
        <v>58</v>
      </c>
      <c r="F4851" s="4">
        <v>16</v>
      </c>
      <c r="G4851" s="10" t="str">
        <f t="shared" si="253"/>
        <v xml:space="preserve">2024/08 </v>
      </c>
      <c r="H4851" s="10">
        <f t="shared" si="252"/>
        <v>123</v>
      </c>
    </row>
    <row r="4852" spans="1:8" ht="15.75">
      <c r="A4852" s="10">
        <v>4851</v>
      </c>
      <c r="B4852" s="3" t="s">
        <v>2951</v>
      </c>
      <c r="C4852" s="2" t="s">
        <v>2422</v>
      </c>
      <c r="D4852" s="2" t="s">
        <v>2287</v>
      </c>
      <c r="E4852" s="2" t="s">
        <v>2423</v>
      </c>
      <c r="F4852" s="4">
        <v>20</v>
      </c>
      <c r="G4852" s="10" t="str">
        <f t="shared" si="253"/>
        <v xml:space="preserve">2024/01 </v>
      </c>
      <c r="H4852" s="10">
        <f t="shared" si="252"/>
        <v>30</v>
      </c>
    </row>
    <row r="4853" spans="1:8" ht="15.75">
      <c r="A4853" s="10">
        <v>4852</v>
      </c>
      <c r="B4853" s="3" t="s">
        <v>2951</v>
      </c>
      <c r="C4853" s="2" t="s">
        <v>2432</v>
      </c>
      <c r="D4853" s="2" t="s">
        <v>267</v>
      </c>
      <c r="E4853" s="2" t="s">
        <v>2433</v>
      </c>
      <c r="F4853" s="4">
        <v>40</v>
      </c>
      <c r="G4853" s="10" t="str">
        <f t="shared" si="253"/>
        <v xml:space="preserve">2024/02 </v>
      </c>
      <c r="H4853" s="10">
        <f t="shared" si="252"/>
        <v>245</v>
      </c>
    </row>
    <row r="4854" spans="1:8" ht="15.75">
      <c r="A4854" s="10">
        <v>4853</v>
      </c>
      <c r="B4854" s="3" t="s">
        <v>2951</v>
      </c>
      <c r="C4854" s="2" t="s">
        <v>2436</v>
      </c>
      <c r="D4854" s="2" t="s">
        <v>267</v>
      </c>
      <c r="E4854" s="2" t="s">
        <v>2437</v>
      </c>
      <c r="F4854" s="4">
        <v>160</v>
      </c>
      <c r="G4854" s="10" t="str">
        <f t="shared" si="253"/>
        <v xml:space="preserve">2025/02 </v>
      </c>
      <c r="H4854" s="10">
        <f t="shared" si="252"/>
        <v>578</v>
      </c>
    </row>
    <row r="4855" spans="1:8" ht="15.75">
      <c r="A4855" s="10">
        <v>4854</v>
      </c>
      <c r="B4855" s="3" t="s">
        <v>2951</v>
      </c>
      <c r="C4855" s="2" t="s">
        <v>2440</v>
      </c>
      <c r="D4855" s="2" t="s">
        <v>267</v>
      </c>
      <c r="E4855" s="2" t="s">
        <v>2441</v>
      </c>
      <c r="F4855" s="4">
        <v>90</v>
      </c>
      <c r="G4855" s="10" t="str">
        <f t="shared" si="253"/>
        <v xml:space="preserve">2025/02 </v>
      </c>
      <c r="H4855" s="10">
        <f t="shared" si="252"/>
        <v>205</v>
      </c>
    </row>
    <row r="4856" spans="1:8" ht="15.75">
      <c r="A4856" s="10">
        <v>4855</v>
      </c>
      <c r="B4856" s="3" t="s">
        <v>2951</v>
      </c>
      <c r="C4856" s="2" t="s">
        <v>2442</v>
      </c>
      <c r="D4856" s="2" t="s">
        <v>267</v>
      </c>
      <c r="E4856" s="2" t="s">
        <v>2443</v>
      </c>
      <c r="F4856" s="4">
        <v>46</v>
      </c>
      <c r="G4856" s="10" t="str">
        <f t="shared" si="253"/>
        <v xml:space="preserve">2024/01 </v>
      </c>
      <c r="H4856" s="10">
        <f t="shared" si="252"/>
        <v>160</v>
      </c>
    </row>
    <row r="4857" spans="1:8" ht="15.75">
      <c r="A4857" s="10">
        <v>4856</v>
      </c>
      <c r="B4857" s="3" t="s">
        <v>2951</v>
      </c>
      <c r="C4857" s="2" t="s">
        <v>2446</v>
      </c>
      <c r="D4857" s="2" t="s">
        <v>267</v>
      </c>
      <c r="E4857" s="2" t="s">
        <v>2447</v>
      </c>
      <c r="F4857" s="4">
        <v>2</v>
      </c>
      <c r="G4857" s="10" t="str">
        <f t="shared" si="253"/>
        <v xml:space="preserve">2024/01 </v>
      </c>
      <c r="H4857" s="10">
        <f t="shared" si="252"/>
        <v>20</v>
      </c>
    </row>
    <row r="4858" spans="1:8" ht="15.75">
      <c r="A4858" s="10">
        <v>4857</v>
      </c>
      <c r="B4858" s="3" t="s">
        <v>2951</v>
      </c>
      <c r="C4858" s="2" t="s">
        <v>2448</v>
      </c>
      <c r="D4858" s="2" t="s">
        <v>267</v>
      </c>
      <c r="E4858" s="2" t="s">
        <v>2449</v>
      </c>
      <c r="F4858" s="4">
        <v>20</v>
      </c>
      <c r="G4858" s="10" t="str">
        <f t="shared" si="253"/>
        <v xml:space="preserve">2024/01 </v>
      </c>
      <c r="H4858" s="10">
        <f t="shared" si="252"/>
        <v>25</v>
      </c>
    </row>
    <row r="4859" spans="1:8" ht="15.75">
      <c r="A4859" s="10">
        <v>4858</v>
      </c>
      <c r="B4859" s="3" t="s">
        <v>2951</v>
      </c>
      <c r="C4859" s="2" t="s">
        <v>2459</v>
      </c>
      <c r="D4859" s="2" t="s">
        <v>267</v>
      </c>
      <c r="E4859" s="2" t="s">
        <v>2460</v>
      </c>
      <c r="F4859" s="4">
        <v>6</v>
      </c>
      <c r="G4859" s="10" t="str">
        <f t="shared" si="253"/>
        <v xml:space="preserve">2024/01 </v>
      </c>
      <c r="H4859" s="10">
        <f t="shared" si="252"/>
        <v>13</v>
      </c>
    </row>
    <row r="4860" spans="1:8" ht="15.75">
      <c r="A4860" s="10">
        <v>4859</v>
      </c>
      <c r="B4860" s="3" t="s">
        <v>2951</v>
      </c>
      <c r="C4860" s="2" t="s">
        <v>2467</v>
      </c>
      <c r="D4860" s="2" t="s">
        <v>271</v>
      </c>
      <c r="E4860" s="2" t="s">
        <v>2468</v>
      </c>
      <c r="F4860" s="4">
        <v>10</v>
      </c>
      <c r="G4860" s="10" t="str">
        <f t="shared" si="253"/>
        <v xml:space="preserve">2024/01 </v>
      </c>
      <c r="H4860" s="10">
        <f t="shared" si="252"/>
        <v>130</v>
      </c>
    </row>
    <row r="4861" spans="1:8" ht="15.75">
      <c r="A4861" s="10">
        <v>4860</v>
      </c>
      <c r="B4861" s="3" t="s">
        <v>2951</v>
      </c>
      <c r="C4861" s="2" t="s">
        <v>2473</v>
      </c>
      <c r="D4861" s="2" t="s">
        <v>264</v>
      </c>
      <c r="E4861" s="2" t="s">
        <v>2474</v>
      </c>
      <c r="F4861" s="4">
        <v>1147</v>
      </c>
      <c r="G4861" s="10" t="str">
        <f t="shared" si="253"/>
        <v xml:space="preserve">2024/04 </v>
      </c>
      <c r="H4861" s="10">
        <f t="shared" si="252"/>
        <v>2197</v>
      </c>
    </row>
    <row r="4862" spans="1:8" ht="15.75">
      <c r="A4862" s="10">
        <v>4861</v>
      </c>
      <c r="B4862" s="3" t="s">
        <v>2951</v>
      </c>
      <c r="C4862" s="2" t="s">
        <v>2475</v>
      </c>
      <c r="D4862" s="2" t="s">
        <v>264</v>
      </c>
      <c r="E4862" s="2" t="s">
        <v>2476</v>
      </c>
      <c r="F4862" s="4">
        <v>40</v>
      </c>
      <c r="G4862" s="10" t="str">
        <f t="shared" si="253"/>
        <v xml:space="preserve">2024/08 </v>
      </c>
      <c r="H4862" s="10">
        <f t="shared" si="252"/>
        <v>334</v>
      </c>
    </row>
    <row r="4863" spans="1:8" ht="15.75">
      <c r="A4863" s="10">
        <v>4862</v>
      </c>
      <c r="B4863" s="3" t="s">
        <v>2951</v>
      </c>
      <c r="C4863" s="2" t="s">
        <v>2477</v>
      </c>
      <c r="D4863" s="2" t="s">
        <v>264</v>
      </c>
      <c r="E4863" s="2" t="s">
        <v>2478</v>
      </c>
      <c r="F4863" s="4">
        <v>8</v>
      </c>
      <c r="G4863" s="10" t="str">
        <f t="shared" si="253"/>
        <v xml:space="preserve">2024/02 </v>
      </c>
      <c r="H4863" s="10">
        <f t="shared" si="252"/>
        <v>650</v>
      </c>
    </row>
    <row r="4864" spans="1:8" ht="15.75">
      <c r="A4864" s="10">
        <v>4863</v>
      </c>
      <c r="B4864" s="3" t="s">
        <v>2951</v>
      </c>
      <c r="C4864" s="2" t="s">
        <v>2479</v>
      </c>
      <c r="D4864" s="2" t="s">
        <v>264</v>
      </c>
      <c r="E4864" s="2" t="s">
        <v>2480</v>
      </c>
      <c r="F4864" s="4">
        <v>1023</v>
      </c>
      <c r="G4864" s="10" t="str">
        <f t="shared" si="253"/>
        <v xml:space="preserve">2024/04 </v>
      </c>
      <c r="H4864" s="10">
        <f t="shared" si="252"/>
        <v>1525</v>
      </c>
    </row>
    <row r="4865" spans="1:8" ht="15.75">
      <c r="A4865" s="10">
        <v>4864</v>
      </c>
      <c r="B4865" s="3" t="s">
        <v>2951</v>
      </c>
      <c r="C4865" s="2" t="s">
        <v>2484</v>
      </c>
      <c r="D4865" s="2" t="s">
        <v>264</v>
      </c>
      <c r="E4865" s="2" t="s">
        <v>2485</v>
      </c>
      <c r="F4865" s="4">
        <v>184</v>
      </c>
      <c r="G4865" s="10" t="str">
        <f t="shared" si="253"/>
        <v xml:space="preserve">2024/04 </v>
      </c>
      <c r="H4865" s="10">
        <f t="shared" si="252"/>
        <v>987</v>
      </c>
    </row>
    <row r="4866" spans="1:8" ht="15.75">
      <c r="A4866" s="10">
        <v>4865</v>
      </c>
      <c r="B4866" s="3" t="s">
        <v>2951</v>
      </c>
      <c r="C4866" s="2" t="s">
        <v>2486</v>
      </c>
      <c r="D4866" s="2" t="s">
        <v>264</v>
      </c>
      <c r="E4866" s="2" t="s">
        <v>2487</v>
      </c>
      <c r="F4866" s="4">
        <v>95</v>
      </c>
      <c r="G4866" s="10" t="str">
        <f t="shared" si="253"/>
        <v xml:space="preserve">2024/07 </v>
      </c>
      <c r="H4866" s="10">
        <f t="shared" ref="H4866:H4929" si="254">_xlfn.MAXIFS(F:F,C:C,C4866,G:G,G4866)</f>
        <v>488</v>
      </c>
    </row>
    <row r="4867" spans="1:8" ht="15.75">
      <c r="A4867" s="10">
        <v>4866</v>
      </c>
      <c r="B4867" s="3" t="s">
        <v>2951</v>
      </c>
      <c r="C4867" s="2" t="s">
        <v>2488</v>
      </c>
      <c r="D4867" s="2" t="s">
        <v>264</v>
      </c>
      <c r="E4867" s="2" t="s">
        <v>2489</v>
      </c>
      <c r="F4867" s="4">
        <v>120</v>
      </c>
      <c r="G4867" s="10" t="str">
        <f t="shared" ref="G4867:G4930" si="255">INDEX($B$2:$B$9999,MATCH(_xlfn.MAXIFS($F$2:$F$9999,$C$2:$C$9999,C4867),$F$1:$F$9999,0))</f>
        <v xml:space="preserve">2024/02 </v>
      </c>
      <c r="H4867" s="10">
        <f t="shared" si="254"/>
        <v>400</v>
      </c>
    </row>
    <row r="4868" spans="1:8" ht="15.75">
      <c r="A4868" s="10">
        <v>4867</v>
      </c>
      <c r="B4868" s="3" t="s">
        <v>2951</v>
      </c>
      <c r="C4868" s="2" t="s">
        <v>2490</v>
      </c>
      <c r="D4868" s="2" t="s">
        <v>264</v>
      </c>
      <c r="E4868" s="2" t="s">
        <v>2491</v>
      </c>
      <c r="F4868" s="4">
        <v>110</v>
      </c>
      <c r="G4868" s="10" t="str">
        <f t="shared" si="255"/>
        <v xml:space="preserve">2024/02 </v>
      </c>
      <c r="H4868" s="10">
        <f t="shared" si="254"/>
        <v>245</v>
      </c>
    </row>
    <row r="4869" spans="1:8" ht="15.75">
      <c r="A4869" s="10">
        <v>4868</v>
      </c>
      <c r="B4869" s="3" t="s">
        <v>2951</v>
      </c>
      <c r="C4869" s="2" t="s">
        <v>2492</v>
      </c>
      <c r="D4869" s="2" t="s">
        <v>264</v>
      </c>
      <c r="E4869" s="2" t="s">
        <v>2493</v>
      </c>
      <c r="F4869" s="4">
        <v>22</v>
      </c>
      <c r="G4869" s="10" t="str">
        <f t="shared" si="255"/>
        <v xml:space="preserve">2024/02 </v>
      </c>
      <c r="H4869" s="10">
        <f t="shared" si="254"/>
        <v>230</v>
      </c>
    </row>
    <row r="4870" spans="1:8" ht="15.75">
      <c r="A4870" s="10">
        <v>4869</v>
      </c>
      <c r="B4870" s="3" t="s">
        <v>2951</v>
      </c>
      <c r="C4870" s="2" t="s">
        <v>2494</v>
      </c>
      <c r="D4870" s="2" t="s">
        <v>264</v>
      </c>
      <c r="E4870" s="2" t="s">
        <v>2495</v>
      </c>
      <c r="F4870" s="4">
        <v>189</v>
      </c>
      <c r="G4870" s="10" t="str">
        <f t="shared" si="255"/>
        <v xml:space="preserve">2025/02 </v>
      </c>
      <c r="H4870" s="10">
        <f t="shared" si="254"/>
        <v>585</v>
      </c>
    </row>
    <row r="4871" spans="1:8" ht="15.75">
      <c r="A4871" s="10">
        <v>4870</v>
      </c>
      <c r="B4871" s="3" t="s">
        <v>2951</v>
      </c>
      <c r="C4871" s="2" t="s">
        <v>2496</v>
      </c>
      <c r="D4871" s="2" t="s">
        <v>264</v>
      </c>
      <c r="E4871" s="2" t="s">
        <v>2497</v>
      </c>
      <c r="F4871" s="4">
        <v>60</v>
      </c>
      <c r="G4871" s="10" t="str">
        <f t="shared" si="255"/>
        <v xml:space="preserve">2024/01 </v>
      </c>
      <c r="H4871" s="10">
        <f t="shared" si="254"/>
        <v>95</v>
      </c>
    </row>
    <row r="4872" spans="1:8" ht="15.75">
      <c r="A4872" s="10">
        <v>4871</v>
      </c>
      <c r="B4872" s="3" t="s">
        <v>2951</v>
      </c>
      <c r="C4872" s="2" t="s">
        <v>2498</v>
      </c>
      <c r="D4872" s="2" t="s">
        <v>264</v>
      </c>
      <c r="E4872" s="2" t="s">
        <v>2328</v>
      </c>
      <c r="F4872" s="4">
        <v>10</v>
      </c>
      <c r="G4872" s="10" t="str">
        <f t="shared" si="255"/>
        <v xml:space="preserve">2024/04 </v>
      </c>
      <c r="H4872" s="10">
        <f t="shared" si="254"/>
        <v>26</v>
      </c>
    </row>
    <row r="4873" spans="1:8" ht="15.75">
      <c r="A4873" s="10">
        <v>4872</v>
      </c>
      <c r="B4873" s="3" t="s">
        <v>2951</v>
      </c>
      <c r="C4873" s="2" t="s">
        <v>2499</v>
      </c>
      <c r="D4873" s="2" t="s">
        <v>264</v>
      </c>
      <c r="E4873" s="2" t="s">
        <v>2500</v>
      </c>
      <c r="F4873" s="4">
        <v>30</v>
      </c>
      <c r="G4873" s="10" t="str">
        <f t="shared" si="255"/>
        <v xml:space="preserve">2024/01 </v>
      </c>
      <c r="H4873" s="10">
        <f t="shared" si="254"/>
        <v>120</v>
      </c>
    </row>
    <row r="4874" spans="1:8" ht="15.75">
      <c r="A4874" s="10">
        <v>4873</v>
      </c>
      <c r="B4874" s="3" t="s">
        <v>2951</v>
      </c>
      <c r="C4874" s="2" t="s">
        <v>2501</v>
      </c>
      <c r="D4874" s="2" t="s">
        <v>264</v>
      </c>
      <c r="E4874" s="2" t="s">
        <v>2454</v>
      </c>
      <c r="F4874" s="4">
        <v>10</v>
      </c>
      <c r="G4874" s="10" t="str">
        <f t="shared" si="255"/>
        <v xml:space="preserve">2024/01 </v>
      </c>
      <c r="H4874" s="10">
        <f t="shared" si="254"/>
        <v>22</v>
      </c>
    </row>
    <row r="4875" spans="1:8" ht="15.75">
      <c r="A4875" s="10">
        <v>4874</v>
      </c>
      <c r="B4875" s="3" t="s">
        <v>2951</v>
      </c>
      <c r="C4875" s="2" t="s">
        <v>2503</v>
      </c>
      <c r="D4875" s="2" t="s">
        <v>264</v>
      </c>
      <c r="E4875" s="2" t="s">
        <v>2504</v>
      </c>
      <c r="F4875" s="4">
        <v>170</v>
      </c>
      <c r="G4875" s="10" t="str">
        <f t="shared" si="255"/>
        <v xml:space="preserve">2024/02 </v>
      </c>
      <c r="H4875" s="10">
        <f t="shared" si="254"/>
        <v>230</v>
      </c>
    </row>
    <row r="4876" spans="1:8" ht="15.75">
      <c r="A4876" s="10">
        <v>4875</v>
      </c>
      <c r="B4876" s="3" t="s">
        <v>2951</v>
      </c>
      <c r="C4876" s="2" t="s">
        <v>2505</v>
      </c>
      <c r="D4876" s="2" t="s">
        <v>264</v>
      </c>
      <c r="E4876" s="2" t="s">
        <v>2506</v>
      </c>
      <c r="F4876" s="4">
        <v>4</v>
      </c>
      <c r="G4876" s="10" t="str">
        <f t="shared" si="255"/>
        <v xml:space="preserve">2024/01 </v>
      </c>
      <c r="H4876" s="10">
        <f t="shared" si="254"/>
        <v>5</v>
      </c>
    </row>
    <row r="4877" spans="1:8" ht="15.75">
      <c r="A4877" s="10">
        <v>4876</v>
      </c>
      <c r="B4877" s="3" t="s">
        <v>2951</v>
      </c>
      <c r="C4877" s="2" t="s">
        <v>2509</v>
      </c>
      <c r="D4877" s="2" t="s">
        <v>264</v>
      </c>
      <c r="E4877" s="2" t="s">
        <v>2510</v>
      </c>
      <c r="F4877" s="4">
        <v>22</v>
      </c>
      <c r="G4877" s="10" t="str">
        <f t="shared" si="255"/>
        <v xml:space="preserve">2024/04 </v>
      </c>
      <c r="H4877" s="10">
        <f t="shared" si="254"/>
        <v>195</v>
      </c>
    </row>
    <row r="4878" spans="1:8" ht="15.75">
      <c r="A4878" s="10">
        <v>4877</v>
      </c>
      <c r="B4878" s="3" t="s">
        <v>2951</v>
      </c>
      <c r="C4878" s="2" t="s">
        <v>2513</v>
      </c>
      <c r="D4878" s="2" t="s">
        <v>294</v>
      </c>
      <c r="E4878" s="2" t="s">
        <v>2514</v>
      </c>
      <c r="F4878" s="4">
        <v>30</v>
      </c>
      <c r="G4878" s="10" t="str">
        <f t="shared" si="255"/>
        <v xml:space="preserve">2024/03 </v>
      </c>
      <c r="H4878" s="10">
        <f t="shared" si="254"/>
        <v>74</v>
      </c>
    </row>
    <row r="4879" spans="1:8" ht="15.75">
      <c r="A4879" s="10">
        <v>4878</v>
      </c>
      <c r="B4879" s="3" t="s">
        <v>2951</v>
      </c>
      <c r="C4879" s="2" t="s">
        <v>2515</v>
      </c>
      <c r="D4879" s="2" t="s">
        <v>294</v>
      </c>
      <c r="E4879" s="2" t="s">
        <v>2516</v>
      </c>
      <c r="F4879" s="4">
        <v>24</v>
      </c>
      <c r="G4879" s="10" t="str">
        <f t="shared" si="255"/>
        <v xml:space="preserve">2024/01 </v>
      </c>
      <c r="H4879" s="10">
        <f t="shared" si="254"/>
        <v>95</v>
      </c>
    </row>
    <row r="4880" spans="1:8" ht="15.75">
      <c r="A4880" s="10">
        <v>4879</v>
      </c>
      <c r="B4880" s="3" t="s">
        <v>2951</v>
      </c>
      <c r="C4880" s="2" t="s">
        <v>2517</v>
      </c>
      <c r="D4880" s="2" t="s">
        <v>294</v>
      </c>
      <c r="E4880" s="2" t="s">
        <v>2518</v>
      </c>
      <c r="F4880" s="4">
        <v>50</v>
      </c>
      <c r="G4880" s="10" t="str">
        <f t="shared" si="255"/>
        <v xml:space="preserve">2024/01 </v>
      </c>
      <c r="H4880" s="10">
        <f t="shared" si="254"/>
        <v>150</v>
      </c>
    </row>
    <row r="4881" spans="1:8" ht="15.75">
      <c r="A4881" s="10">
        <v>4880</v>
      </c>
      <c r="B4881" s="3" t="s">
        <v>2951</v>
      </c>
      <c r="C4881" s="2" t="s">
        <v>2519</v>
      </c>
      <c r="D4881" s="2" t="s">
        <v>294</v>
      </c>
      <c r="E4881" s="2" t="s">
        <v>2520</v>
      </c>
      <c r="F4881" s="4">
        <v>24</v>
      </c>
      <c r="G4881" s="10" t="str">
        <f t="shared" si="255"/>
        <v xml:space="preserve">2024/01 </v>
      </c>
      <c r="H4881" s="10">
        <f t="shared" si="254"/>
        <v>100</v>
      </c>
    </row>
    <row r="4882" spans="1:8" ht="15.75">
      <c r="A4882" s="10">
        <v>4881</v>
      </c>
      <c r="B4882" s="3" t="s">
        <v>2951</v>
      </c>
      <c r="C4882" s="2" t="s">
        <v>2521</v>
      </c>
      <c r="D4882" s="2" t="s">
        <v>294</v>
      </c>
      <c r="E4882" s="2" t="s">
        <v>2522</v>
      </c>
      <c r="F4882" s="4">
        <v>4</v>
      </c>
      <c r="G4882" s="10" t="str">
        <f t="shared" si="255"/>
        <v xml:space="preserve">2024/01 </v>
      </c>
      <c r="H4882" s="10">
        <f t="shared" si="254"/>
        <v>25</v>
      </c>
    </row>
    <row r="4883" spans="1:8" ht="15.75">
      <c r="A4883" s="10">
        <v>4882</v>
      </c>
      <c r="B4883" s="3" t="s">
        <v>2951</v>
      </c>
      <c r="C4883" s="2" t="s">
        <v>2523</v>
      </c>
      <c r="D4883" s="2" t="s">
        <v>294</v>
      </c>
      <c r="E4883" s="2" t="s">
        <v>2524</v>
      </c>
      <c r="F4883" s="4">
        <v>60</v>
      </c>
      <c r="G4883" s="10" t="str">
        <f t="shared" si="255"/>
        <v xml:space="preserve">2024/02 </v>
      </c>
      <c r="H4883" s="10">
        <f t="shared" si="254"/>
        <v>180</v>
      </c>
    </row>
    <row r="4884" spans="1:8" ht="15.75">
      <c r="A4884" s="10">
        <v>4883</v>
      </c>
      <c r="B4884" s="3" t="s">
        <v>2951</v>
      </c>
      <c r="C4884" s="2" t="s">
        <v>2528</v>
      </c>
      <c r="D4884" s="2" t="s">
        <v>294</v>
      </c>
      <c r="E4884" s="2" t="s">
        <v>2529</v>
      </c>
      <c r="F4884" s="4">
        <v>268</v>
      </c>
      <c r="G4884" s="10" t="str">
        <f t="shared" si="255"/>
        <v xml:space="preserve">2024/12 </v>
      </c>
      <c r="H4884" s="10">
        <f t="shared" si="254"/>
        <v>675</v>
      </c>
    </row>
    <row r="4885" spans="1:8" ht="15.75">
      <c r="A4885" s="10">
        <v>4884</v>
      </c>
      <c r="B4885" s="3" t="s">
        <v>2951</v>
      </c>
      <c r="C4885" s="2" t="s">
        <v>2530</v>
      </c>
      <c r="D4885" s="2" t="s">
        <v>294</v>
      </c>
      <c r="E4885" s="2" t="s">
        <v>2531</v>
      </c>
      <c r="F4885" s="4">
        <v>40</v>
      </c>
      <c r="G4885" s="10" t="str">
        <f t="shared" si="255"/>
        <v xml:space="preserve">2024/01 </v>
      </c>
      <c r="H4885" s="10">
        <f t="shared" si="254"/>
        <v>50</v>
      </c>
    </row>
    <row r="4886" spans="1:8" ht="15.75">
      <c r="A4886" s="10">
        <v>4885</v>
      </c>
      <c r="B4886" s="3" t="s">
        <v>2951</v>
      </c>
      <c r="C4886" s="2" t="s">
        <v>2534</v>
      </c>
      <c r="D4886" s="2" t="s">
        <v>299</v>
      </c>
      <c r="E4886" s="2" t="s">
        <v>2535</v>
      </c>
      <c r="F4886" s="4">
        <v>46</v>
      </c>
      <c r="G4886" s="10" t="str">
        <f t="shared" si="255"/>
        <v xml:space="preserve">2025/02 </v>
      </c>
      <c r="H4886" s="10">
        <f t="shared" si="254"/>
        <v>453</v>
      </c>
    </row>
    <row r="4887" spans="1:8" ht="15.75">
      <c r="A4887" s="10">
        <v>4886</v>
      </c>
      <c r="B4887" s="3" t="s">
        <v>2951</v>
      </c>
      <c r="C4887" s="2" t="s">
        <v>2538</v>
      </c>
      <c r="D4887" s="2" t="s">
        <v>299</v>
      </c>
      <c r="E4887" s="2" t="s">
        <v>2539</v>
      </c>
      <c r="F4887" s="4">
        <v>270</v>
      </c>
      <c r="G4887" s="10" t="str">
        <f t="shared" si="255"/>
        <v xml:space="preserve">2024/08 </v>
      </c>
      <c r="H4887" s="10">
        <f t="shared" si="254"/>
        <v>560</v>
      </c>
    </row>
    <row r="4888" spans="1:8" ht="15.75">
      <c r="A4888" s="10">
        <v>4887</v>
      </c>
      <c r="B4888" s="3" t="s">
        <v>2951</v>
      </c>
      <c r="C4888" s="2" t="s">
        <v>2542</v>
      </c>
      <c r="D4888" s="2" t="s">
        <v>299</v>
      </c>
      <c r="E4888" s="2" t="s">
        <v>2543</v>
      </c>
      <c r="F4888" s="4">
        <v>175</v>
      </c>
      <c r="G4888" s="10" t="str">
        <f t="shared" si="255"/>
        <v xml:space="preserve">2026/03 </v>
      </c>
      <c r="H4888" s="10">
        <f t="shared" si="254"/>
        <v>414</v>
      </c>
    </row>
    <row r="4889" spans="1:8" ht="15.75">
      <c r="A4889" s="10">
        <v>4888</v>
      </c>
      <c r="B4889" s="3" t="s">
        <v>2951</v>
      </c>
      <c r="C4889" s="2" t="s">
        <v>2544</v>
      </c>
      <c r="D4889" s="2" t="s">
        <v>299</v>
      </c>
      <c r="E4889" s="2" t="s">
        <v>2545</v>
      </c>
      <c r="F4889" s="4">
        <v>105</v>
      </c>
      <c r="G4889" s="10" t="str">
        <f t="shared" si="255"/>
        <v xml:space="preserve">2024/03 </v>
      </c>
      <c r="H4889" s="10">
        <f t="shared" si="254"/>
        <v>151</v>
      </c>
    </row>
    <row r="4890" spans="1:8" ht="15.75">
      <c r="A4890" s="10">
        <v>4889</v>
      </c>
      <c r="B4890" s="3" t="s">
        <v>2951</v>
      </c>
      <c r="C4890" s="2" t="s">
        <v>2546</v>
      </c>
      <c r="D4890" s="2" t="s">
        <v>299</v>
      </c>
      <c r="E4890" s="2" t="s">
        <v>2547</v>
      </c>
      <c r="F4890" s="4">
        <v>18</v>
      </c>
      <c r="G4890" s="10" t="str">
        <f t="shared" si="255"/>
        <v xml:space="preserve">2024/01 </v>
      </c>
      <c r="H4890" s="10">
        <f t="shared" si="254"/>
        <v>150</v>
      </c>
    </row>
    <row r="4891" spans="1:8" ht="15.75">
      <c r="A4891" s="10">
        <v>4890</v>
      </c>
      <c r="B4891" s="3" t="s">
        <v>2951</v>
      </c>
      <c r="C4891" s="2" t="s">
        <v>2548</v>
      </c>
      <c r="D4891" s="2" t="s">
        <v>299</v>
      </c>
      <c r="E4891" s="2" t="s">
        <v>2549</v>
      </c>
      <c r="F4891" s="4">
        <v>20</v>
      </c>
      <c r="G4891" s="10" t="str">
        <f t="shared" si="255"/>
        <v xml:space="preserve">2024/01 </v>
      </c>
      <c r="H4891" s="10">
        <f t="shared" si="254"/>
        <v>70</v>
      </c>
    </row>
    <row r="4892" spans="1:8" ht="15.75">
      <c r="A4892" s="10">
        <v>4891</v>
      </c>
      <c r="B4892" s="3" t="s">
        <v>2951</v>
      </c>
      <c r="C4892" s="2" t="s">
        <v>2550</v>
      </c>
      <c r="D4892" s="2" t="s">
        <v>299</v>
      </c>
      <c r="E4892" s="2" t="s">
        <v>2551</v>
      </c>
      <c r="F4892" s="4">
        <v>30</v>
      </c>
      <c r="G4892" s="10" t="str">
        <f t="shared" si="255"/>
        <v xml:space="preserve">2024/07 </v>
      </c>
      <c r="H4892" s="10">
        <f t="shared" si="254"/>
        <v>260</v>
      </c>
    </row>
    <row r="4893" spans="1:8" ht="15.75">
      <c r="A4893" s="10">
        <v>4892</v>
      </c>
      <c r="B4893" s="3" t="s">
        <v>2951</v>
      </c>
      <c r="C4893" s="2" t="s">
        <v>2552</v>
      </c>
      <c r="D4893" s="2" t="s">
        <v>299</v>
      </c>
      <c r="E4893" s="2" t="s">
        <v>2553</v>
      </c>
      <c r="F4893" s="4">
        <v>10</v>
      </c>
      <c r="G4893" s="10" t="str">
        <f t="shared" si="255"/>
        <v xml:space="preserve">2024/03 </v>
      </c>
      <c r="H4893" s="10">
        <f t="shared" si="254"/>
        <v>14</v>
      </c>
    </row>
    <row r="4894" spans="1:8" ht="15.75">
      <c r="A4894" s="10">
        <v>4893</v>
      </c>
      <c r="B4894" s="3" t="s">
        <v>2951</v>
      </c>
      <c r="C4894" s="2" t="s">
        <v>2554</v>
      </c>
      <c r="D4894" s="2" t="s">
        <v>299</v>
      </c>
      <c r="E4894" s="2" t="s">
        <v>2555</v>
      </c>
      <c r="F4894" s="4">
        <v>40</v>
      </c>
      <c r="G4894" s="10" t="str">
        <f t="shared" si="255"/>
        <v xml:space="preserve">2024/01 </v>
      </c>
      <c r="H4894" s="10">
        <f t="shared" si="254"/>
        <v>55</v>
      </c>
    </row>
    <row r="4895" spans="1:8" ht="15.75">
      <c r="A4895" s="10">
        <v>4894</v>
      </c>
      <c r="B4895" s="3" t="s">
        <v>2951</v>
      </c>
      <c r="C4895" s="2" t="s">
        <v>2556</v>
      </c>
      <c r="D4895" s="2" t="s">
        <v>299</v>
      </c>
      <c r="E4895" s="2" t="s">
        <v>2557</v>
      </c>
      <c r="F4895" s="4">
        <v>20</v>
      </c>
      <c r="G4895" s="10" t="str">
        <f t="shared" si="255"/>
        <v xml:space="preserve">2024/01 </v>
      </c>
      <c r="H4895" s="10">
        <f t="shared" si="254"/>
        <v>80</v>
      </c>
    </row>
    <row r="4896" spans="1:8" ht="15.75">
      <c r="A4896" s="10">
        <v>4895</v>
      </c>
      <c r="B4896" s="3" t="s">
        <v>2951</v>
      </c>
      <c r="C4896" s="2" t="s">
        <v>2562</v>
      </c>
      <c r="D4896" s="2" t="s">
        <v>299</v>
      </c>
      <c r="E4896" s="2" t="s">
        <v>2563</v>
      </c>
      <c r="F4896" s="4">
        <v>20</v>
      </c>
      <c r="G4896" s="10" t="str">
        <f t="shared" si="255"/>
        <v xml:space="preserve">2024/01 </v>
      </c>
      <c r="H4896" s="10">
        <f t="shared" si="254"/>
        <v>100</v>
      </c>
    </row>
    <row r="4897" spans="1:8" ht="15.75">
      <c r="A4897" s="10">
        <v>4896</v>
      </c>
      <c r="B4897" s="3" t="s">
        <v>2951</v>
      </c>
      <c r="C4897" s="2" t="s">
        <v>2568</v>
      </c>
      <c r="D4897" s="2" t="s">
        <v>307</v>
      </c>
      <c r="E4897" s="2" t="s">
        <v>2569</v>
      </c>
      <c r="F4897" s="4">
        <v>10</v>
      </c>
      <c r="G4897" s="10" t="str">
        <f t="shared" si="255"/>
        <v xml:space="preserve">2024/01 </v>
      </c>
      <c r="H4897" s="10">
        <f t="shared" si="254"/>
        <v>30</v>
      </c>
    </row>
    <row r="4898" spans="1:8" ht="15.75">
      <c r="A4898" s="10">
        <v>4897</v>
      </c>
      <c r="B4898" s="3" t="s">
        <v>2951</v>
      </c>
      <c r="C4898" s="2" t="s">
        <v>2570</v>
      </c>
      <c r="D4898" s="2" t="s">
        <v>307</v>
      </c>
      <c r="E4898" s="2" t="s">
        <v>2571</v>
      </c>
      <c r="F4898" s="4">
        <v>20</v>
      </c>
      <c r="G4898" s="10" t="str">
        <f t="shared" si="255"/>
        <v xml:space="preserve">2024/01 </v>
      </c>
      <c r="H4898" s="10">
        <f t="shared" si="254"/>
        <v>20</v>
      </c>
    </row>
    <row r="4899" spans="1:8" ht="15.75">
      <c r="A4899" s="10">
        <v>4898</v>
      </c>
      <c r="B4899" s="3" t="s">
        <v>2951</v>
      </c>
      <c r="C4899" s="2" t="s">
        <v>2576</v>
      </c>
      <c r="D4899" s="2" t="s">
        <v>310</v>
      </c>
      <c r="E4899" s="2" t="s">
        <v>2577</v>
      </c>
      <c r="F4899" s="4">
        <v>20</v>
      </c>
      <c r="G4899" s="10" t="str">
        <f t="shared" si="255"/>
        <v xml:space="preserve">2024/01 </v>
      </c>
      <c r="H4899" s="10">
        <f t="shared" si="254"/>
        <v>105</v>
      </c>
    </row>
    <row r="4900" spans="1:8" ht="15.75">
      <c r="A4900" s="10">
        <v>4899</v>
      </c>
      <c r="B4900" s="3" t="s">
        <v>2951</v>
      </c>
      <c r="C4900" s="2" t="s">
        <v>2578</v>
      </c>
      <c r="D4900" s="2" t="s">
        <v>310</v>
      </c>
      <c r="E4900" s="2" t="s">
        <v>2579</v>
      </c>
      <c r="F4900" s="4">
        <v>45</v>
      </c>
      <c r="G4900" s="10" t="str">
        <f t="shared" si="255"/>
        <v xml:space="preserve">2024/04 </v>
      </c>
      <c r="H4900" s="10">
        <f t="shared" si="254"/>
        <v>225</v>
      </c>
    </row>
    <row r="4901" spans="1:8" ht="15.75">
      <c r="A4901" s="10">
        <v>4900</v>
      </c>
      <c r="B4901" s="3" t="s">
        <v>2951</v>
      </c>
      <c r="C4901" s="2" t="s">
        <v>2580</v>
      </c>
      <c r="D4901" s="2" t="s">
        <v>310</v>
      </c>
      <c r="E4901" s="2" t="s">
        <v>2581</v>
      </c>
      <c r="F4901" s="4">
        <v>70</v>
      </c>
      <c r="G4901" s="10" t="str">
        <f t="shared" si="255"/>
        <v xml:space="preserve">2024/05 </v>
      </c>
      <c r="H4901" s="10">
        <f t="shared" si="254"/>
        <v>206</v>
      </c>
    </row>
    <row r="4902" spans="1:8" ht="15.75">
      <c r="A4902" s="10">
        <v>4901</v>
      </c>
      <c r="B4902" s="3" t="s">
        <v>2951</v>
      </c>
      <c r="C4902" s="2" t="s">
        <v>2582</v>
      </c>
      <c r="D4902" s="2" t="s">
        <v>310</v>
      </c>
      <c r="E4902" s="2" t="s">
        <v>2583</v>
      </c>
      <c r="F4902" s="4">
        <v>22</v>
      </c>
      <c r="G4902" s="10" t="str">
        <f t="shared" si="255"/>
        <v xml:space="preserve">2024/02 </v>
      </c>
      <c r="H4902" s="10">
        <f t="shared" si="254"/>
        <v>53</v>
      </c>
    </row>
    <row r="4903" spans="1:8" ht="15.75">
      <c r="A4903" s="10">
        <v>4902</v>
      </c>
      <c r="B4903" s="3" t="s">
        <v>2951</v>
      </c>
      <c r="C4903" s="2" t="s">
        <v>3790</v>
      </c>
      <c r="D4903" s="2" t="s">
        <v>310</v>
      </c>
      <c r="E4903" s="2" t="s">
        <v>3791</v>
      </c>
      <c r="F4903" s="4">
        <v>20</v>
      </c>
      <c r="G4903" s="10" t="str">
        <f t="shared" si="255"/>
        <v xml:space="preserve">2024/01 </v>
      </c>
      <c r="H4903" s="10">
        <f t="shared" si="254"/>
        <v>45</v>
      </c>
    </row>
    <row r="4904" spans="1:8" ht="15.75">
      <c r="A4904" s="10">
        <v>4903</v>
      </c>
      <c r="B4904" s="3" t="s">
        <v>2951</v>
      </c>
      <c r="C4904" s="2" t="s">
        <v>2596</v>
      </c>
      <c r="D4904" s="2" t="s">
        <v>314</v>
      </c>
      <c r="E4904" s="2" t="s">
        <v>2597</v>
      </c>
      <c r="F4904" s="4">
        <v>6</v>
      </c>
      <c r="G4904" s="10" t="str">
        <f t="shared" si="255"/>
        <v xml:space="preserve">2024/02 </v>
      </c>
      <c r="H4904" s="10">
        <f t="shared" si="254"/>
        <v>65</v>
      </c>
    </row>
    <row r="4905" spans="1:8" ht="15.75">
      <c r="A4905" s="10">
        <v>4904</v>
      </c>
      <c r="B4905" s="3" t="s">
        <v>2951</v>
      </c>
      <c r="C4905" s="2" t="s">
        <v>2598</v>
      </c>
      <c r="D4905" s="2" t="s">
        <v>314</v>
      </c>
      <c r="E4905" s="2" t="s">
        <v>2599</v>
      </c>
      <c r="F4905" s="4">
        <v>50</v>
      </c>
      <c r="G4905" s="10" t="str">
        <f t="shared" si="255"/>
        <v xml:space="preserve">2024/01 </v>
      </c>
      <c r="H4905" s="10">
        <f t="shared" si="254"/>
        <v>50</v>
      </c>
    </row>
    <row r="4906" spans="1:8" ht="15.75">
      <c r="A4906" s="10">
        <v>4905</v>
      </c>
      <c r="B4906" s="3" t="s">
        <v>2951</v>
      </c>
      <c r="C4906" s="2" t="s">
        <v>2606</v>
      </c>
      <c r="D4906" s="2" t="s">
        <v>314</v>
      </c>
      <c r="E4906" s="2" t="s">
        <v>2607</v>
      </c>
      <c r="F4906" s="4">
        <v>220</v>
      </c>
      <c r="G4906" s="10" t="str">
        <f t="shared" si="255"/>
        <v xml:space="preserve">2024/05 </v>
      </c>
      <c r="H4906" s="10">
        <f t="shared" si="254"/>
        <v>705</v>
      </c>
    </row>
    <row r="4907" spans="1:8" ht="15.75">
      <c r="A4907" s="10">
        <v>4906</v>
      </c>
      <c r="B4907" s="3" t="s">
        <v>2951</v>
      </c>
      <c r="C4907" s="2" t="s">
        <v>2614</v>
      </c>
      <c r="D4907" s="2" t="s">
        <v>318</v>
      </c>
      <c r="E4907" s="2" t="s">
        <v>2615</v>
      </c>
      <c r="F4907" s="4">
        <v>50</v>
      </c>
      <c r="G4907" s="10" t="str">
        <f t="shared" si="255"/>
        <v xml:space="preserve">2024/04 </v>
      </c>
      <c r="H4907" s="10">
        <f t="shared" si="254"/>
        <v>210</v>
      </c>
    </row>
    <row r="4908" spans="1:8" ht="15.75">
      <c r="A4908" s="10">
        <v>4907</v>
      </c>
      <c r="B4908" s="3" t="s">
        <v>2951</v>
      </c>
      <c r="C4908" s="2" t="s">
        <v>2618</v>
      </c>
      <c r="D4908" s="2" t="s">
        <v>318</v>
      </c>
      <c r="E4908" s="2" t="s">
        <v>2619</v>
      </c>
      <c r="F4908" s="4">
        <v>30</v>
      </c>
      <c r="G4908" s="10" t="str">
        <f t="shared" si="255"/>
        <v xml:space="preserve">2025/03 </v>
      </c>
      <c r="H4908" s="10">
        <f t="shared" si="254"/>
        <v>410</v>
      </c>
    </row>
    <row r="4909" spans="1:8" ht="15.75">
      <c r="A4909" s="10">
        <v>4908</v>
      </c>
      <c r="B4909" s="3" t="s">
        <v>2951</v>
      </c>
      <c r="C4909" s="2" t="s">
        <v>2620</v>
      </c>
      <c r="D4909" s="2" t="s">
        <v>318</v>
      </c>
      <c r="E4909" s="2" t="s">
        <v>2621</v>
      </c>
      <c r="F4909" s="4">
        <v>10</v>
      </c>
      <c r="G4909" s="10" t="str">
        <f t="shared" si="255"/>
        <v xml:space="preserve">2024/01 </v>
      </c>
      <c r="H4909" s="10">
        <f t="shared" si="254"/>
        <v>60</v>
      </c>
    </row>
    <row r="4910" spans="1:8" ht="15.75">
      <c r="A4910" s="10">
        <v>4909</v>
      </c>
      <c r="B4910" s="3" t="s">
        <v>2951</v>
      </c>
      <c r="C4910" s="2" t="s">
        <v>2624</v>
      </c>
      <c r="D4910" s="2" t="s">
        <v>318</v>
      </c>
      <c r="E4910" s="2" t="s">
        <v>2625</v>
      </c>
      <c r="F4910" s="4">
        <v>70</v>
      </c>
      <c r="G4910" s="10" t="str">
        <f t="shared" si="255"/>
        <v xml:space="preserve">2024/01 </v>
      </c>
      <c r="H4910" s="10">
        <f t="shared" si="254"/>
        <v>130</v>
      </c>
    </row>
    <row r="4911" spans="1:8" ht="15.75">
      <c r="A4911" s="10">
        <v>4910</v>
      </c>
      <c r="B4911" s="3" t="s">
        <v>2951</v>
      </c>
      <c r="C4911" s="2" t="s">
        <v>2628</v>
      </c>
      <c r="D4911" s="2" t="s">
        <v>318</v>
      </c>
      <c r="E4911" s="2" t="s">
        <v>2629</v>
      </c>
      <c r="F4911" s="4">
        <v>240</v>
      </c>
      <c r="G4911" s="10" t="str">
        <f t="shared" si="255"/>
        <v xml:space="preserve">2024/08 </v>
      </c>
      <c r="H4911" s="10">
        <f t="shared" si="254"/>
        <v>600</v>
      </c>
    </row>
    <row r="4912" spans="1:8" ht="15.75">
      <c r="A4912" s="10">
        <v>4911</v>
      </c>
      <c r="B4912" s="3" t="s">
        <v>2951</v>
      </c>
      <c r="C4912" s="2" t="s">
        <v>2630</v>
      </c>
      <c r="D4912" s="2" t="s">
        <v>318</v>
      </c>
      <c r="E4912" s="2" t="s">
        <v>2631</v>
      </c>
      <c r="F4912" s="4">
        <v>30</v>
      </c>
      <c r="G4912" s="10" t="str">
        <f t="shared" si="255"/>
        <v xml:space="preserve">2024/01 </v>
      </c>
      <c r="H4912" s="10">
        <f t="shared" si="254"/>
        <v>100</v>
      </c>
    </row>
    <row r="4913" spans="1:8" ht="15.75">
      <c r="A4913" s="10">
        <v>4912</v>
      </c>
      <c r="B4913" s="3" t="s">
        <v>2951</v>
      </c>
      <c r="C4913" s="2" t="s">
        <v>2632</v>
      </c>
      <c r="D4913" s="2" t="s">
        <v>318</v>
      </c>
      <c r="E4913" s="2" t="s">
        <v>2633</v>
      </c>
      <c r="F4913" s="4">
        <v>20</v>
      </c>
      <c r="G4913" s="10" t="str">
        <f t="shared" si="255"/>
        <v xml:space="preserve">2024/06 </v>
      </c>
      <c r="H4913" s="10">
        <f t="shared" si="254"/>
        <v>184</v>
      </c>
    </row>
    <row r="4914" spans="1:8" ht="15.75">
      <c r="A4914" s="10">
        <v>4913</v>
      </c>
      <c r="B4914" s="3" t="s">
        <v>2951</v>
      </c>
      <c r="C4914" s="2" t="s">
        <v>2634</v>
      </c>
      <c r="D4914" s="2" t="s">
        <v>318</v>
      </c>
      <c r="E4914" s="2" t="s">
        <v>2635</v>
      </c>
      <c r="F4914" s="4">
        <v>90</v>
      </c>
      <c r="G4914" s="10" t="str">
        <f t="shared" si="255"/>
        <v xml:space="preserve">2024/01 </v>
      </c>
      <c r="H4914" s="10">
        <f t="shared" si="254"/>
        <v>90</v>
      </c>
    </row>
    <row r="4915" spans="1:8" ht="15.75">
      <c r="A4915" s="10">
        <v>4914</v>
      </c>
      <c r="B4915" s="3" t="s">
        <v>2951</v>
      </c>
      <c r="C4915" s="2" t="s">
        <v>3805</v>
      </c>
      <c r="D4915" s="2" t="s">
        <v>299</v>
      </c>
      <c r="E4915" s="2" t="s">
        <v>3806</v>
      </c>
      <c r="F4915" s="4">
        <v>2</v>
      </c>
      <c r="G4915" s="10" t="str">
        <f t="shared" si="255"/>
        <v xml:space="preserve">2024/01 </v>
      </c>
      <c r="H4915" s="10">
        <f t="shared" si="254"/>
        <v>2</v>
      </c>
    </row>
    <row r="4916" spans="1:8" ht="15.75">
      <c r="A4916" s="10">
        <v>4915</v>
      </c>
      <c r="B4916" s="3" t="s">
        <v>2951</v>
      </c>
      <c r="C4916" s="2" t="s">
        <v>3807</v>
      </c>
      <c r="D4916" s="2" t="s">
        <v>299</v>
      </c>
      <c r="E4916" s="2" t="s">
        <v>3799</v>
      </c>
      <c r="F4916" s="4">
        <v>17</v>
      </c>
      <c r="G4916" s="10" t="str">
        <f t="shared" si="255"/>
        <v xml:space="preserve">2024/03 </v>
      </c>
      <c r="H4916" s="10">
        <f t="shared" si="254"/>
        <v>17</v>
      </c>
    </row>
    <row r="4917" spans="1:8" ht="15.75">
      <c r="A4917" s="10">
        <v>4916</v>
      </c>
      <c r="B4917" s="3" t="s">
        <v>2951</v>
      </c>
      <c r="C4917" s="2" t="s">
        <v>3808</v>
      </c>
      <c r="D4917" s="2" t="s">
        <v>271</v>
      </c>
      <c r="E4917" s="2" t="s">
        <v>3809</v>
      </c>
      <c r="F4917" s="4">
        <v>2</v>
      </c>
      <c r="G4917" s="10" t="str">
        <f t="shared" si="255"/>
        <v xml:space="preserve">2024/01 </v>
      </c>
      <c r="H4917" s="10">
        <f t="shared" si="254"/>
        <v>2</v>
      </c>
    </row>
    <row r="4918" spans="1:8" ht="15.75">
      <c r="A4918" s="10">
        <v>4917</v>
      </c>
      <c r="B4918" s="3" t="s">
        <v>2951</v>
      </c>
      <c r="C4918" s="2" t="s">
        <v>3810</v>
      </c>
      <c r="D4918" s="2" t="s">
        <v>310</v>
      </c>
      <c r="E4918" s="2" t="s">
        <v>3811</v>
      </c>
      <c r="F4918" s="4">
        <v>12</v>
      </c>
      <c r="G4918" s="10" t="str">
        <f t="shared" si="255"/>
        <v xml:space="preserve">2024/03 </v>
      </c>
      <c r="H4918" s="10">
        <f t="shared" si="254"/>
        <v>12</v>
      </c>
    </row>
    <row r="4919" spans="1:8" ht="15.75">
      <c r="A4919" s="10">
        <v>4918</v>
      </c>
      <c r="B4919" s="3" t="s">
        <v>2951</v>
      </c>
      <c r="C4919" s="2" t="s">
        <v>2712</v>
      </c>
      <c r="D4919" s="2" t="s">
        <v>1267</v>
      </c>
      <c r="E4919" s="2" t="s">
        <v>2713</v>
      </c>
      <c r="F4919" s="4">
        <v>79</v>
      </c>
      <c r="G4919" s="10" t="str">
        <f t="shared" si="255"/>
        <v xml:space="preserve">2024/01 </v>
      </c>
      <c r="H4919" s="10">
        <f t="shared" si="254"/>
        <v>125</v>
      </c>
    </row>
    <row r="4920" spans="1:8" ht="15.75">
      <c r="A4920" s="10">
        <v>4919</v>
      </c>
      <c r="B4920" s="3" t="s">
        <v>2951</v>
      </c>
      <c r="C4920" s="2" t="s">
        <v>2716</v>
      </c>
      <c r="D4920" s="2" t="s">
        <v>1267</v>
      </c>
      <c r="E4920" s="2" t="s">
        <v>2717</v>
      </c>
      <c r="F4920" s="4">
        <v>1</v>
      </c>
      <c r="G4920" s="10" t="str">
        <f t="shared" si="255"/>
        <v xml:space="preserve">2024/05 </v>
      </c>
      <c r="H4920" s="10">
        <f t="shared" si="254"/>
        <v>63</v>
      </c>
    </row>
    <row r="4921" spans="1:8" ht="15.75">
      <c r="A4921" s="10">
        <v>4920</v>
      </c>
      <c r="B4921" s="3" t="s">
        <v>2951</v>
      </c>
      <c r="C4921" s="2" t="s">
        <v>2728</v>
      </c>
      <c r="D4921" s="2" t="s">
        <v>1267</v>
      </c>
      <c r="E4921" s="2" t="s">
        <v>2729</v>
      </c>
      <c r="F4921" s="4">
        <v>20</v>
      </c>
      <c r="G4921" s="10" t="str">
        <f t="shared" si="255"/>
        <v xml:space="preserve">2024/01 </v>
      </c>
      <c r="H4921" s="10">
        <f t="shared" si="254"/>
        <v>30</v>
      </c>
    </row>
    <row r="4922" spans="1:8" ht="15.75">
      <c r="A4922" s="10">
        <v>4921</v>
      </c>
      <c r="B4922" s="3" t="s">
        <v>2951</v>
      </c>
      <c r="C4922" s="2" t="s">
        <v>2733</v>
      </c>
      <c r="D4922" s="2" t="s">
        <v>2732</v>
      </c>
      <c r="E4922" s="2" t="s">
        <v>2734</v>
      </c>
      <c r="F4922" s="4">
        <v>12</v>
      </c>
      <c r="G4922" s="10" t="str">
        <f t="shared" si="255"/>
        <v xml:space="preserve">2024/01 </v>
      </c>
      <c r="H4922" s="10">
        <f t="shared" si="254"/>
        <v>36</v>
      </c>
    </row>
    <row r="4923" spans="1:8" ht="15.75">
      <c r="A4923" s="10">
        <v>4922</v>
      </c>
      <c r="B4923" s="3" t="s">
        <v>2951</v>
      </c>
      <c r="C4923" s="2" t="s">
        <v>2737</v>
      </c>
      <c r="D4923" s="2" t="s">
        <v>2732</v>
      </c>
      <c r="E4923" s="2" t="s">
        <v>2738</v>
      </c>
      <c r="F4923" s="4">
        <v>1</v>
      </c>
      <c r="G4923" s="10" t="str">
        <f t="shared" si="255"/>
        <v xml:space="preserve">2024/05 </v>
      </c>
      <c r="H4923" s="10">
        <f t="shared" si="254"/>
        <v>214</v>
      </c>
    </row>
    <row r="4924" spans="1:8" ht="15.75">
      <c r="A4924" s="10">
        <v>4923</v>
      </c>
      <c r="B4924" s="3" t="s">
        <v>2951</v>
      </c>
      <c r="C4924" s="2" t="s">
        <v>2749</v>
      </c>
      <c r="D4924" s="2" t="s">
        <v>1267</v>
      </c>
      <c r="E4924" s="2" t="s">
        <v>2750</v>
      </c>
      <c r="F4924" s="4">
        <v>55</v>
      </c>
      <c r="G4924" s="10" t="str">
        <f t="shared" si="255"/>
        <v xml:space="preserve">2024/01 </v>
      </c>
      <c r="H4924" s="10">
        <f t="shared" si="254"/>
        <v>100</v>
      </c>
    </row>
    <row r="4925" spans="1:8" ht="15.75">
      <c r="A4925" s="10">
        <v>4924</v>
      </c>
      <c r="B4925" s="3" t="s">
        <v>2951</v>
      </c>
      <c r="C4925" s="2" t="s">
        <v>3831</v>
      </c>
      <c r="D4925" s="2" t="s">
        <v>1412</v>
      </c>
      <c r="E4925" s="2" t="s">
        <v>3832</v>
      </c>
      <c r="F4925" s="4">
        <v>18</v>
      </c>
      <c r="G4925" s="10" t="str">
        <f t="shared" si="255"/>
        <v xml:space="preserve">2024/01 </v>
      </c>
      <c r="H4925" s="10">
        <f t="shared" si="254"/>
        <v>60</v>
      </c>
    </row>
    <row r="4926" spans="1:8" ht="15.75">
      <c r="A4926" s="10">
        <v>4925</v>
      </c>
      <c r="B4926" s="3" t="s">
        <v>2951</v>
      </c>
      <c r="C4926" s="2" t="s">
        <v>3833</v>
      </c>
      <c r="D4926" s="2" t="s">
        <v>1412</v>
      </c>
      <c r="E4926" s="2" t="s">
        <v>3834</v>
      </c>
      <c r="F4926" s="4">
        <v>100</v>
      </c>
      <c r="G4926" s="10" t="str">
        <f t="shared" si="255"/>
        <v xml:space="preserve">2024/01 </v>
      </c>
      <c r="H4926" s="10">
        <f t="shared" si="254"/>
        <v>200</v>
      </c>
    </row>
    <row r="4927" spans="1:8" ht="15.75">
      <c r="A4927" s="10">
        <v>4926</v>
      </c>
      <c r="B4927" s="3" t="s">
        <v>2951</v>
      </c>
      <c r="C4927" s="2" t="s">
        <v>3837</v>
      </c>
      <c r="D4927" s="2" t="s">
        <v>1415</v>
      </c>
      <c r="E4927" s="2" t="s">
        <v>3838</v>
      </c>
      <c r="F4927" s="4">
        <v>10</v>
      </c>
      <c r="G4927" s="10" t="str">
        <f t="shared" si="255"/>
        <v xml:space="preserve">2024/01 </v>
      </c>
      <c r="H4927" s="10">
        <f t="shared" si="254"/>
        <v>10</v>
      </c>
    </row>
    <row r="4928" spans="1:8" ht="15.75">
      <c r="A4928" s="10">
        <v>4927</v>
      </c>
      <c r="B4928" s="3" t="s">
        <v>2951</v>
      </c>
      <c r="C4928" s="2" t="s">
        <v>2771</v>
      </c>
      <c r="D4928" s="2" t="s">
        <v>1415</v>
      </c>
      <c r="E4928" s="2" t="s">
        <v>2772</v>
      </c>
      <c r="F4928" s="4">
        <v>30</v>
      </c>
      <c r="G4928" s="10" t="str">
        <f t="shared" si="255"/>
        <v xml:space="preserve">2024/01 </v>
      </c>
      <c r="H4928" s="10">
        <f t="shared" si="254"/>
        <v>35</v>
      </c>
    </row>
    <row r="4929" spans="1:8" ht="15.75">
      <c r="A4929" s="10">
        <v>4928</v>
      </c>
      <c r="B4929" s="3" t="s">
        <v>2951</v>
      </c>
      <c r="C4929" s="2" t="s">
        <v>3852</v>
      </c>
      <c r="D4929" s="2" t="s">
        <v>2753</v>
      </c>
      <c r="E4929" s="2" t="s">
        <v>3853</v>
      </c>
      <c r="F4929" s="4">
        <v>10</v>
      </c>
      <c r="G4929" s="10" t="str">
        <f t="shared" si="255"/>
        <v xml:space="preserve">2024/01 </v>
      </c>
      <c r="H4929" s="10">
        <f t="shared" si="254"/>
        <v>10</v>
      </c>
    </row>
    <row r="4930" spans="1:8" ht="15.75">
      <c r="A4930" s="10">
        <v>4929</v>
      </c>
      <c r="B4930" s="3" t="s">
        <v>2951</v>
      </c>
      <c r="C4930" s="2" t="s">
        <v>2809</v>
      </c>
      <c r="D4930" s="2" t="s">
        <v>1443</v>
      </c>
      <c r="E4930" s="2" t="s">
        <v>2810</v>
      </c>
      <c r="F4930" s="4">
        <v>30</v>
      </c>
      <c r="G4930" s="10" t="str">
        <f t="shared" si="255"/>
        <v xml:space="preserve">2024/01 </v>
      </c>
      <c r="H4930" s="10">
        <f t="shared" ref="H4930:H4993" si="256">_xlfn.MAXIFS(F:F,C:C,C4930,G:G,G4930)</f>
        <v>100</v>
      </c>
    </row>
    <row r="4931" spans="1:8" ht="15.75">
      <c r="A4931" s="10">
        <v>4930</v>
      </c>
      <c r="B4931" s="3" t="s">
        <v>2951</v>
      </c>
      <c r="C4931" s="2" t="s">
        <v>2811</v>
      </c>
      <c r="D4931" s="2" t="s">
        <v>1443</v>
      </c>
      <c r="E4931" s="2" t="s">
        <v>2812</v>
      </c>
      <c r="F4931" s="4">
        <v>21</v>
      </c>
      <c r="G4931" s="10" t="str">
        <f t="shared" ref="G4931:G4994" si="257">INDEX($B$2:$B$9999,MATCH(_xlfn.MAXIFS($F$2:$F$9999,$C$2:$C$9999,C4931),$F$1:$F$9999,0))</f>
        <v xml:space="preserve">2024/01 </v>
      </c>
      <c r="H4931" s="10">
        <f t="shared" si="256"/>
        <v>130</v>
      </c>
    </row>
    <row r="4932" spans="1:8" ht="15.75">
      <c r="A4932" s="10">
        <v>4931</v>
      </c>
      <c r="B4932" s="3" t="s">
        <v>2951</v>
      </c>
      <c r="C4932" s="2" t="s">
        <v>2813</v>
      </c>
      <c r="D4932" s="2" t="s">
        <v>1443</v>
      </c>
      <c r="E4932" s="2" t="s">
        <v>2814</v>
      </c>
      <c r="F4932" s="4">
        <v>20</v>
      </c>
      <c r="G4932" s="10" t="str">
        <f t="shared" si="257"/>
        <v xml:space="preserve">2024/01 </v>
      </c>
      <c r="H4932" s="10">
        <f t="shared" si="256"/>
        <v>80</v>
      </c>
    </row>
    <row r="4933" spans="1:8" ht="15.75">
      <c r="A4933" s="10">
        <v>4932</v>
      </c>
      <c r="B4933" s="3" t="s">
        <v>2951</v>
      </c>
      <c r="C4933" s="2" t="s">
        <v>2823</v>
      </c>
      <c r="D4933" s="2" t="s">
        <v>2762</v>
      </c>
      <c r="E4933" s="2" t="s">
        <v>2824</v>
      </c>
      <c r="F4933" s="4">
        <v>30</v>
      </c>
      <c r="G4933" s="10" t="str">
        <f t="shared" si="257"/>
        <v xml:space="preserve">2024/01 </v>
      </c>
      <c r="H4933" s="10">
        <f t="shared" si="256"/>
        <v>50</v>
      </c>
    </row>
    <row r="4934" spans="1:8" ht="15.75">
      <c r="A4934" s="10">
        <v>4933</v>
      </c>
      <c r="B4934" s="3" t="s">
        <v>2951</v>
      </c>
      <c r="C4934" s="2" t="s">
        <v>2828</v>
      </c>
      <c r="D4934" s="2" t="s">
        <v>2827</v>
      </c>
      <c r="E4934" s="2" t="s">
        <v>2646</v>
      </c>
      <c r="F4934" s="4">
        <v>10</v>
      </c>
      <c r="G4934" s="10" t="str">
        <f t="shared" si="257"/>
        <v xml:space="preserve">2024/01 </v>
      </c>
      <c r="H4934" s="10">
        <f t="shared" si="256"/>
        <v>35</v>
      </c>
    </row>
    <row r="4935" spans="1:8" ht="15.75">
      <c r="A4935" s="10">
        <v>4934</v>
      </c>
      <c r="B4935" s="3" t="s">
        <v>2951</v>
      </c>
      <c r="C4935" s="2" t="s">
        <v>2829</v>
      </c>
      <c r="D4935" s="2" t="s">
        <v>2827</v>
      </c>
      <c r="E4935" s="2" t="s">
        <v>2648</v>
      </c>
      <c r="F4935" s="4">
        <v>10</v>
      </c>
      <c r="G4935" s="10" t="str">
        <f t="shared" si="257"/>
        <v xml:space="preserve">2024/01 </v>
      </c>
      <c r="H4935" s="10">
        <f t="shared" si="256"/>
        <v>25</v>
      </c>
    </row>
    <row r="4936" spans="1:8" ht="15.75">
      <c r="A4936" s="10">
        <v>4935</v>
      </c>
      <c r="B4936" s="3" t="s">
        <v>2951</v>
      </c>
      <c r="C4936" s="2" t="s">
        <v>2831</v>
      </c>
      <c r="D4936" s="2" t="s">
        <v>1401</v>
      </c>
      <c r="E4936" s="2" t="s">
        <v>2832</v>
      </c>
      <c r="F4936" s="4">
        <v>210</v>
      </c>
      <c r="G4936" s="10" t="str">
        <f t="shared" si="257"/>
        <v xml:space="preserve">2024/08 </v>
      </c>
      <c r="H4936" s="10">
        <f t="shared" si="256"/>
        <v>600</v>
      </c>
    </row>
    <row r="4937" spans="1:8" ht="15.75">
      <c r="A4937" s="10">
        <v>4936</v>
      </c>
      <c r="B4937" s="3" t="s">
        <v>2951</v>
      </c>
      <c r="C4937" s="2" t="s">
        <v>2835</v>
      </c>
      <c r="D4937" s="2" t="s">
        <v>1401</v>
      </c>
      <c r="E4937" s="2" t="s">
        <v>2836</v>
      </c>
      <c r="F4937" s="4">
        <v>251</v>
      </c>
      <c r="G4937" s="10" t="str">
        <f t="shared" si="257"/>
        <v xml:space="preserve">2025/11 </v>
      </c>
      <c r="H4937" s="10">
        <f t="shared" si="256"/>
        <v>615</v>
      </c>
    </row>
    <row r="4938" spans="1:8" ht="15.75">
      <c r="A4938" s="10">
        <v>4937</v>
      </c>
      <c r="B4938" s="3" t="s">
        <v>2951</v>
      </c>
      <c r="C4938" s="2" t="s">
        <v>2840</v>
      </c>
      <c r="D4938" s="2" t="s">
        <v>1401</v>
      </c>
      <c r="E4938" s="2" t="s">
        <v>2841</v>
      </c>
      <c r="F4938" s="4">
        <v>20</v>
      </c>
      <c r="G4938" s="10" t="str">
        <f t="shared" si="257"/>
        <v xml:space="preserve">2024/07 </v>
      </c>
      <c r="H4938" s="10">
        <f t="shared" si="256"/>
        <v>280</v>
      </c>
    </row>
    <row r="4939" spans="1:8" ht="15.75">
      <c r="A4939" s="10">
        <v>4938</v>
      </c>
      <c r="B4939" s="3" t="s">
        <v>2951</v>
      </c>
      <c r="C4939" s="2" t="s">
        <v>2842</v>
      </c>
      <c r="D4939" s="2" t="s">
        <v>1401</v>
      </c>
      <c r="E4939" s="2" t="s">
        <v>2843</v>
      </c>
      <c r="F4939" s="4">
        <v>2</v>
      </c>
      <c r="G4939" s="10" t="str">
        <f t="shared" si="257"/>
        <v xml:space="preserve">2024/06 </v>
      </c>
      <c r="H4939" s="10">
        <f t="shared" si="256"/>
        <v>155</v>
      </c>
    </row>
    <row r="4940" spans="1:8" ht="15.75">
      <c r="A4940" s="10">
        <v>4939</v>
      </c>
      <c r="B4940" s="3" t="s">
        <v>2951</v>
      </c>
      <c r="C4940" s="2" t="s">
        <v>2848</v>
      </c>
      <c r="D4940" s="2" t="s">
        <v>1401</v>
      </c>
      <c r="E4940" s="2" t="s">
        <v>2849</v>
      </c>
      <c r="F4940" s="4">
        <v>12</v>
      </c>
      <c r="G4940" s="10" t="str">
        <f t="shared" si="257"/>
        <v xml:space="preserve">2024/04 </v>
      </c>
      <c r="H4940" s="10">
        <f t="shared" si="256"/>
        <v>380</v>
      </c>
    </row>
    <row r="4941" spans="1:8" ht="15.75">
      <c r="A4941" s="10">
        <v>4940</v>
      </c>
      <c r="B4941" s="3" t="s">
        <v>2951</v>
      </c>
      <c r="C4941" s="2" t="s">
        <v>2854</v>
      </c>
      <c r="D4941" s="2" t="s">
        <v>1401</v>
      </c>
      <c r="E4941" s="2" t="s">
        <v>2855</v>
      </c>
      <c r="F4941" s="4">
        <v>20</v>
      </c>
      <c r="G4941" s="10" t="str">
        <f t="shared" si="257"/>
        <v xml:space="preserve">2024/02 </v>
      </c>
      <c r="H4941" s="10">
        <f t="shared" si="256"/>
        <v>320</v>
      </c>
    </row>
    <row r="4942" spans="1:8" ht="15.75">
      <c r="A4942" s="10">
        <v>4941</v>
      </c>
      <c r="B4942" s="3" t="s">
        <v>2951</v>
      </c>
      <c r="C4942" s="2" t="s">
        <v>2873</v>
      </c>
      <c r="D4942" s="2" t="s">
        <v>1405</v>
      </c>
      <c r="E4942" s="2" t="s">
        <v>2874</v>
      </c>
      <c r="F4942" s="4">
        <v>50</v>
      </c>
      <c r="G4942" s="10" t="str">
        <f t="shared" si="257"/>
        <v xml:space="preserve">2024/01 </v>
      </c>
      <c r="H4942" s="10">
        <f t="shared" si="256"/>
        <v>100</v>
      </c>
    </row>
    <row r="4943" spans="1:8" ht="15.75">
      <c r="A4943" s="10">
        <v>4942</v>
      </c>
      <c r="B4943" s="3" t="s">
        <v>2951</v>
      </c>
      <c r="C4943" s="2" t="s">
        <v>2879</v>
      </c>
      <c r="D4943" s="2" t="s">
        <v>1412</v>
      </c>
      <c r="E4943" s="2" t="s">
        <v>2880</v>
      </c>
      <c r="F4943" s="4">
        <v>405</v>
      </c>
      <c r="G4943" s="10" t="str">
        <f t="shared" si="257"/>
        <v xml:space="preserve">2026/02 </v>
      </c>
      <c r="H4943" s="10">
        <f t="shared" si="256"/>
        <v>519</v>
      </c>
    </row>
    <row r="4944" spans="1:8" ht="15.75">
      <c r="A4944" s="10">
        <v>4943</v>
      </c>
      <c r="B4944" s="3" t="s">
        <v>2951</v>
      </c>
      <c r="C4944" s="2" t="s">
        <v>2882</v>
      </c>
      <c r="D4944" s="2" t="s">
        <v>1412</v>
      </c>
      <c r="E4944" s="2" t="s">
        <v>2646</v>
      </c>
      <c r="F4944" s="4">
        <v>102</v>
      </c>
      <c r="G4944" s="10" t="str">
        <f t="shared" si="257"/>
        <v xml:space="preserve">2024/04 </v>
      </c>
      <c r="H4944" s="10">
        <f t="shared" si="256"/>
        <v>796</v>
      </c>
    </row>
    <row r="4945" spans="1:8" ht="15.75">
      <c r="A4945" s="10">
        <v>4944</v>
      </c>
      <c r="B4945" s="3" t="s">
        <v>2951</v>
      </c>
      <c r="C4945" s="2" t="s">
        <v>2883</v>
      </c>
      <c r="D4945" s="2" t="s">
        <v>1412</v>
      </c>
      <c r="E4945" s="2" t="s">
        <v>2884</v>
      </c>
      <c r="F4945" s="4">
        <v>100</v>
      </c>
      <c r="G4945" s="10" t="str">
        <f t="shared" si="257"/>
        <v xml:space="preserve">2024/01 </v>
      </c>
      <c r="H4945" s="10">
        <f t="shared" si="256"/>
        <v>200</v>
      </c>
    </row>
    <row r="4946" spans="1:8" ht="15.75">
      <c r="A4946" s="10">
        <v>4945</v>
      </c>
      <c r="B4946" s="3" t="s">
        <v>2951</v>
      </c>
      <c r="C4946" s="2" t="s">
        <v>2885</v>
      </c>
      <c r="D4946" s="2" t="s">
        <v>1412</v>
      </c>
      <c r="E4946" s="2" t="s">
        <v>2886</v>
      </c>
      <c r="F4946" s="4">
        <v>40</v>
      </c>
      <c r="G4946" s="10" t="str">
        <f t="shared" si="257"/>
        <v xml:space="preserve">2024/06 </v>
      </c>
      <c r="H4946" s="10">
        <f t="shared" si="256"/>
        <v>196</v>
      </c>
    </row>
    <row r="4947" spans="1:8" ht="15.75">
      <c r="A4947" s="10">
        <v>4946</v>
      </c>
      <c r="B4947" s="3" t="s">
        <v>2951</v>
      </c>
      <c r="C4947" s="2" t="s">
        <v>2887</v>
      </c>
      <c r="D4947" s="2" t="s">
        <v>1412</v>
      </c>
      <c r="E4947" s="2" t="s">
        <v>2888</v>
      </c>
      <c r="F4947" s="4">
        <v>5</v>
      </c>
      <c r="G4947" s="10" t="str">
        <f t="shared" si="257"/>
        <v xml:space="preserve">2024/01 </v>
      </c>
      <c r="H4947" s="10">
        <f t="shared" si="256"/>
        <v>90</v>
      </c>
    </row>
    <row r="4948" spans="1:8" ht="15.75">
      <c r="A4948" s="10">
        <v>4947</v>
      </c>
      <c r="B4948" s="3" t="s">
        <v>2951</v>
      </c>
      <c r="C4948" s="2" t="s">
        <v>2889</v>
      </c>
      <c r="D4948" s="2" t="s">
        <v>1412</v>
      </c>
      <c r="E4948" s="2" t="s">
        <v>2890</v>
      </c>
      <c r="F4948" s="4">
        <v>100</v>
      </c>
      <c r="G4948" s="10" t="str">
        <f t="shared" si="257"/>
        <v xml:space="preserve">2024/02 </v>
      </c>
      <c r="H4948" s="10">
        <f t="shared" si="256"/>
        <v>115</v>
      </c>
    </row>
    <row r="4949" spans="1:8" ht="15.75">
      <c r="A4949" s="10">
        <v>4948</v>
      </c>
      <c r="B4949" s="3" t="s">
        <v>2951</v>
      </c>
      <c r="C4949" s="2" t="s">
        <v>2893</v>
      </c>
      <c r="D4949" s="2" t="s">
        <v>1412</v>
      </c>
      <c r="E4949" s="2" t="s">
        <v>2894</v>
      </c>
      <c r="F4949" s="4">
        <v>120</v>
      </c>
      <c r="G4949" s="10" t="str">
        <f t="shared" si="257"/>
        <v xml:space="preserve">2024/02 </v>
      </c>
      <c r="H4949" s="10">
        <f t="shared" si="256"/>
        <v>350</v>
      </c>
    </row>
    <row r="4950" spans="1:8" ht="15.75">
      <c r="A4950" s="10">
        <v>4949</v>
      </c>
      <c r="B4950" s="3" t="s">
        <v>2951</v>
      </c>
      <c r="C4950" s="2" t="s">
        <v>2899</v>
      </c>
      <c r="D4950" s="2" t="s">
        <v>1412</v>
      </c>
      <c r="E4950" s="2" t="s">
        <v>2900</v>
      </c>
      <c r="F4950" s="4">
        <v>15</v>
      </c>
      <c r="G4950" s="10" t="str">
        <f t="shared" si="257"/>
        <v xml:space="preserve">2024/01 </v>
      </c>
      <c r="H4950" s="10">
        <f t="shared" si="256"/>
        <v>80</v>
      </c>
    </row>
    <row r="4951" spans="1:8" ht="15.75">
      <c r="A4951" s="10">
        <v>4950</v>
      </c>
      <c r="B4951" s="3" t="s">
        <v>2951</v>
      </c>
      <c r="C4951" s="2" t="s">
        <v>2903</v>
      </c>
      <c r="D4951" s="2" t="s">
        <v>1417</v>
      </c>
      <c r="E4951" s="2" t="s">
        <v>2904</v>
      </c>
      <c r="F4951" s="4">
        <v>10</v>
      </c>
      <c r="G4951" s="10" t="str">
        <f t="shared" si="257"/>
        <v xml:space="preserve">2024/12 </v>
      </c>
      <c r="H4951" s="10">
        <f t="shared" si="256"/>
        <v>118</v>
      </c>
    </row>
    <row r="4952" spans="1:8" ht="15.75">
      <c r="A4952" s="10">
        <v>4951</v>
      </c>
      <c r="B4952" s="3" t="s">
        <v>2951</v>
      </c>
      <c r="C4952" s="2" t="s">
        <v>2912</v>
      </c>
      <c r="D4952" s="2" t="s">
        <v>1417</v>
      </c>
      <c r="E4952" s="2" t="s">
        <v>2913</v>
      </c>
      <c r="F4952" s="4">
        <v>-370</v>
      </c>
      <c r="G4952" s="10" t="str">
        <f t="shared" si="257"/>
        <v xml:space="preserve">2025/02 </v>
      </c>
      <c r="H4952" s="10">
        <f t="shared" si="256"/>
        <v>640</v>
      </c>
    </row>
    <row r="4953" spans="1:8" ht="15.75">
      <c r="A4953" s="10">
        <v>4952</v>
      </c>
      <c r="B4953" s="3" t="s">
        <v>2951</v>
      </c>
      <c r="C4953" s="2" t="s">
        <v>2916</v>
      </c>
      <c r="D4953" s="2" t="s">
        <v>1424</v>
      </c>
      <c r="E4953" s="2" t="s">
        <v>2917</v>
      </c>
      <c r="F4953" s="4">
        <v>56</v>
      </c>
      <c r="G4953" s="10" t="str">
        <f t="shared" si="257"/>
        <v xml:space="preserve">2024/02 </v>
      </c>
      <c r="H4953" s="10">
        <f t="shared" si="256"/>
        <v>175</v>
      </c>
    </row>
    <row r="4954" spans="1:8" ht="15.75">
      <c r="A4954" s="10">
        <v>4953</v>
      </c>
      <c r="B4954" s="3" t="s">
        <v>2951</v>
      </c>
      <c r="C4954" s="2" t="s">
        <v>2918</v>
      </c>
      <c r="D4954" s="2" t="s">
        <v>1424</v>
      </c>
      <c r="E4954" s="2" t="s">
        <v>2919</v>
      </c>
      <c r="F4954" s="4">
        <v>86</v>
      </c>
      <c r="G4954" s="10" t="str">
        <f t="shared" si="257"/>
        <v xml:space="preserve">2025/02 </v>
      </c>
      <c r="H4954" s="10">
        <f t="shared" si="256"/>
        <v>205</v>
      </c>
    </row>
    <row r="4955" spans="1:8" ht="15.75">
      <c r="A4955" s="10">
        <v>4954</v>
      </c>
      <c r="B4955" s="3" t="s">
        <v>2951</v>
      </c>
      <c r="C4955" s="2" t="s">
        <v>2920</v>
      </c>
      <c r="D4955" s="2" t="s">
        <v>1424</v>
      </c>
      <c r="E4955" s="2" t="s">
        <v>2921</v>
      </c>
      <c r="F4955" s="4">
        <v>24</v>
      </c>
      <c r="G4955" s="10" t="str">
        <f t="shared" si="257"/>
        <v xml:space="preserve">2026/01 </v>
      </c>
      <c r="H4955" s="10">
        <f t="shared" si="256"/>
        <v>114</v>
      </c>
    </row>
    <row r="4956" spans="1:8" ht="15.75">
      <c r="A4956" s="10">
        <v>4955</v>
      </c>
      <c r="B4956" s="3" t="s">
        <v>2951</v>
      </c>
      <c r="C4956" s="2" t="s">
        <v>3864</v>
      </c>
      <c r="D4956" s="2" t="s">
        <v>1426</v>
      </c>
      <c r="E4956" s="2" t="s">
        <v>3865</v>
      </c>
      <c r="F4956" s="4">
        <v>10</v>
      </c>
      <c r="G4956" s="10" t="str">
        <f t="shared" si="257"/>
        <v xml:space="preserve">2024/11 </v>
      </c>
      <c r="H4956" s="10">
        <f t="shared" si="256"/>
        <v>202</v>
      </c>
    </row>
    <row r="4957" spans="1:8" ht="15.75">
      <c r="A4957" s="10">
        <v>4956</v>
      </c>
      <c r="B4957" s="3" t="s">
        <v>2951</v>
      </c>
      <c r="C4957" s="2" t="s">
        <v>3870</v>
      </c>
      <c r="D4957" s="2" t="s">
        <v>1426</v>
      </c>
      <c r="E4957" s="2" t="s">
        <v>3871</v>
      </c>
      <c r="F4957" s="4">
        <v>70</v>
      </c>
      <c r="G4957" s="10" t="str">
        <f t="shared" si="257"/>
        <v xml:space="preserve">2024/08 </v>
      </c>
      <c r="H4957" s="10">
        <f t="shared" si="256"/>
        <v>490</v>
      </c>
    </row>
    <row r="4958" spans="1:8" ht="15.75">
      <c r="A4958" s="10">
        <v>4957</v>
      </c>
      <c r="B4958" s="3" t="s">
        <v>2951</v>
      </c>
      <c r="C4958" s="2" t="s">
        <v>3872</v>
      </c>
      <c r="D4958" s="2" t="s">
        <v>1426</v>
      </c>
      <c r="E4958" s="2" t="s">
        <v>3873</v>
      </c>
      <c r="F4958" s="4">
        <v>520</v>
      </c>
      <c r="G4958" s="10" t="str">
        <f t="shared" si="257"/>
        <v xml:space="preserve">2026/02 </v>
      </c>
      <c r="H4958" s="10">
        <f t="shared" si="256"/>
        <v>4200</v>
      </c>
    </row>
    <row r="4959" spans="1:8" ht="15.75">
      <c r="A4959" s="10">
        <v>4958</v>
      </c>
      <c r="B4959" s="3" t="s">
        <v>2951</v>
      </c>
      <c r="C4959" s="2" t="s">
        <v>3874</v>
      </c>
      <c r="D4959" s="2" t="s">
        <v>1426</v>
      </c>
      <c r="E4959" s="2" t="s">
        <v>3875</v>
      </c>
      <c r="F4959" s="4">
        <v>60</v>
      </c>
      <c r="G4959" s="10" t="str">
        <f t="shared" si="257"/>
        <v xml:space="preserve">2024/01 </v>
      </c>
      <c r="H4959" s="10">
        <f t="shared" si="256"/>
        <v>60</v>
      </c>
    </row>
    <row r="4960" spans="1:8" ht="15.75">
      <c r="A4960" s="10">
        <v>4959</v>
      </c>
      <c r="B4960" s="3" t="s">
        <v>2951</v>
      </c>
      <c r="C4960" s="2" t="s">
        <v>3876</v>
      </c>
      <c r="D4960" s="2" t="s">
        <v>1433</v>
      </c>
      <c r="E4960" s="2" t="s">
        <v>3877</v>
      </c>
      <c r="F4960" s="4">
        <v>370</v>
      </c>
      <c r="G4960" s="10" t="str">
        <f t="shared" si="257"/>
        <v xml:space="preserve">2024/10 </v>
      </c>
      <c r="H4960" s="10">
        <f t="shared" si="256"/>
        <v>685</v>
      </c>
    </row>
    <row r="4961" spans="1:8" ht="15.75">
      <c r="A4961" s="10">
        <v>4960</v>
      </c>
      <c r="B4961" s="3" t="s">
        <v>2951</v>
      </c>
      <c r="C4961" s="2" t="s">
        <v>3878</v>
      </c>
      <c r="D4961" s="2" t="s">
        <v>1433</v>
      </c>
      <c r="E4961" s="2" t="s">
        <v>3879</v>
      </c>
      <c r="F4961" s="4">
        <v>62</v>
      </c>
      <c r="G4961" s="10" t="str">
        <f t="shared" si="257"/>
        <v xml:space="preserve">2024/07 </v>
      </c>
      <c r="H4961" s="10">
        <f t="shared" si="256"/>
        <v>355</v>
      </c>
    </row>
    <row r="4962" spans="1:8" ht="15.75">
      <c r="A4962" s="10">
        <v>4961</v>
      </c>
      <c r="B4962" s="3" t="s">
        <v>2951</v>
      </c>
      <c r="C4962" s="2" t="s">
        <v>3880</v>
      </c>
      <c r="D4962" s="2" t="s">
        <v>1433</v>
      </c>
      <c r="E4962" s="2" t="s">
        <v>3881</v>
      </c>
      <c r="F4962" s="4">
        <v>2672</v>
      </c>
      <c r="G4962" s="10" t="str">
        <f t="shared" si="257"/>
        <v xml:space="preserve">2024/01 </v>
      </c>
      <c r="H4962" s="10">
        <f t="shared" si="256"/>
        <v>10760</v>
      </c>
    </row>
    <row r="4963" spans="1:8" ht="15.75">
      <c r="A4963" s="10">
        <v>4962</v>
      </c>
      <c r="B4963" s="3" t="s">
        <v>2951</v>
      </c>
      <c r="C4963" s="2" t="s">
        <v>3882</v>
      </c>
      <c r="D4963" s="2" t="s">
        <v>1433</v>
      </c>
      <c r="E4963" s="2" t="s">
        <v>3883</v>
      </c>
      <c r="F4963" s="4">
        <v>20</v>
      </c>
      <c r="G4963" s="10" t="str">
        <f t="shared" si="257"/>
        <v xml:space="preserve">2024/04 </v>
      </c>
      <c r="H4963" s="10">
        <f t="shared" si="256"/>
        <v>77</v>
      </c>
    </row>
    <row r="4964" spans="1:8" ht="15.75">
      <c r="A4964" s="10">
        <v>4963</v>
      </c>
      <c r="B4964" s="3" t="s">
        <v>2951</v>
      </c>
      <c r="C4964" s="2" t="s">
        <v>3884</v>
      </c>
      <c r="D4964" s="2" t="s">
        <v>1433</v>
      </c>
      <c r="E4964" s="2" t="s">
        <v>3885</v>
      </c>
      <c r="F4964" s="4">
        <v>2</v>
      </c>
      <c r="G4964" s="10" t="str">
        <f t="shared" si="257"/>
        <v xml:space="preserve">2024/01 </v>
      </c>
      <c r="H4964" s="10">
        <f t="shared" si="256"/>
        <v>80</v>
      </c>
    </row>
    <row r="4965" spans="1:8" ht="15.75">
      <c r="A4965" s="10">
        <v>4964</v>
      </c>
      <c r="B4965" s="3" t="s">
        <v>2951</v>
      </c>
      <c r="C4965" s="2" t="s">
        <v>3886</v>
      </c>
      <c r="D4965" s="2" t="s">
        <v>1433</v>
      </c>
      <c r="E4965" s="2" t="s">
        <v>3887</v>
      </c>
      <c r="F4965" s="4">
        <v>350</v>
      </c>
      <c r="G4965" s="10" t="str">
        <f t="shared" si="257"/>
        <v xml:space="preserve">2026/02 </v>
      </c>
      <c r="H4965" s="10">
        <f t="shared" si="256"/>
        <v>2570</v>
      </c>
    </row>
    <row r="4966" spans="1:8" ht="15.75">
      <c r="A4966" s="10">
        <v>4965</v>
      </c>
      <c r="B4966" s="3" t="s">
        <v>2951</v>
      </c>
      <c r="C4966" s="2" t="s">
        <v>3888</v>
      </c>
      <c r="D4966" s="2" t="s">
        <v>1433</v>
      </c>
      <c r="E4966" s="2" t="s">
        <v>3889</v>
      </c>
      <c r="F4966" s="4">
        <v>1650</v>
      </c>
      <c r="G4966" s="10" t="str">
        <f t="shared" si="257"/>
        <v xml:space="preserve">2024/01 </v>
      </c>
      <c r="H4966" s="10">
        <f t="shared" si="256"/>
        <v>6792</v>
      </c>
    </row>
    <row r="4967" spans="1:8" ht="15.75">
      <c r="A4967" s="10">
        <v>4966</v>
      </c>
      <c r="B4967" s="3" t="s">
        <v>2951</v>
      </c>
      <c r="C4967" s="2" t="s">
        <v>3890</v>
      </c>
      <c r="D4967" s="2" t="s">
        <v>1433</v>
      </c>
      <c r="E4967" s="2" t="s">
        <v>3891</v>
      </c>
      <c r="F4967" s="4">
        <v>100</v>
      </c>
      <c r="G4967" s="10" t="str">
        <f t="shared" si="257"/>
        <v xml:space="preserve">2024/01 </v>
      </c>
      <c r="H4967" s="10">
        <f t="shared" si="256"/>
        <v>300</v>
      </c>
    </row>
    <row r="4968" spans="1:8" ht="15.75">
      <c r="A4968" s="10">
        <v>4967</v>
      </c>
      <c r="B4968" s="3" t="s">
        <v>2951</v>
      </c>
      <c r="C4968" s="2" t="s">
        <v>3892</v>
      </c>
      <c r="D4968" s="2" t="s">
        <v>1433</v>
      </c>
      <c r="E4968" s="2" t="s">
        <v>3893</v>
      </c>
      <c r="F4968" s="4">
        <v>20</v>
      </c>
      <c r="G4968" s="10" t="str">
        <f t="shared" si="257"/>
        <v xml:space="preserve">2026/03 </v>
      </c>
      <c r="H4968" s="10">
        <f t="shared" si="256"/>
        <v>1990</v>
      </c>
    </row>
    <row r="4969" spans="1:8" ht="15.75">
      <c r="A4969" s="10">
        <v>4968</v>
      </c>
      <c r="B4969" s="3" t="s">
        <v>2951</v>
      </c>
      <c r="C4969" s="2" t="s">
        <v>3894</v>
      </c>
      <c r="D4969" s="2" t="s">
        <v>1433</v>
      </c>
      <c r="E4969" s="2" t="s">
        <v>3895</v>
      </c>
      <c r="F4969" s="4">
        <v>200</v>
      </c>
      <c r="G4969" s="10" t="str">
        <f t="shared" si="257"/>
        <v xml:space="preserve">2024/01 </v>
      </c>
      <c r="H4969" s="10">
        <f t="shared" si="256"/>
        <v>200</v>
      </c>
    </row>
    <row r="4970" spans="1:8" ht="15.75">
      <c r="A4970" s="10">
        <v>4969</v>
      </c>
      <c r="B4970" s="3" t="s">
        <v>2951</v>
      </c>
      <c r="C4970" s="2" t="s">
        <v>3896</v>
      </c>
      <c r="D4970" s="2" t="s">
        <v>1433</v>
      </c>
      <c r="E4970" s="2" t="s">
        <v>3897</v>
      </c>
      <c r="F4970" s="4">
        <v>30</v>
      </c>
      <c r="G4970" s="10" t="str">
        <f t="shared" si="257"/>
        <v xml:space="preserve">2024/01 </v>
      </c>
      <c r="H4970" s="10">
        <f t="shared" si="256"/>
        <v>100</v>
      </c>
    </row>
    <row r="4971" spans="1:8" ht="15.75">
      <c r="A4971" s="10">
        <v>4970</v>
      </c>
      <c r="B4971" s="3" t="s">
        <v>2951</v>
      </c>
      <c r="C4971" s="2" t="s">
        <v>3901</v>
      </c>
      <c r="D4971" s="2" t="s">
        <v>3900</v>
      </c>
      <c r="E4971" s="2" t="s">
        <v>2648</v>
      </c>
      <c r="F4971" s="4">
        <v>10</v>
      </c>
      <c r="G4971" s="10" t="str">
        <f t="shared" si="257"/>
        <v xml:space="preserve">2024/01 </v>
      </c>
      <c r="H4971" s="10">
        <f t="shared" si="256"/>
        <v>20</v>
      </c>
    </row>
    <row r="4972" spans="1:8" ht="15.75">
      <c r="A4972" s="10">
        <v>4971</v>
      </c>
      <c r="B4972" s="3" t="s">
        <v>2951</v>
      </c>
      <c r="C4972" s="2" t="s">
        <v>3911</v>
      </c>
      <c r="D4972" s="2" t="s">
        <v>3900</v>
      </c>
      <c r="E4972" s="2" t="s">
        <v>2646</v>
      </c>
      <c r="F4972" s="4">
        <v>10</v>
      </c>
      <c r="G4972" s="10" t="str">
        <f t="shared" si="257"/>
        <v xml:space="preserve">2024/01 </v>
      </c>
      <c r="H4972" s="10">
        <f t="shared" si="256"/>
        <v>45</v>
      </c>
    </row>
    <row r="4973" spans="1:8" ht="15.75">
      <c r="A4973" s="10">
        <v>4972</v>
      </c>
      <c r="B4973" s="3" t="s">
        <v>2951</v>
      </c>
      <c r="C4973" s="2" t="s">
        <v>4529</v>
      </c>
      <c r="D4973" s="2" t="s">
        <v>4526</v>
      </c>
      <c r="E4973" s="2" t="s">
        <v>4530</v>
      </c>
      <c r="F4973" s="4">
        <v>110</v>
      </c>
      <c r="G4973" s="10" t="str">
        <f t="shared" si="257"/>
        <v xml:space="preserve">2024/12 </v>
      </c>
      <c r="H4973" s="10">
        <f t="shared" si="256"/>
        <v>3050</v>
      </c>
    </row>
    <row r="4974" spans="1:8" ht="15.75">
      <c r="A4974" s="10">
        <v>4973</v>
      </c>
      <c r="B4974" s="3" t="s">
        <v>2951</v>
      </c>
      <c r="C4974" s="2" t="s">
        <v>4534</v>
      </c>
      <c r="D4974" s="2" t="s">
        <v>4533</v>
      </c>
      <c r="E4974" s="2" t="s">
        <v>4535</v>
      </c>
      <c r="F4974" s="4">
        <v>270</v>
      </c>
      <c r="G4974" s="10" t="str">
        <f t="shared" si="257"/>
        <v xml:space="preserve">2024/12 </v>
      </c>
      <c r="H4974" s="10">
        <f t="shared" si="256"/>
        <v>4170</v>
      </c>
    </row>
    <row r="4975" spans="1:8" ht="15.75">
      <c r="A4975" s="10">
        <v>4974</v>
      </c>
      <c r="B4975" s="3" t="s">
        <v>2951</v>
      </c>
      <c r="C4975" s="2" t="s">
        <v>4537</v>
      </c>
      <c r="D4975" s="2" t="s">
        <v>4536</v>
      </c>
      <c r="E4975" s="2" t="s">
        <v>4538</v>
      </c>
      <c r="F4975" s="4">
        <v>30</v>
      </c>
      <c r="G4975" s="10" t="str">
        <f t="shared" si="257"/>
        <v xml:space="preserve">2024/04 </v>
      </c>
      <c r="H4975" s="10">
        <f t="shared" si="256"/>
        <v>270</v>
      </c>
    </row>
    <row r="4976" spans="1:8" ht="15.75">
      <c r="A4976" s="10">
        <v>4975</v>
      </c>
      <c r="B4976" s="3" t="s">
        <v>2951</v>
      </c>
      <c r="C4976" s="2" t="s">
        <v>4546</v>
      </c>
      <c r="D4976" s="2" t="s">
        <v>4545</v>
      </c>
      <c r="E4976" s="2" t="s">
        <v>4547</v>
      </c>
      <c r="F4976" s="4">
        <v>60</v>
      </c>
      <c r="G4976" s="10" t="str">
        <f t="shared" si="257"/>
        <v xml:space="preserve">2024/12 </v>
      </c>
      <c r="H4976" s="10">
        <f t="shared" si="256"/>
        <v>910</v>
      </c>
    </row>
    <row r="4977" spans="1:8" ht="15.75">
      <c r="A4977" s="10">
        <v>4976</v>
      </c>
      <c r="B4977" s="3" t="s">
        <v>2951</v>
      </c>
      <c r="C4977" s="2" t="s">
        <v>4554</v>
      </c>
      <c r="D4977" s="2" t="s">
        <v>4553</v>
      </c>
      <c r="E4977" s="2" t="s">
        <v>4555</v>
      </c>
      <c r="F4977" s="4">
        <v>155</v>
      </c>
      <c r="G4977" s="10" t="str">
        <f t="shared" si="257"/>
        <v xml:space="preserve">2024/05 </v>
      </c>
      <c r="H4977" s="10">
        <f t="shared" si="256"/>
        <v>2759</v>
      </c>
    </row>
    <row r="4978" spans="1:8" ht="15.75">
      <c r="A4978" s="10">
        <v>4977</v>
      </c>
      <c r="B4978" s="3" t="s">
        <v>2951</v>
      </c>
      <c r="C4978" s="2" t="s">
        <v>4576</v>
      </c>
      <c r="D4978" s="2" t="s">
        <v>4575</v>
      </c>
      <c r="E4978" s="2" t="s">
        <v>4577</v>
      </c>
      <c r="F4978" s="4">
        <v>5</v>
      </c>
      <c r="G4978" s="10" t="str">
        <f t="shared" si="257"/>
        <v xml:space="preserve">2025/12 </v>
      </c>
      <c r="H4978" s="10">
        <f t="shared" si="256"/>
        <v>1285</v>
      </c>
    </row>
    <row r="4979" spans="1:8" ht="15.75">
      <c r="A4979" s="10">
        <v>4978</v>
      </c>
      <c r="B4979" s="3" t="s">
        <v>2951</v>
      </c>
      <c r="C4979" s="2" t="s">
        <v>4586</v>
      </c>
      <c r="D4979" s="2" t="s">
        <v>4585</v>
      </c>
      <c r="E4979" s="2" t="s">
        <v>6131</v>
      </c>
      <c r="F4979" s="4">
        <v>13</v>
      </c>
      <c r="G4979" s="10" t="str">
        <f t="shared" si="257"/>
        <v xml:space="preserve">2024/10 </v>
      </c>
      <c r="H4979" s="10">
        <f t="shared" si="256"/>
        <v>303</v>
      </c>
    </row>
    <row r="4980" spans="1:8" ht="15.75">
      <c r="A4980" s="10">
        <v>4979</v>
      </c>
      <c r="B4980" s="3" t="s">
        <v>2951</v>
      </c>
      <c r="C4980" s="2" t="s">
        <v>4597</v>
      </c>
      <c r="D4980" s="2" t="s">
        <v>4594</v>
      </c>
      <c r="E4980" s="2" t="s">
        <v>4598</v>
      </c>
      <c r="F4980" s="4">
        <v>800</v>
      </c>
      <c r="G4980" s="10" t="str">
        <f t="shared" si="257"/>
        <v xml:space="preserve">2024/01 </v>
      </c>
      <c r="H4980" s="10">
        <f t="shared" si="256"/>
        <v>940</v>
      </c>
    </row>
    <row r="4981" spans="1:8" ht="15.75">
      <c r="A4981" s="10">
        <v>4980</v>
      </c>
      <c r="B4981" s="3" t="s">
        <v>2951</v>
      </c>
      <c r="C4981" s="2" t="s">
        <v>4603</v>
      </c>
      <c r="D4981" s="2" t="s">
        <v>4602</v>
      </c>
      <c r="E4981" s="2" t="s">
        <v>4604</v>
      </c>
      <c r="F4981" s="4">
        <v>670</v>
      </c>
      <c r="G4981" s="10" t="str">
        <f t="shared" si="257"/>
        <v xml:space="preserve">2025/12 </v>
      </c>
      <c r="H4981" s="10">
        <f t="shared" si="256"/>
        <v>2947</v>
      </c>
    </row>
    <row r="4982" spans="1:8" ht="15.75">
      <c r="A4982" s="10">
        <v>4981</v>
      </c>
      <c r="B4982" s="3" t="s">
        <v>2951</v>
      </c>
      <c r="C4982" s="2" t="s">
        <v>4609</v>
      </c>
      <c r="D4982" s="2" t="s">
        <v>4608</v>
      </c>
      <c r="E4982" s="2" t="s">
        <v>4610</v>
      </c>
      <c r="F4982" s="4">
        <v>450</v>
      </c>
      <c r="G4982" s="10" t="str">
        <f t="shared" si="257"/>
        <v xml:space="preserve">2025/12 </v>
      </c>
      <c r="H4982" s="10">
        <f t="shared" si="256"/>
        <v>2270</v>
      </c>
    </row>
    <row r="4983" spans="1:8" ht="15.75">
      <c r="A4983" s="10">
        <v>4982</v>
      </c>
      <c r="B4983" s="3" t="s">
        <v>2951</v>
      </c>
      <c r="C4983" s="2" t="s">
        <v>4615</v>
      </c>
      <c r="D4983" s="2" t="s">
        <v>4614</v>
      </c>
      <c r="E4983" s="2" t="s">
        <v>4616</v>
      </c>
      <c r="F4983" s="4">
        <v>310</v>
      </c>
      <c r="G4983" s="10" t="str">
        <f t="shared" si="257"/>
        <v xml:space="preserve">2025/12 </v>
      </c>
      <c r="H4983" s="10">
        <f t="shared" si="256"/>
        <v>2003</v>
      </c>
    </row>
    <row r="4984" spans="1:8" ht="15.75">
      <c r="A4984" s="10">
        <v>4983</v>
      </c>
      <c r="B4984" s="3" t="s">
        <v>2951</v>
      </c>
      <c r="C4984" s="2" t="s">
        <v>4621</v>
      </c>
      <c r="D4984" s="2" t="s">
        <v>4620</v>
      </c>
      <c r="E4984" s="2" t="s">
        <v>4622</v>
      </c>
      <c r="F4984" s="4">
        <v>1450</v>
      </c>
      <c r="G4984" s="10" t="str">
        <f t="shared" si="257"/>
        <v xml:space="preserve">2024/07 </v>
      </c>
      <c r="H4984" s="10">
        <f t="shared" si="256"/>
        <v>4453</v>
      </c>
    </row>
    <row r="4985" spans="1:8" ht="15.75">
      <c r="A4985" s="10">
        <v>4984</v>
      </c>
      <c r="B4985" s="3" t="s">
        <v>2946</v>
      </c>
      <c r="C4985" s="2" t="s">
        <v>55</v>
      </c>
      <c r="D4985" s="2" t="s">
        <v>50</v>
      </c>
      <c r="E4985" s="2" t="s">
        <v>56</v>
      </c>
      <c r="F4985" s="4">
        <v>30</v>
      </c>
      <c r="G4985" s="10" t="str">
        <f t="shared" si="257"/>
        <v xml:space="preserve">2024/01 </v>
      </c>
      <c r="H4985" s="10">
        <f t="shared" si="256"/>
        <v>330</v>
      </c>
    </row>
    <row r="4986" spans="1:8" ht="15.75">
      <c r="A4986" s="10">
        <v>4985</v>
      </c>
      <c r="B4986" s="3" t="s">
        <v>2946</v>
      </c>
      <c r="C4986" s="2" t="s">
        <v>57</v>
      </c>
      <c r="D4986" s="2" t="s">
        <v>50</v>
      </c>
      <c r="E4986" s="2" t="s">
        <v>58</v>
      </c>
      <c r="F4986" s="4">
        <v>30</v>
      </c>
      <c r="G4986" s="10" t="str">
        <f t="shared" si="257"/>
        <v xml:space="preserve">2024/01 </v>
      </c>
      <c r="H4986" s="10">
        <f t="shared" si="256"/>
        <v>150</v>
      </c>
    </row>
    <row r="4987" spans="1:8" ht="15.75">
      <c r="A4987" s="10">
        <v>4986</v>
      </c>
      <c r="B4987" s="3" t="s">
        <v>2946</v>
      </c>
      <c r="C4987" s="2" t="s">
        <v>66</v>
      </c>
      <c r="D4987" s="2" t="s">
        <v>62</v>
      </c>
      <c r="E4987" s="2" t="s">
        <v>58</v>
      </c>
      <c r="F4987" s="4">
        <v>50</v>
      </c>
      <c r="G4987" s="10" t="str">
        <f t="shared" si="257"/>
        <v xml:space="preserve">2024/01 </v>
      </c>
      <c r="H4987" s="10">
        <f t="shared" si="256"/>
        <v>200</v>
      </c>
    </row>
    <row r="4988" spans="1:8" ht="15.75">
      <c r="A4988" s="10">
        <v>4987</v>
      </c>
      <c r="B4988" s="3" t="s">
        <v>2946</v>
      </c>
      <c r="C4988" s="2" t="s">
        <v>93</v>
      </c>
      <c r="D4988" s="2" t="s">
        <v>62</v>
      </c>
      <c r="E4988" s="2" t="s">
        <v>83</v>
      </c>
      <c r="F4988" s="4">
        <v>70</v>
      </c>
      <c r="G4988" s="10" t="str">
        <f t="shared" si="257"/>
        <v xml:space="preserve">2024/01 </v>
      </c>
      <c r="H4988" s="10">
        <f t="shared" si="256"/>
        <v>70</v>
      </c>
    </row>
    <row r="4989" spans="1:8" ht="15.75">
      <c r="A4989" s="10">
        <v>4988</v>
      </c>
      <c r="B4989" s="3" t="s">
        <v>2946</v>
      </c>
      <c r="C4989" s="2" t="s">
        <v>137</v>
      </c>
      <c r="D4989" s="2" t="s">
        <v>128</v>
      </c>
      <c r="E4989" s="2" t="s">
        <v>136</v>
      </c>
      <c r="F4989" s="4">
        <v>20</v>
      </c>
      <c r="G4989" s="10" t="str">
        <f t="shared" si="257"/>
        <v xml:space="preserve">2024/01 </v>
      </c>
      <c r="H4989" s="10">
        <f t="shared" si="256"/>
        <v>30</v>
      </c>
    </row>
    <row r="4990" spans="1:8" ht="15.75">
      <c r="A4990" s="10">
        <v>4989</v>
      </c>
      <c r="B4990" s="3" t="s">
        <v>2946</v>
      </c>
      <c r="C4990" s="2" t="s">
        <v>141</v>
      </c>
      <c r="D4990" s="2" t="s">
        <v>140</v>
      </c>
      <c r="E4990" s="2" t="s">
        <v>136</v>
      </c>
      <c r="F4990" s="4">
        <v>10</v>
      </c>
      <c r="G4990" s="10" t="str">
        <f t="shared" si="257"/>
        <v xml:space="preserve">2024/01 </v>
      </c>
      <c r="H4990" s="10">
        <f t="shared" si="256"/>
        <v>40</v>
      </c>
    </row>
    <row r="4991" spans="1:8" ht="15.75">
      <c r="A4991" s="10">
        <v>4990</v>
      </c>
      <c r="B4991" s="3" t="s">
        <v>2946</v>
      </c>
      <c r="C4991" s="2" t="s">
        <v>165</v>
      </c>
      <c r="D4991" s="2" t="s">
        <v>96</v>
      </c>
      <c r="E4991" s="2" t="s">
        <v>52</v>
      </c>
      <c r="F4991" s="4">
        <v>50</v>
      </c>
      <c r="G4991" s="10" t="str">
        <f t="shared" si="257"/>
        <v xml:space="preserve">2024/01 </v>
      </c>
      <c r="H4991" s="10">
        <f t="shared" si="256"/>
        <v>90</v>
      </c>
    </row>
    <row r="4992" spans="1:8" ht="15.75">
      <c r="A4992" s="10">
        <v>4991</v>
      </c>
      <c r="B4992" s="3" t="s">
        <v>2946</v>
      </c>
      <c r="C4992" s="2" t="s">
        <v>171</v>
      </c>
      <c r="D4992" s="2" t="s">
        <v>138</v>
      </c>
      <c r="E4992" s="2" t="s">
        <v>172</v>
      </c>
      <c r="F4992" s="4">
        <v>50</v>
      </c>
      <c r="G4992" s="10" t="str">
        <f t="shared" si="257"/>
        <v xml:space="preserve">2024/01 </v>
      </c>
      <c r="H4992" s="10">
        <f t="shared" si="256"/>
        <v>50</v>
      </c>
    </row>
    <row r="4993" spans="1:8" ht="15.75">
      <c r="A4993" s="10">
        <v>4992</v>
      </c>
      <c r="B4993" s="3" t="s">
        <v>2946</v>
      </c>
      <c r="C4993" s="2" t="s">
        <v>178</v>
      </c>
      <c r="D4993" s="2" t="s">
        <v>128</v>
      </c>
      <c r="E4993" s="2" t="s">
        <v>179</v>
      </c>
      <c r="F4993" s="4">
        <v>50</v>
      </c>
      <c r="G4993" s="10" t="str">
        <f t="shared" si="257"/>
        <v xml:space="preserve">2024/01 </v>
      </c>
      <c r="H4993" s="10">
        <f t="shared" si="256"/>
        <v>50</v>
      </c>
    </row>
    <row r="4994" spans="1:8" ht="15.75">
      <c r="A4994" s="10">
        <v>4993</v>
      </c>
      <c r="B4994" s="3" t="s">
        <v>2946</v>
      </c>
      <c r="C4994" s="2" t="s">
        <v>180</v>
      </c>
      <c r="D4994" s="2" t="s">
        <v>138</v>
      </c>
      <c r="E4994" s="2" t="s">
        <v>179</v>
      </c>
      <c r="F4994" s="4">
        <v>50</v>
      </c>
      <c r="G4994" s="10" t="str">
        <f t="shared" si="257"/>
        <v xml:space="preserve">2024/01 </v>
      </c>
      <c r="H4994" s="10">
        <f t="shared" ref="H4994:H5057" si="258">_xlfn.MAXIFS(F:F,C:C,C4994,G:G,G4994)</f>
        <v>100</v>
      </c>
    </row>
    <row r="4995" spans="1:8" ht="15.75">
      <c r="A4995" s="10">
        <v>4994</v>
      </c>
      <c r="B4995" s="3" t="s">
        <v>2946</v>
      </c>
      <c r="C4995" s="2" t="s">
        <v>181</v>
      </c>
      <c r="D4995" s="2" t="s">
        <v>140</v>
      </c>
      <c r="E4995" s="2" t="s">
        <v>179</v>
      </c>
      <c r="F4995" s="4">
        <v>50</v>
      </c>
      <c r="G4995" s="10" t="str">
        <f t="shared" ref="G4995:G5058" si="259">INDEX($B$2:$B$9999,MATCH(_xlfn.MAXIFS($F$2:$F$9999,$C$2:$C$9999,C4995),$F$1:$F$9999,0))</f>
        <v xml:space="preserve">2024/01 </v>
      </c>
      <c r="H4995" s="10">
        <f t="shared" si="258"/>
        <v>100</v>
      </c>
    </row>
    <row r="4996" spans="1:8" ht="15.75">
      <c r="A4996" s="10">
        <v>4995</v>
      </c>
      <c r="B4996" s="3" t="s">
        <v>2946</v>
      </c>
      <c r="C4996" s="2" t="s">
        <v>190</v>
      </c>
      <c r="D4996" s="2" t="s">
        <v>189</v>
      </c>
      <c r="E4996" s="2" t="s">
        <v>54</v>
      </c>
      <c r="F4996" s="4">
        <v>20</v>
      </c>
      <c r="G4996" s="10" t="str">
        <f t="shared" si="259"/>
        <v xml:space="preserve">2024/01 </v>
      </c>
      <c r="H4996" s="10">
        <f t="shared" si="258"/>
        <v>20</v>
      </c>
    </row>
    <row r="4997" spans="1:8" ht="15.75">
      <c r="A4997" s="10">
        <v>4996</v>
      </c>
      <c r="B4997" s="3" t="s">
        <v>2946</v>
      </c>
      <c r="C4997" s="2" t="s">
        <v>191</v>
      </c>
      <c r="D4997" s="2" t="s">
        <v>96</v>
      </c>
      <c r="E4997" s="2" t="s">
        <v>192</v>
      </c>
      <c r="F4997" s="4">
        <v>20</v>
      </c>
      <c r="G4997" s="10" t="str">
        <f t="shared" si="259"/>
        <v xml:space="preserve">2024/01 </v>
      </c>
      <c r="H4997" s="10">
        <f t="shared" si="258"/>
        <v>40</v>
      </c>
    </row>
    <row r="4998" spans="1:8" ht="15.75">
      <c r="A4998" s="10">
        <v>4997</v>
      </c>
      <c r="B4998" s="3" t="s">
        <v>2946</v>
      </c>
      <c r="C4998" s="2" t="s">
        <v>193</v>
      </c>
      <c r="D4998" s="2" t="s">
        <v>96</v>
      </c>
      <c r="E4998" s="2" t="s">
        <v>54</v>
      </c>
      <c r="F4998" s="4">
        <v>10</v>
      </c>
      <c r="G4998" s="10" t="str">
        <f t="shared" si="259"/>
        <v xml:space="preserve">2024/01 </v>
      </c>
      <c r="H4998" s="10">
        <f t="shared" si="258"/>
        <v>55</v>
      </c>
    </row>
    <row r="4999" spans="1:8" ht="15.75">
      <c r="A4999" s="10">
        <v>4998</v>
      </c>
      <c r="B4999" s="3" t="s">
        <v>2946</v>
      </c>
      <c r="C4999" s="2" t="s">
        <v>2980</v>
      </c>
      <c r="D4999" s="2" t="s">
        <v>96</v>
      </c>
      <c r="E4999" s="2" t="s">
        <v>2981</v>
      </c>
      <c r="F4999" s="4">
        <v>2</v>
      </c>
      <c r="G4999" s="10" t="str">
        <f t="shared" si="259"/>
        <v xml:space="preserve">2024/01 </v>
      </c>
      <c r="H4999" s="10">
        <f t="shared" si="258"/>
        <v>2</v>
      </c>
    </row>
    <row r="5000" spans="1:8" ht="15.75">
      <c r="A5000" s="10">
        <v>4999</v>
      </c>
      <c r="B5000" s="3" t="s">
        <v>2946</v>
      </c>
      <c r="C5000" s="2" t="s">
        <v>202</v>
      </c>
      <c r="D5000" s="2" t="s">
        <v>147</v>
      </c>
      <c r="E5000" s="2" t="s">
        <v>172</v>
      </c>
      <c r="F5000" s="4">
        <v>50</v>
      </c>
      <c r="G5000" s="10" t="str">
        <f t="shared" si="259"/>
        <v xml:space="preserve">2024/01 </v>
      </c>
      <c r="H5000" s="10">
        <f t="shared" si="258"/>
        <v>100</v>
      </c>
    </row>
    <row r="5001" spans="1:8" ht="15.75">
      <c r="A5001" s="10">
        <v>5000</v>
      </c>
      <c r="B5001" s="3" t="s">
        <v>2946</v>
      </c>
      <c r="C5001" s="2" t="s">
        <v>2983</v>
      </c>
      <c r="D5001" s="2" t="s">
        <v>189</v>
      </c>
      <c r="E5001" s="2" t="s">
        <v>75</v>
      </c>
      <c r="F5001" s="4">
        <v>10</v>
      </c>
      <c r="G5001" s="10" t="str">
        <f t="shared" si="259"/>
        <v xml:space="preserve">2024/01 </v>
      </c>
      <c r="H5001" s="10">
        <f t="shared" si="258"/>
        <v>20</v>
      </c>
    </row>
    <row r="5002" spans="1:8" ht="15.75">
      <c r="A5002" s="10">
        <v>5001</v>
      </c>
      <c r="B5002" s="3" t="s">
        <v>2946</v>
      </c>
      <c r="C5002" s="2" t="s">
        <v>221</v>
      </c>
      <c r="D5002" s="2" t="s">
        <v>128</v>
      </c>
      <c r="E5002" s="2" t="s">
        <v>172</v>
      </c>
      <c r="F5002" s="4">
        <v>100</v>
      </c>
      <c r="G5002" s="10" t="str">
        <f t="shared" si="259"/>
        <v xml:space="preserve">2024/01 </v>
      </c>
      <c r="H5002" s="10">
        <f t="shared" si="258"/>
        <v>100</v>
      </c>
    </row>
    <row r="5003" spans="1:8" ht="15.75">
      <c r="A5003" s="10">
        <v>5002</v>
      </c>
      <c r="B5003" s="3" t="s">
        <v>2946</v>
      </c>
      <c r="C5003" s="2" t="s">
        <v>225</v>
      </c>
      <c r="D5003" s="2" t="s">
        <v>223</v>
      </c>
      <c r="E5003" s="2" t="s">
        <v>75</v>
      </c>
      <c r="F5003" s="4">
        <v>2</v>
      </c>
      <c r="G5003" s="10" t="str">
        <f t="shared" si="259"/>
        <v xml:space="preserve">2024/01 </v>
      </c>
      <c r="H5003" s="10">
        <f t="shared" si="258"/>
        <v>13</v>
      </c>
    </row>
    <row r="5004" spans="1:8" ht="15.75">
      <c r="A5004" s="10">
        <v>5003</v>
      </c>
      <c r="B5004" s="3" t="s">
        <v>2946</v>
      </c>
      <c r="C5004" s="2" t="s">
        <v>3011</v>
      </c>
      <c r="D5004" s="2" t="s">
        <v>294</v>
      </c>
      <c r="E5004" s="2" t="s">
        <v>52</v>
      </c>
      <c r="F5004" s="4">
        <v>2</v>
      </c>
      <c r="G5004" s="10" t="str">
        <f t="shared" si="259"/>
        <v xml:space="preserve">2024/01 </v>
      </c>
      <c r="H5004" s="10">
        <f t="shared" si="258"/>
        <v>2</v>
      </c>
    </row>
    <row r="5005" spans="1:8" ht="15.75">
      <c r="A5005" s="10">
        <v>5004</v>
      </c>
      <c r="B5005" s="3" t="s">
        <v>2946</v>
      </c>
      <c r="C5005" s="2" t="s">
        <v>3027</v>
      </c>
      <c r="D5005" s="2" t="s">
        <v>417</v>
      </c>
      <c r="E5005" s="2" t="s">
        <v>104</v>
      </c>
      <c r="F5005" s="4">
        <v>5</v>
      </c>
      <c r="G5005" s="10" t="str">
        <f t="shared" si="259"/>
        <v xml:space="preserve">2024/01 </v>
      </c>
      <c r="H5005" s="10">
        <f t="shared" si="258"/>
        <v>5</v>
      </c>
    </row>
    <row r="5006" spans="1:8" ht="15.75">
      <c r="A5006" s="10">
        <v>5005</v>
      </c>
      <c r="B5006" s="3" t="s">
        <v>2946</v>
      </c>
      <c r="C5006" s="2" t="s">
        <v>400</v>
      </c>
      <c r="D5006" s="2" t="s">
        <v>399</v>
      </c>
      <c r="E5006" s="2" t="s">
        <v>73</v>
      </c>
      <c r="F5006" s="4">
        <v>5</v>
      </c>
      <c r="G5006" s="10" t="str">
        <f t="shared" si="259"/>
        <v xml:space="preserve">2024/01 </v>
      </c>
      <c r="H5006" s="10">
        <f t="shared" si="258"/>
        <v>5</v>
      </c>
    </row>
    <row r="5007" spans="1:8" ht="15.75">
      <c r="A5007" s="10">
        <v>5006</v>
      </c>
      <c r="B5007" s="3" t="s">
        <v>2946</v>
      </c>
      <c r="C5007" s="2" t="s">
        <v>3034</v>
      </c>
      <c r="D5007" s="2" t="s">
        <v>417</v>
      </c>
      <c r="E5007" s="2" t="s">
        <v>65</v>
      </c>
      <c r="F5007" s="4">
        <v>5</v>
      </c>
      <c r="G5007" s="10" t="str">
        <f t="shared" si="259"/>
        <v xml:space="preserve">2024/01 </v>
      </c>
      <c r="H5007" s="10">
        <f t="shared" si="258"/>
        <v>5</v>
      </c>
    </row>
    <row r="5008" spans="1:8" ht="15.75">
      <c r="A5008" s="10">
        <v>5007</v>
      </c>
      <c r="B5008" s="3" t="s">
        <v>2946</v>
      </c>
      <c r="C5008" s="2" t="s">
        <v>452</v>
      </c>
      <c r="D5008" s="2" t="s">
        <v>451</v>
      </c>
      <c r="E5008" s="2"/>
      <c r="F5008" s="4">
        <v>2</v>
      </c>
      <c r="G5008" s="10" t="str">
        <f t="shared" si="259"/>
        <v xml:space="preserve">2024/02 </v>
      </c>
      <c r="H5008" s="10">
        <f t="shared" si="258"/>
        <v>65</v>
      </c>
    </row>
    <row r="5009" spans="1:8" ht="15.75">
      <c r="A5009" s="10">
        <v>5008</v>
      </c>
      <c r="B5009" s="3" t="s">
        <v>2946</v>
      </c>
      <c r="C5009" s="2" t="s">
        <v>468</v>
      </c>
      <c r="D5009" s="2" t="s">
        <v>467</v>
      </c>
      <c r="E5009" s="2"/>
      <c r="F5009" s="4">
        <v>50</v>
      </c>
      <c r="G5009" s="10" t="str">
        <f t="shared" si="259"/>
        <v xml:space="preserve">2024/05 </v>
      </c>
      <c r="H5009" s="10">
        <f t="shared" si="258"/>
        <v>146</v>
      </c>
    </row>
    <row r="5010" spans="1:8" ht="15.75">
      <c r="A5010" s="10">
        <v>5009</v>
      </c>
      <c r="B5010" s="3" t="s">
        <v>2946</v>
      </c>
      <c r="C5010" s="2" t="s">
        <v>3046</v>
      </c>
      <c r="D5010" s="2" t="s">
        <v>3045</v>
      </c>
      <c r="E5010" s="2"/>
      <c r="F5010" s="4">
        <v>10</v>
      </c>
      <c r="G5010" s="10" t="str">
        <f t="shared" si="259"/>
        <v xml:space="preserve">2024/01 </v>
      </c>
      <c r="H5010" s="10">
        <f t="shared" si="258"/>
        <v>10</v>
      </c>
    </row>
    <row r="5011" spans="1:8" ht="15.75">
      <c r="A5011" s="10">
        <v>5010</v>
      </c>
      <c r="B5011" s="3" t="s">
        <v>2946</v>
      </c>
      <c r="C5011" s="2" t="s">
        <v>470</v>
      </c>
      <c r="D5011" s="2" t="s">
        <v>469</v>
      </c>
      <c r="E5011" s="2" t="s">
        <v>471</v>
      </c>
      <c r="F5011" s="4">
        <v>10</v>
      </c>
      <c r="G5011" s="10" t="str">
        <f t="shared" si="259"/>
        <v xml:space="preserve">2024/01 </v>
      </c>
      <c r="H5011" s="10">
        <f t="shared" si="258"/>
        <v>120</v>
      </c>
    </row>
    <row r="5012" spans="1:8" ht="15.75">
      <c r="A5012" s="10">
        <v>5011</v>
      </c>
      <c r="B5012" s="3" t="s">
        <v>2946</v>
      </c>
      <c r="C5012" s="2" t="s">
        <v>473</v>
      </c>
      <c r="D5012" s="2" t="s">
        <v>472</v>
      </c>
      <c r="E5012" s="2" t="s">
        <v>474</v>
      </c>
      <c r="F5012" s="4">
        <v>10</v>
      </c>
      <c r="G5012" s="10" t="str">
        <f t="shared" si="259"/>
        <v xml:space="preserve">2024/01 </v>
      </c>
      <c r="H5012" s="10">
        <f t="shared" si="258"/>
        <v>70</v>
      </c>
    </row>
    <row r="5013" spans="1:8" ht="15.75">
      <c r="A5013" s="10">
        <v>5012</v>
      </c>
      <c r="B5013" s="3" t="s">
        <v>2946</v>
      </c>
      <c r="C5013" s="2" t="s">
        <v>482</v>
      </c>
      <c r="D5013" s="2" t="s">
        <v>481</v>
      </c>
      <c r="E5013" s="2" t="s">
        <v>483</v>
      </c>
      <c r="F5013" s="4">
        <v>10</v>
      </c>
      <c r="G5013" s="10" t="str">
        <f t="shared" si="259"/>
        <v xml:space="preserve">2024/01 </v>
      </c>
      <c r="H5013" s="10">
        <f t="shared" si="258"/>
        <v>30</v>
      </c>
    </row>
    <row r="5014" spans="1:8" ht="15.75">
      <c r="A5014" s="10">
        <v>5013</v>
      </c>
      <c r="B5014" s="3" t="s">
        <v>2946</v>
      </c>
      <c r="C5014" s="2" t="s">
        <v>515</v>
      </c>
      <c r="D5014" s="2" t="s">
        <v>514</v>
      </c>
      <c r="E5014" s="2" t="s">
        <v>516</v>
      </c>
      <c r="F5014" s="4">
        <v>20</v>
      </c>
      <c r="G5014" s="10" t="str">
        <f t="shared" si="259"/>
        <v xml:space="preserve">2025/12 </v>
      </c>
      <c r="H5014" s="10">
        <f t="shared" si="258"/>
        <v>900</v>
      </c>
    </row>
    <row r="5015" spans="1:8" ht="15.75">
      <c r="A5015" s="10">
        <v>5014</v>
      </c>
      <c r="B5015" s="3" t="s">
        <v>2946</v>
      </c>
      <c r="C5015" s="2" t="s">
        <v>525</v>
      </c>
      <c r="D5015" s="2" t="s">
        <v>524</v>
      </c>
      <c r="E5015" s="2" t="s">
        <v>526</v>
      </c>
      <c r="F5015" s="4">
        <v>81</v>
      </c>
      <c r="G5015" s="10" t="str">
        <f t="shared" si="259"/>
        <v xml:space="preserve">2024/10 </v>
      </c>
      <c r="H5015" s="10">
        <f t="shared" si="258"/>
        <v>657</v>
      </c>
    </row>
    <row r="5016" spans="1:8" ht="15.75">
      <c r="A5016" s="10">
        <v>5015</v>
      </c>
      <c r="B5016" s="3" t="s">
        <v>2946</v>
      </c>
      <c r="C5016" s="2" t="s">
        <v>528</v>
      </c>
      <c r="D5016" s="2" t="s">
        <v>527</v>
      </c>
      <c r="E5016" s="2" t="s">
        <v>529</v>
      </c>
      <c r="F5016" s="4">
        <v>50</v>
      </c>
      <c r="G5016" s="10" t="str">
        <f t="shared" si="259"/>
        <v xml:space="preserve">2025/12 </v>
      </c>
      <c r="H5016" s="10">
        <f t="shared" si="258"/>
        <v>544</v>
      </c>
    </row>
    <row r="5017" spans="1:8" ht="15.75">
      <c r="A5017" s="10">
        <v>5016</v>
      </c>
      <c r="B5017" s="3" t="s">
        <v>2946</v>
      </c>
      <c r="C5017" s="2" t="s">
        <v>531</v>
      </c>
      <c r="D5017" s="2" t="s">
        <v>530</v>
      </c>
      <c r="E5017" s="2" t="s">
        <v>532</v>
      </c>
      <c r="F5017" s="4">
        <v>12</v>
      </c>
      <c r="G5017" s="10" t="str">
        <f t="shared" si="259"/>
        <v xml:space="preserve">2025/10 </v>
      </c>
      <c r="H5017" s="10">
        <f t="shared" si="258"/>
        <v>344</v>
      </c>
    </row>
    <row r="5018" spans="1:8" ht="15.75">
      <c r="A5018" s="10">
        <v>5017</v>
      </c>
      <c r="B5018" s="3" t="s">
        <v>2946</v>
      </c>
      <c r="C5018" s="2" t="s">
        <v>539</v>
      </c>
      <c r="D5018" s="2" t="s">
        <v>538</v>
      </c>
      <c r="E5018" s="2" t="s">
        <v>540</v>
      </c>
      <c r="F5018" s="4">
        <v>50</v>
      </c>
      <c r="G5018" s="10" t="str">
        <f t="shared" si="259"/>
        <v xml:space="preserve">2024/01 </v>
      </c>
      <c r="H5018" s="10">
        <f t="shared" si="258"/>
        <v>105</v>
      </c>
    </row>
    <row r="5019" spans="1:8" ht="15.75">
      <c r="A5019" s="10">
        <v>5018</v>
      </c>
      <c r="B5019" s="3" t="s">
        <v>2946</v>
      </c>
      <c r="C5019" s="2" t="s">
        <v>546</v>
      </c>
      <c r="D5019" s="2" t="s">
        <v>545</v>
      </c>
      <c r="E5019" s="2" t="s">
        <v>547</v>
      </c>
      <c r="F5019" s="4">
        <v>25</v>
      </c>
      <c r="G5019" s="10" t="str">
        <f t="shared" si="259"/>
        <v xml:space="preserve">2024/03 </v>
      </c>
      <c r="H5019" s="10">
        <f t="shared" si="258"/>
        <v>305</v>
      </c>
    </row>
    <row r="5020" spans="1:8" ht="15.75">
      <c r="A5020" s="10">
        <v>5019</v>
      </c>
      <c r="B5020" s="3" t="s">
        <v>2946</v>
      </c>
      <c r="C5020" s="2" t="s">
        <v>3058</v>
      </c>
      <c r="D5020" s="2" t="s">
        <v>3057</v>
      </c>
      <c r="E5020" s="2" t="s">
        <v>3059</v>
      </c>
      <c r="F5020" s="4">
        <v>10</v>
      </c>
      <c r="G5020" s="10" t="str">
        <f t="shared" si="259"/>
        <v xml:space="preserve">2025/11 </v>
      </c>
      <c r="H5020" s="10">
        <f t="shared" si="258"/>
        <v>97</v>
      </c>
    </row>
    <row r="5021" spans="1:8" ht="15.75">
      <c r="A5021" s="10">
        <v>5020</v>
      </c>
      <c r="B5021" s="3" t="s">
        <v>2946</v>
      </c>
      <c r="C5021" s="2" t="s">
        <v>549</v>
      </c>
      <c r="D5021" s="2" t="s">
        <v>548</v>
      </c>
      <c r="E5021" s="2" t="s">
        <v>550</v>
      </c>
      <c r="F5021" s="4">
        <v>60</v>
      </c>
      <c r="G5021" s="10" t="str">
        <f t="shared" si="259"/>
        <v xml:space="preserve">2024/04 </v>
      </c>
      <c r="H5021" s="10">
        <f t="shared" si="258"/>
        <v>415</v>
      </c>
    </row>
    <row r="5022" spans="1:8" ht="15.75">
      <c r="A5022" s="10">
        <v>5021</v>
      </c>
      <c r="B5022" s="3" t="s">
        <v>2946</v>
      </c>
      <c r="C5022" s="2" t="s">
        <v>552</v>
      </c>
      <c r="D5022" s="2" t="s">
        <v>551</v>
      </c>
      <c r="E5022" s="2" t="s">
        <v>553</v>
      </c>
      <c r="F5022" s="4">
        <v>60</v>
      </c>
      <c r="G5022" s="10" t="str">
        <f t="shared" si="259"/>
        <v xml:space="preserve">2024/09 </v>
      </c>
      <c r="H5022" s="10">
        <f t="shared" si="258"/>
        <v>265</v>
      </c>
    </row>
    <row r="5023" spans="1:8" ht="15.75">
      <c r="A5023" s="10">
        <v>5022</v>
      </c>
      <c r="B5023" s="3" t="s">
        <v>2946</v>
      </c>
      <c r="C5023" s="2" t="s">
        <v>555</v>
      </c>
      <c r="D5023" s="2" t="s">
        <v>554</v>
      </c>
      <c r="E5023" s="2" t="s">
        <v>556</v>
      </c>
      <c r="F5023" s="4">
        <v>40</v>
      </c>
      <c r="G5023" s="10" t="str">
        <f t="shared" si="259"/>
        <v xml:space="preserve">2024/03 </v>
      </c>
      <c r="H5023" s="10">
        <f t="shared" si="258"/>
        <v>101</v>
      </c>
    </row>
    <row r="5024" spans="1:8" ht="15.75">
      <c r="A5024" s="10">
        <v>5023</v>
      </c>
      <c r="B5024" s="3" t="s">
        <v>2946</v>
      </c>
      <c r="C5024" s="2" t="s">
        <v>558</v>
      </c>
      <c r="D5024" s="2" t="s">
        <v>557</v>
      </c>
      <c r="E5024" s="2" t="s">
        <v>559</v>
      </c>
      <c r="F5024" s="4">
        <v>8</v>
      </c>
      <c r="G5024" s="10" t="str">
        <f t="shared" si="259"/>
        <v xml:space="preserve">2024/01 </v>
      </c>
      <c r="H5024" s="10">
        <f t="shared" si="258"/>
        <v>50</v>
      </c>
    </row>
    <row r="5025" spans="1:8" ht="15.75">
      <c r="A5025" s="10">
        <v>5024</v>
      </c>
      <c r="B5025" s="3" t="s">
        <v>2946</v>
      </c>
      <c r="C5025" s="2" t="s">
        <v>561</v>
      </c>
      <c r="D5025" s="2" t="s">
        <v>560</v>
      </c>
      <c r="E5025" s="2" t="s">
        <v>562</v>
      </c>
      <c r="F5025" s="4">
        <v>25</v>
      </c>
      <c r="G5025" s="10" t="str">
        <f t="shared" si="259"/>
        <v xml:space="preserve">2024/07 </v>
      </c>
      <c r="H5025" s="10">
        <f t="shared" si="258"/>
        <v>488</v>
      </c>
    </row>
    <row r="5026" spans="1:8" ht="15.75">
      <c r="A5026" s="10">
        <v>5025</v>
      </c>
      <c r="B5026" s="3" t="s">
        <v>2946</v>
      </c>
      <c r="C5026" s="2" t="s">
        <v>570</v>
      </c>
      <c r="D5026" s="2" t="s">
        <v>569</v>
      </c>
      <c r="E5026" s="2" t="s">
        <v>571</v>
      </c>
      <c r="F5026" s="4">
        <v>8</v>
      </c>
      <c r="G5026" s="10" t="str">
        <f t="shared" si="259"/>
        <v xml:space="preserve">2024/01 </v>
      </c>
      <c r="H5026" s="10">
        <f t="shared" si="258"/>
        <v>50</v>
      </c>
    </row>
    <row r="5027" spans="1:8" ht="15.75">
      <c r="A5027" s="10">
        <v>5026</v>
      </c>
      <c r="B5027" s="3" t="s">
        <v>2946</v>
      </c>
      <c r="C5027" s="2" t="s">
        <v>576</v>
      </c>
      <c r="D5027" s="2" t="s">
        <v>575</v>
      </c>
      <c r="E5027" s="2" t="s">
        <v>577</v>
      </c>
      <c r="F5027" s="4">
        <v>70</v>
      </c>
      <c r="G5027" s="10" t="str">
        <f t="shared" si="259"/>
        <v xml:space="preserve">2024/04 </v>
      </c>
      <c r="H5027" s="10">
        <f t="shared" si="258"/>
        <v>380</v>
      </c>
    </row>
    <row r="5028" spans="1:8" ht="15.75">
      <c r="A5028" s="10">
        <v>5027</v>
      </c>
      <c r="B5028" s="3" t="s">
        <v>2946</v>
      </c>
      <c r="C5028" s="2" t="s">
        <v>579</v>
      </c>
      <c r="D5028" s="2" t="s">
        <v>578</v>
      </c>
      <c r="E5028" s="2" t="s">
        <v>580</v>
      </c>
      <c r="F5028" s="4">
        <v>2</v>
      </c>
      <c r="G5028" s="10" t="str">
        <f t="shared" si="259"/>
        <v xml:space="preserve">2024/01 </v>
      </c>
      <c r="H5028" s="10">
        <f t="shared" si="258"/>
        <v>50</v>
      </c>
    </row>
    <row r="5029" spans="1:8" ht="15.75">
      <c r="A5029" s="10">
        <v>5028</v>
      </c>
      <c r="B5029" s="3" t="s">
        <v>2946</v>
      </c>
      <c r="C5029" s="2" t="s">
        <v>582</v>
      </c>
      <c r="D5029" s="2" t="s">
        <v>581</v>
      </c>
      <c r="E5029" s="2"/>
      <c r="F5029" s="4">
        <v>60</v>
      </c>
      <c r="G5029" s="10" t="str">
        <f t="shared" si="259"/>
        <v xml:space="preserve">2024/06 </v>
      </c>
      <c r="H5029" s="10">
        <f t="shared" si="258"/>
        <v>141</v>
      </c>
    </row>
    <row r="5030" spans="1:8" ht="15.75">
      <c r="A5030" s="10">
        <v>5029</v>
      </c>
      <c r="B5030" s="3" t="s">
        <v>2946</v>
      </c>
      <c r="C5030" s="2" t="s">
        <v>612</v>
      </c>
      <c r="D5030" s="2" t="s">
        <v>363</v>
      </c>
      <c r="E5030" s="2" t="s">
        <v>613</v>
      </c>
      <c r="F5030" s="4">
        <v>47</v>
      </c>
      <c r="G5030" s="10" t="str">
        <f t="shared" si="259"/>
        <v xml:space="preserve">2024/11 </v>
      </c>
      <c r="H5030" s="10">
        <f t="shared" si="258"/>
        <v>4102</v>
      </c>
    </row>
    <row r="5031" spans="1:8" ht="15.75">
      <c r="A5031" s="10">
        <v>5030</v>
      </c>
      <c r="B5031" s="3" t="s">
        <v>2946</v>
      </c>
      <c r="C5031" s="2" t="s">
        <v>615</v>
      </c>
      <c r="D5031" s="2" t="s">
        <v>614</v>
      </c>
      <c r="E5031" s="2" t="s">
        <v>616</v>
      </c>
      <c r="F5031" s="4">
        <v>-1</v>
      </c>
      <c r="G5031" s="10" t="str">
        <f t="shared" si="259"/>
        <v xml:space="preserve">2025/08 </v>
      </c>
      <c r="H5031" s="10">
        <f t="shared" si="258"/>
        <v>392</v>
      </c>
    </row>
    <row r="5032" spans="1:8" ht="15.75">
      <c r="A5032" s="10">
        <v>5031</v>
      </c>
      <c r="B5032" s="3" t="s">
        <v>2946</v>
      </c>
      <c r="C5032" s="2" t="s">
        <v>619</v>
      </c>
      <c r="D5032" s="2" t="s">
        <v>366</v>
      </c>
      <c r="E5032" s="2" t="s">
        <v>620</v>
      </c>
      <c r="F5032" s="4">
        <v>-2413</v>
      </c>
      <c r="G5032" s="10" t="str">
        <f t="shared" si="259"/>
        <v xml:space="preserve">2024/12 </v>
      </c>
      <c r="H5032" s="10">
        <f t="shared" si="258"/>
        <v>4004</v>
      </c>
    </row>
    <row r="5033" spans="1:8" ht="15.75">
      <c r="A5033" s="10">
        <v>5032</v>
      </c>
      <c r="B5033" s="3" t="s">
        <v>2946</v>
      </c>
      <c r="C5033" s="2" t="s">
        <v>622</v>
      </c>
      <c r="D5033" s="2" t="s">
        <v>621</v>
      </c>
      <c r="E5033" s="2" t="s">
        <v>623</v>
      </c>
      <c r="F5033" s="4">
        <v>-1024</v>
      </c>
      <c r="G5033" s="10" t="str">
        <f t="shared" si="259"/>
        <v xml:space="preserve">2024/12 </v>
      </c>
      <c r="H5033" s="10">
        <f t="shared" si="258"/>
        <v>489</v>
      </c>
    </row>
    <row r="5034" spans="1:8" ht="15.75">
      <c r="A5034" s="10">
        <v>5033</v>
      </c>
      <c r="B5034" s="3" t="s">
        <v>2946</v>
      </c>
      <c r="C5034" s="2" t="s">
        <v>631</v>
      </c>
      <c r="D5034" s="2" t="s">
        <v>630</v>
      </c>
      <c r="E5034" s="2" t="s">
        <v>632</v>
      </c>
      <c r="F5034" s="4">
        <v>80</v>
      </c>
      <c r="G5034" s="10" t="str">
        <f t="shared" si="259"/>
        <v xml:space="preserve">2025/12 </v>
      </c>
      <c r="H5034" s="10">
        <f t="shared" si="258"/>
        <v>894</v>
      </c>
    </row>
    <row r="5035" spans="1:8" ht="15.75">
      <c r="A5035" s="10">
        <v>5034</v>
      </c>
      <c r="B5035" s="3" t="s">
        <v>2946</v>
      </c>
      <c r="C5035" s="2" t="s">
        <v>634</v>
      </c>
      <c r="D5035" s="2" t="s">
        <v>633</v>
      </c>
      <c r="E5035" s="2" t="s">
        <v>635</v>
      </c>
      <c r="F5035" s="4">
        <v>304</v>
      </c>
      <c r="G5035" s="10" t="str">
        <f t="shared" si="259"/>
        <v xml:space="preserve">2024/01 </v>
      </c>
      <c r="H5035" s="10">
        <f t="shared" si="258"/>
        <v>1460</v>
      </c>
    </row>
    <row r="5036" spans="1:8" ht="15.75">
      <c r="A5036" s="10">
        <v>5035</v>
      </c>
      <c r="B5036" s="3" t="s">
        <v>2946</v>
      </c>
      <c r="C5036" s="2" t="s">
        <v>638</v>
      </c>
      <c r="D5036" s="2" t="s">
        <v>352</v>
      </c>
      <c r="E5036" s="2" t="s">
        <v>639</v>
      </c>
      <c r="F5036" s="4">
        <v>149</v>
      </c>
      <c r="G5036" s="10" t="str">
        <f t="shared" si="259"/>
        <v xml:space="preserve">2025/12 </v>
      </c>
      <c r="H5036" s="10">
        <f t="shared" si="258"/>
        <v>1081</v>
      </c>
    </row>
    <row r="5037" spans="1:8" ht="15.75">
      <c r="A5037" s="10">
        <v>5036</v>
      </c>
      <c r="B5037" s="3" t="s">
        <v>2946</v>
      </c>
      <c r="C5037" s="2" t="s">
        <v>641</v>
      </c>
      <c r="D5037" s="2" t="s">
        <v>640</v>
      </c>
      <c r="E5037" s="2" t="s">
        <v>642</v>
      </c>
      <c r="F5037" s="4">
        <v>59</v>
      </c>
      <c r="G5037" s="10" t="str">
        <f t="shared" si="259"/>
        <v xml:space="preserve">2024/03 </v>
      </c>
      <c r="H5037" s="10">
        <f t="shared" si="258"/>
        <v>550</v>
      </c>
    </row>
    <row r="5038" spans="1:8" ht="15.75">
      <c r="A5038" s="10">
        <v>5037</v>
      </c>
      <c r="B5038" s="3" t="s">
        <v>2946</v>
      </c>
      <c r="C5038" s="2" t="s">
        <v>645</v>
      </c>
      <c r="D5038" s="2" t="s">
        <v>358</v>
      </c>
      <c r="E5038" s="2" t="s">
        <v>646</v>
      </c>
      <c r="F5038" s="4">
        <v>100</v>
      </c>
      <c r="G5038" s="10" t="str">
        <f t="shared" si="259"/>
        <v xml:space="preserve">2025/11 </v>
      </c>
      <c r="H5038" s="10">
        <f t="shared" si="258"/>
        <v>470</v>
      </c>
    </row>
    <row r="5039" spans="1:8" ht="15.75">
      <c r="A5039" s="10">
        <v>5038</v>
      </c>
      <c r="B5039" s="3" t="s">
        <v>2946</v>
      </c>
      <c r="C5039" s="2" t="s">
        <v>648</v>
      </c>
      <c r="D5039" s="2" t="s">
        <v>647</v>
      </c>
      <c r="E5039" s="2" t="s">
        <v>649</v>
      </c>
      <c r="F5039" s="4">
        <v>-519</v>
      </c>
      <c r="G5039" s="10" t="str">
        <f t="shared" si="259"/>
        <v xml:space="preserve">2024/11 </v>
      </c>
      <c r="H5039" s="10">
        <f t="shared" si="258"/>
        <v>2000</v>
      </c>
    </row>
    <row r="5040" spans="1:8" ht="15.75">
      <c r="A5040" s="10">
        <v>5039</v>
      </c>
      <c r="B5040" s="3" t="s">
        <v>2946</v>
      </c>
      <c r="C5040" s="2" t="s">
        <v>653</v>
      </c>
      <c r="D5040" s="2" t="s">
        <v>652</v>
      </c>
      <c r="E5040" s="2"/>
      <c r="F5040" s="4">
        <v>-9</v>
      </c>
      <c r="G5040" s="10" t="str">
        <f t="shared" si="259"/>
        <v xml:space="preserve">2024/01 </v>
      </c>
      <c r="H5040" s="10">
        <f t="shared" si="258"/>
        <v>70</v>
      </c>
    </row>
    <row r="5041" spans="1:8" ht="15.75">
      <c r="A5041" s="10">
        <v>5040</v>
      </c>
      <c r="B5041" s="3" t="s">
        <v>2946</v>
      </c>
      <c r="C5041" s="2" t="s">
        <v>655</v>
      </c>
      <c r="D5041" s="2" t="s">
        <v>654</v>
      </c>
      <c r="E5041" s="2" t="s">
        <v>656</v>
      </c>
      <c r="F5041" s="4">
        <v>320</v>
      </c>
      <c r="G5041" s="10" t="str">
        <f t="shared" si="259"/>
        <v xml:space="preserve">2024/11 </v>
      </c>
      <c r="H5041" s="10">
        <f t="shared" si="258"/>
        <v>4241</v>
      </c>
    </row>
    <row r="5042" spans="1:8" ht="15.75">
      <c r="A5042" s="10">
        <v>5041</v>
      </c>
      <c r="B5042" s="3" t="s">
        <v>2946</v>
      </c>
      <c r="C5042" s="2" t="s">
        <v>658</v>
      </c>
      <c r="D5042" s="2" t="s">
        <v>657</v>
      </c>
      <c r="E5042" s="2" t="s">
        <v>659</v>
      </c>
      <c r="F5042" s="4">
        <v>-594</v>
      </c>
      <c r="G5042" s="10" t="str">
        <f t="shared" si="259"/>
        <v xml:space="preserve">2024/02 </v>
      </c>
      <c r="H5042" s="10">
        <f t="shared" si="258"/>
        <v>350</v>
      </c>
    </row>
    <row r="5043" spans="1:8" ht="15.75">
      <c r="A5043" s="10">
        <v>5042</v>
      </c>
      <c r="B5043" s="3" t="s">
        <v>2946</v>
      </c>
      <c r="C5043" s="2" t="s">
        <v>660</v>
      </c>
      <c r="D5043" s="2" t="s">
        <v>448</v>
      </c>
      <c r="E5043" s="2" t="s">
        <v>661</v>
      </c>
      <c r="F5043" s="4">
        <v>20</v>
      </c>
      <c r="G5043" s="10" t="str">
        <f t="shared" si="259"/>
        <v xml:space="preserve">2024/01 </v>
      </c>
      <c r="H5043" s="10">
        <f t="shared" si="258"/>
        <v>300</v>
      </c>
    </row>
    <row r="5044" spans="1:8" ht="15.75">
      <c r="A5044" s="10">
        <v>5043</v>
      </c>
      <c r="B5044" s="3" t="s">
        <v>2946</v>
      </c>
      <c r="C5044" s="2" t="s">
        <v>663</v>
      </c>
      <c r="D5044" s="2" t="s">
        <v>662</v>
      </c>
      <c r="E5044" s="2" t="s">
        <v>664</v>
      </c>
      <c r="F5044" s="4">
        <v>50</v>
      </c>
      <c r="G5044" s="10" t="str">
        <f t="shared" si="259"/>
        <v xml:space="preserve">2025/03 </v>
      </c>
      <c r="H5044" s="10">
        <f t="shared" si="258"/>
        <v>203</v>
      </c>
    </row>
    <row r="5045" spans="1:8" ht="15.75">
      <c r="A5045" s="10">
        <v>5044</v>
      </c>
      <c r="B5045" s="3" t="s">
        <v>2946</v>
      </c>
      <c r="C5045" s="2" t="s">
        <v>669</v>
      </c>
      <c r="D5045" s="2" t="s">
        <v>668</v>
      </c>
      <c r="E5045" s="2" t="s">
        <v>670</v>
      </c>
      <c r="F5045" s="4">
        <v>1</v>
      </c>
      <c r="G5045" s="10" t="str">
        <f t="shared" si="259"/>
        <v xml:space="preserve">2024/03 </v>
      </c>
      <c r="H5045" s="10">
        <f t="shared" si="258"/>
        <v>56</v>
      </c>
    </row>
    <row r="5046" spans="1:8" ht="15.75">
      <c r="A5046" s="10">
        <v>5045</v>
      </c>
      <c r="B5046" s="3" t="s">
        <v>2946</v>
      </c>
      <c r="C5046" s="2" t="s">
        <v>672</v>
      </c>
      <c r="D5046" s="2" t="s">
        <v>671</v>
      </c>
      <c r="E5046" s="2"/>
      <c r="F5046" s="4">
        <v>-9</v>
      </c>
      <c r="G5046" s="10" t="str">
        <f t="shared" si="259"/>
        <v xml:space="preserve">2024/01 </v>
      </c>
      <c r="H5046" s="10">
        <f t="shared" si="258"/>
        <v>120</v>
      </c>
    </row>
    <row r="5047" spans="1:8" ht="15.75">
      <c r="A5047" s="10">
        <v>5046</v>
      </c>
      <c r="B5047" s="3" t="s">
        <v>2946</v>
      </c>
      <c r="C5047" s="2" t="s">
        <v>674</v>
      </c>
      <c r="D5047" s="2" t="s">
        <v>673</v>
      </c>
      <c r="E5047" s="2" t="s">
        <v>675</v>
      </c>
      <c r="F5047" s="4">
        <v>64</v>
      </c>
      <c r="G5047" s="10" t="str">
        <f t="shared" si="259"/>
        <v xml:space="preserve">2024/06 </v>
      </c>
      <c r="H5047" s="10">
        <f t="shared" si="258"/>
        <v>173</v>
      </c>
    </row>
    <row r="5048" spans="1:8" ht="15.75">
      <c r="A5048" s="10">
        <v>5047</v>
      </c>
      <c r="B5048" s="3" t="s">
        <v>2946</v>
      </c>
      <c r="C5048" s="2" t="s">
        <v>680</v>
      </c>
      <c r="D5048" s="2" t="s">
        <v>679</v>
      </c>
      <c r="E5048" s="2" t="s">
        <v>681</v>
      </c>
      <c r="F5048" s="4">
        <v>47</v>
      </c>
      <c r="G5048" s="10" t="str">
        <f t="shared" si="259"/>
        <v xml:space="preserve">2024/01 </v>
      </c>
      <c r="H5048" s="10">
        <f t="shared" si="258"/>
        <v>100</v>
      </c>
    </row>
    <row r="5049" spans="1:8" ht="15.75">
      <c r="A5049" s="10">
        <v>5048</v>
      </c>
      <c r="B5049" s="3" t="s">
        <v>2946</v>
      </c>
      <c r="C5049" s="2" t="s">
        <v>3083</v>
      </c>
      <c r="D5049" s="2" t="s">
        <v>3082</v>
      </c>
      <c r="E5049" s="2" t="s">
        <v>3084</v>
      </c>
      <c r="F5049" s="4">
        <v>3</v>
      </c>
      <c r="G5049" s="10" t="str">
        <f t="shared" si="259"/>
        <v xml:space="preserve">2024/04 </v>
      </c>
      <c r="H5049" s="10">
        <f t="shared" si="258"/>
        <v>54</v>
      </c>
    </row>
    <row r="5050" spans="1:8" ht="15.75">
      <c r="A5050" s="10">
        <v>5049</v>
      </c>
      <c r="B5050" s="3" t="s">
        <v>2946</v>
      </c>
      <c r="C5050" s="2" t="s">
        <v>689</v>
      </c>
      <c r="D5050" s="2" t="s">
        <v>688</v>
      </c>
      <c r="E5050" s="2" t="s">
        <v>690</v>
      </c>
      <c r="F5050" s="4">
        <v>100</v>
      </c>
      <c r="G5050" s="10" t="str">
        <f t="shared" si="259"/>
        <v xml:space="preserve">2024/01 </v>
      </c>
      <c r="H5050" s="10">
        <f t="shared" si="258"/>
        <v>300</v>
      </c>
    </row>
    <row r="5051" spans="1:8" ht="15.75">
      <c r="A5051" s="10">
        <v>5050</v>
      </c>
      <c r="B5051" s="3" t="s">
        <v>2946</v>
      </c>
      <c r="C5051" s="2" t="s">
        <v>698</v>
      </c>
      <c r="D5051" s="2" t="s">
        <v>697</v>
      </c>
      <c r="E5051" s="2"/>
      <c r="F5051" s="4">
        <v>-10</v>
      </c>
      <c r="G5051" s="10" t="str">
        <f t="shared" si="259"/>
        <v xml:space="preserve">2024/01 </v>
      </c>
      <c r="H5051" s="10">
        <f t="shared" si="258"/>
        <v>50</v>
      </c>
    </row>
    <row r="5052" spans="1:8" ht="15.75">
      <c r="A5052" s="10">
        <v>5051</v>
      </c>
      <c r="B5052" s="3" t="s">
        <v>2946</v>
      </c>
      <c r="C5052" s="2" t="s">
        <v>700</v>
      </c>
      <c r="D5052" s="2" t="s">
        <v>699</v>
      </c>
      <c r="E5052" s="2" t="s">
        <v>701</v>
      </c>
      <c r="F5052" s="4">
        <v>35</v>
      </c>
      <c r="G5052" s="10" t="str">
        <f t="shared" si="259"/>
        <v xml:space="preserve">2025/06 </v>
      </c>
      <c r="H5052" s="10">
        <f t="shared" si="258"/>
        <v>983</v>
      </c>
    </row>
    <row r="5053" spans="1:8" ht="15.75">
      <c r="A5053" s="10">
        <v>5052</v>
      </c>
      <c r="B5053" s="3" t="s">
        <v>2946</v>
      </c>
      <c r="C5053" s="2" t="s">
        <v>703</v>
      </c>
      <c r="D5053" s="2" t="s">
        <v>702</v>
      </c>
      <c r="E5053" s="2" t="s">
        <v>704</v>
      </c>
      <c r="F5053" s="4">
        <v>95</v>
      </c>
      <c r="G5053" s="10" t="str">
        <f t="shared" si="259"/>
        <v xml:space="preserve">2024/01 </v>
      </c>
      <c r="H5053" s="10">
        <f t="shared" si="258"/>
        <v>150</v>
      </c>
    </row>
    <row r="5054" spans="1:8" ht="15.75">
      <c r="A5054" s="10">
        <v>5053</v>
      </c>
      <c r="B5054" s="3" t="s">
        <v>2946</v>
      </c>
      <c r="C5054" s="2" t="s">
        <v>711</v>
      </c>
      <c r="D5054" s="2" t="s">
        <v>710</v>
      </c>
      <c r="E5054" s="2"/>
      <c r="F5054" s="4">
        <v>12</v>
      </c>
      <c r="G5054" s="10" t="str">
        <f t="shared" si="259"/>
        <v xml:space="preserve">2024/02 </v>
      </c>
      <c r="H5054" s="10">
        <f t="shared" si="258"/>
        <v>46</v>
      </c>
    </row>
    <row r="5055" spans="1:8" ht="15.75">
      <c r="A5055" s="10">
        <v>5054</v>
      </c>
      <c r="B5055" s="3" t="s">
        <v>2946</v>
      </c>
      <c r="C5055" s="2" t="s">
        <v>731</v>
      </c>
      <c r="D5055" s="2" t="s">
        <v>730</v>
      </c>
      <c r="E5055" s="2" t="s">
        <v>732</v>
      </c>
      <c r="F5055" s="4">
        <v>1</v>
      </c>
      <c r="G5055" s="10" t="str">
        <f t="shared" si="259"/>
        <v xml:space="preserve">2024/03 </v>
      </c>
      <c r="H5055" s="10">
        <f t="shared" si="258"/>
        <v>132</v>
      </c>
    </row>
    <row r="5056" spans="1:8" ht="15.75">
      <c r="A5056" s="10">
        <v>5055</v>
      </c>
      <c r="B5056" s="3" t="s">
        <v>2946</v>
      </c>
      <c r="C5056" s="2" t="s">
        <v>734</v>
      </c>
      <c r="D5056" s="2" t="s">
        <v>733</v>
      </c>
      <c r="E5056" s="2" t="s">
        <v>735</v>
      </c>
      <c r="F5056" s="4">
        <v>72</v>
      </c>
      <c r="G5056" s="10" t="str">
        <f t="shared" si="259"/>
        <v xml:space="preserve">2025/12 </v>
      </c>
      <c r="H5056" s="10">
        <f t="shared" si="258"/>
        <v>1289</v>
      </c>
    </row>
    <row r="5057" spans="1:8" ht="15.75">
      <c r="A5057" s="10">
        <v>5056</v>
      </c>
      <c r="B5057" s="3" t="s">
        <v>2946</v>
      </c>
      <c r="C5057" s="2" t="s">
        <v>737</v>
      </c>
      <c r="D5057" s="2" t="s">
        <v>736</v>
      </c>
      <c r="E5057" s="2" t="s">
        <v>738</v>
      </c>
      <c r="F5057" s="4">
        <v>400</v>
      </c>
      <c r="G5057" s="10" t="str">
        <f t="shared" si="259"/>
        <v xml:space="preserve">2025/11 </v>
      </c>
      <c r="H5057" s="10">
        <f t="shared" si="258"/>
        <v>2257</v>
      </c>
    </row>
    <row r="5058" spans="1:8" ht="15.75">
      <c r="A5058" s="10">
        <v>5057</v>
      </c>
      <c r="B5058" s="3" t="s">
        <v>2946</v>
      </c>
      <c r="C5058" s="2" t="s">
        <v>745</v>
      </c>
      <c r="D5058" s="2" t="s">
        <v>744</v>
      </c>
      <c r="E5058" s="2" t="s">
        <v>746</v>
      </c>
      <c r="F5058" s="4">
        <v>53</v>
      </c>
      <c r="G5058" s="10" t="str">
        <f t="shared" si="259"/>
        <v xml:space="preserve">2025/03 </v>
      </c>
      <c r="H5058" s="10">
        <f t="shared" ref="H5058:H5121" si="260">_xlfn.MAXIFS(F:F,C:C,C5058,G:G,G5058)</f>
        <v>750</v>
      </c>
    </row>
    <row r="5059" spans="1:8" ht="15.75">
      <c r="A5059" s="10">
        <v>5058</v>
      </c>
      <c r="B5059" s="3" t="s">
        <v>2946</v>
      </c>
      <c r="C5059" s="2" t="s">
        <v>748</v>
      </c>
      <c r="D5059" s="2" t="s">
        <v>747</v>
      </c>
      <c r="E5059" s="2" t="s">
        <v>749</v>
      </c>
      <c r="F5059" s="4">
        <v>400</v>
      </c>
      <c r="G5059" s="10" t="str">
        <f t="shared" ref="G5059:G5122" si="261">INDEX($B$2:$B$9999,MATCH(_xlfn.MAXIFS($F$2:$F$9999,$C$2:$C$9999,C5059),$F$1:$F$9999,0))</f>
        <v xml:space="preserve">2025/12 </v>
      </c>
      <c r="H5059" s="10">
        <f t="shared" si="260"/>
        <v>812</v>
      </c>
    </row>
    <row r="5060" spans="1:8" ht="15.75">
      <c r="A5060" s="10">
        <v>5059</v>
      </c>
      <c r="B5060" s="3" t="s">
        <v>2946</v>
      </c>
      <c r="C5060" s="2" t="s">
        <v>751</v>
      </c>
      <c r="D5060" s="2" t="s">
        <v>750</v>
      </c>
      <c r="E5060" s="2" t="s">
        <v>752</v>
      </c>
      <c r="F5060" s="4">
        <v>50</v>
      </c>
      <c r="G5060" s="10" t="str">
        <f t="shared" si="261"/>
        <v xml:space="preserve">2024/01 </v>
      </c>
      <c r="H5060" s="10">
        <f t="shared" si="260"/>
        <v>100</v>
      </c>
    </row>
    <row r="5061" spans="1:8" ht="15.75">
      <c r="A5061" s="10">
        <v>5060</v>
      </c>
      <c r="B5061" s="3" t="s">
        <v>2946</v>
      </c>
      <c r="C5061" s="2" t="s">
        <v>754</v>
      </c>
      <c r="D5061" s="2" t="s">
        <v>753</v>
      </c>
      <c r="E5061" s="2" t="s">
        <v>755</v>
      </c>
      <c r="F5061" s="4">
        <v>50</v>
      </c>
      <c r="G5061" s="10" t="str">
        <f t="shared" si="261"/>
        <v xml:space="preserve">2024/01 </v>
      </c>
      <c r="H5061" s="10">
        <f t="shared" si="260"/>
        <v>300</v>
      </c>
    </row>
    <row r="5062" spans="1:8" ht="15.75">
      <c r="A5062" s="10">
        <v>5061</v>
      </c>
      <c r="B5062" s="3" t="s">
        <v>2946</v>
      </c>
      <c r="C5062" s="2" t="s">
        <v>757</v>
      </c>
      <c r="D5062" s="2" t="s">
        <v>756</v>
      </c>
      <c r="E5062" s="2" t="s">
        <v>758</v>
      </c>
      <c r="F5062" s="4">
        <v>10</v>
      </c>
      <c r="G5062" s="10" t="str">
        <f t="shared" si="261"/>
        <v xml:space="preserve">2025/02 </v>
      </c>
      <c r="H5062" s="10">
        <f t="shared" si="260"/>
        <v>249</v>
      </c>
    </row>
    <row r="5063" spans="1:8" ht="15.75">
      <c r="A5063" s="10">
        <v>5062</v>
      </c>
      <c r="B5063" s="3" t="s">
        <v>2946</v>
      </c>
      <c r="C5063" s="2" t="s">
        <v>760</v>
      </c>
      <c r="D5063" s="2" t="s">
        <v>759</v>
      </c>
      <c r="E5063" s="2" t="s">
        <v>761</v>
      </c>
      <c r="F5063" s="4">
        <v>500</v>
      </c>
      <c r="G5063" s="10" t="str">
        <f t="shared" si="261"/>
        <v xml:space="preserve">2026/04 </v>
      </c>
      <c r="H5063" s="10">
        <f t="shared" si="260"/>
        <v>708</v>
      </c>
    </row>
    <row r="5064" spans="1:8" ht="15.75">
      <c r="A5064" s="10">
        <v>5063</v>
      </c>
      <c r="B5064" s="3" t="s">
        <v>2946</v>
      </c>
      <c r="C5064" s="2" t="s">
        <v>771</v>
      </c>
      <c r="D5064" s="2" t="s">
        <v>770</v>
      </c>
      <c r="E5064" s="2" t="s">
        <v>772</v>
      </c>
      <c r="F5064" s="4">
        <v>20</v>
      </c>
      <c r="G5064" s="10" t="str">
        <f t="shared" si="261"/>
        <v xml:space="preserve">2025/12 </v>
      </c>
      <c r="H5064" s="10">
        <f t="shared" si="260"/>
        <v>861</v>
      </c>
    </row>
    <row r="5065" spans="1:8" ht="15.75">
      <c r="A5065" s="10">
        <v>5064</v>
      </c>
      <c r="B5065" s="3" t="s">
        <v>2946</v>
      </c>
      <c r="C5065" s="2" t="s">
        <v>800</v>
      </c>
      <c r="D5065" s="2" t="s">
        <v>799</v>
      </c>
      <c r="E5065" s="2" t="s">
        <v>801</v>
      </c>
      <c r="F5065" s="4">
        <v>30</v>
      </c>
      <c r="G5065" s="10" t="str">
        <f t="shared" si="261"/>
        <v xml:space="preserve">2024/05 </v>
      </c>
      <c r="H5065" s="10">
        <f t="shared" si="260"/>
        <v>401</v>
      </c>
    </row>
    <row r="5066" spans="1:8" ht="15.75">
      <c r="A5066" s="10">
        <v>5065</v>
      </c>
      <c r="B5066" s="3" t="s">
        <v>2946</v>
      </c>
      <c r="C5066" s="2" t="s">
        <v>814</v>
      </c>
      <c r="D5066" s="2" t="s">
        <v>813</v>
      </c>
      <c r="E5066" s="2" t="s">
        <v>815</v>
      </c>
      <c r="F5066" s="4">
        <v>30</v>
      </c>
      <c r="G5066" s="10" t="str">
        <f t="shared" si="261"/>
        <v xml:space="preserve">2024/12 </v>
      </c>
      <c r="H5066" s="10">
        <f t="shared" si="260"/>
        <v>3000</v>
      </c>
    </row>
    <row r="5067" spans="1:8" ht="15.75">
      <c r="A5067" s="10">
        <v>5066</v>
      </c>
      <c r="B5067" s="3" t="s">
        <v>2946</v>
      </c>
      <c r="C5067" s="2" t="s">
        <v>820</v>
      </c>
      <c r="D5067" s="2" t="s">
        <v>819</v>
      </c>
      <c r="E5067" s="2" t="s">
        <v>821</v>
      </c>
      <c r="F5067" s="4">
        <v>10</v>
      </c>
      <c r="G5067" s="10" t="str">
        <f t="shared" si="261"/>
        <v xml:space="preserve">2024/10 </v>
      </c>
      <c r="H5067" s="10">
        <f t="shared" si="260"/>
        <v>510</v>
      </c>
    </row>
    <row r="5068" spans="1:8" ht="15.75">
      <c r="A5068" s="10">
        <v>5067</v>
      </c>
      <c r="B5068" s="3" t="s">
        <v>2946</v>
      </c>
      <c r="C5068" s="2" t="s">
        <v>823</v>
      </c>
      <c r="D5068" s="2" t="s">
        <v>822</v>
      </c>
      <c r="E5068" s="2" t="s">
        <v>824</v>
      </c>
      <c r="F5068" s="4">
        <v>-5</v>
      </c>
      <c r="G5068" s="10" t="str">
        <f t="shared" si="261"/>
        <v xml:space="preserve">2025/12 </v>
      </c>
      <c r="H5068" s="10">
        <f t="shared" si="260"/>
        <v>32271</v>
      </c>
    </row>
    <row r="5069" spans="1:8" ht="15.75">
      <c r="A5069" s="10">
        <v>5068</v>
      </c>
      <c r="B5069" s="3" t="s">
        <v>2946</v>
      </c>
      <c r="C5069" s="2" t="s">
        <v>849</v>
      </c>
      <c r="D5069" s="2" t="s">
        <v>848</v>
      </c>
      <c r="E5069" s="2" t="s">
        <v>850</v>
      </c>
      <c r="F5069" s="4">
        <v>8</v>
      </c>
      <c r="G5069" s="10" t="str">
        <f t="shared" si="261"/>
        <v xml:space="preserve">2024/01 </v>
      </c>
      <c r="H5069" s="10">
        <f t="shared" si="260"/>
        <v>8</v>
      </c>
    </row>
    <row r="5070" spans="1:8" ht="15.75">
      <c r="A5070" s="10">
        <v>5069</v>
      </c>
      <c r="B5070" s="3" t="s">
        <v>2946</v>
      </c>
      <c r="C5070" s="2" t="s">
        <v>855</v>
      </c>
      <c r="D5070" s="2" t="s">
        <v>854</v>
      </c>
      <c r="E5070" s="2" t="s">
        <v>856</v>
      </c>
      <c r="F5070" s="4">
        <v>74</v>
      </c>
      <c r="G5070" s="10" t="str">
        <f t="shared" si="261"/>
        <v xml:space="preserve">2025/12 </v>
      </c>
      <c r="H5070" s="10">
        <f t="shared" si="260"/>
        <v>868</v>
      </c>
    </row>
    <row r="5071" spans="1:8" ht="15.75">
      <c r="A5071" s="10">
        <v>5070</v>
      </c>
      <c r="B5071" s="3" t="s">
        <v>2946</v>
      </c>
      <c r="C5071" s="2" t="s">
        <v>858</v>
      </c>
      <c r="D5071" s="2" t="s">
        <v>857</v>
      </c>
      <c r="E5071" s="2" t="s">
        <v>859</v>
      </c>
      <c r="F5071" s="4">
        <v>82</v>
      </c>
      <c r="G5071" s="10" t="str">
        <f t="shared" si="261"/>
        <v xml:space="preserve">2024/10 </v>
      </c>
      <c r="H5071" s="10">
        <f t="shared" si="260"/>
        <v>527</v>
      </c>
    </row>
    <row r="5072" spans="1:8" ht="15.75">
      <c r="A5072" s="10">
        <v>5071</v>
      </c>
      <c r="B5072" s="3" t="s">
        <v>2946</v>
      </c>
      <c r="C5072" s="2" t="s">
        <v>870</v>
      </c>
      <c r="D5072" s="2" t="s">
        <v>869</v>
      </c>
      <c r="E5072" s="2" t="s">
        <v>871</v>
      </c>
      <c r="F5072" s="4">
        <v>1</v>
      </c>
      <c r="G5072" s="10" t="str">
        <f t="shared" si="261"/>
        <v xml:space="preserve">2024/01 </v>
      </c>
      <c r="H5072" s="10">
        <f t="shared" si="260"/>
        <v>50</v>
      </c>
    </row>
    <row r="5073" spans="1:8" ht="15.75">
      <c r="A5073" s="10">
        <v>5072</v>
      </c>
      <c r="B5073" s="3" t="s">
        <v>2946</v>
      </c>
      <c r="C5073" s="2" t="s">
        <v>3165</v>
      </c>
      <c r="D5073" s="2" t="s">
        <v>3164</v>
      </c>
      <c r="E5073" s="2" t="s">
        <v>909</v>
      </c>
      <c r="F5073" s="4">
        <v>5</v>
      </c>
      <c r="G5073" s="10" t="str">
        <f t="shared" si="261"/>
        <v xml:space="preserve">2024/01 </v>
      </c>
      <c r="H5073" s="10">
        <f t="shared" si="260"/>
        <v>150</v>
      </c>
    </row>
    <row r="5074" spans="1:8" ht="15.75">
      <c r="A5074" s="10">
        <v>5073</v>
      </c>
      <c r="B5074" s="3" t="s">
        <v>2946</v>
      </c>
      <c r="C5074" s="2" t="s">
        <v>902</v>
      </c>
      <c r="D5074" s="2" t="s">
        <v>901</v>
      </c>
      <c r="E5074" s="2" t="s">
        <v>890</v>
      </c>
      <c r="F5074" s="4">
        <v>40</v>
      </c>
      <c r="G5074" s="10" t="str">
        <f t="shared" si="261"/>
        <v xml:space="preserve">2024/01 </v>
      </c>
      <c r="H5074" s="10">
        <f t="shared" si="260"/>
        <v>160</v>
      </c>
    </row>
    <row r="5075" spans="1:8" ht="15.75">
      <c r="A5075" s="10">
        <v>5074</v>
      </c>
      <c r="B5075" s="3" t="s">
        <v>2946</v>
      </c>
      <c r="C5075" s="2" t="s">
        <v>908</v>
      </c>
      <c r="D5075" s="2" t="s">
        <v>907</v>
      </c>
      <c r="E5075" s="2" t="s">
        <v>909</v>
      </c>
      <c r="F5075" s="4">
        <v>5</v>
      </c>
      <c r="G5075" s="10" t="str">
        <f t="shared" si="261"/>
        <v xml:space="preserve">2024/01 </v>
      </c>
      <c r="H5075" s="10">
        <f t="shared" si="260"/>
        <v>150</v>
      </c>
    </row>
    <row r="5076" spans="1:8" ht="15.75">
      <c r="A5076" s="10">
        <v>5075</v>
      </c>
      <c r="B5076" s="3" t="s">
        <v>2946</v>
      </c>
      <c r="C5076" s="2" t="s">
        <v>3167</v>
      </c>
      <c r="D5076" s="2" t="s">
        <v>3166</v>
      </c>
      <c r="E5076" s="2" t="s">
        <v>890</v>
      </c>
      <c r="F5076" s="4">
        <v>30</v>
      </c>
      <c r="G5076" s="10" t="str">
        <f t="shared" si="261"/>
        <v xml:space="preserve">2024/01 </v>
      </c>
      <c r="H5076" s="10">
        <f t="shared" si="260"/>
        <v>160</v>
      </c>
    </row>
    <row r="5077" spans="1:8" ht="15.75">
      <c r="A5077" s="10">
        <v>5076</v>
      </c>
      <c r="B5077" s="3" t="s">
        <v>2946</v>
      </c>
      <c r="C5077" s="2" t="s">
        <v>927</v>
      </c>
      <c r="D5077" s="2" t="s">
        <v>926</v>
      </c>
      <c r="E5077" s="2" t="s">
        <v>928</v>
      </c>
      <c r="F5077" s="4">
        <v>2</v>
      </c>
      <c r="G5077" s="10" t="str">
        <f t="shared" si="261"/>
        <v xml:space="preserve">2024/01 </v>
      </c>
      <c r="H5077" s="10">
        <f t="shared" si="260"/>
        <v>50</v>
      </c>
    </row>
    <row r="5078" spans="1:8" ht="15.75">
      <c r="A5078" s="10">
        <v>5077</v>
      </c>
      <c r="B5078" s="3" t="s">
        <v>2946</v>
      </c>
      <c r="C5078" s="2" t="s">
        <v>3224</v>
      </c>
      <c r="D5078" s="2" t="s">
        <v>3223</v>
      </c>
      <c r="E5078" s="2"/>
      <c r="F5078" s="4">
        <v>2</v>
      </c>
      <c r="G5078" s="10" t="str">
        <f t="shared" si="261"/>
        <v xml:space="preserve">2024/01 </v>
      </c>
      <c r="H5078" s="10">
        <f t="shared" si="260"/>
        <v>2</v>
      </c>
    </row>
    <row r="5079" spans="1:8" ht="15.75">
      <c r="A5079" s="10">
        <v>5078</v>
      </c>
      <c r="B5079" s="3" t="s">
        <v>2946</v>
      </c>
      <c r="C5079" s="2" t="s">
        <v>3232</v>
      </c>
      <c r="D5079" s="2" t="s">
        <v>3231</v>
      </c>
      <c r="E5079" s="2"/>
      <c r="F5079" s="4">
        <v>50</v>
      </c>
      <c r="G5079" s="10" t="str">
        <f t="shared" si="261"/>
        <v xml:space="preserve">2024/01 </v>
      </c>
      <c r="H5079" s="10">
        <f t="shared" si="260"/>
        <v>50</v>
      </c>
    </row>
    <row r="5080" spans="1:8" ht="15.75">
      <c r="A5080" s="10">
        <v>5079</v>
      </c>
      <c r="B5080" s="3" t="s">
        <v>2946</v>
      </c>
      <c r="C5080" s="2" t="s">
        <v>3291</v>
      </c>
      <c r="D5080" s="2" t="s">
        <v>453</v>
      </c>
      <c r="E5080" s="2" t="s">
        <v>1172</v>
      </c>
      <c r="F5080" s="4">
        <v>34</v>
      </c>
      <c r="G5080" s="10" t="str">
        <f t="shared" si="261"/>
        <v xml:space="preserve">2024/03 </v>
      </c>
      <c r="H5080" s="10">
        <f t="shared" si="260"/>
        <v>51</v>
      </c>
    </row>
    <row r="5081" spans="1:8" ht="15.75">
      <c r="A5081" s="10">
        <v>5080</v>
      </c>
      <c r="B5081" s="3" t="s">
        <v>2946</v>
      </c>
      <c r="C5081" s="2" t="s">
        <v>3305</v>
      </c>
      <c r="D5081" s="2" t="s">
        <v>455</v>
      </c>
      <c r="E5081" s="2" t="s">
        <v>3306</v>
      </c>
      <c r="F5081" s="4">
        <v>64</v>
      </c>
      <c r="G5081" s="10" t="str">
        <f t="shared" si="261"/>
        <v xml:space="preserve">2024/06 </v>
      </c>
      <c r="H5081" s="10">
        <f t="shared" si="260"/>
        <v>64</v>
      </c>
    </row>
    <row r="5082" spans="1:8" ht="15.75">
      <c r="A5082" s="10">
        <v>5081</v>
      </c>
      <c r="B5082" s="3" t="s">
        <v>2946</v>
      </c>
      <c r="C5082" s="2" t="s">
        <v>3322</v>
      </c>
      <c r="D5082" s="2" t="s">
        <v>3321</v>
      </c>
      <c r="E5082" s="2" t="s">
        <v>3323</v>
      </c>
      <c r="F5082" s="4">
        <v>20</v>
      </c>
      <c r="G5082" s="10" t="str">
        <f t="shared" si="261"/>
        <v xml:space="preserve">2024/01 </v>
      </c>
      <c r="H5082" s="10">
        <f t="shared" si="260"/>
        <v>20</v>
      </c>
    </row>
    <row r="5083" spans="1:8" ht="15.75">
      <c r="A5083" s="10">
        <v>5082</v>
      </c>
      <c r="B5083" s="3" t="s">
        <v>2946</v>
      </c>
      <c r="C5083" s="2" t="s">
        <v>1346</v>
      </c>
      <c r="D5083" s="2" t="s">
        <v>1345</v>
      </c>
      <c r="E5083" s="2" t="s">
        <v>1342</v>
      </c>
      <c r="F5083" s="4">
        <v>36</v>
      </c>
      <c r="G5083" s="10" t="str">
        <f t="shared" si="261"/>
        <v xml:space="preserve">2024/08 </v>
      </c>
      <c r="H5083" s="10">
        <f t="shared" si="260"/>
        <v>506</v>
      </c>
    </row>
    <row r="5084" spans="1:8" ht="15.75">
      <c r="A5084" s="10">
        <v>5083</v>
      </c>
      <c r="B5084" s="3" t="s">
        <v>2946</v>
      </c>
      <c r="C5084" s="2" t="s">
        <v>1354</v>
      </c>
      <c r="D5084" s="2" t="s">
        <v>1353</v>
      </c>
      <c r="E5084" s="2" t="s">
        <v>1342</v>
      </c>
      <c r="F5084" s="4">
        <v>20</v>
      </c>
      <c r="G5084" s="10" t="str">
        <f t="shared" si="261"/>
        <v xml:space="preserve">2024/04 </v>
      </c>
      <c r="H5084" s="10">
        <f t="shared" si="260"/>
        <v>255</v>
      </c>
    </row>
    <row r="5085" spans="1:8" ht="15.75">
      <c r="A5085" s="10">
        <v>5084</v>
      </c>
      <c r="B5085" s="3" t="s">
        <v>2946</v>
      </c>
      <c r="C5085" s="2" t="s">
        <v>1356</v>
      </c>
      <c r="D5085" s="2" t="s">
        <v>1355</v>
      </c>
      <c r="E5085" s="2" t="s">
        <v>1352</v>
      </c>
      <c r="F5085" s="4">
        <v>300</v>
      </c>
      <c r="G5085" s="10" t="str">
        <f t="shared" si="261"/>
        <v xml:space="preserve">2024/02 </v>
      </c>
      <c r="H5085" s="10">
        <f t="shared" si="260"/>
        <v>800</v>
      </c>
    </row>
    <row r="5086" spans="1:8" ht="15.75">
      <c r="A5086" s="10">
        <v>5085</v>
      </c>
      <c r="B5086" s="3" t="s">
        <v>2946</v>
      </c>
      <c r="C5086" s="2" t="s">
        <v>1358</v>
      </c>
      <c r="D5086" s="2" t="s">
        <v>1357</v>
      </c>
      <c r="E5086" s="2" t="s">
        <v>1359</v>
      </c>
      <c r="F5086" s="4">
        <v>50</v>
      </c>
      <c r="G5086" s="10" t="str">
        <f t="shared" si="261"/>
        <v xml:space="preserve">2024/02 </v>
      </c>
      <c r="H5086" s="10">
        <f t="shared" si="260"/>
        <v>58</v>
      </c>
    </row>
    <row r="5087" spans="1:8" ht="15.75">
      <c r="A5087" s="10">
        <v>5086</v>
      </c>
      <c r="B5087" s="3" t="s">
        <v>2946</v>
      </c>
      <c r="C5087" s="2" t="s">
        <v>1363</v>
      </c>
      <c r="D5087" s="2" t="s">
        <v>1362</v>
      </c>
      <c r="E5087" s="2" t="s">
        <v>1342</v>
      </c>
      <c r="F5087" s="4">
        <v>50</v>
      </c>
      <c r="G5087" s="10" t="str">
        <f t="shared" si="261"/>
        <v xml:space="preserve">2024/08 </v>
      </c>
      <c r="H5087" s="10">
        <f t="shared" si="260"/>
        <v>1253</v>
      </c>
    </row>
    <row r="5088" spans="1:8" ht="15.75">
      <c r="A5088" s="10">
        <v>5087</v>
      </c>
      <c r="B5088" s="3" t="s">
        <v>2946</v>
      </c>
      <c r="C5088" s="2" t="s">
        <v>1365</v>
      </c>
      <c r="D5088" s="2" t="s">
        <v>1364</v>
      </c>
      <c r="E5088" s="2" t="s">
        <v>1352</v>
      </c>
      <c r="F5088" s="4">
        <v>1128</v>
      </c>
      <c r="G5088" s="10" t="str">
        <f t="shared" si="261"/>
        <v xml:space="preserve">2026/01 </v>
      </c>
      <c r="H5088" s="10">
        <f t="shared" si="260"/>
        <v>11550</v>
      </c>
    </row>
    <row r="5089" spans="1:8" ht="15.75">
      <c r="A5089" s="10">
        <v>5088</v>
      </c>
      <c r="B5089" s="3" t="s">
        <v>2946</v>
      </c>
      <c r="C5089" s="2" t="s">
        <v>1370</v>
      </c>
      <c r="D5089" s="2" t="s">
        <v>1369</v>
      </c>
      <c r="E5089" s="2" t="s">
        <v>1352</v>
      </c>
      <c r="F5089" s="4">
        <v>40</v>
      </c>
      <c r="G5089" s="10" t="str">
        <f t="shared" si="261"/>
        <v xml:space="preserve">2024/03 </v>
      </c>
      <c r="H5089" s="10">
        <f t="shared" si="260"/>
        <v>702</v>
      </c>
    </row>
    <row r="5090" spans="1:8" ht="15.75">
      <c r="A5090" s="10">
        <v>5089</v>
      </c>
      <c r="B5090" s="3" t="s">
        <v>2946</v>
      </c>
      <c r="C5090" s="2" t="s">
        <v>1383</v>
      </c>
      <c r="D5090" s="2" t="s">
        <v>1345</v>
      </c>
      <c r="E5090" s="2" t="s">
        <v>1374</v>
      </c>
      <c r="F5090" s="4">
        <v>10</v>
      </c>
      <c r="G5090" s="10" t="str">
        <f t="shared" si="261"/>
        <v xml:space="preserve">2024/01 </v>
      </c>
      <c r="H5090" s="10">
        <f t="shared" si="260"/>
        <v>10</v>
      </c>
    </row>
    <row r="5091" spans="1:8" ht="15.75">
      <c r="A5091" s="10">
        <v>5090</v>
      </c>
      <c r="B5091" s="3" t="s">
        <v>2946</v>
      </c>
      <c r="C5091" s="2" t="s">
        <v>1419</v>
      </c>
      <c r="D5091" s="2" t="s">
        <v>1417</v>
      </c>
      <c r="E5091" s="2" t="s">
        <v>73</v>
      </c>
      <c r="F5091" s="4">
        <v>21</v>
      </c>
      <c r="G5091" s="10" t="str">
        <f t="shared" si="261"/>
        <v xml:space="preserve">2026/01 </v>
      </c>
      <c r="H5091" s="10">
        <f t="shared" si="260"/>
        <v>114</v>
      </c>
    </row>
    <row r="5092" spans="1:8" ht="15.75">
      <c r="A5092" s="10">
        <v>5091</v>
      </c>
      <c r="B5092" s="3" t="s">
        <v>2946</v>
      </c>
      <c r="C5092" s="2" t="s">
        <v>1421</v>
      </c>
      <c r="D5092" s="2" t="s">
        <v>1417</v>
      </c>
      <c r="E5092" s="2" t="s">
        <v>184</v>
      </c>
      <c r="F5092" s="4">
        <v>2</v>
      </c>
      <c r="G5092" s="10" t="str">
        <f t="shared" si="261"/>
        <v xml:space="preserve">2024/03 </v>
      </c>
      <c r="H5092" s="10">
        <f t="shared" si="260"/>
        <v>42</v>
      </c>
    </row>
    <row r="5093" spans="1:8" ht="15.75">
      <c r="A5093" s="10">
        <v>5092</v>
      </c>
      <c r="B5093" s="3" t="s">
        <v>2946</v>
      </c>
      <c r="C5093" s="2" t="s">
        <v>1428</v>
      </c>
      <c r="D5093" s="2" t="s">
        <v>1426</v>
      </c>
      <c r="E5093" s="2" t="s">
        <v>73</v>
      </c>
      <c r="F5093" s="4">
        <v>12</v>
      </c>
      <c r="G5093" s="10" t="str">
        <f t="shared" si="261"/>
        <v xml:space="preserve">2024/01 </v>
      </c>
      <c r="H5093" s="10">
        <f t="shared" si="260"/>
        <v>25</v>
      </c>
    </row>
    <row r="5094" spans="1:8" ht="15.75">
      <c r="A5094" s="10">
        <v>5093</v>
      </c>
      <c r="B5094" s="3" t="s">
        <v>2946</v>
      </c>
      <c r="C5094" s="2" t="s">
        <v>1430</v>
      </c>
      <c r="D5094" s="2" t="s">
        <v>1426</v>
      </c>
      <c r="E5094" s="2" t="s">
        <v>184</v>
      </c>
      <c r="F5094" s="4">
        <v>2</v>
      </c>
      <c r="G5094" s="10" t="str">
        <f t="shared" si="261"/>
        <v xml:space="preserve">2024/01 </v>
      </c>
      <c r="H5094" s="10">
        <f t="shared" si="260"/>
        <v>105</v>
      </c>
    </row>
    <row r="5095" spans="1:8" ht="15.75">
      <c r="A5095" s="10">
        <v>5094</v>
      </c>
      <c r="B5095" s="3" t="s">
        <v>2946</v>
      </c>
      <c r="C5095" s="2" t="s">
        <v>3534</v>
      </c>
      <c r="D5095" s="2" t="s">
        <v>1405</v>
      </c>
      <c r="E5095" s="2" t="s">
        <v>325</v>
      </c>
      <c r="F5095" s="4">
        <v>100</v>
      </c>
      <c r="G5095" s="10" t="str">
        <f t="shared" si="261"/>
        <v xml:space="preserve">2024/01 </v>
      </c>
      <c r="H5095" s="10">
        <f t="shared" si="260"/>
        <v>100</v>
      </c>
    </row>
    <row r="5096" spans="1:8" ht="15.75">
      <c r="A5096" s="10">
        <v>5095</v>
      </c>
      <c r="B5096" s="3" t="s">
        <v>2946</v>
      </c>
      <c r="C5096" s="2" t="s">
        <v>1755</v>
      </c>
      <c r="D5096" s="2" t="s">
        <v>1754</v>
      </c>
      <c r="E5096" s="2" t="s">
        <v>1756</v>
      </c>
      <c r="F5096" s="4">
        <v>11</v>
      </c>
      <c r="G5096" s="10" t="str">
        <f t="shared" si="261"/>
        <v xml:space="preserve">2024/02 </v>
      </c>
      <c r="H5096" s="10">
        <f t="shared" si="260"/>
        <v>59</v>
      </c>
    </row>
    <row r="5097" spans="1:8" ht="15.75">
      <c r="A5097" s="10">
        <v>5096</v>
      </c>
      <c r="B5097" s="3" t="s">
        <v>2946</v>
      </c>
      <c r="C5097" s="2" t="s">
        <v>2304</v>
      </c>
      <c r="D5097" s="2" t="s">
        <v>2303</v>
      </c>
      <c r="E5097" s="2" t="s">
        <v>2305</v>
      </c>
      <c r="F5097" s="4">
        <v>30</v>
      </c>
      <c r="G5097" s="10" t="str">
        <f t="shared" si="261"/>
        <v xml:space="preserve">2024/01 </v>
      </c>
      <c r="H5097" s="10">
        <f t="shared" si="260"/>
        <v>30</v>
      </c>
    </row>
    <row r="5098" spans="1:8" ht="15.75">
      <c r="A5098" s="10">
        <v>5097</v>
      </c>
      <c r="B5098" s="3" t="s">
        <v>2946</v>
      </c>
      <c r="C5098" s="2" t="s">
        <v>2306</v>
      </c>
      <c r="D5098" s="2" t="s">
        <v>2303</v>
      </c>
      <c r="E5098" s="2" t="s">
        <v>2307</v>
      </c>
      <c r="F5098" s="4">
        <v>30</v>
      </c>
      <c r="G5098" s="10" t="str">
        <f t="shared" si="261"/>
        <v xml:space="preserve">2024/01 </v>
      </c>
      <c r="H5098" s="10">
        <f t="shared" si="260"/>
        <v>30</v>
      </c>
    </row>
    <row r="5099" spans="1:8" ht="15.75">
      <c r="A5099" s="10">
        <v>5098</v>
      </c>
      <c r="B5099" s="3" t="s">
        <v>2946</v>
      </c>
      <c r="C5099" s="2" t="s">
        <v>3764</v>
      </c>
      <c r="D5099" s="2" t="s">
        <v>294</v>
      </c>
      <c r="E5099" s="2" t="s">
        <v>3765</v>
      </c>
      <c r="F5099" s="4">
        <v>10</v>
      </c>
      <c r="G5099" s="10" t="str">
        <f t="shared" si="261"/>
        <v xml:space="preserve">2024/01 </v>
      </c>
      <c r="H5099" s="10">
        <f t="shared" si="260"/>
        <v>10</v>
      </c>
    </row>
    <row r="5100" spans="1:8" ht="15.75">
      <c r="A5100" s="10">
        <v>5099</v>
      </c>
      <c r="B5100" s="3" t="s">
        <v>2946</v>
      </c>
      <c r="C5100" s="2" t="s">
        <v>2343</v>
      </c>
      <c r="D5100" s="2" t="s">
        <v>299</v>
      </c>
      <c r="E5100" s="2" t="s">
        <v>2344</v>
      </c>
      <c r="F5100" s="4">
        <v>50</v>
      </c>
      <c r="G5100" s="10" t="str">
        <f t="shared" si="261"/>
        <v xml:space="preserve">2024/01 </v>
      </c>
      <c r="H5100" s="10">
        <f t="shared" si="260"/>
        <v>200</v>
      </c>
    </row>
    <row r="5101" spans="1:8" ht="15.75">
      <c r="A5101" s="10">
        <v>5100</v>
      </c>
      <c r="B5101" s="3" t="s">
        <v>2946</v>
      </c>
      <c r="C5101" s="2" t="s">
        <v>2345</v>
      </c>
      <c r="D5101" s="2" t="s">
        <v>299</v>
      </c>
      <c r="E5101" s="2" t="s">
        <v>2328</v>
      </c>
      <c r="F5101" s="4">
        <v>2</v>
      </c>
      <c r="G5101" s="10" t="str">
        <f t="shared" si="261"/>
        <v xml:space="preserve">2024/01 </v>
      </c>
      <c r="H5101" s="10">
        <f t="shared" si="260"/>
        <v>5</v>
      </c>
    </row>
    <row r="5102" spans="1:8" ht="15.75">
      <c r="A5102" s="10">
        <v>5101</v>
      </c>
      <c r="B5102" s="3" t="s">
        <v>2946</v>
      </c>
      <c r="C5102" s="2" t="s">
        <v>2365</v>
      </c>
      <c r="D5102" s="2" t="s">
        <v>314</v>
      </c>
      <c r="E5102" s="2" t="s">
        <v>2366</v>
      </c>
      <c r="F5102" s="4">
        <v>28</v>
      </c>
      <c r="G5102" s="10" t="str">
        <f t="shared" si="261"/>
        <v xml:space="preserve">2024/02 </v>
      </c>
      <c r="H5102" s="10">
        <f t="shared" si="260"/>
        <v>28</v>
      </c>
    </row>
    <row r="5103" spans="1:8" ht="15.75">
      <c r="A5103" s="10">
        <v>5102</v>
      </c>
      <c r="B5103" s="3" t="s">
        <v>2946</v>
      </c>
      <c r="C5103" s="2" t="s">
        <v>2383</v>
      </c>
      <c r="D5103" s="2" t="s">
        <v>252</v>
      </c>
      <c r="E5103" s="2" t="s">
        <v>2384</v>
      </c>
      <c r="F5103" s="4">
        <v>4</v>
      </c>
      <c r="G5103" s="10" t="str">
        <f t="shared" si="261"/>
        <v xml:space="preserve">2024/01 </v>
      </c>
      <c r="H5103" s="10">
        <f t="shared" si="260"/>
        <v>50</v>
      </c>
    </row>
    <row r="5104" spans="1:8" ht="15.75">
      <c r="A5104" s="10">
        <v>5103</v>
      </c>
      <c r="B5104" s="3" t="s">
        <v>2946</v>
      </c>
      <c r="C5104" s="2" t="s">
        <v>2397</v>
      </c>
      <c r="D5104" s="2" t="s">
        <v>236</v>
      </c>
      <c r="E5104" s="2" t="s">
        <v>2398</v>
      </c>
      <c r="F5104" s="4">
        <v>45</v>
      </c>
      <c r="G5104" s="10" t="str">
        <f t="shared" si="261"/>
        <v xml:space="preserve">2024/02 </v>
      </c>
      <c r="H5104" s="10">
        <f t="shared" si="260"/>
        <v>440</v>
      </c>
    </row>
    <row r="5105" spans="1:8" ht="15.75">
      <c r="A5105" s="10">
        <v>5104</v>
      </c>
      <c r="B5105" s="3" t="s">
        <v>2946</v>
      </c>
      <c r="C5105" s="2" t="s">
        <v>2400</v>
      </c>
      <c r="D5105" s="2" t="s">
        <v>236</v>
      </c>
      <c r="E5105" s="2" t="s">
        <v>2401</v>
      </c>
      <c r="F5105" s="4">
        <v>28</v>
      </c>
      <c r="G5105" s="10" t="str">
        <f t="shared" si="261"/>
        <v xml:space="preserve">2024/10 </v>
      </c>
      <c r="H5105" s="10">
        <f t="shared" si="260"/>
        <v>199</v>
      </c>
    </row>
    <row r="5106" spans="1:8" ht="15.75">
      <c r="A5106" s="10">
        <v>5105</v>
      </c>
      <c r="B5106" s="3" t="s">
        <v>2946</v>
      </c>
      <c r="C5106" s="2" t="s">
        <v>2402</v>
      </c>
      <c r="D5106" s="2" t="s">
        <v>236</v>
      </c>
      <c r="E5106" s="2" t="s">
        <v>2403</v>
      </c>
      <c r="F5106" s="4">
        <v>10</v>
      </c>
      <c r="G5106" s="10" t="str">
        <f t="shared" si="261"/>
        <v xml:space="preserve">2024/01 </v>
      </c>
      <c r="H5106" s="10">
        <f t="shared" si="260"/>
        <v>57</v>
      </c>
    </row>
    <row r="5107" spans="1:8" ht="15.75">
      <c r="A5107" s="10">
        <v>5106</v>
      </c>
      <c r="B5107" s="3" t="s">
        <v>2946</v>
      </c>
      <c r="C5107" s="2" t="s">
        <v>2404</v>
      </c>
      <c r="D5107" s="2" t="s">
        <v>236</v>
      </c>
      <c r="E5107" s="2" t="s">
        <v>2405</v>
      </c>
      <c r="F5107" s="4">
        <v>1</v>
      </c>
      <c r="G5107" s="10" t="str">
        <f t="shared" si="261"/>
        <v xml:space="preserve">2024/01 </v>
      </c>
      <c r="H5107" s="10">
        <f t="shared" si="260"/>
        <v>89</v>
      </c>
    </row>
    <row r="5108" spans="1:8" ht="15.75">
      <c r="A5108" s="10">
        <v>5107</v>
      </c>
      <c r="B5108" s="3" t="s">
        <v>2946</v>
      </c>
      <c r="C5108" s="2" t="s">
        <v>2408</v>
      </c>
      <c r="D5108" s="2" t="s">
        <v>236</v>
      </c>
      <c r="E5108" s="2" t="s">
        <v>2409</v>
      </c>
      <c r="F5108" s="4">
        <v>20</v>
      </c>
      <c r="G5108" s="10" t="str">
        <f t="shared" si="261"/>
        <v xml:space="preserve">2024/05 </v>
      </c>
      <c r="H5108" s="10">
        <f t="shared" si="260"/>
        <v>72</v>
      </c>
    </row>
    <row r="5109" spans="1:8" ht="15.75">
      <c r="A5109" s="10">
        <v>5108</v>
      </c>
      <c r="B5109" s="3" t="s">
        <v>2946</v>
      </c>
      <c r="C5109" s="2" t="s">
        <v>2411</v>
      </c>
      <c r="D5109" s="2" t="s">
        <v>223</v>
      </c>
      <c r="E5109" s="2" t="s">
        <v>104</v>
      </c>
      <c r="F5109" s="4">
        <v>5</v>
      </c>
      <c r="G5109" s="10" t="str">
        <f t="shared" si="261"/>
        <v xml:space="preserve">2024/01 </v>
      </c>
      <c r="H5109" s="10">
        <f t="shared" si="260"/>
        <v>50</v>
      </c>
    </row>
    <row r="5110" spans="1:8" ht="15.75">
      <c r="A5110" s="10">
        <v>5109</v>
      </c>
      <c r="B5110" s="3" t="s">
        <v>2946</v>
      </c>
      <c r="C5110" s="2" t="s">
        <v>3778</v>
      </c>
      <c r="D5110" s="2" t="s">
        <v>2303</v>
      </c>
      <c r="E5110" s="2" t="s">
        <v>3779</v>
      </c>
      <c r="F5110" s="4">
        <v>30</v>
      </c>
      <c r="G5110" s="10" t="str">
        <f t="shared" si="261"/>
        <v xml:space="preserve">2024/01 </v>
      </c>
      <c r="H5110" s="10">
        <f t="shared" si="260"/>
        <v>30</v>
      </c>
    </row>
    <row r="5111" spans="1:8" ht="15.75">
      <c r="A5111" s="10">
        <v>5110</v>
      </c>
      <c r="B5111" s="3" t="s">
        <v>2946</v>
      </c>
      <c r="C5111" s="2" t="s">
        <v>2432</v>
      </c>
      <c r="D5111" s="2" t="s">
        <v>267</v>
      </c>
      <c r="E5111" s="2" t="s">
        <v>2433</v>
      </c>
      <c r="F5111" s="4">
        <v>46</v>
      </c>
      <c r="G5111" s="10" t="str">
        <f t="shared" si="261"/>
        <v xml:space="preserve">2024/02 </v>
      </c>
      <c r="H5111" s="10">
        <f t="shared" si="260"/>
        <v>245</v>
      </c>
    </row>
    <row r="5112" spans="1:8" ht="15.75">
      <c r="A5112" s="10">
        <v>5111</v>
      </c>
      <c r="B5112" s="3" t="s">
        <v>2946</v>
      </c>
      <c r="C5112" s="2" t="s">
        <v>2436</v>
      </c>
      <c r="D5112" s="2" t="s">
        <v>267</v>
      </c>
      <c r="E5112" s="2" t="s">
        <v>2437</v>
      </c>
      <c r="F5112" s="4">
        <v>80</v>
      </c>
      <c r="G5112" s="10" t="str">
        <f t="shared" si="261"/>
        <v xml:space="preserve">2025/02 </v>
      </c>
      <c r="H5112" s="10">
        <f t="shared" si="260"/>
        <v>578</v>
      </c>
    </row>
    <row r="5113" spans="1:8" ht="15.75">
      <c r="A5113" s="10">
        <v>5112</v>
      </c>
      <c r="B5113" s="3" t="s">
        <v>2946</v>
      </c>
      <c r="C5113" s="2" t="s">
        <v>2444</v>
      </c>
      <c r="D5113" s="2" t="s">
        <v>267</v>
      </c>
      <c r="E5113" s="2" t="s">
        <v>2445</v>
      </c>
      <c r="F5113" s="4">
        <v>48</v>
      </c>
      <c r="G5113" s="10" t="str">
        <f t="shared" si="261"/>
        <v xml:space="preserve">2024/02 </v>
      </c>
      <c r="H5113" s="10">
        <f t="shared" si="260"/>
        <v>81</v>
      </c>
    </row>
    <row r="5114" spans="1:8" ht="15.75">
      <c r="A5114" s="10">
        <v>5113</v>
      </c>
      <c r="B5114" s="3" t="s">
        <v>2946</v>
      </c>
      <c r="C5114" s="2" t="s">
        <v>2450</v>
      </c>
      <c r="D5114" s="2" t="s">
        <v>267</v>
      </c>
      <c r="E5114" s="2" t="s">
        <v>2451</v>
      </c>
      <c r="F5114" s="4">
        <v>2</v>
      </c>
      <c r="G5114" s="10" t="str">
        <f t="shared" si="261"/>
        <v xml:space="preserve">2024/01 </v>
      </c>
      <c r="H5114" s="10">
        <f t="shared" si="260"/>
        <v>30</v>
      </c>
    </row>
    <row r="5115" spans="1:8" ht="15.75">
      <c r="A5115" s="10">
        <v>5114</v>
      </c>
      <c r="B5115" s="3" t="s">
        <v>2946</v>
      </c>
      <c r="C5115" s="2" t="s">
        <v>3780</v>
      </c>
      <c r="D5115" s="2" t="s">
        <v>267</v>
      </c>
      <c r="E5115" s="2" t="s">
        <v>3781</v>
      </c>
      <c r="F5115" s="4">
        <v>10</v>
      </c>
      <c r="G5115" s="10" t="str">
        <f t="shared" si="261"/>
        <v xml:space="preserve">2024/01 </v>
      </c>
      <c r="H5115" s="10">
        <f t="shared" si="260"/>
        <v>20</v>
      </c>
    </row>
    <row r="5116" spans="1:8" ht="15.75">
      <c r="A5116" s="10">
        <v>5115</v>
      </c>
      <c r="B5116" s="3" t="s">
        <v>2946</v>
      </c>
      <c r="C5116" s="2" t="s">
        <v>2461</v>
      </c>
      <c r="D5116" s="2" t="s">
        <v>271</v>
      </c>
      <c r="E5116" s="2" t="s">
        <v>2462</v>
      </c>
      <c r="F5116" s="4">
        <v>30</v>
      </c>
      <c r="G5116" s="10" t="str">
        <f t="shared" si="261"/>
        <v xml:space="preserve">2024/01 </v>
      </c>
      <c r="H5116" s="10">
        <f t="shared" si="260"/>
        <v>135</v>
      </c>
    </row>
    <row r="5117" spans="1:8" ht="15.75">
      <c r="A5117" s="10">
        <v>5116</v>
      </c>
      <c r="B5117" s="3" t="s">
        <v>2946</v>
      </c>
      <c r="C5117" s="2" t="s">
        <v>2463</v>
      </c>
      <c r="D5117" s="2" t="s">
        <v>271</v>
      </c>
      <c r="E5117" s="2" t="s">
        <v>2464</v>
      </c>
      <c r="F5117" s="4">
        <v>5</v>
      </c>
      <c r="G5117" s="10" t="str">
        <f t="shared" si="261"/>
        <v xml:space="preserve">2025/03 </v>
      </c>
      <c r="H5117" s="10">
        <f t="shared" si="260"/>
        <v>324</v>
      </c>
    </row>
    <row r="5118" spans="1:8" ht="15.75">
      <c r="A5118" s="10">
        <v>5117</v>
      </c>
      <c r="B5118" s="3" t="s">
        <v>2946</v>
      </c>
      <c r="C5118" s="2" t="s">
        <v>2465</v>
      </c>
      <c r="D5118" s="2" t="s">
        <v>271</v>
      </c>
      <c r="E5118" s="2" t="s">
        <v>2466</v>
      </c>
      <c r="F5118" s="4">
        <v>20</v>
      </c>
      <c r="G5118" s="10" t="str">
        <f t="shared" si="261"/>
        <v xml:space="preserve">2024/05 </v>
      </c>
      <c r="H5118" s="10">
        <f t="shared" si="260"/>
        <v>214</v>
      </c>
    </row>
    <row r="5119" spans="1:8" ht="15.75">
      <c r="A5119" s="10">
        <v>5118</v>
      </c>
      <c r="B5119" s="3" t="s">
        <v>2946</v>
      </c>
      <c r="C5119" s="2" t="s">
        <v>2469</v>
      </c>
      <c r="D5119" s="2" t="s">
        <v>271</v>
      </c>
      <c r="E5119" s="2" t="s">
        <v>2470</v>
      </c>
      <c r="F5119" s="4">
        <v>20</v>
      </c>
      <c r="G5119" s="10" t="str">
        <f t="shared" si="261"/>
        <v xml:space="preserve">2024/01 </v>
      </c>
      <c r="H5119" s="10">
        <f t="shared" si="260"/>
        <v>60</v>
      </c>
    </row>
    <row r="5120" spans="1:8" ht="15.75">
      <c r="A5120" s="10">
        <v>5119</v>
      </c>
      <c r="B5120" s="3" t="s">
        <v>2946</v>
      </c>
      <c r="C5120" s="2" t="s">
        <v>2473</v>
      </c>
      <c r="D5120" s="2" t="s">
        <v>264</v>
      </c>
      <c r="E5120" s="2" t="s">
        <v>2474</v>
      </c>
      <c r="F5120" s="4">
        <v>592</v>
      </c>
      <c r="G5120" s="10" t="str">
        <f t="shared" si="261"/>
        <v xml:space="preserve">2024/04 </v>
      </c>
      <c r="H5120" s="10">
        <f t="shared" si="260"/>
        <v>2197</v>
      </c>
    </row>
    <row r="5121" spans="1:8" ht="15.75">
      <c r="A5121" s="10">
        <v>5120</v>
      </c>
      <c r="B5121" s="3" t="s">
        <v>2946</v>
      </c>
      <c r="C5121" s="2" t="s">
        <v>2477</v>
      </c>
      <c r="D5121" s="2" t="s">
        <v>264</v>
      </c>
      <c r="E5121" s="2" t="s">
        <v>2478</v>
      </c>
      <c r="F5121" s="4">
        <v>84</v>
      </c>
      <c r="G5121" s="10" t="str">
        <f t="shared" si="261"/>
        <v xml:space="preserve">2024/02 </v>
      </c>
      <c r="H5121" s="10">
        <f t="shared" si="260"/>
        <v>650</v>
      </c>
    </row>
    <row r="5122" spans="1:8" ht="15.75">
      <c r="A5122" s="10">
        <v>5121</v>
      </c>
      <c r="B5122" s="3" t="s">
        <v>2946</v>
      </c>
      <c r="C5122" s="2" t="s">
        <v>2479</v>
      </c>
      <c r="D5122" s="2" t="s">
        <v>264</v>
      </c>
      <c r="E5122" s="2" t="s">
        <v>2480</v>
      </c>
      <c r="F5122" s="4">
        <v>628</v>
      </c>
      <c r="G5122" s="10" t="str">
        <f t="shared" si="261"/>
        <v xml:space="preserve">2024/04 </v>
      </c>
      <c r="H5122" s="10">
        <f t="shared" ref="H5122:H5185" si="262">_xlfn.MAXIFS(F:F,C:C,C5122,G:G,G5122)</f>
        <v>1525</v>
      </c>
    </row>
    <row r="5123" spans="1:8" ht="15.75">
      <c r="A5123" s="10">
        <v>5122</v>
      </c>
      <c r="B5123" s="3" t="s">
        <v>2946</v>
      </c>
      <c r="C5123" s="2" t="s">
        <v>2484</v>
      </c>
      <c r="D5123" s="2" t="s">
        <v>264</v>
      </c>
      <c r="E5123" s="2" t="s">
        <v>2485</v>
      </c>
      <c r="F5123" s="4">
        <v>315</v>
      </c>
      <c r="G5123" s="10" t="str">
        <f t="shared" ref="G5123:G5186" si="263">INDEX($B$2:$B$9999,MATCH(_xlfn.MAXIFS($F$2:$F$9999,$C$2:$C$9999,C5123),$F$1:$F$9999,0))</f>
        <v xml:space="preserve">2024/04 </v>
      </c>
      <c r="H5123" s="10">
        <f t="shared" si="262"/>
        <v>987</v>
      </c>
    </row>
    <row r="5124" spans="1:8" ht="15.75">
      <c r="A5124" s="10">
        <v>5123</v>
      </c>
      <c r="B5124" s="3" t="s">
        <v>2946</v>
      </c>
      <c r="C5124" s="2" t="s">
        <v>2486</v>
      </c>
      <c r="D5124" s="2" t="s">
        <v>264</v>
      </c>
      <c r="E5124" s="2" t="s">
        <v>2487</v>
      </c>
      <c r="F5124" s="4">
        <v>260</v>
      </c>
      <c r="G5124" s="10" t="str">
        <f t="shared" si="263"/>
        <v xml:space="preserve">2024/07 </v>
      </c>
      <c r="H5124" s="10">
        <f t="shared" si="262"/>
        <v>488</v>
      </c>
    </row>
    <row r="5125" spans="1:8" ht="15.75">
      <c r="A5125" s="10">
        <v>5124</v>
      </c>
      <c r="B5125" s="3" t="s">
        <v>2946</v>
      </c>
      <c r="C5125" s="2" t="s">
        <v>2488</v>
      </c>
      <c r="D5125" s="2" t="s">
        <v>264</v>
      </c>
      <c r="E5125" s="2" t="s">
        <v>2489</v>
      </c>
      <c r="F5125" s="4">
        <v>190</v>
      </c>
      <c r="G5125" s="10" t="str">
        <f t="shared" si="263"/>
        <v xml:space="preserve">2024/02 </v>
      </c>
      <c r="H5125" s="10">
        <f t="shared" si="262"/>
        <v>400</v>
      </c>
    </row>
    <row r="5126" spans="1:8" ht="15.75">
      <c r="A5126" s="10">
        <v>5125</v>
      </c>
      <c r="B5126" s="3" t="s">
        <v>2946</v>
      </c>
      <c r="C5126" s="2" t="s">
        <v>2490</v>
      </c>
      <c r="D5126" s="2" t="s">
        <v>264</v>
      </c>
      <c r="E5126" s="2" t="s">
        <v>2491</v>
      </c>
      <c r="F5126" s="4">
        <v>48</v>
      </c>
      <c r="G5126" s="10" t="str">
        <f t="shared" si="263"/>
        <v xml:space="preserve">2024/02 </v>
      </c>
      <c r="H5126" s="10">
        <f t="shared" si="262"/>
        <v>245</v>
      </c>
    </row>
    <row r="5127" spans="1:8" ht="15.75">
      <c r="A5127" s="10">
        <v>5126</v>
      </c>
      <c r="B5127" s="3" t="s">
        <v>2946</v>
      </c>
      <c r="C5127" s="2" t="s">
        <v>2492</v>
      </c>
      <c r="D5127" s="2" t="s">
        <v>264</v>
      </c>
      <c r="E5127" s="2" t="s">
        <v>2493</v>
      </c>
      <c r="F5127" s="4">
        <v>20</v>
      </c>
      <c r="G5127" s="10" t="str">
        <f t="shared" si="263"/>
        <v xml:space="preserve">2024/02 </v>
      </c>
      <c r="H5127" s="10">
        <f t="shared" si="262"/>
        <v>230</v>
      </c>
    </row>
    <row r="5128" spans="1:8" ht="15.75">
      <c r="A5128" s="10">
        <v>5127</v>
      </c>
      <c r="B5128" s="3" t="s">
        <v>2946</v>
      </c>
      <c r="C5128" s="2" t="s">
        <v>2494</v>
      </c>
      <c r="D5128" s="2" t="s">
        <v>264</v>
      </c>
      <c r="E5128" s="2" t="s">
        <v>2495</v>
      </c>
      <c r="F5128" s="4">
        <v>341</v>
      </c>
      <c r="G5128" s="10" t="str">
        <f t="shared" si="263"/>
        <v xml:space="preserve">2025/02 </v>
      </c>
      <c r="H5128" s="10">
        <f t="shared" si="262"/>
        <v>585</v>
      </c>
    </row>
    <row r="5129" spans="1:8" ht="15.75">
      <c r="A5129" s="10">
        <v>5128</v>
      </c>
      <c r="B5129" s="3" t="s">
        <v>2946</v>
      </c>
      <c r="C5129" s="2" t="s">
        <v>2496</v>
      </c>
      <c r="D5129" s="2" t="s">
        <v>264</v>
      </c>
      <c r="E5129" s="2" t="s">
        <v>2497</v>
      </c>
      <c r="F5129" s="4">
        <v>10</v>
      </c>
      <c r="G5129" s="10" t="str">
        <f t="shared" si="263"/>
        <v xml:space="preserve">2024/01 </v>
      </c>
      <c r="H5129" s="10">
        <f t="shared" si="262"/>
        <v>95</v>
      </c>
    </row>
    <row r="5130" spans="1:8" ht="15.75">
      <c r="A5130" s="10">
        <v>5129</v>
      </c>
      <c r="B5130" s="3" t="s">
        <v>2946</v>
      </c>
      <c r="C5130" s="2" t="s">
        <v>2503</v>
      </c>
      <c r="D5130" s="2" t="s">
        <v>264</v>
      </c>
      <c r="E5130" s="2" t="s">
        <v>2504</v>
      </c>
      <c r="F5130" s="4">
        <v>230</v>
      </c>
      <c r="G5130" s="10" t="str">
        <f t="shared" si="263"/>
        <v xml:space="preserve">2024/02 </v>
      </c>
      <c r="H5130" s="10">
        <f t="shared" si="262"/>
        <v>230</v>
      </c>
    </row>
    <row r="5131" spans="1:8" ht="15.75">
      <c r="A5131" s="10">
        <v>5130</v>
      </c>
      <c r="B5131" s="3" t="s">
        <v>2946</v>
      </c>
      <c r="C5131" s="2" t="s">
        <v>2507</v>
      </c>
      <c r="D5131" s="2" t="s">
        <v>264</v>
      </c>
      <c r="E5131" s="2" t="s">
        <v>2508</v>
      </c>
      <c r="F5131" s="4">
        <v>30</v>
      </c>
      <c r="G5131" s="10" t="str">
        <f t="shared" si="263"/>
        <v xml:space="preserve">2024/01 </v>
      </c>
      <c r="H5131" s="10">
        <f t="shared" si="262"/>
        <v>1000</v>
      </c>
    </row>
    <row r="5132" spans="1:8" ht="15.75">
      <c r="A5132" s="10">
        <v>5131</v>
      </c>
      <c r="B5132" s="3" t="s">
        <v>2946</v>
      </c>
      <c r="C5132" s="2" t="s">
        <v>2509</v>
      </c>
      <c r="D5132" s="2" t="s">
        <v>264</v>
      </c>
      <c r="E5132" s="2" t="s">
        <v>2510</v>
      </c>
      <c r="F5132" s="4">
        <v>122</v>
      </c>
      <c r="G5132" s="10" t="str">
        <f t="shared" si="263"/>
        <v xml:space="preserve">2024/04 </v>
      </c>
      <c r="H5132" s="10">
        <f t="shared" si="262"/>
        <v>195</v>
      </c>
    </row>
    <row r="5133" spans="1:8" ht="15.75">
      <c r="A5133" s="10">
        <v>5132</v>
      </c>
      <c r="B5133" s="3" t="s">
        <v>2946</v>
      </c>
      <c r="C5133" s="2" t="s">
        <v>2511</v>
      </c>
      <c r="D5133" s="2" t="s">
        <v>264</v>
      </c>
      <c r="E5133" s="2" t="s">
        <v>2512</v>
      </c>
      <c r="F5133" s="4">
        <v>20</v>
      </c>
      <c r="G5133" s="10" t="str">
        <f t="shared" si="263"/>
        <v xml:space="preserve">2024/01 </v>
      </c>
      <c r="H5133" s="10">
        <f t="shared" si="262"/>
        <v>130</v>
      </c>
    </row>
    <row r="5134" spans="1:8" ht="15.75">
      <c r="A5134" s="10">
        <v>5133</v>
      </c>
      <c r="B5134" s="3" t="s">
        <v>2946</v>
      </c>
      <c r="C5134" s="2" t="s">
        <v>2513</v>
      </c>
      <c r="D5134" s="2" t="s">
        <v>294</v>
      </c>
      <c r="E5134" s="2" t="s">
        <v>2514</v>
      </c>
      <c r="F5134" s="4">
        <v>52</v>
      </c>
      <c r="G5134" s="10" t="str">
        <f t="shared" si="263"/>
        <v xml:space="preserve">2024/03 </v>
      </c>
      <c r="H5134" s="10">
        <f t="shared" si="262"/>
        <v>74</v>
      </c>
    </row>
    <row r="5135" spans="1:8" ht="15.75">
      <c r="A5135" s="10">
        <v>5134</v>
      </c>
      <c r="B5135" s="3" t="s">
        <v>2946</v>
      </c>
      <c r="C5135" s="2" t="s">
        <v>2515</v>
      </c>
      <c r="D5135" s="2" t="s">
        <v>294</v>
      </c>
      <c r="E5135" s="2" t="s">
        <v>2516</v>
      </c>
      <c r="F5135" s="4">
        <v>61</v>
      </c>
      <c r="G5135" s="10" t="str">
        <f t="shared" si="263"/>
        <v xml:space="preserve">2024/01 </v>
      </c>
      <c r="H5135" s="10">
        <f t="shared" si="262"/>
        <v>95</v>
      </c>
    </row>
    <row r="5136" spans="1:8" ht="15.75">
      <c r="A5136" s="10">
        <v>5135</v>
      </c>
      <c r="B5136" s="3" t="s">
        <v>2946</v>
      </c>
      <c r="C5136" s="2" t="s">
        <v>2517</v>
      </c>
      <c r="D5136" s="2" t="s">
        <v>294</v>
      </c>
      <c r="E5136" s="2" t="s">
        <v>2518</v>
      </c>
      <c r="F5136" s="4">
        <v>30</v>
      </c>
      <c r="G5136" s="10" t="str">
        <f t="shared" si="263"/>
        <v xml:space="preserve">2024/01 </v>
      </c>
      <c r="H5136" s="10">
        <f t="shared" si="262"/>
        <v>150</v>
      </c>
    </row>
    <row r="5137" spans="1:8" ht="15.75">
      <c r="A5137" s="10">
        <v>5136</v>
      </c>
      <c r="B5137" s="3" t="s">
        <v>2946</v>
      </c>
      <c r="C5137" s="2" t="s">
        <v>2519</v>
      </c>
      <c r="D5137" s="2" t="s">
        <v>294</v>
      </c>
      <c r="E5137" s="2" t="s">
        <v>2520</v>
      </c>
      <c r="F5137" s="4">
        <v>33</v>
      </c>
      <c r="G5137" s="10" t="str">
        <f t="shared" si="263"/>
        <v xml:space="preserve">2024/01 </v>
      </c>
      <c r="H5137" s="10">
        <f t="shared" si="262"/>
        <v>100</v>
      </c>
    </row>
    <row r="5138" spans="1:8" ht="15.75">
      <c r="A5138" s="10">
        <v>5137</v>
      </c>
      <c r="B5138" s="3" t="s">
        <v>2946</v>
      </c>
      <c r="C5138" s="2" t="s">
        <v>2521</v>
      </c>
      <c r="D5138" s="2" t="s">
        <v>294</v>
      </c>
      <c r="E5138" s="2" t="s">
        <v>2522</v>
      </c>
      <c r="F5138" s="4">
        <v>22</v>
      </c>
      <c r="G5138" s="10" t="str">
        <f t="shared" si="263"/>
        <v xml:space="preserve">2024/01 </v>
      </c>
      <c r="H5138" s="10">
        <f t="shared" si="262"/>
        <v>25</v>
      </c>
    </row>
    <row r="5139" spans="1:8" ht="15.75">
      <c r="A5139" s="10">
        <v>5138</v>
      </c>
      <c r="B5139" s="3" t="s">
        <v>2946</v>
      </c>
      <c r="C5139" s="2" t="s">
        <v>2523</v>
      </c>
      <c r="D5139" s="2" t="s">
        <v>294</v>
      </c>
      <c r="E5139" s="2" t="s">
        <v>2524</v>
      </c>
      <c r="F5139" s="4">
        <v>89</v>
      </c>
      <c r="G5139" s="10" t="str">
        <f t="shared" si="263"/>
        <v xml:space="preserve">2024/02 </v>
      </c>
      <c r="H5139" s="10">
        <f t="shared" si="262"/>
        <v>180</v>
      </c>
    </row>
    <row r="5140" spans="1:8" ht="15.75">
      <c r="A5140" s="10">
        <v>5139</v>
      </c>
      <c r="B5140" s="3" t="s">
        <v>2946</v>
      </c>
      <c r="C5140" s="2" t="s">
        <v>2525</v>
      </c>
      <c r="D5140" s="2" t="s">
        <v>294</v>
      </c>
      <c r="E5140" s="2" t="s">
        <v>2526</v>
      </c>
      <c r="F5140" s="4">
        <v>28</v>
      </c>
      <c r="G5140" s="10" t="str">
        <f t="shared" si="263"/>
        <v xml:space="preserve">2024/02 </v>
      </c>
      <c r="H5140" s="10">
        <f t="shared" si="262"/>
        <v>28</v>
      </c>
    </row>
    <row r="5141" spans="1:8" ht="15.75">
      <c r="A5141" s="10">
        <v>5140</v>
      </c>
      <c r="B5141" s="3" t="s">
        <v>2946</v>
      </c>
      <c r="C5141" s="2" t="s">
        <v>2527</v>
      </c>
      <c r="D5141" s="2" t="s">
        <v>294</v>
      </c>
      <c r="E5141" s="2" t="s">
        <v>2447</v>
      </c>
      <c r="F5141" s="4">
        <v>2</v>
      </c>
      <c r="G5141" s="10" t="str">
        <f t="shared" si="263"/>
        <v xml:space="preserve">2024/01 </v>
      </c>
      <c r="H5141" s="10">
        <f t="shared" si="262"/>
        <v>20</v>
      </c>
    </row>
    <row r="5142" spans="1:8" ht="15.75">
      <c r="A5142" s="10">
        <v>5141</v>
      </c>
      <c r="B5142" s="3" t="s">
        <v>2946</v>
      </c>
      <c r="C5142" s="2" t="s">
        <v>2528</v>
      </c>
      <c r="D5142" s="2" t="s">
        <v>294</v>
      </c>
      <c r="E5142" s="2" t="s">
        <v>2529</v>
      </c>
      <c r="F5142" s="4">
        <v>174</v>
      </c>
      <c r="G5142" s="10" t="str">
        <f t="shared" si="263"/>
        <v xml:space="preserve">2024/12 </v>
      </c>
      <c r="H5142" s="10">
        <f t="shared" si="262"/>
        <v>675</v>
      </c>
    </row>
    <row r="5143" spans="1:8" ht="15.75">
      <c r="A5143" s="10">
        <v>5142</v>
      </c>
      <c r="B5143" s="3" t="s">
        <v>2946</v>
      </c>
      <c r="C5143" s="2" t="s">
        <v>2530</v>
      </c>
      <c r="D5143" s="2" t="s">
        <v>294</v>
      </c>
      <c r="E5143" s="2" t="s">
        <v>2531</v>
      </c>
      <c r="F5143" s="4">
        <v>30</v>
      </c>
      <c r="G5143" s="10" t="str">
        <f t="shared" si="263"/>
        <v xml:space="preserve">2024/01 </v>
      </c>
      <c r="H5143" s="10">
        <f t="shared" si="262"/>
        <v>50</v>
      </c>
    </row>
    <row r="5144" spans="1:8" ht="15.75">
      <c r="A5144" s="10">
        <v>5143</v>
      </c>
      <c r="B5144" s="3" t="s">
        <v>2946</v>
      </c>
      <c r="C5144" s="2" t="s">
        <v>2532</v>
      </c>
      <c r="D5144" s="2" t="s">
        <v>294</v>
      </c>
      <c r="E5144" s="2" t="s">
        <v>2533</v>
      </c>
      <c r="F5144" s="4">
        <v>30</v>
      </c>
      <c r="G5144" s="10" t="str">
        <f t="shared" si="263"/>
        <v xml:space="preserve">2024/01 </v>
      </c>
      <c r="H5144" s="10">
        <f t="shared" si="262"/>
        <v>50</v>
      </c>
    </row>
    <row r="5145" spans="1:8" ht="15.75">
      <c r="A5145" s="10">
        <v>5144</v>
      </c>
      <c r="B5145" s="3" t="s">
        <v>2946</v>
      </c>
      <c r="C5145" s="2" t="s">
        <v>2534</v>
      </c>
      <c r="D5145" s="2" t="s">
        <v>299</v>
      </c>
      <c r="E5145" s="2" t="s">
        <v>2535</v>
      </c>
      <c r="F5145" s="4">
        <v>186</v>
      </c>
      <c r="G5145" s="10" t="str">
        <f t="shared" si="263"/>
        <v xml:space="preserve">2025/02 </v>
      </c>
      <c r="H5145" s="10">
        <f t="shared" si="262"/>
        <v>453</v>
      </c>
    </row>
    <row r="5146" spans="1:8" ht="15.75">
      <c r="A5146" s="10">
        <v>5145</v>
      </c>
      <c r="B5146" s="3" t="s">
        <v>2946</v>
      </c>
      <c r="C5146" s="2" t="s">
        <v>2538</v>
      </c>
      <c r="D5146" s="2" t="s">
        <v>299</v>
      </c>
      <c r="E5146" s="2" t="s">
        <v>2539</v>
      </c>
      <c r="F5146" s="4">
        <v>254</v>
      </c>
      <c r="G5146" s="10" t="str">
        <f t="shared" si="263"/>
        <v xml:space="preserve">2024/08 </v>
      </c>
      <c r="H5146" s="10">
        <f t="shared" si="262"/>
        <v>560</v>
      </c>
    </row>
    <row r="5147" spans="1:8" ht="15.75">
      <c r="A5147" s="10">
        <v>5146</v>
      </c>
      <c r="B5147" s="3" t="s">
        <v>2946</v>
      </c>
      <c r="C5147" s="2" t="s">
        <v>2542</v>
      </c>
      <c r="D5147" s="2" t="s">
        <v>299</v>
      </c>
      <c r="E5147" s="2" t="s">
        <v>2543</v>
      </c>
      <c r="F5147" s="4">
        <v>83</v>
      </c>
      <c r="G5147" s="10" t="str">
        <f t="shared" si="263"/>
        <v xml:space="preserve">2026/03 </v>
      </c>
      <c r="H5147" s="10">
        <f t="shared" si="262"/>
        <v>414</v>
      </c>
    </row>
    <row r="5148" spans="1:8" ht="15.75">
      <c r="A5148" s="10">
        <v>5147</v>
      </c>
      <c r="B5148" s="3" t="s">
        <v>2946</v>
      </c>
      <c r="C5148" s="2" t="s">
        <v>2544</v>
      </c>
      <c r="D5148" s="2" t="s">
        <v>299</v>
      </c>
      <c r="E5148" s="2" t="s">
        <v>2545</v>
      </c>
      <c r="F5148" s="4">
        <v>75</v>
      </c>
      <c r="G5148" s="10" t="str">
        <f t="shared" si="263"/>
        <v xml:space="preserve">2024/03 </v>
      </c>
      <c r="H5148" s="10">
        <f t="shared" si="262"/>
        <v>151</v>
      </c>
    </row>
    <row r="5149" spans="1:8" ht="15.75">
      <c r="A5149" s="10">
        <v>5148</v>
      </c>
      <c r="B5149" s="3" t="s">
        <v>2946</v>
      </c>
      <c r="C5149" s="2" t="s">
        <v>2546</v>
      </c>
      <c r="D5149" s="2" t="s">
        <v>299</v>
      </c>
      <c r="E5149" s="2" t="s">
        <v>2547</v>
      </c>
      <c r="F5149" s="4">
        <v>53</v>
      </c>
      <c r="G5149" s="10" t="str">
        <f t="shared" si="263"/>
        <v xml:space="preserve">2024/01 </v>
      </c>
      <c r="H5149" s="10">
        <f t="shared" si="262"/>
        <v>150</v>
      </c>
    </row>
    <row r="5150" spans="1:8" ht="15.75">
      <c r="A5150" s="10">
        <v>5149</v>
      </c>
      <c r="B5150" s="3" t="s">
        <v>2946</v>
      </c>
      <c r="C5150" s="2" t="s">
        <v>2548</v>
      </c>
      <c r="D5150" s="2" t="s">
        <v>299</v>
      </c>
      <c r="E5150" s="2" t="s">
        <v>2549</v>
      </c>
      <c r="F5150" s="4">
        <v>25</v>
      </c>
      <c r="G5150" s="10" t="str">
        <f t="shared" si="263"/>
        <v xml:space="preserve">2024/01 </v>
      </c>
      <c r="H5150" s="10">
        <f t="shared" si="262"/>
        <v>70</v>
      </c>
    </row>
    <row r="5151" spans="1:8" ht="15.75">
      <c r="A5151" s="10">
        <v>5150</v>
      </c>
      <c r="B5151" s="3" t="s">
        <v>2946</v>
      </c>
      <c r="C5151" s="2" t="s">
        <v>2550</v>
      </c>
      <c r="D5151" s="2" t="s">
        <v>299</v>
      </c>
      <c r="E5151" s="2" t="s">
        <v>2551</v>
      </c>
      <c r="F5151" s="4">
        <v>182</v>
      </c>
      <c r="G5151" s="10" t="str">
        <f t="shared" si="263"/>
        <v xml:space="preserve">2024/07 </v>
      </c>
      <c r="H5151" s="10">
        <f t="shared" si="262"/>
        <v>260</v>
      </c>
    </row>
    <row r="5152" spans="1:8" ht="15.75">
      <c r="A5152" s="10">
        <v>5151</v>
      </c>
      <c r="B5152" s="3" t="s">
        <v>2946</v>
      </c>
      <c r="C5152" s="2" t="s">
        <v>2552</v>
      </c>
      <c r="D5152" s="2" t="s">
        <v>299</v>
      </c>
      <c r="E5152" s="2" t="s">
        <v>2553</v>
      </c>
      <c r="F5152" s="4">
        <v>2</v>
      </c>
      <c r="G5152" s="10" t="str">
        <f t="shared" si="263"/>
        <v xml:space="preserve">2024/03 </v>
      </c>
      <c r="H5152" s="10">
        <f t="shared" si="262"/>
        <v>14</v>
      </c>
    </row>
    <row r="5153" spans="1:8" ht="15.75">
      <c r="A5153" s="10">
        <v>5152</v>
      </c>
      <c r="B5153" s="3" t="s">
        <v>2946</v>
      </c>
      <c r="C5153" s="2" t="s">
        <v>2556</v>
      </c>
      <c r="D5153" s="2" t="s">
        <v>299</v>
      </c>
      <c r="E5153" s="2" t="s">
        <v>2557</v>
      </c>
      <c r="F5153" s="4">
        <v>37</v>
      </c>
      <c r="G5153" s="10" t="str">
        <f t="shared" si="263"/>
        <v xml:space="preserve">2024/01 </v>
      </c>
      <c r="H5153" s="10">
        <f t="shared" si="262"/>
        <v>80</v>
      </c>
    </row>
    <row r="5154" spans="1:8" ht="15.75">
      <c r="A5154" s="10">
        <v>5153</v>
      </c>
      <c r="B5154" s="3" t="s">
        <v>2946</v>
      </c>
      <c r="C5154" s="2" t="s">
        <v>2560</v>
      </c>
      <c r="D5154" s="2" t="s">
        <v>299</v>
      </c>
      <c r="E5154" s="2" t="s">
        <v>2561</v>
      </c>
      <c r="F5154" s="4">
        <v>40</v>
      </c>
      <c r="G5154" s="10" t="str">
        <f t="shared" si="263"/>
        <v xml:space="preserve">2024/01 </v>
      </c>
      <c r="H5154" s="10">
        <f t="shared" si="262"/>
        <v>50</v>
      </c>
    </row>
    <row r="5155" spans="1:8" ht="15.75">
      <c r="A5155" s="10">
        <v>5154</v>
      </c>
      <c r="B5155" s="3" t="s">
        <v>2946</v>
      </c>
      <c r="C5155" s="2" t="s">
        <v>2562</v>
      </c>
      <c r="D5155" s="2" t="s">
        <v>299</v>
      </c>
      <c r="E5155" s="2" t="s">
        <v>2563</v>
      </c>
      <c r="F5155" s="4">
        <v>35</v>
      </c>
      <c r="G5155" s="10" t="str">
        <f t="shared" si="263"/>
        <v xml:space="preserve">2024/01 </v>
      </c>
      <c r="H5155" s="10">
        <f t="shared" si="262"/>
        <v>100</v>
      </c>
    </row>
    <row r="5156" spans="1:8" ht="15.75">
      <c r="A5156" s="10">
        <v>5155</v>
      </c>
      <c r="B5156" s="3" t="s">
        <v>2946</v>
      </c>
      <c r="C5156" s="2" t="s">
        <v>2564</v>
      </c>
      <c r="D5156" s="2" t="s">
        <v>299</v>
      </c>
      <c r="E5156" s="2" t="s">
        <v>2565</v>
      </c>
      <c r="F5156" s="4">
        <v>20</v>
      </c>
      <c r="G5156" s="10" t="str">
        <f t="shared" si="263"/>
        <v xml:space="preserve">2024/01 </v>
      </c>
      <c r="H5156" s="10">
        <f t="shared" si="262"/>
        <v>220</v>
      </c>
    </row>
    <row r="5157" spans="1:8" ht="15.75">
      <c r="A5157" s="10">
        <v>5156</v>
      </c>
      <c r="B5157" s="3" t="s">
        <v>2946</v>
      </c>
      <c r="C5157" s="2" t="s">
        <v>2576</v>
      </c>
      <c r="D5157" s="2" t="s">
        <v>310</v>
      </c>
      <c r="E5157" s="2" t="s">
        <v>2577</v>
      </c>
      <c r="F5157" s="4">
        <v>15</v>
      </c>
      <c r="G5157" s="10" t="str">
        <f t="shared" si="263"/>
        <v xml:space="preserve">2024/01 </v>
      </c>
      <c r="H5157" s="10">
        <f t="shared" si="262"/>
        <v>105</v>
      </c>
    </row>
    <row r="5158" spans="1:8" ht="15.75">
      <c r="A5158" s="10">
        <v>5157</v>
      </c>
      <c r="B5158" s="3" t="s">
        <v>2946</v>
      </c>
      <c r="C5158" s="2" t="s">
        <v>2578</v>
      </c>
      <c r="D5158" s="2" t="s">
        <v>310</v>
      </c>
      <c r="E5158" s="2" t="s">
        <v>2579</v>
      </c>
      <c r="F5158" s="4">
        <v>65</v>
      </c>
      <c r="G5158" s="10" t="str">
        <f t="shared" si="263"/>
        <v xml:space="preserve">2024/04 </v>
      </c>
      <c r="H5158" s="10">
        <f t="shared" si="262"/>
        <v>225</v>
      </c>
    </row>
    <row r="5159" spans="1:8" ht="15.75">
      <c r="A5159" s="10">
        <v>5158</v>
      </c>
      <c r="B5159" s="3" t="s">
        <v>2946</v>
      </c>
      <c r="C5159" s="2" t="s">
        <v>2580</v>
      </c>
      <c r="D5159" s="2" t="s">
        <v>310</v>
      </c>
      <c r="E5159" s="2" t="s">
        <v>2581</v>
      </c>
      <c r="F5159" s="4">
        <v>20</v>
      </c>
      <c r="G5159" s="10" t="str">
        <f t="shared" si="263"/>
        <v xml:space="preserve">2024/05 </v>
      </c>
      <c r="H5159" s="10">
        <f t="shared" si="262"/>
        <v>206</v>
      </c>
    </row>
    <row r="5160" spans="1:8" ht="15.75">
      <c r="A5160" s="10">
        <v>5159</v>
      </c>
      <c r="B5160" s="3" t="s">
        <v>2946</v>
      </c>
      <c r="C5160" s="2" t="s">
        <v>2582</v>
      </c>
      <c r="D5160" s="2" t="s">
        <v>310</v>
      </c>
      <c r="E5160" s="2" t="s">
        <v>2583</v>
      </c>
      <c r="F5160" s="4">
        <v>40</v>
      </c>
      <c r="G5160" s="10" t="str">
        <f t="shared" si="263"/>
        <v xml:space="preserve">2024/02 </v>
      </c>
      <c r="H5160" s="10">
        <f t="shared" si="262"/>
        <v>53</v>
      </c>
    </row>
    <row r="5161" spans="1:8" ht="15.75">
      <c r="A5161" s="10">
        <v>5160</v>
      </c>
      <c r="B5161" s="3" t="s">
        <v>2946</v>
      </c>
      <c r="C5161" s="2" t="s">
        <v>2584</v>
      </c>
      <c r="D5161" s="2" t="s">
        <v>310</v>
      </c>
      <c r="E5161" s="2" t="s">
        <v>2585</v>
      </c>
      <c r="F5161" s="4">
        <v>41</v>
      </c>
      <c r="G5161" s="10" t="str">
        <f t="shared" si="263"/>
        <v xml:space="preserve">2024/01 </v>
      </c>
      <c r="H5161" s="10">
        <f t="shared" si="262"/>
        <v>45</v>
      </c>
    </row>
    <row r="5162" spans="1:8" ht="15.75">
      <c r="A5162" s="10">
        <v>5161</v>
      </c>
      <c r="B5162" s="3" t="s">
        <v>2946</v>
      </c>
      <c r="C5162" s="2" t="s">
        <v>2586</v>
      </c>
      <c r="D5162" s="2" t="s">
        <v>310</v>
      </c>
      <c r="E5162" s="2" t="s">
        <v>2587</v>
      </c>
      <c r="F5162" s="4">
        <v>5</v>
      </c>
      <c r="G5162" s="10" t="str">
        <f t="shared" si="263"/>
        <v xml:space="preserve">2024/01 </v>
      </c>
      <c r="H5162" s="10">
        <f t="shared" si="262"/>
        <v>20</v>
      </c>
    </row>
    <row r="5163" spans="1:8" ht="15.75">
      <c r="A5163" s="10">
        <v>5162</v>
      </c>
      <c r="B5163" s="3" t="s">
        <v>2946</v>
      </c>
      <c r="C5163" s="2" t="s">
        <v>3790</v>
      </c>
      <c r="D5163" s="2" t="s">
        <v>310</v>
      </c>
      <c r="E5163" s="2" t="s">
        <v>3791</v>
      </c>
      <c r="F5163" s="4">
        <v>10</v>
      </c>
      <c r="G5163" s="10" t="str">
        <f t="shared" si="263"/>
        <v xml:space="preserve">2024/01 </v>
      </c>
      <c r="H5163" s="10">
        <f t="shared" si="262"/>
        <v>45</v>
      </c>
    </row>
    <row r="5164" spans="1:8" ht="15.75">
      <c r="A5164" s="10">
        <v>5163</v>
      </c>
      <c r="B5164" s="3" t="s">
        <v>2946</v>
      </c>
      <c r="C5164" s="2" t="s">
        <v>2590</v>
      </c>
      <c r="D5164" s="2" t="s">
        <v>312</v>
      </c>
      <c r="E5164" s="2" t="s">
        <v>2591</v>
      </c>
      <c r="F5164" s="4">
        <v>50</v>
      </c>
      <c r="G5164" s="10" t="str">
        <f t="shared" si="263"/>
        <v xml:space="preserve">2024/03 </v>
      </c>
      <c r="H5164" s="10">
        <f t="shared" si="262"/>
        <v>132</v>
      </c>
    </row>
    <row r="5165" spans="1:8" ht="15.75">
      <c r="A5165" s="10">
        <v>5164</v>
      </c>
      <c r="B5165" s="3" t="s">
        <v>2946</v>
      </c>
      <c r="C5165" s="2" t="s">
        <v>2592</v>
      </c>
      <c r="D5165" s="2" t="s">
        <v>312</v>
      </c>
      <c r="E5165" s="2" t="s">
        <v>2593</v>
      </c>
      <c r="F5165" s="4">
        <v>50</v>
      </c>
      <c r="G5165" s="10" t="str">
        <f t="shared" si="263"/>
        <v xml:space="preserve">2024/05 </v>
      </c>
      <c r="H5165" s="10">
        <f t="shared" si="262"/>
        <v>145</v>
      </c>
    </row>
    <row r="5166" spans="1:8" ht="15.75">
      <c r="A5166" s="10">
        <v>5165</v>
      </c>
      <c r="B5166" s="3" t="s">
        <v>2946</v>
      </c>
      <c r="C5166" s="2" t="s">
        <v>2596</v>
      </c>
      <c r="D5166" s="2" t="s">
        <v>314</v>
      </c>
      <c r="E5166" s="2" t="s">
        <v>2597</v>
      </c>
      <c r="F5166" s="4">
        <v>20</v>
      </c>
      <c r="G5166" s="10" t="str">
        <f t="shared" si="263"/>
        <v xml:space="preserve">2024/02 </v>
      </c>
      <c r="H5166" s="10">
        <f t="shared" si="262"/>
        <v>65</v>
      </c>
    </row>
    <row r="5167" spans="1:8" ht="15.75">
      <c r="A5167" s="10">
        <v>5166</v>
      </c>
      <c r="B5167" s="3" t="s">
        <v>2946</v>
      </c>
      <c r="C5167" s="2" t="s">
        <v>2598</v>
      </c>
      <c r="D5167" s="2" t="s">
        <v>314</v>
      </c>
      <c r="E5167" s="2" t="s">
        <v>2599</v>
      </c>
      <c r="F5167" s="4">
        <v>30</v>
      </c>
      <c r="G5167" s="10" t="str">
        <f t="shared" si="263"/>
        <v xml:space="preserve">2024/01 </v>
      </c>
      <c r="H5167" s="10">
        <f t="shared" si="262"/>
        <v>50</v>
      </c>
    </row>
    <row r="5168" spans="1:8" ht="15.75">
      <c r="A5168" s="10">
        <v>5167</v>
      </c>
      <c r="B5168" s="3" t="s">
        <v>2946</v>
      </c>
      <c r="C5168" s="2" t="s">
        <v>2600</v>
      </c>
      <c r="D5168" s="2" t="s">
        <v>314</v>
      </c>
      <c r="E5168" s="2" t="s">
        <v>2601</v>
      </c>
      <c r="F5168" s="4">
        <v>20</v>
      </c>
      <c r="G5168" s="10" t="str">
        <f t="shared" si="263"/>
        <v xml:space="preserve">2024/01 </v>
      </c>
      <c r="H5168" s="10">
        <f t="shared" si="262"/>
        <v>25</v>
      </c>
    </row>
    <row r="5169" spans="1:8" ht="15.75">
      <c r="A5169" s="10">
        <v>5168</v>
      </c>
      <c r="B5169" s="3" t="s">
        <v>2946</v>
      </c>
      <c r="C5169" s="2" t="s">
        <v>2606</v>
      </c>
      <c r="D5169" s="2" t="s">
        <v>314</v>
      </c>
      <c r="E5169" s="2" t="s">
        <v>2607</v>
      </c>
      <c r="F5169" s="4">
        <v>125</v>
      </c>
      <c r="G5169" s="10" t="str">
        <f t="shared" si="263"/>
        <v xml:space="preserve">2024/05 </v>
      </c>
      <c r="H5169" s="10">
        <f t="shared" si="262"/>
        <v>705</v>
      </c>
    </row>
    <row r="5170" spans="1:8" ht="15.75">
      <c r="A5170" s="10">
        <v>5169</v>
      </c>
      <c r="B5170" s="3" t="s">
        <v>2946</v>
      </c>
      <c r="C5170" s="2" t="s">
        <v>2614</v>
      </c>
      <c r="D5170" s="2" t="s">
        <v>318</v>
      </c>
      <c r="E5170" s="2" t="s">
        <v>2615</v>
      </c>
      <c r="F5170" s="4">
        <v>20</v>
      </c>
      <c r="G5170" s="10" t="str">
        <f t="shared" si="263"/>
        <v xml:space="preserve">2024/04 </v>
      </c>
      <c r="H5170" s="10">
        <f t="shared" si="262"/>
        <v>210</v>
      </c>
    </row>
    <row r="5171" spans="1:8" ht="15.75">
      <c r="A5171" s="10">
        <v>5170</v>
      </c>
      <c r="B5171" s="3" t="s">
        <v>2946</v>
      </c>
      <c r="C5171" s="2" t="s">
        <v>2616</v>
      </c>
      <c r="D5171" s="2" t="s">
        <v>318</v>
      </c>
      <c r="E5171" s="2" t="s">
        <v>2617</v>
      </c>
      <c r="F5171" s="4">
        <v>10</v>
      </c>
      <c r="G5171" s="10" t="str">
        <f t="shared" si="263"/>
        <v xml:space="preserve">2024/01 </v>
      </c>
      <c r="H5171" s="10">
        <f t="shared" si="262"/>
        <v>120</v>
      </c>
    </row>
    <row r="5172" spans="1:8" ht="15.75">
      <c r="A5172" s="10">
        <v>5171</v>
      </c>
      <c r="B5172" s="3" t="s">
        <v>2946</v>
      </c>
      <c r="C5172" s="2" t="s">
        <v>2618</v>
      </c>
      <c r="D5172" s="2" t="s">
        <v>318</v>
      </c>
      <c r="E5172" s="2" t="s">
        <v>2619</v>
      </c>
      <c r="F5172" s="4">
        <v>30</v>
      </c>
      <c r="G5172" s="10" t="str">
        <f t="shared" si="263"/>
        <v xml:space="preserve">2025/03 </v>
      </c>
      <c r="H5172" s="10">
        <f t="shared" si="262"/>
        <v>410</v>
      </c>
    </row>
    <row r="5173" spans="1:8" ht="15.75">
      <c r="A5173" s="10">
        <v>5172</v>
      </c>
      <c r="B5173" s="3" t="s">
        <v>2946</v>
      </c>
      <c r="C5173" s="2" t="s">
        <v>2620</v>
      </c>
      <c r="D5173" s="2" t="s">
        <v>318</v>
      </c>
      <c r="E5173" s="2" t="s">
        <v>2621</v>
      </c>
      <c r="F5173" s="4">
        <v>25</v>
      </c>
      <c r="G5173" s="10" t="str">
        <f t="shared" si="263"/>
        <v xml:space="preserve">2024/01 </v>
      </c>
      <c r="H5173" s="10">
        <f t="shared" si="262"/>
        <v>60</v>
      </c>
    </row>
    <row r="5174" spans="1:8" ht="15.75">
      <c r="A5174" s="10">
        <v>5173</v>
      </c>
      <c r="B5174" s="3" t="s">
        <v>2946</v>
      </c>
      <c r="C5174" s="2" t="s">
        <v>2624</v>
      </c>
      <c r="D5174" s="2" t="s">
        <v>318</v>
      </c>
      <c r="E5174" s="2" t="s">
        <v>2625</v>
      </c>
      <c r="F5174" s="4">
        <v>10</v>
      </c>
      <c r="G5174" s="10" t="str">
        <f t="shared" si="263"/>
        <v xml:space="preserve">2024/01 </v>
      </c>
      <c r="H5174" s="10">
        <f t="shared" si="262"/>
        <v>130</v>
      </c>
    </row>
    <row r="5175" spans="1:8" ht="15.75">
      <c r="A5175" s="10">
        <v>5174</v>
      </c>
      <c r="B5175" s="3" t="s">
        <v>2946</v>
      </c>
      <c r="C5175" s="2" t="s">
        <v>2626</v>
      </c>
      <c r="D5175" s="2" t="s">
        <v>318</v>
      </c>
      <c r="E5175" s="2" t="s">
        <v>2627</v>
      </c>
      <c r="F5175" s="4">
        <v>5</v>
      </c>
      <c r="G5175" s="10" t="str">
        <f t="shared" si="263"/>
        <v xml:space="preserve">2024/01 </v>
      </c>
      <c r="H5175" s="10">
        <f t="shared" si="262"/>
        <v>35</v>
      </c>
    </row>
    <row r="5176" spans="1:8" ht="15.75">
      <c r="A5176" s="10">
        <v>5175</v>
      </c>
      <c r="B5176" s="3" t="s">
        <v>2946</v>
      </c>
      <c r="C5176" s="2" t="s">
        <v>2628</v>
      </c>
      <c r="D5176" s="2" t="s">
        <v>318</v>
      </c>
      <c r="E5176" s="2" t="s">
        <v>2629</v>
      </c>
      <c r="F5176" s="4">
        <v>50</v>
      </c>
      <c r="G5176" s="10" t="str">
        <f t="shared" si="263"/>
        <v xml:space="preserve">2024/08 </v>
      </c>
      <c r="H5176" s="10">
        <f t="shared" si="262"/>
        <v>600</v>
      </c>
    </row>
    <row r="5177" spans="1:8" ht="15.75">
      <c r="A5177" s="10">
        <v>5176</v>
      </c>
      <c r="B5177" s="3" t="s">
        <v>2946</v>
      </c>
      <c r="C5177" s="2" t="s">
        <v>2632</v>
      </c>
      <c r="D5177" s="2" t="s">
        <v>318</v>
      </c>
      <c r="E5177" s="2" t="s">
        <v>2633</v>
      </c>
      <c r="F5177" s="4">
        <v>40</v>
      </c>
      <c r="G5177" s="10" t="str">
        <f t="shared" si="263"/>
        <v xml:space="preserve">2024/06 </v>
      </c>
      <c r="H5177" s="10">
        <f t="shared" si="262"/>
        <v>184</v>
      </c>
    </row>
    <row r="5178" spans="1:8" ht="15.75">
      <c r="A5178" s="10">
        <v>5177</v>
      </c>
      <c r="B5178" s="3" t="s">
        <v>2946</v>
      </c>
      <c r="C5178" s="2" t="s">
        <v>2634</v>
      </c>
      <c r="D5178" s="2" t="s">
        <v>318</v>
      </c>
      <c r="E5178" s="2" t="s">
        <v>2635</v>
      </c>
      <c r="F5178" s="4">
        <v>10</v>
      </c>
      <c r="G5178" s="10" t="str">
        <f t="shared" si="263"/>
        <v xml:space="preserve">2024/01 </v>
      </c>
      <c r="H5178" s="10">
        <f t="shared" si="262"/>
        <v>90</v>
      </c>
    </row>
    <row r="5179" spans="1:8" ht="15.75">
      <c r="A5179" s="10">
        <v>5178</v>
      </c>
      <c r="B5179" s="3" t="s">
        <v>2946</v>
      </c>
      <c r="C5179" s="2" t="s">
        <v>2636</v>
      </c>
      <c r="D5179" s="2" t="s">
        <v>2312</v>
      </c>
      <c r="E5179" s="2" t="s">
        <v>2637</v>
      </c>
      <c r="F5179" s="4">
        <v>60</v>
      </c>
      <c r="G5179" s="10" t="str">
        <f t="shared" si="263"/>
        <v xml:space="preserve">2024/06 </v>
      </c>
      <c r="H5179" s="10">
        <f t="shared" si="262"/>
        <v>143</v>
      </c>
    </row>
    <row r="5180" spans="1:8" ht="15.75">
      <c r="A5180" s="10">
        <v>5179</v>
      </c>
      <c r="B5180" s="3" t="s">
        <v>2946</v>
      </c>
      <c r="C5180" s="2" t="s">
        <v>2640</v>
      </c>
      <c r="D5180" s="2" t="s">
        <v>2312</v>
      </c>
      <c r="E5180" s="2" t="s">
        <v>2641</v>
      </c>
      <c r="F5180" s="4">
        <v>35</v>
      </c>
      <c r="G5180" s="10" t="str">
        <f t="shared" si="263"/>
        <v xml:space="preserve">2024/01 </v>
      </c>
      <c r="H5180" s="10">
        <f t="shared" si="262"/>
        <v>100</v>
      </c>
    </row>
    <row r="5181" spans="1:8" ht="15.75">
      <c r="A5181" s="10">
        <v>5180</v>
      </c>
      <c r="B5181" s="3" t="s">
        <v>2946</v>
      </c>
      <c r="C5181" s="2" t="s">
        <v>2647</v>
      </c>
      <c r="D5181" s="2" t="s">
        <v>2642</v>
      </c>
      <c r="E5181" s="2" t="s">
        <v>2648</v>
      </c>
      <c r="F5181" s="4">
        <v>55</v>
      </c>
      <c r="G5181" s="10" t="str">
        <f t="shared" si="263"/>
        <v xml:space="preserve">2024/01 </v>
      </c>
      <c r="H5181" s="10">
        <f t="shared" si="262"/>
        <v>55</v>
      </c>
    </row>
    <row r="5182" spans="1:8" ht="15.75">
      <c r="A5182" s="10">
        <v>5181</v>
      </c>
      <c r="B5182" s="3" t="s">
        <v>2946</v>
      </c>
      <c r="C5182" s="2" t="s">
        <v>2649</v>
      </c>
      <c r="D5182" s="2" t="s">
        <v>2642</v>
      </c>
      <c r="E5182" s="2" t="s">
        <v>2641</v>
      </c>
      <c r="F5182" s="4">
        <v>5</v>
      </c>
      <c r="G5182" s="10" t="str">
        <f t="shared" si="263"/>
        <v xml:space="preserve">2024/01 </v>
      </c>
      <c r="H5182" s="10">
        <f t="shared" si="262"/>
        <v>20</v>
      </c>
    </row>
    <row r="5183" spans="1:8" ht="15.75">
      <c r="A5183" s="10">
        <v>5182</v>
      </c>
      <c r="B5183" s="3" t="s">
        <v>2946</v>
      </c>
      <c r="C5183" s="2" t="s">
        <v>3802</v>
      </c>
      <c r="D5183" s="2" t="s">
        <v>2642</v>
      </c>
      <c r="E5183" s="2" t="s">
        <v>2659</v>
      </c>
      <c r="F5183" s="4">
        <v>20</v>
      </c>
      <c r="G5183" s="10" t="str">
        <f t="shared" si="263"/>
        <v xml:space="preserve">2024/01 </v>
      </c>
      <c r="H5183" s="10">
        <f t="shared" si="262"/>
        <v>20</v>
      </c>
    </row>
    <row r="5184" spans="1:8" ht="15.75">
      <c r="A5184" s="10">
        <v>5183</v>
      </c>
      <c r="B5184" s="3" t="s">
        <v>2946</v>
      </c>
      <c r="C5184" s="2" t="s">
        <v>3803</v>
      </c>
      <c r="D5184" s="2" t="s">
        <v>1433</v>
      </c>
      <c r="E5184" s="2" t="s">
        <v>3804</v>
      </c>
      <c r="F5184" s="4">
        <v>30</v>
      </c>
      <c r="G5184" s="10" t="str">
        <f t="shared" si="263"/>
        <v xml:space="preserve">2024/01 </v>
      </c>
      <c r="H5184" s="10">
        <f t="shared" si="262"/>
        <v>30</v>
      </c>
    </row>
    <row r="5185" spans="1:8" ht="15.75">
      <c r="A5185" s="10">
        <v>5184</v>
      </c>
      <c r="B5185" s="3" t="s">
        <v>2946</v>
      </c>
      <c r="C5185" s="2" t="s">
        <v>2669</v>
      </c>
      <c r="D5185" s="2" t="s">
        <v>2668</v>
      </c>
      <c r="E5185" s="2" t="s">
        <v>2648</v>
      </c>
      <c r="F5185" s="4">
        <v>20</v>
      </c>
      <c r="G5185" s="10" t="str">
        <f t="shared" si="263"/>
        <v xml:space="preserve">2024/01 </v>
      </c>
      <c r="H5185" s="10">
        <f t="shared" si="262"/>
        <v>20</v>
      </c>
    </row>
    <row r="5186" spans="1:8" ht="15.75">
      <c r="A5186" s="10">
        <v>5185</v>
      </c>
      <c r="B5186" s="3" t="s">
        <v>2946</v>
      </c>
      <c r="C5186" s="2" t="s">
        <v>2671</v>
      </c>
      <c r="D5186" s="2" t="s">
        <v>2312</v>
      </c>
      <c r="E5186" s="2" t="s">
        <v>2672</v>
      </c>
      <c r="F5186" s="4">
        <v>32</v>
      </c>
      <c r="G5186" s="10" t="str">
        <f t="shared" si="263"/>
        <v xml:space="preserve">2024/01 </v>
      </c>
      <c r="H5186" s="10">
        <f t="shared" ref="H5186:H5249" si="264">_xlfn.MAXIFS(F:F,C:C,C5186,G:G,G5186)</f>
        <v>120</v>
      </c>
    </row>
    <row r="5187" spans="1:8" ht="15.75">
      <c r="A5187" s="10">
        <v>5186</v>
      </c>
      <c r="B5187" s="3" t="s">
        <v>2946</v>
      </c>
      <c r="C5187" s="2" t="s">
        <v>2677</v>
      </c>
      <c r="D5187" s="2" t="s">
        <v>2664</v>
      </c>
      <c r="E5187" s="2" t="s">
        <v>2648</v>
      </c>
      <c r="F5187" s="4">
        <v>20</v>
      </c>
      <c r="G5187" s="10" t="str">
        <f t="shared" ref="G5187:G5250" si="265">INDEX($B$2:$B$9999,MATCH(_xlfn.MAXIFS($F$2:$F$9999,$C$2:$C$9999,C5187),$F$1:$F$9999,0))</f>
        <v xml:space="preserve">2024/01 </v>
      </c>
      <c r="H5187" s="10">
        <f t="shared" si="264"/>
        <v>20</v>
      </c>
    </row>
    <row r="5188" spans="1:8" ht="15.75">
      <c r="A5188" s="10">
        <v>5187</v>
      </c>
      <c r="B5188" s="3" t="s">
        <v>2946</v>
      </c>
      <c r="C5188" s="2" t="s">
        <v>2712</v>
      </c>
      <c r="D5188" s="2" t="s">
        <v>1267</v>
      </c>
      <c r="E5188" s="2" t="s">
        <v>2713</v>
      </c>
      <c r="F5188" s="4">
        <v>40</v>
      </c>
      <c r="G5188" s="10" t="str">
        <f t="shared" si="265"/>
        <v xml:space="preserve">2024/01 </v>
      </c>
      <c r="H5188" s="10">
        <f t="shared" si="264"/>
        <v>125</v>
      </c>
    </row>
    <row r="5189" spans="1:8" ht="15.75">
      <c r="A5189" s="10">
        <v>5188</v>
      </c>
      <c r="B5189" s="3" t="s">
        <v>2946</v>
      </c>
      <c r="C5189" s="2" t="s">
        <v>2714</v>
      </c>
      <c r="D5189" s="2" t="s">
        <v>1267</v>
      </c>
      <c r="E5189" s="2" t="s">
        <v>2715</v>
      </c>
      <c r="F5189" s="4">
        <v>6</v>
      </c>
      <c r="G5189" s="10" t="str">
        <f t="shared" si="265"/>
        <v xml:space="preserve">2024/09 </v>
      </c>
      <c r="H5189" s="10">
        <f t="shared" si="264"/>
        <v>67</v>
      </c>
    </row>
    <row r="5190" spans="1:8" ht="15.75">
      <c r="A5190" s="10">
        <v>5189</v>
      </c>
      <c r="B5190" s="3" t="s">
        <v>2946</v>
      </c>
      <c r="C5190" s="2" t="s">
        <v>2728</v>
      </c>
      <c r="D5190" s="2" t="s">
        <v>1267</v>
      </c>
      <c r="E5190" s="2" t="s">
        <v>2729</v>
      </c>
      <c r="F5190" s="4">
        <v>16</v>
      </c>
      <c r="G5190" s="10" t="str">
        <f t="shared" si="265"/>
        <v xml:space="preserve">2024/01 </v>
      </c>
      <c r="H5190" s="10">
        <f t="shared" si="264"/>
        <v>30</v>
      </c>
    </row>
    <row r="5191" spans="1:8" ht="15.75">
      <c r="A5191" s="10">
        <v>5190</v>
      </c>
      <c r="B5191" s="3" t="s">
        <v>2946</v>
      </c>
      <c r="C5191" s="2" t="s">
        <v>2730</v>
      </c>
      <c r="D5191" s="2" t="s">
        <v>1267</v>
      </c>
      <c r="E5191" s="2" t="s">
        <v>2731</v>
      </c>
      <c r="F5191" s="4">
        <v>23</v>
      </c>
      <c r="G5191" s="10" t="str">
        <f t="shared" si="265"/>
        <v xml:space="preserve">2024/01 </v>
      </c>
      <c r="H5191" s="10">
        <f t="shared" si="264"/>
        <v>23</v>
      </c>
    </row>
    <row r="5192" spans="1:8" ht="15.75">
      <c r="A5192" s="10">
        <v>5191</v>
      </c>
      <c r="B5192" s="3" t="s">
        <v>2946</v>
      </c>
      <c r="C5192" s="2" t="s">
        <v>2733</v>
      </c>
      <c r="D5192" s="2" t="s">
        <v>2732</v>
      </c>
      <c r="E5192" s="2" t="s">
        <v>2734</v>
      </c>
      <c r="F5192" s="4">
        <v>12</v>
      </c>
      <c r="G5192" s="10" t="str">
        <f t="shared" si="265"/>
        <v xml:space="preserve">2024/01 </v>
      </c>
      <c r="H5192" s="10">
        <f t="shared" si="264"/>
        <v>36</v>
      </c>
    </row>
    <row r="5193" spans="1:8" ht="15.75">
      <c r="A5193" s="10">
        <v>5192</v>
      </c>
      <c r="B5193" s="3" t="s">
        <v>2946</v>
      </c>
      <c r="C5193" s="2" t="s">
        <v>2743</v>
      </c>
      <c r="D5193" s="2" t="s">
        <v>2732</v>
      </c>
      <c r="E5193" s="2" t="s">
        <v>2744</v>
      </c>
      <c r="F5193" s="4">
        <v>50</v>
      </c>
      <c r="G5193" s="10" t="str">
        <f t="shared" si="265"/>
        <v xml:space="preserve">2024/01 </v>
      </c>
      <c r="H5193" s="10">
        <f t="shared" si="264"/>
        <v>60</v>
      </c>
    </row>
    <row r="5194" spans="1:8" ht="15.75">
      <c r="A5194" s="10">
        <v>5193</v>
      </c>
      <c r="B5194" s="3" t="s">
        <v>2946</v>
      </c>
      <c r="C5194" s="2" t="s">
        <v>3833</v>
      </c>
      <c r="D5194" s="2" t="s">
        <v>1412</v>
      </c>
      <c r="E5194" s="2" t="s">
        <v>3834</v>
      </c>
      <c r="F5194" s="4">
        <v>200</v>
      </c>
      <c r="G5194" s="10" t="str">
        <f t="shared" si="265"/>
        <v xml:space="preserve">2024/01 </v>
      </c>
      <c r="H5194" s="10">
        <f t="shared" si="264"/>
        <v>200</v>
      </c>
    </row>
    <row r="5195" spans="1:8" ht="15.75">
      <c r="A5195" s="10">
        <v>5194</v>
      </c>
      <c r="B5195" s="3" t="s">
        <v>2946</v>
      </c>
      <c r="C5195" s="2" t="s">
        <v>3841</v>
      </c>
      <c r="D5195" s="2" t="s">
        <v>1424</v>
      </c>
      <c r="E5195" s="2" t="s">
        <v>3842</v>
      </c>
      <c r="F5195" s="4">
        <v>10</v>
      </c>
      <c r="G5195" s="10" t="str">
        <f t="shared" si="265"/>
        <v xml:space="preserve">2024/01 </v>
      </c>
      <c r="H5195" s="10">
        <f t="shared" si="264"/>
        <v>10</v>
      </c>
    </row>
    <row r="5196" spans="1:8" ht="15.75">
      <c r="A5196" s="10">
        <v>5195</v>
      </c>
      <c r="B5196" s="3" t="s">
        <v>2946</v>
      </c>
      <c r="C5196" s="2" t="s">
        <v>2809</v>
      </c>
      <c r="D5196" s="2" t="s">
        <v>1443</v>
      </c>
      <c r="E5196" s="2" t="s">
        <v>2810</v>
      </c>
      <c r="F5196" s="4">
        <v>10</v>
      </c>
      <c r="G5196" s="10" t="str">
        <f t="shared" si="265"/>
        <v xml:space="preserve">2024/01 </v>
      </c>
      <c r="H5196" s="10">
        <f t="shared" si="264"/>
        <v>100</v>
      </c>
    </row>
    <row r="5197" spans="1:8" ht="15.75">
      <c r="A5197" s="10">
        <v>5196</v>
      </c>
      <c r="B5197" s="3" t="s">
        <v>2946</v>
      </c>
      <c r="C5197" s="2" t="s">
        <v>3856</v>
      </c>
      <c r="D5197" s="2" t="s">
        <v>1443</v>
      </c>
      <c r="E5197" s="2" t="s">
        <v>1414</v>
      </c>
      <c r="F5197" s="4">
        <v>30</v>
      </c>
      <c r="G5197" s="10" t="str">
        <f t="shared" si="265"/>
        <v xml:space="preserve">2024/01 </v>
      </c>
      <c r="H5197" s="10">
        <f t="shared" si="264"/>
        <v>30</v>
      </c>
    </row>
    <row r="5198" spans="1:8" ht="15.75">
      <c r="A5198" s="10">
        <v>5197</v>
      </c>
      <c r="B5198" s="3" t="s">
        <v>2946</v>
      </c>
      <c r="C5198" s="2" t="s">
        <v>2811</v>
      </c>
      <c r="D5198" s="2" t="s">
        <v>1443</v>
      </c>
      <c r="E5198" s="2" t="s">
        <v>2812</v>
      </c>
      <c r="F5198" s="4">
        <v>40</v>
      </c>
      <c r="G5198" s="10" t="str">
        <f t="shared" si="265"/>
        <v xml:space="preserve">2024/01 </v>
      </c>
      <c r="H5198" s="10">
        <f t="shared" si="264"/>
        <v>130</v>
      </c>
    </row>
    <row r="5199" spans="1:8" ht="15.75">
      <c r="A5199" s="10">
        <v>5198</v>
      </c>
      <c r="B5199" s="3" t="s">
        <v>2946</v>
      </c>
      <c r="C5199" s="2" t="s">
        <v>2813</v>
      </c>
      <c r="D5199" s="2" t="s">
        <v>1443</v>
      </c>
      <c r="E5199" s="2" t="s">
        <v>2814</v>
      </c>
      <c r="F5199" s="4">
        <v>40</v>
      </c>
      <c r="G5199" s="10" t="str">
        <f t="shared" si="265"/>
        <v xml:space="preserve">2024/01 </v>
      </c>
      <c r="H5199" s="10">
        <f t="shared" si="264"/>
        <v>80</v>
      </c>
    </row>
    <row r="5200" spans="1:8" ht="15.75">
      <c r="A5200" s="10">
        <v>5199</v>
      </c>
      <c r="B5200" s="3" t="s">
        <v>2946</v>
      </c>
      <c r="C5200" s="2" t="s">
        <v>2828</v>
      </c>
      <c r="D5200" s="2" t="s">
        <v>2827</v>
      </c>
      <c r="E5200" s="2" t="s">
        <v>2646</v>
      </c>
      <c r="F5200" s="4">
        <v>6</v>
      </c>
      <c r="G5200" s="10" t="str">
        <f t="shared" si="265"/>
        <v xml:space="preserve">2024/01 </v>
      </c>
      <c r="H5200" s="10">
        <f t="shared" si="264"/>
        <v>35</v>
      </c>
    </row>
    <row r="5201" spans="1:8" ht="15.75">
      <c r="A5201" s="10">
        <v>5200</v>
      </c>
      <c r="B5201" s="3" t="s">
        <v>2946</v>
      </c>
      <c r="C5201" s="2" t="s">
        <v>2829</v>
      </c>
      <c r="D5201" s="2" t="s">
        <v>2827</v>
      </c>
      <c r="E5201" s="2" t="s">
        <v>2648</v>
      </c>
      <c r="F5201" s="4">
        <v>10</v>
      </c>
      <c r="G5201" s="10" t="str">
        <f t="shared" si="265"/>
        <v xml:space="preserve">2024/01 </v>
      </c>
      <c r="H5201" s="10">
        <f t="shared" si="264"/>
        <v>25</v>
      </c>
    </row>
    <row r="5202" spans="1:8" ht="15.75">
      <c r="A5202" s="10">
        <v>5201</v>
      </c>
      <c r="B5202" s="3" t="s">
        <v>2946</v>
      </c>
      <c r="C5202" s="2" t="s">
        <v>2831</v>
      </c>
      <c r="D5202" s="2" t="s">
        <v>1401</v>
      </c>
      <c r="E5202" s="2" t="s">
        <v>2832</v>
      </c>
      <c r="F5202" s="4">
        <v>120</v>
      </c>
      <c r="G5202" s="10" t="str">
        <f t="shared" si="265"/>
        <v xml:space="preserve">2024/08 </v>
      </c>
      <c r="H5202" s="10">
        <f t="shared" si="264"/>
        <v>600</v>
      </c>
    </row>
    <row r="5203" spans="1:8" ht="15.75">
      <c r="A5203" s="10">
        <v>5202</v>
      </c>
      <c r="B5203" s="3" t="s">
        <v>2946</v>
      </c>
      <c r="C5203" s="2" t="s">
        <v>2835</v>
      </c>
      <c r="D5203" s="2" t="s">
        <v>1401</v>
      </c>
      <c r="E5203" s="2" t="s">
        <v>2836</v>
      </c>
      <c r="F5203" s="4">
        <v>125</v>
      </c>
      <c r="G5203" s="10" t="str">
        <f t="shared" si="265"/>
        <v xml:space="preserve">2025/11 </v>
      </c>
      <c r="H5203" s="10">
        <f t="shared" si="264"/>
        <v>615</v>
      </c>
    </row>
    <row r="5204" spans="1:8" ht="15.75">
      <c r="A5204" s="10">
        <v>5203</v>
      </c>
      <c r="B5204" s="3" t="s">
        <v>2946</v>
      </c>
      <c r="C5204" s="2" t="s">
        <v>2837</v>
      </c>
      <c r="D5204" s="2" t="s">
        <v>1401</v>
      </c>
      <c r="E5204" s="2" t="s">
        <v>2439</v>
      </c>
      <c r="F5204" s="4">
        <v>60</v>
      </c>
      <c r="G5204" s="10" t="str">
        <f t="shared" si="265"/>
        <v xml:space="preserve">2024/01 </v>
      </c>
      <c r="H5204" s="10">
        <f t="shared" si="264"/>
        <v>60</v>
      </c>
    </row>
    <row r="5205" spans="1:8" ht="15.75">
      <c r="A5205" s="10">
        <v>5204</v>
      </c>
      <c r="B5205" s="3" t="s">
        <v>2946</v>
      </c>
      <c r="C5205" s="2" t="s">
        <v>2838</v>
      </c>
      <c r="D5205" s="2" t="s">
        <v>1401</v>
      </c>
      <c r="E5205" s="2" t="s">
        <v>2839</v>
      </c>
      <c r="F5205" s="4">
        <v>70</v>
      </c>
      <c r="G5205" s="10" t="str">
        <f t="shared" si="265"/>
        <v xml:space="preserve">2024/01 </v>
      </c>
      <c r="H5205" s="10">
        <f t="shared" si="264"/>
        <v>200</v>
      </c>
    </row>
    <row r="5206" spans="1:8" ht="15.75">
      <c r="A5206" s="10">
        <v>5205</v>
      </c>
      <c r="B5206" s="3" t="s">
        <v>2946</v>
      </c>
      <c r="C5206" s="2" t="s">
        <v>2840</v>
      </c>
      <c r="D5206" s="2" t="s">
        <v>1401</v>
      </c>
      <c r="E5206" s="2" t="s">
        <v>2841</v>
      </c>
      <c r="F5206" s="4">
        <v>60</v>
      </c>
      <c r="G5206" s="10" t="str">
        <f t="shared" si="265"/>
        <v xml:space="preserve">2024/07 </v>
      </c>
      <c r="H5206" s="10">
        <f t="shared" si="264"/>
        <v>280</v>
      </c>
    </row>
    <row r="5207" spans="1:8" ht="15.75">
      <c r="A5207" s="10">
        <v>5206</v>
      </c>
      <c r="B5207" s="3" t="s">
        <v>2946</v>
      </c>
      <c r="C5207" s="2" t="s">
        <v>2846</v>
      </c>
      <c r="D5207" s="2" t="s">
        <v>1401</v>
      </c>
      <c r="E5207" s="2" t="s">
        <v>2847</v>
      </c>
      <c r="F5207" s="4">
        <v>30</v>
      </c>
      <c r="G5207" s="10" t="str">
        <f t="shared" si="265"/>
        <v xml:space="preserve">2024/01 </v>
      </c>
      <c r="H5207" s="10">
        <f t="shared" si="264"/>
        <v>40</v>
      </c>
    </row>
    <row r="5208" spans="1:8" ht="15.75">
      <c r="A5208" s="10">
        <v>5207</v>
      </c>
      <c r="B5208" s="3" t="s">
        <v>2946</v>
      </c>
      <c r="C5208" s="2" t="s">
        <v>2848</v>
      </c>
      <c r="D5208" s="2" t="s">
        <v>1401</v>
      </c>
      <c r="E5208" s="2" t="s">
        <v>2849</v>
      </c>
      <c r="F5208" s="4">
        <v>110</v>
      </c>
      <c r="G5208" s="10" t="str">
        <f t="shared" si="265"/>
        <v xml:space="preserve">2024/04 </v>
      </c>
      <c r="H5208" s="10">
        <f t="shared" si="264"/>
        <v>380</v>
      </c>
    </row>
    <row r="5209" spans="1:8" ht="15.75">
      <c r="A5209" s="10">
        <v>5208</v>
      </c>
      <c r="B5209" s="3" t="s">
        <v>2946</v>
      </c>
      <c r="C5209" s="2" t="s">
        <v>2861</v>
      </c>
      <c r="D5209" s="2" t="s">
        <v>1405</v>
      </c>
      <c r="E5209" s="2" t="s">
        <v>2862</v>
      </c>
      <c r="F5209" s="4">
        <v>10</v>
      </c>
      <c r="G5209" s="10" t="str">
        <f t="shared" si="265"/>
        <v xml:space="preserve">2024/01 </v>
      </c>
      <c r="H5209" s="10">
        <f t="shared" si="264"/>
        <v>35</v>
      </c>
    </row>
    <row r="5210" spans="1:8" ht="15.75">
      <c r="A5210" s="10">
        <v>5209</v>
      </c>
      <c r="B5210" s="3" t="s">
        <v>2946</v>
      </c>
      <c r="C5210" s="2" t="s">
        <v>2863</v>
      </c>
      <c r="D5210" s="2" t="s">
        <v>1405</v>
      </c>
      <c r="E5210" s="2" t="s">
        <v>2864</v>
      </c>
      <c r="F5210" s="4">
        <v>20</v>
      </c>
      <c r="G5210" s="10" t="str">
        <f t="shared" si="265"/>
        <v xml:space="preserve">2024/01 </v>
      </c>
      <c r="H5210" s="10">
        <f t="shared" si="264"/>
        <v>100</v>
      </c>
    </row>
    <row r="5211" spans="1:8" ht="15.75">
      <c r="A5211" s="10">
        <v>5210</v>
      </c>
      <c r="B5211" s="3" t="s">
        <v>2946</v>
      </c>
      <c r="C5211" s="2" t="s">
        <v>2867</v>
      </c>
      <c r="D5211" s="2" t="s">
        <v>1405</v>
      </c>
      <c r="E5211" s="2" t="s">
        <v>2868</v>
      </c>
      <c r="F5211" s="4">
        <v>30</v>
      </c>
      <c r="G5211" s="10" t="str">
        <f t="shared" si="265"/>
        <v xml:space="preserve">2024/01 </v>
      </c>
      <c r="H5211" s="10">
        <f t="shared" si="264"/>
        <v>50</v>
      </c>
    </row>
    <row r="5212" spans="1:8" ht="15.75">
      <c r="A5212" s="10">
        <v>5211</v>
      </c>
      <c r="B5212" s="3" t="s">
        <v>2946</v>
      </c>
      <c r="C5212" s="2" t="s">
        <v>2879</v>
      </c>
      <c r="D5212" s="2" t="s">
        <v>1412</v>
      </c>
      <c r="E5212" s="2" t="s">
        <v>2880</v>
      </c>
      <c r="F5212" s="4">
        <v>162</v>
      </c>
      <c r="G5212" s="10" t="str">
        <f t="shared" si="265"/>
        <v xml:space="preserve">2026/02 </v>
      </c>
      <c r="H5212" s="10">
        <f t="shared" si="264"/>
        <v>519</v>
      </c>
    </row>
    <row r="5213" spans="1:8" ht="15.75">
      <c r="A5213" s="10">
        <v>5212</v>
      </c>
      <c r="B5213" s="3" t="s">
        <v>2946</v>
      </c>
      <c r="C5213" s="2" t="s">
        <v>2882</v>
      </c>
      <c r="D5213" s="2" t="s">
        <v>1412</v>
      </c>
      <c r="E5213" s="2" t="s">
        <v>2646</v>
      </c>
      <c r="F5213" s="4">
        <v>65</v>
      </c>
      <c r="G5213" s="10" t="str">
        <f t="shared" si="265"/>
        <v xml:space="preserve">2024/04 </v>
      </c>
      <c r="H5213" s="10">
        <f t="shared" si="264"/>
        <v>796</v>
      </c>
    </row>
    <row r="5214" spans="1:8" ht="15.75">
      <c r="A5214" s="10">
        <v>5213</v>
      </c>
      <c r="B5214" s="3" t="s">
        <v>2946</v>
      </c>
      <c r="C5214" s="2" t="s">
        <v>2883</v>
      </c>
      <c r="D5214" s="2" t="s">
        <v>1412</v>
      </c>
      <c r="E5214" s="2" t="s">
        <v>2884</v>
      </c>
      <c r="F5214" s="4">
        <v>200</v>
      </c>
      <c r="G5214" s="10" t="str">
        <f t="shared" si="265"/>
        <v xml:space="preserve">2024/01 </v>
      </c>
      <c r="H5214" s="10">
        <f t="shared" si="264"/>
        <v>200</v>
      </c>
    </row>
    <row r="5215" spans="1:8" ht="15.75">
      <c r="A5215" s="10">
        <v>5214</v>
      </c>
      <c r="B5215" s="3" t="s">
        <v>2946</v>
      </c>
      <c r="C5215" s="2" t="s">
        <v>2885</v>
      </c>
      <c r="D5215" s="2" t="s">
        <v>1412</v>
      </c>
      <c r="E5215" s="2" t="s">
        <v>2886</v>
      </c>
      <c r="F5215" s="4">
        <v>40</v>
      </c>
      <c r="G5215" s="10" t="str">
        <f t="shared" si="265"/>
        <v xml:space="preserve">2024/06 </v>
      </c>
      <c r="H5215" s="10">
        <f t="shared" si="264"/>
        <v>196</v>
      </c>
    </row>
    <row r="5216" spans="1:8" ht="15.75">
      <c r="A5216" s="10">
        <v>5215</v>
      </c>
      <c r="B5216" s="3" t="s">
        <v>2946</v>
      </c>
      <c r="C5216" s="2" t="s">
        <v>2893</v>
      </c>
      <c r="D5216" s="2" t="s">
        <v>1412</v>
      </c>
      <c r="E5216" s="2" t="s">
        <v>2894</v>
      </c>
      <c r="F5216" s="4">
        <v>20</v>
      </c>
      <c r="G5216" s="10" t="str">
        <f t="shared" si="265"/>
        <v xml:space="preserve">2024/02 </v>
      </c>
      <c r="H5216" s="10">
        <f t="shared" si="264"/>
        <v>350</v>
      </c>
    </row>
    <row r="5217" spans="1:8" ht="15.75">
      <c r="A5217" s="10">
        <v>5216</v>
      </c>
      <c r="B5217" s="3" t="s">
        <v>2946</v>
      </c>
      <c r="C5217" s="2" t="s">
        <v>2895</v>
      </c>
      <c r="D5217" s="2" t="s">
        <v>1412</v>
      </c>
      <c r="E5217" s="2" t="s">
        <v>2896</v>
      </c>
      <c r="F5217" s="4">
        <v>14</v>
      </c>
      <c r="G5217" s="10" t="str">
        <f t="shared" si="265"/>
        <v xml:space="preserve">2024/01 </v>
      </c>
      <c r="H5217" s="10">
        <f t="shared" si="264"/>
        <v>172</v>
      </c>
    </row>
    <row r="5218" spans="1:8" ht="15.75">
      <c r="A5218" s="10">
        <v>5217</v>
      </c>
      <c r="B5218" s="3" t="s">
        <v>2946</v>
      </c>
      <c r="C5218" s="2" t="s">
        <v>2897</v>
      </c>
      <c r="D5218" s="2" t="s">
        <v>1412</v>
      </c>
      <c r="E5218" s="2" t="s">
        <v>2898</v>
      </c>
      <c r="F5218" s="4">
        <v>30</v>
      </c>
      <c r="G5218" s="10" t="str">
        <f t="shared" si="265"/>
        <v xml:space="preserve">2024/01 </v>
      </c>
      <c r="H5218" s="10">
        <f t="shared" si="264"/>
        <v>30</v>
      </c>
    </row>
    <row r="5219" spans="1:8" ht="15.75">
      <c r="A5219" s="10">
        <v>5218</v>
      </c>
      <c r="B5219" s="3" t="s">
        <v>2946</v>
      </c>
      <c r="C5219" s="2" t="s">
        <v>2912</v>
      </c>
      <c r="D5219" s="2" t="s">
        <v>1417</v>
      </c>
      <c r="E5219" s="2" t="s">
        <v>2913</v>
      </c>
      <c r="F5219" s="4">
        <v>150</v>
      </c>
      <c r="G5219" s="10" t="str">
        <f t="shared" si="265"/>
        <v xml:space="preserve">2025/02 </v>
      </c>
      <c r="H5219" s="10">
        <f t="shared" si="264"/>
        <v>640</v>
      </c>
    </row>
    <row r="5220" spans="1:8" ht="15.75">
      <c r="A5220" s="10">
        <v>5219</v>
      </c>
      <c r="B5220" s="3" t="s">
        <v>2946</v>
      </c>
      <c r="C5220" s="2" t="s">
        <v>2916</v>
      </c>
      <c r="D5220" s="2" t="s">
        <v>1424</v>
      </c>
      <c r="E5220" s="2" t="s">
        <v>2917</v>
      </c>
      <c r="F5220" s="4">
        <v>35</v>
      </c>
      <c r="G5220" s="10" t="str">
        <f t="shared" si="265"/>
        <v xml:space="preserve">2024/02 </v>
      </c>
      <c r="H5220" s="10">
        <f t="shared" si="264"/>
        <v>175</v>
      </c>
    </row>
    <row r="5221" spans="1:8" ht="15.75">
      <c r="A5221" s="10">
        <v>5220</v>
      </c>
      <c r="B5221" s="3" t="s">
        <v>2946</v>
      </c>
      <c r="C5221" s="2" t="s">
        <v>2918</v>
      </c>
      <c r="D5221" s="2" t="s">
        <v>1424</v>
      </c>
      <c r="E5221" s="2" t="s">
        <v>2919</v>
      </c>
      <c r="F5221" s="4">
        <v>36</v>
      </c>
      <c r="G5221" s="10" t="str">
        <f t="shared" si="265"/>
        <v xml:space="preserve">2025/02 </v>
      </c>
      <c r="H5221" s="10">
        <f t="shared" si="264"/>
        <v>205</v>
      </c>
    </row>
    <row r="5222" spans="1:8" ht="15.75">
      <c r="A5222" s="10">
        <v>5221</v>
      </c>
      <c r="B5222" s="3" t="s">
        <v>2946</v>
      </c>
      <c r="C5222" s="2" t="s">
        <v>2920</v>
      </c>
      <c r="D5222" s="2" t="s">
        <v>1424</v>
      </c>
      <c r="E5222" s="2" t="s">
        <v>2921</v>
      </c>
      <c r="F5222" s="4">
        <v>34</v>
      </c>
      <c r="G5222" s="10" t="str">
        <f t="shared" si="265"/>
        <v xml:space="preserve">2026/01 </v>
      </c>
      <c r="H5222" s="10">
        <f t="shared" si="264"/>
        <v>114</v>
      </c>
    </row>
    <row r="5223" spans="1:8" ht="15.75">
      <c r="A5223" s="10">
        <v>5222</v>
      </c>
      <c r="B5223" s="3" t="s">
        <v>2946</v>
      </c>
      <c r="C5223" s="2" t="s">
        <v>3862</v>
      </c>
      <c r="D5223" s="2" t="s">
        <v>1426</v>
      </c>
      <c r="E5223" s="2" t="s">
        <v>3863</v>
      </c>
      <c r="F5223" s="4">
        <v>6</v>
      </c>
      <c r="G5223" s="10" t="str">
        <f t="shared" si="265"/>
        <v xml:space="preserve">2024/01 </v>
      </c>
      <c r="H5223" s="10">
        <f t="shared" si="264"/>
        <v>100</v>
      </c>
    </row>
    <row r="5224" spans="1:8" ht="15.75">
      <c r="A5224" s="10">
        <v>5223</v>
      </c>
      <c r="B5224" s="3" t="s">
        <v>2946</v>
      </c>
      <c r="C5224" s="2" t="s">
        <v>3864</v>
      </c>
      <c r="D5224" s="2" t="s">
        <v>1426</v>
      </c>
      <c r="E5224" s="2" t="s">
        <v>3865</v>
      </c>
      <c r="F5224" s="4">
        <v>14</v>
      </c>
      <c r="G5224" s="10" t="str">
        <f t="shared" si="265"/>
        <v xml:space="preserve">2024/11 </v>
      </c>
      <c r="H5224" s="10">
        <f t="shared" si="264"/>
        <v>202</v>
      </c>
    </row>
    <row r="5225" spans="1:8" ht="15.75">
      <c r="A5225" s="10">
        <v>5224</v>
      </c>
      <c r="B5225" s="3" t="s">
        <v>2946</v>
      </c>
      <c r="C5225" s="2" t="s">
        <v>3866</v>
      </c>
      <c r="D5225" s="2" t="s">
        <v>1426</v>
      </c>
      <c r="E5225" s="2" t="s">
        <v>3867</v>
      </c>
      <c r="F5225" s="4">
        <v>230</v>
      </c>
      <c r="G5225" s="10" t="str">
        <f t="shared" si="265"/>
        <v xml:space="preserve">2024/07 </v>
      </c>
      <c r="H5225" s="10">
        <f t="shared" si="264"/>
        <v>450</v>
      </c>
    </row>
    <row r="5226" spans="1:8" ht="15.75">
      <c r="A5226" s="10">
        <v>5225</v>
      </c>
      <c r="B5226" s="3" t="s">
        <v>2946</v>
      </c>
      <c r="C5226" s="2" t="s">
        <v>3870</v>
      </c>
      <c r="D5226" s="2" t="s">
        <v>1426</v>
      </c>
      <c r="E5226" s="2" t="s">
        <v>3871</v>
      </c>
      <c r="F5226" s="4">
        <v>20</v>
      </c>
      <c r="G5226" s="10" t="str">
        <f t="shared" si="265"/>
        <v xml:space="preserve">2024/08 </v>
      </c>
      <c r="H5226" s="10">
        <f t="shared" si="264"/>
        <v>490</v>
      </c>
    </row>
    <row r="5227" spans="1:8" ht="15.75">
      <c r="A5227" s="10">
        <v>5226</v>
      </c>
      <c r="B5227" s="3" t="s">
        <v>2946</v>
      </c>
      <c r="C5227" s="2" t="s">
        <v>3872</v>
      </c>
      <c r="D5227" s="2" t="s">
        <v>1426</v>
      </c>
      <c r="E5227" s="2" t="s">
        <v>3873</v>
      </c>
      <c r="F5227" s="4">
        <v>440</v>
      </c>
      <c r="G5227" s="10" t="str">
        <f t="shared" si="265"/>
        <v xml:space="preserve">2026/02 </v>
      </c>
      <c r="H5227" s="10">
        <f t="shared" si="264"/>
        <v>4200</v>
      </c>
    </row>
    <row r="5228" spans="1:8" ht="15.75">
      <c r="A5228" s="10">
        <v>5227</v>
      </c>
      <c r="B5228" s="3" t="s">
        <v>2946</v>
      </c>
      <c r="C5228" s="2" t="s">
        <v>3876</v>
      </c>
      <c r="D5228" s="2" t="s">
        <v>1433</v>
      </c>
      <c r="E5228" s="2" t="s">
        <v>3877</v>
      </c>
      <c r="F5228" s="4">
        <v>130</v>
      </c>
      <c r="G5228" s="10" t="str">
        <f t="shared" si="265"/>
        <v xml:space="preserve">2024/10 </v>
      </c>
      <c r="H5228" s="10">
        <f t="shared" si="264"/>
        <v>685</v>
      </c>
    </row>
    <row r="5229" spans="1:8" ht="15.75">
      <c r="A5229" s="10">
        <v>5228</v>
      </c>
      <c r="B5229" s="3" t="s">
        <v>2946</v>
      </c>
      <c r="C5229" s="2" t="s">
        <v>3880</v>
      </c>
      <c r="D5229" s="2" t="s">
        <v>1433</v>
      </c>
      <c r="E5229" s="2" t="s">
        <v>3881</v>
      </c>
      <c r="F5229" s="4">
        <v>2950</v>
      </c>
      <c r="G5229" s="10" t="str">
        <f t="shared" si="265"/>
        <v xml:space="preserve">2024/01 </v>
      </c>
      <c r="H5229" s="10">
        <f t="shared" si="264"/>
        <v>10760</v>
      </c>
    </row>
    <row r="5230" spans="1:8" ht="15.75">
      <c r="A5230" s="10">
        <v>5229</v>
      </c>
      <c r="B5230" s="3" t="s">
        <v>2946</v>
      </c>
      <c r="C5230" s="2" t="s">
        <v>3886</v>
      </c>
      <c r="D5230" s="2" t="s">
        <v>1433</v>
      </c>
      <c r="E5230" s="2" t="s">
        <v>3887</v>
      </c>
      <c r="F5230" s="4">
        <v>50</v>
      </c>
      <c r="G5230" s="10" t="str">
        <f t="shared" si="265"/>
        <v xml:space="preserve">2026/02 </v>
      </c>
      <c r="H5230" s="10">
        <f t="shared" si="264"/>
        <v>2570</v>
      </c>
    </row>
    <row r="5231" spans="1:8" ht="15.75">
      <c r="A5231" s="10">
        <v>5230</v>
      </c>
      <c r="B5231" s="3" t="s">
        <v>2946</v>
      </c>
      <c r="C5231" s="2" t="s">
        <v>3888</v>
      </c>
      <c r="D5231" s="2" t="s">
        <v>1433</v>
      </c>
      <c r="E5231" s="2" t="s">
        <v>3889</v>
      </c>
      <c r="F5231" s="4">
        <v>2445</v>
      </c>
      <c r="G5231" s="10" t="str">
        <f t="shared" si="265"/>
        <v xml:space="preserve">2024/01 </v>
      </c>
      <c r="H5231" s="10">
        <f t="shared" si="264"/>
        <v>6792</v>
      </c>
    </row>
    <row r="5232" spans="1:8" ht="15.75">
      <c r="A5232" s="10">
        <v>5231</v>
      </c>
      <c r="B5232" s="3" t="s">
        <v>2946</v>
      </c>
      <c r="C5232" s="2" t="s">
        <v>3890</v>
      </c>
      <c r="D5232" s="2" t="s">
        <v>1433</v>
      </c>
      <c r="E5232" s="2" t="s">
        <v>3891</v>
      </c>
      <c r="F5232" s="4">
        <v>250</v>
      </c>
      <c r="G5232" s="10" t="str">
        <f t="shared" si="265"/>
        <v xml:space="preserve">2024/01 </v>
      </c>
      <c r="H5232" s="10">
        <f t="shared" si="264"/>
        <v>300</v>
      </c>
    </row>
    <row r="5233" spans="1:8" ht="15.75">
      <c r="A5233" s="10">
        <v>5232</v>
      </c>
      <c r="B5233" s="3" t="s">
        <v>2946</v>
      </c>
      <c r="C5233" s="2" t="s">
        <v>3892</v>
      </c>
      <c r="D5233" s="2" t="s">
        <v>1433</v>
      </c>
      <c r="E5233" s="2" t="s">
        <v>3893</v>
      </c>
      <c r="F5233" s="4">
        <v>345</v>
      </c>
      <c r="G5233" s="10" t="str">
        <f t="shared" si="265"/>
        <v xml:space="preserve">2026/03 </v>
      </c>
      <c r="H5233" s="10">
        <f t="shared" si="264"/>
        <v>1990</v>
      </c>
    </row>
    <row r="5234" spans="1:8" ht="15.75">
      <c r="A5234" s="10">
        <v>5233</v>
      </c>
      <c r="B5234" s="3" t="s">
        <v>2946</v>
      </c>
      <c r="C5234" s="2" t="s">
        <v>3896</v>
      </c>
      <c r="D5234" s="2" t="s">
        <v>1433</v>
      </c>
      <c r="E5234" s="2" t="s">
        <v>3897</v>
      </c>
      <c r="F5234" s="4">
        <v>30</v>
      </c>
      <c r="G5234" s="10" t="str">
        <f t="shared" si="265"/>
        <v xml:space="preserve">2024/01 </v>
      </c>
      <c r="H5234" s="10">
        <f t="shared" si="264"/>
        <v>100</v>
      </c>
    </row>
    <row r="5235" spans="1:8" ht="15.75">
      <c r="A5235" s="10">
        <v>5234</v>
      </c>
      <c r="B5235" s="3" t="s">
        <v>2946</v>
      </c>
      <c r="C5235" s="2" t="s">
        <v>3898</v>
      </c>
      <c r="D5235" s="2" t="s">
        <v>1433</v>
      </c>
      <c r="E5235" s="2" t="s">
        <v>3899</v>
      </c>
      <c r="F5235" s="4">
        <v>4</v>
      </c>
      <c r="G5235" s="10" t="str">
        <f t="shared" si="265"/>
        <v xml:space="preserve">2024/01 </v>
      </c>
      <c r="H5235" s="10">
        <f t="shared" si="264"/>
        <v>200</v>
      </c>
    </row>
    <row r="5236" spans="1:8" ht="15.75">
      <c r="A5236" s="10">
        <v>5235</v>
      </c>
      <c r="B5236" s="3" t="s">
        <v>2946</v>
      </c>
      <c r="C5236" s="2" t="s">
        <v>3901</v>
      </c>
      <c r="D5236" s="2" t="s">
        <v>3900</v>
      </c>
      <c r="E5236" s="2" t="s">
        <v>2648</v>
      </c>
      <c r="F5236" s="4">
        <v>2</v>
      </c>
      <c r="G5236" s="10" t="str">
        <f t="shared" si="265"/>
        <v xml:space="preserve">2024/01 </v>
      </c>
      <c r="H5236" s="10">
        <f t="shared" si="264"/>
        <v>20</v>
      </c>
    </row>
    <row r="5237" spans="1:8" ht="15.75">
      <c r="A5237" s="10">
        <v>5236</v>
      </c>
      <c r="B5237" s="3" t="s">
        <v>2946</v>
      </c>
      <c r="C5237" s="2" t="s">
        <v>3903</v>
      </c>
      <c r="D5237" s="2" t="s">
        <v>3902</v>
      </c>
      <c r="E5237" s="2" t="s">
        <v>2644</v>
      </c>
      <c r="F5237" s="4">
        <v>20</v>
      </c>
      <c r="G5237" s="10" t="str">
        <f t="shared" si="265"/>
        <v xml:space="preserve">2024/01 </v>
      </c>
      <c r="H5237" s="10">
        <f t="shared" si="264"/>
        <v>25</v>
      </c>
    </row>
    <row r="5238" spans="1:8" ht="15.75">
      <c r="A5238" s="10">
        <v>5237</v>
      </c>
      <c r="B5238" s="3" t="s">
        <v>2946</v>
      </c>
      <c r="C5238" s="2" t="s">
        <v>3904</v>
      </c>
      <c r="D5238" s="2" t="s">
        <v>3900</v>
      </c>
      <c r="E5238" s="2" t="s">
        <v>2644</v>
      </c>
      <c r="F5238" s="4">
        <v>15</v>
      </c>
      <c r="G5238" s="10" t="str">
        <f t="shared" si="265"/>
        <v xml:space="preserve">2024/01 </v>
      </c>
      <c r="H5238" s="10">
        <f t="shared" si="264"/>
        <v>16</v>
      </c>
    </row>
    <row r="5239" spans="1:8" ht="15.75">
      <c r="A5239" s="10">
        <v>5238</v>
      </c>
      <c r="B5239" s="3" t="s">
        <v>2946</v>
      </c>
      <c r="C5239" s="2" t="s">
        <v>3911</v>
      </c>
      <c r="D5239" s="2" t="s">
        <v>3900</v>
      </c>
      <c r="E5239" s="2" t="s">
        <v>2646</v>
      </c>
      <c r="F5239" s="4">
        <v>17</v>
      </c>
      <c r="G5239" s="10" t="str">
        <f t="shared" si="265"/>
        <v xml:space="preserve">2024/01 </v>
      </c>
      <c r="H5239" s="10">
        <f t="shared" si="264"/>
        <v>45</v>
      </c>
    </row>
    <row r="5240" spans="1:8" ht="15.75">
      <c r="A5240" s="10">
        <v>5239</v>
      </c>
      <c r="B5240" s="3" t="s">
        <v>2946</v>
      </c>
      <c r="C5240" s="2" t="s">
        <v>3914</v>
      </c>
      <c r="D5240" s="2" t="s">
        <v>3902</v>
      </c>
      <c r="E5240" s="2" t="s">
        <v>2646</v>
      </c>
      <c r="F5240" s="4">
        <v>20</v>
      </c>
      <c r="G5240" s="10" t="str">
        <f t="shared" si="265"/>
        <v xml:space="preserve">2024/01 </v>
      </c>
      <c r="H5240" s="10">
        <f t="shared" si="264"/>
        <v>20</v>
      </c>
    </row>
    <row r="5241" spans="1:8" ht="15.75">
      <c r="A5241" s="10">
        <v>5240</v>
      </c>
      <c r="B5241" s="3" t="s">
        <v>2946</v>
      </c>
      <c r="C5241" s="2" t="s">
        <v>3915</v>
      </c>
      <c r="D5241" s="2" t="s">
        <v>2827</v>
      </c>
      <c r="E5241" s="2" t="s">
        <v>2644</v>
      </c>
      <c r="F5241" s="4">
        <v>25</v>
      </c>
      <c r="G5241" s="10" t="str">
        <f t="shared" si="265"/>
        <v xml:space="preserve">2024/01 </v>
      </c>
      <c r="H5241" s="10">
        <f t="shared" si="264"/>
        <v>25</v>
      </c>
    </row>
    <row r="5242" spans="1:8" ht="15.75">
      <c r="A5242" s="10">
        <v>5241</v>
      </c>
      <c r="B5242" s="3" t="s">
        <v>2946</v>
      </c>
      <c r="C5242" s="2" t="s">
        <v>3917</v>
      </c>
      <c r="D5242" s="2" t="s">
        <v>2827</v>
      </c>
      <c r="E5242" s="2" t="s">
        <v>3918</v>
      </c>
      <c r="F5242" s="4">
        <v>20</v>
      </c>
      <c r="G5242" s="10" t="str">
        <f t="shared" si="265"/>
        <v xml:space="preserve">2024/01 </v>
      </c>
      <c r="H5242" s="10">
        <f t="shared" si="264"/>
        <v>20</v>
      </c>
    </row>
    <row r="5243" spans="1:8" ht="15.75">
      <c r="A5243" s="10">
        <v>5242</v>
      </c>
      <c r="B5243" s="3" t="s">
        <v>2946</v>
      </c>
      <c r="C5243" s="2" t="s">
        <v>3921</v>
      </c>
      <c r="D5243" s="2" t="s">
        <v>3920</v>
      </c>
      <c r="E5243" s="2" t="s">
        <v>2447</v>
      </c>
      <c r="F5243" s="4">
        <v>11</v>
      </c>
      <c r="G5243" s="10" t="str">
        <f t="shared" si="265"/>
        <v xml:space="preserve">2024/01 </v>
      </c>
      <c r="H5243" s="10">
        <f t="shared" si="264"/>
        <v>11</v>
      </c>
    </row>
    <row r="5244" spans="1:8" ht="15.75">
      <c r="A5244" s="10">
        <v>5243</v>
      </c>
      <c r="B5244" s="3" t="s">
        <v>2946</v>
      </c>
      <c r="C5244" s="2" t="s">
        <v>3922</v>
      </c>
      <c r="D5244" s="2" t="s">
        <v>3920</v>
      </c>
      <c r="E5244" s="2" t="s">
        <v>2451</v>
      </c>
      <c r="F5244" s="4">
        <v>10</v>
      </c>
      <c r="G5244" s="10" t="str">
        <f t="shared" si="265"/>
        <v xml:space="preserve">2024/01 </v>
      </c>
      <c r="H5244" s="10">
        <f t="shared" si="264"/>
        <v>10</v>
      </c>
    </row>
    <row r="5245" spans="1:8" ht="15.75">
      <c r="A5245" s="10">
        <v>5244</v>
      </c>
      <c r="B5245" s="3" t="s">
        <v>2946</v>
      </c>
      <c r="C5245" s="2" t="s">
        <v>3926</v>
      </c>
      <c r="D5245" s="2" t="s">
        <v>3531</v>
      </c>
      <c r="E5245" s="2" t="s">
        <v>2648</v>
      </c>
      <c r="F5245" s="4">
        <v>10</v>
      </c>
      <c r="G5245" s="10" t="str">
        <f t="shared" si="265"/>
        <v xml:space="preserve">2024/01 </v>
      </c>
      <c r="H5245" s="10">
        <f t="shared" si="264"/>
        <v>10</v>
      </c>
    </row>
    <row r="5246" spans="1:8" ht="15.75">
      <c r="A5246" s="10">
        <v>5245</v>
      </c>
      <c r="B5246" s="3" t="s">
        <v>2946</v>
      </c>
      <c r="C5246" s="2" t="s">
        <v>4529</v>
      </c>
      <c r="D5246" s="2" t="s">
        <v>4526</v>
      </c>
      <c r="E5246" s="2" t="s">
        <v>4530</v>
      </c>
      <c r="F5246" s="4">
        <v>200</v>
      </c>
      <c r="G5246" s="10" t="str">
        <f t="shared" si="265"/>
        <v xml:space="preserve">2024/12 </v>
      </c>
      <c r="H5246" s="10">
        <f t="shared" si="264"/>
        <v>3050</v>
      </c>
    </row>
    <row r="5247" spans="1:8" ht="15.75">
      <c r="A5247" s="10">
        <v>5246</v>
      </c>
      <c r="B5247" s="3" t="s">
        <v>2946</v>
      </c>
      <c r="C5247" s="2" t="s">
        <v>4534</v>
      </c>
      <c r="D5247" s="2" t="s">
        <v>4533</v>
      </c>
      <c r="E5247" s="2" t="s">
        <v>4535</v>
      </c>
      <c r="F5247" s="4">
        <v>190</v>
      </c>
      <c r="G5247" s="10" t="str">
        <f t="shared" si="265"/>
        <v xml:space="preserve">2024/12 </v>
      </c>
      <c r="H5247" s="10">
        <f t="shared" si="264"/>
        <v>4170</v>
      </c>
    </row>
    <row r="5248" spans="1:8" ht="15.75">
      <c r="A5248" s="10">
        <v>5247</v>
      </c>
      <c r="B5248" s="3" t="s">
        <v>2946</v>
      </c>
      <c r="C5248" s="2" t="s">
        <v>4569</v>
      </c>
      <c r="D5248" s="2" t="s">
        <v>4568</v>
      </c>
      <c r="E5248" s="2" t="s">
        <v>4570</v>
      </c>
      <c r="F5248" s="4">
        <v>215</v>
      </c>
      <c r="G5248" s="10" t="str">
        <f t="shared" si="265"/>
        <v xml:space="preserve">2025/12 </v>
      </c>
      <c r="H5248" s="10">
        <f t="shared" si="264"/>
        <v>635</v>
      </c>
    </row>
    <row r="5249" spans="1:8" ht="15.75">
      <c r="A5249" s="10">
        <v>5248</v>
      </c>
      <c r="B5249" s="3" t="s">
        <v>2946</v>
      </c>
      <c r="C5249" s="2" t="s">
        <v>4576</v>
      </c>
      <c r="D5249" s="2" t="s">
        <v>4575</v>
      </c>
      <c r="E5249" s="2" t="s">
        <v>4577</v>
      </c>
      <c r="F5249" s="4">
        <v>262</v>
      </c>
      <c r="G5249" s="10" t="str">
        <f t="shared" si="265"/>
        <v xml:space="preserve">2025/12 </v>
      </c>
      <c r="H5249" s="10">
        <f t="shared" si="264"/>
        <v>1285</v>
      </c>
    </row>
    <row r="5250" spans="1:8" ht="15.75">
      <c r="A5250" s="10">
        <v>5249</v>
      </c>
      <c r="B5250" s="3" t="s">
        <v>2946</v>
      </c>
      <c r="C5250" s="2" t="s">
        <v>4581</v>
      </c>
      <c r="D5250" s="2" t="s">
        <v>4580</v>
      </c>
      <c r="E5250" s="2" t="s">
        <v>4582</v>
      </c>
      <c r="F5250" s="4">
        <v>50</v>
      </c>
      <c r="G5250" s="10" t="str">
        <f t="shared" si="265"/>
        <v xml:space="preserve">2025/12 </v>
      </c>
      <c r="H5250" s="10">
        <f t="shared" ref="H5250:H5313" si="266">_xlfn.MAXIFS(F:F,C:C,C5250,G:G,G5250)</f>
        <v>501</v>
      </c>
    </row>
    <row r="5251" spans="1:8" ht="15.75">
      <c r="A5251" s="10">
        <v>5250</v>
      </c>
      <c r="B5251" s="3" t="s">
        <v>2946</v>
      </c>
      <c r="C5251" s="2" t="s">
        <v>4586</v>
      </c>
      <c r="D5251" s="2" t="s">
        <v>4585</v>
      </c>
      <c r="E5251" s="2" t="s">
        <v>6131</v>
      </c>
      <c r="F5251" s="4">
        <v>15</v>
      </c>
      <c r="G5251" s="10" t="str">
        <f t="shared" ref="G5251:G5314" si="267">INDEX($B$2:$B$9999,MATCH(_xlfn.MAXIFS($F$2:$F$9999,$C$2:$C$9999,C5251),$F$1:$F$9999,0))</f>
        <v xml:space="preserve">2024/10 </v>
      </c>
      <c r="H5251" s="10">
        <f t="shared" si="266"/>
        <v>303</v>
      </c>
    </row>
    <row r="5252" spans="1:8" ht="15.75">
      <c r="A5252" s="10">
        <v>5251</v>
      </c>
      <c r="B5252" s="3" t="s">
        <v>2946</v>
      </c>
      <c r="C5252" s="2" t="s">
        <v>4597</v>
      </c>
      <c r="D5252" s="2" t="s">
        <v>4594</v>
      </c>
      <c r="E5252" s="2" t="s">
        <v>4598</v>
      </c>
      <c r="F5252" s="4">
        <v>140</v>
      </c>
      <c r="G5252" s="10" t="str">
        <f t="shared" si="267"/>
        <v xml:space="preserve">2024/01 </v>
      </c>
      <c r="H5252" s="10">
        <f t="shared" si="266"/>
        <v>940</v>
      </c>
    </row>
    <row r="5253" spans="1:8" ht="15.75">
      <c r="A5253" s="10">
        <v>5252</v>
      </c>
      <c r="B5253" s="3" t="s">
        <v>2946</v>
      </c>
      <c r="C5253" s="2" t="s">
        <v>4603</v>
      </c>
      <c r="D5253" s="2" t="s">
        <v>4602</v>
      </c>
      <c r="E5253" s="2" t="s">
        <v>4604</v>
      </c>
      <c r="F5253" s="4">
        <v>604</v>
      </c>
      <c r="G5253" s="10" t="str">
        <f t="shared" si="267"/>
        <v xml:space="preserve">2025/12 </v>
      </c>
      <c r="H5253" s="10">
        <f t="shared" si="266"/>
        <v>2947</v>
      </c>
    </row>
    <row r="5254" spans="1:8" ht="15.75">
      <c r="A5254" s="10">
        <v>5253</v>
      </c>
      <c r="B5254" s="3" t="s">
        <v>2946</v>
      </c>
      <c r="C5254" s="2" t="s">
        <v>4609</v>
      </c>
      <c r="D5254" s="2" t="s">
        <v>4608</v>
      </c>
      <c r="E5254" s="2" t="s">
        <v>4610</v>
      </c>
      <c r="F5254" s="4">
        <v>230</v>
      </c>
      <c r="G5254" s="10" t="str">
        <f t="shared" si="267"/>
        <v xml:space="preserve">2025/12 </v>
      </c>
      <c r="H5254" s="10">
        <f t="shared" si="266"/>
        <v>2270</v>
      </c>
    </row>
    <row r="5255" spans="1:8" ht="15.75">
      <c r="A5255" s="10">
        <v>5254</v>
      </c>
      <c r="B5255" s="3" t="s">
        <v>2946</v>
      </c>
      <c r="C5255" s="2" t="s">
        <v>4615</v>
      </c>
      <c r="D5255" s="2" t="s">
        <v>4614</v>
      </c>
      <c r="E5255" s="2" t="s">
        <v>4616</v>
      </c>
      <c r="F5255" s="4">
        <v>172</v>
      </c>
      <c r="G5255" s="10" t="str">
        <f t="shared" si="267"/>
        <v xml:space="preserve">2025/12 </v>
      </c>
      <c r="H5255" s="10">
        <f t="shared" si="266"/>
        <v>2003</v>
      </c>
    </row>
    <row r="5256" spans="1:8" ht="15.75">
      <c r="A5256" s="10">
        <v>5255</v>
      </c>
      <c r="B5256" s="3" t="s">
        <v>2946</v>
      </c>
      <c r="C5256" s="2" t="s">
        <v>4621</v>
      </c>
      <c r="D5256" s="2" t="s">
        <v>4620</v>
      </c>
      <c r="E5256" s="2" t="s">
        <v>4622</v>
      </c>
      <c r="F5256" s="4">
        <v>3951</v>
      </c>
      <c r="G5256" s="10" t="str">
        <f t="shared" si="267"/>
        <v xml:space="preserve">2024/07 </v>
      </c>
      <c r="H5256" s="10">
        <f t="shared" si="266"/>
        <v>4453</v>
      </c>
    </row>
    <row r="5257" spans="1:8" ht="15.75">
      <c r="A5257" s="10">
        <v>5256</v>
      </c>
      <c r="B5257" s="3" t="s">
        <v>2946</v>
      </c>
      <c r="C5257" s="2" t="s">
        <v>4634</v>
      </c>
      <c r="D5257" s="2" t="s">
        <v>4632</v>
      </c>
      <c r="E5257" s="2" t="s">
        <v>4635</v>
      </c>
      <c r="F5257" s="4">
        <v>30</v>
      </c>
      <c r="G5257" s="10" t="str">
        <f t="shared" si="267"/>
        <v xml:space="preserve">2024/08 </v>
      </c>
      <c r="H5257" s="10">
        <f t="shared" si="266"/>
        <v>2355</v>
      </c>
    </row>
    <row r="5258" spans="1:8" ht="15.75">
      <c r="A5258" s="10">
        <v>5257</v>
      </c>
      <c r="B5258" s="3" t="s">
        <v>2952</v>
      </c>
      <c r="C5258" s="2" t="s">
        <v>2967</v>
      </c>
      <c r="D5258" s="2" t="s">
        <v>2966</v>
      </c>
      <c r="E5258" s="2" t="s">
        <v>54</v>
      </c>
      <c r="F5258" s="4">
        <v>6</v>
      </c>
      <c r="G5258" s="10" t="str">
        <f t="shared" si="267"/>
        <v xml:space="preserve">2024/01 </v>
      </c>
      <c r="H5258" s="10">
        <f t="shared" si="266"/>
        <v>6</v>
      </c>
    </row>
    <row r="5259" spans="1:8" ht="15.75">
      <c r="A5259" s="10">
        <v>5258</v>
      </c>
      <c r="B5259" s="3" t="s">
        <v>2952</v>
      </c>
      <c r="C5259" s="2" t="s">
        <v>178</v>
      </c>
      <c r="D5259" s="2" t="s">
        <v>128</v>
      </c>
      <c r="E5259" s="2" t="s">
        <v>179</v>
      </c>
      <c r="F5259" s="4">
        <v>50</v>
      </c>
      <c r="G5259" s="10" t="str">
        <f t="shared" si="267"/>
        <v xml:space="preserve">2024/01 </v>
      </c>
      <c r="H5259" s="10">
        <f t="shared" si="266"/>
        <v>50</v>
      </c>
    </row>
    <row r="5260" spans="1:8" ht="15.75">
      <c r="A5260" s="10">
        <v>5259</v>
      </c>
      <c r="B5260" s="3" t="s">
        <v>2952</v>
      </c>
      <c r="C5260" s="2" t="s">
        <v>180</v>
      </c>
      <c r="D5260" s="2" t="s">
        <v>138</v>
      </c>
      <c r="E5260" s="2" t="s">
        <v>179</v>
      </c>
      <c r="F5260" s="4">
        <v>100</v>
      </c>
      <c r="G5260" s="10" t="str">
        <f t="shared" si="267"/>
        <v xml:space="preserve">2024/01 </v>
      </c>
      <c r="H5260" s="10">
        <f t="shared" si="266"/>
        <v>100</v>
      </c>
    </row>
    <row r="5261" spans="1:8" ht="15.75">
      <c r="A5261" s="10">
        <v>5260</v>
      </c>
      <c r="B5261" s="3" t="s">
        <v>2952</v>
      </c>
      <c r="C5261" s="2" t="s">
        <v>181</v>
      </c>
      <c r="D5261" s="2" t="s">
        <v>140</v>
      </c>
      <c r="E5261" s="2" t="s">
        <v>179</v>
      </c>
      <c r="F5261" s="4">
        <v>100</v>
      </c>
      <c r="G5261" s="10" t="str">
        <f t="shared" si="267"/>
        <v xml:space="preserve">2024/01 </v>
      </c>
      <c r="H5261" s="10">
        <f t="shared" si="266"/>
        <v>100</v>
      </c>
    </row>
    <row r="5262" spans="1:8" ht="15.75">
      <c r="A5262" s="10">
        <v>5261</v>
      </c>
      <c r="B5262" s="3" t="s">
        <v>2952</v>
      </c>
      <c r="C5262" s="2" t="s">
        <v>2977</v>
      </c>
      <c r="D5262" s="2" t="s">
        <v>2976</v>
      </c>
      <c r="E5262" s="2" t="s">
        <v>130</v>
      </c>
      <c r="F5262" s="4">
        <v>50</v>
      </c>
      <c r="G5262" s="10" t="str">
        <f t="shared" si="267"/>
        <v xml:space="preserve">2024/01 </v>
      </c>
      <c r="H5262" s="10">
        <f t="shared" si="266"/>
        <v>50</v>
      </c>
    </row>
    <row r="5263" spans="1:8" ht="15.75">
      <c r="A5263" s="10">
        <v>5262</v>
      </c>
      <c r="B5263" s="3" t="s">
        <v>2952</v>
      </c>
      <c r="C5263" s="2" t="s">
        <v>193</v>
      </c>
      <c r="D5263" s="2" t="s">
        <v>96</v>
      </c>
      <c r="E5263" s="2" t="s">
        <v>54</v>
      </c>
      <c r="F5263" s="4">
        <v>12</v>
      </c>
      <c r="G5263" s="10" t="str">
        <f t="shared" si="267"/>
        <v xml:space="preserve">2024/01 </v>
      </c>
      <c r="H5263" s="10">
        <f t="shared" si="266"/>
        <v>55</v>
      </c>
    </row>
    <row r="5264" spans="1:8" ht="15.75">
      <c r="A5264" s="10">
        <v>5263</v>
      </c>
      <c r="B5264" s="3" t="s">
        <v>2952</v>
      </c>
      <c r="C5264" s="2" t="s">
        <v>2979</v>
      </c>
      <c r="D5264" s="2" t="s">
        <v>2978</v>
      </c>
      <c r="E5264" s="2" t="s">
        <v>179</v>
      </c>
      <c r="F5264" s="4">
        <v>50</v>
      </c>
      <c r="G5264" s="10" t="str">
        <f t="shared" si="267"/>
        <v xml:space="preserve">2024/01 </v>
      </c>
      <c r="H5264" s="10">
        <f t="shared" si="266"/>
        <v>50</v>
      </c>
    </row>
    <row r="5265" spans="1:8" ht="15.75">
      <c r="A5265" s="10">
        <v>5264</v>
      </c>
      <c r="B5265" s="3" t="s">
        <v>2952</v>
      </c>
      <c r="C5265" s="2" t="s">
        <v>210</v>
      </c>
      <c r="D5265" s="2" t="s">
        <v>147</v>
      </c>
      <c r="E5265" s="2" t="s">
        <v>179</v>
      </c>
      <c r="F5265" s="4">
        <v>50</v>
      </c>
      <c r="G5265" s="10" t="str">
        <f t="shared" si="267"/>
        <v xml:space="preserve">2024/01 </v>
      </c>
      <c r="H5265" s="10">
        <f t="shared" si="266"/>
        <v>50</v>
      </c>
    </row>
    <row r="5266" spans="1:8" ht="15.75">
      <c r="A5266" s="10">
        <v>5265</v>
      </c>
      <c r="B5266" s="3" t="s">
        <v>2952</v>
      </c>
      <c r="C5266" s="2" t="s">
        <v>2983</v>
      </c>
      <c r="D5266" s="2" t="s">
        <v>189</v>
      </c>
      <c r="E5266" s="2" t="s">
        <v>75</v>
      </c>
      <c r="F5266" s="4">
        <v>20</v>
      </c>
      <c r="G5266" s="10" t="str">
        <f t="shared" si="267"/>
        <v xml:space="preserve">2024/01 </v>
      </c>
      <c r="H5266" s="10">
        <f t="shared" si="266"/>
        <v>20</v>
      </c>
    </row>
    <row r="5267" spans="1:8" ht="15.75">
      <c r="A5267" s="10">
        <v>5266</v>
      </c>
      <c r="B5267" s="3" t="s">
        <v>2952</v>
      </c>
      <c r="C5267" s="2" t="s">
        <v>2992</v>
      </c>
      <c r="D5267" s="2" t="s">
        <v>198</v>
      </c>
      <c r="E5267" s="2" t="s">
        <v>54</v>
      </c>
      <c r="F5267" s="4">
        <v>12</v>
      </c>
      <c r="G5267" s="10" t="str">
        <f t="shared" si="267"/>
        <v xml:space="preserve">2024/03 </v>
      </c>
      <c r="H5267" s="10">
        <f t="shared" si="266"/>
        <v>12</v>
      </c>
    </row>
    <row r="5268" spans="1:8" ht="15.75">
      <c r="A5268" s="10">
        <v>5267</v>
      </c>
      <c r="B5268" s="3" t="s">
        <v>2952</v>
      </c>
      <c r="C5268" s="2" t="s">
        <v>226</v>
      </c>
      <c r="D5268" s="2" t="s">
        <v>223</v>
      </c>
      <c r="E5268" s="2" t="s">
        <v>56</v>
      </c>
      <c r="F5268" s="4">
        <v>30</v>
      </c>
      <c r="G5268" s="10" t="str">
        <f t="shared" si="267"/>
        <v xml:space="preserve">2024/01 </v>
      </c>
      <c r="H5268" s="10">
        <f t="shared" si="266"/>
        <v>30</v>
      </c>
    </row>
    <row r="5269" spans="1:8" ht="15.75">
      <c r="A5269" s="10">
        <v>5268</v>
      </c>
      <c r="B5269" s="3" t="s">
        <v>2952</v>
      </c>
      <c r="C5269" s="2" t="s">
        <v>231</v>
      </c>
      <c r="D5269" s="2" t="s">
        <v>223</v>
      </c>
      <c r="E5269" s="2" t="s">
        <v>83</v>
      </c>
      <c r="F5269" s="4">
        <v>30</v>
      </c>
      <c r="G5269" s="10" t="str">
        <f t="shared" si="267"/>
        <v xml:space="preserve">2024/01 </v>
      </c>
      <c r="H5269" s="10">
        <f t="shared" si="266"/>
        <v>50</v>
      </c>
    </row>
    <row r="5270" spans="1:8" ht="15.75">
      <c r="A5270" s="10">
        <v>5269</v>
      </c>
      <c r="B5270" s="3" t="s">
        <v>2952</v>
      </c>
      <c r="C5270" s="2" t="s">
        <v>242</v>
      </c>
      <c r="D5270" s="2" t="s">
        <v>236</v>
      </c>
      <c r="E5270" s="2" t="s">
        <v>243</v>
      </c>
      <c r="F5270" s="4">
        <v>30</v>
      </c>
      <c r="G5270" s="10" t="str">
        <f t="shared" si="267"/>
        <v xml:space="preserve">2024/01 </v>
      </c>
      <c r="H5270" s="10">
        <f t="shared" si="266"/>
        <v>30</v>
      </c>
    </row>
    <row r="5271" spans="1:8" ht="15.75">
      <c r="A5271" s="10">
        <v>5270</v>
      </c>
      <c r="B5271" s="3" t="s">
        <v>2952</v>
      </c>
      <c r="C5271" s="2" t="s">
        <v>3008</v>
      </c>
      <c r="D5271" s="2" t="s">
        <v>257</v>
      </c>
      <c r="E5271" s="2" t="s">
        <v>73</v>
      </c>
      <c r="F5271" s="4">
        <v>5</v>
      </c>
      <c r="G5271" s="10" t="str">
        <f t="shared" si="267"/>
        <v xml:space="preserve">2024/01 </v>
      </c>
      <c r="H5271" s="10">
        <f t="shared" si="266"/>
        <v>30</v>
      </c>
    </row>
    <row r="5272" spans="1:8" ht="15.75">
      <c r="A5272" s="10">
        <v>5271</v>
      </c>
      <c r="B5272" s="3" t="s">
        <v>2952</v>
      </c>
      <c r="C5272" s="2" t="s">
        <v>273</v>
      </c>
      <c r="D5272" s="2" t="s">
        <v>264</v>
      </c>
      <c r="E5272" s="2" t="s">
        <v>52</v>
      </c>
      <c r="F5272" s="4">
        <v>30</v>
      </c>
      <c r="G5272" s="10" t="str">
        <f t="shared" si="267"/>
        <v xml:space="preserve">2024/01 </v>
      </c>
      <c r="H5272" s="10">
        <f t="shared" si="266"/>
        <v>100</v>
      </c>
    </row>
    <row r="5273" spans="1:8" ht="15.75">
      <c r="A5273" s="10">
        <v>5272</v>
      </c>
      <c r="B5273" s="3" t="s">
        <v>2952</v>
      </c>
      <c r="C5273" s="2" t="s">
        <v>274</v>
      </c>
      <c r="D5273" s="2" t="s">
        <v>264</v>
      </c>
      <c r="E5273" s="2" t="s">
        <v>104</v>
      </c>
      <c r="F5273" s="4">
        <v>80</v>
      </c>
      <c r="G5273" s="10" t="str">
        <f t="shared" si="267"/>
        <v xml:space="preserve">2024/01 </v>
      </c>
      <c r="H5273" s="10">
        <f t="shared" si="266"/>
        <v>110</v>
      </c>
    </row>
    <row r="5274" spans="1:8" ht="15.75">
      <c r="A5274" s="10">
        <v>5273</v>
      </c>
      <c r="B5274" s="3" t="s">
        <v>2952</v>
      </c>
      <c r="C5274" s="2" t="s">
        <v>281</v>
      </c>
      <c r="D5274" s="2" t="s">
        <v>264</v>
      </c>
      <c r="E5274" s="2" t="s">
        <v>65</v>
      </c>
      <c r="F5274" s="4">
        <v>50</v>
      </c>
      <c r="G5274" s="10" t="str">
        <f t="shared" si="267"/>
        <v xml:space="preserve">2024/01 </v>
      </c>
      <c r="H5274" s="10">
        <f t="shared" si="266"/>
        <v>200</v>
      </c>
    </row>
    <row r="5275" spans="1:8" ht="15.75">
      <c r="A5275" s="10">
        <v>5274</v>
      </c>
      <c r="B5275" s="3" t="s">
        <v>2952</v>
      </c>
      <c r="C5275" s="2" t="s">
        <v>295</v>
      </c>
      <c r="D5275" s="2" t="s">
        <v>294</v>
      </c>
      <c r="E5275" s="2" t="s">
        <v>65</v>
      </c>
      <c r="F5275" s="4">
        <v>2</v>
      </c>
      <c r="G5275" s="10" t="str">
        <f t="shared" si="267"/>
        <v xml:space="preserve">2024/01 </v>
      </c>
      <c r="H5275" s="10">
        <f t="shared" si="266"/>
        <v>4</v>
      </c>
    </row>
    <row r="5276" spans="1:8" ht="15.75">
      <c r="A5276" s="10">
        <v>5275</v>
      </c>
      <c r="B5276" s="3" t="s">
        <v>2952</v>
      </c>
      <c r="C5276" s="2" t="s">
        <v>297</v>
      </c>
      <c r="D5276" s="2" t="s">
        <v>294</v>
      </c>
      <c r="E5276" s="2" t="s">
        <v>56</v>
      </c>
      <c r="F5276" s="4">
        <v>30</v>
      </c>
      <c r="G5276" s="10" t="str">
        <f t="shared" si="267"/>
        <v xml:space="preserve">2024/01 </v>
      </c>
      <c r="H5276" s="10">
        <f t="shared" si="266"/>
        <v>50</v>
      </c>
    </row>
    <row r="5277" spans="1:8" ht="15.75">
      <c r="A5277" s="10">
        <v>5276</v>
      </c>
      <c r="B5277" s="3" t="s">
        <v>2952</v>
      </c>
      <c r="C5277" s="2" t="s">
        <v>301</v>
      </c>
      <c r="D5277" s="2" t="s">
        <v>299</v>
      </c>
      <c r="E5277" s="2" t="s">
        <v>184</v>
      </c>
      <c r="F5277" s="4">
        <v>1</v>
      </c>
      <c r="G5277" s="10" t="str">
        <f t="shared" si="267"/>
        <v xml:space="preserve">2024/04 </v>
      </c>
      <c r="H5277" s="10">
        <f t="shared" si="266"/>
        <v>26</v>
      </c>
    </row>
    <row r="5278" spans="1:8" ht="15.75">
      <c r="A5278" s="10">
        <v>5277</v>
      </c>
      <c r="B5278" s="3" t="s">
        <v>2952</v>
      </c>
      <c r="C5278" s="2" t="s">
        <v>311</v>
      </c>
      <c r="D5278" s="2" t="s">
        <v>310</v>
      </c>
      <c r="E5278" s="2" t="s">
        <v>56</v>
      </c>
      <c r="F5278" s="4">
        <v>4</v>
      </c>
      <c r="G5278" s="10" t="str">
        <f t="shared" si="267"/>
        <v xml:space="preserve">2024/01 </v>
      </c>
      <c r="H5278" s="10">
        <f t="shared" si="266"/>
        <v>6</v>
      </c>
    </row>
    <row r="5279" spans="1:8" ht="15.75">
      <c r="A5279" s="10">
        <v>5278</v>
      </c>
      <c r="B5279" s="3" t="s">
        <v>2952</v>
      </c>
      <c r="C5279" s="2" t="s">
        <v>3018</v>
      </c>
      <c r="D5279" s="2" t="s">
        <v>314</v>
      </c>
      <c r="E5279" s="2" t="s">
        <v>58</v>
      </c>
      <c r="F5279" s="4">
        <v>2</v>
      </c>
      <c r="G5279" s="10" t="str">
        <f t="shared" si="267"/>
        <v xml:space="preserve">2024/01 </v>
      </c>
      <c r="H5279" s="10">
        <f t="shared" si="266"/>
        <v>4</v>
      </c>
    </row>
    <row r="5280" spans="1:8" ht="15.75">
      <c r="A5280" s="10">
        <v>5279</v>
      </c>
      <c r="B5280" s="3" t="s">
        <v>2952</v>
      </c>
      <c r="C5280" s="2" t="s">
        <v>3033</v>
      </c>
      <c r="D5280" s="2" t="s">
        <v>223</v>
      </c>
      <c r="E5280" s="2" t="s">
        <v>56</v>
      </c>
      <c r="F5280" s="4">
        <v>28</v>
      </c>
      <c r="G5280" s="10" t="str">
        <f t="shared" si="267"/>
        <v xml:space="preserve">2024/02 </v>
      </c>
      <c r="H5280" s="10">
        <f t="shared" si="266"/>
        <v>28</v>
      </c>
    </row>
    <row r="5281" spans="1:8" ht="15.75">
      <c r="A5281" s="10">
        <v>5280</v>
      </c>
      <c r="B5281" s="3" t="s">
        <v>2952</v>
      </c>
      <c r="C5281" s="2" t="s">
        <v>3043</v>
      </c>
      <c r="D5281" s="2" t="s">
        <v>3042</v>
      </c>
      <c r="E5281" s="2" t="s">
        <v>3044</v>
      </c>
      <c r="F5281" s="4">
        <v>15</v>
      </c>
      <c r="G5281" s="10" t="str">
        <f t="shared" si="267"/>
        <v xml:space="preserve">2024/01 </v>
      </c>
      <c r="H5281" s="10">
        <f t="shared" si="266"/>
        <v>15</v>
      </c>
    </row>
    <row r="5282" spans="1:8" ht="15.75">
      <c r="A5282" s="10">
        <v>5281</v>
      </c>
      <c r="B5282" s="3" t="s">
        <v>2952</v>
      </c>
      <c r="C5282" s="2" t="s">
        <v>452</v>
      </c>
      <c r="D5282" s="2" t="s">
        <v>451</v>
      </c>
      <c r="E5282" s="2"/>
      <c r="F5282" s="4">
        <v>65</v>
      </c>
      <c r="G5282" s="10" t="str">
        <f t="shared" si="267"/>
        <v xml:space="preserve">2024/02 </v>
      </c>
      <c r="H5282" s="10">
        <f t="shared" si="266"/>
        <v>65</v>
      </c>
    </row>
    <row r="5283" spans="1:8" ht="15.75">
      <c r="A5283" s="10">
        <v>5282</v>
      </c>
      <c r="B5283" s="3" t="s">
        <v>2952</v>
      </c>
      <c r="C5283" s="2" t="s">
        <v>454</v>
      </c>
      <c r="D5283" s="2" t="s">
        <v>453</v>
      </c>
      <c r="E5283" s="2"/>
      <c r="F5283" s="4">
        <v>20</v>
      </c>
      <c r="G5283" s="10" t="str">
        <f t="shared" si="267"/>
        <v xml:space="preserve">2024/07 </v>
      </c>
      <c r="H5283" s="10">
        <f t="shared" si="266"/>
        <v>134</v>
      </c>
    </row>
    <row r="5284" spans="1:8" ht="15.75">
      <c r="A5284" s="10">
        <v>5283</v>
      </c>
      <c r="B5284" s="3" t="s">
        <v>2952</v>
      </c>
      <c r="C5284" s="2" t="s">
        <v>456</v>
      </c>
      <c r="D5284" s="2" t="s">
        <v>455</v>
      </c>
      <c r="E5284" s="2"/>
      <c r="F5284" s="4">
        <v>10</v>
      </c>
      <c r="G5284" s="10" t="str">
        <f t="shared" si="267"/>
        <v xml:space="preserve">2024/01 </v>
      </c>
      <c r="H5284" s="10">
        <f t="shared" si="266"/>
        <v>50</v>
      </c>
    </row>
    <row r="5285" spans="1:8" ht="15.75">
      <c r="A5285" s="10">
        <v>5284</v>
      </c>
      <c r="B5285" s="3" t="s">
        <v>2952</v>
      </c>
      <c r="C5285" s="2" t="s">
        <v>462</v>
      </c>
      <c r="D5285" s="2" t="s">
        <v>461</v>
      </c>
      <c r="E5285" s="2"/>
      <c r="F5285" s="4">
        <v>10</v>
      </c>
      <c r="G5285" s="10" t="str">
        <f t="shared" si="267"/>
        <v xml:space="preserve">2024/02 </v>
      </c>
      <c r="H5285" s="10">
        <f t="shared" si="266"/>
        <v>24</v>
      </c>
    </row>
    <row r="5286" spans="1:8" ht="15.75">
      <c r="A5286" s="10">
        <v>5285</v>
      </c>
      <c r="B5286" s="3" t="s">
        <v>2952</v>
      </c>
      <c r="C5286" s="2" t="s">
        <v>464</v>
      </c>
      <c r="D5286" s="2" t="s">
        <v>463</v>
      </c>
      <c r="E5286" s="2"/>
      <c r="F5286" s="4">
        <v>60</v>
      </c>
      <c r="G5286" s="10" t="str">
        <f t="shared" si="267"/>
        <v xml:space="preserve">2024/01 </v>
      </c>
      <c r="H5286" s="10">
        <f t="shared" si="266"/>
        <v>60</v>
      </c>
    </row>
    <row r="5287" spans="1:8" ht="15.75">
      <c r="A5287" s="10">
        <v>5286</v>
      </c>
      <c r="B5287" s="3" t="s">
        <v>2952</v>
      </c>
      <c r="C5287" s="2" t="s">
        <v>468</v>
      </c>
      <c r="D5287" s="2" t="s">
        <v>467</v>
      </c>
      <c r="E5287" s="2"/>
      <c r="F5287" s="4">
        <v>5</v>
      </c>
      <c r="G5287" s="10" t="str">
        <f t="shared" si="267"/>
        <v xml:space="preserve">2024/05 </v>
      </c>
      <c r="H5287" s="10">
        <f t="shared" si="266"/>
        <v>146</v>
      </c>
    </row>
    <row r="5288" spans="1:8" ht="15.75">
      <c r="A5288" s="10">
        <v>5287</v>
      </c>
      <c r="B5288" s="3" t="s">
        <v>2952</v>
      </c>
      <c r="C5288" s="2" t="s">
        <v>470</v>
      </c>
      <c r="D5288" s="2" t="s">
        <v>469</v>
      </c>
      <c r="E5288" s="2" t="s">
        <v>471</v>
      </c>
      <c r="F5288" s="4">
        <v>40</v>
      </c>
      <c r="G5288" s="10" t="str">
        <f t="shared" si="267"/>
        <v xml:space="preserve">2024/01 </v>
      </c>
      <c r="H5288" s="10">
        <f t="shared" si="266"/>
        <v>120</v>
      </c>
    </row>
    <row r="5289" spans="1:8" ht="15.75">
      <c r="A5289" s="10">
        <v>5288</v>
      </c>
      <c r="B5289" s="3" t="s">
        <v>2952</v>
      </c>
      <c r="C5289" s="2" t="s">
        <v>473</v>
      </c>
      <c r="D5289" s="2" t="s">
        <v>472</v>
      </c>
      <c r="E5289" s="2" t="s">
        <v>474</v>
      </c>
      <c r="F5289" s="4">
        <v>15</v>
      </c>
      <c r="G5289" s="10" t="str">
        <f t="shared" si="267"/>
        <v xml:space="preserve">2024/01 </v>
      </c>
      <c r="H5289" s="10">
        <f t="shared" si="266"/>
        <v>70</v>
      </c>
    </row>
    <row r="5290" spans="1:8" ht="15.75">
      <c r="A5290" s="10">
        <v>5289</v>
      </c>
      <c r="B5290" s="3" t="s">
        <v>2952</v>
      </c>
      <c r="C5290" s="2" t="s">
        <v>476</v>
      </c>
      <c r="D5290" s="2" t="s">
        <v>475</v>
      </c>
      <c r="E5290" s="2" t="s">
        <v>477</v>
      </c>
      <c r="F5290" s="4">
        <v>84</v>
      </c>
      <c r="G5290" s="10" t="str">
        <f t="shared" si="267"/>
        <v xml:space="preserve">2024/10 </v>
      </c>
      <c r="H5290" s="10">
        <f t="shared" si="266"/>
        <v>936</v>
      </c>
    </row>
    <row r="5291" spans="1:8" ht="15.75">
      <c r="A5291" s="10">
        <v>5290</v>
      </c>
      <c r="B5291" s="3" t="s">
        <v>2952</v>
      </c>
      <c r="C5291" s="2" t="s">
        <v>482</v>
      </c>
      <c r="D5291" s="2" t="s">
        <v>481</v>
      </c>
      <c r="E5291" s="2" t="s">
        <v>483</v>
      </c>
      <c r="F5291" s="4">
        <v>10</v>
      </c>
      <c r="G5291" s="10" t="str">
        <f t="shared" si="267"/>
        <v xml:space="preserve">2024/01 </v>
      </c>
      <c r="H5291" s="10">
        <f t="shared" si="266"/>
        <v>30</v>
      </c>
    </row>
    <row r="5292" spans="1:8" ht="15.75">
      <c r="A5292" s="10">
        <v>5291</v>
      </c>
      <c r="B5292" s="3" t="s">
        <v>2952</v>
      </c>
      <c r="C5292" s="2" t="s">
        <v>499</v>
      </c>
      <c r="D5292" s="2" t="s">
        <v>498</v>
      </c>
      <c r="E5292" s="2" t="s">
        <v>500</v>
      </c>
      <c r="F5292" s="4">
        <v>30</v>
      </c>
      <c r="G5292" s="10" t="str">
        <f t="shared" si="267"/>
        <v xml:space="preserve">2024/01 </v>
      </c>
      <c r="H5292" s="10">
        <f t="shared" si="266"/>
        <v>80</v>
      </c>
    </row>
    <row r="5293" spans="1:8" ht="15.75">
      <c r="A5293" s="10">
        <v>5292</v>
      </c>
      <c r="B5293" s="3" t="s">
        <v>2952</v>
      </c>
      <c r="C5293" s="2" t="s">
        <v>504</v>
      </c>
      <c r="D5293" s="2" t="s">
        <v>503</v>
      </c>
      <c r="E5293" s="2" t="s">
        <v>505</v>
      </c>
      <c r="F5293" s="4">
        <v>10</v>
      </c>
      <c r="G5293" s="10" t="str">
        <f t="shared" si="267"/>
        <v xml:space="preserve">2024/12 </v>
      </c>
      <c r="H5293" s="10">
        <f t="shared" si="266"/>
        <v>71</v>
      </c>
    </row>
    <row r="5294" spans="1:8" ht="15.75">
      <c r="A5294" s="10">
        <v>5293</v>
      </c>
      <c r="B5294" s="3" t="s">
        <v>2952</v>
      </c>
      <c r="C5294" s="2" t="s">
        <v>515</v>
      </c>
      <c r="D5294" s="2" t="s">
        <v>514</v>
      </c>
      <c r="E5294" s="2" t="s">
        <v>516</v>
      </c>
      <c r="F5294" s="4">
        <v>224</v>
      </c>
      <c r="G5294" s="10" t="str">
        <f t="shared" si="267"/>
        <v xml:space="preserve">2025/12 </v>
      </c>
      <c r="H5294" s="10">
        <f t="shared" si="266"/>
        <v>900</v>
      </c>
    </row>
    <row r="5295" spans="1:8" ht="15.75">
      <c r="A5295" s="10">
        <v>5294</v>
      </c>
      <c r="B5295" s="3" t="s">
        <v>2952</v>
      </c>
      <c r="C5295" s="2" t="s">
        <v>518</v>
      </c>
      <c r="D5295" s="2" t="s">
        <v>517</v>
      </c>
      <c r="E5295" s="2" t="s">
        <v>519</v>
      </c>
      <c r="F5295" s="4">
        <v>14</v>
      </c>
      <c r="G5295" s="10" t="str">
        <f t="shared" si="267"/>
        <v xml:space="preserve">2024/01 </v>
      </c>
      <c r="H5295" s="10">
        <f t="shared" si="266"/>
        <v>20</v>
      </c>
    </row>
    <row r="5296" spans="1:8" ht="15.75">
      <c r="A5296" s="10">
        <v>5295</v>
      </c>
      <c r="B5296" s="3" t="s">
        <v>2952</v>
      </c>
      <c r="C5296" s="2" t="s">
        <v>525</v>
      </c>
      <c r="D5296" s="2" t="s">
        <v>524</v>
      </c>
      <c r="E5296" s="2" t="s">
        <v>526</v>
      </c>
      <c r="F5296" s="4">
        <v>362</v>
      </c>
      <c r="G5296" s="10" t="str">
        <f t="shared" si="267"/>
        <v xml:space="preserve">2024/10 </v>
      </c>
      <c r="H5296" s="10">
        <f t="shared" si="266"/>
        <v>657</v>
      </c>
    </row>
    <row r="5297" spans="1:8" ht="15.75">
      <c r="A5297" s="10">
        <v>5296</v>
      </c>
      <c r="B5297" s="3" t="s">
        <v>2952</v>
      </c>
      <c r="C5297" s="2" t="s">
        <v>528</v>
      </c>
      <c r="D5297" s="2" t="s">
        <v>527</v>
      </c>
      <c r="E5297" s="2" t="s">
        <v>529</v>
      </c>
      <c r="F5297" s="4">
        <v>10</v>
      </c>
      <c r="G5297" s="10" t="str">
        <f t="shared" si="267"/>
        <v xml:space="preserve">2025/12 </v>
      </c>
      <c r="H5297" s="10">
        <f t="shared" si="266"/>
        <v>544</v>
      </c>
    </row>
    <row r="5298" spans="1:8" ht="15.75">
      <c r="A5298" s="10">
        <v>5297</v>
      </c>
      <c r="B5298" s="3" t="s">
        <v>2952</v>
      </c>
      <c r="C5298" s="2" t="s">
        <v>536</v>
      </c>
      <c r="D5298" s="2" t="s">
        <v>355</v>
      </c>
      <c r="E5298" s="2" t="s">
        <v>537</v>
      </c>
      <c r="F5298" s="4">
        <v>360</v>
      </c>
      <c r="G5298" s="10" t="str">
        <f t="shared" si="267"/>
        <v xml:space="preserve">2024/09 </v>
      </c>
      <c r="H5298" s="10">
        <f t="shared" si="266"/>
        <v>480</v>
      </c>
    </row>
    <row r="5299" spans="1:8" ht="15.75">
      <c r="A5299" s="10">
        <v>5298</v>
      </c>
      <c r="B5299" s="3" t="s">
        <v>2952</v>
      </c>
      <c r="C5299" s="2" t="s">
        <v>539</v>
      </c>
      <c r="D5299" s="2" t="s">
        <v>538</v>
      </c>
      <c r="E5299" s="2" t="s">
        <v>540</v>
      </c>
      <c r="F5299" s="4">
        <v>10</v>
      </c>
      <c r="G5299" s="10" t="str">
        <f t="shared" si="267"/>
        <v xml:space="preserve">2024/01 </v>
      </c>
      <c r="H5299" s="10">
        <f t="shared" si="266"/>
        <v>105</v>
      </c>
    </row>
    <row r="5300" spans="1:8" ht="15.75">
      <c r="A5300" s="10">
        <v>5299</v>
      </c>
      <c r="B5300" s="3" t="s">
        <v>2952</v>
      </c>
      <c r="C5300" s="2" t="s">
        <v>546</v>
      </c>
      <c r="D5300" s="2" t="s">
        <v>545</v>
      </c>
      <c r="E5300" s="2" t="s">
        <v>547</v>
      </c>
      <c r="F5300" s="4">
        <v>305</v>
      </c>
      <c r="G5300" s="10" t="str">
        <f t="shared" si="267"/>
        <v xml:space="preserve">2024/03 </v>
      </c>
      <c r="H5300" s="10">
        <f t="shared" si="266"/>
        <v>305</v>
      </c>
    </row>
    <row r="5301" spans="1:8" ht="15.75">
      <c r="A5301" s="10">
        <v>5300</v>
      </c>
      <c r="B5301" s="3" t="s">
        <v>2952</v>
      </c>
      <c r="C5301" s="2" t="s">
        <v>3058</v>
      </c>
      <c r="D5301" s="2" t="s">
        <v>3057</v>
      </c>
      <c r="E5301" s="2" t="s">
        <v>3059</v>
      </c>
      <c r="F5301" s="4">
        <v>2</v>
      </c>
      <c r="G5301" s="10" t="str">
        <f t="shared" si="267"/>
        <v xml:space="preserve">2025/11 </v>
      </c>
      <c r="H5301" s="10">
        <f t="shared" si="266"/>
        <v>97</v>
      </c>
    </row>
    <row r="5302" spans="1:8" ht="15.75">
      <c r="A5302" s="10">
        <v>5301</v>
      </c>
      <c r="B5302" s="3" t="s">
        <v>2952</v>
      </c>
      <c r="C5302" s="2" t="s">
        <v>549</v>
      </c>
      <c r="D5302" s="2" t="s">
        <v>548</v>
      </c>
      <c r="E5302" s="2" t="s">
        <v>550</v>
      </c>
      <c r="F5302" s="4">
        <v>30</v>
      </c>
      <c r="G5302" s="10" t="str">
        <f t="shared" si="267"/>
        <v xml:space="preserve">2024/04 </v>
      </c>
      <c r="H5302" s="10">
        <f t="shared" si="266"/>
        <v>415</v>
      </c>
    </row>
    <row r="5303" spans="1:8" ht="15.75">
      <c r="A5303" s="10">
        <v>5302</v>
      </c>
      <c r="B5303" s="3" t="s">
        <v>2952</v>
      </c>
      <c r="C5303" s="2" t="s">
        <v>552</v>
      </c>
      <c r="D5303" s="2" t="s">
        <v>551</v>
      </c>
      <c r="E5303" s="2" t="s">
        <v>553</v>
      </c>
      <c r="F5303" s="4">
        <v>265</v>
      </c>
      <c r="G5303" s="10" t="str">
        <f t="shared" si="267"/>
        <v xml:space="preserve">2024/09 </v>
      </c>
      <c r="H5303" s="10">
        <f t="shared" si="266"/>
        <v>265</v>
      </c>
    </row>
    <row r="5304" spans="1:8" ht="15.75">
      <c r="A5304" s="10">
        <v>5303</v>
      </c>
      <c r="B5304" s="3" t="s">
        <v>2952</v>
      </c>
      <c r="C5304" s="2" t="s">
        <v>555</v>
      </c>
      <c r="D5304" s="2" t="s">
        <v>554</v>
      </c>
      <c r="E5304" s="2" t="s">
        <v>556</v>
      </c>
      <c r="F5304" s="4">
        <v>6</v>
      </c>
      <c r="G5304" s="10" t="str">
        <f t="shared" si="267"/>
        <v xml:space="preserve">2024/03 </v>
      </c>
      <c r="H5304" s="10">
        <f t="shared" si="266"/>
        <v>101</v>
      </c>
    </row>
    <row r="5305" spans="1:8" ht="15.75">
      <c r="A5305" s="10">
        <v>5304</v>
      </c>
      <c r="B5305" s="3" t="s">
        <v>2952</v>
      </c>
      <c r="C5305" s="2" t="s">
        <v>558</v>
      </c>
      <c r="D5305" s="2" t="s">
        <v>557</v>
      </c>
      <c r="E5305" s="2" t="s">
        <v>559</v>
      </c>
      <c r="F5305" s="4">
        <v>42</v>
      </c>
      <c r="G5305" s="10" t="str">
        <f t="shared" si="267"/>
        <v xml:space="preserve">2024/01 </v>
      </c>
      <c r="H5305" s="10">
        <f t="shared" si="266"/>
        <v>50</v>
      </c>
    </row>
    <row r="5306" spans="1:8" ht="15.75">
      <c r="A5306" s="10">
        <v>5305</v>
      </c>
      <c r="B5306" s="3" t="s">
        <v>2952</v>
      </c>
      <c r="C5306" s="2" t="s">
        <v>561</v>
      </c>
      <c r="D5306" s="2" t="s">
        <v>560</v>
      </c>
      <c r="E5306" s="2" t="s">
        <v>562</v>
      </c>
      <c r="F5306" s="4">
        <v>129</v>
      </c>
      <c r="G5306" s="10" t="str">
        <f t="shared" si="267"/>
        <v xml:space="preserve">2024/07 </v>
      </c>
      <c r="H5306" s="10">
        <f t="shared" si="266"/>
        <v>488</v>
      </c>
    </row>
    <row r="5307" spans="1:8" ht="15.75">
      <c r="A5307" s="10">
        <v>5306</v>
      </c>
      <c r="B5307" s="3" t="s">
        <v>2952</v>
      </c>
      <c r="C5307" s="2" t="s">
        <v>567</v>
      </c>
      <c r="D5307" s="2" t="s">
        <v>566</v>
      </c>
      <c r="E5307" s="2" t="s">
        <v>568</v>
      </c>
      <c r="F5307" s="4">
        <v>55</v>
      </c>
      <c r="G5307" s="10" t="str">
        <f t="shared" si="267"/>
        <v xml:space="preserve">2024/02 </v>
      </c>
      <c r="H5307" s="10">
        <f t="shared" si="266"/>
        <v>112</v>
      </c>
    </row>
    <row r="5308" spans="1:8" ht="15.75">
      <c r="A5308" s="10">
        <v>5307</v>
      </c>
      <c r="B5308" s="3" t="s">
        <v>2952</v>
      </c>
      <c r="C5308" s="2" t="s">
        <v>573</v>
      </c>
      <c r="D5308" s="2" t="s">
        <v>572</v>
      </c>
      <c r="E5308" s="2" t="s">
        <v>574</v>
      </c>
      <c r="F5308" s="4">
        <v>55</v>
      </c>
      <c r="G5308" s="10" t="str">
        <f t="shared" si="267"/>
        <v xml:space="preserve">2024/01 </v>
      </c>
      <c r="H5308" s="10">
        <f t="shared" si="266"/>
        <v>60</v>
      </c>
    </row>
    <row r="5309" spans="1:8" ht="15.75">
      <c r="A5309" s="10">
        <v>5308</v>
      </c>
      <c r="B5309" s="3" t="s">
        <v>2952</v>
      </c>
      <c r="C5309" s="2" t="s">
        <v>576</v>
      </c>
      <c r="D5309" s="2" t="s">
        <v>575</v>
      </c>
      <c r="E5309" s="2" t="s">
        <v>577</v>
      </c>
      <c r="F5309" s="4">
        <v>41</v>
      </c>
      <c r="G5309" s="10" t="str">
        <f t="shared" si="267"/>
        <v xml:space="preserve">2024/04 </v>
      </c>
      <c r="H5309" s="10">
        <f t="shared" si="266"/>
        <v>380</v>
      </c>
    </row>
    <row r="5310" spans="1:8" ht="15.75">
      <c r="A5310" s="10">
        <v>5309</v>
      </c>
      <c r="B5310" s="3" t="s">
        <v>2952</v>
      </c>
      <c r="C5310" s="2" t="s">
        <v>582</v>
      </c>
      <c r="D5310" s="2" t="s">
        <v>581</v>
      </c>
      <c r="E5310" s="2"/>
      <c r="F5310" s="4">
        <v>5</v>
      </c>
      <c r="G5310" s="10" t="str">
        <f t="shared" si="267"/>
        <v xml:space="preserve">2024/06 </v>
      </c>
      <c r="H5310" s="10">
        <f t="shared" si="266"/>
        <v>141</v>
      </c>
    </row>
    <row r="5311" spans="1:8" ht="15.75">
      <c r="A5311" s="10">
        <v>5310</v>
      </c>
      <c r="B5311" s="3" t="s">
        <v>2952</v>
      </c>
      <c r="C5311" s="2" t="s">
        <v>3066</v>
      </c>
      <c r="D5311" s="2" t="s">
        <v>3065</v>
      </c>
      <c r="E5311" s="2" t="s">
        <v>3067</v>
      </c>
      <c r="F5311" s="4">
        <v>80</v>
      </c>
      <c r="G5311" s="10" t="str">
        <f t="shared" si="267"/>
        <v xml:space="preserve">2024/01 </v>
      </c>
      <c r="H5311" s="10">
        <f t="shared" si="266"/>
        <v>80</v>
      </c>
    </row>
    <row r="5312" spans="1:8" ht="15.75">
      <c r="A5312" s="10">
        <v>5311</v>
      </c>
      <c r="B5312" s="3" t="s">
        <v>2952</v>
      </c>
      <c r="C5312" s="2" t="s">
        <v>612</v>
      </c>
      <c r="D5312" s="2" t="s">
        <v>363</v>
      </c>
      <c r="E5312" s="2" t="s">
        <v>613</v>
      </c>
      <c r="F5312" s="4">
        <v>160</v>
      </c>
      <c r="G5312" s="10" t="str">
        <f t="shared" si="267"/>
        <v xml:space="preserve">2024/11 </v>
      </c>
      <c r="H5312" s="10">
        <f t="shared" si="266"/>
        <v>4102</v>
      </c>
    </row>
    <row r="5313" spans="1:8" ht="15.75">
      <c r="A5313" s="10">
        <v>5312</v>
      </c>
      <c r="B5313" s="3" t="s">
        <v>2952</v>
      </c>
      <c r="C5313" s="2" t="s">
        <v>615</v>
      </c>
      <c r="D5313" s="2" t="s">
        <v>614</v>
      </c>
      <c r="E5313" s="2" t="s">
        <v>616</v>
      </c>
      <c r="F5313" s="4">
        <v>392</v>
      </c>
      <c r="G5313" s="10" t="str">
        <f t="shared" si="267"/>
        <v xml:space="preserve">2025/08 </v>
      </c>
      <c r="H5313" s="10">
        <f t="shared" si="266"/>
        <v>392</v>
      </c>
    </row>
    <row r="5314" spans="1:8" ht="15.75">
      <c r="A5314" s="10">
        <v>5313</v>
      </c>
      <c r="B5314" s="3" t="s">
        <v>2952</v>
      </c>
      <c r="C5314" s="2" t="s">
        <v>619</v>
      </c>
      <c r="D5314" s="2" t="s">
        <v>366</v>
      </c>
      <c r="E5314" s="2" t="s">
        <v>620</v>
      </c>
      <c r="F5314" s="4">
        <v>70</v>
      </c>
      <c r="G5314" s="10" t="str">
        <f t="shared" si="267"/>
        <v xml:space="preserve">2024/12 </v>
      </c>
      <c r="H5314" s="10">
        <f t="shared" ref="H5314:H5377" si="268">_xlfn.MAXIFS(F:F,C:C,C5314,G:G,G5314)</f>
        <v>4004</v>
      </c>
    </row>
    <row r="5315" spans="1:8" ht="15.75">
      <c r="A5315" s="10">
        <v>5314</v>
      </c>
      <c r="B5315" s="3" t="s">
        <v>2952</v>
      </c>
      <c r="C5315" s="2" t="s">
        <v>622</v>
      </c>
      <c r="D5315" s="2" t="s">
        <v>621</v>
      </c>
      <c r="E5315" s="2" t="s">
        <v>623</v>
      </c>
      <c r="F5315" s="4">
        <v>489</v>
      </c>
      <c r="G5315" s="10" t="str">
        <f t="shared" ref="G5315:G5378" si="269">INDEX($B$2:$B$9999,MATCH(_xlfn.MAXIFS($F$2:$F$9999,$C$2:$C$9999,C5315),$F$1:$F$9999,0))</f>
        <v xml:space="preserve">2024/12 </v>
      </c>
      <c r="H5315" s="10">
        <f t="shared" si="268"/>
        <v>489</v>
      </c>
    </row>
    <row r="5316" spans="1:8" ht="15.75">
      <c r="A5316" s="10">
        <v>5315</v>
      </c>
      <c r="B5316" s="3" t="s">
        <v>2952</v>
      </c>
      <c r="C5316" s="2" t="s">
        <v>631</v>
      </c>
      <c r="D5316" s="2" t="s">
        <v>630</v>
      </c>
      <c r="E5316" s="2" t="s">
        <v>632</v>
      </c>
      <c r="F5316" s="4">
        <v>353</v>
      </c>
      <c r="G5316" s="10" t="str">
        <f t="shared" si="269"/>
        <v xml:space="preserve">2025/12 </v>
      </c>
      <c r="H5316" s="10">
        <f t="shared" si="268"/>
        <v>894</v>
      </c>
    </row>
    <row r="5317" spans="1:8" ht="15.75">
      <c r="A5317" s="10">
        <v>5316</v>
      </c>
      <c r="B5317" s="3" t="s">
        <v>2952</v>
      </c>
      <c r="C5317" s="2" t="s">
        <v>634</v>
      </c>
      <c r="D5317" s="2" t="s">
        <v>633</v>
      </c>
      <c r="E5317" s="2" t="s">
        <v>635</v>
      </c>
      <c r="F5317" s="4">
        <v>597</v>
      </c>
      <c r="G5317" s="10" t="str">
        <f t="shared" si="269"/>
        <v xml:space="preserve">2024/01 </v>
      </c>
      <c r="H5317" s="10">
        <f t="shared" si="268"/>
        <v>1460</v>
      </c>
    </row>
    <row r="5318" spans="1:8" ht="15.75">
      <c r="A5318" s="10">
        <v>5317</v>
      </c>
      <c r="B5318" s="3" t="s">
        <v>2952</v>
      </c>
      <c r="C5318" s="2" t="s">
        <v>638</v>
      </c>
      <c r="D5318" s="2" t="s">
        <v>352</v>
      </c>
      <c r="E5318" s="2" t="s">
        <v>639</v>
      </c>
      <c r="F5318" s="4">
        <v>130</v>
      </c>
      <c r="G5318" s="10" t="str">
        <f t="shared" si="269"/>
        <v xml:space="preserve">2025/12 </v>
      </c>
      <c r="H5318" s="10">
        <f t="shared" si="268"/>
        <v>1081</v>
      </c>
    </row>
    <row r="5319" spans="1:8" ht="15.75">
      <c r="A5319" s="10">
        <v>5318</v>
      </c>
      <c r="B5319" s="3" t="s">
        <v>2952</v>
      </c>
      <c r="C5319" s="2" t="s">
        <v>641</v>
      </c>
      <c r="D5319" s="2" t="s">
        <v>640</v>
      </c>
      <c r="E5319" s="2" t="s">
        <v>642</v>
      </c>
      <c r="F5319" s="4">
        <v>348</v>
      </c>
      <c r="G5319" s="10" t="str">
        <f t="shared" si="269"/>
        <v xml:space="preserve">2024/03 </v>
      </c>
      <c r="H5319" s="10">
        <f t="shared" si="268"/>
        <v>550</v>
      </c>
    </row>
    <row r="5320" spans="1:8" ht="15.75">
      <c r="A5320" s="10">
        <v>5319</v>
      </c>
      <c r="B5320" s="3" t="s">
        <v>2952</v>
      </c>
      <c r="C5320" s="2" t="s">
        <v>645</v>
      </c>
      <c r="D5320" s="2" t="s">
        <v>358</v>
      </c>
      <c r="E5320" s="2" t="s">
        <v>646</v>
      </c>
      <c r="F5320" s="4">
        <v>389</v>
      </c>
      <c r="G5320" s="10" t="str">
        <f t="shared" si="269"/>
        <v xml:space="preserve">2025/11 </v>
      </c>
      <c r="H5320" s="10">
        <f t="shared" si="268"/>
        <v>470</v>
      </c>
    </row>
    <row r="5321" spans="1:8" ht="15.75">
      <c r="A5321" s="10">
        <v>5320</v>
      </c>
      <c r="B5321" s="3" t="s">
        <v>2952</v>
      </c>
      <c r="C5321" s="2" t="s">
        <v>648</v>
      </c>
      <c r="D5321" s="2" t="s">
        <v>647</v>
      </c>
      <c r="E5321" s="2" t="s">
        <v>649</v>
      </c>
      <c r="F5321" s="4">
        <v>70</v>
      </c>
      <c r="G5321" s="10" t="str">
        <f t="shared" si="269"/>
        <v xml:space="preserve">2024/11 </v>
      </c>
      <c r="H5321" s="10">
        <f t="shared" si="268"/>
        <v>2000</v>
      </c>
    </row>
    <row r="5322" spans="1:8" ht="15.75">
      <c r="A5322" s="10">
        <v>5321</v>
      </c>
      <c r="B5322" s="3" t="s">
        <v>2952</v>
      </c>
      <c r="C5322" s="2" t="s">
        <v>655</v>
      </c>
      <c r="D5322" s="2" t="s">
        <v>654</v>
      </c>
      <c r="E5322" s="2" t="s">
        <v>656</v>
      </c>
      <c r="F5322" s="4">
        <v>-62</v>
      </c>
      <c r="G5322" s="10" t="str">
        <f t="shared" si="269"/>
        <v xml:space="preserve">2024/11 </v>
      </c>
      <c r="H5322" s="10">
        <f t="shared" si="268"/>
        <v>4241</v>
      </c>
    </row>
    <row r="5323" spans="1:8" ht="15.75">
      <c r="A5323" s="10">
        <v>5322</v>
      </c>
      <c r="B5323" s="3" t="s">
        <v>2952</v>
      </c>
      <c r="C5323" s="2" t="s">
        <v>658</v>
      </c>
      <c r="D5323" s="2" t="s">
        <v>657</v>
      </c>
      <c r="E5323" s="2" t="s">
        <v>659</v>
      </c>
      <c r="F5323" s="4">
        <v>12</v>
      </c>
      <c r="G5323" s="10" t="str">
        <f t="shared" si="269"/>
        <v xml:space="preserve">2024/02 </v>
      </c>
      <c r="H5323" s="10">
        <f t="shared" si="268"/>
        <v>350</v>
      </c>
    </row>
    <row r="5324" spans="1:8" ht="15.75">
      <c r="A5324" s="10">
        <v>5323</v>
      </c>
      <c r="B5324" s="3" t="s">
        <v>2952</v>
      </c>
      <c r="C5324" s="2" t="s">
        <v>660</v>
      </c>
      <c r="D5324" s="2" t="s">
        <v>448</v>
      </c>
      <c r="E5324" s="2" t="s">
        <v>661</v>
      </c>
      <c r="F5324" s="4">
        <v>49</v>
      </c>
      <c r="G5324" s="10" t="str">
        <f t="shared" si="269"/>
        <v xml:space="preserve">2024/01 </v>
      </c>
      <c r="H5324" s="10">
        <f t="shared" si="268"/>
        <v>300</v>
      </c>
    </row>
    <row r="5325" spans="1:8" ht="15.75">
      <c r="A5325" s="10">
        <v>5324</v>
      </c>
      <c r="B5325" s="3" t="s">
        <v>2952</v>
      </c>
      <c r="C5325" s="2" t="s">
        <v>663</v>
      </c>
      <c r="D5325" s="2" t="s">
        <v>662</v>
      </c>
      <c r="E5325" s="2" t="s">
        <v>664</v>
      </c>
      <c r="F5325" s="4">
        <v>42</v>
      </c>
      <c r="G5325" s="10" t="str">
        <f t="shared" si="269"/>
        <v xml:space="preserve">2025/03 </v>
      </c>
      <c r="H5325" s="10">
        <f t="shared" si="268"/>
        <v>203</v>
      </c>
    </row>
    <row r="5326" spans="1:8" ht="15.75">
      <c r="A5326" s="10">
        <v>5325</v>
      </c>
      <c r="B5326" s="3" t="s">
        <v>2952</v>
      </c>
      <c r="C5326" s="2" t="s">
        <v>666</v>
      </c>
      <c r="D5326" s="2" t="s">
        <v>665</v>
      </c>
      <c r="E5326" s="2" t="s">
        <v>667</v>
      </c>
      <c r="F5326" s="4">
        <v>59</v>
      </c>
      <c r="G5326" s="10" t="str">
        <f t="shared" si="269"/>
        <v xml:space="preserve">2024/03 </v>
      </c>
      <c r="H5326" s="10">
        <f t="shared" si="268"/>
        <v>240</v>
      </c>
    </row>
    <row r="5327" spans="1:8" ht="15.75">
      <c r="A5327" s="10">
        <v>5326</v>
      </c>
      <c r="B5327" s="3" t="s">
        <v>2952</v>
      </c>
      <c r="C5327" s="2" t="s">
        <v>669</v>
      </c>
      <c r="D5327" s="2" t="s">
        <v>668</v>
      </c>
      <c r="E5327" s="2" t="s">
        <v>670</v>
      </c>
      <c r="F5327" s="4">
        <v>14</v>
      </c>
      <c r="G5327" s="10" t="str">
        <f t="shared" si="269"/>
        <v xml:space="preserve">2024/03 </v>
      </c>
      <c r="H5327" s="10">
        <f t="shared" si="268"/>
        <v>56</v>
      </c>
    </row>
    <row r="5328" spans="1:8" ht="15.75">
      <c r="A5328" s="10">
        <v>5327</v>
      </c>
      <c r="B5328" s="3" t="s">
        <v>2952</v>
      </c>
      <c r="C5328" s="2" t="s">
        <v>674</v>
      </c>
      <c r="D5328" s="2" t="s">
        <v>673</v>
      </c>
      <c r="E5328" s="2" t="s">
        <v>675</v>
      </c>
      <c r="F5328" s="4">
        <v>68</v>
      </c>
      <c r="G5328" s="10" t="str">
        <f t="shared" si="269"/>
        <v xml:space="preserve">2024/06 </v>
      </c>
      <c r="H5328" s="10">
        <f t="shared" si="268"/>
        <v>173</v>
      </c>
    </row>
    <row r="5329" spans="1:8" ht="15.75">
      <c r="A5329" s="10">
        <v>5328</v>
      </c>
      <c r="B5329" s="3" t="s">
        <v>2952</v>
      </c>
      <c r="C5329" s="2" t="s">
        <v>677</v>
      </c>
      <c r="D5329" s="2" t="s">
        <v>676</v>
      </c>
      <c r="E5329" s="2" t="s">
        <v>678</v>
      </c>
      <c r="F5329" s="4">
        <v>51</v>
      </c>
      <c r="G5329" s="10" t="str">
        <f t="shared" si="269"/>
        <v xml:space="preserve">2024/10 </v>
      </c>
      <c r="H5329" s="10">
        <f t="shared" si="268"/>
        <v>674</v>
      </c>
    </row>
    <row r="5330" spans="1:8" ht="15.75">
      <c r="A5330" s="10">
        <v>5329</v>
      </c>
      <c r="B5330" s="3" t="s">
        <v>2952</v>
      </c>
      <c r="C5330" s="2" t="s">
        <v>680</v>
      </c>
      <c r="D5330" s="2" t="s">
        <v>679</v>
      </c>
      <c r="E5330" s="2" t="s">
        <v>681</v>
      </c>
      <c r="F5330" s="4">
        <v>20</v>
      </c>
      <c r="G5330" s="10" t="str">
        <f t="shared" si="269"/>
        <v xml:space="preserve">2024/01 </v>
      </c>
      <c r="H5330" s="10">
        <f t="shared" si="268"/>
        <v>100</v>
      </c>
    </row>
    <row r="5331" spans="1:8" ht="15.75">
      <c r="A5331" s="10">
        <v>5330</v>
      </c>
      <c r="B5331" s="3" t="s">
        <v>2952</v>
      </c>
      <c r="C5331" s="2" t="s">
        <v>683</v>
      </c>
      <c r="D5331" s="2" t="s">
        <v>682</v>
      </c>
      <c r="E5331" s="2" t="s">
        <v>684</v>
      </c>
      <c r="F5331" s="4">
        <v>23</v>
      </c>
      <c r="G5331" s="10" t="str">
        <f t="shared" si="269"/>
        <v xml:space="preserve">2024/01 </v>
      </c>
      <c r="H5331" s="10">
        <f t="shared" si="268"/>
        <v>50</v>
      </c>
    </row>
    <row r="5332" spans="1:8" ht="15.75">
      <c r="A5332" s="10">
        <v>5331</v>
      </c>
      <c r="B5332" s="3" t="s">
        <v>2952</v>
      </c>
      <c r="C5332" s="2" t="s">
        <v>686</v>
      </c>
      <c r="D5332" s="2" t="s">
        <v>685</v>
      </c>
      <c r="E5332" s="2" t="s">
        <v>687</v>
      </c>
      <c r="F5332" s="4">
        <v>10</v>
      </c>
      <c r="G5332" s="10" t="str">
        <f t="shared" si="269"/>
        <v xml:space="preserve">2024/01 </v>
      </c>
      <c r="H5332" s="10">
        <f t="shared" si="268"/>
        <v>50</v>
      </c>
    </row>
    <row r="5333" spans="1:8" ht="15.75">
      <c r="A5333" s="10">
        <v>5332</v>
      </c>
      <c r="B5333" s="3" t="s">
        <v>2952</v>
      </c>
      <c r="C5333" s="2" t="s">
        <v>3083</v>
      </c>
      <c r="D5333" s="2" t="s">
        <v>3082</v>
      </c>
      <c r="E5333" s="2" t="s">
        <v>3084</v>
      </c>
      <c r="F5333" s="4">
        <v>54</v>
      </c>
      <c r="G5333" s="10" t="str">
        <f t="shared" si="269"/>
        <v xml:space="preserve">2024/04 </v>
      </c>
      <c r="H5333" s="10">
        <f t="shared" si="268"/>
        <v>54</v>
      </c>
    </row>
    <row r="5334" spans="1:8" ht="15.75">
      <c r="A5334" s="10">
        <v>5333</v>
      </c>
      <c r="B5334" s="3" t="s">
        <v>2952</v>
      </c>
      <c r="C5334" s="2" t="s">
        <v>700</v>
      </c>
      <c r="D5334" s="2" t="s">
        <v>699</v>
      </c>
      <c r="E5334" s="2" t="s">
        <v>701</v>
      </c>
      <c r="F5334" s="4">
        <v>286</v>
      </c>
      <c r="G5334" s="10" t="str">
        <f t="shared" si="269"/>
        <v xml:space="preserve">2025/06 </v>
      </c>
      <c r="H5334" s="10">
        <f t="shared" si="268"/>
        <v>983</v>
      </c>
    </row>
    <row r="5335" spans="1:8" ht="15.75">
      <c r="A5335" s="10">
        <v>5334</v>
      </c>
      <c r="B5335" s="3" t="s">
        <v>2952</v>
      </c>
      <c r="C5335" s="2" t="s">
        <v>703</v>
      </c>
      <c r="D5335" s="2" t="s">
        <v>702</v>
      </c>
      <c r="E5335" s="2" t="s">
        <v>704</v>
      </c>
      <c r="F5335" s="4">
        <v>50</v>
      </c>
      <c r="G5335" s="10" t="str">
        <f t="shared" si="269"/>
        <v xml:space="preserve">2024/01 </v>
      </c>
      <c r="H5335" s="10">
        <f t="shared" si="268"/>
        <v>150</v>
      </c>
    </row>
    <row r="5336" spans="1:8" ht="15.75">
      <c r="A5336" s="10">
        <v>5335</v>
      </c>
      <c r="B5336" s="3" t="s">
        <v>2952</v>
      </c>
      <c r="C5336" s="2" t="s">
        <v>731</v>
      </c>
      <c r="D5336" s="2" t="s">
        <v>730</v>
      </c>
      <c r="E5336" s="2" t="s">
        <v>732</v>
      </c>
      <c r="F5336" s="4">
        <v>1</v>
      </c>
      <c r="G5336" s="10" t="str">
        <f t="shared" si="269"/>
        <v xml:space="preserve">2024/03 </v>
      </c>
      <c r="H5336" s="10">
        <f t="shared" si="268"/>
        <v>132</v>
      </c>
    </row>
    <row r="5337" spans="1:8" ht="15.75">
      <c r="A5337" s="10">
        <v>5336</v>
      </c>
      <c r="B5337" s="3" t="s">
        <v>2952</v>
      </c>
      <c r="C5337" s="2" t="s">
        <v>737</v>
      </c>
      <c r="D5337" s="2" t="s">
        <v>736</v>
      </c>
      <c r="E5337" s="2" t="s">
        <v>738</v>
      </c>
      <c r="F5337" s="4">
        <v>703</v>
      </c>
      <c r="G5337" s="10" t="str">
        <f t="shared" si="269"/>
        <v xml:space="preserve">2025/11 </v>
      </c>
      <c r="H5337" s="10">
        <f t="shared" si="268"/>
        <v>2257</v>
      </c>
    </row>
    <row r="5338" spans="1:8" ht="15.75">
      <c r="A5338" s="10">
        <v>5337</v>
      </c>
      <c r="B5338" s="3" t="s">
        <v>2952</v>
      </c>
      <c r="C5338" s="2" t="s">
        <v>3103</v>
      </c>
      <c r="D5338" s="2" t="s">
        <v>3102</v>
      </c>
      <c r="E5338" s="2" t="s">
        <v>3104</v>
      </c>
      <c r="F5338" s="4">
        <v>100</v>
      </c>
      <c r="G5338" s="10" t="str">
        <f t="shared" si="269"/>
        <v xml:space="preserve">2024/01 </v>
      </c>
      <c r="H5338" s="10">
        <f t="shared" si="268"/>
        <v>100</v>
      </c>
    </row>
    <row r="5339" spans="1:8" ht="15.75">
      <c r="A5339" s="10">
        <v>5338</v>
      </c>
      <c r="B5339" s="3" t="s">
        <v>2952</v>
      </c>
      <c r="C5339" s="2" t="s">
        <v>3106</v>
      </c>
      <c r="D5339" s="2" t="s">
        <v>3105</v>
      </c>
      <c r="E5339" s="2" t="s">
        <v>3107</v>
      </c>
      <c r="F5339" s="4">
        <v>100</v>
      </c>
      <c r="G5339" s="10" t="str">
        <f t="shared" si="269"/>
        <v xml:space="preserve">2024/01 </v>
      </c>
      <c r="H5339" s="10">
        <f t="shared" si="268"/>
        <v>100</v>
      </c>
    </row>
    <row r="5340" spans="1:8" ht="15.75">
      <c r="A5340" s="10">
        <v>5339</v>
      </c>
      <c r="B5340" s="3" t="s">
        <v>2952</v>
      </c>
      <c r="C5340" s="2" t="s">
        <v>745</v>
      </c>
      <c r="D5340" s="2" t="s">
        <v>744</v>
      </c>
      <c r="E5340" s="2" t="s">
        <v>746</v>
      </c>
      <c r="F5340" s="4">
        <v>11</v>
      </c>
      <c r="G5340" s="10" t="str">
        <f t="shared" si="269"/>
        <v xml:space="preserve">2025/03 </v>
      </c>
      <c r="H5340" s="10">
        <f t="shared" si="268"/>
        <v>750</v>
      </c>
    </row>
    <row r="5341" spans="1:8" ht="15.75">
      <c r="A5341" s="10">
        <v>5340</v>
      </c>
      <c r="B5341" s="3" t="s">
        <v>2952</v>
      </c>
      <c r="C5341" s="2" t="s">
        <v>748</v>
      </c>
      <c r="D5341" s="2" t="s">
        <v>747</v>
      </c>
      <c r="E5341" s="2" t="s">
        <v>749</v>
      </c>
      <c r="F5341" s="4">
        <v>512</v>
      </c>
      <c r="G5341" s="10" t="str">
        <f t="shared" si="269"/>
        <v xml:space="preserve">2025/12 </v>
      </c>
      <c r="H5341" s="10">
        <f t="shared" si="268"/>
        <v>812</v>
      </c>
    </row>
    <row r="5342" spans="1:8" ht="15.75">
      <c r="A5342" s="10">
        <v>5341</v>
      </c>
      <c r="B5342" s="3" t="s">
        <v>2952</v>
      </c>
      <c r="C5342" s="2" t="s">
        <v>757</v>
      </c>
      <c r="D5342" s="2" t="s">
        <v>756</v>
      </c>
      <c r="E5342" s="2" t="s">
        <v>758</v>
      </c>
      <c r="F5342" s="4">
        <v>10</v>
      </c>
      <c r="G5342" s="10" t="str">
        <f t="shared" si="269"/>
        <v xml:space="preserve">2025/02 </v>
      </c>
      <c r="H5342" s="10">
        <f t="shared" si="268"/>
        <v>249</v>
      </c>
    </row>
    <row r="5343" spans="1:8" ht="15.75">
      <c r="A5343" s="10">
        <v>5342</v>
      </c>
      <c r="B5343" s="3" t="s">
        <v>2952</v>
      </c>
      <c r="C5343" s="2" t="s">
        <v>771</v>
      </c>
      <c r="D5343" s="2" t="s">
        <v>770</v>
      </c>
      <c r="E5343" s="2" t="s">
        <v>772</v>
      </c>
      <c r="F5343" s="4">
        <v>220</v>
      </c>
      <c r="G5343" s="10" t="str">
        <f t="shared" si="269"/>
        <v xml:space="preserve">2025/12 </v>
      </c>
      <c r="H5343" s="10">
        <f t="shared" si="268"/>
        <v>861</v>
      </c>
    </row>
    <row r="5344" spans="1:8" ht="15.75">
      <c r="A5344" s="10">
        <v>5343</v>
      </c>
      <c r="B5344" s="3" t="s">
        <v>2952</v>
      </c>
      <c r="C5344" s="2" t="s">
        <v>774</v>
      </c>
      <c r="D5344" s="2" t="s">
        <v>773</v>
      </c>
      <c r="E5344" s="2" t="s">
        <v>775</v>
      </c>
      <c r="F5344" s="4">
        <v>758</v>
      </c>
      <c r="G5344" s="10" t="str">
        <f t="shared" si="269"/>
        <v xml:space="preserve">2025/12 </v>
      </c>
      <c r="H5344" s="10">
        <f t="shared" si="268"/>
        <v>1110</v>
      </c>
    </row>
    <row r="5345" spans="1:8" ht="15.75">
      <c r="A5345" s="10">
        <v>5344</v>
      </c>
      <c r="B5345" s="3" t="s">
        <v>2952</v>
      </c>
      <c r="C5345" s="2" t="s">
        <v>779</v>
      </c>
      <c r="D5345" s="2" t="s">
        <v>778</v>
      </c>
      <c r="E5345" s="2" t="s">
        <v>780</v>
      </c>
      <c r="F5345" s="4">
        <v>375</v>
      </c>
      <c r="G5345" s="10" t="str">
        <f t="shared" si="269"/>
        <v xml:space="preserve">2024/03 </v>
      </c>
      <c r="H5345" s="10">
        <f t="shared" si="268"/>
        <v>550</v>
      </c>
    </row>
    <row r="5346" spans="1:8" ht="15.75">
      <c r="A5346" s="10">
        <v>5345</v>
      </c>
      <c r="B5346" s="3" t="s">
        <v>2952</v>
      </c>
      <c r="C5346" s="2" t="s">
        <v>782</v>
      </c>
      <c r="D5346" s="2" t="s">
        <v>781</v>
      </c>
      <c r="E5346" s="2" t="s">
        <v>783</v>
      </c>
      <c r="F5346" s="4">
        <v>402</v>
      </c>
      <c r="G5346" s="10" t="str">
        <f t="shared" si="269"/>
        <v xml:space="preserve">2025/08 </v>
      </c>
      <c r="H5346" s="10">
        <f t="shared" si="268"/>
        <v>402</v>
      </c>
    </row>
    <row r="5347" spans="1:8" ht="15.75">
      <c r="A5347" s="10">
        <v>5346</v>
      </c>
      <c r="B5347" s="3" t="s">
        <v>2952</v>
      </c>
      <c r="C5347" s="2" t="s">
        <v>790</v>
      </c>
      <c r="D5347" s="2" t="s">
        <v>789</v>
      </c>
      <c r="E5347" s="2" t="s">
        <v>791</v>
      </c>
      <c r="F5347" s="4">
        <v>-2000</v>
      </c>
      <c r="G5347" s="10" t="str">
        <f t="shared" si="269"/>
        <v xml:space="preserve">2024/08 </v>
      </c>
      <c r="H5347" s="10">
        <f t="shared" si="268"/>
        <v>560</v>
      </c>
    </row>
    <row r="5348" spans="1:8" ht="15.75">
      <c r="A5348" s="10">
        <v>5347</v>
      </c>
      <c r="B5348" s="3" t="s">
        <v>2952</v>
      </c>
      <c r="C5348" s="2" t="s">
        <v>797</v>
      </c>
      <c r="D5348" s="2" t="s">
        <v>796</v>
      </c>
      <c r="E5348" s="2" t="s">
        <v>798</v>
      </c>
      <c r="F5348" s="4">
        <v>4</v>
      </c>
      <c r="G5348" s="10" t="str">
        <f t="shared" si="269"/>
        <v xml:space="preserve">2024/03 </v>
      </c>
      <c r="H5348" s="10">
        <f t="shared" si="268"/>
        <v>51</v>
      </c>
    </row>
    <row r="5349" spans="1:8" ht="15.75">
      <c r="A5349" s="10">
        <v>5348</v>
      </c>
      <c r="B5349" s="3" t="s">
        <v>2952</v>
      </c>
      <c r="C5349" s="2" t="s">
        <v>800</v>
      </c>
      <c r="D5349" s="2" t="s">
        <v>799</v>
      </c>
      <c r="E5349" s="2" t="s">
        <v>801</v>
      </c>
      <c r="F5349" s="4">
        <v>401</v>
      </c>
      <c r="G5349" s="10" t="str">
        <f t="shared" si="269"/>
        <v xml:space="preserve">2024/05 </v>
      </c>
      <c r="H5349" s="10">
        <f t="shared" si="268"/>
        <v>401</v>
      </c>
    </row>
    <row r="5350" spans="1:8" ht="15.75">
      <c r="A5350" s="10">
        <v>5349</v>
      </c>
      <c r="B5350" s="3" t="s">
        <v>2952</v>
      </c>
      <c r="C5350" s="2" t="s">
        <v>803</v>
      </c>
      <c r="D5350" s="2" t="s">
        <v>802</v>
      </c>
      <c r="E5350" s="2" t="s">
        <v>804</v>
      </c>
      <c r="F5350" s="4">
        <v>4</v>
      </c>
      <c r="G5350" s="10" t="str">
        <f t="shared" si="269"/>
        <v xml:space="preserve">2024/04 </v>
      </c>
      <c r="H5350" s="10">
        <f t="shared" si="268"/>
        <v>370</v>
      </c>
    </row>
    <row r="5351" spans="1:8" ht="15.75">
      <c r="A5351" s="10">
        <v>5350</v>
      </c>
      <c r="B5351" s="3" t="s">
        <v>2952</v>
      </c>
      <c r="C5351" s="2" t="s">
        <v>809</v>
      </c>
      <c r="D5351" s="2" t="s">
        <v>808</v>
      </c>
      <c r="E5351" s="2" t="s">
        <v>810</v>
      </c>
      <c r="F5351" s="4">
        <v>4</v>
      </c>
      <c r="G5351" s="10" t="str">
        <f t="shared" si="269"/>
        <v xml:space="preserve">2024/04 </v>
      </c>
      <c r="H5351" s="10">
        <f t="shared" si="268"/>
        <v>310</v>
      </c>
    </row>
    <row r="5352" spans="1:8" ht="15.75">
      <c r="A5352" s="10">
        <v>5351</v>
      </c>
      <c r="B5352" s="3" t="s">
        <v>2952</v>
      </c>
      <c r="C5352" s="2" t="s">
        <v>812</v>
      </c>
      <c r="D5352" s="2" t="s">
        <v>811</v>
      </c>
      <c r="E5352" s="2"/>
      <c r="F5352" s="4">
        <v>50</v>
      </c>
      <c r="G5352" s="10" t="str">
        <f t="shared" si="269"/>
        <v xml:space="preserve">2024/01 </v>
      </c>
      <c r="H5352" s="10">
        <f t="shared" si="268"/>
        <v>100</v>
      </c>
    </row>
    <row r="5353" spans="1:8" ht="15.75">
      <c r="A5353" s="10">
        <v>5352</v>
      </c>
      <c r="B5353" s="3" t="s">
        <v>2952</v>
      </c>
      <c r="C5353" s="2" t="s">
        <v>814</v>
      </c>
      <c r="D5353" s="2" t="s">
        <v>813</v>
      </c>
      <c r="E5353" s="2" t="s">
        <v>815</v>
      </c>
      <c r="F5353" s="4">
        <v>1550</v>
      </c>
      <c r="G5353" s="10" t="str">
        <f t="shared" si="269"/>
        <v xml:space="preserve">2024/12 </v>
      </c>
      <c r="H5353" s="10">
        <f t="shared" si="268"/>
        <v>3000</v>
      </c>
    </row>
    <row r="5354" spans="1:8" ht="15.75">
      <c r="A5354" s="10">
        <v>5353</v>
      </c>
      <c r="B5354" s="3" t="s">
        <v>2952</v>
      </c>
      <c r="C5354" s="2" t="s">
        <v>820</v>
      </c>
      <c r="D5354" s="2" t="s">
        <v>819</v>
      </c>
      <c r="E5354" s="2" t="s">
        <v>821</v>
      </c>
      <c r="F5354" s="4">
        <v>510</v>
      </c>
      <c r="G5354" s="10" t="str">
        <f t="shared" si="269"/>
        <v xml:space="preserve">2024/10 </v>
      </c>
      <c r="H5354" s="10">
        <f t="shared" si="268"/>
        <v>510</v>
      </c>
    </row>
    <row r="5355" spans="1:8" ht="15.75">
      <c r="A5355" s="10">
        <v>5354</v>
      </c>
      <c r="B5355" s="3" t="s">
        <v>2952</v>
      </c>
      <c r="C5355" s="2" t="s">
        <v>823</v>
      </c>
      <c r="D5355" s="2" t="s">
        <v>822</v>
      </c>
      <c r="E5355" s="2" t="s">
        <v>824</v>
      </c>
      <c r="F5355" s="4">
        <v>5212</v>
      </c>
      <c r="G5355" s="10" t="str">
        <f t="shared" si="269"/>
        <v xml:space="preserve">2025/12 </v>
      </c>
      <c r="H5355" s="10">
        <f t="shared" si="268"/>
        <v>32271</v>
      </c>
    </row>
    <row r="5356" spans="1:8" ht="15.75">
      <c r="A5356" s="10">
        <v>5355</v>
      </c>
      <c r="B5356" s="3" t="s">
        <v>2952</v>
      </c>
      <c r="C5356" s="2" t="s">
        <v>826</v>
      </c>
      <c r="D5356" s="2" t="s">
        <v>825</v>
      </c>
      <c r="E5356" s="2" t="s">
        <v>827</v>
      </c>
      <c r="F5356" s="4">
        <v>200</v>
      </c>
      <c r="G5356" s="10" t="str">
        <f t="shared" si="269"/>
        <v xml:space="preserve">2024/01 </v>
      </c>
      <c r="H5356" s="10">
        <f t="shared" si="268"/>
        <v>200</v>
      </c>
    </row>
    <row r="5357" spans="1:8" ht="15.75">
      <c r="A5357" s="10">
        <v>5356</v>
      </c>
      <c r="B5357" s="3" t="s">
        <v>2952</v>
      </c>
      <c r="C5357" s="2" t="s">
        <v>835</v>
      </c>
      <c r="D5357" s="2" t="s">
        <v>834</v>
      </c>
      <c r="E5357" s="2" t="s">
        <v>836</v>
      </c>
      <c r="F5357" s="4">
        <v>10</v>
      </c>
      <c r="G5357" s="10" t="str">
        <f t="shared" si="269"/>
        <v xml:space="preserve">2024/01 </v>
      </c>
      <c r="H5357" s="10">
        <f t="shared" si="268"/>
        <v>30</v>
      </c>
    </row>
    <row r="5358" spans="1:8" ht="15.75">
      <c r="A5358" s="10">
        <v>5357</v>
      </c>
      <c r="B5358" s="3" t="s">
        <v>2952</v>
      </c>
      <c r="C5358" s="2" t="s">
        <v>858</v>
      </c>
      <c r="D5358" s="2" t="s">
        <v>857</v>
      </c>
      <c r="E5358" s="2" t="s">
        <v>859</v>
      </c>
      <c r="F5358" s="4">
        <v>106</v>
      </c>
      <c r="G5358" s="10" t="str">
        <f t="shared" si="269"/>
        <v xml:space="preserve">2024/10 </v>
      </c>
      <c r="H5358" s="10">
        <f t="shared" si="268"/>
        <v>527</v>
      </c>
    </row>
    <row r="5359" spans="1:8" ht="15.75">
      <c r="A5359" s="10">
        <v>5358</v>
      </c>
      <c r="B5359" s="3" t="s">
        <v>2952</v>
      </c>
      <c r="C5359" s="2" t="s">
        <v>873</v>
      </c>
      <c r="D5359" s="2" t="s">
        <v>872</v>
      </c>
      <c r="E5359" s="2" t="s">
        <v>874</v>
      </c>
      <c r="F5359" s="4">
        <v>55</v>
      </c>
      <c r="G5359" s="10" t="str">
        <f t="shared" si="269"/>
        <v xml:space="preserve">2024/01 </v>
      </c>
      <c r="H5359" s="10">
        <f t="shared" si="268"/>
        <v>60</v>
      </c>
    </row>
    <row r="5360" spans="1:8" ht="15.75">
      <c r="A5360" s="10">
        <v>5359</v>
      </c>
      <c r="B5360" s="3" t="s">
        <v>2952</v>
      </c>
      <c r="C5360" s="2" t="s">
        <v>878</v>
      </c>
      <c r="D5360" s="2" t="s">
        <v>877</v>
      </c>
      <c r="E5360" s="2" t="s">
        <v>879</v>
      </c>
      <c r="F5360" s="4">
        <v>300</v>
      </c>
      <c r="G5360" s="10" t="str">
        <f t="shared" si="269"/>
        <v xml:space="preserve">2024/01 </v>
      </c>
      <c r="H5360" s="10">
        <f t="shared" si="268"/>
        <v>300</v>
      </c>
    </row>
    <row r="5361" spans="1:8" ht="15.75">
      <c r="A5361" s="10">
        <v>5360</v>
      </c>
      <c r="B5361" s="3" t="s">
        <v>2952</v>
      </c>
      <c r="C5361" s="2" t="s">
        <v>3182</v>
      </c>
      <c r="D5361" s="2" t="s">
        <v>3181</v>
      </c>
      <c r="E5361" s="2" t="s">
        <v>884</v>
      </c>
      <c r="F5361" s="4">
        <v>40</v>
      </c>
      <c r="G5361" s="10" t="str">
        <f t="shared" si="269"/>
        <v xml:space="preserve">2024/01 </v>
      </c>
      <c r="H5361" s="10">
        <f t="shared" si="268"/>
        <v>40</v>
      </c>
    </row>
    <row r="5362" spans="1:8" ht="15.75">
      <c r="A5362" s="10">
        <v>5361</v>
      </c>
      <c r="B5362" s="3" t="s">
        <v>2952</v>
      </c>
      <c r="C5362" s="2" t="s">
        <v>918</v>
      </c>
      <c r="D5362" s="2" t="s">
        <v>917</v>
      </c>
      <c r="E5362" s="2" t="s">
        <v>919</v>
      </c>
      <c r="F5362" s="4">
        <v>5</v>
      </c>
      <c r="G5362" s="10" t="str">
        <f t="shared" si="269"/>
        <v xml:space="preserve">2024/01 </v>
      </c>
      <c r="H5362" s="10">
        <f t="shared" si="268"/>
        <v>100</v>
      </c>
    </row>
    <row r="5363" spans="1:8" ht="15.75">
      <c r="A5363" s="10">
        <v>5362</v>
      </c>
      <c r="B5363" s="3" t="s">
        <v>2952</v>
      </c>
      <c r="C5363" s="2" t="s">
        <v>925</v>
      </c>
      <c r="D5363" s="2" t="s">
        <v>924</v>
      </c>
      <c r="E5363" s="2" t="s">
        <v>890</v>
      </c>
      <c r="F5363" s="4">
        <v>10</v>
      </c>
      <c r="G5363" s="10" t="str">
        <f t="shared" si="269"/>
        <v xml:space="preserve">2024/01 </v>
      </c>
      <c r="H5363" s="10">
        <f t="shared" si="268"/>
        <v>20</v>
      </c>
    </row>
    <row r="5364" spans="1:8" ht="15.75">
      <c r="A5364" s="10">
        <v>5363</v>
      </c>
      <c r="B5364" s="3" t="s">
        <v>2952</v>
      </c>
      <c r="C5364" s="2" t="s">
        <v>3191</v>
      </c>
      <c r="D5364" s="2" t="s">
        <v>3190</v>
      </c>
      <c r="E5364" s="2" t="s">
        <v>3192</v>
      </c>
      <c r="F5364" s="4">
        <v>100</v>
      </c>
      <c r="G5364" s="10" t="str">
        <f t="shared" si="269"/>
        <v xml:space="preserve">2024/01 </v>
      </c>
      <c r="H5364" s="10">
        <f t="shared" si="268"/>
        <v>100</v>
      </c>
    </row>
    <row r="5365" spans="1:8" ht="15.75">
      <c r="A5365" s="10">
        <v>5364</v>
      </c>
      <c r="B5365" s="3" t="s">
        <v>2952</v>
      </c>
      <c r="C5365" s="2" t="s">
        <v>3202</v>
      </c>
      <c r="D5365" s="2" t="s">
        <v>3201</v>
      </c>
      <c r="E5365" s="2" t="s">
        <v>3203</v>
      </c>
      <c r="F5365" s="4">
        <v>100</v>
      </c>
      <c r="G5365" s="10" t="str">
        <f t="shared" si="269"/>
        <v xml:space="preserve">2024/01 </v>
      </c>
      <c r="H5365" s="10">
        <f t="shared" si="268"/>
        <v>100</v>
      </c>
    </row>
    <row r="5366" spans="1:8" ht="15.75">
      <c r="A5366" s="10">
        <v>5365</v>
      </c>
      <c r="B5366" s="3" t="s">
        <v>2952</v>
      </c>
      <c r="C5366" s="2" t="s">
        <v>1023</v>
      </c>
      <c r="D5366" s="2" t="s">
        <v>1022</v>
      </c>
      <c r="E5366" s="2"/>
      <c r="F5366" s="4">
        <v>90</v>
      </c>
      <c r="G5366" s="10" t="str">
        <f t="shared" si="269"/>
        <v xml:space="preserve">2024/01 </v>
      </c>
      <c r="H5366" s="10">
        <f t="shared" si="268"/>
        <v>100</v>
      </c>
    </row>
    <row r="5367" spans="1:8" ht="15.75">
      <c r="A5367" s="10">
        <v>5366</v>
      </c>
      <c r="B5367" s="3" t="s">
        <v>2952</v>
      </c>
      <c r="C5367" s="2" t="s">
        <v>1028</v>
      </c>
      <c r="D5367" s="2" t="s">
        <v>352</v>
      </c>
      <c r="E5367" s="2" t="s">
        <v>1029</v>
      </c>
      <c r="F5367" s="4">
        <v>30</v>
      </c>
      <c r="G5367" s="10" t="str">
        <f t="shared" si="269"/>
        <v xml:space="preserve">2024/01 </v>
      </c>
      <c r="H5367" s="10">
        <f t="shared" si="268"/>
        <v>100</v>
      </c>
    </row>
    <row r="5368" spans="1:8" ht="15.75">
      <c r="A5368" s="10">
        <v>5367</v>
      </c>
      <c r="B5368" s="3" t="s">
        <v>2952</v>
      </c>
      <c r="C5368" s="2" t="s">
        <v>1032</v>
      </c>
      <c r="D5368" s="2" t="s">
        <v>355</v>
      </c>
      <c r="E5368" s="2" t="s">
        <v>1033</v>
      </c>
      <c r="F5368" s="4">
        <v>30</v>
      </c>
      <c r="G5368" s="10" t="str">
        <f t="shared" si="269"/>
        <v xml:space="preserve">2024/01 </v>
      </c>
      <c r="H5368" s="10">
        <f t="shared" si="268"/>
        <v>100</v>
      </c>
    </row>
    <row r="5369" spans="1:8" ht="15.75">
      <c r="A5369" s="10">
        <v>5368</v>
      </c>
      <c r="B5369" s="3" t="s">
        <v>2952</v>
      </c>
      <c r="C5369" s="2" t="s">
        <v>1073</v>
      </c>
      <c r="D5369" s="2" t="s">
        <v>789</v>
      </c>
      <c r="E5369" s="2" t="s">
        <v>1074</v>
      </c>
      <c r="F5369" s="4">
        <v>20</v>
      </c>
      <c r="G5369" s="10" t="str">
        <f t="shared" si="269"/>
        <v xml:space="preserve">2024/01 </v>
      </c>
      <c r="H5369" s="10">
        <f t="shared" si="268"/>
        <v>1000</v>
      </c>
    </row>
    <row r="5370" spans="1:8" ht="15.75">
      <c r="A5370" s="10">
        <v>5369</v>
      </c>
      <c r="B5370" s="3" t="s">
        <v>2952</v>
      </c>
      <c r="C5370" s="2" t="s">
        <v>1079</v>
      </c>
      <c r="D5370" s="2" t="s">
        <v>789</v>
      </c>
      <c r="E5370" s="2" t="s">
        <v>1080</v>
      </c>
      <c r="F5370" s="4">
        <v>2000</v>
      </c>
      <c r="G5370" s="10" t="str">
        <f t="shared" si="269"/>
        <v xml:space="preserve">2024/11 </v>
      </c>
      <c r="H5370" s="10">
        <f t="shared" si="268"/>
        <v>2000</v>
      </c>
    </row>
    <row r="5371" spans="1:8" ht="15.75">
      <c r="A5371" s="10">
        <v>5370</v>
      </c>
      <c r="B5371" s="3" t="s">
        <v>2952</v>
      </c>
      <c r="C5371" s="2" t="s">
        <v>1086</v>
      </c>
      <c r="D5371" s="2" t="s">
        <v>1085</v>
      </c>
      <c r="E5371" s="2" t="s">
        <v>1087</v>
      </c>
      <c r="F5371" s="4">
        <v>10</v>
      </c>
      <c r="G5371" s="10" t="str">
        <f t="shared" si="269"/>
        <v xml:space="preserve">2024/01 </v>
      </c>
      <c r="H5371" s="10">
        <f t="shared" si="268"/>
        <v>10</v>
      </c>
    </row>
    <row r="5372" spans="1:8" ht="15.75">
      <c r="A5372" s="10">
        <v>5371</v>
      </c>
      <c r="B5372" s="3" t="s">
        <v>2952</v>
      </c>
      <c r="C5372" s="2" t="s">
        <v>3265</v>
      </c>
      <c r="D5372" s="2" t="s">
        <v>3264</v>
      </c>
      <c r="E5372" s="2" t="s">
        <v>3266</v>
      </c>
      <c r="F5372" s="4">
        <v>10</v>
      </c>
      <c r="G5372" s="10" t="str">
        <f t="shared" si="269"/>
        <v xml:space="preserve">2024/01 </v>
      </c>
      <c r="H5372" s="10">
        <f t="shared" si="268"/>
        <v>23</v>
      </c>
    </row>
    <row r="5373" spans="1:8" ht="15.75">
      <c r="A5373" s="10">
        <v>5372</v>
      </c>
      <c r="B5373" s="3" t="s">
        <v>2952</v>
      </c>
      <c r="C5373" s="2" t="s">
        <v>1116</v>
      </c>
      <c r="D5373" s="2" t="s">
        <v>514</v>
      </c>
      <c r="E5373" s="2" t="s">
        <v>3272</v>
      </c>
      <c r="F5373" s="4">
        <v>8</v>
      </c>
      <c r="G5373" s="10" t="str">
        <f t="shared" si="269"/>
        <v xml:space="preserve">2024/01 </v>
      </c>
      <c r="H5373" s="10">
        <f t="shared" si="268"/>
        <v>15</v>
      </c>
    </row>
    <row r="5374" spans="1:8" ht="15.75">
      <c r="A5374" s="10">
        <v>5373</v>
      </c>
      <c r="B5374" s="3" t="s">
        <v>2952</v>
      </c>
      <c r="C5374" s="2" t="s">
        <v>3273</v>
      </c>
      <c r="D5374" s="2" t="s">
        <v>545</v>
      </c>
      <c r="E5374" s="2" t="s">
        <v>3274</v>
      </c>
      <c r="F5374" s="4">
        <v>16</v>
      </c>
      <c r="G5374" s="10" t="str">
        <f t="shared" si="269"/>
        <v xml:space="preserve">2024/01 </v>
      </c>
      <c r="H5374" s="10">
        <f t="shared" si="268"/>
        <v>16</v>
      </c>
    </row>
    <row r="5375" spans="1:8" ht="15.75">
      <c r="A5375" s="10">
        <v>5374</v>
      </c>
      <c r="B5375" s="3" t="s">
        <v>2952</v>
      </c>
      <c r="C5375" s="2" t="s">
        <v>3286</v>
      </c>
      <c r="D5375" s="2" t="s">
        <v>3285</v>
      </c>
      <c r="E5375" s="2"/>
      <c r="F5375" s="4">
        <v>20</v>
      </c>
      <c r="G5375" s="10" t="str">
        <f t="shared" si="269"/>
        <v xml:space="preserve">2024/01 </v>
      </c>
      <c r="H5375" s="10">
        <f t="shared" si="268"/>
        <v>20</v>
      </c>
    </row>
    <row r="5376" spans="1:8" ht="15.75">
      <c r="A5376" s="10">
        <v>5375</v>
      </c>
      <c r="B5376" s="3" t="s">
        <v>2952</v>
      </c>
      <c r="C5376" s="2" t="s">
        <v>3295</v>
      </c>
      <c r="D5376" s="2" t="s">
        <v>3294</v>
      </c>
      <c r="E5376" s="2"/>
      <c r="F5376" s="4">
        <v>15</v>
      </c>
      <c r="G5376" s="10" t="str">
        <f t="shared" si="269"/>
        <v xml:space="preserve">2024/01 </v>
      </c>
      <c r="H5376" s="10">
        <f t="shared" si="268"/>
        <v>15</v>
      </c>
    </row>
    <row r="5377" spans="1:8" ht="15.75">
      <c r="A5377" s="10">
        <v>5376</v>
      </c>
      <c r="B5377" s="3" t="s">
        <v>2952</v>
      </c>
      <c r="C5377" s="2" t="s">
        <v>1178</v>
      </c>
      <c r="D5377" s="2" t="s">
        <v>1177</v>
      </c>
      <c r="E5377" s="2" t="s">
        <v>574</v>
      </c>
      <c r="F5377" s="4">
        <v>10</v>
      </c>
      <c r="G5377" s="10" t="str">
        <f t="shared" si="269"/>
        <v xml:space="preserve">2024/01 </v>
      </c>
      <c r="H5377" s="10">
        <f t="shared" si="268"/>
        <v>20</v>
      </c>
    </row>
    <row r="5378" spans="1:8" ht="15.75">
      <c r="A5378" s="10">
        <v>5377</v>
      </c>
      <c r="B5378" s="3" t="s">
        <v>2952</v>
      </c>
      <c r="C5378" s="2" t="s">
        <v>3346</v>
      </c>
      <c r="D5378" s="2" t="s">
        <v>3345</v>
      </c>
      <c r="E5378" s="2"/>
      <c r="F5378" s="4">
        <v>4</v>
      </c>
      <c r="G5378" s="10" t="str">
        <f t="shared" si="269"/>
        <v xml:space="preserve">2024/01 </v>
      </c>
      <c r="H5378" s="10">
        <f t="shared" ref="H5378:H5441" si="270">_xlfn.MAXIFS(F:F,C:C,C5378,G:G,G5378)</f>
        <v>4</v>
      </c>
    </row>
    <row r="5379" spans="1:8" ht="15.75">
      <c r="A5379" s="10">
        <v>5378</v>
      </c>
      <c r="B5379" s="3" t="s">
        <v>2952</v>
      </c>
      <c r="C5379" s="2" t="s">
        <v>3350</v>
      </c>
      <c r="D5379" s="2" t="s">
        <v>3349</v>
      </c>
      <c r="E5379" s="2" t="s">
        <v>3351</v>
      </c>
      <c r="F5379" s="4">
        <v>4</v>
      </c>
      <c r="G5379" s="10" t="str">
        <f t="shared" ref="G5379:G5442" si="271">INDEX($B$2:$B$9999,MATCH(_xlfn.MAXIFS($F$2:$F$9999,$C$2:$C$9999,C5379),$F$1:$F$9999,0))</f>
        <v xml:space="preserve">2024/01 </v>
      </c>
      <c r="H5379" s="10">
        <f t="shared" si="270"/>
        <v>4</v>
      </c>
    </row>
    <row r="5380" spans="1:8" ht="15.75">
      <c r="A5380" s="10">
        <v>5379</v>
      </c>
      <c r="B5380" s="3" t="s">
        <v>2952</v>
      </c>
      <c r="C5380" s="2" t="s">
        <v>3353</v>
      </c>
      <c r="D5380" s="2" t="s">
        <v>3352</v>
      </c>
      <c r="E5380" s="2"/>
      <c r="F5380" s="4">
        <v>20</v>
      </c>
      <c r="G5380" s="10" t="str">
        <f t="shared" si="271"/>
        <v xml:space="preserve">2024/01 </v>
      </c>
      <c r="H5380" s="10">
        <f t="shared" si="270"/>
        <v>20</v>
      </c>
    </row>
    <row r="5381" spans="1:8" ht="15.75">
      <c r="A5381" s="10">
        <v>5380</v>
      </c>
      <c r="B5381" s="3" t="s">
        <v>2952</v>
      </c>
      <c r="C5381" s="2" t="s">
        <v>3385</v>
      </c>
      <c r="D5381" s="2" t="s">
        <v>3384</v>
      </c>
      <c r="E5381" s="2" t="s">
        <v>3351</v>
      </c>
      <c r="F5381" s="4">
        <v>1</v>
      </c>
      <c r="G5381" s="10" t="str">
        <f t="shared" si="271"/>
        <v xml:space="preserve">2024/01 </v>
      </c>
      <c r="H5381" s="10">
        <f t="shared" si="270"/>
        <v>1</v>
      </c>
    </row>
    <row r="5382" spans="1:8" ht="15.75">
      <c r="A5382" s="10">
        <v>5381</v>
      </c>
      <c r="B5382" s="3" t="s">
        <v>2952</v>
      </c>
      <c r="C5382" s="2" t="s">
        <v>3386</v>
      </c>
      <c r="D5382" s="2" t="s">
        <v>575</v>
      </c>
      <c r="E5382" s="2" t="s">
        <v>3387</v>
      </c>
      <c r="F5382" s="4">
        <v>8</v>
      </c>
      <c r="G5382" s="10" t="str">
        <f t="shared" si="271"/>
        <v xml:space="preserve">2024/01 </v>
      </c>
      <c r="H5382" s="10">
        <f t="shared" si="270"/>
        <v>8</v>
      </c>
    </row>
    <row r="5383" spans="1:8" ht="15.75">
      <c r="A5383" s="10">
        <v>5382</v>
      </c>
      <c r="B5383" s="3" t="s">
        <v>2952</v>
      </c>
      <c r="C5383" s="2" t="s">
        <v>3388</v>
      </c>
      <c r="D5383" s="2" t="s">
        <v>3045</v>
      </c>
      <c r="E5383" s="2" t="s">
        <v>3389</v>
      </c>
      <c r="F5383" s="4">
        <v>3</v>
      </c>
      <c r="G5383" s="10" t="str">
        <f t="shared" si="271"/>
        <v xml:space="preserve">2024/01 </v>
      </c>
      <c r="H5383" s="10">
        <f t="shared" si="270"/>
        <v>3</v>
      </c>
    </row>
    <row r="5384" spans="1:8" ht="15.75">
      <c r="A5384" s="10">
        <v>5383</v>
      </c>
      <c r="B5384" s="3" t="s">
        <v>2952</v>
      </c>
      <c r="C5384" s="2" t="s">
        <v>3391</v>
      </c>
      <c r="D5384" s="2" t="s">
        <v>3390</v>
      </c>
      <c r="E5384" s="2" t="s">
        <v>3389</v>
      </c>
      <c r="F5384" s="4">
        <v>3</v>
      </c>
      <c r="G5384" s="10" t="str">
        <f t="shared" si="271"/>
        <v xml:space="preserve">2024/01 </v>
      </c>
      <c r="H5384" s="10">
        <f t="shared" si="270"/>
        <v>3</v>
      </c>
    </row>
    <row r="5385" spans="1:8" ht="15.75">
      <c r="A5385" s="10">
        <v>5384</v>
      </c>
      <c r="B5385" s="3" t="s">
        <v>2952</v>
      </c>
      <c r="C5385" s="2" t="s">
        <v>3392</v>
      </c>
      <c r="D5385" s="2" t="s">
        <v>451</v>
      </c>
      <c r="E5385" s="2" t="s">
        <v>3389</v>
      </c>
      <c r="F5385" s="4">
        <v>17</v>
      </c>
      <c r="G5385" s="10" t="str">
        <f t="shared" si="271"/>
        <v xml:space="preserve">2024/03 </v>
      </c>
      <c r="H5385" s="10">
        <f t="shared" si="270"/>
        <v>17</v>
      </c>
    </row>
    <row r="5386" spans="1:8" ht="15.75">
      <c r="A5386" s="10">
        <v>5385</v>
      </c>
      <c r="B5386" s="3" t="s">
        <v>2952</v>
      </c>
      <c r="C5386" s="2" t="s">
        <v>3393</v>
      </c>
      <c r="D5386" s="2" t="s">
        <v>1167</v>
      </c>
      <c r="E5386" s="2" t="s">
        <v>3389</v>
      </c>
      <c r="F5386" s="4">
        <v>31</v>
      </c>
      <c r="G5386" s="10" t="str">
        <f t="shared" si="271"/>
        <v xml:space="preserve">2024/03 </v>
      </c>
      <c r="H5386" s="10">
        <f t="shared" si="270"/>
        <v>31</v>
      </c>
    </row>
    <row r="5387" spans="1:8" ht="15.75">
      <c r="A5387" s="10">
        <v>5386</v>
      </c>
      <c r="B5387" s="3" t="s">
        <v>2952</v>
      </c>
      <c r="C5387" s="2" t="s">
        <v>3394</v>
      </c>
      <c r="D5387" s="2" t="s">
        <v>1153</v>
      </c>
      <c r="E5387" s="2" t="s">
        <v>3389</v>
      </c>
      <c r="F5387" s="4">
        <v>31</v>
      </c>
      <c r="G5387" s="10" t="str">
        <f t="shared" si="271"/>
        <v xml:space="preserve">2024/03 </v>
      </c>
      <c r="H5387" s="10">
        <f t="shared" si="270"/>
        <v>31</v>
      </c>
    </row>
    <row r="5388" spans="1:8" ht="15.75">
      <c r="A5388" s="10">
        <v>5387</v>
      </c>
      <c r="B5388" s="3" t="s">
        <v>2952</v>
      </c>
      <c r="C5388" s="2" t="s">
        <v>3395</v>
      </c>
      <c r="D5388" s="2" t="s">
        <v>1077</v>
      </c>
      <c r="E5388" s="2" t="s">
        <v>3389</v>
      </c>
      <c r="F5388" s="4">
        <v>39</v>
      </c>
      <c r="G5388" s="10" t="str">
        <f t="shared" si="271"/>
        <v xml:space="preserve">2024/03 </v>
      </c>
      <c r="H5388" s="10">
        <f t="shared" si="270"/>
        <v>39</v>
      </c>
    </row>
    <row r="5389" spans="1:8" ht="15.75">
      <c r="A5389" s="10">
        <v>5388</v>
      </c>
      <c r="B5389" s="3" t="s">
        <v>2952</v>
      </c>
      <c r="C5389" s="2" t="s">
        <v>3396</v>
      </c>
      <c r="D5389" s="2" t="s">
        <v>1202</v>
      </c>
      <c r="E5389" s="2" t="s">
        <v>3389</v>
      </c>
      <c r="F5389" s="4">
        <v>77</v>
      </c>
      <c r="G5389" s="10" t="str">
        <f t="shared" si="271"/>
        <v xml:space="preserve">2024/04 </v>
      </c>
      <c r="H5389" s="10">
        <f t="shared" si="270"/>
        <v>77</v>
      </c>
    </row>
    <row r="5390" spans="1:8" ht="15.75">
      <c r="A5390" s="10">
        <v>5389</v>
      </c>
      <c r="B5390" s="3" t="s">
        <v>2952</v>
      </c>
      <c r="C5390" s="2" t="s">
        <v>3397</v>
      </c>
      <c r="D5390" s="2" t="s">
        <v>453</v>
      </c>
      <c r="E5390" s="2" t="s">
        <v>3389</v>
      </c>
      <c r="F5390" s="4">
        <v>115</v>
      </c>
      <c r="G5390" s="10" t="str">
        <f t="shared" si="271"/>
        <v xml:space="preserve">2024/02 </v>
      </c>
      <c r="H5390" s="10">
        <f t="shared" si="270"/>
        <v>115</v>
      </c>
    </row>
    <row r="5391" spans="1:8" ht="15.75">
      <c r="A5391" s="10">
        <v>5390</v>
      </c>
      <c r="B5391" s="3" t="s">
        <v>2952</v>
      </c>
      <c r="C5391" s="2" t="s">
        <v>3398</v>
      </c>
      <c r="D5391" s="2" t="s">
        <v>1204</v>
      </c>
      <c r="E5391" s="2" t="s">
        <v>3389</v>
      </c>
      <c r="F5391" s="4">
        <v>100</v>
      </c>
      <c r="G5391" s="10" t="str">
        <f t="shared" si="271"/>
        <v xml:space="preserve">2024/01 </v>
      </c>
      <c r="H5391" s="10">
        <f t="shared" si="270"/>
        <v>100</v>
      </c>
    </row>
    <row r="5392" spans="1:8" ht="15.75">
      <c r="A5392" s="10">
        <v>5391</v>
      </c>
      <c r="B5392" s="3" t="s">
        <v>2952</v>
      </c>
      <c r="C5392" s="2" t="s">
        <v>3400</v>
      </c>
      <c r="D5392" s="2" t="s">
        <v>3399</v>
      </c>
      <c r="E5392" s="2" t="s">
        <v>3389</v>
      </c>
      <c r="F5392" s="4">
        <v>74</v>
      </c>
      <c r="G5392" s="10" t="str">
        <f t="shared" si="271"/>
        <v xml:space="preserve">2024/03 </v>
      </c>
      <c r="H5392" s="10">
        <f t="shared" si="270"/>
        <v>74</v>
      </c>
    </row>
    <row r="5393" spans="1:8" ht="15.75">
      <c r="A5393" s="10">
        <v>5392</v>
      </c>
      <c r="B5393" s="3" t="s">
        <v>2952</v>
      </c>
      <c r="C5393" s="2" t="s">
        <v>3401</v>
      </c>
      <c r="D5393" s="2" t="s">
        <v>457</v>
      </c>
      <c r="E5393" s="2" t="s">
        <v>3389</v>
      </c>
      <c r="F5393" s="4">
        <v>22</v>
      </c>
      <c r="G5393" s="10" t="str">
        <f t="shared" si="271"/>
        <v xml:space="preserve">2024/01 </v>
      </c>
      <c r="H5393" s="10">
        <f t="shared" si="270"/>
        <v>22</v>
      </c>
    </row>
    <row r="5394" spans="1:8" ht="15.75">
      <c r="A5394" s="10">
        <v>5393</v>
      </c>
      <c r="B5394" s="3" t="s">
        <v>2952</v>
      </c>
      <c r="C5394" s="2" t="s">
        <v>3403</v>
      </c>
      <c r="D5394" s="2" t="s">
        <v>3402</v>
      </c>
      <c r="E5394" s="2" t="s">
        <v>3389</v>
      </c>
      <c r="F5394" s="4">
        <v>22</v>
      </c>
      <c r="G5394" s="10" t="str">
        <f t="shared" si="271"/>
        <v xml:space="preserve">2024/01 </v>
      </c>
      <c r="H5394" s="10">
        <f t="shared" si="270"/>
        <v>22</v>
      </c>
    </row>
    <row r="5395" spans="1:8" ht="15.75">
      <c r="A5395" s="10">
        <v>5394</v>
      </c>
      <c r="B5395" s="3" t="s">
        <v>2952</v>
      </c>
      <c r="C5395" s="2" t="s">
        <v>3405</v>
      </c>
      <c r="D5395" s="2" t="s">
        <v>3404</v>
      </c>
      <c r="E5395" s="2" t="s">
        <v>3389</v>
      </c>
      <c r="F5395" s="4">
        <v>22</v>
      </c>
      <c r="G5395" s="10" t="str">
        <f t="shared" si="271"/>
        <v xml:space="preserve">2024/01 </v>
      </c>
      <c r="H5395" s="10">
        <f t="shared" si="270"/>
        <v>22</v>
      </c>
    </row>
    <row r="5396" spans="1:8" ht="15.75">
      <c r="A5396" s="10">
        <v>5395</v>
      </c>
      <c r="B5396" s="3" t="s">
        <v>2952</v>
      </c>
      <c r="C5396" s="2" t="s">
        <v>3407</v>
      </c>
      <c r="D5396" s="2" t="s">
        <v>3406</v>
      </c>
      <c r="E5396" s="2" t="s">
        <v>3389</v>
      </c>
      <c r="F5396" s="4">
        <v>22</v>
      </c>
      <c r="G5396" s="10" t="str">
        <f t="shared" si="271"/>
        <v xml:space="preserve">2024/01 </v>
      </c>
      <c r="H5396" s="10">
        <f t="shared" si="270"/>
        <v>22</v>
      </c>
    </row>
    <row r="5397" spans="1:8" ht="15.75">
      <c r="A5397" s="10">
        <v>5396</v>
      </c>
      <c r="B5397" s="3" t="s">
        <v>2952</v>
      </c>
      <c r="C5397" s="2" t="s">
        <v>3409</v>
      </c>
      <c r="D5397" s="2" t="s">
        <v>3408</v>
      </c>
      <c r="E5397" s="2"/>
      <c r="F5397" s="4">
        <v>28</v>
      </c>
      <c r="G5397" s="10" t="str">
        <f t="shared" si="271"/>
        <v xml:space="preserve">2024/02 </v>
      </c>
      <c r="H5397" s="10">
        <f t="shared" si="270"/>
        <v>28</v>
      </c>
    </row>
    <row r="5398" spans="1:8" ht="15.75">
      <c r="A5398" s="10">
        <v>5397</v>
      </c>
      <c r="B5398" s="3" t="s">
        <v>2952</v>
      </c>
      <c r="C5398" s="2" t="s">
        <v>1344</v>
      </c>
      <c r="D5398" s="2" t="s">
        <v>1343</v>
      </c>
      <c r="E5398" s="2" t="s">
        <v>1342</v>
      </c>
      <c r="F5398" s="4">
        <v>50</v>
      </c>
      <c r="G5398" s="10" t="str">
        <f t="shared" si="271"/>
        <v xml:space="preserve">2026/02 </v>
      </c>
      <c r="H5398" s="10">
        <f t="shared" si="270"/>
        <v>108</v>
      </c>
    </row>
    <row r="5399" spans="1:8" ht="15.75">
      <c r="A5399" s="10">
        <v>5398</v>
      </c>
      <c r="B5399" s="3" t="s">
        <v>2952</v>
      </c>
      <c r="C5399" s="2" t="s">
        <v>1346</v>
      </c>
      <c r="D5399" s="2" t="s">
        <v>1345</v>
      </c>
      <c r="E5399" s="2" t="s">
        <v>1342</v>
      </c>
      <c r="F5399" s="4">
        <v>61</v>
      </c>
      <c r="G5399" s="10" t="str">
        <f t="shared" si="271"/>
        <v xml:space="preserve">2024/08 </v>
      </c>
      <c r="H5399" s="10">
        <f t="shared" si="270"/>
        <v>506</v>
      </c>
    </row>
    <row r="5400" spans="1:8" ht="15.75">
      <c r="A5400" s="10">
        <v>5399</v>
      </c>
      <c r="B5400" s="3" t="s">
        <v>2952</v>
      </c>
      <c r="C5400" s="2" t="s">
        <v>1354</v>
      </c>
      <c r="D5400" s="2" t="s">
        <v>1353</v>
      </c>
      <c r="E5400" s="2" t="s">
        <v>1342</v>
      </c>
      <c r="F5400" s="4">
        <v>5</v>
      </c>
      <c r="G5400" s="10" t="str">
        <f t="shared" si="271"/>
        <v xml:space="preserve">2024/04 </v>
      </c>
      <c r="H5400" s="10">
        <f t="shared" si="270"/>
        <v>255</v>
      </c>
    </row>
    <row r="5401" spans="1:8" ht="15.75">
      <c r="A5401" s="10">
        <v>5400</v>
      </c>
      <c r="B5401" s="3" t="s">
        <v>2952</v>
      </c>
      <c r="C5401" s="2" t="s">
        <v>1356</v>
      </c>
      <c r="D5401" s="2" t="s">
        <v>1355</v>
      </c>
      <c r="E5401" s="2" t="s">
        <v>1352</v>
      </c>
      <c r="F5401" s="4">
        <v>200</v>
      </c>
      <c r="G5401" s="10" t="str">
        <f t="shared" si="271"/>
        <v xml:space="preserve">2024/02 </v>
      </c>
      <c r="H5401" s="10">
        <f t="shared" si="270"/>
        <v>800</v>
      </c>
    </row>
    <row r="5402" spans="1:8" ht="15.75">
      <c r="A5402" s="10">
        <v>5401</v>
      </c>
      <c r="B5402" s="3" t="s">
        <v>2952</v>
      </c>
      <c r="C5402" s="2" t="s">
        <v>1363</v>
      </c>
      <c r="D5402" s="2" t="s">
        <v>1362</v>
      </c>
      <c r="E5402" s="2" t="s">
        <v>1342</v>
      </c>
      <c r="F5402" s="4">
        <v>30</v>
      </c>
      <c r="G5402" s="10" t="str">
        <f t="shared" si="271"/>
        <v xml:space="preserve">2024/08 </v>
      </c>
      <c r="H5402" s="10">
        <f t="shared" si="270"/>
        <v>1253</v>
      </c>
    </row>
    <row r="5403" spans="1:8" ht="15.75">
      <c r="A5403" s="10">
        <v>5402</v>
      </c>
      <c r="B5403" s="3" t="s">
        <v>2952</v>
      </c>
      <c r="C5403" s="2" t="s">
        <v>1365</v>
      </c>
      <c r="D5403" s="2" t="s">
        <v>1364</v>
      </c>
      <c r="E5403" s="2" t="s">
        <v>1352</v>
      </c>
      <c r="F5403" s="4">
        <v>400</v>
      </c>
      <c r="G5403" s="10" t="str">
        <f t="shared" si="271"/>
        <v xml:space="preserve">2026/01 </v>
      </c>
      <c r="H5403" s="10">
        <f t="shared" si="270"/>
        <v>11550</v>
      </c>
    </row>
    <row r="5404" spans="1:8" ht="15.75">
      <c r="A5404" s="10">
        <v>5403</v>
      </c>
      <c r="B5404" s="3" t="s">
        <v>2952</v>
      </c>
      <c r="C5404" s="2" t="s">
        <v>1370</v>
      </c>
      <c r="D5404" s="2" t="s">
        <v>1369</v>
      </c>
      <c r="E5404" s="2" t="s">
        <v>1352</v>
      </c>
      <c r="F5404" s="4">
        <v>306</v>
      </c>
      <c r="G5404" s="10" t="str">
        <f t="shared" si="271"/>
        <v xml:space="preserve">2024/03 </v>
      </c>
      <c r="H5404" s="10">
        <f t="shared" si="270"/>
        <v>702</v>
      </c>
    </row>
    <row r="5405" spans="1:8" ht="15.75">
      <c r="A5405" s="10">
        <v>5404</v>
      </c>
      <c r="B5405" s="3" t="s">
        <v>2952</v>
      </c>
      <c r="C5405" s="2" t="s">
        <v>1372</v>
      </c>
      <c r="D5405" s="2" t="s">
        <v>1371</v>
      </c>
      <c r="E5405" s="2" t="s">
        <v>1352</v>
      </c>
      <c r="F5405" s="4">
        <v>72</v>
      </c>
      <c r="G5405" s="10" t="str">
        <f t="shared" si="271"/>
        <v xml:space="preserve">2024/01 </v>
      </c>
      <c r="H5405" s="10">
        <f t="shared" si="270"/>
        <v>80</v>
      </c>
    </row>
    <row r="5406" spans="1:8" ht="15.75">
      <c r="A5406" s="10">
        <v>5405</v>
      </c>
      <c r="B5406" s="3" t="s">
        <v>2952</v>
      </c>
      <c r="C5406" s="2" t="s">
        <v>1425</v>
      </c>
      <c r="D5406" s="2" t="s">
        <v>1424</v>
      </c>
      <c r="E5406" s="2" t="s">
        <v>102</v>
      </c>
      <c r="F5406" s="4">
        <v>2</v>
      </c>
      <c r="G5406" s="10" t="str">
        <f t="shared" si="271"/>
        <v xml:space="preserve">2024/01 </v>
      </c>
      <c r="H5406" s="10">
        <f t="shared" si="270"/>
        <v>5</v>
      </c>
    </row>
    <row r="5407" spans="1:8" ht="15.75">
      <c r="A5407" s="10">
        <v>5406</v>
      </c>
      <c r="B5407" s="3" t="s">
        <v>2952</v>
      </c>
      <c r="C5407" s="2" t="s">
        <v>1430</v>
      </c>
      <c r="D5407" s="2" t="s">
        <v>1426</v>
      </c>
      <c r="E5407" s="2" t="s">
        <v>184</v>
      </c>
      <c r="F5407" s="4">
        <v>103</v>
      </c>
      <c r="G5407" s="10" t="str">
        <f t="shared" si="271"/>
        <v xml:space="preserve">2024/01 </v>
      </c>
      <c r="H5407" s="10">
        <f t="shared" si="270"/>
        <v>105</v>
      </c>
    </row>
    <row r="5408" spans="1:8" ht="15.75">
      <c r="A5408" s="10">
        <v>5407</v>
      </c>
      <c r="B5408" s="3" t="s">
        <v>2952</v>
      </c>
      <c r="C5408" s="2" t="s">
        <v>1432</v>
      </c>
      <c r="D5408" s="2" t="s">
        <v>1426</v>
      </c>
      <c r="E5408" s="2" t="s">
        <v>58</v>
      </c>
      <c r="F5408" s="4">
        <v>1</v>
      </c>
      <c r="G5408" s="10" t="str">
        <f t="shared" si="271"/>
        <v xml:space="preserve">2024/01 </v>
      </c>
      <c r="H5408" s="10">
        <f t="shared" si="270"/>
        <v>10</v>
      </c>
    </row>
    <row r="5409" spans="1:8" ht="15.75">
      <c r="A5409" s="10">
        <v>5408</v>
      </c>
      <c r="B5409" s="3" t="s">
        <v>2952</v>
      </c>
      <c r="C5409" s="2" t="s">
        <v>3536</v>
      </c>
      <c r="D5409" s="2" t="s">
        <v>3535</v>
      </c>
      <c r="E5409" s="2"/>
      <c r="F5409" s="4">
        <v>18</v>
      </c>
      <c r="G5409" s="10" t="str">
        <f t="shared" si="271"/>
        <v xml:space="preserve">2025/06 </v>
      </c>
      <c r="H5409" s="10">
        <f t="shared" si="270"/>
        <v>526</v>
      </c>
    </row>
    <row r="5410" spans="1:8" ht="15.75">
      <c r="A5410" s="10">
        <v>5409</v>
      </c>
      <c r="B5410" s="3" t="s">
        <v>2952</v>
      </c>
      <c r="C5410" s="2" t="s">
        <v>3538</v>
      </c>
      <c r="D5410" s="2" t="s">
        <v>3537</v>
      </c>
      <c r="E5410" s="2"/>
      <c r="F5410" s="4">
        <v>19</v>
      </c>
      <c r="G5410" s="10" t="str">
        <f t="shared" si="271"/>
        <v xml:space="preserve">2024/01 </v>
      </c>
      <c r="H5410" s="10">
        <f t="shared" si="270"/>
        <v>19</v>
      </c>
    </row>
    <row r="5411" spans="1:8" ht="15.75">
      <c r="A5411" s="10">
        <v>5410</v>
      </c>
      <c r="B5411" s="3" t="s">
        <v>2952</v>
      </c>
      <c r="C5411" s="2" t="s">
        <v>3555</v>
      </c>
      <c r="D5411" s="2" t="s">
        <v>3554</v>
      </c>
      <c r="E5411" s="2" t="s">
        <v>919</v>
      </c>
      <c r="F5411" s="4">
        <v>15</v>
      </c>
      <c r="G5411" s="10" t="str">
        <f t="shared" si="271"/>
        <v xml:space="preserve">2024/04 </v>
      </c>
      <c r="H5411" s="10">
        <f t="shared" si="270"/>
        <v>29</v>
      </c>
    </row>
    <row r="5412" spans="1:8" ht="15.75">
      <c r="A5412" s="10">
        <v>5411</v>
      </c>
      <c r="B5412" s="3" t="s">
        <v>2952</v>
      </c>
      <c r="C5412" s="2" t="s">
        <v>1623</v>
      </c>
      <c r="D5412" s="2" t="s">
        <v>1622</v>
      </c>
      <c r="E5412" s="2" t="s">
        <v>1624</v>
      </c>
      <c r="F5412" s="4">
        <v>4</v>
      </c>
      <c r="G5412" s="10" t="str">
        <f t="shared" si="271"/>
        <v xml:space="preserve">2024/01 </v>
      </c>
      <c r="H5412" s="10">
        <f t="shared" si="270"/>
        <v>4</v>
      </c>
    </row>
    <row r="5413" spans="1:8" ht="15.75">
      <c r="A5413" s="10">
        <v>5412</v>
      </c>
      <c r="B5413" s="3" t="s">
        <v>2952</v>
      </c>
      <c r="C5413" s="2" t="s">
        <v>1755</v>
      </c>
      <c r="D5413" s="2" t="s">
        <v>1754</v>
      </c>
      <c r="E5413" s="2" t="s">
        <v>1756</v>
      </c>
      <c r="F5413" s="4">
        <v>9</v>
      </c>
      <c r="G5413" s="10" t="str">
        <f t="shared" si="271"/>
        <v xml:space="preserve">2024/02 </v>
      </c>
      <c r="H5413" s="10">
        <f t="shared" si="270"/>
        <v>59</v>
      </c>
    </row>
    <row r="5414" spans="1:8" ht="15.75">
      <c r="A5414" s="10">
        <v>5413</v>
      </c>
      <c r="B5414" s="3" t="s">
        <v>2952</v>
      </c>
      <c r="C5414" s="2" t="s">
        <v>3617</v>
      </c>
      <c r="D5414" s="2" t="s">
        <v>3616</v>
      </c>
      <c r="E5414" s="2" t="s">
        <v>1756</v>
      </c>
      <c r="F5414" s="4">
        <v>1</v>
      </c>
      <c r="G5414" s="10" t="str">
        <f t="shared" si="271"/>
        <v xml:space="preserve">2024/01 </v>
      </c>
      <c r="H5414" s="10">
        <f t="shared" si="270"/>
        <v>1</v>
      </c>
    </row>
    <row r="5415" spans="1:8" ht="15.75">
      <c r="A5415" s="10">
        <v>5414</v>
      </c>
      <c r="B5415" s="3" t="s">
        <v>2952</v>
      </c>
      <c r="C5415" s="2" t="s">
        <v>2293</v>
      </c>
      <c r="D5415" s="2" t="s">
        <v>2292</v>
      </c>
      <c r="E5415" s="2" t="s">
        <v>2294</v>
      </c>
      <c r="F5415" s="4">
        <v>10</v>
      </c>
      <c r="G5415" s="10" t="str">
        <f t="shared" si="271"/>
        <v xml:space="preserve">2024/01 </v>
      </c>
      <c r="H5415" s="10">
        <f t="shared" si="270"/>
        <v>10</v>
      </c>
    </row>
    <row r="5416" spans="1:8" ht="15.75">
      <c r="A5416" s="10">
        <v>5415</v>
      </c>
      <c r="B5416" s="3" t="s">
        <v>2952</v>
      </c>
      <c r="C5416" s="2" t="s">
        <v>2301</v>
      </c>
      <c r="D5416" s="2" t="s">
        <v>2292</v>
      </c>
      <c r="E5416" s="2" t="s">
        <v>2302</v>
      </c>
      <c r="F5416" s="4">
        <v>8</v>
      </c>
      <c r="G5416" s="10" t="str">
        <f t="shared" si="271"/>
        <v xml:space="preserve">2024/01 </v>
      </c>
      <c r="H5416" s="10">
        <f t="shared" si="270"/>
        <v>10</v>
      </c>
    </row>
    <row r="5417" spans="1:8" ht="15.75">
      <c r="A5417" s="10">
        <v>5416</v>
      </c>
      <c r="B5417" s="3" t="s">
        <v>2952</v>
      </c>
      <c r="C5417" s="2" t="s">
        <v>2304</v>
      </c>
      <c r="D5417" s="2" t="s">
        <v>2303</v>
      </c>
      <c r="E5417" s="2" t="s">
        <v>2305</v>
      </c>
      <c r="F5417" s="4">
        <v>10</v>
      </c>
      <c r="G5417" s="10" t="str">
        <f t="shared" si="271"/>
        <v xml:space="preserve">2024/01 </v>
      </c>
      <c r="H5417" s="10">
        <f t="shared" si="270"/>
        <v>30</v>
      </c>
    </row>
    <row r="5418" spans="1:8" ht="15.75">
      <c r="A5418" s="10">
        <v>5417</v>
      </c>
      <c r="B5418" s="3" t="s">
        <v>2952</v>
      </c>
      <c r="C5418" s="2" t="s">
        <v>2306</v>
      </c>
      <c r="D5418" s="2" t="s">
        <v>2303</v>
      </c>
      <c r="E5418" s="2" t="s">
        <v>2307</v>
      </c>
      <c r="F5418" s="4">
        <v>10</v>
      </c>
      <c r="G5418" s="10" t="str">
        <f t="shared" si="271"/>
        <v xml:space="preserve">2024/01 </v>
      </c>
      <c r="H5418" s="10">
        <f t="shared" si="270"/>
        <v>30</v>
      </c>
    </row>
    <row r="5419" spans="1:8" ht="15.75">
      <c r="A5419" s="10">
        <v>5418</v>
      </c>
      <c r="B5419" s="3" t="s">
        <v>2952</v>
      </c>
      <c r="C5419" s="2" t="s">
        <v>3760</v>
      </c>
      <c r="D5419" s="2" t="s">
        <v>2303</v>
      </c>
      <c r="E5419" s="2" t="s">
        <v>3761</v>
      </c>
      <c r="F5419" s="4">
        <v>5</v>
      </c>
      <c r="G5419" s="10" t="str">
        <f t="shared" si="271"/>
        <v xml:space="preserve">2024/01 </v>
      </c>
      <c r="H5419" s="10">
        <f t="shared" si="270"/>
        <v>10</v>
      </c>
    </row>
    <row r="5420" spans="1:8" ht="15.75">
      <c r="A5420" s="10">
        <v>5419</v>
      </c>
      <c r="B5420" s="3" t="s">
        <v>2952</v>
      </c>
      <c r="C5420" s="2" t="s">
        <v>2310</v>
      </c>
      <c r="D5420" s="2" t="s">
        <v>2303</v>
      </c>
      <c r="E5420" s="2" t="s">
        <v>2311</v>
      </c>
      <c r="F5420" s="4">
        <v>10</v>
      </c>
      <c r="G5420" s="10" t="str">
        <f t="shared" si="271"/>
        <v xml:space="preserve">2024/01 </v>
      </c>
      <c r="H5420" s="10">
        <f t="shared" si="270"/>
        <v>10</v>
      </c>
    </row>
    <row r="5421" spans="1:8" ht="15.75">
      <c r="A5421" s="10">
        <v>5420</v>
      </c>
      <c r="B5421" s="3" t="s">
        <v>2952</v>
      </c>
      <c r="C5421" s="2" t="s">
        <v>2335</v>
      </c>
      <c r="D5421" s="2" t="s">
        <v>252</v>
      </c>
      <c r="E5421" s="2" t="s">
        <v>2336</v>
      </c>
      <c r="F5421" s="4">
        <v>1</v>
      </c>
      <c r="G5421" s="10" t="str">
        <f t="shared" si="271"/>
        <v xml:space="preserve">2024/01 </v>
      </c>
      <c r="H5421" s="10">
        <f t="shared" si="270"/>
        <v>22</v>
      </c>
    </row>
    <row r="5422" spans="1:8" ht="15.75">
      <c r="A5422" s="10">
        <v>5421</v>
      </c>
      <c r="B5422" s="3" t="s">
        <v>2952</v>
      </c>
      <c r="C5422" s="2" t="s">
        <v>2359</v>
      </c>
      <c r="D5422" s="2" t="s">
        <v>312</v>
      </c>
      <c r="E5422" s="2" t="s">
        <v>2360</v>
      </c>
      <c r="F5422" s="4">
        <v>5</v>
      </c>
      <c r="G5422" s="10" t="str">
        <f t="shared" si="271"/>
        <v xml:space="preserve">2024/01 </v>
      </c>
      <c r="H5422" s="10">
        <f t="shared" si="270"/>
        <v>20</v>
      </c>
    </row>
    <row r="5423" spans="1:8" ht="15.75">
      <c r="A5423" s="10">
        <v>5422</v>
      </c>
      <c r="B5423" s="3" t="s">
        <v>2952</v>
      </c>
      <c r="C5423" s="2" t="s">
        <v>2365</v>
      </c>
      <c r="D5423" s="2" t="s">
        <v>314</v>
      </c>
      <c r="E5423" s="2" t="s">
        <v>2366</v>
      </c>
      <c r="F5423" s="4">
        <v>8</v>
      </c>
      <c r="G5423" s="10" t="str">
        <f t="shared" si="271"/>
        <v xml:space="preserve">2024/02 </v>
      </c>
      <c r="H5423" s="10">
        <f t="shared" si="270"/>
        <v>28</v>
      </c>
    </row>
    <row r="5424" spans="1:8" ht="15.75">
      <c r="A5424" s="10">
        <v>5423</v>
      </c>
      <c r="B5424" s="3" t="s">
        <v>2952</v>
      </c>
      <c r="C5424" s="2" t="s">
        <v>2369</v>
      </c>
      <c r="D5424" s="2" t="s">
        <v>318</v>
      </c>
      <c r="E5424" s="2" t="s">
        <v>2370</v>
      </c>
      <c r="F5424" s="4">
        <v>50</v>
      </c>
      <c r="G5424" s="10" t="str">
        <f t="shared" si="271"/>
        <v xml:space="preserve">2024/01 </v>
      </c>
      <c r="H5424" s="10">
        <f t="shared" si="270"/>
        <v>50</v>
      </c>
    </row>
    <row r="5425" spans="1:8" ht="15.75">
      <c r="A5425" s="10">
        <v>5424</v>
      </c>
      <c r="B5425" s="3" t="s">
        <v>2952</v>
      </c>
      <c r="C5425" s="2" t="s">
        <v>2375</v>
      </c>
      <c r="D5425" s="2" t="s">
        <v>236</v>
      </c>
      <c r="E5425" s="2" t="s">
        <v>2376</v>
      </c>
      <c r="F5425" s="4">
        <v>10</v>
      </c>
      <c r="G5425" s="10" t="str">
        <f t="shared" si="271"/>
        <v xml:space="preserve">2024/04 </v>
      </c>
      <c r="H5425" s="10">
        <f t="shared" si="270"/>
        <v>54</v>
      </c>
    </row>
    <row r="5426" spans="1:8" ht="15.75">
      <c r="A5426" s="10">
        <v>5425</v>
      </c>
      <c r="B5426" s="3" t="s">
        <v>2952</v>
      </c>
      <c r="C5426" s="2" t="s">
        <v>2381</v>
      </c>
      <c r="D5426" s="2" t="s">
        <v>252</v>
      </c>
      <c r="E5426" s="2" t="s">
        <v>2382</v>
      </c>
      <c r="F5426" s="4">
        <v>7</v>
      </c>
      <c r="G5426" s="10" t="str">
        <f t="shared" si="271"/>
        <v xml:space="preserve">2024/02 </v>
      </c>
      <c r="H5426" s="10">
        <f t="shared" si="270"/>
        <v>24</v>
      </c>
    </row>
    <row r="5427" spans="1:8" ht="15.75">
      <c r="A5427" s="10">
        <v>5426</v>
      </c>
      <c r="B5427" s="3" t="s">
        <v>2952</v>
      </c>
      <c r="C5427" s="2" t="s">
        <v>2397</v>
      </c>
      <c r="D5427" s="2" t="s">
        <v>236</v>
      </c>
      <c r="E5427" s="2" t="s">
        <v>2398</v>
      </c>
      <c r="F5427" s="4">
        <v>55</v>
      </c>
      <c r="G5427" s="10" t="str">
        <f t="shared" si="271"/>
        <v xml:space="preserve">2024/02 </v>
      </c>
      <c r="H5427" s="10">
        <f t="shared" si="270"/>
        <v>440</v>
      </c>
    </row>
    <row r="5428" spans="1:8" ht="15.75">
      <c r="A5428" s="10">
        <v>5427</v>
      </c>
      <c r="B5428" s="3" t="s">
        <v>2952</v>
      </c>
      <c r="C5428" s="2" t="s">
        <v>2400</v>
      </c>
      <c r="D5428" s="2" t="s">
        <v>236</v>
      </c>
      <c r="E5428" s="2" t="s">
        <v>2401</v>
      </c>
      <c r="F5428" s="4">
        <v>105</v>
      </c>
      <c r="G5428" s="10" t="str">
        <f t="shared" si="271"/>
        <v xml:space="preserve">2024/10 </v>
      </c>
      <c r="H5428" s="10">
        <f t="shared" si="270"/>
        <v>199</v>
      </c>
    </row>
    <row r="5429" spans="1:8" ht="15.75">
      <c r="A5429" s="10">
        <v>5428</v>
      </c>
      <c r="B5429" s="3" t="s">
        <v>2952</v>
      </c>
      <c r="C5429" s="2" t="s">
        <v>2402</v>
      </c>
      <c r="D5429" s="2" t="s">
        <v>236</v>
      </c>
      <c r="E5429" s="2" t="s">
        <v>2403</v>
      </c>
      <c r="F5429" s="4">
        <v>50</v>
      </c>
      <c r="G5429" s="10" t="str">
        <f t="shared" si="271"/>
        <v xml:space="preserve">2024/01 </v>
      </c>
      <c r="H5429" s="10">
        <f t="shared" si="270"/>
        <v>57</v>
      </c>
    </row>
    <row r="5430" spans="1:8" ht="15.75">
      <c r="A5430" s="10">
        <v>5429</v>
      </c>
      <c r="B5430" s="3" t="s">
        <v>2952</v>
      </c>
      <c r="C5430" s="2" t="s">
        <v>2404</v>
      </c>
      <c r="D5430" s="2" t="s">
        <v>236</v>
      </c>
      <c r="E5430" s="2" t="s">
        <v>2405</v>
      </c>
      <c r="F5430" s="4">
        <v>89</v>
      </c>
      <c r="G5430" s="10" t="str">
        <f t="shared" si="271"/>
        <v xml:space="preserve">2024/01 </v>
      </c>
      <c r="H5430" s="10">
        <f t="shared" si="270"/>
        <v>89</v>
      </c>
    </row>
    <row r="5431" spans="1:8" ht="15.75">
      <c r="A5431" s="10">
        <v>5430</v>
      </c>
      <c r="B5431" s="3" t="s">
        <v>2952</v>
      </c>
      <c r="C5431" s="2" t="s">
        <v>2406</v>
      </c>
      <c r="D5431" s="2" t="s">
        <v>236</v>
      </c>
      <c r="E5431" s="2" t="s">
        <v>2407</v>
      </c>
      <c r="F5431" s="4"/>
      <c r="G5431" s="10" t="str">
        <f t="shared" si="271"/>
        <v xml:space="preserve">2024/01 </v>
      </c>
      <c r="H5431" s="10">
        <f t="shared" si="270"/>
        <v>89</v>
      </c>
    </row>
    <row r="5432" spans="1:8" ht="15.75">
      <c r="A5432" s="10">
        <v>5431</v>
      </c>
      <c r="B5432" s="3" t="s">
        <v>2952</v>
      </c>
      <c r="C5432" s="2" t="s">
        <v>2408</v>
      </c>
      <c r="D5432" s="2" t="s">
        <v>236</v>
      </c>
      <c r="E5432" s="2" t="s">
        <v>2409</v>
      </c>
      <c r="F5432" s="4">
        <v>72</v>
      </c>
      <c r="G5432" s="10" t="str">
        <f t="shared" si="271"/>
        <v xml:space="preserve">2024/05 </v>
      </c>
      <c r="H5432" s="10">
        <f t="shared" si="270"/>
        <v>72</v>
      </c>
    </row>
    <row r="5433" spans="1:8" ht="15.75">
      <c r="A5433" s="10">
        <v>5432</v>
      </c>
      <c r="B5433" s="3" t="s">
        <v>2952</v>
      </c>
      <c r="C5433" s="2" t="s">
        <v>2411</v>
      </c>
      <c r="D5433" s="2" t="s">
        <v>223</v>
      </c>
      <c r="E5433" s="2" t="s">
        <v>104</v>
      </c>
      <c r="F5433" s="4">
        <v>10</v>
      </c>
      <c r="G5433" s="10" t="str">
        <f t="shared" si="271"/>
        <v xml:space="preserve">2024/01 </v>
      </c>
      <c r="H5433" s="10">
        <f t="shared" si="270"/>
        <v>50</v>
      </c>
    </row>
    <row r="5434" spans="1:8" ht="15.75">
      <c r="A5434" s="10">
        <v>5433</v>
      </c>
      <c r="B5434" s="3" t="s">
        <v>2952</v>
      </c>
      <c r="C5434" s="2" t="s">
        <v>2412</v>
      </c>
      <c r="D5434" s="2" t="s">
        <v>223</v>
      </c>
      <c r="E5434" s="2" t="s">
        <v>54</v>
      </c>
      <c r="F5434" s="4">
        <v>10</v>
      </c>
      <c r="G5434" s="10" t="str">
        <f t="shared" si="271"/>
        <v xml:space="preserve">2024/01 </v>
      </c>
      <c r="H5434" s="10">
        <f t="shared" si="270"/>
        <v>15</v>
      </c>
    </row>
    <row r="5435" spans="1:8" ht="15.75">
      <c r="A5435" s="10">
        <v>5434</v>
      </c>
      <c r="B5435" s="3" t="s">
        <v>2952</v>
      </c>
      <c r="C5435" s="2" t="s">
        <v>2414</v>
      </c>
      <c r="D5435" s="2" t="s">
        <v>223</v>
      </c>
      <c r="E5435" s="2" t="s">
        <v>58</v>
      </c>
      <c r="F5435" s="4">
        <v>123</v>
      </c>
      <c r="G5435" s="10" t="str">
        <f t="shared" si="271"/>
        <v xml:space="preserve">2024/08 </v>
      </c>
      <c r="H5435" s="10">
        <f t="shared" si="270"/>
        <v>123</v>
      </c>
    </row>
    <row r="5436" spans="1:8" ht="15.75">
      <c r="A5436" s="10">
        <v>5435</v>
      </c>
      <c r="B5436" s="3" t="s">
        <v>2952</v>
      </c>
      <c r="C5436" s="2" t="s">
        <v>2418</v>
      </c>
      <c r="D5436" s="2" t="s">
        <v>2287</v>
      </c>
      <c r="E5436" s="2" t="s">
        <v>2419</v>
      </c>
      <c r="F5436" s="4">
        <v>10</v>
      </c>
      <c r="G5436" s="10" t="str">
        <f t="shared" si="271"/>
        <v xml:space="preserve">2024/01 </v>
      </c>
      <c r="H5436" s="10">
        <f t="shared" si="270"/>
        <v>30</v>
      </c>
    </row>
    <row r="5437" spans="1:8" ht="15.75">
      <c r="A5437" s="10">
        <v>5436</v>
      </c>
      <c r="B5437" s="3" t="s">
        <v>2952</v>
      </c>
      <c r="C5437" s="2" t="s">
        <v>3778</v>
      </c>
      <c r="D5437" s="2" t="s">
        <v>2303</v>
      </c>
      <c r="E5437" s="2" t="s">
        <v>3779</v>
      </c>
      <c r="F5437" s="4">
        <v>10</v>
      </c>
      <c r="G5437" s="10" t="str">
        <f t="shared" si="271"/>
        <v xml:space="preserve">2024/01 </v>
      </c>
      <c r="H5437" s="10">
        <f t="shared" si="270"/>
        <v>30</v>
      </c>
    </row>
    <row r="5438" spans="1:8" ht="15.75">
      <c r="A5438" s="10">
        <v>5437</v>
      </c>
      <c r="B5438" s="3" t="s">
        <v>2952</v>
      </c>
      <c r="C5438" s="2" t="s">
        <v>2432</v>
      </c>
      <c r="D5438" s="2" t="s">
        <v>267</v>
      </c>
      <c r="E5438" s="2" t="s">
        <v>2433</v>
      </c>
      <c r="F5438" s="4">
        <v>50</v>
      </c>
      <c r="G5438" s="10" t="str">
        <f t="shared" si="271"/>
        <v xml:space="preserve">2024/02 </v>
      </c>
      <c r="H5438" s="10">
        <f t="shared" si="270"/>
        <v>245</v>
      </c>
    </row>
    <row r="5439" spans="1:8" ht="15.75">
      <c r="A5439" s="10">
        <v>5438</v>
      </c>
      <c r="B5439" s="3" t="s">
        <v>2952</v>
      </c>
      <c r="C5439" s="2" t="s">
        <v>2436</v>
      </c>
      <c r="D5439" s="2" t="s">
        <v>267</v>
      </c>
      <c r="E5439" s="2" t="s">
        <v>2437</v>
      </c>
      <c r="F5439" s="4">
        <v>85</v>
      </c>
      <c r="G5439" s="10" t="str">
        <f t="shared" si="271"/>
        <v xml:space="preserve">2025/02 </v>
      </c>
      <c r="H5439" s="10">
        <f t="shared" si="270"/>
        <v>578</v>
      </c>
    </row>
    <row r="5440" spans="1:8" ht="15.75">
      <c r="A5440" s="10">
        <v>5439</v>
      </c>
      <c r="B5440" s="3" t="s">
        <v>2952</v>
      </c>
      <c r="C5440" s="2" t="s">
        <v>2440</v>
      </c>
      <c r="D5440" s="2" t="s">
        <v>267</v>
      </c>
      <c r="E5440" s="2" t="s">
        <v>2441</v>
      </c>
      <c r="F5440" s="4">
        <v>50</v>
      </c>
      <c r="G5440" s="10" t="str">
        <f t="shared" si="271"/>
        <v xml:space="preserve">2025/02 </v>
      </c>
      <c r="H5440" s="10">
        <f t="shared" si="270"/>
        <v>205</v>
      </c>
    </row>
    <row r="5441" spans="1:8" ht="15.75">
      <c r="A5441" s="10">
        <v>5440</v>
      </c>
      <c r="B5441" s="3" t="s">
        <v>2952</v>
      </c>
      <c r="C5441" s="2" t="s">
        <v>2442</v>
      </c>
      <c r="D5441" s="2" t="s">
        <v>267</v>
      </c>
      <c r="E5441" s="2" t="s">
        <v>2443</v>
      </c>
      <c r="F5441" s="4">
        <v>25</v>
      </c>
      <c r="G5441" s="10" t="str">
        <f t="shared" si="271"/>
        <v xml:space="preserve">2024/01 </v>
      </c>
      <c r="H5441" s="10">
        <f t="shared" si="270"/>
        <v>160</v>
      </c>
    </row>
    <row r="5442" spans="1:8" ht="15.75">
      <c r="A5442" s="10">
        <v>5441</v>
      </c>
      <c r="B5442" s="3" t="s">
        <v>2952</v>
      </c>
      <c r="C5442" s="2" t="s">
        <v>2446</v>
      </c>
      <c r="D5442" s="2" t="s">
        <v>267</v>
      </c>
      <c r="E5442" s="2" t="s">
        <v>2447</v>
      </c>
      <c r="F5442" s="4">
        <v>5</v>
      </c>
      <c r="G5442" s="10" t="str">
        <f t="shared" si="271"/>
        <v xml:space="preserve">2024/01 </v>
      </c>
      <c r="H5442" s="10">
        <f t="shared" ref="H5442:H5505" si="272">_xlfn.MAXIFS(F:F,C:C,C5442,G:G,G5442)</f>
        <v>20</v>
      </c>
    </row>
    <row r="5443" spans="1:8" ht="15.75">
      <c r="A5443" s="10">
        <v>5442</v>
      </c>
      <c r="B5443" s="3" t="s">
        <v>2952</v>
      </c>
      <c r="C5443" s="2" t="s">
        <v>2457</v>
      </c>
      <c r="D5443" s="2" t="s">
        <v>267</v>
      </c>
      <c r="E5443" s="2" t="s">
        <v>2458</v>
      </c>
      <c r="F5443" s="4">
        <v>10</v>
      </c>
      <c r="G5443" s="10" t="str">
        <f t="shared" ref="G5443:G5506" si="273">INDEX($B$2:$B$9999,MATCH(_xlfn.MAXIFS($F$2:$F$9999,$C$2:$C$9999,C5443),$F$1:$F$9999,0))</f>
        <v xml:space="preserve">2024/01 </v>
      </c>
      <c r="H5443" s="10">
        <f t="shared" si="272"/>
        <v>20</v>
      </c>
    </row>
    <row r="5444" spans="1:8" ht="15.75">
      <c r="A5444" s="10">
        <v>5443</v>
      </c>
      <c r="B5444" s="3" t="s">
        <v>2952</v>
      </c>
      <c r="C5444" s="2" t="s">
        <v>2459</v>
      </c>
      <c r="D5444" s="2" t="s">
        <v>267</v>
      </c>
      <c r="E5444" s="2" t="s">
        <v>2460</v>
      </c>
      <c r="F5444" s="4">
        <v>13</v>
      </c>
      <c r="G5444" s="10" t="str">
        <f t="shared" si="273"/>
        <v xml:space="preserve">2024/01 </v>
      </c>
      <c r="H5444" s="10">
        <f t="shared" si="272"/>
        <v>13</v>
      </c>
    </row>
    <row r="5445" spans="1:8" ht="15.75">
      <c r="A5445" s="10">
        <v>5444</v>
      </c>
      <c r="B5445" s="3" t="s">
        <v>2952</v>
      </c>
      <c r="C5445" s="2" t="s">
        <v>2461</v>
      </c>
      <c r="D5445" s="2" t="s">
        <v>271</v>
      </c>
      <c r="E5445" s="2" t="s">
        <v>2462</v>
      </c>
      <c r="F5445" s="4">
        <v>20</v>
      </c>
      <c r="G5445" s="10" t="str">
        <f t="shared" si="273"/>
        <v xml:space="preserve">2024/01 </v>
      </c>
      <c r="H5445" s="10">
        <f t="shared" si="272"/>
        <v>135</v>
      </c>
    </row>
    <row r="5446" spans="1:8" ht="15.75">
      <c r="A5446" s="10">
        <v>5445</v>
      </c>
      <c r="B5446" s="3" t="s">
        <v>2952</v>
      </c>
      <c r="C5446" s="2" t="s">
        <v>2463</v>
      </c>
      <c r="D5446" s="2" t="s">
        <v>271</v>
      </c>
      <c r="E5446" s="2" t="s">
        <v>2464</v>
      </c>
      <c r="F5446" s="4">
        <v>50</v>
      </c>
      <c r="G5446" s="10" t="str">
        <f t="shared" si="273"/>
        <v xml:space="preserve">2025/03 </v>
      </c>
      <c r="H5446" s="10">
        <f t="shared" si="272"/>
        <v>324</v>
      </c>
    </row>
    <row r="5447" spans="1:8" ht="15.75">
      <c r="A5447" s="10">
        <v>5446</v>
      </c>
      <c r="B5447" s="3" t="s">
        <v>2952</v>
      </c>
      <c r="C5447" s="2" t="s">
        <v>2465</v>
      </c>
      <c r="D5447" s="2" t="s">
        <v>271</v>
      </c>
      <c r="E5447" s="2" t="s">
        <v>2466</v>
      </c>
      <c r="F5447" s="4">
        <v>50</v>
      </c>
      <c r="G5447" s="10" t="str">
        <f t="shared" si="273"/>
        <v xml:space="preserve">2024/05 </v>
      </c>
      <c r="H5447" s="10">
        <f t="shared" si="272"/>
        <v>214</v>
      </c>
    </row>
    <row r="5448" spans="1:8" ht="15.75">
      <c r="A5448" s="10">
        <v>5447</v>
      </c>
      <c r="B5448" s="3" t="s">
        <v>2952</v>
      </c>
      <c r="C5448" s="2" t="s">
        <v>2467</v>
      </c>
      <c r="D5448" s="2" t="s">
        <v>271</v>
      </c>
      <c r="E5448" s="2" t="s">
        <v>2468</v>
      </c>
      <c r="F5448" s="4">
        <v>50</v>
      </c>
      <c r="G5448" s="10" t="str">
        <f t="shared" si="273"/>
        <v xml:space="preserve">2024/01 </v>
      </c>
      <c r="H5448" s="10">
        <f t="shared" si="272"/>
        <v>130</v>
      </c>
    </row>
    <row r="5449" spans="1:8" ht="15.75">
      <c r="A5449" s="10">
        <v>5448</v>
      </c>
      <c r="B5449" s="3" t="s">
        <v>2952</v>
      </c>
      <c r="C5449" s="2" t="s">
        <v>2469</v>
      </c>
      <c r="D5449" s="2" t="s">
        <v>271</v>
      </c>
      <c r="E5449" s="2" t="s">
        <v>2470</v>
      </c>
      <c r="F5449" s="4">
        <v>5</v>
      </c>
      <c r="G5449" s="10" t="str">
        <f t="shared" si="273"/>
        <v xml:space="preserve">2024/01 </v>
      </c>
      <c r="H5449" s="10">
        <f t="shared" si="272"/>
        <v>60</v>
      </c>
    </row>
    <row r="5450" spans="1:8" ht="15.75">
      <c r="A5450" s="10">
        <v>5449</v>
      </c>
      <c r="B5450" s="3" t="s">
        <v>2952</v>
      </c>
      <c r="C5450" s="2" t="s">
        <v>2471</v>
      </c>
      <c r="D5450" s="2" t="s">
        <v>271</v>
      </c>
      <c r="E5450" s="2" t="s">
        <v>2447</v>
      </c>
      <c r="F5450" s="4">
        <v>50</v>
      </c>
      <c r="G5450" s="10" t="str">
        <f t="shared" si="273"/>
        <v xml:space="preserve">2024/01 </v>
      </c>
      <c r="H5450" s="10">
        <f t="shared" si="272"/>
        <v>50</v>
      </c>
    </row>
    <row r="5451" spans="1:8" ht="15.75">
      <c r="A5451" s="10">
        <v>5450</v>
      </c>
      <c r="B5451" s="3" t="s">
        <v>2952</v>
      </c>
      <c r="C5451" s="2" t="s">
        <v>2473</v>
      </c>
      <c r="D5451" s="2" t="s">
        <v>264</v>
      </c>
      <c r="E5451" s="2" t="s">
        <v>2474</v>
      </c>
      <c r="F5451" s="4">
        <v>265</v>
      </c>
      <c r="G5451" s="10" t="str">
        <f t="shared" si="273"/>
        <v xml:space="preserve">2024/04 </v>
      </c>
      <c r="H5451" s="10">
        <f t="shared" si="272"/>
        <v>2197</v>
      </c>
    </row>
    <row r="5452" spans="1:8" ht="15.75">
      <c r="A5452" s="10">
        <v>5451</v>
      </c>
      <c r="B5452" s="3" t="s">
        <v>2952</v>
      </c>
      <c r="C5452" s="2" t="s">
        <v>2479</v>
      </c>
      <c r="D5452" s="2" t="s">
        <v>264</v>
      </c>
      <c r="E5452" s="2" t="s">
        <v>2480</v>
      </c>
      <c r="F5452" s="4">
        <v>480</v>
      </c>
      <c r="G5452" s="10" t="str">
        <f t="shared" si="273"/>
        <v xml:space="preserve">2024/04 </v>
      </c>
      <c r="H5452" s="10">
        <f t="shared" si="272"/>
        <v>1525</v>
      </c>
    </row>
    <row r="5453" spans="1:8" ht="15.75">
      <c r="A5453" s="10">
        <v>5452</v>
      </c>
      <c r="B5453" s="3" t="s">
        <v>2952</v>
      </c>
      <c r="C5453" s="2" t="s">
        <v>2484</v>
      </c>
      <c r="D5453" s="2" t="s">
        <v>264</v>
      </c>
      <c r="E5453" s="2" t="s">
        <v>2485</v>
      </c>
      <c r="F5453" s="4">
        <v>180</v>
      </c>
      <c r="G5453" s="10" t="str">
        <f t="shared" si="273"/>
        <v xml:space="preserve">2024/04 </v>
      </c>
      <c r="H5453" s="10">
        <f t="shared" si="272"/>
        <v>987</v>
      </c>
    </row>
    <row r="5454" spans="1:8" ht="15.75">
      <c r="A5454" s="10">
        <v>5453</v>
      </c>
      <c r="B5454" s="3" t="s">
        <v>2952</v>
      </c>
      <c r="C5454" s="2" t="s">
        <v>2486</v>
      </c>
      <c r="D5454" s="2" t="s">
        <v>264</v>
      </c>
      <c r="E5454" s="2" t="s">
        <v>2487</v>
      </c>
      <c r="F5454" s="4">
        <v>310</v>
      </c>
      <c r="G5454" s="10" t="str">
        <f t="shared" si="273"/>
        <v xml:space="preserve">2024/07 </v>
      </c>
      <c r="H5454" s="10">
        <f t="shared" si="272"/>
        <v>488</v>
      </c>
    </row>
    <row r="5455" spans="1:8" ht="15.75">
      <c r="A5455" s="10">
        <v>5454</v>
      </c>
      <c r="B5455" s="3" t="s">
        <v>2952</v>
      </c>
      <c r="C5455" s="2" t="s">
        <v>2488</v>
      </c>
      <c r="D5455" s="2" t="s">
        <v>264</v>
      </c>
      <c r="E5455" s="2" t="s">
        <v>2489</v>
      </c>
      <c r="F5455" s="4">
        <v>80</v>
      </c>
      <c r="G5455" s="10" t="str">
        <f t="shared" si="273"/>
        <v xml:space="preserve">2024/02 </v>
      </c>
      <c r="H5455" s="10">
        <f t="shared" si="272"/>
        <v>400</v>
      </c>
    </row>
    <row r="5456" spans="1:8" ht="15.75">
      <c r="A5456" s="10">
        <v>5455</v>
      </c>
      <c r="B5456" s="3" t="s">
        <v>2952</v>
      </c>
      <c r="C5456" s="2" t="s">
        <v>2490</v>
      </c>
      <c r="D5456" s="2" t="s">
        <v>264</v>
      </c>
      <c r="E5456" s="2" t="s">
        <v>2491</v>
      </c>
      <c r="F5456" s="4">
        <v>180</v>
      </c>
      <c r="G5456" s="10" t="str">
        <f t="shared" si="273"/>
        <v xml:space="preserve">2024/02 </v>
      </c>
      <c r="H5456" s="10">
        <f t="shared" si="272"/>
        <v>245</v>
      </c>
    </row>
    <row r="5457" spans="1:8" ht="15.75">
      <c r="A5457" s="10">
        <v>5456</v>
      </c>
      <c r="B5457" s="3" t="s">
        <v>2952</v>
      </c>
      <c r="C5457" s="2" t="s">
        <v>2492</v>
      </c>
      <c r="D5457" s="2" t="s">
        <v>264</v>
      </c>
      <c r="E5457" s="2" t="s">
        <v>2493</v>
      </c>
      <c r="F5457" s="4">
        <v>90</v>
      </c>
      <c r="G5457" s="10" t="str">
        <f t="shared" si="273"/>
        <v xml:space="preserve">2024/02 </v>
      </c>
      <c r="H5457" s="10">
        <f t="shared" si="272"/>
        <v>230</v>
      </c>
    </row>
    <row r="5458" spans="1:8" ht="15.75">
      <c r="A5458" s="10">
        <v>5457</v>
      </c>
      <c r="B5458" s="3" t="s">
        <v>2952</v>
      </c>
      <c r="C5458" s="2" t="s">
        <v>2494</v>
      </c>
      <c r="D5458" s="2" t="s">
        <v>264</v>
      </c>
      <c r="E5458" s="2" t="s">
        <v>2495</v>
      </c>
      <c r="F5458" s="4">
        <v>363</v>
      </c>
      <c r="G5458" s="10" t="str">
        <f t="shared" si="273"/>
        <v xml:space="preserve">2025/02 </v>
      </c>
      <c r="H5458" s="10">
        <f t="shared" si="272"/>
        <v>585</v>
      </c>
    </row>
    <row r="5459" spans="1:8" ht="15.75">
      <c r="A5459" s="10">
        <v>5458</v>
      </c>
      <c r="B5459" s="3" t="s">
        <v>2952</v>
      </c>
      <c r="C5459" s="2" t="s">
        <v>2496</v>
      </c>
      <c r="D5459" s="2" t="s">
        <v>264</v>
      </c>
      <c r="E5459" s="2" t="s">
        <v>2497</v>
      </c>
      <c r="F5459" s="4">
        <v>40</v>
      </c>
      <c r="G5459" s="10" t="str">
        <f t="shared" si="273"/>
        <v xml:space="preserve">2024/01 </v>
      </c>
      <c r="H5459" s="10">
        <f t="shared" si="272"/>
        <v>95</v>
      </c>
    </row>
    <row r="5460" spans="1:8" ht="15.75">
      <c r="A5460" s="10">
        <v>5459</v>
      </c>
      <c r="B5460" s="3" t="s">
        <v>2952</v>
      </c>
      <c r="C5460" s="2" t="s">
        <v>2499</v>
      </c>
      <c r="D5460" s="2" t="s">
        <v>264</v>
      </c>
      <c r="E5460" s="2" t="s">
        <v>2500</v>
      </c>
      <c r="F5460" s="4">
        <v>60</v>
      </c>
      <c r="G5460" s="10" t="str">
        <f t="shared" si="273"/>
        <v xml:space="preserve">2024/01 </v>
      </c>
      <c r="H5460" s="10">
        <f t="shared" si="272"/>
        <v>120</v>
      </c>
    </row>
    <row r="5461" spans="1:8" ht="15.75">
      <c r="A5461" s="10">
        <v>5460</v>
      </c>
      <c r="B5461" s="3" t="s">
        <v>2952</v>
      </c>
      <c r="C5461" s="2" t="s">
        <v>2503</v>
      </c>
      <c r="D5461" s="2" t="s">
        <v>264</v>
      </c>
      <c r="E5461" s="2" t="s">
        <v>2504</v>
      </c>
      <c r="F5461" s="4">
        <v>100</v>
      </c>
      <c r="G5461" s="10" t="str">
        <f t="shared" si="273"/>
        <v xml:space="preserve">2024/02 </v>
      </c>
      <c r="H5461" s="10">
        <f t="shared" si="272"/>
        <v>230</v>
      </c>
    </row>
    <row r="5462" spans="1:8" ht="15.75">
      <c r="A5462" s="10">
        <v>5461</v>
      </c>
      <c r="B5462" s="3" t="s">
        <v>2952</v>
      </c>
      <c r="C5462" s="2" t="s">
        <v>2507</v>
      </c>
      <c r="D5462" s="2" t="s">
        <v>264</v>
      </c>
      <c r="E5462" s="2" t="s">
        <v>2508</v>
      </c>
      <c r="F5462" s="4">
        <v>1</v>
      </c>
      <c r="G5462" s="10" t="str">
        <f t="shared" si="273"/>
        <v xml:space="preserve">2024/01 </v>
      </c>
      <c r="H5462" s="10">
        <f t="shared" si="272"/>
        <v>1000</v>
      </c>
    </row>
    <row r="5463" spans="1:8" ht="15.75">
      <c r="A5463" s="10">
        <v>5462</v>
      </c>
      <c r="B5463" s="3" t="s">
        <v>2952</v>
      </c>
      <c r="C5463" s="2" t="s">
        <v>2509</v>
      </c>
      <c r="D5463" s="2" t="s">
        <v>264</v>
      </c>
      <c r="E5463" s="2" t="s">
        <v>2510</v>
      </c>
      <c r="F5463" s="4">
        <v>10</v>
      </c>
      <c r="G5463" s="10" t="str">
        <f t="shared" si="273"/>
        <v xml:space="preserve">2024/04 </v>
      </c>
      <c r="H5463" s="10">
        <f t="shared" si="272"/>
        <v>195</v>
      </c>
    </row>
    <row r="5464" spans="1:8" ht="15.75">
      <c r="A5464" s="10">
        <v>5463</v>
      </c>
      <c r="B5464" s="3" t="s">
        <v>2952</v>
      </c>
      <c r="C5464" s="2" t="s">
        <v>2513</v>
      </c>
      <c r="D5464" s="2" t="s">
        <v>294</v>
      </c>
      <c r="E5464" s="2" t="s">
        <v>2514</v>
      </c>
      <c r="F5464" s="4">
        <v>10</v>
      </c>
      <c r="G5464" s="10" t="str">
        <f t="shared" si="273"/>
        <v xml:space="preserve">2024/03 </v>
      </c>
      <c r="H5464" s="10">
        <f t="shared" si="272"/>
        <v>74</v>
      </c>
    </row>
    <row r="5465" spans="1:8" ht="15.75">
      <c r="A5465" s="10">
        <v>5464</v>
      </c>
      <c r="B5465" s="3" t="s">
        <v>2952</v>
      </c>
      <c r="C5465" s="2" t="s">
        <v>2519</v>
      </c>
      <c r="D5465" s="2" t="s">
        <v>294</v>
      </c>
      <c r="E5465" s="2" t="s">
        <v>2520</v>
      </c>
      <c r="F5465" s="4">
        <v>20</v>
      </c>
      <c r="G5465" s="10" t="str">
        <f t="shared" si="273"/>
        <v xml:space="preserve">2024/01 </v>
      </c>
      <c r="H5465" s="10">
        <f t="shared" si="272"/>
        <v>100</v>
      </c>
    </row>
    <row r="5466" spans="1:8" ht="15.75">
      <c r="A5466" s="10">
        <v>5465</v>
      </c>
      <c r="B5466" s="3" t="s">
        <v>2952</v>
      </c>
      <c r="C5466" s="2" t="s">
        <v>2523</v>
      </c>
      <c r="D5466" s="2" t="s">
        <v>294</v>
      </c>
      <c r="E5466" s="2" t="s">
        <v>2524</v>
      </c>
      <c r="F5466" s="4">
        <v>30</v>
      </c>
      <c r="G5466" s="10" t="str">
        <f t="shared" si="273"/>
        <v xml:space="preserve">2024/02 </v>
      </c>
      <c r="H5466" s="10">
        <f t="shared" si="272"/>
        <v>180</v>
      </c>
    </row>
    <row r="5467" spans="1:8" ht="15.75">
      <c r="A5467" s="10">
        <v>5466</v>
      </c>
      <c r="B5467" s="3" t="s">
        <v>2952</v>
      </c>
      <c r="C5467" s="2" t="s">
        <v>2525</v>
      </c>
      <c r="D5467" s="2" t="s">
        <v>294</v>
      </c>
      <c r="E5467" s="2" t="s">
        <v>2526</v>
      </c>
      <c r="F5467" s="4">
        <v>18</v>
      </c>
      <c r="G5467" s="10" t="str">
        <f t="shared" si="273"/>
        <v xml:space="preserve">2024/02 </v>
      </c>
      <c r="H5467" s="10">
        <f t="shared" si="272"/>
        <v>28</v>
      </c>
    </row>
    <row r="5468" spans="1:8" ht="15.75">
      <c r="A5468" s="10">
        <v>5467</v>
      </c>
      <c r="B5468" s="3" t="s">
        <v>2952</v>
      </c>
      <c r="C5468" s="2" t="s">
        <v>2528</v>
      </c>
      <c r="D5468" s="2" t="s">
        <v>294</v>
      </c>
      <c r="E5468" s="2" t="s">
        <v>2529</v>
      </c>
      <c r="F5468" s="4">
        <v>270</v>
      </c>
      <c r="G5468" s="10" t="str">
        <f t="shared" si="273"/>
        <v xml:space="preserve">2024/12 </v>
      </c>
      <c r="H5468" s="10">
        <f t="shared" si="272"/>
        <v>675</v>
      </c>
    </row>
    <row r="5469" spans="1:8" ht="15.75">
      <c r="A5469" s="10">
        <v>5468</v>
      </c>
      <c r="B5469" s="3" t="s">
        <v>2952</v>
      </c>
      <c r="C5469" s="2" t="s">
        <v>2530</v>
      </c>
      <c r="D5469" s="2" t="s">
        <v>294</v>
      </c>
      <c r="E5469" s="2" t="s">
        <v>2531</v>
      </c>
      <c r="F5469" s="4">
        <v>30</v>
      </c>
      <c r="G5469" s="10" t="str">
        <f t="shared" si="273"/>
        <v xml:space="preserve">2024/01 </v>
      </c>
      <c r="H5469" s="10">
        <f t="shared" si="272"/>
        <v>50</v>
      </c>
    </row>
    <row r="5470" spans="1:8" ht="15.75">
      <c r="A5470" s="10">
        <v>5469</v>
      </c>
      <c r="B5470" s="3" t="s">
        <v>2952</v>
      </c>
      <c r="C5470" s="2" t="s">
        <v>2534</v>
      </c>
      <c r="D5470" s="2" t="s">
        <v>299</v>
      </c>
      <c r="E5470" s="2" t="s">
        <v>2535</v>
      </c>
      <c r="F5470" s="4">
        <v>144</v>
      </c>
      <c r="G5470" s="10" t="str">
        <f t="shared" si="273"/>
        <v xml:space="preserve">2025/02 </v>
      </c>
      <c r="H5470" s="10">
        <f t="shared" si="272"/>
        <v>453</v>
      </c>
    </row>
    <row r="5471" spans="1:8" ht="15.75">
      <c r="A5471" s="10">
        <v>5470</v>
      </c>
      <c r="B5471" s="3" t="s">
        <v>2952</v>
      </c>
      <c r="C5471" s="2" t="s">
        <v>2538</v>
      </c>
      <c r="D5471" s="2" t="s">
        <v>299</v>
      </c>
      <c r="E5471" s="2" t="s">
        <v>2539</v>
      </c>
      <c r="F5471" s="4">
        <v>220</v>
      </c>
      <c r="G5471" s="10" t="str">
        <f t="shared" si="273"/>
        <v xml:space="preserve">2024/08 </v>
      </c>
      <c r="H5471" s="10">
        <f t="shared" si="272"/>
        <v>560</v>
      </c>
    </row>
    <row r="5472" spans="1:8" ht="15.75">
      <c r="A5472" s="10">
        <v>5471</v>
      </c>
      <c r="B5472" s="3" t="s">
        <v>2952</v>
      </c>
      <c r="C5472" s="2" t="s">
        <v>2542</v>
      </c>
      <c r="D5472" s="2" t="s">
        <v>299</v>
      </c>
      <c r="E5472" s="2" t="s">
        <v>2543</v>
      </c>
      <c r="F5472" s="4">
        <v>35</v>
      </c>
      <c r="G5472" s="10" t="str">
        <f t="shared" si="273"/>
        <v xml:space="preserve">2026/03 </v>
      </c>
      <c r="H5472" s="10">
        <f t="shared" si="272"/>
        <v>414</v>
      </c>
    </row>
    <row r="5473" spans="1:8" ht="15.75">
      <c r="A5473" s="10">
        <v>5472</v>
      </c>
      <c r="B5473" s="3" t="s">
        <v>2952</v>
      </c>
      <c r="C5473" s="2" t="s">
        <v>2544</v>
      </c>
      <c r="D5473" s="2" t="s">
        <v>299</v>
      </c>
      <c r="E5473" s="2" t="s">
        <v>2545</v>
      </c>
      <c r="F5473" s="4">
        <v>15</v>
      </c>
      <c r="G5473" s="10" t="str">
        <f t="shared" si="273"/>
        <v xml:space="preserve">2024/03 </v>
      </c>
      <c r="H5473" s="10">
        <f t="shared" si="272"/>
        <v>151</v>
      </c>
    </row>
    <row r="5474" spans="1:8" ht="15.75">
      <c r="A5474" s="10">
        <v>5473</v>
      </c>
      <c r="B5474" s="3" t="s">
        <v>2952</v>
      </c>
      <c r="C5474" s="2" t="s">
        <v>2548</v>
      </c>
      <c r="D5474" s="2" t="s">
        <v>299</v>
      </c>
      <c r="E5474" s="2" t="s">
        <v>2549</v>
      </c>
      <c r="F5474" s="4">
        <v>1</v>
      </c>
      <c r="G5474" s="10" t="str">
        <f t="shared" si="273"/>
        <v xml:space="preserve">2024/01 </v>
      </c>
      <c r="H5474" s="10">
        <f t="shared" si="272"/>
        <v>70</v>
      </c>
    </row>
    <row r="5475" spans="1:8" ht="15.75">
      <c r="A5475" s="10">
        <v>5474</v>
      </c>
      <c r="B5475" s="3" t="s">
        <v>2952</v>
      </c>
      <c r="C5475" s="2" t="s">
        <v>2550</v>
      </c>
      <c r="D5475" s="2" t="s">
        <v>299</v>
      </c>
      <c r="E5475" s="2" t="s">
        <v>2551</v>
      </c>
      <c r="F5475" s="4">
        <v>160</v>
      </c>
      <c r="G5475" s="10" t="str">
        <f t="shared" si="273"/>
        <v xml:space="preserve">2024/07 </v>
      </c>
      <c r="H5475" s="10">
        <f t="shared" si="272"/>
        <v>260</v>
      </c>
    </row>
    <row r="5476" spans="1:8" ht="15.75">
      <c r="A5476" s="10">
        <v>5475</v>
      </c>
      <c r="B5476" s="3" t="s">
        <v>2952</v>
      </c>
      <c r="C5476" s="2" t="s">
        <v>2552</v>
      </c>
      <c r="D5476" s="2" t="s">
        <v>299</v>
      </c>
      <c r="E5476" s="2" t="s">
        <v>2553</v>
      </c>
      <c r="F5476" s="4">
        <v>10</v>
      </c>
      <c r="G5476" s="10" t="str">
        <f t="shared" si="273"/>
        <v xml:space="preserve">2024/03 </v>
      </c>
      <c r="H5476" s="10">
        <f t="shared" si="272"/>
        <v>14</v>
      </c>
    </row>
    <row r="5477" spans="1:8" ht="15.75">
      <c r="A5477" s="10">
        <v>5476</v>
      </c>
      <c r="B5477" s="3" t="s">
        <v>2952</v>
      </c>
      <c r="C5477" s="2" t="s">
        <v>2556</v>
      </c>
      <c r="D5477" s="2" t="s">
        <v>299</v>
      </c>
      <c r="E5477" s="2" t="s">
        <v>2557</v>
      </c>
      <c r="F5477" s="4">
        <v>40</v>
      </c>
      <c r="G5477" s="10" t="str">
        <f t="shared" si="273"/>
        <v xml:space="preserve">2024/01 </v>
      </c>
      <c r="H5477" s="10">
        <f t="shared" si="272"/>
        <v>80</v>
      </c>
    </row>
    <row r="5478" spans="1:8" ht="15.75">
      <c r="A5478" s="10">
        <v>5477</v>
      </c>
      <c r="B5478" s="3" t="s">
        <v>2952</v>
      </c>
      <c r="C5478" s="2" t="s">
        <v>2562</v>
      </c>
      <c r="D5478" s="2" t="s">
        <v>299</v>
      </c>
      <c r="E5478" s="2" t="s">
        <v>2563</v>
      </c>
      <c r="F5478" s="4">
        <v>40</v>
      </c>
      <c r="G5478" s="10" t="str">
        <f t="shared" si="273"/>
        <v xml:space="preserve">2024/01 </v>
      </c>
      <c r="H5478" s="10">
        <f t="shared" si="272"/>
        <v>100</v>
      </c>
    </row>
    <row r="5479" spans="1:8" ht="15.75">
      <c r="A5479" s="10">
        <v>5478</v>
      </c>
      <c r="B5479" s="3" t="s">
        <v>2952</v>
      </c>
      <c r="C5479" s="2" t="s">
        <v>2566</v>
      </c>
      <c r="D5479" s="2" t="s">
        <v>307</v>
      </c>
      <c r="E5479" s="2" t="s">
        <v>2567</v>
      </c>
      <c r="F5479" s="4">
        <v>30</v>
      </c>
      <c r="G5479" s="10" t="str">
        <f t="shared" si="273"/>
        <v xml:space="preserve">2024/01 </v>
      </c>
      <c r="H5479" s="10">
        <f t="shared" si="272"/>
        <v>30</v>
      </c>
    </row>
    <row r="5480" spans="1:8" ht="15.75">
      <c r="A5480" s="10">
        <v>5479</v>
      </c>
      <c r="B5480" s="3" t="s">
        <v>2952</v>
      </c>
      <c r="C5480" s="2" t="s">
        <v>2568</v>
      </c>
      <c r="D5480" s="2" t="s">
        <v>307</v>
      </c>
      <c r="E5480" s="2" t="s">
        <v>2569</v>
      </c>
      <c r="F5480" s="4">
        <v>20</v>
      </c>
      <c r="G5480" s="10" t="str">
        <f t="shared" si="273"/>
        <v xml:space="preserve">2024/01 </v>
      </c>
      <c r="H5480" s="10">
        <f t="shared" si="272"/>
        <v>30</v>
      </c>
    </row>
    <row r="5481" spans="1:8" ht="15.75">
      <c r="A5481" s="10">
        <v>5480</v>
      </c>
      <c r="B5481" s="3" t="s">
        <v>2952</v>
      </c>
      <c r="C5481" s="2" t="s">
        <v>2572</v>
      </c>
      <c r="D5481" s="2" t="s">
        <v>307</v>
      </c>
      <c r="E5481" s="2" t="s">
        <v>2573</v>
      </c>
      <c r="F5481" s="4">
        <v>30</v>
      </c>
      <c r="G5481" s="10" t="str">
        <f t="shared" si="273"/>
        <v xml:space="preserve">2024/01 </v>
      </c>
      <c r="H5481" s="10">
        <f t="shared" si="272"/>
        <v>100</v>
      </c>
    </row>
    <row r="5482" spans="1:8" ht="15.75">
      <c r="A5482" s="10">
        <v>5481</v>
      </c>
      <c r="B5482" s="3" t="s">
        <v>2952</v>
      </c>
      <c r="C5482" s="2" t="s">
        <v>2576</v>
      </c>
      <c r="D5482" s="2" t="s">
        <v>310</v>
      </c>
      <c r="E5482" s="2" t="s">
        <v>2577</v>
      </c>
      <c r="F5482" s="4">
        <v>10</v>
      </c>
      <c r="G5482" s="10" t="str">
        <f t="shared" si="273"/>
        <v xml:space="preserve">2024/01 </v>
      </c>
      <c r="H5482" s="10">
        <f t="shared" si="272"/>
        <v>105</v>
      </c>
    </row>
    <row r="5483" spans="1:8" ht="15.75">
      <c r="A5483" s="10">
        <v>5482</v>
      </c>
      <c r="B5483" s="3" t="s">
        <v>2952</v>
      </c>
      <c r="C5483" s="2" t="s">
        <v>2578</v>
      </c>
      <c r="D5483" s="2" t="s">
        <v>310</v>
      </c>
      <c r="E5483" s="2" t="s">
        <v>2579</v>
      </c>
      <c r="F5483" s="4">
        <v>51</v>
      </c>
      <c r="G5483" s="10" t="str">
        <f t="shared" si="273"/>
        <v xml:space="preserve">2024/04 </v>
      </c>
      <c r="H5483" s="10">
        <f t="shared" si="272"/>
        <v>225</v>
      </c>
    </row>
    <row r="5484" spans="1:8" ht="15.75">
      <c r="A5484" s="10">
        <v>5483</v>
      </c>
      <c r="B5484" s="3" t="s">
        <v>2952</v>
      </c>
      <c r="C5484" s="2" t="s">
        <v>2580</v>
      </c>
      <c r="D5484" s="2" t="s">
        <v>310</v>
      </c>
      <c r="E5484" s="2" t="s">
        <v>2581</v>
      </c>
      <c r="F5484" s="4">
        <v>10</v>
      </c>
      <c r="G5484" s="10" t="str">
        <f t="shared" si="273"/>
        <v xml:space="preserve">2024/05 </v>
      </c>
      <c r="H5484" s="10">
        <f t="shared" si="272"/>
        <v>206</v>
      </c>
    </row>
    <row r="5485" spans="1:8" ht="15.75">
      <c r="A5485" s="10">
        <v>5484</v>
      </c>
      <c r="B5485" s="3" t="s">
        <v>2952</v>
      </c>
      <c r="C5485" s="2" t="s">
        <v>2584</v>
      </c>
      <c r="D5485" s="2" t="s">
        <v>310</v>
      </c>
      <c r="E5485" s="2" t="s">
        <v>2585</v>
      </c>
      <c r="F5485" s="4">
        <v>9</v>
      </c>
      <c r="G5485" s="10" t="str">
        <f t="shared" si="273"/>
        <v xml:space="preserve">2024/01 </v>
      </c>
      <c r="H5485" s="10">
        <f t="shared" si="272"/>
        <v>45</v>
      </c>
    </row>
    <row r="5486" spans="1:8" ht="15.75">
      <c r="A5486" s="10">
        <v>5485</v>
      </c>
      <c r="B5486" s="3" t="s">
        <v>2952</v>
      </c>
      <c r="C5486" s="2" t="s">
        <v>2588</v>
      </c>
      <c r="D5486" s="2" t="s">
        <v>312</v>
      </c>
      <c r="E5486" s="2" t="s">
        <v>2589</v>
      </c>
      <c r="F5486" s="4">
        <v>35</v>
      </c>
      <c r="G5486" s="10" t="str">
        <f t="shared" si="273"/>
        <v xml:space="preserve">2024/01 </v>
      </c>
      <c r="H5486" s="10">
        <f t="shared" si="272"/>
        <v>50</v>
      </c>
    </row>
    <row r="5487" spans="1:8" ht="15.75">
      <c r="A5487" s="10">
        <v>5486</v>
      </c>
      <c r="B5487" s="3" t="s">
        <v>2952</v>
      </c>
      <c r="C5487" s="2" t="s">
        <v>2590</v>
      </c>
      <c r="D5487" s="2" t="s">
        <v>312</v>
      </c>
      <c r="E5487" s="2" t="s">
        <v>2591</v>
      </c>
      <c r="F5487" s="4">
        <v>5</v>
      </c>
      <c r="G5487" s="10" t="str">
        <f t="shared" si="273"/>
        <v xml:space="preserve">2024/03 </v>
      </c>
      <c r="H5487" s="10">
        <f t="shared" si="272"/>
        <v>132</v>
      </c>
    </row>
    <row r="5488" spans="1:8" ht="15.75">
      <c r="A5488" s="10">
        <v>5487</v>
      </c>
      <c r="B5488" s="3" t="s">
        <v>2952</v>
      </c>
      <c r="C5488" s="2" t="s">
        <v>2592</v>
      </c>
      <c r="D5488" s="2" t="s">
        <v>312</v>
      </c>
      <c r="E5488" s="2" t="s">
        <v>2593</v>
      </c>
      <c r="F5488" s="4">
        <v>5</v>
      </c>
      <c r="G5488" s="10" t="str">
        <f t="shared" si="273"/>
        <v xml:space="preserve">2024/05 </v>
      </c>
      <c r="H5488" s="10">
        <f t="shared" si="272"/>
        <v>145</v>
      </c>
    </row>
    <row r="5489" spans="1:8" ht="15.75">
      <c r="A5489" s="10">
        <v>5488</v>
      </c>
      <c r="B5489" s="3" t="s">
        <v>2952</v>
      </c>
      <c r="C5489" s="2" t="s">
        <v>2596</v>
      </c>
      <c r="D5489" s="2" t="s">
        <v>314</v>
      </c>
      <c r="E5489" s="2" t="s">
        <v>2597</v>
      </c>
      <c r="F5489" s="4">
        <v>63</v>
      </c>
      <c r="G5489" s="10" t="str">
        <f t="shared" si="273"/>
        <v xml:space="preserve">2024/02 </v>
      </c>
      <c r="H5489" s="10">
        <f t="shared" si="272"/>
        <v>65</v>
      </c>
    </row>
    <row r="5490" spans="1:8" ht="15.75">
      <c r="A5490" s="10">
        <v>5489</v>
      </c>
      <c r="B5490" s="3" t="s">
        <v>2952</v>
      </c>
      <c r="C5490" s="2" t="s">
        <v>2598</v>
      </c>
      <c r="D5490" s="2" t="s">
        <v>314</v>
      </c>
      <c r="E5490" s="2" t="s">
        <v>2599</v>
      </c>
      <c r="F5490" s="4">
        <v>30</v>
      </c>
      <c r="G5490" s="10" t="str">
        <f t="shared" si="273"/>
        <v xml:space="preserve">2024/01 </v>
      </c>
      <c r="H5490" s="10">
        <f t="shared" si="272"/>
        <v>50</v>
      </c>
    </row>
    <row r="5491" spans="1:8" ht="15.75">
      <c r="A5491" s="10">
        <v>5490</v>
      </c>
      <c r="B5491" s="3" t="s">
        <v>2952</v>
      </c>
      <c r="C5491" s="2" t="s">
        <v>2606</v>
      </c>
      <c r="D5491" s="2" t="s">
        <v>314</v>
      </c>
      <c r="E5491" s="2" t="s">
        <v>2607</v>
      </c>
      <c r="F5491" s="4">
        <v>640</v>
      </c>
      <c r="G5491" s="10" t="str">
        <f t="shared" si="273"/>
        <v xml:space="preserve">2024/05 </v>
      </c>
      <c r="H5491" s="10">
        <f t="shared" si="272"/>
        <v>705</v>
      </c>
    </row>
    <row r="5492" spans="1:8" ht="15.75">
      <c r="A5492" s="10">
        <v>5491</v>
      </c>
      <c r="B5492" s="3" t="s">
        <v>2952</v>
      </c>
      <c r="C5492" s="2" t="s">
        <v>2612</v>
      </c>
      <c r="D5492" s="2" t="s">
        <v>314</v>
      </c>
      <c r="E5492" s="2" t="s">
        <v>2613</v>
      </c>
      <c r="F5492" s="4">
        <v>20</v>
      </c>
      <c r="G5492" s="10" t="str">
        <f t="shared" si="273"/>
        <v xml:space="preserve">2024/01 </v>
      </c>
      <c r="H5492" s="10">
        <f t="shared" si="272"/>
        <v>40</v>
      </c>
    </row>
    <row r="5493" spans="1:8" ht="15.75">
      <c r="A5493" s="10">
        <v>5492</v>
      </c>
      <c r="B5493" s="3" t="s">
        <v>2952</v>
      </c>
      <c r="C5493" s="2" t="s">
        <v>2614</v>
      </c>
      <c r="D5493" s="2" t="s">
        <v>318</v>
      </c>
      <c r="E5493" s="2" t="s">
        <v>2615</v>
      </c>
      <c r="F5493" s="4">
        <v>105</v>
      </c>
      <c r="G5493" s="10" t="str">
        <f t="shared" si="273"/>
        <v xml:space="preserve">2024/04 </v>
      </c>
      <c r="H5493" s="10">
        <f t="shared" si="272"/>
        <v>210</v>
      </c>
    </row>
    <row r="5494" spans="1:8" ht="15.75">
      <c r="A5494" s="10">
        <v>5493</v>
      </c>
      <c r="B5494" s="3" t="s">
        <v>2952</v>
      </c>
      <c r="C5494" s="2" t="s">
        <v>2616</v>
      </c>
      <c r="D5494" s="2" t="s">
        <v>318</v>
      </c>
      <c r="E5494" s="2" t="s">
        <v>2617</v>
      </c>
      <c r="F5494" s="4">
        <v>85</v>
      </c>
      <c r="G5494" s="10" t="str">
        <f t="shared" si="273"/>
        <v xml:space="preserve">2024/01 </v>
      </c>
      <c r="H5494" s="10">
        <f t="shared" si="272"/>
        <v>120</v>
      </c>
    </row>
    <row r="5495" spans="1:8" ht="15.75">
      <c r="A5495" s="10">
        <v>5494</v>
      </c>
      <c r="B5495" s="3" t="s">
        <v>2952</v>
      </c>
      <c r="C5495" s="2" t="s">
        <v>2618</v>
      </c>
      <c r="D5495" s="2" t="s">
        <v>318</v>
      </c>
      <c r="E5495" s="2" t="s">
        <v>2619</v>
      </c>
      <c r="F5495" s="4">
        <v>180</v>
      </c>
      <c r="G5495" s="10" t="str">
        <f t="shared" si="273"/>
        <v xml:space="preserve">2025/03 </v>
      </c>
      <c r="H5495" s="10">
        <f t="shared" si="272"/>
        <v>410</v>
      </c>
    </row>
    <row r="5496" spans="1:8" ht="15.75">
      <c r="A5496" s="10">
        <v>5495</v>
      </c>
      <c r="B5496" s="3" t="s">
        <v>2952</v>
      </c>
      <c r="C5496" s="2" t="s">
        <v>2620</v>
      </c>
      <c r="D5496" s="2" t="s">
        <v>318</v>
      </c>
      <c r="E5496" s="2" t="s">
        <v>2621</v>
      </c>
      <c r="F5496" s="4">
        <v>60</v>
      </c>
      <c r="G5496" s="10" t="str">
        <f t="shared" si="273"/>
        <v xml:space="preserve">2024/01 </v>
      </c>
      <c r="H5496" s="10">
        <f t="shared" si="272"/>
        <v>60</v>
      </c>
    </row>
    <row r="5497" spans="1:8" ht="15.75">
      <c r="A5497" s="10">
        <v>5496</v>
      </c>
      <c r="B5497" s="3" t="s">
        <v>2952</v>
      </c>
      <c r="C5497" s="2" t="s">
        <v>2624</v>
      </c>
      <c r="D5497" s="2" t="s">
        <v>318</v>
      </c>
      <c r="E5497" s="2" t="s">
        <v>2625</v>
      </c>
      <c r="F5497" s="4">
        <v>20</v>
      </c>
      <c r="G5497" s="10" t="str">
        <f t="shared" si="273"/>
        <v xml:space="preserve">2024/01 </v>
      </c>
      <c r="H5497" s="10">
        <f t="shared" si="272"/>
        <v>130</v>
      </c>
    </row>
    <row r="5498" spans="1:8" ht="15.75">
      <c r="A5498" s="10">
        <v>5497</v>
      </c>
      <c r="B5498" s="3" t="s">
        <v>2952</v>
      </c>
      <c r="C5498" s="2" t="s">
        <v>2626</v>
      </c>
      <c r="D5498" s="2" t="s">
        <v>318</v>
      </c>
      <c r="E5498" s="2" t="s">
        <v>2627</v>
      </c>
      <c r="F5498" s="4">
        <v>6</v>
      </c>
      <c r="G5498" s="10" t="str">
        <f t="shared" si="273"/>
        <v xml:space="preserve">2024/01 </v>
      </c>
      <c r="H5498" s="10">
        <f t="shared" si="272"/>
        <v>35</v>
      </c>
    </row>
    <row r="5499" spans="1:8" ht="15.75">
      <c r="A5499" s="10">
        <v>5498</v>
      </c>
      <c r="B5499" s="3" t="s">
        <v>2952</v>
      </c>
      <c r="C5499" s="2" t="s">
        <v>2628</v>
      </c>
      <c r="D5499" s="2" t="s">
        <v>318</v>
      </c>
      <c r="E5499" s="2" t="s">
        <v>2629</v>
      </c>
      <c r="F5499" s="4">
        <v>430</v>
      </c>
      <c r="G5499" s="10" t="str">
        <f t="shared" si="273"/>
        <v xml:space="preserve">2024/08 </v>
      </c>
      <c r="H5499" s="10">
        <f t="shared" si="272"/>
        <v>600</v>
      </c>
    </row>
    <row r="5500" spans="1:8" ht="15.75">
      <c r="A5500" s="10">
        <v>5499</v>
      </c>
      <c r="B5500" s="3" t="s">
        <v>2952</v>
      </c>
      <c r="C5500" s="2" t="s">
        <v>2630</v>
      </c>
      <c r="D5500" s="2" t="s">
        <v>318</v>
      </c>
      <c r="E5500" s="2" t="s">
        <v>2631</v>
      </c>
      <c r="F5500" s="4">
        <v>30</v>
      </c>
      <c r="G5500" s="10" t="str">
        <f t="shared" si="273"/>
        <v xml:space="preserve">2024/01 </v>
      </c>
      <c r="H5500" s="10">
        <f t="shared" si="272"/>
        <v>100</v>
      </c>
    </row>
    <row r="5501" spans="1:8" ht="15.75">
      <c r="A5501" s="10">
        <v>5500</v>
      </c>
      <c r="B5501" s="3" t="s">
        <v>2952</v>
      </c>
      <c r="C5501" s="2" t="s">
        <v>2632</v>
      </c>
      <c r="D5501" s="2" t="s">
        <v>318</v>
      </c>
      <c r="E5501" s="2" t="s">
        <v>2633</v>
      </c>
      <c r="F5501" s="4">
        <v>45</v>
      </c>
      <c r="G5501" s="10" t="str">
        <f t="shared" si="273"/>
        <v xml:space="preserve">2024/06 </v>
      </c>
      <c r="H5501" s="10">
        <f t="shared" si="272"/>
        <v>184</v>
      </c>
    </row>
    <row r="5502" spans="1:8" ht="15.75">
      <c r="A5502" s="10">
        <v>5501</v>
      </c>
      <c r="B5502" s="3" t="s">
        <v>2952</v>
      </c>
      <c r="C5502" s="2" t="s">
        <v>2636</v>
      </c>
      <c r="D5502" s="2" t="s">
        <v>2312</v>
      </c>
      <c r="E5502" s="2" t="s">
        <v>2637</v>
      </c>
      <c r="F5502" s="4">
        <v>35</v>
      </c>
      <c r="G5502" s="10" t="str">
        <f t="shared" si="273"/>
        <v xml:space="preserve">2024/06 </v>
      </c>
      <c r="H5502" s="10">
        <f t="shared" si="272"/>
        <v>143</v>
      </c>
    </row>
    <row r="5503" spans="1:8" ht="15.75">
      <c r="A5503" s="10">
        <v>5502</v>
      </c>
      <c r="B5503" s="3" t="s">
        <v>2952</v>
      </c>
      <c r="C5503" s="2" t="s">
        <v>2638</v>
      </c>
      <c r="D5503" s="2" t="s">
        <v>2312</v>
      </c>
      <c r="E5503" s="2" t="s">
        <v>2639</v>
      </c>
      <c r="F5503" s="4">
        <v>30</v>
      </c>
      <c r="G5503" s="10" t="str">
        <f t="shared" si="273"/>
        <v xml:space="preserve">2024/04 </v>
      </c>
      <c r="H5503" s="10">
        <f t="shared" si="272"/>
        <v>152</v>
      </c>
    </row>
    <row r="5504" spans="1:8" ht="15.75">
      <c r="A5504" s="10">
        <v>5503</v>
      </c>
      <c r="B5504" s="3" t="s">
        <v>2952</v>
      </c>
      <c r="C5504" s="2" t="s">
        <v>2656</v>
      </c>
      <c r="D5504" s="2" t="s">
        <v>2312</v>
      </c>
      <c r="E5504" s="2" t="s">
        <v>2657</v>
      </c>
      <c r="F5504" s="4">
        <v>10</v>
      </c>
      <c r="G5504" s="10" t="str">
        <f t="shared" si="273"/>
        <v xml:space="preserve">2024/01 </v>
      </c>
      <c r="H5504" s="10">
        <f t="shared" si="272"/>
        <v>100</v>
      </c>
    </row>
    <row r="5505" spans="1:8" ht="15.75">
      <c r="A5505" s="10">
        <v>5504</v>
      </c>
      <c r="B5505" s="3" t="s">
        <v>2952</v>
      </c>
      <c r="C5505" s="2" t="s">
        <v>2677</v>
      </c>
      <c r="D5505" s="2" t="s">
        <v>2664</v>
      </c>
      <c r="E5505" s="2" t="s">
        <v>2648</v>
      </c>
      <c r="F5505" s="4">
        <v>5</v>
      </c>
      <c r="G5505" s="10" t="str">
        <f t="shared" si="273"/>
        <v xml:space="preserve">2024/01 </v>
      </c>
      <c r="H5505" s="10">
        <f t="shared" si="272"/>
        <v>20</v>
      </c>
    </row>
    <row r="5506" spans="1:8" ht="15.75">
      <c r="A5506" s="10">
        <v>5505</v>
      </c>
      <c r="B5506" s="3" t="s">
        <v>2952</v>
      </c>
      <c r="C5506" s="2" t="s">
        <v>2714</v>
      </c>
      <c r="D5506" s="2" t="s">
        <v>1267</v>
      </c>
      <c r="E5506" s="2" t="s">
        <v>2715</v>
      </c>
      <c r="F5506" s="4">
        <v>21</v>
      </c>
      <c r="G5506" s="10" t="str">
        <f t="shared" si="273"/>
        <v xml:space="preserve">2024/09 </v>
      </c>
      <c r="H5506" s="10">
        <f t="shared" ref="H5506:H5569" si="274">_xlfn.MAXIFS(F:F,C:C,C5506,G:G,G5506)</f>
        <v>67</v>
      </c>
    </row>
    <row r="5507" spans="1:8" ht="15.75">
      <c r="A5507" s="10">
        <v>5506</v>
      </c>
      <c r="B5507" s="3" t="s">
        <v>2952</v>
      </c>
      <c r="C5507" s="2" t="s">
        <v>2720</v>
      </c>
      <c r="D5507" s="2" t="s">
        <v>1267</v>
      </c>
      <c r="E5507" s="2" t="s">
        <v>2721</v>
      </c>
      <c r="F5507" s="4">
        <v>56</v>
      </c>
      <c r="G5507" s="10" t="str">
        <f t="shared" ref="G5507:G5570" si="275">INDEX($B$2:$B$9999,MATCH(_xlfn.MAXIFS($F$2:$F$9999,$C$2:$C$9999,C5507),$F$1:$F$9999,0))</f>
        <v xml:space="preserve">2024/01 </v>
      </c>
      <c r="H5507" s="10">
        <f t="shared" si="274"/>
        <v>95</v>
      </c>
    </row>
    <row r="5508" spans="1:8" ht="15.75">
      <c r="A5508" s="10">
        <v>5507</v>
      </c>
      <c r="B5508" s="3" t="s">
        <v>2952</v>
      </c>
      <c r="C5508" s="2" t="s">
        <v>2728</v>
      </c>
      <c r="D5508" s="2" t="s">
        <v>1267</v>
      </c>
      <c r="E5508" s="2" t="s">
        <v>2729</v>
      </c>
      <c r="F5508" s="4">
        <v>5</v>
      </c>
      <c r="G5508" s="10" t="str">
        <f t="shared" si="275"/>
        <v xml:space="preserve">2024/01 </v>
      </c>
      <c r="H5508" s="10">
        <f t="shared" si="274"/>
        <v>30</v>
      </c>
    </row>
    <row r="5509" spans="1:8" ht="15.75">
      <c r="A5509" s="10">
        <v>5508</v>
      </c>
      <c r="B5509" s="3" t="s">
        <v>2952</v>
      </c>
      <c r="C5509" s="2" t="s">
        <v>2735</v>
      </c>
      <c r="D5509" s="2" t="s">
        <v>2732</v>
      </c>
      <c r="E5509" s="2" t="s">
        <v>2736</v>
      </c>
      <c r="F5509" s="4">
        <v>21</v>
      </c>
      <c r="G5509" s="10" t="str">
        <f t="shared" si="275"/>
        <v xml:space="preserve">2024/01 </v>
      </c>
      <c r="H5509" s="10">
        <f t="shared" si="274"/>
        <v>21</v>
      </c>
    </row>
    <row r="5510" spans="1:8" ht="15.75">
      <c r="A5510" s="10">
        <v>5509</v>
      </c>
      <c r="B5510" s="3" t="s">
        <v>2952</v>
      </c>
      <c r="C5510" s="2" t="s">
        <v>2739</v>
      </c>
      <c r="D5510" s="2" t="s">
        <v>2732</v>
      </c>
      <c r="E5510" s="2" t="s">
        <v>2740</v>
      </c>
      <c r="F5510" s="4">
        <v>26</v>
      </c>
      <c r="G5510" s="10" t="str">
        <f t="shared" si="275"/>
        <v xml:space="preserve">2024/03 </v>
      </c>
      <c r="H5510" s="10">
        <f t="shared" si="274"/>
        <v>42</v>
      </c>
    </row>
    <row r="5511" spans="1:8" ht="15.75">
      <c r="A5511" s="10">
        <v>5510</v>
      </c>
      <c r="B5511" s="3" t="s">
        <v>2952</v>
      </c>
      <c r="C5511" s="2" t="s">
        <v>2743</v>
      </c>
      <c r="D5511" s="2" t="s">
        <v>2732</v>
      </c>
      <c r="E5511" s="2" t="s">
        <v>2744</v>
      </c>
      <c r="F5511" s="4">
        <v>5</v>
      </c>
      <c r="G5511" s="10" t="str">
        <f t="shared" si="275"/>
        <v xml:space="preserve">2024/01 </v>
      </c>
      <c r="H5511" s="10">
        <f t="shared" si="274"/>
        <v>60</v>
      </c>
    </row>
    <row r="5512" spans="1:8" ht="15.75">
      <c r="A5512" s="10">
        <v>5511</v>
      </c>
      <c r="B5512" s="3" t="s">
        <v>2952</v>
      </c>
      <c r="C5512" s="2" t="s">
        <v>2749</v>
      </c>
      <c r="D5512" s="2" t="s">
        <v>1267</v>
      </c>
      <c r="E5512" s="2" t="s">
        <v>2750</v>
      </c>
      <c r="F5512" s="4">
        <v>15</v>
      </c>
      <c r="G5512" s="10" t="str">
        <f t="shared" si="275"/>
        <v xml:space="preserve">2024/01 </v>
      </c>
      <c r="H5512" s="10">
        <f t="shared" si="274"/>
        <v>100</v>
      </c>
    </row>
    <row r="5513" spans="1:8" ht="15.75">
      <c r="A5513" s="10">
        <v>5512</v>
      </c>
      <c r="B5513" s="3" t="s">
        <v>2952</v>
      </c>
      <c r="C5513" s="2" t="s">
        <v>3835</v>
      </c>
      <c r="D5513" s="2" t="s">
        <v>1415</v>
      </c>
      <c r="E5513" s="2" t="s">
        <v>3836</v>
      </c>
      <c r="F5513" s="4">
        <v>15</v>
      </c>
      <c r="G5513" s="10" t="str">
        <f t="shared" si="275"/>
        <v xml:space="preserve">2024/01 </v>
      </c>
      <c r="H5513" s="10">
        <f t="shared" si="274"/>
        <v>15</v>
      </c>
    </row>
    <row r="5514" spans="1:8" ht="15.75">
      <c r="A5514" s="10">
        <v>5513</v>
      </c>
      <c r="B5514" s="3" t="s">
        <v>2952</v>
      </c>
      <c r="C5514" s="2" t="s">
        <v>2771</v>
      </c>
      <c r="D5514" s="2" t="s">
        <v>1415</v>
      </c>
      <c r="E5514" s="2" t="s">
        <v>2772</v>
      </c>
      <c r="F5514" s="4">
        <v>35</v>
      </c>
      <c r="G5514" s="10" t="str">
        <f t="shared" si="275"/>
        <v xml:space="preserve">2024/01 </v>
      </c>
      <c r="H5514" s="10">
        <f t="shared" si="274"/>
        <v>35</v>
      </c>
    </row>
    <row r="5515" spans="1:8" ht="15.75">
      <c r="A5515" s="10">
        <v>5514</v>
      </c>
      <c r="B5515" s="3" t="s">
        <v>2952</v>
      </c>
      <c r="C5515" s="2" t="s">
        <v>3848</v>
      </c>
      <c r="D5515" s="2" t="s">
        <v>1426</v>
      </c>
      <c r="E5515" s="2" t="s">
        <v>3849</v>
      </c>
      <c r="F5515" s="4">
        <v>15</v>
      </c>
      <c r="G5515" s="10" t="str">
        <f t="shared" si="275"/>
        <v xml:space="preserve">2024/01 </v>
      </c>
      <c r="H5515" s="10">
        <f t="shared" si="274"/>
        <v>50</v>
      </c>
    </row>
    <row r="5516" spans="1:8" ht="15.75">
      <c r="A5516" s="10">
        <v>5515</v>
      </c>
      <c r="B5516" s="3" t="s">
        <v>2952</v>
      </c>
      <c r="C5516" s="2" t="s">
        <v>3850</v>
      </c>
      <c r="D5516" s="2" t="s">
        <v>1433</v>
      </c>
      <c r="E5516" s="2" t="s">
        <v>3851</v>
      </c>
      <c r="F5516" s="4">
        <v>1</v>
      </c>
      <c r="G5516" s="10" t="str">
        <f t="shared" si="275"/>
        <v xml:space="preserve">2024/01 </v>
      </c>
      <c r="H5516" s="10">
        <f t="shared" si="274"/>
        <v>10</v>
      </c>
    </row>
    <row r="5517" spans="1:8" ht="15.75">
      <c r="A5517" s="10">
        <v>5516</v>
      </c>
      <c r="B5517" s="3" t="s">
        <v>2952</v>
      </c>
      <c r="C5517" s="2" t="s">
        <v>2821</v>
      </c>
      <c r="D5517" s="2" t="s">
        <v>2762</v>
      </c>
      <c r="E5517" s="2" t="s">
        <v>2822</v>
      </c>
      <c r="F5517" s="4">
        <v>20</v>
      </c>
      <c r="G5517" s="10" t="str">
        <f t="shared" si="275"/>
        <v xml:space="preserve">2024/01 </v>
      </c>
      <c r="H5517" s="10">
        <f t="shared" si="274"/>
        <v>50</v>
      </c>
    </row>
    <row r="5518" spans="1:8" ht="15.75">
      <c r="A5518" s="10">
        <v>5517</v>
      </c>
      <c r="B5518" s="3" t="s">
        <v>2952</v>
      </c>
      <c r="C5518" s="2" t="s">
        <v>2825</v>
      </c>
      <c r="D5518" s="2" t="s">
        <v>2762</v>
      </c>
      <c r="E5518" s="2" t="s">
        <v>2826</v>
      </c>
      <c r="F5518" s="4">
        <v>3</v>
      </c>
      <c r="G5518" s="10" t="str">
        <f t="shared" si="275"/>
        <v xml:space="preserve">2024/01 </v>
      </c>
      <c r="H5518" s="10">
        <f t="shared" si="274"/>
        <v>30</v>
      </c>
    </row>
    <row r="5519" spans="1:8" ht="15.75">
      <c r="A5519" s="10">
        <v>5518</v>
      </c>
      <c r="B5519" s="3" t="s">
        <v>2952</v>
      </c>
      <c r="C5519" s="2" t="s">
        <v>2829</v>
      </c>
      <c r="D5519" s="2" t="s">
        <v>2827</v>
      </c>
      <c r="E5519" s="2" t="s">
        <v>2648</v>
      </c>
      <c r="F5519" s="4">
        <v>9</v>
      </c>
      <c r="G5519" s="10" t="str">
        <f t="shared" si="275"/>
        <v xml:space="preserve">2024/01 </v>
      </c>
      <c r="H5519" s="10">
        <f t="shared" si="274"/>
        <v>25</v>
      </c>
    </row>
    <row r="5520" spans="1:8" ht="15.75">
      <c r="A5520" s="10">
        <v>5519</v>
      </c>
      <c r="B5520" s="3" t="s">
        <v>2952</v>
      </c>
      <c r="C5520" s="2" t="s">
        <v>2830</v>
      </c>
      <c r="D5520" s="2" t="s">
        <v>2827</v>
      </c>
      <c r="E5520" s="2" t="s">
        <v>2641</v>
      </c>
      <c r="F5520" s="4">
        <v>10</v>
      </c>
      <c r="G5520" s="10" t="str">
        <f t="shared" si="275"/>
        <v xml:space="preserve">2024/01 </v>
      </c>
      <c r="H5520" s="10">
        <f t="shared" si="274"/>
        <v>10</v>
      </c>
    </row>
    <row r="5521" spans="1:8" ht="15.75">
      <c r="A5521" s="10">
        <v>5520</v>
      </c>
      <c r="B5521" s="3" t="s">
        <v>2952</v>
      </c>
      <c r="C5521" s="2" t="s">
        <v>2831</v>
      </c>
      <c r="D5521" s="2" t="s">
        <v>1401</v>
      </c>
      <c r="E5521" s="2" t="s">
        <v>2832</v>
      </c>
      <c r="F5521" s="4">
        <v>10</v>
      </c>
      <c r="G5521" s="10" t="str">
        <f t="shared" si="275"/>
        <v xml:space="preserve">2024/08 </v>
      </c>
      <c r="H5521" s="10">
        <f t="shared" si="274"/>
        <v>600</v>
      </c>
    </row>
    <row r="5522" spans="1:8" ht="15.75">
      <c r="A5522" s="10">
        <v>5521</v>
      </c>
      <c r="B5522" s="3" t="s">
        <v>2952</v>
      </c>
      <c r="C5522" s="2" t="s">
        <v>2835</v>
      </c>
      <c r="D5522" s="2" t="s">
        <v>1401</v>
      </c>
      <c r="E5522" s="2" t="s">
        <v>2836</v>
      </c>
      <c r="F5522" s="4">
        <v>170</v>
      </c>
      <c r="G5522" s="10" t="str">
        <f t="shared" si="275"/>
        <v xml:space="preserve">2025/11 </v>
      </c>
      <c r="H5522" s="10">
        <f t="shared" si="274"/>
        <v>615</v>
      </c>
    </row>
    <row r="5523" spans="1:8" ht="15.75">
      <c r="A5523" s="10">
        <v>5522</v>
      </c>
      <c r="B5523" s="3" t="s">
        <v>2952</v>
      </c>
      <c r="C5523" s="2" t="s">
        <v>2840</v>
      </c>
      <c r="D5523" s="2" t="s">
        <v>1401</v>
      </c>
      <c r="E5523" s="2" t="s">
        <v>2841</v>
      </c>
      <c r="F5523" s="4">
        <v>30</v>
      </c>
      <c r="G5523" s="10" t="str">
        <f t="shared" si="275"/>
        <v xml:space="preserve">2024/07 </v>
      </c>
      <c r="H5523" s="10">
        <f t="shared" si="274"/>
        <v>280</v>
      </c>
    </row>
    <row r="5524" spans="1:8" ht="15.75">
      <c r="A5524" s="10">
        <v>5523</v>
      </c>
      <c r="B5524" s="3" t="s">
        <v>2952</v>
      </c>
      <c r="C5524" s="2" t="s">
        <v>2844</v>
      </c>
      <c r="D5524" s="2" t="s">
        <v>1401</v>
      </c>
      <c r="E5524" s="2" t="s">
        <v>2845</v>
      </c>
      <c r="F5524" s="4">
        <v>20</v>
      </c>
      <c r="G5524" s="10" t="str">
        <f t="shared" si="275"/>
        <v xml:space="preserve">2024/01 </v>
      </c>
      <c r="H5524" s="10">
        <f t="shared" si="274"/>
        <v>30</v>
      </c>
    </row>
    <row r="5525" spans="1:8" ht="15.75">
      <c r="A5525" s="10">
        <v>5524</v>
      </c>
      <c r="B5525" s="3" t="s">
        <v>2952</v>
      </c>
      <c r="C5525" s="2" t="s">
        <v>2848</v>
      </c>
      <c r="D5525" s="2" t="s">
        <v>1401</v>
      </c>
      <c r="E5525" s="2" t="s">
        <v>2849</v>
      </c>
      <c r="F5525" s="4">
        <v>50</v>
      </c>
      <c r="G5525" s="10" t="str">
        <f t="shared" si="275"/>
        <v xml:space="preserve">2024/04 </v>
      </c>
      <c r="H5525" s="10">
        <f t="shared" si="274"/>
        <v>380</v>
      </c>
    </row>
    <row r="5526" spans="1:8" ht="15.75">
      <c r="A5526" s="10">
        <v>5525</v>
      </c>
      <c r="B5526" s="3" t="s">
        <v>2952</v>
      </c>
      <c r="C5526" s="2" t="s">
        <v>2850</v>
      </c>
      <c r="D5526" s="2" t="s">
        <v>1401</v>
      </c>
      <c r="E5526" s="2" t="s">
        <v>2851</v>
      </c>
      <c r="F5526" s="4">
        <v>20</v>
      </c>
      <c r="G5526" s="10" t="str">
        <f t="shared" si="275"/>
        <v xml:space="preserve">2024/01 </v>
      </c>
      <c r="H5526" s="10">
        <f t="shared" si="274"/>
        <v>200</v>
      </c>
    </row>
    <row r="5527" spans="1:8" ht="15.75">
      <c r="A5527" s="10">
        <v>5526</v>
      </c>
      <c r="B5527" s="3" t="s">
        <v>2952</v>
      </c>
      <c r="C5527" s="2" t="s">
        <v>2879</v>
      </c>
      <c r="D5527" s="2" t="s">
        <v>1412</v>
      </c>
      <c r="E5527" s="2" t="s">
        <v>2880</v>
      </c>
      <c r="F5527" s="4">
        <v>30</v>
      </c>
      <c r="G5527" s="10" t="str">
        <f t="shared" si="275"/>
        <v xml:space="preserve">2026/02 </v>
      </c>
      <c r="H5527" s="10">
        <f t="shared" si="274"/>
        <v>519</v>
      </c>
    </row>
    <row r="5528" spans="1:8" ht="15.75">
      <c r="A5528" s="10">
        <v>5527</v>
      </c>
      <c r="B5528" s="3" t="s">
        <v>2952</v>
      </c>
      <c r="C5528" s="2" t="s">
        <v>2882</v>
      </c>
      <c r="D5528" s="2" t="s">
        <v>1412</v>
      </c>
      <c r="E5528" s="2" t="s">
        <v>2646</v>
      </c>
      <c r="F5528" s="4">
        <v>145</v>
      </c>
      <c r="G5528" s="10" t="str">
        <f t="shared" si="275"/>
        <v xml:space="preserve">2024/04 </v>
      </c>
      <c r="H5528" s="10">
        <f t="shared" si="274"/>
        <v>796</v>
      </c>
    </row>
    <row r="5529" spans="1:8" ht="15.75">
      <c r="A5529" s="10">
        <v>5528</v>
      </c>
      <c r="B5529" s="3" t="s">
        <v>2952</v>
      </c>
      <c r="C5529" s="2" t="s">
        <v>2885</v>
      </c>
      <c r="D5529" s="2" t="s">
        <v>1412</v>
      </c>
      <c r="E5529" s="2" t="s">
        <v>2886</v>
      </c>
      <c r="F5529" s="4">
        <v>50</v>
      </c>
      <c r="G5529" s="10" t="str">
        <f t="shared" si="275"/>
        <v xml:space="preserve">2024/06 </v>
      </c>
      <c r="H5529" s="10">
        <f t="shared" si="274"/>
        <v>196</v>
      </c>
    </row>
    <row r="5530" spans="1:8" ht="15.75">
      <c r="A5530" s="10">
        <v>5529</v>
      </c>
      <c r="B5530" s="3" t="s">
        <v>2952</v>
      </c>
      <c r="C5530" s="2" t="s">
        <v>2887</v>
      </c>
      <c r="D5530" s="2" t="s">
        <v>1412</v>
      </c>
      <c r="E5530" s="2" t="s">
        <v>2888</v>
      </c>
      <c r="F5530" s="4">
        <v>25</v>
      </c>
      <c r="G5530" s="10" t="str">
        <f t="shared" si="275"/>
        <v xml:space="preserve">2024/01 </v>
      </c>
      <c r="H5530" s="10">
        <f t="shared" si="274"/>
        <v>90</v>
      </c>
    </row>
    <row r="5531" spans="1:8" ht="15.75">
      <c r="A5531" s="10">
        <v>5530</v>
      </c>
      <c r="B5531" s="3" t="s">
        <v>2952</v>
      </c>
      <c r="C5531" s="2" t="s">
        <v>2895</v>
      </c>
      <c r="D5531" s="2" t="s">
        <v>1412</v>
      </c>
      <c r="E5531" s="2" t="s">
        <v>2896</v>
      </c>
      <c r="F5531" s="4">
        <v>20</v>
      </c>
      <c r="G5531" s="10" t="str">
        <f t="shared" si="275"/>
        <v xml:space="preserve">2024/01 </v>
      </c>
      <c r="H5531" s="10">
        <f t="shared" si="274"/>
        <v>172</v>
      </c>
    </row>
    <row r="5532" spans="1:8" ht="15.75">
      <c r="A5532" s="10">
        <v>5531</v>
      </c>
      <c r="B5532" s="3" t="s">
        <v>2952</v>
      </c>
      <c r="C5532" s="2" t="s">
        <v>2906</v>
      </c>
      <c r="D5532" s="2" t="s">
        <v>1417</v>
      </c>
      <c r="E5532" s="2" t="s">
        <v>2907</v>
      </c>
      <c r="F5532" s="4">
        <v>20</v>
      </c>
      <c r="G5532" s="10" t="str">
        <f t="shared" si="275"/>
        <v xml:space="preserve">2024/02 </v>
      </c>
      <c r="H5532" s="10">
        <f t="shared" si="274"/>
        <v>65</v>
      </c>
    </row>
    <row r="5533" spans="1:8" ht="15.75">
      <c r="A5533" s="10">
        <v>5532</v>
      </c>
      <c r="B5533" s="3" t="s">
        <v>2952</v>
      </c>
      <c r="C5533" s="2" t="s">
        <v>2912</v>
      </c>
      <c r="D5533" s="2" t="s">
        <v>1417</v>
      </c>
      <c r="E5533" s="2" t="s">
        <v>2913</v>
      </c>
      <c r="F5533" s="4">
        <v>20</v>
      </c>
      <c r="G5533" s="10" t="str">
        <f t="shared" si="275"/>
        <v xml:space="preserve">2025/02 </v>
      </c>
      <c r="H5533" s="10">
        <f t="shared" si="274"/>
        <v>640</v>
      </c>
    </row>
    <row r="5534" spans="1:8" ht="15.75">
      <c r="A5534" s="10">
        <v>5533</v>
      </c>
      <c r="B5534" s="3" t="s">
        <v>2952</v>
      </c>
      <c r="C5534" s="2" t="s">
        <v>2916</v>
      </c>
      <c r="D5534" s="2" t="s">
        <v>1424</v>
      </c>
      <c r="E5534" s="2" t="s">
        <v>2917</v>
      </c>
      <c r="F5534" s="4">
        <v>10</v>
      </c>
      <c r="G5534" s="10" t="str">
        <f t="shared" si="275"/>
        <v xml:space="preserve">2024/02 </v>
      </c>
      <c r="H5534" s="10">
        <f t="shared" si="274"/>
        <v>175</v>
      </c>
    </row>
    <row r="5535" spans="1:8" ht="15.75">
      <c r="A5535" s="10">
        <v>5534</v>
      </c>
      <c r="B5535" s="3" t="s">
        <v>2952</v>
      </c>
      <c r="C5535" s="2" t="s">
        <v>2918</v>
      </c>
      <c r="D5535" s="2" t="s">
        <v>1424</v>
      </c>
      <c r="E5535" s="2" t="s">
        <v>2919</v>
      </c>
      <c r="F5535" s="4">
        <v>30</v>
      </c>
      <c r="G5535" s="10" t="str">
        <f t="shared" si="275"/>
        <v xml:space="preserve">2025/02 </v>
      </c>
      <c r="H5535" s="10">
        <f t="shared" si="274"/>
        <v>205</v>
      </c>
    </row>
    <row r="5536" spans="1:8" ht="15.75">
      <c r="A5536" s="10">
        <v>5535</v>
      </c>
      <c r="B5536" s="3" t="s">
        <v>2952</v>
      </c>
      <c r="C5536" s="2" t="s">
        <v>2928</v>
      </c>
      <c r="D5536" s="2" t="s">
        <v>2781</v>
      </c>
      <c r="E5536" s="2" t="s">
        <v>2929</v>
      </c>
      <c r="F5536" s="4">
        <v>20</v>
      </c>
      <c r="G5536" s="10" t="str">
        <f t="shared" si="275"/>
        <v xml:space="preserve">2024/01 </v>
      </c>
      <c r="H5536" s="10">
        <f t="shared" si="274"/>
        <v>140</v>
      </c>
    </row>
    <row r="5537" spans="1:8" ht="15.75">
      <c r="A5537" s="10">
        <v>5536</v>
      </c>
      <c r="B5537" s="3" t="s">
        <v>2952</v>
      </c>
      <c r="C5537" s="2" t="s">
        <v>2930</v>
      </c>
      <c r="D5537" s="2" t="s">
        <v>2781</v>
      </c>
      <c r="E5537" s="2" t="s">
        <v>2931</v>
      </c>
      <c r="F5537" s="4">
        <v>40</v>
      </c>
      <c r="G5537" s="10" t="str">
        <f t="shared" si="275"/>
        <v xml:space="preserve">2024/01 </v>
      </c>
      <c r="H5537" s="10">
        <f t="shared" si="274"/>
        <v>80</v>
      </c>
    </row>
    <row r="5538" spans="1:8" ht="15.75">
      <c r="A5538" s="10">
        <v>5537</v>
      </c>
      <c r="B5538" s="3" t="s">
        <v>2952</v>
      </c>
      <c r="C5538" s="2" t="s">
        <v>2932</v>
      </c>
      <c r="D5538" s="2" t="s">
        <v>2781</v>
      </c>
      <c r="E5538" s="2" t="s">
        <v>2933</v>
      </c>
      <c r="F5538" s="4">
        <v>40</v>
      </c>
      <c r="G5538" s="10" t="str">
        <f t="shared" si="275"/>
        <v xml:space="preserve">2024/02 </v>
      </c>
      <c r="H5538" s="10">
        <f t="shared" si="274"/>
        <v>65</v>
      </c>
    </row>
    <row r="5539" spans="1:8" ht="15.75">
      <c r="A5539" s="10">
        <v>5538</v>
      </c>
      <c r="B5539" s="3" t="s">
        <v>2952</v>
      </c>
      <c r="C5539" s="2" t="s">
        <v>2934</v>
      </c>
      <c r="D5539" s="2" t="s">
        <v>2781</v>
      </c>
      <c r="E5539" s="2" t="s">
        <v>2935</v>
      </c>
      <c r="F5539" s="4">
        <v>30</v>
      </c>
      <c r="G5539" s="10" t="str">
        <f t="shared" si="275"/>
        <v xml:space="preserve">2024/01 </v>
      </c>
      <c r="H5539" s="10">
        <f t="shared" si="274"/>
        <v>75</v>
      </c>
    </row>
    <row r="5540" spans="1:8" ht="15.75">
      <c r="A5540" s="10">
        <v>5539</v>
      </c>
      <c r="B5540" s="3" t="s">
        <v>2952</v>
      </c>
      <c r="C5540" s="2" t="s">
        <v>3862</v>
      </c>
      <c r="D5540" s="2" t="s">
        <v>1426</v>
      </c>
      <c r="E5540" s="2" t="s">
        <v>3863</v>
      </c>
      <c r="F5540" s="4">
        <v>15</v>
      </c>
      <c r="G5540" s="10" t="str">
        <f t="shared" si="275"/>
        <v xml:space="preserve">2024/01 </v>
      </c>
      <c r="H5540" s="10">
        <f t="shared" si="274"/>
        <v>100</v>
      </c>
    </row>
    <row r="5541" spans="1:8" ht="15.75">
      <c r="A5541" s="10">
        <v>5540</v>
      </c>
      <c r="B5541" s="3" t="s">
        <v>2952</v>
      </c>
      <c r="C5541" s="2" t="s">
        <v>3864</v>
      </c>
      <c r="D5541" s="2" t="s">
        <v>1426</v>
      </c>
      <c r="E5541" s="2" t="s">
        <v>3865</v>
      </c>
      <c r="F5541" s="4">
        <v>65</v>
      </c>
      <c r="G5541" s="10" t="str">
        <f t="shared" si="275"/>
        <v xml:space="preserve">2024/11 </v>
      </c>
      <c r="H5541" s="10">
        <f t="shared" si="274"/>
        <v>202</v>
      </c>
    </row>
    <row r="5542" spans="1:8" ht="15.75">
      <c r="A5542" s="10">
        <v>5541</v>
      </c>
      <c r="B5542" s="3" t="s">
        <v>2952</v>
      </c>
      <c r="C5542" s="2" t="s">
        <v>3866</v>
      </c>
      <c r="D5542" s="2" t="s">
        <v>1426</v>
      </c>
      <c r="E5542" s="2" t="s">
        <v>3867</v>
      </c>
      <c r="F5542" s="4">
        <v>80</v>
      </c>
      <c r="G5542" s="10" t="str">
        <f t="shared" si="275"/>
        <v xml:space="preserve">2024/07 </v>
      </c>
      <c r="H5542" s="10">
        <f t="shared" si="274"/>
        <v>450</v>
      </c>
    </row>
    <row r="5543" spans="1:8" ht="15.75">
      <c r="A5543" s="10">
        <v>5542</v>
      </c>
      <c r="B5543" s="3" t="s">
        <v>2952</v>
      </c>
      <c r="C5543" s="2" t="s">
        <v>3870</v>
      </c>
      <c r="D5543" s="2" t="s">
        <v>1426</v>
      </c>
      <c r="E5543" s="2" t="s">
        <v>3871</v>
      </c>
      <c r="F5543" s="4">
        <v>20</v>
      </c>
      <c r="G5543" s="10" t="str">
        <f t="shared" si="275"/>
        <v xml:space="preserve">2024/08 </v>
      </c>
      <c r="H5543" s="10">
        <f t="shared" si="274"/>
        <v>490</v>
      </c>
    </row>
    <row r="5544" spans="1:8" ht="15.75">
      <c r="A5544" s="10">
        <v>5543</v>
      </c>
      <c r="B5544" s="3" t="s">
        <v>2952</v>
      </c>
      <c r="C5544" s="2" t="s">
        <v>3872</v>
      </c>
      <c r="D5544" s="2" t="s">
        <v>1426</v>
      </c>
      <c r="E5544" s="2" t="s">
        <v>3873</v>
      </c>
      <c r="F5544" s="4">
        <v>640</v>
      </c>
      <c r="G5544" s="10" t="str">
        <f t="shared" si="275"/>
        <v xml:space="preserve">2026/02 </v>
      </c>
      <c r="H5544" s="10">
        <f t="shared" si="274"/>
        <v>4200</v>
      </c>
    </row>
    <row r="5545" spans="1:8" ht="15.75">
      <c r="A5545" s="10">
        <v>5544</v>
      </c>
      <c r="B5545" s="3" t="s">
        <v>2952</v>
      </c>
      <c r="C5545" s="2" t="s">
        <v>3876</v>
      </c>
      <c r="D5545" s="2" t="s">
        <v>1433</v>
      </c>
      <c r="E5545" s="2" t="s">
        <v>3877</v>
      </c>
      <c r="F5545" s="4">
        <v>215</v>
      </c>
      <c r="G5545" s="10" t="str">
        <f t="shared" si="275"/>
        <v xml:space="preserve">2024/10 </v>
      </c>
      <c r="H5545" s="10">
        <f t="shared" si="274"/>
        <v>685</v>
      </c>
    </row>
    <row r="5546" spans="1:8" ht="15.75">
      <c r="A5546" s="10">
        <v>5545</v>
      </c>
      <c r="B5546" s="3" t="s">
        <v>2952</v>
      </c>
      <c r="C5546" s="2" t="s">
        <v>3878</v>
      </c>
      <c r="D5546" s="2" t="s">
        <v>1433</v>
      </c>
      <c r="E5546" s="2" t="s">
        <v>3879</v>
      </c>
      <c r="F5546" s="4">
        <v>15</v>
      </c>
      <c r="G5546" s="10" t="str">
        <f t="shared" si="275"/>
        <v xml:space="preserve">2024/07 </v>
      </c>
      <c r="H5546" s="10">
        <f t="shared" si="274"/>
        <v>355</v>
      </c>
    </row>
    <row r="5547" spans="1:8" ht="15.75">
      <c r="A5547" s="10">
        <v>5546</v>
      </c>
      <c r="B5547" s="3" t="s">
        <v>2952</v>
      </c>
      <c r="C5547" s="2" t="s">
        <v>3880</v>
      </c>
      <c r="D5547" s="2" t="s">
        <v>1433</v>
      </c>
      <c r="E5547" s="2" t="s">
        <v>3881</v>
      </c>
      <c r="F5547" s="4">
        <v>1310</v>
      </c>
      <c r="G5547" s="10" t="str">
        <f t="shared" si="275"/>
        <v xml:space="preserve">2024/01 </v>
      </c>
      <c r="H5547" s="10">
        <f t="shared" si="274"/>
        <v>10760</v>
      </c>
    </row>
    <row r="5548" spans="1:8" ht="15.75">
      <c r="A5548" s="10">
        <v>5547</v>
      </c>
      <c r="B5548" s="3" t="s">
        <v>2952</v>
      </c>
      <c r="C5548" s="2" t="s">
        <v>3884</v>
      </c>
      <c r="D5548" s="2" t="s">
        <v>1433</v>
      </c>
      <c r="E5548" s="2" t="s">
        <v>3885</v>
      </c>
      <c r="F5548" s="4">
        <v>8</v>
      </c>
      <c r="G5548" s="10" t="str">
        <f t="shared" si="275"/>
        <v xml:space="preserve">2024/01 </v>
      </c>
      <c r="H5548" s="10">
        <f t="shared" si="274"/>
        <v>80</v>
      </c>
    </row>
    <row r="5549" spans="1:8" ht="15.75">
      <c r="A5549" s="10">
        <v>5548</v>
      </c>
      <c r="B5549" s="3" t="s">
        <v>2952</v>
      </c>
      <c r="C5549" s="2" t="s">
        <v>3886</v>
      </c>
      <c r="D5549" s="2" t="s">
        <v>1433</v>
      </c>
      <c r="E5549" s="2" t="s">
        <v>3887</v>
      </c>
      <c r="F5549" s="4">
        <v>100</v>
      </c>
      <c r="G5549" s="10" t="str">
        <f t="shared" si="275"/>
        <v xml:space="preserve">2026/02 </v>
      </c>
      <c r="H5549" s="10">
        <f t="shared" si="274"/>
        <v>2570</v>
      </c>
    </row>
    <row r="5550" spans="1:8" ht="15.75">
      <c r="A5550" s="10">
        <v>5549</v>
      </c>
      <c r="B5550" s="3" t="s">
        <v>2952</v>
      </c>
      <c r="C5550" s="2" t="s">
        <v>3888</v>
      </c>
      <c r="D5550" s="2" t="s">
        <v>1433</v>
      </c>
      <c r="E5550" s="2" t="s">
        <v>3889</v>
      </c>
      <c r="F5550" s="4">
        <v>2560</v>
      </c>
      <c r="G5550" s="10" t="str">
        <f t="shared" si="275"/>
        <v xml:space="preserve">2024/01 </v>
      </c>
      <c r="H5550" s="10">
        <f t="shared" si="274"/>
        <v>6792</v>
      </c>
    </row>
    <row r="5551" spans="1:8" ht="15.75">
      <c r="A5551" s="10">
        <v>5550</v>
      </c>
      <c r="B5551" s="3" t="s">
        <v>2952</v>
      </c>
      <c r="C5551" s="2" t="s">
        <v>3892</v>
      </c>
      <c r="D5551" s="2" t="s">
        <v>1433</v>
      </c>
      <c r="E5551" s="2" t="s">
        <v>3893</v>
      </c>
      <c r="F5551" s="4">
        <v>20</v>
      </c>
      <c r="G5551" s="10" t="str">
        <f t="shared" si="275"/>
        <v xml:space="preserve">2026/03 </v>
      </c>
      <c r="H5551" s="10">
        <f t="shared" si="274"/>
        <v>1990</v>
      </c>
    </row>
    <row r="5552" spans="1:8" ht="15.75">
      <c r="A5552" s="10">
        <v>5551</v>
      </c>
      <c r="B5552" s="3" t="s">
        <v>2952</v>
      </c>
      <c r="C5552" s="2" t="s">
        <v>3894</v>
      </c>
      <c r="D5552" s="2" t="s">
        <v>1433</v>
      </c>
      <c r="E5552" s="2" t="s">
        <v>3895</v>
      </c>
      <c r="F5552" s="4">
        <v>15</v>
      </c>
      <c r="G5552" s="10" t="str">
        <f t="shared" si="275"/>
        <v xml:space="preserve">2024/01 </v>
      </c>
      <c r="H5552" s="10">
        <f t="shared" si="274"/>
        <v>200</v>
      </c>
    </row>
    <row r="5553" spans="1:8" ht="15.75">
      <c r="A5553" s="10">
        <v>5552</v>
      </c>
      <c r="B5553" s="3" t="s">
        <v>2952</v>
      </c>
      <c r="C5553" s="2" t="s">
        <v>3896</v>
      </c>
      <c r="D5553" s="2" t="s">
        <v>1433</v>
      </c>
      <c r="E5553" s="2" t="s">
        <v>3897</v>
      </c>
      <c r="F5553" s="4">
        <v>100</v>
      </c>
      <c r="G5553" s="10" t="str">
        <f t="shared" si="275"/>
        <v xml:space="preserve">2024/01 </v>
      </c>
      <c r="H5553" s="10">
        <f t="shared" si="274"/>
        <v>100</v>
      </c>
    </row>
    <row r="5554" spans="1:8" ht="15.75">
      <c r="A5554" s="10">
        <v>5553</v>
      </c>
      <c r="B5554" s="3" t="s">
        <v>2952</v>
      </c>
      <c r="C5554" s="2" t="s">
        <v>3901</v>
      </c>
      <c r="D5554" s="2" t="s">
        <v>3900</v>
      </c>
      <c r="E5554" s="2" t="s">
        <v>2648</v>
      </c>
      <c r="F5554" s="4">
        <v>4</v>
      </c>
      <c r="G5554" s="10" t="str">
        <f t="shared" si="275"/>
        <v xml:space="preserve">2024/01 </v>
      </c>
      <c r="H5554" s="10">
        <f t="shared" si="274"/>
        <v>20</v>
      </c>
    </row>
    <row r="5555" spans="1:8" ht="15.75">
      <c r="A5555" s="10">
        <v>5554</v>
      </c>
      <c r="B5555" s="3" t="s">
        <v>2952</v>
      </c>
      <c r="C5555" s="2" t="s">
        <v>3906</v>
      </c>
      <c r="D5555" s="2" t="s">
        <v>3905</v>
      </c>
      <c r="E5555" s="2" t="s">
        <v>2663</v>
      </c>
      <c r="F5555" s="4">
        <v>10</v>
      </c>
      <c r="G5555" s="10" t="str">
        <f t="shared" si="275"/>
        <v xml:space="preserve">2024/01 </v>
      </c>
      <c r="H5555" s="10">
        <f t="shared" si="274"/>
        <v>10</v>
      </c>
    </row>
    <row r="5556" spans="1:8" ht="15.75">
      <c r="A5556" s="10">
        <v>5555</v>
      </c>
      <c r="B5556" s="3" t="s">
        <v>2952</v>
      </c>
      <c r="C5556" s="2" t="s">
        <v>3915</v>
      </c>
      <c r="D5556" s="2" t="s">
        <v>2827</v>
      </c>
      <c r="E5556" s="2" t="s">
        <v>2644</v>
      </c>
      <c r="F5556" s="4">
        <v>2</v>
      </c>
      <c r="G5556" s="10" t="str">
        <f t="shared" si="275"/>
        <v xml:space="preserve">2024/01 </v>
      </c>
      <c r="H5556" s="10">
        <f t="shared" si="274"/>
        <v>25</v>
      </c>
    </row>
    <row r="5557" spans="1:8" ht="15.75">
      <c r="A5557" s="10">
        <v>5556</v>
      </c>
      <c r="B5557" s="3" t="s">
        <v>2952</v>
      </c>
      <c r="C5557" s="2" t="s">
        <v>3921</v>
      </c>
      <c r="D5557" s="2" t="s">
        <v>3920</v>
      </c>
      <c r="E5557" s="2" t="s">
        <v>2447</v>
      </c>
      <c r="F5557" s="4">
        <v>1</v>
      </c>
      <c r="G5557" s="10" t="str">
        <f t="shared" si="275"/>
        <v xml:space="preserve">2024/01 </v>
      </c>
      <c r="H5557" s="10">
        <f t="shared" si="274"/>
        <v>11</v>
      </c>
    </row>
    <row r="5558" spans="1:8" ht="15.75">
      <c r="A5558" s="10">
        <v>5557</v>
      </c>
      <c r="B5558" s="3" t="s">
        <v>2952</v>
      </c>
      <c r="C5558" s="2" t="s">
        <v>3924</v>
      </c>
      <c r="D5558" s="2" t="s">
        <v>3923</v>
      </c>
      <c r="E5558" s="2" t="s">
        <v>3925</v>
      </c>
      <c r="F5558" s="4">
        <v>2</v>
      </c>
      <c r="G5558" s="10" t="str">
        <f t="shared" si="275"/>
        <v xml:space="preserve">2024/01 </v>
      </c>
      <c r="H5558" s="10">
        <f t="shared" si="274"/>
        <v>2</v>
      </c>
    </row>
    <row r="5559" spans="1:8" ht="15.75">
      <c r="A5559" s="10">
        <v>5558</v>
      </c>
      <c r="B5559" s="3" t="s">
        <v>2952</v>
      </c>
      <c r="C5559" s="2" t="s">
        <v>3927</v>
      </c>
      <c r="D5559" s="2" t="s">
        <v>1433</v>
      </c>
      <c r="E5559" s="2" t="s">
        <v>3928</v>
      </c>
      <c r="F5559" s="4">
        <v>5</v>
      </c>
      <c r="G5559" s="10" t="str">
        <f t="shared" si="275"/>
        <v xml:space="preserve">2024/01 </v>
      </c>
      <c r="H5559" s="10">
        <f t="shared" si="274"/>
        <v>10</v>
      </c>
    </row>
    <row r="5560" spans="1:8" ht="15.75">
      <c r="A5560" s="10">
        <v>5559</v>
      </c>
      <c r="B5560" s="3" t="s">
        <v>2952</v>
      </c>
      <c r="C5560" s="2" t="s">
        <v>4546</v>
      </c>
      <c r="D5560" s="2" t="s">
        <v>4545</v>
      </c>
      <c r="E5560" s="2" t="s">
        <v>4547</v>
      </c>
      <c r="F5560" s="4">
        <v>20</v>
      </c>
      <c r="G5560" s="10" t="str">
        <f t="shared" si="275"/>
        <v xml:space="preserve">2024/12 </v>
      </c>
      <c r="H5560" s="10">
        <f t="shared" si="274"/>
        <v>910</v>
      </c>
    </row>
    <row r="5561" spans="1:8" ht="15.75">
      <c r="A5561" s="10">
        <v>5560</v>
      </c>
      <c r="B5561" s="3" t="s">
        <v>2952</v>
      </c>
      <c r="C5561" s="2" t="s">
        <v>4554</v>
      </c>
      <c r="D5561" s="2" t="s">
        <v>4553</v>
      </c>
      <c r="E5561" s="2" t="s">
        <v>4555</v>
      </c>
      <c r="F5561" s="4">
        <v>20</v>
      </c>
      <c r="G5561" s="10" t="str">
        <f t="shared" si="275"/>
        <v xml:space="preserve">2024/05 </v>
      </c>
      <c r="H5561" s="10">
        <f t="shared" si="274"/>
        <v>2759</v>
      </c>
    </row>
    <row r="5562" spans="1:8" ht="15.75">
      <c r="A5562" s="10">
        <v>5561</v>
      </c>
      <c r="B5562" s="3" t="s">
        <v>2952</v>
      </c>
      <c r="C5562" s="2" t="s">
        <v>4621</v>
      </c>
      <c r="D5562" s="2" t="s">
        <v>4620</v>
      </c>
      <c r="E5562" s="2" t="s">
        <v>4622</v>
      </c>
      <c r="F5562" s="4">
        <v>143</v>
      </c>
      <c r="G5562" s="10" t="str">
        <f t="shared" si="275"/>
        <v xml:space="preserve">2024/07 </v>
      </c>
      <c r="H5562" s="10">
        <f t="shared" si="274"/>
        <v>4453</v>
      </c>
    </row>
    <row r="5563" spans="1:8" ht="15.75">
      <c r="A5563" s="10">
        <v>5562</v>
      </c>
      <c r="B5563" s="3" t="s">
        <v>2949</v>
      </c>
      <c r="C5563" s="2" t="s">
        <v>57</v>
      </c>
      <c r="D5563" s="2" t="s">
        <v>50</v>
      </c>
      <c r="E5563" s="2" t="s">
        <v>58</v>
      </c>
      <c r="F5563" s="4">
        <v>30</v>
      </c>
      <c r="G5563" s="10" t="str">
        <f t="shared" si="275"/>
        <v xml:space="preserve">2024/01 </v>
      </c>
      <c r="H5563" s="10">
        <f t="shared" si="274"/>
        <v>150</v>
      </c>
    </row>
    <row r="5564" spans="1:8" ht="15.75">
      <c r="A5564" s="10">
        <v>5563</v>
      </c>
      <c r="B5564" s="3" t="s">
        <v>2949</v>
      </c>
      <c r="C5564" s="2" t="s">
        <v>63</v>
      </c>
      <c r="D5564" s="2" t="s">
        <v>62</v>
      </c>
      <c r="E5564" s="2" t="s">
        <v>52</v>
      </c>
      <c r="F5564" s="4">
        <v>30</v>
      </c>
      <c r="G5564" s="10" t="str">
        <f t="shared" si="275"/>
        <v xml:space="preserve">2024/01 </v>
      </c>
      <c r="H5564" s="10">
        <f t="shared" si="274"/>
        <v>50</v>
      </c>
    </row>
    <row r="5565" spans="1:8" ht="15.75">
      <c r="A5565" s="10">
        <v>5564</v>
      </c>
      <c r="B5565" s="3" t="s">
        <v>2949</v>
      </c>
      <c r="C5565" s="2" t="s">
        <v>2955</v>
      </c>
      <c r="D5565" s="2" t="s">
        <v>62</v>
      </c>
      <c r="E5565" s="2" t="s">
        <v>104</v>
      </c>
      <c r="F5565" s="4">
        <v>44</v>
      </c>
      <c r="G5565" s="10" t="str">
        <f t="shared" si="275"/>
        <v xml:space="preserve">2024/01 </v>
      </c>
      <c r="H5565" s="10">
        <f t="shared" si="274"/>
        <v>44</v>
      </c>
    </row>
    <row r="5566" spans="1:8" ht="15.75">
      <c r="A5566" s="10">
        <v>5565</v>
      </c>
      <c r="B5566" s="3" t="s">
        <v>2949</v>
      </c>
      <c r="C5566" s="2" t="s">
        <v>2956</v>
      </c>
      <c r="D5566" s="2" t="s">
        <v>62</v>
      </c>
      <c r="E5566" s="2" t="s">
        <v>54</v>
      </c>
      <c r="F5566" s="4">
        <v>30</v>
      </c>
      <c r="G5566" s="10" t="str">
        <f t="shared" si="275"/>
        <v xml:space="preserve">2024/01 </v>
      </c>
      <c r="H5566" s="10">
        <f t="shared" si="274"/>
        <v>30</v>
      </c>
    </row>
    <row r="5567" spans="1:8" ht="15.75">
      <c r="A5567" s="10">
        <v>5566</v>
      </c>
      <c r="B5567" s="3" t="s">
        <v>2949</v>
      </c>
      <c r="C5567" s="2" t="s">
        <v>66</v>
      </c>
      <c r="D5567" s="2" t="s">
        <v>62</v>
      </c>
      <c r="E5567" s="2" t="s">
        <v>58</v>
      </c>
      <c r="F5567" s="4">
        <v>60</v>
      </c>
      <c r="G5567" s="10" t="str">
        <f t="shared" si="275"/>
        <v xml:space="preserve">2024/01 </v>
      </c>
      <c r="H5567" s="10">
        <f t="shared" si="274"/>
        <v>200</v>
      </c>
    </row>
    <row r="5568" spans="1:8" ht="15.75">
      <c r="A5568" s="10">
        <v>5567</v>
      </c>
      <c r="B5568" s="3" t="s">
        <v>2949</v>
      </c>
      <c r="C5568" s="2" t="s">
        <v>72</v>
      </c>
      <c r="D5568" s="2" t="s">
        <v>69</v>
      </c>
      <c r="E5568" s="2" t="s">
        <v>73</v>
      </c>
      <c r="F5568" s="4">
        <v>50</v>
      </c>
      <c r="G5568" s="10" t="str">
        <f t="shared" si="275"/>
        <v xml:space="preserve">2024/01 </v>
      </c>
      <c r="H5568" s="10">
        <f t="shared" si="274"/>
        <v>200</v>
      </c>
    </row>
    <row r="5569" spans="1:8" ht="15.75">
      <c r="A5569" s="10">
        <v>5568</v>
      </c>
      <c r="B5569" s="3" t="s">
        <v>2949</v>
      </c>
      <c r="C5569" s="2" t="s">
        <v>2958</v>
      </c>
      <c r="D5569" s="2" t="s">
        <v>69</v>
      </c>
      <c r="E5569" s="2" t="s">
        <v>184</v>
      </c>
      <c r="F5569" s="4">
        <v>80</v>
      </c>
      <c r="G5569" s="10" t="str">
        <f t="shared" si="275"/>
        <v xml:space="preserve">2024/01 </v>
      </c>
      <c r="H5569" s="10">
        <f t="shared" si="274"/>
        <v>80</v>
      </c>
    </row>
    <row r="5570" spans="1:8" ht="15.75">
      <c r="A5570" s="10">
        <v>5569</v>
      </c>
      <c r="B5570" s="3" t="s">
        <v>2949</v>
      </c>
      <c r="C5570" s="2" t="s">
        <v>82</v>
      </c>
      <c r="D5570" s="2" t="s">
        <v>69</v>
      </c>
      <c r="E5570" s="2" t="s">
        <v>83</v>
      </c>
      <c r="F5570" s="4">
        <v>60</v>
      </c>
      <c r="G5570" s="10" t="str">
        <f t="shared" si="275"/>
        <v xml:space="preserve">2024/01 </v>
      </c>
      <c r="H5570" s="10">
        <f t="shared" ref="H5570:H5633" si="276">_xlfn.MAXIFS(F:F,C:C,C5570,G:G,G5570)</f>
        <v>200</v>
      </c>
    </row>
    <row r="5571" spans="1:8" ht="15.75">
      <c r="A5571" s="10">
        <v>5570</v>
      </c>
      <c r="B5571" s="3" t="s">
        <v>2949</v>
      </c>
      <c r="C5571" s="2" t="s">
        <v>2962</v>
      </c>
      <c r="D5571" s="2" t="s">
        <v>88</v>
      </c>
      <c r="E5571" s="2" t="s">
        <v>52</v>
      </c>
      <c r="F5571" s="4">
        <v>20</v>
      </c>
      <c r="G5571" s="10" t="str">
        <f t="shared" ref="G5571:G5634" si="277">INDEX($B$2:$B$9999,MATCH(_xlfn.MAXIFS($F$2:$F$9999,$C$2:$C$9999,C5571),$F$1:$F$9999,0))</f>
        <v xml:space="preserve">2024/01 </v>
      </c>
      <c r="H5571" s="10">
        <f t="shared" si="276"/>
        <v>20</v>
      </c>
    </row>
    <row r="5572" spans="1:8" ht="15.75">
      <c r="A5572" s="10">
        <v>5571</v>
      </c>
      <c r="B5572" s="3" t="s">
        <v>2949</v>
      </c>
      <c r="C5572" s="2" t="s">
        <v>2963</v>
      </c>
      <c r="D5572" s="2" t="s">
        <v>88</v>
      </c>
      <c r="E5572" s="2" t="s">
        <v>104</v>
      </c>
      <c r="F5572" s="4">
        <v>20</v>
      </c>
      <c r="G5572" s="10" t="str">
        <f t="shared" si="277"/>
        <v xml:space="preserve">2024/01 </v>
      </c>
      <c r="H5572" s="10">
        <f t="shared" si="276"/>
        <v>20</v>
      </c>
    </row>
    <row r="5573" spans="1:8" ht="15.75">
      <c r="A5573" s="10">
        <v>5572</v>
      </c>
      <c r="B5573" s="3" t="s">
        <v>2949</v>
      </c>
      <c r="C5573" s="2" t="s">
        <v>165</v>
      </c>
      <c r="D5573" s="2" t="s">
        <v>96</v>
      </c>
      <c r="E5573" s="2" t="s">
        <v>52</v>
      </c>
      <c r="F5573" s="4">
        <v>20</v>
      </c>
      <c r="G5573" s="10" t="str">
        <f t="shared" si="277"/>
        <v xml:space="preserve">2024/01 </v>
      </c>
      <c r="H5573" s="10">
        <f t="shared" si="276"/>
        <v>90</v>
      </c>
    </row>
    <row r="5574" spans="1:8" ht="15.75">
      <c r="A5574" s="10">
        <v>5573</v>
      </c>
      <c r="B5574" s="3" t="s">
        <v>2949</v>
      </c>
      <c r="C5574" s="2" t="s">
        <v>176</v>
      </c>
      <c r="D5574" s="2" t="s">
        <v>173</v>
      </c>
      <c r="E5574" s="2" t="s">
        <v>177</v>
      </c>
      <c r="F5574" s="4">
        <v>21</v>
      </c>
      <c r="G5574" s="10" t="str">
        <f t="shared" si="277"/>
        <v xml:space="preserve">2024/07 </v>
      </c>
      <c r="H5574" s="10">
        <f t="shared" si="276"/>
        <v>134</v>
      </c>
    </row>
    <row r="5575" spans="1:8" ht="15.75">
      <c r="A5575" s="10">
        <v>5574</v>
      </c>
      <c r="B5575" s="3" t="s">
        <v>2949</v>
      </c>
      <c r="C5575" s="2" t="s">
        <v>191</v>
      </c>
      <c r="D5575" s="2" t="s">
        <v>96</v>
      </c>
      <c r="E5575" s="2" t="s">
        <v>192</v>
      </c>
      <c r="F5575" s="4">
        <v>10</v>
      </c>
      <c r="G5575" s="10" t="str">
        <f t="shared" si="277"/>
        <v xml:space="preserve">2024/01 </v>
      </c>
      <c r="H5575" s="10">
        <f t="shared" si="276"/>
        <v>40</v>
      </c>
    </row>
    <row r="5576" spans="1:8" ht="15.75">
      <c r="A5576" s="10">
        <v>5575</v>
      </c>
      <c r="B5576" s="3" t="s">
        <v>2949</v>
      </c>
      <c r="C5576" s="2" t="s">
        <v>2982</v>
      </c>
      <c r="D5576" s="2" t="s">
        <v>198</v>
      </c>
      <c r="E5576" s="2" t="s">
        <v>206</v>
      </c>
      <c r="F5576" s="4">
        <v>1</v>
      </c>
      <c r="G5576" s="10" t="str">
        <f t="shared" si="277"/>
        <v xml:space="preserve">2024/01 </v>
      </c>
      <c r="H5576" s="10">
        <f t="shared" si="276"/>
        <v>1</v>
      </c>
    </row>
    <row r="5577" spans="1:8" ht="15.75">
      <c r="A5577" s="10">
        <v>5576</v>
      </c>
      <c r="B5577" s="3" t="s">
        <v>2949</v>
      </c>
      <c r="C5577" s="2" t="s">
        <v>3007</v>
      </c>
      <c r="D5577" s="2" t="s">
        <v>236</v>
      </c>
      <c r="E5577" s="2" t="s">
        <v>68</v>
      </c>
      <c r="F5577" s="4">
        <v>4</v>
      </c>
      <c r="G5577" s="10" t="str">
        <f t="shared" si="277"/>
        <v xml:space="preserve">2024/01 </v>
      </c>
      <c r="H5577" s="10">
        <f t="shared" si="276"/>
        <v>4</v>
      </c>
    </row>
    <row r="5578" spans="1:8" ht="15.75">
      <c r="A5578" s="10">
        <v>5577</v>
      </c>
      <c r="B5578" s="3" t="s">
        <v>2949</v>
      </c>
      <c r="C5578" s="2" t="s">
        <v>263</v>
      </c>
      <c r="D5578" s="2" t="s">
        <v>262</v>
      </c>
      <c r="E5578" s="2"/>
      <c r="F5578" s="4">
        <v>2</v>
      </c>
      <c r="G5578" s="10" t="str">
        <f t="shared" si="277"/>
        <v xml:space="preserve">2024/01 </v>
      </c>
      <c r="H5578" s="10">
        <f t="shared" si="276"/>
        <v>7</v>
      </c>
    </row>
    <row r="5579" spans="1:8" ht="15.75">
      <c r="A5579" s="10">
        <v>5578</v>
      </c>
      <c r="B5579" s="3" t="s">
        <v>2949</v>
      </c>
      <c r="C5579" s="2" t="s">
        <v>273</v>
      </c>
      <c r="D5579" s="2" t="s">
        <v>264</v>
      </c>
      <c r="E5579" s="2" t="s">
        <v>52</v>
      </c>
      <c r="F5579" s="4">
        <v>50</v>
      </c>
      <c r="G5579" s="10" t="str">
        <f t="shared" si="277"/>
        <v xml:space="preserve">2024/01 </v>
      </c>
      <c r="H5579" s="10">
        <f t="shared" si="276"/>
        <v>100</v>
      </c>
    </row>
    <row r="5580" spans="1:8" ht="15.75">
      <c r="A5580" s="10">
        <v>5579</v>
      </c>
      <c r="B5580" s="3" t="s">
        <v>2949</v>
      </c>
      <c r="C5580" s="2" t="s">
        <v>274</v>
      </c>
      <c r="D5580" s="2" t="s">
        <v>264</v>
      </c>
      <c r="E5580" s="2" t="s">
        <v>104</v>
      </c>
      <c r="F5580" s="4">
        <v>110</v>
      </c>
      <c r="G5580" s="10" t="str">
        <f t="shared" si="277"/>
        <v xml:space="preserve">2024/01 </v>
      </c>
      <c r="H5580" s="10">
        <f t="shared" si="276"/>
        <v>110</v>
      </c>
    </row>
    <row r="5581" spans="1:8" ht="15.75">
      <c r="A5581" s="10">
        <v>5580</v>
      </c>
      <c r="B5581" s="3" t="s">
        <v>2949</v>
      </c>
      <c r="C5581" s="2" t="s">
        <v>278</v>
      </c>
      <c r="D5581" s="2" t="s">
        <v>264</v>
      </c>
      <c r="E5581" s="2" t="s">
        <v>54</v>
      </c>
      <c r="F5581" s="4">
        <v>100</v>
      </c>
      <c r="G5581" s="10" t="str">
        <f t="shared" si="277"/>
        <v xml:space="preserve">2024/01 </v>
      </c>
      <c r="H5581" s="10">
        <f t="shared" si="276"/>
        <v>100</v>
      </c>
    </row>
    <row r="5582" spans="1:8" ht="15.75">
      <c r="A5582" s="10">
        <v>5581</v>
      </c>
      <c r="B5582" s="3" t="s">
        <v>2949</v>
      </c>
      <c r="C5582" s="2" t="s">
        <v>281</v>
      </c>
      <c r="D5582" s="2" t="s">
        <v>264</v>
      </c>
      <c r="E5582" s="2" t="s">
        <v>65</v>
      </c>
      <c r="F5582" s="4">
        <v>200</v>
      </c>
      <c r="G5582" s="10" t="str">
        <f t="shared" si="277"/>
        <v xml:space="preserve">2024/01 </v>
      </c>
      <c r="H5582" s="10">
        <f t="shared" si="276"/>
        <v>200</v>
      </c>
    </row>
    <row r="5583" spans="1:8" ht="15.75">
      <c r="A5583" s="10">
        <v>5582</v>
      </c>
      <c r="B5583" s="3" t="s">
        <v>2949</v>
      </c>
      <c r="C5583" s="2" t="s">
        <v>285</v>
      </c>
      <c r="D5583" s="2" t="s">
        <v>264</v>
      </c>
      <c r="E5583" s="2" t="s">
        <v>56</v>
      </c>
      <c r="F5583" s="4">
        <v>100</v>
      </c>
      <c r="G5583" s="10" t="str">
        <f t="shared" si="277"/>
        <v xml:space="preserve">2024/01 </v>
      </c>
      <c r="H5583" s="10">
        <f t="shared" si="276"/>
        <v>100</v>
      </c>
    </row>
    <row r="5584" spans="1:8" ht="15.75">
      <c r="A5584" s="10">
        <v>5583</v>
      </c>
      <c r="B5584" s="3" t="s">
        <v>2949</v>
      </c>
      <c r="C5584" s="2" t="s">
        <v>287</v>
      </c>
      <c r="D5584" s="2" t="s">
        <v>264</v>
      </c>
      <c r="E5584" s="2" t="s">
        <v>245</v>
      </c>
      <c r="F5584" s="4">
        <v>30</v>
      </c>
      <c r="G5584" s="10" t="str">
        <f t="shared" si="277"/>
        <v xml:space="preserve">2024/01 </v>
      </c>
      <c r="H5584" s="10">
        <f t="shared" si="276"/>
        <v>30</v>
      </c>
    </row>
    <row r="5585" spans="1:8" ht="15.75">
      <c r="A5585" s="10">
        <v>5584</v>
      </c>
      <c r="B5585" s="3" t="s">
        <v>2949</v>
      </c>
      <c r="C5585" s="2" t="s">
        <v>288</v>
      </c>
      <c r="D5585" s="2" t="s">
        <v>264</v>
      </c>
      <c r="E5585" s="2" t="s">
        <v>78</v>
      </c>
      <c r="F5585" s="4">
        <v>30</v>
      </c>
      <c r="G5585" s="10" t="str">
        <f t="shared" si="277"/>
        <v xml:space="preserve">2024/01 </v>
      </c>
      <c r="H5585" s="10">
        <f t="shared" si="276"/>
        <v>30</v>
      </c>
    </row>
    <row r="5586" spans="1:8" ht="15.75">
      <c r="A5586" s="10">
        <v>5585</v>
      </c>
      <c r="B5586" s="3" t="s">
        <v>2949</v>
      </c>
      <c r="C5586" s="2" t="s">
        <v>289</v>
      </c>
      <c r="D5586" s="2" t="s">
        <v>264</v>
      </c>
      <c r="E5586" s="2" t="s">
        <v>290</v>
      </c>
      <c r="F5586" s="4">
        <v>20</v>
      </c>
      <c r="G5586" s="10" t="str">
        <f t="shared" si="277"/>
        <v xml:space="preserve">2024/01 </v>
      </c>
      <c r="H5586" s="10">
        <f t="shared" si="276"/>
        <v>20</v>
      </c>
    </row>
    <row r="5587" spans="1:8" ht="15.75">
      <c r="A5587" s="10">
        <v>5586</v>
      </c>
      <c r="B5587" s="3" t="s">
        <v>2949</v>
      </c>
      <c r="C5587" s="2" t="s">
        <v>293</v>
      </c>
      <c r="D5587" s="2" t="s">
        <v>264</v>
      </c>
      <c r="E5587" s="2" t="s">
        <v>99</v>
      </c>
      <c r="F5587" s="4">
        <v>50</v>
      </c>
      <c r="G5587" s="10" t="str">
        <f t="shared" si="277"/>
        <v xml:space="preserve">2024/01 </v>
      </c>
      <c r="H5587" s="10">
        <f t="shared" si="276"/>
        <v>1000</v>
      </c>
    </row>
    <row r="5588" spans="1:8" ht="15.75">
      <c r="A5588" s="10">
        <v>5587</v>
      </c>
      <c r="B5588" s="3" t="s">
        <v>2949</v>
      </c>
      <c r="C5588" s="2" t="s">
        <v>3019</v>
      </c>
      <c r="D5588" s="2" t="s">
        <v>318</v>
      </c>
      <c r="E5588" s="2" t="s">
        <v>65</v>
      </c>
      <c r="F5588" s="4">
        <v>6</v>
      </c>
      <c r="G5588" s="10" t="str">
        <f t="shared" si="277"/>
        <v xml:space="preserve">2024/01 </v>
      </c>
      <c r="H5588" s="10">
        <f t="shared" si="276"/>
        <v>6</v>
      </c>
    </row>
    <row r="5589" spans="1:8" ht="15.75">
      <c r="A5589" s="10">
        <v>5588</v>
      </c>
      <c r="B5589" s="3" t="s">
        <v>2949</v>
      </c>
      <c r="C5589" s="2" t="s">
        <v>356</v>
      </c>
      <c r="D5589" s="2" t="s">
        <v>355</v>
      </c>
      <c r="E5589" s="2" t="s">
        <v>357</v>
      </c>
      <c r="F5589" s="4">
        <v>12</v>
      </c>
      <c r="G5589" s="10" t="str">
        <f t="shared" si="277"/>
        <v xml:space="preserve">2024/01 </v>
      </c>
      <c r="H5589" s="10">
        <f t="shared" si="276"/>
        <v>36</v>
      </c>
    </row>
    <row r="5590" spans="1:8" ht="15.75">
      <c r="A5590" s="10">
        <v>5589</v>
      </c>
      <c r="B5590" s="3" t="s">
        <v>2949</v>
      </c>
      <c r="C5590" s="2" t="s">
        <v>361</v>
      </c>
      <c r="D5590" s="2" t="s">
        <v>264</v>
      </c>
      <c r="E5590" s="2" t="s">
        <v>362</v>
      </c>
      <c r="F5590" s="4">
        <v>200</v>
      </c>
      <c r="G5590" s="10" t="str">
        <f t="shared" si="277"/>
        <v xml:space="preserve">2024/01 </v>
      </c>
      <c r="H5590" s="10">
        <f t="shared" si="276"/>
        <v>200</v>
      </c>
    </row>
    <row r="5591" spans="1:8" ht="15.75">
      <c r="A5591" s="10">
        <v>5590</v>
      </c>
      <c r="B5591" s="3" t="s">
        <v>2949</v>
      </c>
      <c r="C5591" s="2" t="s">
        <v>386</v>
      </c>
      <c r="D5591" s="2" t="s">
        <v>264</v>
      </c>
      <c r="E5591" s="2" t="s">
        <v>387</v>
      </c>
      <c r="F5591" s="4">
        <v>90</v>
      </c>
      <c r="G5591" s="10" t="str">
        <f t="shared" si="277"/>
        <v xml:space="preserve">2024/01 </v>
      </c>
      <c r="H5591" s="10">
        <f t="shared" si="276"/>
        <v>90</v>
      </c>
    </row>
    <row r="5592" spans="1:8" ht="15.75">
      <c r="A5592" s="10">
        <v>5591</v>
      </c>
      <c r="B5592" s="3" t="s">
        <v>2949</v>
      </c>
      <c r="C5592" s="2" t="s">
        <v>444</v>
      </c>
      <c r="D5592" s="2" t="s">
        <v>264</v>
      </c>
      <c r="E5592" s="2" t="s">
        <v>445</v>
      </c>
      <c r="F5592" s="4">
        <v>60</v>
      </c>
      <c r="G5592" s="10" t="str">
        <f t="shared" si="277"/>
        <v xml:space="preserve">2024/01 </v>
      </c>
      <c r="H5592" s="10">
        <f t="shared" si="276"/>
        <v>100</v>
      </c>
    </row>
    <row r="5593" spans="1:8" ht="15.75">
      <c r="A5593" s="10">
        <v>5592</v>
      </c>
      <c r="B5593" s="3" t="s">
        <v>2949</v>
      </c>
      <c r="C5593" s="2" t="s">
        <v>452</v>
      </c>
      <c r="D5593" s="2" t="s">
        <v>451</v>
      </c>
      <c r="E5593" s="2"/>
      <c r="F5593" s="4">
        <v>6</v>
      </c>
      <c r="G5593" s="10" t="str">
        <f t="shared" si="277"/>
        <v xml:space="preserve">2024/02 </v>
      </c>
      <c r="H5593" s="10">
        <f t="shared" si="276"/>
        <v>65</v>
      </c>
    </row>
    <row r="5594" spans="1:8" ht="15.75">
      <c r="A5594" s="10">
        <v>5593</v>
      </c>
      <c r="B5594" s="3" t="s">
        <v>2949</v>
      </c>
      <c r="C5594" s="2" t="s">
        <v>454</v>
      </c>
      <c r="D5594" s="2" t="s">
        <v>453</v>
      </c>
      <c r="E5594" s="2"/>
      <c r="F5594" s="4">
        <v>80</v>
      </c>
      <c r="G5594" s="10" t="str">
        <f t="shared" si="277"/>
        <v xml:space="preserve">2024/07 </v>
      </c>
      <c r="H5594" s="10">
        <f t="shared" si="276"/>
        <v>134</v>
      </c>
    </row>
    <row r="5595" spans="1:8" ht="15.75">
      <c r="A5595" s="10">
        <v>5594</v>
      </c>
      <c r="B5595" s="3" t="s">
        <v>2949</v>
      </c>
      <c r="C5595" s="2" t="s">
        <v>464</v>
      </c>
      <c r="D5595" s="2" t="s">
        <v>463</v>
      </c>
      <c r="E5595" s="2"/>
      <c r="F5595" s="4">
        <v>20</v>
      </c>
      <c r="G5595" s="10" t="str">
        <f t="shared" si="277"/>
        <v xml:space="preserve">2024/01 </v>
      </c>
      <c r="H5595" s="10">
        <f t="shared" si="276"/>
        <v>60</v>
      </c>
    </row>
    <row r="5596" spans="1:8" ht="15.75">
      <c r="A5596" s="10">
        <v>5595</v>
      </c>
      <c r="B5596" s="3" t="s">
        <v>2949</v>
      </c>
      <c r="C5596" s="2" t="s">
        <v>468</v>
      </c>
      <c r="D5596" s="2" t="s">
        <v>467</v>
      </c>
      <c r="E5596" s="2"/>
      <c r="F5596" s="4">
        <v>2</v>
      </c>
      <c r="G5596" s="10" t="str">
        <f t="shared" si="277"/>
        <v xml:space="preserve">2024/05 </v>
      </c>
      <c r="H5596" s="10">
        <f t="shared" si="276"/>
        <v>146</v>
      </c>
    </row>
    <row r="5597" spans="1:8" ht="15.75">
      <c r="A5597" s="10">
        <v>5596</v>
      </c>
      <c r="B5597" s="3" t="s">
        <v>2949</v>
      </c>
      <c r="C5597" s="2" t="s">
        <v>482</v>
      </c>
      <c r="D5597" s="2" t="s">
        <v>481</v>
      </c>
      <c r="E5597" s="2" t="s">
        <v>483</v>
      </c>
      <c r="F5597" s="4">
        <v>20</v>
      </c>
      <c r="G5597" s="10" t="str">
        <f t="shared" si="277"/>
        <v xml:space="preserve">2024/01 </v>
      </c>
      <c r="H5597" s="10">
        <f t="shared" si="276"/>
        <v>30</v>
      </c>
    </row>
    <row r="5598" spans="1:8" ht="15.75">
      <c r="A5598" s="10">
        <v>5597</v>
      </c>
      <c r="B5598" s="3" t="s">
        <v>2949</v>
      </c>
      <c r="C5598" s="2" t="s">
        <v>496</v>
      </c>
      <c r="D5598" s="2" t="s">
        <v>495</v>
      </c>
      <c r="E5598" s="2" t="s">
        <v>497</v>
      </c>
      <c r="F5598" s="4">
        <v>30</v>
      </c>
      <c r="G5598" s="10" t="str">
        <f t="shared" si="277"/>
        <v xml:space="preserve">2024/01 </v>
      </c>
      <c r="H5598" s="10">
        <f t="shared" si="276"/>
        <v>80</v>
      </c>
    </row>
    <row r="5599" spans="1:8" ht="15.75">
      <c r="A5599" s="10">
        <v>5598</v>
      </c>
      <c r="B5599" s="3" t="s">
        <v>2949</v>
      </c>
      <c r="C5599" s="2" t="s">
        <v>504</v>
      </c>
      <c r="D5599" s="2" t="s">
        <v>503</v>
      </c>
      <c r="E5599" s="2" t="s">
        <v>505</v>
      </c>
      <c r="F5599" s="4">
        <v>56</v>
      </c>
      <c r="G5599" s="10" t="str">
        <f t="shared" si="277"/>
        <v xml:space="preserve">2024/12 </v>
      </c>
      <c r="H5599" s="10">
        <f t="shared" si="276"/>
        <v>71</v>
      </c>
    </row>
    <row r="5600" spans="1:8" ht="15.75">
      <c r="A5600" s="10">
        <v>5599</v>
      </c>
      <c r="B5600" s="3" t="s">
        <v>2949</v>
      </c>
      <c r="C5600" s="2" t="s">
        <v>515</v>
      </c>
      <c r="D5600" s="2" t="s">
        <v>514</v>
      </c>
      <c r="E5600" s="2" t="s">
        <v>516</v>
      </c>
      <c r="F5600" s="4">
        <v>300</v>
      </c>
      <c r="G5600" s="10" t="str">
        <f t="shared" si="277"/>
        <v xml:space="preserve">2025/12 </v>
      </c>
      <c r="H5600" s="10">
        <f t="shared" si="276"/>
        <v>900</v>
      </c>
    </row>
    <row r="5601" spans="1:8" ht="15.75">
      <c r="A5601" s="10">
        <v>5600</v>
      </c>
      <c r="B5601" s="3" t="s">
        <v>2949</v>
      </c>
      <c r="C5601" s="2" t="s">
        <v>521</v>
      </c>
      <c r="D5601" s="2" t="s">
        <v>520</v>
      </c>
      <c r="E5601" s="2"/>
      <c r="F5601" s="4">
        <v>50</v>
      </c>
      <c r="G5601" s="10" t="str">
        <f t="shared" si="277"/>
        <v xml:space="preserve">2024/01 </v>
      </c>
      <c r="H5601" s="10">
        <f t="shared" si="276"/>
        <v>50</v>
      </c>
    </row>
    <row r="5602" spans="1:8" ht="15.75">
      <c r="A5602" s="10">
        <v>5601</v>
      </c>
      <c r="B5602" s="3" t="s">
        <v>2949</v>
      </c>
      <c r="C5602" s="2" t="s">
        <v>523</v>
      </c>
      <c r="D5602" s="2" t="s">
        <v>522</v>
      </c>
      <c r="E5602" s="2"/>
      <c r="F5602" s="4">
        <v>50</v>
      </c>
      <c r="G5602" s="10" t="str">
        <f t="shared" si="277"/>
        <v xml:space="preserve">2024/01 </v>
      </c>
      <c r="H5602" s="10">
        <f t="shared" si="276"/>
        <v>50</v>
      </c>
    </row>
    <row r="5603" spans="1:8" ht="15.75">
      <c r="A5603" s="10">
        <v>5602</v>
      </c>
      <c r="B5603" s="3" t="s">
        <v>2949</v>
      </c>
      <c r="C5603" s="2" t="s">
        <v>525</v>
      </c>
      <c r="D5603" s="2" t="s">
        <v>524</v>
      </c>
      <c r="E5603" s="2" t="s">
        <v>526</v>
      </c>
      <c r="F5603" s="4">
        <v>130</v>
      </c>
      <c r="G5603" s="10" t="str">
        <f t="shared" si="277"/>
        <v xml:space="preserve">2024/10 </v>
      </c>
      <c r="H5603" s="10">
        <f t="shared" si="276"/>
        <v>657</v>
      </c>
    </row>
    <row r="5604" spans="1:8" ht="15.75">
      <c r="A5604" s="10">
        <v>5603</v>
      </c>
      <c r="B5604" s="3" t="s">
        <v>2949</v>
      </c>
      <c r="C5604" s="2" t="s">
        <v>528</v>
      </c>
      <c r="D5604" s="2" t="s">
        <v>527</v>
      </c>
      <c r="E5604" s="2" t="s">
        <v>529</v>
      </c>
      <c r="F5604" s="4">
        <v>61</v>
      </c>
      <c r="G5604" s="10" t="str">
        <f t="shared" si="277"/>
        <v xml:space="preserve">2025/12 </v>
      </c>
      <c r="H5604" s="10">
        <f t="shared" si="276"/>
        <v>544</v>
      </c>
    </row>
    <row r="5605" spans="1:8" ht="15.75">
      <c r="A5605" s="10">
        <v>5604</v>
      </c>
      <c r="B5605" s="3" t="s">
        <v>2949</v>
      </c>
      <c r="C5605" s="2" t="s">
        <v>531</v>
      </c>
      <c r="D5605" s="2" t="s">
        <v>530</v>
      </c>
      <c r="E5605" s="2" t="s">
        <v>532</v>
      </c>
      <c r="F5605" s="4">
        <v>2</v>
      </c>
      <c r="G5605" s="10" t="str">
        <f t="shared" si="277"/>
        <v xml:space="preserve">2025/10 </v>
      </c>
      <c r="H5605" s="10">
        <f t="shared" si="276"/>
        <v>344</v>
      </c>
    </row>
    <row r="5606" spans="1:8" ht="15.75">
      <c r="A5606" s="10">
        <v>5605</v>
      </c>
      <c r="B5606" s="3" t="s">
        <v>2949</v>
      </c>
      <c r="C5606" s="2" t="s">
        <v>546</v>
      </c>
      <c r="D5606" s="2" t="s">
        <v>545</v>
      </c>
      <c r="E5606" s="2" t="s">
        <v>547</v>
      </c>
      <c r="F5606" s="4">
        <v>110</v>
      </c>
      <c r="G5606" s="10" t="str">
        <f t="shared" si="277"/>
        <v xml:space="preserve">2024/03 </v>
      </c>
      <c r="H5606" s="10">
        <f t="shared" si="276"/>
        <v>305</v>
      </c>
    </row>
    <row r="5607" spans="1:8" ht="15.75">
      <c r="A5607" s="10">
        <v>5606</v>
      </c>
      <c r="B5607" s="3" t="s">
        <v>2949</v>
      </c>
      <c r="C5607" s="2" t="s">
        <v>3058</v>
      </c>
      <c r="D5607" s="2" t="s">
        <v>3057</v>
      </c>
      <c r="E5607" s="2" t="s">
        <v>3059</v>
      </c>
      <c r="F5607" s="4">
        <v>56</v>
      </c>
      <c r="G5607" s="10" t="str">
        <f t="shared" si="277"/>
        <v xml:space="preserve">2025/11 </v>
      </c>
      <c r="H5607" s="10">
        <f t="shared" si="276"/>
        <v>97</v>
      </c>
    </row>
    <row r="5608" spans="1:8" ht="15.75">
      <c r="A5608" s="10">
        <v>5607</v>
      </c>
      <c r="B5608" s="3" t="s">
        <v>2949</v>
      </c>
      <c r="C5608" s="2" t="s">
        <v>549</v>
      </c>
      <c r="D5608" s="2" t="s">
        <v>548</v>
      </c>
      <c r="E5608" s="2" t="s">
        <v>550</v>
      </c>
      <c r="F5608" s="4">
        <v>2</v>
      </c>
      <c r="G5608" s="10" t="str">
        <f t="shared" si="277"/>
        <v xml:space="preserve">2024/04 </v>
      </c>
      <c r="H5608" s="10">
        <f t="shared" si="276"/>
        <v>415</v>
      </c>
    </row>
    <row r="5609" spans="1:8" ht="15.75">
      <c r="A5609" s="10">
        <v>5608</v>
      </c>
      <c r="B5609" s="3" t="s">
        <v>2949</v>
      </c>
      <c r="C5609" s="2" t="s">
        <v>552</v>
      </c>
      <c r="D5609" s="2" t="s">
        <v>551</v>
      </c>
      <c r="E5609" s="2" t="s">
        <v>553</v>
      </c>
      <c r="F5609" s="4">
        <v>52</v>
      </c>
      <c r="G5609" s="10" t="str">
        <f t="shared" si="277"/>
        <v xml:space="preserve">2024/09 </v>
      </c>
      <c r="H5609" s="10">
        <f t="shared" si="276"/>
        <v>265</v>
      </c>
    </row>
    <row r="5610" spans="1:8" ht="15.75">
      <c r="A5610" s="10">
        <v>5609</v>
      </c>
      <c r="B5610" s="3" t="s">
        <v>2949</v>
      </c>
      <c r="C5610" s="2" t="s">
        <v>561</v>
      </c>
      <c r="D5610" s="2" t="s">
        <v>560</v>
      </c>
      <c r="E5610" s="2" t="s">
        <v>562</v>
      </c>
      <c r="F5610" s="4">
        <v>157</v>
      </c>
      <c r="G5610" s="10" t="str">
        <f t="shared" si="277"/>
        <v xml:space="preserve">2024/07 </v>
      </c>
      <c r="H5610" s="10">
        <f t="shared" si="276"/>
        <v>488</v>
      </c>
    </row>
    <row r="5611" spans="1:8" ht="15.75">
      <c r="A5611" s="10">
        <v>5610</v>
      </c>
      <c r="B5611" s="3" t="s">
        <v>2949</v>
      </c>
      <c r="C5611" s="2" t="s">
        <v>567</v>
      </c>
      <c r="D5611" s="2" t="s">
        <v>566</v>
      </c>
      <c r="E5611" s="2" t="s">
        <v>568</v>
      </c>
      <c r="F5611" s="4">
        <v>30</v>
      </c>
      <c r="G5611" s="10" t="str">
        <f t="shared" si="277"/>
        <v xml:space="preserve">2024/02 </v>
      </c>
      <c r="H5611" s="10">
        <f t="shared" si="276"/>
        <v>112</v>
      </c>
    </row>
    <row r="5612" spans="1:8" ht="15.75">
      <c r="A5612" s="10">
        <v>5611</v>
      </c>
      <c r="B5612" s="3" t="s">
        <v>2949</v>
      </c>
      <c r="C5612" s="2" t="s">
        <v>3061</v>
      </c>
      <c r="D5612" s="2" t="s">
        <v>3060</v>
      </c>
      <c r="E5612" s="2" t="s">
        <v>3062</v>
      </c>
      <c r="F5612" s="4">
        <v>1</v>
      </c>
      <c r="G5612" s="10" t="str">
        <f t="shared" si="277"/>
        <v xml:space="preserve">2024/01 </v>
      </c>
      <c r="H5612" s="10">
        <f t="shared" si="276"/>
        <v>10</v>
      </c>
    </row>
    <row r="5613" spans="1:8" ht="15.75">
      <c r="A5613" s="10">
        <v>5612</v>
      </c>
      <c r="B5613" s="3" t="s">
        <v>2949</v>
      </c>
      <c r="C5613" s="2" t="s">
        <v>576</v>
      </c>
      <c r="D5613" s="2" t="s">
        <v>575</v>
      </c>
      <c r="E5613" s="2" t="s">
        <v>577</v>
      </c>
      <c r="F5613" s="4">
        <v>10</v>
      </c>
      <c r="G5613" s="10" t="str">
        <f t="shared" si="277"/>
        <v xml:space="preserve">2024/04 </v>
      </c>
      <c r="H5613" s="10">
        <f t="shared" si="276"/>
        <v>380</v>
      </c>
    </row>
    <row r="5614" spans="1:8" ht="15.75">
      <c r="A5614" s="10">
        <v>5613</v>
      </c>
      <c r="B5614" s="3" t="s">
        <v>2949</v>
      </c>
      <c r="C5614" s="2" t="s">
        <v>579</v>
      </c>
      <c r="D5614" s="2" t="s">
        <v>578</v>
      </c>
      <c r="E5614" s="2" t="s">
        <v>580</v>
      </c>
      <c r="F5614" s="4">
        <v>1</v>
      </c>
      <c r="G5614" s="10" t="str">
        <f t="shared" si="277"/>
        <v xml:space="preserve">2024/01 </v>
      </c>
      <c r="H5614" s="10">
        <f t="shared" si="276"/>
        <v>50</v>
      </c>
    </row>
    <row r="5615" spans="1:8" ht="15.75">
      <c r="A5615" s="10">
        <v>5614</v>
      </c>
      <c r="B5615" s="3" t="s">
        <v>2949</v>
      </c>
      <c r="C5615" s="2" t="s">
        <v>584</v>
      </c>
      <c r="D5615" s="2" t="s">
        <v>583</v>
      </c>
      <c r="E5615" s="2"/>
      <c r="F5615" s="4">
        <v>100</v>
      </c>
      <c r="G5615" s="10" t="str">
        <f t="shared" si="277"/>
        <v xml:space="preserve">2024/02 </v>
      </c>
      <c r="H5615" s="10">
        <f t="shared" si="276"/>
        <v>136</v>
      </c>
    </row>
    <row r="5616" spans="1:8" ht="15.75">
      <c r="A5616" s="10">
        <v>5615</v>
      </c>
      <c r="B5616" s="3" t="s">
        <v>2949</v>
      </c>
      <c r="C5616" s="2" t="s">
        <v>612</v>
      </c>
      <c r="D5616" s="2" t="s">
        <v>363</v>
      </c>
      <c r="E5616" s="2" t="s">
        <v>613</v>
      </c>
      <c r="F5616" s="4">
        <v>303</v>
      </c>
      <c r="G5616" s="10" t="str">
        <f t="shared" si="277"/>
        <v xml:space="preserve">2024/11 </v>
      </c>
      <c r="H5616" s="10">
        <f t="shared" si="276"/>
        <v>4102</v>
      </c>
    </row>
    <row r="5617" spans="1:8" ht="15.75">
      <c r="A5617" s="10">
        <v>5616</v>
      </c>
      <c r="B5617" s="3" t="s">
        <v>2949</v>
      </c>
      <c r="C5617" s="2" t="s">
        <v>615</v>
      </c>
      <c r="D5617" s="2" t="s">
        <v>614</v>
      </c>
      <c r="E5617" s="2" t="s">
        <v>616</v>
      </c>
      <c r="F5617" s="4">
        <v>317</v>
      </c>
      <c r="G5617" s="10" t="str">
        <f t="shared" si="277"/>
        <v xml:space="preserve">2025/08 </v>
      </c>
      <c r="H5617" s="10">
        <f t="shared" si="276"/>
        <v>392</v>
      </c>
    </row>
    <row r="5618" spans="1:8" ht="15.75">
      <c r="A5618" s="10">
        <v>5617</v>
      </c>
      <c r="B5618" s="3" t="s">
        <v>2949</v>
      </c>
      <c r="C5618" s="2" t="s">
        <v>619</v>
      </c>
      <c r="D5618" s="2" t="s">
        <v>366</v>
      </c>
      <c r="E5618" s="2" t="s">
        <v>620</v>
      </c>
      <c r="F5618" s="4">
        <v>110</v>
      </c>
      <c r="G5618" s="10" t="str">
        <f t="shared" si="277"/>
        <v xml:space="preserve">2024/12 </v>
      </c>
      <c r="H5618" s="10">
        <f t="shared" si="276"/>
        <v>4004</v>
      </c>
    </row>
    <row r="5619" spans="1:8" ht="15.75">
      <c r="A5619" s="10">
        <v>5618</v>
      </c>
      <c r="B5619" s="3" t="s">
        <v>2949</v>
      </c>
      <c r="C5619" s="2" t="s">
        <v>622</v>
      </c>
      <c r="D5619" s="2" t="s">
        <v>621</v>
      </c>
      <c r="E5619" s="2" t="s">
        <v>623</v>
      </c>
      <c r="F5619" s="4">
        <v>355</v>
      </c>
      <c r="G5619" s="10" t="str">
        <f t="shared" si="277"/>
        <v xml:space="preserve">2024/12 </v>
      </c>
      <c r="H5619" s="10">
        <f t="shared" si="276"/>
        <v>489</v>
      </c>
    </row>
    <row r="5620" spans="1:8" ht="15.75">
      <c r="A5620" s="10">
        <v>5619</v>
      </c>
      <c r="B5620" s="3" t="s">
        <v>2949</v>
      </c>
      <c r="C5620" s="2" t="s">
        <v>631</v>
      </c>
      <c r="D5620" s="2" t="s">
        <v>630</v>
      </c>
      <c r="E5620" s="2" t="s">
        <v>632</v>
      </c>
      <c r="F5620" s="4">
        <v>301</v>
      </c>
      <c r="G5620" s="10" t="str">
        <f t="shared" si="277"/>
        <v xml:space="preserve">2025/12 </v>
      </c>
      <c r="H5620" s="10">
        <f t="shared" si="276"/>
        <v>894</v>
      </c>
    </row>
    <row r="5621" spans="1:8" ht="15.75">
      <c r="A5621" s="10">
        <v>5620</v>
      </c>
      <c r="B5621" s="3" t="s">
        <v>2949</v>
      </c>
      <c r="C5621" s="2" t="s">
        <v>634</v>
      </c>
      <c r="D5621" s="2" t="s">
        <v>633</v>
      </c>
      <c r="E5621" s="2" t="s">
        <v>635</v>
      </c>
      <c r="F5621" s="4">
        <v>1460</v>
      </c>
      <c r="G5621" s="10" t="str">
        <f t="shared" si="277"/>
        <v xml:space="preserve">2024/01 </v>
      </c>
      <c r="H5621" s="10">
        <f t="shared" si="276"/>
        <v>1460</v>
      </c>
    </row>
    <row r="5622" spans="1:8" ht="15.75">
      <c r="A5622" s="10">
        <v>5621</v>
      </c>
      <c r="B5622" s="3" t="s">
        <v>2949</v>
      </c>
      <c r="C5622" s="2" t="s">
        <v>638</v>
      </c>
      <c r="D5622" s="2" t="s">
        <v>352</v>
      </c>
      <c r="E5622" s="2" t="s">
        <v>639</v>
      </c>
      <c r="F5622" s="4">
        <v>497</v>
      </c>
      <c r="G5622" s="10" t="str">
        <f t="shared" si="277"/>
        <v xml:space="preserve">2025/12 </v>
      </c>
      <c r="H5622" s="10">
        <f t="shared" si="276"/>
        <v>1081</v>
      </c>
    </row>
    <row r="5623" spans="1:8" ht="15.75">
      <c r="A5623" s="10">
        <v>5622</v>
      </c>
      <c r="B5623" s="3" t="s">
        <v>2949</v>
      </c>
      <c r="C5623" s="2" t="s">
        <v>641</v>
      </c>
      <c r="D5623" s="2" t="s">
        <v>640</v>
      </c>
      <c r="E5623" s="2" t="s">
        <v>642</v>
      </c>
      <c r="F5623" s="4">
        <v>201</v>
      </c>
      <c r="G5623" s="10" t="str">
        <f t="shared" si="277"/>
        <v xml:space="preserve">2024/03 </v>
      </c>
      <c r="H5623" s="10">
        <f t="shared" si="276"/>
        <v>550</v>
      </c>
    </row>
    <row r="5624" spans="1:8" ht="15.75">
      <c r="A5624" s="10">
        <v>5623</v>
      </c>
      <c r="B5624" s="3" t="s">
        <v>2949</v>
      </c>
      <c r="C5624" s="2" t="s">
        <v>645</v>
      </c>
      <c r="D5624" s="2" t="s">
        <v>358</v>
      </c>
      <c r="E5624" s="2" t="s">
        <v>646</v>
      </c>
      <c r="F5624" s="4">
        <v>225</v>
      </c>
      <c r="G5624" s="10" t="str">
        <f t="shared" si="277"/>
        <v xml:space="preserve">2025/11 </v>
      </c>
      <c r="H5624" s="10">
        <f t="shared" si="276"/>
        <v>470</v>
      </c>
    </row>
    <row r="5625" spans="1:8" ht="15.75">
      <c r="A5625" s="10">
        <v>5624</v>
      </c>
      <c r="B5625" s="3" t="s">
        <v>2949</v>
      </c>
      <c r="C5625" s="2" t="s">
        <v>648</v>
      </c>
      <c r="D5625" s="2" t="s">
        <v>647</v>
      </c>
      <c r="E5625" s="2" t="s">
        <v>649</v>
      </c>
      <c r="F5625" s="4">
        <v>180</v>
      </c>
      <c r="G5625" s="10" t="str">
        <f t="shared" si="277"/>
        <v xml:space="preserve">2024/11 </v>
      </c>
      <c r="H5625" s="10">
        <f t="shared" si="276"/>
        <v>2000</v>
      </c>
    </row>
    <row r="5626" spans="1:8" ht="15.75">
      <c r="A5626" s="10">
        <v>5625</v>
      </c>
      <c r="B5626" s="3" t="s">
        <v>2949</v>
      </c>
      <c r="C5626" s="2" t="s">
        <v>655</v>
      </c>
      <c r="D5626" s="2" t="s">
        <v>654</v>
      </c>
      <c r="E5626" s="2" t="s">
        <v>656</v>
      </c>
      <c r="F5626" s="4">
        <v>610</v>
      </c>
      <c r="G5626" s="10" t="str">
        <f t="shared" si="277"/>
        <v xml:space="preserve">2024/11 </v>
      </c>
      <c r="H5626" s="10">
        <f t="shared" si="276"/>
        <v>4241</v>
      </c>
    </row>
    <row r="5627" spans="1:8" ht="15.75">
      <c r="A5627" s="10">
        <v>5626</v>
      </c>
      <c r="B5627" s="3" t="s">
        <v>2949</v>
      </c>
      <c r="C5627" s="2" t="s">
        <v>658</v>
      </c>
      <c r="D5627" s="2" t="s">
        <v>657</v>
      </c>
      <c r="E5627" s="2" t="s">
        <v>659</v>
      </c>
      <c r="F5627" s="4">
        <v>150</v>
      </c>
      <c r="G5627" s="10" t="str">
        <f t="shared" si="277"/>
        <v xml:space="preserve">2024/02 </v>
      </c>
      <c r="H5627" s="10">
        <f t="shared" si="276"/>
        <v>350</v>
      </c>
    </row>
    <row r="5628" spans="1:8" ht="15.75">
      <c r="A5628" s="10">
        <v>5627</v>
      </c>
      <c r="B5628" s="3" t="s">
        <v>2949</v>
      </c>
      <c r="C5628" s="2" t="s">
        <v>660</v>
      </c>
      <c r="D5628" s="2" t="s">
        <v>448</v>
      </c>
      <c r="E5628" s="2" t="s">
        <v>661</v>
      </c>
      <c r="F5628" s="4">
        <v>184</v>
      </c>
      <c r="G5628" s="10" t="str">
        <f t="shared" si="277"/>
        <v xml:space="preserve">2024/01 </v>
      </c>
      <c r="H5628" s="10">
        <f t="shared" si="276"/>
        <v>300</v>
      </c>
    </row>
    <row r="5629" spans="1:8" ht="15.75">
      <c r="A5629" s="10">
        <v>5628</v>
      </c>
      <c r="B5629" s="3" t="s">
        <v>2949</v>
      </c>
      <c r="C5629" s="2" t="s">
        <v>663</v>
      </c>
      <c r="D5629" s="2" t="s">
        <v>662</v>
      </c>
      <c r="E5629" s="2" t="s">
        <v>664</v>
      </c>
      <c r="F5629" s="4">
        <v>60</v>
      </c>
      <c r="G5629" s="10" t="str">
        <f t="shared" si="277"/>
        <v xml:space="preserve">2025/03 </v>
      </c>
      <c r="H5629" s="10">
        <f t="shared" si="276"/>
        <v>203</v>
      </c>
    </row>
    <row r="5630" spans="1:8" ht="15.75">
      <c r="A5630" s="10">
        <v>5629</v>
      </c>
      <c r="B5630" s="3" t="s">
        <v>2949</v>
      </c>
      <c r="C5630" s="2" t="s">
        <v>666</v>
      </c>
      <c r="D5630" s="2" t="s">
        <v>665</v>
      </c>
      <c r="E5630" s="2" t="s">
        <v>667</v>
      </c>
      <c r="F5630" s="4">
        <v>95</v>
      </c>
      <c r="G5630" s="10" t="str">
        <f t="shared" si="277"/>
        <v xml:space="preserve">2024/03 </v>
      </c>
      <c r="H5630" s="10">
        <f t="shared" si="276"/>
        <v>240</v>
      </c>
    </row>
    <row r="5631" spans="1:8" ht="15.75">
      <c r="A5631" s="10">
        <v>5630</v>
      </c>
      <c r="B5631" s="3" t="s">
        <v>2949</v>
      </c>
      <c r="C5631" s="2" t="s">
        <v>677</v>
      </c>
      <c r="D5631" s="2" t="s">
        <v>676</v>
      </c>
      <c r="E5631" s="2" t="s">
        <v>678</v>
      </c>
      <c r="F5631" s="4">
        <v>110</v>
      </c>
      <c r="G5631" s="10" t="str">
        <f t="shared" si="277"/>
        <v xml:space="preserve">2024/10 </v>
      </c>
      <c r="H5631" s="10">
        <f t="shared" si="276"/>
        <v>674</v>
      </c>
    </row>
    <row r="5632" spans="1:8" ht="15.75">
      <c r="A5632" s="10">
        <v>5631</v>
      </c>
      <c r="B5632" s="3" t="s">
        <v>2949</v>
      </c>
      <c r="C5632" s="2" t="s">
        <v>680</v>
      </c>
      <c r="D5632" s="2" t="s">
        <v>679</v>
      </c>
      <c r="E5632" s="2" t="s">
        <v>681</v>
      </c>
      <c r="F5632" s="4">
        <v>50</v>
      </c>
      <c r="G5632" s="10" t="str">
        <f t="shared" si="277"/>
        <v xml:space="preserve">2024/01 </v>
      </c>
      <c r="H5632" s="10">
        <f t="shared" si="276"/>
        <v>100</v>
      </c>
    </row>
    <row r="5633" spans="1:8" ht="15.75">
      <c r="A5633" s="10">
        <v>5632</v>
      </c>
      <c r="B5633" s="3" t="s">
        <v>2949</v>
      </c>
      <c r="C5633" s="2" t="s">
        <v>689</v>
      </c>
      <c r="D5633" s="2" t="s">
        <v>688</v>
      </c>
      <c r="E5633" s="2" t="s">
        <v>690</v>
      </c>
      <c r="F5633" s="4">
        <v>70</v>
      </c>
      <c r="G5633" s="10" t="str">
        <f t="shared" si="277"/>
        <v xml:space="preserve">2024/01 </v>
      </c>
      <c r="H5633" s="10">
        <f t="shared" si="276"/>
        <v>300</v>
      </c>
    </row>
    <row r="5634" spans="1:8" ht="15.75">
      <c r="A5634" s="10">
        <v>5633</v>
      </c>
      <c r="B5634" s="3" t="s">
        <v>2949</v>
      </c>
      <c r="C5634" s="2" t="s">
        <v>692</v>
      </c>
      <c r="D5634" s="2" t="s">
        <v>691</v>
      </c>
      <c r="E5634" s="2" t="s">
        <v>693</v>
      </c>
      <c r="F5634" s="4">
        <v>100</v>
      </c>
      <c r="G5634" s="10" t="str">
        <f t="shared" si="277"/>
        <v xml:space="preserve">2024/01 </v>
      </c>
      <c r="H5634" s="10">
        <f t="shared" ref="H5634:H5697" si="278">_xlfn.MAXIFS(F:F,C:C,C5634,G:G,G5634)</f>
        <v>100</v>
      </c>
    </row>
    <row r="5635" spans="1:8" ht="15.75">
      <c r="A5635" s="10">
        <v>5634</v>
      </c>
      <c r="B5635" s="3" t="s">
        <v>2949</v>
      </c>
      <c r="C5635" s="2" t="s">
        <v>700</v>
      </c>
      <c r="D5635" s="2" t="s">
        <v>699</v>
      </c>
      <c r="E5635" s="2" t="s">
        <v>701</v>
      </c>
      <c r="F5635" s="4">
        <v>176</v>
      </c>
      <c r="G5635" s="10" t="str">
        <f t="shared" ref="G5635:G5698" si="279">INDEX($B$2:$B$9999,MATCH(_xlfn.MAXIFS($F$2:$F$9999,$C$2:$C$9999,C5635),$F$1:$F$9999,0))</f>
        <v xml:space="preserve">2025/06 </v>
      </c>
      <c r="H5635" s="10">
        <f t="shared" si="278"/>
        <v>983</v>
      </c>
    </row>
    <row r="5636" spans="1:8" ht="15.75">
      <c r="A5636" s="10">
        <v>5635</v>
      </c>
      <c r="B5636" s="3" t="s">
        <v>2949</v>
      </c>
      <c r="C5636" s="2" t="s">
        <v>703</v>
      </c>
      <c r="D5636" s="2" t="s">
        <v>702</v>
      </c>
      <c r="E5636" s="2" t="s">
        <v>704</v>
      </c>
      <c r="F5636" s="4">
        <v>63</v>
      </c>
      <c r="G5636" s="10" t="str">
        <f t="shared" si="279"/>
        <v xml:space="preserve">2024/01 </v>
      </c>
      <c r="H5636" s="10">
        <f t="shared" si="278"/>
        <v>150</v>
      </c>
    </row>
    <row r="5637" spans="1:8" ht="15.75">
      <c r="A5637" s="10">
        <v>5636</v>
      </c>
      <c r="B5637" s="3" t="s">
        <v>2949</v>
      </c>
      <c r="C5637" s="2" t="s">
        <v>711</v>
      </c>
      <c r="D5637" s="2" t="s">
        <v>710</v>
      </c>
      <c r="E5637" s="2"/>
      <c r="F5637" s="4">
        <v>46</v>
      </c>
      <c r="G5637" s="10" t="str">
        <f t="shared" si="279"/>
        <v xml:space="preserve">2024/02 </v>
      </c>
      <c r="H5637" s="10">
        <f t="shared" si="278"/>
        <v>46</v>
      </c>
    </row>
    <row r="5638" spans="1:8" ht="15.75">
      <c r="A5638" s="10">
        <v>5637</v>
      </c>
      <c r="B5638" s="3" t="s">
        <v>2949</v>
      </c>
      <c r="C5638" s="2" t="s">
        <v>726</v>
      </c>
      <c r="D5638" s="2" t="s">
        <v>725</v>
      </c>
      <c r="E5638" s="2"/>
      <c r="F5638" s="4">
        <v>20</v>
      </c>
      <c r="G5638" s="10" t="str">
        <f t="shared" si="279"/>
        <v xml:space="preserve">2024/01 </v>
      </c>
      <c r="H5638" s="10">
        <f t="shared" si="278"/>
        <v>160</v>
      </c>
    </row>
    <row r="5639" spans="1:8" ht="15.75">
      <c r="A5639" s="10">
        <v>5638</v>
      </c>
      <c r="B5639" s="3" t="s">
        <v>2949</v>
      </c>
      <c r="C5639" s="2" t="s">
        <v>728</v>
      </c>
      <c r="D5639" s="2" t="s">
        <v>727</v>
      </c>
      <c r="E5639" s="2" t="s">
        <v>729</v>
      </c>
      <c r="F5639" s="4">
        <v>10</v>
      </c>
      <c r="G5639" s="10" t="str">
        <f t="shared" si="279"/>
        <v xml:space="preserve">2024/01 </v>
      </c>
      <c r="H5639" s="10">
        <f t="shared" si="278"/>
        <v>20</v>
      </c>
    </row>
    <row r="5640" spans="1:8" ht="15.75">
      <c r="A5640" s="10">
        <v>5639</v>
      </c>
      <c r="B5640" s="3" t="s">
        <v>2949</v>
      </c>
      <c r="C5640" s="2" t="s">
        <v>731</v>
      </c>
      <c r="D5640" s="2" t="s">
        <v>730</v>
      </c>
      <c r="E5640" s="2" t="s">
        <v>732</v>
      </c>
      <c r="F5640" s="4">
        <v>1</v>
      </c>
      <c r="G5640" s="10" t="str">
        <f t="shared" si="279"/>
        <v xml:space="preserve">2024/03 </v>
      </c>
      <c r="H5640" s="10">
        <f t="shared" si="278"/>
        <v>132</v>
      </c>
    </row>
    <row r="5641" spans="1:8" ht="15.75">
      <c r="A5641" s="10">
        <v>5640</v>
      </c>
      <c r="B5641" s="3" t="s">
        <v>2949</v>
      </c>
      <c r="C5641" s="2" t="s">
        <v>734</v>
      </c>
      <c r="D5641" s="2" t="s">
        <v>733</v>
      </c>
      <c r="E5641" s="2" t="s">
        <v>735</v>
      </c>
      <c r="F5641" s="4">
        <v>469</v>
      </c>
      <c r="G5641" s="10" t="str">
        <f t="shared" si="279"/>
        <v xml:space="preserve">2025/12 </v>
      </c>
      <c r="H5641" s="10">
        <f t="shared" si="278"/>
        <v>1289</v>
      </c>
    </row>
    <row r="5642" spans="1:8" ht="15.75">
      <c r="A5642" s="10">
        <v>5641</v>
      </c>
      <c r="B5642" s="3" t="s">
        <v>2949</v>
      </c>
      <c r="C5642" s="2" t="s">
        <v>737</v>
      </c>
      <c r="D5642" s="2" t="s">
        <v>736</v>
      </c>
      <c r="E5642" s="2" t="s">
        <v>738</v>
      </c>
      <c r="F5642" s="4">
        <v>650</v>
      </c>
      <c r="G5642" s="10" t="str">
        <f t="shared" si="279"/>
        <v xml:space="preserve">2025/11 </v>
      </c>
      <c r="H5642" s="10">
        <f t="shared" si="278"/>
        <v>2257</v>
      </c>
    </row>
    <row r="5643" spans="1:8" ht="15.75">
      <c r="A5643" s="10">
        <v>5642</v>
      </c>
      <c r="B5643" s="3" t="s">
        <v>2949</v>
      </c>
      <c r="C5643" s="2" t="s">
        <v>3106</v>
      </c>
      <c r="D5643" s="2" t="s">
        <v>3105</v>
      </c>
      <c r="E5643" s="2" t="s">
        <v>3107</v>
      </c>
      <c r="F5643" s="4">
        <v>1</v>
      </c>
      <c r="G5643" s="10" t="str">
        <f t="shared" si="279"/>
        <v xml:space="preserve">2024/01 </v>
      </c>
      <c r="H5643" s="10">
        <f t="shared" si="278"/>
        <v>100</v>
      </c>
    </row>
    <row r="5644" spans="1:8" ht="15.75">
      <c r="A5644" s="10">
        <v>5643</v>
      </c>
      <c r="B5644" s="3" t="s">
        <v>2949</v>
      </c>
      <c r="C5644" s="2" t="s">
        <v>745</v>
      </c>
      <c r="D5644" s="2" t="s">
        <v>744</v>
      </c>
      <c r="E5644" s="2" t="s">
        <v>746</v>
      </c>
      <c r="F5644" s="4">
        <v>110</v>
      </c>
      <c r="G5644" s="10" t="str">
        <f t="shared" si="279"/>
        <v xml:space="preserve">2025/03 </v>
      </c>
      <c r="H5644" s="10">
        <f t="shared" si="278"/>
        <v>750</v>
      </c>
    </row>
    <row r="5645" spans="1:8" ht="15.75">
      <c r="A5645" s="10">
        <v>5644</v>
      </c>
      <c r="B5645" s="3" t="s">
        <v>2949</v>
      </c>
      <c r="C5645" s="2" t="s">
        <v>748</v>
      </c>
      <c r="D5645" s="2" t="s">
        <v>747</v>
      </c>
      <c r="E5645" s="2" t="s">
        <v>749</v>
      </c>
      <c r="F5645" s="4">
        <v>673</v>
      </c>
      <c r="G5645" s="10" t="str">
        <f t="shared" si="279"/>
        <v xml:space="preserve">2025/12 </v>
      </c>
      <c r="H5645" s="10">
        <f t="shared" si="278"/>
        <v>812</v>
      </c>
    </row>
    <row r="5646" spans="1:8" ht="15.75">
      <c r="A5646" s="10">
        <v>5645</v>
      </c>
      <c r="B5646" s="3" t="s">
        <v>2949</v>
      </c>
      <c r="C5646" s="2" t="s">
        <v>760</v>
      </c>
      <c r="D5646" s="2" t="s">
        <v>759</v>
      </c>
      <c r="E5646" s="2" t="s">
        <v>761</v>
      </c>
      <c r="F5646" s="4">
        <v>101</v>
      </c>
      <c r="G5646" s="10" t="str">
        <f t="shared" si="279"/>
        <v xml:space="preserve">2026/04 </v>
      </c>
      <c r="H5646" s="10">
        <f t="shared" si="278"/>
        <v>708</v>
      </c>
    </row>
    <row r="5647" spans="1:8" ht="15.75">
      <c r="A5647" s="10">
        <v>5646</v>
      </c>
      <c r="B5647" s="3" t="s">
        <v>2949</v>
      </c>
      <c r="C5647" s="2" t="s">
        <v>771</v>
      </c>
      <c r="D5647" s="2" t="s">
        <v>770</v>
      </c>
      <c r="E5647" s="2" t="s">
        <v>772</v>
      </c>
      <c r="F5647" s="4">
        <v>49</v>
      </c>
      <c r="G5647" s="10" t="str">
        <f t="shared" si="279"/>
        <v xml:space="preserve">2025/12 </v>
      </c>
      <c r="H5647" s="10">
        <f t="shared" si="278"/>
        <v>861</v>
      </c>
    </row>
    <row r="5648" spans="1:8" ht="15.75">
      <c r="A5648" s="10">
        <v>5647</v>
      </c>
      <c r="B5648" s="3" t="s">
        <v>2949</v>
      </c>
      <c r="C5648" s="2" t="s">
        <v>774</v>
      </c>
      <c r="D5648" s="2" t="s">
        <v>773</v>
      </c>
      <c r="E5648" s="2" t="s">
        <v>775</v>
      </c>
      <c r="F5648" s="4">
        <v>411</v>
      </c>
      <c r="G5648" s="10" t="str">
        <f t="shared" si="279"/>
        <v xml:space="preserve">2025/12 </v>
      </c>
      <c r="H5648" s="10">
        <f t="shared" si="278"/>
        <v>1110</v>
      </c>
    </row>
    <row r="5649" spans="1:8" ht="15.75">
      <c r="A5649" s="10">
        <v>5648</v>
      </c>
      <c r="B5649" s="3" t="s">
        <v>2949</v>
      </c>
      <c r="C5649" s="2" t="s">
        <v>779</v>
      </c>
      <c r="D5649" s="2" t="s">
        <v>778</v>
      </c>
      <c r="E5649" s="2" t="s">
        <v>780</v>
      </c>
      <c r="F5649" s="4">
        <v>200</v>
      </c>
      <c r="G5649" s="10" t="str">
        <f t="shared" si="279"/>
        <v xml:space="preserve">2024/03 </v>
      </c>
      <c r="H5649" s="10">
        <f t="shared" si="278"/>
        <v>550</v>
      </c>
    </row>
    <row r="5650" spans="1:8" ht="15.75">
      <c r="A5650" s="10">
        <v>5649</v>
      </c>
      <c r="B5650" s="3" t="s">
        <v>2949</v>
      </c>
      <c r="C5650" s="2" t="s">
        <v>782</v>
      </c>
      <c r="D5650" s="2" t="s">
        <v>781</v>
      </c>
      <c r="E5650" s="2" t="s">
        <v>783</v>
      </c>
      <c r="F5650" s="4">
        <v>80</v>
      </c>
      <c r="G5650" s="10" t="str">
        <f t="shared" si="279"/>
        <v xml:space="preserve">2025/08 </v>
      </c>
      <c r="H5650" s="10">
        <f t="shared" si="278"/>
        <v>402</v>
      </c>
    </row>
    <row r="5651" spans="1:8" ht="15.75">
      <c r="A5651" s="10">
        <v>5650</v>
      </c>
      <c r="B5651" s="3" t="s">
        <v>2949</v>
      </c>
      <c r="C5651" s="2" t="s">
        <v>787</v>
      </c>
      <c r="D5651" s="2" t="s">
        <v>786</v>
      </c>
      <c r="E5651" s="2" t="s">
        <v>788</v>
      </c>
      <c r="F5651" s="4">
        <v>154</v>
      </c>
      <c r="G5651" s="10" t="str">
        <f t="shared" si="279"/>
        <v xml:space="preserve">2024/01 </v>
      </c>
      <c r="H5651" s="10">
        <f t="shared" si="278"/>
        <v>154</v>
      </c>
    </row>
    <row r="5652" spans="1:8" ht="15.75">
      <c r="A5652" s="10">
        <v>5651</v>
      </c>
      <c r="B5652" s="3" t="s">
        <v>2949</v>
      </c>
      <c r="C5652" s="2" t="s">
        <v>800</v>
      </c>
      <c r="D5652" s="2" t="s">
        <v>799</v>
      </c>
      <c r="E5652" s="2" t="s">
        <v>801</v>
      </c>
      <c r="F5652" s="4">
        <v>219</v>
      </c>
      <c r="G5652" s="10" t="str">
        <f t="shared" si="279"/>
        <v xml:space="preserve">2024/05 </v>
      </c>
      <c r="H5652" s="10">
        <f t="shared" si="278"/>
        <v>401</v>
      </c>
    </row>
    <row r="5653" spans="1:8" ht="15.75">
      <c r="A5653" s="10">
        <v>5652</v>
      </c>
      <c r="B5653" s="3" t="s">
        <v>2949</v>
      </c>
      <c r="C5653" s="2" t="s">
        <v>803</v>
      </c>
      <c r="D5653" s="2" t="s">
        <v>802</v>
      </c>
      <c r="E5653" s="2" t="s">
        <v>804</v>
      </c>
      <c r="F5653" s="4">
        <v>100</v>
      </c>
      <c r="G5653" s="10" t="str">
        <f t="shared" si="279"/>
        <v xml:space="preserve">2024/04 </v>
      </c>
      <c r="H5653" s="10">
        <f t="shared" si="278"/>
        <v>370</v>
      </c>
    </row>
    <row r="5654" spans="1:8" ht="15.75">
      <c r="A5654" s="10">
        <v>5653</v>
      </c>
      <c r="B5654" s="3" t="s">
        <v>2949</v>
      </c>
      <c r="C5654" s="2" t="s">
        <v>806</v>
      </c>
      <c r="D5654" s="2" t="s">
        <v>805</v>
      </c>
      <c r="E5654" s="2" t="s">
        <v>807</v>
      </c>
      <c r="F5654" s="4">
        <v>100</v>
      </c>
      <c r="G5654" s="10" t="str">
        <f t="shared" si="279"/>
        <v xml:space="preserve">2024/01 </v>
      </c>
      <c r="H5654" s="10">
        <f t="shared" si="278"/>
        <v>100</v>
      </c>
    </row>
    <row r="5655" spans="1:8" ht="15.75">
      <c r="A5655" s="10">
        <v>5654</v>
      </c>
      <c r="B5655" s="3" t="s">
        <v>2949</v>
      </c>
      <c r="C5655" s="2" t="s">
        <v>814</v>
      </c>
      <c r="D5655" s="2" t="s">
        <v>813</v>
      </c>
      <c r="E5655" s="2" t="s">
        <v>815</v>
      </c>
      <c r="F5655" s="4">
        <v>460</v>
      </c>
      <c r="G5655" s="10" t="str">
        <f t="shared" si="279"/>
        <v xml:space="preserve">2024/12 </v>
      </c>
      <c r="H5655" s="10">
        <f t="shared" si="278"/>
        <v>3000</v>
      </c>
    </row>
    <row r="5656" spans="1:8" ht="15.75">
      <c r="A5656" s="10">
        <v>5655</v>
      </c>
      <c r="B5656" s="3" t="s">
        <v>2949</v>
      </c>
      <c r="C5656" s="2" t="s">
        <v>820</v>
      </c>
      <c r="D5656" s="2" t="s">
        <v>819</v>
      </c>
      <c r="E5656" s="2" t="s">
        <v>821</v>
      </c>
      <c r="F5656" s="4">
        <v>100</v>
      </c>
      <c r="G5656" s="10" t="str">
        <f t="shared" si="279"/>
        <v xml:space="preserve">2024/10 </v>
      </c>
      <c r="H5656" s="10">
        <f t="shared" si="278"/>
        <v>510</v>
      </c>
    </row>
    <row r="5657" spans="1:8" ht="15.75">
      <c r="A5657" s="10">
        <v>5656</v>
      </c>
      <c r="B5657" s="3" t="s">
        <v>2949</v>
      </c>
      <c r="C5657" s="2" t="s">
        <v>823</v>
      </c>
      <c r="D5657" s="2" t="s">
        <v>822</v>
      </c>
      <c r="E5657" s="2" t="s">
        <v>824</v>
      </c>
      <c r="F5657" s="4">
        <v>3511</v>
      </c>
      <c r="G5657" s="10" t="str">
        <f t="shared" si="279"/>
        <v xml:space="preserve">2025/12 </v>
      </c>
      <c r="H5657" s="10">
        <f t="shared" si="278"/>
        <v>32271</v>
      </c>
    </row>
    <row r="5658" spans="1:8" ht="15.75">
      <c r="A5658" s="10">
        <v>5657</v>
      </c>
      <c r="B5658" s="3" t="s">
        <v>2949</v>
      </c>
      <c r="C5658" s="2" t="s">
        <v>841</v>
      </c>
      <c r="D5658" s="2" t="s">
        <v>840</v>
      </c>
      <c r="E5658" s="2" t="s">
        <v>842</v>
      </c>
      <c r="F5658" s="4">
        <v>9</v>
      </c>
      <c r="G5658" s="10" t="str">
        <f t="shared" si="279"/>
        <v xml:space="preserve">2024/01 </v>
      </c>
      <c r="H5658" s="10">
        <f t="shared" si="278"/>
        <v>95</v>
      </c>
    </row>
    <row r="5659" spans="1:8" ht="15.75">
      <c r="A5659" s="10">
        <v>5658</v>
      </c>
      <c r="B5659" s="3" t="s">
        <v>2949</v>
      </c>
      <c r="C5659" s="2" t="s">
        <v>855</v>
      </c>
      <c r="D5659" s="2" t="s">
        <v>854</v>
      </c>
      <c r="E5659" s="2" t="s">
        <v>856</v>
      </c>
      <c r="F5659" s="4">
        <v>10</v>
      </c>
      <c r="G5659" s="10" t="str">
        <f t="shared" si="279"/>
        <v xml:space="preserve">2025/12 </v>
      </c>
      <c r="H5659" s="10">
        <f t="shared" si="278"/>
        <v>868</v>
      </c>
    </row>
    <row r="5660" spans="1:8" ht="15.75">
      <c r="A5660" s="10">
        <v>5659</v>
      </c>
      <c r="B5660" s="3" t="s">
        <v>2949</v>
      </c>
      <c r="C5660" s="2" t="s">
        <v>858</v>
      </c>
      <c r="D5660" s="2" t="s">
        <v>857</v>
      </c>
      <c r="E5660" s="2" t="s">
        <v>859</v>
      </c>
      <c r="F5660" s="4">
        <v>200</v>
      </c>
      <c r="G5660" s="10" t="str">
        <f t="shared" si="279"/>
        <v xml:space="preserve">2024/10 </v>
      </c>
      <c r="H5660" s="10">
        <f t="shared" si="278"/>
        <v>527</v>
      </c>
    </row>
    <row r="5661" spans="1:8" ht="15.75">
      <c r="A5661" s="10">
        <v>5660</v>
      </c>
      <c r="B5661" s="3" t="s">
        <v>2949</v>
      </c>
      <c r="C5661" s="2" t="s">
        <v>861</v>
      </c>
      <c r="D5661" s="2" t="s">
        <v>860</v>
      </c>
      <c r="E5661" s="2" t="s">
        <v>758</v>
      </c>
      <c r="F5661" s="4">
        <v>6</v>
      </c>
      <c r="G5661" s="10" t="str">
        <f t="shared" si="279"/>
        <v xml:space="preserve">2024/01 </v>
      </c>
      <c r="H5661" s="10">
        <f t="shared" si="278"/>
        <v>6</v>
      </c>
    </row>
    <row r="5662" spans="1:8" ht="15.75">
      <c r="A5662" s="10">
        <v>5661</v>
      </c>
      <c r="B5662" s="3" t="s">
        <v>2949</v>
      </c>
      <c r="C5662" s="2" t="s">
        <v>870</v>
      </c>
      <c r="D5662" s="2" t="s">
        <v>869</v>
      </c>
      <c r="E5662" s="2" t="s">
        <v>871</v>
      </c>
      <c r="F5662" s="4">
        <v>10</v>
      </c>
      <c r="G5662" s="10" t="str">
        <f t="shared" si="279"/>
        <v xml:space="preserve">2024/01 </v>
      </c>
      <c r="H5662" s="10">
        <f t="shared" si="278"/>
        <v>50</v>
      </c>
    </row>
    <row r="5663" spans="1:8" ht="15.75">
      <c r="A5663" s="10">
        <v>5662</v>
      </c>
      <c r="B5663" s="3" t="s">
        <v>2949</v>
      </c>
      <c r="C5663" s="2" t="s">
        <v>3156</v>
      </c>
      <c r="D5663" s="2" t="s">
        <v>3155</v>
      </c>
      <c r="E5663" s="2" t="s">
        <v>3157</v>
      </c>
      <c r="F5663" s="4">
        <v>6</v>
      </c>
      <c r="G5663" s="10" t="str">
        <f t="shared" si="279"/>
        <v xml:space="preserve">2024/01 </v>
      </c>
      <c r="H5663" s="10">
        <f t="shared" si="278"/>
        <v>6</v>
      </c>
    </row>
    <row r="5664" spans="1:8" ht="15.75">
      <c r="A5664" s="10">
        <v>5663</v>
      </c>
      <c r="B5664" s="3" t="s">
        <v>2949</v>
      </c>
      <c r="C5664" s="2" t="s">
        <v>3161</v>
      </c>
      <c r="D5664" s="2" t="s">
        <v>3160</v>
      </c>
      <c r="E5664" s="2" t="s">
        <v>3157</v>
      </c>
      <c r="F5664" s="4">
        <v>8</v>
      </c>
      <c r="G5664" s="10" t="str">
        <f t="shared" si="279"/>
        <v xml:space="preserve">2024/01 </v>
      </c>
      <c r="H5664" s="10">
        <f t="shared" si="278"/>
        <v>8</v>
      </c>
    </row>
    <row r="5665" spans="1:8" ht="15.75">
      <c r="A5665" s="10">
        <v>5664</v>
      </c>
      <c r="B5665" s="3" t="s">
        <v>2949</v>
      </c>
      <c r="C5665" s="2" t="s">
        <v>889</v>
      </c>
      <c r="D5665" s="2" t="s">
        <v>888</v>
      </c>
      <c r="E5665" s="2" t="s">
        <v>890</v>
      </c>
      <c r="F5665" s="4">
        <v>50</v>
      </c>
      <c r="G5665" s="10" t="str">
        <f t="shared" si="279"/>
        <v xml:space="preserve">2024/01 </v>
      </c>
      <c r="H5665" s="10">
        <f t="shared" si="278"/>
        <v>90</v>
      </c>
    </row>
    <row r="5666" spans="1:8" ht="15.75">
      <c r="A5666" s="10">
        <v>5665</v>
      </c>
      <c r="B5666" s="3" t="s">
        <v>2949</v>
      </c>
      <c r="C5666" s="2" t="s">
        <v>3165</v>
      </c>
      <c r="D5666" s="2" t="s">
        <v>3164</v>
      </c>
      <c r="E5666" s="2" t="s">
        <v>909</v>
      </c>
      <c r="F5666" s="4">
        <v>20</v>
      </c>
      <c r="G5666" s="10" t="str">
        <f t="shared" si="279"/>
        <v xml:space="preserve">2024/01 </v>
      </c>
      <c r="H5666" s="10">
        <f t="shared" si="278"/>
        <v>150</v>
      </c>
    </row>
    <row r="5667" spans="1:8" ht="15.75">
      <c r="A5667" s="10">
        <v>5666</v>
      </c>
      <c r="B5667" s="3" t="s">
        <v>2949</v>
      </c>
      <c r="C5667" s="2" t="s">
        <v>902</v>
      </c>
      <c r="D5667" s="2" t="s">
        <v>901</v>
      </c>
      <c r="E5667" s="2" t="s">
        <v>890</v>
      </c>
      <c r="F5667" s="4">
        <v>20</v>
      </c>
      <c r="G5667" s="10" t="str">
        <f t="shared" si="279"/>
        <v xml:space="preserve">2024/01 </v>
      </c>
      <c r="H5667" s="10">
        <f t="shared" si="278"/>
        <v>160</v>
      </c>
    </row>
    <row r="5668" spans="1:8" ht="15.75">
      <c r="A5668" s="10">
        <v>5667</v>
      </c>
      <c r="B5668" s="3" t="s">
        <v>2949</v>
      </c>
      <c r="C5668" s="2" t="s">
        <v>3167</v>
      </c>
      <c r="D5668" s="2" t="s">
        <v>3166</v>
      </c>
      <c r="E5668" s="2" t="s">
        <v>890</v>
      </c>
      <c r="F5668" s="4">
        <v>20</v>
      </c>
      <c r="G5668" s="10" t="str">
        <f t="shared" si="279"/>
        <v xml:space="preserve">2024/01 </v>
      </c>
      <c r="H5668" s="10">
        <f t="shared" si="278"/>
        <v>160</v>
      </c>
    </row>
    <row r="5669" spans="1:8" ht="15.75">
      <c r="A5669" s="10">
        <v>5668</v>
      </c>
      <c r="B5669" s="3" t="s">
        <v>2949</v>
      </c>
      <c r="C5669" s="2" t="s">
        <v>3170</v>
      </c>
      <c r="D5669" s="2" t="s">
        <v>3169</v>
      </c>
      <c r="E5669" s="2" t="s">
        <v>890</v>
      </c>
      <c r="F5669" s="4">
        <v>20</v>
      </c>
      <c r="G5669" s="10" t="str">
        <f t="shared" si="279"/>
        <v xml:space="preserve">2024/01 </v>
      </c>
      <c r="H5669" s="10">
        <f t="shared" si="278"/>
        <v>160</v>
      </c>
    </row>
    <row r="5670" spans="1:8" ht="15.75">
      <c r="A5670" s="10">
        <v>5669</v>
      </c>
      <c r="B5670" s="3" t="s">
        <v>2949</v>
      </c>
      <c r="C5670" s="2" t="s">
        <v>3176</v>
      </c>
      <c r="D5670" s="2" t="s">
        <v>3175</v>
      </c>
      <c r="E5670" s="2" t="s">
        <v>890</v>
      </c>
      <c r="F5670" s="4">
        <v>20</v>
      </c>
      <c r="G5670" s="10" t="str">
        <f t="shared" si="279"/>
        <v xml:space="preserve">2024/01 </v>
      </c>
      <c r="H5670" s="10">
        <f t="shared" si="278"/>
        <v>50</v>
      </c>
    </row>
    <row r="5671" spans="1:8" ht="15.75">
      <c r="A5671" s="10">
        <v>5670</v>
      </c>
      <c r="B5671" s="3" t="s">
        <v>2949</v>
      </c>
      <c r="C5671" s="2" t="s">
        <v>938</v>
      </c>
      <c r="D5671" s="2" t="s">
        <v>937</v>
      </c>
      <c r="E5671" s="2"/>
      <c r="F5671" s="4">
        <v>50</v>
      </c>
      <c r="G5671" s="10" t="str">
        <f t="shared" si="279"/>
        <v xml:space="preserve">2024/01 </v>
      </c>
      <c r="H5671" s="10">
        <f t="shared" si="278"/>
        <v>50</v>
      </c>
    </row>
    <row r="5672" spans="1:8" ht="15.75">
      <c r="A5672" s="10">
        <v>5671</v>
      </c>
      <c r="B5672" s="3" t="s">
        <v>2949</v>
      </c>
      <c r="C5672" s="2" t="s">
        <v>965</v>
      </c>
      <c r="D5672" s="2" t="s">
        <v>964</v>
      </c>
      <c r="E5672" s="2"/>
      <c r="F5672" s="4">
        <v>8</v>
      </c>
      <c r="G5672" s="10" t="str">
        <f t="shared" si="279"/>
        <v xml:space="preserve">2024/01 </v>
      </c>
      <c r="H5672" s="10">
        <f t="shared" si="278"/>
        <v>8</v>
      </c>
    </row>
    <row r="5673" spans="1:8" ht="15.75">
      <c r="A5673" s="10">
        <v>5672</v>
      </c>
      <c r="B5673" s="3" t="s">
        <v>2949</v>
      </c>
      <c r="C5673" s="2" t="s">
        <v>966</v>
      </c>
      <c r="D5673" s="2" t="s">
        <v>770</v>
      </c>
      <c r="E5673" s="2" t="s">
        <v>967</v>
      </c>
      <c r="F5673" s="4">
        <v>50</v>
      </c>
      <c r="G5673" s="10" t="str">
        <f t="shared" si="279"/>
        <v xml:space="preserve">2024/01 </v>
      </c>
      <c r="H5673" s="10">
        <f t="shared" si="278"/>
        <v>150</v>
      </c>
    </row>
    <row r="5674" spans="1:8" ht="15.75">
      <c r="A5674" s="10">
        <v>5673</v>
      </c>
      <c r="B5674" s="3" t="s">
        <v>2949</v>
      </c>
      <c r="C5674" s="2" t="s">
        <v>968</v>
      </c>
      <c r="D5674" s="2" t="s">
        <v>778</v>
      </c>
      <c r="E5674" s="2" t="s">
        <v>969</v>
      </c>
      <c r="F5674" s="4">
        <v>50</v>
      </c>
      <c r="G5674" s="10" t="str">
        <f t="shared" si="279"/>
        <v xml:space="preserve">2024/01 </v>
      </c>
      <c r="H5674" s="10">
        <f t="shared" si="278"/>
        <v>200</v>
      </c>
    </row>
    <row r="5675" spans="1:8" ht="15.75">
      <c r="A5675" s="10">
        <v>5674</v>
      </c>
      <c r="B5675" s="3" t="s">
        <v>2949</v>
      </c>
      <c r="C5675" s="2" t="s">
        <v>972</v>
      </c>
      <c r="D5675" s="2" t="s">
        <v>744</v>
      </c>
      <c r="E5675" s="2" t="s">
        <v>973</v>
      </c>
      <c r="F5675" s="4">
        <v>50</v>
      </c>
      <c r="G5675" s="10" t="str">
        <f t="shared" si="279"/>
        <v xml:space="preserve">2024/06 </v>
      </c>
      <c r="H5675" s="10">
        <f t="shared" si="278"/>
        <v>354</v>
      </c>
    </row>
    <row r="5676" spans="1:8" ht="15.75">
      <c r="A5676" s="10">
        <v>5675</v>
      </c>
      <c r="B5676" s="3" t="s">
        <v>2949</v>
      </c>
      <c r="C5676" s="2" t="s">
        <v>3238</v>
      </c>
      <c r="D5676" s="2" t="s">
        <v>3237</v>
      </c>
      <c r="E5676" s="2" t="s">
        <v>909</v>
      </c>
      <c r="F5676" s="4">
        <v>10</v>
      </c>
      <c r="G5676" s="10" t="str">
        <f t="shared" si="279"/>
        <v xml:space="preserve">2024/03 </v>
      </c>
      <c r="H5676" s="10">
        <f t="shared" si="278"/>
        <v>76</v>
      </c>
    </row>
    <row r="5677" spans="1:8" ht="15.75">
      <c r="A5677" s="10">
        <v>5676</v>
      </c>
      <c r="B5677" s="3" t="s">
        <v>2949</v>
      </c>
      <c r="C5677" s="2" t="s">
        <v>1043</v>
      </c>
      <c r="D5677" s="2" t="s">
        <v>1042</v>
      </c>
      <c r="E5677" s="2"/>
      <c r="F5677" s="4">
        <v>50</v>
      </c>
      <c r="G5677" s="10" t="str">
        <f t="shared" si="279"/>
        <v xml:space="preserve">2024/01 </v>
      </c>
      <c r="H5677" s="10">
        <f t="shared" si="278"/>
        <v>50</v>
      </c>
    </row>
    <row r="5678" spans="1:8" ht="15.75">
      <c r="A5678" s="10">
        <v>5677</v>
      </c>
      <c r="B5678" s="3" t="s">
        <v>2949</v>
      </c>
      <c r="C5678" s="2" t="s">
        <v>3259</v>
      </c>
      <c r="D5678" s="2" t="s">
        <v>3258</v>
      </c>
      <c r="E5678" s="2"/>
      <c r="F5678" s="4">
        <v>4</v>
      </c>
      <c r="G5678" s="10" t="str">
        <f t="shared" si="279"/>
        <v xml:space="preserve">2024/01 </v>
      </c>
      <c r="H5678" s="10">
        <f t="shared" si="278"/>
        <v>4</v>
      </c>
    </row>
    <row r="5679" spans="1:8" ht="15.75">
      <c r="A5679" s="10">
        <v>5678</v>
      </c>
      <c r="B5679" s="3" t="s">
        <v>2949</v>
      </c>
      <c r="C5679" s="2" t="s">
        <v>1116</v>
      </c>
      <c r="D5679" s="2" t="s">
        <v>514</v>
      </c>
      <c r="E5679" s="2" t="s">
        <v>3272</v>
      </c>
      <c r="F5679" s="4">
        <v>3</v>
      </c>
      <c r="G5679" s="10" t="str">
        <f t="shared" si="279"/>
        <v xml:space="preserve">2024/01 </v>
      </c>
      <c r="H5679" s="10">
        <f t="shared" si="278"/>
        <v>15</v>
      </c>
    </row>
    <row r="5680" spans="1:8" ht="15.75">
      <c r="A5680" s="10">
        <v>5679</v>
      </c>
      <c r="B5680" s="3" t="s">
        <v>2949</v>
      </c>
      <c r="C5680" s="2" t="s">
        <v>1124</v>
      </c>
      <c r="D5680" s="2" t="s">
        <v>524</v>
      </c>
      <c r="E5680" s="2" t="s">
        <v>1117</v>
      </c>
      <c r="F5680" s="4">
        <v>2</v>
      </c>
      <c r="G5680" s="10" t="str">
        <f t="shared" si="279"/>
        <v xml:space="preserve">2024/01 </v>
      </c>
      <c r="H5680" s="10">
        <f t="shared" si="278"/>
        <v>40</v>
      </c>
    </row>
    <row r="5681" spans="1:8" ht="15.75">
      <c r="A5681" s="10">
        <v>5680</v>
      </c>
      <c r="B5681" s="3" t="s">
        <v>2949</v>
      </c>
      <c r="C5681" s="2" t="s">
        <v>1127</v>
      </c>
      <c r="D5681" s="2" t="s">
        <v>355</v>
      </c>
      <c r="E5681" s="2" t="s">
        <v>1117</v>
      </c>
      <c r="F5681" s="4">
        <v>2</v>
      </c>
      <c r="G5681" s="10" t="str">
        <f t="shared" si="279"/>
        <v xml:space="preserve">2024/01 </v>
      </c>
      <c r="H5681" s="10">
        <f t="shared" si="278"/>
        <v>15</v>
      </c>
    </row>
    <row r="5682" spans="1:8" ht="15.75">
      <c r="A5682" s="10">
        <v>5681</v>
      </c>
      <c r="B5682" s="3" t="s">
        <v>2949</v>
      </c>
      <c r="C5682" s="2" t="s">
        <v>1130</v>
      </c>
      <c r="D5682" s="2" t="s">
        <v>524</v>
      </c>
      <c r="E5682" s="2" t="s">
        <v>1131</v>
      </c>
      <c r="F5682" s="4">
        <v>12</v>
      </c>
      <c r="G5682" s="10" t="str">
        <f t="shared" si="279"/>
        <v xml:space="preserve">2024/01 </v>
      </c>
      <c r="H5682" s="10">
        <f t="shared" si="278"/>
        <v>16</v>
      </c>
    </row>
    <row r="5683" spans="1:8" ht="15.75">
      <c r="A5683" s="10">
        <v>5682</v>
      </c>
      <c r="B5683" s="3" t="s">
        <v>2949</v>
      </c>
      <c r="C5683" s="2" t="s">
        <v>3288</v>
      </c>
      <c r="D5683" s="2" t="s">
        <v>3287</v>
      </c>
      <c r="E5683" s="2" t="s">
        <v>890</v>
      </c>
      <c r="F5683" s="4">
        <v>20</v>
      </c>
      <c r="G5683" s="10" t="str">
        <f t="shared" si="279"/>
        <v xml:space="preserve">2024/01 </v>
      </c>
      <c r="H5683" s="10">
        <f t="shared" si="278"/>
        <v>20</v>
      </c>
    </row>
    <row r="5684" spans="1:8" ht="15.75">
      <c r="A5684" s="10">
        <v>5683</v>
      </c>
      <c r="B5684" s="3" t="s">
        <v>2949</v>
      </c>
      <c r="C5684" s="2" t="s">
        <v>3289</v>
      </c>
      <c r="D5684" s="2" t="s">
        <v>3254</v>
      </c>
      <c r="E5684" s="2" t="s">
        <v>1172</v>
      </c>
      <c r="F5684" s="4">
        <v>2</v>
      </c>
      <c r="G5684" s="10" t="str">
        <f t="shared" si="279"/>
        <v xml:space="preserve">2024/01 </v>
      </c>
      <c r="H5684" s="10">
        <f t="shared" si="278"/>
        <v>2</v>
      </c>
    </row>
    <row r="5685" spans="1:8" ht="15.75">
      <c r="A5685" s="10">
        <v>5684</v>
      </c>
      <c r="B5685" s="3" t="s">
        <v>2949</v>
      </c>
      <c r="C5685" s="2" t="s">
        <v>3290</v>
      </c>
      <c r="D5685" s="2" t="s">
        <v>463</v>
      </c>
      <c r="E5685" s="2" t="s">
        <v>1172</v>
      </c>
      <c r="F5685" s="4">
        <v>2</v>
      </c>
      <c r="G5685" s="10" t="str">
        <f t="shared" si="279"/>
        <v xml:space="preserve">2024/01 </v>
      </c>
      <c r="H5685" s="10">
        <f t="shared" si="278"/>
        <v>5</v>
      </c>
    </row>
    <row r="5686" spans="1:8" ht="15.75">
      <c r="A5686" s="10">
        <v>5685</v>
      </c>
      <c r="B5686" s="3" t="s">
        <v>2949</v>
      </c>
      <c r="C5686" s="2" t="s">
        <v>1171</v>
      </c>
      <c r="D5686" s="2" t="s">
        <v>451</v>
      </c>
      <c r="E5686" s="2" t="s">
        <v>1172</v>
      </c>
      <c r="F5686" s="4">
        <v>17</v>
      </c>
      <c r="G5686" s="10" t="str">
        <f t="shared" si="279"/>
        <v xml:space="preserve">2024/01 </v>
      </c>
      <c r="H5686" s="10">
        <f t="shared" si="278"/>
        <v>110</v>
      </c>
    </row>
    <row r="5687" spans="1:8" ht="15.75">
      <c r="A5687" s="10">
        <v>5686</v>
      </c>
      <c r="B5687" s="3" t="s">
        <v>2949</v>
      </c>
      <c r="C5687" s="2" t="s">
        <v>3301</v>
      </c>
      <c r="D5687" s="2" t="s">
        <v>1040</v>
      </c>
      <c r="E5687" s="2" t="s">
        <v>3302</v>
      </c>
      <c r="F5687" s="4">
        <v>2</v>
      </c>
      <c r="G5687" s="10" t="str">
        <f t="shared" si="279"/>
        <v xml:space="preserve">2024/01 </v>
      </c>
      <c r="H5687" s="10">
        <f t="shared" si="278"/>
        <v>2</v>
      </c>
    </row>
    <row r="5688" spans="1:8" ht="15.75">
      <c r="A5688" s="10">
        <v>5687</v>
      </c>
      <c r="B5688" s="3" t="s">
        <v>2949</v>
      </c>
      <c r="C5688" s="2" t="s">
        <v>3305</v>
      </c>
      <c r="D5688" s="2" t="s">
        <v>455</v>
      </c>
      <c r="E5688" s="2" t="s">
        <v>3306</v>
      </c>
      <c r="F5688" s="4">
        <v>2</v>
      </c>
      <c r="G5688" s="10" t="str">
        <f t="shared" si="279"/>
        <v xml:space="preserve">2024/06 </v>
      </c>
      <c r="H5688" s="10">
        <f t="shared" si="278"/>
        <v>64</v>
      </c>
    </row>
    <row r="5689" spans="1:8" ht="15.75">
      <c r="A5689" s="10">
        <v>5688</v>
      </c>
      <c r="B5689" s="3" t="s">
        <v>2949</v>
      </c>
      <c r="C5689" s="2" t="s">
        <v>3333</v>
      </c>
      <c r="D5689" s="2" t="s">
        <v>3332</v>
      </c>
      <c r="E5689" s="2" t="s">
        <v>3334</v>
      </c>
      <c r="F5689" s="4">
        <v>4</v>
      </c>
      <c r="G5689" s="10" t="str">
        <f t="shared" si="279"/>
        <v xml:space="preserve">2024/01 </v>
      </c>
      <c r="H5689" s="10">
        <f t="shared" si="278"/>
        <v>4</v>
      </c>
    </row>
    <row r="5690" spans="1:8" ht="15.75">
      <c r="A5690" s="10">
        <v>5689</v>
      </c>
      <c r="B5690" s="3" t="s">
        <v>2949</v>
      </c>
      <c r="C5690" s="2" t="s">
        <v>3336</v>
      </c>
      <c r="D5690" s="2" t="s">
        <v>3335</v>
      </c>
      <c r="E5690" s="2" t="s">
        <v>3337</v>
      </c>
      <c r="F5690" s="4">
        <v>4</v>
      </c>
      <c r="G5690" s="10" t="str">
        <f t="shared" si="279"/>
        <v xml:space="preserve">2024/01 </v>
      </c>
      <c r="H5690" s="10">
        <f t="shared" si="278"/>
        <v>4</v>
      </c>
    </row>
    <row r="5691" spans="1:8" ht="15.75">
      <c r="A5691" s="10">
        <v>5690</v>
      </c>
      <c r="B5691" s="3" t="s">
        <v>2949</v>
      </c>
      <c r="C5691" s="2" t="s">
        <v>3339</v>
      </c>
      <c r="D5691" s="2" t="s">
        <v>3338</v>
      </c>
      <c r="E5691" s="2" t="s">
        <v>3340</v>
      </c>
      <c r="F5691" s="4">
        <v>4</v>
      </c>
      <c r="G5691" s="10" t="str">
        <f t="shared" si="279"/>
        <v xml:space="preserve">2024/01 </v>
      </c>
      <c r="H5691" s="10">
        <f t="shared" si="278"/>
        <v>4</v>
      </c>
    </row>
    <row r="5692" spans="1:8" ht="15.75">
      <c r="A5692" s="10">
        <v>5691</v>
      </c>
      <c r="B5692" s="3" t="s">
        <v>2949</v>
      </c>
      <c r="C5692" s="2" t="s">
        <v>3342</v>
      </c>
      <c r="D5692" s="2" t="s">
        <v>3341</v>
      </c>
      <c r="E5692" s="2" t="s">
        <v>3343</v>
      </c>
      <c r="F5692" s="4">
        <v>8</v>
      </c>
      <c r="G5692" s="10" t="str">
        <f t="shared" si="279"/>
        <v xml:space="preserve">2024/01 </v>
      </c>
      <c r="H5692" s="10">
        <f t="shared" si="278"/>
        <v>8</v>
      </c>
    </row>
    <row r="5693" spans="1:8" ht="15.75">
      <c r="A5693" s="10">
        <v>5692</v>
      </c>
      <c r="B5693" s="3" t="s">
        <v>2949</v>
      </c>
      <c r="C5693" s="2" t="s">
        <v>1199</v>
      </c>
      <c r="D5693" s="2" t="s">
        <v>1198</v>
      </c>
      <c r="E5693" s="2"/>
      <c r="F5693" s="4">
        <v>50</v>
      </c>
      <c r="G5693" s="10" t="str">
        <f t="shared" si="279"/>
        <v xml:space="preserve">2024/01 </v>
      </c>
      <c r="H5693" s="10">
        <f t="shared" si="278"/>
        <v>50</v>
      </c>
    </row>
    <row r="5694" spans="1:8" ht="15.75">
      <c r="A5694" s="10">
        <v>5693</v>
      </c>
      <c r="B5694" s="3" t="s">
        <v>2949</v>
      </c>
      <c r="C5694" s="2" t="s">
        <v>3400</v>
      </c>
      <c r="D5694" s="2" t="s">
        <v>3399</v>
      </c>
      <c r="E5694" s="2" t="s">
        <v>3389</v>
      </c>
      <c r="F5694" s="4">
        <v>6</v>
      </c>
      <c r="G5694" s="10" t="str">
        <f t="shared" si="279"/>
        <v xml:space="preserve">2024/03 </v>
      </c>
      <c r="H5694" s="10">
        <f t="shared" si="278"/>
        <v>74</v>
      </c>
    </row>
    <row r="5695" spans="1:8" ht="15.75">
      <c r="A5695" s="10">
        <v>5694</v>
      </c>
      <c r="B5695" s="3" t="s">
        <v>2949</v>
      </c>
      <c r="C5695" s="2" t="s">
        <v>1346</v>
      </c>
      <c r="D5695" s="2" t="s">
        <v>1345</v>
      </c>
      <c r="E5695" s="2" t="s">
        <v>1342</v>
      </c>
      <c r="F5695" s="4">
        <v>50</v>
      </c>
      <c r="G5695" s="10" t="str">
        <f t="shared" si="279"/>
        <v xml:space="preserve">2024/08 </v>
      </c>
      <c r="H5695" s="10">
        <f t="shared" si="278"/>
        <v>506</v>
      </c>
    </row>
    <row r="5696" spans="1:8" ht="15.75">
      <c r="A5696" s="10">
        <v>5695</v>
      </c>
      <c r="B5696" s="3" t="s">
        <v>2949</v>
      </c>
      <c r="C5696" s="2" t="s">
        <v>1354</v>
      </c>
      <c r="D5696" s="2" t="s">
        <v>1353</v>
      </c>
      <c r="E5696" s="2" t="s">
        <v>1342</v>
      </c>
      <c r="F5696" s="4">
        <v>255</v>
      </c>
      <c r="G5696" s="10" t="str">
        <f t="shared" si="279"/>
        <v xml:space="preserve">2024/04 </v>
      </c>
      <c r="H5696" s="10">
        <f t="shared" si="278"/>
        <v>255</v>
      </c>
    </row>
    <row r="5697" spans="1:8" ht="15.75">
      <c r="A5697" s="10">
        <v>5696</v>
      </c>
      <c r="B5697" s="3" t="s">
        <v>2949</v>
      </c>
      <c r="C5697" s="2" t="s">
        <v>1361</v>
      </c>
      <c r="D5697" s="2" t="s">
        <v>1360</v>
      </c>
      <c r="E5697" s="2" t="s">
        <v>1352</v>
      </c>
      <c r="F5697" s="4">
        <v>10</v>
      </c>
      <c r="G5697" s="10" t="str">
        <f t="shared" si="279"/>
        <v xml:space="preserve">2024/01 </v>
      </c>
      <c r="H5697" s="10">
        <f t="shared" si="278"/>
        <v>100</v>
      </c>
    </row>
    <row r="5698" spans="1:8" ht="15.75">
      <c r="A5698" s="10">
        <v>5697</v>
      </c>
      <c r="B5698" s="3" t="s">
        <v>2949</v>
      </c>
      <c r="C5698" s="2" t="s">
        <v>1363</v>
      </c>
      <c r="D5698" s="2" t="s">
        <v>1362</v>
      </c>
      <c r="E5698" s="2" t="s">
        <v>1342</v>
      </c>
      <c r="F5698" s="4">
        <v>20</v>
      </c>
      <c r="G5698" s="10" t="str">
        <f t="shared" si="279"/>
        <v xml:space="preserve">2024/08 </v>
      </c>
      <c r="H5698" s="10">
        <f t="shared" ref="H5698:H5761" si="280">_xlfn.MAXIFS(F:F,C:C,C5698,G:G,G5698)</f>
        <v>1253</v>
      </c>
    </row>
    <row r="5699" spans="1:8" ht="15.75">
      <c r="A5699" s="10">
        <v>5698</v>
      </c>
      <c r="B5699" s="3" t="s">
        <v>2949</v>
      </c>
      <c r="C5699" s="2" t="s">
        <v>1365</v>
      </c>
      <c r="D5699" s="2" t="s">
        <v>1364</v>
      </c>
      <c r="E5699" s="2" t="s">
        <v>1352</v>
      </c>
      <c r="F5699" s="4">
        <v>100</v>
      </c>
      <c r="G5699" s="10" t="str">
        <f t="shared" ref="G5699:G5762" si="281">INDEX($B$2:$B$9999,MATCH(_xlfn.MAXIFS($F$2:$F$9999,$C$2:$C$9999,C5699),$F$1:$F$9999,0))</f>
        <v xml:space="preserve">2026/01 </v>
      </c>
      <c r="H5699" s="10">
        <f t="shared" si="280"/>
        <v>11550</v>
      </c>
    </row>
    <row r="5700" spans="1:8" ht="15.75">
      <c r="A5700" s="10">
        <v>5699</v>
      </c>
      <c r="B5700" s="3" t="s">
        <v>2949</v>
      </c>
      <c r="C5700" s="2" t="s">
        <v>1370</v>
      </c>
      <c r="D5700" s="2" t="s">
        <v>1369</v>
      </c>
      <c r="E5700" s="2" t="s">
        <v>1352</v>
      </c>
      <c r="F5700" s="4">
        <v>302</v>
      </c>
      <c r="G5700" s="10" t="str">
        <f t="shared" si="281"/>
        <v xml:space="preserve">2024/03 </v>
      </c>
      <c r="H5700" s="10">
        <f t="shared" si="280"/>
        <v>702</v>
      </c>
    </row>
    <row r="5701" spans="1:8" ht="15.75">
      <c r="A5701" s="10">
        <v>5700</v>
      </c>
      <c r="B5701" s="3" t="s">
        <v>2949</v>
      </c>
      <c r="C5701" s="2" t="s">
        <v>1372</v>
      </c>
      <c r="D5701" s="2" t="s">
        <v>1371</v>
      </c>
      <c r="E5701" s="2" t="s">
        <v>1352</v>
      </c>
      <c r="F5701" s="4">
        <v>32</v>
      </c>
      <c r="G5701" s="10" t="str">
        <f t="shared" si="281"/>
        <v xml:space="preserve">2024/01 </v>
      </c>
      <c r="H5701" s="10">
        <f t="shared" si="280"/>
        <v>80</v>
      </c>
    </row>
    <row r="5702" spans="1:8" ht="15.75">
      <c r="A5702" s="10">
        <v>5701</v>
      </c>
      <c r="B5702" s="3" t="s">
        <v>2949</v>
      </c>
      <c r="C5702" s="2" t="s">
        <v>1373</v>
      </c>
      <c r="D5702" s="2" t="s">
        <v>1362</v>
      </c>
      <c r="E5702" s="2" t="s">
        <v>1374</v>
      </c>
      <c r="F5702" s="4">
        <v>5</v>
      </c>
      <c r="G5702" s="10" t="str">
        <f t="shared" si="281"/>
        <v xml:space="preserve">2024/07 </v>
      </c>
      <c r="H5702" s="10">
        <f t="shared" si="280"/>
        <v>148</v>
      </c>
    </row>
    <row r="5703" spans="1:8" ht="15.75">
      <c r="A5703" s="10">
        <v>5702</v>
      </c>
      <c r="B5703" s="3" t="s">
        <v>2949</v>
      </c>
      <c r="C5703" s="2" t="s">
        <v>1383</v>
      </c>
      <c r="D5703" s="2" t="s">
        <v>1345</v>
      </c>
      <c r="E5703" s="2" t="s">
        <v>1374</v>
      </c>
      <c r="F5703" s="4"/>
      <c r="G5703" s="10" t="str">
        <f t="shared" si="281"/>
        <v xml:space="preserve">2024/01 </v>
      </c>
      <c r="H5703" s="10">
        <f t="shared" si="280"/>
        <v>10</v>
      </c>
    </row>
    <row r="5704" spans="1:8" ht="15.75">
      <c r="A5704" s="10">
        <v>5703</v>
      </c>
      <c r="B5704" s="3" t="s">
        <v>2949</v>
      </c>
      <c r="C5704" s="2" t="s">
        <v>3519</v>
      </c>
      <c r="D5704" s="2" t="s">
        <v>3518</v>
      </c>
      <c r="E5704" s="2" t="s">
        <v>1352</v>
      </c>
      <c r="F5704" s="4">
        <v>2</v>
      </c>
      <c r="G5704" s="10" t="str">
        <f t="shared" si="281"/>
        <v xml:space="preserve">2024/01 </v>
      </c>
      <c r="H5704" s="10">
        <f t="shared" si="280"/>
        <v>2</v>
      </c>
    </row>
    <row r="5705" spans="1:8" ht="15.75">
      <c r="A5705" s="10">
        <v>5704</v>
      </c>
      <c r="B5705" s="3" t="s">
        <v>2949</v>
      </c>
      <c r="C5705" s="2" t="s">
        <v>3521</v>
      </c>
      <c r="D5705" s="2" t="s">
        <v>3520</v>
      </c>
      <c r="E5705" s="2" t="s">
        <v>1352</v>
      </c>
      <c r="F5705" s="4">
        <v>24</v>
      </c>
      <c r="G5705" s="10" t="str">
        <f t="shared" si="281"/>
        <v xml:space="preserve">2024/02 </v>
      </c>
      <c r="H5705" s="10">
        <f t="shared" si="280"/>
        <v>24</v>
      </c>
    </row>
    <row r="5706" spans="1:8" ht="15.75">
      <c r="A5706" s="10">
        <v>5705</v>
      </c>
      <c r="B5706" s="3" t="s">
        <v>2949</v>
      </c>
      <c r="C5706" s="2" t="s">
        <v>1394</v>
      </c>
      <c r="D5706" s="2" t="s">
        <v>1393</v>
      </c>
      <c r="E5706" s="2" t="s">
        <v>1352</v>
      </c>
      <c r="F5706" s="4">
        <v>4</v>
      </c>
      <c r="G5706" s="10" t="str">
        <f t="shared" si="281"/>
        <v xml:space="preserve">2024/01 </v>
      </c>
      <c r="H5706" s="10">
        <f t="shared" si="280"/>
        <v>8</v>
      </c>
    </row>
    <row r="5707" spans="1:8" ht="15.75">
      <c r="A5707" s="10">
        <v>5706</v>
      </c>
      <c r="B5707" s="3" t="s">
        <v>2949</v>
      </c>
      <c r="C5707" s="2" t="s">
        <v>1398</v>
      </c>
      <c r="D5707" s="2" t="s">
        <v>1397</v>
      </c>
      <c r="E5707" s="2" t="s">
        <v>1359</v>
      </c>
      <c r="F5707" s="4">
        <v>192</v>
      </c>
      <c r="G5707" s="10" t="str">
        <f t="shared" si="281"/>
        <v xml:space="preserve">2024/10 </v>
      </c>
      <c r="H5707" s="10">
        <f t="shared" si="280"/>
        <v>192</v>
      </c>
    </row>
    <row r="5708" spans="1:8" ht="15.75">
      <c r="A5708" s="10">
        <v>5707</v>
      </c>
      <c r="B5708" s="3" t="s">
        <v>2949</v>
      </c>
      <c r="C5708" s="2" t="s">
        <v>1418</v>
      </c>
      <c r="D5708" s="2" t="s">
        <v>1417</v>
      </c>
      <c r="E5708" s="2" t="s">
        <v>104</v>
      </c>
      <c r="F5708" s="4">
        <v>2</v>
      </c>
      <c r="G5708" s="10" t="str">
        <f t="shared" si="281"/>
        <v xml:space="preserve">2024/01 </v>
      </c>
      <c r="H5708" s="10">
        <f t="shared" si="280"/>
        <v>50</v>
      </c>
    </row>
    <row r="5709" spans="1:8" ht="15.75">
      <c r="A5709" s="10">
        <v>5708</v>
      </c>
      <c r="B5709" s="3" t="s">
        <v>2949</v>
      </c>
      <c r="C5709" s="2" t="s">
        <v>1428</v>
      </c>
      <c r="D5709" s="2" t="s">
        <v>1426</v>
      </c>
      <c r="E5709" s="2" t="s">
        <v>73</v>
      </c>
      <c r="F5709" s="4">
        <v>4</v>
      </c>
      <c r="G5709" s="10" t="str">
        <f t="shared" si="281"/>
        <v xml:space="preserve">2024/01 </v>
      </c>
      <c r="H5709" s="10">
        <f t="shared" si="280"/>
        <v>25</v>
      </c>
    </row>
    <row r="5710" spans="1:8" ht="15.75">
      <c r="A5710" s="10">
        <v>5709</v>
      </c>
      <c r="B5710" s="3" t="s">
        <v>2949</v>
      </c>
      <c r="C5710" s="2" t="s">
        <v>3540</v>
      </c>
      <c r="D5710" s="2" t="s">
        <v>3539</v>
      </c>
      <c r="E5710" s="2" t="s">
        <v>3541</v>
      </c>
      <c r="F5710" s="4">
        <v>150</v>
      </c>
      <c r="G5710" s="10" t="str">
        <f t="shared" si="281"/>
        <v xml:space="preserve">2024/01 </v>
      </c>
      <c r="H5710" s="10">
        <f t="shared" si="280"/>
        <v>150</v>
      </c>
    </row>
    <row r="5711" spans="1:8" ht="15.75">
      <c r="A5711" s="10">
        <v>5710</v>
      </c>
      <c r="B5711" s="3" t="s">
        <v>2949</v>
      </c>
      <c r="C5711" s="2" t="s">
        <v>3542</v>
      </c>
      <c r="D5711" s="2" t="s">
        <v>3539</v>
      </c>
      <c r="E5711" s="2" t="s">
        <v>3543</v>
      </c>
      <c r="F5711" s="4">
        <v>200</v>
      </c>
      <c r="G5711" s="10" t="str">
        <f t="shared" si="281"/>
        <v xml:space="preserve">2024/01 </v>
      </c>
      <c r="H5711" s="10">
        <f t="shared" si="280"/>
        <v>200</v>
      </c>
    </row>
    <row r="5712" spans="1:8" ht="15.75">
      <c r="A5712" s="10">
        <v>5711</v>
      </c>
      <c r="B5712" s="3" t="s">
        <v>2949</v>
      </c>
      <c r="C5712" s="2" t="s">
        <v>1755</v>
      </c>
      <c r="D5712" s="2" t="s">
        <v>1754</v>
      </c>
      <c r="E5712" s="2" t="s">
        <v>1756</v>
      </c>
      <c r="F5712" s="4">
        <v>1</v>
      </c>
      <c r="G5712" s="10" t="str">
        <f t="shared" si="281"/>
        <v xml:space="preserve">2024/02 </v>
      </c>
      <c r="H5712" s="10">
        <f t="shared" si="280"/>
        <v>59</v>
      </c>
    </row>
    <row r="5713" spans="1:8" ht="15.75">
      <c r="A5713" s="10">
        <v>5712</v>
      </c>
      <c r="B5713" s="3" t="s">
        <v>2949</v>
      </c>
      <c r="C5713" s="2" t="s">
        <v>3617</v>
      </c>
      <c r="D5713" s="2" t="s">
        <v>3616</v>
      </c>
      <c r="E5713" s="2" t="s">
        <v>1756</v>
      </c>
      <c r="F5713" s="4">
        <v>1</v>
      </c>
      <c r="G5713" s="10" t="str">
        <f t="shared" si="281"/>
        <v xml:space="preserve">2024/01 </v>
      </c>
      <c r="H5713" s="10">
        <f t="shared" si="280"/>
        <v>1</v>
      </c>
    </row>
    <row r="5714" spans="1:8" ht="15.75">
      <c r="A5714" s="10">
        <v>5713</v>
      </c>
      <c r="B5714" s="3" t="s">
        <v>2949</v>
      </c>
      <c r="C5714" s="2" t="s">
        <v>1765</v>
      </c>
      <c r="D5714" s="2" t="s">
        <v>1763</v>
      </c>
      <c r="E5714" s="2" t="s">
        <v>1758</v>
      </c>
      <c r="F5714" s="4">
        <v>1</v>
      </c>
      <c r="G5714" s="10" t="str">
        <f t="shared" si="281"/>
        <v xml:space="preserve">2024/01 </v>
      </c>
      <c r="H5714" s="10">
        <f t="shared" si="280"/>
        <v>5</v>
      </c>
    </row>
    <row r="5715" spans="1:8" ht="15.75">
      <c r="A5715" s="10">
        <v>5714</v>
      </c>
      <c r="B5715" s="3" t="s">
        <v>2949</v>
      </c>
      <c r="C5715" s="2" t="s">
        <v>3766</v>
      </c>
      <c r="D5715" s="2" t="s">
        <v>252</v>
      </c>
      <c r="E5715" s="2" t="s">
        <v>3767</v>
      </c>
      <c r="F5715" s="4">
        <v>15</v>
      </c>
      <c r="G5715" s="10" t="str">
        <f t="shared" si="281"/>
        <v xml:space="preserve">2024/01 </v>
      </c>
      <c r="H5715" s="10">
        <f t="shared" si="280"/>
        <v>15</v>
      </c>
    </row>
    <row r="5716" spans="1:8" ht="15.75">
      <c r="A5716" s="10">
        <v>5715</v>
      </c>
      <c r="B5716" s="3" t="s">
        <v>2949</v>
      </c>
      <c r="C5716" s="2" t="s">
        <v>3769</v>
      </c>
      <c r="D5716" s="2" t="s">
        <v>3768</v>
      </c>
      <c r="E5716" s="2" t="s">
        <v>3770</v>
      </c>
      <c r="F5716" s="4">
        <v>10</v>
      </c>
      <c r="G5716" s="10" t="str">
        <f t="shared" si="281"/>
        <v xml:space="preserve">2024/01 </v>
      </c>
      <c r="H5716" s="10">
        <f t="shared" si="280"/>
        <v>10</v>
      </c>
    </row>
    <row r="5717" spans="1:8" ht="15.75">
      <c r="A5717" s="10">
        <v>5716</v>
      </c>
      <c r="B5717" s="3" t="s">
        <v>2949</v>
      </c>
      <c r="C5717" s="2" t="s">
        <v>3771</v>
      </c>
      <c r="D5717" s="2" t="s">
        <v>3768</v>
      </c>
      <c r="E5717" s="2" t="s">
        <v>3772</v>
      </c>
      <c r="F5717" s="4">
        <v>10</v>
      </c>
      <c r="G5717" s="10" t="str">
        <f t="shared" si="281"/>
        <v xml:space="preserve">2024/01 </v>
      </c>
      <c r="H5717" s="10">
        <f t="shared" si="280"/>
        <v>10</v>
      </c>
    </row>
    <row r="5718" spans="1:8" ht="15.75">
      <c r="A5718" s="10">
        <v>5717</v>
      </c>
      <c r="B5718" s="3" t="s">
        <v>2949</v>
      </c>
      <c r="C5718" s="2" t="s">
        <v>2349</v>
      </c>
      <c r="D5718" s="2" t="s">
        <v>307</v>
      </c>
      <c r="E5718" s="2" t="s">
        <v>2350</v>
      </c>
      <c r="F5718" s="4">
        <v>5</v>
      </c>
      <c r="G5718" s="10" t="str">
        <f t="shared" si="281"/>
        <v xml:space="preserve">2024/01 </v>
      </c>
      <c r="H5718" s="10">
        <f t="shared" si="280"/>
        <v>45</v>
      </c>
    </row>
    <row r="5719" spans="1:8" ht="15.75">
      <c r="A5719" s="10">
        <v>5718</v>
      </c>
      <c r="B5719" s="3" t="s">
        <v>2949</v>
      </c>
      <c r="C5719" s="2" t="s">
        <v>2379</v>
      </c>
      <c r="D5719" s="2" t="s">
        <v>236</v>
      </c>
      <c r="E5719" s="2" t="s">
        <v>2380</v>
      </c>
      <c r="F5719" s="4">
        <v>10</v>
      </c>
      <c r="G5719" s="10" t="str">
        <f t="shared" si="281"/>
        <v xml:space="preserve">2024/01 </v>
      </c>
      <c r="H5719" s="10">
        <f t="shared" si="280"/>
        <v>36</v>
      </c>
    </row>
    <row r="5720" spans="1:8" ht="15.75">
      <c r="A5720" s="10">
        <v>5719</v>
      </c>
      <c r="B5720" s="3" t="s">
        <v>2949</v>
      </c>
      <c r="C5720" s="2" t="s">
        <v>2381</v>
      </c>
      <c r="D5720" s="2" t="s">
        <v>252</v>
      </c>
      <c r="E5720" s="2" t="s">
        <v>2382</v>
      </c>
      <c r="F5720" s="4">
        <v>24</v>
      </c>
      <c r="G5720" s="10" t="str">
        <f t="shared" si="281"/>
        <v xml:space="preserve">2024/02 </v>
      </c>
      <c r="H5720" s="10">
        <f t="shared" si="280"/>
        <v>24</v>
      </c>
    </row>
    <row r="5721" spans="1:8" ht="15.75">
      <c r="A5721" s="10">
        <v>5720</v>
      </c>
      <c r="B5721" s="3" t="s">
        <v>2949</v>
      </c>
      <c r="C5721" s="2" t="s">
        <v>2383</v>
      </c>
      <c r="D5721" s="2" t="s">
        <v>252</v>
      </c>
      <c r="E5721" s="2" t="s">
        <v>2384</v>
      </c>
      <c r="F5721" s="4">
        <v>15</v>
      </c>
      <c r="G5721" s="10" t="str">
        <f t="shared" si="281"/>
        <v xml:space="preserve">2024/01 </v>
      </c>
      <c r="H5721" s="10">
        <f t="shared" si="280"/>
        <v>50</v>
      </c>
    </row>
    <row r="5722" spans="1:8" ht="15.75">
      <c r="A5722" s="10">
        <v>5721</v>
      </c>
      <c r="B5722" s="3" t="s">
        <v>2949</v>
      </c>
      <c r="C5722" s="2" t="s">
        <v>2385</v>
      </c>
      <c r="D5722" s="2" t="s">
        <v>252</v>
      </c>
      <c r="E5722" s="2" t="s">
        <v>2386</v>
      </c>
      <c r="F5722" s="4">
        <v>15</v>
      </c>
      <c r="G5722" s="10" t="str">
        <f t="shared" si="281"/>
        <v xml:space="preserve">2024/01 </v>
      </c>
      <c r="H5722" s="10">
        <f t="shared" si="280"/>
        <v>40</v>
      </c>
    </row>
    <row r="5723" spans="1:8" ht="15.75">
      <c r="A5723" s="10">
        <v>5722</v>
      </c>
      <c r="B5723" s="3" t="s">
        <v>2949</v>
      </c>
      <c r="C5723" s="2" t="s">
        <v>2393</v>
      </c>
      <c r="D5723" s="2" t="s">
        <v>236</v>
      </c>
      <c r="E5723" s="2" t="s">
        <v>2394</v>
      </c>
      <c r="F5723" s="4">
        <v>10</v>
      </c>
      <c r="G5723" s="10" t="str">
        <f t="shared" si="281"/>
        <v xml:space="preserve">2024/01 </v>
      </c>
      <c r="H5723" s="10">
        <f t="shared" si="280"/>
        <v>10</v>
      </c>
    </row>
    <row r="5724" spans="1:8" ht="15.75">
      <c r="A5724" s="10">
        <v>5723</v>
      </c>
      <c r="B5724" s="3" t="s">
        <v>2949</v>
      </c>
      <c r="C5724" s="2" t="s">
        <v>2397</v>
      </c>
      <c r="D5724" s="2" t="s">
        <v>236</v>
      </c>
      <c r="E5724" s="2" t="s">
        <v>2398</v>
      </c>
      <c r="F5724" s="4">
        <v>440</v>
      </c>
      <c r="G5724" s="10" t="str">
        <f t="shared" si="281"/>
        <v xml:space="preserve">2024/02 </v>
      </c>
      <c r="H5724" s="10">
        <f t="shared" si="280"/>
        <v>440</v>
      </c>
    </row>
    <row r="5725" spans="1:8" ht="15.75">
      <c r="A5725" s="10">
        <v>5724</v>
      </c>
      <c r="B5725" s="3" t="s">
        <v>2949</v>
      </c>
      <c r="C5725" s="2" t="s">
        <v>2400</v>
      </c>
      <c r="D5725" s="2" t="s">
        <v>236</v>
      </c>
      <c r="E5725" s="2" t="s">
        <v>2401</v>
      </c>
      <c r="F5725" s="4">
        <v>178</v>
      </c>
      <c r="G5725" s="10" t="str">
        <f t="shared" si="281"/>
        <v xml:space="preserve">2024/10 </v>
      </c>
      <c r="H5725" s="10">
        <f t="shared" si="280"/>
        <v>199</v>
      </c>
    </row>
    <row r="5726" spans="1:8" ht="15.75">
      <c r="A5726" s="10">
        <v>5725</v>
      </c>
      <c r="B5726" s="3" t="s">
        <v>2949</v>
      </c>
      <c r="C5726" s="2" t="s">
        <v>2402</v>
      </c>
      <c r="D5726" s="2" t="s">
        <v>236</v>
      </c>
      <c r="E5726" s="2" t="s">
        <v>2403</v>
      </c>
      <c r="F5726" s="4">
        <v>31</v>
      </c>
      <c r="G5726" s="10" t="str">
        <f t="shared" si="281"/>
        <v xml:space="preserve">2024/01 </v>
      </c>
      <c r="H5726" s="10">
        <f t="shared" si="280"/>
        <v>57</v>
      </c>
    </row>
    <row r="5727" spans="1:8" ht="15.75">
      <c r="A5727" s="10">
        <v>5726</v>
      </c>
      <c r="B5727" s="3" t="s">
        <v>2949</v>
      </c>
      <c r="C5727" s="2" t="s">
        <v>2404</v>
      </c>
      <c r="D5727" s="2" t="s">
        <v>236</v>
      </c>
      <c r="E5727" s="2" t="s">
        <v>2405</v>
      </c>
      <c r="F5727" s="4">
        <v>63</v>
      </c>
      <c r="G5727" s="10" t="str">
        <f t="shared" si="281"/>
        <v xml:space="preserve">2024/01 </v>
      </c>
      <c r="H5727" s="10">
        <f t="shared" si="280"/>
        <v>89</v>
      </c>
    </row>
    <row r="5728" spans="1:8" ht="15.75">
      <c r="A5728" s="10">
        <v>5727</v>
      </c>
      <c r="B5728" s="3" t="s">
        <v>2949</v>
      </c>
      <c r="C5728" s="2" t="s">
        <v>2406</v>
      </c>
      <c r="D5728" s="2" t="s">
        <v>236</v>
      </c>
      <c r="E5728" s="2" t="s">
        <v>2407</v>
      </c>
      <c r="F5728" s="4">
        <v>28</v>
      </c>
      <c r="G5728" s="10" t="str">
        <f t="shared" si="281"/>
        <v xml:space="preserve">2024/01 </v>
      </c>
      <c r="H5728" s="10">
        <f t="shared" si="280"/>
        <v>89</v>
      </c>
    </row>
    <row r="5729" spans="1:8" ht="15.75">
      <c r="A5729" s="10">
        <v>5728</v>
      </c>
      <c r="B5729" s="3" t="s">
        <v>2949</v>
      </c>
      <c r="C5729" s="2" t="s">
        <v>2408</v>
      </c>
      <c r="D5729" s="2" t="s">
        <v>236</v>
      </c>
      <c r="E5729" s="2" t="s">
        <v>2409</v>
      </c>
      <c r="F5729" s="4">
        <v>30</v>
      </c>
      <c r="G5729" s="10" t="str">
        <f t="shared" si="281"/>
        <v xml:space="preserve">2024/05 </v>
      </c>
      <c r="H5729" s="10">
        <f t="shared" si="280"/>
        <v>72</v>
      </c>
    </row>
    <row r="5730" spans="1:8" ht="15.75">
      <c r="A5730" s="10">
        <v>5729</v>
      </c>
      <c r="B5730" s="3" t="s">
        <v>2949</v>
      </c>
      <c r="C5730" s="2" t="s">
        <v>2414</v>
      </c>
      <c r="D5730" s="2" t="s">
        <v>223</v>
      </c>
      <c r="E5730" s="2" t="s">
        <v>58</v>
      </c>
      <c r="F5730" s="4">
        <v>30</v>
      </c>
      <c r="G5730" s="10" t="str">
        <f t="shared" si="281"/>
        <v xml:space="preserve">2024/08 </v>
      </c>
      <c r="H5730" s="10">
        <f t="shared" si="280"/>
        <v>123</v>
      </c>
    </row>
    <row r="5731" spans="1:8" ht="15.75">
      <c r="A5731" s="10">
        <v>5730</v>
      </c>
      <c r="B5731" s="3" t="s">
        <v>2949</v>
      </c>
      <c r="C5731" s="2" t="s">
        <v>2422</v>
      </c>
      <c r="D5731" s="2" t="s">
        <v>2287</v>
      </c>
      <c r="E5731" s="2" t="s">
        <v>2423</v>
      </c>
      <c r="F5731" s="4">
        <v>5</v>
      </c>
      <c r="G5731" s="10" t="str">
        <f t="shared" si="281"/>
        <v xml:space="preserve">2024/01 </v>
      </c>
      <c r="H5731" s="10">
        <f t="shared" si="280"/>
        <v>30</v>
      </c>
    </row>
    <row r="5732" spans="1:8" ht="15.75">
      <c r="A5732" s="10">
        <v>5731</v>
      </c>
      <c r="B5732" s="3" t="s">
        <v>2949</v>
      </c>
      <c r="C5732" s="2" t="s">
        <v>2432</v>
      </c>
      <c r="D5732" s="2" t="s">
        <v>267</v>
      </c>
      <c r="E5732" s="2" t="s">
        <v>2433</v>
      </c>
      <c r="F5732" s="4">
        <v>98</v>
      </c>
      <c r="G5732" s="10" t="str">
        <f t="shared" si="281"/>
        <v xml:space="preserve">2024/02 </v>
      </c>
      <c r="H5732" s="10">
        <f t="shared" si="280"/>
        <v>245</v>
      </c>
    </row>
    <row r="5733" spans="1:8" ht="15.75">
      <c r="A5733" s="10">
        <v>5732</v>
      </c>
      <c r="B5733" s="3" t="s">
        <v>2949</v>
      </c>
      <c r="C5733" s="2" t="s">
        <v>2436</v>
      </c>
      <c r="D5733" s="2" t="s">
        <v>267</v>
      </c>
      <c r="E5733" s="2" t="s">
        <v>2437</v>
      </c>
      <c r="F5733" s="4">
        <v>161</v>
      </c>
      <c r="G5733" s="10" t="str">
        <f t="shared" si="281"/>
        <v xml:space="preserve">2025/02 </v>
      </c>
      <c r="H5733" s="10">
        <f t="shared" si="280"/>
        <v>578</v>
      </c>
    </row>
    <row r="5734" spans="1:8" ht="15.75">
      <c r="A5734" s="10">
        <v>5733</v>
      </c>
      <c r="B5734" s="3" t="s">
        <v>2949</v>
      </c>
      <c r="C5734" s="2" t="s">
        <v>2440</v>
      </c>
      <c r="D5734" s="2" t="s">
        <v>267</v>
      </c>
      <c r="E5734" s="2" t="s">
        <v>2441</v>
      </c>
      <c r="F5734" s="4">
        <v>95</v>
      </c>
      <c r="G5734" s="10" t="str">
        <f t="shared" si="281"/>
        <v xml:space="preserve">2025/02 </v>
      </c>
      <c r="H5734" s="10">
        <f t="shared" si="280"/>
        <v>205</v>
      </c>
    </row>
    <row r="5735" spans="1:8" ht="15.75">
      <c r="A5735" s="10">
        <v>5734</v>
      </c>
      <c r="B5735" s="3" t="s">
        <v>2949</v>
      </c>
      <c r="C5735" s="2" t="s">
        <v>2442</v>
      </c>
      <c r="D5735" s="2" t="s">
        <v>267</v>
      </c>
      <c r="E5735" s="2" t="s">
        <v>2443</v>
      </c>
      <c r="F5735" s="4">
        <v>15</v>
      </c>
      <c r="G5735" s="10" t="str">
        <f t="shared" si="281"/>
        <v xml:space="preserve">2024/01 </v>
      </c>
      <c r="H5735" s="10">
        <f t="shared" si="280"/>
        <v>160</v>
      </c>
    </row>
    <row r="5736" spans="1:8" ht="15.75">
      <c r="A5736" s="10">
        <v>5735</v>
      </c>
      <c r="B5736" s="3" t="s">
        <v>2949</v>
      </c>
      <c r="C5736" s="2" t="s">
        <v>2444</v>
      </c>
      <c r="D5736" s="2" t="s">
        <v>267</v>
      </c>
      <c r="E5736" s="2" t="s">
        <v>2445</v>
      </c>
      <c r="F5736" s="4">
        <v>31</v>
      </c>
      <c r="G5736" s="10" t="str">
        <f t="shared" si="281"/>
        <v xml:space="preserve">2024/02 </v>
      </c>
      <c r="H5736" s="10">
        <f t="shared" si="280"/>
        <v>81</v>
      </c>
    </row>
    <row r="5737" spans="1:8" ht="15.75">
      <c r="A5737" s="10">
        <v>5736</v>
      </c>
      <c r="B5737" s="3" t="s">
        <v>2949</v>
      </c>
      <c r="C5737" s="2" t="s">
        <v>2452</v>
      </c>
      <c r="D5737" s="2" t="s">
        <v>267</v>
      </c>
      <c r="E5737" s="2" t="s">
        <v>2328</v>
      </c>
      <c r="F5737" s="4">
        <v>11</v>
      </c>
      <c r="G5737" s="10" t="str">
        <f t="shared" si="281"/>
        <v xml:space="preserve">2024/01 </v>
      </c>
      <c r="H5737" s="10">
        <f t="shared" si="280"/>
        <v>11</v>
      </c>
    </row>
    <row r="5738" spans="1:8" ht="15.75">
      <c r="A5738" s="10">
        <v>5737</v>
      </c>
      <c r="B5738" s="3" t="s">
        <v>2949</v>
      </c>
      <c r="C5738" s="2" t="s">
        <v>2453</v>
      </c>
      <c r="D5738" s="2" t="s">
        <v>267</v>
      </c>
      <c r="E5738" s="2" t="s">
        <v>2454</v>
      </c>
      <c r="F5738" s="4">
        <v>12</v>
      </c>
      <c r="G5738" s="10" t="str">
        <f t="shared" si="281"/>
        <v xml:space="preserve">2024/03 </v>
      </c>
      <c r="H5738" s="10">
        <f t="shared" si="280"/>
        <v>12</v>
      </c>
    </row>
    <row r="5739" spans="1:8" ht="15.75">
      <c r="A5739" s="10">
        <v>5738</v>
      </c>
      <c r="B5739" s="3" t="s">
        <v>2949</v>
      </c>
      <c r="C5739" s="2" t="s">
        <v>2457</v>
      </c>
      <c r="D5739" s="2" t="s">
        <v>267</v>
      </c>
      <c r="E5739" s="2" t="s">
        <v>2458</v>
      </c>
      <c r="F5739" s="4">
        <v>10</v>
      </c>
      <c r="G5739" s="10" t="str">
        <f t="shared" si="281"/>
        <v xml:space="preserve">2024/01 </v>
      </c>
      <c r="H5739" s="10">
        <f t="shared" si="280"/>
        <v>20</v>
      </c>
    </row>
    <row r="5740" spans="1:8" ht="15.75">
      <c r="A5740" s="10">
        <v>5739</v>
      </c>
      <c r="B5740" s="3" t="s">
        <v>2949</v>
      </c>
      <c r="C5740" s="2" t="s">
        <v>3782</v>
      </c>
      <c r="D5740" s="2" t="s">
        <v>267</v>
      </c>
      <c r="E5740" s="2" t="s">
        <v>1414</v>
      </c>
      <c r="F5740" s="4">
        <v>4</v>
      </c>
      <c r="G5740" s="10" t="str">
        <f t="shared" si="281"/>
        <v xml:space="preserve">2024/01 </v>
      </c>
      <c r="H5740" s="10">
        <f t="shared" si="280"/>
        <v>4</v>
      </c>
    </row>
    <row r="5741" spans="1:8" ht="15.75">
      <c r="A5741" s="10">
        <v>5740</v>
      </c>
      <c r="B5741" s="3" t="s">
        <v>2949</v>
      </c>
      <c r="C5741" s="2" t="s">
        <v>2461</v>
      </c>
      <c r="D5741" s="2" t="s">
        <v>271</v>
      </c>
      <c r="E5741" s="2" t="s">
        <v>2462</v>
      </c>
      <c r="F5741" s="4">
        <v>62</v>
      </c>
      <c r="G5741" s="10" t="str">
        <f t="shared" si="281"/>
        <v xml:space="preserve">2024/01 </v>
      </c>
      <c r="H5741" s="10">
        <f t="shared" si="280"/>
        <v>135</v>
      </c>
    </row>
    <row r="5742" spans="1:8" ht="15.75">
      <c r="A5742" s="10">
        <v>5741</v>
      </c>
      <c r="B5742" s="3" t="s">
        <v>2949</v>
      </c>
      <c r="C5742" s="2" t="s">
        <v>2463</v>
      </c>
      <c r="D5742" s="2" t="s">
        <v>271</v>
      </c>
      <c r="E5742" s="2" t="s">
        <v>2464</v>
      </c>
      <c r="F5742" s="4">
        <v>40</v>
      </c>
      <c r="G5742" s="10" t="str">
        <f t="shared" si="281"/>
        <v xml:space="preserve">2025/03 </v>
      </c>
      <c r="H5742" s="10">
        <f t="shared" si="280"/>
        <v>324</v>
      </c>
    </row>
    <row r="5743" spans="1:8" ht="15.75">
      <c r="A5743" s="10">
        <v>5742</v>
      </c>
      <c r="B5743" s="3" t="s">
        <v>2949</v>
      </c>
      <c r="C5743" s="2" t="s">
        <v>2465</v>
      </c>
      <c r="D5743" s="2" t="s">
        <v>271</v>
      </c>
      <c r="E5743" s="2" t="s">
        <v>2466</v>
      </c>
      <c r="F5743" s="4">
        <v>60</v>
      </c>
      <c r="G5743" s="10" t="str">
        <f t="shared" si="281"/>
        <v xml:space="preserve">2024/05 </v>
      </c>
      <c r="H5743" s="10">
        <f t="shared" si="280"/>
        <v>214</v>
      </c>
    </row>
    <row r="5744" spans="1:8" ht="15.75">
      <c r="A5744" s="10">
        <v>5743</v>
      </c>
      <c r="B5744" s="3" t="s">
        <v>2949</v>
      </c>
      <c r="C5744" s="2" t="s">
        <v>2467</v>
      </c>
      <c r="D5744" s="2" t="s">
        <v>271</v>
      </c>
      <c r="E5744" s="2" t="s">
        <v>2468</v>
      </c>
      <c r="F5744" s="4">
        <v>30</v>
      </c>
      <c r="G5744" s="10" t="str">
        <f t="shared" si="281"/>
        <v xml:space="preserve">2024/01 </v>
      </c>
      <c r="H5744" s="10">
        <f t="shared" si="280"/>
        <v>130</v>
      </c>
    </row>
    <row r="5745" spans="1:8" ht="15.75">
      <c r="A5745" s="10">
        <v>5744</v>
      </c>
      <c r="B5745" s="3" t="s">
        <v>2949</v>
      </c>
      <c r="C5745" s="2" t="s">
        <v>2469</v>
      </c>
      <c r="D5745" s="2" t="s">
        <v>271</v>
      </c>
      <c r="E5745" s="2" t="s">
        <v>2470</v>
      </c>
      <c r="F5745" s="4">
        <v>30</v>
      </c>
      <c r="G5745" s="10" t="str">
        <f t="shared" si="281"/>
        <v xml:space="preserve">2024/01 </v>
      </c>
      <c r="H5745" s="10">
        <f t="shared" si="280"/>
        <v>60</v>
      </c>
    </row>
    <row r="5746" spans="1:8" ht="15.75">
      <c r="A5746" s="10">
        <v>5745</v>
      </c>
      <c r="B5746" s="3" t="s">
        <v>2949</v>
      </c>
      <c r="C5746" s="2" t="s">
        <v>2473</v>
      </c>
      <c r="D5746" s="2" t="s">
        <v>264</v>
      </c>
      <c r="E5746" s="2" t="s">
        <v>2474</v>
      </c>
      <c r="F5746" s="4">
        <v>867</v>
      </c>
      <c r="G5746" s="10" t="str">
        <f t="shared" si="281"/>
        <v xml:space="preserve">2024/04 </v>
      </c>
      <c r="H5746" s="10">
        <f t="shared" si="280"/>
        <v>2197</v>
      </c>
    </row>
    <row r="5747" spans="1:8" ht="15.75">
      <c r="A5747" s="10">
        <v>5746</v>
      </c>
      <c r="B5747" s="3" t="s">
        <v>2949</v>
      </c>
      <c r="C5747" s="2" t="s">
        <v>2477</v>
      </c>
      <c r="D5747" s="2" t="s">
        <v>264</v>
      </c>
      <c r="E5747" s="2" t="s">
        <v>2478</v>
      </c>
      <c r="F5747" s="4">
        <v>10</v>
      </c>
      <c r="G5747" s="10" t="str">
        <f t="shared" si="281"/>
        <v xml:space="preserve">2024/02 </v>
      </c>
      <c r="H5747" s="10">
        <f t="shared" si="280"/>
        <v>650</v>
      </c>
    </row>
    <row r="5748" spans="1:8" ht="15.75">
      <c r="A5748" s="10">
        <v>5747</v>
      </c>
      <c r="B5748" s="3" t="s">
        <v>2949</v>
      </c>
      <c r="C5748" s="2" t="s">
        <v>2479</v>
      </c>
      <c r="D5748" s="2" t="s">
        <v>264</v>
      </c>
      <c r="E5748" s="2" t="s">
        <v>2480</v>
      </c>
      <c r="F5748" s="4">
        <v>769</v>
      </c>
      <c r="G5748" s="10" t="str">
        <f t="shared" si="281"/>
        <v xml:space="preserve">2024/04 </v>
      </c>
      <c r="H5748" s="10">
        <f t="shared" si="280"/>
        <v>1525</v>
      </c>
    </row>
    <row r="5749" spans="1:8" ht="15.75">
      <c r="A5749" s="10">
        <v>5748</v>
      </c>
      <c r="B5749" s="3" t="s">
        <v>2949</v>
      </c>
      <c r="C5749" s="2" t="s">
        <v>2482</v>
      </c>
      <c r="D5749" s="2" t="s">
        <v>264</v>
      </c>
      <c r="E5749" s="2" t="s">
        <v>2483</v>
      </c>
      <c r="F5749" s="4">
        <v>30</v>
      </c>
      <c r="G5749" s="10" t="str">
        <f t="shared" si="281"/>
        <v xml:space="preserve">2024/01 </v>
      </c>
      <c r="H5749" s="10">
        <f t="shared" si="280"/>
        <v>40</v>
      </c>
    </row>
    <row r="5750" spans="1:8" ht="15.75">
      <c r="A5750" s="10">
        <v>5749</v>
      </c>
      <c r="B5750" s="3" t="s">
        <v>2949</v>
      </c>
      <c r="C5750" s="2" t="s">
        <v>2484</v>
      </c>
      <c r="D5750" s="2" t="s">
        <v>264</v>
      </c>
      <c r="E5750" s="2" t="s">
        <v>2485</v>
      </c>
      <c r="F5750" s="4">
        <v>489</v>
      </c>
      <c r="G5750" s="10" t="str">
        <f t="shared" si="281"/>
        <v xml:space="preserve">2024/04 </v>
      </c>
      <c r="H5750" s="10">
        <f t="shared" si="280"/>
        <v>987</v>
      </c>
    </row>
    <row r="5751" spans="1:8" ht="15.75">
      <c r="A5751" s="10">
        <v>5750</v>
      </c>
      <c r="B5751" s="3" t="s">
        <v>2949</v>
      </c>
      <c r="C5751" s="2" t="s">
        <v>2486</v>
      </c>
      <c r="D5751" s="2" t="s">
        <v>264</v>
      </c>
      <c r="E5751" s="2" t="s">
        <v>2487</v>
      </c>
      <c r="F5751" s="4">
        <v>209</v>
      </c>
      <c r="G5751" s="10" t="str">
        <f t="shared" si="281"/>
        <v xml:space="preserve">2024/07 </v>
      </c>
      <c r="H5751" s="10">
        <f t="shared" si="280"/>
        <v>488</v>
      </c>
    </row>
    <row r="5752" spans="1:8" ht="15.75">
      <c r="A5752" s="10">
        <v>5751</v>
      </c>
      <c r="B5752" s="3" t="s">
        <v>2949</v>
      </c>
      <c r="C5752" s="2" t="s">
        <v>2488</v>
      </c>
      <c r="D5752" s="2" t="s">
        <v>264</v>
      </c>
      <c r="E5752" s="2" t="s">
        <v>2489</v>
      </c>
      <c r="F5752" s="4">
        <v>20</v>
      </c>
      <c r="G5752" s="10" t="str">
        <f t="shared" si="281"/>
        <v xml:space="preserve">2024/02 </v>
      </c>
      <c r="H5752" s="10">
        <f t="shared" si="280"/>
        <v>400</v>
      </c>
    </row>
    <row r="5753" spans="1:8" ht="15.75">
      <c r="A5753" s="10">
        <v>5752</v>
      </c>
      <c r="B5753" s="3" t="s">
        <v>2949</v>
      </c>
      <c r="C5753" s="2" t="s">
        <v>2490</v>
      </c>
      <c r="D5753" s="2" t="s">
        <v>264</v>
      </c>
      <c r="E5753" s="2" t="s">
        <v>2491</v>
      </c>
      <c r="F5753" s="4">
        <v>237</v>
      </c>
      <c r="G5753" s="10" t="str">
        <f t="shared" si="281"/>
        <v xml:space="preserve">2024/02 </v>
      </c>
      <c r="H5753" s="10">
        <f t="shared" si="280"/>
        <v>245</v>
      </c>
    </row>
    <row r="5754" spans="1:8" ht="15.75">
      <c r="A5754" s="10">
        <v>5753</v>
      </c>
      <c r="B5754" s="3" t="s">
        <v>2949</v>
      </c>
      <c r="C5754" s="2" t="s">
        <v>2492</v>
      </c>
      <c r="D5754" s="2" t="s">
        <v>264</v>
      </c>
      <c r="E5754" s="2" t="s">
        <v>2493</v>
      </c>
      <c r="F5754" s="4">
        <v>12</v>
      </c>
      <c r="G5754" s="10" t="str">
        <f t="shared" si="281"/>
        <v xml:space="preserve">2024/02 </v>
      </c>
      <c r="H5754" s="10">
        <f t="shared" si="280"/>
        <v>230</v>
      </c>
    </row>
    <row r="5755" spans="1:8" ht="15.75">
      <c r="A5755" s="10">
        <v>5754</v>
      </c>
      <c r="B5755" s="3" t="s">
        <v>2949</v>
      </c>
      <c r="C5755" s="2" t="s">
        <v>2494</v>
      </c>
      <c r="D5755" s="2" t="s">
        <v>264</v>
      </c>
      <c r="E5755" s="2" t="s">
        <v>2495</v>
      </c>
      <c r="F5755" s="4">
        <v>240</v>
      </c>
      <c r="G5755" s="10" t="str">
        <f t="shared" si="281"/>
        <v xml:space="preserve">2025/02 </v>
      </c>
      <c r="H5755" s="10">
        <f t="shared" si="280"/>
        <v>585</v>
      </c>
    </row>
    <row r="5756" spans="1:8" ht="15.75">
      <c r="A5756" s="10">
        <v>5755</v>
      </c>
      <c r="B5756" s="3" t="s">
        <v>2949</v>
      </c>
      <c r="C5756" s="2" t="s">
        <v>2496</v>
      </c>
      <c r="D5756" s="2" t="s">
        <v>264</v>
      </c>
      <c r="E5756" s="2" t="s">
        <v>2497</v>
      </c>
      <c r="F5756" s="4">
        <v>40</v>
      </c>
      <c r="G5756" s="10" t="str">
        <f t="shared" si="281"/>
        <v xml:space="preserve">2024/01 </v>
      </c>
      <c r="H5756" s="10">
        <f t="shared" si="280"/>
        <v>95</v>
      </c>
    </row>
    <row r="5757" spans="1:8" ht="15.75">
      <c r="A5757" s="10">
        <v>5756</v>
      </c>
      <c r="B5757" s="3" t="s">
        <v>2949</v>
      </c>
      <c r="C5757" s="2" t="s">
        <v>2498</v>
      </c>
      <c r="D5757" s="2" t="s">
        <v>264</v>
      </c>
      <c r="E5757" s="2" t="s">
        <v>2328</v>
      </c>
      <c r="F5757" s="4">
        <v>24</v>
      </c>
      <c r="G5757" s="10" t="str">
        <f t="shared" si="281"/>
        <v xml:space="preserve">2024/04 </v>
      </c>
      <c r="H5757" s="10">
        <f t="shared" si="280"/>
        <v>26</v>
      </c>
    </row>
    <row r="5758" spans="1:8" ht="15.75">
      <c r="A5758" s="10">
        <v>5757</v>
      </c>
      <c r="B5758" s="3" t="s">
        <v>2949</v>
      </c>
      <c r="C5758" s="2" t="s">
        <v>2499</v>
      </c>
      <c r="D5758" s="2" t="s">
        <v>264</v>
      </c>
      <c r="E5758" s="2" t="s">
        <v>2500</v>
      </c>
      <c r="F5758" s="4">
        <v>120</v>
      </c>
      <c r="G5758" s="10" t="str">
        <f t="shared" si="281"/>
        <v xml:space="preserve">2024/01 </v>
      </c>
      <c r="H5758" s="10">
        <f t="shared" si="280"/>
        <v>120</v>
      </c>
    </row>
    <row r="5759" spans="1:8" ht="15.75">
      <c r="A5759" s="10">
        <v>5758</v>
      </c>
      <c r="B5759" s="3" t="s">
        <v>2949</v>
      </c>
      <c r="C5759" s="2" t="s">
        <v>2501</v>
      </c>
      <c r="D5759" s="2" t="s">
        <v>264</v>
      </c>
      <c r="E5759" s="2" t="s">
        <v>2454</v>
      </c>
      <c r="F5759" s="4">
        <v>4</v>
      </c>
      <c r="G5759" s="10" t="str">
        <f t="shared" si="281"/>
        <v xml:space="preserve">2024/01 </v>
      </c>
      <c r="H5759" s="10">
        <f t="shared" si="280"/>
        <v>22</v>
      </c>
    </row>
    <row r="5760" spans="1:8" ht="15.75">
      <c r="A5760" s="10">
        <v>5759</v>
      </c>
      <c r="B5760" s="3" t="s">
        <v>2949</v>
      </c>
      <c r="C5760" s="2" t="s">
        <v>2503</v>
      </c>
      <c r="D5760" s="2" t="s">
        <v>264</v>
      </c>
      <c r="E5760" s="2" t="s">
        <v>2504</v>
      </c>
      <c r="F5760" s="4">
        <v>117</v>
      </c>
      <c r="G5760" s="10" t="str">
        <f t="shared" si="281"/>
        <v xml:space="preserve">2024/02 </v>
      </c>
      <c r="H5760" s="10">
        <f t="shared" si="280"/>
        <v>230</v>
      </c>
    </row>
    <row r="5761" spans="1:8" ht="15.75">
      <c r="A5761" s="10">
        <v>5760</v>
      </c>
      <c r="B5761" s="3" t="s">
        <v>2949</v>
      </c>
      <c r="C5761" s="2" t="s">
        <v>2505</v>
      </c>
      <c r="D5761" s="2" t="s">
        <v>264</v>
      </c>
      <c r="E5761" s="2" t="s">
        <v>2506</v>
      </c>
      <c r="F5761" s="4">
        <v>3</v>
      </c>
      <c r="G5761" s="10" t="str">
        <f t="shared" si="281"/>
        <v xml:space="preserve">2024/01 </v>
      </c>
      <c r="H5761" s="10">
        <f t="shared" si="280"/>
        <v>5</v>
      </c>
    </row>
    <row r="5762" spans="1:8" ht="15.75">
      <c r="A5762" s="10">
        <v>5761</v>
      </c>
      <c r="B5762" s="3" t="s">
        <v>2949</v>
      </c>
      <c r="C5762" s="2" t="s">
        <v>2507</v>
      </c>
      <c r="D5762" s="2" t="s">
        <v>264</v>
      </c>
      <c r="E5762" s="2" t="s">
        <v>2508</v>
      </c>
      <c r="F5762" s="4">
        <v>32</v>
      </c>
      <c r="G5762" s="10" t="str">
        <f t="shared" si="281"/>
        <v xml:space="preserve">2024/01 </v>
      </c>
      <c r="H5762" s="10">
        <f t="shared" ref="H5762:H5825" si="282">_xlfn.MAXIFS(F:F,C:C,C5762,G:G,G5762)</f>
        <v>1000</v>
      </c>
    </row>
    <row r="5763" spans="1:8" ht="15.75">
      <c r="A5763" s="10">
        <v>5762</v>
      </c>
      <c r="B5763" s="3" t="s">
        <v>2949</v>
      </c>
      <c r="C5763" s="2" t="s">
        <v>2509</v>
      </c>
      <c r="D5763" s="2" t="s">
        <v>264</v>
      </c>
      <c r="E5763" s="2" t="s">
        <v>2510</v>
      </c>
      <c r="F5763" s="4">
        <v>140</v>
      </c>
      <c r="G5763" s="10" t="str">
        <f t="shared" ref="G5763:G5826" si="283">INDEX($B$2:$B$9999,MATCH(_xlfn.MAXIFS($F$2:$F$9999,$C$2:$C$9999,C5763),$F$1:$F$9999,0))</f>
        <v xml:space="preserve">2024/04 </v>
      </c>
      <c r="H5763" s="10">
        <f t="shared" si="282"/>
        <v>195</v>
      </c>
    </row>
    <row r="5764" spans="1:8" ht="15.75">
      <c r="A5764" s="10">
        <v>5763</v>
      </c>
      <c r="B5764" s="3" t="s">
        <v>2949</v>
      </c>
      <c r="C5764" s="2" t="s">
        <v>2511</v>
      </c>
      <c r="D5764" s="2" t="s">
        <v>264</v>
      </c>
      <c r="E5764" s="2" t="s">
        <v>2512</v>
      </c>
      <c r="F5764" s="4">
        <v>30</v>
      </c>
      <c r="G5764" s="10" t="str">
        <f t="shared" si="283"/>
        <v xml:space="preserve">2024/01 </v>
      </c>
      <c r="H5764" s="10">
        <f t="shared" si="282"/>
        <v>130</v>
      </c>
    </row>
    <row r="5765" spans="1:8" ht="15.75">
      <c r="A5765" s="10">
        <v>5764</v>
      </c>
      <c r="B5765" s="3" t="s">
        <v>2949</v>
      </c>
      <c r="C5765" s="2" t="s">
        <v>2513</v>
      </c>
      <c r="D5765" s="2" t="s">
        <v>294</v>
      </c>
      <c r="E5765" s="2" t="s">
        <v>2514</v>
      </c>
      <c r="F5765" s="4">
        <v>12</v>
      </c>
      <c r="G5765" s="10" t="str">
        <f t="shared" si="283"/>
        <v xml:space="preserve">2024/03 </v>
      </c>
      <c r="H5765" s="10">
        <f t="shared" si="282"/>
        <v>74</v>
      </c>
    </row>
    <row r="5766" spans="1:8" ht="15.75">
      <c r="A5766" s="10">
        <v>5765</v>
      </c>
      <c r="B5766" s="3" t="s">
        <v>2949</v>
      </c>
      <c r="C5766" s="2" t="s">
        <v>2515</v>
      </c>
      <c r="D5766" s="2" t="s">
        <v>294</v>
      </c>
      <c r="E5766" s="2" t="s">
        <v>2516</v>
      </c>
      <c r="F5766" s="4">
        <v>31</v>
      </c>
      <c r="G5766" s="10" t="str">
        <f t="shared" si="283"/>
        <v xml:space="preserve">2024/01 </v>
      </c>
      <c r="H5766" s="10">
        <f t="shared" si="282"/>
        <v>95</v>
      </c>
    </row>
    <row r="5767" spans="1:8" ht="15.75">
      <c r="A5767" s="10">
        <v>5766</v>
      </c>
      <c r="B5767" s="3" t="s">
        <v>2949</v>
      </c>
      <c r="C5767" s="2" t="s">
        <v>2517</v>
      </c>
      <c r="D5767" s="2" t="s">
        <v>294</v>
      </c>
      <c r="E5767" s="2" t="s">
        <v>2518</v>
      </c>
      <c r="F5767" s="4">
        <v>50</v>
      </c>
      <c r="G5767" s="10" t="str">
        <f t="shared" si="283"/>
        <v xml:space="preserve">2024/01 </v>
      </c>
      <c r="H5767" s="10">
        <f t="shared" si="282"/>
        <v>150</v>
      </c>
    </row>
    <row r="5768" spans="1:8" ht="15.75">
      <c r="A5768" s="10">
        <v>5767</v>
      </c>
      <c r="B5768" s="3" t="s">
        <v>2949</v>
      </c>
      <c r="C5768" s="2" t="s">
        <v>2519</v>
      </c>
      <c r="D5768" s="2" t="s">
        <v>294</v>
      </c>
      <c r="E5768" s="2" t="s">
        <v>2520</v>
      </c>
      <c r="F5768" s="4">
        <v>14</v>
      </c>
      <c r="G5768" s="10" t="str">
        <f t="shared" si="283"/>
        <v xml:space="preserve">2024/01 </v>
      </c>
      <c r="H5768" s="10">
        <f t="shared" si="282"/>
        <v>100</v>
      </c>
    </row>
    <row r="5769" spans="1:8" ht="15.75">
      <c r="A5769" s="10">
        <v>5768</v>
      </c>
      <c r="B5769" s="3" t="s">
        <v>2949</v>
      </c>
      <c r="C5769" s="2" t="s">
        <v>2523</v>
      </c>
      <c r="D5769" s="2" t="s">
        <v>294</v>
      </c>
      <c r="E5769" s="2" t="s">
        <v>2524</v>
      </c>
      <c r="F5769" s="4">
        <v>60</v>
      </c>
      <c r="G5769" s="10" t="str">
        <f t="shared" si="283"/>
        <v xml:space="preserve">2024/02 </v>
      </c>
      <c r="H5769" s="10">
        <f t="shared" si="282"/>
        <v>180</v>
      </c>
    </row>
    <row r="5770" spans="1:8" ht="15.75">
      <c r="A5770" s="10">
        <v>5769</v>
      </c>
      <c r="B5770" s="3" t="s">
        <v>2949</v>
      </c>
      <c r="C5770" s="2" t="s">
        <v>2525</v>
      </c>
      <c r="D5770" s="2" t="s">
        <v>294</v>
      </c>
      <c r="E5770" s="2" t="s">
        <v>2526</v>
      </c>
      <c r="F5770" s="4">
        <v>2</v>
      </c>
      <c r="G5770" s="10" t="str">
        <f t="shared" si="283"/>
        <v xml:space="preserve">2024/02 </v>
      </c>
      <c r="H5770" s="10">
        <f t="shared" si="282"/>
        <v>28</v>
      </c>
    </row>
    <row r="5771" spans="1:8" ht="15.75">
      <c r="A5771" s="10">
        <v>5770</v>
      </c>
      <c r="B5771" s="3" t="s">
        <v>2949</v>
      </c>
      <c r="C5771" s="2" t="s">
        <v>2528</v>
      </c>
      <c r="D5771" s="2" t="s">
        <v>294</v>
      </c>
      <c r="E5771" s="2" t="s">
        <v>2529</v>
      </c>
      <c r="F5771" s="4">
        <v>144</v>
      </c>
      <c r="G5771" s="10" t="str">
        <f t="shared" si="283"/>
        <v xml:space="preserve">2024/12 </v>
      </c>
      <c r="H5771" s="10">
        <f t="shared" si="282"/>
        <v>675</v>
      </c>
    </row>
    <row r="5772" spans="1:8" ht="15.75">
      <c r="A5772" s="10">
        <v>5771</v>
      </c>
      <c r="B5772" s="3" t="s">
        <v>2949</v>
      </c>
      <c r="C5772" s="2" t="s">
        <v>2534</v>
      </c>
      <c r="D5772" s="2" t="s">
        <v>299</v>
      </c>
      <c r="E5772" s="2" t="s">
        <v>2535</v>
      </c>
      <c r="F5772" s="4">
        <v>100</v>
      </c>
      <c r="G5772" s="10" t="str">
        <f t="shared" si="283"/>
        <v xml:space="preserve">2025/02 </v>
      </c>
      <c r="H5772" s="10">
        <f t="shared" si="282"/>
        <v>453</v>
      </c>
    </row>
    <row r="5773" spans="1:8" ht="15.75">
      <c r="A5773" s="10">
        <v>5772</v>
      </c>
      <c r="B5773" s="3" t="s">
        <v>2949</v>
      </c>
      <c r="C5773" s="2" t="s">
        <v>2536</v>
      </c>
      <c r="D5773" s="2" t="s">
        <v>299</v>
      </c>
      <c r="E5773" s="2" t="s">
        <v>2537</v>
      </c>
      <c r="F5773" s="4">
        <v>20</v>
      </c>
      <c r="G5773" s="10" t="str">
        <f t="shared" si="283"/>
        <v xml:space="preserve">2024/01 </v>
      </c>
      <c r="H5773" s="10">
        <f t="shared" si="282"/>
        <v>120</v>
      </c>
    </row>
    <row r="5774" spans="1:8" ht="15.75">
      <c r="A5774" s="10">
        <v>5773</v>
      </c>
      <c r="B5774" s="3" t="s">
        <v>2949</v>
      </c>
      <c r="C5774" s="2" t="s">
        <v>2538</v>
      </c>
      <c r="D5774" s="2" t="s">
        <v>299</v>
      </c>
      <c r="E5774" s="2" t="s">
        <v>2539</v>
      </c>
      <c r="F5774" s="4">
        <v>125</v>
      </c>
      <c r="G5774" s="10" t="str">
        <f t="shared" si="283"/>
        <v xml:space="preserve">2024/08 </v>
      </c>
      <c r="H5774" s="10">
        <f t="shared" si="282"/>
        <v>560</v>
      </c>
    </row>
    <row r="5775" spans="1:8" ht="15.75">
      <c r="A5775" s="10">
        <v>5774</v>
      </c>
      <c r="B5775" s="3" t="s">
        <v>2949</v>
      </c>
      <c r="C5775" s="2" t="s">
        <v>2542</v>
      </c>
      <c r="D5775" s="2" t="s">
        <v>299</v>
      </c>
      <c r="E5775" s="2" t="s">
        <v>2543</v>
      </c>
      <c r="F5775" s="4">
        <v>163</v>
      </c>
      <c r="G5775" s="10" t="str">
        <f t="shared" si="283"/>
        <v xml:space="preserve">2026/03 </v>
      </c>
      <c r="H5775" s="10">
        <f t="shared" si="282"/>
        <v>414</v>
      </c>
    </row>
    <row r="5776" spans="1:8" ht="15.75">
      <c r="A5776" s="10">
        <v>5775</v>
      </c>
      <c r="B5776" s="3" t="s">
        <v>2949</v>
      </c>
      <c r="C5776" s="2" t="s">
        <v>2544</v>
      </c>
      <c r="D5776" s="2" t="s">
        <v>299</v>
      </c>
      <c r="E5776" s="2" t="s">
        <v>2545</v>
      </c>
      <c r="F5776" s="4">
        <v>41</v>
      </c>
      <c r="G5776" s="10" t="str">
        <f t="shared" si="283"/>
        <v xml:space="preserve">2024/03 </v>
      </c>
      <c r="H5776" s="10">
        <f t="shared" si="282"/>
        <v>151</v>
      </c>
    </row>
    <row r="5777" spans="1:8" ht="15.75">
      <c r="A5777" s="10">
        <v>5776</v>
      </c>
      <c r="B5777" s="3" t="s">
        <v>2949</v>
      </c>
      <c r="C5777" s="2" t="s">
        <v>2548</v>
      </c>
      <c r="D5777" s="2" t="s">
        <v>299</v>
      </c>
      <c r="E5777" s="2" t="s">
        <v>2549</v>
      </c>
      <c r="F5777" s="4">
        <v>70</v>
      </c>
      <c r="G5777" s="10" t="str">
        <f t="shared" si="283"/>
        <v xml:space="preserve">2024/01 </v>
      </c>
      <c r="H5777" s="10">
        <f t="shared" si="282"/>
        <v>70</v>
      </c>
    </row>
    <row r="5778" spans="1:8" ht="15.75">
      <c r="A5778" s="10">
        <v>5777</v>
      </c>
      <c r="B5778" s="3" t="s">
        <v>2949</v>
      </c>
      <c r="C5778" s="2" t="s">
        <v>2550</v>
      </c>
      <c r="D5778" s="2" t="s">
        <v>299</v>
      </c>
      <c r="E5778" s="2" t="s">
        <v>2551</v>
      </c>
      <c r="F5778" s="4">
        <v>9</v>
      </c>
      <c r="G5778" s="10" t="str">
        <f t="shared" si="283"/>
        <v xml:space="preserve">2024/07 </v>
      </c>
      <c r="H5778" s="10">
        <f t="shared" si="282"/>
        <v>260</v>
      </c>
    </row>
    <row r="5779" spans="1:8" ht="15.75">
      <c r="A5779" s="10">
        <v>5778</v>
      </c>
      <c r="B5779" s="3" t="s">
        <v>2949</v>
      </c>
      <c r="C5779" s="2" t="s">
        <v>2552</v>
      </c>
      <c r="D5779" s="2" t="s">
        <v>299</v>
      </c>
      <c r="E5779" s="2" t="s">
        <v>2553</v>
      </c>
      <c r="F5779" s="4"/>
      <c r="G5779" s="10" t="str">
        <f t="shared" si="283"/>
        <v xml:space="preserve">2024/03 </v>
      </c>
      <c r="H5779" s="10">
        <f t="shared" si="282"/>
        <v>14</v>
      </c>
    </row>
    <row r="5780" spans="1:8" ht="15.75">
      <c r="A5780" s="10">
        <v>5779</v>
      </c>
      <c r="B5780" s="3" t="s">
        <v>2949</v>
      </c>
      <c r="C5780" s="2" t="s">
        <v>2554</v>
      </c>
      <c r="D5780" s="2" t="s">
        <v>299</v>
      </c>
      <c r="E5780" s="2" t="s">
        <v>2555</v>
      </c>
      <c r="F5780" s="4">
        <v>40</v>
      </c>
      <c r="G5780" s="10" t="str">
        <f t="shared" si="283"/>
        <v xml:space="preserve">2024/01 </v>
      </c>
      <c r="H5780" s="10">
        <f t="shared" si="282"/>
        <v>55</v>
      </c>
    </row>
    <row r="5781" spans="1:8" ht="15.75">
      <c r="A5781" s="10">
        <v>5780</v>
      </c>
      <c r="B5781" s="3" t="s">
        <v>2949</v>
      </c>
      <c r="C5781" s="2" t="s">
        <v>2556</v>
      </c>
      <c r="D5781" s="2" t="s">
        <v>299</v>
      </c>
      <c r="E5781" s="2" t="s">
        <v>2557</v>
      </c>
      <c r="F5781" s="4">
        <v>20</v>
      </c>
      <c r="G5781" s="10" t="str">
        <f t="shared" si="283"/>
        <v xml:space="preserve">2024/01 </v>
      </c>
      <c r="H5781" s="10">
        <f t="shared" si="282"/>
        <v>80</v>
      </c>
    </row>
    <row r="5782" spans="1:8" ht="15.75">
      <c r="A5782" s="10">
        <v>5781</v>
      </c>
      <c r="B5782" s="3" t="s">
        <v>2949</v>
      </c>
      <c r="C5782" s="2" t="s">
        <v>2562</v>
      </c>
      <c r="D5782" s="2" t="s">
        <v>299</v>
      </c>
      <c r="E5782" s="2" t="s">
        <v>2563</v>
      </c>
      <c r="F5782" s="4">
        <v>10</v>
      </c>
      <c r="G5782" s="10" t="str">
        <f t="shared" si="283"/>
        <v xml:space="preserve">2024/01 </v>
      </c>
      <c r="H5782" s="10">
        <f t="shared" si="282"/>
        <v>100</v>
      </c>
    </row>
    <row r="5783" spans="1:8" ht="15.75">
      <c r="A5783" s="10">
        <v>5782</v>
      </c>
      <c r="B5783" s="3" t="s">
        <v>2949</v>
      </c>
      <c r="C5783" s="2" t="s">
        <v>2564</v>
      </c>
      <c r="D5783" s="2" t="s">
        <v>299</v>
      </c>
      <c r="E5783" s="2" t="s">
        <v>2565</v>
      </c>
      <c r="F5783" s="4">
        <v>20</v>
      </c>
      <c r="G5783" s="10" t="str">
        <f t="shared" si="283"/>
        <v xml:space="preserve">2024/01 </v>
      </c>
      <c r="H5783" s="10">
        <f t="shared" si="282"/>
        <v>220</v>
      </c>
    </row>
    <row r="5784" spans="1:8" ht="15.75">
      <c r="A5784" s="10">
        <v>5783</v>
      </c>
      <c r="B5784" s="3" t="s">
        <v>2949</v>
      </c>
      <c r="C5784" s="2" t="s">
        <v>2566</v>
      </c>
      <c r="D5784" s="2" t="s">
        <v>307</v>
      </c>
      <c r="E5784" s="2" t="s">
        <v>2567</v>
      </c>
      <c r="F5784" s="4">
        <v>20</v>
      </c>
      <c r="G5784" s="10" t="str">
        <f t="shared" si="283"/>
        <v xml:space="preserve">2024/01 </v>
      </c>
      <c r="H5784" s="10">
        <f t="shared" si="282"/>
        <v>30</v>
      </c>
    </row>
    <row r="5785" spans="1:8" ht="15.75">
      <c r="A5785" s="10">
        <v>5784</v>
      </c>
      <c r="B5785" s="3" t="s">
        <v>2949</v>
      </c>
      <c r="C5785" s="2" t="s">
        <v>2568</v>
      </c>
      <c r="D5785" s="2" t="s">
        <v>307</v>
      </c>
      <c r="E5785" s="2" t="s">
        <v>2569</v>
      </c>
      <c r="F5785" s="4">
        <v>20</v>
      </c>
      <c r="G5785" s="10" t="str">
        <f t="shared" si="283"/>
        <v xml:space="preserve">2024/01 </v>
      </c>
      <c r="H5785" s="10">
        <f t="shared" si="282"/>
        <v>30</v>
      </c>
    </row>
    <row r="5786" spans="1:8" ht="15.75">
      <c r="A5786" s="10">
        <v>5785</v>
      </c>
      <c r="B5786" s="3" t="s">
        <v>2949</v>
      </c>
      <c r="C5786" s="2" t="s">
        <v>2572</v>
      </c>
      <c r="D5786" s="2" t="s">
        <v>307</v>
      </c>
      <c r="E5786" s="2" t="s">
        <v>2573</v>
      </c>
      <c r="F5786" s="4">
        <v>20</v>
      </c>
      <c r="G5786" s="10" t="str">
        <f t="shared" si="283"/>
        <v xml:space="preserve">2024/01 </v>
      </c>
      <c r="H5786" s="10">
        <f t="shared" si="282"/>
        <v>100</v>
      </c>
    </row>
    <row r="5787" spans="1:8" ht="15.75">
      <c r="A5787" s="10">
        <v>5786</v>
      </c>
      <c r="B5787" s="3" t="s">
        <v>2949</v>
      </c>
      <c r="C5787" s="2" t="s">
        <v>2576</v>
      </c>
      <c r="D5787" s="2" t="s">
        <v>310</v>
      </c>
      <c r="E5787" s="2" t="s">
        <v>2577</v>
      </c>
      <c r="F5787" s="4">
        <v>10</v>
      </c>
      <c r="G5787" s="10" t="str">
        <f t="shared" si="283"/>
        <v xml:space="preserve">2024/01 </v>
      </c>
      <c r="H5787" s="10">
        <f t="shared" si="282"/>
        <v>105</v>
      </c>
    </row>
    <row r="5788" spans="1:8" ht="15.75">
      <c r="A5788" s="10">
        <v>5787</v>
      </c>
      <c r="B5788" s="3" t="s">
        <v>2949</v>
      </c>
      <c r="C5788" s="2" t="s">
        <v>2578</v>
      </c>
      <c r="D5788" s="2" t="s">
        <v>310</v>
      </c>
      <c r="E5788" s="2" t="s">
        <v>2579</v>
      </c>
      <c r="F5788" s="4">
        <v>120</v>
      </c>
      <c r="G5788" s="10" t="str">
        <f t="shared" si="283"/>
        <v xml:space="preserve">2024/04 </v>
      </c>
      <c r="H5788" s="10">
        <f t="shared" si="282"/>
        <v>225</v>
      </c>
    </row>
    <row r="5789" spans="1:8" ht="15.75">
      <c r="A5789" s="10">
        <v>5788</v>
      </c>
      <c r="B5789" s="3" t="s">
        <v>2949</v>
      </c>
      <c r="C5789" s="2" t="s">
        <v>2580</v>
      </c>
      <c r="D5789" s="2" t="s">
        <v>310</v>
      </c>
      <c r="E5789" s="2" t="s">
        <v>2581</v>
      </c>
      <c r="F5789" s="4">
        <v>77</v>
      </c>
      <c r="G5789" s="10" t="str">
        <f t="shared" si="283"/>
        <v xml:space="preserve">2024/05 </v>
      </c>
      <c r="H5789" s="10">
        <f t="shared" si="282"/>
        <v>206</v>
      </c>
    </row>
    <row r="5790" spans="1:8" ht="15.75">
      <c r="A5790" s="10">
        <v>5789</v>
      </c>
      <c r="B5790" s="3" t="s">
        <v>2949</v>
      </c>
      <c r="C5790" s="2" t="s">
        <v>2582</v>
      </c>
      <c r="D5790" s="2" t="s">
        <v>310</v>
      </c>
      <c r="E5790" s="2" t="s">
        <v>2583</v>
      </c>
      <c r="F5790" s="4">
        <v>30</v>
      </c>
      <c r="G5790" s="10" t="str">
        <f t="shared" si="283"/>
        <v xml:space="preserve">2024/02 </v>
      </c>
      <c r="H5790" s="10">
        <f t="shared" si="282"/>
        <v>53</v>
      </c>
    </row>
    <row r="5791" spans="1:8" ht="15.75">
      <c r="A5791" s="10">
        <v>5790</v>
      </c>
      <c r="B5791" s="3" t="s">
        <v>2949</v>
      </c>
      <c r="C5791" s="2" t="s">
        <v>2584</v>
      </c>
      <c r="D5791" s="2" t="s">
        <v>310</v>
      </c>
      <c r="E5791" s="2" t="s">
        <v>2585</v>
      </c>
      <c r="F5791" s="4">
        <v>45</v>
      </c>
      <c r="G5791" s="10" t="str">
        <f t="shared" si="283"/>
        <v xml:space="preserve">2024/01 </v>
      </c>
      <c r="H5791" s="10">
        <f t="shared" si="282"/>
        <v>45</v>
      </c>
    </row>
    <row r="5792" spans="1:8" ht="15.75">
      <c r="A5792" s="10">
        <v>5791</v>
      </c>
      <c r="B5792" s="3" t="s">
        <v>2949</v>
      </c>
      <c r="C5792" s="2" t="s">
        <v>3787</v>
      </c>
      <c r="D5792" s="2" t="s">
        <v>310</v>
      </c>
      <c r="E5792" s="2" t="s">
        <v>2447</v>
      </c>
      <c r="F5792" s="4">
        <v>6</v>
      </c>
      <c r="G5792" s="10" t="str">
        <f t="shared" si="283"/>
        <v xml:space="preserve">2024/01 </v>
      </c>
      <c r="H5792" s="10">
        <f t="shared" si="282"/>
        <v>10</v>
      </c>
    </row>
    <row r="5793" spans="1:8" ht="15.75">
      <c r="A5793" s="10">
        <v>5792</v>
      </c>
      <c r="B5793" s="3" t="s">
        <v>2949</v>
      </c>
      <c r="C5793" s="2" t="s">
        <v>2590</v>
      </c>
      <c r="D5793" s="2" t="s">
        <v>312</v>
      </c>
      <c r="E5793" s="2" t="s">
        <v>2591</v>
      </c>
      <c r="F5793" s="4">
        <v>48</v>
      </c>
      <c r="G5793" s="10" t="str">
        <f t="shared" si="283"/>
        <v xml:space="preserve">2024/03 </v>
      </c>
      <c r="H5793" s="10">
        <f t="shared" si="282"/>
        <v>132</v>
      </c>
    </row>
    <row r="5794" spans="1:8" ht="15.75">
      <c r="A5794" s="10">
        <v>5793</v>
      </c>
      <c r="B5794" s="3" t="s">
        <v>2949</v>
      </c>
      <c r="C5794" s="2" t="s">
        <v>2592</v>
      </c>
      <c r="D5794" s="2" t="s">
        <v>312</v>
      </c>
      <c r="E5794" s="2" t="s">
        <v>2593</v>
      </c>
      <c r="F5794" s="4">
        <v>35</v>
      </c>
      <c r="G5794" s="10" t="str">
        <f t="shared" si="283"/>
        <v xml:space="preserve">2024/05 </v>
      </c>
      <c r="H5794" s="10">
        <f t="shared" si="282"/>
        <v>145</v>
      </c>
    </row>
    <row r="5795" spans="1:8" ht="15.75">
      <c r="A5795" s="10">
        <v>5794</v>
      </c>
      <c r="B5795" s="3" t="s">
        <v>2949</v>
      </c>
      <c r="C5795" s="2" t="s">
        <v>2604</v>
      </c>
      <c r="D5795" s="2" t="s">
        <v>314</v>
      </c>
      <c r="E5795" s="2" t="s">
        <v>2605</v>
      </c>
      <c r="F5795" s="4">
        <v>50</v>
      </c>
      <c r="G5795" s="10" t="str">
        <f t="shared" si="283"/>
        <v xml:space="preserve">2024/07 </v>
      </c>
      <c r="H5795" s="10">
        <f t="shared" si="282"/>
        <v>360</v>
      </c>
    </row>
    <row r="5796" spans="1:8" ht="15.75">
      <c r="A5796" s="10">
        <v>5795</v>
      </c>
      <c r="B5796" s="3" t="s">
        <v>2949</v>
      </c>
      <c r="C5796" s="2" t="s">
        <v>2606</v>
      </c>
      <c r="D5796" s="2" t="s">
        <v>314</v>
      </c>
      <c r="E5796" s="2" t="s">
        <v>2607</v>
      </c>
      <c r="F5796" s="4">
        <v>200</v>
      </c>
      <c r="G5796" s="10" t="str">
        <f t="shared" si="283"/>
        <v xml:space="preserve">2024/05 </v>
      </c>
      <c r="H5796" s="10">
        <f t="shared" si="282"/>
        <v>705</v>
      </c>
    </row>
    <row r="5797" spans="1:8" ht="15.75">
      <c r="A5797" s="10">
        <v>5796</v>
      </c>
      <c r="B5797" s="3" t="s">
        <v>2949</v>
      </c>
      <c r="C5797" s="2" t="s">
        <v>2608</v>
      </c>
      <c r="D5797" s="2" t="s">
        <v>314</v>
      </c>
      <c r="E5797" s="2" t="s">
        <v>2609</v>
      </c>
      <c r="F5797" s="4">
        <v>60</v>
      </c>
      <c r="G5797" s="10" t="str">
        <f t="shared" si="283"/>
        <v xml:space="preserve">2024/01 </v>
      </c>
      <c r="H5797" s="10">
        <f t="shared" si="282"/>
        <v>60</v>
      </c>
    </row>
    <row r="5798" spans="1:8" ht="15.75">
      <c r="A5798" s="10">
        <v>5797</v>
      </c>
      <c r="B5798" s="3" t="s">
        <v>2949</v>
      </c>
      <c r="C5798" s="2" t="s">
        <v>2610</v>
      </c>
      <c r="D5798" s="2" t="s">
        <v>314</v>
      </c>
      <c r="E5798" s="2" t="s">
        <v>2611</v>
      </c>
      <c r="F5798" s="4">
        <v>20</v>
      </c>
      <c r="G5798" s="10" t="str">
        <f t="shared" si="283"/>
        <v xml:space="preserve">2024/01 </v>
      </c>
      <c r="H5798" s="10">
        <f t="shared" si="282"/>
        <v>60</v>
      </c>
    </row>
    <row r="5799" spans="1:8" ht="15.75">
      <c r="A5799" s="10">
        <v>5798</v>
      </c>
      <c r="B5799" s="3" t="s">
        <v>2949</v>
      </c>
      <c r="C5799" s="2" t="s">
        <v>2612</v>
      </c>
      <c r="D5799" s="2" t="s">
        <v>314</v>
      </c>
      <c r="E5799" s="2" t="s">
        <v>2613</v>
      </c>
      <c r="F5799" s="4">
        <v>40</v>
      </c>
      <c r="G5799" s="10" t="str">
        <f t="shared" si="283"/>
        <v xml:space="preserve">2024/01 </v>
      </c>
      <c r="H5799" s="10">
        <f t="shared" si="282"/>
        <v>40</v>
      </c>
    </row>
    <row r="5800" spans="1:8" ht="15.75">
      <c r="A5800" s="10">
        <v>5799</v>
      </c>
      <c r="B5800" s="3" t="s">
        <v>2949</v>
      </c>
      <c r="C5800" s="2" t="s">
        <v>2614</v>
      </c>
      <c r="D5800" s="2" t="s">
        <v>318</v>
      </c>
      <c r="E5800" s="2" t="s">
        <v>2615</v>
      </c>
      <c r="F5800" s="4">
        <v>85</v>
      </c>
      <c r="G5800" s="10" t="str">
        <f t="shared" si="283"/>
        <v xml:space="preserve">2024/04 </v>
      </c>
      <c r="H5800" s="10">
        <f t="shared" si="282"/>
        <v>210</v>
      </c>
    </row>
    <row r="5801" spans="1:8" ht="15.75">
      <c r="A5801" s="10">
        <v>5800</v>
      </c>
      <c r="B5801" s="3" t="s">
        <v>2949</v>
      </c>
      <c r="C5801" s="2" t="s">
        <v>2616</v>
      </c>
      <c r="D5801" s="2" t="s">
        <v>318</v>
      </c>
      <c r="E5801" s="2" t="s">
        <v>2617</v>
      </c>
      <c r="F5801" s="4">
        <v>18</v>
      </c>
      <c r="G5801" s="10" t="str">
        <f t="shared" si="283"/>
        <v xml:space="preserve">2024/01 </v>
      </c>
      <c r="H5801" s="10">
        <f t="shared" si="282"/>
        <v>120</v>
      </c>
    </row>
    <row r="5802" spans="1:8" ht="15.75">
      <c r="A5802" s="10">
        <v>5801</v>
      </c>
      <c r="B5802" s="3" t="s">
        <v>2949</v>
      </c>
      <c r="C5802" s="2" t="s">
        <v>2618</v>
      </c>
      <c r="D5802" s="2" t="s">
        <v>318</v>
      </c>
      <c r="E5802" s="2" t="s">
        <v>2619</v>
      </c>
      <c r="F5802" s="4">
        <v>100</v>
      </c>
      <c r="G5802" s="10" t="str">
        <f t="shared" si="283"/>
        <v xml:space="preserve">2025/03 </v>
      </c>
      <c r="H5802" s="10">
        <f t="shared" si="282"/>
        <v>410</v>
      </c>
    </row>
    <row r="5803" spans="1:8" ht="15.75">
      <c r="A5803" s="10">
        <v>5802</v>
      </c>
      <c r="B5803" s="3" t="s">
        <v>2949</v>
      </c>
      <c r="C5803" s="2" t="s">
        <v>2620</v>
      </c>
      <c r="D5803" s="2" t="s">
        <v>318</v>
      </c>
      <c r="E5803" s="2" t="s">
        <v>2621</v>
      </c>
      <c r="F5803" s="4">
        <v>12</v>
      </c>
      <c r="G5803" s="10" t="str">
        <f t="shared" si="283"/>
        <v xml:space="preserve">2024/01 </v>
      </c>
      <c r="H5803" s="10">
        <f t="shared" si="282"/>
        <v>60</v>
      </c>
    </row>
    <row r="5804" spans="1:8" ht="15.75">
      <c r="A5804" s="10">
        <v>5803</v>
      </c>
      <c r="B5804" s="3" t="s">
        <v>2949</v>
      </c>
      <c r="C5804" s="2" t="s">
        <v>2626</v>
      </c>
      <c r="D5804" s="2" t="s">
        <v>318</v>
      </c>
      <c r="E5804" s="2" t="s">
        <v>2627</v>
      </c>
      <c r="F5804" s="4">
        <v>5</v>
      </c>
      <c r="G5804" s="10" t="str">
        <f t="shared" si="283"/>
        <v xml:space="preserve">2024/01 </v>
      </c>
      <c r="H5804" s="10">
        <f t="shared" si="282"/>
        <v>35</v>
      </c>
    </row>
    <row r="5805" spans="1:8" ht="15.75">
      <c r="A5805" s="10">
        <v>5804</v>
      </c>
      <c r="B5805" s="3" t="s">
        <v>2949</v>
      </c>
      <c r="C5805" s="2" t="s">
        <v>2628</v>
      </c>
      <c r="D5805" s="2" t="s">
        <v>318</v>
      </c>
      <c r="E5805" s="2" t="s">
        <v>2629</v>
      </c>
      <c r="F5805" s="4">
        <v>240</v>
      </c>
      <c r="G5805" s="10" t="str">
        <f t="shared" si="283"/>
        <v xml:space="preserve">2024/08 </v>
      </c>
      <c r="H5805" s="10">
        <f t="shared" si="282"/>
        <v>600</v>
      </c>
    </row>
    <row r="5806" spans="1:8" ht="15.75">
      <c r="A5806" s="10">
        <v>5805</v>
      </c>
      <c r="B5806" s="3" t="s">
        <v>2949</v>
      </c>
      <c r="C5806" s="2" t="s">
        <v>2634</v>
      </c>
      <c r="D5806" s="2" t="s">
        <v>318</v>
      </c>
      <c r="E5806" s="2" t="s">
        <v>2635</v>
      </c>
      <c r="F5806" s="4">
        <v>40</v>
      </c>
      <c r="G5806" s="10" t="str">
        <f t="shared" si="283"/>
        <v xml:space="preserve">2024/01 </v>
      </c>
      <c r="H5806" s="10">
        <f t="shared" si="282"/>
        <v>90</v>
      </c>
    </row>
    <row r="5807" spans="1:8" ht="15.75">
      <c r="A5807" s="10">
        <v>5806</v>
      </c>
      <c r="B5807" s="3" t="s">
        <v>2949</v>
      </c>
      <c r="C5807" s="2" t="s">
        <v>2643</v>
      </c>
      <c r="D5807" s="2" t="s">
        <v>2642</v>
      </c>
      <c r="E5807" s="2" t="s">
        <v>2644</v>
      </c>
      <c r="F5807" s="4">
        <v>7</v>
      </c>
      <c r="G5807" s="10" t="str">
        <f t="shared" si="283"/>
        <v xml:space="preserve">2024/01 </v>
      </c>
      <c r="H5807" s="10">
        <f t="shared" si="282"/>
        <v>40</v>
      </c>
    </row>
    <row r="5808" spans="1:8" ht="15.75">
      <c r="A5808" s="10">
        <v>5807</v>
      </c>
      <c r="B5808" s="3" t="s">
        <v>2949</v>
      </c>
      <c r="C5808" s="2" t="s">
        <v>2645</v>
      </c>
      <c r="D5808" s="2" t="s">
        <v>2642</v>
      </c>
      <c r="E5808" s="2" t="s">
        <v>2646</v>
      </c>
      <c r="F5808" s="4">
        <v>5</v>
      </c>
      <c r="G5808" s="10" t="str">
        <f t="shared" si="283"/>
        <v xml:space="preserve">2024/01 </v>
      </c>
      <c r="H5808" s="10">
        <f t="shared" si="282"/>
        <v>50</v>
      </c>
    </row>
    <row r="5809" spans="1:8" ht="15.75">
      <c r="A5809" s="10">
        <v>5808</v>
      </c>
      <c r="B5809" s="3" t="s">
        <v>2949</v>
      </c>
      <c r="C5809" s="2" t="s">
        <v>2647</v>
      </c>
      <c r="D5809" s="2" t="s">
        <v>2642</v>
      </c>
      <c r="E5809" s="2" t="s">
        <v>2648</v>
      </c>
      <c r="F5809" s="4">
        <v>10</v>
      </c>
      <c r="G5809" s="10" t="str">
        <f t="shared" si="283"/>
        <v xml:space="preserve">2024/01 </v>
      </c>
      <c r="H5809" s="10">
        <f t="shared" si="282"/>
        <v>55</v>
      </c>
    </row>
    <row r="5810" spans="1:8" ht="15.75">
      <c r="A5810" s="10">
        <v>5809</v>
      </c>
      <c r="B5810" s="3" t="s">
        <v>2949</v>
      </c>
      <c r="C5810" s="2" t="s">
        <v>3812</v>
      </c>
      <c r="D5810" s="2" t="s">
        <v>2642</v>
      </c>
      <c r="E5810" s="2" t="s">
        <v>2687</v>
      </c>
      <c r="F5810" s="4">
        <v>5</v>
      </c>
      <c r="G5810" s="10" t="str">
        <f t="shared" si="283"/>
        <v xml:space="preserve">2024/01 </v>
      </c>
      <c r="H5810" s="10">
        <f t="shared" si="282"/>
        <v>5</v>
      </c>
    </row>
    <row r="5811" spans="1:8" ht="15.75">
      <c r="A5811" s="10">
        <v>5810</v>
      </c>
      <c r="B5811" s="3" t="s">
        <v>2949</v>
      </c>
      <c r="C5811" s="2" t="s">
        <v>2712</v>
      </c>
      <c r="D5811" s="2" t="s">
        <v>1267</v>
      </c>
      <c r="E5811" s="2" t="s">
        <v>2713</v>
      </c>
      <c r="F5811" s="4">
        <v>4</v>
      </c>
      <c r="G5811" s="10" t="str">
        <f t="shared" si="283"/>
        <v xml:space="preserve">2024/01 </v>
      </c>
      <c r="H5811" s="10">
        <f t="shared" si="282"/>
        <v>125</v>
      </c>
    </row>
    <row r="5812" spans="1:8" ht="15.75">
      <c r="A5812" s="10">
        <v>5811</v>
      </c>
      <c r="B5812" s="3" t="s">
        <v>2949</v>
      </c>
      <c r="C5812" s="2" t="s">
        <v>2743</v>
      </c>
      <c r="D5812" s="2" t="s">
        <v>2732</v>
      </c>
      <c r="E5812" s="2" t="s">
        <v>2744</v>
      </c>
      <c r="F5812" s="4">
        <v>5</v>
      </c>
      <c r="G5812" s="10" t="str">
        <f t="shared" si="283"/>
        <v xml:space="preserve">2024/01 </v>
      </c>
      <c r="H5812" s="10">
        <f t="shared" si="282"/>
        <v>60</v>
      </c>
    </row>
    <row r="5813" spans="1:8" ht="15.75">
      <c r="A5813" s="10">
        <v>5812</v>
      </c>
      <c r="B5813" s="3" t="s">
        <v>2949</v>
      </c>
      <c r="C5813" s="2" t="s">
        <v>2749</v>
      </c>
      <c r="D5813" s="2" t="s">
        <v>1267</v>
      </c>
      <c r="E5813" s="2" t="s">
        <v>2750</v>
      </c>
      <c r="F5813" s="4">
        <v>10</v>
      </c>
      <c r="G5813" s="10" t="str">
        <f t="shared" si="283"/>
        <v xml:space="preserve">2024/01 </v>
      </c>
      <c r="H5813" s="10">
        <f t="shared" si="282"/>
        <v>100</v>
      </c>
    </row>
    <row r="5814" spans="1:8" ht="15.75">
      <c r="A5814" s="10">
        <v>5813</v>
      </c>
      <c r="B5814" s="3" t="s">
        <v>2949</v>
      </c>
      <c r="C5814" s="2" t="s">
        <v>3831</v>
      </c>
      <c r="D5814" s="2" t="s">
        <v>1412</v>
      </c>
      <c r="E5814" s="2" t="s">
        <v>3832</v>
      </c>
      <c r="F5814" s="4">
        <v>60</v>
      </c>
      <c r="G5814" s="10" t="str">
        <f t="shared" si="283"/>
        <v xml:space="preserve">2024/01 </v>
      </c>
      <c r="H5814" s="10">
        <f t="shared" si="282"/>
        <v>60</v>
      </c>
    </row>
    <row r="5815" spans="1:8" ht="15.75">
      <c r="A5815" s="10">
        <v>5814</v>
      </c>
      <c r="B5815" s="3" t="s">
        <v>2949</v>
      </c>
      <c r="C5815" s="2" t="s">
        <v>2828</v>
      </c>
      <c r="D5815" s="2" t="s">
        <v>2827</v>
      </c>
      <c r="E5815" s="2" t="s">
        <v>2646</v>
      </c>
      <c r="F5815" s="4">
        <v>4</v>
      </c>
      <c r="G5815" s="10" t="str">
        <f t="shared" si="283"/>
        <v xml:space="preserve">2024/01 </v>
      </c>
      <c r="H5815" s="10">
        <f t="shared" si="282"/>
        <v>35</v>
      </c>
    </row>
    <row r="5816" spans="1:8" ht="15.75">
      <c r="A5816" s="10">
        <v>5815</v>
      </c>
      <c r="B5816" s="3" t="s">
        <v>2949</v>
      </c>
      <c r="C5816" s="2" t="s">
        <v>2830</v>
      </c>
      <c r="D5816" s="2" t="s">
        <v>2827</v>
      </c>
      <c r="E5816" s="2" t="s">
        <v>2641</v>
      </c>
      <c r="F5816" s="4">
        <v>1</v>
      </c>
      <c r="G5816" s="10" t="str">
        <f t="shared" si="283"/>
        <v xml:space="preserve">2024/01 </v>
      </c>
      <c r="H5816" s="10">
        <f t="shared" si="282"/>
        <v>10</v>
      </c>
    </row>
    <row r="5817" spans="1:8" ht="15.75">
      <c r="A5817" s="10">
        <v>5816</v>
      </c>
      <c r="B5817" s="3" t="s">
        <v>2949</v>
      </c>
      <c r="C5817" s="2" t="s">
        <v>2831</v>
      </c>
      <c r="D5817" s="2" t="s">
        <v>1401</v>
      </c>
      <c r="E5817" s="2" t="s">
        <v>2832</v>
      </c>
      <c r="F5817" s="4">
        <v>50</v>
      </c>
      <c r="G5817" s="10" t="str">
        <f t="shared" si="283"/>
        <v xml:space="preserve">2024/08 </v>
      </c>
      <c r="H5817" s="10">
        <f t="shared" si="282"/>
        <v>600</v>
      </c>
    </row>
    <row r="5818" spans="1:8" ht="15.75">
      <c r="A5818" s="10">
        <v>5817</v>
      </c>
      <c r="B5818" s="3" t="s">
        <v>2949</v>
      </c>
      <c r="C5818" s="2" t="s">
        <v>2835</v>
      </c>
      <c r="D5818" s="2" t="s">
        <v>1401</v>
      </c>
      <c r="E5818" s="2" t="s">
        <v>2836</v>
      </c>
      <c r="F5818" s="4">
        <v>210</v>
      </c>
      <c r="G5818" s="10" t="str">
        <f t="shared" si="283"/>
        <v xml:space="preserve">2025/11 </v>
      </c>
      <c r="H5818" s="10">
        <f t="shared" si="282"/>
        <v>615</v>
      </c>
    </row>
    <row r="5819" spans="1:8" ht="15.75">
      <c r="A5819" s="10">
        <v>5818</v>
      </c>
      <c r="B5819" s="3" t="s">
        <v>2949</v>
      </c>
      <c r="C5819" s="2" t="s">
        <v>2840</v>
      </c>
      <c r="D5819" s="2" t="s">
        <v>1401</v>
      </c>
      <c r="E5819" s="2" t="s">
        <v>2841</v>
      </c>
      <c r="F5819" s="4">
        <v>40</v>
      </c>
      <c r="G5819" s="10" t="str">
        <f t="shared" si="283"/>
        <v xml:space="preserve">2024/07 </v>
      </c>
      <c r="H5819" s="10">
        <f t="shared" si="282"/>
        <v>280</v>
      </c>
    </row>
    <row r="5820" spans="1:8" ht="15.75">
      <c r="A5820" s="10">
        <v>5819</v>
      </c>
      <c r="B5820" s="3" t="s">
        <v>2949</v>
      </c>
      <c r="C5820" s="2" t="s">
        <v>2848</v>
      </c>
      <c r="D5820" s="2" t="s">
        <v>1401</v>
      </c>
      <c r="E5820" s="2" t="s">
        <v>2849</v>
      </c>
      <c r="F5820" s="4">
        <v>70</v>
      </c>
      <c r="G5820" s="10" t="str">
        <f t="shared" si="283"/>
        <v xml:space="preserve">2024/04 </v>
      </c>
      <c r="H5820" s="10">
        <f t="shared" si="282"/>
        <v>380</v>
      </c>
    </row>
    <row r="5821" spans="1:8" ht="15.75">
      <c r="A5821" s="10">
        <v>5820</v>
      </c>
      <c r="B5821" s="3" t="s">
        <v>2949</v>
      </c>
      <c r="C5821" s="2" t="s">
        <v>2850</v>
      </c>
      <c r="D5821" s="2" t="s">
        <v>1401</v>
      </c>
      <c r="E5821" s="2" t="s">
        <v>2851</v>
      </c>
      <c r="F5821" s="4">
        <v>10</v>
      </c>
      <c r="G5821" s="10" t="str">
        <f t="shared" si="283"/>
        <v xml:space="preserve">2024/01 </v>
      </c>
      <c r="H5821" s="10">
        <f t="shared" si="282"/>
        <v>200</v>
      </c>
    </row>
    <row r="5822" spans="1:8" ht="15.75">
      <c r="A5822" s="10">
        <v>5821</v>
      </c>
      <c r="B5822" s="3" t="s">
        <v>2949</v>
      </c>
      <c r="C5822" s="2" t="s">
        <v>2861</v>
      </c>
      <c r="D5822" s="2" t="s">
        <v>1405</v>
      </c>
      <c r="E5822" s="2" t="s">
        <v>2862</v>
      </c>
      <c r="F5822" s="4">
        <v>4</v>
      </c>
      <c r="G5822" s="10" t="str">
        <f t="shared" si="283"/>
        <v xml:space="preserve">2024/01 </v>
      </c>
      <c r="H5822" s="10">
        <f t="shared" si="282"/>
        <v>35</v>
      </c>
    </row>
    <row r="5823" spans="1:8" ht="15.75">
      <c r="A5823" s="10">
        <v>5822</v>
      </c>
      <c r="B5823" s="3" t="s">
        <v>2949</v>
      </c>
      <c r="C5823" s="2" t="s">
        <v>2871</v>
      </c>
      <c r="D5823" s="2" t="s">
        <v>1405</v>
      </c>
      <c r="E5823" s="2" t="s">
        <v>2872</v>
      </c>
      <c r="F5823" s="4">
        <v>101</v>
      </c>
      <c r="G5823" s="10" t="str">
        <f t="shared" si="283"/>
        <v xml:space="preserve">2024/03 </v>
      </c>
      <c r="H5823" s="10">
        <f t="shared" si="282"/>
        <v>101</v>
      </c>
    </row>
    <row r="5824" spans="1:8" ht="15.75">
      <c r="A5824" s="10">
        <v>5823</v>
      </c>
      <c r="B5824" s="3" t="s">
        <v>2949</v>
      </c>
      <c r="C5824" s="2" t="s">
        <v>2873</v>
      </c>
      <c r="D5824" s="2" t="s">
        <v>1405</v>
      </c>
      <c r="E5824" s="2" t="s">
        <v>2874</v>
      </c>
      <c r="F5824" s="4">
        <v>15</v>
      </c>
      <c r="G5824" s="10" t="str">
        <f t="shared" si="283"/>
        <v xml:space="preserve">2024/01 </v>
      </c>
      <c r="H5824" s="10">
        <f t="shared" si="282"/>
        <v>100</v>
      </c>
    </row>
    <row r="5825" spans="1:8" ht="15.75">
      <c r="A5825" s="10">
        <v>5824</v>
      </c>
      <c r="B5825" s="3" t="s">
        <v>2949</v>
      </c>
      <c r="C5825" s="2" t="s">
        <v>2879</v>
      </c>
      <c r="D5825" s="2" t="s">
        <v>1412</v>
      </c>
      <c r="E5825" s="2" t="s">
        <v>2880</v>
      </c>
      <c r="F5825" s="4">
        <v>150</v>
      </c>
      <c r="G5825" s="10" t="str">
        <f t="shared" si="283"/>
        <v xml:space="preserve">2026/02 </v>
      </c>
      <c r="H5825" s="10">
        <f t="shared" si="282"/>
        <v>519</v>
      </c>
    </row>
    <row r="5826" spans="1:8" ht="15.75">
      <c r="A5826" s="10">
        <v>5825</v>
      </c>
      <c r="B5826" s="3" t="s">
        <v>2949</v>
      </c>
      <c r="C5826" s="2" t="s">
        <v>2882</v>
      </c>
      <c r="D5826" s="2" t="s">
        <v>1412</v>
      </c>
      <c r="E5826" s="2" t="s">
        <v>2646</v>
      </c>
      <c r="F5826" s="4">
        <v>50</v>
      </c>
      <c r="G5826" s="10" t="str">
        <f t="shared" si="283"/>
        <v xml:space="preserve">2024/04 </v>
      </c>
      <c r="H5826" s="10">
        <f t="shared" ref="H5826:H5889" si="284">_xlfn.MAXIFS(F:F,C:C,C5826,G:G,G5826)</f>
        <v>796</v>
      </c>
    </row>
    <row r="5827" spans="1:8" ht="15.75">
      <c r="A5827" s="10">
        <v>5826</v>
      </c>
      <c r="B5827" s="3" t="s">
        <v>2949</v>
      </c>
      <c r="C5827" s="2" t="s">
        <v>2885</v>
      </c>
      <c r="D5827" s="2" t="s">
        <v>1412</v>
      </c>
      <c r="E5827" s="2" t="s">
        <v>2886</v>
      </c>
      <c r="F5827" s="4">
        <v>101</v>
      </c>
      <c r="G5827" s="10" t="str">
        <f t="shared" ref="G5827:G5890" si="285">INDEX($B$2:$B$9999,MATCH(_xlfn.MAXIFS($F$2:$F$9999,$C$2:$C$9999,C5827),$F$1:$F$9999,0))</f>
        <v xml:space="preserve">2024/06 </v>
      </c>
      <c r="H5827" s="10">
        <f t="shared" si="284"/>
        <v>196</v>
      </c>
    </row>
    <row r="5828" spans="1:8" ht="15.75">
      <c r="A5828" s="10">
        <v>5827</v>
      </c>
      <c r="B5828" s="3" t="s">
        <v>2949</v>
      </c>
      <c r="C5828" s="2" t="s">
        <v>2887</v>
      </c>
      <c r="D5828" s="2" t="s">
        <v>1412</v>
      </c>
      <c r="E5828" s="2" t="s">
        <v>2888</v>
      </c>
      <c r="F5828" s="4">
        <v>40</v>
      </c>
      <c r="G5828" s="10" t="str">
        <f t="shared" si="285"/>
        <v xml:space="preserve">2024/01 </v>
      </c>
      <c r="H5828" s="10">
        <f t="shared" si="284"/>
        <v>90</v>
      </c>
    </row>
    <row r="5829" spans="1:8" ht="15.75">
      <c r="A5829" s="10">
        <v>5828</v>
      </c>
      <c r="B5829" s="3" t="s">
        <v>2949</v>
      </c>
      <c r="C5829" s="2" t="s">
        <v>2891</v>
      </c>
      <c r="D5829" s="2" t="s">
        <v>1412</v>
      </c>
      <c r="E5829" s="2" t="s">
        <v>2892</v>
      </c>
      <c r="F5829" s="4">
        <v>5</v>
      </c>
      <c r="G5829" s="10" t="str">
        <f t="shared" si="285"/>
        <v xml:space="preserve">2024/01 </v>
      </c>
      <c r="H5829" s="10">
        <f t="shared" si="284"/>
        <v>35</v>
      </c>
    </row>
    <row r="5830" spans="1:8" ht="15.75">
      <c r="A5830" s="10">
        <v>5829</v>
      </c>
      <c r="B5830" s="3" t="s">
        <v>2949</v>
      </c>
      <c r="C5830" s="2" t="s">
        <v>2893</v>
      </c>
      <c r="D5830" s="2" t="s">
        <v>1412</v>
      </c>
      <c r="E5830" s="2" t="s">
        <v>2894</v>
      </c>
      <c r="F5830" s="4">
        <v>60</v>
      </c>
      <c r="G5830" s="10" t="str">
        <f t="shared" si="285"/>
        <v xml:space="preserve">2024/02 </v>
      </c>
      <c r="H5830" s="10">
        <f t="shared" si="284"/>
        <v>350</v>
      </c>
    </row>
    <row r="5831" spans="1:8" ht="15.75">
      <c r="A5831" s="10">
        <v>5830</v>
      </c>
      <c r="B5831" s="3" t="s">
        <v>2949</v>
      </c>
      <c r="C5831" s="2" t="s">
        <v>2899</v>
      </c>
      <c r="D5831" s="2" t="s">
        <v>1412</v>
      </c>
      <c r="E5831" s="2" t="s">
        <v>2900</v>
      </c>
      <c r="F5831" s="4">
        <v>14</v>
      </c>
      <c r="G5831" s="10" t="str">
        <f t="shared" si="285"/>
        <v xml:space="preserve">2024/01 </v>
      </c>
      <c r="H5831" s="10">
        <f t="shared" si="284"/>
        <v>80</v>
      </c>
    </row>
    <row r="5832" spans="1:8" ht="15.75">
      <c r="A5832" s="10">
        <v>5831</v>
      </c>
      <c r="B5832" s="3" t="s">
        <v>2949</v>
      </c>
      <c r="C5832" s="2" t="s">
        <v>2903</v>
      </c>
      <c r="D5832" s="2" t="s">
        <v>1417</v>
      </c>
      <c r="E5832" s="2" t="s">
        <v>2904</v>
      </c>
      <c r="F5832" s="4">
        <v>20</v>
      </c>
      <c r="G5832" s="10" t="str">
        <f t="shared" si="285"/>
        <v xml:space="preserve">2024/12 </v>
      </c>
      <c r="H5832" s="10">
        <f t="shared" si="284"/>
        <v>118</v>
      </c>
    </row>
    <row r="5833" spans="1:8" ht="15.75">
      <c r="A5833" s="10">
        <v>5832</v>
      </c>
      <c r="B5833" s="3" t="s">
        <v>2949</v>
      </c>
      <c r="C5833" s="2" t="s">
        <v>2906</v>
      </c>
      <c r="D5833" s="2" t="s">
        <v>1417</v>
      </c>
      <c r="E5833" s="2" t="s">
        <v>2907</v>
      </c>
      <c r="F5833" s="4">
        <v>20</v>
      </c>
      <c r="G5833" s="10" t="str">
        <f t="shared" si="285"/>
        <v xml:space="preserve">2024/02 </v>
      </c>
      <c r="H5833" s="10">
        <f t="shared" si="284"/>
        <v>65</v>
      </c>
    </row>
    <row r="5834" spans="1:8" ht="15.75">
      <c r="A5834" s="10">
        <v>5833</v>
      </c>
      <c r="B5834" s="3" t="s">
        <v>2949</v>
      </c>
      <c r="C5834" s="2" t="s">
        <v>2912</v>
      </c>
      <c r="D5834" s="2" t="s">
        <v>1417</v>
      </c>
      <c r="E5834" s="2" t="s">
        <v>2913</v>
      </c>
      <c r="F5834" s="4">
        <v>70</v>
      </c>
      <c r="G5834" s="10" t="str">
        <f t="shared" si="285"/>
        <v xml:space="preserve">2025/02 </v>
      </c>
      <c r="H5834" s="10">
        <f t="shared" si="284"/>
        <v>640</v>
      </c>
    </row>
    <row r="5835" spans="1:8" ht="15.75">
      <c r="A5835" s="10">
        <v>5834</v>
      </c>
      <c r="B5835" s="3" t="s">
        <v>2949</v>
      </c>
      <c r="C5835" s="2" t="s">
        <v>2916</v>
      </c>
      <c r="D5835" s="2" t="s">
        <v>1424</v>
      </c>
      <c r="E5835" s="2" t="s">
        <v>2917</v>
      </c>
      <c r="F5835" s="4">
        <v>70</v>
      </c>
      <c r="G5835" s="10" t="str">
        <f t="shared" si="285"/>
        <v xml:space="preserve">2024/02 </v>
      </c>
      <c r="H5835" s="10">
        <f t="shared" si="284"/>
        <v>175</v>
      </c>
    </row>
    <row r="5836" spans="1:8" ht="15.75">
      <c r="A5836" s="10">
        <v>5835</v>
      </c>
      <c r="B5836" s="3" t="s">
        <v>2949</v>
      </c>
      <c r="C5836" s="2" t="s">
        <v>2918</v>
      </c>
      <c r="D5836" s="2" t="s">
        <v>1424</v>
      </c>
      <c r="E5836" s="2" t="s">
        <v>2919</v>
      </c>
      <c r="F5836" s="4">
        <v>50</v>
      </c>
      <c r="G5836" s="10" t="str">
        <f t="shared" si="285"/>
        <v xml:space="preserve">2025/02 </v>
      </c>
      <c r="H5836" s="10">
        <f t="shared" si="284"/>
        <v>205</v>
      </c>
    </row>
    <row r="5837" spans="1:8" ht="15.75">
      <c r="A5837" s="10">
        <v>5836</v>
      </c>
      <c r="B5837" s="3" t="s">
        <v>2949</v>
      </c>
      <c r="C5837" s="2" t="s">
        <v>2928</v>
      </c>
      <c r="D5837" s="2" t="s">
        <v>2781</v>
      </c>
      <c r="E5837" s="2" t="s">
        <v>2929</v>
      </c>
      <c r="F5837" s="4">
        <v>30</v>
      </c>
      <c r="G5837" s="10" t="str">
        <f t="shared" si="285"/>
        <v xml:space="preserve">2024/01 </v>
      </c>
      <c r="H5837" s="10">
        <f t="shared" si="284"/>
        <v>140</v>
      </c>
    </row>
    <row r="5838" spans="1:8" ht="15.75">
      <c r="A5838" s="10">
        <v>5837</v>
      </c>
      <c r="B5838" s="3" t="s">
        <v>2949</v>
      </c>
      <c r="C5838" s="2" t="s">
        <v>2930</v>
      </c>
      <c r="D5838" s="2" t="s">
        <v>2781</v>
      </c>
      <c r="E5838" s="2" t="s">
        <v>2931</v>
      </c>
      <c r="F5838" s="4">
        <v>42</v>
      </c>
      <c r="G5838" s="10" t="str">
        <f t="shared" si="285"/>
        <v xml:space="preserve">2024/01 </v>
      </c>
      <c r="H5838" s="10">
        <f t="shared" si="284"/>
        <v>80</v>
      </c>
    </row>
    <row r="5839" spans="1:8" ht="15.75">
      <c r="A5839" s="10">
        <v>5838</v>
      </c>
      <c r="B5839" s="3" t="s">
        <v>2949</v>
      </c>
      <c r="C5839" s="2" t="s">
        <v>2932</v>
      </c>
      <c r="D5839" s="2" t="s">
        <v>2781</v>
      </c>
      <c r="E5839" s="2" t="s">
        <v>2933</v>
      </c>
      <c r="F5839" s="4">
        <v>20</v>
      </c>
      <c r="G5839" s="10" t="str">
        <f t="shared" si="285"/>
        <v xml:space="preserve">2024/02 </v>
      </c>
      <c r="H5839" s="10">
        <f t="shared" si="284"/>
        <v>65</v>
      </c>
    </row>
    <row r="5840" spans="1:8" ht="15.75">
      <c r="A5840" s="10">
        <v>5839</v>
      </c>
      <c r="B5840" s="3" t="s">
        <v>2949</v>
      </c>
      <c r="C5840" s="2" t="s">
        <v>2934</v>
      </c>
      <c r="D5840" s="2" t="s">
        <v>2781</v>
      </c>
      <c r="E5840" s="2" t="s">
        <v>2935</v>
      </c>
      <c r="F5840" s="4">
        <v>10</v>
      </c>
      <c r="G5840" s="10" t="str">
        <f t="shared" si="285"/>
        <v xml:space="preserve">2024/01 </v>
      </c>
      <c r="H5840" s="10">
        <f t="shared" si="284"/>
        <v>75</v>
      </c>
    </row>
    <row r="5841" spans="1:8" ht="15.75">
      <c r="A5841" s="10">
        <v>5840</v>
      </c>
      <c r="B5841" s="3" t="s">
        <v>2949</v>
      </c>
      <c r="C5841" s="2" t="s">
        <v>3864</v>
      </c>
      <c r="D5841" s="2" t="s">
        <v>1426</v>
      </c>
      <c r="E5841" s="2" t="s">
        <v>3865</v>
      </c>
      <c r="F5841" s="4">
        <v>50</v>
      </c>
      <c r="G5841" s="10" t="str">
        <f t="shared" si="285"/>
        <v xml:space="preserve">2024/11 </v>
      </c>
      <c r="H5841" s="10">
        <f t="shared" si="284"/>
        <v>202</v>
      </c>
    </row>
    <row r="5842" spans="1:8" ht="15.75">
      <c r="A5842" s="10">
        <v>5841</v>
      </c>
      <c r="B5842" s="3" t="s">
        <v>2949</v>
      </c>
      <c r="C5842" s="2" t="s">
        <v>3868</v>
      </c>
      <c r="D5842" s="2" t="s">
        <v>1426</v>
      </c>
      <c r="E5842" s="2" t="s">
        <v>3869</v>
      </c>
      <c r="F5842" s="4">
        <v>29</v>
      </c>
      <c r="G5842" s="10" t="str">
        <f t="shared" si="285"/>
        <v xml:space="preserve">2024/04 </v>
      </c>
      <c r="H5842" s="10">
        <f t="shared" si="284"/>
        <v>29</v>
      </c>
    </row>
    <row r="5843" spans="1:8" ht="15.75">
      <c r="A5843" s="10">
        <v>5842</v>
      </c>
      <c r="B5843" s="3" t="s">
        <v>2949</v>
      </c>
      <c r="C5843" s="2" t="s">
        <v>3870</v>
      </c>
      <c r="D5843" s="2" t="s">
        <v>1426</v>
      </c>
      <c r="E5843" s="2" t="s">
        <v>3871</v>
      </c>
      <c r="F5843" s="4">
        <v>70</v>
      </c>
      <c r="G5843" s="10" t="str">
        <f t="shared" si="285"/>
        <v xml:space="preserve">2024/08 </v>
      </c>
      <c r="H5843" s="10">
        <f t="shared" si="284"/>
        <v>490</v>
      </c>
    </row>
    <row r="5844" spans="1:8" ht="15.75">
      <c r="A5844" s="10">
        <v>5843</v>
      </c>
      <c r="B5844" s="3" t="s">
        <v>2949</v>
      </c>
      <c r="C5844" s="2" t="s">
        <v>3872</v>
      </c>
      <c r="D5844" s="2" t="s">
        <v>1426</v>
      </c>
      <c r="E5844" s="2" t="s">
        <v>3873</v>
      </c>
      <c r="F5844" s="4">
        <v>540</v>
      </c>
      <c r="G5844" s="10" t="str">
        <f t="shared" si="285"/>
        <v xml:space="preserve">2026/02 </v>
      </c>
      <c r="H5844" s="10">
        <f t="shared" si="284"/>
        <v>4200</v>
      </c>
    </row>
    <row r="5845" spans="1:8" ht="15.75">
      <c r="A5845" s="10">
        <v>5844</v>
      </c>
      <c r="B5845" s="3" t="s">
        <v>2949</v>
      </c>
      <c r="C5845" s="2" t="s">
        <v>3876</v>
      </c>
      <c r="D5845" s="2" t="s">
        <v>1433</v>
      </c>
      <c r="E5845" s="2" t="s">
        <v>3877</v>
      </c>
      <c r="F5845" s="4">
        <v>152</v>
      </c>
      <c r="G5845" s="10" t="str">
        <f t="shared" si="285"/>
        <v xml:space="preserve">2024/10 </v>
      </c>
      <c r="H5845" s="10">
        <f t="shared" si="284"/>
        <v>685</v>
      </c>
    </row>
    <row r="5846" spans="1:8" ht="15.75">
      <c r="A5846" s="10">
        <v>5845</v>
      </c>
      <c r="B5846" s="3" t="s">
        <v>2949</v>
      </c>
      <c r="C5846" s="2" t="s">
        <v>3878</v>
      </c>
      <c r="D5846" s="2" t="s">
        <v>1433</v>
      </c>
      <c r="E5846" s="2" t="s">
        <v>3879</v>
      </c>
      <c r="F5846" s="4">
        <v>120</v>
      </c>
      <c r="G5846" s="10" t="str">
        <f t="shared" si="285"/>
        <v xml:space="preserve">2024/07 </v>
      </c>
      <c r="H5846" s="10">
        <f t="shared" si="284"/>
        <v>355</v>
      </c>
    </row>
    <row r="5847" spans="1:8" ht="15.75">
      <c r="A5847" s="10">
        <v>5846</v>
      </c>
      <c r="B5847" s="3" t="s">
        <v>2949</v>
      </c>
      <c r="C5847" s="2" t="s">
        <v>3880</v>
      </c>
      <c r="D5847" s="2" t="s">
        <v>1433</v>
      </c>
      <c r="E5847" s="2" t="s">
        <v>3881</v>
      </c>
      <c r="F5847" s="4">
        <v>320</v>
      </c>
      <c r="G5847" s="10" t="str">
        <f t="shared" si="285"/>
        <v xml:space="preserve">2024/01 </v>
      </c>
      <c r="H5847" s="10">
        <f t="shared" si="284"/>
        <v>10760</v>
      </c>
    </row>
    <row r="5848" spans="1:8" ht="15.75">
      <c r="A5848" s="10">
        <v>5847</v>
      </c>
      <c r="B5848" s="3" t="s">
        <v>2949</v>
      </c>
      <c r="C5848" s="2" t="s">
        <v>3886</v>
      </c>
      <c r="D5848" s="2" t="s">
        <v>1433</v>
      </c>
      <c r="E5848" s="2" t="s">
        <v>3887</v>
      </c>
      <c r="F5848" s="4">
        <v>300</v>
      </c>
      <c r="G5848" s="10" t="str">
        <f t="shared" si="285"/>
        <v xml:space="preserve">2026/02 </v>
      </c>
      <c r="H5848" s="10">
        <f t="shared" si="284"/>
        <v>2570</v>
      </c>
    </row>
    <row r="5849" spans="1:8" ht="15.75">
      <c r="A5849" s="10">
        <v>5848</v>
      </c>
      <c r="B5849" s="3" t="s">
        <v>2949</v>
      </c>
      <c r="C5849" s="2" t="s">
        <v>3888</v>
      </c>
      <c r="D5849" s="2" t="s">
        <v>1433</v>
      </c>
      <c r="E5849" s="2" t="s">
        <v>3889</v>
      </c>
      <c r="F5849" s="4">
        <v>1250</v>
      </c>
      <c r="G5849" s="10" t="str">
        <f t="shared" si="285"/>
        <v xml:space="preserve">2024/01 </v>
      </c>
      <c r="H5849" s="10">
        <f t="shared" si="284"/>
        <v>6792</v>
      </c>
    </row>
    <row r="5850" spans="1:8" ht="15.75">
      <c r="A5850" s="10">
        <v>5849</v>
      </c>
      <c r="B5850" s="3" t="s">
        <v>2949</v>
      </c>
      <c r="C5850" s="2" t="s">
        <v>3894</v>
      </c>
      <c r="D5850" s="2" t="s">
        <v>1433</v>
      </c>
      <c r="E5850" s="2" t="s">
        <v>3895</v>
      </c>
      <c r="F5850" s="4">
        <v>1</v>
      </c>
      <c r="G5850" s="10" t="str">
        <f t="shared" si="285"/>
        <v xml:space="preserve">2024/01 </v>
      </c>
      <c r="H5850" s="10">
        <f t="shared" si="284"/>
        <v>200</v>
      </c>
    </row>
    <row r="5851" spans="1:8" ht="15.75">
      <c r="A5851" s="10">
        <v>5850</v>
      </c>
      <c r="B5851" s="3" t="s">
        <v>2949</v>
      </c>
      <c r="C5851" s="2" t="s">
        <v>3901</v>
      </c>
      <c r="D5851" s="2" t="s">
        <v>3900</v>
      </c>
      <c r="E5851" s="2" t="s">
        <v>2648</v>
      </c>
      <c r="F5851" s="4">
        <v>1</v>
      </c>
      <c r="G5851" s="10" t="str">
        <f t="shared" si="285"/>
        <v xml:space="preserve">2024/01 </v>
      </c>
      <c r="H5851" s="10">
        <f t="shared" si="284"/>
        <v>20</v>
      </c>
    </row>
    <row r="5852" spans="1:8" ht="15.75">
      <c r="A5852" s="10">
        <v>5851</v>
      </c>
      <c r="B5852" s="3" t="s">
        <v>2949</v>
      </c>
      <c r="C5852" s="2" t="s">
        <v>3913</v>
      </c>
      <c r="D5852" s="2" t="s">
        <v>3912</v>
      </c>
      <c r="E5852" s="2" t="s">
        <v>2648</v>
      </c>
      <c r="F5852" s="4">
        <v>1</v>
      </c>
      <c r="G5852" s="10" t="str">
        <f t="shared" si="285"/>
        <v xml:space="preserve">2024/01 </v>
      </c>
      <c r="H5852" s="10">
        <f t="shared" si="284"/>
        <v>2</v>
      </c>
    </row>
    <row r="5853" spans="1:8" ht="15.75">
      <c r="A5853" s="10">
        <v>5852</v>
      </c>
      <c r="B5853" s="3" t="s">
        <v>2949</v>
      </c>
      <c r="C5853" s="2" t="s">
        <v>3915</v>
      </c>
      <c r="D5853" s="2" t="s">
        <v>2827</v>
      </c>
      <c r="E5853" s="2" t="s">
        <v>2644</v>
      </c>
      <c r="F5853" s="4">
        <v>6</v>
      </c>
      <c r="G5853" s="10" t="str">
        <f t="shared" si="285"/>
        <v xml:space="preserve">2024/01 </v>
      </c>
      <c r="H5853" s="10">
        <f t="shared" si="284"/>
        <v>25</v>
      </c>
    </row>
    <row r="5854" spans="1:8" ht="15.75">
      <c r="A5854" s="10">
        <v>5853</v>
      </c>
      <c r="B5854" s="3" t="s">
        <v>2949</v>
      </c>
      <c r="C5854" s="2" t="s">
        <v>3919</v>
      </c>
      <c r="D5854" s="2" t="s">
        <v>1433</v>
      </c>
      <c r="E5854" s="2" t="s">
        <v>2655</v>
      </c>
      <c r="F5854" s="4">
        <v>50</v>
      </c>
      <c r="G5854" s="10" t="str">
        <f t="shared" si="285"/>
        <v xml:space="preserve">2024/01 </v>
      </c>
      <c r="H5854" s="10">
        <f t="shared" si="284"/>
        <v>100</v>
      </c>
    </row>
    <row r="5855" spans="1:8" ht="15.75">
      <c r="A5855" s="10">
        <v>5854</v>
      </c>
      <c r="B5855" s="3" t="s">
        <v>2949</v>
      </c>
      <c r="C5855" s="2" t="s">
        <v>3930</v>
      </c>
      <c r="D5855" s="2" t="s">
        <v>1433</v>
      </c>
      <c r="E5855" s="2" t="s">
        <v>3931</v>
      </c>
      <c r="F5855" s="4">
        <v>10</v>
      </c>
      <c r="G5855" s="10" t="str">
        <f t="shared" si="285"/>
        <v xml:space="preserve">2024/01 </v>
      </c>
      <c r="H5855" s="10">
        <f t="shared" si="284"/>
        <v>11</v>
      </c>
    </row>
    <row r="5856" spans="1:8" ht="15.75">
      <c r="A5856" s="10">
        <v>5855</v>
      </c>
      <c r="B5856" s="3" t="s">
        <v>2949</v>
      </c>
      <c r="C5856" s="2" t="s">
        <v>4529</v>
      </c>
      <c r="D5856" s="2" t="s">
        <v>4526</v>
      </c>
      <c r="E5856" s="2" t="s">
        <v>4530</v>
      </c>
      <c r="F5856" s="4">
        <v>130</v>
      </c>
      <c r="G5856" s="10" t="str">
        <f t="shared" si="285"/>
        <v xml:space="preserve">2024/12 </v>
      </c>
      <c r="H5856" s="10">
        <f t="shared" si="284"/>
        <v>3050</v>
      </c>
    </row>
    <row r="5857" spans="1:8" ht="15.75">
      <c r="A5857" s="10">
        <v>5856</v>
      </c>
      <c r="B5857" s="3" t="s">
        <v>2949</v>
      </c>
      <c r="C5857" s="2" t="s">
        <v>4534</v>
      </c>
      <c r="D5857" s="2" t="s">
        <v>4533</v>
      </c>
      <c r="E5857" s="2" t="s">
        <v>4535</v>
      </c>
      <c r="F5857" s="4">
        <v>320</v>
      </c>
      <c r="G5857" s="10" t="str">
        <f t="shared" si="285"/>
        <v xml:space="preserve">2024/12 </v>
      </c>
      <c r="H5857" s="10">
        <f t="shared" si="284"/>
        <v>4170</v>
      </c>
    </row>
    <row r="5858" spans="1:8" ht="15.75">
      <c r="A5858" s="10">
        <v>5857</v>
      </c>
      <c r="B5858" s="3" t="s">
        <v>2949</v>
      </c>
      <c r="C5858" s="2" t="s">
        <v>4537</v>
      </c>
      <c r="D5858" s="2" t="s">
        <v>4536</v>
      </c>
      <c r="E5858" s="2" t="s">
        <v>4538</v>
      </c>
      <c r="F5858" s="4">
        <v>100</v>
      </c>
      <c r="G5858" s="10" t="str">
        <f t="shared" si="285"/>
        <v xml:space="preserve">2024/04 </v>
      </c>
      <c r="H5858" s="10">
        <f t="shared" si="284"/>
        <v>270</v>
      </c>
    </row>
    <row r="5859" spans="1:8" ht="15.75">
      <c r="A5859" s="10">
        <v>5858</v>
      </c>
      <c r="B5859" s="3" t="s">
        <v>2949</v>
      </c>
      <c r="C5859" s="2" t="s">
        <v>4543</v>
      </c>
      <c r="D5859" s="2" t="s">
        <v>4542</v>
      </c>
      <c r="E5859" s="2" t="s">
        <v>4544</v>
      </c>
      <c r="F5859" s="4">
        <v>45</v>
      </c>
      <c r="G5859" s="10" t="str">
        <f t="shared" si="285"/>
        <v xml:space="preserve">2024/01 </v>
      </c>
      <c r="H5859" s="10">
        <f t="shared" si="284"/>
        <v>250</v>
      </c>
    </row>
    <row r="5860" spans="1:8" ht="15.75">
      <c r="A5860" s="10">
        <v>5859</v>
      </c>
      <c r="B5860" s="3" t="s">
        <v>2949</v>
      </c>
      <c r="C5860" s="2" t="s">
        <v>4546</v>
      </c>
      <c r="D5860" s="2" t="s">
        <v>4545</v>
      </c>
      <c r="E5860" s="2" t="s">
        <v>4547</v>
      </c>
      <c r="F5860" s="4">
        <v>150</v>
      </c>
      <c r="G5860" s="10" t="str">
        <f t="shared" si="285"/>
        <v xml:space="preserve">2024/12 </v>
      </c>
      <c r="H5860" s="10">
        <f t="shared" si="284"/>
        <v>910</v>
      </c>
    </row>
    <row r="5861" spans="1:8" ht="15.75">
      <c r="A5861" s="10">
        <v>5860</v>
      </c>
      <c r="B5861" s="3" t="s">
        <v>2949</v>
      </c>
      <c r="C5861" s="2" t="s">
        <v>4554</v>
      </c>
      <c r="D5861" s="2" t="s">
        <v>4553</v>
      </c>
      <c r="E5861" s="2" t="s">
        <v>4555</v>
      </c>
      <c r="F5861" s="4">
        <v>142</v>
      </c>
      <c r="G5861" s="10" t="str">
        <f t="shared" si="285"/>
        <v xml:space="preserve">2024/05 </v>
      </c>
      <c r="H5861" s="10">
        <f t="shared" si="284"/>
        <v>2759</v>
      </c>
    </row>
    <row r="5862" spans="1:8" ht="15.75">
      <c r="A5862" s="10">
        <v>5861</v>
      </c>
      <c r="B5862" s="3" t="s">
        <v>2949</v>
      </c>
      <c r="C5862" s="2" t="s">
        <v>4569</v>
      </c>
      <c r="D5862" s="2" t="s">
        <v>4568</v>
      </c>
      <c r="E5862" s="2" t="s">
        <v>4570</v>
      </c>
      <c r="F5862" s="4">
        <v>25</v>
      </c>
      <c r="G5862" s="10" t="str">
        <f t="shared" si="285"/>
        <v xml:space="preserve">2025/12 </v>
      </c>
      <c r="H5862" s="10">
        <f t="shared" si="284"/>
        <v>635</v>
      </c>
    </row>
    <row r="5863" spans="1:8" ht="15.75">
      <c r="A5863" s="10">
        <v>5862</v>
      </c>
      <c r="B5863" s="3" t="s">
        <v>2949</v>
      </c>
      <c r="C5863" s="2" t="s">
        <v>4576</v>
      </c>
      <c r="D5863" s="2" t="s">
        <v>4575</v>
      </c>
      <c r="E5863" s="2" t="s">
        <v>4577</v>
      </c>
      <c r="F5863" s="4">
        <v>240</v>
      </c>
      <c r="G5863" s="10" t="str">
        <f t="shared" si="285"/>
        <v xml:space="preserve">2025/12 </v>
      </c>
      <c r="H5863" s="10">
        <f t="shared" si="284"/>
        <v>1285</v>
      </c>
    </row>
    <row r="5864" spans="1:8" ht="15.75">
      <c r="A5864" s="10">
        <v>5863</v>
      </c>
      <c r="B5864" s="3" t="s">
        <v>2949</v>
      </c>
      <c r="C5864" s="2" t="s">
        <v>4581</v>
      </c>
      <c r="D5864" s="2" t="s">
        <v>4580</v>
      </c>
      <c r="E5864" s="2" t="s">
        <v>4582</v>
      </c>
      <c r="F5864" s="4">
        <v>70</v>
      </c>
      <c r="G5864" s="10" t="str">
        <f t="shared" si="285"/>
        <v xml:space="preserve">2025/12 </v>
      </c>
      <c r="H5864" s="10">
        <f t="shared" si="284"/>
        <v>501</v>
      </c>
    </row>
    <row r="5865" spans="1:8" ht="15.75">
      <c r="A5865" s="10">
        <v>5864</v>
      </c>
      <c r="B5865" s="3" t="s">
        <v>2949</v>
      </c>
      <c r="C5865" s="2" t="s">
        <v>4586</v>
      </c>
      <c r="D5865" s="2" t="s">
        <v>4585</v>
      </c>
      <c r="E5865" s="2" t="s">
        <v>6131</v>
      </c>
      <c r="F5865" s="4">
        <v>34</v>
      </c>
      <c r="G5865" s="10" t="str">
        <f t="shared" si="285"/>
        <v xml:space="preserve">2024/10 </v>
      </c>
      <c r="H5865" s="10">
        <f t="shared" si="284"/>
        <v>303</v>
      </c>
    </row>
    <row r="5866" spans="1:8" ht="15.75">
      <c r="A5866" s="10">
        <v>5865</v>
      </c>
      <c r="B5866" s="3" t="s">
        <v>2949</v>
      </c>
      <c r="C5866" s="2" t="s">
        <v>4597</v>
      </c>
      <c r="D5866" s="2" t="s">
        <v>4594</v>
      </c>
      <c r="E5866" s="2" t="s">
        <v>4598</v>
      </c>
      <c r="F5866" s="4">
        <v>221</v>
      </c>
      <c r="G5866" s="10" t="str">
        <f t="shared" si="285"/>
        <v xml:space="preserve">2024/01 </v>
      </c>
      <c r="H5866" s="10">
        <f t="shared" si="284"/>
        <v>940</v>
      </c>
    </row>
    <row r="5867" spans="1:8" ht="15.75">
      <c r="A5867" s="10">
        <v>5866</v>
      </c>
      <c r="B5867" s="3" t="s">
        <v>2949</v>
      </c>
      <c r="C5867" s="2" t="s">
        <v>4603</v>
      </c>
      <c r="D5867" s="2" t="s">
        <v>4602</v>
      </c>
      <c r="E5867" s="2" t="s">
        <v>4604</v>
      </c>
      <c r="F5867" s="4">
        <v>320</v>
      </c>
      <c r="G5867" s="10" t="str">
        <f t="shared" si="285"/>
        <v xml:space="preserve">2025/12 </v>
      </c>
      <c r="H5867" s="10">
        <f t="shared" si="284"/>
        <v>2947</v>
      </c>
    </row>
    <row r="5868" spans="1:8" ht="15.75">
      <c r="A5868" s="10">
        <v>5867</v>
      </c>
      <c r="B5868" s="3" t="s">
        <v>2949</v>
      </c>
      <c r="C5868" s="2" t="s">
        <v>4609</v>
      </c>
      <c r="D5868" s="2" t="s">
        <v>4608</v>
      </c>
      <c r="E5868" s="2" t="s">
        <v>4610</v>
      </c>
      <c r="F5868" s="4">
        <v>50</v>
      </c>
      <c r="G5868" s="10" t="str">
        <f t="shared" si="285"/>
        <v xml:space="preserve">2025/12 </v>
      </c>
      <c r="H5868" s="10">
        <f t="shared" si="284"/>
        <v>2270</v>
      </c>
    </row>
    <row r="5869" spans="1:8" ht="15.75">
      <c r="A5869" s="10">
        <v>5868</v>
      </c>
      <c r="B5869" s="3" t="s">
        <v>2949</v>
      </c>
      <c r="C5869" s="2" t="s">
        <v>4615</v>
      </c>
      <c r="D5869" s="2" t="s">
        <v>4614</v>
      </c>
      <c r="E5869" s="2" t="s">
        <v>4616</v>
      </c>
      <c r="F5869" s="4">
        <v>6</v>
      </c>
      <c r="G5869" s="10" t="str">
        <f t="shared" si="285"/>
        <v xml:space="preserve">2025/12 </v>
      </c>
      <c r="H5869" s="10">
        <f t="shared" si="284"/>
        <v>2003</v>
      </c>
    </row>
    <row r="5870" spans="1:8" ht="15.75">
      <c r="A5870" s="10">
        <v>5869</v>
      </c>
      <c r="B5870" s="3" t="s">
        <v>2949</v>
      </c>
      <c r="C5870" s="2" t="s">
        <v>4621</v>
      </c>
      <c r="D5870" s="2" t="s">
        <v>4620</v>
      </c>
      <c r="E5870" s="2" t="s">
        <v>4622</v>
      </c>
      <c r="F5870" s="4">
        <v>913</v>
      </c>
      <c r="G5870" s="10" t="str">
        <f t="shared" si="285"/>
        <v xml:space="preserve">2024/07 </v>
      </c>
      <c r="H5870" s="10">
        <f t="shared" si="284"/>
        <v>4453</v>
      </c>
    </row>
    <row r="5871" spans="1:8" ht="15.75">
      <c r="A5871" s="10">
        <v>5870</v>
      </c>
      <c r="B5871" s="3" t="s">
        <v>2949</v>
      </c>
      <c r="C5871" s="2" t="s">
        <v>4634</v>
      </c>
      <c r="D5871" s="2" t="s">
        <v>4632</v>
      </c>
      <c r="E5871" s="2" t="s">
        <v>4635</v>
      </c>
      <c r="F5871" s="4">
        <v>70</v>
      </c>
      <c r="G5871" s="10" t="str">
        <f t="shared" si="285"/>
        <v xml:space="preserve">2024/08 </v>
      </c>
      <c r="H5871" s="10">
        <f t="shared" si="284"/>
        <v>2355</v>
      </c>
    </row>
    <row r="5872" spans="1:8" ht="15.75">
      <c r="A5872" s="10">
        <v>5871</v>
      </c>
      <c r="B5872" s="3" t="s">
        <v>2947</v>
      </c>
      <c r="C5872" s="2" t="s">
        <v>55</v>
      </c>
      <c r="D5872" s="2" t="s">
        <v>50</v>
      </c>
      <c r="E5872" s="2" t="s">
        <v>56</v>
      </c>
      <c r="F5872" s="4">
        <v>100</v>
      </c>
      <c r="G5872" s="10" t="str">
        <f t="shared" si="285"/>
        <v xml:space="preserve">2024/01 </v>
      </c>
      <c r="H5872" s="10">
        <f t="shared" si="284"/>
        <v>330</v>
      </c>
    </row>
    <row r="5873" spans="1:8" ht="15.75">
      <c r="A5873" s="10">
        <v>5872</v>
      </c>
      <c r="B5873" s="3" t="s">
        <v>2947</v>
      </c>
      <c r="C5873" s="2" t="s">
        <v>63</v>
      </c>
      <c r="D5873" s="2" t="s">
        <v>62</v>
      </c>
      <c r="E5873" s="2" t="s">
        <v>52</v>
      </c>
      <c r="F5873" s="4">
        <v>20</v>
      </c>
      <c r="G5873" s="10" t="str">
        <f t="shared" si="285"/>
        <v xml:space="preserve">2024/01 </v>
      </c>
      <c r="H5873" s="10">
        <f t="shared" si="284"/>
        <v>50</v>
      </c>
    </row>
    <row r="5874" spans="1:8" ht="15.75">
      <c r="A5874" s="10">
        <v>5873</v>
      </c>
      <c r="B5874" s="3" t="s">
        <v>2947</v>
      </c>
      <c r="C5874" s="2" t="s">
        <v>66</v>
      </c>
      <c r="D5874" s="2" t="s">
        <v>62</v>
      </c>
      <c r="E5874" s="2" t="s">
        <v>58</v>
      </c>
      <c r="F5874" s="4">
        <v>30</v>
      </c>
      <c r="G5874" s="10" t="str">
        <f t="shared" si="285"/>
        <v xml:space="preserve">2024/01 </v>
      </c>
      <c r="H5874" s="10">
        <f t="shared" si="284"/>
        <v>200</v>
      </c>
    </row>
    <row r="5875" spans="1:8" ht="15.75">
      <c r="A5875" s="10">
        <v>5874</v>
      </c>
      <c r="B5875" s="3" t="s">
        <v>2947</v>
      </c>
      <c r="C5875" s="2" t="s">
        <v>93</v>
      </c>
      <c r="D5875" s="2" t="s">
        <v>62</v>
      </c>
      <c r="E5875" s="2" t="s">
        <v>83</v>
      </c>
      <c r="F5875" s="4">
        <v>30</v>
      </c>
      <c r="G5875" s="10" t="str">
        <f t="shared" si="285"/>
        <v xml:space="preserve">2024/01 </v>
      </c>
      <c r="H5875" s="10">
        <f t="shared" si="284"/>
        <v>70</v>
      </c>
    </row>
    <row r="5876" spans="1:8" ht="15.75">
      <c r="A5876" s="10">
        <v>5875</v>
      </c>
      <c r="B5876" s="3" t="s">
        <v>2947</v>
      </c>
      <c r="C5876" s="2" t="s">
        <v>166</v>
      </c>
      <c r="D5876" s="2" t="s">
        <v>96</v>
      </c>
      <c r="E5876" s="2" t="s">
        <v>167</v>
      </c>
      <c r="F5876" s="4">
        <v>40</v>
      </c>
      <c r="G5876" s="10" t="str">
        <f t="shared" si="285"/>
        <v xml:space="preserve">2024/01 </v>
      </c>
      <c r="H5876" s="10">
        <f t="shared" si="284"/>
        <v>100</v>
      </c>
    </row>
    <row r="5877" spans="1:8" ht="15.75">
      <c r="A5877" s="10">
        <v>5876</v>
      </c>
      <c r="B5877" s="3" t="s">
        <v>2947</v>
      </c>
      <c r="C5877" s="2" t="s">
        <v>193</v>
      </c>
      <c r="D5877" s="2" t="s">
        <v>96</v>
      </c>
      <c r="E5877" s="2" t="s">
        <v>54</v>
      </c>
      <c r="F5877" s="4">
        <v>20</v>
      </c>
      <c r="G5877" s="10" t="str">
        <f t="shared" si="285"/>
        <v xml:space="preserve">2024/01 </v>
      </c>
      <c r="H5877" s="10">
        <f t="shared" si="284"/>
        <v>55</v>
      </c>
    </row>
    <row r="5878" spans="1:8" ht="15.75">
      <c r="A5878" s="10">
        <v>5877</v>
      </c>
      <c r="B5878" s="3" t="s">
        <v>2947</v>
      </c>
      <c r="C5878" s="2" t="s">
        <v>3005</v>
      </c>
      <c r="D5878" s="2" t="s">
        <v>236</v>
      </c>
      <c r="E5878" s="2" t="s">
        <v>90</v>
      </c>
      <c r="F5878" s="4">
        <v>2</v>
      </c>
      <c r="G5878" s="10" t="str">
        <f t="shared" si="285"/>
        <v xml:space="preserve">2024/01 </v>
      </c>
      <c r="H5878" s="10">
        <f t="shared" si="284"/>
        <v>7</v>
      </c>
    </row>
    <row r="5879" spans="1:8" ht="15.75">
      <c r="A5879" s="10">
        <v>5878</v>
      </c>
      <c r="B5879" s="3" t="s">
        <v>2947</v>
      </c>
      <c r="C5879" s="2" t="s">
        <v>263</v>
      </c>
      <c r="D5879" s="2" t="s">
        <v>262</v>
      </c>
      <c r="E5879" s="2"/>
      <c r="F5879" s="4">
        <v>5</v>
      </c>
      <c r="G5879" s="10" t="str">
        <f t="shared" si="285"/>
        <v xml:space="preserve">2024/01 </v>
      </c>
      <c r="H5879" s="10">
        <f t="shared" si="284"/>
        <v>7</v>
      </c>
    </row>
    <row r="5880" spans="1:8" ht="15.75">
      <c r="A5880" s="10">
        <v>5879</v>
      </c>
      <c r="B5880" s="3" t="s">
        <v>2947</v>
      </c>
      <c r="C5880" s="2" t="s">
        <v>273</v>
      </c>
      <c r="D5880" s="2" t="s">
        <v>264</v>
      </c>
      <c r="E5880" s="2" t="s">
        <v>52</v>
      </c>
      <c r="F5880" s="4">
        <v>80</v>
      </c>
      <c r="G5880" s="10" t="str">
        <f t="shared" si="285"/>
        <v xml:space="preserve">2024/01 </v>
      </c>
      <c r="H5880" s="10">
        <f t="shared" si="284"/>
        <v>100</v>
      </c>
    </row>
    <row r="5881" spans="1:8" ht="15.75">
      <c r="A5881" s="10">
        <v>5880</v>
      </c>
      <c r="B5881" s="3" t="s">
        <v>2947</v>
      </c>
      <c r="C5881" s="2" t="s">
        <v>278</v>
      </c>
      <c r="D5881" s="2" t="s">
        <v>264</v>
      </c>
      <c r="E5881" s="2" t="s">
        <v>54</v>
      </c>
      <c r="F5881" s="4">
        <v>80</v>
      </c>
      <c r="G5881" s="10" t="str">
        <f t="shared" si="285"/>
        <v xml:space="preserve">2024/01 </v>
      </c>
      <c r="H5881" s="10">
        <f t="shared" si="284"/>
        <v>100</v>
      </c>
    </row>
    <row r="5882" spans="1:8" ht="15.75">
      <c r="A5882" s="10">
        <v>5881</v>
      </c>
      <c r="B5882" s="3" t="s">
        <v>2947</v>
      </c>
      <c r="C5882" s="2" t="s">
        <v>293</v>
      </c>
      <c r="D5882" s="2" t="s">
        <v>264</v>
      </c>
      <c r="E5882" s="2" t="s">
        <v>99</v>
      </c>
      <c r="F5882" s="4">
        <v>200</v>
      </c>
      <c r="G5882" s="10" t="str">
        <f t="shared" si="285"/>
        <v xml:space="preserve">2024/01 </v>
      </c>
      <c r="H5882" s="10">
        <f t="shared" si="284"/>
        <v>1000</v>
      </c>
    </row>
    <row r="5883" spans="1:8" ht="15.75">
      <c r="A5883" s="10">
        <v>5882</v>
      </c>
      <c r="B5883" s="3" t="s">
        <v>2947</v>
      </c>
      <c r="C5883" s="2" t="s">
        <v>306</v>
      </c>
      <c r="D5883" s="2" t="s">
        <v>299</v>
      </c>
      <c r="E5883" s="2" t="s">
        <v>102</v>
      </c>
      <c r="F5883" s="4">
        <v>2</v>
      </c>
      <c r="G5883" s="10" t="str">
        <f t="shared" si="285"/>
        <v xml:space="preserve">2024/01 </v>
      </c>
      <c r="H5883" s="10">
        <f t="shared" si="284"/>
        <v>200</v>
      </c>
    </row>
    <row r="5884" spans="1:8" ht="15.75">
      <c r="A5884" s="10">
        <v>5883</v>
      </c>
      <c r="B5884" s="3" t="s">
        <v>2947</v>
      </c>
      <c r="C5884" s="2" t="s">
        <v>3017</v>
      </c>
      <c r="D5884" s="2" t="s">
        <v>314</v>
      </c>
      <c r="E5884" s="2" t="s">
        <v>104</v>
      </c>
      <c r="F5884" s="4">
        <v>2</v>
      </c>
      <c r="G5884" s="10" t="str">
        <f t="shared" si="285"/>
        <v xml:space="preserve">2024/01 </v>
      </c>
      <c r="H5884" s="10">
        <f t="shared" si="284"/>
        <v>19</v>
      </c>
    </row>
    <row r="5885" spans="1:8" ht="15.75">
      <c r="A5885" s="10">
        <v>5884</v>
      </c>
      <c r="B5885" s="3" t="s">
        <v>2947</v>
      </c>
      <c r="C5885" s="2" t="s">
        <v>3023</v>
      </c>
      <c r="D5885" s="2" t="s">
        <v>264</v>
      </c>
      <c r="E5885" s="2" t="s">
        <v>3024</v>
      </c>
      <c r="F5885" s="4">
        <v>30</v>
      </c>
      <c r="G5885" s="10" t="str">
        <f t="shared" si="285"/>
        <v xml:space="preserve">2024/01 </v>
      </c>
      <c r="H5885" s="10">
        <f t="shared" si="284"/>
        <v>90</v>
      </c>
    </row>
    <row r="5886" spans="1:8" ht="15.75">
      <c r="A5886" s="10">
        <v>5885</v>
      </c>
      <c r="B5886" s="3" t="s">
        <v>2947</v>
      </c>
      <c r="C5886" s="2" t="s">
        <v>361</v>
      </c>
      <c r="D5886" s="2" t="s">
        <v>264</v>
      </c>
      <c r="E5886" s="2" t="s">
        <v>362</v>
      </c>
      <c r="F5886" s="4">
        <v>20</v>
      </c>
      <c r="G5886" s="10" t="str">
        <f t="shared" si="285"/>
        <v xml:space="preserve">2024/01 </v>
      </c>
      <c r="H5886" s="10">
        <f t="shared" si="284"/>
        <v>200</v>
      </c>
    </row>
    <row r="5887" spans="1:8" ht="15.75">
      <c r="A5887" s="10">
        <v>5886</v>
      </c>
      <c r="B5887" s="3" t="s">
        <v>2947</v>
      </c>
      <c r="C5887" s="2" t="s">
        <v>3028</v>
      </c>
      <c r="D5887" s="2" t="s">
        <v>264</v>
      </c>
      <c r="E5887" s="2" t="s">
        <v>3029</v>
      </c>
      <c r="F5887" s="4">
        <v>20</v>
      </c>
      <c r="G5887" s="10" t="str">
        <f t="shared" si="285"/>
        <v xml:space="preserve">2024/01 </v>
      </c>
      <c r="H5887" s="10">
        <f t="shared" si="284"/>
        <v>20</v>
      </c>
    </row>
    <row r="5888" spans="1:8" ht="15.75">
      <c r="A5888" s="10">
        <v>5887</v>
      </c>
      <c r="B5888" s="3" t="s">
        <v>2947</v>
      </c>
      <c r="C5888" s="2" t="s">
        <v>386</v>
      </c>
      <c r="D5888" s="2" t="s">
        <v>264</v>
      </c>
      <c r="E5888" s="2" t="s">
        <v>387</v>
      </c>
      <c r="F5888" s="4">
        <v>20</v>
      </c>
      <c r="G5888" s="10" t="str">
        <f t="shared" si="285"/>
        <v xml:space="preserve">2024/01 </v>
      </c>
      <c r="H5888" s="10">
        <f t="shared" si="284"/>
        <v>90</v>
      </c>
    </row>
    <row r="5889" spans="1:8" ht="15.75">
      <c r="A5889" s="10">
        <v>5888</v>
      </c>
      <c r="B5889" s="3" t="s">
        <v>2947</v>
      </c>
      <c r="C5889" s="2" t="s">
        <v>452</v>
      </c>
      <c r="D5889" s="2" t="s">
        <v>451</v>
      </c>
      <c r="E5889" s="2"/>
      <c r="F5889" s="4">
        <v>44</v>
      </c>
      <c r="G5889" s="10" t="str">
        <f t="shared" si="285"/>
        <v xml:space="preserve">2024/02 </v>
      </c>
      <c r="H5889" s="10">
        <f t="shared" si="284"/>
        <v>65</v>
      </c>
    </row>
    <row r="5890" spans="1:8" ht="15.75">
      <c r="A5890" s="10">
        <v>5889</v>
      </c>
      <c r="B5890" s="3" t="s">
        <v>2947</v>
      </c>
      <c r="C5890" s="2" t="s">
        <v>456</v>
      </c>
      <c r="D5890" s="2" t="s">
        <v>455</v>
      </c>
      <c r="E5890" s="2"/>
      <c r="F5890" s="4">
        <v>18</v>
      </c>
      <c r="G5890" s="10" t="str">
        <f t="shared" si="285"/>
        <v xml:space="preserve">2024/01 </v>
      </c>
      <c r="H5890" s="10">
        <f t="shared" ref="H5890:H5953" si="286">_xlfn.MAXIFS(F:F,C:C,C5890,G:G,G5890)</f>
        <v>50</v>
      </c>
    </row>
    <row r="5891" spans="1:8" ht="15.75">
      <c r="A5891" s="10">
        <v>5890</v>
      </c>
      <c r="B5891" s="3" t="s">
        <v>2947</v>
      </c>
      <c r="C5891" s="2" t="s">
        <v>470</v>
      </c>
      <c r="D5891" s="2" t="s">
        <v>469</v>
      </c>
      <c r="E5891" s="2" t="s">
        <v>471</v>
      </c>
      <c r="F5891" s="4">
        <v>50</v>
      </c>
      <c r="G5891" s="10" t="str">
        <f t="shared" ref="G5891:G5954" si="287">INDEX($B$2:$B$9999,MATCH(_xlfn.MAXIFS($F$2:$F$9999,$C$2:$C$9999,C5891),$F$1:$F$9999,0))</f>
        <v xml:space="preserve">2024/01 </v>
      </c>
      <c r="H5891" s="10">
        <f t="shared" si="286"/>
        <v>120</v>
      </c>
    </row>
    <row r="5892" spans="1:8" ht="15.75">
      <c r="A5892" s="10">
        <v>5891</v>
      </c>
      <c r="B5892" s="3" t="s">
        <v>2947</v>
      </c>
      <c r="C5892" s="2" t="s">
        <v>473</v>
      </c>
      <c r="D5892" s="2" t="s">
        <v>472</v>
      </c>
      <c r="E5892" s="2" t="s">
        <v>474</v>
      </c>
      <c r="F5892" s="4">
        <v>20</v>
      </c>
      <c r="G5892" s="10" t="str">
        <f t="shared" si="287"/>
        <v xml:space="preserve">2024/01 </v>
      </c>
      <c r="H5892" s="10">
        <f t="shared" si="286"/>
        <v>70</v>
      </c>
    </row>
    <row r="5893" spans="1:8" ht="15.75">
      <c r="A5893" s="10">
        <v>5892</v>
      </c>
      <c r="B5893" s="3" t="s">
        <v>2947</v>
      </c>
      <c r="C5893" s="2" t="s">
        <v>482</v>
      </c>
      <c r="D5893" s="2" t="s">
        <v>481</v>
      </c>
      <c r="E5893" s="2" t="s">
        <v>483</v>
      </c>
      <c r="F5893" s="4">
        <v>20</v>
      </c>
      <c r="G5893" s="10" t="str">
        <f t="shared" si="287"/>
        <v xml:space="preserve">2024/01 </v>
      </c>
      <c r="H5893" s="10">
        <f t="shared" si="286"/>
        <v>30</v>
      </c>
    </row>
    <row r="5894" spans="1:8" ht="15.75">
      <c r="A5894" s="10">
        <v>5893</v>
      </c>
      <c r="B5894" s="3" t="s">
        <v>2947</v>
      </c>
      <c r="C5894" s="2" t="s">
        <v>490</v>
      </c>
      <c r="D5894" s="2" t="s">
        <v>489</v>
      </c>
      <c r="E5894" s="2" t="s">
        <v>491</v>
      </c>
      <c r="F5894" s="4">
        <v>20</v>
      </c>
      <c r="G5894" s="10" t="str">
        <f t="shared" si="287"/>
        <v xml:space="preserve">2024/01 </v>
      </c>
      <c r="H5894" s="10">
        <f t="shared" si="286"/>
        <v>55</v>
      </c>
    </row>
    <row r="5895" spans="1:8" ht="15.75">
      <c r="A5895" s="10">
        <v>5894</v>
      </c>
      <c r="B5895" s="3" t="s">
        <v>2947</v>
      </c>
      <c r="C5895" s="2" t="s">
        <v>496</v>
      </c>
      <c r="D5895" s="2" t="s">
        <v>495</v>
      </c>
      <c r="E5895" s="2" t="s">
        <v>497</v>
      </c>
      <c r="F5895" s="4">
        <v>42</v>
      </c>
      <c r="G5895" s="10" t="str">
        <f t="shared" si="287"/>
        <v xml:space="preserve">2024/01 </v>
      </c>
      <c r="H5895" s="10">
        <f t="shared" si="286"/>
        <v>80</v>
      </c>
    </row>
    <row r="5896" spans="1:8" ht="15.75">
      <c r="A5896" s="10">
        <v>5895</v>
      </c>
      <c r="B5896" s="3" t="s">
        <v>2947</v>
      </c>
      <c r="C5896" s="2" t="s">
        <v>504</v>
      </c>
      <c r="D5896" s="2" t="s">
        <v>503</v>
      </c>
      <c r="E5896" s="2" t="s">
        <v>505</v>
      </c>
      <c r="F5896" s="4">
        <v>38</v>
      </c>
      <c r="G5896" s="10" t="str">
        <f t="shared" si="287"/>
        <v xml:space="preserve">2024/12 </v>
      </c>
      <c r="H5896" s="10">
        <f t="shared" si="286"/>
        <v>71</v>
      </c>
    </row>
    <row r="5897" spans="1:8" ht="15.75">
      <c r="A5897" s="10">
        <v>5896</v>
      </c>
      <c r="B5897" s="3" t="s">
        <v>2947</v>
      </c>
      <c r="C5897" s="2" t="s">
        <v>3053</v>
      </c>
      <c r="D5897" s="2" t="s">
        <v>3052</v>
      </c>
      <c r="E5897" s="2"/>
      <c r="F5897" s="4">
        <v>10</v>
      </c>
      <c r="G5897" s="10" t="str">
        <f t="shared" si="287"/>
        <v xml:space="preserve">2024/03 </v>
      </c>
      <c r="H5897" s="10">
        <f t="shared" si="286"/>
        <v>12</v>
      </c>
    </row>
    <row r="5898" spans="1:8" ht="15.75">
      <c r="A5898" s="10">
        <v>5897</v>
      </c>
      <c r="B5898" s="3" t="s">
        <v>2947</v>
      </c>
      <c r="C5898" s="2" t="s">
        <v>515</v>
      </c>
      <c r="D5898" s="2" t="s">
        <v>514</v>
      </c>
      <c r="E5898" s="2" t="s">
        <v>516</v>
      </c>
      <c r="F5898" s="4">
        <v>110</v>
      </c>
      <c r="G5898" s="10" t="str">
        <f t="shared" si="287"/>
        <v xml:space="preserve">2025/12 </v>
      </c>
      <c r="H5898" s="10">
        <f t="shared" si="286"/>
        <v>900</v>
      </c>
    </row>
    <row r="5899" spans="1:8" ht="15.75">
      <c r="A5899" s="10">
        <v>5898</v>
      </c>
      <c r="B5899" s="3" t="s">
        <v>2947</v>
      </c>
      <c r="C5899" s="2" t="s">
        <v>521</v>
      </c>
      <c r="D5899" s="2" t="s">
        <v>520</v>
      </c>
      <c r="E5899" s="2"/>
      <c r="F5899" s="4">
        <v>16</v>
      </c>
      <c r="G5899" s="10" t="str">
        <f t="shared" si="287"/>
        <v xml:space="preserve">2024/01 </v>
      </c>
      <c r="H5899" s="10">
        <f t="shared" si="286"/>
        <v>50</v>
      </c>
    </row>
    <row r="5900" spans="1:8" ht="15.75">
      <c r="A5900" s="10">
        <v>5899</v>
      </c>
      <c r="B5900" s="3" t="s">
        <v>2947</v>
      </c>
      <c r="C5900" s="2" t="s">
        <v>525</v>
      </c>
      <c r="D5900" s="2" t="s">
        <v>524</v>
      </c>
      <c r="E5900" s="2" t="s">
        <v>526</v>
      </c>
      <c r="F5900" s="4">
        <v>30</v>
      </c>
      <c r="G5900" s="10" t="str">
        <f t="shared" si="287"/>
        <v xml:space="preserve">2024/10 </v>
      </c>
      <c r="H5900" s="10">
        <f t="shared" si="286"/>
        <v>657</v>
      </c>
    </row>
    <row r="5901" spans="1:8" ht="15.75">
      <c r="A5901" s="10">
        <v>5900</v>
      </c>
      <c r="B5901" s="3" t="s">
        <v>2947</v>
      </c>
      <c r="C5901" s="2" t="s">
        <v>536</v>
      </c>
      <c r="D5901" s="2" t="s">
        <v>355</v>
      </c>
      <c r="E5901" s="2" t="s">
        <v>537</v>
      </c>
      <c r="F5901" s="4">
        <v>120</v>
      </c>
      <c r="G5901" s="10" t="str">
        <f t="shared" si="287"/>
        <v xml:space="preserve">2024/09 </v>
      </c>
      <c r="H5901" s="10">
        <f t="shared" si="286"/>
        <v>480</v>
      </c>
    </row>
    <row r="5902" spans="1:8" ht="15.75">
      <c r="A5902" s="10">
        <v>5901</v>
      </c>
      <c r="B5902" s="3" t="s">
        <v>2947</v>
      </c>
      <c r="C5902" s="2" t="s">
        <v>539</v>
      </c>
      <c r="D5902" s="2" t="s">
        <v>538</v>
      </c>
      <c r="E5902" s="2" t="s">
        <v>540</v>
      </c>
      <c r="F5902" s="4">
        <v>10</v>
      </c>
      <c r="G5902" s="10" t="str">
        <f t="shared" si="287"/>
        <v xml:space="preserve">2024/01 </v>
      </c>
      <c r="H5902" s="10">
        <f t="shared" si="286"/>
        <v>105</v>
      </c>
    </row>
    <row r="5903" spans="1:8" ht="15.75">
      <c r="A5903" s="10">
        <v>5902</v>
      </c>
      <c r="B5903" s="3" t="s">
        <v>2947</v>
      </c>
      <c r="C5903" s="2" t="s">
        <v>549</v>
      </c>
      <c r="D5903" s="2" t="s">
        <v>548</v>
      </c>
      <c r="E5903" s="2" t="s">
        <v>550</v>
      </c>
      <c r="F5903" s="4">
        <v>30</v>
      </c>
      <c r="G5903" s="10" t="str">
        <f t="shared" si="287"/>
        <v xml:space="preserve">2024/04 </v>
      </c>
      <c r="H5903" s="10">
        <f t="shared" si="286"/>
        <v>415</v>
      </c>
    </row>
    <row r="5904" spans="1:8" ht="15.75">
      <c r="A5904" s="10">
        <v>5903</v>
      </c>
      <c r="B5904" s="3" t="s">
        <v>2947</v>
      </c>
      <c r="C5904" s="2" t="s">
        <v>552</v>
      </c>
      <c r="D5904" s="2" t="s">
        <v>551</v>
      </c>
      <c r="E5904" s="2" t="s">
        <v>553</v>
      </c>
      <c r="F5904" s="4">
        <v>20</v>
      </c>
      <c r="G5904" s="10" t="str">
        <f t="shared" si="287"/>
        <v xml:space="preserve">2024/09 </v>
      </c>
      <c r="H5904" s="10">
        <f t="shared" si="286"/>
        <v>265</v>
      </c>
    </row>
    <row r="5905" spans="1:8" ht="15.75">
      <c r="A5905" s="10">
        <v>5904</v>
      </c>
      <c r="B5905" s="3" t="s">
        <v>2947</v>
      </c>
      <c r="C5905" s="2" t="s">
        <v>555</v>
      </c>
      <c r="D5905" s="2" t="s">
        <v>554</v>
      </c>
      <c r="E5905" s="2" t="s">
        <v>556</v>
      </c>
      <c r="F5905" s="4">
        <v>10</v>
      </c>
      <c r="G5905" s="10" t="str">
        <f t="shared" si="287"/>
        <v xml:space="preserve">2024/03 </v>
      </c>
      <c r="H5905" s="10">
        <f t="shared" si="286"/>
        <v>101</v>
      </c>
    </row>
    <row r="5906" spans="1:8" ht="15.75">
      <c r="A5906" s="10">
        <v>5905</v>
      </c>
      <c r="B5906" s="3" t="s">
        <v>2947</v>
      </c>
      <c r="C5906" s="2" t="s">
        <v>558</v>
      </c>
      <c r="D5906" s="2" t="s">
        <v>557</v>
      </c>
      <c r="E5906" s="2" t="s">
        <v>559</v>
      </c>
      <c r="F5906" s="4">
        <v>50</v>
      </c>
      <c r="G5906" s="10" t="str">
        <f t="shared" si="287"/>
        <v xml:space="preserve">2024/01 </v>
      </c>
      <c r="H5906" s="10">
        <f t="shared" si="286"/>
        <v>50</v>
      </c>
    </row>
    <row r="5907" spans="1:8" ht="15.75">
      <c r="A5907" s="10">
        <v>5906</v>
      </c>
      <c r="B5907" s="3" t="s">
        <v>2947</v>
      </c>
      <c r="C5907" s="2" t="s">
        <v>561</v>
      </c>
      <c r="D5907" s="2" t="s">
        <v>560</v>
      </c>
      <c r="E5907" s="2" t="s">
        <v>562</v>
      </c>
      <c r="F5907" s="4">
        <v>284</v>
      </c>
      <c r="G5907" s="10" t="str">
        <f t="shared" si="287"/>
        <v xml:space="preserve">2024/07 </v>
      </c>
      <c r="H5907" s="10">
        <f t="shared" si="286"/>
        <v>488</v>
      </c>
    </row>
    <row r="5908" spans="1:8" ht="15.75">
      <c r="A5908" s="10">
        <v>5907</v>
      </c>
      <c r="B5908" s="3" t="s">
        <v>2947</v>
      </c>
      <c r="C5908" s="2" t="s">
        <v>576</v>
      </c>
      <c r="D5908" s="2" t="s">
        <v>575</v>
      </c>
      <c r="E5908" s="2" t="s">
        <v>577</v>
      </c>
      <c r="F5908" s="4">
        <v>140</v>
      </c>
      <c r="G5908" s="10" t="str">
        <f t="shared" si="287"/>
        <v xml:space="preserve">2024/04 </v>
      </c>
      <c r="H5908" s="10">
        <f t="shared" si="286"/>
        <v>380</v>
      </c>
    </row>
    <row r="5909" spans="1:8" ht="15.75">
      <c r="A5909" s="10">
        <v>5908</v>
      </c>
      <c r="B5909" s="3" t="s">
        <v>2947</v>
      </c>
      <c r="C5909" s="2" t="s">
        <v>3075</v>
      </c>
      <c r="D5909" s="2" t="s">
        <v>3074</v>
      </c>
      <c r="E5909" s="2"/>
      <c r="F5909" s="4">
        <v>4</v>
      </c>
      <c r="G5909" s="10" t="str">
        <f t="shared" si="287"/>
        <v xml:space="preserve">2024/01 </v>
      </c>
      <c r="H5909" s="10">
        <f t="shared" si="286"/>
        <v>4</v>
      </c>
    </row>
    <row r="5910" spans="1:8" ht="15.75">
      <c r="A5910" s="10">
        <v>5909</v>
      </c>
      <c r="B5910" s="3" t="s">
        <v>2947</v>
      </c>
      <c r="C5910" s="2" t="s">
        <v>612</v>
      </c>
      <c r="D5910" s="2" t="s">
        <v>363</v>
      </c>
      <c r="E5910" s="2" t="s">
        <v>613</v>
      </c>
      <c r="F5910" s="4">
        <v>168</v>
      </c>
      <c r="G5910" s="10" t="str">
        <f t="shared" si="287"/>
        <v xml:space="preserve">2024/11 </v>
      </c>
      <c r="H5910" s="10">
        <f t="shared" si="286"/>
        <v>4102</v>
      </c>
    </row>
    <row r="5911" spans="1:8" ht="15.75">
      <c r="A5911" s="10">
        <v>5910</v>
      </c>
      <c r="B5911" s="3" t="s">
        <v>2947</v>
      </c>
      <c r="C5911" s="2" t="s">
        <v>615</v>
      </c>
      <c r="D5911" s="2" t="s">
        <v>614</v>
      </c>
      <c r="E5911" s="2" t="s">
        <v>616</v>
      </c>
      <c r="F5911" s="4">
        <v>31</v>
      </c>
      <c r="G5911" s="10" t="str">
        <f t="shared" si="287"/>
        <v xml:space="preserve">2025/08 </v>
      </c>
      <c r="H5911" s="10">
        <f t="shared" si="286"/>
        <v>392</v>
      </c>
    </row>
    <row r="5912" spans="1:8" ht="15.75">
      <c r="A5912" s="10">
        <v>5911</v>
      </c>
      <c r="B5912" s="3" t="s">
        <v>2947</v>
      </c>
      <c r="C5912" s="2" t="s">
        <v>618</v>
      </c>
      <c r="D5912" s="2" t="s">
        <v>617</v>
      </c>
      <c r="E5912" s="2"/>
      <c r="F5912" s="4">
        <v>25</v>
      </c>
      <c r="G5912" s="10" t="str">
        <f t="shared" si="287"/>
        <v xml:space="preserve">2024/01 </v>
      </c>
      <c r="H5912" s="10">
        <f t="shared" si="286"/>
        <v>25</v>
      </c>
    </row>
    <row r="5913" spans="1:8" ht="15.75">
      <c r="A5913" s="10">
        <v>5912</v>
      </c>
      <c r="B5913" s="3" t="s">
        <v>2947</v>
      </c>
      <c r="C5913" s="2" t="s">
        <v>3078</v>
      </c>
      <c r="D5913" s="2" t="s">
        <v>3077</v>
      </c>
      <c r="E5913" s="2"/>
      <c r="F5913" s="4">
        <v>100</v>
      </c>
      <c r="G5913" s="10" t="str">
        <f t="shared" si="287"/>
        <v xml:space="preserve">2024/01 </v>
      </c>
      <c r="H5913" s="10">
        <f t="shared" si="286"/>
        <v>100</v>
      </c>
    </row>
    <row r="5914" spans="1:8" ht="15.75">
      <c r="A5914" s="10">
        <v>5913</v>
      </c>
      <c r="B5914" s="3" t="s">
        <v>2947</v>
      </c>
      <c r="C5914" s="2" t="s">
        <v>619</v>
      </c>
      <c r="D5914" s="2" t="s">
        <v>366</v>
      </c>
      <c r="E5914" s="2" t="s">
        <v>620</v>
      </c>
      <c r="F5914" s="4">
        <v>40</v>
      </c>
      <c r="G5914" s="10" t="str">
        <f t="shared" si="287"/>
        <v xml:space="preserve">2024/12 </v>
      </c>
      <c r="H5914" s="10">
        <f t="shared" si="286"/>
        <v>4004</v>
      </c>
    </row>
    <row r="5915" spans="1:8" ht="15.75">
      <c r="A5915" s="10">
        <v>5914</v>
      </c>
      <c r="B5915" s="3" t="s">
        <v>2947</v>
      </c>
      <c r="C5915" s="2" t="s">
        <v>622</v>
      </c>
      <c r="D5915" s="2" t="s">
        <v>621</v>
      </c>
      <c r="E5915" s="2" t="s">
        <v>623</v>
      </c>
      <c r="F5915" s="4">
        <v>116</v>
      </c>
      <c r="G5915" s="10" t="str">
        <f t="shared" si="287"/>
        <v xml:space="preserve">2024/12 </v>
      </c>
      <c r="H5915" s="10">
        <f t="shared" si="286"/>
        <v>489</v>
      </c>
    </row>
    <row r="5916" spans="1:8" ht="15.75">
      <c r="A5916" s="10">
        <v>5915</v>
      </c>
      <c r="B5916" s="3" t="s">
        <v>2947</v>
      </c>
      <c r="C5916" s="2" t="s">
        <v>634</v>
      </c>
      <c r="D5916" s="2" t="s">
        <v>633</v>
      </c>
      <c r="E5916" s="2" t="s">
        <v>635</v>
      </c>
      <c r="F5916" s="4">
        <v>64</v>
      </c>
      <c r="G5916" s="10" t="str">
        <f t="shared" si="287"/>
        <v xml:space="preserve">2024/01 </v>
      </c>
      <c r="H5916" s="10">
        <f t="shared" si="286"/>
        <v>1460</v>
      </c>
    </row>
    <row r="5917" spans="1:8" ht="15.75">
      <c r="A5917" s="10">
        <v>5916</v>
      </c>
      <c r="B5917" s="3" t="s">
        <v>2947</v>
      </c>
      <c r="C5917" s="2" t="s">
        <v>638</v>
      </c>
      <c r="D5917" s="2" t="s">
        <v>352</v>
      </c>
      <c r="E5917" s="2" t="s">
        <v>639</v>
      </c>
      <c r="F5917" s="4">
        <v>60</v>
      </c>
      <c r="G5917" s="10" t="str">
        <f t="shared" si="287"/>
        <v xml:space="preserve">2025/12 </v>
      </c>
      <c r="H5917" s="10">
        <f t="shared" si="286"/>
        <v>1081</v>
      </c>
    </row>
    <row r="5918" spans="1:8" ht="15.75">
      <c r="A5918" s="10">
        <v>5917</v>
      </c>
      <c r="B5918" s="3" t="s">
        <v>2947</v>
      </c>
      <c r="C5918" s="2" t="s">
        <v>641</v>
      </c>
      <c r="D5918" s="2" t="s">
        <v>640</v>
      </c>
      <c r="E5918" s="2" t="s">
        <v>642</v>
      </c>
      <c r="F5918" s="4">
        <v>81</v>
      </c>
      <c r="G5918" s="10" t="str">
        <f t="shared" si="287"/>
        <v xml:space="preserve">2024/03 </v>
      </c>
      <c r="H5918" s="10">
        <f t="shared" si="286"/>
        <v>550</v>
      </c>
    </row>
    <row r="5919" spans="1:8" ht="15.75">
      <c r="A5919" s="10">
        <v>5918</v>
      </c>
      <c r="B5919" s="3" t="s">
        <v>2947</v>
      </c>
      <c r="C5919" s="2" t="s">
        <v>645</v>
      </c>
      <c r="D5919" s="2" t="s">
        <v>358</v>
      </c>
      <c r="E5919" s="2" t="s">
        <v>646</v>
      </c>
      <c r="F5919" s="4">
        <v>20</v>
      </c>
      <c r="G5919" s="10" t="str">
        <f t="shared" si="287"/>
        <v xml:space="preserve">2025/11 </v>
      </c>
      <c r="H5919" s="10">
        <f t="shared" si="286"/>
        <v>470</v>
      </c>
    </row>
    <row r="5920" spans="1:8" ht="15.75">
      <c r="A5920" s="10">
        <v>5919</v>
      </c>
      <c r="B5920" s="3" t="s">
        <v>2947</v>
      </c>
      <c r="C5920" s="2" t="s">
        <v>648</v>
      </c>
      <c r="D5920" s="2" t="s">
        <v>647</v>
      </c>
      <c r="E5920" s="2" t="s">
        <v>649</v>
      </c>
      <c r="F5920" s="4">
        <v>30</v>
      </c>
      <c r="G5920" s="10" t="str">
        <f t="shared" si="287"/>
        <v xml:space="preserve">2024/11 </v>
      </c>
      <c r="H5920" s="10">
        <f t="shared" si="286"/>
        <v>2000</v>
      </c>
    </row>
    <row r="5921" spans="1:8" ht="15.75">
      <c r="A5921" s="10">
        <v>5920</v>
      </c>
      <c r="B5921" s="3" t="s">
        <v>2947</v>
      </c>
      <c r="C5921" s="2" t="s">
        <v>655</v>
      </c>
      <c r="D5921" s="2" t="s">
        <v>654</v>
      </c>
      <c r="E5921" s="2" t="s">
        <v>656</v>
      </c>
      <c r="F5921" s="4">
        <v>29</v>
      </c>
      <c r="G5921" s="10" t="str">
        <f t="shared" si="287"/>
        <v xml:space="preserve">2024/11 </v>
      </c>
      <c r="H5921" s="10">
        <f t="shared" si="286"/>
        <v>4241</v>
      </c>
    </row>
    <row r="5922" spans="1:8" ht="15.75">
      <c r="A5922" s="10">
        <v>5921</v>
      </c>
      <c r="B5922" s="3" t="s">
        <v>2947</v>
      </c>
      <c r="C5922" s="2" t="s">
        <v>660</v>
      </c>
      <c r="D5922" s="2" t="s">
        <v>448</v>
      </c>
      <c r="E5922" s="2" t="s">
        <v>661</v>
      </c>
      <c r="F5922" s="4">
        <v>100</v>
      </c>
      <c r="G5922" s="10" t="str">
        <f t="shared" si="287"/>
        <v xml:space="preserve">2024/01 </v>
      </c>
      <c r="H5922" s="10">
        <f t="shared" si="286"/>
        <v>300</v>
      </c>
    </row>
    <row r="5923" spans="1:8" ht="15.75">
      <c r="A5923" s="10">
        <v>5922</v>
      </c>
      <c r="B5923" s="3" t="s">
        <v>2947</v>
      </c>
      <c r="C5923" s="2" t="s">
        <v>663</v>
      </c>
      <c r="D5923" s="2" t="s">
        <v>662</v>
      </c>
      <c r="E5923" s="2" t="s">
        <v>664</v>
      </c>
      <c r="F5923" s="4">
        <v>10</v>
      </c>
      <c r="G5923" s="10" t="str">
        <f t="shared" si="287"/>
        <v xml:space="preserve">2025/03 </v>
      </c>
      <c r="H5923" s="10">
        <f t="shared" si="286"/>
        <v>203</v>
      </c>
    </row>
    <row r="5924" spans="1:8" ht="15.75">
      <c r="A5924" s="10">
        <v>5923</v>
      </c>
      <c r="B5924" s="3" t="s">
        <v>2947</v>
      </c>
      <c r="C5924" s="2" t="s">
        <v>666</v>
      </c>
      <c r="D5924" s="2" t="s">
        <v>665</v>
      </c>
      <c r="E5924" s="2" t="s">
        <v>667</v>
      </c>
      <c r="F5924" s="4">
        <v>10</v>
      </c>
      <c r="G5924" s="10" t="str">
        <f t="shared" si="287"/>
        <v xml:space="preserve">2024/03 </v>
      </c>
      <c r="H5924" s="10">
        <f t="shared" si="286"/>
        <v>240</v>
      </c>
    </row>
    <row r="5925" spans="1:8" ht="15.75">
      <c r="A5925" s="10">
        <v>5924</v>
      </c>
      <c r="B5925" s="3" t="s">
        <v>2947</v>
      </c>
      <c r="C5925" s="2" t="s">
        <v>669</v>
      </c>
      <c r="D5925" s="2" t="s">
        <v>668</v>
      </c>
      <c r="E5925" s="2" t="s">
        <v>670</v>
      </c>
      <c r="F5925" s="4">
        <v>10</v>
      </c>
      <c r="G5925" s="10" t="str">
        <f t="shared" si="287"/>
        <v xml:space="preserve">2024/03 </v>
      </c>
      <c r="H5925" s="10">
        <f t="shared" si="286"/>
        <v>56</v>
      </c>
    </row>
    <row r="5926" spans="1:8" ht="15.75">
      <c r="A5926" s="10">
        <v>5925</v>
      </c>
      <c r="B5926" s="3" t="s">
        <v>2947</v>
      </c>
      <c r="C5926" s="2" t="s">
        <v>674</v>
      </c>
      <c r="D5926" s="2" t="s">
        <v>673</v>
      </c>
      <c r="E5926" s="2" t="s">
        <v>675</v>
      </c>
      <c r="F5926" s="4">
        <v>10</v>
      </c>
      <c r="G5926" s="10" t="str">
        <f t="shared" si="287"/>
        <v xml:space="preserve">2024/06 </v>
      </c>
      <c r="H5926" s="10">
        <f t="shared" si="286"/>
        <v>173</v>
      </c>
    </row>
    <row r="5927" spans="1:8" ht="15.75">
      <c r="A5927" s="10">
        <v>5926</v>
      </c>
      <c r="B5927" s="3" t="s">
        <v>2947</v>
      </c>
      <c r="C5927" s="2" t="s">
        <v>680</v>
      </c>
      <c r="D5927" s="2" t="s">
        <v>679</v>
      </c>
      <c r="E5927" s="2" t="s">
        <v>681</v>
      </c>
      <c r="F5927" s="4">
        <v>70</v>
      </c>
      <c r="G5927" s="10" t="str">
        <f t="shared" si="287"/>
        <v xml:space="preserve">2024/01 </v>
      </c>
      <c r="H5927" s="10">
        <f t="shared" si="286"/>
        <v>100</v>
      </c>
    </row>
    <row r="5928" spans="1:8" ht="15.75">
      <c r="A5928" s="10">
        <v>5927</v>
      </c>
      <c r="B5928" s="3" t="s">
        <v>2947</v>
      </c>
      <c r="C5928" s="2" t="s">
        <v>686</v>
      </c>
      <c r="D5928" s="2" t="s">
        <v>685</v>
      </c>
      <c r="E5928" s="2" t="s">
        <v>687</v>
      </c>
      <c r="F5928" s="4">
        <v>50</v>
      </c>
      <c r="G5928" s="10" t="str">
        <f t="shared" si="287"/>
        <v xml:space="preserve">2024/01 </v>
      </c>
      <c r="H5928" s="10">
        <f t="shared" si="286"/>
        <v>50</v>
      </c>
    </row>
    <row r="5929" spans="1:8" ht="15.75">
      <c r="A5929" s="10">
        <v>5928</v>
      </c>
      <c r="B5929" s="3" t="s">
        <v>2947</v>
      </c>
      <c r="C5929" s="2" t="s">
        <v>692</v>
      </c>
      <c r="D5929" s="2" t="s">
        <v>691</v>
      </c>
      <c r="E5929" s="2" t="s">
        <v>693</v>
      </c>
      <c r="F5929" s="4">
        <v>30</v>
      </c>
      <c r="G5929" s="10" t="str">
        <f t="shared" si="287"/>
        <v xml:space="preserve">2024/01 </v>
      </c>
      <c r="H5929" s="10">
        <f t="shared" si="286"/>
        <v>100</v>
      </c>
    </row>
    <row r="5930" spans="1:8" ht="15.75">
      <c r="A5930" s="10">
        <v>5929</v>
      </c>
      <c r="B5930" s="3" t="s">
        <v>2947</v>
      </c>
      <c r="C5930" s="2" t="s">
        <v>700</v>
      </c>
      <c r="D5930" s="2" t="s">
        <v>699</v>
      </c>
      <c r="E5930" s="2" t="s">
        <v>701</v>
      </c>
      <c r="F5930" s="4">
        <v>200</v>
      </c>
      <c r="G5930" s="10" t="str">
        <f t="shared" si="287"/>
        <v xml:space="preserve">2025/06 </v>
      </c>
      <c r="H5930" s="10">
        <f t="shared" si="286"/>
        <v>983</v>
      </c>
    </row>
    <row r="5931" spans="1:8" ht="15.75">
      <c r="A5931" s="10">
        <v>5930</v>
      </c>
      <c r="B5931" s="3" t="s">
        <v>2947</v>
      </c>
      <c r="C5931" s="2" t="s">
        <v>3094</v>
      </c>
      <c r="D5931" s="2" t="s">
        <v>3093</v>
      </c>
      <c r="E5931" s="2"/>
      <c r="F5931" s="4">
        <v>1004</v>
      </c>
      <c r="G5931" s="10" t="str">
        <f t="shared" si="287"/>
        <v xml:space="preserve">2025/10 </v>
      </c>
      <c r="H5931" s="10">
        <f t="shared" si="286"/>
        <v>1004</v>
      </c>
    </row>
    <row r="5932" spans="1:8" ht="15.75">
      <c r="A5932" s="10">
        <v>5931</v>
      </c>
      <c r="B5932" s="3" t="s">
        <v>2947</v>
      </c>
      <c r="C5932" s="2" t="s">
        <v>731</v>
      </c>
      <c r="D5932" s="2" t="s">
        <v>730</v>
      </c>
      <c r="E5932" s="2" t="s">
        <v>732</v>
      </c>
      <c r="F5932" s="4">
        <v>1</v>
      </c>
      <c r="G5932" s="10" t="str">
        <f t="shared" si="287"/>
        <v xml:space="preserve">2024/03 </v>
      </c>
      <c r="H5932" s="10">
        <f t="shared" si="286"/>
        <v>132</v>
      </c>
    </row>
    <row r="5933" spans="1:8" ht="15.75">
      <c r="A5933" s="10">
        <v>5932</v>
      </c>
      <c r="B5933" s="3" t="s">
        <v>2947</v>
      </c>
      <c r="C5933" s="2" t="s">
        <v>734</v>
      </c>
      <c r="D5933" s="2" t="s">
        <v>733</v>
      </c>
      <c r="E5933" s="2" t="s">
        <v>735</v>
      </c>
      <c r="F5933" s="4">
        <v>10</v>
      </c>
      <c r="G5933" s="10" t="str">
        <f t="shared" si="287"/>
        <v xml:space="preserve">2025/12 </v>
      </c>
      <c r="H5933" s="10">
        <f t="shared" si="286"/>
        <v>1289</v>
      </c>
    </row>
    <row r="5934" spans="1:8" ht="15.75">
      <c r="A5934" s="10">
        <v>5933</v>
      </c>
      <c r="B5934" s="3" t="s">
        <v>2947</v>
      </c>
      <c r="C5934" s="2" t="s">
        <v>737</v>
      </c>
      <c r="D5934" s="2" t="s">
        <v>736</v>
      </c>
      <c r="E5934" s="2" t="s">
        <v>738</v>
      </c>
      <c r="F5934" s="4">
        <v>100</v>
      </c>
      <c r="G5934" s="10" t="str">
        <f t="shared" si="287"/>
        <v xml:space="preserve">2025/11 </v>
      </c>
      <c r="H5934" s="10">
        <f t="shared" si="286"/>
        <v>2257</v>
      </c>
    </row>
    <row r="5935" spans="1:8" ht="15.75">
      <c r="A5935" s="10">
        <v>5934</v>
      </c>
      <c r="B5935" s="3" t="s">
        <v>2947</v>
      </c>
      <c r="C5935" s="2" t="s">
        <v>3112</v>
      </c>
      <c r="D5935" s="2" t="s">
        <v>3111</v>
      </c>
      <c r="E5935" s="2" t="s">
        <v>3113</v>
      </c>
      <c r="F5935" s="4">
        <v>2</v>
      </c>
      <c r="G5935" s="10" t="str">
        <f t="shared" si="287"/>
        <v xml:space="preserve">2024/01 </v>
      </c>
      <c r="H5935" s="10">
        <f t="shared" si="286"/>
        <v>2</v>
      </c>
    </row>
    <row r="5936" spans="1:8" ht="15.75">
      <c r="A5936" s="10">
        <v>5935</v>
      </c>
      <c r="B5936" s="3" t="s">
        <v>2947</v>
      </c>
      <c r="C5936" s="2" t="s">
        <v>745</v>
      </c>
      <c r="D5936" s="2" t="s">
        <v>744</v>
      </c>
      <c r="E5936" s="2" t="s">
        <v>746</v>
      </c>
      <c r="F5936" s="4">
        <v>50</v>
      </c>
      <c r="G5936" s="10" t="str">
        <f t="shared" si="287"/>
        <v xml:space="preserve">2025/03 </v>
      </c>
      <c r="H5936" s="10">
        <f t="shared" si="286"/>
        <v>750</v>
      </c>
    </row>
    <row r="5937" spans="1:8" ht="15.75">
      <c r="A5937" s="10">
        <v>5936</v>
      </c>
      <c r="B5937" s="3" t="s">
        <v>2947</v>
      </c>
      <c r="C5937" s="2" t="s">
        <v>760</v>
      </c>
      <c r="D5937" s="2" t="s">
        <v>759</v>
      </c>
      <c r="E5937" s="2" t="s">
        <v>761</v>
      </c>
      <c r="F5937" s="4">
        <v>200</v>
      </c>
      <c r="G5937" s="10" t="str">
        <f t="shared" si="287"/>
        <v xml:space="preserve">2026/04 </v>
      </c>
      <c r="H5937" s="10">
        <f t="shared" si="286"/>
        <v>708</v>
      </c>
    </row>
    <row r="5938" spans="1:8" ht="15.75">
      <c r="A5938" s="10">
        <v>5937</v>
      </c>
      <c r="B5938" s="3" t="s">
        <v>2947</v>
      </c>
      <c r="C5938" s="2" t="s">
        <v>768</v>
      </c>
      <c r="D5938" s="2" t="s">
        <v>767</v>
      </c>
      <c r="E5938" s="2" t="s">
        <v>769</v>
      </c>
      <c r="F5938" s="4">
        <v>10</v>
      </c>
      <c r="G5938" s="10" t="str">
        <f t="shared" si="287"/>
        <v xml:space="preserve">2024/01 </v>
      </c>
      <c r="H5938" s="10">
        <f t="shared" si="286"/>
        <v>50</v>
      </c>
    </row>
    <row r="5939" spans="1:8" ht="15.75">
      <c r="A5939" s="10">
        <v>5938</v>
      </c>
      <c r="B5939" s="3" t="s">
        <v>2947</v>
      </c>
      <c r="C5939" s="2" t="s">
        <v>771</v>
      </c>
      <c r="D5939" s="2" t="s">
        <v>770</v>
      </c>
      <c r="E5939" s="2" t="s">
        <v>772</v>
      </c>
      <c r="F5939" s="4">
        <v>160</v>
      </c>
      <c r="G5939" s="10" t="str">
        <f t="shared" si="287"/>
        <v xml:space="preserve">2025/12 </v>
      </c>
      <c r="H5939" s="10">
        <f t="shared" si="286"/>
        <v>861</v>
      </c>
    </row>
    <row r="5940" spans="1:8" ht="15.75">
      <c r="A5940" s="10">
        <v>5939</v>
      </c>
      <c r="B5940" s="3" t="s">
        <v>2947</v>
      </c>
      <c r="C5940" s="2" t="s">
        <v>774</v>
      </c>
      <c r="D5940" s="2" t="s">
        <v>773</v>
      </c>
      <c r="E5940" s="2" t="s">
        <v>775</v>
      </c>
      <c r="F5940" s="4">
        <v>100</v>
      </c>
      <c r="G5940" s="10" t="str">
        <f t="shared" si="287"/>
        <v xml:space="preserve">2025/12 </v>
      </c>
      <c r="H5940" s="10">
        <f t="shared" si="286"/>
        <v>1110</v>
      </c>
    </row>
    <row r="5941" spans="1:8" ht="15.75">
      <c r="A5941" s="10">
        <v>5940</v>
      </c>
      <c r="B5941" s="3" t="s">
        <v>2947</v>
      </c>
      <c r="C5941" s="2" t="s">
        <v>3135</v>
      </c>
      <c r="D5941" s="2" t="s">
        <v>3134</v>
      </c>
      <c r="E5941" s="2" t="s">
        <v>3136</v>
      </c>
      <c r="F5941" s="4">
        <v>10</v>
      </c>
      <c r="G5941" s="10" t="str">
        <f t="shared" si="287"/>
        <v xml:space="preserve">2024/01 </v>
      </c>
      <c r="H5941" s="10">
        <f t="shared" si="286"/>
        <v>10</v>
      </c>
    </row>
    <row r="5942" spans="1:8" ht="15.75">
      <c r="A5942" s="10">
        <v>5941</v>
      </c>
      <c r="B5942" s="3" t="s">
        <v>2947</v>
      </c>
      <c r="C5942" s="2" t="s">
        <v>787</v>
      </c>
      <c r="D5942" s="2" t="s">
        <v>786</v>
      </c>
      <c r="E5942" s="2" t="s">
        <v>788</v>
      </c>
      <c r="F5942" s="4">
        <v>50</v>
      </c>
      <c r="G5942" s="10" t="str">
        <f t="shared" si="287"/>
        <v xml:space="preserve">2024/01 </v>
      </c>
      <c r="H5942" s="10">
        <f t="shared" si="286"/>
        <v>154</v>
      </c>
    </row>
    <row r="5943" spans="1:8" ht="15.75">
      <c r="A5943" s="10">
        <v>5942</v>
      </c>
      <c r="B5943" s="3" t="s">
        <v>2947</v>
      </c>
      <c r="C5943" s="2" t="s">
        <v>790</v>
      </c>
      <c r="D5943" s="2" t="s">
        <v>789</v>
      </c>
      <c r="E5943" s="2" t="s">
        <v>791</v>
      </c>
      <c r="F5943" s="4">
        <v>100</v>
      </c>
      <c r="G5943" s="10" t="str">
        <f t="shared" si="287"/>
        <v xml:space="preserve">2024/08 </v>
      </c>
      <c r="H5943" s="10">
        <f t="shared" si="286"/>
        <v>560</v>
      </c>
    </row>
    <row r="5944" spans="1:8" ht="15.75">
      <c r="A5944" s="10">
        <v>5943</v>
      </c>
      <c r="B5944" s="3" t="s">
        <v>2947</v>
      </c>
      <c r="C5944" s="2" t="s">
        <v>800</v>
      </c>
      <c r="D5944" s="2" t="s">
        <v>799</v>
      </c>
      <c r="E5944" s="2" t="s">
        <v>801</v>
      </c>
      <c r="F5944" s="4">
        <v>150</v>
      </c>
      <c r="G5944" s="10" t="str">
        <f t="shared" si="287"/>
        <v xml:space="preserve">2024/05 </v>
      </c>
      <c r="H5944" s="10">
        <f t="shared" si="286"/>
        <v>401</v>
      </c>
    </row>
    <row r="5945" spans="1:8" ht="15.75">
      <c r="A5945" s="10">
        <v>5944</v>
      </c>
      <c r="B5945" s="3" t="s">
        <v>2947</v>
      </c>
      <c r="C5945" s="2" t="s">
        <v>806</v>
      </c>
      <c r="D5945" s="2" t="s">
        <v>805</v>
      </c>
      <c r="E5945" s="2" t="s">
        <v>807</v>
      </c>
      <c r="F5945" s="4">
        <v>50</v>
      </c>
      <c r="G5945" s="10" t="str">
        <f t="shared" si="287"/>
        <v xml:space="preserve">2024/01 </v>
      </c>
      <c r="H5945" s="10">
        <f t="shared" si="286"/>
        <v>100</v>
      </c>
    </row>
    <row r="5946" spans="1:8" ht="15.75">
      <c r="A5946" s="10">
        <v>5945</v>
      </c>
      <c r="B5946" s="3" t="s">
        <v>2947</v>
      </c>
      <c r="C5946" s="2" t="s">
        <v>820</v>
      </c>
      <c r="D5946" s="2" t="s">
        <v>819</v>
      </c>
      <c r="E5946" s="2" t="s">
        <v>821</v>
      </c>
      <c r="F5946" s="4">
        <v>28</v>
      </c>
      <c r="G5946" s="10" t="str">
        <f t="shared" si="287"/>
        <v xml:space="preserve">2024/10 </v>
      </c>
      <c r="H5946" s="10">
        <f t="shared" si="286"/>
        <v>510</v>
      </c>
    </row>
    <row r="5947" spans="1:8" ht="15.75">
      <c r="A5947" s="10">
        <v>5946</v>
      </c>
      <c r="B5947" s="3" t="s">
        <v>2947</v>
      </c>
      <c r="C5947" s="2" t="s">
        <v>823</v>
      </c>
      <c r="D5947" s="2" t="s">
        <v>822</v>
      </c>
      <c r="E5947" s="2" t="s">
        <v>824</v>
      </c>
      <c r="F5947" s="4">
        <v>2025</v>
      </c>
      <c r="G5947" s="10" t="str">
        <f t="shared" si="287"/>
        <v xml:space="preserve">2025/12 </v>
      </c>
      <c r="H5947" s="10">
        <f t="shared" si="286"/>
        <v>32271</v>
      </c>
    </row>
    <row r="5948" spans="1:8" ht="15.75">
      <c r="A5948" s="10">
        <v>5947</v>
      </c>
      <c r="B5948" s="3" t="s">
        <v>2947</v>
      </c>
      <c r="C5948" s="2" t="s">
        <v>826</v>
      </c>
      <c r="D5948" s="2" t="s">
        <v>825</v>
      </c>
      <c r="E5948" s="2" t="s">
        <v>827</v>
      </c>
      <c r="F5948" s="4">
        <v>59</v>
      </c>
      <c r="G5948" s="10" t="str">
        <f t="shared" si="287"/>
        <v xml:space="preserve">2024/01 </v>
      </c>
      <c r="H5948" s="10">
        <f t="shared" si="286"/>
        <v>200</v>
      </c>
    </row>
    <row r="5949" spans="1:8" ht="15.75">
      <c r="A5949" s="10">
        <v>5948</v>
      </c>
      <c r="B5949" s="3" t="s">
        <v>2947</v>
      </c>
      <c r="C5949" s="2" t="s">
        <v>858</v>
      </c>
      <c r="D5949" s="2" t="s">
        <v>857</v>
      </c>
      <c r="E5949" s="2" t="s">
        <v>859</v>
      </c>
      <c r="F5949" s="4">
        <v>254</v>
      </c>
      <c r="G5949" s="10" t="str">
        <f t="shared" si="287"/>
        <v xml:space="preserve">2024/10 </v>
      </c>
      <c r="H5949" s="10">
        <f t="shared" si="286"/>
        <v>527</v>
      </c>
    </row>
    <row r="5950" spans="1:8" ht="15.75">
      <c r="A5950" s="10">
        <v>5949</v>
      </c>
      <c r="B5950" s="3" t="s">
        <v>2947</v>
      </c>
      <c r="C5950" s="2" t="s">
        <v>861</v>
      </c>
      <c r="D5950" s="2" t="s">
        <v>860</v>
      </c>
      <c r="E5950" s="2" t="s">
        <v>758</v>
      </c>
      <c r="F5950" s="4">
        <v>2</v>
      </c>
      <c r="G5950" s="10" t="str">
        <f t="shared" si="287"/>
        <v xml:space="preserve">2024/01 </v>
      </c>
      <c r="H5950" s="10">
        <f t="shared" si="286"/>
        <v>6</v>
      </c>
    </row>
    <row r="5951" spans="1:8" ht="15.75">
      <c r="A5951" s="10">
        <v>5950</v>
      </c>
      <c r="B5951" s="3" t="s">
        <v>2947</v>
      </c>
      <c r="C5951" s="2" t="s">
        <v>3178</v>
      </c>
      <c r="D5951" s="2" t="s">
        <v>3177</v>
      </c>
      <c r="E5951" s="2" t="s">
        <v>914</v>
      </c>
      <c r="F5951" s="4">
        <v>2</v>
      </c>
      <c r="G5951" s="10" t="str">
        <f t="shared" si="287"/>
        <v xml:space="preserve">2024/01 </v>
      </c>
      <c r="H5951" s="10">
        <f t="shared" si="286"/>
        <v>2</v>
      </c>
    </row>
    <row r="5952" spans="1:8" ht="15.75">
      <c r="A5952" s="10">
        <v>5951</v>
      </c>
      <c r="B5952" s="3" t="s">
        <v>2947</v>
      </c>
      <c r="C5952" s="2" t="s">
        <v>918</v>
      </c>
      <c r="D5952" s="2" t="s">
        <v>917</v>
      </c>
      <c r="E5952" s="2" t="s">
        <v>919</v>
      </c>
      <c r="F5952" s="4">
        <v>10</v>
      </c>
      <c r="G5952" s="10" t="str">
        <f t="shared" si="287"/>
        <v xml:space="preserve">2024/01 </v>
      </c>
      <c r="H5952" s="10">
        <f t="shared" si="286"/>
        <v>100</v>
      </c>
    </row>
    <row r="5953" spans="1:8" ht="15.75">
      <c r="A5953" s="10">
        <v>5952</v>
      </c>
      <c r="B5953" s="3" t="s">
        <v>2947</v>
      </c>
      <c r="C5953" s="2" t="s">
        <v>3187</v>
      </c>
      <c r="D5953" s="2" t="s">
        <v>3186</v>
      </c>
      <c r="E5953" s="2" t="s">
        <v>890</v>
      </c>
      <c r="F5953" s="4">
        <v>15</v>
      </c>
      <c r="G5953" s="10" t="str">
        <f t="shared" si="287"/>
        <v xml:space="preserve">2024/04 </v>
      </c>
      <c r="H5953" s="10">
        <f t="shared" si="286"/>
        <v>92</v>
      </c>
    </row>
    <row r="5954" spans="1:8" ht="15.75">
      <c r="A5954" s="10">
        <v>5953</v>
      </c>
      <c r="B5954" s="3" t="s">
        <v>2947</v>
      </c>
      <c r="C5954" s="2" t="s">
        <v>3189</v>
      </c>
      <c r="D5954" s="2" t="s">
        <v>3188</v>
      </c>
      <c r="E5954" s="2" t="s">
        <v>890</v>
      </c>
      <c r="F5954" s="4">
        <v>34</v>
      </c>
      <c r="G5954" s="10" t="str">
        <f t="shared" si="287"/>
        <v xml:space="preserve">2024/01 </v>
      </c>
      <c r="H5954" s="10">
        <f t="shared" ref="H5954:H6017" si="288">_xlfn.MAXIFS(F:F,C:C,C5954,G:G,G5954)</f>
        <v>34</v>
      </c>
    </row>
    <row r="5955" spans="1:8" ht="15.75">
      <c r="A5955" s="10">
        <v>5954</v>
      </c>
      <c r="B5955" s="3" t="s">
        <v>2947</v>
      </c>
      <c r="C5955" s="2" t="s">
        <v>953</v>
      </c>
      <c r="D5955" s="2" t="s">
        <v>952</v>
      </c>
      <c r="E5955" s="2"/>
      <c r="F5955" s="4">
        <v>4</v>
      </c>
      <c r="G5955" s="10" t="str">
        <f t="shared" ref="G5955:G6018" si="289">INDEX($B$2:$B$9999,MATCH(_xlfn.MAXIFS($F$2:$F$9999,$C$2:$C$9999,C5955),$F$1:$F$9999,0))</f>
        <v xml:space="preserve">2024/01 </v>
      </c>
      <c r="H5955" s="10">
        <f t="shared" si="288"/>
        <v>4</v>
      </c>
    </row>
    <row r="5956" spans="1:8" ht="15.75">
      <c r="A5956" s="10">
        <v>5955</v>
      </c>
      <c r="B5956" s="3" t="s">
        <v>2947</v>
      </c>
      <c r="C5956" s="2" t="s">
        <v>3205</v>
      </c>
      <c r="D5956" s="2" t="s">
        <v>3204</v>
      </c>
      <c r="E5956" s="2"/>
      <c r="F5956" s="4">
        <v>2</v>
      </c>
      <c r="G5956" s="10" t="str">
        <f t="shared" si="289"/>
        <v xml:space="preserve">2024/01 </v>
      </c>
      <c r="H5956" s="10">
        <f t="shared" si="288"/>
        <v>2</v>
      </c>
    </row>
    <row r="5957" spans="1:8" ht="15.75">
      <c r="A5957" s="10">
        <v>5956</v>
      </c>
      <c r="B5957" s="3" t="s">
        <v>2947</v>
      </c>
      <c r="C5957" s="2" t="s">
        <v>3211</v>
      </c>
      <c r="D5957" s="2" t="s">
        <v>3210</v>
      </c>
      <c r="E5957" s="2"/>
      <c r="F5957" s="4">
        <v>1</v>
      </c>
      <c r="G5957" s="10" t="str">
        <f t="shared" si="289"/>
        <v xml:space="preserve">2024/01 </v>
      </c>
      <c r="H5957" s="10">
        <f t="shared" si="288"/>
        <v>1</v>
      </c>
    </row>
    <row r="5958" spans="1:8" ht="15.75">
      <c r="A5958" s="10">
        <v>5957</v>
      </c>
      <c r="B5958" s="3" t="s">
        <v>2947</v>
      </c>
      <c r="C5958" s="2" t="s">
        <v>1041</v>
      </c>
      <c r="D5958" s="2" t="s">
        <v>1040</v>
      </c>
      <c r="E5958" s="2"/>
      <c r="F5958" s="4">
        <v>34</v>
      </c>
      <c r="G5958" s="10" t="str">
        <f t="shared" si="289"/>
        <v xml:space="preserve">2024/01 </v>
      </c>
      <c r="H5958" s="10">
        <f t="shared" si="288"/>
        <v>50</v>
      </c>
    </row>
    <row r="5959" spans="1:8" ht="15.75">
      <c r="A5959" s="10">
        <v>5958</v>
      </c>
      <c r="B5959" s="3" t="s">
        <v>2947</v>
      </c>
      <c r="C5959" s="2" t="s">
        <v>3251</v>
      </c>
      <c r="D5959" s="2" t="s">
        <v>3250</v>
      </c>
      <c r="E5959" s="2" t="s">
        <v>919</v>
      </c>
      <c r="F5959" s="4">
        <v>6</v>
      </c>
      <c r="G5959" s="10" t="str">
        <f t="shared" si="289"/>
        <v xml:space="preserve">2024/01 </v>
      </c>
      <c r="H5959" s="10">
        <f t="shared" si="288"/>
        <v>6</v>
      </c>
    </row>
    <row r="5960" spans="1:8" ht="15.75">
      <c r="A5960" s="10">
        <v>5959</v>
      </c>
      <c r="B5960" s="3" t="s">
        <v>2947</v>
      </c>
      <c r="C5960" s="2" t="s">
        <v>1045</v>
      </c>
      <c r="D5960" s="2" t="s">
        <v>1044</v>
      </c>
      <c r="E5960" s="2"/>
      <c r="F5960" s="4">
        <v>4</v>
      </c>
      <c r="G5960" s="10" t="str">
        <f t="shared" si="289"/>
        <v xml:space="preserve">2024/01 </v>
      </c>
      <c r="H5960" s="10">
        <f t="shared" si="288"/>
        <v>4</v>
      </c>
    </row>
    <row r="5961" spans="1:8" ht="15.75">
      <c r="A5961" s="10">
        <v>5960</v>
      </c>
      <c r="B5961" s="3" t="s">
        <v>2947</v>
      </c>
      <c r="C5961" s="2" t="s">
        <v>1068</v>
      </c>
      <c r="D5961" s="2" t="s">
        <v>1067</v>
      </c>
      <c r="E5961" s="2"/>
      <c r="F5961" s="4">
        <v>10</v>
      </c>
      <c r="G5961" s="10" t="str">
        <f t="shared" si="289"/>
        <v xml:space="preserve">2024/01 </v>
      </c>
      <c r="H5961" s="10">
        <f t="shared" si="288"/>
        <v>10</v>
      </c>
    </row>
    <row r="5962" spans="1:8" ht="15.75">
      <c r="A5962" s="10">
        <v>5961</v>
      </c>
      <c r="B5962" s="3" t="s">
        <v>2947</v>
      </c>
      <c r="C5962" s="2" t="s">
        <v>1071</v>
      </c>
      <c r="D5962" s="2" t="s">
        <v>759</v>
      </c>
      <c r="E5962" s="2" t="s">
        <v>1072</v>
      </c>
      <c r="F5962" s="4">
        <v>100</v>
      </c>
      <c r="G5962" s="10" t="str">
        <f t="shared" si="289"/>
        <v xml:space="preserve">2024/07 </v>
      </c>
      <c r="H5962" s="10">
        <f t="shared" si="288"/>
        <v>1500</v>
      </c>
    </row>
    <row r="5963" spans="1:8" ht="15.75">
      <c r="A5963" s="10">
        <v>5962</v>
      </c>
      <c r="B5963" s="3" t="s">
        <v>2947</v>
      </c>
      <c r="C5963" s="2" t="s">
        <v>1075</v>
      </c>
      <c r="D5963" s="2" t="s">
        <v>822</v>
      </c>
      <c r="E5963" s="2" t="s">
        <v>1076</v>
      </c>
      <c r="F5963" s="4">
        <v>700</v>
      </c>
      <c r="G5963" s="10" t="str">
        <f t="shared" si="289"/>
        <v xml:space="preserve">2025/12 </v>
      </c>
      <c r="H5963" s="10">
        <f t="shared" si="288"/>
        <v>7100</v>
      </c>
    </row>
    <row r="5964" spans="1:8" ht="15.75">
      <c r="A5964" s="10">
        <v>5963</v>
      </c>
      <c r="B5964" s="3" t="s">
        <v>2947</v>
      </c>
      <c r="C5964" s="2" t="s">
        <v>1116</v>
      </c>
      <c r="D5964" s="2" t="s">
        <v>514</v>
      </c>
      <c r="E5964" s="2" t="s">
        <v>3272</v>
      </c>
      <c r="F5964" s="4">
        <v>15</v>
      </c>
      <c r="G5964" s="10" t="str">
        <f t="shared" si="289"/>
        <v xml:space="preserve">2024/01 </v>
      </c>
      <c r="H5964" s="10">
        <f t="shared" si="288"/>
        <v>15</v>
      </c>
    </row>
    <row r="5965" spans="1:8" ht="15.75">
      <c r="A5965" s="10">
        <v>5964</v>
      </c>
      <c r="B5965" s="3" t="s">
        <v>2947</v>
      </c>
      <c r="C5965" s="2" t="s">
        <v>1124</v>
      </c>
      <c r="D5965" s="2" t="s">
        <v>524</v>
      </c>
      <c r="E5965" s="2" t="s">
        <v>1117</v>
      </c>
      <c r="F5965" s="4">
        <v>15</v>
      </c>
      <c r="G5965" s="10" t="str">
        <f t="shared" si="289"/>
        <v xml:space="preserve">2024/01 </v>
      </c>
      <c r="H5965" s="10">
        <f t="shared" si="288"/>
        <v>40</v>
      </c>
    </row>
    <row r="5966" spans="1:8" ht="15.75">
      <c r="A5966" s="10">
        <v>5965</v>
      </c>
      <c r="B5966" s="3" t="s">
        <v>2947</v>
      </c>
      <c r="C5966" s="2" t="s">
        <v>1127</v>
      </c>
      <c r="D5966" s="2" t="s">
        <v>355</v>
      </c>
      <c r="E5966" s="2" t="s">
        <v>1117</v>
      </c>
      <c r="F5966" s="4">
        <v>15</v>
      </c>
      <c r="G5966" s="10" t="str">
        <f t="shared" si="289"/>
        <v xml:space="preserve">2024/01 </v>
      </c>
      <c r="H5966" s="10">
        <f t="shared" si="288"/>
        <v>15</v>
      </c>
    </row>
    <row r="5967" spans="1:8" ht="15.75">
      <c r="A5967" s="10">
        <v>5966</v>
      </c>
      <c r="B5967" s="3" t="s">
        <v>2947</v>
      </c>
      <c r="C5967" s="2" t="s">
        <v>3278</v>
      </c>
      <c r="D5967" s="2" t="s">
        <v>3277</v>
      </c>
      <c r="E5967" s="2"/>
      <c r="F5967" s="4">
        <v>4</v>
      </c>
      <c r="G5967" s="10" t="str">
        <f t="shared" si="289"/>
        <v xml:space="preserve">2024/01 </v>
      </c>
      <c r="H5967" s="10">
        <f t="shared" si="288"/>
        <v>4</v>
      </c>
    </row>
    <row r="5968" spans="1:8" ht="15.75">
      <c r="A5968" s="10">
        <v>5967</v>
      </c>
      <c r="B5968" s="3" t="s">
        <v>2947</v>
      </c>
      <c r="C5968" s="2" t="s">
        <v>3290</v>
      </c>
      <c r="D5968" s="2" t="s">
        <v>463</v>
      </c>
      <c r="E5968" s="2" t="s">
        <v>1172</v>
      </c>
      <c r="F5968" s="4">
        <v>5</v>
      </c>
      <c r="G5968" s="10" t="str">
        <f t="shared" si="289"/>
        <v xml:space="preserve">2024/01 </v>
      </c>
      <c r="H5968" s="10">
        <f t="shared" si="288"/>
        <v>5</v>
      </c>
    </row>
    <row r="5969" spans="1:8" ht="15.75">
      <c r="A5969" s="10">
        <v>5968</v>
      </c>
      <c r="B5969" s="3" t="s">
        <v>2947</v>
      </c>
      <c r="C5969" s="2" t="s">
        <v>1176</v>
      </c>
      <c r="D5969" s="2" t="s">
        <v>1175</v>
      </c>
      <c r="E5969" s="2"/>
      <c r="F5969" s="4">
        <v>2</v>
      </c>
      <c r="G5969" s="10" t="str">
        <f t="shared" si="289"/>
        <v xml:space="preserve">2024/01 </v>
      </c>
      <c r="H5969" s="10">
        <f t="shared" si="288"/>
        <v>10</v>
      </c>
    </row>
    <row r="5970" spans="1:8" ht="15.75">
      <c r="A5970" s="10">
        <v>5969</v>
      </c>
      <c r="B5970" s="3" t="s">
        <v>2947</v>
      </c>
      <c r="C5970" s="2" t="s">
        <v>3299</v>
      </c>
      <c r="D5970" s="2" t="s">
        <v>467</v>
      </c>
      <c r="E5970" s="2" t="s">
        <v>3300</v>
      </c>
      <c r="F5970" s="4">
        <v>5</v>
      </c>
      <c r="G5970" s="10" t="str">
        <f t="shared" si="289"/>
        <v xml:space="preserve">2024/01 </v>
      </c>
      <c r="H5970" s="10">
        <f t="shared" si="288"/>
        <v>5</v>
      </c>
    </row>
    <row r="5971" spans="1:8" ht="15.75">
      <c r="A5971" s="10">
        <v>5970</v>
      </c>
      <c r="B5971" s="3" t="s">
        <v>2947</v>
      </c>
      <c r="C5971" s="2" t="s">
        <v>3330</v>
      </c>
      <c r="D5971" s="2" t="s">
        <v>3329</v>
      </c>
      <c r="E5971" s="2" t="s">
        <v>3331</v>
      </c>
      <c r="F5971" s="4">
        <v>5</v>
      </c>
      <c r="G5971" s="10" t="str">
        <f t="shared" si="289"/>
        <v xml:space="preserve">2024/01 </v>
      </c>
      <c r="H5971" s="10">
        <f t="shared" si="288"/>
        <v>5</v>
      </c>
    </row>
    <row r="5972" spans="1:8" ht="15.75">
      <c r="A5972" s="10">
        <v>5971</v>
      </c>
      <c r="B5972" s="3" t="s">
        <v>2947</v>
      </c>
      <c r="C5972" s="2" t="s">
        <v>3411</v>
      </c>
      <c r="D5972" s="2" t="s">
        <v>3410</v>
      </c>
      <c r="E5972" s="2"/>
      <c r="F5972" s="4">
        <v>1</v>
      </c>
      <c r="G5972" s="10" t="str">
        <f t="shared" si="289"/>
        <v xml:space="preserve">2024/01 </v>
      </c>
      <c r="H5972" s="10">
        <f t="shared" si="288"/>
        <v>1</v>
      </c>
    </row>
    <row r="5973" spans="1:8" ht="15.75">
      <c r="A5973" s="10">
        <v>5972</v>
      </c>
      <c r="B5973" s="3" t="s">
        <v>2947</v>
      </c>
      <c r="C5973" s="2" t="s">
        <v>3412</v>
      </c>
      <c r="D5973" s="2" t="s">
        <v>557</v>
      </c>
      <c r="E5973" s="2" t="s">
        <v>1117</v>
      </c>
      <c r="F5973" s="4">
        <v>30</v>
      </c>
      <c r="G5973" s="10" t="str">
        <f t="shared" si="289"/>
        <v xml:space="preserve">2024/01 </v>
      </c>
      <c r="H5973" s="10">
        <f t="shared" si="288"/>
        <v>30</v>
      </c>
    </row>
    <row r="5974" spans="1:8" ht="15.75">
      <c r="A5974" s="10">
        <v>5973</v>
      </c>
      <c r="B5974" s="3" t="s">
        <v>2947</v>
      </c>
      <c r="C5974" s="2" t="s">
        <v>3413</v>
      </c>
      <c r="D5974" s="2" t="s">
        <v>566</v>
      </c>
      <c r="E5974" s="2" t="s">
        <v>1117</v>
      </c>
      <c r="F5974" s="4">
        <v>20</v>
      </c>
      <c r="G5974" s="10" t="str">
        <f t="shared" si="289"/>
        <v xml:space="preserve">2024/01 </v>
      </c>
      <c r="H5974" s="10">
        <f t="shared" si="288"/>
        <v>20</v>
      </c>
    </row>
    <row r="5975" spans="1:8" ht="15.75">
      <c r="A5975" s="10">
        <v>5974</v>
      </c>
      <c r="B5975" s="3" t="s">
        <v>2947</v>
      </c>
      <c r="C5975" s="2" t="s">
        <v>3492</v>
      </c>
      <c r="D5975" s="2" t="s">
        <v>2692</v>
      </c>
      <c r="E5975" s="2" t="s">
        <v>104</v>
      </c>
      <c r="F5975" s="4">
        <v>12</v>
      </c>
      <c r="G5975" s="10" t="str">
        <f t="shared" si="289"/>
        <v xml:space="preserve">2024/03 </v>
      </c>
      <c r="H5975" s="10">
        <f t="shared" si="288"/>
        <v>12</v>
      </c>
    </row>
    <row r="5976" spans="1:8" ht="15.75">
      <c r="A5976" s="10">
        <v>5975</v>
      </c>
      <c r="B5976" s="3" t="s">
        <v>2947</v>
      </c>
      <c r="C5976" s="2" t="s">
        <v>1346</v>
      </c>
      <c r="D5976" s="2" t="s">
        <v>1345</v>
      </c>
      <c r="E5976" s="2" t="s">
        <v>1342</v>
      </c>
      <c r="F5976" s="4">
        <v>80</v>
      </c>
      <c r="G5976" s="10" t="str">
        <f t="shared" si="289"/>
        <v xml:space="preserve">2024/08 </v>
      </c>
      <c r="H5976" s="10">
        <f t="shared" si="288"/>
        <v>506</v>
      </c>
    </row>
    <row r="5977" spans="1:8" ht="15.75">
      <c r="A5977" s="10">
        <v>5976</v>
      </c>
      <c r="B5977" s="3" t="s">
        <v>2947</v>
      </c>
      <c r="C5977" s="2" t="s">
        <v>1354</v>
      </c>
      <c r="D5977" s="2" t="s">
        <v>1353</v>
      </c>
      <c r="E5977" s="2" t="s">
        <v>1342</v>
      </c>
      <c r="F5977" s="4">
        <v>35</v>
      </c>
      <c r="G5977" s="10" t="str">
        <f t="shared" si="289"/>
        <v xml:space="preserve">2024/04 </v>
      </c>
      <c r="H5977" s="10">
        <f t="shared" si="288"/>
        <v>255</v>
      </c>
    </row>
    <row r="5978" spans="1:8" ht="15.75">
      <c r="A5978" s="10">
        <v>5977</v>
      </c>
      <c r="B5978" s="3" t="s">
        <v>2947</v>
      </c>
      <c r="C5978" s="2" t="s">
        <v>1363</v>
      </c>
      <c r="D5978" s="2" t="s">
        <v>1362</v>
      </c>
      <c r="E5978" s="2" t="s">
        <v>1342</v>
      </c>
      <c r="F5978" s="4">
        <v>26</v>
      </c>
      <c r="G5978" s="10" t="str">
        <f t="shared" si="289"/>
        <v xml:space="preserve">2024/08 </v>
      </c>
      <c r="H5978" s="10">
        <f t="shared" si="288"/>
        <v>1253</v>
      </c>
    </row>
    <row r="5979" spans="1:8" ht="15.75">
      <c r="A5979" s="10">
        <v>5978</v>
      </c>
      <c r="B5979" s="3" t="s">
        <v>2947</v>
      </c>
      <c r="C5979" s="2" t="s">
        <v>1365</v>
      </c>
      <c r="D5979" s="2" t="s">
        <v>1364</v>
      </c>
      <c r="E5979" s="2" t="s">
        <v>1352</v>
      </c>
      <c r="F5979" s="4">
        <v>102</v>
      </c>
      <c r="G5979" s="10" t="str">
        <f t="shared" si="289"/>
        <v xml:space="preserve">2026/01 </v>
      </c>
      <c r="H5979" s="10">
        <f t="shared" si="288"/>
        <v>11550</v>
      </c>
    </row>
    <row r="5980" spans="1:8" ht="15.75">
      <c r="A5980" s="10">
        <v>5979</v>
      </c>
      <c r="B5980" s="3" t="s">
        <v>2947</v>
      </c>
      <c r="C5980" s="2" t="s">
        <v>1370</v>
      </c>
      <c r="D5980" s="2" t="s">
        <v>1369</v>
      </c>
      <c r="E5980" s="2" t="s">
        <v>1352</v>
      </c>
      <c r="F5980" s="4">
        <v>426</v>
      </c>
      <c r="G5980" s="10" t="str">
        <f t="shared" si="289"/>
        <v xml:space="preserve">2024/03 </v>
      </c>
      <c r="H5980" s="10">
        <f t="shared" si="288"/>
        <v>702</v>
      </c>
    </row>
    <row r="5981" spans="1:8" ht="15.75">
      <c r="A5981" s="10">
        <v>5980</v>
      </c>
      <c r="B5981" s="3" t="s">
        <v>2947</v>
      </c>
      <c r="C5981" s="2" t="s">
        <v>1419</v>
      </c>
      <c r="D5981" s="2" t="s">
        <v>1417</v>
      </c>
      <c r="E5981" s="2" t="s">
        <v>73</v>
      </c>
      <c r="F5981" s="4">
        <v>3</v>
      </c>
      <c r="G5981" s="10" t="str">
        <f t="shared" si="289"/>
        <v xml:space="preserve">2026/01 </v>
      </c>
      <c r="H5981" s="10">
        <f t="shared" si="288"/>
        <v>114</v>
      </c>
    </row>
    <row r="5982" spans="1:8" ht="15.75">
      <c r="A5982" s="10">
        <v>5981</v>
      </c>
      <c r="B5982" s="3" t="s">
        <v>2947</v>
      </c>
      <c r="C5982" s="2" t="s">
        <v>1428</v>
      </c>
      <c r="D5982" s="2" t="s">
        <v>1426</v>
      </c>
      <c r="E5982" s="2" t="s">
        <v>73</v>
      </c>
      <c r="F5982" s="4">
        <v>5</v>
      </c>
      <c r="G5982" s="10" t="str">
        <f t="shared" si="289"/>
        <v xml:space="preserve">2024/01 </v>
      </c>
      <c r="H5982" s="10">
        <f t="shared" si="288"/>
        <v>25</v>
      </c>
    </row>
    <row r="5983" spans="1:8" ht="15.75">
      <c r="A5983" s="10">
        <v>5982</v>
      </c>
      <c r="B5983" s="3" t="s">
        <v>2947</v>
      </c>
      <c r="C5983" s="2" t="s">
        <v>3534</v>
      </c>
      <c r="D5983" s="2" t="s">
        <v>1405</v>
      </c>
      <c r="E5983" s="2" t="s">
        <v>325</v>
      </c>
      <c r="F5983" s="4">
        <v>100</v>
      </c>
      <c r="G5983" s="10" t="str">
        <f t="shared" si="289"/>
        <v xml:space="preserve">2024/01 </v>
      </c>
      <c r="H5983" s="10">
        <f t="shared" si="288"/>
        <v>100</v>
      </c>
    </row>
    <row r="5984" spans="1:8" ht="15.75">
      <c r="A5984" s="10">
        <v>5983</v>
      </c>
      <c r="B5984" s="3" t="s">
        <v>2947</v>
      </c>
      <c r="C5984" s="2" t="s">
        <v>1450</v>
      </c>
      <c r="D5984" s="2" t="s">
        <v>822</v>
      </c>
      <c r="E5984" s="2" t="s">
        <v>1451</v>
      </c>
      <c r="F5984" s="4">
        <v>100</v>
      </c>
      <c r="G5984" s="10" t="str">
        <f t="shared" si="289"/>
        <v xml:space="preserve">2024/01 </v>
      </c>
      <c r="H5984" s="10">
        <f t="shared" si="288"/>
        <v>300</v>
      </c>
    </row>
    <row r="5985" spans="1:8" ht="15.75">
      <c r="A5985" s="10">
        <v>5984</v>
      </c>
      <c r="B5985" s="3" t="s">
        <v>2947</v>
      </c>
      <c r="C5985" s="2" t="s">
        <v>3547</v>
      </c>
      <c r="D5985" s="2" t="s">
        <v>1443</v>
      </c>
      <c r="E5985" s="2" t="s">
        <v>3548</v>
      </c>
      <c r="F5985" s="4">
        <v>30</v>
      </c>
      <c r="G5985" s="10" t="str">
        <f t="shared" si="289"/>
        <v xml:space="preserve">2024/01 </v>
      </c>
      <c r="H5985" s="10">
        <f t="shared" si="288"/>
        <v>30</v>
      </c>
    </row>
    <row r="5986" spans="1:8" ht="15.75">
      <c r="A5986" s="10">
        <v>5985</v>
      </c>
      <c r="B5986" s="3" t="s">
        <v>2947</v>
      </c>
      <c r="C5986" s="2" t="s">
        <v>3555</v>
      </c>
      <c r="D5986" s="2" t="s">
        <v>3554</v>
      </c>
      <c r="E5986" s="2" t="s">
        <v>919</v>
      </c>
      <c r="F5986" s="4">
        <v>29</v>
      </c>
      <c r="G5986" s="10" t="str">
        <f t="shared" si="289"/>
        <v xml:space="preserve">2024/04 </v>
      </c>
      <c r="H5986" s="10">
        <f t="shared" si="288"/>
        <v>29</v>
      </c>
    </row>
    <row r="5987" spans="1:8" ht="15.75">
      <c r="A5987" s="10">
        <v>5986</v>
      </c>
      <c r="B5987" s="3" t="s">
        <v>2947</v>
      </c>
      <c r="C5987" s="2" t="s">
        <v>1623</v>
      </c>
      <c r="D5987" s="2" t="s">
        <v>1622</v>
      </c>
      <c r="E5987" s="2" t="s">
        <v>1624</v>
      </c>
      <c r="F5987" s="4">
        <v>1</v>
      </c>
      <c r="G5987" s="10" t="str">
        <f t="shared" si="289"/>
        <v xml:space="preserve">2024/01 </v>
      </c>
      <c r="H5987" s="10">
        <f t="shared" si="288"/>
        <v>4</v>
      </c>
    </row>
    <row r="5988" spans="1:8" ht="15.75">
      <c r="A5988" s="10">
        <v>5987</v>
      </c>
      <c r="B5988" s="3" t="s">
        <v>2947</v>
      </c>
      <c r="C5988" s="2" t="s">
        <v>1755</v>
      </c>
      <c r="D5988" s="2" t="s">
        <v>1754</v>
      </c>
      <c r="E5988" s="2" t="s">
        <v>1756</v>
      </c>
      <c r="F5988" s="4">
        <v>8</v>
      </c>
      <c r="G5988" s="10" t="str">
        <f t="shared" si="289"/>
        <v xml:space="preserve">2024/02 </v>
      </c>
      <c r="H5988" s="10">
        <f t="shared" si="288"/>
        <v>59</v>
      </c>
    </row>
    <row r="5989" spans="1:8" ht="15.75">
      <c r="A5989" s="10">
        <v>5988</v>
      </c>
      <c r="B5989" s="3" t="s">
        <v>2947</v>
      </c>
      <c r="C5989" s="2" t="s">
        <v>2323</v>
      </c>
      <c r="D5989" s="2" t="s">
        <v>264</v>
      </c>
      <c r="E5989" s="2" t="s">
        <v>2324</v>
      </c>
      <c r="F5989" s="4">
        <v>30</v>
      </c>
      <c r="G5989" s="10" t="str">
        <f t="shared" si="289"/>
        <v xml:space="preserve">2024/01 </v>
      </c>
      <c r="H5989" s="10">
        <f t="shared" si="288"/>
        <v>30</v>
      </c>
    </row>
    <row r="5990" spans="1:8" ht="15.75">
      <c r="A5990" s="10">
        <v>5989</v>
      </c>
      <c r="B5990" s="3" t="s">
        <v>2947</v>
      </c>
      <c r="C5990" s="2" t="s">
        <v>2325</v>
      </c>
      <c r="D5990" s="2" t="s">
        <v>264</v>
      </c>
      <c r="E5990" s="2" t="s">
        <v>2326</v>
      </c>
      <c r="F5990" s="4">
        <v>20</v>
      </c>
      <c r="G5990" s="10" t="str">
        <f t="shared" si="289"/>
        <v xml:space="preserve">2024/01 </v>
      </c>
      <c r="H5990" s="10">
        <f t="shared" si="288"/>
        <v>30</v>
      </c>
    </row>
    <row r="5991" spans="1:8" ht="15.75">
      <c r="A5991" s="10">
        <v>5990</v>
      </c>
      <c r="B5991" s="3" t="s">
        <v>2947</v>
      </c>
      <c r="C5991" s="2" t="s">
        <v>2329</v>
      </c>
      <c r="D5991" s="2" t="s">
        <v>294</v>
      </c>
      <c r="E5991" s="2" t="s">
        <v>2330</v>
      </c>
      <c r="F5991" s="4">
        <v>5</v>
      </c>
      <c r="G5991" s="10" t="str">
        <f t="shared" si="289"/>
        <v xml:space="preserve">2024/01 </v>
      </c>
      <c r="H5991" s="10">
        <f t="shared" si="288"/>
        <v>10</v>
      </c>
    </row>
    <row r="5992" spans="1:8" ht="15.75">
      <c r="A5992" s="10">
        <v>5991</v>
      </c>
      <c r="B5992" s="3" t="s">
        <v>2947</v>
      </c>
      <c r="C5992" s="2" t="s">
        <v>3766</v>
      </c>
      <c r="D5992" s="2" t="s">
        <v>252</v>
      </c>
      <c r="E5992" s="2" t="s">
        <v>3767</v>
      </c>
      <c r="F5992" s="4">
        <v>10</v>
      </c>
      <c r="G5992" s="10" t="str">
        <f t="shared" si="289"/>
        <v xml:space="preserve">2024/01 </v>
      </c>
      <c r="H5992" s="10">
        <f t="shared" si="288"/>
        <v>15</v>
      </c>
    </row>
    <row r="5993" spans="1:8" ht="15.75">
      <c r="A5993" s="10">
        <v>5992</v>
      </c>
      <c r="B5993" s="3" t="s">
        <v>2947</v>
      </c>
      <c r="C5993" s="2" t="s">
        <v>2377</v>
      </c>
      <c r="D5993" s="2" t="s">
        <v>236</v>
      </c>
      <c r="E5993" s="2" t="s">
        <v>2378</v>
      </c>
      <c r="F5993" s="4">
        <v>10</v>
      </c>
      <c r="G5993" s="10" t="str">
        <f t="shared" si="289"/>
        <v xml:space="preserve">2024/01 </v>
      </c>
      <c r="H5993" s="10">
        <f t="shared" si="288"/>
        <v>20</v>
      </c>
    </row>
    <row r="5994" spans="1:8" ht="15.75">
      <c r="A5994" s="10">
        <v>5993</v>
      </c>
      <c r="B5994" s="3" t="s">
        <v>2947</v>
      </c>
      <c r="C5994" s="2" t="s">
        <v>2397</v>
      </c>
      <c r="D5994" s="2" t="s">
        <v>236</v>
      </c>
      <c r="E5994" s="2" t="s">
        <v>2398</v>
      </c>
      <c r="F5994" s="4">
        <v>162</v>
      </c>
      <c r="G5994" s="10" t="str">
        <f t="shared" si="289"/>
        <v xml:space="preserve">2024/02 </v>
      </c>
      <c r="H5994" s="10">
        <f t="shared" si="288"/>
        <v>440</v>
      </c>
    </row>
    <row r="5995" spans="1:8" ht="15.75">
      <c r="A5995" s="10">
        <v>5994</v>
      </c>
      <c r="B5995" s="3" t="s">
        <v>2947</v>
      </c>
      <c r="C5995" s="2" t="s">
        <v>2400</v>
      </c>
      <c r="D5995" s="2" t="s">
        <v>236</v>
      </c>
      <c r="E5995" s="2" t="s">
        <v>2401</v>
      </c>
      <c r="F5995" s="4">
        <v>30</v>
      </c>
      <c r="G5995" s="10" t="str">
        <f t="shared" si="289"/>
        <v xml:space="preserve">2024/10 </v>
      </c>
      <c r="H5995" s="10">
        <f t="shared" si="288"/>
        <v>199</v>
      </c>
    </row>
    <row r="5996" spans="1:8" ht="15.75">
      <c r="A5996" s="10">
        <v>5995</v>
      </c>
      <c r="B5996" s="3" t="s">
        <v>2947</v>
      </c>
      <c r="C5996" s="2" t="s">
        <v>2402</v>
      </c>
      <c r="D5996" s="2" t="s">
        <v>236</v>
      </c>
      <c r="E5996" s="2" t="s">
        <v>2403</v>
      </c>
      <c r="F5996" s="4">
        <v>20</v>
      </c>
      <c r="G5996" s="10" t="str">
        <f t="shared" si="289"/>
        <v xml:space="preserve">2024/01 </v>
      </c>
      <c r="H5996" s="10">
        <f t="shared" si="288"/>
        <v>57</v>
      </c>
    </row>
    <row r="5997" spans="1:8" ht="15.75">
      <c r="A5997" s="10">
        <v>5996</v>
      </c>
      <c r="B5997" s="3" t="s">
        <v>2947</v>
      </c>
      <c r="C5997" s="2" t="s">
        <v>2406</v>
      </c>
      <c r="D5997" s="2" t="s">
        <v>236</v>
      </c>
      <c r="E5997" s="2" t="s">
        <v>2407</v>
      </c>
      <c r="F5997" s="4">
        <v>40</v>
      </c>
      <c r="G5997" s="10" t="str">
        <f t="shared" si="289"/>
        <v xml:space="preserve">2024/01 </v>
      </c>
      <c r="H5997" s="10">
        <f t="shared" si="288"/>
        <v>89</v>
      </c>
    </row>
    <row r="5998" spans="1:8" ht="15.75">
      <c r="A5998" s="10">
        <v>5997</v>
      </c>
      <c r="B5998" s="3" t="s">
        <v>2947</v>
      </c>
      <c r="C5998" s="2" t="s">
        <v>2408</v>
      </c>
      <c r="D5998" s="2" t="s">
        <v>236</v>
      </c>
      <c r="E5998" s="2" t="s">
        <v>2409</v>
      </c>
      <c r="F5998" s="4">
        <v>10</v>
      </c>
      <c r="G5998" s="10" t="str">
        <f t="shared" si="289"/>
        <v xml:space="preserve">2024/05 </v>
      </c>
      <c r="H5998" s="10">
        <f t="shared" si="288"/>
        <v>72</v>
      </c>
    </row>
    <row r="5999" spans="1:8" ht="15.75">
      <c r="A5999" s="10">
        <v>5998</v>
      </c>
      <c r="B5999" s="3" t="s">
        <v>2947</v>
      </c>
      <c r="C5999" s="2" t="s">
        <v>2432</v>
      </c>
      <c r="D5999" s="2" t="s">
        <v>267</v>
      </c>
      <c r="E5999" s="2" t="s">
        <v>2433</v>
      </c>
      <c r="F5999" s="4">
        <v>95</v>
      </c>
      <c r="G5999" s="10" t="str">
        <f t="shared" si="289"/>
        <v xml:space="preserve">2024/02 </v>
      </c>
      <c r="H5999" s="10">
        <f t="shared" si="288"/>
        <v>245</v>
      </c>
    </row>
    <row r="6000" spans="1:8" ht="15.75">
      <c r="A6000" s="10">
        <v>5999</v>
      </c>
      <c r="B6000" s="3" t="s">
        <v>2947</v>
      </c>
      <c r="C6000" s="2" t="s">
        <v>2436</v>
      </c>
      <c r="D6000" s="2" t="s">
        <v>267</v>
      </c>
      <c r="E6000" s="2" t="s">
        <v>2437</v>
      </c>
      <c r="F6000" s="4">
        <v>125</v>
      </c>
      <c r="G6000" s="10" t="str">
        <f t="shared" si="289"/>
        <v xml:space="preserve">2025/02 </v>
      </c>
      <c r="H6000" s="10">
        <f t="shared" si="288"/>
        <v>578</v>
      </c>
    </row>
    <row r="6001" spans="1:8" ht="15.75">
      <c r="A6001" s="10">
        <v>6000</v>
      </c>
      <c r="B6001" s="3" t="s">
        <v>2947</v>
      </c>
      <c r="C6001" s="2" t="s">
        <v>2440</v>
      </c>
      <c r="D6001" s="2" t="s">
        <v>267</v>
      </c>
      <c r="E6001" s="2" t="s">
        <v>2441</v>
      </c>
      <c r="F6001" s="4">
        <v>70</v>
      </c>
      <c r="G6001" s="10" t="str">
        <f t="shared" si="289"/>
        <v xml:space="preserve">2025/02 </v>
      </c>
      <c r="H6001" s="10">
        <f t="shared" si="288"/>
        <v>205</v>
      </c>
    </row>
    <row r="6002" spans="1:8" ht="15.75">
      <c r="A6002" s="10">
        <v>6001</v>
      </c>
      <c r="B6002" s="3" t="s">
        <v>2947</v>
      </c>
      <c r="C6002" s="2" t="s">
        <v>2442</v>
      </c>
      <c r="D6002" s="2" t="s">
        <v>267</v>
      </c>
      <c r="E6002" s="2" t="s">
        <v>2443</v>
      </c>
      <c r="F6002" s="4">
        <v>48</v>
      </c>
      <c r="G6002" s="10" t="str">
        <f t="shared" si="289"/>
        <v xml:space="preserve">2024/01 </v>
      </c>
      <c r="H6002" s="10">
        <f t="shared" si="288"/>
        <v>160</v>
      </c>
    </row>
    <row r="6003" spans="1:8" ht="15.75">
      <c r="A6003" s="10">
        <v>6002</v>
      </c>
      <c r="B6003" s="3" t="s">
        <v>2947</v>
      </c>
      <c r="C6003" s="2" t="s">
        <v>2461</v>
      </c>
      <c r="D6003" s="2" t="s">
        <v>271</v>
      </c>
      <c r="E6003" s="2" t="s">
        <v>2462</v>
      </c>
      <c r="F6003" s="4">
        <v>5</v>
      </c>
      <c r="G6003" s="10" t="str">
        <f t="shared" si="289"/>
        <v xml:space="preserve">2024/01 </v>
      </c>
      <c r="H6003" s="10">
        <f t="shared" si="288"/>
        <v>135</v>
      </c>
    </row>
    <row r="6004" spans="1:8" ht="15.75">
      <c r="A6004" s="10">
        <v>6003</v>
      </c>
      <c r="B6004" s="3" t="s">
        <v>2947</v>
      </c>
      <c r="C6004" s="2" t="s">
        <v>2463</v>
      </c>
      <c r="D6004" s="2" t="s">
        <v>271</v>
      </c>
      <c r="E6004" s="2" t="s">
        <v>2464</v>
      </c>
      <c r="F6004" s="4">
        <v>15</v>
      </c>
      <c r="G6004" s="10" t="str">
        <f t="shared" si="289"/>
        <v xml:space="preserve">2025/03 </v>
      </c>
      <c r="H6004" s="10">
        <f t="shared" si="288"/>
        <v>324</v>
      </c>
    </row>
    <row r="6005" spans="1:8" ht="15.75">
      <c r="A6005" s="10">
        <v>6004</v>
      </c>
      <c r="B6005" s="3" t="s">
        <v>2947</v>
      </c>
      <c r="C6005" s="2" t="s">
        <v>2465</v>
      </c>
      <c r="D6005" s="2" t="s">
        <v>271</v>
      </c>
      <c r="E6005" s="2" t="s">
        <v>2466</v>
      </c>
      <c r="F6005" s="4">
        <v>15</v>
      </c>
      <c r="G6005" s="10" t="str">
        <f t="shared" si="289"/>
        <v xml:space="preserve">2024/05 </v>
      </c>
      <c r="H6005" s="10">
        <f t="shared" si="288"/>
        <v>214</v>
      </c>
    </row>
    <row r="6006" spans="1:8" ht="15.75">
      <c r="A6006" s="10">
        <v>6005</v>
      </c>
      <c r="B6006" s="3" t="s">
        <v>2947</v>
      </c>
      <c r="C6006" s="2" t="s">
        <v>2467</v>
      </c>
      <c r="D6006" s="2" t="s">
        <v>271</v>
      </c>
      <c r="E6006" s="2" t="s">
        <v>2468</v>
      </c>
      <c r="F6006" s="4">
        <v>10</v>
      </c>
      <c r="G6006" s="10" t="str">
        <f t="shared" si="289"/>
        <v xml:space="preserve">2024/01 </v>
      </c>
      <c r="H6006" s="10">
        <f t="shared" si="288"/>
        <v>130</v>
      </c>
    </row>
    <row r="6007" spans="1:8" ht="15.75">
      <c r="A6007" s="10">
        <v>6006</v>
      </c>
      <c r="B6007" s="3" t="s">
        <v>2947</v>
      </c>
      <c r="C6007" s="2" t="s">
        <v>2471</v>
      </c>
      <c r="D6007" s="2" t="s">
        <v>271</v>
      </c>
      <c r="E6007" s="2" t="s">
        <v>2447</v>
      </c>
      <c r="F6007" s="4">
        <v>5</v>
      </c>
      <c r="G6007" s="10" t="str">
        <f t="shared" si="289"/>
        <v xml:space="preserve">2024/01 </v>
      </c>
      <c r="H6007" s="10">
        <f t="shared" si="288"/>
        <v>50</v>
      </c>
    </row>
    <row r="6008" spans="1:8" ht="15.75">
      <c r="A6008" s="10">
        <v>6007</v>
      </c>
      <c r="B6008" s="3" t="s">
        <v>2947</v>
      </c>
      <c r="C6008" s="2" t="s">
        <v>2473</v>
      </c>
      <c r="D6008" s="2" t="s">
        <v>264</v>
      </c>
      <c r="E6008" s="2" t="s">
        <v>2474</v>
      </c>
      <c r="F6008" s="4">
        <v>981</v>
      </c>
      <c r="G6008" s="10" t="str">
        <f t="shared" si="289"/>
        <v xml:space="preserve">2024/04 </v>
      </c>
      <c r="H6008" s="10">
        <f t="shared" si="288"/>
        <v>2197</v>
      </c>
    </row>
    <row r="6009" spans="1:8" ht="15.75">
      <c r="A6009" s="10">
        <v>6008</v>
      </c>
      <c r="B6009" s="3" t="s">
        <v>2947</v>
      </c>
      <c r="C6009" s="2" t="s">
        <v>2475</v>
      </c>
      <c r="D6009" s="2" t="s">
        <v>264</v>
      </c>
      <c r="E6009" s="2" t="s">
        <v>2476</v>
      </c>
      <c r="F6009" s="4">
        <v>10</v>
      </c>
      <c r="G6009" s="10" t="str">
        <f t="shared" si="289"/>
        <v xml:space="preserve">2024/08 </v>
      </c>
      <c r="H6009" s="10">
        <f t="shared" si="288"/>
        <v>334</v>
      </c>
    </row>
    <row r="6010" spans="1:8" ht="15.75">
      <c r="A6010" s="10">
        <v>6009</v>
      </c>
      <c r="B6010" s="3" t="s">
        <v>2947</v>
      </c>
      <c r="C6010" s="2" t="s">
        <v>2477</v>
      </c>
      <c r="D6010" s="2" t="s">
        <v>264</v>
      </c>
      <c r="E6010" s="2" t="s">
        <v>2478</v>
      </c>
      <c r="F6010" s="4">
        <v>33</v>
      </c>
      <c r="G6010" s="10" t="str">
        <f t="shared" si="289"/>
        <v xml:space="preserve">2024/02 </v>
      </c>
      <c r="H6010" s="10">
        <f t="shared" si="288"/>
        <v>650</v>
      </c>
    </row>
    <row r="6011" spans="1:8" ht="15.75">
      <c r="A6011" s="10">
        <v>6010</v>
      </c>
      <c r="B6011" s="3" t="s">
        <v>2947</v>
      </c>
      <c r="C6011" s="2" t="s">
        <v>2479</v>
      </c>
      <c r="D6011" s="2" t="s">
        <v>264</v>
      </c>
      <c r="E6011" s="2" t="s">
        <v>2480</v>
      </c>
      <c r="F6011" s="4">
        <v>441</v>
      </c>
      <c r="G6011" s="10" t="str">
        <f t="shared" si="289"/>
        <v xml:space="preserve">2024/04 </v>
      </c>
      <c r="H6011" s="10">
        <f t="shared" si="288"/>
        <v>1525</v>
      </c>
    </row>
    <row r="6012" spans="1:8" ht="15.75">
      <c r="A6012" s="10">
        <v>6011</v>
      </c>
      <c r="B6012" s="3" t="s">
        <v>2947</v>
      </c>
      <c r="C6012" s="2" t="s">
        <v>2484</v>
      </c>
      <c r="D6012" s="2" t="s">
        <v>264</v>
      </c>
      <c r="E6012" s="2" t="s">
        <v>2485</v>
      </c>
      <c r="F6012" s="4">
        <v>344</v>
      </c>
      <c r="G6012" s="10" t="str">
        <f t="shared" si="289"/>
        <v xml:space="preserve">2024/04 </v>
      </c>
      <c r="H6012" s="10">
        <f t="shared" si="288"/>
        <v>987</v>
      </c>
    </row>
    <row r="6013" spans="1:8" ht="15.75">
      <c r="A6013" s="10">
        <v>6012</v>
      </c>
      <c r="B6013" s="3" t="s">
        <v>2947</v>
      </c>
      <c r="C6013" s="2" t="s">
        <v>2486</v>
      </c>
      <c r="D6013" s="2" t="s">
        <v>264</v>
      </c>
      <c r="E6013" s="2" t="s">
        <v>2487</v>
      </c>
      <c r="F6013" s="4">
        <v>263</v>
      </c>
      <c r="G6013" s="10" t="str">
        <f t="shared" si="289"/>
        <v xml:space="preserve">2024/07 </v>
      </c>
      <c r="H6013" s="10">
        <f t="shared" si="288"/>
        <v>488</v>
      </c>
    </row>
    <row r="6014" spans="1:8" ht="15.75">
      <c r="A6014" s="10">
        <v>6013</v>
      </c>
      <c r="B6014" s="3" t="s">
        <v>2947</v>
      </c>
      <c r="C6014" s="2" t="s">
        <v>2488</v>
      </c>
      <c r="D6014" s="2" t="s">
        <v>264</v>
      </c>
      <c r="E6014" s="2" t="s">
        <v>2489</v>
      </c>
      <c r="F6014" s="4">
        <v>80</v>
      </c>
      <c r="G6014" s="10" t="str">
        <f t="shared" si="289"/>
        <v xml:space="preserve">2024/02 </v>
      </c>
      <c r="H6014" s="10">
        <f t="shared" si="288"/>
        <v>400</v>
      </c>
    </row>
    <row r="6015" spans="1:8" ht="15.75">
      <c r="A6015" s="10">
        <v>6014</v>
      </c>
      <c r="B6015" s="3" t="s">
        <v>2947</v>
      </c>
      <c r="C6015" s="2" t="s">
        <v>2490</v>
      </c>
      <c r="D6015" s="2" t="s">
        <v>264</v>
      </c>
      <c r="E6015" s="2" t="s">
        <v>2491</v>
      </c>
      <c r="F6015" s="4">
        <v>93</v>
      </c>
      <c r="G6015" s="10" t="str">
        <f t="shared" si="289"/>
        <v xml:space="preserve">2024/02 </v>
      </c>
      <c r="H6015" s="10">
        <f t="shared" si="288"/>
        <v>245</v>
      </c>
    </row>
    <row r="6016" spans="1:8" ht="15.75">
      <c r="A6016" s="10">
        <v>6015</v>
      </c>
      <c r="B6016" s="3" t="s">
        <v>2947</v>
      </c>
      <c r="C6016" s="2" t="s">
        <v>2492</v>
      </c>
      <c r="D6016" s="2" t="s">
        <v>264</v>
      </c>
      <c r="E6016" s="2" t="s">
        <v>2493</v>
      </c>
      <c r="F6016" s="4">
        <v>14</v>
      </c>
      <c r="G6016" s="10" t="str">
        <f t="shared" si="289"/>
        <v xml:space="preserve">2024/02 </v>
      </c>
      <c r="H6016" s="10">
        <f t="shared" si="288"/>
        <v>230</v>
      </c>
    </row>
    <row r="6017" spans="1:8" ht="15.75">
      <c r="A6017" s="10">
        <v>6016</v>
      </c>
      <c r="B6017" s="3" t="s">
        <v>2947</v>
      </c>
      <c r="C6017" s="2" t="s">
        <v>2494</v>
      </c>
      <c r="D6017" s="2" t="s">
        <v>264</v>
      </c>
      <c r="E6017" s="2" t="s">
        <v>2495</v>
      </c>
      <c r="F6017" s="4">
        <v>210</v>
      </c>
      <c r="G6017" s="10" t="str">
        <f t="shared" si="289"/>
        <v xml:space="preserve">2025/02 </v>
      </c>
      <c r="H6017" s="10">
        <f t="shared" si="288"/>
        <v>585</v>
      </c>
    </row>
    <row r="6018" spans="1:8" ht="15.75">
      <c r="A6018" s="10">
        <v>6017</v>
      </c>
      <c r="B6018" s="3" t="s">
        <v>2947</v>
      </c>
      <c r="C6018" s="2" t="s">
        <v>2496</v>
      </c>
      <c r="D6018" s="2" t="s">
        <v>264</v>
      </c>
      <c r="E6018" s="2" t="s">
        <v>2497</v>
      </c>
      <c r="F6018" s="4">
        <v>4</v>
      </c>
      <c r="G6018" s="10" t="str">
        <f t="shared" si="289"/>
        <v xml:space="preserve">2024/01 </v>
      </c>
      <c r="H6018" s="10">
        <f t="shared" ref="H6018:H6081" si="290">_xlfn.MAXIFS(F:F,C:C,C6018,G:G,G6018)</f>
        <v>95</v>
      </c>
    </row>
    <row r="6019" spans="1:8" ht="15.75">
      <c r="A6019" s="10">
        <v>6018</v>
      </c>
      <c r="B6019" s="3" t="s">
        <v>2947</v>
      </c>
      <c r="C6019" s="2" t="s">
        <v>2498</v>
      </c>
      <c r="D6019" s="2" t="s">
        <v>264</v>
      </c>
      <c r="E6019" s="2" t="s">
        <v>2328</v>
      </c>
      <c r="F6019" s="4">
        <v>4</v>
      </c>
      <c r="G6019" s="10" t="str">
        <f t="shared" ref="G6019:G6082" si="291">INDEX($B$2:$B$9999,MATCH(_xlfn.MAXIFS($F$2:$F$9999,$C$2:$C$9999,C6019),$F$1:$F$9999,0))</f>
        <v xml:space="preserve">2024/04 </v>
      </c>
      <c r="H6019" s="10">
        <f t="shared" si="290"/>
        <v>26</v>
      </c>
    </row>
    <row r="6020" spans="1:8" ht="15.75">
      <c r="A6020" s="10">
        <v>6019</v>
      </c>
      <c r="B6020" s="3" t="s">
        <v>2947</v>
      </c>
      <c r="C6020" s="2" t="s">
        <v>2501</v>
      </c>
      <c r="D6020" s="2" t="s">
        <v>264</v>
      </c>
      <c r="E6020" s="2" t="s">
        <v>2454</v>
      </c>
      <c r="F6020" s="4">
        <v>4</v>
      </c>
      <c r="G6020" s="10" t="str">
        <f t="shared" si="291"/>
        <v xml:space="preserve">2024/01 </v>
      </c>
      <c r="H6020" s="10">
        <f t="shared" si="290"/>
        <v>22</v>
      </c>
    </row>
    <row r="6021" spans="1:8" ht="15.75">
      <c r="A6021" s="10">
        <v>6020</v>
      </c>
      <c r="B6021" s="3" t="s">
        <v>2947</v>
      </c>
      <c r="C6021" s="2" t="s">
        <v>2503</v>
      </c>
      <c r="D6021" s="2" t="s">
        <v>264</v>
      </c>
      <c r="E6021" s="2" t="s">
        <v>2504</v>
      </c>
      <c r="F6021" s="4">
        <v>117</v>
      </c>
      <c r="G6021" s="10" t="str">
        <f t="shared" si="291"/>
        <v xml:space="preserve">2024/02 </v>
      </c>
      <c r="H6021" s="10">
        <f t="shared" si="290"/>
        <v>230</v>
      </c>
    </row>
    <row r="6022" spans="1:8" ht="15.75">
      <c r="A6022" s="10">
        <v>6021</v>
      </c>
      <c r="B6022" s="3" t="s">
        <v>2947</v>
      </c>
      <c r="C6022" s="2" t="s">
        <v>2505</v>
      </c>
      <c r="D6022" s="2" t="s">
        <v>264</v>
      </c>
      <c r="E6022" s="2" t="s">
        <v>2506</v>
      </c>
      <c r="F6022" s="4">
        <v>5</v>
      </c>
      <c r="G6022" s="10" t="str">
        <f t="shared" si="291"/>
        <v xml:space="preserve">2024/01 </v>
      </c>
      <c r="H6022" s="10">
        <f t="shared" si="290"/>
        <v>5</v>
      </c>
    </row>
    <row r="6023" spans="1:8" ht="15.75">
      <c r="A6023" s="10">
        <v>6022</v>
      </c>
      <c r="B6023" s="3" t="s">
        <v>2947</v>
      </c>
      <c r="C6023" s="2" t="s">
        <v>2509</v>
      </c>
      <c r="D6023" s="2" t="s">
        <v>264</v>
      </c>
      <c r="E6023" s="2" t="s">
        <v>2510</v>
      </c>
      <c r="F6023" s="4">
        <v>70</v>
      </c>
      <c r="G6023" s="10" t="str">
        <f t="shared" si="291"/>
        <v xml:space="preserve">2024/04 </v>
      </c>
      <c r="H6023" s="10">
        <f t="shared" si="290"/>
        <v>195</v>
      </c>
    </row>
    <row r="6024" spans="1:8" ht="15.75">
      <c r="A6024" s="10">
        <v>6023</v>
      </c>
      <c r="B6024" s="3" t="s">
        <v>2947</v>
      </c>
      <c r="C6024" s="2" t="s">
        <v>2511</v>
      </c>
      <c r="D6024" s="2" t="s">
        <v>264</v>
      </c>
      <c r="E6024" s="2" t="s">
        <v>2512</v>
      </c>
      <c r="F6024" s="4">
        <v>30</v>
      </c>
      <c r="G6024" s="10" t="str">
        <f t="shared" si="291"/>
        <v xml:space="preserve">2024/01 </v>
      </c>
      <c r="H6024" s="10">
        <f t="shared" si="290"/>
        <v>130</v>
      </c>
    </row>
    <row r="6025" spans="1:8" ht="15.75">
      <c r="A6025" s="10">
        <v>6024</v>
      </c>
      <c r="B6025" s="3" t="s">
        <v>2947</v>
      </c>
      <c r="C6025" s="2" t="s">
        <v>2513</v>
      </c>
      <c r="D6025" s="2" t="s">
        <v>294</v>
      </c>
      <c r="E6025" s="2" t="s">
        <v>2514</v>
      </c>
      <c r="F6025" s="4">
        <v>10</v>
      </c>
      <c r="G6025" s="10" t="str">
        <f t="shared" si="291"/>
        <v xml:space="preserve">2024/03 </v>
      </c>
      <c r="H6025" s="10">
        <f t="shared" si="290"/>
        <v>74</v>
      </c>
    </row>
    <row r="6026" spans="1:8" ht="15.75">
      <c r="A6026" s="10">
        <v>6025</v>
      </c>
      <c r="B6026" s="3" t="s">
        <v>2947</v>
      </c>
      <c r="C6026" s="2" t="s">
        <v>2515</v>
      </c>
      <c r="D6026" s="2" t="s">
        <v>294</v>
      </c>
      <c r="E6026" s="2" t="s">
        <v>2516</v>
      </c>
      <c r="F6026" s="4">
        <v>40</v>
      </c>
      <c r="G6026" s="10" t="str">
        <f t="shared" si="291"/>
        <v xml:space="preserve">2024/01 </v>
      </c>
      <c r="H6026" s="10">
        <f t="shared" si="290"/>
        <v>95</v>
      </c>
    </row>
    <row r="6027" spans="1:8" ht="15.75">
      <c r="A6027" s="10">
        <v>6026</v>
      </c>
      <c r="B6027" s="3" t="s">
        <v>2947</v>
      </c>
      <c r="C6027" s="2" t="s">
        <v>2519</v>
      </c>
      <c r="D6027" s="2" t="s">
        <v>294</v>
      </c>
      <c r="E6027" s="2" t="s">
        <v>2520</v>
      </c>
      <c r="F6027" s="4">
        <v>30</v>
      </c>
      <c r="G6027" s="10" t="str">
        <f t="shared" si="291"/>
        <v xml:space="preserve">2024/01 </v>
      </c>
      <c r="H6027" s="10">
        <f t="shared" si="290"/>
        <v>100</v>
      </c>
    </row>
    <row r="6028" spans="1:8" ht="15.75">
      <c r="A6028" s="10">
        <v>6027</v>
      </c>
      <c r="B6028" s="3" t="s">
        <v>2947</v>
      </c>
      <c r="C6028" s="2" t="s">
        <v>2523</v>
      </c>
      <c r="D6028" s="2" t="s">
        <v>294</v>
      </c>
      <c r="E6028" s="2" t="s">
        <v>2524</v>
      </c>
      <c r="F6028" s="4">
        <v>115</v>
      </c>
      <c r="G6028" s="10" t="str">
        <f t="shared" si="291"/>
        <v xml:space="preserve">2024/02 </v>
      </c>
      <c r="H6028" s="10">
        <f t="shared" si="290"/>
        <v>180</v>
      </c>
    </row>
    <row r="6029" spans="1:8" ht="15.75">
      <c r="A6029" s="10">
        <v>6028</v>
      </c>
      <c r="B6029" s="3" t="s">
        <v>2947</v>
      </c>
      <c r="C6029" s="2" t="s">
        <v>2528</v>
      </c>
      <c r="D6029" s="2" t="s">
        <v>294</v>
      </c>
      <c r="E6029" s="2" t="s">
        <v>2529</v>
      </c>
      <c r="F6029" s="4">
        <v>300</v>
      </c>
      <c r="G6029" s="10" t="str">
        <f t="shared" si="291"/>
        <v xml:space="preserve">2024/12 </v>
      </c>
      <c r="H6029" s="10">
        <f t="shared" si="290"/>
        <v>675</v>
      </c>
    </row>
    <row r="6030" spans="1:8" ht="15.75">
      <c r="A6030" s="10">
        <v>6029</v>
      </c>
      <c r="B6030" s="3" t="s">
        <v>2947</v>
      </c>
      <c r="C6030" s="2" t="s">
        <v>2534</v>
      </c>
      <c r="D6030" s="2" t="s">
        <v>299</v>
      </c>
      <c r="E6030" s="2" t="s">
        <v>2535</v>
      </c>
      <c r="F6030" s="4">
        <v>200</v>
      </c>
      <c r="G6030" s="10" t="str">
        <f t="shared" si="291"/>
        <v xml:space="preserve">2025/02 </v>
      </c>
      <c r="H6030" s="10">
        <f t="shared" si="290"/>
        <v>453</v>
      </c>
    </row>
    <row r="6031" spans="1:8" ht="15.75">
      <c r="A6031" s="10">
        <v>6030</v>
      </c>
      <c r="B6031" s="3" t="s">
        <v>2947</v>
      </c>
      <c r="C6031" s="2" t="s">
        <v>2536</v>
      </c>
      <c r="D6031" s="2" t="s">
        <v>299</v>
      </c>
      <c r="E6031" s="2" t="s">
        <v>2537</v>
      </c>
      <c r="F6031" s="4">
        <v>20</v>
      </c>
      <c r="G6031" s="10" t="str">
        <f t="shared" si="291"/>
        <v xml:space="preserve">2024/01 </v>
      </c>
      <c r="H6031" s="10">
        <f t="shared" si="290"/>
        <v>120</v>
      </c>
    </row>
    <row r="6032" spans="1:8" ht="15.75">
      <c r="A6032" s="10">
        <v>6031</v>
      </c>
      <c r="B6032" s="3" t="s">
        <v>2947</v>
      </c>
      <c r="C6032" s="2" t="s">
        <v>2538</v>
      </c>
      <c r="D6032" s="2" t="s">
        <v>299</v>
      </c>
      <c r="E6032" s="2" t="s">
        <v>2539</v>
      </c>
      <c r="F6032" s="4">
        <v>150</v>
      </c>
      <c r="G6032" s="10" t="str">
        <f t="shared" si="291"/>
        <v xml:space="preserve">2024/08 </v>
      </c>
      <c r="H6032" s="10">
        <f t="shared" si="290"/>
        <v>560</v>
      </c>
    </row>
    <row r="6033" spans="1:8" ht="15.75">
      <c r="A6033" s="10">
        <v>6032</v>
      </c>
      <c r="B6033" s="3" t="s">
        <v>2947</v>
      </c>
      <c r="C6033" s="2" t="s">
        <v>3785</v>
      </c>
      <c r="D6033" s="2" t="s">
        <v>299</v>
      </c>
      <c r="E6033" s="2" t="s">
        <v>2439</v>
      </c>
      <c r="F6033" s="4">
        <v>20</v>
      </c>
      <c r="G6033" s="10" t="str">
        <f t="shared" si="291"/>
        <v xml:space="preserve">2024/01 </v>
      </c>
      <c r="H6033" s="10">
        <f t="shared" si="290"/>
        <v>20</v>
      </c>
    </row>
    <row r="6034" spans="1:8" ht="15.75">
      <c r="A6034" s="10">
        <v>6033</v>
      </c>
      <c r="B6034" s="3" t="s">
        <v>2947</v>
      </c>
      <c r="C6034" s="2" t="s">
        <v>2542</v>
      </c>
      <c r="D6034" s="2" t="s">
        <v>299</v>
      </c>
      <c r="E6034" s="2" t="s">
        <v>2543</v>
      </c>
      <c r="F6034" s="4">
        <v>119</v>
      </c>
      <c r="G6034" s="10" t="str">
        <f t="shared" si="291"/>
        <v xml:space="preserve">2026/03 </v>
      </c>
      <c r="H6034" s="10">
        <f t="shared" si="290"/>
        <v>414</v>
      </c>
    </row>
    <row r="6035" spans="1:8" ht="15.75">
      <c r="A6035" s="10">
        <v>6034</v>
      </c>
      <c r="B6035" s="3" t="s">
        <v>2947</v>
      </c>
      <c r="C6035" s="2" t="s">
        <v>2544</v>
      </c>
      <c r="D6035" s="2" t="s">
        <v>299</v>
      </c>
      <c r="E6035" s="2" t="s">
        <v>2545</v>
      </c>
      <c r="F6035" s="4">
        <v>75</v>
      </c>
      <c r="G6035" s="10" t="str">
        <f t="shared" si="291"/>
        <v xml:space="preserve">2024/03 </v>
      </c>
      <c r="H6035" s="10">
        <f t="shared" si="290"/>
        <v>151</v>
      </c>
    </row>
    <row r="6036" spans="1:8" ht="15.75">
      <c r="A6036" s="10">
        <v>6035</v>
      </c>
      <c r="B6036" s="3" t="s">
        <v>2947</v>
      </c>
      <c r="C6036" s="2" t="s">
        <v>2548</v>
      </c>
      <c r="D6036" s="2" t="s">
        <v>299</v>
      </c>
      <c r="E6036" s="2" t="s">
        <v>2549</v>
      </c>
      <c r="F6036" s="4">
        <v>20</v>
      </c>
      <c r="G6036" s="10" t="str">
        <f t="shared" si="291"/>
        <v xml:space="preserve">2024/01 </v>
      </c>
      <c r="H6036" s="10">
        <f t="shared" si="290"/>
        <v>70</v>
      </c>
    </row>
    <row r="6037" spans="1:8" ht="15.75">
      <c r="A6037" s="10">
        <v>6036</v>
      </c>
      <c r="B6037" s="3" t="s">
        <v>2947</v>
      </c>
      <c r="C6037" s="2" t="s">
        <v>2550</v>
      </c>
      <c r="D6037" s="2" t="s">
        <v>299</v>
      </c>
      <c r="E6037" s="2" t="s">
        <v>2551</v>
      </c>
      <c r="F6037" s="4">
        <v>10</v>
      </c>
      <c r="G6037" s="10" t="str">
        <f t="shared" si="291"/>
        <v xml:space="preserve">2024/07 </v>
      </c>
      <c r="H6037" s="10">
        <f t="shared" si="290"/>
        <v>260</v>
      </c>
    </row>
    <row r="6038" spans="1:8" ht="15.75">
      <c r="A6038" s="10">
        <v>6037</v>
      </c>
      <c r="B6038" s="3" t="s">
        <v>2947</v>
      </c>
      <c r="C6038" s="2" t="s">
        <v>2562</v>
      </c>
      <c r="D6038" s="2" t="s">
        <v>299</v>
      </c>
      <c r="E6038" s="2" t="s">
        <v>2563</v>
      </c>
      <c r="F6038" s="4">
        <v>50</v>
      </c>
      <c r="G6038" s="10" t="str">
        <f t="shared" si="291"/>
        <v xml:space="preserve">2024/01 </v>
      </c>
      <c r="H6038" s="10">
        <f t="shared" si="290"/>
        <v>100</v>
      </c>
    </row>
    <row r="6039" spans="1:8" ht="15.75">
      <c r="A6039" s="10">
        <v>6038</v>
      </c>
      <c r="B6039" s="3" t="s">
        <v>2947</v>
      </c>
      <c r="C6039" s="2" t="s">
        <v>2576</v>
      </c>
      <c r="D6039" s="2" t="s">
        <v>310</v>
      </c>
      <c r="E6039" s="2" t="s">
        <v>2577</v>
      </c>
      <c r="F6039" s="4">
        <v>75</v>
      </c>
      <c r="G6039" s="10" t="str">
        <f t="shared" si="291"/>
        <v xml:space="preserve">2024/01 </v>
      </c>
      <c r="H6039" s="10">
        <f t="shared" si="290"/>
        <v>105</v>
      </c>
    </row>
    <row r="6040" spans="1:8" ht="15.75">
      <c r="A6040" s="10">
        <v>6039</v>
      </c>
      <c r="B6040" s="3" t="s">
        <v>2947</v>
      </c>
      <c r="C6040" s="2" t="s">
        <v>2578</v>
      </c>
      <c r="D6040" s="2" t="s">
        <v>310</v>
      </c>
      <c r="E6040" s="2" t="s">
        <v>2579</v>
      </c>
      <c r="F6040" s="4">
        <v>50</v>
      </c>
      <c r="G6040" s="10" t="str">
        <f t="shared" si="291"/>
        <v xml:space="preserve">2024/04 </v>
      </c>
      <c r="H6040" s="10">
        <f t="shared" si="290"/>
        <v>225</v>
      </c>
    </row>
    <row r="6041" spans="1:8" ht="15.75">
      <c r="A6041" s="10">
        <v>6040</v>
      </c>
      <c r="B6041" s="3" t="s">
        <v>2947</v>
      </c>
      <c r="C6041" s="2" t="s">
        <v>2580</v>
      </c>
      <c r="D6041" s="2" t="s">
        <v>310</v>
      </c>
      <c r="E6041" s="2" t="s">
        <v>2581</v>
      </c>
      <c r="F6041" s="4">
        <v>22</v>
      </c>
      <c r="G6041" s="10" t="str">
        <f t="shared" si="291"/>
        <v xml:space="preserve">2024/05 </v>
      </c>
      <c r="H6041" s="10">
        <f t="shared" si="290"/>
        <v>206</v>
      </c>
    </row>
    <row r="6042" spans="1:8" ht="15.75">
      <c r="A6042" s="10">
        <v>6041</v>
      </c>
      <c r="B6042" s="3" t="s">
        <v>2947</v>
      </c>
      <c r="C6042" s="2" t="s">
        <v>2582</v>
      </c>
      <c r="D6042" s="2" t="s">
        <v>310</v>
      </c>
      <c r="E6042" s="2" t="s">
        <v>2583</v>
      </c>
      <c r="F6042" s="4">
        <v>30</v>
      </c>
      <c r="G6042" s="10" t="str">
        <f t="shared" si="291"/>
        <v xml:space="preserve">2024/02 </v>
      </c>
      <c r="H6042" s="10">
        <f t="shared" si="290"/>
        <v>53</v>
      </c>
    </row>
    <row r="6043" spans="1:8" ht="15.75">
      <c r="A6043" s="10">
        <v>6042</v>
      </c>
      <c r="B6043" s="3" t="s">
        <v>2947</v>
      </c>
      <c r="C6043" s="2" t="s">
        <v>2588</v>
      </c>
      <c r="D6043" s="2" t="s">
        <v>312</v>
      </c>
      <c r="E6043" s="2" t="s">
        <v>2589</v>
      </c>
      <c r="F6043" s="4"/>
      <c r="G6043" s="10" t="str">
        <f t="shared" si="291"/>
        <v xml:space="preserve">2024/01 </v>
      </c>
      <c r="H6043" s="10">
        <f t="shared" si="290"/>
        <v>50</v>
      </c>
    </row>
    <row r="6044" spans="1:8" ht="15.75">
      <c r="A6044" s="10">
        <v>6043</v>
      </c>
      <c r="B6044" s="3" t="s">
        <v>2947</v>
      </c>
      <c r="C6044" s="2" t="s">
        <v>2602</v>
      </c>
      <c r="D6044" s="2" t="s">
        <v>314</v>
      </c>
      <c r="E6044" s="2" t="s">
        <v>2603</v>
      </c>
      <c r="F6044" s="4">
        <v>20</v>
      </c>
      <c r="G6044" s="10" t="str">
        <f t="shared" si="291"/>
        <v xml:space="preserve">2024/01 </v>
      </c>
      <c r="H6044" s="10">
        <f t="shared" si="290"/>
        <v>20</v>
      </c>
    </row>
    <row r="6045" spans="1:8" ht="15.75">
      <c r="A6045" s="10">
        <v>6044</v>
      </c>
      <c r="B6045" s="3" t="s">
        <v>2947</v>
      </c>
      <c r="C6045" s="2" t="s">
        <v>2604</v>
      </c>
      <c r="D6045" s="2" t="s">
        <v>314</v>
      </c>
      <c r="E6045" s="2" t="s">
        <v>2605</v>
      </c>
      <c r="F6045" s="4">
        <v>20</v>
      </c>
      <c r="G6045" s="10" t="str">
        <f t="shared" si="291"/>
        <v xml:space="preserve">2024/07 </v>
      </c>
      <c r="H6045" s="10">
        <f t="shared" si="290"/>
        <v>360</v>
      </c>
    </row>
    <row r="6046" spans="1:8" ht="15.75">
      <c r="A6046" s="10">
        <v>6045</v>
      </c>
      <c r="B6046" s="3" t="s">
        <v>2947</v>
      </c>
      <c r="C6046" s="2" t="s">
        <v>2606</v>
      </c>
      <c r="D6046" s="2" t="s">
        <v>314</v>
      </c>
      <c r="E6046" s="2" t="s">
        <v>2607</v>
      </c>
      <c r="F6046" s="4">
        <v>90</v>
      </c>
      <c r="G6046" s="10" t="str">
        <f t="shared" si="291"/>
        <v xml:space="preserve">2024/05 </v>
      </c>
      <c r="H6046" s="10">
        <f t="shared" si="290"/>
        <v>705</v>
      </c>
    </row>
    <row r="6047" spans="1:8" ht="15.75">
      <c r="A6047" s="10">
        <v>6046</v>
      </c>
      <c r="B6047" s="3" t="s">
        <v>2947</v>
      </c>
      <c r="C6047" s="2" t="s">
        <v>2614</v>
      </c>
      <c r="D6047" s="2" t="s">
        <v>318</v>
      </c>
      <c r="E6047" s="2" t="s">
        <v>2615</v>
      </c>
      <c r="F6047" s="4">
        <v>160</v>
      </c>
      <c r="G6047" s="10" t="str">
        <f t="shared" si="291"/>
        <v xml:space="preserve">2024/04 </v>
      </c>
      <c r="H6047" s="10">
        <f t="shared" si="290"/>
        <v>210</v>
      </c>
    </row>
    <row r="6048" spans="1:8" ht="15.75">
      <c r="A6048" s="10">
        <v>6047</v>
      </c>
      <c r="B6048" s="3" t="s">
        <v>2947</v>
      </c>
      <c r="C6048" s="2" t="s">
        <v>2616</v>
      </c>
      <c r="D6048" s="2" t="s">
        <v>318</v>
      </c>
      <c r="E6048" s="2" t="s">
        <v>2617</v>
      </c>
      <c r="F6048" s="4">
        <v>5</v>
      </c>
      <c r="G6048" s="10" t="str">
        <f t="shared" si="291"/>
        <v xml:space="preserve">2024/01 </v>
      </c>
      <c r="H6048" s="10">
        <f t="shared" si="290"/>
        <v>120</v>
      </c>
    </row>
    <row r="6049" spans="1:8" ht="15.75">
      <c r="A6049" s="10">
        <v>6048</v>
      </c>
      <c r="B6049" s="3" t="s">
        <v>2947</v>
      </c>
      <c r="C6049" s="2" t="s">
        <v>2618</v>
      </c>
      <c r="D6049" s="2" t="s">
        <v>318</v>
      </c>
      <c r="E6049" s="2" t="s">
        <v>2619</v>
      </c>
      <c r="F6049" s="4">
        <v>20</v>
      </c>
      <c r="G6049" s="10" t="str">
        <f t="shared" si="291"/>
        <v xml:space="preserve">2025/03 </v>
      </c>
      <c r="H6049" s="10">
        <f t="shared" si="290"/>
        <v>410</v>
      </c>
    </row>
    <row r="6050" spans="1:8" ht="15.75">
      <c r="A6050" s="10">
        <v>6049</v>
      </c>
      <c r="B6050" s="3" t="s">
        <v>2947</v>
      </c>
      <c r="C6050" s="2" t="s">
        <v>2620</v>
      </c>
      <c r="D6050" s="2" t="s">
        <v>318</v>
      </c>
      <c r="E6050" s="2" t="s">
        <v>2621</v>
      </c>
      <c r="F6050" s="4">
        <v>20</v>
      </c>
      <c r="G6050" s="10" t="str">
        <f t="shared" si="291"/>
        <v xml:space="preserve">2024/01 </v>
      </c>
      <c r="H6050" s="10">
        <f t="shared" si="290"/>
        <v>60</v>
      </c>
    </row>
    <row r="6051" spans="1:8" ht="15.75">
      <c r="A6051" s="10">
        <v>6050</v>
      </c>
      <c r="B6051" s="3" t="s">
        <v>2947</v>
      </c>
      <c r="C6051" s="2" t="s">
        <v>2624</v>
      </c>
      <c r="D6051" s="2" t="s">
        <v>318</v>
      </c>
      <c r="E6051" s="2" t="s">
        <v>2625</v>
      </c>
      <c r="F6051" s="4">
        <v>70</v>
      </c>
      <c r="G6051" s="10" t="str">
        <f t="shared" si="291"/>
        <v xml:space="preserve">2024/01 </v>
      </c>
      <c r="H6051" s="10">
        <f t="shared" si="290"/>
        <v>130</v>
      </c>
    </row>
    <row r="6052" spans="1:8" ht="15.75">
      <c r="A6052" s="10">
        <v>6051</v>
      </c>
      <c r="B6052" s="3" t="s">
        <v>2947</v>
      </c>
      <c r="C6052" s="2" t="s">
        <v>2626</v>
      </c>
      <c r="D6052" s="2" t="s">
        <v>318</v>
      </c>
      <c r="E6052" s="2" t="s">
        <v>2627</v>
      </c>
      <c r="F6052" s="4">
        <v>10</v>
      </c>
      <c r="G6052" s="10" t="str">
        <f t="shared" si="291"/>
        <v xml:space="preserve">2024/01 </v>
      </c>
      <c r="H6052" s="10">
        <f t="shared" si="290"/>
        <v>35</v>
      </c>
    </row>
    <row r="6053" spans="1:8" ht="15.75">
      <c r="A6053" s="10">
        <v>6052</v>
      </c>
      <c r="B6053" s="3" t="s">
        <v>2947</v>
      </c>
      <c r="C6053" s="2" t="s">
        <v>2628</v>
      </c>
      <c r="D6053" s="2" t="s">
        <v>318</v>
      </c>
      <c r="E6053" s="2" t="s">
        <v>2629</v>
      </c>
      <c r="F6053" s="4">
        <v>70</v>
      </c>
      <c r="G6053" s="10" t="str">
        <f t="shared" si="291"/>
        <v xml:space="preserve">2024/08 </v>
      </c>
      <c r="H6053" s="10">
        <f t="shared" si="290"/>
        <v>600</v>
      </c>
    </row>
    <row r="6054" spans="1:8" ht="15.75">
      <c r="A6054" s="10">
        <v>6053</v>
      </c>
      <c r="B6054" s="3" t="s">
        <v>2947</v>
      </c>
      <c r="C6054" s="2" t="s">
        <v>2634</v>
      </c>
      <c r="D6054" s="2" t="s">
        <v>318</v>
      </c>
      <c r="E6054" s="2" t="s">
        <v>2635</v>
      </c>
      <c r="F6054" s="4">
        <v>20</v>
      </c>
      <c r="G6054" s="10" t="str">
        <f t="shared" si="291"/>
        <v xml:space="preserve">2024/01 </v>
      </c>
      <c r="H6054" s="10">
        <f t="shared" si="290"/>
        <v>90</v>
      </c>
    </row>
    <row r="6055" spans="1:8" ht="15.75">
      <c r="A6055" s="10">
        <v>6054</v>
      </c>
      <c r="B6055" s="3" t="s">
        <v>2947</v>
      </c>
      <c r="C6055" s="2" t="s">
        <v>2636</v>
      </c>
      <c r="D6055" s="2" t="s">
        <v>2312</v>
      </c>
      <c r="E6055" s="2" t="s">
        <v>2637</v>
      </c>
      <c r="F6055" s="4">
        <v>15</v>
      </c>
      <c r="G6055" s="10" t="str">
        <f t="shared" si="291"/>
        <v xml:space="preserve">2024/06 </v>
      </c>
      <c r="H6055" s="10">
        <f t="shared" si="290"/>
        <v>143</v>
      </c>
    </row>
    <row r="6056" spans="1:8" ht="15.75">
      <c r="A6056" s="10">
        <v>6055</v>
      </c>
      <c r="B6056" s="3" t="s">
        <v>2947</v>
      </c>
      <c r="C6056" s="2" t="s">
        <v>2638</v>
      </c>
      <c r="D6056" s="2" t="s">
        <v>2312</v>
      </c>
      <c r="E6056" s="2" t="s">
        <v>2639</v>
      </c>
      <c r="F6056" s="4">
        <v>10</v>
      </c>
      <c r="G6056" s="10" t="str">
        <f t="shared" si="291"/>
        <v xml:space="preserve">2024/04 </v>
      </c>
      <c r="H6056" s="10">
        <f t="shared" si="290"/>
        <v>152</v>
      </c>
    </row>
    <row r="6057" spans="1:8" ht="15.75">
      <c r="A6057" s="10">
        <v>6056</v>
      </c>
      <c r="B6057" s="3" t="s">
        <v>2947</v>
      </c>
      <c r="C6057" s="2" t="s">
        <v>2671</v>
      </c>
      <c r="D6057" s="2" t="s">
        <v>2312</v>
      </c>
      <c r="E6057" s="2" t="s">
        <v>2672</v>
      </c>
      <c r="F6057" s="4">
        <v>15</v>
      </c>
      <c r="G6057" s="10" t="str">
        <f t="shared" si="291"/>
        <v xml:space="preserve">2024/01 </v>
      </c>
      <c r="H6057" s="10">
        <f t="shared" si="290"/>
        <v>120</v>
      </c>
    </row>
    <row r="6058" spans="1:8" ht="15.75">
      <c r="A6058" s="10">
        <v>6057</v>
      </c>
      <c r="B6058" s="3" t="s">
        <v>2947</v>
      </c>
      <c r="C6058" s="2" t="s">
        <v>2693</v>
      </c>
      <c r="D6058" s="2" t="s">
        <v>2692</v>
      </c>
      <c r="E6058" s="2" t="s">
        <v>2694</v>
      </c>
      <c r="F6058" s="4">
        <v>7</v>
      </c>
      <c r="G6058" s="10" t="str">
        <f t="shared" si="291"/>
        <v xml:space="preserve">2024/01 </v>
      </c>
      <c r="H6058" s="10">
        <f t="shared" si="290"/>
        <v>7</v>
      </c>
    </row>
    <row r="6059" spans="1:8" ht="15.75">
      <c r="A6059" s="10">
        <v>6058</v>
      </c>
      <c r="B6059" s="3" t="s">
        <v>2947</v>
      </c>
      <c r="C6059" s="2" t="s">
        <v>3813</v>
      </c>
      <c r="D6059" s="2" t="s">
        <v>2692</v>
      </c>
      <c r="E6059" s="2" t="s">
        <v>3814</v>
      </c>
      <c r="F6059" s="4">
        <v>30</v>
      </c>
      <c r="G6059" s="10" t="str">
        <f t="shared" si="291"/>
        <v xml:space="preserve">2024/01 </v>
      </c>
      <c r="H6059" s="10">
        <f t="shared" si="290"/>
        <v>30</v>
      </c>
    </row>
    <row r="6060" spans="1:8" ht="15.75">
      <c r="A6060" s="10">
        <v>6059</v>
      </c>
      <c r="B6060" s="3" t="s">
        <v>2947</v>
      </c>
      <c r="C6060" s="2" t="s">
        <v>2695</v>
      </c>
      <c r="D6060" s="2" t="s">
        <v>2692</v>
      </c>
      <c r="E6060" s="2" t="s">
        <v>2696</v>
      </c>
      <c r="F6060" s="4">
        <v>6</v>
      </c>
      <c r="G6060" s="10" t="str">
        <f t="shared" si="291"/>
        <v xml:space="preserve">2024/01 </v>
      </c>
      <c r="H6060" s="10">
        <f t="shared" si="290"/>
        <v>6</v>
      </c>
    </row>
    <row r="6061" spans="1:8" ht="15.75">
      <c r="A6061" s="10">
        <v>6060</v>
      </c>
      <c r="B6061" s="3" t="s">
        <v>2947</v>
      </c>
      <c r="C6061" s="2" t="s">
        <v>2712</v>
      </c>
      <c r="D6061" s="2" t="s">
        <v>1267</v>
      </c>
      <c r="E6061" s="2" t="s">
        <v>2713</v>
      </c>
      <c r="F6061" s="4">
        <v>10</v>
      </c>
      <c r="G6061" s="10" t="str">
        <f t="shared" si="291"/>
        <v xml:space="preserve">2024/01 </v>
      </c>
      <c r="H6061" s="10">
        <f t="shared" si="290"/>
        <v>125</v>
      </c>
    </row>
    <row r="6062" spans="1:8" ht="15.75">
      <c r="A6062" s="10">
        <v>6061</v>
      </c>
      <c r="B6062" s="3" t="s">
        <v>2947</v>
      </c>
      <c r="C6062" s="2" t="s">
        <v>2716</v>
      </c>
      <c r="D6062" s="2" t="s">
        <v>1267</v>
      </c>
      <c r="E6062" s="2" t="s">
        <v>2717</v>
      </c>
      <c r="F6062" s="4">
        <v>8</v>
      </c>
      <c r="G6062" s="10" t="str">
        <f t="shared" si="291"/>
        <v xml:space="preserve">2024/05 </v>
      </c>
      <c r="H6062" s="10">
        <f t="shared" si="290"/>
        <v>63</v>
      </c>
    </row>
    <row r="6063" spans="1:8" ht="15.75">
      <c r="A6063" s="10">
        <v>6062</v>
      </c>
      <c r="B6063" s="3" t="s">
        <v>2947</v>
      </c>
      <c r="C6063" s="2" t="s">
        <v>2722</v>
      </c>
      <c r="D6063" s="2" t="s">
        <v>1267</v>
      </c>
      <c r="E6063" s="2" t="s">
        <v>2723</v>
      </c>
      <c r="F6063" s="4">
        <v>50</v>
      </c>
      <c r="G6063" s="10" t="str">
        <f t="shared" si="291"/>
        <v xml:space="preserve">2024/02 </v>
      </c>
      <c r="H6063" s="10">
        <f t="shared" si="290"/>
        <v>93</v>
      </c>
    </row>
    <row r="6064" spans="1:8" ht="15.75">
      <c r="A6064" s="10">
        <v>6063</v>
      </c>
      <c r="B6064" s="3" t="s">
        <v>2947</v>
      </c>
      <c r="C6064" s="2" t="s">
        <v>2728</v>
      </c>
      <c r="D6064" s="2" t="s">
        <v>1267</v>
      </c>
      <c r="E6064" s="2" t="s">
        <v>2729</v>
      </c>
      <c r="F6064" s="4">
        <v>30</v>
      </c>
      <c r="G6064" s="10" t="str">
        <f t="shared" si="291"/>
        <v xml:space="preserve">2024/01 </v>
      </c>
      <c r="H6064" s="10">
        <f t="shared" si="290"/>
        <v>30</v>
      </c>
    </row>
    <row r="6065" spans="1:8" ht="15.75">
      <c r="A6065" s="10">
        <v>6064</v>
      </c>
      <c r="B6065" s="3" t="s">
        <v>2947</v>
      </c>
      <c r="C6065" s="2" t="s">
        <v>2733</v>
      </c>
      <c r="D6065" s="2" t="s">
        <v>2732</v>
      </c>
      <c r="E6065" s="2" t="s">
        <v>2734</v>
      </c>
      <c r="F6065" s="4">
        <v>30</v>
      </c>
      <c r="G6065" s="10" t="str">
        <f t="shared" si="291"/>
        <v xml:space="preserve">2024/01 </v>
      </c>
      <c r="H6065" s="10">
        <f t="shared" si="290"/>
        <v>36</v>
      </c>
    </row>
    <row r="6066" spans="1:8" ht="15.75">
      <c r="A6066" s="10">
        <v>6065</v>
      </c>
      <c r="B6066" s="3" t="s">
        <v>2947</v>
      </c>
      <c r="C6066" s="2" t="s">
        <v>2737</v>
      </c>
      <c r="D6066" s="2" t="s">
        <v>2732</v>
      </c>
      <c r="E6066" s="2" t="s">
        <v>2738</v>
      </c>
      <c r="F6066" s="4">
        <v>4</v>
      </c>
      <c r="G6066" s="10" t="str">
        <f t="shared" si="291"/>
        <v xml:space="preserve">2024/05 </v>
      </c>
      <c r="H6066" s="10">
        <f t="shared" si="290"/>
        <v>214</v>
      </c>
    </row>
    <row r="6067" spans="1:8" ht="15.75">
      <c r="A6067" s="10">
        <v>6066</v>
      </c>
      <c r="B6067" s="3" t="s">
        <v>2947</v>
      </c>
      <c r="C6067" s="2" t="s">
        <v>2741</v>
      </c>
      <c r="D6067" s="2" t="s">
        <v>2732</v>
      </c>
      <c r="E6067" s="2" t="s">
        <v>2742</v>
      </c>
      <c r="F6067" s="4">
        <v>30</v>
      </c>
      <c r="G6067" s="10" t="str">
        <f t="shared" si="291"/>
        <v xml:space="preserve">2024/01 </v>
      </c>
      <c r="H6067" s="10">
        <f t="shared" si="290"/>
        <v>50</v>
      </c>
    </row>
    <row r="6068" spans="1:8" ht="15.75">
      <c r="A6068" s="10">
        <v>6067</v>
      </c>
      <c r="B6068" s="3" t="s">
        <v>2947</v>
      </c>
      <c r="C6068" s="2" t="s">
        <v>2743</v>
      </c>
      <c r="D6068" s="2" t="s">
        <v>2732</v>
      </c>
      <c r="E6068" s="2" t="s">
        <v>2744</v>
      </c>
      <c r="F6068" s="4">
        <v>60</v>
      </c>
      <c r="G6068" s="10" t="str">
        <f t="shared" si="291"/>
        <v xml:space="preserve">2024/01 </v>
      </c>
      <c r="H6068" s="10">
        <f t="shared" si="290"/>
        <v>60</v>
      </c>
    </row>
    <row r="6069" spans="1:8" ht="15.75">
      <c r="A6069" s="10">
        <v>6068</v>
      </c>
      <c r="B6069" s="3" t="s">
        <v>2947</v>
      </c>
      <c r="C6069" s="2" t="s">
        <v>2749</v>
      </c>
      <c r="D6069" s="2" t="s">
        <v>1267</v>
      </c>
      <c r="E6069" s="2" t="s">
        <v>2750</v>
      </c>
      <c r="F6069" s="4">
        <v>100</v>
      </c>
      <c r="G6069" s="10" t="str">
        <f t="shared" si="291"/>
        <v xml:space="preserve">2024/01 </v>
      </c>
      <c r="H6069" s="10">
        <f t="shared" si="290"/>
        <v>100</v>
      </c>
    </row>
    <row r="6070" spans="1:8" ht="15.75">
      <c r="A6070" s="10">
        <v>6069</v>
      </c>
      <c r="B6070" s="3" t="s">
        <v>2947</v>
      </c>
      <c r="C6070" s="2" t="s">
        <v>2779</v>
      </c>
      <c r="D6070" s="2" t="s">
        <v>1424</v>
      </c>
      <c r="E6070" s="2" t="s">
        <v>2780</v>
      </c>
      <c r="F6070" s="4">
        <v>10</v>
      </c>
      <c r="G6070" s="10" t="str">
        <f t="shared" si="291"/>
        <v xml:space="preserve">2024/01 </v>
      </c>
      <c r="H6070" s="10">
        <f t="shared" si="290"/>
        <v>10</v>
      </c>
    </row>
    <row r="6071" spans="1:8" ht="15.75">
      <c r="A6071" s="10">
        <v>6070</v>
      </c>
      <c r="B6071" s="3" t="s">
        <v>2947</v>
      </c>
      <c r="C6071" s="2" t="s">
        <v>2809</v>
      </c>
      <c r="D6071" s="2" t="s">
        <v>1443</v>
      </c>
      <c r="E6071" s="2" t="s">
        <v>2810</v>
      </c>
      <c r="F6071" s="4">
        <v>20</v>
      </c>
      <c r="G6071" s="10" t="str">
        <f t="shared" si="291"/>
        <v xml:space="preserve">2024/01 </v>
      </c>
      <c r="H6071" s="10">
        <f t="shared" si="290"/>
        <v>100</v>
      </c>
    </row>
    <row r="6072" spans="1:8" ht="15.75">
      <c r="A6072" s="10">
        <v>6071</v>
      </c>
      <c r="B6072" s="3" t="s">
        <v>2947</v>
      </c>
      <c r="C6072" s="2" t="s">
        <v>2811</v>
      </c>
      <c r="D6072" s="2" t="s">
        <v>1443</v>
      </c>
      <c r="E6072" s="2" t="s">
        <v>2812</v>
      </c>
      <c r="F6072" s="4">
        <v>20</v>
      </c>
      <c r="G6072" s="10" t="str">
        <f t="shared" si="291"/>
        <v xml:space="preserve">2024/01 </v>
      </c>
      <c r="H6072" s="10">
        <f t="shared" si="290"/>
        <v>130</v>
      </c>
    </row>
    <row r="6073" spans="1:8" ht="15.75">
      <c r="A6073" s="10">
        <v>6072</v>
      </c>
      <c r="B6073" s="3" t="s">
        <v>2947</v>
      </c>
      <c r="C6073" s="2" t="s">
        <v>2813</v>
      </c>
      <c r="D6073" s="2" t="s">
        <v>1443</v>
      </c>
      <c r="E6073" s="2" t="s">
        <v>2814</v>
      </c>
      <c r="F6073" s="4">
        <v>50</v>
      </c>
      <c r="G6073" s="10" t="str">
        <f t="shared" si="291"/>
        <v xml:space="preserve">2024/01 </v>
      </c>
      <c r="H6073" s="10">
        <f t="shared" si="290"/>
        <v>80</v>
      </c>
    </row>
    <row r="6074" spans="1:8" ht="15.75">
      <c r="A6074" s="10">
        <v>6073</v>
      </c>
      <c r="B6074" s="3" t="s">
        <v>2947</v>
      </c>
      <c r="C6074" s="2" t="s">
        <v>2831</v>
      </c>
      <c r="D6074" s="2" t="s">
        <v>1401</v>
      </c>
      <c r="E6074" s="2" t="s">
        <v>2832</v>
      </c>
      <c r="F6074" s="4">
        <v>600</v>
      </c>
      <c r="G6074" s="10" t="str">
        <f t="shared" si="291"/>
        <v xml:space="preserve">2024/08 </v>
      </c>
      <c r="H6074" s="10">
        <f t="shared" si="290"/>
        <v>600</v>
      </c>
    </row>
    <row r="6075" spans="1:8" ht="15.75">
      <c r="A6075" s="10">
        <v>6074</v>
      </c>
      <c r="B6075" s="3" t="s">
        <v>2947</v>
      </c>
      <c r="C6075" s="2" t="s">
        <v>2835</v>
      </c>
      <c r="D6075" s="2" t="s">
        <v>1401</v>
      </c>
      <c r="E6075" s="2" t="s">
        <v>2836</v>
      </c>
      <c r="F6075" s="4">
        <v>210</v>
      </c>
      <c r="G6075" s="10" t="str">
        <f t="shared" si="291"/>
        <v xml:space="preserve">2025/11 </v>
      </c>
      <c r="H6075" s="10">
        <f t="shared" si="290"/>
        <v>615</v>
      </c>
    </row>
    <row r="6076" spans="1:8" ht="15.75">
      <c r="A6076" s="10">
        <v>6075</v>
      </c>
      <c r="B6076" s="3" t="s">
        <v>2947</v>
      </c>
      <c r="C6076" s="2" t="s">
        <v>2838</v>
      </c>
      <c r="D6076" s="2" t="s">
        <v>1401</v>
      </c>
      <c r="E6076" s="2" t="s">
        <v>2839</v>
      </c>
      <c r="F6076" s="4">
        <v>50</v>
      </c>
      <c r="G6076" s="10" t="str">
        <f t="shared" si="291"/>
        <v xml:space="preserve">2024/01 </v>
      </c>
      <c r="H6076" s="10">
        <f t="shared" si="290"/>
        <v>200</v>
      </c>
    </row>
    <row r="6077" spans="1:8" ht="15.75">
      <c r="A6077" s="10">
        <v>6076</v>
      </c>
      <c r="B6077" s="3" t="s">
        <v>2947</v>
      </c>
      <c r="C6077" s="2" t="s">
        <v>2840</v>
      </c>
      <c r="D6077" s="2" t="s">
        <v>1401</v>
      </c>
      <c r="E6077" s="2" t="s">
        <v>2841</v>
      </c>
      <c r="F6077" s="4">
        <v>30</v>
      </c>
      <c r="G6077" s="10" t="str">
        <f t="shared" si="291"/>
        <v xml:space="preserve">2024/07 </v>
      </c>
      <c r="H6077" s="10">
        <f t="shared" si="290"/>
        <v>280</v>
      </c>
    </row>
    <row r="6078" spans="1:8" ht="15.75">
      <c r="A6078" s="10">
        <v>6077</v>
      </c>
      <c r="B6078" s="3" t="s">
        <v>2947</v>
      </c>
      <c r="C6078" s="2" t="s">
        <v>2842</v>
      </c>
      <c r="D6078" s="2" t="s">
        <v>1401</v>
      </c>
      <c r="E6078" s="2" t="s">
        <v>2843</v>
      </c>
      <c r="F6078" s="4">
        <v>30</v>
      </c>
      <c r="G6078" s="10" t="str">
        <f t="shared" si="291"/>
        <v xml:space="preserve">2024/06 </v>
      </c>
      <c r="H6078" s="10">
        <f t="shared" si="290"/>
        <v>155</v>
      </c>
    </row>
    <row r="6079" spans="1:8" ht="15.75">
      <c r="A6079" s="10">
        <v>6078</v>
      </c>
      <c r="B6079" s="3" t="s">
        <v>2947</v>
      </c>
      <c r="C6079" s="2" t="s">
        <v>2854</v>
      </c>
      <c r="D6079" s="2" t="s">
        <v>1401</v>
      </c>
      <c r="E6079" s="2" t="s">
        <v>2855</v>
      </c>
      <c r="F6079" s="4">
        <v>200</v>
      </c>
      <c r="G6079" s="10" t="str">
        <f t="shared" si="291"/>
        <v xml:space="preserve">2024/02 </v>
      </c>
      <c r="H6079" s="10">
        <f t="shared" si="290"/>
        <v>320</v>
      </c>
    </row>
    <row r="6080" spans="1:8" ht="15.75">
      <c r="A6080" s="10">
        <v>6079</v>
      </c>
      <c r="B6080" s="3" t="s">
        <v>2947</v>
      </c>
      <c r="C6080" s="2" t="s">
        <v>2871</v>
      </c>
      <c r="D6080" s="2" t="s">
        <v>1405</v>
      </c>
      <c r="E6080" s="2" t="s">
        <v>2872</v>
      </c>
      <c r="F6080" s="4">
        <v>-100</v>
      </c>
      <c r="G6080" s="10" t="str">
        <f t="shared" si="291"/>
        <v xml:space="preserve">2024/03 </v>
      </c>
      <c r="H6080" s="10">
        <f t="shared" si="290"/>
        <v>101</v>
      </c>
    </row>
    <row r="6081" spans="1:8" ht="15.75">
      <c r="A6081" s="10">
        <v>6080</v>
      </c>
      <c r="B6081" s="3" t="s">
        <v>2947</v>
      </c>
      <c r="C6081" s="2" t="s">
        <v>2879</v>
      </c>
      <c r="D6081" s="2" t="s">
        <v>1412</v>
      </c>
      <c r="E6081" s="2" t="s">
        <v>2880</v>
      </c>
      <c r="F6081" s="4">
        <v>199</v>
      </c>
      <c r="G6081" s="10" t="str">
        <f t="shared" si="291"/>
        <v xml:space="preserve">2026/02 </v>
      </c>
      <c r="H6081" s="10">
        <f t="shared" si="290"/>
        <v>519</v>
      </c>
    </row>
    <row r="6082" spans="1:8" ht="15.75">
      <c r="A6082" s="10">
        <v>6081</v>
      </c>
      <c r="B6082" s="3" t="s">
        <v>2947</v>
      </c>
      <c r="C6082" s="2" t="s">
        <v>2882</v>
      </c>
      <c r="D6082" s="2" t="s">
        <v>1412</v>
      </c>
      <c r="E6082" s="2" t="s">
        <v>2646</v>
      </c>
      <c r="F6082" s="4">
        <v>100</v>
      </c>
      <c r="G6082" s="10" t="str">
        <f t="shared" si="291"/>
        <v xml:space="preserve">2024/04 </v>
      </c>
      <c r="H6082" s="10">
        <f t="shared" ref="H6082:H6145" si="292">_xlfn.MAXIFS(F:F,C:C,C6082,G:G,G6082)</f>
        <v>796</v>
      </c>
    </row>
    <row r="6083" spans="1:8" ht="15.75">
      <c r="A6083" s="10">
        <v>6082</v>
      </c>
      <c r="B6083" s="3" t="s">
        <v>2947</v>
      </c>
      <c r="C6083" s="2" t="s">
        <v>2885</v>
      </c>
      <c r="D6083" s="2" t="s">
        <v>1412</v>
      </c>
      <c r="E6083" s="2" t="s">
        <v>2886</v>
      </c>
      <c r="F6083" s="4">
        <v>10</v>
      </c>
      <c r="G6083" s="10" t="str">
        <f t="shared" ref="G6083:G6146" si="293">INDEX($B$2:$B$9999,MATCH(_xlfn.MAXIFS($F$2:$F$9999,$C$2:$C$9999,C6083),$F$1:$F$9999,0))</f>
        <v xml:space="preserve">2024/06 </v>
      </c>
      <c r="H6083" s="10">
        <f t="shared" si="292"/>
        <v>196</v>
      </c>
    </row>
    <row r="6084" spans="1:8" ht="15.75">
      <c r="A6084" s="10">
        <v>6083</v>
      </c>
      <c r="B6084" s="3" t="s">
        <v>2947</v>
      </c>
      <c r="C6084" s="2" t="s">
        <v>2895</v>
      </c>
      <c r="D6084" s="2" t="s">
        <v>1412</v>
      </c>
      <c r="E6084" s="2" t="s">
        <v>2896</v>
      </c>
      <c r="F6084" s="4">
        <v>110</v>
      </c>
      <c r="G6084" s="10" t="str">
        <f t="shared" si="293"/>
        <v xml:space="preserve">2024/01 </v>
      </c>
      <c r="H6084" s="10">
        <f t="shared" si="292"/>
        <v>172</v>
      </c>
    </row>
    <row r="6085" spans="1:8" ht="15.75">
      <c r="A6085" s="10">
        <v>6084</v>
      </c>
      <c r="B6085" s="3" t="s">
        <v>2947</v>
      </c>
      <c r="C6085" s="2" t="s">
        <v>2897</v>
      </c>
      <c r="D6085" s="2" t="s">
        <v>1412</v>
      </c>
      <c r="E6085" s="2" t="s">
        <v>2898</v>
      </c>
      <c r="F6085" s="4">
        <v>20</v>
      </c>
      <c r="G6085" s="10" t="str">
        <f t="shared" si="293"/>
        <v xml:space="preserve">2024/01 </v>
      </c>
      <c r="H6085" s="10">
        <f t="shared" si="292"/>
        <v>30</v>
      </c>
    </row>
    <row r="6086" spans="1:8" ht="15.75">
      <c r="A6086" s="10">
        <v>6085</v>
      </c>
      <c r="B6086" s="3" t="s">
        <v>2947</v>
      </c>
      <c r="C6086" s="2" t="s">
        <v>2899</v>
      </c>
      <c r="D6086" s="2" t="s">
        <v>1412</v>
      </c>
      <c r="E6086" s="2" t="s">
        <v>2900</v>
      </c>
      <c r="F6086" s="4">
        <v>70</v>
      </c>
      <c r="G6086" s="10" t="str">
        <f t="shared" si="293"/>
        <v xml:space="preserve">2024/01 </v>
      </c>
      <c r="H6086" s="10">
        <f t="shared" si="292"/>
        <v>80</v>
      </c>
    </row>
    <row r="6087" spans="1:8" ht="15.75">
      <c r="A6087" s="10">
        <v>6086</v>
      </c>
      <c r="B6087" s="3" t="s">
        <v>2947</v>
      </c>
      <c r="C6087" s="2" t="s">
        <v>2901</v>
      </c>
      <c r="D6087" s="2" t="s">
        <v>1412</v>
      </c>
      <c r="E6087" s="2" t="s">
        <v>2902</v>
      </c>
      <c r="F6087" s="4">
        <v>20</v>
      </c>
      <c r="G6087" s="10" t="str">
        <f t="shared" si="293"/>
        <v xml:space="preserve">2024/01 </v>
      </c>
      <c r="H6087" s="10">
        <f t="shared" si="292"/>
        <v>70</v>
      </c>
    </row>
    <row r="6088" spans="1:8" ht="15.75">
      <c r="A6088" s="10">
        <v>6087</v>
      </c>
      <c r="B6088" s="3" t="s">
        <v>2947</v>
      </c>
      <c r="C6088" s="2" t="s">
        <v>3857</v>
      </c>
      <c r="D6088" s="2" t="s">
        <v>1412</v>
      </c>
      <c r="E6088" s="2" t="s">
        <v>3858</v>
      </c>
      <c r="F6088" s="4">
        <v>20</v>
      </c>
      <c r="G6088" s="10" t="str">
        <f t="shared" si="293"/>
        <v xml:space="preserve">2024/01 </v>
      </c>
      <c r="H6088" s="10">
        <f t="shared" si="292"/>
        <v>50</v>
      </c>
    </row>
    <row r="6089" spans="1:8" ht="15.75">
      <c r="A6089" s="10">
        <v>6088</v>
      </c>
      <c r="B6089" s="3" t="s">
        <v>2947</v>
      </c>
      <c r="C6089" s="2" t="s">
        <v>2918</v>
      </c>
      <c r="D6089" s="2" t="s">
        <v>1424</v>
      </c>
      <c r="E6089" s="2" t="s">
        <v>2919</v>
      </c>
      <c r="F6089" s="4">
        <v>40</v>
      </c>
      <c r="G6089" s="10" t="str">
        <f t="shared" si="293"/>
        <v xml:space="preserve">2025/02 </v>
      </c>
      <c r="H6089" s="10">
        <f t="shared" si="292"/>
        <v>205</v>
      </c>
    </row>
    <row r="6090" spans="1:8" ht="15.75">
      <c r="A6090" s="10">
        <v>6089</v>
      </c>
      <c r="B6090" s="3" t="s">
        <v>2947</v>
      </c>
      <c r="C6090" s="2" t="s">
        <v>2920</v>
      </c>
      <c r="D6090" s="2" t="s">
        <v>1424</v>
      </c>
      <c r="E6090" s="2" t="s">
        <v>2921</v>
      </c>
      <c r="F6090" s="4">
        <v>30</v>
      </c>
      <c r="G6090" s="10" t="str">
        <f t="shared" si="293"/>
        <v xml:space="preserve">2026/01 </v>
      </c>
      <c r="H6090" s="10">
        <f t="shared" si="292"/>
        <v>114</v>
      </c>
    </row>
    <row r="6091" spans="1:8" ht="15.75">
      <c r="A6091" s="10">
        <v>6090</v>
      </c>
      <c r="B6091" s="3" t="s">
        <v>2947</v>
      </c>
      <c r="C6091" s="2" t="s">
        <v>2930</v>
      </c>
      <c r="D6091" s="2" t="s">
        <v>2781</v>
      </c>
      <c r="E6091" s="2" t="s">
        <v>2931</v>
      </c>
      <c r="F6091" s="4">
        <v>30</v>
      </c>
      <c r="G6091" s="10" t="str">
        <f t="shared" si="293"/>
        <v xml:space="preserve">2024/01 </v>
      </c>
      <c r="H6091" s="10">
        <f t="shared" si="292"/>
        <v>80</v>
      </c>
    </row>
    <row r="6092" spans="1:8" ht="15.75">
      <c r="A6092" s="10">
        <v>6091</v>
      </c>
      <c r="B6092" s="3" t="s">
        <v>2947</v>
      </c>
      <c r="C6092" s="2" t="s">
        <v>2932</v>
      </c>
      <c r="D6092" s="2" t="s">
        <v>2781</v>
      </c>
      <c r="E6092" s="2" t="s">
        <v>2933</v>
      </c>
      <c r="F6092" s="4">
        <v>30</v>
      </c>
      <c r="G6092" s="10" t="str">
        <f t="shared" si="293"/>
        <v xml:space="preserve">2024/02 </v>
      </c>
      <c r="H6092" s="10">
        <f t="shared" si="292"/>
        <v>65</v>
      </c>
    </row>
    <row r="6093" spans="1:8" ht="15.75">
      <c r="A6093" s="10">
        <v>6092</v>
      </c>
      <c r="B6093" s="3" t="s">
        <v>2947</v>
      </c>
      <c r="C6093" s="2" t="s">
        <v>3870</v>
      </c>
      <c r="D6093" s="2" t="s">
        <v>1426</v>
      </c>
      <c r="E6093" s="2" t="s">
        <v>3871</v>
      </c>
      <c r="F6093" s="4">
        <v>20</v>
      </c>
      <c r="G6093" s="10" t="str">
        <f t="shared" si="293"/>
        <v xml:space="preserve">2024/08 </v>
      </c>
      <c r="H6093" s="10">
        <f t="shared" si="292"/>
        <v>490</v>
      </c>
    </row>
    <row r="6094" spans="1:8" ht="15.75">
      <c r="A6094" s="10">
        <v>6093</v>
      </c>
      <c r="B6094" s="3" t="s">
        <v>2947</v>
      </c>
      <c r="C6094" s="2" t="s">
        <v>3872</v>
      </c>
      <c r="D6094" s="2" t="s">
        <v>1426</v>
      </c>
      <c r="E6094" s="2" t="s">
        <v>3873</v>
      </c>
      <c r="F6094" s="4">
        <v>360</v>
      </c>
      <c r="G6094" s="10" t="str">
        <f t="shared" si="293"/>
        <v xml:space="preserve">2026/02 </v>
      </c>
      <c r="H6094" s="10">
        <f t="shared" si="292"/>
        <v>4200</v>
      </c>
    </row>
    <row r="6095" spans="1:8" ht="15.75">
      <c r="A6095" s="10">
        <v>6094</v>
      </c>
      <c r="B6095" s="3" t="s">
        <v>2947</v>
      </c>
      <c r="C6095" s="2" t="s">
        <v>3876</v>
      </c>
      <c r="D6095" s="2" t="s">
        <v>1433</v>
      </c>
      <c r="E6095" s="2" t="s">
        <v>3877</v>
      </c>
      <c r="F6095" s="4">
        <v>200</v>
      </c>
      <c r="G6095" s="10" t="str">
        <f t="shared" si="293"/>
        <v xml:space="preserve">2024/10 </v>
      </c>
      <c r="H6095" s="10">
        <f t="shared" si="292"/>
        <v>685</v>
      </c>
    </row>
    <row r="6096" spans="1:8" ht="15.75">
      <c r="A6096" s="10">
        <v>6095</v>
      </c>
      <c r="B6096" s="3" t="s">
        <v>2947</v>
      </c>
      <c r="C6096" s="2" t="s">
        <v>3878</v>
      </c>
      <c r="D6096" s="2" t="s">
        <v>1433</v>
      </c>
      <c r="E6096" s="2" t="s">
        <v>3879</v>
      </c>
      <c r="F6096" s="4">
        <v>56</v>
      </c>
      <c r="G6096" s="10" t="str">
        <f t="shared" si="293"/>
        <v xml:space="preserve">2024/07 </v>
      </c>
      <c r="H6096" s="10">
        <f t="shared" si="292"/>
        <v>355</v>
      </c>
    </row>
    <row r="6097" spans="1:8" ht="15.75">
      <c r="A6097" s="10">
        <v>6096</v>
      </c>
      <c r="B6097" s="3" t="s">
        <v>2947</v>
      </c>
      <c r="C6097" s="2" t="s">
        <v>3880</v>
      </c>
      <c r="D6097" s="2" t="s">
        <v>1433</v>
      </c>
      <c r="E6097" s="2" t="s">
        <v>3881</v>
      </c>
      <c r="F6097" s="4">
        <v>200</v>
      </c>
      <c r="G6097" s="10" t="str">
        <f t="shared" si="293"/>
        <v xml:space="preserve">2024/01 </v>
      </c>
      <c r="H6097" s="10">
        <f t="shared" si="292"/>
        <v>10760</v>
      </c>
    </row>
    <row r="6098" spans="1:8" ht="15.75">
      <c r="A6098" s="10">
        <v>6097</v>
      </c>
      <c r="B6098" s="3" t="s">
        <v>2947</v>
      </c>
      <c r="C6098" s="2" t="s">
        <v>3886</v>
      </c>
      <c r="D6098" s="2" t="s">
        <v>1433</v>
      </c>
      <c r="E6098" s="2" t="s">
        <v>3887</v>
      </c>
      <c r="F6098" s="4">
        <v>50</v>
      </c>
      <c r="G6098" s="10" t="str">
        <f t="shared" si="293"/>
        <v xml:space="preserve">2026/02 </v>
      </c>
      <c r="H6098" s="10">
        <f t="shared" si="292"/>
        <v>2570</v>
      </c>
    </row>
    <row r="6099" spans="1:8" ht="15.75">
      <c r="A6099" s="10">
        <v>6098</v>
      </c>
      <c r="B6099" s="3" t="s">
        <v>2947</v>
      </c>
      <c r="C6099" s="2" t="s">
        <v>3888</v>
      </c>
      <c r="D6099" s="2" t="s">
        <v>1433</v>
      </c>
      <c r="E6099" s="2" t="s">
        <v>3889</v>
      </c>
      <c r="F6099" s="4">
        <v>1410</v>
      </c>
      <c r="G6099" s="10" t="str">
        <f t="shared" si="293"/>
        <v xml:space="preserve">2024/01 </v>
      </c>
      <c r="H6099" s="10">
        <f t="shared" si="292"/>
        <v>6792</v>
      </c>
    </row>
    <row r="6100" spans="1:8" ht="15.75">
      <c r="A6100" s="10">
        <v>6099</v>
      </c>
      <c r="B6100" s="3" t="s">
        <v>2947</v>
      </c>
      <c r="C6100" s="2" t="s">
        <v>3892</v>
      </c>
      <c r="D6100" s="2" t="s">
        <v>1433</v>
      </c>
      <c r="E6100" s="2" t="s">
        <v>3893</v>
      </c>
      <c r="F6100" s="4">
        <v>40</v>
      </c>
      <c r="G6100" s="10" t="str">
        <f t="shared" si="293"/>
        <v xml:space="preserve">2026/03 </v>
      </c>
      <c r="H6100" s="10">
        <f t="shared" si="292"/>
        <v>1990</v>
      </c>
    </row>
    <row r="6101" spans="1:8" ht="15.75">
      <c r="A6101" s="10">
        <v>6100</v>
      </c>
      <c r="B6101" s="3" t="s">
        <v>2947</v>
      </c>
      <c r="C6101" s="2" t="s">
        <v>3894</v>
      </c>
      <c r="D6101" s="2" t="s">
        <v>1433</v>
      </c>
      <c r="E6101" s="2" t="s">
        <v>3895</v>
      </c>
      <c r="F6101" s="4">
        <v>100</v>
      </c>
      <c r="G6101" s="10" t="str">
        <f t="shared" si="293"/>
        <v xml:space="preserve">2024/01 </v>
      </c>
      <c r="H6101" s="10">
        <f t="shared" si="292"/>
        <v>200</v>
      </c>
    </row>
    <row r="6102" spans="1:8" ht="15.75">
      <c r="A6102" s="10">
        <v>6101</v>
      </c>
      <c r="B6102" s="3" t="s">
        <v>2947</v>
      </c>
      <c r="C6102" s="2" t="s">
        <v>3907</v>
      </c>
      <c r="D6102" s="2" t="s">
        <v>1401</v>
      </c>
      <c r="E6102" s="2" t="s">
        <v>3793</v>
      </c>
      <c r="F6102" s="4">
        <v>10</v>
      </c>
      <c r="G6102" s="10" t="str">
        <f t="shared" si="293"/>
        <v xml:space="preserve">2024/01 </v>
      </c>
      <c r="H6102" s="10">
        <f t="shared" si="292"/>
        <v>10</v>
      </c>
    </row>
    <row r="6103" spans="1:8" ht="15.75">
      <c r="A6103" s="10">
        <v>6102</v>
      </c>
      <c r="B6103" s="3" t="s">
        <v>2947</v>
      </c>
      <c r="C6103" s="2" t="s">
        <v>4508</v>
      </c>
      <c r="D6103" s="2" t="s">
        <v>4507</v>
      </c>
      <c r="E6103" s="2" t="s">
        <v>4509</v>
      </c>
      <c r="F6103" s="4">
        <v>10</v>
      </c>
      <c r="G6103" s="10" t="str">
        <f t="shared" si="293"/>
        <v xml:space="preserve">2024/02 </v>
      </c>
      <c r="H6103" s="10">
        <f t="shared" si="292"/>
        <v>52</v>
      </c>
    </row>
    <row r="6104" spans="1:8" ht="15.75">
      <c r="A6104" s="10">
        <v>6103</v>
      </c>
      <c r="B6104" s="3" t="s">
        <v>2947</v>
      </c>
      <c r="C6104" s="2" t="s">
        <v>4529</v>
      </c>
      <c r="D6104" s="2" t="s">
        <v>4526</v>
      </c>
      <c r="E6104" s="2" t="s">
        <v>4530</v>
      </c>
      <c r="F6104" s="4">
        <v>452</v>
      </c>
      <c r="G6104" s="10" t="str">
        <f t="shared" si="293"/>
        <v xml:space="preserve">2024/12 </v>
      </c>
      <c r="H6104" s="10">
        <f t="shared" si="292"/>
        <v>3050</v>
      </c>
    </row>
    <row r="6105" spans="1:8" ht="15.75">
      <c r="A6105" s="10">
        <v>6104</v>
      </c>
      <c r="B6105" s="3" t="s">
        <v>2947</v>
      </c>
      <c r="C6105" s="2" t="s">
        <v>4534</v>
      </c>
      <c r="D6105" s="2" t="s">
        <v>4533</v>
      </c>
      <c r="E6105" s="2" t="s">
        <v>4535</v>
      </c>
      <c r="F6105" s="4">
        <v>192</v>
      </c>
      <c r="G6105" s="10" t="str">
        <f t="shared" si="293"/>
        <v xml:space="preserve">2024/12 </v>
      </c>
      <c r="H6105" s="10">
        <f t="shared" si="292"/>
        <v>4170</v>
      </c>
    </row>
    <row r="6106" spans="1:8" ht="15.75">
      <c r="A6106" s="10">
        <v>6105</v>
      </c>
      <c r="B6106" s="3" t="s">
        <v>2947</v>
      </c>
      <c r="C6106" s="2" t="s">
        <v>4543</v>
      </c>
      <c r="D6106" s="2" t="s">
        <v>4542</v>
      </c>
      <c r="E6106" s="2" t="s">
        <v>4544</v>
      </c>
      <c r="F6106" s="4">
        <v>11</v>
      </c>
      <c r="G6106" s="10" t="str">
        <f t="shared" si="293"/>
        <v xml:space="preserve">2024/01 </v>
      </c>
      <c r="H6106" s="10">
        <f t="shared" si="292"/>
        <v>250</v>
      </c>
    </row>
    <row r="6107" spans="1:8" ht="15.75">
      <c r="A6107" s="10">
        <v>6106</v>
      </c>
      <c r="B6107" s="3" t="s">
        <v>2947</v>
      </c>
      <c r="C6107" s="2" t="s">
        <v>4546</v>
      </c>
      <c r="D6107" s="2" t="s">
        <v>4545</v>
      </c>
      <c r="E6107" s="2" t="s">
        <v>4547</v>
      </c>
      <c r="F6107" s="4">
        <v>21</v>
      </c>
      <c r="G6107" s="10" t="str">
        <f t="shared" si="293"/>
        <v xml:space="preserve">2024/12 </v>
      </c>
      <c r="H6107" s="10">
        <f t="shared" si="292"/>
        <v>910</v>
      </c>
    </row>
    <row r="6108" spans="1:8" ht="15.75">
      <c r="A6108" s="10">
        <v>6107</v>
      </c>
      <c r="B6108" s="3" t="s">
        <v>2947</v>
      </c>
      <c r="C6108" s="2" t="s">
        <v>4554</v>
      </c>
      <c r="D6108" s="2" t="s">
        <v>4553</v>
      </c>
      <c r="E6108" s="2" t="s">
        <v>4555</v>
      </c>
      <c r="F6108" s="4">
        <v>123</v>
      </c>
      <c r="G6108" s="10" t="str">
        <f t="shared" si="293"/>
        <v xml:space="preserve">2024/05 </v>
      </c>
      <c r="H6108" s="10">
        <f t="shared" si="292"/>
        <v>2759</v>
      </c>
    </row>
    <row r="6109" spans="1:8" ht="15.75">
      <c r="A6109" s="10">
        <v>6108</v>
      </c>
      <c r="B6109" s="3" t="s">
        <v>2947</v>
      </c>
      <c r="C6109" s="2" t="s">
        <v>4569</v>
      </c>
      <c r="D6109" s="2" t="s">
        <v>4568</v>
      </c>
      <c r="E6109" s="2" t="s">
        <v>4570</v>
      </c>
      <c r="F6109" s="4">
        <v>60</v>
      </c>
      <c r="G6109" s="10" t="str">
        <f t="shared" si="293"/>
        <v xml:space="preserve">2025/12 </v>
      </c>
      <c r="H6109" s="10">
        <f t="shared" si="292"/>
        <v>635</v>
      </c>
    </row>
    <row r="6110" spans="1:8" ht="15.75">
      <c r="A6110" s="10">
        <v>6109</v>
      </c>
      <c r="B6110" s="3" t="s">
        <v>2947</v>
      </c>
      <c r="C6110" s="2" t="s">
        <v>4576</v>
      </c>
      <c r="D6110" s="2" t="s">
        <v>4575</v>
      </c>
      <c r="E6110" s="2" t="s">
        <v>4577</v>
      </c>
      <c r="F6110" s="4">
        <v>207</v>
      </c>
      <c r="G6110" s="10" t="str">
        <f t="shared" si="293"/>
        <v xml:space="preserve">2025/12 </v>
      </c>
      <c r="H6110" s="10">
        <f t="shared" si="292"/>
        <v>1285</v>
      </c>
    </row>
    <row r="6111" spans="1:8" ht="15.75">
      <c r="A6111" s="10">
        <v>6110</v>
      </c>
      <c r="B6111" s="3" t="s">
        <v>2947</v>
      </c>
      <c r="C6111" s="2" t="s">
        <v>4581</v>
      </c>
      <c r="D6111" s="2" t="s">
        <v>4580</v>
      </c>
      <c r="E6111" s="2" t="s">
        <v>4582</v>
      </c>
      <c r="F6111" s="4">
        <v>71</v>
      </c>
      <c r="G6111" s="10" t="str">
        <f t="shared" si="293"/>
        <v xml:space="preserve">2025/12 </v>
      </c>
      <c r="H6111" s="10">
        <f t="shared" si="292"/>
        <v>501</v>
      </c>
    </row>
    <row r="6112" spans="1:8" ht="15.75">
      <c r="A6112" s="10">
        <v>6111</v>
      </c>
      <c r="B6112" s="3" t="s">
        <v>2947</v>
      </c>
      <c r="C6112" s="2" t="s">
        <v>4586</v>
      </c>
      <c r="D6112" s="2" t="s">
        <v>4585</v>
      </c>
      <c r="E6112" s="2" t="s">
        <v>6131</v>
      </c>
      <c r="F6112" s="4">
        <v>80</v>
      </c>
      <c r="G6112" s="10" t="str">
        <f t="shared" si="293"/>
        <v xml:space="preserve">2024/10 </v>
      </c>
      <c r="H6112" s="10">
        <f t="shared" si="292"/>
        <v>303</v>
      </c>
    </row>
    <row r="6113" spans="1:8" ht="15.75">
      <c r="A6113" s="10">
        <v>6112</v>
      </c>
      <c r="B6113" s="3" t="s">
        <v>2947</v>
      </c>
      <c r="C6113" s="2" t="s">
        <v>4597</v>
      </c>
      <c r="D6113" s="2" t="s">
        <v>4594</v>
      </c>
      <c r="E6113" s="2" t="s">
        <v>4598</v>
      </c>
      <c r="F6113" s="4">
        <v>100</v>
      </c>
      <c r="G6113" s="10" t="str">
        <f t="shared" si="293"/>
        <v xml:space="preserve">2024/01 </v>
      </c>
      <c r="H6113" s="10">
        <f t="shared" si="292"/>
        <v>940</v>
      </c>
    </row>
    <row r="6114" spans="1:8" ht="15.75">
      <c r="A6114" s="10">
        <v>6113</v>
      </c>
      <c r="B6114" s="3" t="s">
        <v>2947</v>
      </c>
      <c r="C6114" s="2" t="s">
        <v>4603</v>
      </c>
      <c r="D6114" s="2" t="s">
        <v>4602</v>
      </c>
      <c r="E6114" s="2" t="s">
        <v>4604</v>
      </c>
      <c r="F6114" s="4">
        <v>345</v>
      </c>
      <c r="G6114" s="10" t="str">
        <f t="shared" si="293"/>
        <v xml:space="preserve">2025/12 </v>
      </c>
      <c r="H6114" s="10">
        <f t="shared" si="292"/>
        <v>2947</v>
      </c>
    </row>
    <row r="6115" spans="1:8" ht="15.75">
      <c r="A6115" s="10">
        <v>6114</v>
      </c>
      <c r="B6115" s="3" t="s">
        <v>2947</v>
      </c>
      <c r="C6115" s="2" t="s">
        <v>4609</v>
      </c>
      <c r="D6115" s="2" t="s">
        <v>4608</v>
      </c>
      <c r="E6115" s="2" t="s">
        <v>4610</v>
      </c>
      <c r="F6115" s="4">
        <v>60</v>
      </c>
      <c r="G6115" s="10" t="str">
        <f t="shared" si="293"/>
        <v xml:space="preserve">2025/12 </v>
      </c>
      <c r="H6115" s="10">
        <f t="shared" si="292"/>
        <v>2270</v>
      </c>
    </row>
    <row r="6116" spans="1:8" ht="15.75">
      <c r="A6116" s="10">
        <v>6115</v>
      </c>
      <c r="B6116" s="3" t="s">
        <v>2947</v>
      </c>
      <c r="C6116" s="2" t="s">
        <v>4615</v>
      </c>
      <c r="D6116" s="2" t="s">
        <v>4614</v>
      </c>
      <c r="E6116" s="2" t="s">
        <v>4616</v>
      </c>
      <c r="F6116" s="4">
        <v>11</v>
      </c>
      <c r="G6116" s="10" t="str">
        <f t="shared" si="293"/>
        <v xml:space="preserve">2025/12 </v>
      </c>
      <c r="H6116" s="10">
        <f t="shared" si="292"/>
        <v>2003</v>
      </c>
    </row>
    <row r="6117" spans="1:8" ht="15.75">
      <c r="A6117" s="10">
        <v>6116</v>
      </c>
      <c r="B6117" s="3" t="s">
        <v>2947</v>
      </c>
      <c r="C6117" s="2" t="s">
        <v>4621</v>
      </c>
      <c r="D6117" s="2" t="s">
        <v>4620</v>
      </c>
      <c r="E6117" s="2" t="s">
        <v>4622</v>
      </c>
      <c r="F6117" s="4">
        <v>230</v>
      </c>
      <c r="G6117" s="10" t="str">
        <f t="shared" si="293"/>
        <v xml:space="preserve">2024/07 </v>
      </c>
      <c r="H6117" s="10">
        <f t="shared" si="292"/>
        <v>4453</v>
      </c>
    </row>
    <row r="6118" spans="1:8" ht="15.75">
      <c r="A6118" s="10">
        <v>6117</v>
      </c>
      <c r="B6118" s="3" t="s">
        <v>2941</v>
      </c>
      <c r="C6118" s="2" t="s">
        <v>51</v>
      </c>
      <c r="D6118" s="2" t="s">
        <v>50</v>
      </c>
      <c r="E6118" s="2" t="s">
        <v>52</v>
      </c>
      <c r="F6118" s="4">
        <v>30</v>
      </c>
      <c r="G6118" s="10" t="str">
        <f t="shared" si="293"/>
        <v xml:space="preserve">2024/01 </v>
      </c>
      <c r="H6118" s="10">
        <f t="shared" si="292"/>
        <v>110</v>
      </c>
    </row>
    <row r="6119" spans="1:8" ht="15.75">
      <c r="A6119" s="10">
        <v>6118</v>
      </c>
      <c r="B6119" s="3" t="s">
        <v>2941</v>
      </c>
      <c r="C6119" s="2" t="s">
        <v>55</v>
      </c>
      <c r="D6119" s="2" t="s">
        <v>50</v>
      </c>
      <c r="E6119" s="2" t="s">
        <v>56</v>
      </c>
      <c r="F6119" s="4">
        <v>30</v>
      </c>
      <c r="G6119" s="10" t="str">
        <f t="shared" si="293"/>
        <v xml:space="preserve">2024/01 </v>
      </c>
      <c r="H6119" s="10">
        <f t="shared" si="292"/>
        <v>330</v>
      </c>
    </row>
    <row r="6120" spans="1:8" ht="15.75">
      <c r="A6120" s="10">
        <v>6119</v>
      </c>
      <c r="B6120" s="3" t="s">
        <v>2941</v>
      </c>
      <c r="C6120" s="2" t="s">
        <v>57</v>
      </c>
      <c r="D6120" s="2" t="s">
        <v>50</v>
      </c>
      <c r="E6120" s="2" t="s">
        <v>58</v>
      </c>
      <c r="F6120" s="4">
        <v>20</v>
      </c>
      <c r="G6120" s="10" t="str">
        <f t="shared" si="293"/>
        <v xml:space="preserve">2024/01 </v>
      </c>
      <c r="H6120" s="10">
        <f t="shared" si="292"/>
        <v>150</v>
      </c>
    </row>
    <row r="6121" spans="1:8" ht="15.75">
      <c r="A6121" s="10">
        <v>6120</v>
      </c>
      <c r="B6121" s="3" t="s">
        <v>2941</v>
      </c>
      <c r="C6121" s="2" t="s">
        <v>82</v>
      </c>
      <c r="D6121" s="2" t="s">
        <v>69</v>
      </c>
      <c r="E6121" s="2" t="s">
        <v>83</v>
      </c>
      <c r="F6121" s="4">
        <v>30</v>
      </c>
      <c r="G6121" s="10" t="str">
        <f t="shared" si="293"/>
        <v xml:space="preserve">2024/01 </v>
      </c>
      <c r="H6121" s="10">
        <f t="shared" si="292"/>
        <v>200</v>
      </c>
    </row>
    <row r="6122" spans="1:8" ht="15.75">
      <c r="A6122" s="10">
        <v>6121</v>
      </c>
      <c r="B6122" s="3" t="s">
        <v>2941</v>
      </c>
      <c r="C6122" s="2" t="s">
        <v>126</v>
      </c>
      <c r="D6122" s="2" t="s">
        <v>96</v>
      </c>
      <c r="E6122" s="2" t="s">
        <v>75</v>
      </c>
      <c r="F6122" s="4">
        <v>30</v>
      </c>
      <c r="G6122" s="10" t="str">
        <f t="shared" si="293"/>
        <v xml:space="preserve">2024/01 </v>
      </c>
      <c r="H6122" s="10">
        <f t="shared" si="292"/>
        <v>40</v>
      </c>
    </row>
    <row r="6123" spans="1:8" ht="15.75">
      <c r="A6123" s="10">
        <v>6122</v>
      </c>
      <c r="B6123" s="3" t="s">
        <v>2941</v>
      </c>
      <c r="C6123" s="2" t="s">
        <v>127</v>
      </c>
      <c r="D6123" s="2" t="s">
        <v>96</v>
      </c>
      <c r="E6123" s="2" t="s">
        <v>90</v>
      </c>
      <c r="F6123" s="4">
        <v>20</v>
      </c>
      <c r="G6123" s="10" t="str">
        <f t="shared" si="293"/>
        <v xml:space="preserve">2024/01 </v>
      </c>
      <c r="H6123" s="10">
        <f t="shared" si="292"/>
        <v>20</v>
      </c>
    </row>
    <row r="6124" spans="1:8" ht="15.75">
      <c r="A6124" s="10">
        <v>6123</v>
      </c>
      <c r="B6124" s="3" t="s">
        <v>2941</v>
      </c>
      <c r="C6124" s="2" t="s">
        <v>133</v>
      </c>
      <c r="D6124" s="2" t="s">
        <v>96</v>
      </c>
      <c r="E6124" s="2" t="s">
        <v>80</v>
      </c>
      <c r="F6124" s="4">
        <v>15</v>
      </c>
      <c r="G6124" s="10" t="str">
        <f t="shared" si="293"/>
        <v xml:space="preserve">2024/01 </v>
      </c>
      <c r="H6124" s="10">
        <f t="shared" si="292"/>
        <v>15</v>
      </c>
    </row>
    <row r="6125" spans="1:8" ht="15.75">
      <c r="A6125" s="10">
        <v>6124</v>
      </c>
      <c r="B6125" s="3" t="s">
        <v>2941</v>
      </c>
      <c r="C6125" s="2" t="s">
        <v>174</v>
      </c>
      <c r="D6125" s="2" t="s">
        <v>173</v>
      </c>
      <c r="E6125" s="2" t="s">
        <v>175</v>
      </c>
      <c r="F6125" s="4">
        <v>100</v>
      </c>
      <c r="G6125" s="10" t="str">
        <f t="shared" si="293"/>
        <v xml:space="preserve">2024/01 </v>
      </c>
      <c r="H6125" s="10">
        <f t="shared" si="292"/>
        <v>100</v>
      </c>
    </row>
    <row r="6126" spans="1:8" ht="15.75">
      <c r="A6126" s="10">
        <v>6125</v>
      </c>
      <c r="B6126" s="3" t="s">
        <v>2941</v>
      </c>
      <c r="C6126" s="2" t="s">
        <v>2972</v>
      </c>
      <c r="D6126" s="2" t="s">
        <v>142</v>
      </c>
      <c r="E6126" s="2" t="s">
        <v>179</v>
      </c>
      <c r="F6126" s="4">
        <v>30</v>
      </c>
      <c r="G6126" s="10" t="str">
        <f t="shared" si="293"/>
        <v xml:space="preserve">2024/01 </v>
      </c>
      <c r="H6126" s="10">
        <f t="shared" si="292"/>
        <v>30</v>
      </c>
    </row>
    <row r="6127" spans="1:8" ht="15.75">
      <c r="A6127" s="10">
        <v>6126</v>
      </c>
      <c r="B6127" s="3" t="s">
        <v>2941</v>
      </c>
      <c r="C6127" s="2" t="s">
        <v>2973</v>
      </c>
      <c r="D6127" s="2" t="s">
        <v>154</v>
      </c>
      <c r="E6127" s="2" t="s">
        <v>179</v>
      </c>
      <c r="F6127" s="4">
        <v>30</v>
      </c>
      <c r="G6127" s="10" t="str">
        <f t="shared" si="293"/>
        <v xml:space="preserve">2024/01 </v>
      </c>
      <c r="H6127" s="10">
        <f t="shared" si="292"/>
        <v>30</v>
      </c>
    </row>
    <row r="6128" spans="1:8" ht="15.75">
      <c r="A6128" s="10">
        <v>6127</v>
      </c>
      <c r="B6128" s="3" t="s">
        <v>2941</v>
      </c>
      <c r="C6128" s="2" t="s">
        <v>2975</v>
      </c>
      <c r="D6128" s="2" t="s">
        <v>2974</v>
      </c>
      <c r="E6128" s="2" t="s">
        <v>179</v>
      </c>
      <c r="F6128" s="4">
        <v>20</v>
      </c>
      <c r="G6128" s="10" t="str">
        <f t="shared" si="293"/>
        <v xml:space="preserve">2024/01 </v>
      </c>
      <c r="H6128" s="10">
        <f t="shared" si="292"/>
        <v>20</v>
      </c>
    </row>
    <row r="6129" spans="1:8" ht="15.75">
      <c r="A6129" s="10">
        <v>6128</v>
      </c>
      <c r="B6129" s="3" t="s">
        <v>2941</v>
      </c>
      <c r="C6129" s="2" t="s">
        <v>212</v>
      </c>
      <c r="D6129" s="2" t="s">
        <v>96</v>
      </c>
      <c r="E6129" s="2" t="s">
        <v>78</v>
      </c>
      <c r="F6129" s="4">
        <v>20</v>
      </c>
      <c r="G6129" s="10" t="str">
        <f t="shared" si="293"/>
        <v xml:space="preserve">2024/01 </v>
      </c>
      <c r="H6129" s="10">
        <f t="shared" si="292"/>
        <v>20</v>
      </c>
    </row>
    <row r="6130" spans="1:8" ht="15.75">
      <c r="A6130" s="10">
        <v>6129</v>
      </c>
      <c r="B6130" s="3" t="s">
        <v>2941</v>
      </c>
      <c r="C6130" s="2" t="s">
        <v>225</v>
      </c>
      <c r="D6130" s="2" t="s">
        <v>223</v>
      </c>
      <c r="E6130" s="2" t="s">
        <v>75</v>
      </c>
      <c r="F6130" s="4">
        <v>5</v>
      </c>
      <c r="G6130" s="10" t="str">
        <f t="shared" si="293"/>
        <v xml:space="preserve">2024/01 </v>
      </c>
      <c r="H6130" s="10">
        <f t="shared" si="292"/>
        <v>13</v>
      </c>
    </row>
    <row r="6131" spans="1:8" ht="15.75">
      <c r="A6131" s="10">
        <v>6130</v>
      </c>
      <c r="B6131" s="3" t="s">
        <v>2941</v>
      </c>
      <c r="C6131" s="2" t="s">
        <v>3002</v>
      </c>
      <c r="D6131" s="2" t="s">
        <v>223</v>
      </c>
      <c r="E6131" s="2" t="s">
        <v>243</v>
      </c>
      <c r="F6131" s="4">
        <v>15</v>
      </c>
      <c r="G6131" s="10" t="str">
        <f t="shared" si="293"/>
        <v xml:space="preserve">2024/01 </v>
      </c>
      <c r="H6131" s="10">
        <f t="shared" si="292"/>
        <v>15</v>
      </c>
    </row>
    <row r="6132" spans="1:8" ht="15.75">
      <c r="A6132" s="10">
        <v>6131</v>
      </c>
      <c r="B6132" s="3" t="s">
        <v>2941</v>
      </c>
      <c r="C6132" s="2" t="s">
        <v>227</v>
      </c>
      <c r="D6132" s="2" t="s">
        <v>223</v>
      </c>
      <c r="E6132" s="2" t="s">
        <v>90</v>
      </c>
      <c r="F6132" s="4">
        <v>5</v>
      </c>
      <c r="G6132" s="10" t="str">
        <f t="shared" si="293"/>
        <v xml:space="preserve">2024/01 </v>
      </c>
      <c r="H6132" s="10">
        <f t="shared" si="292"/>
        <v>10</v>
      </c>
    </row>
    <row r="6133" spans="1:8" ht="15.75">
      <c r="A6133" s="10">
        <v>6132</v>
      </c>
      <c r="B6133" s="3" t="s">
        <v>2941</v>
      </c>
      <c r="C6133" s="2" t="s">
        <v>3003</v>
      </c>
      <c r="D6133" s="2" t="s">
        <v>223</v>
      </c>
      <c r="E6133" s="2" t="s">
        <v>68</v>
      </c>
      <c r="F6133" s="4">
        <v>1</v>
      </c>
      <c r="G6133" s="10" t="str">
        <f t="shared" si="293"/>
        <v xml:space="preserve">2024/01 </v>
      </c>
      <c r="H6133" s="10">
        <f t="shared" si="292"/>
        <v>1</v>
      </c>
    </row>
    <row r="6134" spans="1:8" ht="15.75">
      <c r="A6134" s="10">
        <v>6133</v>
      </c>
      <c r="B6134" s="3" t="s">
        <v>2941</v>
      </c>
      <c r="C6134" s="2" t="s">
        <v>3004</v>
      </c>
      <c r="D6134" s="2" t="s">
        <v>223</v>
      </c>
      <c r="E6134" s="2" t="s">
        <v>85</v>
      </c>
      <c r="F6134" s="4">
        <v>4</v>
      </c>
      <c r="G6134" s="10" t="str">
        <f t="shared" si="293"/>
        <v xml:space="preserve">2024/01 </v>
      </c>
      <c r="H6134" s="10">
        <f t="shared" si="292"/>
        <v>4</v>
      </c>
    </row>
    <row r="6135" spans="1:8" ht="15.75">
      <c r="A6135" s="10">
        <v>6134</v>
      </c>
      <c r="B6135" s="3" t="s">
        <v>2941</v>
      </c>
      <c r="C6135" s="2" t="s">
        <v>242</v>
      </c>
      <c r="D6135" s="2" t="s">
        <v>236</v>
      </c>
      <c r="E6135" s="2" t="s">
        <v>243</v>
      </c>
      <c r="F6135" s="4">
        <v>2</v>
      </c>
      <c r="G6135" s="10" t="str">
        <f t="shared" si="293"/>
        <v xml:space="preserve">2024/01 </v>
      </c>
      <c r="H6135" s="10">
        <f t="shared" si="292"/>
        <v>30</v>
      </c>
    </row>
    <row r="6136" spans="1:8" ht="15.75">
      <c r="A6136" s="10">
        <v>6135</v>
      </c>
      <c r="B6136" s="3" t="s">
        <v>2941</v>
      </c>
      <c r="C6136" s="2" t="s">
        <v>3005</v>
      </c>
      <c r="D6136" s="2" t="s">
        <v>236</v>
      </c>
      <c r="E6136" s="2" t="s">
        <v>90</v>
      </c>
      <c r="F6136" s="4">
        <v>7</v>
      </c>
      <c r="G6136" s="10" t="str">
        <f t="shared" si="293"/>
        <v xml:space="preserve">2024/01 </v>
      </c>
      <c r="H6136" s="10">
        <f t="shared" si="292"/>
        <v>7</v>
      </c>
    </row>
    <row r="6137" spans="1:8" ht="15.75">
      <c r="A6137" s="10">
        <v>6136</v>
      </c>
      <c r="B6137" s="3" t="s">
        <v>2941</v>
      </c>
      <c r="C6137" s="2" t="s">
        <v>273</v>
      </c>
      <c r="D6137" s="2" t="s">
        <v>264</v>
      </c>
      <c r="E6137" s="2" t="s">
        <v>52</v>
      </c>
      <c r="F6137" s="4">
        <v>20</v>
      </c>
      <c r="G6137" s="10" t="str">
        <f t="shared" si="293"/>
        <v xml:space="preserve">2024/01 </v>
      </c>
      <c r="H6137" s="10">
        <f t="shared" si="292"/>
        <v>100</v>
      </c>
    </row>
    <row r="6138" spans="1:8" ht="15.75">
      <c r="A6138" s="10">
        <v>6137</v>
      </c>
      <c r="B6138" s="3" t="s">
        <v>2941</v>
      </c>
      <c r="C6138" s="2" t="s">
        <v>293</v>
      </c>
      <c r="D6138" s="2" t="s">
        <v>264</v>
      </c>
      <c r="E6138" s="2" t="s">
        <v>99</v>
      </c>
      <c r="F6138" s="4">
        <v>300</v>
      </c>
      <c r="G6138" s="10" t="str">
        <f t="shared" si="293"/>
        <v xml:space="preserve">2024/01 </v>
      </c>
      <c r="H6138" s="10">
        <f t="shared" si="292"/>
        <v>1000</v>
      </c>
    </row>
    <row r="6139" spans="1:8" ht="15.75">
      <c r="A6139" s="10">
        <v>6138</v>
      </c>
      <c r="B6139" s="3" t="s">
        <v>2941</v>
      </c>
      <c r="C6139" s="2" t="s">
        <v>301</v>
      </c>
      <c r="D6139" s="2" t="s">
        <v>299</v>
      </c>
      <c r="E6139" s="2" t="s">
        <v>184</v>
      </c>
      <c r="F6139" s="4">
        <v>4</v>
      </c>
      <c r="G6139" s="10" t="str">
        <f t="shared" si="293"/>
        <v xml:space="preserve">2024/04 </v>
      </c>
      <c r="H6139" s="10">
        <f t="shared" si="292"/>
        <v>26</v>
      </c>
    </row>
    <row r="6140" spans="1:8" ht="15.75">
      <c r="A6140" s="10">
        <v>6139</v>
      </c>
      <c r="B6140" s="3" t="s">
        <v>2941</v>
      </c>
      <c r="C6140" s="2" t="s">
        <v>311</v>
      </c>
      <c r="D6140" s="2" t="s">
        <v>310</v>
      </c>
      <c r="E6140" s="2" t="s">
        <v>56</v>
      </c>
      <c r="F6140" s="4">
        <v>5</v>
      </c>
      <c r="G6140" s="10" t="str">
        <f t="shared" si="293"/>
        <v xml:space="preserve">2024/01 </v>
      </c>
      <c r="H6140" s="10">
        <f t="shared" si="292"/>
        <v>6</v>
      </c>
    </row>
    <row r="6141" spans="1:8" ht="15.75">
      <c r="A6141" s="10">
        <v>6140</v>
      </c>
      <c r="B6141" s="3" t="s">
        <v>2941</v>
      </c>
      <c r="C6141" s="2" t="s">
        <v>342</v>
      </c>
      <c r="D6141" s="2" t="s">
        <v>264</v>
      </c>
      <c r="E6141" s="2" t="s">
        <v>343</v>
      </c>
      <c r="F6141" s="4">
        <v>30</v>
      </c>
      <c r="G6141" s="10" t="str">
        <f t="shared" si="293"/>
        <v xml:space="preserve">2024/01 </v>
      </c>
      <c r="H6141" s="10">
        <f t="shared" si="292"/>
        <v>40</v>
      </c>
    </row>
    <row r="6142" spans="1:8" ht="15.75">
      <c r="A6142" s="10">
        <v>6141</v>
      </c>
      <c r="B6142" s="3" t="s">
        <v>2941</v>
      </c>
      <c r="C6142" s="2" t="s">
        <v>3021</v>
      </c>
      <c r="D6142" s="2" t="s">
        <v>264</v>
      </c>
      <c r="E6142" s="2" t="s">
        <v>3022</v>
      </c>
      <c r="F6142" s="4">
        <v>10</v>
      </c>
      <c r="G6142" s="10" t="str">
        <f t="shared" si="293"/>
        <v xml:space="preserve">2024/01 </v>
      </c>
      <c r="H6142" s="10">
        <f t="shared" si="292"/>
        <v>10</v>
      </c>
    </row>
    <row r="6143" spans="1:8" ht="15.75">
      <c r="A6143" s="10">
        <v>6142</v>
      </c>
      <c r="B6143" s="3" t="s">
        <v>2941</v>
      </c>
      <c r="C6143" s="2" t="s">
        <v>3023</v>
      </c>
      <c r="D6143" s="2" t="s">
        <v>264</v>
      </c>
      <c r="E6143" s="2" t="s">
        <v>3024</v>
      </c>
      <c r="F6143" s="4">
        <v>30</v>
      </c>
      <c r="G6143" s="10" t="str">
        <f t="shared" si="293"/>
        <v xml:space="preserve">2024/01 </v>
      </c>
      <c r="H6143" s="10">
        <f t="shared" si="292"/>
        <v>90</v>
      </c>
    </row>
    <row r="6144" spans="1:8" ht="15.75">
      <c r="A6144" s="10">
        <v>6143</v>
      </c>
      <c r="B6144" s="3" t="s">
        <v>2941</v>
      </c>
      <c r="C6144" s="2" t="s">
        <v>3025</v>
      </c>
      <c r="D6144" s="2" t="s">
        <v>264</v>
      </c>
      <c r="E6144" s="2" t="s">
        <v>3026</v>
      </c>
      <c r="F6144" s="4">
        <v>50</v>
      </c>
      <c r="G6144" s="10" t="str">
        <f t="shared" si="293"/>
        <v xml:space="preserve">2024/01 </v>
      </c>
      <c r="H6144" s="10">
        <f t="shared" si="292"/>
        <v>50</v>
      </c>
    </row>
    <row r="6145" spans="1:8" ht="15.75">
      <c r="A6145" s="10">
        <v>6144</v>
      </c>
      <c r="B6145" s="3" t="s">
        <v>2941</v>
      </c>
      <c r="C6145" s="2" t="s">
        <v>3030</v>
      </c>
      <c r="D6145" s="2" t="s">
        <v>223</v>
      </c>
      <c r="E6145" s="2" t="s">
        <v>80</v>
      </c>
      <c r="F6145" s="4">
        <v>1</v>
      </c>
      <c r="G6145" s="10" t="str">
        <f t="shared" si="293"/>
        <v xml:space="preserve">2024/01 </v>
      </c>
      <c r="H6145" s="10">
        <f t="shared" si="292"/>
        <v>2</v>
      </c>
    </row>
    <row r="6146" spans="1:8" ht="15.75">
      <c r="A6146" s="10">
        <v>6145</v>
      </c>
      <c r="B6146" s="3" t="s">
        <v>2941</v>
      </c>
      <c r="C6146" s="2" t="s">
        <v>384</v>
      </c>
      <c r="D6146" s="2" t="s">
        <v>264</v>
      </c>
      <c r="E6146" s="2" t="s">
        <v>385</v>
      </c>
      <c r="F6146" s="4">
        <v>30</v>
      </c>
      <c r="G6146" s="10" t="str">
        <f t="shared" si="293"/>
        <v xml:space="preserve">2024/01 </v>
      </c>
      <c r="H6146" s="10">
        <f t="shared" ref="H6146:H6209" si="294">_xlfn.MAXIFS(F:F,C:C,C6146,G:G,G6146)</f>
        <v>60</v>
      </c>
    </row>
    <row r="6147" spans="1:8" ht="15.75">
      <c r="A6147" s="10">
        <v>6146</v>
      </c>
      <c r="B6147" s="3" t="s">
        <v>2941</v>
      </c>
      <c r="C6147" s="2" t="s">
        <v>386</v>
      </c>
      <c r="D6147" s="2" t="s">
        <v>264</v>
      </c>
      <c r="E6147" s="2" t="s">
        <v>387</v>
      </c>
      <c r="F6147" s="4">
        <v>50</v>
      </c>
      <c r="G6147" s="10" t="str">
        <f t="shared" ref="G6147:G6210" si="295">INDEX($B$2:$B$9999,MATCH(_xlfn.MAXIFS($F$2:$F$9999,$C$2:$C$9999,C6147),$F$1:$F$9999,0))</f>
        <v xml:space="preserve">2024/01 </v>
      </c>
      <c r="H6147" s="10">
        <f t="shared" si="294"/>
        <v>90</v>
      </c>
    </row>
    <row r="6148" spans="1:8" ht="15.75">
      <c r="A6148" s="10">
        <v>6147</v>
      </c>
      <c r="B6148" s="3" t="s">
        <v>2941</v>
      </c>
      <c r="C6148" s="2" t="s">
        <v>392</v>
      </c>
      <c r="D6148" s="2" t="s">
        <v>223</v>
      </c>
      <c r="E6148" s="2" t="s">
        <v>99</v>
      </c>
      <c r="F6148" s="4">
        <v>10</v>
      </c>
      <c r="G6148" s="10" t="str">
        <f t="shared" si="295"/>
        <v xml:space="preserve">2024/01 </v>
      </c>
      <c r="H6148" s="10">
        <f t="shared" si="294"/>
        <v>50</v>
      </c>
    </row>
    <row r="6149" spans="1:8" ht="15.75">
      <c r="A6149" s="10">
        <v>6148</v>
      </c>
      <c r="B6149" s="3" t="s">
        <v>2941</v>
      </c>
      <c r="C6149" s="2" t="s">
        <v>444</v>
      </c>
      <c r="D6149" s="2" t="s">
        <v>264</v>
      </c>
      <c r="E6149" s="2" t="s">
        <v>445</v>
      </c>
      <c r="F6149" s="4">
        <v>100</v>
      </c>
      <c r="G6149" s="10" t="str">
        <f t="shared" si="295"/>
        <v xml:space="preserve">2024/01 </v>
      </c>
      <c r="H6149" s="10">
        <f t="shared" si="294"/>
        <v>100</v>
      </c>
    </row>
    <row r="6150" spans="1:8" ht="15.75">
      <c r="A6150" s="10">
        <v>6149</v>
      </c>
      <c r="B6150" s="3" t="s">
        <v>2941</v>
      </c>
      <c r="C6150" s="2" t="s">
        <v>456</v>
      </c>
      <c r="D6150" s="2" t="s">
        <v>455</v>
      </c>
      <c r="E6150" s="2"/>
      <c r="F6150" s="4">
        <v>1</v>
      </c>
      <c r="G6150" s="10" t="str">
        <f t="shared" si="295"/>
        <v xml:space="preserve">2024/01 </v>
      </c>
      <c r="H6150" s="10">
        <f t="shared" si="294"/>
        <v>50</v>
      </c>
    </row>
    <row r="6151" spans="1:8" ht="15.75">
      <c r="A6151" s="10">
        <v>6150</v>
      </c>
      <c r="B6151" s="3" t="s">
        <v>2941</v>
      </c>
      <c r="C6151" s="2" t="s">
        <v>460</v>
      </c>
      <c r="D6151" s="2" t="s">
        <v>459</v>
      </c>
      <c r="E6151" s="2"/>
      <c r="F6151" s="4">
        <v>4</v>
      </c>
      <c r="G6151" s="10" t="str">
        <f t="shared" si="295"/>
        <v xml:space="preserve">2024/01 </v>
      </c>
      <c r="H6151" s="10">
        <f t="shared" si="294"/>
        <v>30</v>
      </c>
    </row>
    <row r="6152" spans="1:8" ht="15.75">
      <c r="A6152" s="10">
        <v>6151</v>
      </c>
      <c r="B6152" s="3" t="s">
        <v>2941</v>
      </c>
      <c r="C6152" s="2" t="s">
        <v>468</v>
      </c>
      <c r="D6152" s="2" t="s">
        <v>467</v>
      </c>
      <c r="E6152" s="2"/>
      <c r="F6152" s="4">
        <v>58</v>
      </c>
      <c r="G6152" s="10" t="str">
        <f t="shared" si="295"/>
        <v xml:space="preserve">2024/05 </v>
      </c>
      <c r="H6152" s="10">
        <f t="shared" si="294"/>
        <v>146</v>
      </c>
    </row>
    <row r="6153" spans="1:8" ht="15.75">
      <c r="A6153" s="10">
        <v>6152</v>
      </c>
      <c r="B6153" s="3" t="s">
        <v>2941</v>
      </c>
      <c r="C6153" s="2" t="s">
        <v>470</v>
      </c>
      <c r="D6153" s="2" t="s">
        <v>469</v>
      </c>
      <c r="E6153" s="2" t="s">
        <v>471</v>
      </c>
      <c r="F6153" s="4">
        <v>30</v>
      </c>
      <c r="G6153" s="10" t="str">
        <f t="shared" si="295"/>
        <v xml:space="preserve">2024/01 </v>
      </c>
      <c r="H6153" s="10">
        <f t="shared" si="294"/>
        <v>120</v>
      </c>
    </row>
    <row r="6154" spans="1:8" ht="15.75">
      <c r="A6154" s="10">
        <v>6153</v>
      </c>
      <c r="B6154" s="3" t="s">
        <v>2941</v>
      </c>
      <c r="C6154" s="2" t="s">
        <v>504</v>
      </c>
      <c r="D6154" s="2" t="s">
        <v>503</v>
      </c>
      <c r="E6154" s="2" t="s">
        <v>505</v>
      </c>
      <c r="F6154" s="4">
        <v>20</v>
      </c>
      <c r="G6154" s="10" t="str">
        <f t="shared" si="295"/>
        <v xml:space="preserve">2024/12 </v>
      </c>
      <c r="H6154" s="10">
        <f t="shared" si="294"/>
        <v>71</v>
      </c>
    </row>
    <row r="6155" spans="1:8" ht="15.75">
      <c r="A6155" s="10">
        <v>6154</v>
      </c>
      <c r="B6155" s="3" t="s">
        <v>2941</v>
      </c>
      <c r="C6155" s="2" t="s">
        <v>515</v>
      </c>
      <c r="D6155" s="2" t="s">
        <v>514</v>
      </c>
      <c r="E6155" s="2" t="s">
        <v>516</v>
      </c>
      <c r="F6155" s="4">
        <v>140</v>
      </c>
      <c r="G6155" s="10" t="str">
        <f t="shared" si="295"/>
        <v xml:space="preserve">2025/12 </v>
      </c>
      <c r="H6155" s="10">
        <f t="shared" si="294"/>
        <v>900</v>
      </c>
    </row>
    <row r="6156" spans="1:8" ht="15.75">
      <c r="A6156" s="10">
        <v>6155</v>
      </c>
      <c r="B6156" s="3" t="s">
        <v>2941</v>
      </c>
      <c r="C6156" s="2" t="s">
        <v>518</v>
      </c>
      <c r="D6156" s="2" t="s">
        <v>517</v>
      </c>
      <c r="E6156" s="2" t="s">
        <v>519</v>
      </c>
      <c r="F6156" s="4">
        <v>10</v>
      </c>
      <c r="G6156" s="10" t="str">
        <f t="shared" si="295"/>
        <v xml:space="preserve">2024/01 </v>
      </c>
      <c r="H6156" s="10">
        <f t="shared" si="294"/>
        <v>20</v>
      </c>
    </row>
    <row r="6157" spans="1:8" ht="15.75">
      <c r="A6157" s="10">
        <v>6156</v>
      </c>
      <c r="B6157" s="3" t="s">
        <v>2941</v>
      </c>
      <c r="C6157" s="2" t="s">
        <v>525</v>
      </c>
      <c r="D6157" s="2" t="s">
        <v>524</v>
      </c>
      <c r="E6157" s="2" t="s">
        <v>526</v>
      </c>
      <c r="F6157" s="4">
        <v>590</v>
      </c>
      <c r="G6157" s="10" t="str">
        <f t="shared" si="295"/>
        <v xml:space="preserve">2024/10 </v>
      </c>
      <c r="H6157" s="10">
        <f t="shared" si="294"/>
        <v>657</v>
      </c>
    </row>
    <row r="6158" spans="1:8" ht="15.75">
      <c r="A6158" s="10">
        <v>6157</v>
      </c>
      <c r="B6158" s="3" t="s">
        <v>2941</v>
      </c>
      <c r="C6158" s="2" t="s">
        <v>528</v>
      </c>
      <c r="D6158" s="2" t="s">
        <v>527</v>
      </c>
      <c r="E6158" s="2" t="s">
        <v>529</v>
      </c>
      <c r="F6158" s="4">
        <v>72</v>
      </c>
      <c r="G6158" s="10" t="str">
        <f t="shared" si="295"/>
        <v xml:space="preserve">2025/12 </v>
      </c>
      <c r="H6158" s="10">
        <f t="shared" si="294"/>
        <v>544</v>
      </c>
    </row>
    <row r="6159" spans="1:8" ht="15.75">
      <c r="A6159" s="10">
        <v>6158</v>
      </c>
      <c r="B6159" s="3" t="s">
        <v>2941</v>
      </c>
      <c r="C6159" s="2" t="s">
        <v>531</v>
      </c>
      <c r="D6159" s="2" t="s">
        <v>530</v>
      </c>
      <c r="E6159" s="2" t="s">
        <v>532</v>
      </c>
      <c r="F6159" s="4">
        <v>10</v>
      </c>
      <c r="G6159" s="10" t="str">
        <f t="shared" si="295"/>
        <v xml:space="preserve">2025/10 </v>
      </c>
      <c r="H6159" s="10">
        <f t="shared" si="294"/>
        <v>344</v>
      </c>
    </row>
    <row r="6160" spans="1:8" ht="15.75">
      <c r="A6160" s="10">
        <v>6159</v>
      </c>
      <c r="B6160" s="3" t="s">
        <v>2941</v>
      </c>
      <c r="C6160" s="2" t="s">
        <v>534</v>
      </c>
      <c r="D6160" s="2" t="s">
        <v>533</v>
      </c>
      <c r="E6160" s="2" t="s">
        <v>535</v>
      </c>
      <c r="F6160" s="4">
        <v>50</v>
      </c>
      <c r="G6160" s="10" t="str">
        <f t="shared" si="295"/>
        <v xml:space="preserve">2024/01 </v>
      </c>
      <c r="H6160" s="10">
        <f t="shared" si="294"/>
        <v>50</v>
      </c>
    </row>
    <row r="6161" spans="1:8" ht="15.75">
      <c r="A6161" s="10">
        <v>6160</v>
      </c>
      <c r="B6161" s="3" t="s">
        <v>2941</v>
      </c>
      <c r="C6161" s="2" t="s">
        <v>536</v>
      </c>
      <c r="D6161" s="2" t="s">
        <v>355</v>
      </c>
      <c r="E6161" s="2" t="s">
        <v>537</v>
      </c>
      <c r="F6161" s="4">
        <v>43</v>
      </c>
      <c r="G6161" s="10" t="str">
        <f t="shared" si="295"/>
        <v xml:space="preserve">2024/09 </v>
      </c>
      <c r="H6161" s="10">
        <f t="shared" si="294"/>
        <v>480</v>
      </c>
    </row>
    <row r="6162" spans="1:8" ht="15.75">
      <c r="A6162" s="10">
        <v>6161</v>
      </c>
      <c r="B6162" s="3" t="s">
        <v>2941</v>
      </c>
      <c r="C6162" s="2" t="s">
        <v>539</v>
      </c>
      <c r="D6162" s="2" t="s">
        <v>538</v>
      </c>
      <c r="E6162" s="2" t="s">
        <v>540</v>
      </c>
      <c r="F6162" s="4">
        <v>105</v>
      </c>
      <c r="G6162" s="10" t="str">
        <f t="shared" si="295"/>
        <v xml:space="preserve">2024/01 </v>
      </c>
      <c r="H6162" s="10">
        <f t="shared" si="294"/>
        <v>105</v>
      </c>
    </row>
    <row r="6163" spans="1:8" ht="15.75">
      <c r="A6163" s="10">
        <v>6162</v>
      </c>
      <c r="B6163" s="3" t="s">
        <v>2941</v>
      </c>
      <c r="C6163" s="2" t="s">
        <v>546</v>
      </c>
      <c r="D6163" s="2" t="s">
        <v>545</v>
      </c>
      <c r="E6163" s="2" t="s">
        <v>547</v>
      </c>
      <c r="F6163" s="4">
        <v>39</v>
      </c>
      <c r="G6163" s="10" t="str">
        <f t="shared" si="295"/>
        <v xml:space="preserve">2024/03 </v>
      </c>
      <c r="H6163" s="10">
        <f t="shared" si="294"/>
        <v>305</v>
      </c>
    </row>
    <row r="6164" spans="1:8" ht="15.75">
      <c r="A6164" s="10">
        <v>6163</v>
      </c>
      <c r="B6164" s="3" t="s">
        <v>2941</v>
      </c>
      <c r="C6164" s="2" t="s">
        <v>3058</v>
      </c>
      <c r="D6164" s="2" t="s">
        <v>3057</v>
      </c>
      <c r="E6164" s="2" t="s">
        <v>3059</v>
      </c>
      <c r="F6164" s="4">
        <v>97</v>
      </c>
      <c r="G6164" s="10" t="str">
        <f t="shared" si="295"/>
        <v xml:space="preserve">2025/11 </v>
      </c>
      <c r="H6164" s="10">
        <f t="shared" si="294"/>
        <v>97</v>
      </c>
    </row>
    <row r="6165" spans="1:8" ht="15.75">
      <c r="A6165" s="10">
        <v>6164</v>
      </c>
      <c r="B6165" s="3" t="s">
        <v>2941</v>
      </c>
      <c r="C6165" s="2" t="s">
        <v>549</v>
      </c>
      <c r="D6165" s="2" t="s">
        <v>548</v>
      </c>
      <c r="E6165" s="2" t="s">
        <v>550</v>
      </c>
      <c r="F6165" s="4">
        <v>10</v>
      </c>
      <c r="G6165" s="10" t="str">
        <f t="shared" si="295"/>
        <v xml:space="preserve">2024/04 </v>
      </c>
      <c r="H6165" s="10">
        <f t="shared" si="294"/>
        <v>415</v>
      </c>
    </row>
    <row r="6166" spans="1:8" ht="15.75">
      <c r="A6166" s="10">
        <v>6165</v>
      </c>
      <c r="B6166" s="3" t="s">
        <v>2941</v>
      </c>
      <c r="C6166" s="2" t="s">
        <v>552</v>
      </c>
      <c r="D6166" s="2" t="s">
        <v>551</v>
      </c>
      <c r="E6166" s="2" t="s">
        <v>553</v>
      </c>
      <c r="F6166" s="4">
        <v>20</v>
      </c>
      <c r="G6166" s="10" t="str">
        <f t="shared" si="295"/>
        <v xml:space="preserve">2024/09 </v>
      </c>
      <c r="H6166" s="10">
        <f t="shared" si="294"/>
        <v>265</v>
      </c>
    </row>
    <row r="6167" spans="1:8" ht="15.75">
      <c r="A6167" s="10">
        <v>6166</v>
      </c>
      <c r="B6167" s="3" t="s">
        <v>2941</v>
      </c>
      <c r="C6167" s="2" t="s">
        <v>555</v>
      </c>
      <c r="D6167" s="2" t="s">
        <v>554</v>
      </c>
      <c r="E6167" s="2" t="s">
        <v>556</v>
      </c>
      <c r="F6167" s="4">
        <v>101</v>
      </c>
      <c r="G6167" s="10" t="str">
        <f t="shared" si="295"/>
        <v xml:space="preserve">2024/03 </v>
      </c>
      <c r="H6167" s="10">
        <f t="shared" si="294"/>
        <v>101</v>
      </c>
    </row>
    <row r="6168" spans="1:8" ht="15.75">
      <c r="A6168" s="10">
        <v>6167</v>
      </c>
      <c r="B6168" s="3" t="s">
        <v>2941</v>
      </c>
      <c r="C6168" s="2" t="s">
        <v>561</v>
      </c>
      <c r="D6168" s="2" t="s">
        <v>560</v>
      </c>
      <c r="E6168" s="2" t="s">
        <v>562</v>
      </c>
      <c r="F6168" s="4">
        <v>488</v>
      </c>
      <c r="G6168" s="10" t="str">
        <f t="shared" si="295"/>
        <v xml:space="preserve">2024/07 </v>
      </c>
      <c r="H6168" s="10">
        <f t="shared" si="294"/>
        <v>488</v>
      </c>
    </row>
    <row r="6169" spans="1:8" ht="15.75">
      <c r="A6169" s="10">
        <v>6168</v>
      </c>
      <c r="B6169" s="3" t="s">
        <v>2941</v>
      </c>
      <c r="C6169" s="2" t="s">
        <v>564</v>
      </c>
      <c r="D6169" s="2" t="s">
        <v>563</v>
      </c>
      <c r="E6169" s="2" t="s">
        <v>565</v>
      </c>
      <c r="F6169" s="4">
        <v>90</v>
      </c>
      <c r="G6169" s="10" t="str">
        <f t="shared" si="295"/>
        <v xml:space="preserve">2024/01 </v>
      </c>
      <c r="H6169" s="10">
        <f t="shared" si="294"/>
        <v>150</v>
      </c>
    </row>
    <row r="6170" spans="1:8" ht="15.75">
      <c r="A6170" s="10">
        <v>6169</v>
      </c>
      <c r="B6170" s="3" t="s">
        <v>2941</v>
      </c>
      <c r="C6170" s="2" t="s">
        <v>567</v>
      </c>
      <c r="D6170" s="2" t="s">
        <v>566</v>
      </c>
      <c r="E6170" s="2" t="s">
        <v>568</v>
      </c>
      <c r="F6170" s="4">
        <v>50</v>
      </c>
      <c r="G6170" s="10" t="str">
        <f t="shared" si="295"/>
        <v xml:space="preserve">2024/02 </v>
      </c>
      <c r="H6170" s="10">
        <f t="shared" si="294"/>
        <v>112</v>
      </c>
    </row>
    <row r="6171" spans="1:8" ht="15.75">
      <c r="A6171" s="10">
        <v>6170</v>
      </c>
      <c r="B6171" s="3" t="s">
        <v>2941</v>
      </c>
      <c r="C6171" s="2" t="s">
        <v>570</v>
      </c>
      <c r="D6171" s="2" t="s">
        <v>569</v>
      </c>
      <c r="E6171" s="2" t="s">
        <v>571</v>
      </c>
      <c r="F6171" s="4">
        <v>50</v>
      </c>
      <c r="G6171" s="10" t="str">
        <f t="shared" si="295"/>
        <v xml:space="preserve">2024/01 </v>
      </c>
      <c r="H6171" s="10">
        <f t="shared" si="294"/>
        <v>50</v>
      </c>
    </row>
    <row r="6172" spans="1:8" ht="15.75">
      <c r="A6172" s="10">
        <v>6171</v>
      </c>
      <c r="B6172" s="3" t="s">
        <v>2941</v>
      </c>
      <c r="C6172" s="2" t="s">
        <v>3061</v>
      </c>
      <c r="D6172" s="2" t="s">
        <v>3060</v>
      </c>
      <c r="E6172" s="2" t="s">
        <v>3062</v>
      </c>
      <c r="F6172" s="4">
        <v>10</v>
      </c>
      <c r="G6172" s="10" t="str">
        <f t="shared" si="295"/>
        <v xml:space="preserve">2024/01 </v>
      </c>
      <c r="H6172" s="10">
        <f t="shared" si="294"/>
        <v>10</v>
      </c>
    </row>
    <row r="6173" spans="1:8" ht="15.75">
      <c r="A6173" s="10">
        <v>6172</v>
      </c>
      <c r="B6173" s="3" t="s">
        <v>2941</v>
      </c>
      <c r="C6173" s="2" t="s">
        <v>573</v>
      </c>
      <c r="D6173" s="2" t="s">
        <v>572</v>
      </c>
      <c r="E6173" s="2" t="s">
        <v>574</v>
      </c>
      <c r="F6173" s="4">
        <v>60</v>
      </c>
      <c r="G6173" s="10" t="str">
        <f t="shared" si="295"/>
        <v xml:space="preserve">2024/01 </v>
      </c>
      <c r="H6173" s="10">
        <f t="shared" si="294"/>
        <v>60</v>
      </c>
    </row>
    <row r="6174" spans="1:8" ht="15.75">
      <c r="A6174" s="10">
        <v>6173</v>
      </c>
      <c r="B6174" s="3" t="s">
        <v>2941</v>
      </c>
      <c r="C6174" s="2" t="s">
        <v>576</v>
      </c>
      <c r="D6174" s="2" t="s">
        <v>575</v>
      </c>
      <c r="E6174" s="2" t="s">
        <v>577</v>
      </c>
      <c r="F6174" s="4">
        <v>140</v>
      </c>
      <c r="G6174" s="10" t="str">
        <f t="shared" si="295"/>
        <v xml:space="preserve">2024/04 </v>
      </c>
      <c r="H6174" s="10">
        <f t="shared" si="294"/>
        <v>380</v>
      </c>
    </row>
    <row r="6175" spans="1:8" ht="15.75">
      <c r="A6175" s="10">
        <v>6174</v>
      </c>
      <c r="B6175" s="3" t="s">
        <v>2941</v>
      </c>
      <c r="C6175" s="2" t="s">
        <v>579</v>
      </c>
      <c r="D6175" s="2" t="s">
        <v>578</v>
      </c>
      <c r="E6175" s="2" t="s">
        <v>580</v>
      </c>
      <c r="F6175" s="4">
        <v>50</v>
      </c>
      <c r="G6175" s="10" t="str">
        <f t="shared" si="295"/>
        <v xml:space="preserve">2024/01 </v>
      </c>
      <c r="H6175" s="10">
        <f t="shared" si="294"/>
        <v>50</v>
      </c>
    </row>
    <row r="6176" spans="1:8" ht="15.75">
      <c r="A6176" s="10">
        <v>6175</v>
      </c>
      <c r="B6176" s="3" t="s">
        <v>2941</v>
      </c>
      <c r="C6176" s="2" t="s">
        <v>582</v>
      </c>
      <c r="D6176" s="2" t="s">
        <v>581</v>
      </c>
      <c r="E6176" s="2"/>
      <c r="F6176" s="4">
        <v>10</v>
      </c>
      <c r="G6176" s="10" t="str">
        <f t="shared" si="295"/>
        <v xml:space="preserve">2024/06 </v>
      </c>
      <c r="H6176" s="10">
        <f t="shared" si="294"/>
        <v>141</v>
      </c>
    </row>
    <row r="6177" spans="1:8" ht="15.75">
      <c r="A6177" s="10">
        <v>6176</v>
      </c>
      <c r="B6177" s="3" t="s">
        <v>2941</v>
      </c>
      <c r="C6177" s="2" t="s">
        <v>584</v>
      </c>
      <c r="D6177" s="2" t="s">
        <v>583</v>
      </c>
      <c r="E6177" s="2"/>
      <c r="F6177" s="4">
        <v>10</v>
      </c>
      <c r="G6177" s="10" t="str">
        <f t="shared" si="295"/>
        <v xml:space="preserve">2024/02 </v>
      </c>
      <c r="H6177" s="10">
        <f t="shared" si="294"/>
        <v>136</v>
      </c>
    </row>
    <row r="6178" spans="1:8" ht="15.75">
      <c r="A6178" s="10">
        <v>6177</v>
      </c>
      <c r="B6178" s="3" t="s">
        <v>2941</v>
      </c>
      <c r="C6178" s="2" t="s">
        <v>3072</v>
      </c>
      <c r="D6178" s="2" t="s">
        <v>3071</v>
      </c>
      <c r="E6178" s="2" t="s">
        <v>3073</v>
      </c>
      <c r="F6178" s="4">
        <v>20</v>
      </c>
      <c r="G6178" s="10" t="str">
        <f t="shared" si="295"/>
        <v xml:space="preserve">2024/01 </v>
      </c>
      <c r="H6178" s="10">
        <f t="shared" si="294"/>
        <v>20</v>
      </c>
    </row>
    <row r="6179" spans="1:8" ht="15.75">
      <c r="A6179" s="10">
        <v>6178</v>
      </c>
      <c r="B6179" s="3" t="s">
        <v>2941</v>
      </c>
      <c r="C6179" s="2" t="s">
        <v>612</v>
      </c>
      <c r="D6179" s="2" t="s">
        <v>363</v>
      </c>
      <c r="E6179" s="2" t="s">
        <v>613</v>
      </c>
      <c r="F6179" s="4">
        <v>495</v>
      </c>
      <c r="G6179" s="10" t="str">
        <f t="shared" si="295"/>
        <v xml:space="preserve">2024/11 </v>
      </c>
      <c r="H6179" s="10">
        <f t="shared" si="294"/>
        <v>4102</v>
      </c>
    </row>
    <row r="6180" spans="1:8" ht="15.75">
      <c r="A6180" s="10">
        <v>6179</v>
      </c>
      <c r="B6180" s="3" t="s">
        <v>2941</v>
      </c>
      <c r="C6180" s="2" t="s">
        <v>615</v>
      </c>
      <c r="D6180" s="2" t="s">
        <v>614</v>
      </c>
      <c r="E6180" s="2" t="s">
        <v>616</v>
      </c>
      <c r="F6180" s="4">
        <v>10</v>
      </c>
      <c r="G6180" s="10" t="str">
        <f t="shared" si="295"/>
        <v xml:space="preserve">2025/08 </v>
      </c>
      <c r="H6180" s="10">
        <f t="shared" si="294"/>
        <v>392</v>
      </c>
    </row>
    <row r="6181" spans="1:8" ht="15.75">
      <c r="A6181" s="10">
        <v>6180</v>
      </c>
      <c r="B6181" s="3" t="s">
        <v>2941</v>
      </c>
      <c r="C6181" s="2" t="s">
        <v>619</v>
      </c>
      <c r="D6181" s="2" t="s">
        <v>366</v>
      </c>
      <c r="E6181" s="2" t="s">
        <v>620</v>
      </c>
      <c r="F6181" s="4">
        <v>173</v>
      </c>
      <c r="G6181" s="10" t="str">
        <f t="shared" si="295"/>
        <v xml:space="preserve">2024/12 </v>
      </c>
      <c r="H6181" s="10">
        <f t="shared" si="294"/>
        <v>4004</v>
      </c>
    </row>
    <row r="6182" spans="1:8" ht="15.75">
      <c r="A6182" s="10">
        <v>6181</v>
      </c>
      <c r="B6182" s="3" t="s">
        <v>2941</v>
      </c>
      <c r="C6182" s="2" t="s">
        <v>622</v>
      </c>
      <c r="D6182" s="2" t="s">
        <v>621</v>
      </c>
      <c r="E6182" s="2" t="s">
        <v>623</v>
      </c>
      <c r="F6182" s="4">
        <v>253</v>
      </c>
      <c r="G6182" s="10" t="str">
        <f t="shared" si="295"/>
        <v xml:space="preserve">2024/12 </v>
      </c>
      <c r="H6182" s="10">
        <f t="shared" si="294"/>
        <v>489</v>
      </c>
    </row>
    <row r="6183" spans="1:8" ht="15.75">
      <c r="A6183" s="10">
        <v>6182</v>
      </c>
      <c r="B6183" s="3" t="s">
        <v>2941</v>
      </c>
      <c r="C6183" s="2" t="s">
        <v>631</v>
      </c>
      <c r="D6183" s="2" t="s">
        <v>630</v>
      </c>
      <c r="E6183" s="2" t="s">
        <v>632</v>
      </c>
      <c r="F6183" s="4">
        <v>86</v>
      </c>
      <c r="G6183" s="10" t="str">
        <f t="shared" si="295"/>
        <v xml:space="preserve">2025/12 </v>
      </c>
      <c r="H6183" s="10">
        <f t="shared" si="294"/>
        <v>894</v>
      </c>
    </row>
    <row r="6184" spans="1:8" ht="15.75">
      <c r="A6184" s="10">
        <v>6183</v>
      </c>
      <c r="B6184" s="3" t="s">
        <v>2941</v>
      </c>
      <c r="C6184" s="2" t="s">
        <v>634</v>
      </c>
      <c r="D6184" s="2" t="s">
        <v>633</v>
      </c>
      <c r="E6184" s="2" t="s">
        <v>635</v>
      </c>
      <c r="F6184" s="4">
        <v>431</v>
      </c>
      <c r="G6184" s="10" t="str">
        <f t="shared" si="295"/>
        <v xml:space="preserve">2024/01 </v>
      </c>
      <c r="H6184" s="10">
        <f t="shared" si="294"/>
        <v>1460</v>
      </c>
    </row>
    <row r="6185" spans="1:8" ht="15.75">
      <c r="A6185" s="10">
        <v>6184</v>
      </c>
      <c r="B6185" s="3" t="s">
        <v>2941</v>
      </c>
      <c r="C6185" s="2" t="s">
        <v>638</v>
      </c>
      <c r="D6185" s="2" t="s">
        <v>352</v>
      </c>
      <c r="E6185" s="2" t="s">
        <v>639</v>
      </c>
      <c r="F6185" s="4">
        <v>182</v>
      </c>
      <c r="G6185" s="10" t="str">
        <f t="shared" si="295"/>
        <v xml:space="preserve">2025/12 </v>
      </c>
      <c r="H6185" s="10">
        <f t="shared" si="294"/>
        <v>1081</v>
      </c>
    </row>
    <row r="6186" spans="1:8" ht="15.75">
      <c r="A6186" s="10">
        <v>6185</v>
      </c>
      <c r="B6186" s="3" t="s">
        <v>2941</v>
      </c>
      <c r="C6186" s="2" t="s">
        <v>641</v>
      </c>
      <c r="D6186" s="2" t="s">
        <v>640</v>
      </c>
      <c r="E6186" s="2" t="s">
        <v>642</v>
      </c>
      <c r="F6186" s="4">
        <v>257</v>
      </c>
      <c r="G6186" s="10" t="str">
        <f t="shared" si="295"/>
        <v xml:space="preserve">2024/03 </v>
      </c>
      <c r="H6186" s="10">
        <f t="shared" si="294"/>
        <v>550</v>
      </c>
    </row>
    <row r="6187" spans="1:8" ht="15.75">
      <c r="A6187" s="10">
        <v>6186</v>
      </c>
      <c r="B6187" s="3" t="s">
        <v>2941</v>
      </c>
      <c r="C6187" s="2" t="s">
        <v>645</v>
      </c>
      <c r="D6187" s="2" t="s">
        <v>358</v>
      </c>
      <c r="E6187" s="2" t="s">
        <v>646</v>
      </c>
      <c r="F6187" s="4">
        <v>231</v>
      </c>
      <c r="G6187" s="10" t="str">
        <f t="shared" si="295"/>
        <v xml:space="preserve">2025/11 </v>
      </c>
      <c r="H6187" s="10">
        <f t="shared" si="294"/>
        <v>470</v>
      </c>
    </row>
    <row r="6188" spans="1:8" ht="15.75">
      <c r="A6188" s="10">
        <v>6187</v>
      </c>
      <c r="B6188" s="3" t="s">
        <v>2941</v>
      </c>
      <c r="C6188" s="2" t="s">
        <v>648</v>
      </c>
      <c r="D6188" s="2" t="s">
        <v>647</v>
      </c>
      <c r="E6188" s="2" t="s">
        <v>649</v>
      </c>
      <c r="F6188" s="4">
        <v>133</v>
      </c>
      <c r="G6188" s="10" t="str">
        <f t="shared" si="295"/>
        <v xml:space="preserve">2024/11 </v>
      </c>
      <c r="H6188" s="10">
        <f t="shared" si="294"/>
        <v>2000</v>
      </c>
    </row>
    <row r="6189" spans="1:8" ht="15.75">
      <c r="A6189" s="10">
        <v>6188</v>
      </c>
      <c r="B6189" s="3" t="s">
        <v>2941</v>
      </c>
      <c r="C6189" s="2" t="s">
        <v>655</v>
      </c>
      <c r="D6189" s="2" t="s">
        <v>654</v>
      </c>
      <c r="E6189" s="2" t="s">
        <v>656</v>
      </c>
      <c r="F6189" s="4">
        <v>340</v>
      </c>
      <c r="G6189" s="10" t="str">
        <f t="shared" si="295"/>
        <v xml:space="preserve">2024/11 </v>
      </c>
      <c r="H6189" s="10">
        <f t="shared" si="294"/>
        <v>4241</v>
      </c>
    </row>
    <row r="6190" spans="1:8" ht="15.75">
      <c r="A6190" s="10">
        <v>6189</v>
      </c>
      <c r="B6190" s="3" t="s">
        <v>2941</v>
      </c>
      <c r="C6190" s="2" t="s">
        <v>658</v>
      </c>
      <c r="D6190" s="2" t="s">
        <v>657</v>
      </c>
      <c r="E6190" s="2" t="s">
        <v>659</v>
      </c>
      <c r="F6190" s="4">
        <v>30</v>
      </c>
      <c r="G6190" s="10" t="str">
        <f t="shared" si="295"/>
        <v xml:space="preserve">2024/02 </v>
      </c>
      <c r="H6190" s="10">
        <f t="shared" si="294"/>
        <v>350</v>
      </c>
    </row>
    <row r="6191" spans="1:8" ht="15.75">
      <c r="A6191" s="10">
        <v>6190</v>
      </c>
      <c r="B6191" s="3" t="s">
        <v>2941</v>
      </c>
      <c r="C6191" s="2" t="s">
        <v>660</v>
      </c>
      <c r="D6191" s="2" t="s">
        <v>448</v>
      </c>
      <c r="E6191" s="2" t="s">
        <v>661</v>
      </c>
      <c r="F6191" s="4">
        <v>12</v>
      </c>
      <c r="G6191" s="10" t="str">
        <f t="shared" si="295"/>
        <v xml:space="preserve">2024/01 </v>
      </c>
      <c r="H6191" s="10">
        <f t="shared" si="294"/>
        <v>300</v>
      </c>
    </row>
    <row r="6192" spans="1:8" ht="15.75">
      <c r="A6192" s="10">
        <v>6191</v>
      </c>
      <c r="B6192" s="3" t="s">
        <v>2941</v>
      </c>
      <c r="C6192" s="2" t="s">
        <v>663</v>
      </c>
      <c r="D6192" s="2" t="s">
        <v>662</v>
      </c>
      <c r="E6192" s="2" t="s">
        <v>664</v>
      </c>
      <c r="F6192" s="4">
        <v>84</v>
      </c>
      <c r="G6192" s="10" t="str">
        <f t="shared" si="295"/>
        <v xml:space="preserve">2025/03 </v>
      </c>
      <c r="H6192" s="10">
        <f t="shared" si="294"/>
        <v>203</v>
      </c>
    </row>
    <row r="6193" spans="1:8" ht="15.75">
      <c r="A6193" s="10">
        <v>6192</v>
      </c>
      <c r="B6193" s="3" t="s">
        <v>2941</v>
      </c>
      <c r="C6193" s="2" t="s">
        <v>3081</v>
      </c>
      <c r="D6193" s="2" t="s">
        <v>3080</v>
      </c>
      <c r="E6193" s="2"/>
      <c r="F6193" s="4">
        <v>5</v>
      </c>
      <c r="G6193" s="10" t="str">
        <f t="shared" si="295"/>
        <v xml:space="preserve">2024/01 </v>
      </c>
      <c r="H6193" s="10">
        <f t="shared" si="294"/>
        <v>5</v>
      </c>
    </row>
    <row r="6194" spans="1:8" ht="15.75">
      <c r="A6194" s="10">
        <v>6193</v>
      </c>
      <c r="B6194" s="3" t="s">
        <v>2941</v>
      </c>
      <c r="C6194" s="2" t="s">
        <v>666</v>
      </c>
      <c r="D6194" s="2" t="s">
        <v>665</v>
      </c>
      <c r="E6194" s="2" t="s">
        <v>667</v>
      </c>
      <c r="F6194" s="4">
        <v>2</v>
      </c>
      <c r="G6194" s="10" t="str">
        <f t="shared" si="295"/>
        <v xml:space="preserve">2024/03 </v>
      </c>
      <c r="H6194" s="10">
        <f t="shared" si="294"/>
        <v>240</v>
      </c>
    </row>
    <row r="6195" spans="1:8" ht="15.75">
      <c r="A6195" s="10">
        <v>6194</v>
      </c>
      <c r="B6195" s="3" t="s">
        <v>2941</v>
      </c>
      <c r="C6195" s="2" t="s">
        <v>669</v>
      </c>
      <c r="D6195" s="2" t="s">
        <v>668</v>
      </c>
      <c r="E6195" s="2" t="s">
        <v>670</v>
      </c>
      <c r="F6195" s="4">
        <v>12</v>
      </c>
      <c r="G6195" s="10" t="str">
        <f t="shared" si="295"/>
        <v xml:space="preserve">2024/03 </v>
      </c>
      <c r="H6195" s="10">
        <f t="shared" si="294"/>
        <v>56</v>
      </c>
    </row>
    <row r="6196" spans="1:8" ht="15.75">
      <c r="A6196" s="10">
        <v>6195</v>
      </c>
      <c r="B6196" s="3" t="s">
        <v>2941</v>
      </c>
      <c r="C6196" s="2" t="s">
        <v>674</v>
      </c>
      <c r="D6196" s="2" t="s">
        <v>673</v>
      </c>
      <c r="E6196" s="2" t="s">
        <v>675</v>
      </c>
      <c r="F6196" s="4">
        <v>117</v>
      </c>
      <c r="G6196" s="10" t="str">
        <f t="shared" si="295"/>
        <v xml:space="preserve">2024/06 </v>
      </c>
      <c r="H6196" s="10">
        <f t="shared" si="294"/>
        <v>173</v>
      </c>
    </row>
    <row r="6197" spans="1:8" ht="15.75">
      <c r="A6197" s="10">
        <v>6196</v>
      </c>
      <c r="B6197" s="3" t="s">
        <v>2941</v>
      </c>
      <c r="C6197" s="2" t="s">
        <v>677</v>
      </c>
      <c r="D6197" s="2" t="s">
        <v>676</v>
      </c>
      <c r="E6197" s="2" t="s">
        <v>678</v>
      </c>
      <c r="F6197" s="4">
        <v>3</v>
      </c>
      <c r="G6197" s="10" t="str">
        <f t="shared" si="295"/>
        <v xml:space="preserve">2024/10 </v>
      </c>
      <c r="H6197" s="10">
        <f t="shared" si="294"/>
        <v>674</v>
      </c>
    </row>
    <row r="6198" spans="1:8" ht="15.75">
      <c r="A6198" s="10">
        <v>6197</v>
      </c>
      <c r="B6198" s="3" t="s">
        <v>2941</v>
      </c>
      <c r="C6198" s="2" t="s">
        <v>680</v>
      </c>
      <c r="D6198" s="2" t="s">
        <v>679</v>
      </c>
      <c r="E6198" s="2" t="s">
        <v>681</v>
      </c>
      <c r="F6198" s="4">
        <v>30</v>
      </c>
      <c r="G6198" s="10" t="str">
        <f t="shared" si="295"/>
        <v xml:space="preserve">2024/01 </v>
      </c>
      <c r="H6198" s="10">
        <f t="shared" si="294"/>
        <v>100</v>
      </c>
    </row>
    <row r="6199" spans="1:8" ht="15.75">
      <c r="A6199" s="10">
        <v>6198</v>
      </c>
      <c r="B6199" s="3" t="s">
        <v>2941</v>
      </c>
      <c r="C6199" s="2" t="s">
        <v>695</v>
      </c>
      <c r="D6199" s="2" t="s">
        <v>694</v>
      </c>
      <c r="E6199" s="2" t="s">
        <v>696</v>
      </c>
      <c r="F6199" s="4">
        <v>10</v>
      </c>
      <c r="G6199" s="10" t="str">
        <f t="shared" si="295"/>
        <v xml:space="preserve">2024/01 </v>
      </c>
      <c r="H6199" s="10">
        <f t="shared" si="294"/>
        <v>50</v>
      </c>
    </row>
    <row r="6200" spans="1:8" ht="15.75">
      <c r="A6200" s="10">
        <v>6199</v>
      </c>
      <c r="B6200" s="3" t="s">
        <v>2941</v>
      </c>
      <c r="C6200" s="2" t="s">
        <v>700</v>
      </c>
      <c r="D6200" s="2" t="s">
        <v>699</v>
      </c>
      <c r="E6200" s="2" t="s">
        <v>701</v>
      </c>
      <c r="F6200" s="4">
        <v>394</v>
      </c>
      <c r="G6200" s="10" t="str">
        <f t="shared" si="295"/>
        <v xml:space="preserve">2025/06 </v>
      </c>
      <c r="H6200" s="10">
        <f t="shared" si="294"/>
        <v>983</v>
      </c>
    </row>
    <row r="6201" spans="1:8" ht="15.75">
      <c r="A6201" s="10">
        <v>6200</v>
      </c>
      <c r="B6201" s="3" t="s">
        <v>2941</v>
      </c>
      <c r="C6201" s="2" t="s">
        <v>703</v>
      </c>
      <c r="D6201" s="2" t="s">
        <v>702</v>
      </c>
      <c r="E6201" s="2" t="s">
        <v>704</v>
      </c>
      <c r="F6201" s="4">
        <v>150</v>
      </c>
      <c r="G6201" s="10" t="str">
        <f t="shared" si="295"/>
        <v xml:space="preserve">2024/01 </v>
      </c>
      <c r="H6201" s="10">
        <f t="shared" si="294"/>
        <v>150</v>
      </c>
    </row>
    <row r="6202" spans="1:8" ht="15.75">
      <c r="A6202" s="10">
        <v>6201</v>
      </c>
      <c r="B6202" s="3" t="s">
        <v>2941</v>
      </c>
      <c r="C6202" s="2" t="s">
        <v>3086</v>
      </c>
      <c r="D6202" s="2" t="s">
        <v>3085</v>
      </c>
      <c r="E6202" s="2"/>
      <c r="F6202" s="4">
        <v>10</v>
      </c>
      <c r="G6202" s="10" t="str">
        <f t="shared" si="295"/>
        <v xml:space="preserve">2024/01 </v>
      </c>
      <c r="H6202" s="10">
        <f t="shared" si="294"/>
        <v>10</v>
      </c>
    </row>
    <row r="6203" spans="1:8" ht="15.75">
      <c r="A6203" s="10">
        <v>6202</v>
      </c>
      <c r="B6203" s="3" t="s">
        <v>2941</v>
      </c>
      <c r="C6203" s="2" t="s">
        <v>3088</v>
      </c>
      <c r="D6203" s="2" t="s">
        <v>3087</v>
      </c>
      <c r="E6203" s="2"/>
      <c r="F6203" s="4">
        <v>10</v>
      </c>
      <c r="G6203" s="10" t="str">
        <f t="shared" si="295"/>
        <v xml:space="preserve">2024/01 </v>
      </c>
      <c r="H6203" s="10">
        <f t="shared" si="294"/>
        <v>10</v>
      </c>
    </row>
    <row r="6204" spans="1:8" ht="15.75">
      <c r="A6204" s="10">
        <v>6203</v>
      </c>
      <c r="B6204" s="3" t="s">
        <v>2941</v>
      </c>
      <c r="C6204" s="2" t="s">
        <v>3090</v>
      </c>
      <c r="D6204" s="2" t="s">
        <v>3089</v>
      </c>
      <c r="E6204" s="2"/>
      <c r="F6204" s="4">
        <v>10</v>
      </c>
      <c r="G6204" s="10" t="str">
        <f t="shared" si="295"/>
        <v xml:space="preserve">2024/01 </v>
      </c>
      <c r="H6204" s="10">
        <f t="shared" si="294"/>
        <v>10</v>
      </c>
    </row>
    <row r="6205" spans="1:8" ht="15.75">
      <c r="A6205" s="10">
        <v>6204</v>
      </c>
      <c r="B6205" s="3" t="s">
        <v>2941</v>
      </c>
      <c r="C6205" s="2" t="s">
        <v>724</v>
      </c>
      <c r="D6205" s="2" t="s">
        <v>723</v>
      </c>
      <c r="E6205" s="2"/>
      <c r="F6205" s="4">
        <v>4</v>
      </c>
      <c r="G6205" s="10" t="str">
        <f t="shared" si="295"/>
        <v xml:space="preserve">2024/01 </v>
      </c>
      <c r="H6205" s="10">
        <f t="shared" si="294"/>
        <v>90</v>
      </c>
    </row>
    <row r="6206" spans="1:8" ht="15.75">
      <c r="A6206" s="10">
        <v>6205</v>
      </c>
      <c r="B6206" s="3" t="s">
        <v>2941</v>
      </c>
      <c r="C6206" s="2" t="s">
        <v>726</v>
      </c>
      <c r="D6206" s="2" t="s">
        <v>725</v>
      </c>
      <c r="E6206" s="2"/>
      <c r="F6206" s="4">
        <v>22</v>
      </c>
      <c r="G6206" s="10" t="str">
        <f t="shared" si="295"/>
        <v xml:space="preserve">2024/01 </v>
      </c>
      <c r="H6206" s="10">
        <f t="shared" si="294"/>
        <v>160</v>
      </c>
    </row>
    <row r="6207" spans="1:8" ht="15.75">
      <c r="A6207" s="10">
        <v>6206</v>
      </c>
      <c r="B6207" s="3" t="s">
        <v>2941</v>
      </c>
      <c r="C6207" s="2" t="s">
        <v>728</v>
      </c>
      <c r="D6207" s="2" t="s">
        <v>727</v>
      </c>
      <c r="E6207" s="2" t="s">
        <v>729</v>
      </c>
      <c r="F6207" s="4">
        <v>20</v>
      </c>
      <c r="G6207" s="10" t="str">
        <f t="shared" si="295"/>
        <v xml:space="preserve">2024/01 </v>
      </c>
      <c r="H6207" s="10">
        <f t="shared" si="294"/>
        <v>20</v>
      </c>
    </row>
    <row r="6208" spans="1:8" ht="15.75">
      <c r="A6208" s="10">
        <v>6207</v>
      </c>
      <c r="B6208" s="3" t="s">
        <v>2941</v>
      </c>
      <c r="C6208" s="2" t="s">
        <v>731</v>
      </c>
      <c r="D6208" s="2" t="s">
        <v>730</v>
      </c>
      <c r="E6208" s="2" t="s">
        <v>732</v>
      </c>
      <c r="F6208" s="4">
        <v>2</v>
      </c>
      <c r="G6208" s="10" t="str">
        <f t="shared" si="295"/>
        <v xml:space="preserve">2024/03 </v>
      </c>
      <c r="H6208" s="10">
        <f t="shared" si="294"/>
        <v>132</v>
      </c>
    </row>
    <row r="6209" spans="1:8" ht="15.75">
      <c r="A6209" s="10">
        <v>6208</v>
      </c>
      <c r="B6209" s="3" t="s">
        <v>2941</v>
      </c>
      <c r="C6209" s="2" t="s">
        <v>734</v>
      </c>
      <c r="D6209" s="2" t="s">
        <v>733</v>
      </c>
      <c r="E6209" s="2" t="s">
        <v>735</v>
      </c>
      <c r="F6209" s="4">
        <v>153</v>
      </c>
      <c r="G6209" s="10" t="str">
        <f t="shared" si="295"/>
        <v xml:space="preserve">2025/12 </v>
      </c>
      <c r="H6209" s="10">
        <f t="shared" si="294"/>
        <v>1289</v>
      </c>
    </row>
    <row r="6210" spans="1:8" ht="15.75">
      <c r="A6210" s="10">
        <v>6209</v>
      </c>
      <c r="B6210" s="3" t="s">
        <v>2941</v>
      </c>
      <c r="C6210" s="2" t="s">
        <v>737</v>
      </c>
      <c r="D6210" s="2" t="s">
        <v>736</v>
      </c>
      <c r="E6210" s="2" t="s">
        <v>738</v>
      </c>
      <c r="F6210" s="4">
        <v>2257</v>
      </c>
      <c r="G6210" s="10" t="str">
        <f t="shared" si="295"/>
        <v xml:space="preserve">2025/11 </v>
      </c>
      <c r="H6210" s="10">
        <f t="shared" ref="H6210:H6273" si="296">_xlfn.MAXIFS(F:F,C:C,C6210,G:G,G6210)</f>
        <v>2257</v>
      </c>
    </row>
    <row r="6211" spans="1:8" ht="15.75">
      <c r="A6211" s="10">
        <v>6210</v>
      </c>
      <c r="B6211" s="3" t="s">
        <v>2941</v>
      </c>
      <c r="C6211" s="2" t="s">
        <v>3109</v>
      </c>
      <c r="D6211" s="2" t="s">
        <v>3108</v>
      </c>
      <c r="E6211" s="2" t="s">
        <v>3110</v>
      </c>
      <c r="F6211" s="4">
        <v>20</v>
      </c>
      <c r="G6211" s="10" t="str">
        <f t="shared" ref="G6211:G6274" si="297">INDEX($B$2:$B$9999,MATCH(_xlfn.MAXIFS($F$2:$F$9999,$C$2:$C$9999,C6211),$F$1:$F$9999,0))</f>
        <v xml:space="preserve">2024/01 </v>
      </c>
      <c r="H6211" s="10">
        <f t="shared" si="296"/>
        <v>30</v>
      </c>
    </row>
    <row r="6212" spans="1:8" ht="15.75">
      <c r="A6212" s="10">
        <v>6211</v>
      </c>
      <c r="B6212" s="3" t="s">
        <v>2941</v>
      </c>
      <c r="C6212" s="2" t="s">
        <v>745</v>
      </c>
      <c r="D6212" s="2" t="s">
        <v>744</v>
      </c>
      <c r="E6212" s="2" t="s">
        <v>746</v>
      </c>
      <c r="F6212" s="4">
        <v>111</v>
      </c>
      <c r="G6212" s="10" t="str">
        <f t="shared" si="297"/>
        <v xml:space="preserve">2025/03 </v>
      </c>
      <c r="H6212" s="10">
        <f t="shared" si="296"/>
        <v>750</v>
      </c>
    </row>
    <row r="6213" spans="1:8" ht="15.75">
      <c r="A6213" s="10">
        <v>6212</v>
      </c>
      <c r="B6213" s="3" t="s">
        <v>2941</v>
      </c>
      <c r="C6213" s="2" t="s">
        <v>748</v>
      </c>
      <c r="D6213" s="2" t="s">
        <v>747</v>
      </c>
      <c r="E6213" s="2" t="s">
        <v>749</v>
      </c>
      <c r="F6213" s="4">
        <v>600</v>
      </c>
      <c r="G6213" s="10" t="str">
        <f t="shared" si="297"/>
        <v xml:space="preserve">2025/12 </v>
      </c>
      <c r="H6213" s="10">
        <f t="shared" si="296"/>
        <v>812</v>
      </c>
    </row>
    <row r="6214" spans="1:8" ht="15.75">
      <c r="A6214" s="10">
        <v>6213</v>
      </c>
      <c r="B6214" s="3" t="s">
        <v>2941</v>
      </c>
      <c r="C6214" s="2" t="s">
        <v>757</v>
      </c>
      <c r="D6214" s="2" t="s">
        <v>756</v>
      </c>
      <c r="E6214" s="2" t="s">
        <v>758</v>
      </c>
      <c r="F6214" s="4">
        <v>10</v>
      </c>
      <c r="G6214" s="10" t="str">
        <f t="shared" si="297"/>
        <v xml:space="preserve">2025/02 </v>
      </c>
      <c r="H6214" s="10">
        <f t="shared" si="296"/>
        <v>249</v>
      </c>
    </row>
    <row r="6215" spans="1:8" ht="15.75">
      <c r="A6215" s="10">
        <v>6214</v>
      </c>
      <c r="B6215" s="3" t="s">
        <v>2941</v>
      </c>
      <c r="C6215" s="2" t="s">
        <v>771</v>
      </c>
      <c r="D6215" s="2" t="s">
        <v>770</v>
      </c>
      <c r="E6215" s="2" t="s">
        <v>772</v>
      </c>
      <c r="F6215" s="4">
        <v>1</v>
      </c>
      <c r="G6215" s="10" t="str">
        <f t="shared" si="297"/>
        <v xml:space="preserve">2025/12 </v>
      </c>
      <c r="H6215" s="10">
        <f t="shared" si="296"/>
        <v>861</v>
      </c>
    </row>
    <row r="6216" spans="1:8" ht="15.75">
      <c r="A6216" s="10">
        <v>6215</v>
      </c>
      <c r="B6216" s="3" t="s">
        <v>2941</v>
      </c>
      <c r="C6216" s="2" t="s">
        <v>774</v>
      </c>
      <c r="D6216" s="2" t="s">
        <v>773</v>
      </c>
      <c r="E6216" s="2" t="s">
        <v>775</v>
      </c>
      <c r="F6216" s="4">
        <v>150</v>
      </c>
      <c r="G6216" s="10" t="str">
        <f t="shared" si="297"/>
        <v xml:space="preserve">2025/12 </v>
      </c>
      <c r="H6216" s="10">
        <f t="shared" si="296"/>
        <v>1110</v>
      </c>
    </row>
    <row r="6217" spans="1:8" ht="15.75">
      <c r="A6217" s="10">
        <v>6216</v>
      </c>
      <c r="B6217" s="3" t="s">
        <v>2941</v>
      </c>
      <c r="C6217" s="2" t="s">
        <v>782</v>
      </c>
      <c r="D6217" s="2" t="s">
        <v>781</v>
      </c>
      <c r="E6217" s="2" t="s">
        <v>783</v>
      </c>
      <c r="F6217" s="4">
        <v>150</v>
      </c>
      <c r="G6217" s="10" t="str">
        <f t="shared" si="297"/>
        <v xml:space="preserve">2025/08 </v>
      </c>
      <c r="H6217" s="10">
        <f t="shared" si="296"/>
        <v>402</v>
      </c>
    </row>
    <row r="6218" spans="1:8" ht="15.75">
      <c r="A6218" s="10">
        <v>6217</v>
      </c>
      <c r="B6218" s="3" t="s">
        <v>2941</v>
      </c>
      <c r="C6218" s="2" t="s">
        <v>3138</v>
      </c>
      <c r="D6218" s="2" t="s">
        <v>3137</v>
      </c>
      <c r="E6218" s="2" t="s">
        <v>3139</v>
      </c>
      <c r="F6218" s="4">
        <v>10</v>
      </c>
      <c r="G6218" s="10" t="str">
        <f t="shared" si="297"/>
        <v xml:space="preserve">2024/01 </v>
      </c>
      <c r="H6218" s="10">
        <f t="shared" si="296"/>
        <v>10</v>
      </c>
    </row>
    <row r="6219" spans="1:8" ht="15.75">
      <c r="A6219" s="10">
        <v>6218</v>
      </c>
      <c r="B6219" s="3" t="s">
        <v>2941</v>
      </c>
      <c r="C6219" s="2" t="s">
        <v>3144</v>
      </c>
      <c r="D6219" s="2" t="s">
        <v>3143</v>
      </c>
      <c r="E6219" s="2" t="s">
        <v>3145</v>
      </c>
      <c r="F6219" s="4">
        <v>10</v>
      </c>
      <c r="G6219" s="10" t="str">
        <f t="shared" si="297"/>
        <v xml:space="preserve">2024/01 </v>
      </c>
      <c r="H6219" s="10">
        <f t="shared" si="296"/>
        <v>10</v>
      </c>
    </row>
    <row r="6220" spans="1:8" ht="15.75">
      <c r="A6220" s="10">
        <v>6219</v>
      </c>
      <c r="B6220" s="3" t="s">
        <v>2941</v>
      </c>
      <c r="C6220" s="2" t="s">
        <v>790</v>
      </c>
      <c r="D6220" s="2" t="s">
        <v>789</v>
      </c>
      <c r="E6220" s="2" t="s">
        <v>791</v>
      </c>
      <c r="F6220" s="4">
        <v>8</v>
      </c>
      <c r="G6220" s="10" t="str">
        <f t="shared" si="297"/>
        <v xml:space="preserve">2024/08 </v>
      </c>
      <c r="H6220" s="10">
        <f t="shared" si="296"/>
        <v>560</v>
      </c>
    </row>
    <row r="6221" spans="1:8" ht="15.75">
      <c r="A6221" s="10">
        <v>6220</v>
      </c>
      <c r="B6221" s="3" t="s">
        <v>2941</v>
      </c>
      <c r="C6221" s="2" t="s">
        <v>803</v>
      </c>
      <c r="D6221" s="2" t="s">
        <v>802</v>
      </c>
      <c r="E6221" s="2" t="s">
        <v>804</v>
      </c>
      <c r="F6221" s="4">
        <v>10</v>
      </c>
      <c r="G6221" s="10" t="str">
        <f t="shared" si="297"/>
        <v xml:space="preserve">2024/04 </v>
      </c>
      <c r="H6221" s="10">
        <f t="shared" si="296"/>
        <v>370</v>
      </c>
    </row>
    <row r="6222" spans="1:8" ht="15.75">
      <c r="A6222" s="10">
        <v>6221</v>
      </c>
      <c r="B6222" s="3" t="s">
        <v>2941</v>
      </c>
      <c r="C6222" s="2" t="s">
        <v>814</v>
      </c>
      <c r="D6222" s="2" t="s">
        <v>813</v>
      </c>
      <c r="E6222" s="2" t="s">
        <v>815</v>
      </c>
      <c r="F6222" s="4">
        <v>340</v>
      </c>
      <c r="G6222" s="10" t="str">
        <f t="shared" si="297"/>
        <v xml:space="preserve">2024/12 </v>
      </c>
      <c r="H6222" s="10">
        <f t="shared" si="296"/>
        <v>3000</v>
      </c>
    </row>
    <row r="6223" spans="1:8" ht="15.75">
      <c r="A6223" s="10">
        <v>6222</v>
      </c>
      <c r="B6223" s="3" t="s">
        <v>2941</v>
      </c>
      <c r="C6223" s="2" t="s">
        <v>817</v>
      </c>
      <c r="D6223" s="2" t="s">
        <v>816</v>
      </c>
      <c r="E6223" s="2" t="s">
        <v>818</v>
      </c>
      <c r="F6223" s="4">
        <v>4</v>
      </c>
      <c r="G6223" s="10" t="str">
        <f t="shared" si="297"/>
        <v xml:space="preserve">2024/01 </v>
      </c>
      <c r="H6223" s="10">
        <f t="shared" si="296"/>
        <v>300</v>
      </c>
    </row>
    <row r="6224" spans="1:8" ht="15.75">
      <c r="A6224" s="10">
        <v>6223</v>
      </c>
      <c r="B6224" s="3" t="s">
        <v>2941</v>
      </c>
      <c r="C6224" s="2" t="s">
        <v>820</v>
      </c>
      <c r="D6224" s="2" t="s">
        <v>819</v>
      </c>
      <c r="E6224" s="2" t="s">
        <v>821</v>
      </c>
      <c r="F6224" s="4">
        <v>26</v>
      </c>
      <c r="G6224" s="10" t="str">
        <f t="shared" si="297"/>
        <v xml:space="preserve">2024/10 </v>
      </c>
      <c r="H6224" s="10">
        <f t="shared" si="296"/>
        <v>510</v>
      </c>
    </row>
    <row r="6225" spans="1:8" ht="15.75">
      <c r="A6225" s="10">
        <v>6224</v>
      </c>
      <c r="B6225" s="3" t="s">
        <v>2941</v>
      </c>
      <c r="C6225" s="2" t="s">
        <v>823</v>
      </c>
      <c r="D6225" s="2" t="s">
        <v>822</v>
      </c>
      <c r="E6225" s="2" t="s">
        <v>824</v>
      </c>
      <c r="F6225" s="4">
        <v>4600</v>
      </c>
      <c r="G6225" s="10" t="str">
        <f t="shared" si="297"/>
        <v xml:space="preserve">2025/12 </v>
      </c>
      <c r="H6225" s="10">
        <f t="shared" si="296"/>
        <v>32271</v>
      </c>
    </row>
    <row r="6226" spans="1:8" ht="15.75">
      <c r="A6226" s="10">
        <v>6225</v>
      </c>
      <c r="B6226" s="3" t="s">
        <v>2941</v>
      </c>
      <c r="C6226" s="2" t="s">
        <v>829</v>
      </c>
      <c r="D6226" s="2" t="s">
        <v>828</v>
      </c>
      <c r="E6226" s="2" t="s">
        <v>830</v>
      </c>
      <c r="F6226" s="4">
        <v>2</v>
      </c>
      <c r="G6226" s="10" t="str">
        <f t="shared" si="297"/>
        <v xml:space="preserve">2024/01 </v>
      </c>
      <c r="H6226" s="10">
        <f t="shared" si="296"/>
        <v>100</v>
      </c>
    </row>
    <row r="6227" spans="1:8" ht="15.75">
      <c r="A6227" s="10">
        <v>6226</v>
      </c>
      <c r="B6227" s="3" t="s">
        <v>2941</v>
      </c>
      <c r="C6227" s="2" t="s">
        <v>855</v>
      </c>
      <c r="D6227" s="2" t="s">
        <v>854</v>
      </c>
      <c r="E6227" s="2" t="s">
        <v>856</v>
      </c>
      <c r="F6227" s="4">
        <v>20</v>
      </c>
      <c r="G6227" s="10" t="str">
        <f t="shared" si="297"/>
        <v xml:space="preserve">2025/12 </v>
      </c>
      <c r="H6227" s="10">
        <f t="shared" si="296"/>
        <v>868</v>
      </c>
    </row>
    <row r="6228" spans="1:8" ht="15.75">
      <c r="A6228" s="10">
        <v>6227</v>
      </c>
      <c r="B6228" s="3" t="s">
        <v>2941</v>
      </c>
      <c r="C6228" s="2" t="s">
        <v>858</v>
      </c>
      <c r="D6228" s="2" t="s">
        <v>857</v>
      </c>
      <c r="E6228" s="2" t="s">
        <v>859</v>
      </c>
      <c r="F6228" s="4">
        <v>104</v>
      </c>
      <c r="G6228" s="10" t="str">
        <f t="shared" si="297"/>
        <v xml:space="preserve">2024/10 </v>
      </c>
      <c r="H6228" s="10">
        <f t="shared" si="296"/>
        <v>527</v>
      </c>
    </row>
    <row r="6229" spans="1:8" ht="15.75">
      <c r="A6229" s="10">
        <v>6228</v>
      </c>
      <c r="B6229" s="3" t="s">
        <v>2941</v>
      </c>
      <c r="C6229" s="2" t="s">
        <v>870</v>
      </c>
      <c r="D6229" s="2" t="s">
        <v>869</v>
      </c>
      <c r="E6229" s="2" t="s">
        <v>871</v>
      </c>
      <c r="F6229" s="4">
        <v>3</v>
      </c>
      <c r="G6229" s="10" t="str">
        <f t="shared" si="297"/>
        <v xml:space="preserve">2024/01 </v>
      </c>
      <c r="H6229" s="10">
        <f t="shared" si="296"/>
        <v>50</v>
      </c>
    </row>
    <row r="6230" spans="1:8" ht="15.75">
      <c r="A6230" s="10">
        <v>6229</v>
      </c>
      <c r="B6230" s="3" t="s">
        <v>2941</v>
      </c>
      <c r="C6230" s="2" t="s">
        <v>3168</v>
      </c>
      <c r="D6230" s="2" t="s">
        <v>1243</v>
      </c>
      <c r="E6230" s="2" t="s">
        <v>919</v>
      </c>
      <c r="F6230" s="4">
        <v>7</v>
      </c>
      <c r="G6230" s="10" t="str">
        <f t="shared" si="297"/>
        <v xml:space="preserve">2024/01 </v>
      </c>
      <c r="H6230" s="10">
        <f t="shared" si="296"/>
        <v>7</v>
      </c>
    </row>
    <row r="6231" spans="1:8" ht="15.75">
      <c r="A6231" s="10">
        <v>6230</v>
      </c>
      <c r="B6231" s="3" t="s">
        <v>2941</v>
      </c>
      <c r="C6231" s="2" t="s">
        <v>3170</v>
      </c>
      <c r="D6231" s="2" t="s">
        <v>3169</v>
      </c>
      <c r="E6231" s="2" t="s">
        <v>890</v>
      </c>
      <c r="F6231" s="4">
        <v>1</v>
      </c>
      <c r="G6231" s="10" t="str">
        <f t="shared" si="297"/>
        <v xml:space="preserve">2024/01 </v>
      </c>
      <c r="H6231" s="10">
        <f t="shared" si="296"/>
        <v>160</v>
      </c>
    </row>
    <row r="6232" spans="1:8" ht="15.75">
      <c r="A6232" s="10">
        <v>6231</v>
      </c>
      <c r="B6232" s="3" t="s">
        <v>2941</v>
      </c>
      <c r="C6232" s="2" t="s">
        <v>3187</v>
      </c>
      <c r="D6232" s="2" t="s">
        <v>3186</v>
      </c>
      <c r="E6232" s="2" t="s">
        <v>890</v>
      </c>
      <c r="F6232" s="4">
        <v>92</v>
      </c>
      <c r="G6232" s="10" t="str">
        <f t="shared" si="297"/>
        <v xml:space="preserve">2024/04 </v>
      </c>
      <c r="H6232" s="10">
        <f t="shared" si="296"/>
        <v>92</v>
      </c>
    </row>
    <row r="6233" spans="1:8" ht="15.75">
      <c r="A6233" s="10">
        <v>6232</v>
      </c>
      <c r="B6233" s="3" t="s">
        <v>2941</v>
      </c>
      <c r="C6233" s="2" t="s">
        <v>927</v>
      </c>
      <c r="D6233" s="2" t="s">
        <v>926</v>
      </c>
      <c r="E6233" s="2" t="s">
        <v>928</v>
      </c>
      <c r="F6233" s="4">
        <v>50</v>
      </c>
      <c r="G6233" s="10" t="str">
        <f t="shared" si="297"/>
        <v xml:space="preserve">2024/01 </v>
      </c>
      <c r="H6233" s="10">
        <f t="shared" si="296"/>
        <v>50</v>
      </c>
    </row>
    <row r="6234" spans="1:8" ht="15.75">
      <c r="A6234" s="10">
        <v>6233</v>
      </c>
      <c r="B6234" s="3" t="s">
        <v>2941</v>
      </c>
      <c r="C6234" s="2" t="s">
        <v>3198</v>
      </c>
      <c r="D6234" s="2" t="s">
        <v>3197</v>
      </c>
      <c r="E6234" s="2"/>
      <c r="F6234" s="4">
        <v>10</v>
      </c>
      <c r="G6234" s="10" t="str">
        <f t="shared" si="297"/>
        <v xml:space="preserve">2024/01 </v>
      </c>
      <c r="H6234" s="10">
        <f t="shared" si="296"/>
        <v>10</v>
      </c>
    </row>
    <row r="6235" spans="1:8" ht="15.75">
      <c r="A6235" s="10">
        <v>6234</v>
      </c>
      <c r="B6235" s="3" t="s">
        <v>2941</v>
      </c>
      <c r="C6235" s="2" t="s">
        <v>936</v>
      </c>
      <c r="D6235" s="2" t="s">
        <v>935</v>
      </c>
      <c r="E6235" s="2"/>
      <c r="F6235" s="4">
        <v>10</v>
      </c>
      <c r="G6235" s="10" t="str">
        <f t="shared" si="297"/>
        <v xml:space="preserve">2024/01 </v>
      </c>
      <c r="H6235" s="10">
        <f t="shared" si="296"/>
        <v>50</v>
      </c>
    </row>
    <row r="6236" spans="1:8" ht="15.75">
      <c r="A6236" s="10">
        <v>6235</v>
      </c>
      <c r="B6236" s="3" t="s">
        <v>2941</v>
      </c>
      <c r="C6236" s="2" t="s">
        <v>940</v>
      </c>
      <c r="D6236" s="2" t="s">
        <v>939</v>
      </c>
      <c r="E6236" s="2"/>
      <c r="F6236" s="4">
        <v>5</v>
      </c>
      <c r="G6236" s="10" t="str">
        <f t="shared" si="297"/>
        <v xml:space="preserve">2024/01 </v>
      </c>
      <c r="H6236" s="10">
        <f t="shared" si="296"/>
        <v>11</v>
      </c>
    </row>
    <row r="6237" spans="1:8" ht="15.75">
      <c r="A6237" s="10">
        <v>6236</v>
      </c>
      <c r="B6237" s="3" t="s">
        <v>2941</v>
      </c>
      <c r="C6237" s="2" t="s">
        <v>942</v>
      </c>
      <c r="D6237" s="2" t="s">
        <v>941</v>
      </c>
      <c r="E6237" s="2"/>
      <c r="F6237" s="4">
        <v>5</v>
      </c>
      <c r="G6237" s="10" t="str">
        <f t="shared" si="297"/>
        <v xml:space="preserve">2024/01 </v>
      </c>
      <c r="H6237" s="10">
        <f t="shared" si="296"/>
        <v>5</v>
      </c>
    </row>
    <row r="6238" spans="1:8" ht="15.75">
      <c r="A6238" s="10">
        <v>6237</v>
      </c>
      <c r="B6238" s="3" t="s">
        <v>2941</v>
      </c>
      <c r="C6238" s="2" t="s">
        <v>968</v>
      </c>
      <c r="D6238" s="2" t="s">
        <v>778</v>
      </c>
      <c r="E6238" s="2" t="s">
        <v>969</v>
      </c>
      <c r="F6238" s="4">
        <v>100</v>
      </c>
      <c r="G6238" s="10" t="str">
        <f t="shared" si="297"/>
        <v xml:space="preserve">2024/01 </v>
      </c>
      <c r="H6238" s="10">
        <f t="shared" si="296"/>
        <v>200</v>
      </c>
    </row>
    <row r="6239" spans="1:8" ht="15.75">
      <c r="A6239" s="10">
        <v>6238</v>
      </c>
      <c r="B6239" s="3" t="s">
        <v>2941</v>
      </c>
      <c r="C6239" s="2" t="s">
        <v>3215</v>
      </c>
      <c r="D6239" s="2" t="s">
        <v>3214</v>
      </c>
      <c r="E6239" s="2" t="s">
        <v>3216</v>
      </c>
      <c r="F6239" s="4">
        <v>10</v>
      </c>
      <c r="G6239" s="10" t="str">
        <f t="shared" si="297"/>
        <v xml:space="preserve">2024/01 </v>
      </c>
      <c r="H6239" s="10">
        <f t="shared" si="296"/>
        <v>10</v>
      </c>
    </row>
    <row r="6240" spans="1:8" ht="15.75">
      <c r="A6240" s="10">
        <v>6239</v>
      </c>
      <c r="B6240" s="3" t="s">
        <v>2941</v>
      </c>
      <c r="C6240" s="2" t="s">
        <v>3225</v>
      </c>
      <c r="D6240" s="2" t="s">
        <v>747</v>
      </c>
      <c r="E6240" s="2" t="s">
        <v>3226</v>
      </c>
      <c r="F6240" s="4">
        <v>10</v>
      </c>
      <c r="G6240" s="10" t="str">
        <f t="shared" si="297"/>
        <v xml:space="preserve">2024/01 </v>
      </c>
      <c r="H6240" s="10">
        <f t="shared" si="296"/>
        <v>10</v>
      </c>
    </row>
    <row r="6241" spans="1:8" ht="15.75">
      <c r="A6241" s="10">
        <v>6240</v>
      </c>
      <c r="B6241" s="3" t="s">
        <v>2941</v>
      </c>
      <c r="C6241" s="2" t="s">
        <v>3246</v>
      </c>
      <c r="D6241" s="2" t="s">
        <v>3245</v>
      </c>
      <c r="E6241" s="2" t="s">
        <v>3247</v>
      </c>
      <c r="F6241" s="4">
        <v>10</v>
      </c>
      <c r="G6241" s="10" t="str">
        <f t="shared" si="297"/>
        <v xml:space="preserve">2024/01 </v>
      </c>
      <c r="H6241" s="10">
        <f t="shared" si="296"/>
        <v>10</v>
      </c>
    </row>
    <row r="6242" spans="1:8" ht="15.75">
      <c r="A6242" s="10">
        <v>6241</v>
      </c>
      <c r="B6242" s="3" t="s">
        <v>2941</v>
      </c>
      <c r="C6242" s="2" t="s">
        <v>1043</v>
      </c>
      <c r="D6242" s="2" t="s">
        <v>1042</v>
      </c>
      <c r="E6242" s="2"/>
      <c r="F6242" s="4">
        <v>10</v>
      </c>
      <c r="G6242" s="10" t="str">
        <f t="shared" si="297"/>
        <v xml:space="preserve">2024/01 </v>
      </c>
      <c r="H6242" s="10">
        <f t="shared" si="296"/>
        <v>50</v>
      </c>
    </row>
    <row r="6243" spans="1:8" ht="15.75">
      <c r="A6243" s="10">
        <v>6242</v>
      </c>
      <c r="B6243" s="3" t="s">
        <v>2941</v>
      </c>
      <c r="C6243" s="2" t="s">
        <v>1075</v>
      </c>
      <c r="D6243" s="2" t="s">
        <v>822</v>
      </c>
      <c r="E6243" s="2" t="s">
        <v>1076</v>
      </c>
      <c r="F6243" s="4">
        <v>5018</v>
      </c>
      <c r="G6243" s="10" t="str">
        <f t="shared" si="297"/>
        <v xml:space="preserve">2025/12 </v>
      </c>
      <c r="H6243" s="10">
        <f t="shared" si="296"/>
        <v>7100</v>
      </c>
    </row>
    <row r="6244" spans="1:8" ht="15.75">
      <c r="A6244" s="10">
        <v>6243</v>
      </c>
      <c r="B6244" s="3" t="s">
        <v>2941</v>
      </c>
      <c r="C6244" s="2" t="s">
        <v>3267</v>
      </c>
      <c r="D6244" s="2" t="s">
        <v>773</v>
      </c>
      <c r="E6244" s="2" t="s">
        <v>3268</v>
      </c>
      <c r="F6244" s="4">
        <v>10</v>
      </c>
      <c r="G6244" s="10" t="str">
        <f t="shared" si="297"/>
        <v xml:space="preserve">2024/01 </v>
      </c>
      <c r="H6244" s="10">
        <f t="shared" si="296"/>
        <v>10</v>
      </c>
    </row>
    <row r="6245" spans="1:8" ht="15.75">
      <c r="A6245" s="10">
        <v>6244</v>
      </c>
      <c r="B6245" s="3" t="s">
        <v>2941</v>
      </c>
      <c r="C6245" s="2" t="s">
        <v>3269</v>
      </c>
      <c r="D6245" s="2" t="s">
        <v>781</v>
      </c>
      <c r="E6245" s="2" t="s">
        <v>3270</v>
      </c>
      <c r="F6245" s="4">
        <v>10</v>
      </c>
      <c r="G6245" s="10" t="str">
        <f t="shared" si="297"/>
        <v xml:space="preserve">2024/01 </v>
      </c>
      <c r="H6245" s="10">
        <f t="shared" si="296"/>
        <v>10</v>
      </c>
    </row>
    <row r="6246" spans="1:8" ht="15.75">
      <c r="A6246" s="10">
        <v>6245</v>
      </c>
      <c r="B6246" s="3" t="s">
        <v>2941</v>
      </c>
      <c r="C6246" s="2" t="s">
        <v>3271</v>
      </c>
      <c r="D6246" s="2" t="s">
        <v>679</v>
      </c>
      <c r="E6246" s="2" t="s">
        <v>414</v>
      </c>
      <c r="F6246" s="4">
        <v>20</v>
      </c>
      <c r="G6246" s="10" t="str">
        <f t="shared" si="297"/>
        <v xml:space="preserve">2024/01 </v>
      </c>
      <c r="H6246" s="10">
        <f t="shared" si="296"/>
        <v>20</v>
      </c>
    </row>
    <row r="6247" spans="1:8" ht="15.75">
      <c r="A6247" s="10">
        <v>6246</v>
      </c>
      <c r="B6247" s="3" t="s">
        <v>2941</v>
      </c>
      <c r="C6247" s="2" t="s">
        <v>3275</v>
      </c>
      <c r="D6247" s="2" t="s">
        <v>917</v>
      </c>
      <c r="E6247" s="2" t="s">
        <v>3276</v>
      </c>
      <c r="F6247" s="4">
        <v>50</v>
      </c>
      <c r="G6247" s="10" t="str">
        <f t="shared" si="297"/>
        <v xml:space="preserve">2024/01 </v>
      </c>
      <c r="H6247" s="10">
        <f t="shared" si="296"/>
        <v>50</v>
      </c>
    </row>
    <row r="6248" spans="1:8" ht="15.75">
      <c r="A6248" s="10">
        <v>6247</v>
      </c>
      <c r="B6248" s="3" t="s">
        <v>2941</v>
      </c>
      <c r="C6248" s="2" t="s">
        <v>3284</v>
      </c>
      <c r="D6248" s="2" t="s">
        <v>3283</v>
      </c>
      <c r="E6248" s="2"/>
      <c r="F6248" s="4">
        <v>20</v>
      </c>
      <c r="G6248" s="10" t="str">
        <f t="shared" si="297"/>
        <v xml:space="preserve">2024/01 </v>
      </c>
      <c r="H6248" s="10">
        <f t="shared" si="296"/>
        <v>20</v>
      </c>
    </row>
    <row r="6249" spans="1:8" ht="15.75">
      <c r="A6249" s="10">
        <v>6248</v>
      </c>
      <c r="B6249" s="3" t="s">
        <v>2941</v>
      </c>
      <c r="C6249" s="2" t="s">
        <v>1178</v>
      </c>
      <c r="D6249" s="2" t="s">
        <v>1177</v>
      </c>
      <c r="E6249" s="2" t="s">
        <v>574</v>
      </c>
      <c r="F6249" s="4">
        <v>16</v>
      </c>
      <c r="G6249" s="10" t="str">
        <f t="shared" si="297"/>
        <v xml:space="preserve">2024/01 </v>
      </c>
      <c r="H6249" s="10">
        <f t="shared" si="296"/>
        <v>20</v>
      </c>
    </row>
    <row r="6250" spans="1:8" ht="15.75">
      <c r="A6250" s="10">
        <v>6249</v>
      </c>
      <c r="B6250" s="3" t="s">
        <v>2941</v>
      </c>
      <c r="C6250" s="2" t="s">
        <v>3344</v>
      </c>
      <c r="D6250" s="2" t="s">
        <v>566</v>
      </c>
      <c r="E6250" s="2" t="s">
        <v>414</v>
      </c>
      <c r="F6250" s="4">
        <v>10</v>
      </c>
      <c r="G6250" s="10" t="str">
        <f t="shared" si="297"/>
        <v xml:space="preserve">2024/01 </v>
      </c>
      <c r="H6250" s="10">
        <f t="shared" si="296"/>
        <v>10</v>
      </c>
    </row>
    <row r="6251" spans="1:8" ht="15.75">
      <c r="A6251" s="10">
        <v>6250</v>
      </c>
      <c r="B6251" s="3" t="s">
        <v>2941</v>
      </c>
      <c r="C6251" s="2" t="s">
        <v>3358</v>
      </c>
      <c r="D6251" s="2" t="s">
        <v>3357</v>
      </c>
      <c r="E6251" s="2"/>
      <c r="F6251" s="4">
        <v>10</v>
      </c>
      <c r="G6251" s="10" t="str">
        <f t="shared" si="297"/>
        <v xml:space="preserve">2024/01 </v>
      </c>
      <c r="H6251" s="10">
        <f t="shared" si="296"/>
        <v>10</v>
      </c>
    </row>
    <row r="6252" spans="1:8" ht="15.75">
      <c r="A6252" s="10">
        <v>6251</v>
      </c>
      <c r="B6252" s="3" t="s">
        <v>2941</v>
      </c>
      <c r="C6252" s="2" t="s">
        <v>3415</v>
      </c>
      <c r="D6252" s="2" t="s">
        <v>3414</v>
      </c>
      <c r="E6252" s="2"/>
      <c r="F6252" s="4">
        <v>1</v>
      </c>
      <c r="G6252" s="10" t="str">
        <f t="shared" si="297"/>
        <v xml:space="preserve">2024/01 </v>
      </c>
      <c r="H6252" s="10">
        <f t="shared" si="296"/>
        <v>1</v>
      </c>
    </row>
    <row r="6253" spans="1:8" ht="15.75">
      <c r="A6253" s="10">
        <v>6252</v>
      </c>
      <c r="B6253" s="3" t="s">
        <v>2941</v>
      </c>
      <c r="C6253" s="2" t="s">
        <v>3416</v>
      </c>
      <c r="D6253" s="2" t="s">
        <v>685</v>
      </c>
      <c r="E6253" s="2" t="s">
        <v>3417</v>
      </c>
      <c r="F6253" s="4">
        <v>5</v>
      </c>
      <c r="G6253" s="10" t="str">
        <f t="shared" si="297"/>
        <v xml:space="preserve">2024/01 </v>
      </c>
      <c r="H6253" s="10">
        <f t="shared" si="296"/>
        <v>5</v>
      </c>
    </row>
    <row r="6254" spans="1:8" ht="15.75">
      <c r="A6254" s="10">
        <v>6253</v>
      </c>
      <c r="B6254" s="3" t="s">
        <v>2941</v>
      </c>
      <c r="C6254" s="2" t="s">
        <v>3419</v>
      </c>
      <c r="D6254" s="2" t="s">
        <v>3418</v>
      </c>
      <c r="E6254" s="2"/>
      <c r="F6254" s="4">
        <v>5</v>
      </c>
      <c r="G6254" s="10" t="str">
        <f t="shared" si="297"/>
        <v xml:space="preserve">2024/01 </v>
      </c>
      <c r="H6254" s="10">
        <f t="shared" si="296"/>
        <v>5</v>
      </c>
    </row>
    <row r="6255" spans="1:8" ht="15.75">
      <c r="A6255" s="10">
        <v>6254</v>
      </c>
      <c r="B6255" s="3" t="s">
        <v>2941</v>
      </c>
      <c r="C6255" s="2" t="s">
        <v>3421</v>
      </c>
      <c r="D6255" s="2" t="s">
        <v>3420</v>
      </c>
      <c r="E6255" s="2"/>
      <c r="F6255" s="4">
        <v>5</v>
      </c>
      <c r="G6255" s="10" t="str">
        <f t="shared" si="297"/>
        <v xml:space="preserve">2024/01 </v>
      </c>
      <c r="H6255" s="10">
        <f t="shared" si="296"/>
        <v>5</v>
      </c>
    </row>
    <row r="6256" spans="1:8" ht="15.75">
      <c r="A6256" s="10">
        <v>6255</v>
      </c>
      <c r="B6256" s="3" t="s">
        <v>2941</v>
      </c>
      <c r="C6256" s="2" t="s">
        <v>3423</v>
      </c>
      <c r="D6256" s="2" t="s">
        <v>3422</v>
      </c>
      <c r="E6256" s="2"/>
      <c r="F6256" s="4">
        <v>5</v>
      </c>
      <c r="G6256" s="10" t="str">
        <f t="shared" si="297"/>
        <v xml:space="preserve">2024/01 </v>
      </c>
      <c r="H6256" s="10">
        <f t="shared" si="296"/>
        <v>5</v>
      </c>
    </row>
    <row r="6257" spans="1:8" ht="15.75">
      <c r="A6257" s="10">
        <v>6256</v>
      </c>
      <c r="B6257" s="3" t="s">
        <v>2941</v>
      </c>
      <c r="C6257" s="2" t="s">
        <v>3425</v>
      </c>
      <c r="D6257" s="2" t="s">
        <v>3424</v>
      </c>
      <c r="E6257" s="2"/>
      <c r="F6257" s="4">
        <v>10</v>
      </c>
      <c r="G6257" s="10" t="str">
        <f t="shared" si="297"/>
        <v xml:space="preserve">2024/01 </v>
      </c>
      <c r="H6257" s="10">
        <f t="shared" si="296"/>
        <v>10</v>
      </c>
    </row>
    <row r="6258" spans="1:8" ht="15.75">
      <c r="A6258" s="10">
        <v>6257</v>
      </c>
      <c r="B6258" s="3" t="s">
        <v>2941</v>
      </c>
      <c r="C6258" s="2" t="s">
        <v>3427</v>
      </c>
      <c r="D6258" s="2" t="s">
        <v>3426</v>
      </c>
      <c r="E6258" s="2"/>
      <c r="F6258" s="4">
        <v>10</v>
      </c>
      <c r="G6258" s="10" t="str">
        <f t="shared" si="297"/>
        <v xml:space="preserve">2024/01 </v>
      </c>
      <c r="H6258" s="10">
        <f t="shared" si="296"/>
        <v>10</v>
      </c>
    </row>
    <row r="6259" spans="1:8" ht="15.75">
      <c r="A6259" s="10">
        <v>6258</v>
      </c>
      <c r="B6259" s="3" t="s">
        <v>2941</v>
      </c>
      <c r="C6259" s="2" t="s">
        <v>3429</v>
      </c>
      <c r="D6259" s="2" t="s">
        <v>3428</v>
      </c>
      <c r="E6259" s="2"/>
      <c r="F6259" s="4">
        <v>10</v>
      </c>
      <c r="G6259" s="10" t="str">
        <f t="shared" si="297"/>
        <v xml:space="preserve">2024/01 </v>
      </c>
      <c r="H6259" s="10">
        <f t="shared" si="296"/>
        <v>10</v>
      </c>
    </row>
    <row r="6260" spans="1:8" ht="15.75">
      <c r="A6260" s="10">
        <v>6259</v>
      </c>
      <c r="B6260" s="3" t="s">
        <v>2941</v>
      </c>
      <c r="C6260" s="2" t="s">
        <v>3431</v>
      </c>
      <c r="D6260" s="2" t="s">
        <v>3430</v>
      </c>
      <c r="E6260" s="2"/>
      <c r="F6260" s="4">
        <v>20</v>
      </c>
      <c r="G6260" s="10" t="str">
        <f t="shared" si="297"/>
        <v xml:space="preserve">2024/01 </v>
      </c>
      <c r="H6260" s="10">
        <f t="shared" si="296"/>
        <v>20</v>
      </c>
    </row>
    <row r="6261" spans="1:8" ht="15.75">
      <c r="A6261" s="10">
        <v>6260</v>
      </c>
      <c r="B6261" s="3" t="s">
        <v>2941</v>
      </c>
      <c r="C6261" s="2" t="s">
        <v>3433</v>
      </c>
      <c r="D6261" s="2" t="s">
        <v>3432</v>
      </c>
      <c r="E6261" s="2"/>
      <c r="F6261" s="4">
        <v>20</v>
      </c>
      <c r="G6261" s="10" t="str">
        <f t="shared" si="297"/>
        <v xml:space="preserve">2024/01 </v>
      </c>
      <c r="H6261" s="10">
        <f t="shared" si="296"/>
        <v>20</v>
      </c>
    </row>
    <row r="6262" spans="1:8" ht="15.75">
      <c r="A6262" s="10">
        <v>6261</v>
      </c>
      <c r="B6262" s="3" t="s">
        <v>2941</v>
      </c>
      <c r="C6262" s="2" t="s">
        <v>3435</v>
      </c>
      <c r="D6262" s="2" t="s">
        <v>3434</v>
      </c>
      <c r="E6262" s="2"/>
      <c r="F6262" s="4">
        <v>20</v>
      </c>
      <c r="G6262" s="10" t="str">
        <f t="shared" si="297"/>
        <v xml:space="preserve">2024/01 </v>
      </c>
      <c r="H6262" s="10">
        <f t="shared" si="296"/>
        <v>20</v>
      </c>
    </row>
    <row r="6263" spans="1:8" ht="15.75">
      <c r="A6263" s="10">
        <v>6262</v>
      </c>
      <c r="B6263" s="3" t="s">
        <v>2941</v>
      </c>
      <c r="C6263" s="2" t="s">
        <v>3437</v>
      </c>
      <c r="D6263" s="2" t="s">
        <v>3436</v>
      </c>
      <c r="E6263" s="2"/>
      <c r="F6263" s="4">
        <v>20</v>
      </c>
      <c r="G6263" s="10" t="str">
        <f t="shared" si="297"/>
        <v xml:space="preserve">2024/01 </v>
      </c>
      <c r="H6263" s="10">
        <f t="shared" si="296"/>
        <v>20</v>
      </c>
    </row>
    <row r="6264" spans="1:8" ht="15.75">
      <c r="A6264" s="10">
        <v>6263</v>
      </c>
      <c r="B6264" s="3" t="s">
        <v>2941</v>
      </c>
      <c r="C6264" s="2" t="s">
        <v>3439</v>
      </c>
      <c r="D6264" s="2" t="s">
        <v>3438</v>
      </c>
      <c r="E6264" s="2"/>
      <c r="F6264" s="4">
        <v>20</v>
      </c>
      <c r="G6264" s="10" t="str">
        <f t="shared" si="297"/>
        <v xml:space="preserve">2024/01 </v>
      </c>
      <c r="H6264" s="10">
        <f t="shared" si="296"/>
        <v>20</v>
      </c>
    </row>
    <row r="6265" spans="1:8" ht="15.75">
      <c r="A6265" s="10">
        <v>6264</v>
      </c>
      <c r="B6265" s="3" t="s">
        <v>2941</v>
      </c>
      <c r="C6265" s="2" t="s">
        <v>3441</v>
      </c>
      <c r="D6265" s="2" t="s">
        <v>3440</v>
      </c>
      <c r="E6265" s="2"/>
      <c r="F6265" s="4">
        <v>20</v>
      </c>
      <c r="G6265" s="10" t="str">
        <f t="shared" si="297"/>
        <v xml:space="preserve">2024/01 </v>
      </c>
      <c r="H6265" s="10">
        <f t="shared" si="296"/>
        <v>20</v>
      </c>
    </row>
    <row r="6266" spans="1:8" ht="15.75">
      <c r="A6266" s="10">
        <v>6265</v>
      </c>
      <c r="B6266" s="3" t="s">
        <v>2941</v>
      </c>
      <c r="C6266" s="2" t="s">
        <v>3443</v>
      </c>
      <c r="D6266" s="2" t="s">
        <v>3442</v>
      </c>
      <c r="E6266" s="2"/>
      <c r="F6266" s="4">
        <v>20</v>
      </c>
      <c r="G6266" s="10" t="str">
        <f t="shared" si="297"/>
        <v xml:space="preserve">2024/01 </v>
      </c>
      <c r="H6266" s="10">
        <f t="shared" si="296"/>
        <v>20</v>
      </c>
    </row>
    <row r="6267" spans="1:8" ht="15.75">
      <c r="A6267" s="10">
        <v>6266</v>
      </c>
      <c r="B6267" s="3" t="s">
        <v>2941</v>
      </c>
      <c r="C6267" s="2" t="s">
        <v>3445</v>
      </c>
      <c r="D6267" s="2" t="s">
        <v>3444</v>
      </c>
      <c r="E6267" s="2"/>
      <c r="F6267" s="4">
        <v>10</v>
      </c>
      <c r="G6267" s="10" t="str">
        <f t="shared" si="297"/>
        <v xml:space="preserve">2024/01 </v>
      </c>
      <c r="H6267" s="10">
        <f t="shared" si="296"/>
        <v>10</v>
      </c>
    </row>
    <row r="6268" spans="1:8" ht="15.75">
      <c r="A6268" s="10">
        <v>6267</v>
      </c>
      <c r="B6268" s="3" t="s">
        <v>2941</v>
      </c>
      <c r="C6268" s="2" t="s">
        <v>3447</v>
      </c>
      <c r="D6268" s="2" t="s">
        <v>3446</v>
      </c>
      <c r="E6268" s="2"/>
      <c r="F6268" s="4">
        <v>10</v>
      </c>
      <c r="G6268" s="10" t="str">
        <f t="shared" si="297"/>
        <v xml:space="preserve">2024/01 </v>
      </c>
      <c r="H6268" s="10">
        <f t="shared" si="296"/>
        <v>10</v>
      </c>
    </row>
    <row r="6269" spans="1:8" ht="15.75">
      <c r="A6269" s="10">
        <v>6268</v>
      </c>
      <c r="B6269" s="3" t="s">
        <v>2941</v>
      </c>
      <c r="C6269" s="2" t="s">
        <v>3449</v>
      </c>
      <c r="D6269" s="2" t="s">
        <v>3448</v>
      </c>
      <c r="E6269" s="2"/>
      <c r="F6269" s="4">
        <v>10</v>
      </c>
      <c r="G6269" s="10" t="str">
        <f t="shared" si="297"/>
        <v xml:space="preserve">2024/01 </v>
      </c>
      <c r="H6269" s="10">
        <f t="shared" si="296"/>
        <v>10</v>
      </c>
    </row>
    <row r="6270" spans="1:8" ht="15.75">
      <c r="A6270" s="10">
        <v>6269</v>
      </c>
      <c r="B6270" s="3" t="s">
        <v>2941</v>
      </c>
      <c r="C6270" s="2" t="s">
        <v>3451</v>
      </c>
      <c r="D6270" s="2" t="s">
        <v>3450</v>
      </c>
      <c r="E6270" s="2"/>
      <c r="F6270" s="4">
        <v>10</v>
      </c>
      <c r="G6270" s="10" t="str">
        <f t="shared" si="297"/>
        <v xml:space="preserve">2024/01 </v>
      </c>
      <c r="H6270" s="10">
        <f t="shared" si="296"/>
        <v>10</v>
      </c>
    </row>
    <row r="6271" spans="1:8" ht="15.75">
      <c r="A6271" s="10">
        <v>6270</v>
      </c>
      <c r="B6271" s="3" t="s">
        <v>2941</v>
      </c>
      <c r="C6271" s="2" t="s">
        <v>1348</v>
      </c>
      <c r="D6271" s="2" t="s">
        <v>1347</v>
      </c>
      <c r="E6271" s="2" t="s">
        <v>1349</v>
      </c>
      <c r="F6271" s="4">
        <v>16</v>
      </c>
      <c r="G6271" s="10" t="str">
        <f t="shared" si="297"/>
        <v xml:space="preserve">2024/01 </v>
      </c>
      <c r="H6271" s="10">
        <f t="shared" si="296"/>
        <v>300</v>
      </c>
    </row>
    <row r="6272" spans="1:8" ht="15.75">
      <c r="A6272" s="10">
        <v>6271</v>
      </c>
      <c r="B6272" s="3" t="s">
        <v>2941</v>
      </c>
      <c r="C6272" s="2" t="s">
        <v>1354</v>
      </c>
      <c r="D6272" s="2" t="s">
        <v>1353</v>
      </c>
      <c r="E6272" s="2" t="s">
        <v>1342</v>
      </c>
      <c r="F6272" s="4">
        <v>50</v>
      </c>
      <c r="G6272" s="10" t="str">
        <f t="shared" si="297"/>
        <v xml:space="preserve">2024/04 </v>
      </c>
      <c r="H6272" s="10">
        <f t="shared" si="296"/>
        <v>255</v>
      </c>
    </row>
    <row r="6273" spans="1:8" ht="15.75">
      <c r="A6273" s="10">
        <v>6272</v>
      </c>
      <c r="B6273" s="3" t="s">
        <v>2941</v>
      </c>
      <c r="C6273" s="2" t="s">
        <v>1356</v>
      </c>
      <c r="D6273" s="2" t="s">
        <v>1355</v>
      </c>
      <c r="E6273" s="2" t="s">
        <v>1352</v>
      </c>
      <c r="F6273" s="4">
        <v>250</v>
      </c>
      <c r="G6273" s="10" t="str">
        <f t="shared" si="297"/>
        <v xml:space="preserve">2024/02 </v>
      </c>
      <c r="H6273" s="10">
        <f t="shared" si="296"/>
        <v>800</v>
      </c>
    </row>
    <row r="6274" spans="1:8" ht="15.75">
      <c r="A6274" s="10">
        <v>6273</v>
      </c>
      <c r="B6274" s="3" t="s">
        <v>2941</v>
      </c>
      <c r="C6274" s="2" t="s">
        <v>3515</v>
      </c>
      <c r="D6274" s="2" t="s">
        <v>3514</v>
      </c>
      <c r="E6274" s="2" t="s">
        <v>1352</v>
      </c>
      <c r="F6274" s="4">
        <v>40</v>
      </c>
      <c r="G6274" s="10" t="str">
        <f t="shared" si="297"/>
        <v xml:space="preserve">2025/02 </v>
      </c>
      <c r="H6274" s="10">
        <f t="shared" ref="H6274:H6337" si="298">_xlfn.MAXIFS(F:F,C:C,C6274,G:G,G6274)</f>
        <v>226</v>
      </c>
    </row>
    <row r="6275" spans="1:8" ht="15.75">
      <c r="A6275" s="10">
        <v>6274</v>
      </c>
      <c r="B6275" s="3" t="s">
        <v>2941</v>
      </c>
      <c r="C6275" s="2" t="s">
        <v>1361</v>
      </c>
      <c r="D6275" s="2" t="s">
        <v>1360</v>
      </c>
      <c r="E6275" s="2" t="s">
        <v>1352</v>
      </c>
      <c r="F6275" s="4">
        <v>24</v>
      </c>
      <c r="G6275" s="10" t="str">
        <f t="shared" ref="G6275:G6338" si="299">INDEX($B$2:$B$9999,MATCH(_xlfn.MAXIFS($F$2:$F$9999,$C$2:$C$9999,C6275),$F$1:$F$9999,0))</f>
        <v xml:space="preserve">2024/01 </v>
      </c>
      <c r="H6275" s="10">
        <f t="shared" si="298"/>
        <v>100</v>
      </c>
    </row>
    <row r="6276" spans="1:8" ht="15.75">
      <c r="A6276" s="10">
        <v>6275</v>
      </c>
      <c r="B6276" s="3" t="s">
        <v>2941</v>
      </c>
      <c r="C6276" s="2" t="s">
        <v>1365</v>
      </c>
      <c r="D6276" s="2" t="s">
        <v>1364</v>
      </c>
      <c r="E6276" s="2" t="s">
        <v>1352</v>
      </c>
      <c r="F6276" s="4">
        <v>388</v>
      </c>
      <c r="G6276" s="10" t="str">
        <f t="shared" si="299"/>
        <v xml:space="preserve">2026/01 </v>
      </c>
      <c r="H6276" s="10">
        <f t="shared" si="298"/>
        <v>11550</v>
      </c>
    </row>
    <row r="6277" spans="1:8" ht="15.75">
      <c r="A6277" s="10">
        <v>6276</v>
      </c>
      <c r="B6277" s="3" t="s">
        <v>2941</v>
      </c>
      <c r="C6277" s="2" t="s">
        <v>1370</v>
      </c>
      <c r="D6277" s="2" t="s">
        <v>1369</v>
      </c>
      <c r="E6277" s="2" t="s">
        <v>1352</v>
      </c>
      <c r="F6277" s="4">
        <v>374</v>
      </c>
      <c r="G6277" s="10" t="str">
        <f t="shared" si="299"/>
        <v xml:space="preserve">2024/03 </v>
      </c>
      <c r="H6277" s="10">
        <f t="shared" si="298"/>
        <v>702</v>
      </c>
    </row>
    <row r="6278" spans="1:8" ht="15.75">
      <c r="A6278" s="10">
        <v>6277</v>
      </c>
      <c r="B6278" s="3" t="s">
        <v>2941</v>
      </c>
      <c r="C6278" s="2" t="s">
        <v>1377</v>
      </c>
      <c r="D6278" s="2" t="s">
        <v>1376</v>
      </c>
      <c r="E6278" s="2" t="s">
        <v>1378</v>
      </c>
      <c r="F6278" s="4">
        <v>50</v>
      </c>
      <c r="G6278" s="10" t="str">
        <f t="shared" si="299"/>
        <v xml:space="preserve">2024/01 </v>
      </c>
      <c r="H6278" s="10">
        <f t="shared" si="298"/>
        <v>70</v>
      </c>
    </row>
    <row r="6279" spans="1:8" ht="15.75">
      <c r="A6279" s="10">
        <v>6278</v>
      </c>
      <c r="B6279" s="3" t="s">
        <v>2941</v>
      </c>
      <c r="C6279" s="2" t="s">
        <v>1380</v>
      </c>
      <c r="D6279" s="2" t="s">
        <v>1379</v>
      </c>
      <c r="E6279" s="2" t="s">
        <v>1352</v>
      </c>
      <c r="F6279" s="4">
        <v>3</v>
      </c>
      <c r="G6279" s="10" t="str">
        <f t="shared" si="299"/>
        <v xml:space="preserve">2024/02 </v>
      </c>
      <c r="H6279" s="10">
        <f t="shared" si="298"/>
        <v>24</v>
      </c>
    </row>
    <row r="6280" spans="1:8" ht="15.75">
      <c r="A6280" s="10">
        <v>6279</v>
      </c>
      <c r="B6280" s="3" t="s">
        <v>2941</v>
      </c>
      <c r="C6280" s="2" t="s">
        <v>3521</v>
      </c>
      <c r="D6280" s="2" t="s">
        <v>3520</v>
      </c>
      <c r="E6280" s="2" t="s">
        <v>1352</v>
      </c>
      <c r="F6280" s="4">
        <v>20</v>
      </c>
      <c r="G6280" s="10" t="str">
        <f t="shared" si="299"/>
        <v xml:space="preserve">2024/02 </v>
      </c>
      <c r="H6280" s="10">
        <f t="shared" si="298"/>
        <v>24</v>
      </c>
    </row>
    <row r="6281" spans="1:8" ht="15.75">
      <c r="A6281" s="10">
        <v>6280</v>
      </c>
      <c r="B6281" s="3" t="s">
        <v>2941</v>
      </c>
      <c r="C6281" s="2" t="s">
        <v>1398</v>
      </c>
      <c r="D6281" s="2" t="s">
        <v>1397</v>
      </c>
      <c r="E6281" s="2" t="s">
        <v>1359</v>
      </c>
      <c r="F6281" s="4">
        <v>50</v>
      </c>
      <c r="G6281" s="10" t="str">
        <f t="shared" si="299"/>
        <v xml:space="preserve">2024/10 </v>
      </c>
      <c r="H6281" s="10">
        <f t="shared" si="298"/>
        <v>192</v>
      </c>
    </row>
    <row r="6282" spans="1:8" ht="15.75">
      <c r="A6282" s="10">
        <v>6281</v>
      </c>
      <c r="B6282" s="3" t="s">
        <v>2941</v>
      </c>
      <c r="C6282" s="2" t="s">
        <v>1419</v>
      </c>
      <c r="D6282" s="2" t="s">
        <v>1417</v>
      </c>
      <c r="E6282" s="2" t="s">
        <v>73</v>
      </c>
      <c r="F6282" s="4">
        <v>8</v>
      </c>
      <c r="G6282" s="10" t="str">
        <f t="shared" si="299"/>
        <v xml:space="preserve">2026/01 </v>
      </c>
      <c r="H6282" s="10">
        <f t="shared" si="298"/>
        <v>114</v>
      </c>
    </row>
    <row r="6283" spans="1:8" ht="15.75">
      <c r="A6283" s="10">
        <v>6282</v>
      </c>
      <c r="B6283" s="3" t="s">
        <v>2941</v>
      </c>
      <c r="C6283" s="2" t="s">
        <v>1421</v>
      </c>
      <c r="D6283" s="2" t="s">
        <v>1417</v>
      </c>
      <c r="E6283" s="2" t="s">
        <v>184</v>
      </c>
      <c r="F6283" s="4">
        <v>6</v>
      </c>
      <c r="G6283" s="10" t="str">
        <f t="shared" si="299"/>
        <v xml:space="preserve">2024/03 </v>
      </c>
      <c r="H6283" s="10">
        <f t="shared" si="298"/>
        <v>42</v>
      </c>
    </row>
    <row r="6284" spans="1:8" ht="15.75">
      <c r="A6284" s="10">
        <v>6283</v>
      </c>
      <c r="B6284" s="3" t="s">
        <v>2941</v>
      </c>
      <c r="C6284" s="2" t="s">
        <v>1428</v>
      </c>
      <c r="D6284" s="2" t="s">
        <v>1426</v>
      </c>
      <c r="E6284" s="2" t="s">
        <v>73</v>
      </c>
      <c r="F6284" s="4">
        <v>1</v>
      </c>
      <c r="G6284" s="10" t="str">
        <f t="shared" si="299"/>
        <v xml:space="preserve">2024/01 </v>
      </c>
      <c r="H6284" s="10">
        <f t="shared" si="298"/>
        <v>25</v>
      </c>
    </row>
    <row r="6285" spans="1:8" ht="15.75">
      <c r="A6285" s="10">
        <v>6284</v>
      </c>
      <c r="B6285" s="3" t="s">
        <v>2941</v>
      </c>
      <c r="C6285" s="2" t="s">
        <v>1765</v>
      </c>
      <c r="D6285" s="2" t="s">
        <v>1763</v>
      </c>
      <c r="E6285" s="2" t="s">
        <v>1758</v>
      </c>
      <c r="F6285" s="4">
        <v>2</v>
      </c>
      <c r="G6285" s="10" t="str">
        <f t="shared" si="299"/>
        <v xml:space="preserve">2024/01 </v>
      </c>
      <c r="H6285" s="10">
        <f t="shared" si="298"/>
        <v>5</v>
      </c>
    </row>
    <row r="6286" spans="1:8" ht="15.75">
      <c r="A6286" s="10">
        <v>6285</v>
      </c>
      <c r="B6286" s="3" t="s">
        <v>2941</v>
      </c>
      <c r="C6286" s="2" t="s">
        <v>3766</v>
      </c>
      <c r="D6286" s="2" t="s">
        <v>252</v>
      </c>
      <c r="E6286" s="2" t="s">
        <v>3767</v>
      </c>
      <c r="F6286" s="4">
        <v>8</v>
      </c>
      <c r="G6286" s="10" t="str">
        <f t="shared" si="299"/>
        <v xml:space="preserve">2024/01 </v>
      </c>
      <c r="H6286" s="10">
        <f t="shared" si="298"/>
        <v>15</v>
      </c>
    </row>
    <row r="6287" spans="1:8" ht="15.75">
      <c r="A6287" s="10">
        <v>6286</v>
      </c>
      <c r="B6287" s="3" t="s">
        <v>2941</v>
      </c>
      <c r="C6287" s="2" t="s">
        <v>2339</v>
      </c>
      <c r="D6287" s="2" t="s">
        <v>299</v>
      </c>
      <c r="E6287" s="2" t="s">
        <v>2340</v>
      </c>
      <c r="F6287" s="4">
        <v>50</v>
      </c>
      <c r="G6287" s="10" t="str">
        <f t="shared" si="299"/>
        <v xml:space="preserve">2024/01 </v>
      </c>
      <c r="H6287" s="10">
        <f t="shared" si="298"/>
        <v>50</v>
      </c>
    </row>
    <row r="6288" spans="1:8" ht="15.75">
      <c r="A6288" s="10">
        <v>6287</v>
      </c>
      <c r="B6288" s="3" t="s">
        <v>2941</v>
      </c>
      <c r="C6288" s="2" t="s">
        <v>2343</v>
      </c>
      <c r="D6288" s="2" t="s">
        <v>299</v>
      </c>
      <c r="E6288" s="2" t="s">
        <v>2344</v>
      </c>
      <c r="F6288" s="4">
        <v>10</v>
      </c>
      <c r="G6288" s="10" t="str">
        <f t="shared" si="299"/>
        <v xml:space="preserve">2024/01 </v>
      </c>
      <c r="H6288" s="10">
        <f t="shared" si="298"/>
        <v>200</v>
      </c>
    </row>
    <row r="6289" spans="1:8" ht="15.75">
      <c r="A6289" s="10">
        <v>6288</v>
      </c>
      <c r="B6289" s="3" t="s">
        <v>2941</v>
      </c>
      <c r="C6289" s="2" t="s">
        <v>2369</v>
      </c>
      <c r="D6289" s="2" t="s">
        <v>318</v>
      </c>
      <c r="E6289" s="2" t="s">
        <v>2370</v>
      </c>
      <c r="F6289" s="4">
        <v>10</v>
      </c>
      <c r="G6289" s="10" t="str">
        <f t="shared" si="299"/>
        <v xml:space="preserve">2024/01 </v>
      </c>
      <c r="H6289" s="10">
        <f t="shared" si="298"/>
        <v>50</v>
      </c>
    </row>
    <row r="6290" spans="1:8" ht="15.75">
      <c r="A6290" s="10">
        <v>6289</v>
      </c>
      <c r="B6290" s="3" t="s">
        <v>2941</v>
      </c>
      <c r="C6290" s="2" t="s">
        <v>2375</v>
      </c>
      <c r="D6290" s="2" t="s">
        <v>236</v>
      </c>
      <c r="E6290" s="2" t="s">
        <v>2376</v>
      </c>
      <c r="F6290" s="4">
        <v>10</v>
      </c>
      <c r="G6290" s="10" t="str">
        <f t="shared" si="299"/>
        <v xml:space="preserve">2024/04 </v>
      </c>
      <c r="H6290" s="10">
        <f t="shared" si="298"/>
        <v>54</v>
      </c>
    </row>
    <row r="6291" spans="1:8" ht="15.75">
      <c r="A6291" s="10">
        <v>6290</v>
      </c>
      <c r="B6291" s="3" t="s">
        <v>2941</v>
      </c>
      <c r="C6291" s="2" t="s">
        <v>2377</v>
      </c>
      <c r="D6291" s="2" t="s">
        <v>236</v>
      </c>
      <c r="E6291" s="2" t="s">
        <v>2378</v>
      </c>
      <c r="F6291" s="4">
        <v>7</v>
      </c>
      <c r="G6291" s="10" t="str">
        <f t="shared" si="299"/>
        <v xml:space="preserve">2024/01 </v>
      </c>
      <c r="H6291" s="10">
        <f t="shared" si="298"/>
        <v>20</v>
      </c>
    </row>
    <row r="6292" spans="1:8" ht="15.75">
      <c r="A6292" s="10">
        <v>6291</v>
      </c>
      <c r="B6292" s="3" t="s">
        <v>2941</v>
      </c>
      <c r="C6292" s="2" t="s">
        <v>2383</v>
      </c>
      <c r="D6292" s="2" t="s">
        <v>252</v>
      </c>
      <c r="E6292" s="2" t="s">
        <v>2384</v>
      </c>
      <c r="F6292" s="4">
        <v>8</v>
      </c>
      <c r="G6292" s="10" t="str">
        <f t="shared" si="299"/>
        <v xml:space="preserve">2024/01 </v>
      </c>
      <c r="H6292" s="10">
        <f t="shared" si="298"/>
        <v>50</v>
      </c>
    </row>
    <row r="6293" spans="1:8" ht="15.75">
      <c r="A6293" s="10">
        <v>6292</v>
      </c>
      <c r="B6293" s="3" t="s">
        <v>2941</v>
      </c>
      <c r="C6293" s="2" t="s">
        <v>2385</v>
      </c>
      <c r="D6293" s="2" t="s">
        <v>252</v>
      </c>
      <c r="E6293" s="2" t="s">
        <v>2386</v>
      </c>
      <c r="F6293" s="4"/>
      <c r="G6293" s="10" t="str">
        <f t="shared" si="299"/>
        <v xml:space="preserve">2024/01 </v>
      </c>
      <c r="H6293" s="10">
        <f t="shared" si="298"/>
        <v>40</v>
      </c>
    </row>
    <row r="6294" spans="1:8" ht="15.75">
      <c r="A6294" s="10">
        <v>6293</v>
      </c>
      <c r="B6294" s="3" t="s">
        <v>2941</v>
      </c>
      <c r="C6294" s="2" t="s">
        <v>2387</v>
      </c>
      <c r="D6294" s="2" t="s">
        <v>252</v>
      </c>
      <c r="E6294" s="2" t="s">
        <v>2388</v>
      </c>
      <c r="F6294" s="4"/>
      <c r="G6294" s="10" t="str">
        <f t="shared" si="299"/>
        <v xml:space="preserve">2024/01 </v>
      </c>
      <c r="H6294" s="10">
        <f t="shared" si="298"/>
        <v>8</v>
      </c>
    </row>
    <row r="6295" spans="1:8" ht="15.75">
      <c r="A6295" s="10">
        <v>6294</v>
      </c>
      <c r="B6295" s="3" t="s">
        <v>2941</v>
      </c>
      <c r="C6295" s="2" t="s">
        <v>2397</v>
      </c>
      <c r="D6295" s="2" t="s">
        <v>236</v>
      </c>
      <c r="E6295" s="2" t="s">
        <v>2398</v>
      </c>
      <c r="F6295" s="4">
        <v>158</v>
      </c>
      <c r="G6295" s="10" t="str">
        <f t="shared" si="299"/>
        <v xml:space="preserve">2024/02 </v>
      </c>
      <c r="H6295" s="10">
        <f t="shared" si="298"/>
        <v>440</v>
      </c>
    </row>
    <row r="6296" spans="1:8" ht="15.75">
      <c r="A6296" s="10">
        <v>6295</v>
      </c>
      <c r="B6296" s="3" t="s">
        <v>2941</v>
      </c>
      <c r="C6296" s="2" t="s">
        <v>2400</v>
      </c>
      <c r="D6296" s="2" t="s">
        <v>236</v>
      </c>
      <c r="E6296" s="2" t="s">
        <v>2401</v>
      </c>
      <c r="F6296" s="4">
        <v>94</v>
      </c>
      <c r="G6296" s="10" t="str">
        <f t="shared" si="299"/>
        <v xml:space="preserve">2024/10 </v>
      </c>
      <c r="H6296" s="10">
        <f t="shared" si="298"/>
        <v>199</v>
      </c>
    </row>
    <row r="6297" spans="1:8" ht="15.75">
      <c r="A6297" s="10">
        <v>6296</v>
      </c>
      <c r="B6297" s="3" t="s">
        <v>2941</v>
      </c>
      <c r="C6297" s="2" t="s">
        <v>2402</v>
      </c>
      <c r="D6297" s="2" t="s">
        <v>236</v>
      </c>
      <c r="E6297" s="2" t="s">
        <v>2403</v>
      </c>
      <c r="F6297" s="4">
        <v>24</v>
      </c>
      <c r="G6297" s="10" t="str">
        <f t="shared" si="299"/>
        <v xml:space="preserve">2024/01 </v>
      </c>
      <c r="H6297" s="10">
        <f t="shared" si="298"/>
        <v>57</v>
      </c>
    </row>
    <row r="6298" spans="1:8" ht="15.75">
      <c r="A6298" s="10">
        <v>6297</v>
      </c>
      <c r="B6298" s="3" t="s">
        <v>2941</v>
      </c>
      <c r="C6298" s="2" t="s">
        <v>2404</v>
      </c>
      <c r="D6298" s="2" t="s">
        <v>236</v>
      </c>
      <c r="E6298" s="2" t="s">
        <v>2405</v>
      </c>
      <c r="F6298" s="4">
        <v>6</v>
      </c>
      <c r="G6298" s="10" t="str">
        <f t="shared" si="299"/>
        <v xml:space="preserve">2024/01 </v>
      </c>
      <c r="H6298" s="10">
        <f t="shared" si="298"/>
        <v>89</v>
      </c>
    </row>
    <row r="6299" spans="1:8" ht="15.75">
      <c r="A6299" s="10">
        <v>6298</v>
      </c>
      <c r="B6299" s="3" t="s">
        <v>2941</v>
      </c>
      <c r="C6299" s="2" t="s">
        <v>2406</v>
      </c>
      <c r="D6299" s="2" t="s">
        <v>236</v>
      </c>
      <c r="E6299" s="2" t="s">
        <v>2407</v>
      </c>
      <c r="F6299" s="4">
        <v>77</v>
      </c>
      <c r="G6299" s="10" t="str">
        <f t="shared" si="299"/>
        <v xml:space="preserve">2024/01 </v>
      </c>
      <c r="H6299" s="10">
        <f t="shared" si="298"/>
        <v>89</v>
      </c>
    </row>
    <row r="6300" spans="1:8" ht="15.75">
      <c r="A6300" s="10">
        <v>6299</v>
      </c>
      <c r="B6300" s="3" t="s">
        <v>2941</v>
      </c>
      <c r="C6300" s="2" t="s">
        <v>2408</v>
      </c>
      <c r="D6300" s="2" t="s">
        <v>236</v>
      </c>
      <c r="E6300" s="2" t="s">
        <v>2409</v>
      </c>
      <c r="F6300" s="4">
        <v>40</v>
      </c>
      <c r="G6300" s="10" t="str">
        <f t="shared" si="299"/>
        <v xml:space="preserve">2024/05 </v>
      </c>
      <c r="H6300" s="10">
        <f t="shared" si="298"/>
        <v>72</v>
      </c>
    </row>
    <row r="6301" spans="1:8" ht="15.75">
      <c r="A6301" s="10">
        <v>6300</v>
      </c>
      <c r="B6301" s="3" t="s">
        <v>2941</v>
      </c>
      <c r="C6301" s="2" t="s">
        <v>2410</v>
      </c>
      <c r="D6301" s="2" t="s">
        <v>223</v>
      </c>
      <c r="E6301" s="2" t="s">
        <v>52</v>
      </c>
      <c r="F6301" s="4">
        <v>30</v>
      </c>
      <c r="G6301" s="10" t="str">
        <f t="shared" si="299"/>
        <v xml:space="preserve">2024/02 </v>
      </c>
      <c r="H6301" s="10">
        <f t="shared" si="298"/>
        <v>53</v>
      </c>
    </row>
    <row r="6302" spans="1:8" ht="15.75">
      <c r="A6302" s="10">
        <v>6301</v>
      </c>
      <c r="B6302" s="3" t="s">
        <v>2941</v>
      </c>
      <c r="C6302" s="2" t="s">
        <v>2411</v>
      </c>
      <c r="D6302" s="2" t="s">
        <v>223</v>
      </c>
      <c r="E6302" s="2" t="s">
        <v>104</v>
      </c>
      <c r="F6302" s="4">
        <v>9</v>
      </c>
      <c r="G6302" s="10" t="str">
        <f t="shared" si="299"/>
        <v xml:space="preserve">2024/01 </v>
      </c>
      <c r="H6302" s="10">
        <f t="shared" si="298"/>
        <v>50</v>
      </c>
    </row>
    <row r="6303" spans="1:8" ht="15.75">
      <c r="A6303" s="10">
        <v>6302</v>
      </c>
      <c r="B6303" s="3" t="s">
        <v>2941</v>
      </c>
      <c r="C6303" s="2" t="s">
        <v>2412</v>
      </c>
      <c r="D6303" s="2" t="s">
        <v>223</v>
      </c>
      <c r="E6303" s="2" t="s">
        <v>54</v>
      </c>
      <c r="F6303" s="4">
        <v>15</v>
      </c>
      <c r="G6303" s="10" t="str">
        <f t="shared" si="299"/>
        <v xml:space="preserve">2024/01 </v>
      </c>
      <c r="H6303" s="10">
        <f t="shared" si="298"/>
        <v>15</v>
      </c>
    </row>
    <row r="6304" spans="1:8" ht="15.75">
      <c r="A6304" s="10">
        <v>6303</v>
      </c>
      <c r="B6304" s="3" t="s">
        <v>2941</v>
      </c>
      <c r="C6304" s="2" t="s">
        <v>2413</v>
      </c>
      <c r="D6304" s="2" t="s">
        <v>223</v>
      </c>
      <c r="E6304" s="2" t="s">
        <v>65</v>
      </c>
      <c r="F6304" s="4">
        <v>5</v>
      </c>
      <c r="G6304" s="10" t="str">
        <f t="shared" si="299"/>
        <v xml:space="preserve">2024/01 </v>
      </c>
      <c r="H6304" s="10">
        <f t="shared" si="298"/>
        <v>5</v>
      </c>
    </row>
    <row r="6305" spans="1:8" ht="15.75">
      <c r="A6305" s="10">
        <v>6304</v>
      </c>
      <c r="B6305" s="3" t="s">
        <v>2941</v>
      </c>
      <c r="C6305" s="2" t="s">
        <v>2418</v>
      </c>
      <c r="D6305" s="2" t="s">
        <v>2287</v>
      </c>
      <c r="E6305" s="2" t="s">
        <v>2419</v>
      </c>
      <c r="F6305" s="4">
        <v>10</v>
      </c>
      <c r="G6305" s="10" t="str">
        <f t="shared" si="299"/>
        <v xml:space="preserve">2024/01 </v>
      </c>
      <c r="H6305" s="10">
        <f t="shared" si="298"/>
        <v>30</v>
      </c>
    </row>
    <row r="6306" spans="1:8" ht="15.75">
      <c r="A6306" s="10">
        <v>6305</v>
      </c>
      <c r="B6306" s="3" t="s">
        <v>2941</v>
      </c>
      <c r="C6306" s="2" t="s">
        <v>2420</v>
      </c>
      <c r="D6306" s="2" t="s">
        <v>2287</v>
      </c>
      <c r="E6306" s="2" t="s">
        <v>2421</v>
      </c>
      <c r="F6306" s="4">
        <v>5</v>
      </c>
      <c r="G6306" s="10" t="str">
        <f t="shared" si="299"/>
        <v xml:space="preserve">2024/01 </v>
      </c>
      <c r="H6306" s="10">
        <f t="shared" si="298"/>
        <v>20</v>
      </c>
    </row>
    <row r="6307" spans="1:8" ht="15.75">
      <c r="A6307" s="10">
        <v>6306</v>
      </c>
      <c r="B6307" s="3" t="s">
        <v>2941</v>
      </c>
      <c r="C6307" s="2" t="s">
        <v>2432</v>
      </c>
      <c r="D6307" s="2" t="s">
        <v>267</v>
      </c>
      <c r="E6307" s="2" t="s">
        <v>2433</v>
      </c>
      <c r="F6307" s="4">
        <v>94</v>
      </c>
      <c r="G6307" s="10" t="str">
        <f t="shared" si="299"/>
        <v xml:space="preserve">2024/02 </v>
      </c>
      <c r="H6307" s="10">
        <f t="shared" si="298"/>
        <v>245</v>
      </c>
    </row>
    <row r="6308" spans="1:8" ht="15.75">
      <c r="A6308" s="10">
        <v>6307</v>
      </c>
      <c r="B6308" s="3" t="s">
        <v>2941</v>
      </c>
      <c r="C6308" s="2" t="s">
        <v>2436</v>
      </c>
      <c r="D6308" s="2" t="s">
        <v>267</v>
      </c>
      <c r="E6308" s="2" t="s">
        <v>2437</v>
      </c>
      <c r="F6308" s="4">
        <v>135</v>
      </c>
      <c r="G6308" s="10" t="str">
        <f t="shared" si="299"/>
        <v xml:space="preserve">2025/02 </v>
      </c>
      <c r="H6308" s="10">
        <f t="shared" si="298"/>
        <v>578</v>
      </c>
    </row>
    <row r="6309" spans="1:8" ht="15.75">
      <c r="A6309" s="10">
        <v>6308</v>
      </c>
      <c r="B6309" s="3" t="s">
        <v>2941</v>
      </c>
      <c r="C6309" s="2" t="s">
        <v>2440</v>
      </c>
      <c r="D6309" s="2" t="s">
        <v>267</v>
      </c>
      <c r="E6309" s="2" t="s">
        <v>2441</v>
      </c>
      <c r="F6309" s="4">
        <v>87</v>
      </c>
      <c r="G6309" s="10" t="str">
        <f t="shared" si="299"/>
        <v xml:space="preserve">2025/02 </v>
      </c>
      <c r="H6309" s="10">
        <f t="shared" si="298"/>
        <v>205</v>
      </c>
    </row>
    <row r="6310" spans="1:8" ht="15.75">
      <c r="A6310" s="10">
        <v>6309</v>
      </c>
      <c r="B6310" s="3" t="s">
        <v>2941</v>
      </c>
      <c r="C6310" s="2" t="s">
        <v>2442</v>
      </c>
      <c r="D6310" s="2" t="s">
        <v>267</v>
      </c>
      <c r="E6310" s="2" t="s">
        <v>2443</v>
      </c>
      <c r="F6310" s="4">
        <v>25</v>
      </c>
      <c r="G6310" s="10" t="str">
        <f t="shared" si="299"/>
        <v xml:space="preserve">2024/01 </v>
      </c>
      <c r="H6310" s="10">
        <f t="shared" si="298"/>
        <v>160</v>
      </c>
    </row>
    <row r="6311" spans="1:8" ht="15.75">
      <c r="A6311" s="10">
        <v>6310</v>
      </c>
      <c r="B6311" s="3" t="s">
        <v>2941</v>
      </c>
      <c r="C6311" s="2" t="s">
        <v>2444</v>
      </c>
      <c r="D6311" s="2" t="s">
        <v>267</v>
      </c>
      <c r="E6311" s="2" t="s">
        <v>2445</v>
      </c>
      <c r="F6311" s="4">
        <v>10</v>
      </c>
      <c r="G6311" s="10" t="str">
        <f t="shared" si="299"/>
        <v xml:space="preserve">2024/02 </v>
      </c>
      <c r="H6311" s="10">
        <f t="shared" si="298"/>
        <v>81</v>
      </c>
    </row>
    <row r="6312" spans="1:8" ht="15.75">
      <c r="A6312" s="10">
        <v>6311</v>
      </c>
      <c r="B6312" s="3" t="s">
        <v>2941</v>
      </c>
      <c r="C6312" s="2" t="s">
        <v>2457</v>
      </c>
      <c r="D6312" s="2" t="s">
        <v>267</v>
      </c>
      <c r="E6312" s="2" t="s">
        <v>2458</v>
      </c>
      <c r="F6312" s="4">
        <v>1</v>
      </c>
      <c r="G6312" s="10" t="str">
        <f t="shared" si="299"/>
        <v xml:space="preserve">2024/01 </v>
      </c>
      <c r="H6312" s="10">
        <f t="shared" si="298"/>
        <v>20</v>
      </c>
    </row>
    <row r="6313" spans="1:8" ht="15.75">
      <c r="A6313" s="10">
        <v>6312</v>
      </c>
      <c r="B6313" s="3" t="s">
        <v>2941</v>
      </c>
      <c r="C6313" s="2" t="s">
        <v>2461</v>
      </c>
      <c r="D6313" s="2" t="s">
        <v>271</v>
      </c>
      <c r="E6313" s="2" t="s">
        <v>2462</v>
      </c>
      <c r="F6313" s="4">
        <v>35</v>
      </c>
      <c r="G6313" s="10" t="str">
        <f t="shared" si="299"/>
        <v xml:space="preserve">2024/01 </v>
      </c>
      <c r="H6313" s="10">
        <f t="shared" si="298"/>
        <v>135</v>
      </c>
    </row>
    <row r="6314" spans="1:8" ht="15.75">
      <c r="A6314" s="10">
        <v>6313</v>
      </c>
      <c r="B6314" s="3" t="s">
        <v>2941</v>
      </c>
      <c r="C6314" s="2" t="s">
        <v>2463</v>
      </c>
      <c r="D6314" s="2" t="s">
        <v>271</v>
      </c>
      <c r="E6314" s="2" t="s">
        <v>2464</v>
      </c>
      <c r="F6314" s="4">
        <v>113</v>
      </c>
      <c r="G6314" s="10" t="str">
        <f t="shared" si="299"/>
        <v xml:space="preserve">2025/03 </v>
      </c>
      <c r="H6314" s="10">
        <f t="shared" si="298"/>
        <v>324</v>
      </c>
    </row>
    <row r="6315" spans="1:8" ht="15.75">
      <c r="A6315" s="10">
        <v>6314</v>
      </c>
      <c r="B6315" s="3" t="s">
        <v>2941</v>
      </c>
      <c r="C6315" s="2" t="s">
        <v>2465</v>
      </c>
      <c r="D6315" s="2" t="s">
        <v>271</v>
      </c>
      <c r="E6315" s="2" t="s">
        <v>2466</v>
      </c>
      <c r="F6315" s="4">
        <v>90</v>
      </c>
      <c r="G6315" s="10" t="str">
        <f t="shared" si="299"/>
        <v xml:space="preserve">2024/05 </v>
      </c>
      <c r="H6315" s="10">
        <f t="shared" si="298"/>
        <v>214</v>
      </c>
    </row>
    <row r="6316" spans="1:8" ht="15.75">
      <c r="A6316" s="10">
        <v>6315</v>
      </c>
      <c r="B6316" s="3" t="s">
        <v>2941</v>
      </c>
      <c r="C6316" s="2" t="s">
        <v>2467</v>
      </c>
      <c r="D6316" s="2" t="s">
        <v>271</v>
      </c>
      <c r="E6316" s="2" t="s">
        <v>2468</v>
      </c>
      <c r="F6316" s="4">
        <v>70</v>
      </c>
      <c r="G6316" s="10" t="str">
        <f t="shared" si="299"/>
        <v xml:space="preserve">2024/01 </v>
      </c>
      <c r="H6316" s="10">
        <f t="shared" si="298"/>
        <v>130</v>
      </c>
    </row>
    <row r="6317" spans="1:8" ht="15.75">
      <c r="A6317" s="10">
        <v>6316</v>
      </c>
      <c r="B6317" s="3" t="s">
        <v>2941</v>
      </c>
      <c r="C6317" s="2" t="s">
        <v>2469</v>
      </c>
      <c r="D6317" s="2" t="s">
        <v>271</v>
      </c>
      <c r="E6317" s="2" t="s">
        <v>2470</v>
      </c>
      <c r="F6317" s="4">
        <v>60</v>
      </c>
      <c r="G6317" s="10" t="str">
        <f t="shared" si="299"/>
        <v xml:space="preserve">2024/01 </v>
      </c>
      <c r="H6317" s="10">
        <f t="shared" si="298"/>
        <v>60</v>
      </c>
    </row>
    <row r="6318" spans="1:8" ht="15.75">
      <c r="A6318" s="10">
        <v>6317</v>
      </c>
      <c r="B6318" s="3" t="s">
        <v>2941</v>
      </c>
      <c r="C6318" s="2" t="s">
        <v>2472</v>
      </c>
      <c r="D6318" s="2" t="s">
        <v>271</v>
      </c>
      <c r="E6318" s="2" t="s">
        <v>2451</v>
      </c>
      <c r="F6318" s="4">
        <v>4</v>
      </c>
      <c r="G6318" s="10" t="str">
        <f t="shared" si="299"/>
        <v xml:space="preserve">2024/01 </v>
      </c>
      <c r="H6318" s="10">
        <f t="shared" si="298"/>
        <v>22</v>
      </c>
    </row>
    <row r="6319" spans="1:8" ht="15.75">
      <c r="A6319" s="10">
        <v>6318</v>
      </c>
      <c r="B6319" s="3" t="s">
        <v>2941</v>
      </c>
      <c r="C6319" s="2" t="s">
        <v>3783</v>
      </c>
      <c r="D6319" s="2" t="s">
        <v>271</v>
      </c>
      <c r="E6319" s="2" t="s">
        <v>3784</v>
      </c>
      <c r="F6319" s="4">
        <v>3</v>
      </c>
      <c r="G6319" s="10" t="str">
        <f t="shared" si="299"/>
        <v xml:space="preserve">2024/04 </v>
      </c>
      <c r="H6319" s="10">
        <f t="shared" si="298"/>
        <v>38</v>
      </c>
    </row>
    <row r="6320" spans="1:8" ht="15.75">
      <c r="A6320" s="10">
        <v>6319</v>
      </c>
      <c r="B6320" s="3" t="s">
        <v>2941</v>
      </c>
      <c r="C6320" s="2" t="s">
        <v>2473</v>
      </c>
      <c r="D6320" s="2" t="s">
        <v>264</v>
      </c>
      <c r="E6320" s="2" t="s">
        <v>2474</v>
      </c>
      <c r="F6320" s="4">
        <v>1597</v>
      </c>
      <c r="G6320" s="10" t="str">
        <f t="shared" si="299"/>
        <v xml:space="preserve">2024/04 </v>
      </c>
      <c r="H6320" s="10">
        <f t="shared" si="298"/>
        <v>2197</v>
      </c>
    </row>
    <row r="6321" spans="1:8" ht="15.75">
      <c r="A6321" s="10">
        <v>6320</v>
      </c>
      <c r="B6321" s="3" t="s">
        <v>2941</v>
      </c>
      <c r="C6321" s="2" t="s">
        <v>2475</v>
      </c>
      <c r="D6321" s="2" t="s">
        <v>264</v>
      </c>
      <c r="E6321" s="2" t="s">
        <v>2476</v>
      </c>
      <c r="F6321" s="4">
        <v>30</v>
      </c>
      <c r="G6321" s="10" t="str">
        <f t="shared" si="299"/>
        <v xml:space="preserve">2024/08 </v>
      </c>
      <c r="H6321" s="10">
        <f t="shared" si="298"/>
        <v>334</v>
      </c>
    </row>
    <row r="6322" spans="1:8" ht="15.75">
      <c r="A6322" s="10">
        <v>6321</v>
      </c>
      <c r="B6322" s="3" t="s">
        <v>2941</v>
      </c>
      <c r="C6322" s="2" t="s">
        <v>2479</v>
      </c>
      <c r="D6322" s="2" t="s">
        <v>264</v>
      </c>
      <c r="E6322" s="2" t="s">
        <v>2480</v>
      </c>
      <c r="F6322" s="4">
        <v>1025</v>
      </c>
      <c r="G6322" s="10" t="str">
        <f t="shared" si="299"/>
        <v xml:space="preserve">2024/04 </v>
      </c>
      <c r="H6322" s="10">
        <f t="shared" si="298"/>
        <v>1525</v>
      </c>
    </row>
    <row r="6323" spans="1:8" ht="15.75">
      <c r="A6323" s="10">
        <v>6322</v>
      </c>
      <c r="B6323" s="3" t="s">
        <v>2941</v>
      </c>
      <c r="C6323" s="2" t="s">
        <v>2484</v>
      </c>
      <c r="D6323" s="2" t="s">
        <v>264</v>
      </c>
      <c r="E6323" s="2" t="s">
        <v>2485</v>
      </c>
      <c r="F6323" s="4">
        <v>357</v>
      </c>
      <c r="G6323" s="10" t="str">
        <f t="shared" si="299"/>
        <v xml:space="preserve">2024/04 </v>
      </c>
      <c r="H6323" s="10">
        <f t="shared" si="298"/>
        <v>987</v>
      </c>
    </row>
    <row r="6324" spans="1:8" ht="15.75">
      <c r="A6324" s="10">
        <v>6323</v>
      </c>
      <c r="B6324" s="3" t="s">
        <v>2941</v>
      </c>
      <c r="C6324" s="2" t="s">
        <v>2486</v>
      </c>
      <c r="D6324" s="2" t="s">
        <v>264</v>
      </c>
      <c r="E6324" s="2" t="s">
        <v>2487</v>
      </c>
      <c r="F6324" s="4">
        <v>235</v>
      </c>
      <c r="G6324" s="10" t="str">
        <f t="shared" si="299"/>
        <v xml:space="preserve">2024/07 </v>
      </c>
      <c r="H6324" s="10">
        <f t="shared" si="298"/>
        <v>488</v>
      </c>
    </row>
    <row r="6325" spans="1:8" ht="15.75">
      <c r="A6325" s="10">
        <v>6324</v>
      </c>
      <c r="B6325" s="3" t="s">
        <v>2941</v>
      </c>
      <c r="C6325" s="2" t="s">
        <v>2488</v>
      </c>
      <c r="D6325" s="2" t="s">
        <v>264</v>
      </c>
      <c r="E6325" s="2" t="s">
        <v>2489</v>
      </c>
      <c r="F6325" s="4">
        <v>60</v>
      </c>
      <c r="G6325" s="10" t="str">
        <f t="shared" si="299"/>
        <v xml:space="preserve">2024/02 </v>
      </c>
      <c r="H6325" s="10">
        <f t="shared" si="298"/>
        <v>400</v>
      </c>
    </row>
    <row r="6326" spans="1:8" ht="15.75">
      <c r="A6326" s="10">
        <v>6325</v>
      </c>
      <c r="B6326" s="3" t="s">
        <v>2941</v>
      </c>
      <c r="C6326" s="2" t="s">
        <v>2490</v>
      </c>
      <c r="D6326" s="2" t="s">
        <v>264</v>
      </c>
      <c r="E6326" s="2" t="s">
        <v>2491</v>
      </c>
      <c r="F6326" s="4">
        <v>94</v>
      </c>
      <c r="G6326" s="10" t="str">
        <f t="shared" si="299"/>
        <v xml:space="preserve">2024/02 </v>
      </c>
      <c r="H6326" s="10">
        <f t="shared" si="298"/>
        <v>245</v>
      </c>
    </row>
    <row r="6327" spans="1:8" ht="15.75">
      <c r="A6327" s="10">
        <v>6326</v>
      </c>
      <c r="B6327" s="3" t="s">
        <v>2941</v>
      </c>
      <c r="C6327" s="2" t="s">
        <v>2492</v>
      </c>
      <c r="D6327" s="2" t="s">
        <v>264</v>
      </c>
      <c r="E6327" s="2" t="s">
        <v>2493</v>
      </c>
      <c r="F6327" s="4">
        <v>76</v>
      </c>
      <c r="G6327" s="10" t="str">
        <f t="shared" si="299"/>
        <v xml:space="preserve">2024/02 </v>
      </c>
      <c r="H6327" s="10">
        <f t="shared" si="298"/>
        <v>230</v>
      </c>
    </row>
    <row r="6328" spans="1:8" ht="15.75">
      <c r="A6328" s="10">
        <v>6327</v>
      </c>
      <c r="B6328" s="3" t="s">
        <v>2941</v>
      </c>
      <c r="C6328" s="2" t="s">
        <v>2494</v>
      </c>
      <c r="D6328" s="2" t="s">
        <v>264</v>
      </c>
      <c r="E6328" s="2" t="s">
        <v>2495</v>
      </c>
      <c r="F6328" s="4">
        <v>290</v>
      </c>
      <c r="G6328" s="10" t="str">
        <f t="shared" si="299"/>
        <v xml:space="preserve">2025/02 </v>
      </c>
      <c r="H6328" s="10">
        <f t="shared" si="298"/>
        <v>585</v>
      </c>
    </row>
    <row r="6329" spans="1:8" ht="15.75">
      <c r="A6329" s="10">
        <v>6328</v>
      </c>
      <c r="B6329" s="3" t="s">
        <v>2941</v>
      </c>
      <c r="C6329" s="2" t="s">
        <v>2496</v>
      </c>
      <c r="D6329" s="2" t="s">
        <v>264</v>
      </c>
      <c r="E6329" s="2" t="s">
        <v>2497</v>
      </c>
      <c r="F6329" s="4">
        <v>46</v>
      </c>
      <c r="G6329" s="10" t="str">
        <f t="shared" si="299"/>
        <v xml:space="preserve">2024/01 </v>
      </c>
      <c r="H6329" s="10">
        <f t="shared" si="298"/>
        <v>95</v>
      </c>
    </row>
    <row r="6330" spans="1:8" ht="15.75">
      <c r="A6330" s="10">
        <v>6329</v>
      </c>
      <c r="B6330" s="3" t="s">
        <v>2941</v>
      </c>
      <c r="C6330" s="2" t="s">
        <v>2498</v>
      </c>
      <c r="D6330" s="2" t="s">
        <v>264</v>
      </c>
      <c r="E6330" s="2" t="s">
        <v>2328</v>
      </c>
      <c r="F6330" s="4">
        <v>6</v>
      </c>
      <c r="G6330" s="10" t="str">
        <f t="shared" si="299"/>
        <v xml:space="preserve">2024/04 </v>
      </c>
      <c r="H6330" s="10">
        <f t="shared" si="298"/>
        <v>26</v>
      </c>
    </row>
    <row r="6331" spans="1:8" ht="15.75">
      <c r="A6331" s="10">
        <v>6330</v>
      </c>
      <c r="B6331" s="3" t="s">
        <v>2941</v>
      </c>
      <c r="C6331" s="2" t="s">
        <v>2503</v>
      </c>
      <c r="D6331" s="2" t="s">
        <v>264</v>
      </c>
      <c r="E6331" s="2" t="s">
        <v>2504</v>
      </c>
      <c r="F6331" s="4">
        <v>140</v>
      </c>
      <c r="G6331" s="10" t="str">
        <f t="shared" si="299"/>
        <v xml:space="preserve">2024/02 </v>
      </c>
      <c r="H6331" s="10">
        <f t="shared" si="298"/>
        <v>230</v>
      </c>
    </row>
    <row r="6332" spans="1:8" ht="15.75">
      <c r="A6332" s="10">
        <v>6331</v>
      </c>
      <c r="B6332" s="3" t="s">
        <v>2941</v>
      </c>
      <c r="C6332" s="2" t="s">
        <v>2509</v>
      </c>
      <c r="D6332" s="2" t="s">
        <v>264</v>
      </c>
      <c r="E6332" s="2" t="s">
        <v>2510</v>
      </c>
      <c r="F6332" s="4">
        <v>67</v>
      </c>
      <c r="G6332" s="10" t="str">
        <f t="shared" si="299"/>
        <v xml:space="preserve">2024/04 </v>
      </c>
      <c r="H6332" s="10">
        <f t="shared" si="298"/>
        <v>195</v>
      </c>
    </row>
    <row r="6333" spans="1:8" ht="15.75">
      <c r="A6333" s="10">
        <v>6332</v>
      </c>
      <c r="B6333" s="3" t="s">
        <v>2941</v>
      </c>
      <c r="C6333" s="2" t="s">
        <v>2511</v>
      </c>
      <c r="D6333" s="2" t="s">
        <v>264</v>
      </c>
      <c r="E6333" s="2" t="s">
        <v>2512</v>
      </c>
      <c r="F6333" s="4">
        <v>130</v>
      </c>
      <c r="G6333" s="10" t="str">
        <f t="shared" si="299"/>
        <v xml:space="preserve">2024/01 </v>
      </c>
      <c r="H6333" s="10">
        <f t="shared" si="298"/>
        <v>130</v>
      </c>
    </row>
    <row r="6334" spans="1:8" ht="15.75">
      <c r="A6334" s="10">
        <v>6333</v>
      </c>
      <c r="B6334" s="3" t="s">
        <v>2941</v>
      </c>
      <c r="C6334" s="2" t="s">
        <v>2513</v>
      </c>
      <c r="D6334" s="2" t="s">
        <v>294</v>
      </c>
      <c r="E6334" s="2" t="s">
        <v>2514</v>
      </c>
      <c r="F6334" s="4">
        <v>45</v>
      </c>
      <c r="G6334" s="10" t="str">
        <f t="shared" si="299"/>
        <v xml:space="preserve">2024/03 </v>
      </c>
      <c r="H6334" s="10">
        <f t="shared" si="298"/>
        <v>74</v>
      </c>
    </row>
    <row r="6335" spans="1:8" ht="15.75">
      <c r="A6335" s="10">
        <v>6334</v>
      </c>
      <c r="B6335" s="3" t="s">
        <v>2941</v>
      </c>
      <c r="C6335" s="2" t="s">
        <v>2515</v>
      </c>
      <c r="D6335" s="2" t="s">
        <v>294</v>
      </c>
      <c r="E6335" s="2" t="s">
        <v>2516</v>
      </c>
      <c r="F6335" s="4">
        <v>55</v>
      </c>
      <c r="G6335" s="10" t="str">
        <f t="shared" si="299"/>
        <v xml:space="preserve">2024/01 </v>
      </c>
      <c r="H6335" s="10">
        <f t="shared" si="298"/>
        <v>95</v>
      </c>
    </row>
    <row r="6336" spans="1:8" ht="15.75">
      <c r="A6336" s="10">
        <v>6335</v>
      </c>
      <c r="B6336" s="3" t="s">
        <v>2941</v>
      </c>
      <c r="C6336" s="2" t="s">
        <v>2528</v>
      </c>
      <c r="D6336" s="2" t="s">
        <v>294</v>
      </c>
      <c r="E6336" s="2" t="s">
        <v>2529</v>
      </c>
      <c r="F6336" s="4">
        <v>300</v>
      </c>
      <c r="G6336" s="10" t="str">
        <f t="shared" si="299"/>
        <v xml:space="preserve">2024/12 </v>
      </c>
      <c r="H6336" s="10">
        <f t="shared" si="298"/>
        <v>675</v>
      </c>
    </row>
    <row r="6337" spans="1:8" ht="15.75">
      <c r="A6337" s="10">
        <v>6336</v>
      </c>
      <c r="B6337" s="3" t="s">
        <v>2941</v>
      </c>
      <c r="C6337" s="2" t="s">
        <v>2534</v>
      </c>
      <c r="D6337" s="2" t="s">
        <v>299</v>
      </c>
      <c r="E6337" s="2" t="s">
        <v>2535</v>
      </c>
      <c r="F6337" s="4">
        <v>406</v>
      </c>
      <c r="G6337" s="10" t="str">
        <f t="shared" si="299"/>
        <v xml:space="preserve">2025/02 </v>
      </c>
      <c r="H6337" s="10">
        <f t="shared" si="298"/>
        <v>453</v>
      </c>
    </row>
    <row r="6338" spans="1:8" ht="15.75">
      <c r="A6338" s="10">
        <v>6337</v>
      </c>
      <c r="B6338" s="3" t="s">
        <v>2941</v>
      </c>
      <c r="C6338" s="2" t="s">
        <v>2536</v>
      </c>
      <c r="D6338" s="2" t="s">
        <v>299</v>
      </c>
      <c r="E6338" s="2" t="s">
        <v>2537</v>
      </c>
      <c r="F6338" s="4">
        <v>80</v>
      </c>
      <c r="G6338" s="10" t="str">
        <f t="shared" si="299"/>
        <v xml:space="preserve">2024/01 </v>
      </c>
      <c r="H6338" s="10">
        <f t="shared" ref="H6338:H6401" si="300">_xlfn.MAXIFS(F:F,C:C,C6338,G:G,G6338)</f>
        <v>120</v>
      </c>
    </row>
    <row r="6339" spans="1:8" ht="15.75">
      <c r="A6339" s="10">
        <v>6338</v>
      </c>
      <c r="B6339" s="3" t="s">
        <v>2941</v>
      </c>
      <c r="C6339" s="2" t="s">
        <v>2538</v>
      </c>
      <c r="D6339" s="2" t="s">
        <v>299</v>
      </c>
      <c r="E6339" s="2" t="s">
        <v>2539</v>
      </c>
      <c r="F6339" s="4">
        <v>303</v>
      </c>
      <c r="G6339" s="10" t="str">
        <f t="shared" ref="G6339:G6402" si="301">INDEX($B$2:$B$9999,MATCH(_xlfn.MAXIFS($F$2:$F$9999,$C$2:$C$9999,C6339),$F$1:$F$9999,0))</f>
        <v xml:space="preserve">2024/08 </v>
      </c>
      <c r="H6339" s="10">
        <f t="shared" si="300"/>
        <v>560</v>
      </c>
    </row>
    <row r="6340" spans="1:8" ht="15.75">
      <c r="A6340" s="10">
        <v>6339</v>
      </c>
      <c r="B6340" s="3" t="s">
        <v>2941</v>
      </c>
      <c r="C6340" s="2" t="s">
        <v>2542</v>
      </c>
      <c r="D6340" s="2" t="s">
        <v>299</v>
      </c>
      <c r="E6340" s="2" t="s">
        <v>2543</v>
      </c>
      <c r="F6340" s="4">
        <v>213</v>
      </c>
      <c r="G6340" s="10" t="str">
        <f t="shared" si="301"/>
        <v xml:space="preserve">2026/03 </v>
      </c>
      <c r="H6340" s="10">
        <f t="shared" si="300"/>
        <v>414</v>
      </c>
    </row>
    <row r="6341" spans="1:8" ht="15.75">
      <c r="A6341" s="10">
        <v>6340</v>
      </c>
      <c r="B6341" s="3" t="s">
        <v>2941</v>
      </c>
      <c r="C6341" s="2" t="s">
        <v>2544</v>
      </c>
      <c r="D6341" s="2" t="s">
        <v>299</v>
      </c>
      <c r="E6341" s="2" t="s">
        <v>2545</v>
      </c>
      <c r="F6341" s="4">
        <v>151</v>
      </c>
      <c r="G6341" s="10" t="str">
        <f t="shared" si="301"/>
        <v xml:space="preserve">2024/03 </v>
      </c>
      <c r="H6341" s="10">
        <f t="shared" si="300"/>
        <v>151</v>
      </c>
    </row>
    <row r="6342" spans="1:8" ht="15.75">
      <c r="A6342" s="10">
        <v>6341</v>
      </c>
      <c r="B6342" s="3" t="s">
        <v>2941</v>
      </c>
      <c r="C6342" s="2" t="s">
        <v>2546</v>
      </c>
      <c r="D6342" s="2" t="s">
        <v>299</v>
      </c>
      <c r="E6342" s="2" t="s">
        <v>2547</v>
      </c>
      <c r="F6342" s="4">
        <v>50</v>
      </c>
      <c r="G6342" s="10" t="str">
        <f t="shared" si="301"/>
        <v xml:space="preserve">2024/01 </v>
      </c>
      <c r="H6342" s="10">
        <f t="shared" si="300"/>
        <v>150</v>
      </c>
    </row>
    <row r="6343" spans="1:8" ht="15.75">
      <c r="A6343" s="10">
        <v>6342</v>
      </c>
      <c r="B6343" s="3" t="s">
        <v>2941</v>
      </c>
      <c r="C6343" s="2" t="s">
        <v>2548</v>
      </c>
      <c r="D6343" s="2" t="s">
        <v>299</v>
      </c>
      <c r="E6343" s="2" t="s">
        <v>2549</v>
      </c>
      <c r="F6343" s="4">
        <v>10</v>
      </c>
      <c r="G6343" s="10" t="str">
        <f t="shared" si="301"/>
        <v xml:space="preserve">2024/01 </v>
      </c>
      <c r="H6343" s="10">
        <f t="shared" si="300"/>
        <v>70</v>
      </c>
    </row>
    <row r="6344" spans="1:8" ht="15.75">
      <c r="A6344" s="10">
        <v>6343</v>
      </c>
      <c r="B6344" s="3" t="s">
        <v>2941</v>
      </c>
      <c r="C6344" s="2" t="s">
        <v>2550</v>
      </c>
      <c r="D6344" s="2" t="s">
        <v>299</v>
      </c>
      <c r="E6344" s="2" t="s">
        <v>2551</v>
      </c>
      <c r="F6344" s="4">
        <v>204</v>
      </c>
      <c r="G6344" s="10" t="str">
        <f t="shared" si="301"/>
        <v xml:space="preserve">2024/07 </v>
      </c>
      <c r="H6344" s="10">
        <f t="shared" si="300"/>
        <v>260</v>
      </c>
    </row>
    <row r="6345" spans="1:8" ht="15.75">
      <c r="A6345" s="10">
        <v>6344</v>
      </c>
      <c r="B6345" s="3" t="s">
        <v>2941</v>
      </c>
      <c r="C6345" s="2" t="s">
        <v>2552</v>
      </c>
      <c r="D6345" s="2" t="s">
        <v>299</v>
      </c>
      <c r="E6345" s="2" t="s">
        <v>2553</v>
      </c>
      <c r="F6345" s="4">
        <v>14</v>
      </c>
      <c r="G6345" s="10" t="str">
        <f t="shared" si="301"/>
        <v xml:space="preserve">2024/03 </v>
      </c>
      <c r="H6345" s="10">
        <f t="shared" si="300"/>
        <v>14</v>
      </c>
    </row>
    <row r="6346" spans="1:8" ht="15.75">
      <c r="A6346" s="10">
        <v>6345</v>
      </c>
      <c r="B6346" s="3" t="s">
        <v>2941</v>
      </c>
      <c r="C6346" s="2" t="s">
        <v>2562</v>
      </c>
      <c r="D6346" s="2" t="s">
        <v>299</v>
      </c>
      <c r="E6346" s="2" t="s">
        <v>2563</v>
      </c>
      <c r="F6346" s="4">
        <v>10</v>
      </c>
      <c r="G6346" s="10" t="str">
        <f t="shared" si="301"/>
        <v xml:space="preserve">2024/01 </v>
      </c>
      <c r="H6346" s="10">
        <f t="shared" si="300"/>
        <v>100</v>
      </c>
    </row>
    <row r="6347" spans="1:8" ht="15.75">
      <c r="A6347" s="10">
        <v>6346</v>
      </c>
      <c r="B6347" s="3" t="s">
        <v>2941</v>
      </c>
      <c r="C6347" s="2" t="s">
        <v>2564</v>
      </c>
      <c r="D6347" s="2" t="s">
        <v>299</v>
      </c>
      <c r="E6347" s="2" t="s">
        <v>2565</v>
      </c>
      <c r="F6347" s="4">
        <v>20</v>
      </c>
      <c r="G6347" s="10" t="str">
        <f t="shared" si="301"/>
        <v xml:space="preserve">2024/01 </v>
      </c>
      <c r="H6347" s="10">
        <f t="shared" si="300"/>
        <v>220</v>
      </c>
    </row>
    <row r="6348" spans="1:8" ht="15.75">
      <c r="A6348" s="10">
        <v>6347</v>
      </c>
      <c r="B6348" s="3" t="s">
        <v>2941</v>
      </c>
      <c r="C6348" s="2" t="s">
        <v>2566</v>
      </c>
      <c r="D6348" s="2" t="s">
        <v>307</v>
      </c>
      <c r="E6348" s="2" t="s">
        <v>2567</v>
      </c>
      <c r="F6348" s="4">
        <v>20</v>
      </c>
      <c r="G6348" s="10" t="str">
        <f t="shared" si="301"/>
        <v xml:space="preserve">2024/01 </v>
      </c>
      <c r="H6348" s="10">
        <f t="shared" si="300"/>
        <v>30</v>
      </c>
    </row>
    <row r="6349" spans="1:8" ht="15.75">
      <c r="A6349" s="10">
        <v>6348</v>
      </c>
      <c r="B6349" s="3" t="s">
        <v>2941</v>
      </c>
      <c r="C6349" s="2" t="s">
        <v>2568</v>
      </c>
      <c r="D6349" s="2" t="s">
        <v>307</v>
      </c>
      <c r="E6349" s="2" t="s">
        <v>2569</v>
      </c>
      <c r="F6349" s="4">
        <v>10</v>
      </c>
      <c r="G6349" s="10" t="str">
        <f t="shared" si="301"/>
        <v xml:space="preserve">2024/01 </v>
      </c>
      <c r="H6349" s="10">
        <f t="shared" si="300"/>
        <v>30</v>
      </c>
    </row>
    <row r="6350" spans="1:8" ht="15.75">
      <c r="A6350" s="10">
        <v>6349</v>
      </c>
      <c r="B6350" s="3" t="s">
        <v>2941</v>
      </c>
      <c r="C6350" s="2" t="s">
        <v>2570</v>
      </c>
      <c r="D6350" s="2" t="s">
        <v>307</v>
      </c>
      <c r="E6350" s="2" t="s">
        <v>2571</v>
      </c>
      <c r="F6350" s="4">
        <v>10</v>
      </c>
      <c r="G6350" s="10" t="str">
        <f t="shared" si="301"/>
        <v xml:space="preserve">2024/01 </v>
      </c>
      <c r="H6350" s="10">
        <f t="shared" si="300"/>
        <v>20</v>
      </c>
    </row>
    <row r="6351" spans="1:8" ht="15.75">
      <c r="A6351" s="10">
        <v>6350</v>
      </c>
      <c r="B6351" s="3" t="s">
        <v>2941</v>
      </c>
      <c r="C6351" s="2" t="s">
        <v>2576</v>
      </c>
      <c r="D6351" s="2" t="s">
        <v>310</v>
      </c>
      <c r="E6351" s="2" t="s">
        <v>2577</v>
      </c>
      <c r="F6351" s="4">
        <v>85</v>
      </c>
      <c r="G6351" s="10" t="str">
        <f t="shared" si="301"/>
        <v xml:space="preserve">2024/01 </v>
      </c>
      <c r="H6351" s="10">
        <f t="shared" si="300"/>
        <v>105</v>
      </c>
    </row>
    <row r="6352" spans="1:8" ht="15.75">
      <c r="A6352" s="10">
        <v>6351</v>
      </c>
      <c r="B6352" s="3" t="s">
        <v>2941</v>
      </c>
      <c r="C6352" s="2" t="s">
        <v>2578</v>
      </c>
      <c r="D6352" s="2" t="s">
        <v>310</v>
      </c>
      <c r="E6352" s="2" t="s">
        <v>2579</v>
      </c>
      <c r="F6352" s="4">
        <v>90</v>
      </c>
      <c r="G6352" s="10" t="str">
        <f t="shared" si="301"/>
        <v xml:space="preserve">2024/04 </v>
      </c>
      <c r="H6352" s="10">
        <f t="shared" si="300"/>
        <v>225</v>
      </c>
    </row>
    <row r="6353" spans="1:8" ht="15.75">
      <c r="A6353" s="10">
        <v>6352</v>
      </c>
      <c r="B6353" s="3" t="s">
        <v>2941</v>
      </c>
      <c r="C6353" s="2" t="s">
        <v>2580</v>
      </c>
      <c r="D6353" s="2" t="s">
        <v>310</v>
      </c>
      <c r="E6353" s="2" t="s">
        <v>2581</v>
      </c>
      <c r="F6353" s="4">
        <v>70</v>
      </c>
      <c r="G6353" s="10" t="str">
        <f t="shared" si="301"/>
        <v xml:space="preserve">2024/05 </v>
      </c>
      <c r="H6353" s="10">
        <f t="shared" si="300"/>
        <v>206</v>
      </c>
    </row>
    <row r="6354" spans="1:8" ht="15.75">
      <c r="A6354" s="10">
        <v>6353</v>
      </c>
      <c r="B6354" s="3" t="s">
        <v>2941</v>
      </c>
      <c r="C6354" s="2" t="s">
        <v>2582</v>
      </c>
      <c r="D6354" s="2" t="s">
        <v>310</v>
      </c>
      <c r="E6354" s="2" t="s">
        <v>2583</v>
      </c>
      <c r="F6354" s="4">
        <v>36</v>
      </c>
      <c r="G6354" s="10" t="str">
        <f t="shared" si="301"/>
        <v xml:space="preserve">2024/02 </v>
      </c>
      <c r="H6354" s="10">
        <f t="shared" si="300"/>
        <v>53</v>
      </c>
    </row>
    <row r="6355" spans="1:8" ht="15.75">
      <c r="A6355" s="10">
        <v>6354</v>
      </c>
      <c r="B6355" s="3" t="s">
        <v>2941</v>
      </c>
      <c r="C6355" s="2" t="s">
        <v>2584</v>
      </c>
      <c r="D6355" s="2" t="s">
        <v>310</v>
      </c>
      <c r="E6355" s="2" t="s">
        <v>2585</v>
      </c>
      <c r="F6355" s="4">
        <v>10</v>
      </c>
      <c r="G6355" s="10" t="str">
        <f t="shared" si="301"/>
        <v xml:space="preserve">2024/01 </v>
      </c>
      <c r="H6355" s="10">
        <f t="shared" si="300"/>
        <v>45</v>
      </c>
    </row>
    <row r="6356" spans="1:8" ht="15.75">
      <c r="A6356" s="10">
        <v>6355</v>
      </c>
      <c r="B6356" s="3" t="s">
        <v>2941</v>
      </c>
      <c r="C6356" s="2" t="s">
        <v>2606</v>
      </c>
      <c r="D6356" s="2" t="s">
        <v>314</v>
      </c>
      <c r="E6356" s="2" t="s">
        <v>2607</v>
      </c>
      <c r="F6356" s="4">
        <v>555</v>
      </c>
      <c r="G6356" s="10" t="str">
        <f t="shared" si="301"/>
        <v xml:space="preserve">2024/05 </v>
      </c>
      <c r="H6356" s="10">
        <f t="shared" si="300"/>
        <v>705</v>
      </c>
    </row>
    <row r="6357" spans="1:8" ht="15.75">
      <c r="A6357" s="10">
        <v>6356</v>
      </c>
      <c r="B6357" s="3" t="s">
        <v>2941</v>
      </c>
      <c r="C6357" s="2" t="s">
        <v>2614</v>
      </c>
      <c r="D6357" s="2" t="s">
        <v>318</v>
      </c>
      <c r="E6357" s="2" t="s">
        <v>2615</v>
      </c>
      <c r="F6357" s="4">
        <v>110</v>
      </c>
      <c r="G6357" s="10" t="str">
        <f t="shared" si="301"/>
        <v xml:space="preserve">2024/04 </v>
      </c>
      <c r="H6357" s="10">
        <f t="shared" si="300"/>
        <v>210</v>
      </c>
    </row>
    <row r="6358" spans="1:8" ht="15.75">
      <c r="A6358" s="10">
        <v>6357</v>
      </c>
      <c r="B6358" s="3" t="s">
        <v>2941</v>
      </c>
      <c r="C6358" s="2" t="s">
        <v>2616</v>
      </c>
      <c r="D6358" s="2" t="s">
        <v>318</v>
      </c>
      <c r="E6358" s="2" t="s">
        <v>2617</v>
      </c>
      <c r="F6358" s="4">
        <v>112</v>
      </c>
      <c r="G6358" s="10" t="str">
        <f t="shared" si="301"/>
        <v xml:space="preserve">2024/01 </v>
      </c>
      <c r="H6358" s="10">
        <f t="shared" si="300"/>
        <v>120</v>
      </c>
    </row>
    <row r="6359" spans="1:8" ht="15.75">
      <c r="A6359" s="10">
        <v>6358</v>
      </c>
      <c r="B6359" s="3" t="s">
        <v>2941</v>
      </c>
      <c r="C6359" s="2" t="s">
        <v>2618</v>
      </c>
      <c r="D6359" s="2" t="s">
        <v>318</v>
      </c>
      <c r="E6359" s="2" t="s">
        <v>2619</v>
      </c>
      <c r="F6359" s="4">
        <v>30</v>
      </c>
      <c r="G6359" s="10" t="str">
        <f t="shared" si="301"/>
        <v xml:space="preserve">2025/03 </v>
      </c>
      <c r="H6359" s="10">
        <f t="shared" si="300"/>
        <v>410</v>
      </c>
    </row>
    <row r="6360" spans="1:8" ht="15.75">
      <c r="A6360" s="10">
        <v>6359</v>
      </c>
      <c r="B6360" s="3" t="s">
        <v>2941</v>
      </c>
      <c r="C6360" s="2" t="s">
        <v>2620</v>
      </c>
      <c r="D6360" s="2" t="s">
        <v>318</v>
      </c>
      <c r="E6360" s="2" t="s">
        <v>2621</v>
      </c>
      <c r="F6360" s="4">
        <v>23</v>
      </c>
      <c r="G6360" s="10" t="str">
        <f t="shared" si="301"/>
        <v xml:space="preserve">2024/01 </v>
      </c>
      <c r="H6360" s="10">
        <f t="shared" si="300"/>
        <v>60</v>
      </c>
    </row>
    <row r="6361" spans="1:8" ht="15.75">
      <c r="A6361" s="10">
        <v>6360</v>
      </c>
      <c r="B6361" s="3" t="s">
        <v>2941</v>
      </c>
      <c r="C6361" s="2" t="s">
        <v>2622</v>
      </c>
      <c r="D6361" s="2" t="s">
        <v>318</v>
      </c>
      <c r="E6361" s="2" t="s">
        <v>2623</v>
      </c>
      <c r="F6361" s="4">
        <v>23</v>
      </c>
      <c r="G6361" s="10" t="str">
        <f t="shared" si="301"/>
        <v xml:space="preserve">2024/01 </v>
      </c>
      <c r="H6361" s="10">
        <f t="shared" si="300"/>
        <v>23</v>
      </c>
    </row>
    <row r="6362" spans="1:8" ht="15.75">
      <c r="A6362" s="10">
        <v>6361</v>
      </c>
      <c r="B6362" s="3" t="s">
        <v>2941</v>
      </c>
      <c r="C6362" s="2" t="s">
        <v>2628</v>
      </c>
      <c r="D6362" s="2" t="s">
        <v>318</v>
      </c>
      <c r="E6362" s="2" t="s">
        <v>2629</v>
      </c>
      <c r="F6362" s="4">
        <v>180</v>
      </c>
      <c r="G6362" s="10" t="str">
        <f t="shared" si="301"/>
        <v xml:space="preserve">2024/08 </v>
      </c>
      <c r="H6362" s="10">
        <f t="shared" si="300"/>
        <v>600</v>
      </c>
    </row>
    <row r="6363" spans="1:8" ht="15.75">
      <c r="A6363" s="10">
        <v>6362</v>
      </c>
      <c r="B6363" s="3" t="s">
        <v>2941</v>
      </c>
      <c r="C6363" s="2" t="s">
        <v>2632</v>
      </c>
      <c r="D6363" s="2" t="s">
        <v>318</v>
      </c>
      <c r="E6363" s="2" t="s">
        <v>2633</v>
      </c>
      <c r="F6363" s="4">
        <v>91</v>
      </c>
      <c r="G6363" s="10" t="str">
        <f t="shared" si="301"/>
        <v xml:space="preserve">2024/06 </v>
      </c>
      <c r="H6363" s="10">
        <f t="shared" si="300"/>
        <v>184</v>
      </c>
    </row>
    <row r="6364" spans="1:8" ht="15.75">
      <c r="A6364" s="10">
        <v>6363</v>
      </c>
      <c r="B6364" s="3" t="s">
        <v>2941</v>
      </c>
      <c r="C6364" s="2" t="s">
        <v>2634</v>
      </c>
      <c r="D6364" s="2" t="s">
        <v>318</v>
      </c>
      <c r="E6364" s="2" t="s">
        <v>2635</v>
      </c>
      <c r="F6364" s="4">
        <v>2</v>
      </c>
      <c r="G6364" s="10" t="str">
        <f t="shared" si="301"/>
        <v xml:space="preserve">2024/01 </v>
      </c>
      <c r="H6364" s="10">
        <f t="shared" si="300"/>
        <v>90</v>
      </c>
    </row>
    <row r="6365" spans="1:8" ht="15.75">
      <c r="A6365" s="10">
        <v>6364</v>
      </c>
      <c r="B6365" s="3" t="s">
        <v>2941</v>
      </c>
      <c r="C6365" s="2" t="s">
        <v>3792</v>
      </c>
      <c r="D6365" s="2" t="s">
        <v>318</v>
      </c>
      <c r="E6365" s="2" t="s">
        <v>3793</v>
      </c>
      <c r="F6365" s="4">
        <v>2</v>
      </c>
      <c r="G6365" s="10" t="str">
        <f t="shared" si="301"/>
        <v xml:space="preserve">2024/01 </v>
      </c>
      <c r="H6365" s="10">
        <f t="shared" si="300"/>
        <v>2</v>
      </c>
    </row>
    <row r="6366" spans="1:8" ht="15.75">
      <c r="A6366" s="10">
        <v>6365</v>
      </c>
      <c r="B6366" s="3" t="s">
        <v>2941</v>
      </c>
      <c r="C6366" s="2" t="s">
        <v>3794</v>
      </c>
      <c r="D6366" s="2" t="s">
        <v>318</v>
      </c>
      <c r="E6366" s="2" t="s">
        <v>3795</v>
      </c>
      <c r="F6366" s="4">
        <v>2</v>
      </c>
      <c r="G6366" s="10" t="str">
        <f t="shared" si="301"/>
        <v xml:space="preserve">2024/01 </v>
      </c>
      <c r="H6366" s="10">
        <f t="shared" si="300"/>
        <v>2</v>
      </c>
    </row>
    <row r="6367" spans="1:8" ht="15.75">
      <c r="A6367" s="10">
        <v>6366</v>
      </c>
      <c r="B6367" s="3" t="s">
        <v>2941</v>
      </c>
      <c r="C6367" s="2" t="s">
        <v>3796</v>
      </c>
      <c r="D6367" s="2" t="s">
        <v>318</v>
      </c>
      <c r="E6367" s="2" t="s">
        <v>3797</v>
      </c>
      <c r="F6367" s="4">
        <v>2</v>
      </c>
      <c r="G6367" s="10" t="str">
        <f t="shared" si="301"/>
        <v xml:space="preserve">2024/01 </v>
      </c>
      <c r="H6367" s="10">
        <f t="shared" si="300"/>
        <v>2</v>
      </c>
    </row>
    <row r="6368" spans="1:8" ht="15.75">
      <c r="A6368" s="10">
        <v>6367</v>
      </c>
      <c r="B6368" s="3" t="s">
        <v>2941</v>
      </c>
      <c r="C6368" s="2" t="s">
        <v>3798</v>
      </c>
      <c r="D6368" s="2" t="s">
        <v>318</v>
      </c>
      <c r="E6368" s="2" t="s">
        <v>3799</v>
      </c>
      <c r="F6368" s="4">
        <v>3</v>
      </c>
      <c r="G6368" s="10" t="str">
        <f t="shared" si="301"/>
        <v xml:space="preserve">2024/01 </v>
      </c>
      <c r="H6368" s="10">
        <f t="shared" si="300"/>
        <v>3</v>
      </c>
    </row>
    <row r="6369" spans="1:8" ht="15.75">
      <c r="A6369" s="10">
        <v>6368</v>
      </c>
      <c r="B6369" s="3" t="s">
        <v>2941</v>
      </c>
      <c r="C6369" s="2" t="s">
        <v>3800</v>
      </c>
      <c r="D6369" s="2" t="s">
        <v>318</v>
      </c>
      <c r="E6369" s="2" t="s">
        <v>3801</v>
      </c>
      <c r="F6369" s="4">
        <v>1</v>
      </c>
      <c r="G6369" s="10" t="str">
        <f t="shared" si="301"/>
        <v xml:space="preserve">2024/01 </v>
      </c>
      <c r="H6369" s="10">
        <f t="shared" si="300"/>
        <v>1</v>
      </c>
    </row>
    <row r="6370" spans="1:8" ht="15.75">
      <c r="A6370" s="10">
        <v>6369</v>
      </c>
      <c r="B6370" s="3" t="s">
        <v>2941</v>
      </c>
      <c r="C6370" s="2" t="s">
        <v>2671</v>
      </c>
      <c r="D6370" s="2" t="s">
        <v>2312</v>
      </c>
      <c r="E6370" s="2" t="s">
        <v>2672</v>
      </c>
      <c r="F6370" s="4">
        <v>10</v>
      </c>
      <c r="G6370" s="10" t="str">
        <f t="shared" si="301"/>
        <v xml:space="preserve">2024/01 </v>
      </c>
      <c r="H6370" s="10">
        <f t="shared" si="300"/>
        <v>120</v>
      </c>
    </row>
    <row r="6371" spans="1:8" ht="15.75">
      <c r="A6371" s="10">
        <v>6370</v>
      </c>
      <c r="B6371" s="3" t="s">
        <v>2941</v>
      </c>
      <c r="C6371" s="2" t="s">
        <v>2722</v>
      </c>
      <c r="D6371" s="2" t="s">
        <v>1267</v>
      </c>
      <c r="E6371" s="2" t="s">
        <v>2723</v>
      </c>
      <c r="F6371" s="4">
        <v>30</v>
      </c>
      <c r="G6371" s="10" t="str">
        <f t="shared" si="301"/>
        <v xml:space="preserve">2024/02 </v>
      </c>
      <c r="H6371" s="10">
        <f t="shared" si="300"/>
        <v>93</v>
      </c>
    </row>
    <row r="6372" spans="1:8" ht="15.75">
      <c r="A6372" s="10">
        <v>6371</v>
      </c>
      <c r="B6372" s="3" t="s">
        <v>2941</v>
      </c>
      <c r="C6372" s="2" t="s">
        <v>2726</v>
      </c>
      <c r="D6372" s="2" t="s">
        <v>1267</v>
      </c>
      <c r="E6372" s="2" t="s">
        <v>2727</v>
      </c>
      <c r="F6372" s="4">
        <v>21</v>
      </c>
      <c r="G6372" s="10" t="str">
        <f t="shared" si="301"/>
        <v xml:space="preserve">2024/01 </v>
      </c>
      <c r="H6372" s="10">
        <f t="shared" si="300"/>
        <v>21</v>
      </c>
    </row>
    <row r="6373" spans="1:8" ht="15.75">
      <c r="A6373" s="10">
        <v>6372</v>
      </c>
      <c r="B6373" s="3" t="s">
        <v>2941</v>
      </c>
      <c r="C6373" s="2" t="s">
        <v>2728</v>
      </c>
      <c r="D6373" s="2" t="s">
        <v>1267</v>
      </c>
      <c r="E6373" s="2" t="s">
        <v>2729</v>
      </c>
      <c r="F6373" s="4">
        <v>8</v>
      </c>
      <c r="G6373" s="10" t="str">
        <f t="shared" si="301"/>
        <v xml:space="preserve">2024/01 </v>
      </c>
      <c r="H6373" s="10">
        <f t="shared" si="300"/>
        <v>30</v>
      </c>
    </row>
    <row r="6374" spans="1:8" ht="15.75">
      <c r="A6374" s="10">
        <v>6373</v>
      </c>
      <c r="B6374" s="3" t="s">
        <v>2941</v>
      </c>
      <c r="C6374" s="2" t="s">
        <v>2741</v>
      </c>
      <c r="D6374" s="2" t="s">
        <v>2732</v>
      </c>
      <c r="E6374" s="2" t="s">
        <v>2742</v>
      </c>
      <c r="F6374" s="4">
        <v>15</v>
      </c>
      <c r="G6374" s="10" t="str">
        <f t="shared" si="301"/>
        <v xml:space="preserve">2024/01 </v>
      </c>
      <c r="H6374" s="10">
        <f t="shared" si="300"/>
        <v>50</v>
      </c>
    </row>
    <row r="6375" spans="1:8" ht="15.75">
      <c r="A6375" s="10">
        <v>6374</v>
      </c>
      <c r="B6375" s="3" t="s">
        <v>2941</v>
      </c>
      <c r="C6375" s="2" t="s">
        <v>2745</v>
      </c>
      <c r="D6375" s="2" t="s">
        <v>2732</v>
      </c>
      <c r="E6375" s="2" t="s">
        <v>2746</v>
      </c>
      <c r="F6375" s="4">
        <v>3</v>
      </c>
      <c r="G6375" s="10" t="str">
        <f t="shared" si="301"/>
        <v xml:space="preserve">2024/01 </v>
      </c>
      <c r="H6375" s="10">
        <f t="shared" si="300"/>
        <v>15</v>
      </c>
    </row>
    <row r="6376" spans="1:8" ht="15.75">
      <c r="A6376" s="10">
        <v>6375</v>
      </c>
      <c r="B6376" s="3" t="s">
        <v>2941</v>
      </c>
      <c r="C6376" s="2" t="s">
        <v>2751</v>
      </c>
      <c r="D6376" s="2" t="s">
        <v>2732</v>
      </c>
      <c r="E6376" s="2" t="s">
        <v>2752</v>
      </c>
      <c r="F6376" s="4">
        <v>15</v>
      </c>
      <c r="G6376" s="10" t="str">
        <f t="shared" si="301"/>
        <v xml:space="preserve">2024/01 </v>
      </c>
      <c r="H6376" s="10">
        <f t="shared" si="300"/>
        <v>15</v>
      </c>
    </row>
    <row r="6377" spans="1:8" ht="15.75">
      <c r="A6377" s="10">
        <v>6376</v>
      </c>
      <c r="B6377" s="3" t="s">
        <v>2941</v>
      </c>
      <c r="C6377" s="2" t="s">
        <v>2756</v>
      </c>
      <c r="D6377" s="2" t="s">
        <v>1443</v>
      </c>
      <c r="E6377" s="2" t="s">
        <v>2757</v>
      </c>
      <c r="F6377" s="4">
        <v>10</v>
      </c>
      <c r="G6377" s="10" t="str">
        <f t="shared" si="301"/>
        <v xml:space="preserve">2024/01 </v>
      </c>
      <c r="H6377" s="10">
        <f t="shared" si="300"/>
        <v>30</v>
      </c>
    </row>
    <row r="6378" spans="1:8" ht="15.75">
      <c r="A6378" s="10">
        <v>6377</v>
      </c>
      <c r="B6378" s="3" t="s">
        <v>2941</v>
      </c>
      <c r="C6378" s="2" t="s">
        <v>2760</v>
      </c>
      <c r="D6378" s="2" t="s">
        <v>1443</v>
      </c>
      <c r="E6378" s="2" t="s">
        <v>2761</v>
      </c>
      <c r="F6378" s="4">
        <v>10</v>
      </c>
      <c r="G6378" s="10" t="str">
        <f t="shared" si="301"/>
        <v xml:space="preserve">2024/01 </v>
      </c>
      <c r="H6378" s="10">
        <f t="shared" si="300"/>
        <v>20</v>
      </c>
    </row>
    <row r="6379" spans="1:8" ht="15.75">
      <c r="A6379" s="10">
        <v>6378</v>
      </c>
      <c r="B6379" s="3" t="s">
        <v>2941</v>
      </c>
      <c r="C6379" s="2" t="s">
        <v>3820</v>
      </c>
      <c r="D6379" s="2" t="s">
        <v>1443</v>
      </c>
      <c r="E6379" s="2" t="s">
        <v>3821</v>
      </c>
      <c r="F6379" s="4">
        <v>20</v>
      </c>
      <c r="G6379" s="10" t="str">
        <f t="shared" si="301"/>
        <v xml:space="preserve">2024/01 </v>
      </c>
      <c r="H6379" s="10">
        <f t="shared" si="300"/>
        <v>20</v>
      </c>
    </row>
    <row r="6380" spans="1:8" ht="15.75">
      <c r="A6380" s="10">
        <v>6379</v>
      </c>
      <c r="B6380" s="3" t="s">
        <v>2941</v>
      </c>
      <c r="C6380" s="2" t="s">
        <v>2779</v>
      </c>
      <c r="D6380" s="2" t="s">
        <v>1424</v>
      </c>
      <c r="E6380" s="2" t="s">
        <v>2780</v>
      </c>
      <c r="F6380" s="4">
        <v>10</v>
      </c>
      <c r="G6380" s="10" t="str">
        <f t="shared" si="301"/>
        <v xml:space="preserve">2024/01 </v>
      </c>
      <c r="H6380" s="10">
        <f t="shared" si="300"/>
        <v>10</v>
      </c>
    </row>
    <row r="6381" spans="1:8" ht="15.75">
      <c r="A6381" s="10">
        <v>6380</v>
      </c>
      <c r="B6381" s="3" t="s">
        <v>2941</v>
      </c>
      <c r="C6381" s="2" t="s">
        <v>2811</v>
      </c>
      <c r="D6381" s="2" t="s">
        <v>1443</v>
      </c>
      <c r="E6381" s="2" t="s">
        <v>2812</v>
      </c>
      <c r="F6381" s="4">
        <v>30</v>
      </c>
      <c r="G6381" s="10" t="str">
        <f t="shared" si="301"/>
        <v xml:space="preserve">2024/01 </v>
      </c>
      <c r="H6381" s="10">
        <f t="shared" si="300"/>
        <v>130</v>
      </c>
    </row>
    <row r="6382" spans="1:8" ht="15.75">
      <c r="A6382" s="10">
        <v>6381</v>
      </c>
      <c r="B6382" s="3" t="s">
        <v>2941</v>
      </c>
      <c r="C6382" s="2" t="s">
        <v>2831</v>
      </c>
      <c r="D6382" s="2" t="s">
        <v>1401</v>
      </c>
      <c r="E6382" s="2" t="s">
        <v>2832</v>
      </c>
      <c r="F6382" s="4">
        <v>50</v>
      </c>
      <c r="G6382" s="10" t="str">
        <f t="shared" si="301"/>
        <v xml:space="preserve">2024/08 </v>
      </c>
      <c r="H6382" s="10">
        <f t="shared" si="300"/>
        <v>600</v>
      </c>
    </row>
    <row r="6383" spans="1:8" ht="15.75">
      <c r="A6383" s="10">
        <v>6382</v>
      </c>
      <c r="B6383" s="3" t="s">
        <v>2941</v>
      </c>
      <c r="C6383" s="2" t="s">
        <v>2835</v>
      </c>
      <c r="D6383" s="2" t="s">
        <v>1401</v>
      </c>
      <c r="E6383" s="2" t="s">
        <v>2836</v>
      </c>
      <c r="F6383" s="4">
        <v>615</v>
      </c>
      <c r="G6383" s="10" t="str">
        <f t="shared" si="301"/>
        <v xml:space="preserve">2025/11 </v>
      </c>
      <c r="H6383" s="10">
        <f t="shared" si="300"/>
        <v>615</v>
      </c>
    </row>
    <row r="6384" spans="1:8" ht="15.75">
      <c r="A6384" s="10">
        <v>6383</v>
      </c>
      <c r="B6384" s="3" t="s">
        <v>2941</v>
      </c>
      <c r="C6384" s="2" t="s">
        <v>2840</v>
      </c>
      <c r="D6384" s="2" t="s">
        <v>1401</v>
      </c>
      <c r="E6384" s="2" t="s">
        <v>2841</v>
      </c>
      <c r="F6384" s="4">
        <v>150</v>
      </c>
      <c r="G6384" s="10" t="str">
        <f t="shared" si="301"/>
        <v xml:space="preserve">2024/07 </v>
      </c>
      <c r="H6384" s="10">
        <f t="shared" si="300"/>
        <v>280</v>
      </c>
    </row>
    <row r="6385" spans="1:8" ht="15.75">
      <c r="A6385" s="10">
        <v>6384</v>
      </c>
      <c r="B6385" s="3" t="s">
        <v>2941</v>
      </c>
      <c r="C6385" s="2" t="s">
        <v>2842</v>
      </c>
      <c r="D6385" s="2" t="s">
        <v>1401</v>
      </c>
      <c r="E6385" s="2" t="s">
        <v>2843</v>
      </c>
      <c r="F6385" s="4">
        <v>155</v>
      </c>
      <c r="G6385" s="10" t="str">
        <f t="shared" si="301"/>
        <v xml:space="preserve">2024/06 </v>
      </c>
      <c r="H6385" s="10">
        <f t="shared" si="300"/>
        <v>155</v>
      </c>
    </row>
    <row r="6386" spans="1:8" ht="15.75">
      <c r="A6386" s="10">
        <v>6385</v>
      </c>
      <c r="B6386" s="3" t="s">
        <v>2941</v>
      </c>
      <c r="C6386" s="2" t="s">
        <v>2846</v>
      </c>
      <c r="D6386" s="2" t="s">
        <v>1401</v>
      </c>
      <c r="E6386" s="2" t="s">
        <v>2847</v>
      </c>
      <c r="F6386" s="4">
        <v>10</v>
      </c>
      <c r="G6386" s="10" t="str">
        <f t="shared" si="301"/>
        <v xml:space="preserve">2024/01 </v>
      </c>
      <c r="H6386" s="10">
        <f t="shared" si="300"/>
        <v>40</v>
      </c>
    </row>
    <row r="6387" spans="1:8" ht="15.75">
      <c r="A6387" s="10">
        <v>6386</v>
      </c>
      <c r="B6387" s="3" t="s">
        <v>2941</v>
      </c>
      <c r="C6387" s="2" t="s">
        <v>2848</v>
      </c>
      <c r="D6387" s="2" t="s">
        <v>1401</v>
      </c>
      <c r="E6387" s="2" t="s">
        <v>2849</v>
      </c>
      <c r="F6387" s="4">
        <v>100</v>
      </c>
      <c r="G6387" s="10" t="str">
        <f t="shared" si="301"/>
        <v xml:space="preserve">2024/04 </v>
      </c>
      <c r="H6387" s="10">
        <f t="shared" si="300"/>
        <v>380</v>
      </c>
    </row>
    <row r="6388" spans="1:8" ht="15.75">
      <c r="A6388" s="10">
        <v>6387</v>
      </c>
      <c r="B6388" s="3" t="s">
        <v>2941</v>
      </c>
      <c r="C6388" s="2" t="s">
        <v>2879</v>
      </c>
      <c r="D6388" s="2" t="s">
        <v>1412</v>
      </c>
      <c r="E6388" s="2" t="s">
        <v>2880</v>
      </c>
      <c r="F6388" s="4">
        <v>230</v>
      </c>
      <c r="G6388" s="10" t="str">
        <f t="shared" si="301"/>
        <v xml:space="preserve">2026/02 </v>
      </c>
      <c r="H6388" s="10">
        <f t="shared" si="300"/>
        <v>519</v>
      </c>
    </row>
    <row r="6389" spans="1:8" ht="15.75">
      <c r="A6389" s="10">
        <v>6388</v>
      </c>
      <c r="B6389" s="3" t="s">
        <v>2941</v>
      </c>
      <c r="C6389" s="2" t="s">
        <v>2881</v>
      </c>
      <c r="D6389" s="2" t="s">
        <v>1412</v>
      </c>
      <c r="E6389" s="2" t="s">
        <v>2435</v>
      </c>
      <c r="F6389" s="4">
        <v>5</v>
      </c>
      <c r="G6389" s="10" t="str">
        <f t="shared" si="301"/>
        <v xml:space="preserve">2024/01 </v>
      </c>
      <c r="H6389" s="10">
        <f t="shared" si="300"/>
        <v>20</v>
      </c>
    </row>
    <row r="6390" spans="1:8" ht="15.75">
      <c r="A6390" s="10">
        <v>6389</v>
      </c>
      <c r="B6390" s="3" t="s">
        <v>2941</v>
      </c>
      <c r="C6390" s="2" t="s">
        <v>2882</v>
      </c>
      <c r="D6390" s="2" t="s">
        <v>1412</v>
      </c>
      <c r="E6390" s="2" t="s">
        <v>2646</v>
      </c>
      <c r="F6390" s="4">
        <v>405</v>
      </c>
      <c r="G6390" s="10" t="str">
        <f t="shared" si="301"/>
        <v xml:space="preserve">2024/04 </v>
      </c>
      <c r="H6390" s="10">
        <f t="shared" si="300"/>
        <v>796</v>
      </c>
    </row>
    <row r="6391" spans="1:8" ht="15.75">
      <c r="A6391" s="10">
        <v>6390</v>
      </c>
      <c r="B6391" s="3" t="s">
        <v>2941</v>
      </c>
      <c r="C6391" s="2" t="s">
        <v>2885</v>
      </c>
      <c r="D6391" s="2" t="s">
        <v>1412</v>
      </c>
      <c r="E6391" s="2" t="s">
        <v>2886</v>
      </c>
      <c r="F6391" s="4">
        <v>30</v>
      </c>
      <c r="G6391" s="10" t="str">
        <f t="shared" si="301"/>
        <v xml:space="preserve">2024/06 </v>
      </c>
      <c r="H6391" s="10">
        <f t="shared" si="300"/>
        <v>196</v>
      </c>
    </row>
    <row r="6392" spans="1:8" ht="15.75">
      <c r="A6392" s="10">
        <v>6391</v>
      </c>
      <c r="B6392" s="3" t="s">
        <v>2941</v>
      </c>
      <c r="C6392" s="2" t="s">
        <v>2887</v>
      </c>
      <c r="D6392" s="2" t="s">
        <v>1412</v>
      </c>
      <c r="E6392" s="2" t="s">
        <v>2888</v>
      </c>
      <c r="F6392" s="4">
        <v>10</v>
      </c>
      <c r="G6392" s="10" t="str">
        <f t="shared" si="301"/>
        <v xml:space="preserve">2024/01 </v>
      </c>
      <c r="H6392" s="10">
        <f t="shared" si="300"/>
        <v>90</v>
      </c>
    </row>
    <row r="6393" spans="1:8" ht="15.75">
      <c r="A6393" s="10">
        <v>6392</v>
      </c>
      <c r="B6393" s="3" t="s">
        <v>2941</v>
      </c>
      <c r="C6393" s="2" t="s">
        <v>2889</v>
      </c>
      <c r="D6393" s="2" t="s">
        <v>1412</v>
      </c>
      <c r="E6393" s="2" t="s">
        <v>2890</v>
      </c>
      <c r="F6393" s="4">
        <v>20</v>
      </c>
      <c r="G6393" s="10" t="str">
        <f t="shared" si="301"/>
        <v xml:space="preserve">2024/02 </v>
      </c>
      <c r="H6393" s="10">
        <f t="shared" si="300"/>
        <v>115</v>
      </c>
    </row>
    <row r="6394" spans="1:8" ht="15.75">
      <c r="A6394" s="10">
        <v>6393</v>
      </c>
      <c r="B6394" s="3" t="s">
        <v>2941</v>
      </c>
      <c r="C6394" s="2" t="s">
        <v>2891</v>
      </c>
      <c r="D6394" s="2" t="s">
        <v>1412</v>
      </c>
      <c r="E6394" s="2" t="s">
        <v>2892</v>
      </c>
      <c r="F6394" s="4">
        <v>35</v>
      </c>
      <c r="G6394" s="10" t="str">
        <f t="shared" si="301"/>
        <v xml:space="preserve">2024/01 </v>
      </c>
      <c r="H6394" s="10">
        <f t="shared" si="300"/>
        <v>35</v>
      </c>
    </row>
    <row r="6395" spans="1:8" ht="15.75">
      <c r="A6395" s="10">
        <v>6394</v>
      </c>
      <c r="B6395" s="3" t="s">
        <v>2941</v>
      </c>
      <c r="C6395" s="2" t="s">
        <v>2893</v>
      </c>
      <c r="D6395" s="2" t="s">
        <v>1412</v>
      </c>
      <c r="E6395" s="2" t="s">
        <v>2894</v>
      </c>
      <c r="F6395" s="4">
        <v>60</v>
      </c>
      <c r="G6395" s="10" t="str">
        <f t="shared" si="301"/>
        <v xml:space="preserve">2024/02 </v>
      </c>
      <c r="H6395" s="10">
        <f t="shared" si="300"/>
        <v>350</v>
      </c>
    </row>
    <row r="6396" spans="1:8" ht="15.75">
      <c r="A6396" s="10">
        <v>6395</v>
      </c>
      <c r="B6396" s="3" t="s">
        <v>2941</v>
      </c>
      <c r="C6396" s="2" t="s">
        <v>2899</v>
      </c>
      <c r="D6396" s="2" t="s">
        <v>1412</v>
      </c>
      <c r="E6396" s="2" t="s">
        <v>2900</v>
      </c>
      <c r="F6396" s="4">
        <v>40</v>
      </c>
      <c r="G6396" s="10" t="str">
        <f t="shared" si="301"/>
        <v xml:space="preserve">2024/01 </v>
      </c>
      <c r="H6396" s="10">
        <f t="shared" si="300"/>
        <v>80</v>
      </c>
    </row>
    <row r="6397" spans="1:8" ht="15.75">
      <c r="A6397" s="10">
        <v>6396</v>
      </c>
      <c r="B6397" s="3" t="s">
        <v>2941</v>
      </c>
      <c r="C6397" s="2" t="s">
        <v>2901</v>
      </c>
      <c r="D6397" s="2" t="s">
        <v>1412</v>
      </c>
      <c r="E6397" s="2" t="s">
        <v>2902</v>
      </c>
      <c r="F6397" s="4">
        <v>50</v>
      </c>
      <c r="G6397" s="10" t="str">
        <f t="shared" si="301"/>
        <v xml:space="preserve">2024/01 </v>
      </c>
      <c r="H6397" s="10">
        <f t="shared" si="300"/>
        <v>70</v>
      </c>
    </row>
    <row r="6398" spans="1:8" ht="15.75">
      <c r="A6398" s="10">
        <v>6397</v>
      </c>
      <c r="B6398" s="3" t="s">
        <v>2941</v>
      </c>
      <c r="C6398" s="2" t="s">
        <v>3857</v>
      </c>
      <c r="D6398" s="2" t="s">
        <v>1412</v>
      </c>
      <c r="E6398" s="2" t="s">
        <v>3858</v>
      </c>
      <c r="F6398" s="4">
        <v>50</v>
      </c>
      <c r="G6398" s="10" t="str">
        <f t="shared" si="301"/>
        <v xml:space="preserve">2024/01 </v>
      </c>
      <c r="H6398" s="10">
        <f t="shared" si="300"/>
        <v>50</v>
      </c>
    </row>
    <row r="6399" spans="1:8" ht="15.75">
      <c r="A6399" s="10">
        <v>6398</v>
      </c>
      <c r="B6399" s="3" t="s">
        <v>2941</v>
      </c>
      <c r="C6399" s="2" t="s">
        <v>3859</v>
      </c>
      <c r="D6399" s="2" t="s">
        <v>1412</v>
      </c>
      <c r="E6399" s="2" t="s">
        <v>2447</v>
      </c>
      <c r="F6399" s="4">
        <v>10</v>
      </c>
      <c r="G6399" s="10" t="str">
        <f t="shared" si="301"/>
        <v xml:space="preserve">2024/01 </v>
      </c>
      <c r="H6399" s="10">
        <f t="shared" si="300"/>
        <v>48</v>
      </c>
    </row>
    <row r="6400" spans="1:8" ht="15.75">
      <c r="A6400" s="10">
        <v>6399</v>
      </c>
      <c r="B6400" s="3" t="s">
        <v>2941</v>
      </c>
      <c r="C6400" s="2" t="s">
        <v>3860</v>
      </c>
      <c r="D6400" s="2" t="s">
        <v>1412</v>
      </c>
      <c r="E6400" s="2" t="s">
        <v>3793</v>
      </c>
      <c r="F6400" s="4">
        <v>20</v>
      </c>
      <c r="G6400" s="10" t="str">
        <f t="shared" si="301"/>
        <v xml:space="preserve">2024/01 </v>
      </c>
      <c r="H6400" s="10">
        <f t="shared" si="300"/>
        <v>30</v>
      </c>
    </row>
    <row r="6401" spans="1:8" ht="15.75">
      <c r="A6401" s="10">
        <v>6400</v>
      </c>
      <c r="B6401" s="3" t="s">
        <v>2941</v>
      </c>
      <c r="C6401" s="2" t="s">
        <v>2912</v>
      </c>
      <c r="D6401" s="2" t="s">
        <v>1417</v>
      </c>
      <c r="E6401" s="2" t="s">
        <v>2913</v>
      </c>
      <c r="F6401" s="4">
        <v>50</v>
      </c>
      <c r="G6401" s="10" t="str">
        <f t="shared" si="301"/>
        <v xml:space="preserve">2025/02 </v>
      </c>
      <c r="H6401" s="10">
        <f t="shared" si="300"/>
        <v>640</v>
      </c>
    </row>
    <row r="6402" spans="1:8" ht="15.75">
      <c r="A6402" s="10">
        <v>6401</v>
      </c>
      <c r="B6402" s="3" t="s">
        <v>2941</v>
      </c>
      <c r="C6402" s="2" t="s">
        <v>2916</v>
      </c>
      <c r="D6402" s="2" t="s">
        <v>1424</v>
      </c>
      <c r="E6402" s="2" t="s">
        <v>2917</v>
      </c>
      <c r="F6402" s="4">
        <v>40</v>
      </c>
      <c r="G6402" s="10" t="str">
        <f t="shared" si="301"/>
        <v xml:space="preserve">2024/02 </v>
      </c>
      <c r="H6402" s="10">
        <f t="shared" ref="H6402:H6465" si="302">_xlfn.MAXIFS(F:F,C:C,C6402,G:G,G6402)</f>
        <v>175</v>
      </c>
    </row>
    <row r="6403" spans="1:8" ht="15.75">
      <c r="A6403" s="10">
        <v>6402</v>
      </c>
      <c r="B6403" s="3" t="s">
        <v>2941</v>
      </c>
      <c r="C6403" s="2" t="s">
        <v>2918</v>
      </c>
      <c r="D6403" s="2" t="s">
        <v>1424</v>
      </c>
      <c r="E6403" s="2" t="s">
        <v>2919</v>
      </c>
      <c r="F6403" s="4">
        <v>60</v>
      </c>
      <c r="G6403" s="10" t="str">
        <f t="shared" ref="G6403:G6466" si="303">INDEX($B$2:$B$9999,MATCH(_xlfn.MAXIFS($F$2:$F$9999,$C$2:$C$9999,C6403),$F$1:$F$9999,0))</f>
        <v xml:space="preserve">2025/02 </v>
      </c>
      <c r="H6403" s="10">
        <f t="shared" si="302"/>
        <v>205</v>
      </c>
    </row>
    <row r="6404" spans="1:8" ht="15.75">
      <c r="A6404" s="10">
        <v>6403</v>
      </c>
      <c r="B6404" s="3" t="s">
        <v>2941</v>
      </c>
      <c r="C6404" s="2" t="s">
        <v>2920</v>
      </c>
      <c r="D6404" s="2" t="s">
        <v>1424</v>
      </c>
      <c r="E6404" s="2" t="s">
        <v>2921</v>
      </c>
      <c r="F6404" s="4">
        <v>50</v>
      </c>
      <c r="G6404" s="10" t="str">
        <f t="shared" si="303"/>
        <v xml:space="preserve">2026/01 </v>
      </c>
      <c r="H6404" s="10">
        <f t="shared" si="302"/>
        <v>114</v>
      </c>
    </row>
    <row r="6405" spans="1:8" ht="15.75">
      <c r="A6405" s="10">
        <v>6404</v>
      </c>
      <c r="B6405" s="3" t="s">
        <v>2941</v>
      </c>
      <c r="C6405" s="2" t="s">
        <v>2922</v>
      </c>
      <c r="D6405" s="2" t="s">
        <v>1424</v>
      </c>
      <c r="E6405" s="2" t="s">
        <v>2923</v>
      </c>
      <c r="F6405" s="4">
        <v>35</v>
      </c>
      <c r="G6405" s="10" t="str">
        <f t="shared" si="303"/>
        <v xml:space="preserve">2024/03 </v>
      </c>
      <c r="H6405" s="10">
        <f t="shared" si="302"/>
        <v>84</v>
      </c>
    </row>
    <row r="6406" spans="1:8" ht="15.75">
      <c r="A6406" s="10">
        <v>6405</v>
      </c>
      <c r="B6406" s="3" t="s">
        <v>2941</v>
      </c>
      <c r="C6406" s="2" t="s">
        <v>2924</v>
      </c>
      <c r="D6406" s="2" t="s">
        <v>1424</v>
      </c>
      <c r="E6406" s="2" t="s">
        <v>2925</v>
      </c>
      <c r="F6406" s="4">
        <v>20</v>
      </c>
      <c r="G6406" s="10" t="str">
        <f t="shared" si="303"/>
        <v xml:space="preserve">2024/01 </v>
      </c>
      <c r="H6406" s="10">
        <f t="shared" si="302"/>
        <v>150</v>
      </c>
    </row>
    <row r="6407" spans="1:8" ht="15.75">
      <c r="A6407" s="10">
        <v>6406</v>
      </c>
      <c r="B6407" s="3" t="s">
        <v>2941</v>
      </c>
      <c r="C6407" s="2" t="s">
        <v>2926</v>
      </c>
      <c r="D6407" s="2" t="s">
        <v>1424</v>
      </c>
      <c r="E6407" s="2" t="s">
        <v>2927</v>
      </c>
      <c r="F6407" s="4">
        <v>5</v>
      </c>
      <c r="G6407" s="10" t="str">
        <f t="shared" si="303"/>
        <v xml:space="preserve">2024/01 </v>
      </c>
      <c r="H6407" s="10">
        <f t="shared" si="302"/>
        <v>30</v>
      </c>
    </row>
    <row r="6408" spans="1:8" ht="15.75">
      <c r="A6408" s="10">
        <v>6407</v>
      </c>
      <c r="B6408" s="3" t="s">
        <v>2941</v>
      </c>
      <c r="C6408" s="2" t="s">
        <v>3866</v>
      </c>
      <c r="D6408" s="2" t="s">
        <v>1426</v>
      </c>
      <c r="E6408" s="2" t="s">
        <v>3867</v>
      </c>
      <c r="F6408" s="4">
        <v>360</v>
      </c>
      <c r="G6408" s="10" t="str">
        <f t="shared" si="303"/>
        <v xml:space="preserve">2024/07 </v>
      </c>
      <c r="H6408" s="10">
        <f t="shared" si="302"/>
        <v>450</v>
      </c>
    </row>
    <row r="6409" spans="1:8" ht="15.75">
      <c r="A6409" s="10">
        <v>6408</v>
      </c>
      <c r="B6409" s="3" t="s">
        <v>2941</v>
      </c>
      <c r="C6409" s="2" t="s">
        <v>3870</v>
      </c>
      <c r="D6409" s="2" t="s">
        <v>1426</v>
      </c>
      <c r="E6409" s="2" t="s">
        <v>3871</v>
      </c>
      <c r="F6409" s="4">
        <v>140</v>
      </c>
      <c r="G6409" s="10" t="str">
        <f t="shared" si="303"/>
        <v xml:space="preserve">2024/08 </v>
      </c>
      <c r="H6409" s="10">
        <f t="shared" si="302"/>
        <v>490</v>
      </c>
    </row>
    <row r="6410" spans="1:8" ht="15.75">
      <c r="A6410" s="10">
        <v>6409</v>
      </c>
      <c r="B6410" s="3" t="s">
        <v>2941</v>
      </c>
      <c r="C6410" s="2" t="s">
        <v>3872</v>
      </c>
      <c r="D6410" s="2" t="s">
        <v>1426</v>
      </c>
      <c r="E6410" s="2" t="s">
        <v>3873</v>
      </c>
      <c r="F6410" s="4">
        <v>1080</v>
      </c>
      <c r="G6410" s="10" t="str">
        <f t="shared" si="303"/>
        <v xml:space="preserve">2026/02 </v>
      </c>
      <c r="H6410" s="10">
        <f t="shared" si="302"/>
        <v>4200</v>
      </c>
    </row>
    <row r="6411" spans="1:8" ht="15.75">
      <c r="A6411" s="10">
        <v>6410</v>
      </c>
      <c r="B6411" s="3" t="s">
        <v>2941</v>
      </c>
      <c r="C6411" s="2" t="s">
        <v>3876</v>
      </c>
      <c r="D6411" s="2" t="s">
        <v>1433</v>
      </c>
      <c r="E6411" s="2" t="s">
        <v>3877</v>
      </c>
      <c r="F6411" s="4">
        <v>411</v>
      </c>
      <c r="G6411" s="10" t="str">
        <f t="shared" si="303"/>
        <v xml:space="preserve">2024/10 </v>
      </c>
      <c r="H6411" s="10">
        <f t="shared" si="302"/>
        <v>685</v>
      </c>
    </row>
    <row r="6412" spans="1:8" ht="15.75">
      <c r="A6412" s="10">
        <v>6411</v>
      </c>
      <c r="B6412" s="3" t="s">
        <v>2941</v>
      </c>
      <c r="C6412" s="2" t="s">
        <v>3878</v>
      </c>
      <c r="D6412" s="2" t="s">
        <v>1433</v>
      </c>
      <c r="E6412" s="2" t="s">
        <v>3879</v>
      </c>
      <c r="F6412" s="4">
        <v>115</v>
      </c>
      <c r="G6412" s="10" t="str">
        <f t="shared" si="303"/>
        <v xml:space="preserve">2024/07 </v>
      </c>
      <c r="H6412" s="10">
        <f t="shared" si="302"/>
        <v>355</v>
      </c>
    </row>
    <row r="6413" spans="1:8" ht="15.75">
      <c r="A6413" s="10">
        <v>6412</v>
      </c>
      <c r="B6413" s="3" t="s">
        <v>2941</v>
      </c>
      <c r="C6413" s="2" t="s">
        <v>3880</v>
      </c>
      <c r="D6413" s="2" t="s">
        <v>1433</v>
      </c>
      <c r="E6413" s="2" t="s">
        <v>3881</v>
      </c>
      <c r="F6413" s="4">
        <v>470</v>
      </c>
      <c r="G6413" s="10" t="str">
        <f t="shared" si="303"/>
        <v xml:space="preserve">2024/01 </v>
      </c>
      <c r="H6413" s="10">
        <f t="shared" si="302"/>
        <v>10760</v>
      </c>
    </row>
    <row r="6414" spans="1:8" ht="15.75">
      <c r="A6414" s="10">
        <v>6413</v>
      </c>
      <c r="B6414" s="3" t="s">
        <v>2941</v>
      </c>
      <c r="C6414" s="2" t="s">
        <v>3886</v>
      </c>
      <c r="D6414" s="2" t="s">
        <v>1433</v>
      </c>
      <c r="E6414" s="2" t="s">
        <v>3887</v>
      </c>
      <c r="F6414" s="4">
        <v>100</v>
      </c>
      <c r="G6414" s="10" t="str">
        <f t="shared" si="303"/>
        <v xml:space="preserve">2026/02 </v>
      </c>
      <c r="H6414" s="10">
        <f t="shared" si="302"/>
        <v>2570</v>
      </c>
    </row>
    <row r="6415" spans="1:8" ht="15.75">
      <c r="A6415" s="10">
        <v>6414</v>
      </c>
      <c r="B6415" s="3" t="s">
        <v>2941</v>
      </c>
      <c r="C6415" s="2" t="s">
        <v>3888</v>
      </c>
      <c r="D6415" s="2" t="s">
        <v>1433</v>
      </c>
      <c r="E6415" s="2" t="s">
        <v>3889</v>
      </c>
      <c r="F6415" s="4">
        <v>1200</v>
      </c>
      <c r="G6415" s="10" t="str">
        <f t="shared" si="303"/>
        <v xml:space="preserve">2024/01 </v>
      </c>
      <c r="H6415" s="10">
        <f t="shared" si="302"/>
        <v>6792</v>
      </c>
    </row>
    <row r="6416" spans="1:8" ht="15.75">
      <c r="A6416" s="10">
        <v>6415</v>
      </c>
      <c r="B6416" s="3" t="s">
        <v>2941</v>
      </c>
      <c r="C6416" s="2" t="s">
        <v>3892</v>
      </c>
      <c r="D6416" s="2" t="s">
        <v>1433</v>
      </c>
      <c r="E6416" s="2" t="s">
        <v>3893</v>
      </c>
      <c r="F6416" s="4">
        <v>120</v>
      </c>
      <c r="G6416" s="10" t="str">
        <f t="shared" si="303"/>
        <v xml:space="preserve">2026/03 </v>
      </c>
      <c r="H6416" s="10">
        <f t="shared" si="302"/>
        <v>1990</v>
      </c>
    </row>
    <row r="6417" spans="1:8" ht="15.75">
      <c r="A6417" s="10">
        <v>6416</v>
      </c>
      <c r="B6417" s="3" t="s">
        <v>2941</v>
      </c>
      <c r="C6417" s="2" t="s">
        <v>3894</v>
      </c>
      <c r="D6417" s="2" t="s">
        <v>1433</v>
      </c>
      <c r="E6417" s="2" t="s">
        <v>3895</v>
      </c>
      <c r="F6417" s="4">
        <v>70</v>
      </c>
      <c r="G6417" s="10" t="str">
        <f t="shared" si="303"/>
        <v xml:space="preserve">2024/01 </v>
      </c>
      <c r="H6417" s="10">
        <f t="shared" si="302"/>
        <v>200</v>
      </c>
    </row>
    <row r="6418" spans="1:8" ht="15.75">
      <c r="A6418" s="10">
        <v>6417</v>
      </c>
      <c r="B6418" s="3" t="s">
        <v>2941</v>
      </c>
      <c r="C6418" s="2" t="s">
        <v>4529</v>
      </c>
      <c r="D6418" s="2" t="s">
        <v>4526</v>
      </c>
      <c r="E6418" s="2" t="s">
        <v>4530</v>
      </c>
      <c r="F6418" s="4">
        <v>50</v>
      </c>
      <c r="G6418" s="10" t="str">
        <f t="shared" si="303"/>
        <v xml:space="preserve">2024/12 </v>
      </c>
      <c r="H6418" s="10">
        <f t="shared" si="302"/>
        <v>3050</v>
      </c>
    </row>
    <row r="6419" spans="1:8" ht="15.75">
      <c r="A6419" s="10">
        <v>6418</v>
      </c>
      <c r="B6419" s="3" t="s">
        <v>2941</v>
      </c>
      <c r="C6419" s="2" t="s">
        <v>4534</v>
      </c>
      <c r="D6419" s="2" t="s">
        <v>4533</v>
      </c>
      <c r="E6419" s="2" t="s">
        <v>4535</v>
      </c>
      <c r="F6419" s="4">
        <v>150</v>
      </c>
      <c r="G6419" s="10" t="str">
        <f t="shared" si="303"/>
        <v xml:space="preserve">2024/12 </v>
      </c>
      <c r="H6419" s="10">
        <f t="shared" si="302"/>
        <v>4170</v>
      </c>
    </row>
    <row r="6420" spans="1:8" ht="15.75">
      <c r="A6420" s="10">
        <v>6419</v>
      </c>
      <c r="B6420" s="3" t="s">
        <v>2941</v>
      </c>
      <c r="C6420" s="2" t="s">
        <v>4537</v>
      </c>
      <c r="D6420" s="2" t="s">
        <v>4536</v>
      </c>
      <c r="E6420" s="2" t="s">
        <v>4538</v>
      </c>
      <c r="F6420" s="4">
        <v>80</v>
      </c>
      <c r="G6420" s="10" t="str">
        <f t="shared" si="303"/>
        <v xml:space="preserve">2024/04 </v>
      </c>
      <c r="H6420" s="10">
        <f t="shared" si="302"/>
        <v>270</v>
      </c>
    </row>
    <row r="6421" spans="1:8" ht="15.75">
      <c r="A6421" s="10">
        <v>6420</v>
      </c>
      <c r="B6421" s="3" t="s">
        <v>2941</v>
      </c>
      <c r="C6421" s="2" t="s">
        <v>4543</v>
      </c>
      <c r="D6421" s="2" t="s">
        <v>4542</v>
      </c>
      <c r="E6421" s="2" t="s">
        <v>4544</v>
      </c>
      <c r="F6421" s="4">
        <v>10</v>
      </c>
      <c r="G6421" s="10" t="str">
        <f t="shared" si="303"/>
        <v xml:space="preserve">2024/01 </v>
      </c>
      <c r="H6421" s="10">
        <f t="shared" si="302"/>
        <v>250</v>
      </c>
    </row>
    <row r="6422" spans="1:8" ht="15.75">
      <c r="A6422" s="10">
        <v>6421</v>
      </c>
      <c r="B6422" s="3" t="s">
        <v>2941</v>
      </c>
      <c r="C6422" s="2" t="s">
        <v>4546</v>
      </c>
      <c r="D6422" s="2" t="s">
        <v>4545</v>
      </c>
      <c r="E6422" s="2" t="s">
        <v>4547</v>
      </c>
      <c r="F6422" s="4">
        <v>80</v>
      </c>
      <c r="G6422" s="10" t="str">
        <f t="shared" si="303"/>
        <v xml:space="preserve">2024/12 </v>
      </c>
      <c r="H6422" s="10">
        <f t="shared" si="302"/>
        <v>910</v>
      </c>
    </row>
    <row r="6423" spans="1:8" ht="15.75">
      <c r="A6423" s="10">
        <v>6422</v>
      </c>
      <c r="B6423" s="3" t="s">
        <v>2941</v>
      </c>
      <c r="C6423" s="2" t="s">
        <v>4576</v>
      </c>
      <c r="D6423" s="2" t="s">
        <v>4575</v>
      </c>
      <c r="E6423" s="2" t="s">
        <v>4577</v>
      </c>
      <c r="F6423" s="4">
        <v>50</v>
      </c>
      <c r="G6423" s="10" t="str">
        <f t="shared" si="303"/>
        <v xml:space="preserve">2025/12 </v>
      </c>
      <c r="H6423" s="10">
        <f t="shared" si="302"/>
        <v>1285</v>
      </c>
    </row>
    <row r="6424" spans="1:8" ht="15.75">
      <c r="A6424" s="10">
        <v>6423</v>
      </c>
      <c r="B6424" s="3" t="s">
        <v>2941</v>
      </c>
      <c r="C6424" s="2" t="s">
        <v>4597</v>
      </c>
      <c r="D6424" s="2" t="s">
        <v>4594</v>
      </c>
      <c r="E6424" s="2" t="s">
        <v>4598</v>
      </c>
      <c r="F6424" s="4">
        <v>150</v>
      </c>
      <c r="G6424" s="10" t="str">
        <f t="shared" si="303"/>
        <v xml:space="preserve">2024/01 </v>
      </c>
      <c r="H6424" s="10">
        <f t="shared" si="302"/>
        <v>940</v>
      </c>
    </row>
    <row r="6425" spans="1:8" ht="15.75">
      <c r="A6425" s="10">
        <v>6424</v>
      </c>
      <c r="B6425" s="3" t="s">
        <v>2941</v>
      </c>
      <c r="C6425" s="2" t="s">
        <v>4603</v>
      </c>
      <c r="D6425" s="2" t="s">
        <v>4602</v>
      </c>
      <c r="E6425" s="2" t="s">
        <v>4604</v>
      </c>
      <c r="F6425" s="4">
        <v>840</v>
      </c>
      <c r="G6425" s="10" t="str">
        <f t="shared" si="303"/>
        <v xml:space="preserve">2025/12 </v>
      </c>
      <c r="H6425" s="10">
        <f t="shared" si="302"/>
        <v>2947</v>
      </c>
    </row>
    <row r="6426" spans="1:8" ht="15.75">
      <c r="A6426" s="10">
        <v>6425</v>
      </c>
      <c r="B6426" s="3" t="s">
        <v>2941</v>
      </c>
      <c r="C6426" s="2" t="s">
        <v>4609</v>
      </c>
      <c r="D6426" s="2" t="s">
        <v>4608</v>
      </c>
      <c r="E6426" s="2" t="s">
        <v>4610</v>
      </c>
      <c r="F6426" s="4">
        <v>170</v>
      </c>
      <c r="G6426" s="10" t="str">
        <f t="shared" si="303"/>
        <v xml:space="preserve">2025/12 </v>
      </c>
      <c r="H6426" s="10">
        <f t="shared" si="302"/>
        <v>2270</v>
      </c>
    </row>
    <row r="6427" spans="1:8" ht="15.75">
      <c r="A6427" s="10">
        <v>6426</v>
      </c>
      <c r="B6427" s="3" t="s">
        <v>2941</v>
      </c>
      <c r="C6427" s="2" t="s">
        <v>4615</v>
      </c>
      <c r="D6427" s="2" t="s">
        <v>4614</v>
      </c>
      <c r="E6427" s="2" t="s">
        <v>4616</v>
      </c>
      <c r="F6427" s="4">
        <v>500</v>
      </c>
      <c r="G6427" s="10" t="str">
        <f t="shared" si="303"/>
        <v xml:space="preserve">2025/12 </v>
      </c>
      <c r="H6427" s="10">
        <f t="shared" si="302"/>
        <v>2003</v>
      </c>
    </row>
    <row r="6428" spans="1:8" ht="15.75">
      <c r="A6428" s="10">
        <v>6427</v>
      </c>
      <c r="B6428" s="3" t="s">
        <v>2941</v>
      </c>
      <c r="C6428" s="2" t="s">
        <v>4621</v>
      </c>
      <c r="D6428" s="2" t="s">
        <v>4620</v>
      </c>
      <c r="E6428" s="2" t="s">
        <v>4622</v>
      </c>
      <c r="F6428" s="4">
        <v>19</v>
      </c>
      <c r="G6428" s="10" t="str">
        <f t="shared" si="303"/>
        <v xml:space="preserve">2024/07 </v>
      </c>
      <c r="H6428" s="10">
        <f t="shared" si="302"/>
        <v>4453</v>
      </c>
    </row>
    <row r="6429" spans="1:8" ht="15.75">
      <c r="A6429" s="10">
        <v>6428</v>
      </c>
      <c r="B6429" s="3" t="s">
        <v>2941</v>
      </c>
      <c r="C6429" s="2" t="s">
        <v>6408</v>
      </c>
      <c r="D6429" s="2" t="s">
        <v>4561</v>
      </c>
      <c r="E6429" s="2"/>
      <c r="F6429" s="4">
        <v>1</v>
      </c>
      <c r="G6429" s="10" t="str">
        <f t="shared" si="303"/>
        <v xml:space="preserve">2024/01 </v>
      </c>
      <c r="H6429" s="10">
        <f t="shared" si="302"/>
        <v>5</v>
      </c>
    </row>
    <row r="6430" spans="1:8" ht="15.75">
      <c r="A6430" s="10">
        <v>6429</v>
      </c>
      <c r="B6430" s="3" t="s">
        <v>2938</v>
      </c>
      <c r="C6430" s="2" t="s">
        <v>55</v>
      </c>
      <c r="D6430" s="2" t="s">
        <v>50</v>
      </c>
      <c r="E6430" s="2" t="s">
        <v>56</v>
      </c>
      <c r="F6430" s="4">
        <v>130</v>
      </c>
      <c r="G6430" s="10" t="str">
        <f t="shared" si="303"/>
        <v xml:space="preserve">2024/01 </v>
      </c>
      <c r="H6430" s="10">
        <f t="shared" si="302"/>
        <v>330</v>
      </c>
    </row>
    <row r="6431" spans="1:8" ht="15.75">
      <c r="A6431" s="10">
        <v>6430</v>
      </c>
      <c r="B6431" s="3" t="s">
        <v>2938</v>
      </c>
      <c r="C6431" s="2" t="s">
        <v>57</v>
      </c>
      <c r="D6431" s="2" t="s">
        <v>50</v>
      </c>
      <c r="E6431" s="2" t="s">
        <v>58</v>
      </c>
      <c r="F6431" s="4">
        <v>30</v>
      </c>
      <c r="G6431" s="10" t="str">
        <f t="shared" si="303"/>
        <v xml:space="preserve">2024/01 </v>
      </c>
      <c r="H6431" s="10">
        <f t="shared" si="302"/>
        <v>150</v>
      </c>
    </row>
    <row r="6432" spans="1:8" ht="15.75">
      <c r="A6432" s="10">
        <v>6431</v>
      </c>
      <c r="B6432" s="3" t="s">
        <v>2938</v>
      </c>
      <c r="C6432" s="2" t="s">
        <v>61</v>
      </c>
      <c r="D6432" s="2" t="s">
        <v>59</v>
      </c>
      <c r="E6432" s="2" t="s">
        <v>54</v>
      </c>
      <c r="F6432" s="4">
        <v>50</v>
      </c>
      <c r="G6432" s="10" t="str">
        <f t="shared" si="303"/>
        <v xml:space="preserve">2024/01 </v>
      </c>
      <c r="H6432" s="10">
        <f t="shared" si="302"/>
        <v>50</v>
      </c>
    </row>
    <row r="6433" spans="1:8" ht="15.75">
      <c r="A6433" s="10">
        <v>6432</v>
      </c>
      <c r="B6433" s="3" t="s">
        <v>2938</v>
      </c>
      <c r="C6433" s="2" t="s">
        <v>82</v>
      </c>
      <c r="D6433" s="2" t="s">
        <v>69</v>
      </c>
      <c r="E6433" s="2" t="s">
        <v>83</v>
      </c>
      <c r="F6433" s="4">
        <v>100</v>
      </c>
      <c r="G6433" s="10" t="str">
        <f t="shared" si="303"/>
        <v xml:space="preserve">2024/01 </v>
      </c>
      <c r="H6433" s="10">
        <f t="shared" si="302"/>
        <v>200</v>
      </c>
    </row>
    <row r="6434" spans="1:8" ht="15.75">
      <c r="A6434" s="10">
        <v>6433</v>
      </c>
      <c r="B6434" s="3" t="s">
        <v>2938</v>
      </c>
      <c r="C6434" s="2" t="s">
        <v>155</v>
      </c>
      <c r="D6434" s="2" t="s">
        <v>154</v>
      </c>
      <c r="E6434" s="2" t="s">
        <v>156</v>
      </c>
      <c r="F6434" s="4">
        <v>10</v>
      </c>
      <c r="G6434" s="10" t="str">
        <f t="shared" si="303"/>
        <v xml:space="preserve">2024/01 </v>
      </c>
      <c r="H6434" s="10">
        <f t="shared" si="302"/>
        <v>60</v>
      </c>
    </row>
    <row r="6435" spans="1:8" ht="15.75">
      <c r="A6435" s="10">
        <v>6434</v>
      </c>
      <c r="B6435" s="3" t="s">
        <v>2938</v>
      </c>
      <c r="C6435" s="2" t="s">
        <v>165</v>
      </c>
      <c r="D6435" s="2" t="s">
        <v>96</v>
      </c>
      <c r="E6435" s="2" t="s">
        <v>52</v>
      </c>
      <c r="F6435" s="4">
        <v>20</v>
      </c>
      <c r="G6435" s="10" t="str">
        <f t="shared" si="303"/>
        <v xml:space="preserve">2024/01 </v>
      </c>
      <c r="H6435" s="10">
        <f t="shared" si="302"/>
        <v>90</v>
      </c>
    </row>
    <row r="6436" spans="1:8" ht="15.75">
      <c r="A6436" s="10">
        <v>6435</v>
      </c>
      <c r="B6436" s="3" t="s">
        <v>2938</v>
      </c>
      <c r="C6436" s="2" t="s">
        <v>166</v>
      </c>
      <c r="D6436" s="2" t="s">
        <v>96</v>
      </c>
      <c r="E6436" s="2" t="s">
        <v>167</v>
      </c>
      <c r="F6436" s="4">
        <v>10</v>
      </c>
      <c r="G6436" s="10" t="str">
        <f t="shared" si="303"/>
        <v xml:space="preserve">2024/01 </v>
      </c>
      <c r="H6436" s="10">
        <f t="shared" si="302"/>
        <v>100</v>
      </c>
    </row>
    <row r="6437" spans="1:8" ht="15.75">
      <c r="A6437" s="10">
        <v>6436</v>
      </c>
      <c r="B6437" s="3" t="s">
        <v>2938</v>
      </c>
      <c r="C6437" s="2" t="s">
        <v>171</v>
      </c>
      <c r="D6437" s="2" t="s">
        <v>138</v>
      </c>
      <c r="E6437" s="2" t="s">
        <v>172</v>
      </c>
      <c r="F6437" s="4">
        <v>50</v>
      </c>
      <c r="G6437" s="10" t="str">
        <f t="shared" si="303"/>
        <v xml:space="preserve">2024/01 </v>
      </c>
      <c r="H6437" s="10">
        <f t="shared" si="302"/>
        <v>50</v>
      </c>
    </row>
    <row r="6438" spans="1:8" ht="15.75">
      <c r="A6438" s="10">
        <v>6437</v>
      </c>
      <c r="B6438" s="3" t="s">
        <v>2938</v>
      </c>
      <c r="C6438" s="2" t="s">
        <v>202</v>
      </c>
      <c r="D6438" s="2" t="s">
        <v>147</v>
      </c>
      <c r="E6438" s="2" t="s">
        <v>172</v>
      </c>
      <c r="F6438" s="4">
        <v>100</v>
      </c>
      <c r="G6438" s="10" t="str">
        <f t="shared" si="303"/>
        <v xml:space="preserve">2024/01 </v>
      </c>
      <c r="H6438" s="10">
        <f t="shared" si="302"/>
        <v>100</v>
      </c>
    </row>
    <row r="6439" spans="1:8" ht="15.75">
      <c r="A6439" s="10">
        <v>6438</v>
      </c>
      <c r="B6439" s="3" t="s">
        <v>2938</v>
      </c>
      <c r="C6439" s="2" t="s">
        <v>221</v>
      </c>
      <c r="D6439" s="2" t="s">
        <v>128</v>
      </c>
      <c r="E6439" s="2" t="s">
        <v>172</v>
      </c>
      <c r="F6439" s="4">
        <v>100</v>
      </c>
      <c r="G6439" s="10" t="str">
        <f t="shared" si="303"/>
        <v xml:space="preserve">2024/01 </v>
      </c>
      <c r="H6439" s="10">
        <f t="shared" si="302"/>
        <v>100</v>
      </c>
    </row>
    <row r="6440" spans="1:8" ht="15.75">
      <c r="A6440" s="10">
        <v>6439</v>
      </c>
      <c r="B6440" s="3" t="s">
        <v>2938</v>
      </c>
      <c r="C6440" s="2" t="s">
        <v>2994</v>
      </c>
      <c r="D6440" s="2" t="s">
        <v>2993</v>
      </c>
      <c r="E6440" s="2" t="s">
        <v>2995</v>
      </c>
      <c r="F6440" s="4">
        <v>50</v>
      </c>
      <c r="G6440" s="10" t="str">
        <f t="shared" si="303"/>
        <v xml:space="preserve">2024/01 </v>
      </c>
      <c r="H6440" s="10">
        <f t="shared" si="302"/>
        <v>50</v>
      </c>
    </row>
    <row r="6441" spans="1:8" ht="15.75">
      <c r="A6441" s="10">
        <v>6440</v>
      </c>
      <c r="B6441" s="3" t="s">
        <v>2938</v>
      </c>
      <c r="C6441" s="2" t="s">
        <v>2996</v>
      </c>
      <c r="D6441" s="2" t="s">
        <v>140</v>
      </c>
      <c r="E6441" s="2" t="s">
        <v>2995</v>
      </c>
      <c r="F6441" s="4">
        <v>30</v>
      </c>
      <c r="G6441" s="10" t="str">
        <f t="shared" si="303"/>
        <v xml:space="preserve">2024/01 </v>
      </c>
      <c r="H6441" s="10">
        <f t="shared" si="302"/>
        <v>30</v>
      </c>
    </row>
    <row r="6442" spans="1:8" ht="15.75">
      <c r="A6442" s="10">
        <v>6441</v>
      </c>
      <c r="B6442" s="3" t="s">
        <v>2938</v>
      </c>
      <c r="C6442" s="2" t="s">
        <v>2998</v>
      </c>
      <c r="D6442" s="2" t="s">
        <v>2997</v>
      </c>
      <c r="E6442" s="2" t="s">
        <v>104</v>
      </c>
      <c r="F6442" s="4">
        <v>110</v>
      </c>
      <c r="G6442" s="10" t="str">
        <f t="shared" si="303"/>
        <v xml:space="preserve">2024/01 </v>
      </c>
      <c r="H6442" s="10">
        <f t="shared" si="302"/>
        <v>110</v>
      </c>
    </row>
    <row r="6443" spans="1:8" ht="15.75">
      <c r="A6443" s="10">
        <v>6442</v>
      </c>
      <c r="B6443" s="3" t="s">
        <v>2938</v>
      </c>
      <c r="C6443" s="2" t="s">
        <v>2999</v>
      </c>
      <c r="D6443" s="2" t="s">
        <v>2997</v>
      </c>
      <c r="E6443" s="2" t="s">
        <v>52</v>
      </c>
      <c r="F6443" s="4">
        <v>110</v>
      </c>
      <c r="G6443" s="10" t="str">
        <f t="shared" si="303"/>
        <v xml:space="preserve">2024/01 </v>
      </c>
      <c r="H6443" s="10">
        <f t="shared" si="302"/>
        <v>110</v>
      </c>
    </row>
    <row r="6444" spans="1:8" ht="15.75">
      <c r="A6444" s="10">
        <v>6443</v>
      </c>
      <c r="B6444" s="3" t="s">
        <v>2938</v>
      </c>
      <c r="C6444" s="2" t="s">
        <v>3000</v>
      </c>
      <c r="D6444" s="2" t="s">
        <v>2989</v>
      </c>
      <c r="E6444" s="2" t="s">
        <v>54</v>
      </c>
      <c r="F6444" s="4">
        <v>70</v>
      </c>
      <c r="G6444" s="10" t="str">
        <f t="shared" si="303"/>
        <v xml:space="preserve">2024/01 </v>
      </c>
      <c r="H6444" s="10">
        <f t="shared" si="302"/>
        <v>70</v>
      </c>
    </row>
    <row r="6445" spans="1:8" ht="15.75">
      <c r="A6445" s="10">
        <v>6444</v>
      </c>
      <c r="B6445" s="3" t="s">
        <v>2938</v>
      </c>
      <c r="C6445" s="2" t="s">
        <v>3001</v>
      </c>
      <c r="D6445" s="2" t="s">
        <v>2989</v>
      </c>
      <c r="E6445" s="2" t="s">
        <v>52</v>
      </c>
      <c r="F6445" s="4">
        <v>70</v>
      </c>
      <c r="G6445" s="10" t="str">
        <f t="shared" si="303"/>
        <v xml:space="preserve">2024/01 </v>
      </c>
      <c r="H6445" s="10">
        <f t="shared" si="302"/>
        <v>70</v>
      </c>
    </row>
    <row r="6446" spans="1:8" ht="15.75">
      <c r="A6446" s="10">
        <v>6445</v>
      </c>
      <c r="B6446" s="3" t="s">
        <v>2938</v>
      </c>
      <c r="C6446" s="2" t="s">
        <v>3002</v>
      </c>
      <c r="D6446" s="2" t="s">
        <v>223</v>
      </c>
      <c r="E6446" s="2" t="s">
        <v>243</v>
      </c>
      <c r="F6446" s="4">
        <v>5</v>
      </c>
      <c r="G6446" s="10" t="str">
        <f t="shared" si="303"/>
        <v xml:space="preserve">2024/01 </v>
      </c>
      <c r="H6446" s="10">
        <f t="shared" si="302"/>
        <v>15</v>
      </c>
    </row>
    <row r="6447" spans="1:8" ht="15.75">
      <c r="A6447" s="10">
        <v>6446</v>
      </c>
      <c r="B6447" s="3" t="s">
        <v>2938</v>
      </c>
      <c r="C6447" s="2" t="s">
        <v>226</v>
      </c>
      <c r="D6447" s="2" t="s">
        <v>223</v>
      </c>
      <c r="E6447" s="2" t="s">
        <v>56</v>
      </c>
      <c r="F6447" s="4">
        <v>20</v>
      </c>
      <c r="G6447" s="10" t="str">
        <f t="shared" si="303"/>
        <v xml:space="preserve">2024/01 </v>
      </c>
      <c r="H6447" s="10">
        <f t="shared" si="302"/>
        <v>30</v>
      </c>
    </row>
    <row r="6448" spans="1:8" ht="15.75">
      <c r="A6448" s="10">
        <v>6447</v>
      </c>
      <c r="B6448" s="3" t="s">
        <v>2938</v>
      </c>
      <c r="C6448" s="2" t="s">
        <v>242</v>
      </c>
      <c r="D6448" s="2" t="s">
        <v>236</v>
      </c>
      <c r="E6448" s="2" t="s">
        <v>243</v>
      </c>
      <c r="F6448" s="4">
        <v>4</v>
      </c>
      <c r="G6448" s="10" t="str">
        <f t="shared" si="303"/>
        <v xml:space="preserve">2024/01 </v>
      </c>
      <c r="H6448" s="10">
        <f t="shared" si="302"/>
        <v>30</v>
      </c>
    </row>
    <row r="6449" spans="1:8" ht="15.75">
      <c r="A6449" s="10">
        <v>6448</v>
      </c>
      <c r="B6449" s="3" t="s">
        <v>2938</v>
      </c>
      <c r="C6449" s="2" t="s">
        <v>3020</v>
      </c>
      <c r="D6449" s="2" t="s">
        <v>223</v>
      </c>
      <c r="E6449" s="2" t="s">
        <v>167</v>
      </c>
      <c r="F6449" s="4">
        <v>50</v>
      </c>
      <c r="G6449" s="10" t="str">
        <f t="shared" si="303"/>
        <v xml:space="preserve">2024/01 </v>
      </c>
      <c r="H6449" s="10">
        <f t="shared" si="302"/>
        <v>50</v>
      </c>
    </row>
    <row r="6450" spans="1:8" ht="15.75">
      <c r="A6450" s="10">
        <v>6449</v>
      </c>
      <c r="B6450" s="3" t="s">
        <v>2938</v>
      </c>
      <c r="C6450" s="2" t="s">
        <v>3023</v>
      </c>
      <c r="D6450" s="2" t="s">
        <v>264</v>
      </c>
      <c r="E6450" s="2" t="s">
        <v>3024</v>
      </c>
      <c r="F6450" s="4">
        <v>30</v>
      </c>
      <c r="G6450" s="10" t="str">
        <f t="shared" si="303"/>
        <v xml:space="preserve">2024/01 </v>
      </c>
      <c r="H6450" s="10">
        <f t="shared" si="302"/>
        <v>90</v>
      </c>
    </row>
    <row r="6451" spans="1:8" ht="15.75">
      <c r="A6451" s="10">
        <v>6450</v>
      </c>
      <c r="B6451" s="3" t="s">
        <v>2938</v>
      </c>
      <c r="C6451" s="2" t="s">
        <v>361</v>
      </c>
      <c r="D6451" s="2" t="s">
        <v>264</v>
      </c>
      <c r="E6451" s="2" t="s">
        <v>362</v>
      </c>
      <c r="F6451" s="4">
        <v>20</v>
      </c>
      <c r="G6451" s="10" t="str">
        <f t="shared" si="303"/>
        <v xml:space="preserve">2024/01 </v>
      </c>
      <c r="H6451" s="10">
        <f t="shared" si="302"/>
        <v>200</v>
      </c>
    </row>
    <row r="6452" spans="1:8" ht="15.75">
      <c r="A6452" s="10">
        <v>6451</v>
      </c>
      <c r="B6452" s="3" t="s">
        <v>2938</v>
      </c>
      <c r="C6452" s="2" t="s">
        <v>3028</v>
      </c>
      <c r="D6452" s="2" t="s">
        <v>264</v>
      </c>
      <c r="E6452" s="2" t="s">
        <v>3029</v>
      </c>
      <c r="F6452" s="4">
        <v>20</v>
      </c>
      <c r="G6452" s="10" t="str">
        <f t="shared" si="303"/>
        <v xml:space="preserve">2024/01 </v>
      </c>
      <c r="H6452" s="10">
        <f t="shared" si="302"/>
        <v>20</v>
      </c>
    </row>
    <row r="6453" spans="1:8" ht="15.75">
      <c r="A6453" s="10">
        <v>6452</v>
      </c>
      <c r="B6453" s="3" t="s">
        <v>2938</v>
      </c>
      <c r="C6453" s="2" t="s">
        <v>367</v>
      </c>
      <c r="D6453" s="2" t="s">
        <v>366</v>
      </c>
      <c r="E6453" s="2" t="s">
        <v>368</v>
      </c>
      <c r="F6453" s="4">
        <v>-100</v>
      </c>
      <c r="G6453" s="10" t="str">
        <f t="shared" si="303"/>
        <v xml:space="preserve">2024/01 </v>
      </c>
      <c r="H6453" s="10">
        <f t="shared" si="302"/>
        <v>300</v>
      </c>
    </row>
    <row r="6454" spans="1:8" ht="15.75">
      <c r="A6454" s="10">
        <v>6453</v>
      </c>
      <c r="B6454" s="3" t="s">
        <v>2938</v>
      </c>
      <c r="C6454" s="2" t="s">
        <v>386</v>
      </c>
      <c r="D6454" s="2" t="s">
        <v>264</v>
      </c>
      <c r="E6454" s="2" t="s">
        <v>387</v>
      </c>
      <c r="F6454" s="4">
        <v>20</v>
      </c>
      <c r="G6454" s="10" t="str">
        <f t="shared" si="303"/>
        <v xml:space="preserve">2024/01 </v>
      </c>
      <c r="H6454" s="10">
        <f t="shared" si="302"/>
        <v>90</v>
      </c>
    </row>
    <row r="6455" spans="1:8" ht="15.75">
      <c r="A6455" s="10">
        <v>6454</v>
      </c>
      <c r="B6455" s="3" t="s">
        <v>2938</v>
      </c>
      <c r="C6455" s="2" t="s">
        <v>452</v>
      </c>
      <c r="D6455" s="2" t="s">
        <v>451</v>
      </c>
      <c r="E6455" s="2"/>
      <c r="F6455" s="4">
        <v>12</v>
      </c>
      <c r="G6455" s="10" t="str">
        <f t="shared" si="303"/>
        <v xml:space="preserve">2024/02 </v>
      </c>
      <c r="H6455" s="10">
        <f t="shared" si="302"/>
        <v>65</v>
      </c>
    </row>
    <row r="6456" spans="1:8" ht="15.75">
      <c r="A6456" s="10">
        <v>6455</v>
      </c>
      <c r="B6456" s="3" t="s">
        <v>2938</v>
      </c>
      <c r="C6456" s="2" t="s">
        <v>470</v>
      </c>
      <c r="D6456" s="2" t="s">
        <v>469</v>
      </c>
      <c r="E6456" s="2" t="s">
        <v>471</v>
      </c>
      <c r="F6456" s="4">
        <v>57</v>
      </c>
      <c r="G6456" s="10" t="str">
        <f t="shared" si="303"/>
        <v xml:space="preserve">2024/01 </v>
      </c>
      <c r="H6456" s="10">
        <f t="shared" si="302"/>
        <v>120</v>
      </c>
    </row>
    <row r="6457" spans="1:8" ht="15.75">
      <c r="A6457" s="10">
        <v>6456</v>
      </c>
      <c r="B6457" s="3" t="s">
        <v>2938</v>
      </c>
      <c r="C6457" s="2" t="s">
        <v>473</v>
      </c>
      <c r="D6457" s="2" t="s">
        <v>472</v>
      </c>
      <c r="E6457" s="2" t="s">
        <v>474</v>
      </c>
      <c r="F6457" s="4">
        <v>10</v>
      </c>
      <c r="G6457" s="10" t="str">
        <f t="shared" si="303"/>
        <v xml:space="preserve">2024/01 </v>
      </c>
      <c r="H6457" s="10">
        <f t="shared" si="302"/>
        <v>70</v>
      </c>
    </row>
    <row r="6458" spans="1:8" ht="15.75">
      <c r="A6458" s="10">
        <v>6457</v>
      </c>
      <c r="B6458" s="3" t="s">
        <v>2938</v>
      </c>
      <c r="C6458" s="2" t="s">
        <v>3048</v>
      </c>
      <c r="D6458" s="2" t="s">
        <v>3047</v>
      </c>
      <c r="E6458" s="2" t="s">
        <v>3049</v>
      </c>
      <c r="F6458" s="4">
        <v>10</v>
      </c>
      <c r="G6458" s="10" t="str">
        <f t="shared" si="303"/>
        <v xml:space="preserve">2024/01 </v>
      </c>
      <c r="H6458" s="10">
        <f t="shared" si="302"/>
        <v>10</v>
      </c>
    </row>
    <row r="6459" spans="1:8" ht="15.75">
      <c r="A6459" s="10">
        <v>6458</v>
      </c>
      <c r="B6459" s="3" t="s">
        <v>2938</v>
      </c>
      <c r="C6459" s="2" t="s">
        <v>476</v>
      </c>
      <c r="D6459" s="2" t="s">
        <v>475</v>
      </c>
      <c r="E6459" s="2" t="s">
        <v>477</v>
      </c>
      <c r="F6459" s="4">
        <v>10</v>
      </c>
      <c r="G6459" s="10" t="str">
        <f t="shared" si="303"/>
        <v xml:space="preserve">2024/10 </v>
      </c>
      <c r="H6459" s="10">
        <f t="shared" si="302"/>
        <v>936</v>
      </c>
    </row>
    <row r="6460" spans="1:8" ht="15.75">
      <c r="A6460" s="10">
        <v>6459</v>
      </c>
      <c r="B6460" s="3" t="s">
        <v>2938</v>
      </c>
      <c r="C6460" s="2" t="s">
        <v>490</v>
      </c>
      <c r="D6460" s="2" t="s">
        <v>489</v>
      </c>
      <c r="E6460" s="2" t="s">
        <v>491</v>
      </c>
      <c r="F6460" s="4">
        <v>5</v>
      </c>
      <c r="G6460" s="10" t="str">
        <f t="shared" si="303"/>
        <v xml:space="preserve">2024/01 </v>
      </c>
      <c r="H6460" s="10">
        <f t="shared" si="302"/>
        <v>55</v>
      </c>
    </row>
    <row r="6461" spans="1:8" ht="15.75">
      <c r="A6461" s="10">
        <v>6460</v>
      </c>
      <c r="B6461" s="3" t="s">
        <v>2938</v>
      </c>
      <c r="C6461" s="2" t="s">
        <v>496</v>
      </c>
      <c r="D6461" s="2" t="s">
        <v>495</v>
      </c>
      <c r="E6461" s="2" t="s">
        <v>497</v>
      </c>
      <c r="F6461" s="4">
        <v>34</v>
      </c>
      <c r="G6461" s="10" t="str">
        <f t="shared" si="303"/>
        <v xml:space="preserve">2024/01 </v>
      </c>
      <c r="H6461" s="10">
        <f t="shared" si="302"/>
        <v>80</v>
      </c>
    </row>
    <row r="6462" spans="1:8" ht="15.75">
      <c r="A6462" s="10">
        <v>6461</v>
      </c>
      <c r="B6462" s="3" t="s">
        <v>2938</v>
      </c>
      <c r="C6462" s="2" t="s">
        <v>502</v>
      </c>
      <c r="D6462" s="2" t="s">
        <v>501</v>
      </c>
      <c r="E6462" s="2" t="s">
        <v>500</v>
      </c>
      <c r="F6462" s="4">
        <v>30</v>
      </c>
      <c r="G6462" s="10" t="str">
        <f t="shared" si="303"/>
        <v xml:space="preserve">2024/01 </v>
      </c>
      <c r="H6462" s="10">
        <f t="shared" si="302"/>
        <v>30</v>
      </c>
    </row>
    <row r="6463" spans="1:8" ht="15.75">
      <c r="A6463" s="10">
        <v>6462</v>
      </c>
      <c r="B6463" s="3" t="s">
        <v>2938</v>
      </c>
      <c r="C6463" s="2" t="s">
        <v>504</v>
      </c>
      <c r="D6463" s="2" t="s">
        <v>503</v>
      </c>
      <c r="E6463" s="2" t="s">
        <v>505</v>
      </c>
      <c r="F6463" s="4">
        <v>71</v>
      </c>
      <c r="G6463" s="10" t="str">
        <f t="shared" si="303"/>
        <v xml:space="preserve">2024/12 </v>
      </c>
      <c r="H6463" s="10">
        <f t="shared" si="302"/>
        <v>71</v>
      </c>
    </row>
    <row r="6464" spans="1:8" ht="15.75">
      <c r="A6464" s="10">
        <v>6463</v>
      </c>
      <c r="B6464" s="3" t="s">
        <v>2938</v>
      </c>
      <c r="C6464" s="2" t="s">
        <v>515</v>
      </c>
      <c r="D6464" s="2" t="s">
        <v>514</v>
      </c>
      <c r="E6464" s="2" t="s">
        <v>516</v>
      </c>
      <c r="F6464" s="4">
        <v>900</v>
      </c>
      <c r="G6464" s="10" t="str">
        <f t="shared" si="303"/>
        <v xml:space="preserve">2025/12 </v>
      </c>
      <c r="H6464" s="10">
        <f t="shared" si="302"/>
        <v>900</v>
      </c>
    </row>
    <row r="6465" spans="1:8" ht="15.75">
      <c r="A6465" s="10">
        <v>6464</v>
      </c>
      <c r="B6465" s="3" t="s">
        <v>2938</v>
      </c>
      <c r="C6465" s="2" t="s">
        <v>518</v>
      </c>
      <c r="D6465" s="2" t="s">
        <v>517</v>
      </c>
      <c r="E6465" s="2" t="s">
        <v>519</v>
      </c>
      <c r="F6465" s="4">
        <v>20</v>
      </c>
      <c r="G6465" s="10" t="str">
        <f t="shared" si="303"/>
        <v xml:space="preserve">2024/01 </v>
      </c>
      <c r="H6465" s="10">
        <f t="shared" si="302"/>
        <v>20</v>
      </c>
    </row>
    <row r="6466" spans="1:8" ht="15.75">
      <c r="A6466" s="10">
        <v>6465</v>
      </c>
      <c r="B6466" s="3" t="s">
        <v>2938</v>
      </c>
      <c r="C6466" s="2" t="s">
        <v>525</v>
      </c>
      <c r="D6466" s="2" t="s">
        <v>524</v>
      </c>
      <c r="E6466" s="2" t="s">
        <v>526</v>
      </c>
      <c r="F6466" s="4">
        <v>657</v>
      </c>
      <c r="G6466" s="10" t="str">
        <f t="shared" si="303"/>
        <v xml:space="preserve">2024/10 </v>
      </c>
      <c r="H6466" s="10">
        <f t="shared" ref="H6466:H6529" si="304">_xlfn.MAXIFS(F:F,C:C,C6466,G:G,G6466)</f>
        <v>657</v>
      </c>
    </row>
    <row r="6467" spans="1:8" ht="15.75">
      <c r="A6467" s="10">
        <v>6466</v>
      </c>
      <c r="B6467" s="3" t="s">
        <v>2938</v>
      </c>
      <c r="C6467" s="2" t="s">
        <v>528</v>
      </c>
      <c r="D6467" s="2" t="s">
        <v>527</v>
      </c>
      <c r="E6467" s="2" t="s">
        <v>529</v>
      </c>
      <c r="F6467" s="4">
        <v>544</v>
      </c>
      <c r="G6467" s="10" t="str">
        <f t="shared" ref="G6467:G6530" si="305">INDEX($B$2:$B$9999,MATCH(_xlfn.MAXIFS($F$2:$F$9999,$C$2:$C$9999,C6467),$F$1:$F$9999,0))</f>
        <v xml:space="preserve">2025/12 </v>
      </c>
      <c r="H6467" s="10">
        <f t="shared" si="304"/>
        <v>544</v>
      </c>
    </row>
    <row r="6468" spans="1:8" ht="15.75">
      <c r="A6468" s="10">
        <v>6467</v>
      </c>
      <c r="B6468" s="3" t="s">
        <v>2938</v>
      </c>
      <c r="C6468" s="2" t="s">
        <v>531</v>
      </c>
      <c r="D6468" s="2" t="s">
        <v>530</v>
      </c>
      <c r="E6468" s="2" t="s">
        <v>532</v>
      </c>
      <c r="F6468" s="4">
        <v>344</v>
      </c>
      <c r="G6468" s="10" t="str">
        <f t="shared" si="305"/>
        <v xml:space="preserve">2025/10 </v>
      </c>
      <c r="H6468" s="10">
        <f t="shared" si="304"/>
        <v>344</v>
      </c>
    </row>
    <row r="6469" spans="1:8" ht="15.75">
      <c r="A6469" s="10">
        <v>6468</v>
      </c>
      <c r="B6469" s="3" t="s">
        <v>2938</v>
      </c>
      <c r="C6469" s="2" t="s">
        <v>536</v>
      </c>
      <c r="D6469" s="2" t="s">
        <v>355</v>
      </c>
      <c r="E6469" s="2" t="s">
        <v>537</v>
      </c>
      <c r="F6469" s="4">
        <v>480</v>
      </c>
      <c r="G6469" s="10" t="str">
        <f t="shared" si="305"/>
        <v xml:space="preserve">2024/09 </v>
      </c>
      <c r="H6469" s="10">
        <f t="shared" si="304"/>
        <v>480</v>
      </c>
    </row>
    <row r="6470" spans="1:8" ht="15.75">
      <c r="A6470" s="10">
        <v>6469</v>
      </c>
      <c r="B6470" s="3" t="s">
        <v>2938</v>
      </c>
      <c r="C6470" s="2" t="s">
        <v>546</v>
      </c>
      <c r="D6470" s="2" t="s">
        <v>545</v>
      </c>
      <c r="E6470" s="2" t="s">
        <v>547</v>
      </c>
      <c r="F6470" s="4">
        <v>100</v>
      </c>
      <c r="G6470" s="10" t="str">
        <f t="shared" si="305"/>
        <v xml:space="preserve">2024/03 </v>
      </c>
      <c r="H6470" s="10">
        <f t="shared" si="304"/>
        <v>305</v>
      </c>
    </row>
    <row r="6471" spans="1:8" ht="15.75">
      <c r="A6471" s="10">
        <v>6470</v>
      </c>
      <c r="B6471" s="3" t="s">
        <v>2938</v>
      </c>
      <c r="C6471" s="2" t="s">
        <v>549</v>
      </c>
      <c r="D6471" s="2" t="s">
        <v>548</v>
      </c>
      <c r="E6471" s="2" t="s">
        <v>550</v>
      </c>
      <c r="F6471" s="4">
        <v>22</v>
      </c>
      <c r="G6471" s="10" t="str">
        <f t="shared" si="305"/>
        <v xml:space="preserve">2024/04 </v>
      </c>
      <c r="H6471" s="10">
        <f t="shared" si="304"/>
        <v>415</v>
      </c>
    </row>
    <row r="6472" spans="1:8" ht="15.75">
      <c r="A6472" s="10">
        <v>6471</v>
      </c>
      <c r="B6472" s="3" t="s">
        <v>2938</v>
      </c>
      <c r="C6472" s="2" t="s">
        <v>552</v>
      </c>
      <c r="D6472" s="2" t="s">
        <v>551</v>
      </c>
      <c r="E6472" s="2" t="s">
        <v>553</v>
      </c>
      <c r="F6472" s="4">
        <v>125</v>
      </c>
      <c r="G6472" s="10" t="str">
        <f t="shared" si="305"/>
        <v xml:space="preserve">2024/09 </v>
      </c>
      <c r="H6472" s="10">
        <f t="shared" si="304"/>
        <v>265</v>
      </c>
    </row>
    <row r="6473" spans="1:8" ht="15.75">
      <c r="A6473" s="10">
        <v>6472</v>
      </c>
      <c r="B6473" s="3" t="s">
        <v>2938</v>
      </c>
      <c r="C6473" s="2" t="s">
        <v>558</v>
      </c>
      <c r="D6473" s="2" t="s">
        <v>557</v>
      </c>
      <c r="E6473" s="2" t="s">
        <v>559</v>
      </c>
      <c r="F6473" s="4">
        <v>20</v>
      </c>
      <c r="G6473" s="10" t="str">
        <f t="shared" si="305"/>
        <v xml:space="preserve">2024/01 </v>
      </c>
      <c r="H6473" s="10">
        <f t="shared" si="304"/>
        <v>50</v>
      </c>
    </row>
    <row r="6474" spans="1:8" ht="15.75">
      <c r="A6474" s="10">
        <v>6473</v>
      </c>
      <c r="B6474" s="3" t="s">
        <v>2938</v>
      </c>
      <c r="C6474" s="2" t="s">
        <v>561</v>
      </c>
      <c r="D6474" s="2" t="s">
        <v>560</v>
      </c>
      <c r="E6474" s="2" t="s">
        <v>562</v>
      </c>
      <c r="F6474" s="4">
        <v>310</v>
      </c>
      <c r="G6474" s="10" t="str">
        <f t="shared" si="305"/>
        <v xml:space="preserve">2024/07 </v>
      </c>
      <c r="H6474" s="10">
        <f t="shared" si="304"/>
        <v>488</v>
      </c>
    </row>
    <row r="6475" spans="1:8" ht="15.75">
      <c r="A6475" s="10">
        <v>6474</v>
      </c>
      <c r="B6475" s="3" t="s">
        <v>2938</v>
      </c>
      <c r="C6475" s="2" t="s">
        <v>567</v>
      </c>
      <c r="D6475" s="2" t="s">
        <v>566</v>
      </c>
      <c r="E6475" s="2" t="s">
        <v>568</v>
      </c>
      <c r="F6475" s="4">
        <v>25</v>
      </c>
      <c r="G6475" s="10" t="str">
        <f t="shared" si="305"/>
        <v xml:space="preserve">2024/02 </v>
      </c>
      <c r="H6475" s="10">
        <f t="shared" si="304"/>
        <v>112</v>
      </c>
    </row>
    <row r="6476" spans="1:8" ht="15.75">
      <c r="A6476" s="10">
        <v>6475</v>
      </c>
      <c r="B6476" s="3" t="s">
        <v>2938</v>
      </c>
      <c r="C6476" s="2" t="s">
        <v>3061</v>
      </c>
      <c r="D6476" s="2" t="s">
        <v>3060</v>
      </c>
      <c r="E6476" s="2" t="s">
        <v>3062</v>
      </c>
      <c r="F6476" s="4">
        <v>4</v>
      </c>
      <c r="G6476" s="10" t="str">
        <f t="shared" si="305"/>
        <v xml:space="preserve">2024/01 </v>
      </c>
      <c r="H6476" s="10">
        <f t="shared" si="304"/>
        <v>10</v>
      </c>
    </row>
    <row r="6477" spans="1:8" ht="15.75">
      <c r="A6477" s="10">
        <v>6476</v>
      </c>
      <c r="B6477" s="3" t="s">
        <v>2938</v>
      </c>
      <c r="C6477" s="2" t="s">
        <v>573</v>
      </c>
      <c r="D6477" s="2" t="s">
        <v>572</v>
      </c>
      <c r="E6477" s="2" t="s">
        <v>574</v>
      </c>
      <c r="F6477" s="4">
        <v>10</v>
      </c>
      <c r="G6477" s="10" t="str">
        <f t="shared" si="305"/>
        <v xml:space="preserve">2024/01 </v>
      </c>
      <c r="H6477" s="10">
        <f t="shared" si="304"/>
        <v>60</v>
      </c>
    </row>
    <row r="6478" spans="1:8" ht="15.75">
      <c r="A6478" s="10">
        <v>6477</v>
      </c>
      <c r="B6478" s="3" t="s">
        <v>2938</v>
      </c>
      <c r="C6478" s="2" t="s">
        <v>576</v>
      </c>
      <c r="D6478" s="2" t="s">
        <v>575</v>
      </c>
      <c r="E6478" s="2" t="s">
        <v>577</v>
      </c>
      <c r="F6478" s="4">
        <v>380</v>
      </c>
      <c r="G6478" s="10" t="str">
        <f t="shared" si="305"/>
        <v xml:space="preserve">2024/04 </v>
      </c>
      <c r="H6478" s="10">
        <f t="shared" si="304"/>
        <v>380</v>
      </c>
    </row>
    <row r="6479" spans="1:8" ht="15.75">
      <c r="A6479" s="10">
        <v>6478</v>
      </c>
      <c r="B6479" s="3" t="s">
        <v>2938</v>
      </c>
      <c r="C6479" s="2" t="s">
        <v>579</v>
      </c>
      <c r="D6479" s="2" t="s">
        <v>578</v>
      </c>
      <c r="E6479" s="2" t="s">
        <v>580</v>
      </c>
      <c r="F6479" s="4">
        <v>20</v>
      </c>
      <c r="G6479" s="10" t="str">
        <f t="shared" si="305"/>
        <v xml:space="preserve">2024/01 </v>
      </c>
      <c r="H6479" s="10">
        <f t="shared" si="304"/>
        <v>50</v>
      </c>
    </row>
    <row r="6480" spans="1:8" ht="15.75">
      <c r="A6480" s="10">
        <v>6479</v>
      </c>
      <c r="B6480" s="3" t="s">
        <v>2938</v>
      </c>
      <c r="C6480" s="2" t="s">
        <v>582</v>
      </c>
      <c r="D6480" s="2" t="s">
        <v>581</v>
      </c>
      <c r="E6480" s="2"/>
      <c r="F6480" s="4">
        <v>141</v>
      </c>
      <c r="G6480" s="10" t="str">
        <f t="shared" si="305"/>
        <v xml:space="preserve">2024/06 </v>
      </c>
      <c r="H6480" s="10">
        <f t="shared" si="304"/>
        <v>141</v>
      </c>
    </row>
    <row r="6481" spans="1:8" ht="15.75">
      <c r="A6481" s="10">
        <v>6480</v>
      </c>
      <c r="B6481" s="3" t="s">
        <v>2938</v>
      </c>
      <c r="C6481" s="2" t="s">
        <v>584</v>
      </c>
      <c r="D6481" s="2" t="s">
        <v>583</v>
      </c>
      <c r="E6481" s="2"/>
      <c r="F6481" s="4">
        <v>136</v>
      </c>
      <c r="G6481" s="10" t="str">
        <f t="shared" si="305"/>
        <v xml:space="preserve">2024/02 </v>
      </c>
      <c r="H6481" s="10">
        <f t="shared" si="304"/>
        <v>136</v>
      </c>
    </row>
    <row r="6482" spans="1:8" ht="15.75">
      <c r="A6482" s="10">
        <v>6481</v>
      </c>
      <c r="B6482" s="3" t="s">
        <v>2938</v>
      </c>
      <c r="C6482" s="2" t="s">
        <v>612</v>
      </c>
      <c r="D6482" s="2" t="s">
        <v>363</v>
      </c>
      <c r="E6482" s="2" t="s">
        <v>613</v>
      </c>
      <c r="F6482" s="4">
        <v>1407</v>
      </c>
      <c r="G6482" s="10" t="str">
        <f t="shared" si="305"/>
        <v xml:space="preserve">2024/11 </v>
      </c>
      <c r="H6482" s="10">
        <f t="shared" si="304"/>
        <v>4102</v>
      </c>
    </row>
    <row r="6483" spans="1:8" ht="15.75">
      <c r="A6483" s="10">
        <v>6482</v>
      </c>
      <c r="B6483" s="3" t="s">
        <v>2938</v>
      </c>
      <c r="C6483" s="2" t="s">
        <v>615</v>
      </c>
      <c r="D6483" s="2" t="s">
        <v>614</v>
      </c>
      <c r="E6483" s="2" t="s">
        <v>616</v>
      </c>
      <c r="F6483" s="4">
        <v>374</v>
      </c>
      <c r="G6483" s="10" t="str">
        <f t="shared" si="305"/>
        <v xml:space="preserve">2025/08 </v>
      </c>
      <c r="H6483" s="10">
        <f t="shared" si="304"/>
        <v>392</v>
      </c>
    </row>
    <row r="6484" spans="1:8" ht="15.75">
      <c r="A6484" s="10">
        <v>6483</v>
      </c>
      <c r="B6484" s="3" t="s">
        <v>2938</v>
      </c>
      <c r="C6484" s="2" t="s">
        <v>619</v>
      </c>
      <c r="D6484" s="2" t="s">
        <v>366</v>
      </c>
      <c r="E6484" s="2" t="s">
        <v>620</v>
      </c>
      <c r="F6484" s="4">
        <v>51</v>
      </c>
      <c r="G6484" s="10" t="str">
        <f t="shared" si="305"/>
        <v xml:space="preserve">2024/12 </v>
      </c>
      <c r="H6484" s="10">
        <f t="shared" si="304"/>
        <v>4004</v>
      </c>
    </row>
    <row r="6485" spans="1:8" ht="15.75">
      <c r="A6485" s="10">
        <v>6484</v>
      </c>
      <c r="B6485" s="3" t="s">
        <v>2938</v>
      </c>
      <c r="C6485" s="2" t="s">
        <v>622</v>
      </c>
      <c r="D6485" s="2" t="s">
        <v>621</v>
      </c>
      <c r="E6485" s="2" t="s">
        <v>623</v>
      </c>
      <c r="F6485" s="4">
        <v>163</v>
      </c>
      <c r="G6485" s="10" t="str">
        <f t="shared" si="305"/>
        <v xml:space="preserve">2024/12 </v>
      </c>
      <c r="H6485" s="10">
        <f t="shared" si="304"/>
        <v>489</v>
      </c>
    </row>
    <row r="6486" spans="1:8" ht="15.75">
      <c r="A6486" s="10">
        <v>6485</v>
      </c>
      <c r="B6486" s="3" t="s">
        <v>2938</v>
      </c>
      <c r="C6486" s="2" t="s">
        <v>631</v>
      </c>
      <c r="D6486" s="2" t="s">
        <v>630</v>
      </c>
      <c r="E6486" s="2" t="s">
        <v>632</v>
      </c>
      <c r="F6486" s="4">
        <v>894</v>
      </c>
      <c r="G6486" s="10" t="str">
        <f t="shared" si="305"/>
        <v xml:space="preserve">2025/12 </v>
      </c>
      <c r="H6486" s="10">
        <f t="shared" si="304"/>
        <v>894</v>
      </c>
    </row>
    <row r="6487" spans="1:8" ht="15.75">
      <c r="A6487" s="10">
        <v>6486</v>
      </c>
      <c r="B6487" s="3" t="s">
        <v>2938</v>
      </c>
      <c r="C6487" s="2" t="s">
        <v>634</v>
      </c>
      <c r="D6487" s="2" t="s">
        <v>633</v>
      </c>
      <c r="E6487" s="2" t="s">
        <v>635</v>
      </c>
      <c r="F6487" s="4">
        <v>805</v>
      </c>
      <c r="G6487" s="10" t="str">
        <f t="shared" si="305"/>
        <v xml:space="preserve">2024/01 </v>
      </c>
      <c r="H6487" s="10">
        <f t="shared" si="304"/>
        <v>1460</v>
      </c>
    </row>
    <row r="6488" spans="1:8" ht="15.75">
      <c r="A6488" s="10">
        <v>6487</v>
      </c>
      <c r="B6488" s="3" t="s">
        <v>2938</v>
      </c>
      <c r="C6488" s="2" t="s">
        <v>638</v>
      </c>
      <c r="D6488" s="2" t="s">
        <v>352</v>
      </c>
      <c r="E6488" s="2" t="s">
        <v>639</v>
      </c>
      <c r="F6488" s="4">
        <v>1081</v>
      </c>
      <c r="G6488" s="10" t="str">
        <f t="shared" si="305"/>
        <v xml:space="preserve">2025/12 </v>
      </c>
      <c r="H6488" s="10">
        <f t="shared" si="304"/>
        <v>1081</v>
      </c>
    </row>
    <row r="6489" spans="1:8" ht="15.75">
      <c r="A6489" s="10">
        <v>6488</v>
      </c>
      <c r="B6489" s="3" t="s">
        <v>2938</v>
      </c>
      <c r="C6489" s="2" t="s">
        <v>641</v>
      </c>
      <c r="D6489" s="2" t="s">
        <v>640</v>
      </c>
      <c r="E6489" s="2" t="s">
        <v>642</v>
      </c>
      <c r="F6489" s="4">
        <v>199</v>
      </c>
      <c r="G6489" s="10" t="str">
        <f t="shared" si="305"/>
        <v xml:space="preserve">2024/03 </v>
      </c>
      <c r="H6489" s="10">
        <f t="shared" si="304"/>
        <v>550</v>
      </c>
    </row>
    <row r="6490" spans="1:8" ht="15.75">
      <c r="A6490" s="10">
        <v>6489</v>
      </c>
      <c r="B6490" s="3" t="s">
        <v>2938</v>
      </c>
      <c r="C6490" s="2" t="s">
        <v>645</v>
      </c>
      <c r="D6490" s="2" t="s">
        <v>358</v>
      </c>
      <c r="E6490" s="2" t="s">
        <v>646</v>
      </c>
      <c r="F6490" s="4">
        <v>470</v>
      </c>
      <c r="G6490" s="10" t="str">
        <f t="shared" si="305"/>
        <v xml:space="preserve">2025/11 </v>
      </c>
      <c r="H6490" s="10">
        <f t="shared" si="304"/>
        <v>470</v>
      </c>
    </row>
    <row r="6491" spans="1:8" ht="15.75">
      <c r="A6491" s="10">
        <v>6490</v>
      </c>
      <c r="B6491" s="3" t="s">
        <v>2938</v>
      </c>
      <c r="C6491" s="2" t="s">
        <v>648</v>
      </c>
      <c r="D6491" s="2" t="s">
        <v>647</v>
      </c>
      <c r="E6491" s="2" t="s">
        <v>649</v>
      </c>
      <c r="F6491" s="4">
        <v>100</v>
      </c>
      <c r="G6491" s="10" t="str">
        <f t="shared" si="305"/>
        <v xml:space="preserve">2024/11 </v>
      </c>
      <c r="H6491" s="10">
        <f t="shared" si="304"/>
        <v>2000</v>
      </c>
    </row>
    <row r="6492" spans="1:8" ht="15.75">
      <c r="A6492" s="10">
        <v>6491</v>
      </c>
      <c r="B6492" s="3" t="s">
        <v>2938</v>
      </c>
      <c r="C6492" s="2" t="s">
        <v>655</v>
      </c>
      <c r="D6492" s="2" t="s">
        <v>654</v>
      </c>
      <c r="E6492" s="2" t="s">
        <v>656</v>
      </c>
      <c r="F6492" s="4">
        <v>540</v>
      </c>
      <c r="G6492" s="10" t="str">
        <f t="shared" si="305"/>
        <v xml:space="preserve">2024/11 </v>
      </c>
      <c r="H6492" s="10">
        <f t="shared" si="304"/>
        <v>4241</v>
      </c>
    </row>
    <row r="6493" spans="1:8" ht="15.75">
      <c r="A6493" s="10">
        <v>6492</v>
      </c>
      <c r="B6493" s="3" t="s">
        <v>2938</v>
      </c>
      <c r="C6493" s="2" t="s">
        <v>660</v>
      </c>
      <c r="D6493" s="2" t="s">
        <v>448</v>
      </c>
      <c r="E6493" s="2" t="s">
        <v>661</v>
      </c>
      <c r="F6493" s="4">
        <v>292</v>
      </c>
      <c r="G6493" s="10" t="str">
        <f t="shared" si="305"/>
        <v xml:space="preserve">2024/01 </v>
      </c>
      <c r="H6493" s="10">
        <f t="shared" si="304"/>
        <v>300</v>
      </c>
    </row>
    <row r="6494" spans="1:8" ht="15.75">
      <c r="A6494" s="10">
        <v>6493</v>
      </c>
      <c r="B6494" s="3" t="s">
        <v>2938</v>
      </c>
      <c r="C6494" s="2" t="s">
        <v>663</v>
      </c>
      <c r="D6494" s="2" t="s">
        <v>662</v>
      </c>
      <c r="E6494" s="2" t="s">
        <v>664</v>
      </c>
      <c r="F6494" s="4">
        <v>110</v>
      </c>
      <c r="G6494" s="10" t="str">
        <f t="shared" si="305"/>
        <v xml:space="preserve">2025/03 </v>
      </c>
      <c r="H6494" s="10">
        <f t="shared" si="304"/>
        <v>203</v>
      </c>
    </row>
    <row r="6495" spans="1:8" ht="15.75">
      <c r="A6495" s="10">
        <v>6494</v>
      </c>
      <c r="B6495" s="3" t="s">
        <v>2938</v>
      </c>
      <c r="C6495" s="2" t="s">
        <v>666</v>
      </c>
      <c r="D6495" s="2" t="s">
        <v>665</v>
      </c>
      <c r="E6495" s="2" t="s">
        <v>667</v>
      </c>
      <c r="F6495" s="4">
        <v>240</v>
      </c>
      <c r="G6495" s="10" t="str">
        <f t="shared" si="305"/>
        <v xml:space="preserve">2024/03 </v>
      </c>
      <c r="H6495" s="10">
        <f t="shared" si="304"/>
        <v>240</v>
      </c>
    </row>
    <row r="6496" spans="1:8" ht="15.75">
      <c r="A6496" s="10">
        <v>6495</v>
      </c>
      <c r="B6496" s="3" t="s">
        <v>2938</v>
      </c>
      <c r="C6496" s="2" t="s">
        <v>669</v>
      </c>
      <c r="D6496" s="2" t="s">
        <v>668</v>
      </c>
      <c r="E6496" s="2" t="s">
        <v>670</v>
      </c>
      <c r="F6496" s="4">
        <v>50</v>
      </c>
      <c r="G6496" s="10" t="str">
        <f t="shared" si="305"/>
        <v xml:space="preserve">2024/03 </v>
      </c>
      <c r="H6496" s="10">
        <f t="shared" si="304"/>
        <v>56</v>
      </c>
    </row>
    <row r="6497" spans="1:8" ht="15.75">
      <c r="A6497" s="10">
        <v>6496</v>
      </c>
      <c r="B6497" s="3" t="s">
        <v>2938</v>
      </c>
      <c r="C6497" s="2" t="s">
        <v>674</v>
      </c>
      <c r="D6497" s="2" t="s">
        <v>673</v>
      </c>
      <c r="E6497" s="2" t="s">
        <v>675</v>
      </c>
      <c r="F6497" s="4">
        <v>23</v>
      </c>
      <c r="G6497" s="10" t="str">
        <f t="shared" si="305"/>
        <v xml:space="preserve">2024/06 </v>
      </c>
      <c r="H6497" s="10">
        <f t="shared" si="304"/>
        <v>173</v>
      </c>
    </row>
    <row r="6498" spans="1:8" ht="15.75">
      <c r="A6498" s="10">
        <v>6497</v>
      </c>
      <c r="B6498" s="3" t="s">
        <v>2938</v>
      </c>
      <c r="C6498" s="2" t="s">
        <v>677</v>
      </c>
      <c r="D6498" s="2" t="s">
        <v>676</v>
      </c>
      <c r="E6498" s="2" t="s">
        <v>678</v>
      </c>
      <c r="F6498" s="4">
        <v>303</v>
      </c>
      <c r="G6498" s="10" t="str">
        <f t="shared" si="305"/>
        <v xml:space="preserve">2024/10 </v>
      </c>
      <c r="H6498" s="10">
        <f t="shared" si="304"/>
        <v>674</v>
      </c>
    </row>
    <row r="6499" spans="1:8" ht="15.75">
      <c r="A6499" s="10">
        <v>6498</v>
      </c>
      <c r="B6499" s="3" t="s">
        <v>2938</v>
      </c>
      <c r="C6499" s="2" t="s">
        <v>680</v>
      </c>
      <c r="D6499" s="2" t="s">
        <v>679</v>
      </c>
      <c r="E6499" s="2" t="s">
        <v>681</v>
      </c>
      <c r="F6499" s="4">
        <v>60</v>
      </c>
      <c r="G6499" s="10" t="str">
        <f t="shared" si="305"/>
        <v xml:space="preserve">2024/01 </v>
      </c>
      <c r="H6499" s="10">
        <f t="shared" si="304"/>
        <v>100</v>
      </c>
    </row>
    <row r="6500" spans="1:8" ht="15.75">
      <c r="A6500" s="10">
        <v>6499</v>
      </c>
      <c r="B6500" s="3" t="s">
        <v>2938</v>
      </c>
      <c r="C6500" s="2" t="s">
        <v>686</v>
      </c>
      <c r="D6500" s="2" t="s">
        <v>685</v>
      </c>
      <c r="E6500" s="2" t="s">
        <v>687</v>
      </c>
      <c r="F6500" s="4">
        <v>20</v>
      </c>
      <c r="G6500" s="10" t="str">
        <f t="shared" si="305"/>
        <v xml:space="preserve">2024/01 </v>
      </c>
      <c r="H6500" s="10">
        <f t="shared" si="304"/>
        <v>50</v>
      </c>
    </row>
    <row r="6501" spans="1:8" ht="15.75">
      <c r="A6501" s="10">
        <v>6500</v>
      </c>
      <c r="B6501" s="3" t="s">
        <v>2938</v>
      </c>
      <c r="C6501" s="2" t="s">
        <v>689</v>
      </c>
      <c r="D6501" s="2" t="s">
        <v>688</v>
      </c>
      <c r="E6501" s="2" t="s">
        <v>690</v>
      </c>
      <c r="F6501" s="4">
        <v>300</v>
      </c>
      <c r="G6501" s="10" t="str">
        <f t="shared" si="305"/>
        <v xml:space="preserve">2024/01 </v>
      </c>
      <c r="H6501" s="10">
        <f t="shared" si="304"/>
        <v>300</v>
      </c>
    </row>
    <row r="6502" spans="1:8" ht="15.75">
      <c r="A6502" s="10">
        <v>6501</v>
      </c>
      <c r="B6502" s="3" t="s">
        <v>2938</v>
      </c>
      <c r="C6502" s="2" t="s">
        <v>692</v>
      </c>
      <c r="D6502" s="2" t="s">
        <v>691</v>
      </c>
      <c r="E6502" s="2" t="s">
        <v>693</v>
      </c>
      <c r="F6502" s="4">
        <v>100</v>
      </c>
      <c r="G6502" s="10" t="str">
        <f t="shared" si="305"/>
        <v xml:space="preserve">2024/01 </v>
      </c>
      <c r="H6502" s="10">
        <f t="shared" si="304"/>
        <v>100</v>
      </c>
    </row>
    <row r="6503" spans="1:8" ht="15.75">
      <c r="A6503" s="10">
        <v>6502</v>
      </c>
      <c r="B6503" s="3" t="s">
        <v>2938</v>
      </c>
      <c r="C6503" s="2" t="s">
        <v>700</v>
      </c>
      <c r="D6503" s="2" t="s">
        <v>699</v>
      </c>
      <c r="E6503" s="2" t="s">
        <v>701</v>
      </c>
      <c r="F6503" s="4">
        <v>899</v>
      </c>
      <c r="G6503" s="10" t="str">
        <f t="shared" si="305"/>
        <v xml:space="preserve">2025/06 </v>
      </c>
      <c r="H6503" s="10">
        <f t="shared" si="304"/>
        <v>983</v>
      </c>
    </row>
    <row r="6504" spans="1:8" ht="15.75">
      <c r="A6504" s="10">
        <v>6503</v>
      </c>
      <c r="B6504" s="3" t="s">
        <v>2938</v>
      </c>
      <c r="C6504" s="2" t="s">
        <v>703</v>
      </c>
      <c r="D6504" s="2" t="s">
        <v>702</v>
      </c>
      <c r="E6504" s="2" t="s">
        <v>704</v>
      </c>
      <c r="F6504" s="4">
        <v>100</v>
      </c>
      <c r="G6504" s="10" t="str">
        <f t="shared" si="305"/>
        <v xml:space="preserve">2024/01 </v>
      </c>
      <c r="H6504" s="10">
        <f t="shared" si="304"/>
        <v>150</v>
      </c>
    </row>
    <row r="6505" spans="1:8" ht="15.75">
      <c r="A6505" s="10">
        <v>6504</v>
      </c>
      <c r="B6505" s="3" t="s">
        <v>2938</v>
      </c>
      <c r="C6505" s="2" t="s">
        <v>705</v>
      </c>
      <c r="D6505" s="2" t="s">
        <v>412</v>
      </c>
      <c r="E6505" s="2"/>
      <c r="F6505" s="4">
        <v>15</v>
      </c>
      <c r="G6505" s="10" t="str">
        <f t="shared" si="305"/>
        <v xml:space="preserve">2024/01 </v>
      </c>
      <c r="H6505" s="10">
        <f t="shared" si="304"/>
        <v>50</v>
      </c>
    </row>
    <row r="6506" spans="1:8" ht="15.75">
      <c r="A6506" s="10">
        <v>6505</v>
      </c>
      <c r="B6506" s="3" t="s">
        <v>2938</v>
      </c>
      <c r="C6506" s="2" t="s">
        <v>720</v>
      </c>
      <c r="D6506" s="2" t="s">
        <v>719</v>
      </c>
      <c r="E6506" s="2"/>
      <c r="F6506" s="4">
        <v>200</v>
      </c>
      <c r="G6506" s="10" t="str">
        <f t="shared" si="305"/>
        <v xml:space="preserve">2024/01 </v>
      </c>
      <c r="H6506" s="10">
        <f t="shared" si="304"/>
        <v>200</v>
      </c>
    </row>
    <row r="6507" spans="1:8" ht="15.75">
      <c r="A6507" s="10">
        <v>6506</v>
      </c>
      <c r="B6507" s="3" t="s">
        <v>2938</v>
      </c>
      <c r="C6507" s="2" t="s">
        <v>734</v>
      </c>
      <c r="D6507" s="2" t="s">
        <v>733</v>
      </c>
      <c r="E6507" s="2" t="s">
        <v>735</v>
      </c>
      <c r="F6507" s="4">
        <v>1289</v>
      </c>
      <c r="G6507" s="10" t="str">
        <f t="shared" si="305"/>
        <v xml:space="preserve">2025/12 </v>
      </c>
      <c r="H6507" s="10">
        <f t="shared" si="304"/>
        <v>1289</v>
      </c>
    </row>
    <row r="6508" spans="1:8" ht="15.75">
      <c r="A6508" s="10">
        <v>6507</v>
      </c>
      <c r="B6508" s="3" t="s">
        <v>2938</v>
      </c>
      <c r="C6508" s="2" t="s">
        <v>737</v>
      </c>
      <c r="D6508" s="2" t="s">
        <v>736</v>
      </c>
      <c r="E6508" s="2" t="s">
        <v>738</v>
      </c>
      <c r="F6508" s="4">
        <v>1010</v>
      </c>
      <c r="G6508" s="10" t="str">
        <f t="shared" si="305"/>
        <v xml:space="preserve">2025/11 </v>
      </c>
      <c r="H6508" s="10">
        <f t="shared" si="304"/>
        <v>2257</v>
      </c>
    </row>
    <row r="6509" spans="1:8" ht="15.75">
      <c r="A6509" s="10">
        <v>6508</v>
      </c>
      <c r="B6509" s="3" t="s">
        <v>2938</v>
      </c>
      <c r="C6509" s="2" t="s">
        <v>3100</v>
      </c>
      <c r="D6509" s="2" t="s">
        <v>3099</v>
      </c>
      <c r="E6509" s="2" t="s">
        <v>3101</v>
      </c>
      <c r="F6509" s="4">
        <v>30</v>
      </c>
      <c r="G6509" s="10" t="str">
        <f t="shared" si="305"/>
        <v xml:space="preserve">2024/01 </v>
      </c>
      <c r="H6509" s="10">
        <f t="shared" si="304"/>
        <v>30</v>
      </c>
    </row>
    <row r="6510" spans="1:8" ht="15.75">
      <c r="A6510" s="10">
        <v>6509</v>
      </c>
      <c r="B6510" s="3" t="s">
        <v>2938</v>
      </c>
      <c r="C6510" s="2" t="s">
        <v>3103</v>
      </c>
      <c r="D6510" s="2" t="s">
        <v>3102</v>
      </c>
      <c r="E6510" s="2" t="s">
        <v>3104</v>
      </c>
      <c r="F6510" s="4">
        <v>20</v>
      </c>
      <c r="G6510" s="10" t="str">
        <f t="shared" si="305"/>
        <v xml:space="preserve">2024/01 </v>
      </c>
      <c r="H6510" s="10">
        <f t="shared" si="304"/>
        <v>100</v>
      </c>
    </row>
    <row r="6511" spans="1:8" ht="15.75">
      <c r="A6511" s="10">
        <v>6510</v>
      </c>
      <c r="B6511" s="3" t="s">
        <v>2938</v>
      </c>
      <c r="C6511" s="2" t="s">
        <v>3109</v>
      </c>
      <c r="D6511" s="2" t="s">
        <v>3108</v>
      </c>
      <c r="E6511" s="2" t="s">
        <v>3110</v>
      </c>
      <c r="F6511" s="4">
        <v>30</v>
      </c>
      <c r="G6511" s="10" t="str">
        <f t="shared" si="305"/>
        <v xml:space="preserve">2024/01 </v>
      </c>
      <c r="H6511" s="10">
        <f t="shared" si="304"/>
        <v>30</v>
      </c>
    </row>
    <row r="6512" spans="1:8" ht="15.75">
      <c r="A6512" s="10">
        <v>6511</v>
      </c>
      <c r="B6512" s="3" t="s">
        <v>2938</v>
      </c>
      <c r="C6512" s="2" t="s">
        <v>745</v>
      </c>
      <c r="D6512" s="2" t="s">
        <v>744</v>
      </c>
      <c r="E6512" s="2" t="s">
        <v>746</v>
      </c>
      <c r="F6512" s="4">
        <v>750</v>
      </c>
      <c r="G6512" s="10" t="str">
        <f t="shared" si="305"/>
        <v xml:space="preserve">2025/03 </v>
      </c>
      <c r="H6512" s="10">
        <f t="shared" si="304"/>
        <v>750</v>
      </c>
    </row>
    <row r="6513" spans="1:8" ht="15.75">
      <c r="A6513" s="10">
        <v>6512</v>
      </c>
      <c r="B6513" s="3" t="s">
        <v>2938</v>
      </c>
      <c r="C6513" s="2" t="s">
        <v>748</v>
      </c>
      <c r="D6513" s="2" t="s">
        <v>747</v>
      </c>
      <c r="E6513" s="2" t="s">
        <v>749</v>
      </c>
      <c r="F6513" s="4">
        <v>812</v>
      </c>
      <c r="G6513" s="10" t="str">
        <f t="shared" si="305"/>
        <v xml:space="preserve">2025/12 </v>
      </c>
      <c r="H6513" s="10">
        <f t="shared" si="304"/>
        <v>812</v>
      </c>
    </row>
    <row r="6514" spans="1:8" ht="15.75">
      <c r="A6514" s="10">
        <v>6513</v>
      </c>
      <c r="B6514" s="3" t="s">
        <v>2938</v>
      </c>
      <c r="C6514" s="2" t="s">
        <v>3115</v>
      </c>
      <c r="D6514" s="2" t="s">
        <v>3114</v>
      </c>
      <c r="E6514" s="2" t="s">
        <v>3116</v>
      </c>
      <c r="F6514" s="4">
        <v>30</v>
      </c>
      <c r="G6514" s="10" t="str">
        <f t="shared" si="305"/>
        <v xml:space="preserve">2024/01 </v>
      </c>
      <c r="H6514" s="10">
        <f t="shared" si="304"/>
        <v>30</v>
      </c>
    </row>
    <row r="6515" spans="1:8" ht="15.75">
      <c r="A6515" s="10">
        <v>6514</v>
      </c>
      <c r="B6515" s="3" t="s">
        <v>2938</v>
      </c>
      <c r="C6515" s="2" t="s">
        <v>3118</v>
      </c>
      <c r="D6515" s="2" t="s">
        <v>3117</v>
      </c>
      <c r="E6515" s="2" t="s">
        <v>3119</v>
      </c>
      <c r="F6515" s="4">
        <v>20</v>
      </c>
      <c r="G6515" s="10" t="str">
        <f t="shared" si="305"/>
        <v xml:space="preserve">2024/01 </v>
      </c>
      <c r="H6515" s="10">
        <f t="shared" si="304"/>
        <v>20</v>
      </c>
    </row>
    <row r="6516" spans="1:8" ht="15.75">
      <c r="A6516" s="10">
        <v>6515</v>
      </c>
      <c r="B6516" s="3" t="s">
        <v>2938</v>
      </c>
      <c r="C6516" s="2" t="s">
        <v>3121</v>
      </c>
      <c r="D6516" s="2" t="s">
        <v>3120</v>
      </c>
      <c r="E6516" s="2" t="s">
        <v>3122</v>
      </c>
      <c r="F6516" s="4">
        <v>30</v>
      </c>
      <c r="G6516" s="10" t="str">
        <f t="shared" si="305"/>
        <v xml:space="preserve">2024/01 </v>
      </c>
      <c r="H6516" s="10">
        <f t="shared" si="304"/>
        <v>50</v>
      </c>
    </row>
    <row r="6517" spans="1:8" ht="15.75">
      <c r="A6517" s="10">
        <v>6516</v>
      </c>
      <c r="B6517" s="3" t="s">
        <v>2938</v>
      </c>
      <c r="C6517" s="2" t="s">
        <v>3124</v>
      </c>
      <c r="D6517" s="2" t="s">
        <v>3123</v>
      </c>
      <c r="E6517" s="2" t="s">
        <v>3125</v>
      </c>
      <c r="F6517" s="4">
        <v>20</v>
      </c>
      <c r="G6517" s="10" t="str">
        <f t="shared" si="305"/>
        <v xml:space="preserve">2024/01 </v>
      </c>
      <c r="H6517" s="10">
        <f t="shared" si="304"/>
        <v>20</v>
      </c>
    </row>
    <row r="6518" spans="1:8" ht="15.75">
      <c r="A6518" s="10">
        <v>6517</v>
      </c>
      <c r="B6518" s="3" t="s">
        <v>2938</v>
      </c>
      <c r="C6518" s="2" t="s">
        <v>757</v>
      </c>
      <c r="D6518" s="2" t="s">
        <v>756</v>
      </c>
      <c r="E6518" s="2" t="s">
        <v>758</v>
      </c>
      <c r="F6518" s="4">
        <v>224</v>
      </c>
      <c r="G6518" s="10" t="str">
        <f t="shared" si="305"/>
        <v xml:space="preserve">2025/02 </v>
      </c>
      <c r="H6518" s="10">
        <f t="shared" si="304"/>
        <v>249</v>
      </c>
    </row>
    <row r="6519" spans="1:8" ht="15.75">
      <c r="A6519" s="10">
        <v>6518</v>
      </c>
      <c r="B6519" s="3" t="s">
        <v>2938</v>
      </c>
      <c r="C6519" s="2" t="s">
        <v>760</v>
      </c>
      <c r="D6519" s="2" t="s">
        <v>759</v>
      </c>
      <c r="E6519" s="2" t="s">
        <v>761</v>
      </c>
      <c r="F6519" s="4">
        <v>200</v>
      </c>
      <c r="G6519" s="10" t="str">
        <f t="shared" si="305"/>
        <v xml:space="preserve">2026/04 </v>
      </c>
      <c r="H6519" s="10">
        <f t="shared" si="304"/>
        <v>708</v>
      </c>
    </row>
    <row r="6520" spans="1:8" ht="15.75">
      <c r="A6520" s="10">
        <v>6519</v>
      </c>
      <c r="B6520" s="3" t="s">
        <v>2938</v>
      </c>
      <c r="C6520" s="2" t="s">
        <v>771</v>
      </c>
      <c r="D6520" s="2" t="s">
        <v>770</v>
      </c>
      <c r="E6520" s="2" t="s">
        <v>772</v>
      </c>
      <c r="F6520" s="4">
        <v>861</v>
      </c>
      <c r="G6520" s="10" t="str">
        <f t="shared" si="305"/>
        <v xml:space="preserve">2025/12 </v>
      </c>
      <c r="H6520" s="10">
        <f t="shared" si="304"/>
        <v>861</v>
      </c>
    </row>
    <row r="6521" spans="1:8" ht="15.75">
      <c r="A6521" s="10">
        <v>6520</v>
      </c>
      <c r="B6521" s="3" t="s">
        <v>2938</v>
      </c>
      <c r="C6521" s="2" t="s">
        <v>774</v>
      </c>
      <c r="D6521" s="2" t="s">
        <v>773</v>
      </c>
      <c r="E6521" s="2" t="s">
        <v>775</v>
      </c>
      <c r="F6521" s="4">
        <v>1110</v>
      </c>
      <c r="G6521" s="10" t="str">
        <f t="shared" si="305"/>
        <v xml:space="preserve">2025/12 </v>
      </c>
      <c r="H6521" s="10">
        <f t="shared" si="304"/>
        <v>1110</v>
      </c>
    </row>
    <row r="6522" spans="1:8" ht="15.75">
      <c r="A6522" s="10">
        <v>6521</v>
      </c>
      <c r="B6522" s="3" t="s">
        <v>2938</v>
      </c>
      <c r="C6522" s="2" t="s">
        <v>3129</v>
      </c>
      <c r="D6522" s="2" t="s">
        <v>3128</v>
      </c>
      <c r="E6522" s="2" t="s">
        <v>3130</v>
      </c>
      <c r="F6522" s="4">
        <v>30</v>
      </c>
      <c r="G6522" s="10" t="str">
        <f t="shared" si="305"/>
        <v xml:space="preserve">2024/01 </v>
      </c>
      <c r="H6522" s="10">
        <f t="shared" si="304"/>
        <v>50</v>
      </c>
    </row>
    <row r="6523" spans="1:8" ht="15.75">
      <c r="A6523" s="10">
        <v>6522</v>
      </c>
      <c r="B6523" s="3" t="s">
        <v>2938</v>
      </c>
      <c r="C6523" s="2" t="s">
        <v>3132</v>
      </c>
      <c r="D6523" s="2" t="s">
        <v>3131</v>
      </c>
      <c r="E6523" s="2" t="s">
        <v>3133</v>
      </c>
      <c r="F6523" s="4">
        <v>30</v>
      </c>
      <c r="G6523" s="10" t="str">
        <f t="shared" si="305"/>
        <v xml:space="preserve">2024/01 </v>
      </c>
      <c r="H6523" s="10">
        <f t="shared" si="304"/>
        <v>30</v>
      </c>
    </row>
    <row r="6524" spans="1:8" ht="15.75">
      <c r="A6524" s="10">
        <v>6523</v>
      </c>
      <c r="B6524" s="3" t="s">
        <v>2938</v>
      </c>
      <c r="C6524" s="2" t="s">
        <v>779</v>
      </c>
      <c r="D6524" s="2" t="s">
        <v>778</v>
      </c>
      <c r="E6524" s="2" t="s">
        <v>780</v>
      </c>
      <c r="F6524" s="4">
        <v>550</v>
      </c>
      <c r="G6524" s="10" t="str">
        <f t="shared" si="305"/>
        <v xml:space="preserve">2024/03 </v>
      </c>
      <c r="H6524" s="10">
        <f t="shared" si="304"/>
        <v>550</v>
      </c>
    </row>
    <row r="6525" spans="1:8" ht="15.75">
      <c r="A6525" s="10">
        <v>6524</v>
      </c>
      <c r="B6525" s="3" t="s">
        <v>2938</v>
      </c>
      <c r="C6525" s="2" t="s">
        <v>782</v>
      </c>
      <c r="D6525" s="2" t="s">
        <v>781</v>
      </c>
      <c r="E6525" s="2" t="s">
        <v>783</v>
      </c>
      <c r="F6525" s="4">
        <v>300</v>
      </c>
      <c r="G6525" s="10" t="str">
        <f t="shared" si="305"/>
        <v xml:space="preserve">2025/08 </v>
      </c>
      <c r="H6525" s="10">
        <f t="shared" si="304"/>
        <v>402</v>
      </c>
    </row>
    <row r="6526" spans="1:8" ht="15.75">
      <c r="A6526" s="10">
        <v>6525</v>
      </c>
      <c r="B6526" s="3" t="s">
        <v>2938</v>
      </c>
      <c r="C6526" s="2" t="s">
        <v>800</v>
      </c>
      <c r="D6526" s="2" t="s">
        <v>799</v>
      </c>
      <c r="E6526" s="2" t="s">
        <v>801</v>
      </c>
      <c r="F6526" s="4">
        <v>368</v>
      </c>
      <c r="G6526" s="10" t="str">
        <f t="shared" si="305"/>
        <v xml:space="preserve">2024/05 </v>
      </c>
      <c r="H6526" s="10">
        <f t="shared" si="304"/>
        <v>401</v>
      </c>
    </row>
    <row r="6527" spans="1:8" ht="15.75">
      <c r="A6527" s="10">
        <v>6526</v>
      </c>
      <c r="B6527" s="3" t="s">
        <v>2938</v>
      </c>
      <c r="C6527" s="2" t="s">
        <v>803</v>
      </c>
      <c r="D6527" s="2" t="s">
        <v>802</v>
      </c>
      <c r="E6527" s="2" t="s">
        <v>804</v>
      </c>
      <c r="F6527" s="4">
        <v>1</v>
      </c>
      <c r="G6527" s="10" t="str">
        <f t="shared" si="305"/>
        <v xml:space="preserve">2024/04 </v>
      </c>
      <c r="H6527" s="10">
        <f t="shared" si="304"/>
        <v>370</v>
      </c>
    </row>
    <row r="6528" spans="1:8" ht="15.75">
      <c r="A6528" s="10">
        <v>6527</v>
      </c>
      <c r="B6528" s="3" t="s">
        <v>2938</v>
      </c>
      <c r="C6528" s="2" t="s">
        <v>806</v>
      </c>
      <c r="D6528" s="2" t="s">
        <v>805</v>
      </c>
      <c r="E6528" s="2" t="s">
        <v>807</v>
      </c>
      <c r="F6528" s="4">
        <v>100</v>
      </c>
      <c r="G6528" s="10" t="str">
        <f t="shared" si="305"/>
        <v xml:space="preserve">2024/01 </v>
      </c>
      <c r="H6528" s="10">
        <f t="shared" si="304"/>
        <v>100</v>
      </c>
    </row>
    <row r="6529" spans="1:8" ht="15.75">
      <c r="A6529" s="10">
        <v>6528</v>
      </c>
      <c r="B6529" s="3" t="s">
        <v>2938</v>
      </c>
      <c r="C6529" s="2" t="s">
        <v>814</v>
      </c>
      <c r="D6529" s="2" t="s">
        <v>813</v>
      </c>
      <c r="E6529" s="2" t="s">
        <v>815</v>
      </c>
      <c r="F6529" s="4">
        <v>3000</v>
      </c>
      <c r="G6529" s="10" t="str">
        <f t="shared" si="305"/>
        <v xml:space="preserve">2024/12 </v>
      </c>
      <c r="H6529" s="10">
        <f t="shared" si="304"/>
        <v>3000</v>
      </c>
    </row>
    <row r="6530" spans="1:8" ht="15.75">
      <c r="A6530" s="10">
        <v>6529</v>
      </c>
      <c r="B6530" s="3" t="s">
        <v>2938</v>
      </c>
      <c r="C6530" s="2" t="s">
        <v>817</v>
      </c>
      <c r="D6530" s="2" t="s">
        <v>816</v>
      </c>
      <c r="E6530" s="2" t="s">
        <v>818</v>
      </c>
      <c r="F6530" s="4">
        <v>300</v>
      </c>
      <c r="G6530" s="10" t="str">
        <f t="shared" si="305"/>
        <v xml:space="preserve">2024/01 </v>
      </c>
      <c r="H6530" s="10">
        <f t="shared" ref="H6530:H6593" si="306">_xlfn.MAXIFS(F:F,C:C,C6530,G:G,G6530)</f>
        <v>300</v>
      </c>
    </row>
    <row r="6531" spans="1:8" ht="15.75">
      <c r="A6531" s="10">
        <v>6530</v>
      </c>
      <c r="B6531" s="3" t="s">
        <v>2938</v>
      </c>
      <c r="C6531" s="2" t="s">
        <v>820</v>
      </c>
      <c r="D6531" s="2" t="s">
        <v>819</v>
      </c>
      <c r="E6531" s="2" t="s">
        <v>821</v>
      </c>
      <c r="F6531" s="4">
        <v>320</v>
      </c>
      <c r="G6531" s="10" t="str">
        <f t="shared" ref="G6531:G6594" si="307">INDEX($B$2:$B$9999,MATCH(_xlfn.MAXIFS($F$2:$F$9999,$C$2:$C$9999,C6531),$F$1:$F$9999,0))</f>
        <v xml:space="preserve">2024/10 </v>
      </c>
      <c r="H6531" s="10">
        <f t="shared" si="306"/>
        <v>510</v>
      </c>
    </row>
    <row r="6532" spans="1:8" ht="15.75">
      <c r="A6532" s="10">
        <v>6531</v>
      </c>
      <c r="B6532" s="3" t="s">
        <v>2938</v>
      </c>
      <c r="C6532" s="2" t="s">
        <v>823</v>
      </c>
      <c r="D6532" s="2" t="s">
        <v>822</v>
      </c>
      <c r="E6532" s="2" t="s">
        <v>824</v>
      </c>
      <c r="F6532" s="4">
        <v>32271</v>
      </c>
      <c r="G6532" s="10" t="str">
        <f t="shared" si="307"/>
        <v xml:space="preserve">2025/12 </v>
      </c>
      <c r="H6532" s="10">
        <f t="shared" si="306"/>
        <v>32271</v>
      </c>
    </row>
    <row r="6533" spans="1:8" ht="15.75">
      <c r="A6533" s="10">
        <v>6532</v>
      </c>
      <c r="B6533" s="3" t="s">
        <v>2938</v>
      </c>
      <c r="C6533" s="2" t="s">
        <v>826</v>
      </c>
      <c r="D6533" s="2" t="s">
        <v>825</v>
      </c>
      <c r="E6533" s="2" t="s">
        <v>827</v>
      </c>
      <c r="F6533" s="4">
        <v>60</v>
      </c>
      <c r="G6533" s="10" t="str">
        <f t="shared" si="307"/>
        <v xml:space="preserve">2024/01 </v>
      </c>
      <c r="H6533" s="10">
        <f t="shared" si="306"/>
        <v>200</v>
      </c>
    </row>
    <row r="6534" spans="1:8" ht="15.75">
      <c r="A6534" s="10">
        <v>6533</v>
      </c>
      <c r="B6534" s="3" t="s">
        <v>2938</v>
      </c>
      <c r="C6534" s="2" t="s">
        <v>829</v>
      </c>
      <c r="D6534" s="2" t="s">
        <v>828</v>
      </c>
      <c r="E6534" s="2" t="s">
        <v>830</v>
      </c>
      <c r="F6534" s="4">
        <v>10</v>
      </c>
      <c r="G6534" s="10" t="str">
        <f t="shared" si="307"/>
        <v xml:space="preserve">2024/01 </v>
      </c>
      <c r="H6534" s="10">
        <f t="shared" si="306"/>
        <v>100</v>
      </c>
    </row>
    <row r="6535" spans="1:8" ht="15.75">
      <c r="A6535" s="10">
        <v>6534</v>
      </c>
      <c r="B6535" s="3" t="s">
        <v>2938</v>
      </c>
      <c r="C6535" s="2" t="s">
        <v>3150</v>
      </c>
      <c r="D6535" s="2" t="s">
        <v>3149</v>
      </c>
      <c r="E6535" s="2" t="s">
        <v>3151</v>
      </c>
      <c r="F6535" s="4">
        <v>50</v>
      </c>
      <c r="G6535" s="10" t="str">
        <f t="shared" si="307"/>
        <v xml:space="preserve">2024/01 </v>
      </c>
      <c r="H6535" s="10">
        <f t="shared" si="306"/>
        <v>50</v>
      </c>
    </row>
    <row r="6536" spans="1:8" ht="15.75">
      <c r="A6536" s="10">
        <v>6535</v>
      </c>
      <c r="B6536" s="3" t="s">
        <v>2938</v>
      </c>
      <c r="C6536" s="2" t="s">
        <v>841</v>
      </c>
      <c r="D6536" s="2" t="s">
        <v>840</v>
      </c>
      <c r="E6536" s="2" t="s">
        <v>842</v>
      </c>
      <c r="F6536" s="4">
        <v>95</v>
      </c>
      <c r="G6536" s="10" t="str">
        <f t="shared" si="307"/>
        <v xml:space="preserve">2024/01 </v>
      </c>
      <c r="H6536" s="10">
        <f t="shared" si="306"/>
        <v>95</v>
      </c>
    </row>
    <row r="6537" spans="1:8" ht="15.75">
      <c r="A6537" s="10">
        <v>6536</v>
      </c>
      <c r="B6537" s="3" t="s">
        <v>2938</v>
      </c>
      <c r="C6537" s="2" t="s">
        <v>855</v>
      </c>
      <c r="D6537" s="2" t="s">
        <v>854</v>
      </c>
      <c r="E6537" s="2" t="s">
        <v>856</v>
      </c>
      <c r="F6537" s="4">
        <v>868</v>
      </c>
      <c r="G6537" s="10" t="str">
        <f t="shared" si="307"/>
        <v xml:space="preserve">2025/12 </v>
      </c>
      <c r="H6537" s="10">
        <f t="shared" si="306"/>
        <v>868</v>
      </c>
    </row>
    <row r="6538" spans="1:8" ht="15.75">
      <c r="A6538" s="10">
        <v>6537</v>
      </c>
      <c r="B6538" s="3" t="s">
        <v>2938</v>
      </c>
      <c r="C6538" s="2" t="s">
        <v>858</v>
      </c>
      <c r="D6538" s="2" t="s">
        <v>857</v>
      </c>
      <c r="E6538" s="2" t="s">
        <v>859</v>
      </c>
      <c r="F6538" s="4">
        <v>180</v>
      </c>
      <c r="G6538" s="10" t="str">
        <f t="shared" si="307"/>
        <v xml:space="preserve">2024/10 </v>
      </c>
      <c r="H6538" s="10">
        <f t="shared" si="306"/>
        <v>527</v>
      </c>
    </row>
    <row r="6539" spans="1:8" ht="15.75">
      <c r="A6539" s="10">
        <v>6538</v>
      </c>
      <c r="B6539" s="3" t="s">
        <v>2938</v>
      </c>
      <c r="C6539" s="2" t="s">
        <v>3153</v>
      </c>
      <c r="D6539" s="2" t="s">
        <v>3152</v>
      </c>
      <c r="E6539" s="2" t="s">
        <v>3154</v>
      </c>
      <c r="F6539" s="4">
        <v>30</v>
      </c>
      <c r="G6539" s="10" t="str">
        <f t="shared" si="307"/>
        <v xml:space="preserve">2024/01 </v>
      </c>
      <c r="H6539" s="10">
        <f t="shared" si="306"/>
        <v>30</v>
      </c>
    </row>
    <row r="6540" spans="1:8" ht="15.75">
      <c r="A6540" s="10">
        <v>6539</v>
      </c>
      <c r="B6540" s="3" t="s">
        <v>2938</v>
      </c>
      <c r="C6540" s="2" t="s">
        <v>878</v>
      </c>
      <c r="D6540" s="2" t="s">
        <v>877</v>
      </c>
      <c r="E6540" s="2" t="s">
        <v>879</v>
      </c>
      <c r="F6540" s="4">
        <v>20</v>
      </c>
      <c r="G6540" s="10" t="str">
        <f t="shared" si="307"/>
        <v xml:space="preserve">2024/01 </v>
      </c>
      <c r="H6540" s="10">
        <f t="shared" si="306"/>
        <v>300</v>
      </c>
    </row>
    <row r="6541" spans="1:8" ht="15.75">
      <c r="A6541" s="10">
        <v>6540</v>
      </c>
      <c r="B6541" s="3" t="s">
        <v>2938</v>
      </c>
      <c r="C6541" s="2" t="s">
        <v>883</v>
      </c>
      <c r="D6541" s="2" t="s">
        <v>882</v>
      </c>
      <c r="E6541" s="2" t="s">
        <v>884</v>
      </c>
      <c r="F6541" s="4">
        <v>60</v>
      </c>
      <c r="G6541" s="10" t="str">
        <f t="shared" si="307"/>
        <v xml:space="preserve">2024/01 </v>
      </c>
      <c r="H6541" s="10">
        <f t="shared" si="306"/>
        <v>60</v>
      </c>
    </row>
    <row r="6542" spans="1:8" ht="15.75">
      <c r="A6542" s="10">
        <v>6541</v>
      </c>
      <c r="B6542" s="3" t="s">
        <v>2938</v>
      </c>
      <c r="C6542" s="2" t="s">
        <v>3163</v>
      </c>
      <c r="D6542" s="2" t="s">
        <v>3162</v>
      </c>
      <c r="E6542" s="2" t="s">
        <v>919</v>
      </c>
      <c r="F6542" s="4">
        <v>20</v>
      </c>
      <c r="G6542" s="10" t="str">
        <f t="shared" si="307"/>
        <v xml:space="preserve">2024/01 </v>
      </c>
      <c r="H6542" s="10">
        <f t="shared" si="306"/>
        <v>20</v>
      </c>
    </row>
    <row r="6543" spans="1:8" ht="15.75">
      <c r="A6543" s="10">
        <v>6542</v>
      </c>
      <c r="B6543" s="3" t="s">
        <v>2938</v>
      </c>
      <c r="C6543" s="2" t="s">
        <v>889</v>
      </c>
      <c r="D6543" s="2" t="s">
        <v>888</v>
      </c>
      <c r="E6543" s="2" t="s">
        <v>890</v>
      </c>
      <c r="F6543" s="4">
        <v>90</v>
      </c>
      <c r="G6543" s="10" t="str">
        <f t="shared" si="307"/>
        <v xml:space="preserve">2024/01 </v>
      </c>
      <c r="H6543" s="10">
        <f t="shared" si="306"/>
        <v>90</v>
      </c>
    </row>
    <row r="6544" spans="1:8" ht="15.75">
      <c r="A6544" s="10">
        <v>6543</v>
      </c>
      <c r="B6544" s="3" t="s">
        <v>2938</v>
      </c>
      <c r="C6544" s="2" t="s">
        <v>897</v>
      </c>
      <c r="D6544" s="2" t="s">
        <v>896</v>
      </c>
      <c r="E6544" s="2" t="s">
        <v>884</v>
      </c>
      <c r="F6544" s="4">
        <v>130</v>
      </c>
      <c r="G6544" s="10" t="str">
        <f t="shared" si="307"/>
        <v xml:space="preserve">2024/01 </v>
      </c>
      <c r="H6544" s="10">
        <f t="shared" si="306"/>
        <v>130</v>
      </c>
    </row>
    <row r="6545" spans="1:8" ht="15.75">
      <c r="A6545" s="10">
        <v>6544</v>
      </c>
      <c r="B6545" s="3" t="s">
        <v>2938</v>
      </c>
      <c r="C6545" s="2" t="s">
        <v>3165</v>
      </c>
      <c r="D6545" s="2" t="s">
        <v>3164</v>
      </c>
      <c r="E6545" s="2" t="s">
        <v>909</v>
      </c>
      <c r="F6545" s="4">
        <v>150</v>
      </c>
      <c r="G6545" s="10" t="str">
        <f t="shared" si="307"/>
        <v xml:space="preserve">2024/01 </v>
      </c>
      <c r="H6545" s="10">
        <f t="shared" si="306"/>
        <v>150</v>
      </c>
    </row>
    <row r="6546" spans="1:8" ht="15.75">
      <c r="A6546" s="10">
        <v>6545</v>
      </c>
      <c r="B6546" s="3" t="s">
        <v>2938</v>
      </c>
      <c r="C6546" s="2" t="s">
        <v>902</v>
      </c>
      <c r="D6546" s="2" t="s">
        <v>901</v>
      </c>
      <c r="E6546" s="2" t="s">
        <v>890</v>
      </c>
      <c r="F6546" s="4">
        <v>160</v>
      </c>
      <c r="G6546" s="10" t="str">
        <f t="shared" si="307"/>
        <v xml:space="preserve">2024/01 </v>
      </c>
      <c r="H6546" s="10">
        <f t="shared" si="306"/>
        <v>160</v>
      </c>
    </row>
    <row r="6547" spans="1:8" ht="15.75">
      <c r="A6547" s="10">
        <v>6546</v>
      </c>
      <c r="B6547" s="3" t="s">
        <v>2938</v>
      </c>
      <c r="C6547" s="2" t="s">
        <v>906</v>
      </c>
      <c r="D6547" s="2" t="s">
        <v>905</v>
      </c>
      <c r="E6547" s="2" t="s">
        <v>884</v>
      </c>
      <c r="F6547" s="4">
        <v>130</v>
      </c>
      <c r="G6547" s="10" t="str">
        <f t="shared" si="307"/>
        <v xml:space="preserve">2024/01 </v>
      </c>
      <c r="H6547" s="10">
        <f t="shared" si="306"/>
        <v>130</v>
      </c>
    </row>
    <row r="6548" spans="1:8" ht="15.75">
      <c r="A6548" s="10">
        <v>6547</v>
      </c>
      <c r="B6548" s="3" t="s">
        <v>2938</v>
      </c>
      <c r="C6548" s="2" t="s">
        <v>908</v>
      </c>
      <c r="D6548" s="2" t="s">
        <v>907</v>
      </c>
      <c r="E6548" s="2" t="s">
        <v>909</v>
      </c>
      <c r="F6548" s="4">
        <v>150</v>
      </c>
      <c r="G6548" s="10" t="str">
        <f t="shared" si="307"/>
        <v xml:space="preserve">2024/01 </v>
      </c>
      <c r="H6548" s="10">
        <f t="shared" si="306"/>
        <v>150</v>
      </c>
    </row>
    <row r="6549" spans="1:8" ht="15.75">
      <c r="A6549" s="10">
        <v>6548</v>
      </c>
      <c r="B6549" s="3" t="s">
        <v>2938</v>
      </c>
      <c r="C6549" s="2" t="s">
        <v>3167</v>
      </c>
      <c r="D6549" s="2" t="s">
        <v>3166</v>
      </c>
      <c r="E6549" s="2" t="s">
        <v>890</v>
      </c>
      <c r="F6549" s="4">
        <v>160</v>
      </c>
      <c r="G6549" s="10" t="str">
        <f t="shared" si="307"/>
        <v xml:space="preserve">2024/01 </v>
      </c>
      <c r="H6549" s="10">
        <f t="shared" si="306"/>
        <v>160</v>
      </c>
    </row>
    <row r="6550" spans="1:8" ht="15.75">
      <c r="A6550" s="10">
        <v>6549</v>
      </c>
      <c r="B6550" s="3" t="s">
        <v>2938</v>
      </c>
      <c r="C6550" s="2" t="s">
        <v>911</v>
      </c>
      <c r="D6550" s="2" t="s">
        <v>910</v>
      </c>
      <c r="E6550" s="2" t="s">
        <v>884</v>
      </c>
      <c r="F6550" s="4">
        <v>130</v>
      </c>
      <c r="G6550" s="10" t="str">
        <f t="shared" si="307"/>
        <v xml:space="preserve">2024/01 </v>
      </c>
      <c r="H6550" s="10">
        <f t="shared" si="306"/>
        <v>130</v>
      </c>
    </row>
    <row r="6551" spans="1:8" ht="15.75">
      <c r="A6551" s="10">
        <v>6550</v>
      </c>
      <c r="B6551" s="3" t="s">
        <v>2938</v>
      </c>
      <c r="C6551" s="2" t="s">
        <v>3170</v>
      </c>
      <c r="D6551" s="2" t="s">
        <v>3169</v>
      </c>
      <c r="E6551" s="2" t="s">
        <v>890</v>
      </c>
      <c r="F6551" s="4">
        <v>160</v>
      </c>
      <c r="G6551" s="10" t="str">
        <f t="shared" si="307"/>
        <v xml:space="preserve">2024/01 </v>
      </c>
      <c r="H6551" s="10">
        <f t="shared" si="306"/>
        <v>160</v>
      </c>
    </row>
    <row r="6552" spans="1:8" ht="15.75">
      <c r="A6552" s="10">
        <v>6551</v>
      </c>
      <c r="B6552" s="3" t="s">
        <v>2938</v>
      </c>
      <c r="C6552" s="2" t="s">
        <v>3172</v>
      </c>
      <c r="D6552" s="2" t="s">
        <v>3171</v>
      </c>
      <c r="E6552" s="2" t="s">
        <v>884</v>
      </c>
      <c r="F6552" s="4">
        <v>30</v>
      </c>
      <c r="G6552" s="10" t="str">
        <f t="shared" si="307"/>
        <v xml:space="preserve">2024/01 </v>
      </c>
      <c r="H6552" s="10">
        <f t="shared" si="306"/>
        <v>30</v>
      </c>
    </row>
    <row r="6553" spans="1:8" ht="15.75">
      <c r="A6553" s="10">
        <v>6552</v>
      </c>
      <c r="B6553" s="3" t="s">
        <v>2938</v>
      </c>
      <c r="C6553" s="2" t="s">
        <v>3174</v>
      </c>
      <c r="D6553" s="2" t="s">
        <v>3173</v>
      </c>
      <c r="E6553" s="2" t="s">
        <v>909</v>
      </c>
      <c r="F6553" s="4">
        <v>50</v>
      </c>
      <c r="G6553" s="10" t="str">
        <f t="shared" si="307"/>
        <v xml:space="preserve">2024/01 </v>
      </c>
      <c r="H6553" s="10">
        <f t="shared" si="306"/>
        <v>50</v>
      </c>
    </row>
    <row r="6554" spans="1:8" ht="15.75">
      <c r="A6554" s="10">
        <v>6553</v>
      </c>
      <c r="B6554" s="3" t="s">
        <v>2938</v>
      </c>
      <c r="C6554" s="2" t="s">
        <v>3176</v>
      </c>
      <c r="D6554" s="2" t="s">
        <v>3175</v>
      </c>
      <c r="E6554" s="2" t="s">
        <v>890</v>
      </c>
      <c r="F6554" s="4">
        <v>50</v>
      </c>
      <c r="G6554" s="10" t="str">
        <f t="shared" si="307"/>
        <v xml:space="preserve">2024/01 </v>
      </c>
      <c r="H6554" s="10">
        <f t="shared" si="306"/>
        <v>50</v>
      </c>
    </row>
    <row r="6555" spans="1:8" ht="15.75">
      <c r="A6555" s="10">
        <v>6554</v>
      </c>
      <c r="B6555" s="3" t="s">
        <v>2938</v>
      </c>
      <c r="C6555" s="2" t="s">
        <v>3180</v>
      </c>
      <c r="D6555" s="2" t="s">
        <v>3179</v>
      </c>
      <c r="E6555" s="2" t="s">
        <v>919</v>
      </c>
      <c r="F6555" s="4">
        <v>30</v>
      </c>
      <c r="G6555" s="10" t="str">
        <f t="shared" si="307"/>
        <v xml:space="preserve">2024/01 </v>
      </c>
      <c r="H6555" s="10">
        <f t="shared" si="306"/>
        <v>30</v>
      </c>
    </row>
    <row r="6556" spans="1:8" ht="15.75">
      <c r="A6556" s="10">
        <v>6555</v>
      </c>
      <c r="B6556" s="3" t="s">
        <v>2938</v>
      </c>
      <c r="C6556" s="2" t="s">
        <v>3187</v>
      </c>
      <c r="D6556" s="2" t="s">
        <v>3186</v>
      </c>
      <c r="E6556" s="2" t="s">
        <v>890</v>
      </c>
      <c r="F6556" s="4">
        <v>30</v>
      </c>
      <c r="G6556" s="10" t="str">
        <f t="shared" si="307"/>
        <v xml:space="preserve">2024/04 </v>
      </c>
      <c r="H6556" s="10">
        <f t="shared" si="306"/>
        <v>92</v>
      </c>
    </row>
    <row r="6557" spans="1:8" ht="15.75">
      <c r="A6557" s="10">
        <v>6556</v>
      </c>
      <c r="B6557" s="3" t="s">
        <v>2938</v>
      </c>
      <c r="C6557" s="2" t="s">
        <v>930</v>
      </c>
      <c r="D6557" s="2" t="s">
        <v>929</v>
      </c>
      <c r="E6557" s="2"/>
      <c r="F6557" s="4">
        <v>59</v>
      </c>
      <c r="G6557" s="10" t="str">
        <f t="shared" si="307"/>
        <v xml:space="preserve">2024/02 </v>
      </c>
      <c r="H6557" s="10">
        <f t="shared" si="306"/>
        <v>59</v>
      </c>
    </row>
    <row r="6558" spans="1:8" ht="15.75">
      <c r="A6558" s="10">
        <v>6557</v>
      </c>
      <c r="B6558" s="3" t="s">
        <v>2938</v>
      </c>
      <c r="C6558" s="2" t="s">
        <v>3191</v>
      </c>
      <c r="D6558" s="2" t="s">
        <v>3190</v>
      </c>
      <c r="E6558" s="2" t="s">
        <v>3192</v>
      </c>
      <c r="F6558" s="4">
        <v>20</v>
      </c>
      <c r="G6558" s="10" t="str">
        <f t="shared" si="307"/>
        <v xml:space="preserve">2024/01 </v>
      </c>
      <c r="H6558" s="10">
        <f t="shared" si="306"/>
        <v>100</v>
      </c>
    </row>
    <row r="6559" spans="1:8" ht="15.75">
      <c r="A6559" s="10">
        <v>6558</v>
      </c>
      <c r="B6559" s="3" t="s">
        <v>2938</v>
      </c>
      <c r="C6559" s="2" t="s">
        <v>932</v>
      </c>
      <c r="D6559" s="2" t="s">
        <v>931</v>
      </c>
      <c r="E6559" s="2" t="s">
        <v>890</v>
      </c>
      <c r="F6559" s="4">
        <v>85</v>
      </c>
      <c r="G6559" s="10" t="str">
        <f t="shared" si="307"/>
        <v xml:space="preserve">2024/02 </v>
      </c>
      <c r="H6559" s="10">
        <f t="shared" si="306"/>
        <v>85</v>
      </c>
    </row>
    <row r="6560" spans="1:8" ht="15.75">
      <c r="A6560" s="10">
        <v>6559</v>
      </c>
      <c r="B6560" s="3" t="s">
        <v>2938</v>
      </c>
      <c r="C6560" s="2" t="s">
        <v>3200</v>
      </c>
      <c r="D6560" s="2" t="s">
        <v>3199</v>
      </c>
      <c r="E6560" s="2" t="s">
        <v>909</v>
      </c>
      <c r="F6560" s="4">
        <v>150</v>
      </c>
      <c r="G6560" s="10" t="str">
        <f t="shared" si="307"/>
        <v xml:space="preserve">2024/01 </v>
      </c>
      <c r="H6560" s="10">
        <f t="shared" si="306"/>
        <v>150</v>
      </c>
    </row>
    <row r="6561" spans="1:8" ht="15.75">
      <c r="A6561" s="10">
        <v>6560</v>
      </c>
      <c r="B6561" s="3" t="s">
        <v>2938</v>
      </c>
      <c r="C6561" s="2" t="s">
        <v>3213</v>
      </c>
      <c r="D6561" s="2" t="s">
        <v>3212</v>
      </c>
      <c r="E6561" s="2"/>
      <c r="F6561" s="4">
        <v>2</v>
      </c>
      <c r="G6561" s="10" t="str">
        <f t="shared" si="307"/>
        <v xml:space="preserve">2024/01 </v>
      </c>
      <c r="H6561" s="10">
        <f t="shared" si="306"/>
        <v>2</v>
      </c>
    </row>
    <row r="6562" spans="1:8" ht="15.75">
      <c r="A6562" s="10">
        <v>6561</v>
      </c>
      <c r="B6562" s="3" t="s">
        <v>2938</v>
      </c>
      <c r="C6562" s="2" t="s">
        <v>3221</v>
      </c>
      <c r="D6562" s="2" t="s">
        <v>621</v>
      </c>
      <c r="E6562" s="2" t="s">
        <v>3222</v>
      </c>
      <c r="F6562" s="4">
        <v>200</v>
      </c>
      <c r="G6562" s="10" t="str">
        <f t="shared" si="307"/>
        <v xml:space="preserve">2024/01 </v>
      </c>
      <c r="H6562" s="10">
        <f t="shared" si="306"/>
        <v>200</v>
      </c>
    </row>
    <row r="6563" spans="1:8" ht="15.75">
      <c r="A6563" s="10">
        <v>6562</v>
      </c>
      <c r="B6563" s="3" t="s">
        <v>2938</v>
      </c>
      <c r="C6563" s="2" t="s">
        <v>1017</v>
      </c>
      <c r="D6563" s="2" t="s">
        <v>1016</v>
      </c>
      <c r="E6563" s="2" t="s">
        <v>919</v>
      </c>
      <c r="F6563" s="4">
        <v>4</v>
      </c>
      <c r="G6563" s="10" t="str">
        <f t="shared" si="307"/>
        <v xml:space="preserve">2024/01 </v>
      </c>
      <c r="H6563" s="10">
        <f t="shared" si="306"/>
        <v>5</v>
      </c>
    </row>
    <row r="6564" spans="1:8" ht="15.75">
      <c r="A6564" s="10">
        <v>6563</v>
      </c>
      <c r="B6564" s="3" t="s">
        <v>2938</v>
      </c>
      <c r="C6564" s="2" t="s">
        <v>3229</v>
      </c>
      <c r="D6564" s="2" t="s">
        <v>614</v>
      </c>
      <c r="E6564" s="2" t="s">
        <v>3230</v>
      </c>
      <c r="F6564" s="4">
        <v>200</v>
      </c>
      <c r="G6564" s="10" t="str">
        <f t="shared" si="307"/>
        <v xml:space="preserve">2024/01 </v>
      </c>
      <c r="H6564" s="10">
        <f t="shared" si="306"/>
        <v>200</v>
      </c>
    </row>
    <row r="6565" spans="1:8" ht="15.75">
      <c r="A6565" s="10">
        <v>6564</v>
      </c>
      <c r="B6565" s="3" t="s">
        <v>2938</v>
      </c>
      <c r="C6565" s="2" t="s">
        <v>3238</v>
      </c>
      <c r="D6565" s="2" t="s">
        <v>3237</v>
      </c>
      <c r="E6565" s="2" t="s">
        <v>909</v>
      </c>
      <c r="F6565" s="4">
        <v>76</v>
      </c>
      <c r="G6565" s="10" t="str">
        <f t="shared" si="307"/>
        <v xml:space="preserve">2024/03 </v>
      </c>
      <c r="H6565" s="10">
        <f t="shared" si="306"/>
        <v>76</v>
      </c>
    </row>
    <row r="6566" spans="1:8" ht="15.75">
      <c r="A6566" s="10">
        <v>6565</v>
      </c>
      <c r="B6566" s="3" t="s">
        <v>2938</v>
      </c>
      <c r="C6566" s="2" t="s">
        <v>3243</v>
      </c>
      <c r="D6566" s="2" t="s">
        <v>363</v>
      </c>
      <c r="E6566" s="2" t="s">
        <v>3244</v>
      </c>
      <c r="F6566" s="4">
        <v>200</v>
      </c>
      <c r="G6566" s="10" t="str">
        <f t="shared" si="307"/>
        <v xml:space="preserve">2024/01 </v>
      </c>
      <c r="H6566" s="10">
        <f t="shared" si="306"/>
        <v>200</v>
      </c>
    </row>
    <row r="6567" spans="1:8" ht="15.75">
      <c r="A6567" s="10">
        <v>6566</v>
      </c>
      <c r="B6567" s="3" t="s">
        <v>2938</v>
      </c>
      <c r="C6567" s="2" t="s">
        <v>1028</v>
      </c>
      <c r="D6567" s="2" t="s">
        <v>352</v>
      </c>
      <c r="E6567" s="2" t="s">
        <v>1029</v>
      </c>
      <c r="F6567" s="4">
        <v>100</v>
      </c>
      <c r="G6567" s="10" t="str">
        <f t="shared" si="307"/>
        <v xml:space="preserve">2024/01 </v>
      </c>
      <c r="H6567" s="10">
        <f t="shared" si="306"/>
        <v>100</v>
      </c>
    </row>
    <row r="6568" spans="1:8" ht="15.75">
      <c r="A6568" s="10">
        <v>6567</v>
      </c>
      <c r="B6568" s="3" t="s">
        <v>2938</v>
      </c>
      <c r="C6568" s="2" t="s">
        <v>1043</v>
      </c>
      <c r="D6568" s="2" t="s">
        <v>1042</v>
      </c>
      <c r="E6568" s="2"/>
      <c r="F6568" s="4">
        <v>8</v>
      </c>
      <c r="G6568" s="10" t="str">
        <f t="shared" si="307"/>
        <v xml:space="preserve">2024/01 </v>
      </c>
      <c r="H6568" s="10">
        <f t="shared" si="306"/>
        <v>50</v>
      </c>
    </row>
    <row r="6569" spans="1:8" ht="15.75">
      <c r="A6569" s="10">
        <v>6568</v>
      </c>
      <c r="B6569" s="3" t="s">
        <v>2938</v>
      </c>
      <c r="C6569" s="2" t="s">
        <v>1073</v>
      </c>
      <c r="D6569" s="2" t="s">
        <v>789</v>
      </c>
      <c r="E6569" s="2" t="s">
        <v>1074</v>
      </c>
      <c r="F6569" s="4">
        <v>100</v>
      </c>
      <c r="G6569" s="10" t="str">
        <f t="shared" si="307"/>
        <v xml:space="preserve">2024/01 </v>
      </c>
      <c r="H6569" s="10">
        <f t="shared" si="306"/>
        <v>1000</v>
      </c>
    </row>
    <row r="6570" spans="1:8" ht="15.75">
      <c r="A6570" s="10">
        <v>6569</v>
      </c>
      <c r="B6570" s="3" t="s">
        <v>2938</v>
      </c>
      <c r="C6570" s="2" t="s">
        <v>1075</v>
      </c>
      <c r="D6570" s="2" t="s">
        <v>822</v>
      </c>
      <c r="E6570" s="2" t="s">
        <v>1076</v>
      </c>
      <c r="F6570" s="4">
        <v>7100</v>
      </c>
      <c r="G6570" s="10" t="str">
        <f t="shared" si="307"/>
        <v xml:space="preserve">2025/12 </v>
      </c>
      <c r="H6570" s="10">
        <f t="shared" si="306"/>
        <v>7100</v>
      </c>
    </row>
    <row r="6571" spans="1:8" ht="15.75">
      <c r="A6571" s="10">
        <v>6570</v>
      </c>
      <c r="B6571" s="3" t="s">
        <v>2938</v>
      </c>
      <c r="C6571" s="2" t="s">
        <v>1090</v>
      </c>
      <c r="D6571" s="2" t="s">
        <v>366</v>
      </c>
      <c r="E6571" s="2" t="s">
        <v>1091</v>
      </c>
      <c r="F6571" s="4">
        <v>100</v>
      </c>
      <c r="G6571" s="10" t="str">
        <f t="shared" si="307"/>
        <v xml:space="preserve">2024/07 </v>
      </c>
      <c r="H6571" s="10">
        <f t="shared" si="306"/>
        <v>1003</v>
      </c>
    </row>
    <row r="6572" spans="1:8" ht="15.75">
      <c r="A6572" s="10">
        <v>6571</v>
      </c>
      <c r="B6572" s="3" t="s">
        <v>2938</v>
      </c>
      <c r="C6572" s="2" t="s">
        <v>1116</v>
      </c>
      <c r="D6572" s="2" t="s">
        <v>514</v>
      </c>
      <c r="E6572" s="2" t="s">
        <v>3272</v>
      </c>
      <c r="F6572" s="4">
        <v>12</v>
      </c>
      <c r="G6572" s="10" t="str">
        <f t="shared" si="307"/>
        <v xml:space="preserve">2024/01 </v>
      </c>
      <c r="H6572" s="10">
        <f t="shared" si="306"/>
        <v>15</v>
      </c>
    </row>
    <row r="6573" spans="1:8" ht="15.75">
      <c r="A6573" s="10">
        <v>6572</v>
      </c>
      <c r="B6573" s="3" t="s">
        <v>2938</v>
      </c>
      <c r="C6573" s="2" t="s">
        <v>1122</v>
      </c>
      <c r="D6573" s="2" t="s">
        <v>366</v>
      </c>
      <c r="E6573" s="2" t="s">
        <v>1117</v>
      </c>
      <c r="F6573" s="4">
        <v>3</v>
      </c>
      <c r="G6573" s="10" t="str">
        <f t="shared" si="307"/>
        <v xml:space="preserve">2024/01 </v>
      </c>
      <c r="H6573" s="10">
        <f t="shared" si="306"/>
        <v>10</v>
      </c>
    </row>
    <row r="6574" spans="1:8" ht="15.75">
      <c r="A6574" s="10">
        <v>6573</v>
      </c>
      <c r="B6574" s="3" t="s">
        <v>2938</v>
      </c>
      <c r="C6574" s="2" t="s">
        <v>1127</v>
      </c>
      <c r="D6574" s="2" t="s">
        <v>355</v>
      </c>
      <c r="E6574" s="2" t="s">
        <v>1117</v>
      </c>
      <c r="F6574" s="4">
        <v>3</v>
      </c>
      <c r="G6574" s="10" t="str">
        <f t="shared" si="307"/>
        <v xml:space="preserve">2024/01 </v>
      </c>
      <c r="H6574" s="10">
        <f t="shared" si="306"/>
        <v>15</v>
      </c>
    </row>
    <row r="6575" spans="1:8" ht="15.75">
      <c r="A6575" s="10">
        <v>6574</v>
      </c>
      <c r="B6575" s="3" t="s">
        <v>2938</v>
      </c>
      <c r="C6575" s="2" t="s">
        <v>3282</v>
      </c>
      <c r="D6575" s="2" t="s">
        <v>3281</v>
      </c>
      <c r="E6575" s="2" t="s">
        <v>890</v>
      </c>
      <c r="F6575" s="4">
        <v>20</v>
      </c>
      <c r="G6575" s="10" t="str">
        <f t="shared" si="307"/>
        <v xml:space="preserve">2024/01 </v>
      </c>
      <c r="H6575" s="10">
        <f t="shared" si="306"/>
        <v>20</v>
      </c>
    </row>
    <row r="6576" spans="1:8" ht="15.75">
      <c r="A6576" s="10">
        <v>6575</v>
      </c>
      <c r="B6576" s="3" t="s">
        <v>2938</v>
      </c>
      <c r="C6576" s="2" t="s">
        <v>3288</v>
      </c>
      <c r="D6576" s="2" t="s">
        <v>3287</v>
      </c>
      <c r="E6576" s="2" t="s">
        <v>890</v>
      </c>
      <c r="F6576" s="4">
        <v>20</v>
      </c>
      <c r="G6576" s="10" t="str">
        <f t="shared" si="307"/>
        <v xml:space="preserve">2024/01 </v>
      </c>
      <c r="H6576" s="10">
        <f t="shared" si="306"/>
        <v>20</v>
      </c>
    </row>
    <row r="6577" spans="1:8" ht="15.75">
      <c r="A6577" s="10">
        <v>6576</v>
      </c>
      <c r="B6577" s="3" t="s">
        <v>2938</v>
      </c>
      <c r="C6577" s="2" t="s">
        <v>1176</v>
      </c>
      <c r="D6577" s="2" t="s">
        <v>1175</v>
      </c>
      <c r="E6577" s="2"/>
      <c r="F6577" s="4">
        <v>8</v>
      </c>
      <c r="G6577" s="10" t="str">
        <f t="shared" si="307"/>
        <v xml:space="preserve">2024/01 </v>
      </c>
      <c r="H6577" s="10">
        <f t="shared" si="306"/>
        <v>10</v>
      </c>
    </row>
    <row r="6578" spans="1:8" ht="15.75">
      <c r="A6578" s="10">
        <v>6577</v>
      </c>
      <c r="B6578" s="3" t="s">
        <v>2938</v>
      </c>
      <c r="C6578" s="2" t="s">
        <v>1178</v>
      </c>
      <c r="D6578" s="2" t="s">
        <v>1177</v>
      </c>
      <c r="E6578" s="2" t="s">
        <v>574</v>
      </c>
      <c r="F6578" s="4">
        <v>20</v>
      </c>
      <c r="G6578" s="10" t="str">
        <f t="shared" si="307"/>
        <v xml:space="preserve">2024/01 </v>
      </c>
      <c r="H6578" s="10">
        <f t="shared" si="306"/>
        <v>20</v>
      </c>
    </row>
    <row r="6579" spans="1:8" ht="15.75">
      <c r="A6579" s="10">
        <v>6578</v>
      </c>
      <c r="B6579" s="3" t="s">
        <v>2938</v>
      </c>
      <c r="C6579" s="2" t="s">
        <v>1183</v>
      </c>
      <c r="D6579" s="2" t="s">
        <v>548</v>
      </c>
      <c r="E6579" s="2" t="s">
        <v>414</v>
      </c>
      <c r="F6579" s="4">
        <v>100</v>
      </c>
      <c r="G6579" s="10" t="str">
        <f t="shared" si="307"/>
        <v xml:space="preserve">2024/01 </v>
      </c>
      <c r="H6579" s="10">
        <f t="shared" si="306"/>
        <v>100</v>
      </c>
    </row>
    <row r="6580" spans="1:8" ht="15.75">
      <c r="A6580" s="10">
        <v>6579</v>
      </c>
      <c r="B6580" s="3" t="s">
        <v>2938</v>
      </c>
      <c r="C6580" s="2" t="s">
        <v>1199</v>
      </c>
      <c r="D6580" s="2" t="s">
        <v>1198</v>
      </c>
      <c r="E6580" s="2"/>
      <c r="F6580" s="4">
        <v>14</v>
      </c>
      <c r="G6580" s="10" t="str">
        <f t="shared" si="307"/>
        <v xml:space="preserve">2024/01 </v>
      </c>
      <c r="H6580" s="10">
        <f t="shared" si="306"/>
        <v>50</v>
      </c>
    </row>
    <row r="6581" spans="1:8" ht="15.75">
      <c r="A6581" s="10">
        <v>6580</v>
      </c>
      <c r="B6581" s="3" t="s">
        <v>2938</v>
      </c>
      <c r="C6581" s="2" t="s">
        <v>3452</v>
      </c>
      <c r="D6581" s="2" t="s">
        <v>363</v>
      </c>
      <c r="E6581" s="2" t="s">
        <v>3453</v>
      </c>
      <c r="F6581" s="4">
        <v>1020</v>
      </c>
      <c r="G6581" s="10" t="str">
        <f t="shared" si="307"/>
        <v xml:space="preserve">2025/12 </v>
      </c>
      <c r="H6581" s="10">
        <f t="shared" si="306"/>
        <v>1020</v>
      </c>
    </row>
    <row r="6582" spans="1:8" ht="15.75">
      <c r="A6582" s="10">
        <v>6581</v>
      </c>
      <c r="B6582" s="3" t="s">
        <v>2938</v>
      </c>
      <c r="C6582" s="2" t="s">
        <v>3454</v>
      </c>
      <c r="D6582" s="2" t="s">
        <v>352</v>
      </c>
      <c r="E6582" s="2" t="s">
        <v>3455</v>
      </c>
      <c r="F6582" s="4">
        <v>1010</v>
      </c>
      <c r="G6582" s="10" t="str">
        <f t="shared" si="307"/>
        <v xml:space="preserve">2024/11 </v>
      </c>
      <c r="H6582" s="10">
        <f t="shared" si="306"/>
        <v>1010</v>
      </c>
    </row>
    <row r="6583" spans="1:8" ht="15.75">
      <c r="A6583" s="10">
        <v>6582</v>
      </c>
      <c r="B6583" s="3" t="s">
        <v>2938</v>
      </c>
      <c r="C6583" s="2" t="s">
        <v>3456</v>
      </c>
      <c r="D6583" s="2" t="s">
        <v>736</v>
      </c>
      <c r="E6583" s="2" t="s">
        <v>3457</v>
      </c>
      <c r="F6583" s="4">
        <v>1550</v>
      </c>
      <c r="G6583" s="10" t="str">
        <f t="shared" si="307"/>
        <v xml:space="preserve">2024/10 </v>
      </c>
      <c r="H6583" s="10">
        <f t="shared" si="306"/>
        <v>1550</v>
      </c>
    </row>
    <row r="6584" spans="1:8" ht="15.75">
      <c r="A6584" s="10">
        <v>6583</v>
      </c>
      <c r="B6584" s="3" t="s">
        <v>2938</v>
      </c>
      <c r="C6584" s="2" t="s">
        <v>3458</v>
      </c>
      <c r="D6584" s="2" t="s">
        <v>747</v>
      </c>
      <c r="E6584" s="2" t="s">
        <v>3459</v>
      </c>
      <c r="F6584" s="4">
        <v>1118</v>
      </c>
      <c r="G6584" s="10" t="str">
        <f t="shared" si="307"/>
        <v xml:space="preserve">2025/12 </v>
      </c>
      <c r="H6584" s="10">
        <f t="shared" si="306"/>
        <v>1118</v>
      </c>
    </row>
    <row r="6585" spans="1:8" ht="15.75">
      <c r="A6585" s="10">
        <v>6584</v>
      </c>
      <c r="B6585" s="3" t="s">
        <v>2938</v>
      </c>
      <c r="C6585" s="2" t="s">
        <v>3460</v>
      </c>
      <c r="D6585" s="2" t="s">
        <v>773</v>
      </c>
      <c r="E6585" s="2" t="s">
        <v>3461</v>
      </c>
      <c r="F6585" s="4">
        <v>1230</v>
      </c>
      <c r="G6585" s="10" t="str">
        <f t="shared" si="307"/>
        <v xml:space="preserve">2025/12 </v>
      </c>
      <c r="H6585" s="10">
        <f t="shared" si="306"/>
        <v>1230</v>
      </c>
    </row>
    <row r="6586" spans="1:8" ht="15.75">
      <c r="A6586" s="10">
        <v>6585</v>
      </c>
      <c r="B6586" s="3" t="s">
        <v>2938</v>
      </c>
      <c r="C6586" s="2" t="s">
        <v>3462</v>
      </c>
      <c r="D6586" s="2" t="s">
        <v>781</v>
      </c>
      <c r="E6586" s="2" t="s">
        <v>3463</v>
      </c>
      <c r="F6586" s="4">
        <v>1000</v>
      </c>
      <c r="G6586" s="10" t="str">
        <f t="shared" si="307"/>
        <v xml:space="preserve">2024/01 </v>
      </c>
      <c r="H6586" s="10">
        <f t="shared" si="306"/>
        <v>1000</v>
      </c>
    </row>
    <row r="6587" spans="1:8" ht="15.75">
      <c r="A6587" s="10">
        <v>6586</v>
      </c>
      <c r="B6587" s="3" t="s">
        <v>2938</v>
      </c>
      <c r="C6587" s="2" t="s">
        <v>3464</v>
      </c>
      <c r="D6587" s="2" t="s">
        <v>802</v>
      </c>
      <c r="E6587" s="2" t="s">
        <v>3465</v>
      </c>
      <c r="F6587" s="4">
        <v>150</v>
      </c>
      <c r="G6587" s="10" t="str">
        <f t="shared" si="307"/>
        <v xml:space="preserve">2024/01 </v>
      </c>
      <c r="H6587" s="10">
        <f t="shared" si="306"/>
        <v>150</v>
      </c>
    </row>
    <row r="6588" spans="1:8" ht="15.75">
      <c r="A6588" s="10">
        <v>6587</v>
      </c>
      <c r="B6588" s="3" t="s">
        <v>2938</v>
      </c>
      <c r="C6588" s="2" t="s">
        <v>3466</v>
      </c>
      <c r="D6588" s="2" t="s">
        <v>808</v>
      </c>
      <c r="E6588" s="2" t="s">
        <v>3467</v>
      </c>
      <c r="F6588" s="4">
        <v>150</v>
      </c>
      <c r="G6588" s="10" t="str">
        <f t="shared" si="307"/>
        <v xml:space="preserve">2024/01 </v>
      </c>
      <c r="H6588" s="10">
        <f t="shared" si="306"/>
        <v>150</v>
      </c>
    </row>
    <row r="6589" spans="1:8" ht="15.75">
      <c r="A6589" s="10">
        <v>6588</v>
      </c>
      <c r="B6589" s="3" t="s">
        <v>2938</v>
      </c>
      <c r="C6589" s="2" t="s">
        <v>3468</v>
      </c>
      <c r="D6589" s="2" t="s">
        <v>828</v>
      </c>
      <c r="E6589" s="2" t="s">
        <v>3469</v>
      </c>
      <c r="F6589" s="4">
        <v>150</v>
      </c>
      <c r="G6589" s="10" t="str">
        <f t="shared" si="307"/>
        <v xml:space="preserve">2024/01 </v>
      </c>
      <c r="H6589" s="10">
        <f t="shared" si="306"/>
        <v>150</v>
      </c>
    </row>
    <row r="6590" spans="1:8" ht="15.75">
      <c r="A6590" s="10">
        <v>6589</v>
      </c>
      <c r="B6590" s="3" t="s">
        <v>2938</v>
      </c>
      <c r="C6590" s="2" t="s">
        <v>3470</v>
      </c>
      <c r="D6590" s="2" t="s">
        <v>733</v>
      </c>
      <c r="E6590" s="2" t="s">
        <v>3471</v>
      </c>
      <c r="F6590" s="4">
        <v>100</v>
      </c>
      <c r="G6590" s="10" t="str">
        <f t="shared" si="307"/>
        <v xml:space="preserve">2024/01 </v>
      </c>
      <c r="H6590" s="10">
        <f t="shared" si="306"/>
        <v>100</v>
      </c>
    </row>
    <row r="6591" spans="1:8" ht="15.75">
      <c r="A6591" s="10">
        <v>6590</v>
      </c>
      <c r="B6591" s="3" t="s">
        <v>2938</v>
      </c>
      <c r="C6591" s="2" t="s">
        <v>3472</v>
      </c>
      <c r="D6591" s="2" t="s">
        <v>770</v>
      </c>
      <c r="E6591" s="2" t="s">
        <v>3473</v>
      </c>
      <c r="F6591" s="4">
        <v>100</v>
      </c>
      <c r="G6591" s="10" t="str">
        <f t="shared" si="307"/>
        <v xml:space="preserve">2024/01 </v>
      </c>
      <c r="H6591" s="10">
        <f t="shared" si="306"/>
        <v>100</v>
      </c>
    </row>
    <row r="6592" spans="1:8" ht="15.75">
      <c r="A6592" s="10">
        <v>6591</v>
      </c>
      <c r="B6592" s="3" t="s">
        <v>2938</v>
      </c>
      <c r="C6592" s="2" t="s">
        <v>3474</v>
      </c>
      <c r="D6592" s="2" t="s">
        <v>799</v>
      </c>
      <c r="E6592" s="2" t="s">
        <v>3475</v>
      </c>
      <c r="F6592" s="4">
        <v>100</v>
      </c>
      <c r="G6592" s="10" t="str">
        <f t="shared" si="307"/>
        <v xml:space="preserve">2024/01 </v>
      </c>
      <c r="H6592" s="10">
        <f t="shared" si="306"/>
        <v>100</v>
      </c>
    </row>
    <row r="6593" spans="1:8" ht="15.75">
      <c r="A6593" s="10">
        <v>6592</v>
      </c>
      <c r="B6593" s="3" t="s">
        <v>2938</v>
      </c>
      <c r="C6593" s="2" t="s">
        <v>3476</v>
      </c>
      <c r="D6593" s="2" t="s">
        <v>825</v>
      </c>
      <c r="E6593" s="2" t="s">
        <v>3477</v>
      </c>
      <c r="F6593" s="4">
        <v>100</v>
      </c>
      <c r="G6593" s="10" t="str">
        <f t="shared" si="307"/>
        <v xml:space="preserve">2024/01 </v>
      </c>
      <c r="H6593" s="10">
        <f t="shared" si="306"/>
        <v>100</v>
      </c>
    </row>
    <row r="6594" spans="1:8" ht="15.75">
      <c r="A6594" s="10">
        <v>6593</v>
      </c>
      <c r="B6594" s="3" t="s">
        <v>2938</v>
      </c>
      <c r="C6594" s="2" t="s">
        <v>3478</v>
      </c>
      <c r="D6594" s="2" t="s">
        <v>630</v>
      </c>
      <c r="E6594" s="2" t="s">
        <v>3479</v>
      </c>
      <c r="F6594" s="4">
        <v>30</v>
      </c>
      <c r="G6594" s="10" t="str">
        <f t="shared" si="307"/>
        <v xml:space="preserve">2024/01 </v>
      </c>
      <c r="H6594" s="10">
        <f t="shared" ref="H6594:H6657" si="308">_xlfn.MAXIFS(F:F,C:C,C6594,G:G,G6594)</f>
        <v>30</v>
      </c>
    </row>
    <row r="6595" spans="1:8" ht="15.75">
      <c r="A6595" s="10">
        <v>6594</v>
      </c>
      <c r="B6595" s="3" t="s">
        <v>2938</v>
      </c>
      <c r="C6595" s="2" t="s">
        <v>3480</v>
      </c>
      <c r="D6595" s="2" t="s">
        <v>654</v>
      </c>
      <c r="E6595" s="2" t="s">
        <v>3481</v>
      </c>
      <c r="F6595" s="4">
        <v>10</v>
      </c>
      <c r="G6595" s="10" t="str">
        <f t="shared" ref="G6595:G6658" si="309">INDEX($B$2:$B$9999,MATCH(_xlfn.MAXIFS($F$2:$F$9999,$C$2:$C$9999,C6595),$F$1:$F$9999,0))</f>
        <v xml:space="preserve">2024/01 </v>
      </c>
      <c r="H6595" s="10">
        <f t="shared" si="308"/>
        <v>10</v>
      </c>
    </row>
    <row r="6596" spans="1:8" ht="15.75">
      <c r="A6596" s="10">
        <v>6595</v>
      </c>
      <c r="B6596" s="3" t="s">
        <v>2938</v>
      </c>
      <c r="C6596" s="2" t="s">
        <v>3482</v>
      </c>
      <c r="D6596" s="2" t="s">
        <v>699</v>
      </c>
      <c r="E6596" s="2" t="s">
        <v>3483</v>
      </c>
      <c r="F6596" s="4">
        <v>452</v>
      </c>
      <c r="G6596" s="10" t="str">
        <f t="shared" si="309"/>
        <v xml:space="preserve">2025/10 </v>
      </c>
      <c r="H6596" s="10">
        <f t="shared" si="308"/>
        <v>452</v>
      </c>
    </row>
    <row r="6597" spans="1:8" ht="15.75">
      <c r="A6597" s="10">
        <v>6596</v>
      </c>
      <c r="B6597" s="3" t="s">
        <v>2938</v>
      </c>
      <c r="C6597" s="2" t="s">
        <v>3484</v>
      </c>
      <c r="D6597" s="2" t="s">
        <v>358</v>
      </c>
      <c r="E6597" s="2" t="s">
        <v>3485</v>
      </c>
      <c r="F6597" s="4">
        <v>1162</v>
      </c>
      <c r="G6597" s="10" t="str">
        <f t="shared" si="309"/>
        <v xml:space="preserve">2025/12 </v>
      </c>
      <c r="H6597" s="10">
        <f t="shared" si="308"/>
        <v>1162</v>
      </c>
    </row>
    <row r="6598" spans="1:8" ht="15.75">
      <c r="A6598" s="10">
        <v>6597</v>
      </c>
      <c r="B6598" s="3" t="s">
        <v>2938</v>
      </c>
      <c r="C6598" s="2" t="s">
        <v>3486</v>
      </c>
      <c r="D6598" s="2" t="s">
        <v>486</v>
      </c>
      <c r="E6598" s="2" t="s">
        <v>3487</v>
      </c>
      <c r="F6598" s="4">
        <v>10</v>
      </c>
      <c r="G6598" s="10" t="str">
        <f t="shared" si="309"/>
        <v xml:space="preserve">2024/01 </v>
      </c>
      <c r="H6598" s="10">
        <f t="shared" si="308"/>
        <v>10</v>
      </c>
    </row>
    <row r="6599" spans="1:8" ht="15.75">
      <c r="A6599" s="10">
        <v>6598</v>
      </c>
      <c r="B6599" s="3" t="s">
        <v>2938</v>
      </c>
      <c r="C6599" s="2" t="s">
        <v>3488</v>
      </c>
      <c r="D6599" s="2" t="s">
        <v>475</v>
      </c>
      <c r="E6599" s="2" t="s">
        <v>3489</v>
      </c>
      <c r="F6599" s="4">
        <v>1020</v>
      </c>
      <c r="G6599" s="10" t="str">
        <f t="shared" si="309"/>
        <v xml:space="preserve">2025/12 </v>
      </c>
      <c r="H6599" s="10">
        <f t="shared" si="308"/>
        <v>1020</v>
      </c>
    </row>
    <row r="6600" spans="1:8" ht="15.75">
      <c r="A6600" s="10">
        <v>6599</v>
      </c>
      <c r="B6600" s="3" t="s">
        <v>2938</v>
      </c>
      <c r="C6600" s="2" t="s">
        <v>3491</v>
      </c>
      <c r="D6600" s="2" t="s">
        <v>3490</v>
      </c>
      <c r="E6600" s="2" t="s">
        <v>85</v>
      </c>
      <c r="F6600" s="4">
        <v>1</v>
      </c>
      <c r="G6600" s="10" t="str">
        <f t="shared" si="309"/>
        <v xml:space="preserve">2024/01 </v>
      </c>
      <c r="H6600" s="10">
        <f t="shared" si="308"/>
        <v>1</v>
      </c>
    </row>
    <row r="6601" spans="1:8" ht="15.75">
      <c r="A6601" s="10">
        <v>6600</v>
      </c>
      <c r="B6601" s="3" t="s">
        <v>2938</v>
      </c>
      <c r="C6601" s="2" t="s">
        <v>3493</v>
      </c>
      <c r="D6601" s="2" t="s">
        <v>2692</v>
      </c>
      <c r="E6601" s="2" t="s">
        <v>56</v>
      </c>
      <c r="F6601" s="4">
        <v>4</v>
      </c>
      <c r="G6601" s="10" t="str">
        <f t="shared" si="309"/>
        <v xml:space="preserve">2024/01 </v>
      </c>
      <c r="H6601" s="10">
        <f t="shared" si="308"/>
        <v>6</v>
      </c>
    </row>
    <row r="6602" spans="1:8" ht="15.75">
      <c r="A6602" s="10">
        <v>6601</v>
      </c>
      <c r="B6602" s="3" t="s">
        <v>2938</v>
      </c>
      <c r="C6602" s="2" t="s">
        <v>1346</v>
      </c>
      <c r="D6602" s="2" t="s">
        <v>1345</v>
      </c>
      <c r="E6602" s="2" t="s">
        <v>1342</v>
      </c>
      <c r="F6602" s="4">
        <v>60</v>
      </c>
      <c r="G6602" s="10" t="str">
        <f t="shared" si="309"/>
        <v xml:space="preserve">2024/08 </v>
      </c>
      <c r="H6602" s="10">
        <f t="shared" si="308"/>
        <v>506</v>
      </c>
    </row>
    <row r="6603" spans="1:8" ht="15.75">
      <c r="A6603" s="10">
        <v>6602</v>
      </c>
      <c r="B6603" s="3" t="s">
        <v>2938</v>
      </c>
      <c r="C6603" s="2" t="s">
        <v>1354</v>
      </c>
      <c r="D6603" s="2" t="s">
        <v>1353</v>
      </c>
      <c r="E6603" s="2" t="s">
        <v>1342</v>
      </c>
      <c r="F6603" s="4">
        <v>150</v>
      </c>
      <c r="G6603" s="10" t="str">
        <f t="shared" si="309"/>
        <v xml:space="preserve">2024/04 </v>
      </c>
      <c r="H6603" s="10">
        <f t="shared" si="308"/>
        <v>255</v>
      </c>
    </row>
    <row r="6604" spans="1:8" ht="15.75">
      <c r="A6604" s="10">
        <v>6603</v>
      </c>
      <c r="B6604" s="3" t="s">
        <v>2938</v>
      </c>
      <c r="C6604" s="2" t="s">
        <v>1363</v>
      </c>
      <c r="D6604" s="2" t="s">
        <v>1362</v>
      </c>
      <c r="E6604" s="2" t="s">
        <v>1342</v>
      </c>
      <c r="F6604" s="4">
        <v>202</v>
      </c>
      <c r="G6604" s="10" t="str">
        <f t="shared" si="309"/>
        <v xml:space="preserve">2024/08 </v>
      </c>
      <c r="H6604" s="10">
        <f t="shared" si="308"/>
        <v>1253</v>
      </c>
    </row>
    <row r="6605" spans="1:8" ht="15.75">
      <c r="A6605" s="10">
        <v>6604</v>
      </c>
      <c r="B6605" s="3" t="s">
        <v>2938</v>
      </c>
      <c r="C6605" s="2" t="s">
        <v>1365</v>
      </c>
      <c r="D6605" s="2" t="s">
        <v>1364</v>
      </c>
      <c r="E6605" s="2" t="s">
        <v>1352</v>
      </c>
      <c r="F6605" s="4">
        <v>500</v>
      </c>
      <c r="G6605" s="10" t="str">
        <f t="shared" si="309"/>
        <v xml:space="preserve">2026/01 </v>
      </c>
      <c r="H6605" s="10">
        <f t="shared" si="308"/>
        <v>11550</v>
      </c>
    </row>
    <row r="6606" spans="1:8" ht="15.75">
      <c r="A6606" s="10">
        <v>6605</v>
      </c>
      <c r="B6606" s="3" t="s">
        <v>2938</v>
      </c>
      <c r="C6606" s="2" t="s">
        <v>1370</v>
      </c>
      <c r="D6606" s="2" t="s">
        <v>1369</v>
      </c>
      <c r="E6606" s="2" t="s">
        <v>1352</v>
      </c>
      <c r="F6606" s="4">
        <v>162</v>
      </c>
      <c r="G6606" s="10" t="str">
        <f t="shared" si="309"/>
        <v xml:space="preserve">2024/03 </v>
      </c>
      <c r="H6606" s="10">
        <f t="shared" si="308"/>
        <v>702</v>
      </c>
    </row>
    <row r="6607" spans="1:8" ht="15.75">
      <c r="A6607" s="10">
        <v>6606</v>
      </c>
      <c r="B6607" s="3" t="s">
        <v>2938</v>
      </c>
      <c r="C6607" s="2" t="s">
        <v>1372</v>
      </c>
      <c r="D6607" s="2" t="s">
        <v>1371</v>
      </c>
      <c r="E6607" s="2" t="s">
        <v>1352</v>
      </c>
      <c r="F6607" s="4">
        <v>24</v>
      </c>
      <c r="G6607" s="10" t="str">
        <f t="shared" si="309"/>
        <v xml:space="preserve">2024/01 </v>
      </c>
      <c r="H6607" s="10">
        <f t="shared" si="308"/>
        <v>80</v>
      </c>
    </row>
    <row r="6608" spans="1:8" ht="15.75">
      <c r="A6608" s="10">
        <v>6607</v>
      </c>
      <c r="B6608" s="3" t="s">
        <v>2938</v>
      </c>
      <c r="C6608" s="2" t="s">
        <v>1373</v>
      </c>
      <c r="D6608" s="2" t="s">
        <v>1362</v>
      </c>
      <c r="E6608" s="2" t="s">
        <v>1374</v>
      </c>
      <c r="F6608" s="4">
        <v>75</v>
      </c>
      <c r="G6608" s="10" t="str">
        <f t="shared" si="309"/>
        <v xml:space="preserve">2024/07 </v>
      </c>
      <c r="H6608" s="10">
        <f t="shared" si="308"/>
        <v>148</v>
      </c>
    </row>
    <row r="6609" spans="1:8" ht="15.75">
      <c r="A6609" s="10">
        <v>6608</v>
      </c>
      <c r="B6609" s="3" t="s">
        <v>2938</v>
      </c>
      <c r="C6609" s="2" t="s">
        <v>3528</v>
      </c>
      <c r="D6609" s="2" t="s">
        <v>1401</v>
      </c>
      <c r="E6609" s="2" t="s">
        <v>184</v>
      </c>
      <c r="F6609" s="4">
        <v>13</v>
      </c>
      <c r="G6609" s="10" t="str">
        <f t="shared" si="309"/>
        <v xml:space="preserve">2024/01 </v>
      </c>
      <c r="H6609" s="10">
        <f t="shared" si="308"/>
        <v>13</v>
      </c>
    </row>
    <row r="6610" spans="1:8" ht="15.75">
      <c r="A6610" s="10">
        <v>6609</v>
      </c>
      <c r="B6610" s="3" t="s">
        <v>2938</v>
      </c>
      <c r="C6610" s="2" t="s">
        <v>1422</v>
      </c>
      <c r="D6610" s="2" t="s">
        <v>1417</v>
      </c>
      <c r="E6610" s="2" t="s">
        <v>56</v>
      </c>
      <c r="F6610" s="4">
        <v>5</v>
      </c>
      <c r="G6610" s="10" t="str">
        <f t="shared" si="309"/>
        <v xml:space="preserve">2024/01 </v>
      </c>
      <c r="H6610" s="10">
        <f t="shared" si="308"/>
        <v>100</v>
      </c>
    </row>
    <row r="6611" spans="1:8" ht="15.75">
      <c r="A6611" s="10">
        <v>6610</v>
      </c>
      <c r="B6611" s="3" t="s">
        <v>2938</v>
      </c>
      <c r="C6611" s="2" t="s">
        <v>1423</v>
      </c>
      <c r="D6611" s="2" t="s">
        <v>1417</v>
      </c>
      <c r="E6611" s="2" t="s">
        <v>58</v>
      </c>
      <c r="F6611" s="4">
        <v>4</v>
      </c>
      <c r="G6611" s="10" t="str">
        <f t="shared" si="309"/>
        <v xml:space="preserve">2024/01 </v>
      </c>
      <c r="H6611" s="10">
        <f t="shared" si="308"/>
        <v>50</v>
      </c>
    </row>
    <row r="6612" spans="1:8" ht="15.75">
      <c r="A6612" s="10">
        <v>6611</v>
      </c>
      <c r="B6612" s="3" t="s">
        <v>2938</v>
      </c>
      <c r="C6612" s="2" t="s">
        <v>1428</v>
      </c>
      <c r="D6612" s="2" t="s">
        <v>1426</v>
      </c>
      <c r="E6612" s="2" t="s">
        <v>73</v>
      </c>
      <c r="F6612" s="4">
        <v>7</v>
      </c>
      <c r="G6612" s="10" t="str">
        <f t="shared" si="309"/>
        <v xml:space="preserve">2024/01 </v>
      </c>
      <c r="H6612" s="10">
        <f t="shared" si="308"/>
        <v>25</v>
      </c>
    </row>
    <row r="6613" spans="1:8" ht="15.75">
      <c r="A6613" s="10">
        <v>6612</v>
      </c>
      <c r="B6613" s="3" t="s">
        <v>2938</v>
      </c>
      <c r="C6613" s="2" t="s">
        <v>1429</v>
      </c>
      <c r="D6613" s="2" t="s">
        <v>1426</v>
      </c>
      <c r="E6613" s="2" t="s">
        <v>54</v>
      </c>
      <c r="F6613" s="4">
        <v>10</v>
      </c>
      <c r="G6613" s="10" t="str">
        <f t="shared" si="309"/>
        <v xml:space="preserve">2024/01 </v>
      </c>
      <c r="H6613" s="10">
        <f t="shared" si="308"/>
        <v>50</v>
      </c>
    </row>
    <row r="6614" spans="1:8" ht="15.75">
      <c r="A6614" s="10">
        <v>6613</v>
      </c>
      <c r="B6614" s="3" t="s">
        <v>2938</v>
      </c>
      <c r="C6614" s="2" t="s">
        <v>1432</v>
      </c>
      <c r="D6614" s="2" t="s">
        <v>1426</v>
      </c>
      <c r="E6614" s="2" t="s">
        <v>58</v>
      </c>
      <c r="F6614" s="4">
        <v>10</v>
      </c>
      <c r="G6614" s="10" t="str">
        <f t="shared" si="309"/>
        <v xml:space="preserve">2024/01 </v>
      </c>
      <c r="H6614" s="10">
        <f t="shared" si="308"/>
        <v>10</v>
      </c>
    </row>
    <row r="6615" spans="1:8" ht="15.75">
      <c r="A6615" s="10">
        <v>6614</v>
      </c>
      <c r="B6615" s="3" t="s">
        <v>2938</v>
      </c>
      <c r="C6615" s="2" t="s">
        <v>3552</v>
      </c>
      <c r="D6615" s="2" t="s">
        <v>1401</v>
      </c>
      <c r="E6615" s="2" t="s">
        <v>3553</v>
      </c>
      <c r="F6615" s="4">
        <v>30</v>
      </c>
      <c r="G6615" s="10" t="str">
        <f t="shared" si="309"/>
        <v xml:space="preserve">2024/01 </v>
      </c>
      <c r="H6615" s="10">
        <f t="shared" si="308"/>
        <v>30</v>
      </c>
    </row>
    <row r="6616" spans="1:8" ht="15.75">
      <c r="A6616" s="10">
        <v>6615</v>
      </c>
      <c r="B6616" s="3" t="s">
        <v>2938</v>
      </c>
      <c r="C6616" s="2" t="s">
        <v>3557</v>
      </c>
      <c r="D6616" s="2" t="s">
        <v>3556</v>
      </c>
      <c r="E6616" s="2" t="s">
        <v>909</v>
      </c>
      <c r="F6616" s="4">
        <v>20</v>
      </c>
      <c r="G6616" s="10" t="str">
        <f t="shared" si="309"/>
        <v xml:space="preserve">2024/01 </v>
      </c>
      <c r="H6616" s="10">
        <f t="shared" si="308"/>
        <v>20</v>
      </c>
    </row>
    <row r="6617" spans="1:8" ht="15.75">
      <c r="A6617" s="10">
        <v>6616</v>
      </c>
      <c r="B6617" s="3" t="s">
        <v>2938</v>
      </c>
      <c r="C6617" s="2" t="s">
        <v>1623</v>
      </c>
      <c r="D6617" s="2" t="s">
        <v>1622</v>
      </c>
      <c r="E6617" s="2" t="s">
        <v>1624</v>
      </c>
      <c r="F6617" s="4">
        <v>2</v>
      </c>
      <c r="G6617" s="10" t="str">
        <f t="shared" si="309"/>
        <v xml:space="preserve">2024/01 </v>
      </c>
      <c r="H6617" s="10">
        <f t="shared" si="308"/>
        <v>4</v>
      </c>
    </row>
    <row r="6618" spans="1:8" ht="15.75">
      <c r="A6618" s="10">
        <v>6617</v>
      </c>
      <c r="B6618" s="3" t="s">
        <v>2938</v>
      </c>
      <c r="C6618" s="2" t="s">
        <v>2304</v>
      </c>
      <c r="D6618" s="2" t="s">
        <v>2303</v>
      </c>
      <c r="E6618" s="2" t="s">
        <v>2305</v>
      </c>
      <c r="F6618" s="4">
        <v>10</v>
      </c>
      <c r="G6618" s="10" t="str">
        <f t="shared" si="309"/>
        <v xml:space="preserve">2024/01 </v>
      </c>
      <c r="H6618" s="10">
        <f t="shared" si="308"/>
        <v>30</v>
      </c>
    </row>
    <row r="6619" spans="1:8" ht="15.75">
      <c r="A6619" s="10">
        <v>6618</v>
      </c>
      <c r="B6619" s="3" t="s">
        <v>2938</v>
      </c>
      <c r="C6619" s="2" t="s">
        <v>3760</v>
      </c>
      <c r="D6619" s="2" t="s">
        <v>2303</v>
      </c>
      <c r="E6619" s="2" t="s">
        <v>3761</v>
      </c>
      <c r="F6619" s="4">
        <v>5</v>
      </c>
      <c r="G6619" s="10" t="str">
        <f t="shared" si="309"/>
        <v xml:space="preserve">2024/01 </v>
      </c>
      <c r="H6619" s="10">
        <f t="shared" si="308"/>
        <v>10</v>
      </c>
    </row>
    <row r="6620" spans="1:8" ht="15.75">
      <c r="A6620" s="10">
        <v>6619</v>
      </c>
      <c r="B6620" s="3" t="s">
        <v>2938</v>
      </c>
      <c r="C6620" s="2" t="s">
        <v>3762</v>
      </c>
      <c r="D6620" s="2" t="s">
        <v>236</v>
      </c>
      <c r="E6620" s="2" t="s">
        <v>3763</v>
      </c>
      <c r="F6620" s="4"/>
      <c r="G6620" s="10" t="e">
        <f t="shared" si="309"/>
        <v>#N/A</v>
      </c>
      <c r="H6620" s="10">
        <f t="shared" si="308"/>
        <v>0</v>
      </c>
    </row>
    <row r="6621" spans="1:8" ht="15.75">
      <c r="A6621" s="10">
        <v>6620</v>
      </c>
      <c r="B6621" s="3" t="s">
        <v>2938</v>
      </c>
      <c r="C6621" s="2" t="s">
        <v>2333</v>
      </c>
      <c r="D6621" s="2" t="s">
        <v>252</v>
      </c>
      <c r="E6621" s="2" t="s">
        <v>2334</v>
      </c>
      <c r="F6621" s="4">
        <v>10</v>
      </c>
      <c r="G6621" s="10" t="str">
        <f t="shared" si="309"/>
        <v xml:space="preserve">2024/01 </v>
      </c>
      <c r="H6621" s="10">
        <f t="shared" si="308"/>
        <v>10</v>
      </c>
    </row>
    <row r="6622" spans="1:8" ht="15.75">
      <c r="A6622" s="10">
        <v>6621</v>
      </c>
      <c r="B6622" s="3" t="s">
        <v>2938</v>
      </c>
      <c r="C6622" s="2" t="s">
        <v>2339</v>
      </c>
      <c r="D6622" s="2" t="s">
        <v>299</v>
      </c>
      <c r="E6622" s="2" t="s">
        <v>2340</v>
      </c>
      <c r="F6622" s="4">
        <v>20</v>
      </c>
      <c r="G6622" s="10" t="str">
        <f t="shared" si="309"/>
        <v xml:space="preserve">2024/01 </v>
      </c>
      <c r="H6622" s="10">
        <f t="shared" si="308"/>
        <v>50</v>
      </c>
    </row>
    <row r="6623" spans="1:8" ht="15.75">
      <c r="A6623" s="10">
        <v>6622</v>
      </c>
      <c r="B6623" s="3" t="s">
        <v>2938</v>
      </c>
      <c r="C6623" s="2" t="s">
        <v>2359</v>
      </c>
      <c r="D6623" s="2" t="s">
        <v>312</v>
      </c>
      <c r="E6623" s="2" t="s">
        <v>2360</v>
      </c>
      <c r="F6623" s="4">
        <v>2</v>
      </c>
      <c r="G6623" s="10" t="str">
        <f t="shared" si="309"/>
        <v xml:space="preserve">2024/01 </v>
      </c>
      <c r="H6623" s="10">
        <f t="shared" si="308"/>
        <v>20</v>
      </c>
    </row>
    <row r="6624" spans="1:8" ht="15.75">
      <c r="A6624" s="10">
        <v>6623</v>
      </c>
      <c r="B6624" s="3" t="s">
        <v>2938</v>
      </c>
      <c r="C6624" s="2" t="s">
        <v>2365</v>
      </c>
      <c r="D6624" s="2" t="s">
        <v>314</v>
      </c>
      <c r="E6624" s="2" t="s">
        <v>2366</v>
      </c>
      <c r="F6624" s="4">
        <v>2</v>
      </c>
      <c r="G6624" s="10" t="str">
        <f t="shared" si="309"/>
        <v xml:space="preserve">2024/02 </v>
      </c>
      <c r="H6624" s="10">
        <f t="shared" si="308"/>
        <v>28</v>
      </c>
    </row>
    <row r="6625" spans="1:8" ht="15.75">
      <c r="A6625" s="10">
        <v>6624</v>
      </c>
      <c r="B6625" s="3" t="s">
        <v>2938</v>
      </c>
      <c r="C6625" s="2" t="s">
        <v>2371</v>
      </c>
      <c r="D6625" s="2" t="s">
        <v>318</v>
      </c>
      <c r="E6625" s="2" t="s">
        <v>2372</v>
      </c>
      <c r="F6625" s="4">
        <v>10</v>
      </c>
      <c r="G6625" s="10" t="str">
        <f t="shared" si="309"/>
        <v xml:space="preserve">2024/01 </v>
      </c>
      <c r="H6625" s="10">
        <f t="shared" si="308"/>
        <v>100</v>
      </c>
    </row>
    <row r="6626" spans="1:8" ht="15.75">
      <c r="A6626" s="10">
        <v>6625</v>
      </c>
      <c r="B6626" s="3" t="s">
        <v>2938</v>
      </c>
      <c r="C6626" s="2" t="s">
        <v>2375</v>
      </c>
      <c r="D6626" s="2" t="s">
        <v>236</v>
      </c>
      <c r="E6626" s="2" t="s">
        <v>2376</v>
      </c>
      <c r="F6626" s="4">
        <v>4</v>
      </c>
      <c r="G6626" s="10" t="str">
        <f t="shared" si="309"/>
        <v xml:space="preserve">2024/04 </v>
      </c>
      <c r="H6626" s="10">
        <f t="shared" si="308"/>
        <v>54</v>
      </c>
    </row>
    <row r="6627" spans="1:8" ht="15.75">
      <c r="A6627" s="10">
        <v>6626</v>
      </c>
      <c r="B6627" s="3" t="s">
        <v>2938</v>
      </c>
      <c r="C6627" s="2" t="s">
        <v>2381</v>
      </c>
      <c r="D6627" s="2" t="s">
        <v>252</v>
      </c>
      <c r="E6627" s="2" t="s">
        <v>2382</v>
      </c>
      <c r="F6627" s="4">
        <v>15</v>
      </c>
      <c r="G6627" s="10" t="str">
        <f t="shared" si="309"/>
        <v xml:space="preserve">2024/02 </v>
      </c>
      <c r="H6627" s="10">
        <f t="shared" si="308"/>
        <v>24</v>
      </c>
    </row>
    <row r="6628" spans="1:8" ht="15.75">
      <c r="A6628" s="10">
        <v>6627</v>
      </c>
      <c r="B6628" s="3" t="s">
        <v>2938</v>
      </c>
      <c r="C6628" s="2" t="s">
        <v>2383</v>
      </c>
      <c r="D6628" s="2" t="s">
        <v>252</v>
      </c>
      <c r="E6628" s="2" t="s">
        <v>2384</v>
      </c>
      <c r="F6628" s="4"/>
      <c r="G6628" s="10" t="str">
        <f t="shared" si="309"/>
        <v xml:space="preserve">2024/01 </v>
      </c>
      <c r="H6628" s="10">
        <f t="shared" si="308"/>
        <v>50</v>
      </c>
    </row>
    <row r="6629" spans="1:8" ht="15.75">
      <c r="A6629" s="10">
        <v>6628</v>
      </c>
      <c r="B6629" s="3" t="s">
        <v>2938</v>
      </c>
      <c r="C6629" s="2" t="s">
        <v>2387</v>
      </c>
      <c r="D6629" s="2" t="s">
        <v>252</v>
      </c>
      <c r="E6629" s="2" t="s">
        <v>2388</v>
      </c>
      <c r="F6629" s="4"/>
      <c r="G6629" s="10" t="str">
        <f t="shared" si="309"/>
        <v xml:space="preserve">2024/01 </v>
      </c>
      <c r="H6629" s="10">
        <f t="shared" si="308"/>
        <v>8</v>
      </c>
    </row>
    <row r="6630" spans="1:8" ht="15.75">
      <c r="A6630" s="10">
        <v>6629</v>
      </c>
      <c r="B6630" s="3" t="s">
        <v>2938</v>
      </c>
      <c r="C6630" s="2" t="s">
        <v>2397</v>
      </c>
      <c r="D6630" s="2" t="s">
        <v>236</v>
      </c>
      <c r="E6630" s="2" t="s">
        <v>2398</v>
      </c>
      <c r="F6630" s="4">
        <v>60</v>
      </c>
      <c r="G6630" s="10" t="str">
        <f t="shared" si="309"/>
        <v xml:space="preserve">2024/02 </v>
      </c>
      <c r="H6630" s="10">
        <f t="shared" si="308"/>
        <v>440</v>
      </c>
    </row>
    <row r="6631" spans="1:8" ht="15.75">
      <c r="A6631" s="10">
        <v>6630</v>
      </c>
      <c r="B6631" s="3" t="s">
        <v>2938</v>
      </c>
      <c r="C6631" s="2" t="s">
        <v>2400</v>
      </c>
      <c r="D6631" s="2" t="s">
        <v>236</v>
      </c>
      <c r="E6631" s="2" t="s">
        <v>2401</v>
      </c>
      <c r="F6631" s="4">
        <v>10</v>
      </c>
      <c r="G6631" s="10" t="str">
        <f t="shared" si="309"/>
        <v xml:space="preserve">2024/10 </v>
      </c>
      <c r="H6631" s="10">
        <f t="shared" si="308"/>
        <v>199</v>
      </c>
    </row>
    <row r="6632" spans="1:8" ht="15.75">
      <c r="A6632" s="10">
        <v>6631</v>
      </c>
      <c r="B6632" s="3" t="s">
        <v>2938</v>
      </c>
      <c r="C6632" s="2" t="s">
        <v>2402</v>
      </c>
      <c r="D6632" s="2" t="s">
        <v>236</v>
      </c>
      <c r="E6632" s="2" t="s">
        <v>2403</v>
      </c>
      <c r="F6632" s="4"/>
      <c r="G6632" s="10" t="str">
        <f t="shared" si="309"/>
        <v xml:space="preserve">2024/01 </v>
      </c>
      <c r="H6632" s="10">
        <f t="shared" si="308"/>
        <v>57</v>
      </c>
    </row>
    <row r="6633" spans="1:8" ht="15.75">
      <c r="A6633" s="10">
        <v>6632</v>
      </c>
      <c r="B6633" s="3" t="s">
        <v>2938</v>
      </c>
      <c r="C6633" s="2" t="s">
        <v>2404</v>
      </c>
      <c r="D6633" s="2" t="s">
        <v>236</v>
      </c>
      <c r="E6633" s="2" t="s">
        <v>2405</v>
      </c>
      <c r="F6633" s="4">
        <v>10</v>
      </c>
      <c r="G6633" s="10" t="str">
        <f t="shared" si="309"/>
        <v xml:space="preserve">2024/01 </v>
      </c>
      <c r="H6633" s="10">
        <f t="shared" si="308"/>
        <v>89</v>
      </c>
    </row>
    <row r="6634" spans="1:8" ht="15.75">
      <c r="A6634" s="10">
        <v>6633</v>
      </c>
      <c r="B6634" s="3" t="s">
        <v>2938</v>
      </c>
      <c r="C6634" s="2" t="s">
        <v>2406</v>
      </c>
      <c r="D6634" s="2" t="s">
        <v>236</v>
      </c>
      <c r="E6634" s="2" t="s">
        <v>2407</v>
      </c>
      <c r="F6634" s="4">
        <v>20</v>
      </c>
      <c r="G6634" s="10" t="str">
        <f t="shared" si="309"/>
        <v xml:space="preserve">2024/01 </v>
      </c>
      <c r="H6634" s="10">
        <f t="shared" si="308"/>
        <v>89</v>
      </c>
    </row>
    <row r="6635" spans="1:8" ht="15.75">
      <c r="A6635" s="10">
        <v>6634</v>
      </c>
      <c r="B6635" s="3" t="s">
        <v>2938</v>
      </c>
      <c r="C6635" s="2" t="s">
        <v>2410</v>
      </c>
      <c r="D6635" s="2" t="s">
        <v>223</v>
      </c>
      <c r="E6635" s="2" t="s">
        <v>52</v>
      </c>
      <c r="F6635" s="4">
        <v>10</v>
      </c>
      <c r="G6635" s="10" t="str">
        <f t="shared" si="309"/>
        <v xml:space="preserve">2024/02 </v>
      </c>
      <c r="H6635" s="10">
        <f t="shared" si="308"/>
        <v>53</v>
      </c>
    </row>
    <row r="6636" spans="1:8" ht="15.75">
      <c r="A6636" s="10">
        <v>6635</v>
      </c>
      <c r="B6636" s="3" t="s">
        <v>2938</v>
      </c>
      <c r="C6636" s="2" t="s">
        <v>2418</v>
      </c>
      <c r="D6636" s="2" t="s">
        <v>2287</v>
      </c>
      <c r="E6636" s="2" t="s">
        <v>2419</v>
      </c>
      <c r="F6636" s="4">
        <v>4</v>
      </c>
      <c r="G6636" s="10" t="str">
        <f t="shared" si="309"/>
        <v xml:space="preserve">2024/01 </v>
      </c>
      <c r="H6636" s="10">
        <f t="shared" si="308"/>
        <v>30</v>
      </c>
    </row>
    <row r="6637" spans="1:8" ht="15.75">
      <c r="A6637" s="10">
        <v>6636</v>
      </c>
      <c r="B6637" s="3" t="s">
        <v>2938</v>
      </c>
      <c r="C6637" s="2" t="s">
        <v>2420</v>
      </c>
      <c r="D6637" s="2" t="s">
        <v>2287</v>
      </c>
      <c r="E6637" s="2" t="s">
        <v>2421</v>
      </c>
      <c r="F6637" s="4">
        <v>20</v>
      </c>
      <c r="G6637" s="10" t="str">
        <f t="shared" si="309"/>
        <v xml:space="preserve">2024/01 </v>
      </c>
      <c r="H6637" s="10">
        <f t="shared" si="308"/>
        <v>20</v>
      </c>
    </row>
    <row r="6638" spans="1:8" ht="15.75">
      <c r="A6638" s="10">
        <v>6637</v>
      </c>
      <c r="B6638" s="3" t="s">
        <v>2938</v>
      </c>
      <c r="C6638" s="2" t="s">
        <v>2422</v>
      </c>
      <c r="D6638" s="2" t="s">
        <v>2287</v>
      </c>
      <c r="E6638" s="2" t="s">
        <v>2423</v>
      </c>
      <c r="F6638" s="4">
        <v>20</v>
      </c>
      <c r="G6638" s="10" t="str">
        <f t="shared" si="309"/>
        <v xml:space="preserve">2024/01 </v>
      </c>
      <c r="H6638" s="10">
        <f t="shared" si="308"/>
        <v>30</v>
      </c>
    </row>
    <row r="6639" spans="1:8" ht="15.75">
      <c r="A6639" s="10">
        <v>6638</v>
      </c>
      <c r="B6639" s="3" t="s">
        <v>2938</v>
      </c>
      <c r="C6639" s="2" t="s">
        <v>3777</v>
      </c>
      <c r="D6639" s="2" t="s">
        <v>2287</v>
      </c>
      <c r="E6639" s="2" t="s">
        <v>2291</v>
      </c>
      <c r="F6639" s="4">
        <v>4</v>
      </c>
      <c r="G6639" s="10" t="str">
        <f t="shared" si="309"/>
        <v xml:space="preserve">2024/01 </v>
      </c>
      <c r="H6639" s="10">
        <f t="shared" si="308"/>
        <v>5</v>
      </c>
    </row>
    <row r="6640" spans="1:8" ht="15.75">
      <c r="A6640" s="10">
        <v>6639</v>
      </c>
      <c r="B6640" s="3" t="s">
        <v>2938</v>
      </c>
      <c r="C6640" s="2" t="s">
        <v>2428</v>
      </c>
      <c r="D6640" s="2" t="s">
        <v>2303</v>
      </c>
      <c r="E6640" s="2" t="s">
        <v>2429</v>
      </c>
      <c r="F6640" s="4">
        <v>10</v>
      </c>
      <c r="G6640" s="10" t="str">
        <f t="shared" si="309"/>
        <v xml:space="preserve">2024/01 </v>
      </c>
      <c r="H6640" s="10">
        <f t="shared" si="308"/>
        <v>20</v>
      </c>
    </row>
    <row r="6641" spans="1:8" ht="15.75">
      <c r="A6641" s="10">
        <v>6640</v>
      </c>
      <c r="B6641" s="3" t="s">
        <v>2938</v>
      </c>
      <c r="C6641" s="2" t="s">
        <v>2432</v>
      </c>
      <c r="D6641" s="2" t="s">
        <v>267</v>
      </c>
      <c r="E6641" s="2" t="s">
        <v>2433</v>
      </c>
      <c r="F6641" s="4">
        <v>45</v>
      </c>
      <c r="G6641" s="10" t="str">
        <f t="shared" si="309"/>
        <v xml:space="preserve">2024/02 </v>
      </c>
      <c r="H6641" s="10">
        <f t="shared" si="308"/>
        <v>245</v>
      </c>
    </row>
    <row r="6642" spans="1:8" ht="15.75">
      <c r="A6642" s="10">
        <v>6641</v>
      </c>
      <c r="B6642" s="3" t="s">
        <v>2938</v>
      </c>
      <c r="C6642" s="2" t="s">
        <v>2436</v>
      </c>
      <c r="D6642" s="2" t="s">
        <v>267</v>
      </c>
      <c r="E6642" s="2" t="s">
        <v>2437</v>
      </c>
      <c r="F6642" s="4">
        <v>105</v>
      </c>
      <c r="G6642" s="10" t="str">
        <f t="shared" si="309"/>
        <v xml:space="preserve">2025/02 </v>
      </c>
      <c r="H6642" s="10">
        <f t="shared" si="308"/>
        <v>578</v>
      </c>
    </row>
    <row r="6643" spans="1:8" ht="15.75">
      <c r="A6643" s="10">
        <v>6642</v>
      </c>
      <c r="B6643" s="3" t="s">
        <v>2938</v>
      </c>
      <c r="C6643" s="2" t="s">
        <v>2440</v>
      </c>
      <c r="D6643" s="2" t="s">
        <v>267</v>
      </c>
      <c r="E6643" s="2" t="s">
        <v>2441</v>
      </c>
      <c r="F6643" s="4">
        <v>80</v>
      </c>
      <c r="G6643" s="10" t="str">
        <f t="shared" si="309"/>
        <v xml:space="preserve">2025/02 </v>
      </c>
      <c r="H6643" s="10">
        <f t="shared" si="308"/>
        <v>205</v>
      </c>
    </row>
    <row r="6644" spans="1:8" ht="15.75">
      <c r="A6644" s="10">
        <v>6643</v>
      </c>
      <c r="B6644" s="3" t="s">
        <v>2938</v>
      </c>
      <c r="C6644" s="2" t="s">
        <v>2442</v>
      </c>
      <c r="D6644" s="2" t="s">
        <v>267</v>
      </c>
      <c r="E6644" s="2" t="s">
        <v>2443</v>
      </c>
      <c r="F6644" s="4">
        <v>20</v>
      </c>
      <c r="G6644" s="10" t="str">
        <f t="shared" si="309"/>
        <v xml:space="preserve">2024/01 </v>
      </c>
      <c r="H6644" s="10">
        <f t="shared" si="308"/>
        <v>160</v>
      </c>
    </row>
    <row r="6645" spans="1:8" ht="15.75">
      <c r="A6645" s="10">
        <v>6644</v>
      </c>
      <c r="B6645" s="3" t="s">
        <v>2938</v>
      </c>
      <c r="C6645" s="2" t="s">
        <v>2444</v>
      </c>
      <c r="D6645" s="2" t="s">
        <v>267</v>
      </c>
      <c r="E6645" s="2" t="s">
        <v>2445</v>
      </c>
      <c r="F6645" s="4">
        <v>27</v>
      </c>
      <c r="G6645" s="10" t="str">
        <f t="shared" si="309"/>
        <v xml:space="preserve">2024/02 </v>
      </c>
      <c r="H6645" s="10">
        <f t="shared" si="308"/>
        <v>81</v>
      </c>
    </row>
    <row r="6646" spans="1:8" ht="15.75">
      <c r="A6646" s="10">
        <v>6645</v>
      </c>
      <c r="B6646" s="3" t="s">
        <v>2938</v>
      </c>
      <c r="C6646" s="2" t="s">
        <v>2457</v>
      </c>
      <c r="D6646" s="2" t="s">
        <v>267</v>
      </c>
      <c r="E6646" s="2" t="s">
        <v>2458</v>
      </c>
      <c r="F6646" s="4">
        <v>3</v>
      </c>
      <c r="G6646" s="10" t="str">
        <f t="shared" si="309"/>
        <v xml:space="preserve">2024/01 </v>
      </c>
      <c r="H6646" s="10">
        <f t="shared" si="308"/>
        <v>20</v>
      </c>
    </row>
    <row r="6647" spans="1:8" ht="15.75">
      <c r="A6647" s="10">
        <v>6646</v>
      </c>
      <c r="B6647" s="3" t="s">
        <v>2938</v>
      </c>
      <c r="C6647" s="2" t="s">
        <v>2459</v>
      </c>
      <c r="D6647" s="2" t="s">
        <v>267</v>
      </c>
      <c r="E6647" s="2" t="s">
        <v>2460</v>
      </c>
      <c r="F6647" s="4">
        <v>5</v>
      </c>
      <c r="G6647" s="10" t="str">
        <f t="shared" si="309"/>
        <v xml:space="preserve">2024/01 </v>
      </c>
      <c r="H6647" s="10">
        <f t="shared" si="308"/>
        <v>13</v>
      </c>
    </row>
    <row r="6648" spans="1:8" ht="15.75">
      <c r="A6648" s="10">
        <v>6647</v>
      </c>
      <c r="B6648" s="3" t="s">
        <v>2938</v>
      </c>
      <c r="C6648" s="2" t="s">
        <v>2461</v>
      </c>
      <c r="D6648" s="2" t="s">
        <v>271</v>
      </c>
      <c r="E6648" s="2" t="s">
        <v>2462</v>
      </c>
      <c r="F6648" s="4">
        <v>10</v>
      </c>
      <c r="G6648" s="10" t="str">
        <f t="shared" si="309"/>
        <v xml:space="preserve">2024/01 </v>
      </c>
      <c r="H6648" s="10">
        <f t="shared" si="308"/>
        <v>135</v>
      </c>
    </row>
    <row r="6649" spans="1:8" ht="15.75">
      <c r="A6649" s="10">
        <v>6648</v>
      </c>
      <c r="B6649" s="3" t="s">
        <v>2938</v>
      </c>
      <c r="C6649" s="2" t="s">
        <v>2463</v>
      </c>
      <c r="D6649" s="2" t="s">
        <v>271</v>
      </c>
      <c r="E6649" s="2" t="s">
        <v>2464</v>
      </c>
      <c r="F6649" s="4">
        <v>10</v>
      </c>
      <c r="G6649" s="10" t="str">
        <f t="shared" si="309"/>
        <v xml:space="preserve">2025/03 </v>
      </c>
      <c r="H6649" s="10">
        <f t="shared" si="308"/>
        <v>324</v>
      </c>
    </row>
    <row r="6650" spans="1:8" ht="15.75">
      <c r="A6650" s="10">
        <v>6649</v>
      </c>
      <c r="B6650" s="3" t="s">
        <v>2938</v>
      </c>
      <c r="C6650" s="2" t="s">
        <v>2465</v>
      </c>
      <c r="D6650" s="2" t="s">
        <v>271</v>
      </c>
      <c r="E6650" s="2" t="s">
        <v>2466</v>
      </c>
      <c r="F6650" s="4"/>
      <c r="G6650" s="10" t="str">
        <f t="shared" si="309"/>
        <v xml:space="preserve">2024/05 </v>
      </c>
      <c r="H6650" s="10">
        <f t="shared" si="308"/>
        <v>214</v>
      </c>
    </row>
    <row r="6651" spans="1:8" ht="15.75">
      <c r="A6651" s="10">
        <v>6650</v>
      </c>
      <c r="B6651" s="3" t="s">
        <v>2938</v>
      </c>
      <c r="C6651" s="2" t="s">
        <v>2467</v>
      </c>
      <c r="D6651" s="2" t="s">
        <v>271</v>
      </c>
      <c r="E6651" s="2" t="s">
        <v>2468</v>
      </c>
      <c r="F6651" s="4">
        <v>10</v>
      </c>
      <c r="G6651" s="10" t="str">
        <f t="shared" si="309"/>
        <v xml:space="preserve">2024/01 </v>
      </c>
      <c r="H6651" s="10">
        <f t="shared" si="308"/>
        <v>130</v>
      </c>
    </row>
    <row r="6652" spans="1:8" ht="15.75">
      <c r="A6652" s="10">
        <v>6651</v>
      </c>
      <c r="B6652" s="3" t="s">
        <v>2938</v>
      </c>
      <c r="C6652" s="2" t="s">
        <v>2469</v>
      </c>
      <c r="D6652" s="2" t="s">
        <v>271</v>
      </c>
      <c r="E6652" s="2" t="s">
        <v>2470</v>
      </c>
      <c r="F6652" s="4">
        <v>2</v>
      </c>
      <c r="G6652" s="10" t="str">
        <f t="shared" si="309"/>
        <v xml:space="preserve">2024/01 </v>
      </c>
      <c r="H6652" s="10">
        <f t="shared" si="308"/>
        <v>60</v>
      </c>
    </row>
    <row r="6653" spans="1:8" ht="15.75">
      <c r="A6653" s="10">
        <v>6652</v>
      </c>
      <c r="B6653" s="3" t="s">
        <v>2938</v>
      </c>
      <c r="C6653" s="2" t="s">
        <v>2473</v>
      </c>
      <c r="D6653" s="2" t="s">
        <v>264</v>
      </c>
      <c r="E6653" s="2" t="s">
        <v>2474</v>
      </c>
      <c r="F6653" s="4">
        <v>1323</v>
      </c>
      <c r="G6653" s="10" t="str">
        <f t="shared" si="309"/>
        <v xml:space="preserve">2024/04 </v>
      </c>
      <c r="H6653" s="10">
        <f t="shared" si="308"/>
        <v>2197</v>
      </c>
    </row>
    <row r="6654" spans="1:8" ht="15.75">
      <c r="A6654" s="10">
        <v>6653</v>
      </c>
      <c r="B6654" s="3" t="s">
        <v>2938</v>
      </c>
      <c r="C6654" s="2" t="s">
        <v>2477</v>
      </c>
      <c r="D6654" s="2" t="s">
        <v>264</v>
      </c>
      <c r="E6654" s="2" t="s">
        <v>2478</v>
      </c>
      <c r="F6654" s="4">
        <v>10</v>
      </c>
      <c r="G6654" s="10" t="str">
        <f t="shared" si="309"/>
        <v xml:space="preserve">2024/02 </v>
      </c>
      <c r="H6654" s="10">
        <f t="shared" si="308"/>
        <v>650</v>
      </c>
    </row>
    <row r="6655" spans="1:8" ht="15.75">
      <c r="A6655" s="10">
        <v>6654</v>
      </c>
      <c r="B6655" s="3" t="s">
        <v>2938</v>
      </c>
      <c r="C6655" s="2" t="s">
        <v>2479</v>
      </c>
      <c r="D6655" s="2" t="s">
        <v>264</v>
      </c>
      <c r="E6655" s="2" t="s">
        <v>2480</v>
      </c>
      <c r="F6655" s="4">
        <v>755</v>
      </c>
      <c r="G6655" s="10" t="str">
        <f t="shared" si="309"/>
        <v xml:space="preserve">2024/04 </v>
      </c>
      <c r="H6655" s="10">
        <f t="shared" si="308"/>
        <v>1525</v>
      </c>
    </row>
    <row r="6656" spans="1:8" ht="15.75">
      <c r="A6656" s="10">
        <v>6655</v>
      </c>
      <c r="B6656" s="3" t="s">
        <v>2938</v>
      </c>
      <c r="C6656" s="2" t="s">
        <v>2484</v>
      </c>
      <c r="D6656" s="2" t="s">
        <v>264</v>
      </c>
      <c r="E6656" s="2" t="s">
        <v>2485</v>
      </c>
      <c r="F6656" s="4">
        <v>310</v>
      </c>
      <c r="G6656" s="10" t="str">
        <f t="shared" si="309"/>
        <v xml:space="preserve">2024/04 </v>
      </c>
      <c r="H6656" s="10">
        <f t="shared" si="308"/>
        <v>987</v>
      </c>
    </row>
    <row r="6657" spans="1:8" ht="15.75">
      <c r="A6657" s="10">
        <v>6656</v>
      </c>
      <c r="B6657" s="3" t="s">
        <v>2938</v>
      </c>
      <c r="C6657" s="2" t="s">
        <v>2486</v>
      </c>
      <c r="D6657" s="2" t="s">
        <v>264</v>
      </c>
      <c r="E6657" s="2" t="s">
        <v>2487</v>
      </c>
      <c r="F6657" s="4">
        <v>179</v>
      </c>
      <c r="G6657" s="10" t="str">
        <f t="shared" si="309"/>
        <v xml:space="preserve">2024/07 </v>
      </c>
      <c r="H6657" s="10">
        <f t="shared" si="308"/>
        <v>488</v>
      </c>
    </row>
    <row r="6658" spans="1:8" ht="15.75">
      <c r="A6658" s="10">
        <v>6657</v>
      </c>
      <c r="B6658" s="3" t="s">
        <v>2938</v>
      </c>
      <c r="C6658" s="2" t="s">
        <v>2488</v>
      </c>
      <c r="D6658" s="2" t="s">
        <v>264</v>
      </c>
      <c r="E6658" s="2" t="s">
        <v>2489</v>
      </c>
      <c r="F6658" s="4">
        <v>150</v>
      </c>
      <c r="G6658" s="10" t="str">
        <f t="shared" si="309"/>
        <v xml:space="preserve">2024/02 </v>
      </c>
      <c r="H6658" s="10">
        <f t="shared" ref="H6658:H6721" si="310">_xlfn.MAXIFS(F:F,C:C,C6658,G:G,G6658)</f>
        <v>400</v>
      </c>
    </row>
    <row r="6659" spans="1:8" ht="15.75">
      <c r="A6659" s="10">
        <v>6658</v>
      </c>
      <c r="B6659" s="3" t="s">
        <v>2938</v>
      </c>
      <c r="C6659" s="2" t="s">
        <v>2490</v>
      </c>
      <c r="D6659" s="2" t="s">
        <v>264</v>
      </c>
      <c r="E6659" s="2" t="s">
        <v>2491</v>
      </c>
      <c r="F6659" s="4">
        <v>69</v>
      </c>
      <c r="G6659" s="10" t="str">
        <f t="shared" ref="G6659:G6722" si="311">INDEX($B$2:$B$9999,MATCH(_xlfn.MAXIFS($F$2:$F$9999,$C$2:$C$9999,C6659),$F$1:$F$9999,0))</f>
        <v xml:space="preserve">2024/02 </v>
      </c>
      <c r="H6659" s="10">
        <f t="shared" si="310"/>
        <v>245</v>
      </c>
    </row>
    <row r="6660" spans="1:8" ht="15.75">
      <c r="A6660" s="10">
        <v>6659</v>
      </c>
      <c r="B6660" s="3" t="s">
        <v>2938</v>
      </c>
      <c r="C6660" s="2" t="s">
        <v>2492</v>
      </c>
      <c r="D6660" s="2" t="s">
        <v>264</v>
      </c>
      <c r="E6660" s="2" t="s">
        <v>2493</v>
      </c>
      <c r="F6660" s="4">
        <v>40</v>
      </c>
      <c r="G6660" s="10" t="str">
        <f t="shared" si="311"/>
        <v xml:space="preserve">2024/02 </v>
      </c>
      <c r="H6660" s="10">
        <f t="shared" si="310"/>
        <v>230</v>
      </c>
    </row>
    <row r="6661" spans="1:8" ht="15.75">
      <c r="A6661" s="10">
        <v>6660</v>
      </c>
      <c r="B6661" s="3" t="s">
        <v>2938</v>
      </c>
      <c r="C6661" s="2" t="s">
        <v>2494</v>
      </c>
      <c r="D6661" s="2" t="s">
        <v>264</v>
      </c>
      <c r="E6661" s="2" t="s">
        <v>2495</v>
      </c>
      <c r="F6661" s="4">
        <v>137</v>
      </c>
      <c r="G6661" s="10" t="str">
        <f t="shared" si="311"/>
        <v xml:space="preserve">2025/02 </v>
      </c>
      <c r="H6661" s="10">
        <f t="shared" si="310"/>
        <v>585</v>
      </c>
    </row>
    <row r="6662" spans="1:8" ht="15.75">
      <c r="A6662" s="10">
        <v>6661</v>
      </c>
      <c r="B6662" s="3" t="s">
        <v>2938</v>
      </c>
      <c r="C6662" s="2" t="s">
        <v>2498</v>
      </c>
      <c r="D6662" s="2" t="s">
        <v>264</v>
      </c>
      <c r="E6662" s="2" t="s">
        <v>2328</v>
      </c>
      <c r="F6662" s="4">
        <v>10</v>
      </c>
      <c r="G6662" s="10" t="str">
        <f t="shared" si="311"/>
        <v xml:space="preserve">2024/04 </v>
      </c>
      <c r="H6662" s="10">
        <f t="shared" si="310"/>
        <v>26</v>
      </c>
    </row>
    <row r="6663" spans="1:8" ht="15.75">
      <c r="A6663" s="10">
        <v>6662</v>
      </c>
      <c r="B6663" s="3" t="s">
        <v>2938</v>
      </c>
      <c r="C6663" s="2" t="s">
        <v>2499</v>
      </c>
      <c r="D6663" s="2" t="s">
        <v>264</v>
      </c>
      <c r="E6663" s="2" t="s">
        <v>2500</v>
      </c>
      <c r="F6663" s="4">
        <v>20</v>
      </c>
      <c r="G6663" s="10" t="str">
        <f t="shared" si="311"/>
        <v xml:space="preserve">2024/01 </v>
      </c>
      <c r="H6663" s="10">
        <f t="shared" si="310"/>
        <v>120</v>
      </c>
    </row>
    <row r="6664" spans="1:8" ht="15.75">
      <c r="A6664" s="10">
        <v>6663</v>
      </c>
      <c r="B6664" s="3" t="s">
        <v>2938</v>
      </c>
      <c r="C6664" s="2" t="s">
        <v>2503</v>
      </c>
      <c r="D6664" s="2" t="s">
        <v>264</v>
      </c>
      <c r="E6664" s="2" t="s">
        <v>2504</v>
      </c>
      <c r="F6664" s="4">
        <v>20</v>
      </c>
      <c r="G6664" s="10" t="str">
        <f t="shared" si="311"/>
        <v xml:space="preserve">2024/02 </v>
      </c>
      <c r="H6664" s="10">
        <f t="shared" si="310"/>
        <v>230</v>
      </c>
    </row>
    <row r="6665" spans="1:8" ht="15.75">
      <c r="A6665" s="10">
        <v>6664</v>
      </c>
      <c r="B6665" s="3" t="s">
        <v>2938</v>
      </c>
      <c r="C6665" s="2" t="s">
        <v>2509</v>
      </c>
      <c r="D6665" s="2" t="s">
        <v>264</v>
      </c>
      <c r="E6665" s="2" t="s">
        <v>2510</v>
      </c>
      <c r="F6665" s="4">
        <v>20</v>
      </c>
      <c r="G6665" s="10" t="str">
        <f t="shared" si="311"/>
        <v xml:space="preserve">2024/04 </v>
      </c>
      <c r="H6665" s="10">
        <f t="shared" si="310"/>
        <v>195</v>
      </c>
    </row>
    <row r="6666" spans="1:8" ht="15.75">
      <c r="A6666" s="10">
        <v>6665</v>
      </c>
      <c r="B6666" s="3" t="s">
        <v>2938</v>
      </c>
      <c r="C6666" s="2" t="s">
        <v>2511</v>
      </c>
      <c r="D6666" s="2" t="s">
        <v>264</v>
      </c>
      <c r="E6666" s="2" t="s">
        <v>2512</v>
      </c>
      <c r="F6666" s="4">
        <v>130</v>
      </c>
      <c r="G6666" s="10" t="str">
        <f t="shared" si="311"/>
        <v xml:space="preserve">2024/01 </v>
      </c>
      <c r="H6666" s="10">
        <f t="shared" si="310"/>
        <v>130</v>
      </c>
    </row>
    <row r="6667" spans="1:8" ht="15.75">
      <c r="A6667" s="10">
        <v>6666</v>
      </c>
      <c r="B6667" s="3" t="s">
        <v>2938</v>
      </c>
      <c r="C6667" s="2" t="s">
        <v>2513</v>
      </c>
      <c r="D6667" s="2" t="s">
        <v>294</v>
      </c>
      <c r="E6667" s="2" t="s">
        <v>2514</v>
      </c>
      <c r="F6667" s="4">
        <v>25</v>
      </c>
      <c r="G6667" s="10" t="str">
        <f t="shared" si="311"/>
        <v xml:space="preserve">2024/03 </v>
      </c>
      <c r="H6667" s="10">
        <f t="shared" si="310"/>
        <v>74</v>
      </c>
    </row>
    <row r="6668" spans="1:8" ht="15.75">
      <c r="A6668" s="10">
        <v>6667</v>
      </c>
      <c r="B6668" s="3" t="s">
        <v>2938</v>
      </c>
      <c r="C6668" s="2" t="s">
        <v>2515</v>
      </c>
      <c r="D6668" s="2" t="s">
        <v>294</v>
      </c>
      <c r="E6668" s="2" t="s">
        <v>2516</v>
      </c>
      <c r="F6668" s="4">
        <v>20</v>
      </c>
      <c r="G6668" s="10" t="str">
        <f t="shared" si="311"/>
        <v xml:space="preserve">2024/01 </v>
      </c>
      <c r="H6668" s="10">
        <f t="shared" si="310"/>
        <v>95</v>
      </c>
    </row>
    <row r="6669" spans="1:8" ht="15.75">
      <c r="A6669" s="10">
        <v>6668</v>
      </c>
      <c r="B6669" s="3" t="s">
        <v>2938</v>
      </c>
      <c r="C6669" s="2" t="s">
        <v>2517</v>
      </c>
      <c r="D6669" s="2" t="s">
        <v>294</v>
      </c>
      <c r="E6669" s="2" t="s">
        <v>2518</v>
      </c>
      <c r="F6669" s="4">
        <v>30</v>
      </c>
      <c r="G6669" s="10" t="str">
        <f t="shared" si="311"/>
        <v xml:space="preserve">2024/01 </v>
      </c>
      <c r="H6669" s="10">
        <f t="shared" si="310"/>
        <v>150</v>
      </c>
    </row>
    <row r="6670" spans="1:8" ht="15.75">
      <c r="A6670" s="10">
        <v>6669</v>
      </c>
      <c r="B6670" s="3" t="s">
        <v>2938</v>
      </c>
      <c r="C6670" s="2" t="s">
        <v>2523</v>
      </c>
      <c r="D6670" s="2" t="s">
        <v>294</v>
      </c>
      <c r="E6670" s="2" t="s">
        <v>2524</v>
      </c>
      <c r="F6670" s="4">
        <v>110</v>
      </c>
      <c r="G6670" s="10" t="str">
        <f t="shared" si="311"/>
        <v xml:space="preserve">2024/02 </v>
      </c>
      <c r="H6670" s="10">
        <f t="shared" si="310"/>
        <v>180</v>
      </c>
    </row>
    <row r="6671" spans="1:8" ht="15.75">
      <c r="A6671" s="10">
        <v>6670</v>
      </c>
      <c r="B6671" s="3" t="s">
        <v>2938</v>
      </c>
      <c r="C6671" s="2" t="s">
        <v>2525</v>
      </c>
      <c r="D6671" s="2" t="s">
        <v>294</v>
      </c>
      <c r="E6671" s="2" t="s">
        <v>2526</v>
      </c>
      <c r="F6671" s="4">
        <v>4</v>
      </c>
      <c r="G6671" s="10" t="str">
        <f t="shared" si="311"/>
        <v xml:space="preserve">2024/02 </v>
      </c>
      <c r="H6671" s="10">
        <f t="shared" si="310"/>
        <v>28</v>
      </c>
    </row>
    <row r="6672" spans="1:8" ht="15.75">
      <c r="A6672" s="10">
        <v>6671</v>
      </c>
      <c r="B6672" s="3" t="s">
        <v>2938</v>
      </c>
      <c r="C6672" s="2" t="s">
        <v>2528</v>
      </c>
      <c r="D6672" s="2" t="s">
        <v>294</v>
      </c>
      <c r="E6672" s="2" t="s">
        <v>2529</v>
      </c>
      <c r="F6672" s="4">
        <v>90</v>
      </c>
      <c r="G6672" s="10" t="str">
        <f t="shared" si="311"/>
        <v xml:space="preserve">2024/12 </v>
      </c>
      <c r="H6672" s="10">
        <f t="shared" si="310"/>
        <v>675</v>
      </c>
    </row>
    <row r="6673" spans="1:8" ht="15.75">
      <c r="A6673" s="10">
        <v>6672</v>
      </c>
      <c r="B6673" s="3" t="s">
        <v>2938</v>
      </c>
      <c r="C6673" s="2" t="s">
        <v>2530</v>
      </c>
      <c r="D6673" s="2" t="s">
        <v>294</v>
      </c>
      <c r="E6673" s="2" t="s">
        <v>2531</v>
      </c>
      <c r="F6673" s="4">
        <v>30</v>
      </c>
      <c r="G6673" s="10" t="str">
        <f t="shared" si="311"/>
        <v xml:space="preserve">2024/01 </v>
      </c>
      <c r="H6673" s="10">
        <f t="shared" si="310"/>
        <v>50</v>
      </c>
    </row>
    <row r="6674" spans="1:8" ht="15.75">
      <c r="A6674" s="10">
        <v>6673</v>
      </c>
      <c r="B6674" s="3" t="s">
        <v>2938</v>
      </c>
      <c r="C6674" s="2" t="s">
        <v>2534</v>
      </c>
      <c r="D6674" s="2" t="s">
        <v>299</v>
      </c>
      <c r="E6674" s="2" t="s">
        <v>2535</v>
      </c>
      <c r="F6674" s="4">
        <v>90</v>
      </c>
      <c r="G6674" s="10" t="str">
        <f t="shared" si="311"/>
        <v xml:space="preserve">2025/02 </v>
      </c>
      <c r="H6674" s="10">
        <f t="shared" si="310"/>
        <v>453</v>
      </c>
    </row>
    <row r="6675" spans="1:8" ht="15.75">
      <c r="A6675" s="10">
        <v>6674</v>
      </c>
      <c r="B6675" s="3" t="s">
        <v>2938</v>
      </c>
      <c r="C6675" s="2" t="s">
        <v>2538</v>
      </c>
      <c r="D6675" s="2" t="s">
        <v>299</v>
      </c>
      <c r="E6675" s="2" t="s">
        <v>2539</v>
      </c>
      <c r="F6675" s="4">
        <v>120</v>
      </c>
      <c r="G6675" s="10" t="str">
        <f t="shared" si="311"/>
        <v xml:space="preserve">2024/08 </v>
      </c>
      <c r="H6675" s="10">
        <f t="shared" si="310"/>
        <v>560</v>
      </c>
    </row>
    <row r="6676" spans="1:8" ht="15.75">
      <c r="A6676" s="10">
        <v>6675</v>
      </c>
      <c r="B6676" s="3" t="s">
        <v>2938</v>
      </c>
      <c r="C6676" s="2" t="s">
        <v>2542</v>
      </c>
      <c r="D6676" s="2" t="s">
        <v>299</v>
      </c>
      <c r="E6676" s="2" t="s">
        <v>2543</v>
      </c>
      <c r="F6676" s="4">
        <v>70</v>
      </c>
      <c r="G6676" s="10" t="str">
        <f t="shared" si="311"/>
        <v xml:space="preserve">2026/03 </v>
      </c>
      <c r="H6676" s="10">
        <f t="shared" si="310"/>
        <v>414</v>
      </c>
    </row>
    <row r="6677" spans="1:8" ht="15.75">
      <c r="A6677" s="10">
        <v>6676</v>
      </c>
      <c r="B6677" s="3" t="s">
        <v>2938</v>
      </c>
      <c r="C6677" s="2" t="s">
        <v>2544</v>
      </c>
      <c r="D6677" s="2" t="s">
        <v>299</v>
      </c>
      <c r="E6677" s="2" t="s">
        <v>2545</v>
      </c>
      <c r="F6677" s="4">
        <v>78</v>
      </c>
      <c r="G6677" s="10" t="str">
        <f t="shared" si="311"/>
        <v xml:space="preserve">2024/03 </v>
      </c>
      <c r="H6677" s="10">
        <f t="shared" si="310"/>
        <v>151</v>
      </c>
    </row>
    <row r="6678" spans="1:8" ht="15.75">
      <c r="A6678" s="10">
        <v>6677</v>
      </c>
      <c r="B6678" s="3" t="s">
        <v>2938</v>
      </c>
      <c r="C6678" s="2" t="s">
        <v>2546</v>
      </c>
      <c r="D6678" s="2" t="s">
        <v>299</v>
      </c>
      <c r="E6678" s="2" t="s">
        <v>2547</v>
      </c>
      <c r="F6678" s="4">
        <v>10</v>
      </c>
      <c r="G6678" s="10" t="str">
        <f t="shared" si="311"/>
        <v xml:space="preserve">2024/01 </v>
      </c>
      <c r="H6678" s="10">
        <f t="shared" si="310"/>
        <v>150</v>
      </c>
    </row>
    <row r="6679" spans="1:8" ht="15.75">
      <c r="A6679" s="10">
        <v>6678</v>
      </c>
      <c r="B6679" s="3" t="s">
        <v>2938</v>
      </c>
      <c r="C6679" s="2" t="s">
        <v>2548</v>
      </c>
      <c r="D6679" s="2" t="s">
        <v>299</v>
      </c>
      <c r="E6679" s="2" t="s">
        <v>2549</v>
      </c>
      <c r="F6679" s="4">
        <v>6</v>
      </c>
      <c r="G6679" s="10" t="str">
        <f t="shared" si="311"/>
        <v xml:space="preserve">2024/01 </v>
      </c>
      <c r="H6679" s="10">
        <f t="shared" si="310"/>
        <v>70</v>
      </c>
    </row>
    <row r="6680" spans="1:8" ht="15.75">
      <c r="A6680" s="10">
        <v>6679</v>
      </c>
      <c r="B6680" s="3" t="s">
        <v>2938</v>
      </c>
      <c r="C6680" s="2" t="s">
        <v>2550</v>
      </c>
      <c r="D6680" s="2" t="s">
        <v>299</v>
      </c>
      <c r="E6680" s="2" t="s">
        <v>2551</v>
      </c>
      <c r="F6680" s="4">
        <v>150</v>
      </c>
      <c r="G6680" s="10" t="str">
        <f t="shared" si="311"/>
        <v xml:space="preserve">2024/07 </v>
      </c>
      <c r="H6680" s="10">
        <f t="shared" si="310"/>
        <v>260</v>
      </c>
    </row>
    <row r="6681" spans="1:8" ht="15.75">
      <c r="A6681" s="10">
        <v>6680</v>
      </c>
      <c r="B6681" s="3" t="s">
        <v>2938</v>
      </c>
      <c r="C6681" s="2" t="s">
        <v>2554</v>
      </c>
      <c r="D6681" s="2" t="s">
        <v>299</v>
      </c>
      <c r="E6681" s="2" t="s">
        <v>2555</v>
      </c>
      <c r="F6681" s="4">
        <v>20</v>
      </c>
      <c r="G6681" s="10" t="str">
        <f t="shared" si="311"/>
        <v xml:space="preserve">2024/01 </v>
      </c>
      <c r="H6681" s="10">
        <f t="shared" si="310"/>
        <v>55</v>
      </c>
    </row>
    <row r="6682" spans="1:8" ht="15.75">
      <c r="A6682" s="10">
        <v>6681</v>
      </c>
      <c r="B6682" s="3" t="s">
        <v>2938</v>
      </c>
      <c r="C6682" s="2" t="s">
        <v>2556</v>
      </c>
      <c r="D6682" s="2" t="s">
        <v>299</v>
      </c>
      <c r="E6682" s="2" t="s">
        <v>2557</v>
      </c>
      <c r="F6682" s="4">
        <v>30</v>
      </c>
      <c r="G6682" s="10" t="str">
        <f t="shared" si="311"/>
        <v xml:space="preserve">2024/01 </v>
      </c>
      <c r="H6682" s="10">
        <f t="shared" si="310"/>
        <v>80</v>
      </c>
    </row>
    <row r="6683" spans="1:8" ht="15.75">
      <c r="A6683" s="10">
        <v>6682</v>
      </c>
      <c r="B6683" s="3" t="s">
        <v>2938</v>
      </c>
      <c r="C6683" s="2" t="s">
        <v>2576</v>
      </c>
      <c r="D6683" s="2" t="s">
        <v>310</v>
      </c>
      <c r="E6683" s="2" t="s">
        <v>2577</v>
      </c>
      <c r="F6683" s="4">
        <v>25</v>
      </c>
      <c r="G6683" s="10" t="str">
        <f t="shared" si="311"/>
        <v xml:space="preserve">2024/01 </v>
      </c>
      <c r="H6683" s="10">
        <f t="shared" si="310"/>
        <v>105</v>
      </c>
    </row>
    <row r="6684" spans="1:8" ht="15.75">
      <c r="A6684" s="10">
        <v>6683</v>
      </c>
      <c r="B6684" s="3" t="s">
        <v>2938</v>
      </c>
      <c r="C6684" s="2" t="s">
        <v>2578</v>
      </c>
      <c r="D6684" s="2" t="s">
        <v>310</v>
      </c>
      <c r="E6684" s="2" t="s">
        <v>2579</v>
      </c>
      <c r="F6684" s="4">
        <v>110</v>
      </c>
      <c r="G6684" s="10" t="str">
        <f t="shared" si="311"/>
        <v xml:space="preserve">2024/04 </v>
      </c>
      <c r="H6684" s="10">
        <f t="shared" si="310"/>
        <v>225</v>
      </c>
    </row>
    <row r="6685" spans="1:8" ht="15.75">
      <c r="A6685" s="10">
        <v>6684</v>
      </c>
      <c r="B6685" s="3" t="s">
        <v>2938</v>
      </c>
      <c r="C6685" s="2" t="s">
        <v>2580</v>
      </c>
      <c r="D6685" s="2" t="s">
        <v>310</v>
      </c>
      <c r="E6685" s="2" t="s">
        <v>2581</v>
      </c>
      <c r="F6685" s="4">
        <v>15</v>
      </c>
      <c r="G6685" s="10" t="str">
        <f t="shared" si="311"/>
        <v xml:space="preserve">2024/05 </v>
      </c>
      <c r="H6685" s="10">
        <f t="shared" si="310"/>
        <v>206</v>
      </c>
    </row>
    <row r="6686" spans="1:8" ht="15.75">
      <c r="A6686" s="10">
        <v>6685</v>
      </c>
      <c r="B6686" s="3" t="s">
        <v>2938</v>
      </c>
      <c r="C6686" s="2" t="s">
        <v>2582</v>
      </c>
      <c r="D6686" s="2" t="s">
        <v>310</v>
      </c>
      <c r="E6686" s="2" t="s">
        <v>2583</v>
      </c>
      <c r="F6686" s="4">
        <v>30</v>
      </c>
      <c r="G6686" s="10" t="str">
        <f t="shared" si="311"/>
        <v xml:space="preserve">2024/02 </v>
      </c>
      <c r="H6686" s="10">
        <f t="shared" si="310"/>
        <v>53</v>
      </c>
    </row>
    <row r="6687" spans="1:8" ht="15.75">
      <c r="A6687" s="10">
        <v>6686</v>
      </c>
      <c r="B6687" s="3" t="s">
        <v>2938</v>
      </c>
      <c r="C6687" s="2" t="s">
        <v>2584</v>
      </c>
      <c r="D6687" s="2" t="s">
        <v>310</v>
      </c>
      <c r="E6687" s="2" t="s">
        <v>2585</v>
      </c>
      <c r="F6687" s="4">
        <v>2</v>
      </c>
      <c r="G6687" s="10" t="str">
        <f t="shared" si="311"/>
        <v xml:space="preserve">2024/01 </v>
      </c>
      <c r="H6687" s="10">
        <f t="shared" si="310"/>
        <v>45</v>
      </c>
    </row>
    <row r="6688" spans="1:8" ht="15.75">
      <c r="A6688" s="10">
        <v>6687</v>
      </c>
      <c r="B6688" s="3" t="s">
        <v>2938</v>
      </c>
      <c r="C6688" s="2" t="s">
        <v>2598</v>
      </c>
      <c r="D6688" s="2" t="s">
        <v>314</v>
      </c>
      <c r="E6688" s="2" t="s">
        <v>2599</v>
      </c>
      <c r="F6688" s="4">
        <v>20</v>
      </c>
      <c r="G6688" s="10" t="str">
        <f t="shared" si="311"/>
        <v xml:space="preserve">2024/01 </v>
      </c>
      <c r="H6688" s="10">
        <f t="shared" si="310"/>
        <v>50</v>
      </c>
    </row>
    <row r="6689" spans="1:8" ht="15.75">
      <c r="A6689" s="10">
        <v>6688</v>
      </c>
      <c r="B6689" s="3" t="s">
        <v>2938</v>
      </c>
      <c r="C6689" s="2" t="s">
        <v>2604</v>
      </c>
      <c r="D6689" s="2" t="s">
        <v>314</v>
      </c>
      <c r="E6689" s="2" t="s">
        <v>2605</v>
      </c>
      <c r="F6689" s="4"/>
      <c r="G6689" s="10" t="str">
        <f t="shared" si="311"/>
        <v xml:space="preserve">2024/07 </v>
      </c>
      <c r="H6689" s="10">
        <f t="shared" si="310"/>
        <v>360</v>
      </c>
    </row>
    <row r="6690" spans="1:8" ht="15.75">
      <c r="A6690" s="10">
        <v>6689</v>
      </c>
      <c r="B6690" s="3" t="s">
        <v>2938</v>
      </c>
      <c r="C6690" s="2" t="s">
        <v>2606</v>
      </c>
      <c r="D6690" s="2" t="s">
        <v>314</v>
      </c>
      <c r="E6690" s="2" t="s">
        <v>2607</v>
      </c>
      <c r="F6690" s="4">
        <v>110</v>
      </c>
      <c r="G6690" s="10" t="str">
        <f t="shared" si="311"/>
        <v xml:space="preserve">2024/05 </v>
      </c>
      <c r="H6690" s="10">
        <f t="shared" si="310"/>
        <v>705</v>
      </c>
    </row>
    <row r="6691" spans="1:8" ht="15.75">
      <c r="A6691" s="10">
        <v>6690</v>
      </c>
      <c r="B6691" s="3" t="s">
        <v>2938</v>
      </c>
      <c r="C6691" s="2" t="s">
        <v>2610</v>
      </c>
      <c r="D6691" s="2" t="s">
        <v>314</v>
      </c>
      <c r="E6691" s="2" t="s">
        <v>2611</v>
      </c>
      <c r="F6691" s="4">
        <v>2</v>
      </c>
      <c r="G6691" s="10" t="str">
        <f t="shared" si="311"/>
        <v xml:space="preserve">2024/01 </v>
      </c>
      <c r="H6691" s="10">
        <f t="shared" si="310"/>
        <v>60</v>
      </c>
    </row>
    <row r="6692" spans="1:8" ht="15.75">
      <c r="A6692" s="10">
        <v>6691</v>
      </c>
      <c r="B6692" s="3" t="s">
        <v>2938</v>
      </c>
      <c r="C6692" s="2" t="s">
        <v>2614</v>
      </c>
      <c r="D6692" s="2" t="s">
        <v>318</v>
      </c>
      <c r="E6692" s="2" t="s">
        <v>2615</v>
      </c>
      <c r="F6692" s="4">
        <v>45</v>
      </c>
      <c r="G6692" s="10" t="str">
        <f t="shared" si="311"/>
        <v xml:space="preserve">2024/04 </v>
      </c>
      <c r="H6692" s="10">
        <f t="shared" si="310"/>
        <v>210</v>
      </c>
    </row>
    <row r="6693" spans="1:8" ht="15.75">
      <c r="A6693" s="10">
        <v>6692</v>
      </c>
      <c r="B6693" s="3" t="s">
        <v>2938</v>
      </c>
      <c r="C6693" s="2" t="s">
        <v>2616</v>
      </c>
      <c r="D6693" s="2" t="s">
        <v>318</v>
      </c>
      <c r="E6693" s="2" t="s">
        <v>2617</v>
      </c>
      <c r="F6693" s="4">
        <v>5</v>
      </c>
      <c r="G6693" s="10" t="str">
        <f t="shared" si="311"/>
        <v xml:space="preserve">2024/01 </v>
      </c>
      <c r="H6693" s="10">
        <f t="shared" si="310"/>
        <v>120</v>
      </c>
    </row>
    <row r="6694" spans="1:8" ht="15.75">
      <c r="A6694" s="10">
        <v>6693</v>
      </c>
      <c r="B6694" s="3" t="s">
        <v>2938</v>
      </c>
      <c r="C6694" s="2" t="s">
        <v>2618</v>
      </c>
      <c r="D6694" s="2" t="s">
        <v>318</v>
      </c>
      <c r="E6694" s="2" t="s">
        <v>2619</v>
      </c>
      <c r="F6694" s="4">
        <v>10</v>
      </c>
      <c r="G6694" s="10" t="str">
        <f t="shared" si="311"/>
        <v xml:space="preserve">2025/03 </v>
      </c>
      <c r="H6694" s="10">
        <f t="shared" si="310"/>
        <v>410</v>
      </c>
    </row>
    <row r="6695" spans="1:8" ht="15.75">
      <c r="A6695" s="10">
        <v>6694</v>
      </c>
      <c r="B6695" s="3" t="s">
        <v>2938</v>
      </c>
      <c r="C6695" s="2" t="s">
        <v>2620</v>
      </c>
      <c r="D6695" s="2" t="s">
        <v>318</v>
      </c>
      <c r="E6695" s="2" t="s">
        <v>2621</v>
      </c>
      <c r="F6695" s="4">
        <v>20</v>
      </c>
      <c r="G6695" s="10" t="str">
        <f t="shared" si="311"/>
        <v xml:space="preserve">2024/01 </v>
      </c>
      <c r="H6695" s="10">
        <f t="shared" si="310"/>
        <v>60</v>
      </c>
    </row>
    <row r="6696" spans="1:8" ht="15.75">
      <c r="A6696" s="10">
        <v>6695</v>
      </c>
      <c r="B6696" s="3" t="s">
        <v>2938</v>
      </c>
      <c r="C6696" s="2" t="s">
        <v>2626</v>
      </c>
      <c r="D6696" s="2" t="s">
        <v>318</v>
      </c>
      <c r="E6696" s="2" t="s">
        <v>2627</v>
      </c>
      <c r="F6696" s="4">
        <v>1</v>
      </c>
      <c r="G6696" s="10" t="str">
        <f t="shared" si="311"/>
        <v xml:space="preserve">2024/01 </v>
      </c>
      <c r="H6696" s="10">
        <f t="shared" si="310"/>
        <v>35</v>
      </c>
    </row>
    <row r="6697" spans="1:8" ht="15.75">
      <c r="A6697" s="10">
        <v>6696</v>
      </c>
      <c r="B6697" s="3" t="s">
        <v>2938</v>
      </c>
      <c r="C6697" s="2" t="s">
        <v>2628</v>
      </c>
      <c r="D6697" s="2" t="s">
        <v>318</v>
      </c>
      <c r="E6697" s="2" t="s">
        <v>2629</v>
      </c>
      <c r="F6697" s="4">
        <v>130</v>
      </c>
      <c r="G6697" s="10" t="str">
        <f t="shared" si="311"/>
        <v xml:space="preserve">2024/08 </v>
      </c>
      <c r="H6697" s="10">
        <f t="shared" si="310"/>
        <v>600</v>
      </c>
    </row>
    <row r="6698" spans="1:8" ht="15.75">
      <c r="A6698" s="10">
        <v>6697</v>
      </c>
      <c r="B6698" s="3" t="s">
        <v>2938</v>
      </c>
      <c r="C6698" s="2" t="s">
        <v>2630</v>
      </c>
      <c r="D6698" s="2" t="s">
        <v>318</v>
      </c>
      <c r="E6698" s="2" t="s">
        <v>2631</v>
      </c>
      <c r="F6698" s="4">
        <v>20</v>
      </c>
      <c r="G6698" s="10" t="str">
        <f t="shared" si="311"/>
        <v xml:space="preserve">2024/01 </v>
      </c>
      <c r="H6698" s="10">
        <f t="shared" si="310"/>
        <v>100</v>
      </c>
    </row>
    <row r="6699" spans="1:8" ht="15.75">
      <c r="A6699" s="10">
        <v>6698</v>
      </c>
      <c r="B6699" s="3" t="s">
        <v>2938</v>
      </c>
      <c r="C6699" s="2" t="s">
        <v>2632</v>
      </c>
      <c r="D6699" s="2" t="s">
        <v>318</v>
      </c>
      <c r="E6699" s="2" t="s">
        <v>2633</v>
      </c>
      <c r="F6699" s="4">
        <v>105</v>
      </c>
      <c r="G6699" s="10" t="str">
        <f t="shared" si="311"/>
        <v xml:space="preserve">2024/06 </v>
      </c>
      <c r="H6699" s="10">
        <f t="shared" si="310"/>
        <v>184</v>
      </c>
    </row>
    <row r="6700" spans="1:8" ht="15.75">
      <c r="A6700" s="10">
        <v>6699</v>
      </c>
      <c r="B6700" s="3" t="s">
        <v>2938</v>
      </c>
      <c r="C6700" s="2" t="s">
        <v>3816</v>
      </c>
      <c r="D6700" s="2" t="s">
        <v>3815</v>
      </c>
      <c r="E6700" s="2" t="s">
        <v>3817</v>
      </c>
      <c r="F6700" s="4">
        <v>1</v>
      </c>
      <c r="G6700" s="10" t="str">
        <f t="shared" si="311"/>
        <v xml:space="preserve">2024/01 </v>
      </c>
      <c r="H6700" s="10">
        <f t="shared" si="310"/>
        <v>1</v>
      </c>
    </row>
    <row r="6701" spans="1:8" ht="15.75">
      <c r="A6701" s="10">
        <v>6700</v>
      </c>
      <c r="B6701" s="3" t="s">
        <v>2938</v>
      </c>
      <c r="C6701" s="2" t="s">
        <v>2712</v>
      </c>
      <c r="D6701" s="2" t="s">
        <v>1267</v>
      </c>
      <c r="E6701" s="2" t="s">
        <v>2713</v>
      </c>
      <c r="F6701" s="4">
        <v>10</v>
      </c>
      <c r="G6701" s="10" t="str">
        <f t="shared" si="311"/>
        <v xml:space="preserve">2024/01 </v>
      </c>
      <c r="H6701" s="10">
        <f t="shared" si="310"/>
        <v>125</v>
      </c>
    </row>
    <row r="6702" spans="1:8" ht="15.75">
      <c r="A6702" s="10">
        <v>6701</v>
      </c>
      <c r="B6702" s="3" t="s">
        <v>2938</v>
      </c>
      <c r="C6702" s="2" t="s">
        <v>2718</v>
      </c>
      <c r="D6702" s="2" t="s">
        <v>1267</v>
      </c>
      <c r="E6702" s="2" t="s">
        <v>2719</v>
      </c>
      <c r="F6702" s="4">
        <v>58</v>
      </c>
      <c r="G6702" s="10" t="str">
        <f t="shared" si="311"/>
        <v xml:space="preserve">2024/01 </v>
      </c>
      <c r="H6702" s="10">
        <f t="shared" si="310"/>
        <v>95</v>
      </c>
    </row>
    <row r="6703" spans="1:8" ht="15.75">
      <c r="A6703" s="10">
        <v>6702</v>
      </c>
      <c r="B6703" s="3" t="s">
        <v>2938</v>
      </c>
      <c r="C6703" s="2" t="s">
        <v>2722</v>
      </c>
      <c r="D6703" s="2" t="s">
        <v>1267</v>
      </c>
      <c r="E6703" s="2" t="s">
        <v>2723</v>
      </c>
      <c r="F6703" s="4">
        <v>50</v>
      </c>
      <c r="G6703" s="10" t="str">
        <f t="shared" si="311"/>
        <v xml:space="preserve">2024/02 </v>
      </c>
      <c r="H6703" s="10">
        <f t="shared" si="310"/>
        <v>93</v>
      </c>
    </row>
    <row r="6704" spans="1:8" ht="15.75">
      <c r="A6704" s="10">
        <v>6703</v>
      </c>
      <c r="B6704" s="3" t="s">
        <v>2938</v>
      </c>
      <c r="C6704" s="2" t="s">
        <v>2728</v>
      </c>
      <c r="D6704" s="2" t="s">
        <v>1267</v>
      </c>
      <c r="E6704" s="2" t="s">
        <v>2729</v>
      </c>
      <c r="F6704" s="4">
        <v>10</v>
      </c>
      <c r="G6704" s="10" t="str">
        <f t="shared" si="311"/>
        <v xml:space="preserve">2024/01 </v>
      </c>
      <c r="H6704" s="10">
        <f t="shared" si="310"/>
        <v>30</v>
      </c>
    </row>
    <row r="6705" spans="1:8" ht="15.75">
      <c r="A6705" s="10">
        <v>6704</v>
      </c>
      <c r="B6705" s="3" t="s">
        <v>2938</v>
      </c>
      <c r="C6705" s="2" t="s">
        <v>2747</v>
      </c>
      <c r="D6705" s="2" t="s">
        <v>2732</v>
      </c>
      <c r="E6705" s="2" t="s">
        <v>2748</v>
      </c>
      <c r="F6705" s="4">
        <v>54</v>
      </c>
      <c r="G6705" s="10" t="str">
        <f t="shared" si="311"/>
        <v xml:space="preserve">2024/04 </v>
      </c>
      <c r="H6705" s="10">
        <f t="shared" si="310"/>
        <v>54</v>
      </c>
    </row>
    <row r="6706" spans="1:8" ht="15.75">
      <c r="A6706" s="10">
        <v>6705</v>
      </c>
      <c r="B6706" s="3" t="s">
        <v>2938</v>
      </c>
      <c r="C6706" s="2" t="s">
        <v>2749</v>
      </c>
      <c r="D6706" s="2" t="s">
        <v>1267</v>
      </c>
      <c r="E6706" s="2" t="s">
        <v>2750</v>
      </c>
      <c r="F6706" s="4">
        <v>8</v>
      </c>
      <c r="G6706" s="10" t="str">
        <f t="shared" si="311"/>
        <v xml:space="preserve">2024/01 </v>
      </c>
      <c r="H6706" s="10">
        <f t="shared" si="310"/>
        <v>100</v>
      </c>
    </row>
    <row r="6707" spans="1:8" ht="15.75">
      <c r="A6707" s="10">
        <v>6706</v>
      </c>
      <c r="B6707" s="3" t="s">
        <v>2938</v>
      </c>
      <c r="C6707" s="2" t="s">
        <v>2765</v>
      </c>
      <c r="D6707" s="2" t="s">
        <v>2762</v>
      </c>
      <c r="E6707" s="2" t="s">
        <v>2766</v>
      </c>
      <c r="F6707" s="4">
        <v>30</v>
      </c>
      <c r="G6707" s="10" t="str">
        <f t="shared" si="311"/>
        <v xml:space="preserve">2024/01 </v>
      </c>
      <c r="H6707" s="10">
        <f t="shared" si="310"/>
        <v>30</v>
      </c>
    </row>
    <row r="6708" spans="1:8" ht="15.75">
      <c r="A6708" s="10">
        <v>6707</v>
      </c>
      <c r="B6708" s="3" t="s">
        <v>2938</v>
      </c>
      <c r="C6708" s="2" t="s">
        <v>3822</v>
      </c>
      <c r="D6708" s="2" t="s">
        <v>2762</v>
      </c>
      <c r="E6708" s="2" t="s">
        <v>3823</v>
      </c>
      <c r="F6708" s="4">
        <v>30</v>
      </c>
      <c r="G6708" s="10" t="str">
        <f t="shared" si="311"/>
        <v xml:space="preserve">2024/01 </v>
      </c>
      <c r="H6708" s="10">
        <f t="shared" si="310"/>
        <v>30</v>
      </c>
    </row>
    <row r="6709" spans="1:8" ht="15.75">
      <c r="A6709" s="10">
        <v>6708</v>
      </c>
      <c r="B6709" s="3" t="s">
        <v>2938</v>
      </c>
      <c r="C6709" s="2" t="s">
        <v>3850</v>
      </c>
      <c r="D6709" s="2" t="s">
        <v>1433</v>
      </c>
      <c r="E6709" s="2" t="s">
        <v>3851</v>
      </c>
      <c r="F6709" s="4">
        <v>10</v>
      </c>
      <c r="G6709" s="10" t="str">
        <f t="shared" si="311"/>
        <v xml:space="preserve">2024/01 </v>
      </c>
      <c r="H6709" s="10">
        <f t="shared" si="310"/>
        <v>10</v>
      </c>
    </row>
    <row r="6710" spans="1:8" ht="15.75">
      <c r="A6710" s="10">
        <v>6709</v>
      </c>
      <c r="B6710" s="3" t="s">
        <v>2938</v>
      </c>
      <c r="C6710" s="2" t="s">
        <v>2817</v>
      </c>
      <c r="D6710" s="2" t="s">
        <v>1443</v>
      </c>
      <c r="E6710" s="2" t="s">
        <v>2818</v>
      </c>
      <c r="F6710" s="4">
        <v>1</v>
      </c>
      <c r="G6710" s="10" t="str">
        <f t="shared" si="311"/>
        <v xml:space="preserve">2024/01 </v>
      </c>
      <c r="H6710" s="10">
        <f t="shared" si="310"/>
        <v>20</v>
      </c>
    </row>
    <row r="6711" spans="1:8" ht="15.75">
      <c r="A6711" s="10">
        <v>6710</v>
      </c>
      <c r="B6711" s="3" t="s">
        <v>2938</v>
      </c>
      <c r="C6711" s="2" t="s">
        <v>2819</v>
      </c>
      <c r="D6711" s="2" t="s">
        <v>2762</v>
      </c>
      <c r="E6711" s="2" t="s">
        <v>2820</v>
      </c>
      <c r="F6711" s="4">
        <v>30</v>
      </c>
      <c r="G6711" s="10" t="str">
        <f t="shared" si="311"/>
        <v xml:space="preserve">2024/01 </v>
      </c>
      <c r="H6711" s="10">
        <f t="shared" si="310"/>
        <v>45</v>
      </c>
    </row>
    <row r="6712" spans="1:8" ht="15.75">
      <c r="A6712" s="10">
        <v>6711</v>
      </c>
      <c r="B6712" s="3" t="s">
        <v>2938</v>
      </c>
      <c r="C6712" s="2" t="s">
        <v>2828</v>
      </c>
      <c r="D6712" s="2" t="s">
        <v>2827</v>
      </c>
      <c r="E6712" s="2" t="s">
        <v>2646</v>
      </c>
      <c r="F6712" s="4">
        <v>10</v>
      </c>
      <c r="G6712" s="10" t="str">
        <f t="shared" si="311"/>
        <v xml:space="preserve">2024/01 </v>
      </c>
      <c r="H6712" s="10">
        <f t="shared" si="310"/>
        <v>35</v>
      </c>
    </row>
    <row r="6713" spans="1:8" ht="15.75">
      <c r="A6713" s="10">
        <v>6712</v>
      </c>
      <c r="B6713" s="3" t="s">
        <v>2938</v>
      </c>
      <c r="C6713" s="2" t="s">
        <v>2829</v>
      </c>
      <c r="D6713" s="2" t="s">
        <v>2827</v>
      </c>
      <c r="E6713" s="2" t="s">
        <v>2648</v>
      </c>
      <c r="F6713" s="4">
        <v>5</v>
      </c>
      <c r="G6713" s="10" t="str">
        <f t="shared" si="311"/>
        <v xml:space="preserve">2024/01 </v>
      </c>
      <c r="H6713" s="10">
        <f t="shared" si="310"/>
        <v>25</v>
      </c>
    </row>
    <row r="6714" spans="1:8" ht="15.75">
      <c r="A6714" s="10">
        <v>6713</v>
      </c>
      <c r="B6714" s="3" t="s">
        <v>2938</v>
      </c>
      <c r="C6714" s="2" t="s">
        <v>2831</v>
      </c>
      <c r="D6714" s="2" t="s">
        <v>1401</v>
      </c>
      <c r="E6714" s="2" t="s">
        <v>2832</v>
      </c>
      <c r="F6714" s="4">
        <v>220</v>
      </c>
      <c r="G6714" s="10" t="str">
        <f t="shared" si="311"/>
        <v xml:space="preserve">2024/08 </v>
      </c>
      <c r="H6714" s="10">
        <f t="shared" si="310"/>
        <v>600</v>
      </c>
    </row>
    <row r="6715" spans="1:8" ht="15.75">
      <c r="A6715" s="10">
        <v>6714</v>
      </c>
      <c r="B6715" s="3" t="s">
        <v>2938</v>
      </c>
      <c r="C6715" s="2" t="s">
        <v>2834</v>
      </c>
      <c r="D6715" s="2" t="s">
        <v>1401</v>
      </c>
      <c r="E6715" s="2" t="s">
        <v>1414</v>
      </c>
      <c r="F6715" s="4">
        <v>10</v>
      </c>
      <c r="G6715" s="10" t="str">
        <f t="shared" si="311"/>
        <v xml:space="preserve">2024/01 </v>
      </c>
      <c r="H6715" s="10">
        <f t="shared" si="310"/>
        <v>110</v>
      </c>
    </row>
    <row r="6716" spans="1:8" ht="15.75">
      <c r="A6716" s="10">
        <v>6715</v>
      </c>
      <c r="B6716" s="3" t="s">
        <v>2938</v>
      </c>
      <c r="C6716" s="2" t="s">
        <v>2835</v>
      </c>
      <c r="D6716" s="2" t="s">
        <v>1401</v>
      </c>
      <c r="E6716" s="2" t="s">
        <v>2836</v>
      </c>
      <c r="F6716" s="4">
        <v>50</v>
      </c>
      <c r="G6716" s="10" t="str">
        <f t="shared" si="311"/>
        <v xml:space="preserve">2025/11 </v>
      </c>
      <c r="H6716" s="10">
        <f t="shared" si="310"/>
        <v>615</v>
      </c>
    </row>
    <row r="6717" spans="1:8" ht="15.75">
      <c r="A6717" s="10">
        <v>6716</v>
      </c>
      <c r="B6717" s="3" t="s">
        <v>2938</v>
      </c>
      <c r="C6717" s="2" t="s">
        <v>2840</v>
      </c>
      <c r="D6717" s="2" t="s">
        <v>1401</v>
      </c>
      <c r="E6717" s="2" t="s">
        <v>2841</v>
      </c>
      <c r="F6717" s="4">
        <v>60</v>
      </c>
      <c r="G6717" s="10" t="str">
        <f t="shared" si="311"/>
        <v xml:space="preserve">2024/07 </v>
      </c>
      <c r="H6717" s="10">
        <f t="shared" si="310"/>
        <v>280</v>
      </c>
    </row>
    <row r="6718" spans="1:8" ht="15.75">
      <c r="A6718" s="10">
        <v>6717</v>
      </c>
      <c r="B6718" s="3" t="s">
        <v>2938</v>
      </c>
      <c r="C6718" s="2" t="s">
        <v>2846</v>
      </c>
      <c r="D6718" s="2" t="s">
        <v>1401</v>
      </c>
      <c r="E6718" s="2" t="s">
        <v>2847</v>
      </c>
      <c r="F6718" s="4">
        <v>2</v>
      </c>
      <c r="G6718" s="10" t="str">
        <f t="shared" si="311"/>
        <v xml:space="preserve">2024/01 </v>
      </c>
      <c r="H6718" s="10">
        <f t="shared" si="310"/>
        <v>40</v>
      </c>
    </row>
    <row r="6719" spans="1:8" ht="15.75">
      <c r="A6719" s="10">
        <v>6718</v>
      </c>
      <c r="B6719" s="3" t="s">
        <v>2938</v>
      </c>
      <c r="C6719" s="2" t="s">
        <v>2848</v>
      </c>
      <c r="D6719" s="2" t="s">
        <v>1401</v>
      </c>
      <c r="E6719" s="2" t="s">
        <v>2849</v>
      </c>
      <c r="F6719" s="4">
        <v>35</v>
      </c>
      <c r="G6719" s="10" t="str">
        <f t="shared" si="311"/>
        <v xml:space="preserve">2024/04 </v>
      </c>
      <c r="H6719" s="10">
        <f t="shared" si="310"/>
        <v>380</v>
      </c>
    </row>
    <row r="6720" spans="1:8" ht="15.75">
      <c r="A6720" s="10">
        <v>6719</v>
      </c>
      <c r="B6720" s="3" t="s">
        <v>2938</v>
      </c>
      <c r="C6720" s="2" t="s">
        <v>2863</v>
      </c>
      <c r="D6720" s="2" t="s">
        <v>1405</v>
      </c>
      <c r="E6720" s="2" t="s">
        <v>2864</v>
      </c>
      <c r="F6720" s="4">
        <v>10</v>
      </c>
      <c r="G6720" s="10" t="str">
        <f t="shared" si="311"/>
        <v xml:space="preserve">2024/01 </v>
      </c>
      <c r="H6720" s="10">
        <f t="shared" si="310"/>
        <v>100</v>
      </c>
    </row>
    <row r="6721" spans="1:8" ht="15.75">
      <c r="A6721" s="10">
        <v>6720</v>
      </c>
      <c r="B6721" s="3" t="s">
        <v>2938</v>
      </c>
      <c r="C6721" s="2" t="s">
        <v>2879</v>
      </c>
      <c r="D6721" s="2" t="s">
        <v>1412</v>
      </c>
      <c r="E6721" s="2" t="s">
        <v>2880</v>
      </c>
      <c r="F6721" s="4">
        <v>85</v>
      </c>
      <c r="G6721" s="10" t="str">
        <f t="shared" si="311"/>
        <v xml:space="preserve">2026/02 </v>
      </c>
      <c r="H6721" s="10">
        <f t="shared" si="310"/>
        <v>519</v>
      </c>
    </row>
    <row r="6722" spans="1:8" ht="15.75">
      <c r="A6722" s="10">
        <v>6721</v>
      </c>
      <c r="B6722" s="3" t="s">
        <v>2938</v>
      </c>
      <c r="C6722" s="2" t="s">
        <v>2881</v>
      </c>
      <c r="D6722" s="2" t="s">
        <v>1412</v>
      </c>
      <c r="E6722" s="2" t="s">
        <v>2435</v>
      </c>
      <c r="F6722" s="4">
        <v>20</v>
      </c>
      <c r="G6722" s="10" t="str">
        <f t="shared" si="311"/>
        <v xml:space="preserve">2024/01 </v>
      </c>
      <c r="H6722" s="10">
        <f t="shared" ref="H6722:H6785" si="312">_xlfn.MAXIFS(F:F,C:C,C6722,G:G,G6722)</f>
        <v>20</v>
      </c>
    </row>
    <row r="6723" spans="1:8" ht="15.75">
      <c r="A6723" s="10">
        <v>6722</v>
      </c>
      <c r="B6723" s="3" t="s">
        <v>2938</v>
      </c>
      <c r="C6723" s="2" t="s">
        <v>2882</v>
      </c>
      <c r="D6723" s="2" t="s">
        <v>1412</v>
      </c>
      <c r="E6723" s="2" t="s">
        <v>2646</v>
      </c>
      <c r="F6723" s="4">
        <v>51</v>
      </c>
      <c r="G6723" s="10" t="str">
        <f t="shared" ref="G6723:G6771" si="313">INDEX($B$2:$B$9999,MATCH(_xlfn.MAXIFS($F$2:$F$9999,$C$2:$C$9999,C6723),$F$1:$F$9999,0))</f>
        <v xml:space="preserve">2024/04 </v>
      </c>
      <c r="H6723" s="10">
        <f t="shared" si="312"/>
        <v>796</v>
      </c>
    </row>
    <row r="6724" spans="1:8" ht="15.75">
      <c r="A6724" s="10">
        <v>6723</v>
      </c>
      <c r="B6724" s="3" t="s">
        <v>2938</v>
      </c>
      <c r="C6724" s="2" t="s">
        <v>2887</v>
      </c>
      <c r="D6724" s="2" t="s">
        <v>1412</v>
      </c>
      <c r="E6724" s="2" t="s">
        <v>2888</v>
      </c>
      <c r="F6724" s="4">
        <v>1</v>
      </c>
      <c r="G6724" s="10" t="str">
        <f t="shared" si="313"/>
        <v xml:space="preserve">2024/01 </v>
      </c>
      <c r="H6724" s="10">
        <f t="shared" si="312"/>
        <v>90</v>
      </c>
    </row>
    <row r="6725" spans="1:8" ht="15.75">
      <c r="A6725" s="10">
        <v>6724</v>
      </c>
      <c r="B6725" s="3" t="s">
        <v>2938</v>
      </c>
      <c r="C6725" s="2" t="s">
        <v>2891</v>
      </c>
      <c r="D6725" s="2" t="s">
        <v>1412</v>
      </c>
      <c r="E6725" s="2" t="s">
        <v>2892</v>
      </c>
      <c r="F6725" s="4">
        <v>2</v>
      </c>
      <c r="G6725" s="10" t="str">
        <f t="shared" si="313"/>
        <v xml:space="preserve">2024/01 </v>
      </c>
      <c r="H6725" s="10">
        <f t="shared" si="312"/>
        <v>35</v>
      </c>
    </row>
    <row r="6726" spans="1:8" ht="15.75">
      <c r="A6726" s="10">
        <v>6725</v>
      </c>
      <c r="B6726" s="3" t="s">
        <v>2938</v>
      </c>
      <c r="C6726" s="2" t="s">
        <v>2893</v>
      </c>
      <c r="D6726" s="2" t="s">
        <v>1412</v>
      </c>
      <c r="E6726" s="2" t="s">
        <v>2894</v>
      </c>
      <c r="F6726" s="4">
        <v>185</v>
      </c>
      <c r="G6726" s="10" t="str">
        <f t="shared" si="313"/>
        <v xml:space="preserve">2024/02 </v>
      </c>
      <c r="H6726" s="10">
        <f t="shared" si="312"/>
        <v>350</v>
      </c>
    </row>
    <row r="6727" spans="1:8" ht="15.75">
      <c r="A6727" s="10">
        <v>6726</v>
      </c>
      <c r="B6727" s="3" t="s">
        <v>2938</v>
      </c>
      <c r="C6727" s="2" t="s">
        <v>2899</v>
      </c>
      <c r="D6727" s="2" t="s">
        <v>1412</v>
      </c>
      <c r="E6727" s="2" t="s">
        <v>2900</v>
      </c>
      <c r="F6727" s="4">
        <v>40</v>
      </c>
      <c r="G6727" s="10" t="str">
        <f t="shared" si="313"/>
        <v xml:space="preserve">2024/01 </v>
      </c>
      <c r="H6727" s="10">
        <f t="shared" si="312"/>
        <v>80</v>
      </c>
    </row>
    <row r="6728" spans="1:8" ht="15.75">
      <c r="A6728" s="10">
        <v>6727</v>
      </c>
      <c r="B6728" s="3" t="s">
        <v>2938</v>
      </c>
      <c r="C6728" s="2" t="s">
        <v>2901</v>
      </c>
      <c r="D6728" s="2" t="s">
        <v>1412</v>
      </c>
      <c r="E6728" s="2" t="s">
        <v>2902</v>
      </c>
      <c r="F6728" s="4">
        <v>50</v>
      </c>
      <c r="G6728" s="10" t="str">
        <f t="shared" si="313"/>
        <v xml:space="preserve">2024/01 </v>
      </c>
      <c r="H6728" s="10">
        <f t="shared" si="312"/>
        <v>70</v>
      </c>
    </row>
    <row r="6729" spans="1:8" ht="15.75">
      <c r="A6729" s="10">
        <v>6728</v>
      </c>
      <c r="B6729" s="3" t="s">
        <v>2938</v>
      </c>
      <c r="C6729" s="2" t="s">
        <v>3857</v>
      </c>
      <c r="D6729" s="2" t="s">
        <v>1412</v>
      </c>
      <c r="E6729" s="2" t="s">
        <v>3858</v>
      </c>
      <c r="F6729" s="4">
        <v>50</v>
      </c>
      <c r="G6729" s="10" t="str">
        <f t="shared" si="313"/>
        <v xml:space="preserve">2024/01 </v>
      </c>
      <c r="H6729" s="10">
        <f t="shared" si="312"/>
        <v>50</v>
      </c>
    </row>
    <row r="6730" spans="1:8" ht="15.75">
      <c r="A6730" s="10">
        <v>6729</v>
      </c>
      <c r="B6730" s="3" t="s">
        <v>2938</v>
      </c>
      <c r="C6730" s="2" t="s">
        <v>3859</v>
      </c>
      <c r="D6730" s="2" t="s">
        <v>1412</v>
      </c>
      <c r="E6730" s="2" t="s">
        <v>2447</v>
      </c>
      <c r="F6730" s="4">
        <v>48</v>
      </c>
      <c r="G6730" s="10" t="str">
        <f t="shared" si="313"/>
        <v xml:space="preserve">2024/01 </v>
      </c>
      <c r="H6730" s="10">
        <f t="shared" si="312"/>
        <v>48</v>
      </c>
    </row>
    <row r="6731" spans="1:8" ht="15.75">
      <c r="A6731" s="10">
        <v>6730</v>
      </c>
      <c r="B6731" s="3" t="s">
        <v>2938</v>
      </c>
      <c r="C6731" s="2" t="s">
        <v>3860</v>
      </c>
      <c r="D6731" s="2" t="s">
        <v>1412</v>
      </c>
      <c r="E6731" s="2" t="s">
        <v>3793</v>
      </c>
      <c r="F6731" s="4">
        <v>30</v>
      </c>
      <c r="G6731" s="10" t="str">
        <f t="shared" si="313"/>
        <v xml:space="preserve">2024/01 </v>
      </c>
      <c r="H6731" s="10">
        <f t="shared" si="312"/>
        <v>30</v>
      </c>
    </row>
    <row r="6732" spans="1:8" ht="15.75">
      <c r="A6732" s="10">
        <v>6731</v>
      </c>
      <c r="B6732" s="3" t="s">
        <v>2938</v>
      </c>
      <c r="C6732" s="2" t="s">
        <v>3861</v>
      </c>
      <c r="D6732" s="2" t="s">
        <v>1412</v>
      </c>
      <c r="E6732" s="2" t="s">
        <v>1414</v>
      </c>
      <c r="F6732" s="4">
        <v>30</v>
      </c>
      <c r="G6732" s="10" t="str">
        <f t="shared" si="313"/>
        <v xml:space="preserve">2024/01 </v>
      </c>
      <c r="H6732" s="10">
        <f t="shared" si="312"/>
        <v>30</v>
      </c>
    </row>
    <row r="6733" spans="1:8" ht="15.75">
      <c r="A6733" s="10">
        <v>6732</v>
      </c>
      <c r="B6733" s="3" t="s">
        <v>2938</v>
      </c>
      <c r="C6733" s="2" t="s">
        <v>2912</v>
      </c>
      <c r="D6733" s="2" t="s">
        <v>1417</v>
      </c>
      <c r="E6733" s="2" t="s">
        <v>2913</v>
      </c>
      <c r="F6733" s="4">
        <v>45</v>
      </c>
      <c r="G6733" s="10" t="str">
        <f t="shared" si="313"/>
        <v xml:space="preserve">2025/02 </v>
      </c>
      <c r="H6733" s="10">
        <f t="shared" si="312"/>
        <v>640</v>
      </c>
    </row>
    <row r="6734" spans="1:8" ht="15.75">
      <c r="A6734" s="10">
        <v>6733</v>
      </c>
      <c r="B6734" s="3" t="s">
        <v>2938</v>
      </c>
      <c r="C6734" s="2" t="s">
        <v>2918</v>
      </c>
      <c r="D6734" s="2" t="s">
        <v>1424</v>
      </c>
      <c r="E6734" s="2" t="s">
        <v>2919</v>
      </c>
      <c r="F6734" s="4">
        <v>20</v>
      </c>
      <c r="G6734" s="10" t="str">
        <f t="shared" si="313"/>
        <v xml:space="preserve">2025/02 </v>
      </c>
      <c r="H6734" s="10">
        <f t="shared" si="312"/>
        <v>205</v>
      </c>
    </row>
    <row r="6735" spans="1:8" ht="15.75">
      <c r="A6735" s="10">
        <v>6734</v>
      </c>
      <c r="B6735" s="3" t="s">
        <v>2938</v>
      </c>
      <c r="C6735" s="2" t="s">
        <v>2920</v>
      </c>
      <c r="D6735" s="2" t="s">
        <v>1424</v>
      </c>
      <c r="E6735" s="2" t="s">
        <v>2921</v>
      </c>
      <c r="F6735" s="4">
        <v>20</v>
      </c>
      <c r="G6735" s="10" t="str">
        <f t="shared" si="313"/>
        <v xml:space="preserve">2026/01 </v>
      </c>
      <c r="H6735" s="10">
        <f t="shared" si="312"/>
        <v>114</v>
      </c>
    </row>
    <row r="6736" spans="1:8" ht="15.75">
      <c r="A6736" s="10">
        <v>6735</v>
      </c>
      <c r="B6736" s="3" t="s">
        <v>2938</v>
      </c>
      <c r="C6736" s="2" t="s">
        <v>2922</v>
      </c>
      <c r="D6736" s="2" t="s">
        <v>1424</v>
      </c>
      <c r="E6736" s="2" t="s">
        <v>2923</v>
      </c>
      <c r="F6736" s="4">
        <v>26</v>
      </c>
      <c r="G6736" s="10" t="str">
        <f t="shared" si="313"/>
        <v xml:space="preserve">2024/03 </v>
      </c>
      <c r="H6736" s="10">
        <f t="shared" si="312"/>
        <v>84</v>
      </c>
    </row>
    <row r="6737" spans="1:8" ht="15.75">
      <c r="A6737" s="10">
        <v>6736</v>
      </c>
      <c r="B6737" s="3" t="s">
        <v>2938</v>
      </c>
      <c r="C6737" s="2" t="s">
        <v>2928</v>
      </c>
      <c r="D6737" s="2" t="s">
        <v>2781</v>
      </c>
      <c r="E6737" s="2" t="s">
        <v>2929</v>
      </c>
      <c r="F6737" s="4">
        <v>5</v>
      </c>
      <c r="G6737" s="10" t="str">
        <f t="shared" si="313"/>
        <v xml:space="preserve">2024/01 </v>
      </c>
      <c r="H6737" s="10">
        <f t="shared" si="312"/>
        <v>140</v>
      </c>
    </row>
    <row r="6738" spans="1:8" ht="15.75">
      <c r="A6738" s="10">
        <v>6737</v>
      </c>
      <c r="B6738" s="3" t="s">
        <v>2938</v>
      </c>
      <c r="C6738" s="2" t="s">
        <v>2930</v>
      </c>
      <c r="D6738" s="2" t="s">
        <v>2781</v>
      </c>
      <c r="E6738" s="2" t="s">
        <v>2931</v>
      </c>
      <c r="F6738" s="4">
        <v>5</v>
      </c>
      <c r="G6738" s="10" t="str">
        <f t="shared" si="313"/>
        <v xml:space="preserve">2024/01 </v>
      </c>
      <c r="H6738" s="10">
        <f t="shared" si="312"/>
        <v>80</v>
      </c>
    </row>
    <row r="6739" spans="1:8" ht="15.75">
      <c r="A6739" s="10">
        <v>6738</v>
      </c>
      <c r="B6739" s="3" t="s">
        <v>2938</v>
      </c>
      <c r="C6739" s="2" t="s">
        <v>3862</v>
      </c>
      <c r="D6739" s="2" t="s">
        <v>1426</v>
      </c>
      <c r="E6739" s="2" t="s">
        <v>3863</v>
      </c>
      <c r="F6739" s="4">
        <v>10</v>
      </c>
      <c r="G6739" s="10" t="str">
        <f t="shared" si="313"/>
        <v xml:space="preserve">2024/01 </v>
      </c>
      <c r="H6739" s="10">
        <f t="shared" si="312"/>
        <v>100</v>
      </c>
    </row>
    <row r="6740" spans="1:8" ht="15.75">
      <c r="A6740" s="10">
        <v>6739</v>
      </c>
      <c r="B6740" s="3" t="s">
        <v>2938</v>
      </c>
      <c r="C6740" s="2" t="s">
        <v>3864</v>
      </c>
      <c r="D6740" s="2" t="s">
        <v>1426</v>
      </c>
      <c r="E6740" s="2" t="s">
        <v>3865</v>
      </c>
      <c r="F6740" s="4">
        <v>10</v>
      </c>
      <c r="G6740" s="10" t="str">
        <f t="shared" si="313"/>
        <v xml:space="preserve">2024/11 </v>
      </c>
      <c r="H6740" s="10">
        <f t="shared" si="312"/>
        <v>202</v>
      </c>
    </row>
    <row r="6741" spans="1:8" ht="15.75">
      <c r="A6741" s="10">
        <v>6740</v>
      </c>
      <c r="B6741" s="3" t="s">
        <v>2938</v>
      </c>
      <c r="C6741" s="2" t="s">
        <v>3866</v>
      </c>
      <c r="D6741" s="2" t="s">
        <v>1426</v>
      </c>
      <c r="E6741" s="2" t="s">
        <v>3867</v>
      </c>
      <c r="F6741" s="4">
        <v>150</v>
      </c>
      <c r="G6741" s="10" t="str">
        <f t="shared" si="313"/>
        <v xml:space="preserve">2024/07 </v>
      </c>
      <c r="H6741" s="10">
        <f t="shared" si="312"/>
        <v>450</v>
      </c>
    </row>
    <row r="6742" spans="1:8" ht="15.75">
      <c r="A6742" s="10">
        <v>6741</v>
      </c>
      <c r="B6742" s="3" t="s">
        <v>2938</v>
      </c>
      <c r="C6742" s="2" t="s">
        <v>3870</v>
      </c>
      <c r="D6742" s="2" t="s">
        <v>1426</v>
      </c>
      <c r="E6742" s="2" t="s">
        <v>3871</v>
      </c>
      <c r="F6742" s="4">
        <v>50</v>
      </c>
      <c r="G6742" s="10" t="str">
        <f t="shared" si="313"/>
        <v xml:space="preserve">2024/08 </v>
      </c>
      <c r="H6742" s="10">
        <f t="shared" si="312"/>
        <v>490</v>
      </c>
    </row>
    <row r="6743" spans="1:8" ht="15.75">
      <c r="A6743" s="10">
        <v>6742</v>
      </c>
      <c r="B6743" s="3" t="s">
        <v>2938</v>
      </c>
      <c r="C6743" s="2" t="s">
        <v>3872</v>
      </c>
      <c r="D6743" s="2" t="s">
        <v>1426</v>
      </c>
      <c r="E6743" s="2" t="s">
        <v>3873</v>
      </c>
      <c r="F6743" s="4">
        <v>200</v>
      </c>
      <c r="G6743" s="10" t="str">
        <f t="shared" si="313"/>
        <v xml:space="preserve">2026/02 </v>
      </c>
      <c r="H6743" s="10">
        <f t="shared" si="312"/>
        <v>4200</v>
      </c>
    </row>
    <row r="6744" spans="1:8" ht="15.75">
      <c r="A6744" s="10">
        <v>6743</v>
      </c>
      <c r="B6744" s="3" t="s">
        <v>2938</v>
      </c>
      <c r="C6744" s="2" t="s">
        <v>3876</v>
      </c>
      <c r="D6744" s="2" t="s">
        <v>1433</v>
      </c>
      <c r="E6744" s="2" t="s">
        <v>3877</v>
      </c>
      <c r="F6744" s="4">
        <v>245</v>
      </c>
      <c r="G6744" s="10" t="str">
        <f t="shared" si="313"/>
        <v xml:space="preserve">2024/10 </v>
      </c>
      <c r="H6744" s="10">
        <f t="shared" si="312"/>
        <v>685</v>
      </c>
    </row>
    <row r="6745" spans="1:8" ht="15.75">
      <c r="A6745" s="10">
        <v>6744</v>
      </c>
      <c r="B6745" s="3" t="s">
        <v>2938</v>
      </c>
      <c r="C6745" s="2" t="s">
        <v>3878</v>
      </c>
      <c r="D6745" s="2" t="s">
        <v>1433</v>
      </c>
      <c r="E6745" s="2" t="s">
        <v>3879</v>
      </c>
      <c r="F6745" s="4">
        <v>95</v>
      </c>
      <c r="G6745" s="10" t="str">
        <f t="shared" si="313"/>
        <v xml:space="preserve">2024/07 </v>
      </c>
      <c r="H6745" s="10">
        <f t="shared" si="312"/>
        <v>355</v>
      </c>
    </row>
    <row r="6746" spans="1:8" ht="15.75">
      <c r="A6746" s="10">
        <v>6745</v>
      </c>
      <c r="B6746" s="3" t="s">
        <v>2938</v>
      </c>
      <c r="C6746" s="2" t="s">
        <v>3880</v>
      </c>
      <c r="D6746" s="2" t="s">
        <v>1433</v>
      </c>
      <c r="E6746" s="2" t="s">
        <v>3881</v>
      </c>
      <c r="F6746" s="4">
        <v>410</v>
      </c>
      <c r="G6746" s="10" t="str">
        <f t="shared" si="313"/>
        <v xml:space="preserve">2024/01 </v>
      </c>
      <c r="H6746" s="10">
        <f t="shared" si="312"/>
        <v>10760</v>
      </c>
    </row>
    <row r="6747" spans="1:8" ht="15.75">
      <c r="A6747" s="10">
        <v>6746</v>
      </c>
      <c r="B6747" s="3" t="s">
        <v>2938</v>
      </c>
      <c r="C6747" s="2" t="s">
        <v>3882</v>
      </c>
      <c r="D6747" s="2" t="s">
        <v>1433</v>
      </c>
      <c r="E6747" s="2" t="s">
        <v>3883</v>
      </c>
      <c r="F6747" s="4">
        <v>42</v>
      </c>
      <c r="G6747" s="10" t="str">
        <f t="shared" si="313"/>
        <v xml:space="preserve">2024/04 </v>
      </c>
      <c r="H6747" s="10">
        <f t="shared" si="312"/>
        <v>77</v>
      </c>
    </row>
    <row r="6748" spans="1:8" ht="15.75">
      <c r="A6748" s="10">
        <v>6747</v>
      </c>
      <c r="B6748" s="3" t="s">
        <v>2938</v>
      </c>
      <c r="C6748" s="2" t="s">
        <v>3886</v>
      </c>
      <c r="D6748" s="2" t="s">
        <v>1433</v>
      </c>
      <c r="E6748" s="2" t="s">
        <v>3887</v>
      </c>
      <c r="F6748" s="4">
        <v>275</v>
      </c>
      <c r="G6748" s="10" t="str">
        <f t="shared" si="313"/>
        <v xml:space="preserve">2026/02 </v>
      </c>
      <c r="H6748" s="10">
        <f t="shared" si="312"/>
        <v>2570</v>
      </c>
    </row>
    <row r="6749" spans="1:8" ht="15.75">
      <c r="A6749" s="10">
        <v>6748</v>
      </c>
      <c r="B6749" s="3" t="s">
        <v>2938</v>
      </c>
      <c r="C6749" s="2" t="s">
        <v>3888</v>
      </c>
      <c r="D6749" s="2" t="s">
        <v>1433</v>
      </c>
      <c r="E6749" s="2" t="s">
        <v>3889</v>
      </c>
      <c r="F6749" s="4">
        <v>1160</v>
      </c>
      <c r="G6749" s="10" t="str">
        <f t="shared" si="313"/>
        <v xml:space="preserve">2024/01 </v>
      </c>
      <c r="H6749" s="10">
        <f t="shared" si="312"/>
        <v>6792</v>
      </c>
    </row>
    <row r="6750" spans="1:8" ht="15.75">
      <c r="A6750" s="10">
        <v>6749</v>
      </c>
      <c r="B6750" s="3" t="s">
        <v>2938</v>
      </c>
      <c r="C6750" s="2" t="s">
        <v>3892</v>
      </c>
      <c r="D6750" s="2" t="s">
        <v>1433</v>
      </c>
      <c r="E6750" s="2" t="s">
        <v>3893</v>
      </c>
      <c r="F6750" s="4">
        <v>20</v>
      </c>
      <c r="G6750" s="10" t="str">
        <f t="shared" si="313"/>
        <v xml:space="preserve">2026/03 </v>
      </c>
      <c r="H6750" s="10">
        <f t="shared" si="312"/>
        <v>1990</v>
      </c>
    </row>
    <row r="6751" spans="1:8" ht="15.75">
      <c r="A6751" s="10">
        <v>6750</v>
      </c>
      <c r="B6751" s="3" t="s">
        <v>2938</v>
      </c>
      <c r="C6751" s="2" t="s">
        <v>3894</v>
      </c>
      <c r="D6751" s="2" t="s">
        <v>1433</v>
      </c>
      <c r="E6751" s="2" t="s">
        <v>3895</v>
      </c>
      <c r="F6751" s="4">
        <v>160</v>
      </c>
      <c r="G6751" s="10" t="str">
        <f t="shared" si="313"/>
        <v xml:space="preserve">2024/01 </v>
      </c>
      <c r="H6751" s="10">
        <f t="shared" si="312"/>
        <v>200</v>
      </c>
    </row>
    <row r="6752" spans="1:8" ht="15.75">
      <c r="A6752" s="10">
        <v>6751</v>
      </c>
      <c r="B6752" s="3" t="s">
        <v>2938</v>
      </c>
      <c r="C6752" s="2" t="s">
        <v>3909</v>
      </c>
      <c r="D6752" s="2" t="s">
        <v>1401</v>
      </c>
      <c r="E6752" s="2" t="s">
        <v>3910</v>
      </c>
      <c r="F6752" s="4">
        <v>4</v>
      </c>
      <c r="G6752" s="10" t="str">
        <f t="shared" si="313"/>
        <v xml:space="preserve">2024/01 </v>
      </c>
      <c r="H6752" s="10">
        <f t="shared" si="312"/>
        <v>4</v>
      </c>
    </row>
    <row r="6753" spans="1:8" ht="15.75">
      <c r="A6753" s="10">
        <v>6752</v>
      </c>
      <c r="B6753" s="3" t="s">
        <v>2938</v>
      </c>
      <c r="C6753" s="2" t="s">
        <v>3915</v>
      </c>
      <c r="D6753" s="2" t="s">
        <v>2827</v>
      </c>
      <c r="E6753" s="2" t="s">
        <v>2644</v>
      </c>
      <c r="F6753" s="4">
        <v>5</v>
      </c>
      <c r="G6753" s="10" t="str">
        <f t="shared" si="313"/>
        <v xml:space="preserve">2024/01 </v>
      </c>
      <c r="H6753" s="10">
        <f t="shared" si="312"/>
        <v>25</v>
      </c>
    </row>
    <row r="6754" spans="1:8" ht="15.75">
      <c r="A6754" s="10">
        <v>6753</v>
      </c>
      <c r="B6754" s="3" t="s">
        <v>2938</v>
      </c>
      <c r="C6754" s="2" t="s">
        <v>3927</v>
      </c>
      <c r="D6754" s="2" t="s">
        <v>1433</v>
      </c>
      <c r="E6754" s="2" t="s">
        <v>3928</v>
      </c>
      <c r="F6754" s="4">
        <v>2</v>
      </c>
      <c r="G6754" s="10" t="str">
        <f t="shared" si="313"/>
        <v xml:space="preserve">2024/01 </v>
      </c>
      <c r="H6754" s="10">
        <f t="shared" si="312"/>
        <v>10</v>
      </c>
    </row>
    <row r="6755" spans="1:8" ht="15.75">
      <c r="A6755" s="10">
        <v>6754</v>
      </c>
      <c r="B6755" s="3" t="s">
        <v>2938</v>
      </c>
      <c r="C6755" s="2" t="s">
        <v>3929</v>
      </c>
      <c r="D6755" s="2" t="s">
        <v>1417</v>
      </c>
      <c r="E6755" s="2" t="s">
        <v>3928</v>
      </c>
      <c r="F6755" s="4">
        <v>2</v>
      </c>
      <c r="G6755" s="10" t="str">
        <f t="shared" si="313"/>
        <v xml:space="preserve">2024/01 </v>
      </c>
      <c r="H6755" s="10">
        <f t="shared" si="312"/>
        <v>10</v>
      </c>
    </row>
    <row r="6756" spans="1:8" ht="15.75">
      <c r="A6756" s="10">
        <v>6755</v>
      </c>
      <c r="B6756" s="3" t="s">
        <v>2938</v>
      </c>
      <c r="C6756" s="2" t="s">
        <v>4529</v>
      </c>
      <c r="D6756" s="2" t="s">
        <v>4526</v>
      </c>
      <c r="E6756" s="2" t="s">
        <v>4530</v>
      </c>
      <c r="F6756" s="4">
        <v>921</v>
      </c>
      <c r="G6756" s="10" t="str">
        <f t="shared" si="313"/>
        <v xml:space="preserve">2024/12 </v>
      </c>
      <c r="H6756" s="10">
        <f t="shared" si="312"/>
        <v>3050</v>
      </c>
    </row>
    <row r="6757" spans="1:8" ht="15.75">
      <c r="A6757" s="10">
        <v>6756</v>
      </c>
      <c r="B6757" s="3" t="s">
        <v>2938</v>
      </c>
      <c r="C6757" s="2" t="s">
        <v>4534</v>
      </c>
      <c r="D6757" s="2" t="s">
        <v>4533</v>
      </c>
      <c r="E6757" s="2" t="s">
        <v>4535</v>
      </c>
      <c r="F6757" s="4">
        <v>2084</v>
      </c>
      <c r="G6757" s="10" t="str">
        <f t="shared" si="313"/>
        <v xml:space="preserve">2024/12 </v>
      </c>
      <c r="H6757" s="10">
        <f t="shared" si="312"/>
        <v>4170</v>
      </c>
    </row>
    <row r="6758" spans="1:8" ht="15.75">
      <c r="A6758" s="10">
        <v>6757</v>
      </c>
      <c r="B6758" s="3" t="s">
        <v>2938</v>
      </c>
      <c r="C6758" s="2" t="s">
        <v>4537</v>
      </c>
      <c r="D6758" s="2" t="s">
        <v>4536</v>
      </c>
      <c r="E6758" s="2" t="s">
        <v>4538</v>
      </c>
      <c r="F6758" s="4">
        <v>165</v>
      </c>
      <c r="G6758" s="10" t="str">
        <f t="shared" si="313"/>
        <v xml:space="preserve">2024/04 </v>
      </c>
      <c r="H6758" s="10">
        <f t="shared" si="312"/>
        <v>270</v>
      </c>
    </row>
    <row r="6759" spans="1:8" ht="15.75">
      <c r="A6759" s="10">
        <v>6758</v>
      </c>
      <c r="B6759" s="3" t="s">
        <v>2938</v>
      </c>
      <c r="C6759" s="2" t="s">
        <v>4543</v>
      </c>
      <c r="D6759" s="2" t="s">
        <v>4542</v>
      </c>
      <c r="E6759" s="2" t="s">
        <v>4544</v>
      </c>
      <c r="F6759" s="4">
        <v>100</v>
      </c>
      <c r="G6759" s="10" t="str">
        <f t="shared" si="313"/>
        <v xml:space="preserve">2024/01 </v>
      </c>
      <c r="H6759" s="10">
        <f t="shared" si="312"/>
        <v>250</v>
      </c>
    </row>
    <row r="6760" spans="1:8" ht="15.75">
      <c r="A6760" s="10">
        <v>6759</v>
      </c>
      <c r="B6760" s="3" t="s">
        <v>2938</v>
      </c>
      <c r="C6760" s="2" t="s">
        <v>4546</v>
      </c>
      <c r="D6760" s="2" t="s">
        <v>4545</v>
      </c>
      <c r="E6760" s="2" t="s">
        <v>4547</v>
      </c>
      <c r="F6760" s="4">
        <v>737</v>
      </c>
      <c r="G6760" s="10" t="str">
        <f t="shared" si="313"/>
        <v xml:space="preserve">2024/12 </v>
      </c>
      <c r="H6760" s="10">
        <f t="shared" si="312"/>
        <v>910</v>
      </c>
    </row>
    <row r="6761" spans="1:8" ht="15.75">
      <c r="A6761" s="10">
        <v>6760</v>
      </c>
      <c r="B6761" s="3" t="s">
        <v>2938</v>
      </c>
      <c r="C6761" s="2" t="s">
        <v>4554</v>
      </c>
      <c r="D6761" s="2" t="s">
        <v>4553</v>
      </c>
      <c r="E6761" s="2" t="s">
        <v>4555</v>
      </c>
      <c r="F6761" s="4">
        <v>324</v>
      </c>
      <c r="G6761" s="10" t="str">
        <f t="shared" si="313"/>
        <v xml:space="preserve">2024/05 </v>
      </c>
      <c r="H6761" s="10">
        <f t="shared" si="312"/>
        <v>2759</v>
      </c>
    </row>
    <row r="6762" spans="1:8" ht="15.75">
      <c r="A6762" s="10">
        <v>6761</v>
      </c>
      <c r="B6762" s="3" t="s">
        <v>2938</v>
      </c>
      <c r="C6762" s="2" t="s">
        <v>4569</v>
      </c>
      <c r="D6762" s="2" t="s">
        <v>4568</v>
      </c>
      <c r="E6762" s="2" t="s">
        <v>4570</v>
      </c>
      <c r="F6762" s="4">
        <v>635</v>
      </c>
      <c r="G6762" s="10" t="str">
        <f t="shared" si="313"/>
        <v xml:space="preserve">2025/12 </v>
      </c>
      <c r="H6762" s="10">
        <f t="shared" si="312"/>
        <v>635</v>
      </c>
    </row>
    <row r="6763" spans="1:8" ht="15.75">
      <c r="A6763" s="10">
        <v>6762</v>
      </c>
      <c r="B6763" s="3" t="s">
        <v>2938</v>
      </c>
      <c r="C6763" s="2" t="s">
        <v>4576</v>
      </c>
      <c r="D6763" s="2" t="s">
        <v>4575</v>
      </c>
      <c r="E6763" s="2" t="s">
        <v>4577</v>
      </c>
      <c r="F6763" s="4">
        <v>1285</v>
      </c>
      <c r="G6763" s="10" t="str">
        <f t="shared" si="313"/>
        <v xml:space="preserve">2025/12 </v>
      </c>
      <c r="H6763" s="10">
        <f t="shared" si="312"/>
        <v>1285</v>
      </c>
    </row>
    <row r="6764" spans="1:8" ht="15.75">
      <c r="A6764" s="10">
        <v>6763</v>
      </c>
      <c r="B6764" s="3" t="s">
        <v>2938</v>
      </c>
      <c r="C6764" s="2" t="s">
        <v>4581</v>
      </c>
      <c r="D6764" s="2" t="s">
        <v>4580</v>
      </c>
      <c r="E6764" s="2" t="s">
        <v>4582</v>
      </c>
      <c r="F6764" s="4">
        <v>501</v>
      </c>
      <c r="G6764" s="10" t="str">
        <f t="shared" si="313"/>
        <v xml:space="preserve">2025/12 </v>
      </c>
      <c r="H6764" s="10">
        <f t="shared" si="312"/>
        <v>501</v>
      </c>
    </row>
    <row r="6765" spans="1:8" ht="15.75">
      <c r="A6765" s="10">
        <v>6764</v>
      </c>
      <c r="B6765" s="3" t="s">
        <v>2938</v>
      </c>
      <c r="C6765" s="2" t="s">
        <v>4586</v>
      </c>
      <c r="D6765" s="2" t="s">
        <v>4585</v>
      </c>
      <c r="E6765" s="2" t="s">
        <v>6131</v>
      </c>
      <c r="F6765" s="4">
        <v>300</v>
      </c>
      <c r="G6765" s="10" t="str">
        <f t="shared" si="313"/>
        <v xml:space="preserve">2024/10 </v>
      </c>
      <c r="H6765" s="10">
        <f t="shared" si="312"/>
        <v>303</v>
      </c>
    </row>
    <row r="6766" spans="1:8" ht="15.75">
      <c r="A6766" s="10">
        <v>6765</v>
      </c>
      <c r="B6766" s="3" t="s">
        <v>2938</v>
      </c>
      <c r="C6766" s="2" t="s">
        <v>4597</v>
      </c>
      <c r="D6766" s="2" t="s">
        <v>4594</v>
      </c>
      <c r="E6766" s="2" t="s">
        <v>4598</v>
      </c>
      <c r="F6766" s="4">
        <v>670</v>
      </c>
      <c r="G6766" s="10" t="str">
        <f t="shared" si="313"/>
        <v xml:space="preserve">2024/01 </v>
      </c>
      <c r="H6766" s="10">
        <f t="shared" si="312"/>
        <v>940</v>
      </c>
    </row>
    <row r="6767" spans="1:8" ht="15.75">
      <c r="A6767" s="10">
        <v>6766</v>
      </c>
      <c r="B6767" s="3" t="s">
        <v>2938</v>
      </c>
      <c r="C6767" s="2" t="s">
        <v>4603</v>
      </c>
      <c r="D6767" s="2" t="s">
        <v>4602</v>
      </c>
      <c r="E6767" s="2" t="s">
        <v>4604</v>
      </c>
      <c r="F6767" s="4">
        <v>2947</v>
      </c>
      <c r="G6767" s="10" t="str">
        <f t="shared" si="313"/>
        <v xml:space="preserve">2025/12 </v>
      </c>
      <c r="H6767" s="10">
        <f t="shared" si="312"/>
        <v>2947</v>
      </c>
    </row>
    <row r="6768" spans="1:8" ht="15.75">
      <c r="A6768" s="10">
        <v>6767</v>
      </c>
      <c r="B6768" s="3" t="s">
        <v>2938</v>
      </c>
      <c r="C6768" s="2" t="s">
        <v>4609</v>
      </c>
      <c r="D6768" s="2" t="s">
        <v>4608</v>
      </c>
      <c r="E6768" s="2" t="s">
        <v>4610</v>
      </c>
      <c r="F6768" s="4">
        <v>2270</v>
      </c>
      <c r="G6768" s="10" t="str">
        <f t="shared" si="313"/>
        <v xml:space="preserve">2025/12 </v>
      </c>
      <c r="H6768" s="10">
        <f t="shared" si="312"/>
        <v>2270</v>
      </c>
    </row>
    <row r="6769" spans="1:8" ht="15.75">
      <c r="A6769" s="10">
        <v>6768</v>
      </c>
      <c r="B6769" s="3" t="s">
        <v>2938</v>
      </c>
      <c r="C6769" s="2" t="s">
        <v>4615</v>
      </c>
      <c r="D6769" s="2" t="s">
        <v>4614</v>
      </c>
      <c r="E6769" s="2" t="s">
        <v>4616</v>
      </c>
      <c r="F6769" s="4">
        <v>2003</v>
      </c>
      <c r="G6769" s="10" t="str">
        <f t="shared" si="313"/>
        <v xml:space="preserve">2025/12 </v>
      </c>
      <c r="H6769" s="10">
        <f t="shared" si="312"/>
        <v>2003</v>
      </c>
    </row>
    <row r="6770" spans="1:8" ht="15.75">
      <c r="A6770" s="10">
        <v>6769</v>
      </c>
      <c r="B6770" s="3" t="s">
        <v>2938</v>
      </c>
      <c r="C6770" s="2" t="s">
        <v>4621</v>
      </c>
      <c r="D6770" s="2" t="s">
        <v>4620</v>
      </c>
      <c r="E6770" s="2" t="s">
        <v>4622</v>
      </c>
      <c r="F6770" s="4">
        <v>2737</v>
      </c>
      <c r="G6770" s="10" t="str">
        <f t="shared" si="313"/>
        <v xml:space="preserve">2024/07 </v>
      </c>
      <c r="H6770" s="10">
        <f t="shared" si="312"/>
        <v>4453</v>
      </c>
    </row>
    <row r="6771" spans="1:8" ht="15.75">
      <c r="A6771" s="10">
        <v>6770</v>
      </c>
      <c r="B6771" s="3" t="s">
        <v>2938</v>
      </c>
      <c r="C6771" s="2" t="s">
        <v>4634</v>
      </c>
      <c r="D6771" s="2" t="s">
        <v>4632</v>
      </c>
      <c r="E6771" s="2" t="s">
        <v>4635</v>
      </c>
      <c r="F6771" s="4">
        <v>300</v>
      </c>
      <c r="G6771" s="10" t="str">
        <f t="shared" si="313"/>
        <v xml:space="preserve">2024/08 </v>
      </c>
      <c r="H6771" s="10">
        <f t="shared" si="312"/>
        <v>2355</v>
      </c>
    </row>
    <row r="6772" spans="1:8" ht="15.75">
      <c r="A6772" s="10">
        <v>6771</v>
      </c>
      <c r="B6772" s="3" t="s">
        <v>6982</v>
      </c>
      <c r="C6772" s="2" t="s">
        <v>24</v>
      </c>
      <c r="D6772" s="2" t="s">
        <v>20</v>
      </c>
      <c r="E6772" s="2" t="s">
        <v>25</v>
      </c>
      <c r="F6772" s="4">
        <v>20002</v>
      </c>
      <c r="G6772" s="10" t="str">
        <f t="shared" ref="G6772:G6829" si="314">INDEX($B$2:$B$9999,MATCH(_xlfn.MAXIFS($F$2:$F$9999,$C$2:$C$9999,C6772),$F$1:$F$9999,0))</f>
        <v xml:space="preserve">2026/02 </v>
      </c>
      <c r="H6772" s="10">
        <f t="shared" ref="H6772:H6829" si="315">_xlfn.MAXIFS(F:F,C:C,C6772,G:G,G6772)</f>
        <v>85180</v>
      </c>
    </row>
    <row r="6773" spans="1:8" ht="15.75">
      <c r="A6773" s="10">
        <v>6772</v>
      </c>
      <c r="B6773" s="3" t="s">
        <v>6982</v>
      </c>
      <c r="C6773" s="2" t="s">
        <v>27</v>
      </c>
      <c r="D6773" s="2" t="s">
        <v>26</v>
      </c>
      <c r="E6773" s="2" t="s">
        <v>28</v>
      </c>
      <c r="F6773" s="4">
        <v>100</v>
      </c>
      <c r="G6773" s="10" t="str">
        <f t="shared" si="314"/>
        <v xml:space="preserve">2024/01 </v>
      </c>
      <c r="H6773" s="10">
        <f t="shared" si="315"/>
        <v>100</v>
      </c>
    </row>
    <row r="6774" spans="1:8" ht="15.75">
      <c r="A6774" s="10">
        <v>6773</v>
      </c>
      <c r="B6774" s="3" t="s">
        <v>6982</v>
      </c>
      <c r="C6774" s="2" t="s">
        <v>30</v>
      </c>
      <c r="D6774" s="2" t="s">
        <v>29</v>
      </c>
      <c r="E6774" s="2"/>
      <c r="F6774" s="4">
        <v>900</v>
      </c>
      <c r="G6774" s="10" t="str">
        <f t="shared" si="314"/>
        <v xml:space="preserve">2026/03 </v>
      </c>
      <c r="H6774" s="10">
        <f t="shared" si="315"/>
        <v>1075</v>
      </c>
    </row>
    <row r="6775" spans="1:8" ht="15.75">
      <c r="A6775" s="10">
        <v>6774</v>
      </c>
      <c r="B6775" s="3" t="s">
        <v>6982</v>
      </c>
      <c r="C6775" s="2" t="s">
        <v>32</v>
      </c>
      <c r="D6775" s="2" t="s">
        <v>31</v>
      </c>
      <c r="E6775" s="2"/>
      <c r="F6775" s="4">
        <v>510</v>
      </c>
      <c r="G6775" s="10" t="str">
        <f t="shared" si="314"/>
        <v xml:space="preserve">2026/04 </v>
      </c>
      <c r="H6775" s="10">
        <f t="shared" si="315"/>
        <v>727</v>
      </c>
    </row>
    <row r="6776" spans="1:8" ht="15.75">
      <c r="A6776" s="10">
        <v>6775</v>
      </c>
      <c r="B6776" s="3" t="s">
        <v>6982</v>
      </c>
      <c r="C6776" s="2" t="s">
        <v>34</v>
      </c>
      <c r="D6776" s="2" t="s">
        <v>33</v>
      </c>
      <c r="E6776" s="2" t="s">
        <v>35</v>
      </c>
      <c r="F6776" s="4">
        <v>3000</v>
      </c>
      <c r="G6776" s="10" t="str">
        <f t="shared" si="314"/>
        <v xml:space="preserve">2024/12 </v>
      </c>
      <c r="H6776" s="10">
        <f t="shared" si="315"/>
        <v>3000</v>
      </c>
    </row>
    <row r="6777" spans="1:8" ht="15.75">
      <c r="A6777" s="10">
        <v>6776</v>
      </c>
      <c r="B6777" s="3" t="s">
        <v>6982</v>
      </c>
      <c r="C6777" s="2" t="s">
        <v>39</v>
      </c>
      <c r="D6777" s="2" t="s">
        <v>38</v>
      </c>
      <c r="E6777" s="2"/>
      <c r="F6777" s="4">
        <v>6340</v>
      </c>
      <c r="G6777" s="10" t="str">
        <f t="shared" si="314"/>
        <v xml:space="preserve">2026/02 </v>
      </c>
      <c r="H6777" s="10">
        <f t="shared" si="315"/>
        <v>18100</v>
      </c>
    </row>
    <row r="6778" spans="1:8" ht="15.75">
      <c r="A6778" s="10">
        <v>6777</v>
      </c>
      <c r="B6778" s="3" t="s">
        <v>6982</v>
      </c>
      <c r="C6778" s="2" t="s">
        <v>46</v>
      </c>
      <c r="D6778" s="2" t="s">
        <v>45</v>
      </c>
      <c r="E6778" s="2"/>
      <c r="F6778" s="4">
        <v>50</v>
      </c>
      <c r="G6778" s="10" t="str">
        <f t="shared" si="314"/>
        <v xml:space="preserve">2024/01 </v>
      </c>
      <c r="H6778" s="10">
        <f t="shared" si="315"/>
        <v>50</v>
      </c>
    </row>
    <row r="6779" spans="1:8" ht="15.75">
      <c r="A6779" s="10">
        <v>6778</v>
      </c>
      <c r="B6779" s="3" t="s">
        <v>6982</v>
      </c>
      <c r="C6779" s="2" t="s">
        <v>55</v>
      </c>
      <c r="D6779" s="2" t="s">
        <v>50</v>
      </c>
      <c r="E6779" s="2" t="s">
        <v>56</v>
      </c>
      <c r="F6779" s="4">
        <v>50</v>
      </c>
      <c r="G6779" s="10" t="str">
        <f t="shared" si="314"/>
        <v xml:space="preserve">2024/01 </v>
      </c>
      <c r="H6779" s="10">
        <f t="shared" si="315"/>
        <v>330</v>
      </c>
    </row>
    <row r="6780" spans="1:8" ht="15.75">
      <c r="A6780" s="10">
        <v>6779</v>
      </c>
      <c r="B6780" s="3" t="s">
        <v>6982</v>
      </c>
      <c r="C6780" s="2" t="s">
        <v>60</v>
      </c>
      <c r="D6780" s="2" t="s">
        <v>59</v>
      </c>
      <c r="E6780" s="2" t="s">
        <v>52</v>
      </c>
      <c r="F6780" s="4">
        <v>110</v>
      </c>
      <c r="G6780" s="10" t="str">
        <f t="shared" si="314"/>
        <v xml:space="preserve">2024/01 </v>
      </c>
      <c r="H6780" s="10">
        <f t="shared" si="315"/>
        <v>110</v>
      </c>
    </row>
    <row r="6781" spans="1:8" ht="15.75">
      <c r="A6781" s="10">
        <v>6780</v>
      </c>
      <c r="B6781" s="3" t="s">
        <v>6982</v>
      </c>
      <c r="C6781" s="2" t="s">
        <v>63</v>
      </c>
      <c r="D6781" s="2" t="s">
        <v>62</v>
      </c>
      <c r="E6781" s="2" t="s">
        <v>52</v>
      </c>
      <c r="F6781" s="4">
        <v>5</v>
      </c>
      <c r="G6781" s="10" t="str">
        <f t="shared" si="314"/>
        <v xml:space="preserve">2024/01 </v>
      </c>
      <c r="H6781" s="10">
        <f t="shared" si="315"/>
        <v>50</v>
      </c>
    </row>
    <row r="6782" spans="1:8" ht="15.75">
      <c r="A6782" s="10">
        <v>6781</v>
      </c>
      <c r="B6782" s="3" t="s">
        <v>6982</v>
      </c>
      <c r="C6782" s="2" t="s">
        <v>6036</v>
      </c>
      <c r="D6782" s="2" t="s">
        <v>88</v>
      </c>
      <c r="E6782" s="2" t="s">
        <v>58</v>
      </c>
      <c r="F6782" s="4">
        <v>10</v>
      </c>
      <c r="G6782" s="10" t="str">
        <f t="shared" si="314"/>
        <v xml:space="preserve">2024/01 </v>
      </c>
      <c r="H6782" s="10">
        <f t="shared" si="315"/>
        <v>10</v>
      </c>
    </row>
    <row r="6783" spans="1:8" ht="15.75">
      <c r="A6783" s="10">
        <v>6782</v>
      </c>
      <c r="B6783" s="3" t="s">
        <v>6982</v>
      </c>
      <c r="C6783" s="2" t="s">
        <v>103</v>
      </c>
      <c r="D6783" s="2" t="s">
        <v>59</v>
      </c>
      <c r="E6783" s="2" t="s">
        <v>104</v>
      </c>
      <c r="F6783" s="4">
        <v>110</v>
      </c>
      <c r="G6783" s="10" t="str">
        <f t="shared" si="314"/>
        <v xml:space="preserve">2024/01 </v>
      </c>
      <c r="H6783" s="10">
        <f t="shared" si="315"/>
        <v>110</v>
      </c>
    </row>
    <row r="6784" spans="1:8" ht="15.75">
      <c r="A6784" s="10">
        <v>6783</v>
      </c>
      <c r="B6784" s="3" t="s">
        <v>6982</v>
      </c>
      <c r="C6784" s="2" t="s">
        <v>109</v>
      </c>
      <c r="D6784" s="2" t="s">
        <v>59</v>
      </c>
      <c r="E6784" s="2" t="s">
        <v>58</v>
      </c>
      <c r="F6784" s="4">
        <v>20</v>
      </c>
      <c r="G6784" s="10" t="str">
        <f t="shared" si="314"/>
        <v xml:space="preserve">2024/01 </v>
      </c>
      <c r="H6784" s="10">
        <f t="shared" si="315"/>
        <v>70</v>
      </c>
    </row>
    <row r="6785" spans="1:8" ht="15.75">
      <c r="A6785" s="10">
        <v>6784</v>
      </c>
      <c r="B6785" s="3" t="s">
        <v>6982</v>
      </c>
      <c r="C6785" s="2" t="s">
        <v>6038</v>
      </c>
      <c r="D6785" s="2" t="s">
        <v>157</v>
      </c>
      <c r="E6785" s="2" t="s">
        <v>130</v>
      </c>
      <c r="F6785" s="4">
        <v>40</v>
      </c>
      <c r="G6785" s="10" t="str">
        <f t="shared" si="314"/>
        <v xml:space="preserve">2024/01 </v>
      </c>
      <c r="H6785" s="10">
        <f t="shared" si="315"/>
        <v>40</v>
      </c>
    </row>
    <row r="6786" spans="1:8" ht="15.75">
      <c r="A6786" s="10">
        <v>6785</v>
      </c>
      <c r="B6786" s="3" t="s">
        <v>6982</v>
      </c>
      <c r="C6786" s="2" t="s">
        <v>5712</v>
      </c>
      <c r="D6786" s="2" t="s">
        <v>159</v>
      </c>
      <c r="E6786" s="2" t="s">
        <v>130</v>
      </c>
      <c r="F6786" s="4">
        <v>10</v>
      </c>
      <c r="G6786" s="10" t="str">
        <f t="shared" si="314"/>
        <v xml:space="preserve">2024/01 </v>
      </c>
      <c r="H6786" s="10">
        <f t="shared" si="315"/>
        <v>10</v>
      </c>
    </row>
    <row r="6787" spans="1:8" ht="15.75">
      <c r="A6787" s="10">
        <v>6786</v>
      </c>
      <c r="B6787" s="3" t="s">
        <v>6982</v>
      </c>
      <c r="C6787" s="2" t="s">
        <v>6039</v>
      </c>
      <c r="D6787" s="2" t="s">
        <v>161</v>
      </c>
      <c r="E6787" s="2" t="s">
        <v>130</v>
      </c>
      <c r="F6787" s="4">
        <v>10</v>
      </c>
      <c r="G6787" s="10" t="str">
        <f t="shared" si="314"/>
        <v xml:space="preserve">2024/01 </v>
      </c>
      <c r="H6787" s="10">
        <f t="shared" si="315"/>
        <v>10</v>
      </c>
    </row>
    <row r="6788" spans="1:8" ht="15.75">
      <c r="A6788" s="10">
        <v>6787</v>
      </c>
      <c r="B6788" s="3" t="s">
        <v>6982</v>
      </c>
      <c r="C6788" s="2" t="s">
        <v>6040</v>
      </c>
      <c r="D6788" s="2" t="s">
        <v>6041</v>
      </c>
      <c r="E6788" s="2" t="s">
        <v>52</v>
      </c>
      <c r="F6788" s="4">
        <v>5</v>
      </c>
      <c r="G6788" s="10" t="str">
        <f t="shared" si="314"/>
        <v xml:space="preserve">2024/01 </v>
      </c>
      <c r="H6788" s="10">
        <f t="shared" si="315"/>
        <v>5</v>
      </c>
    </row>
    <row r="6789" spans="1:8" ht="15.75">
      <c r="A6789" s="10">
        <v>6788</v>
      </c>
      <c r="B6789" s="3" t="s">
        <v>6982</v>
      </c>
      <c r="C6789" s="2" t="s">
        <v>5719</v>
      </c>
      <c r="D6789" s="2" t="s">
        <v>5720</v>
      </c>
      <c r="E6789" s="2" t="s">
        <v>130</v>
      </c>
      <c r="F6789" s="4">
        <v>40</v>
      </c>
      <c r="G6789" s="10" t="str">
        <f t="shared" si="314"/>
        <v xml:space="preserve">2024/01 </v>
      </c>
      <c r="H6789" s="10">
        <f t="shared" si="315"/>
        <v>40</v>
      </c>
    </row>
    <row r="6790" spans="1:8" ht="15.75">
      <c r="A6790" s="10">
        <v>6789</v>
      </c>
      <c r="B6790" s="3" t="s">
        <v>6982</v>
      </c>
      <c r="C6790" s="2" t="s">
        <v>182</v>
      </c>
      <c r="D6790" s="2" t="s">
        <v>96</v>
      </c>
      <c r="E6790" s="2" t="s">
        <v>58</v>
      </c>
      <c r="F6790" s="4">
        <v>30</v>
      </c>
      <c r="G6790" s="10" t="str">
        <f t="shared" si="314"/>
        <v xml:space="preserve">2024/01 </v>
      </c>
      <c r="H6790" s="10">
        <f t="shared" si="315"/>
        <v>30</v>
      </c>
    </row>
    <row r="6791" spans="1:8" ht="15.75">
      <c r="A6791" s="10">
        <v>6790</v>
      </c>
      <c r="B6791" s="3" t="s">
        <v>6982</v>
      </c>
      <c r="C6791" s="2" t="s">
        <v>193</v>
      </c>
      <c r="D6791" s="2" t="s">
        <v>96</v>
      </c>
      <c r="E6791" s="2" t="s">
        <v>54</v>
      </c>
      <c r="F6791" s="4">
        <v>20</v>
      </c>
      <c r="G6791" s="10" t="str">
        <f t="shared" si="314"/>
        <v xml:space="preserve">2024/01 </v>
      </c>
      <c r="H6791" s="10">
        <f t="shared" si="315"/>
        <v>55</v>
      </c>
    </row>
    <row r="6792" spans="1:8" ht="15.75">
      <c r="A6792" s="10">
        <v>6791</v>
      </c>
      <c r="B6792" s="3" t="s">
        <v>6982</v>
      </c>
      <c r="C6792" s="2" t="s">
        <v>2998</v>
      </c>
      <c r="D6792" s="2" t="s">
        <v>2997</v>
      </c>
      <c r="E6792" s="2" t="s">
        <v>104</v>
      </c>
      <c r="F6792" s="4">
        <v>-110</v>
      </c>
      <c r="G6792" s="10" t="str">
        <f t="shared" si="314"/>
        <v xml:space="preserve">2024/01 </v>
      </c>
      <c r="H6792" s="10">
        <f t="shared" si="315"/>
        <v>110</v>
      </c>
    </row>
    <row r="6793" spans="1:8" ht="15.75">
      <c r="A6793" s="10">
        <v>6792</v>
      </c>
      <c r="B6793" s="3" t="s">
        <v>6982</v>
      </c>
      <c r="C6793" s="2" t="s">
        <v>2999</v>
      </c>
      <c r="D6793" s="2" t="s">
        <v>2997</v>
      </c>
      <c r="E6793" s="2" t="s">
        <v>52</v>
      </c>
      <c r="F6793" s="4">
        <v>-110</v>
      </c>
      <c r="G6793" s="10" t="str">
        <f t="shared" si="314"/>
        <v xml:space="preserve">2024/01 </v>
      </c>
      <c r="H6793" s="10">
        <f t="shared" si="315"/>
        <v>110</v>
      </c>
    </row>
    <row r="6794" spans="1:8" ht="15.75">
      <c r="A6794" s="10">
        <v>6793</v>
      </c>
      <c r="B6794" s="3" t="s">
        <v>6982</v>
      </c>
      <c r="C6794" s="2" t="s">
        <v>224</v>
      </c>
      <c r="D6794" s="2" t="s">
        <v>223</v>
      </c>
      <c r="E6794" s="2" t="s">
        <v>95</v>
      </c>
      <c r="F6794" s="4">
        <v>7</v>
      </c>
      <c r="G6794" s="10" t="str">
        <f t="shared" si="314"/>
        <v xml:space="preserve">2024/01 </v>
      </c>
      <c r="H6794" s="10">
        <f t="shared" si="315"/>
        <v>16</v>
      </c>
    </row>
    <row r="6795" spans="1:8" ht="15.75">
      <c r="A6795" s="10">
        <v>6794</v>
      </c>
      <c r="B6795" s="3" t="s">
        <v>6982</v>
      </c>
      <c r="C6795" s="2" t="s">
        <v>231</v>
      </c>
      <c r="D6795" s="2" t="s">
        <v>223</v>
      </c>
      <c r="E6795" s="2" t="s">
        <v>83</v>
      </c>
      <c r="F6795" s="4">
        <v>50</v>
      </c>
      <c r="G6795" s="10" t="str">
        <f t="shared" si="314"/>
        <v xml:space="preserve">2024/01 </v>
      </c>
      <c r="H6795" s="10">
        <f t="shared" si="315"/>
        <v>50</v>
      </c>
    </row>
    <row r="6796" spans="1:8" ht="15.75">
      <c r="A6796" s="10">
        <v>6795</v>
      </c>
      <c r="B6796" s="3" t="s">
        <v>6982</v>
      </c>
      <c r="C6796" s="2" t="s">
        <v>242</v>
      </c>
      <c r="D6796" s="2" t="s">
        <v>236</v>
      </c>
      <c r="E6796" s="2" t="s">
        <v>243</v>
      </c>
      <c r="F6796" s="4">
        <v>2</v>
      </c>
      <c r="G6796" s="10" t="str">
        <f t="shared" si="314"/>
        <v xml:space="preserve">2024/01 </v>
      </c>
      <c r="H6796" s="10">
        <f t="shared" si="315"/>
        <v>30</v>
      </c>
    </row>
    <row r="6797" spans="1:8" ht="15.75">
      <c r="A6797" s="10">
        <v>6796</v>
      </c>
      <c r="B6797" s="3" t="s">
        <v>6982</v>
      </c>
      <c r="C6797" s="2" t="s">
        <v>3005</v>
      </c>
      <c r="D6797" s="2" t="s">
        <v>236</v>
      </c>
      <c r="E6797" s="2" t="s">
        <v>90</v>
      </c>
      <c r="F6797" s="4">
        <v>6</v>
      </c>
      <c r="G6797" s="10" t="str">
        <f t="shared" si="314"/>
        <v xml:space="preserve">2024/01 </v>
      </c>
      <c r="H6797" s="10">
        <f t="shared" si="315"/>
        <v>7</v>
      </c>
    </row>
    <row r="6798" spans="1:8" ht="15.75">
      <c r="A6798" s="10">
        <v>6797</v>
      </c>
      <c r="B6798" s="3" t="s">
        <v>6982</v>
      </c>
      <c r="C6798" s="2" t="s">
        <v>244</v>
      </c>
      <c r="D6798" s="2" t="s">
        <v>236</v>
      </c>
      <c r="E6798" s="2" t="s">
        <v>245</v>
      </c>
      <c r="F6798" s="4">
        <v>2</v>
      </c>
      <c r="G6798" s="10" t="str">
        <f t="shared" si="314"/>
        <v xml:space="preserve">2024/01 </v>
      </c>
      <c r="H6798" s="10">
        <f t="shared" si="315"/>
        <v>2</v>
      </c>
    </row>
    <row r="6799" spans="1:8" ht="15.75">
      <c r="A6799" s="10">
        <v>6798</v>
      </c>
      <c r="B6799" s="3" t="s">
        <v>6982</v>
      </c>
      <c r="C6799" s="2" t="s">
        <v>246</v>
      </c>
      <c r="D6799" s="2" t="s">
        <v>236</v>
      </c>
      <c r="E6799" s="2" t="s">
        <v>78</v>
      </c>
      <c r="F6799" s="4">
        <v>3</v>
      </c>
      <c r="G6799" s="10" t="str">
        <f t="shared" si="314"/>
        <v xml:space="preserve">2024/03 </v>
      </c>
      <c r="H6799" s="10">
        <f t="shared" si="315"/>
        <v>12</v>
      </c>
    </row>
    <row r="6800" spans="1:8" ht="15.75">
      <c r="A6800" s="10">
        <v>6799</v>
      </c>
      <c r="B6800" s="3" t="s">
        <v>6982</v>
      </c>
      <c r="C6800" s="2" t="s">
        <v>3006</v>
      </c>
      <c r="D6800" s="2" t="s">
        <v>236</v>
      </c>
      <c r="E6800" s="2" t="s">
        <v>290</v>
      </c>
      <c r="F6800" s="4">
        <v>4</v>
      </c>
      <c r="G6800" s="10" t="str">
        <f t="shared" si="314"/>
        <v xml:space="preserve">2024/01 </v>
      </c>
      <c r="H6800" s="10">
        <f t="shared" si="315"/>
        <v>8</v>
      </c>
    </row>
    <row r="6801" spans="1:8" ht="15.75">
      <c r="A6801" s="10">
        <v>6800</v>
      </c>
      <c r="B6801" s="3" t="s">
        <v>6982</v>
      </c>
      <c r="C6801" s="2" t="s">
        <v>249</v>
      </c>
      <c r="D6801" s="2" t="s">
        <v>236</v>
      </c>
      <c r="E6801" s="2" t="s">
        <v>80</v>
      </c>
      <c r="F6801" s="4">
        <v>6</v>
      </c>
      <c r="G6801" s="10" t="str">
        <f t="shared" si="314"/>
        <v xml:space="preserve">2024/01 </v>
      </c>
      <c r="H6801" s="10">
        <f t="shared" si="315"/>
        <v>6</v>
      </c>
    </row>
    <row r="6802" spans="1:8" ht="15.75">
      <c r="A6802" s="10">
        <v>6801</v>
      </c>
      <c r="B6802" s="3" t="s">
        <v>6982</v>
      </c>
      <c r="C6802" s="2" t="s">
        <v>6042</v>
      </c>
      <c r="D6802" s="2" t="s">
        <v>271</v>
      </c>
      <c r="E6802" s="2" t="s">
        <v>78</v>
      </c>
      <c r="F6802" s="4">
        <v>1</v>
      </c>
      <c r="G6802" s="10" t="str">
        <f t="shared" si="314"/>
        <v xml:space="preserve">2024/01 </v>
      </c>
      <c r="H6802" s="10">
        <f t="shared" si="315"/>
        <v>1</v>
      </c>
    </row>
    <row r="6803" spans="1:8" ht="15.75">
      <c r="A6803" s="10">
        <v>6802</v>
      </c>
      <c r="B6803" s="3" t="s">
        <v>6982</v>
      </c>
      <c r="C6803" s="2" t="s">
        <v>273</v>
      </c>
      <c r="D6803" s="2" t="s">
        <v>264</v>
      </c>
      <c r="E6803" s="2" t="s">
        <v>52</v>
      </c>
      <c r="F6803" s="4">
        <v>100</v>
      </c>
      <c r="G6803" s="10" t="str">
        <f t="shared" si="314"/>
        <v xml:space="preserve">2024/01 </v>
      </c>
      <c r="H6803" s="10">
        <f t="shared" si="315"/>
        <v>100</v>
      </c>
    </row>
    <row r="6804" spans="1:8" ht="15.75">
      <c r="A6804" s="10">
        <v>6803</v>
      </c>
      <c r="B6804" s="3" t="s">
        <v>6982</v>
      </c>
      <c r="C6804" s="2" t="s">
        <v>293</v>
      </c>
      <c r="D6804" s="2" t="s">
        <v>264</v>
      </c>
      <c r="E6804" s="2" t="s">
        <v>99</v>
      </c>
      <c r="F6804" s="4">
        <v>1000</v>
      </c>
      <c r="G6804" s="10" t="str">
        <f t="shared" si="314"/>
        <v xml:space="preserve">2024/01 </v>
      </c>
      <c r="H6804" s="10">
        <f t="shared" si="315"/>
        <v>1000</v>
      </c>
    </row>
    <row r="6805" spans="1:8" ht="15.75">
      <c r="A6805" s="10">
        <v>6804</v>
      </c>
      <c r="B6805" s="3" t="s">
        <v>6982</v>
      </c>
      <c r="C6805" s="2" t="s">
        <v>3020</v>
      </c>
      <c r="D6805" s="2" t="s">
        <v>223</v>
      </c>
      <c r="E6805" s="2" t="s">
        <v>167</v>
      </c>
      <c r="F6805" s="4">
        <v>50</v>
      </c>
      <c r="G6805" s="10" t="str">
        <f t="shared" si="314"/>
        <v xml:space="preserve">2024/01 </v>
      </c>
      <c r="H6805" s="10">
        <f t="shared" si="315"/>
        <v>50</v>
      </c>
    </row>
    <row r="6806" spans="1:8" ht="15.75">
      <c r="A6806" s="10">
        <v>6805</v>
      </c>
      <c r="B6806" s="3" t="s">
        <v>6982</v>
      </c>
      <c r="C6806" s="2" t="s">
        <v>326</v>
      </c>
      <c r="D6806" s="2" t="s">
        <v>223</v>
      </c>
      <c r="E6806" s="2" t="s">
        <v>102</v>
      </c>
      <c r="F6806" s="4">
        <v>20</v>
      </c>
      <c r="G6806" s="10" t="str">
        <f t="shared" si="314"/>
        <v xml:space="preserve">2024/01 </v>
      </c>
      <c r="H6806" s="10">
        <f t="shared" si="315"/>
        <v>20</v>
      </c>
    </row>
    <row r="6807" spans="1:8" ht="15.75">
      <c r="A6807" s="10">
        <v>6806</v>
      </c>
      <c r="B6807" s="3" t="s">
        <v>6982</v>
      </c>
      <c r="C6807" s="2" t="s">
        <v>3023</v>
      </c>
      <c r="D6807" s="2" t="s">
        <v>264</v>
      </c>
      <c r="E6807" s="2" t="s">
        <v>3024</v>
      </c>
      <c r="F6807" s="4">
        <v>50</v>
      </c>
      <c r="G6807" s="10" t="str">
        <f t="shared" si="314"/>
        <v xml:space="preserve">2024/01 </v>
      </c>
      <c r="H6807" s="10">
        <f t="shared" si="315"/>
        <v>90</v>
      </c>
    </row>
    <row r="6808" spans="1:8" ht="15.75">
      <c r="A6808" s="10">
        <v>6807</v>
      </c>
      <c r="B6808" s="3" t="s">
        <v>6982</v>
      </c>
      <c r="C6808" s="2" t="s">
        <v>392</v>
      </c>
      <c r="D6808" s="2" t="s">
        <v>223</v>
      </c>
      <c r="E6808" s="2" t="s">
        <v>99</v>
      </c>
      <c r="F6808" s="4">
        <v>10</v>
      </c>
      <c r="G6808" s="10" t="str">
        <f t="shared" si="314"/>
        <v xml:space="preserve">2024/01 </v>
      </c>
      <c r="H6808" s="10">
        <f t="shared" si="315"/>
        <v>50</v>
      </c>
    </row>
    <row r="6809" spans="1:8" ht="15.75">
      <c r="A6809" s="10">
        <v>6808</v>
      </c>
      <c r="B6809" s="3" t="s">
        <v>6982</v>
      </c>
      <c r="C6809" s="2" t="s">
        <v>3033</v>
      </c>
      <c r="D6809" s="2" t="s">
        <v>223</v>
      </c>
      <c r="E6809" s="2" t="s">
        <v>56</v>
      </c>
      <c r="F6809" s="4">
        <v>20</v>
      </c>
      <c r="G6809" s="10" t="str">
        <f t="shared" si="314"/>
        <v xml:space="preserve">2024/02 </v>
      </c>
      <c r="H6809" s="10">
        <f t="shared" si="315"/>
        <v>28</v>
      </c>
    </row>
    <row r="6810" spans="1:8" ht="15.75">
      <c r="A6810" s="10">
        <v>6809</v>
      </c>
      <c r="B6810" s="3" t="s">
        <v>6982</v>
      </c>
      <c r="C6810" s="2" t="s">
        <v>452</v>
      </c>
      <c r="D6810" s="2" t="s">
        <v>451</v>
      </c>
      <c r="E6810" s="2"/>
      <c r="F6810" s="4">
        <v>26</v>
      </c>
      <c r="G6810" s="10" t="str">
        <f t="shared" si="314"/>
        <v xml:space="preserve">2024/02 </v>
      </c>
      <c r="H6810" s="10">
        <f t="shared" si="315"/>
        <v>65</v>
      </c>
    </row>
    <row r="6811" spans="1:8" ht="15.75">
      <c r="A6811" s="10">
        <v>6810</v>
      </c>
      <c r="B6811" s="3" t="s">
        <v>6982</v>
      </c>
      <c r="C6811" s="2" t="s">
        <v>454</v>
      </c>
      <c r="D6811" s="2" t="s">
        <v>453</v>
      </c>
      <c r="E6811" s="2"/>
      <c r="F6811" s="4">
        <v>134</v>
      </c>
      <c r="G6811" s="10" t="str">
        <f t="shared" si="314"/>
        <v xml:space="preserve">2024/07 </v>
      </c>
      <c r="H6811" s="10">
        <f t="shared" si="315"/>
        <v>134</v>
      </c>
    </row>
    <row r="6812" spans="1:8" ht="15.75">
      <c r="A6812" s="10">
        <v>6811</v>
      </c>
      <c r="B6812" s="3" t="s">
        <v>6982</v>
      </c>
      <c r="C6812" s="2" t="s">
        <v>456</v>
      </c>
      <c r="D6812" s="2" t="s">
        <v>455</v>
      </c>
      <c r="E6812" s="2"/>
      <c r="F6812" s="4">
        <v>26</v>
      </c>
      <c r="G6812" s="10" t="str">
        <f t="shared" si="314"/>
        <v xml:space="preserve">2024/01 </v>
      </c>
      <c r="H6812" s="10">
        <f t="shared" si="315"/>
        <v>50</v>
      </c>
    </row>
    <row r="6813" spans="1:8" ht="15.75">
      <c r="A6813" s="10">
        <v>6812</v>
      </c>
      <c r="B6813" s="3" t="s">
        <v>6982</v>
      </c>
      <c r="C6813" s="2" t="s">
        <v>458</v>
      </c>
      <c r="D6813" s="2" t="s">
        <v>457</v>
      </c>
      <c r="E6813" s="2"/>
      <c r="F6813" s="4">
        <v>20</v>
      </c>
      <c r="G6813" s="10" t="str">
        <f t="shared" si="314"/>
        <v xml:space="preserve">2024/02 </v>
      </c>
      <c r="H6813" s="10">
        <f t="shared" si="315"/>
        <v>28</v>
      </c>
    </row>
    <row r="6814" spans="1:8" ht="15.75">
      <c r="A6814" s="10">
        <v>6813</v>
      </c>
      <c r="B6814" s="3" t="s">
        <v>6982</v>
      </c>
      <c r="C6814" s="2" t="s">
        <v>473</v>
      </c>
      <c r="D6814" s="2" t="s">
        <v>472</v>
      </c>
      <c r="E6814" s="2" t="s">
        <v>474</v>
      </c>
      <c r="F6814" s="4">
        <v>70</v>
      </c>
      <c r="G6814" s="10" t="str">
        <f t="shared" si="314"/>
        <v xml:space="preserve">2024/01 </v>
      </c>
      <c r="H6814" s="10">
        <f t="shared" si="315"/>
        <v>70</v>
      </c>
    </row>
    <row r="6815" spans="1:8" ht="15.75">
      <c r="A6815" s="10">
        <v>6814</v>
      </c>
      <c r="B6815" s="3" t="s">
        <v>6982</v>
      </c>
      <c r="C6815" s="2" t="s">
        <v>515</v>
      </c>
      <c r="D6815" s="2" t="s">
        <v>514</v>
      </c>
      <c r="E6815" s="2" t="s">
        <v>516</v>
      </c>
      <c r="F6815" s="4">
        <v>60</v>
      </c>
      <c r="G6815" s="10" t="str">
        <f t="shared" si="314"/>
        <v xml:space="preserve">2025/12 </v>
      </c>
      <c r="H6815" s="10">
        <f t="shared" si="315"/>
        <v>900</v>
      </c>
    </row>
    <row r="6816" spans="1:8" ht="15.75">
      <c r="A6816" s="10">
        <v>6815</v>
      </c>
      <c r="B6816" s="3" t="s">
        <v>6982</v>
      </c>
      <c r="C6816" s="2" t="s">
        <v>525</v>
      </c>
      <c r="D6816" s="2" t="s">
        <v>524</v>
      </c>
      <c r="E6816" s="2" t="s">
        <v>526</v>
      </c>
      <c r="F6816" s="4">
        <v>30</v>
      </c>
      <c r="G6816" s="10" t="str">
        <f t="shared" si="314"/>
        <v xml:space="preserve">2024/10 </v>
      </c>
      <c r="H6816" s="10">
        <f t="shared" si="315"/>
        <v>657</v>
      </c>
    </row>
    <row r="6817" spans="1:8" ht="15.75">
      <c r="A6817" s="10">
        <v>6816</v>
      </c>
      <c r="B6817" s="3" t="s">
        <v>6982</v>
      </c>
      <c r="C6817" s="2" t="s">
        <v>531</v>
      </c>
      <c r="D6817" s="2" t="s">
        <v>530</v>
      </c>
      <c r="E6817" s="2" t="s">
        <v>532</v>
      </c>
      <c r="F6817" s="4">
        <v>4</v>
      </c>
      <c r="G6817" s="10" t="str">
        <f t="shared" si="314"/>
        <v xml:space="preserve">2025/10 </v>
      </c>
      <c r="H6817" s="10">
        <f t="shared" si="315"/>
        <v>344</v>
      </c>
    </row>
    <row r="6818" spans="1:8" ht="15.75">
      <c r="A6818" s="10">
        <v>6817</v>
      </c>
      <c r="B6818" s="3" t="s">
        <v>6982</v>
      </c>
      <c r="C6818" s="2" t="s">
        <v>536</v>
      </c>
      <c r="D6818" s="2" t="s">
        <v>355</v>
      </c>
      <c r="E6818" s="2" t="s">
        <v>537</v>
      </c>
      <c r="F6818" s="4">
        <v>60</v>
      </c>
      <c r="G6818" s="10" t="str">
        <f t="shared" si="314"/>
        <v xml:space="preserve">2024/09 </v>
      </c>
      <c r="H6818" s="10">
        <f t="shared" si="315"/>
        <v>480</v>
      </c>
    </row>
    <row r="6819" spans="1:8" ht="15.75">
      <c r="A6819" s="10">
        <v>6818</v>
      </c>
      <c r="B6819" s="3" t="s">
        <v>6982</v>
      </c>
      <c r="C6819" s="2" t="s">
        <v>546</v>
      </c>
      <c r="D6819" s="2" t="s">
        <v>545</v>
      </c>
      <c r="E6819" s="2" t="s">
        <v>547</v>
      </c>
      <c r="F6819" s="4">
        <v>30</v>
      </c>
      <c r="G6819" s="10" t="str">
        <f t="shared" si="314"/>
        <v xml:space="preserve">2024/03 </v>
      </c>
      <c r="H6819" s="10">
        <f t="shared" si="315"/>
        <v>305</v>
      </c>
    </row>
    <row r="6820" spans="1:8" ht="15.75">
      <c r="A6820" s="10">
        <v>6819</v>
      </c>
      <c r="B6820" s="3" t="s">
        <v>6982</v>
      </c>
      <c r="C6820" s="2" t="s">
        <v>576</v>
      </c>
      <c r="D6820" s="2" t="s">
        <v>575</v>
      </c>
      <c r="E6820" s="2" t="s">
        <v>577</v>
      </c>
      <c r="F6820" s="4">
        <v>20</v>
      </c>
      <c r="G6820" s="10" t="str">
        <f t="shared" si="314"/>
        <v xml:space="preserve">2024/04 </v>
      </c>
      <c r="H6820" s="10">
        <f t="shared" si="315"/>
        <v>380</v>
      </c>
    </row>
    <row r="6821" spans="1:8" ht="15.75">
      <c r="A6821" s="10">
        <v>6820</v>
      </c>
      <c r="B6821" s="3" t="s">
        <v>6982</v>
      </c>
      <c r="C6821" s="2" t="s">
        <v>612</v>
      </c>
      <c r="D6821" s="2" t="s">
        <v>363</v>
      </c>
      <c r="E6821" s="2" t="s">
        <v>613</v>
      </c>
      <c r="F6821" s="4">
        <v>135</v>
      </c>
      <c r="G6821" s="10" t="str">
        <f t="shared" si="314"/>
        <v xml:space="preserve">2024/11 </v>
      </c>
      <c r="H6821" s="10">
        <f t="shared" si="315"/>
        <v>4102</v>
      </c>
    </row>
    <row r="6822" spans="1:8" ht="15.75">
      <c r="A6822" s="10">
        <v>6821</v>
      </c>
      <c r="B6822" s="3" t="s">
        <v>6982</v>
      </c>
      <c r="C6822" s="2" t="s">
        <v>615</v>
      </c>
      <c r="D6822" s="2" t="s">
        <v>614</v>
      </c>
      <c r="E6822" s="2" t="s">
        <v>616</v>
      </c>
      <c r="F6822" s="4">
        <v>50</v>
      </c>
      <c r="G6822" s="10" t="str">
        <f t="shared" si="314"/>
        <v xml:space="preserve">2025/08 </v>
      </c>
      <c r="H6822" s="10">
        <f t="shared" si="315"/>
        <v>392</v>
      </c>
    </row>
    <row r="6823" spans="1:8" ht="15.75">
      <c r="A6823" s="10">
        <v>6822</v>
      </c>
      <c r="B6823" s="3" t="s">
        <v>6982</v>
      </c>
      <c r="C6823" s="2" t="s">
        <v>619</v>
      </c>
      <c r="D6823" s="2" t="s">
        <v>366</v>
      </c>
      <c r="E6823" s="2" t="s">
        <v>620</v>
      </c>
      <c r="F6823" s="4">
        <v>141</v>
      </c>
      <c r="G6823" s="10" t="str">
        <f t="shared" si="314"/>
        <v xml:space="preserve">2024/12 </v>
      </c>
      <c r="H6823" s="10">
        <f t="shared" si="315"/>
        <v>4004</v>
      </c>
    </row>
    <row r="6824" spans="1:8" ht="15.75">
      <c r="A6824" s="10">
        <v>6823</v>
      </c>
      <c r="B6824" s="3" t="s">
        <v>6982</v>
      </c>
      <c r="C6824" s="2" t="s">
        <v>631</v>
      </c>
      <c r="D6824" s="2" t="s">
        <v>630</v>
      </c>
      <c r="E6824" s="2" t="s">
        <v>632</v>
      </c>
      <c r="F6824" s="4">
        <v>54</v>
      </c>
      <c r="G6824" s="10" t="str">
        <f t="shared" si="314"/>
        <v xml:space="preserve">2025/12 </v>
      </c>
      <c r="H6824" s="10">
        <f t="shared" si="315"/>
        <v>894</v>
      </c>
    </row>
    <row r="6825" spans="1:8" ht="15.75">
      <c r="A6825" s="10">
        <v>6824</v>
      </c>
      <c r="B6825" s="3" t="s">
        <v>6982</v>
      </c>
      <c r="C6825" s="2" t="s">
        <v>634</v>
      </c>
      <c r="D6825" s="2" t="s">
        <v>633</v>
      </c>
      <c r="E6825" s="2" t="s">
        <v>635</v>
      </c>
      <c r="F6825" s="4">
        <v>80</v>
      </c>
      <c r="G6825" s="10" t="str">
        <f t="shared" si="314"/>
        <v xml:space="preserve">2024/01 </v>
      </c>
      <c r="H6825" s="10">
        <f t="shared" si="315"/>
        <v>1460</v>
      </c>
    </row>
    <row r="6826" spans="1:8" ht="15.75">
      <c r="A6826" s="10">
        <v>6825</v>
      </c>
      <c r="B6826" s="3" t="s">
        <v>6982</v>
      </c>
      <c r="C6826" s="2" t="s">
        <v>638</v>
      </c>
      <c r="D6826" s="2" t="s">
        <v>352</v>
      </c>
      <c r="E6826" s="2" t="s">
        <v>639</v>
      </c>
      <c r="F6826" s="4">
        <v>150</v>
      </c>
      <c r="G6826" s="10" t="str">
        <f t="shared" si="314"/>
        <v xml:space="preserve">2025/12 </v>
      </c>
      <c r="H6826" s="10">
        <f t="shared" si="315"/>
        <v>1081</v>
      </c>
    </row>
    <row r="6827" spans="1:8" ht="15.75">
      <c r="A6827" s="10">
        <v>6826</v>
      </c>
      <c r="B6827" s="3" t="s">
        <v>6982</v>
      </c>
      <c r="C6827" s="2" t="s">
        <v>655</v>
      </c>
      <c r="D6827" s="2" t="s">
        <v>654</v>
      </c>
      <c r="E6827" s="2" t="s">
        <v>656</v>
      </c>
      <c r="F6827" s="4">
        <v>398</v>
      </c>
      <c r="G6827" s="10" t="str">
        <f t="shared" si="314"/>
        <v xml:space="preserve">2024/11 </v>
      </c>
      <c r="H6827" s="10">
        <f t="shared" si="315"/>
        <v>4241</v>
      </c>
    </row>
    <row r="6828" spans="1:8" ht="15.75">
      <c r="A6828" s="10">
        <v>6827</v>
      </c>
      <c r="B6828" s="3" t="s">
        <v>6982</v>
      </c>
      <c r="C6828" s="2" t="s">
        <v>658</v>
      </c>
      <c r="D6828" s="2" t="s">
        <v>657</v>
      </c>
      <c r="E6828" s="2" t="s">
        <v>659</v>
      </c>
      <c r="F6828" s="4">
        <v>10</v>
      </c>
      <c r="G6828" s="10" t="str">
        <f t="shared" si="314"/>
        <v xml:space="preserve">2024/02 </v>
      </c>
      <c r="H6828" s="10">
        <f t="shared" si="315"/>
        <v>350</v>
      </c>
    </row>
    <row r="6829" spans="1:8" ht="15.75">
      <c r="A6829" s="10">
        <v>6828</v>
      </c>
      <c r="B6829" s="3" t="s">
        <v>6982</v>
      </c>
      <c r="C6829" s="2" t="s">
        <v>660</v>
      </c>
      <c r="D6829" s="2" t="s">
        <v>448</v>
      </c>
      <c r="E6829" s="2" t="s">
        <v>661</v>
      </c>
      <c r="F6829" s="4">
        <v>22</v>
      </c>
      <c r="G6829" s="10" t="str">
        <f t="shared" si="314"/>
        <v xml:space="preserve">2024/01 </v>
      </c>
      <c r="H6829" s="10">
        <f t="shared" si="315"/>
        <v>300</v>
      </c>
    </row>
    <row r="6830" spans="1:8" ht="15.75">
      <c r="A6830" s="10">
        <v>6829</v>
      </c>
      <c r="B6830" s="3" t="s">
        <v>6982</v>
      </c>
      <c r="C6830" s="2" t="s">
        <v>674</v>
      </c>
      <c r="D6830" s="2" t="s">
        <v>673</v>
      </c>
      <c r="E6830" s="2" t="s">
        <v>675</v>
      </c>
      <c r="F6830" s="4"/>
      <c r="G6830" s="10" t="str">
        <f t="shared" ref="G6830:G6893" si="316">INDEX($B$2:$B$9999,MATCH(_xlfn.MAXIFS($F$2:$F$9999,$C$2:$C$9999,C6830),$F$1:$F$9999,0))</f>
        <v xml:space="preserve">2024/06 </v>
      </c>
      <c r="H6830" s="10">
        <f t="shared" ref="H6830:H6893" si="317">_xlfn.MAXIFS(F:F,C:C,C6830,G:G,G6830)</f>
        <v>173</v>
      </c>
    </row>
    <row r="6831" spans="1:8" ht="15.75">
      <c r="A6831" s="10">
        <v>6830</v>
      </c>
      <c r="B6831" s="3" t="s">
        <v>6982</v>
      </c>
      <c r="C6831" s="2" t="s">
        <v>677</v>
      </c>
      <c r="D6831" s="2" t="s">
        <v>676</v>
      </c>
      <c r="E6831" s="2" t="s">
        <v>678</v>
      </c>
      <c r="F6831" s="4">
        <v>13</v>
      </c>
      <c r="G6831" s="10" t="str">
        <f t="shared" si="316"/>
        <v xml:space="preserve">2024/10 </v>
      </c>
      <c r="H6831" s="10">
        <f t="shared" si="317"/>
        <v>674</v>
      </c>
    </row>
    <row r="6832" spans="1:8" ht="15.75">
      <c r="A6832" s="10">
        <v>6831</v>
      </c>
      <c r="B6832" s="3" t="s">
        <v>6982</v>
      </c>
      <c r="C6832" s="2" t="s">
        <v>700</v>
      </c>
      <c r="D6832" s="2" t="s">
        <v>699</v>
      </c>
      <c r="E6832" s="2" t="s">
        <v>701</v>
      </c>
      <c r="F6832" s="4">
        <v>85</v>
      </c>
      <c r="G6832" s="10" t="str">
        <f t="shared" si="316"/>
        <v xml:space="preserve">2025/06 </v>
      </c>
      <c r="H6832" s="10">
        <f t="shared" si="317"/>
        <v>983</v>
      </c>
    </row>
    <row r="6833" spans="1:8" ht="15.75">
      <c r="A6833" s="10">
        <v>6832</v>
      </c>
      <c r="B6833" s="3" t="s">
        <v>6982</v>
      </c>
      <c r="C6833" s="2" t="s">
        <v>703</v>
      </c>
      <c r="D6833" s="2" t="s">
        <v>702</v>
      </c>
      <c r="E6833" s="2" t="s">
        <v>704</v>
      </c>
      <c r="F6833" s="4">
        <v>20</v>
      </c>
      <c r="G6833" s="10" t="str">
        <f t="shared" si="316"/>
        <v xml:space="preserve">2024/01 </v>
      </c>
      <c r="H6833" s="10">
        <f t="shared" si="317"/>
        <v>150</v>
      </c>
    </row>
    <row r="6834" spans="1:8" ht="15.75">
      <c r="A6834" s="10">
        <v>6833</v>
      </c>
      <c r="B6834" s="3" t="s">
        <v>6982</v>
      </c>
      <c r="C6834" s="2" t="s">
        <v>731</v>
      </c>
      <c r="D6834" s="2" t="s">
        <v>730</v>
      </c>
      <c r="E6834" s="2" t="s">
        <v>732</v>
      </c>
      <c r="F6834" s="4">
        <v>1</v>
      </c>
      <c r="G6834" s="10" t="str">
        <f t="shared" si="316"/>
        <v xml:space="preserve">2024/03 </v>
      </c>
      <c r="H6834" s="10">
        <f t="shared" si="317"/>
        <v>132</v>
      </c>
    </row>
    <row r="6835" spans="1:8" ht="15.75">
      <c r="A6835" s="10">
        <v>6834</v>
      </c>
      <c r="B6835" s="3" t="s">
        <v>6982</v>
      </c>
      <c r="C6835" s="2" t="s">
        <v>734</v>
      </c>
      <c r="D6835" s="2" t="s">
        <v>733</v>
      </c>
      <c r="E6835" s="2" t="s">
        <v>735</v>
      </c>
      <c r="F6835" s="4">
        <v>52</v>
      </c>
      <c r="G6835" s="10" t="str">
        <f t="shared" si="316"/>
        <v xml:space="preserve">2025/12 </v>
      </c>
      <c r="H6835" s="10">
        <f t="shared" si="317"/>
        <v>1289</v>
      </c>
    </row>
    <row r="6836" spans="1:8" ht="15.75">
      <c r="A6836" s="10">
        <v>6835</v>
      </c>
      <c r="B6836" s="3" t="s">
        <v>6982</v>
      </c>
      <c r="C6836" s="2" t="s">
        <v>737</v>
      </c>
      <c r="D6836" s="2" t="s">
        <v>736</v>
      </c>
      <c r="E6836" s="2" t="s">
        <v>738</v>
      </c>
      <c r="F6836" s="4">
        <v>50</v>
      </c>
      <c r="G6836" s="10" t="str">
        <f t="shared" si="316"/>
        <v xml:space="preserve">2025/11 </v>
      </c>
      <c r="H6836" s="10">
        <f t="shared" si="317"/>
        <v>2257</v>
      </c>
    </row>
    <row r="6837" spans="1:8" ht="15.75">
      <c r="A6837" s="10">
        <v>6836</v>
      </c>
      <c r="B6837" s="3" t="s">
        <v>6982</v>
      </c>
      <c r="C6837" s="2" t="s">
        <v>745</v>
      </c>
      <c r="D6837" s="2" t="s">
        <v>744</v>
      </c>
      <c r="E6837" s="2" t="s">
        <v>746</v>
      </c>
      <c r="F6837" s="4">
        <v>40</v>
      </c>
      <c r="G6837" s="10" t="str">
        <f t="shared" si="316"/>
        <v xml:space="preserve">2025/03 </v>
      </c>
      <c r="H6837" s="10">
        <f t="shared" si="317"/>
        <v>750</v>
      </c>
    </row>
    <row r="6838" spans="1:8" ht="15.75">
      <c r="A6838" s="10">
        <v>6837</v>
      </c>
      <c r="B6838" s="3" t="s">
        <v>6982</v>
      </c>
      <c r="C6838" s="2" t="s">
        <v>748</v>
      </c>
      <c r="D6838" s="2" t="s">
        <v>747</v>
      </c>
      <c r="E6838" s="2" t="s">
        <v>749</v>
      </c>
      <c r="F6838" s="4">
        <v>200</v>
      </c>
      <c r="G6838" s="10" t="str">
        <f t="shared" si="316"/>
        <v xml:space="preserve">2025/12 </v>
      </c>
      <c r="H6838" s="10">
        <f t="shared" si="317"/>
        <v>812</v>
      </c>
    </row>
    <row r="6839" spans="1:8" ht="15.75">
      <c r="A6839" s="10">
        <v>6838</v>
      </c>
      <c r="B6839" s="3" t="s">
        <v>6982</v>
      </c>
      <c r="C6839" s="2" t="s">
        <v>760</v>
      </c>
      <c r="D6839" s="2" t="s">
        <v>759</v>
      </c>
      <c r="E6839" s="2" t="s">
        <v>761</v>
      </c>
      <c r="F6839" s="4">
        <v>500</v>
      </c>
      <c r="G6839" s="10" t="str">
        <f t="shared" si="316"/>
        <v xml:space="preserve">2026/04 </v>
      </c>
      <c r="H6839" s="10">
        <f t="shared" si="317"/>
        <v>708</v>
      </c>
    </row>
    <row r="6840" spans="1:8" ht="15.75">
      <c r="A6840" s="10">
        <v>6839</v>
      </c>
      <c r="B6840" s="3" t="s">
        <v>6982</v>
      </c>
      <c r="C6840" s="2" t="s">
        <v>774</v>
      </c>
      <c r="D6840" s="2" t="s">
        <v>773</v>
      </c>
      <c r="E6840" s="2" t="s">
        <v>775</v>
      </c>
      <c r="F6840" s="4">
        <v>104</v>
      </c>
      <c r="G6840" s="10" t="str">
        <f t="shared" si="316"/>
        <v xml:space="preserve">2025/12 </v>
      </c>
      <c r="H6840" s="10">
        <f t="shared" si="317"/>
        <v>1110</v>
      </c>
    </row>
    <row r="6841" spans="1:8" ht="15.75">
      <c r="A6841" s="10">
        <v>6840</v>
      </c>
      <c r="B6841" s="3" t="s">
        <v>6982</v>
      </c>
      <c r="C6841" s="2" t="s">
        <v>782</v>
      </c>
      <c r="D6841" s="2" t="s">
        <v>781</v>
      </c>
      <c r="E6841" s="2" t="s">
        <v>783</v>
      </c>
      <c r="F6841" s="4">
        <v>100</v>
      </c>
      <c r="G6841" s="10" t="str">
        <f t="shared" si="316"/>
        <v xml:space="preserve">2025/08 </v>
      </c>
      <c r="H6841" s="10">
        <f t="shared" si="317"/>
        <v>402</v>
      </c>
    </row>
    <row r="6842" spans="1:8" ht="15.75">
      <c r="A6842" s="10">
        <v>6841</v>
      </c>
      <c r="B6842" s="3" t="s">
        <v>6982</v>
      </c>
      <c r="C6842" s="2" t="s">
        <v>785</v>
      </c>
      <c r="D6842" s="2" t="s">
        <v>784</v>
      </c>
      <c r="E6842" s="2"/>
      <c r="F6842" s="4">
        <v>10</v>
      </c>
      <c r="G6842" s="10" t="str">
        <f t="shared" si="316"/>
        <v xml:space="preserve">2024/01 </v>
      </c>
      <c r="H6842" s="10">
        <f t="shared" si="317"/>
        <v>90</v>
      </c>
    </row>
    <row r="6843" spans="1:8" ht="15.75">
      <c r="A6843" s="10">
        <v>6842</v>
      </c>
      <c r="B6843" s="3" t="s">
        <v>6982</v>
      </c>
      <c r="C6843" s="2" t="s">
        <v>814</v>
      </c>
      <c r="D6843" s="2" t="s">
        <v>813</v>
      </c>
      <c r="E6843" s="2" t="s">
        <v>815</v>
      </c>
      <c r="F6843" s="4">
        <v>50</v>
      </c>
      <c r="G6843" s="10" t="str">
        <f t="shared" si="316"/>
        <v xml:space="preserve">2024/12 </v>
      </c>
      <c r="H6843" s="10">
        <f t="shared" si="317"/>
        <v>3000</v>
      </c>
    </row>
    <row r="6844" spans="1:8" ht="15.75">
      <c r="A6844" s="10">
        <v>6843</v>
      </c>
      <c r="B6844" s="3" t="s">
        <v>6982</v>
      </c>
      <c r="C6844" s="2" t="s">
        <v>817</v>
      </c>
      <c r="D6844" s="2" t="s">
        <v>816</v>
      </c>
      <c r="E6844" s="2" t="s">
        <v>818</v>
      </c>
      <c r="F6844" s="4">
        <v>25</v>
      </c>
      <c r="G6844" s="10" t="str">
        <f t="shared" si="316"/>
        <v xml:space="preserve">2024/01 </v>
      </c>
      <c r="H6844" s="10">
        <f t="shared" si="317"/>
        <v>300</v>
      </c>
    </row>
    <row r="6845" spans="1:8" ht="15.75">
      <c r="A6845" s="10">
        <v>6844</v>
      </c>
      <c r="B6845" s="3" t="s">
        <v>6982</v>
      </c>
      <c r="C6845" s="2" t="s">
        <v>823</v>
      </c>
      <c r="D6845" s="2" t="s">
        <v>822</v>
      </c>
      <c r="E6845" s="2" t="s">
        <v>824</v>
      </c>
      <c r="F6845" s="4">
        <v>22</v>
      </c>
      <c r="G6845" s="10" t="str">
        <f t="shared" si="316"/>
        <v xml:space="preserve">2025/12 </v>
      </c>
      <c r="H6845" s="10">
        <f t="shared" si="317"/>
        <v>32271</v>
      </c>
    </row>
    <row r="6846" spans="1:8" ht="15.75">
      <c r="A6846" s="10">
        <v>6845</v>
      </c>
      <c r="B6846" s="3" t="s">
        <v>6982</v>
      </c>
      <c r="C6846" s="2" t="s">
        <v>829</v>
      </c>
      <c r="D6846" s="2" t="s">
        <v>828</v>
      </c>
      <c r="E6846" s="2" t="s">
        <v>830</v>
      </c>
      <c r="F6846" s="4">
        <v>3</v>
      </c>
      <c r="G6846" s="10" t="str">
        <f t="shared" si="316"/>
        <v xml:space="preserve">2024/01 </v>
      </c>
      <c r="H6846" s="10">
        <f t="shared" si="317"/>
        <v>100</v>
      </c>
    </row>
    <row r="6847" spans="1:8" ht="15.75">
      <c r="A6847" s="10">
        <v>6846</v>
      </c>
      <c r="B6847" s="3" t="s">
        <v>6982</v>
      </c>
      <c r="C6847" s="2" t="s">
        <v>858</v>
      </c>
      <c r="D6847" s="2" t="s">
        <v>857</v>
      </c>
      <c r="E6847" s="2" t="s">
        <v>859</v>
      </c>
      <c r="F6847" s="4">
        <v>100</v>
      </c>
      <c r="G6847" s="10" t="str">
        <f t="shared" si="316"/>
        <v xml:space="preserve">2024/10 </v>
      </c>
      <c r="H6847" s="10">
        <f t="shared" si="317"/>
        <v>527</v>
      </c>
    </row>
    <row r="6848" spans="1:8" ht="15.75">
      <c r="A6848" s="10">
        <v>6847</v>
      </c>
      <c r="B6848" s="3" t="s">
        <v>6982</v>
      </c>
      <c r="C6848" s="2" t="s">
        <v>870</v>
      </c>
      <c r="D6848" s="2" t="s">
        <v>869</v>
      </c>
      <c r="E6848" s="2" t="s">
        <v>871</v>
      </c>
      <c r="F6848" s="4">
        <v>10</v>
      </c>
      <c r="G6848" s="10" t="str">
        <f t="shared" si="316"/>
        <v xml:space="preserve">2024/01 </v>
      </c>
      <c r="H6848" s="10">
        <f t="shared" si="317"/>
        <v>50</v>
      </c>
    </row>
    <row r="6849" spans="1:8" ht="15.75">
      <c r="A6849" s="10">
        <v>6848</v>
      </c>
      <c r="B6849" s="3" t="s">
        <v>6982</v>
      </c>
      <c r="C6849" s="2" t="s">
        <v>1123</v>
      </c>
      <c r="D6849" s="2" t="s">
        <v>352</v>
      </c>
      <c r="E6849" s="2" t="s">
        <v>1117</v>
      </c>
      <c r="F6849" s="4">
        <v>4</v>
      </c>
      <c r="G6849" s="10" t="str">
        <f t="shared" si="316"/>
        <v xml:space="preserve">2024/01 </v>
      </c>
      <c r="H6849" s="10">
        <f t="shared" si="317"/>
        <v>4</v>
      </c>
    </row>
    <row r="6850" spans="1:8" ht="15.75">
      <c r="A6850" s="10">
        <v>6849</v>
      </c>
      <c r="B6850" s="3" t="s">
        <v>6982</v>
      </c>
      <c r="C6850" s="2" t="s">
        <v>1176</v>
      </c>
      <c r="D6850" s="2" t="s">
        <v>1175</v>
      </c>
      <c r="E6850" s="2"/>
      <c r="F6850" s="4">
        <v>10</v>
      </c>
      <c r="G6850" s="10" t="str">
        <f t="shared" si="316"/>
        <v xml:space="preserve">2024/01 </v>
      </c>
      <c r="H6850" s="10">
        <f t="shared" si="317"/>
        <v>10</v>
      </c>
    </row>
    <row r="6851" spans="1:8" ht="15.75">
      <c r="A6851" s="10">
        <v>6850</v>
      </c>
      <c r="B6851" s="3" t="s">
        <v>6982</v>
      </c>
      <c r="C6851" s="2" t="s">
        <v>1346</v>
      </c>
      <c r="D6851" s="2" t="s">
        <v>1345</v>
      </c>
      <c r="E6851" s="2" t="s">
        <v>1342</v>
      </c>
      <c r="F6851" s="4">
        <v>60</v>
      </c>
      <c r="G6851" s="10" t="str">
        <f t="shared" si="316"/>
        <v xml:space="preserve">2024/08 </v>
      </c>
      <c r="H6851" s="10">
        <f t="shared" si="317"/>
        <v>506</v>
      </c>
    </row>
    <row r="6852" spans="1:8" ht="15.75">
      <c r="A6852" s="10">
        <v>6851</v>
      </c>
      <c r="B6852" s="3" t="s">
        <v>6982</v>
      </c>
      <c r="C6852" s="2" t="s">
        <v>1354</v>
      </c>
      <c r="D6852" s="2" t="s">
        <v>1353</v>
      </c>
      <c r="E6852" s="2" t="s">
        <v>1342</v>
      </c>
      <c r="F6852" s="4">
        <v>10</v>
      </c>
      <c r="G6852" s="10" t="str">
        <f t="shared" si="316"/>
        <v xml:space="preserve">2024/04 </v>
      </c>
      <c r="H6852" s="10">
        <f t="shared" si="317"/>
        <v>255</v>
      </c>
    </row>
    <row r="6853" spans="1:8" ht="15.75">
      <c r="A6853" s="10">
        <v>6852</v>
      </c>
      <c r="B6853" s="3" t="s">
        <v>6982</v>
      </c>
      <c r="C6853" s="2" t="s">
        <v>1356</v>
      </c>
      <c r="D6853" s="2" t="s">
        <v>1355</v>
      </c>
      <c r="E6853" s="2" t="s">
        <v>1352</v>
      </c>
      <c r="F6853" s="4">
        <v>350</v>
      </c>
      <c r="G6853" s="10" t="str">
        <f t="shared" si="316"/>
        <v xml:space="preserve">2024/02 </v>
      </c>
      <c r="H6853" s="10">
        <f t="shared" si="317"/>
        <v>800</v>
      </c>
    </row>
    <row r="6854" spans="1:8" ht="15.75">
      <c r="A6854" s="10">
        <v>6853</v>
      </c>
      <c r="B6854" s="3" t="s">
        <v>6982</v>
      </c>
      <c r="C6854" s="2" t="s">
        <v>1363</v>
      </c>
      <c r="D6854" s="2" t="s">
        <v>1362</v>
      </c>
      <c r="E6854" s="2" t="s">
        <v>1342</v>
      </c>
      <c r="F6854" s="4">
        <v>4</v>
      </c>
      <c r="G6854" s="10" t="str">
        <f t="shared" si="316"/>
        <v xml:space="preserve">2024/08 </v>
      </c>
      <c r="H6854" s="10">
        <f t="shared" si="317"/>
        <v>1253</v>
      </c>
    </row>
    <row r="6855" spans="1:8" ht="15.75">
      <c r="A6855" s="10">
        <v>6854</v>
      </c>
      <c r="B6855" s="3" t="s">
        <v>6982</v>
      </c>
      <c r="C6855" s="2" t="s">
        <v>1365</v>
      </c>
      <c r="D6855" s="2" t="s">
        <v>1364</v>
      </c>
      <c r="E6855" s="2" t="s">
        <v>1352</v>
      </c>
      <c r="F6855" s="4">
        <v>11550</v>
      </c>
      <c r="G6855" s="10" t="str">
        <f t="shared" si="316"/>
        <v xml:space="preserve">2026/01 </v>
      </c>
      <c r="H6855" s="10">
        <f t="shared" si="317"/>
        <v>11550</v>
      </c>
    </row>
    <row r="6856" spans="1:8" ht="15.75">
      <c r="A6856" s="10">
        <v>6855</v>
      </c>
      <c r="B6856" s="3" t="s">
        <v>6982</v>
      </c>
      <c r="C6856" s="2" t="s">
        <v>1370</v>
      </c>
      <c r="D6856" s="2" t="s">
        <v>1369</v>
      </c>
      <c r="E6856" s="2" t="s">
        <v>1352</v>
      </c>
      <c r="F6856" s="4">
        <v>192</v>
      </c>
      <c r="G6856" s="10" t="str">
        <f t="shared" si="316"/>
        <v xml:space="preserve">2024/03 </v>
      </c>
      <c r="H6856" s="10">
        <f t="shared" si="317"/>
        <v>702</v>
      </c>
    </row>
    <row r="6857" spans="1:8" ht="15.75">
      <c r="A6857" s="10">
        <v>6856</v>
      </c>
      <c r="B6857" s="3" t="s">
        <v>6982</v>
      </c>
      <c r="C6857" s="2" t="s">
        <v>1372</v>
      </c>
      <c r="D6857" s="2" t="s">
        <v>1371</v>
      </c>
      <c r="E6857" s="2" t="s">
        <v>1352</v>
      </c>
      <c r="F6857" s="4">
        <v>20</v>
      </c>
      <c r="G6857" s="10" t="str">
        <f t="shared" si="316"/>
        <v xml:space="preserve">2024/01 </v>
      </c>
      <c r="H6857" s="10">
        <f t="shared" si="317"/>
        <v>80</v>
      </c>
    </row>
    <row r="6858" spans="1:8" ht="15.75">
      <c r="A6858" s="10">
        <v>6857</v>
      </c>
      <c r="B6858" s="3" t="s">
        <v>6982</v>
      </c>
      <c r="C6858" s="2" t="s">
        <v>1396</v>
      </c>
      <c r="D6858" s="2" t="s">
        <v>1395</v>
      </c>
      <c r="E6858" s="2" t="s">
        <v>1342</v>
      </c>
      <c r="F6858" s="4">
        <v>30</v>
      </c>
      <c r="G6858" s="10" t="str">
        <f t="shared" si="316"/>
        <v xml:space="preserve">2024/01 </v>
      </c>
      <c r="H6858" s="10">
        <f t="shared" si="317"/>
        <v>30</v>
      </c>
    </row>
    <row r="6859" spans="1:8" ht="15.75">
      <c r="A6859" s="10">
        <v>6858</v>
      </c>
      <c r="B6859" s="3" t="s">
        <v>6982</v>
      </c>
      <c r="C6859" s="2" t="s">
        <v>1403</v>
      </c>
      <c r="D6859" s="2" t="s">
        <v>1401</v>
      </c>
      <c r="E6859" s="2" t="s">
        <v>73</v>
      </c>
      <c r="F6859" s="4">
        <v>10</v>
      </c>
      <c r="G6859" s="10" t="str">
        <f t="shared" si="316"/>
        <v xml:space="preserve">2024/01 </v>
      </c>
      <c r="H6859" s="10">
        <f t="shared" si="317"/>
        <v>250</v>
      </c>
    </row>
    <row r="6860" spans="1:8" ht="15.75">
      <c r="A6860" s="10">
        <v>6859</v>
      </c>
      <c r="B6860" s="3" t="s">
        <v>6982</v>
      </c>
      <c r="C6860" s="2" t="s">
        <v>3528</v>
      </c>
      <c r="D6860" s="2" t="s">
        <v>1401</v>
      </c>
      <c r="E6860" s="2" t="s">
        <v>184</v>
      </c>
      <c r="F6860" s="4"/>
      <c r="G6860" s="10" t="str">
        <f t="shared" si="316"/>
        <v xml:space="preserve">2024/01 </v>
      </c>
      <c r="H6860" s="10">
        <f t="shared" si="317"/>
        <v>13</v>
      </c>
    </row>
    <row r="6861" spans="1:8" ht="15.75">
      <c r="A6861" s="10">
        <v>6860</v>
      </c>
      <c r="B6861" s="3" t="s">
        <v>6982</v>
      </c>
      <c r="C6861" s="2" t="s">
        <v>6056</v>
      </c>
      <c r="D6861" s="2" t="s">
        <v>1412</v>
      </c>
      <c r="E6861" s="2" t="s">
        <v>73</v>
      </c>
      <c r="F6861" s="4">
        <v>10</v>
      </c>
      <c r="G6861" s="10" t="str">
        <f t="shared" si="316"/>
        <v xml:space="preserve">2024/01 </v>
      </c>
      <c r="H6861" s="10">
        <f t="shared" si="317"/>
        <v>10</v>
      </c>
    </row>
    <row r="6862" spans="1:8" ht="15.75">
      <c r="A6862" s="10">
        <v>6861</v>
      </c>
      <c r="B6862" s="3" t="s">
        <v>6982</v>
      </c>
      <c r="C6862" s="2" t="s">
        <v>6057</v>
      </c>
      <c r="D6862" s="2" t="s">
        <v>1412</v>
      </c>
      <c r="E6862" s="2" t="s">
        <v>56</v>
      </c>
      <c r="F6862" s="4">
        <v>31</v>
      </c>
      <c r="G6862" s="10" t="str">
        <f t="shared" si="316"/>
        <v xml:space="preserve">2024/03 </v>
      </c>
      <c r="H6862" s="10">
        <f t="shared" si="317"/>
        <v>31</v>
      </c>
    </row>
    <row r="6863" spans="1:8" ht="15.75">
      <c r="A6863" s="10">
        <v>6862</v>
      </c>
      <c r="B6863" s="3" t="s">
        <v>6982</v>
      </c>
      <c r="C6863" s="2" t="s">
        <v>1422</v>
      </c>
      <c r="D6863" s="2" t="s">
        <v>1417</v>
      </c>
      <c r="E6863" s="2" t="s">
        <v>56</v>
      </c>
      <c r="F6863" s="4">
        <v>10</v>
      </c>
      <c r="G6863" s="10" t="str">
        <f t="shared" si="316"/>
        <v xml:space="preserve">2024/01 </v>
      </c>
      <c r="H6863" s="10">
        <f t="shared" si="317"/>
        <v>100</v>
      </c>
    </row>
    <row r="6864" spans="1:8" ht="15.75">
      <c r="A6864" s="10">
        <v>6863</v>
      </c>
      <c r="B6864" s="3" t="s">
        <v>6982</v>
      </c>
      <c r="C6864" s="2" t="s">
        <v>1428</v>
      </c>
      <c r="D6864" s="2" t="s">
        <v>1426</v>
      </c>
      <c r="E6864" s="2" t="s">
        <v>73</v>
      </c>
      <c r="F6864" s="4">
        <v>1</v>
      </c>
      <c r="G6864" s="10" t="str">
        <f t="shared" si="316"/>
        <v xml:space="preserve">2024/01 </v>
      </c>
      <c r="H6864" s="10">
        <f t="shared" si="317"/>
        <v>25</v>
      </c>
    </row>
    <row r="6865" spans="1:8" ht="15.75">
      <c r="A6865" s="10">
        <v>6864</v>
      </c>
      <c r="B6865" s="3" t="s">
        <v>6982</v>
      </c>
      <c r="C6865" s="2" t="s">
        <v>5865</v>
      </c>
      <c r="D6865" s="2" t="s">
        <v>3902</v>
      </c>
      <c r="E6865" s="2" t="s">
        <v>52</v>
      </c>
      <c r="F6865" s="4">
        <v>10</v>
      </c>
      <c r="G6865" s="10" t="str">
        <f t="shared" si="316"/>
        <v xml:space="preserve">2024/01 </v>
      </c>
      <c r="H6865" s="10">
        <f t="shared" si="317"/>
        <v>10</v>
      </c>
    </row>
    <row r="6866" spans="1:8" ht="15.75">
      <c r="A6866" s="10">
        <v>6865</v>
      </c>
      <c r="B6866" s="3" t="s">
        <v>6982</v>
      </c>
      <c r="C6866" s="2" t="s">
        <v>6058</v>
      </c>
      <c r="D6866" s="2" t="s">
        <v>1433</v>
      </c>
      <c r="E6866" s="2" t="s">
        <v>78</v>
      </c>
      <c r="F6866" s="4">
        <v>10</v>
      </c>
      <c r="G6866" s="10" t="str">
        <f t="shared" si="316"/>
        <v xml:space="preserve">2024/01 </v>
      </c>
      <c r="H6866" s="10">
        <f t="shared" si="317"/>
        <v>10</v>
      </c>
    </row>
    <row r="6867" spans="1:8" ht="15.75">
      <c r="A6867" s="10">
        <v>6866</v>
      </c>
      <c r="B6867" s="3" t="s">
        <v>6982</v>
      </c>
      <c r="C6867" s="2" t="s">
        <v>1802</v>
      </c>
      <c r="D6867" s="2" t="s">
        <v>1801</v>
      </c>
      <c r="E6867" s="2" t="s">
        <v>1803</v>
      </c>
      <c r="F6867" s="4">
        <v>30</v>
      </c>
      <c r="G6867" s="10" t="str">
        <f t="shared" si="316"/>
        <v xml:space="preserve">2024/01 </v>
      </c>
      <c r="H6867" s="10">
        <f t="shared" si="317"/>
        <v>47</v>
      </c>
    </row>
    <row r="6868" spans="1:8" ht="15.75">
      <c r="A6868" s="10">
        <v>6867</v>
      </c>
      <c r="B6868" s="3" t="s">
        <v>6982</v>
      </c>
      <c r="C6868" s="2" t="s">
        <v>2304</v>
      </c>
      <c r="D6868" s="2" t="s">
        <v>2303</v>
      </c>
      <c r="E6868" s="2" t="s">
        <v>2305</v>
      </c>
      <c r="F6868" s="4">
        <v>15</v>
      </c>
      <c r="G6868" s="10" t="str">
        <f t="shared" si="316"/>
        <v xml:space="preserve">2024/01 </v>
      </c>
      <c r="H6868" s="10">
        <f t="shared" si="317"/>
        <v>30</v>
      </c>
    </row>
    <row r="6869" spans="1:8" ht="15.75">
      <c r="A6869" s="10">
        <v>6868</v>
      </c>
      <c r="B6869" s="3" t="s">
        <v>6982</v>
      </c>
      <c r="C6869" s="2" t="s">
        <v>6075</v>
      </c>
      <c r="D6869" s="2" t="s">
        <v>236</v>
      </c>
      <c r="E6869" s="2" t="s">
        <v>6045</v>
      </c>
      <c r="F6869" s="4">
        <v>9</v>
      </c>
      <c r="G6869" s="10" t="str">
        <f t="shared" si="316"/>
        <v xml:space="preserve">2024/01 </v>
      </c>
      <c r="H6869" s="10">
        <f t="shared" si="317"/>
        <v>9</v>
      </c>
    </row>
    <row r="6870" spans="1:8" ht="15.75">
      <c r="A6870" s="10">
        <v>6869</v>
      </c>
      <c r="B6870" s="3" t="s">
        <v>6982</v>
      </c>
      <c r="C6870" s="2" t="s">
        <v>2323</v>
      </c>
      <c r="D6870" s="2" t="s">
        <v>264</v>
      </c>
      <c r="E6870" s="2" t="s">
        <v>2324</v>
      </c>
      <c r="F6870" s="4">
        <v>20</v>
      </c>
      <c r="G6870" s="10" t="str">
        <f t="shared" si="316"/>
        <v xml:space="preserve">2024/01 </v>
      </c>
      <c r="H6870" s="10">
        <f t="shared" si="317"/>
        <v>30</v>
      </c>
    </row>
    <row r="6871" spans="1:8" ht="15.75">
      <c r="A6871" s="10">
        <v>6870</v>
      </c>
      <c r="B6871" s="3" t="s">
        <v>6982</v>
      </c>
      <c r="C6871" s="2" t="s">
        <v>2325</v>
      </c>
      <c r="D6871" s="2" t="s">
        <v>264</v>
      </c>
      <c r="E6871" s="2" t="s">
        <v>2326</v>
      </c>
      <c r="F6871" s="4">
        <v>30</v>
      </c>
      <c r="G6871" s="10" t="str">
        <f t="shared" si="316"/>
        <v xml:space="preserve">2024/01 </v>
      </c>
      <c r="H6871" s="10">
        <f t="shared" si="317"/>
        <v>30</v>
      </c>
    </row>
    <row r="6872" spans="1:8" ht="15.75">
      <c r="A6872" s="10">
        <v>6871</v>
      </c>
      <c r="B6872" s="3" t="s">
        <v>6982</v>
      </c>
      <c r="C6872" s="2" t="s">
        <v>2339</v>
      </c>
      <c r="D6872" s="2" t="s">
        <v>299</v>
      </c>
      <c r="E6872" s="2" t="s">
        <v>2340</v>
      </c>
      <c r="F6872" s="4">
        <v>30</v>
      </c>
      <c r="G6872" s="10" t="str">
        <f t="shared" si="316"/>
        <v xml:space="preserve">2024/01 </v>
      </c>
      <c r="H6872" s="10">
        <f t="shared" si="317"/>
        <v>50</v>
      </c>
    </row>
    <row r="6873" spans="1:8" ht="15.75">
      <c r="A6873" s="10">
        <v>6872</v>
      </c>
      <c r="B6873" s="3" t="s">
        <v>6982</v>
      </c>
      <c r="C6873" s="2" t="s">
        <v>2343</v>
      </c>
      <c r="D6873" s="2" t="s">
        <v>299</v>
      </c>
      <c r="E6873" s="2" t="s">
        <v>2344</v>
      </c>
      <c r="F6873" s="4">
        <v>5</v>
      </c>
      <c r="G6873" s="10" t="str">
        <f t="shared" si="316"/>
        <v xml:space="preserve">2024/01 </v>
      </c>
      <c r="H6873" s="10">
        <f t="shared" si="317"/>
        <v>200</v>
      </c>
    </row>
    <row r="6874" spans="1:8" ht="15.75">
      <c r="A6874" s="10">
        <v>6873</v>
      </c>
      <c r="B6874" s="3" t="s">
        <v>6982</v>
      </c>
      <c r="C6874" s="2" t="s">
        <v>2345</v>
      </c>
      <c r="D6874" s="2" t="s">
        <v>299</v>
      </c>
      <c r="E6874" s="2" t="s">
        <v>2328</v>
      </c>
      <c r="F6874" s="4">
        <v>2</v>
      </c>
      <c r="G6874" s="10" t="str">
        <f t="shared" si="316"/>
        <v xml:space="preserve">2024/01 </v>
      </c>
      <c r="H6874" s="10">
        <f t="shared" si="317"/>
        <v>5</v>
      </c>
    </row>
    <row r="6875" spans="1:8" ht="15.75">
      <c r="A6875" s="10">
        <v>6874</v>
      </c>
      <c r="B6875" s="3" t="s">
        <v>6982</v>
      </c>
      <c r="C6875" s="2" t="s">
        <v>2359</v>
      </c>
      <c r="D6875" s="2" t="s">
        <v>312</v>
      </c>
      <c r="E6875" s="2" t="s">
        <v>2360</v>
      </c>
      <c r="F6875" s="4">
        <v>10</v>
      </c>
      <c r="G6875" s="10" t="str">
        <f t="shared" si="316"/>
        <v xml:space="preserve">2024/01 </v>
      </c>
      <c r="H6875" s="10">
        <f t="shared" si="317"/>
        <v>20</v>
      </c>
    </row>
    <row r="6876" spans="1:8" ht="15.75">
      <c r="A6876" s="10">
        <v>6875</v>
      </c>
      <c r="B6876" s="3" t="s">
        <v>6982</v>
      </c>
      <c r="C6876" s="2" t="s">
        <v>2363</v>
      </c>
      <c r="D6876" s="2" t="s">
        <v>314</v>
      </c>
      <c r="E6876" s="2" t="s">
        <v>2364</v>
      </c>
      <c r="F6876" s="4">
        <v>10</v>
      </c>
      <c r="G6876" s="10" t="str">
        <f t="shared" si="316"/>
        <v xml:space="preserve">2024/01 </v>
      </c>
      <c r="H6876" s="10">
        <f t="shared" si="317"/>
        <v>20</v>
      </c>
    </row>
    <row r="6877" spans="1:8" ht="15.75">
      <c r="A6877" s="10">
        <v>6876</v>
      </c>
      <c r="B6877" s="3" t="s">
        <v>6982</v>
      </c>
      <c r="C6877" s="2" t="s">
        <v>2365</v>
      </c>
      <c r="D6877" s="2" t="s">
        <v>314</v>
      </c>
      <c r="E6877" s="2" t="s">
        <v>2366</v>
      </c>
      <c r="F6877" s="4">
        <v>20</v>
      </c>
      <c r="G6877" s="10" t="str">
        <f t="shared" si="316"/>
        <v xml:space="preserve">2024/02 </v>
      </c>
      <c r="H6877" s="10">
        <f t="shared" si="317"/>
        <v>28</v>
      </c>
    </row>
    <row r="6878" spans="1:8" ht="15.75">
      <c r="A6878" s="10">
        <v>6877</v>
      </c>
      <c r="B6878" s="3" t="s">
        <v>6982</v>
      </c>
      <c r="C6878" s="2" t="s">
        <v>2371</v>
      </c>
      <c r="D6878" s="2" t="s">
        <v>318</v>
      </c>
      <c r="E6878" s="2" t="s">
        <v>2372</v>
      </c>
      <c r="F6878" s="4">
        <v>100</v>
      </c>
      <c r="G6878" s="10" t="str">
        <f t="shared" si="316"/>
        <v xml:space="preserve">2024/01 </v>
      </c>
      <c r="H6878" s="10">
        <f t="shared" si="317"/>
        <v>100</v>
      </c>
    </row>
    <row r="6879" spans="1:8" ht="15.75">
      <c r="A6879" s="10">
        <v>6878</v>
      </c>
      <c r="B6879" s="3" t="s">
        <v>6982</v>
      </c>
      <c r="C6879" s="2" t="s">
        <v>2379</v>
      </c>
      <c r="D6879" s="2" t="s">
        <v>236</v>
      </c>
      <c r="E6879" s="2" t="s">
        <v>2380</v>
      </c>
      <c r="F6879" s="4">
        <v>36</v>
      </c>
      <c r="G6879" s="10" t="str">
        <f t="shared" si="316"/>
        <v xml:space="preserve">2024/01 </v>
      </c>
      <c r="H6879" s="10">
        <f t="shared" si="317"/>
        <v>36</v>
      </c>
    </row>
    <row r="6880" spans="1:8" ht="15.75">
      <c r="A6880" s="10">
        <v>6879</v>
      </c>
      <c r="B6880" s="3" t="s">
        <v>6982</v>
      </c>
      <c r="C6880" s="2" t="s">
        <v>2397</v>
      </c>
      <c r="D6880" s="2" t="s">
        <v>236</v>
      </c>
      <c r="E6880" s="2" t="s">
        <v>2398</v>
      </c>
      <c r="F6880" s="4">
        <v>70</v>
      </c>
      <c r="G6880" s="10" t="str">
        <f t="shared" si="316"/>
        <v xml:space="preserve">2024/02 </v>
      </c>
      <c r="H6880" s="10">
        <f t="shared" si="317"/>
        <v>440</v>
      </c>
    </row>
    <row r="6881" spans="1:8" ht="15.75">
      <c r="A6881" s="10">
        <v>6880</v>
      </c>
      <c r="B6881" s="3" t="s">
        <v>6982</v>
      </c>
      <c r="C6881" s="2" t="s">
        <v>2400</v>
      </c>
      <c r="D6881" s="2" t="s">
        <v>236</v>
      </c>
      <c r="E6881" s="2" t="s">
        <v>2401</v>
      </c>
      <c r="F6881" s="4">
        <v>50</v>
      </c>
      <c r="G6881" s="10" t="str">
        <f t="shared" si="316"/>
        <v xml:space="preserve">2024/10 </v>
      </c>
      <c r="H6881" s="10">
        <f t="shared" si="317"/>
        <v>199</v>
      </c>
    </row>
    <row r="6882" spans="1:8" ht="15.75">
      <c r="A6882" s="10">
        <v>6881</v>
      </c>
      <c r="B6882" s="3" t="s">
        <v>6982</v>
      </c>
      <c r="C6882" s="2" t="s">
        <v>2402</v>
      </c>
      <c r="D6882" s="2" t="s">
        <v>236</v>
      </c>
      <c r="E6882" s="2" t="s">
        <v>2403</v>
      </c>
      <c r="F6882" s="4">
        <v>24</v>
      </c>
      <c r="G6882" s="10" t="str">
        <f t="shared" si="316"/>
        <v xml:space="preserve">2024/01 </v>
      </c>
      <c r="H6882" s="10">
        <f t="shared" si="317"/>
        <v>57</v>
      </c>
    </row>
    <row r="6883" spans="1:8" ht="15.75">
      <c r="A6883" s="10">
        <v>6882</v>
      </c>
      <c r="B6883" s="3" t="s">
        <v>6982</v>
      </c>
      <c r="C6883" s="2" t="s">
        <v>2406</v>
      </c>
      <c r="D6883" s="2" t="s">
        <v>236</v>
      </c>
      <c r="E6883" s="2" t="s">
        <v>2407</v>
      </c>
      <c r="F6883" s="4">
        <v>20</v>
      </c>
      <c r="G6883" s="10" t="str">
        <f t="shared" si="316"/>
        <v xml:space="preserve">2024/01 </v>
      </c>
      <c r="H6883" s="10">
        <f t="shared" si="317"/>
        <v>89</v>
      </c>
    </row>
    <row r="6884" spans="1:8" ht="15.75">
      <c r="A6884" s="10">
        <v>6883</v>
      </c>
      <c r="B6884" s="3" t="s">
        <v>6982</v>
      </c>
      <c r="C6884" s="2" t="s">
        <v>2408</v>
      </c>
      <c r="D6884" s="2" t="s">
        <v>236</v>
      </c>
      <c r="E6884" s="2" t="s">
        <v>2409</v>
      </c>
      <c r="F6884" s="4">
        <v>10</v>
      </c>
      <c r="G6884" s="10" t="str">
        <f t="shared" si="316"/>
        <v xml:space="preserve">2024/05 </v>
      </c>
      <c r="H6884" s="10">
        <f t="shared" si="317"/>
        <v>72</v>
      </c>
    </row>
    <row r="6885" spans="1:8" ht="15.75">
      <c r="A6885" s="10">
        <v>6884</v>
      </c>
      <c r="B6885" s="3" t="s">
        <v>6982</v>
      </c>
      <c r="C6885" s="2" t="s">
        <v>2410</v>
      </c>
      <c r="D6885" s="2" t="s">
        <v>223</v>
      </c>
      <c r="E6885" s="2" t="s">
        <v>52</v>
      </c>
      <c r="F6885" s="4">
        <v>30</v>
      </c>
      <c r="G6885" s="10" t="str">
        <f t="shared" si="316"/>
        <v xml:space="preserve">2024/02 </v>
      </c>
      <c r="H6885" s="10">
        <f t="shared" si="317"/>
        <v>53</v>
      </c>
    </row>
    <row r="6886" spans="1:8" ht="15.75">
      <c r="A6886" s="10">
        <v>6885</v>
      </c>
      <c r="B6886" s="3" t="s">
        <v>6982</v>
      </c>
      <c r="C6886" s="2" t="s">
        <v>2411</v>
      </c>
      <c r="D6886" s="2" t="s">
        <v>223</v>
      </c>
      <c r="E6886" s="2" t="s">
        <v>104</v>
      </c>
      <c r="F6886" s="4">
        <v>10</v>
      </c>
      <c r="G6886" s="10" t="str">
        <f t="shared" si="316"/>
        <v xml:space="preserve">2024/01 </v>
      </c>
      <c r="H6886" s="10">
        <f t="shared" si="317"/>
        <v>50</v>
      </c>
    </row>
    <row r="6887" spans="1:8" ht="15.75">
      <c r="A6887" s="10">
        <v>6886</v>
      </c>
      <c r="B6887" s="3" t="s">
        <v>6982</v>
      </c>
      <c r="C6887" s="2" t="s">
        <v>2426</v>
      </c>
      <c r="D6887" s="2" t="s">
        <v>2287</v>
      </c>
      <c r="E6887" s="2" t="s">
        <v>2427</v>
      </c>
      <c r="F6887" s="4">
        <v>5</v>
      </c>
      <c r="G6887" s="10" t="str">
        <f t="shared" si="316"/>
        <v xml:space="preserve">2024/03 </v>
      </c>
      <c r="H6887" s="10">
        <f t="shared" si="317"/>
        <v>12</v>
      </c>
    </row>
    <row r="6888" spans="1:8" ht="15.75">
      <c r="A6888" s="10">
        <v>6887</v>
      </c>
      <c r="B6888" s="3" t="s">
        <v>6982</v>
      </c>
      <c r="C6888" s="2" t="s">
        <v>6079</v>
      </c>
      <c r="D6888" s="2" t="s">
        <v>2287</v>
      </c>
      <c r="E6888" s="2" t="s">
        <v>2328</v>
      </c>
      <c r="F6888" s="4">
        <v>5</v>
      </c>
      <c r="G6888" s="10" t="str">
        <f t="shared" si="316"/>
        <v xml:space="preserve">2024/01 </v>
      </c>
      <c r="H6888" s="10">
        <f t="shared" si="317"/>
        <v>5</v>
      </c>
    </row>
    <row r="6889" spans="1:8" ht="15.75">
      <c r="A6889" s="10">
        <v>6888</v>
      </c>
      <c r="B6889" s="3" t="s">
        <v>6982</v>
      </c>
      <c r="C6889" s="2" t="s">
        <v>2432</v>
      </c>
      <c r="D6889" s="2" t="s">
        <v>267</v>
      </c>
      <c r="E6889" s="2" t="s">
        <v>2433</v>
      </c>
      <c r="F6889" s="4">
        <v>100</v>
      </c>
      <c r="G6889" s="10" t="str">
        <f t="shared" si="316"/>
        <v xml:space="preserve">2024/02 </v>
      </c>
      <c r="H6889" s="10">
        <f t="shared" si="317"/>
        <v>245</v>
      </c>
    </row>
    <row r="6890" spans="1:8" ht="15.75">
      <c r="A6890" s="10">
        <v>6889</v>
      </c>
      <c r="B6890" s="3" t="s">
        <v>6982</v>
      </c>
      <c r="C6890" s="2" t="s">
        <v>2436</v>
      </c>
      <c r="D6890" s="2" t="s">
        <v>267</v>
      </c>
      <c r="E6890" s="2" t="s">
        <v>2437</v>
      </c>
      <c r="F6890" s="4">
        <v>50</v>
      </c>
      <c r="G6890" s="10" t="str">
        <f t="shared" si="316"/>
        <v xml:space="preserve">2025/02 </v>
      </c>
      <c r="H6890" s="10">
        <f t="shared" si="317"/>
        <v>578</v>
      </c>
    </row>
    <row r="6891" spans="1:8" ht="15.75">
      <c r="A6891" s="10">
        <v>6890</v>
      </c>
      <c r="B6891" s="3" t="s">
        <v>6982</v>
      </c>
      <c r="C6891" s="2" t="s">
        <v>2440</v>
      </c>
      <c r="D6891" s="2" t="s">
        <v>267</v>
      </c>
      <c r="E6891" s="2" t="s">
        <v>2441</v>
      </c>
      <c r="F6891" s="4">
        <v>47</v>
      </c>
      <c r="G6891" s="10" t="str">
        <f t="shared" si="316"/>
        <v xml:space="preserve">2025/02 </v>
      </c>
      <c r="H6891" s="10">
        <f t="shared" si="317"/>
        <v>205</v>
      </c>
    </row>
    <row r="6892" spans="1:8" ht="15.75">
      <c r="A6892" s="10">
        <v>6891</v>
      </c>
      <c r="B6892" s="3" t="s">
        <v>6982</v>
      </c>
      <c r="C6892" s="2" t="s">
        <v>2442</v>
      </c>
      <c r="D6892" s="2" t="s">
        <v>267</v>
      </c>
      <c r="E6892" s="2" t="s">
        <v>2443</v>
      </c>
      <c r="F6892" s="4">
        <v>49</v>
      </c>
      <c r="G6892" s="10" t="str">
        <f t="shared" si="316"/>
        <v xml:space="preserve">2024/01 </v>
      </c>
      <c r="H6892" s="10">
        <f t="shared" si="317"/>
        <v>160</v>
      </c>
    </row>
    <row r="6893" spans="1:8" ht="15.75">
      <c r="A6893" s="10">
        <v>6892</v>
      </c>
      <c r="B6893" s="3" t="s">
        <v>6982</v>
      </c>
      <c r="C6893" s="2" t="s">
        <v>2444</v>
      </c>
      <c r="D6893" s="2" t="s">
        <v>267</v>
      </c>
      <c r="E6893" s="2" t="s">
        <v>2445</v>
      </c>
      <c r="F6893" s="4">
        <v>21</v>
      </c>
      <c r="G6893" s="10" t="str">
        <f t="shared" si="316"/>
        <v xml:space="preserve">2024/02 </v>
      </c>
      <c r="H6893" s="10">
        <f t="shared" si="317"/>
        <v>81</v>
      </c>
    </row>
    <row r="6894" spans="1:8" ht="15.75">
      <c r="A6894" s="10">
        <v>6893</v>
      </c>
      <c r="B6894" s="3" t="s">
        <v>6982</v>
      </c>
      <c r="C6894" s="2" t="s">
        <v>2446</v>
      </c>
      <c r="D6894" s="2" t="s">
        <v>267</v>
      </c>
      <c r="E6894" s="2" t="s">
        <v>2447</v>
      </c>
      <c r="F6894" s="4">
        <v>10</v>
      </c>
      <c r="G6894" s="10" t="str">
        <f t="shared" ref="G6894:G6957" si="318">INDEX($B$2:$B$9999,MATCH(_xlfn.MAXIFS($F$2:$F$9999,$C$2:$C$9999,C6894),$F$1:$F$9999,0))</f>
        <v xml:space="preserve">2024/01 </v>
      </c>
      <c r="H6894" s="10">
        <f t="shared" ref="H6894:H6957" si="319">_xlfn.MAXIFS(F:F,C:C,C6894,G:G,G6894)</f>
        <v>20</v>
      </c>
    </row>
    <row r="6895" spans="1:8" ht="15.75">
      <c r="A6895" s="10">
        <v>6894</v>
      </c>
      <c r="B6895" s="3" t="s">
        <v>6982</v>
      </c>
      <c r="C6895" s="2" t="s">
        <v>2450</v>
      </c>
      <c r="D6895" s="2" t="s">
        <v>267</v>
      </c>
      <c r="E6895" s="2" t="s">
        <v>2451</v>
      </c>
      <c r="F6895" s="4">
        <v>10</v>
      </c>
      <c r="G6895" s="10" t="str">
        <f t="shared" si="318"/>
        <v xml:space="preserve">2024/01 </v>
      </c>
      <c r="H6895" s="10">
        <f t="shared" si="319"/>
        <v>30</v>
      </c>
    </row>
    <row r="6896" spans="1:8" ht="15.75">
      <c r="A6896" s="10">
        <v>6895</v>
      </c>
      <c r="B6896" s="3" t="s">
        <v>6982</v>
      </c>
      <c r="C6896" s="2" t="s">
        <v>2457</v>
      </c>
      <c r="D6896" s="2" t="s">
        <v>267</v>
      </c>
      <c r="E6896" s="2" t="s">
        <v>2458</v>
      </c>
      <c r="F6896" s="4">
        <v>20</v>
      </c>
      <c r="G6896" s="10" t="str">
        <f t="shared" si="318"/>
        <v xml:space="preserve">2024/01 </v>
      </c>
      <c r="H6896" s="10">
        <f t="shared" si="319"/>
        <v>20</v>
      </c>
    </row>
    <row r="6897" spans="1:8" ht="15.75">
      <c r="A6897" s="10">
        <v>6896</v>
      </c>
      <c r="B6897" s="3" t="s">
        <v>6982</v>
      </c>
      <c r="C6897" s="2" t="s">
        <v>2459</v>
      </c>
      <c r="D6897" s="2" t="s">
        <v>267</v>
      </c>
      <c r="E6897" s="2" t="s">
        <v>2460</v>
      </c>
      <c r="F6897" s="4">
        <v>8</v>
      </c>
      <c r="G6897" s="10" t="str">
        <f t="shared" si="318"/>
        <v xml:space="preserve">2024/01 </v>
      </c>
      <c r="H6897" s="10">
        <f t="shared" si="319"/>
        <v>13</v>
      </c>
    </row>
    <row r="6898" spans="1:8" ht="15.75">
      <c r="A6898" s="10">
        <v>6897</v>
      </c>
      <c r="B6898" s="3" t="s">
        <v>6982</v>
      </c>
      <c r="C6898" s="2" t="s">
        <v>2467</v>
      </c>
      <c r="D6898" s="2" t="s">
        <v>271</v>
      </c>
      <c r="E6898" s="2" t="s">
        <v>2468</v>
      </c>
      <c r="F6898" s="4">
        <v>10</v>
      </c>
      <c r="G6898" s="10" t="str">
        <f t="shared" si="318"/>
        <v xml:space="preserve">2024/01 </v>
      </c>
      <c r="H6898" s="10">
        <f t="shared" si="319"/>
        <v>130</v>
      </c>
    </row>
    <row r="6899" spans="1:8" ht="15.75">
      <c r="A6899" s="10">
        <v>6898</v>
      </c>
      <c r="B6899" s="3" t="s">
        <v>6982</v>
      </c>
      <c r="C6899" s="2" t="s">
        <v>6083</v>
      </c>
      <c r="D6899" s="2" t="s">
        <v>271</v>
      </c>
      <c r="E6899" s="2" t="s">
        <v>2506</v>
      </c>
      <c r="F6899" s="4">
        <v>3</v>
      </c>
      <c r="G6899" s="10" t="str">
        <f t="shared" si="318"/>
        <v xml:space="preserve">2024/01 </v>
      </c>
      <c r="H6899" s="10">
        <f t="shared" si="319"/>
        <v>5</v>
      </c>
    </row>
    <row r="6900" spans="1:8" ht="15.75">
      <c r="A6900" s="10">
        <v>6899</v>
      </c>
      <c r="B6900" s="3" t="s">
        <v>6982</v>
      </c>
      <c r="C6900" s="2" t="s">
        <v>2473</v>
      </c>
      <c r="D6900" s="2" t="s">
        <v>264</v>
      </c>
      <c r="E6900" s="2" t="s">
        <v>2474</v>
      </c>
      <c r="F6900" s="4">
        <v>677</v>
      </c>
      <c r="G6900" s="10" t="str">
        <f t="shared" si="318"/>
        <v xml:space="preserve">2024/04 </v>
      </c>
      <c r="H6900" s="10">
        <f t="shared" si="319"/>
        <v>2197</v>
      </c>
    </row>
    <row r="6901" spans="1:8" ht="15.75">
      <c r="A6901" s="10">
        <v>6900</v>
      </c>
      <c r="B6901" s="3" t="s">
        <v>6982</v>
      </c>
      <c r="C6901" s="2" t="s">
        <v>2475</v>
      </c>
      <c r="D6901" s="2" t="s">
        <v>264</v>
      </c>
      <c r="E6901" s="2" t="s">
        <v>2476</v>
      </c>
      <c r="F6901" s="4">
        <v>20</v>
      </c>
      <c r="G6901" s="10" t="str">
        <f t="shared" si="318"/>
        <v xml:space="preserve">2024/08 </v>
      </c>
      <c r="H6901" s="10">
        <f t="shared" si="319"/>
        <v>334</v>
      </c>
    </row>
    <row r="6902" spans="1:8" ht="15.75">
      <c r="A6902" s="10">
        <v>6901</v>
      </c>
      <c r="B6902" s="3" t="s">
        <v>6982</v>
      </c>
      <c r="C6902" s="2" t="s">
        <v>2479</v>
      </c>
      <c r="D6902" s="2" t="s">
        <v>264</v>
      </c>
      <c r="E6902" s="2" t="s">
        <v>2480</v>
      </c>
      <c r="F6902" s="4">
        <v>977</v>
      </c>
      <c r="G6902" s="10" t="str">
        <f t="shared" si="318"/>
        <v xml:space="preserve">2024/04 </v>
      </c>
      <c r="H6902" s="10">
        <f t="shared" si="319"/>
        <v>1525</v>
      </c>
    </row>
    <row r="6903" spans="1:8" ht="15.75">
      <c r="A6903" s="10">
        <v>6902</v>
      </c>
      <c r="B6903" s="3" t="s">
        <v>6982</v>
      </c>
      <c r="C6903" s="2" t="s">
        <v>2482</v>
      </c>
      <c r="D6903" s="2" t="s">
        <v>264</v>
      </c>
      <c r="E6903" s="2" t="s">
        <v>2483</v>
      </c>
      <c r="F6903" s="4">
        <v>30</v>
      </c>
      <c r="G6903" s="10" t="str">
        <f t="shared" si="318"/>
        <v xml:space="preserve">2024/01 </v>
      </c>
      <c r="H6903" s="10">
        <f t="shared" si="319"/>
        <v>40</v>
      </c>
    </row>
    <row r="6904" spans="1:8" ht="15.75">
      <c r="A6904" s="10">
        <v>6903</v>
      </c>
      <c r="B6904" s="3" t="s">
        <v>6982</v>
      </c>
      <c r="C6904" s="2" t="s">
        <v>2484</v>
      </c>
      <c r="D6904" s="2" t="s">
        <v>264</v>
      </c>
      <c r="E6904" s="2" t="s">
        <v>2485</v>
      </c>
      <c r="F6904" s="4">
        <v>236</v>
      </c>
      <c r="G6904" s="10" t="str">
        <f t="shared" si="318"/>
        <v xml:space="preserve">2024/04 </v>
      </c>
      <c r="H6904" s="10">
        <f t="shared" si="319"/>
        <v>987</v>
      </c>
    </row>
    <row r="6905" spans="1:8" ht="15.75">
      <c r="A6905" s="10">
        <v>6904</v>
      </c>
      <c r="B6905" s="3" t="s">
        <v>6982</v>
      </c>
      <c r="C6905" s="2" t="s">
        <v>2486</v>
      </c>
      <c r="D6905" s="2" t="s">
        <v>264</v>
      </c>
      <c r="E6905" s="2" t="s">
        <v>2487</v>
      </c>
      <c r="F6905" s="4">
        <v>68</v>
      </c>
      <c r="G6905" s="10" t="str">
        <f t="shared" si="318"/>
        <v xml:space="preserve">2024/07 </v>
      </c>
      <c r="H6905" s="10">
        <f t="shared" si="319"/>
        <v>488</v>
      </c>
    </row>
    <row r="6906" spans="1:8" ht="15.75">
      <c r="A6906" s="10">
        <v>6905</v>
      </c>
      <c r="B6906" s="3" t="s">
        <v>6982</v>
      </c>
      <c r="C6906" s="2" t="s">
        <v>2488</v>
      </c>
      <c r="D6906" s="2" t="s">
        <v>264</v>
      </c>
      <c r="E6906" s="2" t="s">
        <v>2489</v>
      </c>
      <c r="F6906" s="4">
        <v>80</v>
      </c>
      <c r="G6906" s="10" t="str">
        <f t="shared" si="318"/>
        <v xml:space="preserve">2024/02 </v>
      </c>
      <c r="H6906" s="10">
        <f t="shared" si="319"/>
        <v>400</v>
      </c>
    </row>
    <row r="6907" spans="1:8" ht="15.75">
      <c r="A6907" s="10">
        <v>6906</v>
      </c>
      <c r="B6907" s="3" t="s">
        <v>6982</v>
      </c>
      <c r="C6907" s="2" t="s">
        <v>2490</v>
      </c>
      <c r="D6907" s="2" t="s">
        <v>264</v>
      </c>
      <c r="E6907" s="2" t="s">
        <v>2491</v>
      </c>
      <c r="F6907" s="4">
        <v>39</v>
      </c>
      <c r="G6907" s="10" t="str">
        <f t="shared" si="318"/>
        <v xml:space="preserve">2024/02 </v>
      </c>
      <c r="H6907" s="10">
        <f t="shared" si="319"/>
        <v>245</v>
      </c>
    </row>
    <row r="6908" spans="1:8" ht="15.75">
      <c r="A6908" s="10">
        <v>6907</v>
      </c>
      <c r="B6908" s="3" t="s">
        <v>6982</v>
      </c>
      <c r="C6908" s="2" t="s">
        <v>2492</v>
      </c>
      <c r="D6908" s="2" t="s">
        <v>264</v>
      </c>
      <c r="E6908" s="2" t="s">
        <v>2493</v>
      </c>
      <c r="F6908" s="4">
        <v>12</v>
      </c>
      <c r="G6908" s="10" t="str">
        <f t="shared" si="318"/>
        <v xml:space="preserve">2024/02 </v>
      </c>
      <c r="H6908" s="10">
        <f t="shared" si="319"/>
        <v>230</v>
      </c>
    </row>
    <row r="6909" spans="1:8" ht="15.75">
      <c r="A6909" s="10">
        <v>6908</v>
      </c>
      <c r="B6909" s="3" t="s">
        <v>6982</v>
      </c>
      <c r="C6909" s="2" t="s">
        <v>2494</v>
      </c>
      <c r="D6909" s="2" t="s">
        <v>264</v>
      </c>
      <c r="E6909" s="2" t="s">
        <v>2495</v>
      </c>
      <c r="F6909" s="4">
        <v>176</v>
      </c>
      <c r="G6909" s="10" t="str">
        <f t="shared" si="318"/>
        <v xml:space="preserve">2025/02 </v>
      </c>
      <c r="H6909" s="10">
        <f t="shared" si="319"/>
        <v>585</v>
      </c>
    </row>
    <row r="6910" spans="1:8" ht="15.75">
      <c r="A6910" s="10">
        <v>6909</v>
      </c>
      <c r="B6910" s="3" t="s">
        <v>6982</v>
      </c>
      <c r="C6910" s="2" t="s">
        <v>2498</v>
      </c>
      <c r="D6910" s="2" t="s">
        <v>264</v>
      </c>
      <c r="E6910" s="2" t="s">
        <v>2328</v>
      </c>
      <c r="F6910" s="4">
        <v>9</v>
      </c>
      <c r="G6910" s="10" t="str">
        <f t="shared" si="318"/>
        <v xml:space="preserve">2024/04 </v>
      </c>
      <c r="H6910" s="10">
        <f t="shared" si="319"/>
        <v>26</v>
      </c>
    </row>
    <row r="6911" spans="1:8" ht="15.75">
      <c r="A6911" s="10">
        <v>6910</v>
      </c>
      <c r="B6911" s="3" t="s">
        <v>6982</v>
      </c>
      <c r="C6911" s="2" t="s">
        <v>2499</v>
      </c>
      <c r="D6911" s="2" t="s">
        <v>264</v>
      </c>
      <c r="E6911" s="2" t="s">
        <v>2500</v>
      </c>
      <c r="F6911" s="4">
        <v>100</v>
      </c>
      <c r="G6911" s="10" t="str">
        <f t="shared" si="318"/>
        <v xml:space="preserve">2024/01 </v>
      </c>
      <c r="H6911" s="10">
        <f t="shared" si="319"/>
        <v>120</v>
      </c>
    </row>
    <row r="6912" spans="1:8" ht="15.75">
      <c r="A6912" s="10">
        <v>6911</v>
      </c>
      <c r="B6912" s="3" t="s">
        <v>6982</v>
      </c>
      <c r="C6912" s="2" t="s">
        <v>2501</v>
      </c>
      <c r="D6912" s="2" t="s">
        <v>264</v>
      </c>
      <c r="E6912" s="2" t="s">
        <v>2454</v>
      </c>
      <c r="F6912" s="4">
        <v>5</v>
      </c>
      <c r="G6912" s="10" t="str">
        <f t="shared" si="318"/>
        <v xml:space="preserve">2024/01 </v>
      </c>
      <c r="H6912" s="10">
        <f t="shared" si="319"/>
        <v>22</v>
      </c>
    </row>
    <row r="6913" spans="1:8" ht="15.75">
      <c r="A6913" s="10">
        <v>6912</v>
      </c>
      <c r="B6913" s="3" t="s">
        <v>6982</v>
      </c>
      <c r="C6913" s="2" t="s">
        <v>2503</v>
      </c>
      <c r="D6913" s="2" t="s">
        <v>264</v>
      </c>
      <c r="E6913" s="2" t="s">
        <v>2504</v>
      </c>
      <c r="F6913" s="4">
        <v>50</v>
      </c>
      <c r="G6913" s="10" t="str">
        <f t="shared" si="318"/>
        <v xml:space="preserve">2024/02 </v>
      </c>
      <c r="H6913" s="10">
        <f t="shared" si="319"/>
        <v>230</v>
      </c>
    </row>
    <row r="6914" spans="1:8" ht="15.75">
      <c r="A6914" s="10">
        <v>6913</v>
      </c>
      <c r="B6914" s="3" t="s">
        <v>6982</v>
      </c>
      <c r="C6914" s="2" t="s">
        <v>2507</v>
      </c>
      <c r="D6914" s="2" t="s">
        <v>264</v>
      </c>
      <c r="E6914" s="2" t="s">
        <v>2508</v>
      </c>
      <c r="F6914" s="4">
        <v>10</v>
      </c>
      <c r="G6914" s="10" t="str">
        <f t="shared" si="318"/>
        <v xml:space="preserve">2024/01 </v>
      </c>
      <c r="H6914" s="10">
        <f t="shared" si="319"/>
        <v>1000</v>
      </c>
    </row>
    <row r="6915" spans="1:8" ht="15.75">
      <c r="A6915" s="10">
        <v>6914</v>
      </c>
      <c r="B6915" s="3" t="s">
        <v>6982</v>
      </c>
      <c r="C6915" s="2" t="s">
        <v>2509</v>
      </c>
      <c r="D6915" s="2" t="s">
        <v>264</v>
      </c>
      <c r="E6915" s="2" t="s">
        <v>2510</v>
      </c>
      <c r="F6915" s="4">
        <v>105</v>
      </c>
      <c r="G6915" s="10" t="str">
        <f t="shared" si="318"/>
        <v xml:space="preserve">2024/04 </v>
      </c>
      <c r="H6915" s="10">
        <f t="shared" si="319"/>
        <v>195</v>
      </c>
    </row>
    <row r="6916" spans="1:8" ht="15.75">
      <c r="A6916" s="10">
        <v>6915</v>
      </c>
      <c r="B6916" s="3" t="s">
        <v>6982</v>
      </c>
      <c r="C6916" s="2" t="s">
        <v>2511</v>
      </c>
      <c r="D6916" s="2" t="s">
        <v>264</v>
      </c>
      <c r="E6916" s="2" t="s">
        <v>2512</v>
      </c>
      <c r="F6916" s="4">
        <v>10</v>
      </c>
      <c r="G6916" s="10" t="str">
        <f t="shared" si="318"/>
        <v xml:space="preserve">2024/01 </v>
      </c>
      <c r="H6916" s="10">
        <f t="shared" si="319"/>
        <v>130</v>
      </c>
    </row>
    <row r="6917" spans="1:8" ht="15.75">
      <c r="A6917" s="10">
        <v>6916</v>
      </c>
      <c r="B6917" s="3" t="s">
        <v>6982</v>
      </c>
      <c r="C6917" s="2" t="s">
        <v>2513</v>
      </c>
      <c r="D6917" s="2" t="s">
        <v>294</v>
      </c>
      <c r="E6917" s="2" t="s">
        <v>2514</v>
      </c>
      <c r="F6917" s="4">
        <v>39</v>
      </c>
      <c r="G6917" s="10" t="str">
        <f t="shared" si="318"/>
        <v xml:space="preserve">2024/03 </v>
      </c>
      <c r="H6917" s="10">
        <f t="shared" si="319"/>
        <v>74</v>
      </c>
    </row>
    <row r="6918" spans="1:8" ht="15.75">
      <c r="A6918" s="10">
        <v>6917</v>
      </c>
      <c r="B6918" s="3" t="s">
        <v>6982</v>
      </c>
      <c r="C6918" s="2" t="s">
        <v>2515</v>
      </c>
      <c r="D6918" s="2" t="s">
        <v>294</v>
      </c>
      <c r="E6918" s="2" t="s">
        <v>2516</v>
      </c>
      <c r="F6918" s="4">
        <v>32</v>
      </c>
      <c r="G6918" s="10" t="str">
        <f t="shared" si="318"/>
        <v xml:space="preserve">2024/01 </v>
      </c>
      <c r="H6918" s="10">
        <f t="shared" si="319"/>
        <v>95</v>
      </c>
    </row>
    <row r="6919" spans="1:8" ht="15.75">
      <c r="A6919" s="10">
        <v>6918</v>
      </c>
      <c r="B6919" s="3" t="s">
        <v>6982</v>
      </c>
      <c r="C6919" s="2" t="s">
        <v>2523</v>
      </c>
      <c r="D6919" s="2" t="s">
        <v>294</v>
      </c>
      <c r="E6919" s="2" t="s">
        <v>2524</v>
      </c>
      <c r="F6919" s="4">
        <v>20</v>
      </c>
      <c r="G6919" s="10" t="str">
        <f t="shared" si="318"/>
        <v xml:space="preserve">2024/02 </v>
      </c>
      <c r="H6919" s="10">
        <f t="shared" si="319"/>
        <v>180</v>
      </c>
    </row>
    <row r="6920" spans="1:8" ht="15.75">
      <c r="A6920" s="10">
        <v>6919</v>
      </c>
      <c r="B6920" s="3" t="s">
        <v>6982</v>
      </c>
      <c r="C6920" s="2" t="s">
        <v>2525</v>
      </c>
      <c r="D6920" s="2" t="s">
        <v>294</v>
      </c>
      <c r="E6920" s="2" t="s">
        <v>2526</v>
      </c>
      <c r="F6920" s="4">
        <v>1</v>
      </c>
      <c r="G6920" s="10" t="str">
        <f t="shared" si="318"/>
        <v xml:space="preserve">2024/02 </v>
      </c>
      <c r="H6920" s="10">
        <f t="shared" si="319"/>
        <v>28</v>
      </c>
    </row>
    <row r="6921" spans="1:8" ht="15.75">
      <c r="A6921" s="10">
        <v>6920</v>
      </c>
      <c r="B6921" s="3" t="s">
        <v>6982</v>
      </c>
      <c r="C6921" s="2" t="s">
        <v>2528</v>
      </c>
      <c r="D6921" s="2" t="s">
        <v>294</v>
      </c>
      <c r="E6921" s="2" t="s">
        <v>2529</v>
      </c>
      <c r="F6921" s="4">
        <v>100</v>
      </c>
      <c r="G6921" s="10" t="str">
        <f t="shared" si="318"/>
        <v xml:space="preserve">2024/12 </v>
      </c>
      <c r="H6921" s="10">
        <f t="shared" si="319"/>
        <v>675</v>
      </c>
    </row>
    <row r="6922" spans="1:8" ht="15.75">
      <c r="A6922" s="10">
        <v>6921</v>
      </c>
      <c r="B6922" s="3" t="s">
        <v>6982</v>
      </c>
      <c r="C6922" s="2" t="s">
        <v>2530</v>
      </c>
      <c r="D6922" s="2" t="s">
        <v>294</v>
      </c>
      <c r="E6922" s="2" t="s">
        <v>2531</v>
      </c>
      <c r="F6922" s="4">
        <v>20</v>
      </c>
      <c r="G6922" s="10" t="str">
        <f t="shared" si="318"/>
        <v xml:space="preserve">2024/01 </v>
      </c>
      <c r="H6922" s="10">
        <f t="shared" si="319"/>
        <v>50</v>
      </c>
    </row>
    <row r="6923" spans="1:8" ht="15.75">
      <c r="A6923" s="10">
        <v>6922</v>
      </c>
      <c r="B6923" s="3" t="s">
        <v>6982</v>
      </c>
      <c r="C6923" s="2" t="s">
        <v>2534</v>
      </c>
      <c r="D6923" s="2" t="s">
        <v>299</v>
      </c>
      <c r="E6923" s="2" t="s">
        <v>2535</v>
      </c>
      <c r="F6923" s="4">
        <v>206</v>
      </c>
      <c r="G6923" s="10" t="str">
        <f t="shared" si="318"/>
        <v xml:space="preserve">2025/02 </v>
      </c>
      <c r="H6923" s="10">
        <f t="shared" si="319"/>
        <v>453</v>
      </c>
    </row>
    <row r="6924" spans="1:8" ht="15.75">
      <c r="A6924" s="10">
        <v>6923</v>
      </c>
      <c r="B6924" s="3" t="s">
        <v>6982</v>
      </c>
      <c r="C6924" s="2" t="s">
        <v>2538</v>
      </c>
      <c r="D6924" s="2" t="s">
        <v>299</v>
      </c>
      <c r="E6924" s="2" t="s">
        <v>2539</v>
      </c>
      <c r="F6924" s="4">
        <v>211</v>
      </c>
      <c r="G6924" s="10" t="str">
        <f t="shared" si="318"/>
        <v xml:space="preserve">2024/08 </v>
      </c>
      <c r="H6924" s="10">
        <f t="shared" si="319"/>
        <v>560</v>
      </c>
    </row>
    <row r="6925" spans="1:8" ht="15.75">
      <c r="A6925" s="10">
        <v>6924</v>
      </c>
      <c r="B6925" s="3" t="s">
        <v>6982</v>
      </c>
      <c r="C6925" s="2" t="s">
        <v>2542</v>
      </c>
      <c r="D6925" s="2" t="s">
        <v>299</v>
      </c>
      <c r="E6925" s="2" t="s">
        <v>2543</v>
      </c>
      <c r="F6925" s="4">
        <v>138</v>
      </c>
      <c r="G6925" s="10" t="str">
        <f t="shared" si="318"/>
        <v xml:space="preserve">2026/03 </v>
      </c>
      <c r="H6925" s="10">
        <f t="shared" si="319"/>
        <v>414</v>
      </c>
    </row>
    <row r="6926" spans="1:8" ht="15.75">
      <c r="A6926" s="10">
        <v>6925</v>
      </c>
      <c r="B6926" s="3" t="s">
        <v>6982</v>
      </c>
      <c r="C6926" s="2" t="s">
        <v>2544</v>
      </c>
      <c r="D6926" s="2" t="s">
        <v>299</v>
      </c>
      <c r="E6926" s="2" t="s">
        <v>2545</v>
      </c>
      <c r="F6926" s="4">
        <v>20</v>
      </c>
      <c r="G6926" s="10" t="str">
        <f t="shared" si="318"/>
        <v xml:space="preserve">2024/03 </v>
      </c>
      <c r="H6926" s="10">
        <f t="shared" si="319"/>
        <v>151</v>
      </c>
    </row>
    <row r="6927" spans="1:8" ht="15.75">
      <c r="A6927" s="10">
        <v>6926</v>
      </c>
      <c r="B6927" s="3" t="s">
        <v>6982</v>
      </c>
      <c r="C6927" s="2" t="s">
        <v>2546</v>
      </c>
      <c r="D6927" s="2" t="s">
        <v>299</v>
      </c>
      <c r="E6927" s="2" t="s">
        <v>2547</v>
      </c>
      <c r="F6927" s="4">
        <v>50</v>
      </c>
      <c r="G6927" s="10" t="str">
        <f t="shared" si="318"/>
        <v xml:space="preserve">2024/01 </v>
      </c>
      <c r="H6927" s="10">
        <f t="shared" si="319"/>
        <v>150</v>
      </c>
    </row>
    <row r="6928" spans="1:8" ht="15.75">
      <c r="A6928" s="10">
        <v>6927</v>
      </c>
      <c r="B6928" s="3" t="s">
        <v>6982</v>
      </c>
      <c r="C6928" s="2" t="s">
        <v>2548</v>
      </c>
      <c r="D6928" s="2" t="s">
        <v>299</v>
      </c>
      <c r="E6928" s="2" t="s">
        <v>2549</v>
      </c>
      <c r="F6928" s="4">
        <v>45</v>
      </c>
      <c r="G6928" s="10" t="str">
        <f t="shared" si="318"/>
        <v xml:space="preserve">2024/01 </v>
      </c>
      <c r="H6928" s="10">
        <f t="shared" si="319"/>
        <v>70</v>
      </c>
    </row>
    <row r="6929" spans="1:8" ht="15.75">
      <c r="A6929" s="10">
        <v>6928</v>
      </c>
      <c r="B6929" s="3" t="s">
        <v>6982</v>
      </c>
      <c r="C6929" s="2" t="s">
        <v>2550</v>
      </c>
      <c r="D6929" s="2" t="s">
        <v>299</v>
      </c>
      <c r="E6929" s="2" t="s">
        <v>2551</v>
      </c>
      <c r="F6929" s="4">
        <v>35</v>
      </c>
      <c r="G6929" s="10" t="str">
        <f t="shared" si="318"/>
        <v xml:space="preserve">2024/07 </v>
      </c>
      <c r="H6929" s="10">
        <f t="shared" si="319"/>
        <v>260</v>
      </c>
    </row>
    <row r="6930" spans="1:8" ht="15.75">
      <c r="A6930" s="10">
        <v>6929</v>
      </c>
      <c r="B6930" s="3" t="s">
        <v>6982</v>
      </c>
      <c r="C6930" s="2" t="s">
        <v>2554</v>
      </c>
      <c r="D6930" s="2" t="s">
        <v>299</v>
      </c>
      <c r="E6930" s="2" t="s">
        <v>2555</v>
      </c>
      <c r="F6930" s="4">
        <v>50</v>
      </c>
      <c r="G6930" s="10" t="str">
        <f t="shared" si="318"/>
        <v xml:space="preserve">2024/01 </v>
      </c>
      <c r="H6930" s="10">
        <f t="shared" si="319"/>
        <v>55</v>
      </c>
    </row>
    <row r="6931" spans="1:8" ht="15.75">
      <c r="A6931" s="10">
        <v>6930</v>
      </c>
      <c r="B6931" s="3" t="s">
        <v>6982</v>
      </c>
      <c r="C6931" s="2" t="s">
        <v>6085</v>
      </c>
      <c r="D6931" s="2" t="s">
        <v>299</v>
      </c>
      <c r="E6931" s="2" t="s">
        <v>2456</v>
      </c>
      <c r="F6931" s="4">
        <v>2</v>
      </c>
      <c r="G6931" s="10" t="str">
        <f t="shared" si="318"/>
        <v xml:space="preserve">2024/01 </v>
      </c>
      <c r="H6931" s="10">
        <f t="shared" si="319"/>
        <v>2</v>
      </c>
    </row>
    <row r="6932" spans="1:8" ht="15.75">
      <c r="A6932" s="10">
        <v>6931</v>
      </c>
      <c r="B6932" s="3" t="s">
        <v>6982</v>
      </c>
      <c r="C6932" s="2" t="s">
        <v>2556</v>
      </c>
      <c r="D6932" s="2" t="s">
        <v>299</v>
      </c>
      <c r="E6932" s="2" t="s">
        <v>2557</v>
      </c>
      <c r="F6932" s="4">
        <v>20</v>
      </c>
      <c r="G6932" s="10" t="str">
        <f t="shared" si="318"/>
        <v xml:space="preserve">2024/01 </v>
      </c>
      <c r="H6932" s="10">
        <f t="shared" si="319"/>
        <v>80</v>
      </c>
    </row>
    <row r="6933" spans="1:8" ht="15.75">
      <c r="A6933" s="10">
        <v>6932</v>
      </c>
      <c r="B6933" s="3" t="s">
        <v>6982</v>
      </c>
      <c r="C6933" s="2" t="s">
        <v>2564</v>
      </c>
      <c r="D6933" s="2" t="s">
        <v>299</v>
      </c>
      <c r="E6933" s="2" t="s">
        <v>2565</v>
      </c>
      <c r="F6933" s="4">
        <v>10</v>
      </c>
      <c r="G6933" s="10" t="str">
        <f t="shared" si="318"/>
        <v xml:space="preserve">2024/01 </v>
      </c>
      <c r="H6933" s="10">
        <f t="shared" si="319"/>
        <v>220</v>
      </c>
    </row>
    <row r="6934" spans="1:8" ht="15.75">
      <c r="A6934" s="10">
        <v>6933</v>
      </c>
      <c r="B6934" s="3" t="s">
        <v>6982</v>
      </c>
      <c r="C6934" s="2" t="s">
        <v>2572</v>
      </c>
      <c r="D6934" s="2" t="s">
        <v>307</v>
      </c>
      <c r="E6934" s="2" t="s">
        <v>2573</v>
      </c>
      <c r="F6934" s="4">
        <v>50</v>
      </c>
      <c r="G6934" s="10" t="str">
        <f t="shared" si="318"/>
        <v xml:space="preserve">2024/01 </v>
      </c>
      <c r="H6934" s="10">
        <f t="shared" si="319"/>
        <v>100</v>
      </c>
    </row>
    <row r="6935" spans="1:8" ht="15.75">
      <c r="A6935" s="10">
        <v>6934</v>
      </c>
      <c r="B6935" s="3" t="s">
        <v>6982</v>
      </c>
      <c r="C6935" s="2" t="s">
        <v>2576</v>
      </c>
      <c r="D6935" s="2" t="s">
        <v>310</v>
      </c>
      <c r="E6935" s="2" t="s">
        <v>2577</v>
      </c>
      <c r="F6935" s="4">
        <v>105</v>
      </c>
      <c r="G6935" s="10" t="str">
        <f t="shared" si="318"/>
        <v xml:space="preserve">2024/01 </v>
      </c>
      <c r="H6935" s="10">
        <f t="shared" si="319"/>
        <v>105</v>
      </c>
    </row>
    <row r="6936" spans="1:8" ht="15.75">
      <c r="A6936" s="10">
        <v>6935</v>
      </c>
      <c r="B6936" s="3" t="s">
        <v>6982</v>
      </c>
      <c r="C6936" s="2" t="s">
        <v>3786</v>
      </c>
      <c r="D6936" s="2" t="s">
        <v>310</v>
      </c>
      <c r="E6936" s="2" t="s">
        <v>2435</v>
      </c>
      <c r="F6936" s="4">
        <v>30</v>
      </c>
      <c r="G6936" s="10" t="str">
        <f t="shared" si="318"/>
        <v xml:space="preserve">2024/01 </v>
      </c>
      <c r="H6936" s="10">
        <f t="shared" si="319"/>
        <v>30</v>
      </c>
    </row>
    <row r="6937" spans="1:8" ht="15.75">
      <c r="A6937" s="10">
        <v>6936</v>
      </c>
      <c r="B6937" s="3" t="s">
        <v>6982</v>
      </c>
      <c r="C6937" s="2" t="s">
        <v>2578</v>
      </c>
      <c r="D6937" s="2" t="s">
        <v>310</v>
      </c>
      <c r="E6937" s="2" t="s">
        <v>2579</v>
      </c>
      <c r="F6937" s="4">
        <v>225</v>
      </c>
      <c r="G6937" s="10" t="str">
        <f t="shared" si="318"/>
        <v xml:space="preserve">2024/04 </v>
      </c>
      <c r="H6937" s="10">
        <f t="shared" si="319"/>
        <v>225</v>
      </c>
    </row>
    <row r="6938" spans="1:8" ht="15.75">
      <c r="A6938" s="10">
        <v>6937</v>
      </c>
      <c r="B6938" s="3" t="s">
        <v>6982</v>
      </c>
      <c r="C6938" s="2" t="s">
        <v>2580</v>
      </c>
      <c r="D6938" s="2" t="s">
        <v>310</v>
      </c>
      <c r="E6938" s="2" t="s">
        <v>2581</v>
      </c>
      <c r="F6938" s="4">
        <v>206</v>
      </c>
      <c r="G6938" s="10" t="str">
        <f t="shared" si="318"/>
        <v xml:space="preserve">2024/05 </v>
      </c>
      <c r="H6938" s="10">
        <f t="shared" si="319"/>
        <v>206</v>
      </c>
    </row>
    <row r="6939" spans="1:8" ht="15.75">
      <c r="A6939" s="10">
        <v>6938</v>
      </c>
      <c r="B6939" s="3" t="s">
        <v>6982</v>
      </c>
      <c r="C6939" s="2" t="s">
        <v>2584</v>
      </c>
      <c r="D6939" s="2" t="s">
        <v>310</v>
      </c>
      <c r="E6939" s="2" t="s">
        <v>2585</v>
      </c>
      <c r="F6939" s="4">
        <v>40</v>
      </c>
      <c r="G6939" s="10" t="str">
        <f t="shared" si="318"/>
        <v xml:space="preserve">2024/01 </v>
      </c>
      <c r="H6939" s="10">
        <f t="shared" si="319"/>
        <v>45</v>
      </c>
    </row>
    <row r="6940" spans="1:8" ht="15.75">
      <c r="A6940" s="10">
        <v>6939</v>
      </c>
      <c r="B6940" s="3" t="s">
        <v>6982</v>
      </c>
      <c r="C6940" s="2" t="s">
        <v>6087</v>
      </c>
      <c r="D6940" s="2" t="s">
        <v>310</v>
      </c>
      <c r="E6940" s="2" t="s">
        <v>2451</v>
      </c>
      <c r="F6940" s="4">
        <v>5</v>
      </c>
      <c r="G6940" s="10" t="str">
        <f t="shared" si="318"/>
        <v xml:space="preserve">2024/01 </v>
      </c>
      <c r="H6940" s="10">
        <f t="shared" si="319"/>
        <v>5</v>
      </c>
    </row>
    <row r="6941" spans="1:8" ht="15.75">
      <c r="A6941" s="10">
        <v>6940</v>
      </c>
      <c r="B6941" s="3" t="s">
        <v>6982</v>
      </c>
      <c r="C6941" s="2" t="s">
        <v>6089</v>
      </c>
      <c r="D6941" s="2" t="s">
        <v>310</v>
      </c>
      <c r="E6941" s="2" t="s">
        <v>2456</v>
      </c>
      <c r="F6941" s="4">
        <v>4</v>
      </c>
      <c r="G6941" s="10" t="str">
        <f t="shared" si="318"/>
        <v xml:space="preserve">2024/01 </v>
      </c>
      <c r="H6941" s="10">
        <f t="shared" si="319"/>
        <v>5</v>
      </c>
    </row>
    <row r="6942" spans="1:8" ht="15.75">
      <c r="A6942" s="10">
        <v>6941</v>
      </c>
      <c r="B6942" s="3" t="s">
        <v>6982</v>
      </c>
      <c r="C6942" s="2" t="s">
        <v>3790</v>
      </c>
      <c r="D6942" s="2" t="s">
        <v>310</v>
      </c>
      <c r="E6942" s="2" t="s">
        <v>3791</v>
      </c>
      <c r="F6942" s="4">
        <v>45</v>
      </c>
      <c r="G6942" s="10" t="str">
        <f t="shared" si="318"/>
        <v xml:space="preserve">2024/01 </v>
      </c>
      <c r="H6942" s="10">
        <f t="shared" si="319"/>
        <v>45</v>
      </c>
    </row>
    <row r="6943" spans="1:8" ht="15.75">
      <c r="A6943" s="10">
        <v>6942</v>
      </c>
      <c r="B6943" s="3" t="s">
        <v>6982</v>
      </c>
      <c r="C6943" s="2" t="s">
        <v>2590</v>
      </c>
      <c r="D6943" s="2" t="s">
        <v>312</v>
      </c>
      <c r="E6943" s="2" t="s">
        <v>2591</v>
      </c>
      <c r="F6943" s="4">
        <v>10</v>
      </c>
      <c r="G6943" s="10" t="str">
        <f t="shared" si="318"/>
        <v xml:space="preserve">2024/03 </v>
      </c>
      <c r="H6943" s="10">
        <f t="shared" si="319"/>
        <v>132</v>
      </c>
    </row>
    <row r="6944" spans="1:8" ht="15.75">
      <c r="A6944" s="10">
        <v>6943</v>
      </c>
      <c r="B6944" s="3" t="s">
        <v>6982</v>
      </c>
      <c r="C6944" s="2" t="s">
        <v>2592</v>
      </c>
      <c r="D6944" s="2" t="s">
        <v>312</v>
      </c>
      <c r="E6944" s="2" t="s">
        <v>2593</v>
      </c>
      <c r="F6944" s="4">
        <v>30</v>
      </c>
      <c r="G6944" s="10" t="str">
        <f t="shared" si="318"/>
        <v xml:space="preserve">2024/05 </v>
      </c>
      <c r="H6944" s="10">
        <f t="shared" si="319"/>
        <v>145</v>
      </c>
    </row>
    <row r="6945" spans="1:8" ht="15.75">
      <c r="A6945" s="10">
        <v>6944</v>
      </c>
      <c r="B6945" s="3" t="s">
        <v>6982</v>
      </c>
      <c r="C6945" s="2" t="s">
        <v>2596</v>
      </c>
      <c r="D6945" s="2" t="s">
        <v>314</v>
      </c>
      <c r="E6945" s="2" t="s">
        <v>2597</v>
      </c>
      <c r="F6945" s="4">
        <v>30</v>
      </c>
      <c r="G6945" s="10" t="str">
        <f t="shared" si="318"/>
        <v xml:space="preserve">2024/02 </v>
      </c>
      <c r="H6945" s="10">
        <f t="shared" si="319"/>
        <v>65</v>
      </c>
    </row>
    <row r="6946" spans="1:8" ht="15.75">
      <c r="A6946" s="10">
        <v>6945</v>
      </c>
      <c r="B6946" s="3" t="s">
        <v>6982</v>
      </c>
      <c r="C6946" s="2" t="s">
        <v>2598</v>
      </c>
      <c r="D6946" s="2" t="s">
        <v>314</v>
      </c>
      <c r="E6946" s="2" t="s">
        <v>2599</v>
      </c>
      <c r="F6946" s="4">
        <v>40</v>
      </c>
      <c r="G6946" s="10" t="str">
        <f t="shared" si="318"/>
        <v xml:space="preserve">2024/01 </v>
      </c>
      <c r="H6946" s="10">
        <f t="shared" si="319"/>
        <v>50</v>
      </c>
    </row>
    <row r="6947" spans="1:8" ht="15.75">
      <c r="A6947" s="10">
        <v>6946</v>
      </c>
      <c r="B6947" s="3" t="s">
        <v>6982</v>
      </c>
      <c r="C6947" s="2" t="s">
        <v>2604</v>
      </c>
      <c r="D6947" s="2" t="s">
        <v>314</v>
      </c>
      <c r="E6947" s="2" t="s">
        <v>2605</v>
      </c>
      <c r="F6947" s="4">
        <v>360</v>
      </c>
      <c r="G6947" s="10" t="str">
        <f t="shared" si="318"/>
        <v xml:space="preserve">2024/07 </v>
      </c>
      <c r="H6947" s="10">
        <f t="shared" si="319"/>
        <v>360</v>
      </c>
    </row>
    <row r="6948" spans="1:8" ht="15.75">
      <c r="A6948" s="10">
        <v>6947</v>
      </c>
      <c r="B6948" s="3" t="s">
        <v>6982</v>
      </c>
      <c r="C6948" s="2" t="s">
        <v>2606</v>
      </c>
      <c r="D6948" s="2" t="s">
        <v>314</v>
      </c>
      <c r="E6948" s="2" t="s">
        <v>2607</v>
      </c>
      <c r="F6948" s="4">
        <v>550</v>
      </c>
      <c r="G6948" s="10" t="str">
        <f t="shared" si="318"/>
        <v xml:space="preserve">2024/05 </v>
      </c>
      <c r="H6948" s="10">
        <f t="shared" si="319"/>
        <v>705</v>
      </c>
    </row>
    <row r="6949" spans="1:8" ht="15.75">
      <c r="A6949" s="10">
        <v>6948</v>
      </c>
      <c r="B6949" s="3" t="s">
        <v>6982</v>
      </c>
      <c r="C6949" s="2" t="s">
        <v>2610</v>
      </c>
      <c r="D6949" s="2" t="s">
        <v>314</v>
      </c>
      <c r="E6949" s="2" t="s">
        <v>2611</v>
      </c>
      <c r="F6949" s="4">
        <v>10</v>
      </c>
      <c r="G6949" s="10" t="str">
        <f t="shared" si="318"/>
        <v xml:space="preserve">2024/01 </v>
      </c>
      <c r="H6949" s="10">
        <f t="shared" si="319"/>
        <v>60</v>
      </c>
    </row>
    <row r="6950" spans="1:8" ht="15.75">
      <c r="A6950" s="10">
        <v>6949</v>
      </c>
      <c r="B6950" s="3" t="s">
        <v>6982</v>
      </c>
      <c r="C6950" s="2" t="s">
        <v>2614</v>
      </c>
      <c r="D6950" s="2" t="s">
        <v>318</v>
      </c>
      <c r="E6950" s="2" t="s">
        <v>2615</v>
      </c>
      <c r="F6950" s="4">
        <v>17</v>
      </c>
      <c r="G6950" s="10" t="str">
        <f t="shared" si="318"/>
        <v xml:space="preserve">2024/04 </v>
      </c>
      <c r="H6950" s="10">
        <f t="shared" si="319"/>
        <v>210</v>
      </c>
    </row>
    <row r="6951" spans="1:8" ht="15.75">
      <c r="A6951" s="10">
        <v>6950</v>
      </c>
      <c r="B6951" s="3" t="s">
        <v>6982</v>
      </c>
      <c r="C6951" s="2" t="s">
        <v>2616</v>
      </c>
      <c r="D6951" s="2" t="s">
        <v>318</v>
      </c>
      <c r="E6951" s="2" t="s">
        <v>2617</v>
      </c>
      <c r="F6951" s="4">
        <v>56</v>
      </c>
      <c r="G6951" s="10" t="str">
        <f t="shared" si="318"/>
        <v xml:space="preserve">2024/01 </v>
      </c>
      <c r="H6951" s="10">
        <f t="shared" si="319"/>
        <v>120</v>
      </c>
    </row>
    <row r="6952" spans="1:8" ht="15.75">
      <c r="A6952" s="10">
        <v>6951</v>
      </c>
      <c r="B6952" s="3" t="s">
        <v>6982</v>
      </c>
      <c r="C6952" s="2" t="s">
        <v>2618</v>
      </c>
      <c r="D6952" s="2" t="s">
        <v>318</v>
      </c>
      <c r="E6952" s="2" t="s">
        <v>2619</v>
      </c>
      <c r="F6952" s="4">
        <v>50</v>
      </c>
      <c r="G6952" s="10" t="str">
        <f t="shared" si="318"/>
        <v xml:space="preserve">2025/03 </v>
      </c>
      <c r="H6952" s="10">
        <f t="shared" si="319"/>
        <v>410</v>
      </c>
    </row>
    <row r="6953" spans="1:8" ht="15.75">
      <c r="A6953" s="10">
        <v>6952</v>
      </c>
      <c r="B6953" s="3" t="s">
        <v>6982</v>
      </c>
      <c r="C6953" s="2" t="s">
        <v>2620</v>
      </c>
      <c r="D6953" s="2" t="s">
        <v>318</v>
      </c>
      <c r="E6953" s="2" t="s">
        <v>2621</v>
      </c>
      <c r="F6953" s="4">
        <v>52</v>
      </c>
      <c r="G6953" s="10" t="str">
        <f t="shared" si="318"/>
        <v xml:space="preserve">2024/01 </v>
      </c>
      <c r="H6953" s="10">
        <f t="shared" si="319"/>
        <v>60</v>
      </c>
    </row>
    <row r="6954" spans="1:8" ht="15.75">
      <c r="A6954" s="10">
        <v>6953</v>
      </c>
      <c r="B6954" s="3" t="s">
        <v>6982</v>
      </c>
      <c r="C6954" s="2" t="s">
        <v>2626</v>
      </c>
      <c r="D6954" s="2" t="s">
        <v>318</v>
      </c>
      <c r="E6954" s="2" t="s">
        <v>2627</v>
      </c>
      <c r="F6954" s="4">
        <v>15</v>
      </c>
      <c r="G6954" s="10" t="str">
        <f t="shared" si="318"/>
        <v xml:space="preserve">2024/01 </v>
      </c>
      <c r="H6954" s="10">
        <f t="shared" si="319"/>
        <v>35</v>
      </c>
    </row>
    <row r="6955" spans="1:8" ht="15.75">
      <c r="A6955" s="10">
        <v>6954</v>
      </c>
      <c r="B6955" s="3" t="s">
        <v>6982</v>
      </c>
      <c r="C6955" s="2" t="s">
        <v>2628</v>
      </c>
      <c r="D6955" s="2" t="s">
        <v>318</v>
      </c>
      <c r="E6955" s="2" t="s">
        <v>2629</v>
      </c>
      <c r="F6955" s="4">
        <v>293</v>
      </c>
      <c r="G6955" s="10" t="str">
        <f t="shared" si="318"/>
        <v xml:space="preserve">2024/08 </v>
      </c>
      <c r="H6955" s="10">
        <f t="shared" si="319"/>
        <v>600</v>
      </c>
    </row>
    <row r="6956" spans="1:8" ht="15.75">
      <c r="A6956" s="10">
        <v>6955</v>
      </c>
      <c r="B6956" s="3" t="s">
        <v>6982</v>
      </c>
      <c r="C6956" s="2" t="s">
        <v>2630</v>
      </c>
      <c r="D6956" s="2" t="s">
        <v>318</v>
      </c>
      <c r="E6956" s="2" t="s">
        <v>2631</v>
      </c>
      <c r="F6956" s="4">
        <v>100</v>
      </c>
      <c r="G6956" s="10" t="str">
        <f t="shared" si="318"/>
        <v xml:space="preserve">2024/01 </v>
      </c>
      <c r="H6956" s="10">
        <f t="shared" si="319"/>
        <v>100</v>
      </c>
    </row>
    <row r="6957" spans="1:8" ht="15.75">
      <c r="A6957" s="10">
        <v>6956</v>
      </c>
      <c r="B6957" s="3" t="s">
        <v>6982</v>
      </c>
      <c r="C6957" s="2" t="s">
        <v>2632</v>
      </c>
      <c r="D6957" s="2" t="s">
        <v>318</v>
      </c>
      <c r="E6957" s="2" t="s">
        <v>2633</v>
      </c>
      <c r="F6957" s="4">
        <v>55</v>
      </c>
      <c r="G6957" s="10" t="str">
        <f t="shared" si="318"/>
        <v xml:space="preserve">2024/06 </v>
      </c>
      <c r="H6957" s="10">
        <f t="shared" si="319"/>
        <v>184</v>
      </c>
    </row>
    <row r="6958" spans="1:8" ht="15.75">
      <c r="A6958" s="10">
        <v>6957</v>
      </c>
      <c r="B6958" s="3" t="s">
        <v>6982</v>
      </c>
      <c r="C6958" s="2" t="s">
        <v>6090</v>
      </c>
      <c r="D6958" s="2" t="s">
        <v>318</v>
      </c>
      <c r="E6958" s="2" t="s">
        <v>6091</v>
      </c>
      <c r="F6958" s="4">
        <v>50</v>
      </c>
      <c r="G6958" s="10" t="str">
        <f t="shared" ref="G6958:G7021" si="320">INDEX($B$2:$B$9999,MATCH(_xlfn.MAXIFS($F$2:$F$9999,$C$2:$C$9999,C6958),$F$1:$F$9999,0))</f>
        <v xml:space="preserve">2024/01 </v>
      </c>
      <c r="H6958" s="10">
        <f t="shared" ref="H6958:H7021" si="321">_xlfn.MAXIFS(F:F,C:C,C6958,G:G,G6958)</f>
        <v>50</v>
      </c>
    </row>
    <row r="6959" spans="1:8" ht="15.75">
      <c r="A6959" s="10">
        <v>6958</v>
      </c>
      <c r="B6959" s="3" t="s">
        <v>6982</v>
      </c>
      <c r="C6959" s="2" t="s">
        <v>2634</v>
      </c>
      <c r="D6959" s="2" t="s">
        <v>318</v>
      </c>
      <c r="E6959" s="2" t="s">
        <v>2635</v>
      </c>
      <c r="F6959" s="4">
        <v>10</v>
      </c>
      <c r="G6959" s="10" t="str">
        <f t="shared" si="320"/>
        <v xml:space="preserve">2024/01 </v>
      </c>
      <c r="H6959" s="10">
        <f t="shared" si="321"/>
        <v>90</v>
      </c>
    </row>
    <row r="6960" spans="1:8" ht="15.75">
      <c r="A6960" s="10">
        <v>6959</v>
      </c>
      <c r="B6960" s="3" t="s">
        <v>6982</v>
      </c>
      <c r="C6960" s="2" t="s">
        <v>2636</v>
      </c>
      <c r="D6960" s="2" t="s">
        <v>2312</v>
      </c>
      <c r="E6960" s="2" t="s">
        <v>2637</v>
      </c>
      <c r="F6960" s="4">
        <v>15</v>
      </c>
      <c r="G6960" s="10" t="str">
        <f t="shared" si="320"/>
        <v xml:space="preserve">2024/06 </v>
      </c>
      <c r="H6960" s="10">
        <f t="shared" si="321"/>
        <v>143</v>
      </c>
    </row>
    <row r="6961" spans="1:8" ht="15.75">
      <c r="A6961" s="10">
        <v>6960</v>
      </c>
      <c r="B6961" s="3" t="s">
        <v>6982</v>
      </c>
      <c r="C6961" s="2" t="s">
        <v>2651</v>
      </c>
      <c r="D6961" s="2" t="s">
        <v>271</v>
      </c>
      <c r="E6961" s="2" t="s">
        <v>2328</v>
      </c>
      <c r="F6961" s="4">
        <v>5</v>
      </c>
      <c r="G6961" s="10" t="str">
        <f t="shared" si="320"/>
        <v xml:space="preserve">2024/01 </v>
      </c>
      <c r="H6961" s="10">
        <f t="shared" si="321"/>
        <v>20</v>
      </c>
    </row>
    <row r="6962" spans="1:8" ht="15.75">
      <c r="A6962" s="10">
        <v>6961</v>
      </c>
      <c r="B6962" s="3" t="s">
        <v>6982</v>
      </c>
      <c r="C6962" s="2" t="s">
        <v>2656</v>
      </c>
      <c r="D6962" s="2" t="s">
        <v>2312</v>
      </c>
      <c r="E6962" s="2" t="s">
        <v>2657</v>
      </c>
      <c r="F6962" s="4">
        <v>25</v>
      </c>
      <c r="G6962" s="10" t="str">
        <f t="shared" si="320"/>
        <v xml:space="preserve">2024/01 </v>
      </c>
      <c r="H6962" s="10">
        <f t="shared" si="321"/>
        <v>100</v>
      </c>
    </row>
    <row r="6963" spans="1:8" ht="15.75">
      <c r="A6963" s="10">
        <v>6962</v>
      </c>
      <c r="B6963" s="3" t="s">
        <v>6982</v>
      </c>
      <c r="C6963" s="2" t="s">
        <v>6095</v>
      </c>
      <c r="D6963" s="2" t="s">
        <v>6096</v>
      </c>
      <c r="E6963" s="2" t="s">
        <v>6097</v>
      </c>
      <c r="F6963" s="4">
        <v>7</v>
      </c>
      <c r="G6963" s="10" t="str">
        <f t="shared" si="320"/>
        <v xml:space="preserve">2024/01 </v>
      </c>
      <c r="H6963" s="10">
        <f t="shared" si="321"/>
        <v>7</v>
      </c>
    </row>
    <row r="6964" spans="1:8" ht="15.75">
      <c r="A6964" s="10">
        <v>6963</v>
      </c>
      <c r="B6964" s="3" t="s">
        <v>6982</v>
      </c>
      <c r="C6964" s="2" t="s">
        <v>2722</v>
      </c>
      <c r="D6964" s="2" t="s">
        <v>1267</v>
      </c>
      <c r="E6964" s="2" t="s">
        <v>2723</v>
      </c>
      <c r="F6964" s="4">
        <v>15</v>
      </c>
      <c r="G6964" s="10" t="str">
        <f t="shared" si="320"/>
        <v xml:space="preserve">2024/02 </v>
      </c>
      <c r="H6964" s="10">
        <f t="shared" si="321"/>
        <v>93</v>
      </c>
    </row>
    <row r="6965" spans="1:8" ht="15.75">
      <c r="A6965" s="10">
        <v>6964</v>
      </c>
      <c r="B6965" s="3" t="s">
        <v>6982</v>
      </c>
      <c r="C6965" s="2" t="s">
        <v>2726</v>
      </c>
      <c r="D6965" s="2" t="s">
        <v>1267</v>
      </c>
      <c r="E6965" s="2" t="s">
        <v>2727</v>
      </c>
      <c r="F6965" s="4">
        <v>15</v>
      </c>
      <c r="G6965" s="10" t="str">
        <f t="shared" si="320"/>
        <v xml:space="preserve">2024/01 </v>
      </c>
      <c r="H6965" s="10">
        <f t="shared" si="321"/>
        <v>21</v>
      </c>
    </row>
    <row r="6966" spans="1:8" ht="15.75">
      <c r="A6966" s="10">
        <v>6965</v>
      </c>
      <c r="B6966" s="3" t="s">
        <v>6982</v>
      </c>
      <c r="C6966" s="2" t="s">
        <v>2728</v>
      </c>
      <c r="D6966" s="2" t="s">
        <v>1267</v>
      </c>
      <c r="E6966" s="2" t="s">
        <v>2729</v>
      </c>
      <c r="F6966" s="4">
        <v>15</v>
      </c>
      <c r="G6966" s="10" t="str">
        <f t="shared" si="320"/>
        <v xml:space="preserve">2024/01 </v>
      </c>
      <c r="H6966" s="10">
        <f t="shared" si="321"/>
        <v>30</v>
      </c>
    </row>
    <row r="6967" spans="1:8" ht="15.75">
      <c r="A6967" s="10">
        <v>6966</v>
      </c>
      <c r="B6967" s="3" t="s">
        <v>6982</v>
      </c>
      <c r="C6967" s="2" t="s">
        <v>2749</v>
      </c>
      <c r="D6967" s="2" t="s">
        <v>1267</v>
      </c>
      <c r="E6967" s="2" t="s">
        <v>2750</v>
      </c>
      <c r="F6967" s="4">
        <v>90</v>
      </c>
      <c r="G6967" s="10" t="str">
        <f t="shared" si="320"/>
        <v xml:space="preserve">2024/01 </v>
      </c>
      <c r="H6967" s="10">
        <f t="shared" si="321"/>
        <v>100</v>
      </c>
    </row>
    <row r="6968" spans="1:8" ht="15.75">
      <c r="A6968" s="10">
        <v>6967</v>
      </c>
      <c r="B6968" s="3" t="s">
        <v>6982</v>
      </c>
      <c r="C6968" s="2" t="s">
        <v>6102</v>
      </c>
      <c r="D6968" s="2" t="s">
        <v>6103</v>
      </c>
      <c r="E6968" s="2" t="s">
        <v>6104</v>
      </c>
      <c r="F6968" s="4">
        <v>50</v>
      </c>
      <c r="G6968" s="10" t="str">
        <f t="shared" si="320"/>
        <v xml:space="preserve">2024/01 </v>
      </c>
      <c r="H6968" s="10">
        <f t="shared" si="321"/>
        <v>50</v>
      </c>
    </row>
    <row r="6969" spans="1:8" ht="15.75">
      <c r="A6969" s="10">
        <v>6968</v>
      </c>
      <c r="B6969" s="3" t="s">
        <v>6982</v>
      </c>
      <c r="C6969" s="2" t="s">
        <v>2777</v>
      </c>
      <c r="D6969" s="2" t="s">
        <v>1424</v>
      </c>
      <c r="E6969" s="2" t="s">
        <v>2778</v>
      </c>
      <c r="F6969" s="4">
        <v>10</v>
      </c>
      <c r="G6969" s="10" t="str">
        <f t="shared" si="320"/>
        <v xml:space="preserve">2024/01 </v>
      </c>
      <c r="H6969" s="10">
        <f t="shared" si="321"/>
        <v>20</v>
      </c>
    </row>
    <row r="6970" spans="1:8" ht="15.75">
      <c r="A6970" s="10">
        <v>6969</v>
      </c>
      <c r="B6970" s="3" t="s">
        <v>6982</v>
      </c>
      <c r="C6970" s="2" t="s">
        <v>2779</v>
      </c>
      <c r="D6970" s="2" t="s">
        <v>1424</v>
      </c>
      <c r="E6970" s="2" t="s">
        <v>2780</v>
      </c>
      <c r="F6970" s="4">
        <v>2</v>
      </c>
      <c r="G6970" s="10" t="str">
        <f t="shared" si="320"/>
        <v xml:space="preserve">2024/01 </v>
      </c>
      <c r="H6970" s="10">
        <f t="shared" si="321"/>
        <v>10</v>
      </c>
    </row>
    <row r="6971" spans="1:8" ht="15.75">
      <c r="A6971" s="10">
        <v>6970</v>
      </c>
      <c r="B6971" s="3" t="s">
        <v>6982</v>
      </c>
      <c r="C6971" s="2" t="s">
        <v>2809</v>
      </c>
      <c r="D6971" s="2" t="s">
        <v>1443</v>
      </c>
      <c r="E6971" s="2" t="s">
        <v>2810</v>
      </c>
      <c r="F6971" s="4">
        <v>60</v>
      </c>
      <c r="G6971" s="10" t="str">
        <f t="shared" si="320"/>
        <v xml:space="preserve">2024/01 </v>
      </c>
      <c r="H6971" s="10">
        <f t="shared" si="321"/>
        <v>100</v>
      </c>
    </row>
    <row r="6972" spans="1:8" ht="15.75">
      <c r="A6972" s="10">
        <v>6971</v>
      </c>
      <c r="B6972" s="3" t="s">
        <v>6982</v>
      </c>
      <c r="C6972" s="2" t="s">
        <v>2811</v>
      </c>
      <c r="D6972" s="2" t="s">
        <v>1443</v>
      </c>
      <c r="E6972" s="2" t="s">
        <v>2812</v>
      </c>
      <c r="F6972" s="4">
        <v>40</v>
      </c>
      <c r="G6972" s="10" t="str">
        <f t="shared" si="320"/>
        <v xml:space="preserve">2024/01 </v>
      </c>
      <c r="H6972" s="10">
        <f t="shared" si="321"/>
        <v>130</v>
      </c>
    </row>
    <row r="6973" spans="1:8" ht="15.75">
      <c r="A6973" s="10">
        <v>6972</v>
      </c>
      <c r="B6973" s="3" t="s">
        <v>6982</v>
      </c>
      <c r="C6973" s="2" t="s">
        <v>2825</v>
      </c>
      <c r="D6973" s="2" t="s">
        <v>2762</v>
      </c>
      <c r="E6973" s="2" t="s">
        <v>2826</v>
      </c>
      <c r="F6973" s="4">
        <v>30</v>
      </c>
      <c r="G6973" s="10" t="str">
        <f t="shared" si="320"/>
        <v xml:space="preserve">2024/01 </v>
      </c>
      <c r="H6973" s="10">
        <f t="shared" si="321"/>
        <v>30</v>
      </c>
    </row>
    <row r="6974" spans="1:8" ht="15.75">
      <c r="A6974" s="10">
        <v>6973</v>
      </c>
      <c r="B6974" s="3" t="s">
        <v>6982</v>
      </c>
      <c r="C6974" s="2" t="s">
        <v>2831</v>
      </c>
      <c r="D6974" s="2" t="s">
        <v>1401</v>
      </c>
      <c r="E6974" s="2" t="s">
        <v>2832</v>
      </c>
      <c r="F6974" s="4">
        <v>130</v>
      </c>
      <c r="G6974" s="10" t="str">
        <f t="shared" si="320"/>
        <v xml:space="preserve">2024/08 </v>
      </c>
      <c r="H6974" s="10">
        <f t="shared" si="321"/>
        <v>600</v>
      </c>
    </row>
    <row r="6975" spans="1:8" ht="15.75">
      <c r="A6975" s="10">
        <v>6974</v>
      </c>
      <c r="B6975" s="3" t="s">
        <v>6982</v>
      </c>
      <c r="C6975" s="2" t="s">
        <v>2835</v>
      </c>
      <c r="D6975" s="2" t="s">
        <v>1401</v>
      </c>
      <c r="E6975" s="2" t="s">
        <v>2836</v>
      </c>
      <c r="F6975" s="4">
        <v>130</v>
      </c>
      <c r="G6975" s="10" t="str">
        <f t="shared" si="320"/>
        <v xml:space="preserve">2025/11 </v>
      </c>
      <c r="H6975" s="10">
        <f t="shared" si="321"/>
        <v>615</v>
      </c>
    </row>
    <row r="6976" spans="1:8" ht="15.75">
      <c r="A6976" s="10">
        <v>6975</v>
      </c>
      <c r="B6976" s="3" t="s">
        <v>6982</v>
      </c>
      <c r="C6976" s="2" t="s">
        <v>2838</v>
      </c>
      <c r="D6976" s="2" t="s">
        <v>1401</v>
      </c>
      <c r="E6976" s="2" t="s">
        <v>2839</v>
      </c>
      <c r="F6976" s="4">
        <v>50</v>
      </c>
      <c r="G6976" s="10" t="str">
        <f t="shared" si="320"/>
        <v xml:space="preserve">2024/01 </v>
      </c>
      <c r="H6976" s="10">
        <f t="shared" si="321"/>
        <v>200</v>
      </c>
    </row>
    <row r="6977" spans="1:8" ht="15.75">
      <c r="A6977" s="10">
        <v>6976</v>
      </c>
      <c r="B6977" s="3" t="s">
        <v>6982</v>
      </c>
      <c r="C6977" s="2" t="s">
        <v>2840</v>
      </c>
      <c r="D6977" s="2" t="s">
        <v>1401</v>
      </c>
      <c r="E6977" s="2" t="s">
        <v>2841</v>
      </c>
      <c r="F6977" s="4">
        <v>50</v>
      </c>
      <c r="G6977" s="10" t="str">
        <f t="shared" si="320"/>
        <v xml:space="preserve">2024/07 </v>
      </c>
      <c r="H6977" s="10">
        <f t="shared" si="321"/>
        <v>280</v>
      </c>
    </row>
    <row r="6978" spans="1:8" ht="15.75">
      <c r="A6978" s="10">
        <v>6977</v>
      </c>
      <c r="B6978" s="3" t="s">
        <v>6982</v>
      </c>
      <c r="C6978" s="2" t="s">
        <v>2846</v>
      </c>
      <c r="D6978" s="2" t="s">
        <v>1401</v>
      </c>
      <c r="E6978" s="2" t="s">
        <v>2847</v>
      </c>
      <c r="F6978" s="4">
        <v>-1</v>
      </c>
      <c r="G6978" s="10" t="str">
        <f t="shared" si="320"/>
        <v xml:space="preserve">2024/01 </v>
      </c>
      <c r="H6978" s="10">
        <f t="shared" si="321"/>
        <v>40</v>
      </c>
    </row>
    <row r="6979" spans="1:8" ht="15.75">
      <c r="A6979" s="10">
        <v>6978</v>
      </c>
      <c r="B6979" s="3" t="s">
        <v>6982</v>
      </c>
      <c r="C6979" s="2" t="s">
        <v>2850</v>
      </c>
      <c r="D6979" s="2" t="s">
        <v>1401</v>
      </c>
      <c r="E6979" s="2" t="s">
        <v>2851</v>
      </c>
      <c r="F6979" s="4">
        <v>30</v>
      </c>
      <c r="G6979" s="10" t="str">
        <f t="shared" si="320"/>
        <v xml:space="preserve">2024/01 </v>
      </c>
      <c r="H6979" s="10">
        <f t="shared" si="321"/>
        <v>200</v>
      </c>
    </row>
    <row r="6980" spans="1:8" ht="15.75">
      <c r="A6980" s="10">
        <v>6979</v>
      </c>
      <c r="B6980" s="3" t="s">
        <v>6982</v>
      </c>
      <c r="C6980" s="2" t="s">
        <v>2879</v>
      </c>
      <c r="D6980" s="2" t="s">
        <v>1412</v>
      </c>
      <c r="E6980" s="2" t="s">
        <v>2880</v>
      </c>
      <c r="F6980" s="4">
        <v>155</v>
      </c>
      <c r="G6980" s="10" t="str">
        <f t="shared" si="320"/>
        <v xml:space="preserve">2026/02 </v>
      </c>
      <c r="H6980" s="10">
        <f t="shared" si="321"/>
        <v>519</v>
      </c>
    </row>
    <row r="6981" spans="1:8" ht="15.75">
      <c r="A6981" s="10">
        <v>6980</v>
      </c>
      <c r="B6981" s="3" t="s">
        <v>6982</v>
      </c>
      <c r="C6981" s="2" t="s">
        <v>2882</v>
      </c>
      <c r="D6981" s="2" t="s">
        <v>1412</v>
      </c>
      <c r="E6981" s="2" t="s">
        <v>2646</v>
      </c>
      <c r="F6981" s="4">
        <v>150</v>
      </c>
      <c r="G6981" s="10" t="str">
        <f t="shared" si="320"/>
        <v xml:space="preserve">2024/04 </v>
      </c>
      <c r="H6981" s="10">
        <f t="shared" si="321"/>
        <v>796</v>
      </c>
    </row>
    <row r="6982" spans="1:8" ht="15.75">
      <c r="A6982" s="10">
        <v>6981</v>
      </c>
      <c r="B6982" s="3" t="s">
        <v>6982</v>
      </c>
      <c r="C6982" s="2" t="s">
        <v>2885</v>
      </c>
      <c r="D6982" s="2" t="s">
        <v>1412</v>
      </c>
      <c r="E6982" s="2" t="s">
        <v>2886</v>
      </c>
      <c r="F6982" s="4">
        <v>70</v>
      </c>
      <c r="G6982" s="10" t="str">
        <f t="shared" si="320"/>
        <v xml:space="preserve">2024/06 </v>
      </c>
      <c r="H6982" s="10">
        <f t="shared" si="321"/>
        <v>196</v>
      </c>
    </row>
    <row r="6983" spans="1:8" ht="15.75">
      <c r="A6983" s="10">
        <v>6982</v>
      </c>
      <c r="B6983" s="3" t="s">
        <v>6982</v>
      </c>
      <c r="C6983" s="2" t="s">
        <v>2887</v>
      </c>
      <c r="D6983" s="2" t="s">
        <v>1412</v>
      </c>
      <c r="E6983" s="2" t="s">
        <v>2888</v>
      </c>
      <c r="F6983" s="4">
        <v>18</v>
      </c>
      <c r="G6983" s="10" t="str">
        <f t="shared" si="320"/>
        <v xml:space="preserve">2024/01 </v>
      </c>
      <c r="H6983" s="10">
        <f t="shared" si="321"/>
        <v>90</v>
      </c>
    </row>
    <row r="6984" spans="1:8" ht="15.75">
      <c r="A6984" s="10">
        <v>6983</v>
      </c>
      <c r="B6984" s="3" t="s">
        <v>6982</v>
      </c>
      <c r="C6984" s="2" t="s">
        <v>2889</v>
      </c>
      <c r="D6984" s="2" t="s">
        <v>1412</v>
      </c>
      <c r="E6984" s="2" t="s">
        <v>2890</v>
      </c>
      <c r="F6984" s="4">
        <v>10</v>
      </c>
      <c r="G6984" s="10" t="str">
        <f t="shared" si="320"/>
        <v xml:space="preserve">2024/02 </v>
      </c>
      <c r="H6984" s="10">
        <f t="shared" si="321"/>
        <v>115</v>
      </c>
    </row>
    <row r="6985" spans="1:8" ht="15.75">
      <c r="A6985" s="10">
        <v>6984</v>
      </c>
      <c r="B6985" s="3" t="s">
        <v>6982</v>
      </c>
      <c r="C6985" s="2" t="s">
        <v>2891</v>
      </c>
      <c r="D6985" s="2" t="s">
        <v>1412</v>
      </c>
      <c r="E6985" s="2" t="s">
        <v>2892</v>
      </c>
      <c r="F6985" s="4">
        <v>-1</v>
      </c>
      <c r="G6985" s="10" t="str">
        <f t="shared" si="320"/>
        <v xml:space="preserve">2024/01 </v>
      </c>
      <c r="H6985" s="10">
        <f t="shared" si="321"/>
        <v>35</v>
      </c>
    </row>
    <row r="6986" spans="1:8" ht="15.75">
      <c r="A6986" s="10">
        <v>6985</v>
      </c>
      <c r="B6986" s="3" t="s">
        <v>6982</v>
      </c>
      <c r="C6986" s="2" t="s">
        <v>2893</v>
      </c>
      <c r="D6986" s="2" t="s">
        <v>1412</v>
      </c>
      <c r="E6986" s="2" t="s">
        <v>2894</v>
      </c>
      <c r="F6986" s="4">
        <v>40</v>
      </c>
      <c r="G6986" s="10" t="str">
        <f t="shared" si="320"/>
        <v xml:space="preserve">2024/02 </v>
      </c>
      <c r="H6986" s="10">
        <f t="shared" si="321"/>
        <v>350</v>
      </c>
    </row>
    <row r="6987" spans="1:8" ht="15.75">
      <c r="A6987" s="10">
        <v>6986</v>
      </c>
      <c r="B6987" s="3" t="s">
        <v>6982</v>
      </c>
      <c r="C6987" s="2" t="s">
        <v>2895</v>
      </c>
      <c r="D6987" s="2" t="s">
        <v>1412</v>
      </c>
      <c r="E6987" s="2" t="s">
        <v>2896</v>
      </c>
      <c r="F6987" s="4">
        <v>50</v>
      </c>
      <c r="G6987" s="10" t="str">
        <f t="shared" si="320"/>
        <v xml:space="preserve">2024/01 </v>
      </c>
      <c r="H6987" s="10">
        <f t="shared" si="321"/>
        <v>172</v>
      </c>
    </row>
    <row r="6988" spans="1:8" ht="15.75">
      <c r="A6988" s="10">
        <v>6987</v>
      </c>
      <c r="B6988" s="3" t="s">
        <v>6982</v>
      </c>
      <c r="C6988" s="2" t="s">
        <v>2897</v>
      </c>
      <c r="D6988" s="2" t="s">
        <v>1412</v>
      </c>
      <c r="E6988" s="2" t="s">
        <v>2898</v>
      </c>
      <c r="F6988" s="4">
        <v>10</v>
      </c>
      <c r="G6988" s="10" t="str">
        <f t="shared" si="320"/>
        <v xml:space="preserve">2024/01 </v>
      </c>
      <c r="H6988" s="10">
        <f t="shared" si="321"/>
        <v>30</v>
      </c>
    </row>
    <row r="6989" spans="1:8" ht="15.75">
      <c r="A6989" s="10">
        <v>6988</v>
      </c>
      <c r="B6989" s="3" t="s">
        <v>6982</v>
      </c>
      <c r="C6989" s="2" t="s">
        <v>2899</v>
      </c>
      <c r="D6989" s="2" t="s">
        <v>1412</v>
      </c>
      <c r="E6989" s="2" t="s">
        <v>2900</v>
      </c>
      <c r="F6989" s="4">
        <v>50</v>
      </c>
      <c r="G6989" s="10" t="str">
        <f t="shared" si="320"/>
        <v xml:space="preserve">2024/01 </v>
      </c>
      <c r="H6989" s="10">
        <f t="shared" si="321"/>
        <v>80</v>
      </c>
    </row>
    <row r="6990" spans="1:8" ht="15.75">
      <c r="A6990" s="10">
        <v>6989</v>
      </c>
      <c r="B6990" s="3" t="s">
        <v>6982</v>
      </c>
      <c r="C6990" s="2" t="s">
        <v>3857</v>
      </c>
      <c r="D6990" s="2" t="s">
        <v>1412</v>
      </c>
      <c r="E6990" s="2" t="s">
        <v>3858</v>
      </c>
      <c r="F6990" s="4">
        <v>20</v>
      </c>
      <c r="G6990" s="10" t="str">
        <f t="shared" si="320"/>
        <v xml:space="preserve">2024/01 </v>
      </c>
      <c r="H6990" s="10">
        <f t="shared" si="321"/>
        <v>50</v>
      </c>
    </row>
    <row r="6991" spans="1:8" ht="15.75">
      <c r="A6991" s="10">
        <v>6990</v>
      </c>
      <c r="B6991" s="3" t="s">
        <v>6982</v>
      </c>
      <c r="C6991" s="2" t="s">
        <v>3859</v>
      </c>
      <c r="D6991" s="2" t="s">
        <v>1412</v>
      </c>
      <c r="E6991" s="2" t="s">
        <v>2447</v>
      </c>
      <c r="F6991" s="4"/>
      <c r="G6991" s="10" t="str">
        <f t="shared" si="320"/>
        <v xml:space="preserve">2024/01 </v>
      </c>
      <c r="H6991" s="10">
        <f t="shared" si="321"/>
        <v>48</v>
      </c>
    </row>
    <row r="6992" spans="1:8" ht="15.75">
      <c r="A6992" s="10">
        <v>6991</v>
      </c>
      <c r="B6992" s="3" t="s">
        <v>6982</v>
      </c>
      <c r="C6992" s="2" t="s">
        <v>2912</v>
      </c>
      <c r="D6992" s="2" t="s">
        <v>1417</v>
      </c>
      <c r="E6992" s="2" t="s">
        <v>2913</v>
      </c>
      <c r="F6992" s="4">
        <v>320</v>
      </c>
      <c r="G6992" s="10" t="str">
        <f t="shared" si="320"/>
        <v xml:space="preserve">2025/02 </v>
      </c>
      <c r="H6992" s="10">
        <f t="shared" si="321"/>
        <v>640</v>
      </c>
    </row>
    <row r="6993" spans="1:8" ht="15.75">
      <c r="A6993" s="10">
        <v>6992</v>
      </c>
      <c r="B6993" s="3" t="s">
        <v>6982</v>
      </c>
      <c r="C6993" s="2" t="s">
        <v>2916</v>
      </c>
      <c r="D6993" s="2" t="s">
        <v>1424</v>
      </c>
      <c r="E6993" s="2" t="s">
        <v>2917</v>
      </c>
      <c r="F6993" s="4">
        <v>140</v>
      </c>
      <c r="G6993" s="10" t="str">
        <f t="shared" si="320"/>
        <v xml:space="preserve">2024/02 </v>
      </c>
      <c r="H6993" s="10">
        <f t="shared" si="321"/>
        <v>175</v>
      </c>
    </row>
    <row r="6994" spans="1:8" ht="15.75">
      <c r="A6994" s="10">
        <v>6993</v>
      </c>
      <c r="B6994" s="3" t="s">
        <v>6982</v>
      </c>
      <c r="C6994" s="2" t="s">
        <v>2918</v>
      </c>
      <c r="D6994" s="2" t="s">
        <v>1424</v>
      </c>
      <c r="E6994" s="2" t="s">
        <v>2919</v>
      </c>
      <c r="F6994" s="4">
        <v>205</v>
      </c>
      <c r="G6994" s="10" t="str">
        <f t="shared" si="320"/>
        <v xml:space="preserve">2025/02 </v>
      </c>
      <c r="H6994" s="10">
        <f t="shared" si="321"/>
        <v>205</v>
      </c>
    </row>
    <row r="6995" spans="1:8" ht="15.75">
      <c r="A6995" s="10">
        <v>6994</v>
      </c>
      <c r="B6995" s="3" t="s">
        <v>6982</v>
      </c>
      <c r="C6995" s="2" t="s">
        <v>2920</v>
      </c>
      <c r="D6995" s="2" t="s">
        <v>1424</v>
      </c>
      <c r="E6995" s="2" t="s">
        <v>2921</v>
      </c>
      <c r="F6995" s="4">
        <v>114</v>
      </c>
      <c r="G6995" s="10" t="str">
        <f t="shared" si="320"/>
        <v xml:space="preserve">2026/01 </v>
      </c>
      <c r="H6995" s="10">
        <f t="shared" si="321"/>
        <v>114</v>
      </c>
    </row>
    <row r="6996" spans="1:8" ht="15.75">
      <c r="A6996" s="10">
        <v>6995</v>
      </c>
      <c r="B6996" s="3" t="s">
        <v>6982</v>
      </c>
      <c r="C6996" s="2" t="s">
        <v>2922</v>
      </c>
      <c r="D6996" s="2" t="s">
        <v>1424</v>
      </c>
      <c r="E6996" s="2" t="s">
        <v>2923</v>
      </c>
      <c r="F6996" s="4">
        <v>84</v>
      </c>
      <c r="G6996" s="10" t="str">
        <f t="shared" si="320"/>
        <v xml:space="preserve">2024/03 </v>
      </c>
      <c r="H6996" s="10">
        <f t="shared" si="321"/>
        <v>84</v>
      </c>
    </row>
    <row r="6997" spans="1:8" ht="15.75">
      <c r="A6997" s="10">
        <v>6996</v>
      </c>
      <c r="B6997" s="3" t="s">
        <v>6982</v>
      </c>
      <c r="C6997" s="2" t="s">
        <v>2926</v>
      </c>
      <c r="D6997" s="2" t="s">
        <v>1424</v>
      </c>
      <c r="E6997" s="2" t="s">
        <v>2927</v>
      </c>
      <c r="F6997" s="4">
        <v>20</v>
      </c>
      <c r="G6997" s="10" t="str">
        <f t="shared" si="320"/>
        <v xml:space="preserve">2024/01 </v>
      </c>
      <c r="H6997" s="10">
        <f t="shared" si="321"/>
        <v>30</v>
      </c>
    </row>
    <row r="6998" spans="1:8" ht="15.75">
      <c r="A6998" s="10">
        <v>6997</v>
      </c>
      <c r="B6998" s="3" t="s">
        <v>6982</v>
      </c>
      <c r="C6998" s="2" t="s">
        <v>3862</v>
      </c>
      <c r="D6998" s="2" t="s">
        <v>1426</v>
      </c>
      <c r="E6998" s="2" t="s">
        <v>3863</v>
      </c>
      <c r="F6998" s="4">
        <v>30</v>
      </c>
      <c r="G6998" s="10" t="str">
        <f t="shared" si="320"/>
        <v xml:space="preserve">2024/01 </v>
      </c>
      <c r="H6998" s="10">
        <f t="shared" si="321"/>
        <v>100</v>
      </c>
    </row>
    <row r="6999" spans="1:8" ht="15.75">
      <c r="A6999" s="10">
        <v>6998</v>
      </c>
      <c r="B6999" s="3" t="s">
        <v>6982</v>
      </c>
      <c r="C6999" s="2" t="s">
        <v>3870</v>
      </c>
      <c r="D6999" s="2" t="s">
        <v>1426</v>
      </c>
      <c r="E6999" s="2" t="s">
        <v>3871</v>
      </c>
      <c r="F6999" s="4">
        <v>260</v>
      </c>
      <c r="G6999" s="10" t="str">
        <f t="shared" si="320"/>
        <v xml:space="preserve">2024/08 </v>
      </c>
      <c r="H6999" s="10">
        <f t="shared" si="321"/>
        <v>490</v>
      </c>
    </row>
    <row r="7000" spans="1:8" ht="15.75">
      <c r="A7000" s="10">
        <v>6999</v>
      </c>
      <c r="B7000" s="3" t="s">
        <v>6982</v>
      </c>
      <c r="C7000" s="2" t="s">
        <v>3872</v>
      </c>
      <c r="D7000" s="2" t="s">
        <v>1426</v>
      </c>
      <c r="E7000" s="2" t="s">
        <v>3873</v>
      </c>
      <c r="F7000" s="4">
        <v>2310</v>
      </c>
      <c r="G7000" s="10" t="str">
        <f t="shared" si="320"/>
        <v xml:space="preserve">2026/02 </v>
      </c>
      <c r="H7000" s="10">
        <f t="shared" si="321"/>
        <v>4200</v>
      </c>
    </row>
    <row r="7001" spans="1:8" ht="15.75">
      <c r="A7001" s="10">
        <v>7000</v>
      </c>
      <c r="B7001" s="3" t="s">
        <v>6982</v>
      </c>
      <c r="C7001" s="2" t="s">
        <v>3876</v>
      </c>
      <c r="D7001" s="2" t="s">
        <v>1433</v>
      </c>
      <c r="E7001" s="2" t="s">
        <v>3877</v>
      </c>
      <c r="F7001" s="4">
        <v>200</v>
      </c>
      <c r="G7001" s="10" t="str">
        <f t="shared" si="320"/>
        <v xml:space="preserve">2024/10 </v>
      </c>
      <c r="H7001" s="10">
        <f t="shared" si="321"/>
        <v>685</v>
      </c>
    </row>
    <row r="7002" spans="1:8" ht="15.75">
      <c r="A7002" s="10">
        <v>7001</v>
      </c>
      <c r="B7002" s="3" t="s">
        <v>6982</v>
      </c>
      <c r="C7002" s="2" t="s">
        <v>6114</v>
      </c>
      <c r="D7002" s="2" t="s">
        <v>1433</v>
      </c>
      <c r="E7002" s="2" t="s">
        <v>2435</v>
      </c>
      <c r="F7002" s="4">
        <v>100</v>
      </c>
      <c r="G7002" s="10" t="str">
        <f t="shared" si="320"/>
        <v xml:space="preserve">2024/01 </v>
      </c>
      <c r="H7002" s="10">
        <f t="shared" si="321"/>
        <v>100</v>
      </c>
    </row>
    <row r="7003" spans="1:8" ht="15.75">
      <c r="A7003" s="10">
        <v>7002</v>
      </c>
      <c r="B7003" s="3" t="s">
        <v>6982</v>
      </c>
      <c r="C7003" s="2" t="s">
        <v>3878</v>
      </c>
      <c r="D7003" s="2" t="s">
        <v>1433</v>
      </c>
      <c r="E7003" s="2" t="s">
        <v>3879</v>
      </c>
      <c r="F7003" s="4">
        <v>30</v>
      </c>
      <c r="G7003" s="10" t="str">
        <f t="shared" si="320"/>
        <v xml:space="preserve">2024/07 </v>
      </c>
      <c r="H7003" s="10">
        <f t="shared" si="321"/>
        <v>355</v>
      </c>
    </row>
    <row r="7004" spans="1:8" ht="15.75">
      <c r="A7004" s="10">
        <v>7003</v>
      </c>
      <c r="B7004" s="3" t="s">
        <v>6982</v>
      </c>
      <c r="C7004" s="2" t="s">
        <v>3880</v>
      </c>
      <c r="D7004" s="2" t="s">
        <v>1433</v>
      </c>
      <c r="E7004" s="2" t="s">
        <v>3881</v>
      </c>
      <c r="F7004" s="4">
        <v>1610</v>
      </c>
      <c r="G7004" s="10" t="str">
        <f t="shared" si="320"/>
        <v xml:space="preserve">2024/01 </v>
      </c>
      <c r="H7004" s="10">
        <f t="shared" si="321"/>
        <v>10760</v>
      </c>
    </row>
    <row r="7005" spans="1:8" ht="15.75">
      <c r="A7005" s="10">
        <v>7004</v>
      </c>
      <c r="B7005" s="3" t="s">
        <v>6982</v>
      </c>
      <c r="C7005" s="2" t="s">
        <v>3882</v>
      </c>
      <c r="D7005" s="2" t="s">
        <v>1433</v>
      </c>
      <c r="E7005" s="2" t="s">
        <v>3883</v>
      </c>
      <c r="F7005" s="4">
        <v>16</v>
      </c>
      <c r="G7005" s="10" t="str">
        <f t="shared" si="320"/>
        <v xml:space="preserve">2024/04 </v>
      </c>
      <c r="H7005" s="10">
        <f t="shared" si="321"/>
        <v>77</v>
      </c>
    </row>
    <row r="7006" spans="1:8" ht="15.75">
      <c r="A7006" s="10">
        <v>7005</v>
      </c>
      <c r="B7006" s="3" t="s">
        <v>6982</v>
      </c>
      <c r="C7006" s="2" t="s">
        <v>3884</v>
      </c>
      <c r="D7006" s="2" t="s">
        <v>1433</v>
      </c>
      <c r="E7006" s="2" t="s">
        <v>3885</v>
      </c>
      <c r="F7006" s="4">
        <v>27</v>
      </c>
      <c r="G7006" s="10" t="str">
        <f t="shared" si="320"/>
        <v xml:space="preserve">2024/01 </v>
      </c>
      <c r="H7006" s="10">
        <f t="shared" si="321"/>
        <v>80</v>
      </c>
    </row>
    <row r="7007" spans="1:8" ht="15.75">
      <c r="A7007" s="10">
        <v>7006</v>
      </c>
      <c r="B7007" s="3" t="s">
        <v>6982</v>
      </c>
      <c r="C7007" s="2" t="s">
        <v>3886</v>
      </c>
      <c r="D7007" s="2" t="s">
        <v>1433</v>
      </c>
      <c r="E7007" s="2" t="s">
        <v>3887</v>
      </c>
      <c r="F7007" s="4">
        <v>1070</v>
      </c>
      <c r="G7007" s="10" t="str">
        <f t="shared" si="320"/>
        <v xml:space="preserve">2026/02 </v>
      </c>
      <c r="H7007" s="10">
        <f t="shared" si="321"/>
        <v>2570</v>
      </c>
    </row>
    <row r="7008" spans="1:8" ht="15.75">
      <c r="A7008" s="10">
        <v>7007</v>
      </c>
      <c r="B7008" s="3" t="s">
        <v>6982</v>
      </c>
      <c r="C7008" s="2" t="s">
        <v>3888</v>
      </c>
      <c r="D7008" s="2" t="s">
        <v>1433</v>
      </c>
      <c r="E7008" s="2" t="s">
        <v>3889</v>
      </c>
      <c r="F7008" s="4">
        <v>2660</v>
      </c>
      <c r="G7008" s="10" t="str">
        <f t="shared" si="320"/>
        <v xml:space="preserve">2024/01 </v>
      </c>
      <c r="H7008" s="10">
        <f t="shared" si="321"/>
        <v>6792</v>
      </c>
    </row>
    <row r="7009" spans="1:8" ht="15.75">
      <c r="A7009" s="10">
        <v>7008</v>
      </c>
      <c r="B7009" s="3" t="s">
        <v>6982</v>
      </c>
      <c r="C7009" s="2" t="s">
        <v>3892</v>
      </c>
      <c r="D7009" s="2" t="s">
        <v>1433</v>
      </c>
      <c r="E7009" s="2" t="s">
        <v>3893</v>
      </c>
      <c r="F7009" s="4">
        <v>41</v>
      </c>
      <c r="G7009" s="10" t="str">
        <f t="shared" si="320"/>
        <v xml:space="preserve">2026/03 </v>
      </c>
      <c r="H7009" s="10">
        <f t="shared" si="321"/>
        <v>1990</v>
      </c>
    </row>
    <row r="7010" spans="1:8" ht="15.75">
      <c r="A7010" s="10">
        <v>7009</v>
      </c>
      <c r="B7010" s="3" t="s">
        <v>6982</v>
      </c>
      <c r="C7010" s="2" t="s">
        <v>5883</v>
      </c>
      <c r="D7010" s="2" t="s">
        <v>3902</v>
      </c>
      <c r="E7010" s="2" t="s">
        <v>5884</v>
      </c>
      <c r="F7010" s="4"/>
      <c r="G7010" s="10" t="str">
        <f t="shared" si="320"/>
        <v xml:space="preserve">2024/01 </v>
      </c>
      <c r="H7010" s="10">
        <f t="shared" si="321"/>
        <v>5</v>
      </c>
    </row>
    <row r="7011" spans="1:8" ht="15.75">
      <c r="A7011" s="10">
        <v>7010</v>
      </c>
      <c r="B7011" s="3" t="s">
        <v>6982</v>
      </c>
      <c r="C7011" s="2" t="s">
        <v>5888</v>
      </c>
      <c r="D7011" s="2" t="s">
        <v>1433</v>
      </c>
      <c r="E7011" s="2" t="s">
        <v>3925</v>
      </c>
      <c r="F7011" s="4"/>
      <c r="G7011" s="10" t="e">
        <f t="shared" si="320"/>
        <v>#N/A</v>
      </c>
      <c r="H7011" s="10">
        <f t="shared" si="321"/>
        <v>0</v>
      </c>
    </row>
    <row r="7012" spans="1:8" ht="15.75">
      <c r="A7012" s="10">
        <v>7011</v>
      </c>
      <c r="B7012" s="3" t="s">
        <v>6982</v>
      </c>
      <c r="C7012" s="2" t="s">
        <v>6123</v>
      </c>
      <c r="D7012" s="2" t="s">
        <v>1424</v>
      </c>
      <c r="E7012" s="2" t="s">
        <v>2454</v>
      </c>
      <c r="F7012" s="4">
        <v>1</v>
      </c>
      <c r="G7012" s="10" t="str">
        <f t="shared" si="320"/>
        <v xml:space="preserve">2024/01 </v>
      </c>
      <c r="H7012" s="10">
        <f t="shared" si="321"/>
        <v>1</v>
      </c>
    </row>
    <row r="7013" spans="1:8" ht="15.75">
      <c r="A7013" s="10">
        <v>7012</v>
      </c>
      <c r="B7013" s="3" t="s">
        <v>6982</v>
      </c>
      <c r="C7013" s="2" t="s">
        <v>6828</v>
      </c>
      <c r="D7013" s="2" t="s">
        <v>6829</v>
      </c>
      <c r="E7013" s="2" t="s">
        <v>6830</v>
      </c>
      <c r="F7013" s="4">
        <v>2</v>
      </c>
      <c r="G7013" s="10" t="str">
        <f t="shared" si="320"/>
        <v xml:space="preserve">2024/01 </v>
      </c>
      <c r="H7013" s="10">
        <f t="shared" si="321"/>
        <v>6</v>
      </c>
    </row>
    <row r="7014" spans="1:8" ht="15.75">
      <c r="A7014" s="10">
        <v>7013</v>
      </c>
      <c r="B7014" s="3" t="s">
        <v>6983</v>
      </c>
      <c r="C7014" s="2" t="s">
        <v>22</v>
      </c>
      <c r="D7014" s="2" t="s">
        <v>20</v>
      </c>
      <c r="E7014" s="2" t="s">
        <v>23</v>
      </c>
      <c r="F7014" s="4">
        <v>1388</v>
      </c>
      <c r="G7014" s="10" t="str">
        <f t="shared" si="320"/>
        <v xml:space="preserve">2026/02 </v>
      </c>
      <c r="H7014" s="10">
        <f t="shared" si="321"/>
        <v>1388</v>
      </c>
    </row>
    <row r="7015" spans="1:8" ht="15.75">
      <c r="A7015" s="10">
        <v>7014</v>
      </c>
      <c r="B7015" s="3" t="s">
        <v>6983</v>
      </c>
      <c r="C7015" s="2" t="s">
        <v>24</v>
      </c>
      <c r="D7015" s="2" t="s">
        <v>6910</v>
      </c>
      <c r="E7015" s="2" t="s">
        <v>25</v>
      </c>
      <c r="F7015" s="4">
        <v>85180</v>
      </c>
      <c r="G7015" s="10" t="str">
        <f t="shared" si="320"/>
        <v xml:space="preserve">2026/02 </v>
      </c>
      <c r="H7015" s="10">
        <f t="shared" si="321"/>
        <v>85180</v>
      </c>
    </row>
    <row r="7016" spans="1:8" ht="15.75">
      <c r="A7016" s="10">
        <v>7015</v>
      </c>
      <c r="B7016" s="3" t="s">
        <v>6983</v>
      </c>
      <c r="C7016" s="2" t="s">
        <v>27</v>
      </c>
      <c r="D7016" s="2" t="s">
        <v>26</v>
      </c>
      <c r="E7016" s="2" t="s">
        <v>28</v>
      </c>
      <c r="F7016" s="4">
        <v>50</v>
      </c>
      <c r="G7016" s="10" t="str">
        <f t="shared" si="320"/>
        <v xml:space="preserve">2024/01 </v>
      </c>
      <c r="H7016" s="10">
        <f t="shared" si="321"/>
        <v>100</v>
      </c>
    </row>
    <row r="7017" spans="1:8" ht="15.75">
      <c r="A7017" s="10">
        <v>7016</v>
      </c>
      <c r="B7017" s="3" t="s">
        <v>6983</v>
      </c>
      <c r="C7017" s="2" t="s">
        <v>30</v>
      </c>
      <c r="D7017" s="2" t="s">
        <v>29</v>
      </c>
      <c r="E7017" s="2"/>
      <c r="F7017" s="4">
        <v>20</v>
      </c>
      <c r="G7017" s="10" t="str">
        <f t="shared" si="320"/>
        <v xml:space="preserve">2026/03 </v>
      </c>
      <c r="H7017" s="10">
        <f t="shared" si="321"/>
        <v>1075</v>
      </c>
    </row>
    <row r="7018" spans="1:8" ht="15.75">
      <c r="A7018" s="10">
        <v>7017</v>
      </c>
      <c r="B7018" s="3" t="s">
        <v>6983</v>
      </c>
      <c r="C7018" s="2" t="s">
        <v>32</v>
      </c>
      <c r="D7018" s="2" t="s">
        <v>31</v>
      </c>
      <c r="E7018" s="2"/>
      <c r="F7018" s="4">
        <v>246</v>
      </c>
      <c r="G7018" s="10" t="str">
        <f t="shared" si="320"/>
        <v xml:space="preserve">2026/04 </v>
      </c>
      <c r="H7018" s="10">
        <f t="shared" si="321"/>
        <v>727</v>
      </c>
    </row>
    <row r="7019" spans="1:8" ht="15.75">
      <c r="A7019" s="10">
        <v>7018</v>
      </c>
      <c r="B7019" s="3" t="s">
        <v>6983</v>
      </c>
      <c r="C7019" s="2" t="s">
        <v>37</v>
      </c>
      <c r="D7019" s="2" t="s">
        <v>36</v>
      </c>
      <c r="E7019" s="2"/>
      <c r="F7019" s="4">
        <v>100</v>
      </c>
      <c r="G7019" s="10" t="str">
        <f t="shared" si="320"/>
        <v xml:space="preserve">2024/01 </v>
      </c>
      <c r="H7019" s="10">
        <f t="shared" si="321"/>
        <v>100</v>
      </c>
    </row>
    <row r="7020" spans="1:8" ht="15.75">
      <c r="A7020" s="10">
        <v>7019</v>
      </c>
      <c r="B7020" s="3" t="s">
        <v>6983</v>
      </c>
      <c r="C7020" s="2" t="s">
        <v>39</v>
      </c>
      <c r="D7020" s="2" t="s">
        <v>6911</v>
      </c>
      <c r="E7020" s="2"/>
      <c r="F7020" s="4">
        <v>18100</v>
      </c>
      <c r="G7020" s="10" t="str">
        <f t="shared" si="320"/>
        <v xml:space="preserve">2026/02 </v>
      </c>
      <c r="H7020" s="10">
        <f t="shared" si="321"/>
        <v>18100</v>
      </c>
    </row>
    <row r="7021" spans="1:8" ht="15.75">
      <c r="A7021" s="10">
        <v>7020</v>
      </c>
      <c r="B7021" s="3" t="s">
        <v>6983</v>
      </c>
      <c r="C7021" s="2" t="s">
        <v>41</v>
      </c>
      <c r="D7021" s="2" t="s">
        <v>40</v>
      </c>
      <c r="E7021" s="2"/>
      <c r="F7021" s="4">
        <v>30</v>
      </c>
      <c r="G7021" s="10" t="str">
        <f t="shared" si="320"/>
        <v xml:space="preserve">2024/01 </v>
      </c>
      <c r="H7021" s="10">
        <f t="shared" si="321"/>
        <v>30</v>
      </c>
    </row>
    <row r="7022" spans="1:8" ht="15.75">
      <c r="A7022" s="10">
        <v>7021</v>
      </c>
      <c r="B7022" s="3" t="s">
        <v>6983</v>
      </c>
      <c r="C7022" s="2" t="s">
        <v>57</v>
      </c>
      <c r="D7022" s="2" t="s">
        <v>50</v>
      </c>
      <c r="E7022" s="2" t="s">
        <v>58</v>
      </c>
      <c r="F7022" s="4">
        <v>10</v>
      </c>
      <c r="G7022" s="10" t="str">
        <f t="shared" ref="G7022:G7085" si="322">INDEX($B$2:$B$9999,MATCH(_xlfn.MAXIFS($F$2:$F$9999,$C$2:$C$9999,C7022),$F$1:$F$9999,0))</f>
        <v xml:space="preserve">2024/01 </v>
      </c>
      <c r="H7022" s="10">
        <f t="shared" ref="H7022:H7085" si="323">_xlfn.MAXIFS(F:F,C:C,C7022,G:G,G7022)</f>
        <v>150</v>
      </c>
    </row>
    <row r="7023" spans="1:8" ht="15.75">
      <c r="A7023" s="10">
        <v>7022</v>
      </c>
      <c r="B7023" s="3" t="s">
        <v>6983</v>
      </c>
      <c r="C7023" s="2" t="s">
        <v>60</v>
      </c>
      <c r="D7023" s="2" t="s">
        <v>59</v>
      </c>
      <c r="E7023" s="2" t="s">
        <v>52</v>
      </c>
      <c r="F7023" s="4">
        <v>10</v>
      </c>
      <c r="G7023" s="10" t="str">
        <f t="shared" si="322"/>
        <v xml:space="preserve">2024/01 </v>
      </c>
      <c r="H7023" s="10">
        <f t="shared" si="323"/>
        <v>110</v>
      </c>
    </row>
    <row r="7024" spans="1:8" ht="15.75">
      <c r="A7024" s="10">
        <v>7023</v>
      </c>
      <c r="B7024" s="3" t="s">
        <v>6983</v>
      </c>
      <c r="C7024" s="2" t="s">
        <v>61</v>
      </c>
      <c r="D7024" s="2" t="s">
        <v>59</v>
      </c>
      <c r="E7024" s="2" t="s">
        <v>54</v>
      </c>
      <c r="F7024" s="4">
        <v>10</v>
      </c>
      <c r="G7024" s="10" t="str">
        <f t="shared" si="322"/>
        <v xml:space="preserve">2024/01 </v>
      </c>
      <c r="H7024" s="10">
        <f t="shared" si="323"/>
        <v>50</v>
      </c>
    </row>
    <row r="7025" spans="1:8" ht="15.75">
      <c r="A7025" s="10">
        <v>7024</v>
      </c>
      <c r="B7025" s="3" t="s">
        <v>6983</v>
      </c>
      <c r="C7025" s="2" t="s">
        <v>2957</v>
      </c>
      <c r="D7025" s="2" t="s">
        <v>62</v>
      </c>
      <c r="E7025" s="2" t="s">
        <v>78</v>
      </c>
      <c r="F7025" s="4">
        <v>1</v>
      </c>
      <c r="G7025" s="10" t="str">
        <f t="shared" si="322"/>
        <v xml:space="preserve">2024/01 </v>
      </c>
      <c r="H7025" s="10">
        <f t="shared" si="323"/>
        <v>10</v>
      </c>
    </row>
    <row r="7026" spans="1:8" ht="15.75">
      <c r="A7026" s="10">
        <v>7025</v>
      </c>
      <c r="B7026" s="3" t="s">
        <v>6983</v>
      </c>
      <c r="C7026" s="2" t="s">
        <v>103</v>
      </c>
      <c r="D7026" s="2" t="s">
        <v>59</v>
      </c>
      <c r="E7026" s="2" t="s">
        <v>104</v>
      </c>
      <c r="F7026" s="4">
        <v>10</v>
      </c>
      <c r="G7026" s="10" t="str">
        <f t="shared" si="322"/>
        <v xml:space="preserve">2024/01 </v>
      </c>
      <c r="H7026" s="10">
        <f t="shared" si="323"/>
        <v>110</v>
      </c>
    </row>
    <row r="7027" spans="1:8" ht="15.75">
      <c r="A7027" s="10">
        <v>7026</v>
      </c>
      <c r="B7027" s="3" t="s">
        <v>6983</v>
      </c>
      <c r="C7027" s="2" t="s">
        <v>6037</v>
      </c>
      <c r="D7027" s="2" t="s">
        <v>59</v>
      </c>
      <c r="E7027" s="2" t="s">
        <v>56</v>
      </c>
      <c r="F7027" s="4">
        <v>10</v>
      </c>
      <c r="G7027" s="10" t="str">
        <f t="shared" si="322"/>
        <v xml:space="preserve">2024/01 </v>
      </c>
      <c r="H7027" s="10">
        <f t="shared" si="323"/>
        <v>10</v>
      </c>
    </row>
    <row r="7028" spans="1:8" ht="15.75">
      <c r="A7028" s="10">
        <v>7027</v>
      </c>
      <c r="B7028" s="3" t="s">
        <v>6983</v>
      </c>
      <c r="C7028" s="2" t="s">
        <v>109</v>
      </c>
      <c r="D7028" s="2" t="s">
        <v>59</v>
      </c>
      <c r="E7028" s="2" t="s">
        <v>58</v>
      </c>
      <c r="F7028" s="4">
        <v>10</v>
      </c>
      <c r="G7028" s="10" t="str">
        <f t="shared" si="322"/>
        <v xml:space="preserve">2024/01 </v>
      </c>
      <c r="H7028" s="10">
        <f t="shared" si="323"/>
        <v>70</v>
      </c>
    </row>
    <row r="7029" spans="1:8" ht="15.75">
      <c r="A7029" s="10">
        <v>7028</v>
      </c>
      <c r="B7029" s="3" t="s">
        <v>6983</v>
      </c>
      <c r="C7029" s="2" t="s">
        <v>131</v>
      </c>
      <c r="D7029" s="2" t="s">
        <v>59</v>
      </c>
      <c r="E7029" s="2" t="s">
        <v>83</v>
      </c>
      <c r="F7029" s="4">
        <v>10</v>
      </c>
      <c r="G7029" s="10" t="str">
        <f t="shared" si="322"/>
        <v xml:space="preserve">2024/01 </v>
      </c>
      <c r="H7029" s="10">
        <f t="shared" si="323"/>
        <v>70</v>
      </c>
    </row>
    <row r="7030" spans="1:8" ht="15.75">
      <c r="A7030" s="10">
        <v>7029</v>
      </c>
      <c r="B7030" s="3" t="s">
        <v>6983</v>
      </c>
      <c r="C7030" s="2" t="s">
        <v>174</v>
      </c>
      <c r="D7030" s="2" t="s">
        <v>173</v>
      </c>
      <c r="E7030" s="2" t="s">
        <v>175</v>
      </c>
      <c r="F7030" s="4">
        <v>30</v>
      </c>
      <c r="G7030" s="10" t="str">
        <f t="shared" si="322"/>
        <v xml:space="preserve">2024/01 </v>
      </c>
      <c r="H7030" s="10">
        <f t="shared" si="323"/>
        <v>100</v>
      </c>
    </row>
    <row r="7031" spans="1:8" ht="15.75">
      <c r="A7031" s="10">
        <v>7030</v>
      </c>
      <c r="B7031" s="3" t="s">
        <v>6983</v>
      </c>
      <c r="C7031" s="2" t="s">
        <v>233</v>
      </c>
      <c r="D7031" s="2" t="s">
        <v>232</v>
      </c>
      <c r="E7031" s="2" t="s">
        <v>52</v>
      </c>
      <c r="F7031" s="4"/>
      <c r="G7031" s="10" t="str">
        <f t="shared" si="322"/>
        <v xml:space="preserve">2024/01 </v>
      </c>
      <c r="H7031" s="10">
        <f t="shared" si="323"/>
        <v>2</v>
      </c>
    </row>
    <row r="7032" spans="1:8" ht="15.75">
      <c r="A7032" s="10">
        <v>7031</v>
      </c>
      <c r="B7032" s="3" t="s">
        <v>6983</v>
      </c>
      <c r="C7032" s="2" t="s">
        <v>242</v>
      </c>
      <c r="D7032" s="2" t="s">
        <v>236</v>
      </c>
      <c r="E7032" s="2" t="s">
        <v>243</v>
      </c>
      <c r="F7032" s="4">
        <v>1</v>
      </c>
      <c r="G7032" s="10" t="str">
        <f t="shared" si="322"/>
        <v xml:space="preserve">2024/01 </v>
      </c>
      <c r="H7032" s="10">
        <f t="shared" si="323"/>
        <v>30</v>
      </c>
    </row>
    <row r="7033" spans="1:8" ht="15.75">
      <c r="A7033" s="10">
        <v>7032</v>
      </c>
      <c r="B7033" s="3" t="s">
        <v>6983</v>
      </c>
      <c r="C7033" s="2" t="s">
        <v>3005</v>
      </c>
      <c r="D7033" s="2" t="s">
        <v>236</v>
      </c>
      <c r="E7033" s="2" t="s">
        <v>90</v>
      </c>
      <c r="F7033" s="4">
        <v>1</v>
      </c>
      <c r="G7033" s="10" t="str">
        <f t="shared" si="322"/>
        <v xml:space="preserve">2024/01 </v>
      </c>
      <c r="H7033" s="10">
        <f t="shared" si="323"/>
        <v>7</v>
      </c>
    </row>
    <row r="7034" spans="1:8" ht="15.75">
      <c r="A7034" s="10">
        <v>7033</v>
      </c>
      <c r="B7034" s="3" t="s">
        <v>6983</v>
      </c>
      <c r="C7034" s="2" t="s">
        <v>244</v>
      </c>
      <c r="D7034" s="2" t="s">
        <v>236</v>
      </c>
      <c r="E7034" s="2" t="s">
        <v>245</v>
      </c>
      <c r="F7034" s="4">
        <v>1</v>
      </c>
      <c r="G7034" s="10" t="str">
        <f t="shared" si="322"/>
        <v xml:space="preserve">2024/01 </v>
      </c>
      <c r="H7034" s="10">
        <f t="shared" si="323"/>
        <v>2</v>
      </c>
    </row>
    <row r="7035" spans="1:8" ht="15.75">
      <c r="A7035" s="10">
        <v>7034</v>
      </c>
      <c r="B7035" s="3" t="s">
        <v>6983</v>
      </c>
      <c r="C7035" s="2" t="s">
        <v>246</v>
      </c>
      <c r="D7035" s="2" t="s">
        <v>236</v>
      </c>
      <c r="E7035" s="2" t="s">
        <v>78</v>
      </c>
      <c r="F7035" s="4">
        <v>1</v>
      </c>
      <c r="G7035" s="10" t="str">
        <f t="shared" si="322"/>
        <v xml:space="preserve">2024/03 </v>
      </c>
      <c r="H7035" s="10">
        <f t="shared" si="323"/>
        <v>12</v>
      </c>
    </row>
    <row r="7036" spans="1:8" ht="15.75">
      <c r="A7036" s="10">
        <v>7035</v>
      </c>
      <c r="B7036" s="3" t="s">
        <v>6983</v>
      </c>
      <c r="C7036" s="2" t="s">
        <v>3006</v>
      </c>
      <c r="D7036" s="2" t="s">
        <v>236</v>
      </c>
      <c r="E7036" s="2" t="s">
        <v>290</v>
      </c>
      <c r="F7036" s="4">
        <v>1</v>
      </c>
      <c r="G7036" s="10" t="str">
        <f t="shared" si="322"/>
        <v xml:space="preserve">2024/01 </v>
      </c>
      <c r="H7036" s="10">
        <f t="shared" si="323"/>
        <v>8</v>
      </c>
    </row>
    <row r="7037" spans="1:8" ht="15.75">
      <c r="A7037" s="10">
        <v>7036</v>
      </c>
      <c r="B7037" s="3" t="s">
        <v>6983</v>
      </c>
      <c r="C7037" s="2" t="s">
        <v>249</v>
      </c>
      <c r="D7037" s="2" t="s">
        <v>236</v>
      </c>
      <c r="E7037" s="2" t="s">
        <v>80</v>
      </c>
      <c r="F7037" s="4">
        <v>1</v>
      </c>
      <c r="G7037" s="10" t="str">
        <f t="shared" si="322"/>
        <v xml:space="preserve">2024/01 </v>
      </c>
      <c r="H7037" s="10">
        <f t="shared" si="323"/>
        <v>6</v>
      </c>
    </row>
    <row r="7038" spans="1:8" ht="15.75">
      <c r="A7038" s="10">
        <v>7037</v>
      </c>
      <c r="B7038" s="3" t="s">
        <v>6983</v>
      </c>
      <c r="C7038" s="2" t="s">
        <v>6042</v>
      </c>
      <c r="D7038" s="2" t="s">
        <v>271</v>
      </c>
      <c r="E7038" s="2" t="s">
        <v>78</v>
      </c>
      <c r="F7038" s="4">
        <v>1</v>
      </c>
      <c r="G7038" s="10" t="str">
        <f t="shared" si="322"/>
        <v xml:space="preserve">2024/01 </v>
      </c>
      <c r="H7038" s="10">
        <f t="shared" si="323"/>
        <v>1</v>
      </c>
    </row>
    <row r="7039" spans="1:8" ht="15.75">
      <c r="A7039" s="10">
        <v>7038</v>
      </c>
      <c r="B7039" s="3" t="s">
        <v>6983</v>
      </c>
      <c r="C7039" s="2" t="s">
        <v>6043</v>
      </c>
      <c r="D7039" s="2" t="s">
        <v>264</v>
      </c>
      <c r="E7039" s="2" t="s">
        <v>325</v>
      </c>
      <c r="F7039" s="4">
        <v>50</v>
      </c>
      <c r="G7039" s="10" t="str">
        <f t="shared" si="322"/>
        <v xml:space="preserve">2024/01 </v>
      </c>
      <c r="H7039" s="10">
        <f t="shared" si="323"/>
        <v>50</v>
      </c>
    </row>
    <row r="7040" spans="1:8" ht="15.75">
      <c r="A7040" s="10">
        <v>7039</v>
      </c>
      <c r="B7040" s="3" t="s">
        <v>6983</v>
      </c>
      <c r="C7040" s="2" t="s">
        <v>6044</v>
      </c>
      <c r="D7040" s="2" t="s">
        <v>264</v>
      </c>
      <c r="E7040" s="2" t="s">
        <v>6045</v>
      </c>
      <c r="F7040" s="4">
        <v>2</v>
      </c>
      <c r="G7040" s="10" t="str">
        <f t="shared" si="322"/>
        <v xml:space="preserve">2024/01 </v>
      </c>
      <c r="H7040" s="10">
        <f t="shared" si="323"/>
        <v>2</v>
      </c>
    </row>
    <row r="7041" spans="1:8" ht="15.75">
      <c r="A7041" s="10">
        <v>7040</v>
      </c>
      <c r="B7041" s="3" t="s">
        <v>6983</v>
      </c>
      <c r="C7041" s="2" t="s">
        <v>311</v>
      </c>
      <c r="D7041" s="2" t="s">
        <v>310</v>
      </c>
      <c r="E7041" s="2" t="s">
        <v>56</v>
      </c>
      <c r="F7041" s="4">
        <v>1</v>
      </c>
      <c r="G7041" s="10" t="str">
        <f t="shared" si="322"/>
        <v xml:space="preserve">2024/01 </v>
      </c>
      <c r="H7041" s="10">
        <f t="shared" si="323"/>
        <v>6</v>
      </c>
    </row>
    <row r="7042" spans="1:8" ht="15.75">
      <c r="A7042" s="10">
        <v>7041</v>
      </c>
      <c r="B7042" s="3" t="s">
        <v>6983</v>
      </c>
      <c r="C7042" s="2" t="s">
        <v>5941</v>
      </c>
      <c r="D7042" s="2" t="s">
        <v>232</v>
      </c>
      <c r="E7042" s="2" t="s">
        <v>104</v>
      </c>
      <c r="F7042" s="4"/>
      <c r="G7042" s="10" t="e">
        <f t="shared" si="322"/>
        <v>#N/A</v>
      </c>
      <c r="H7042" s="10">
        <f t="shared" si="323"/>
        <v>0</v>
      </c>
    </row>
    <row r="7043" spans="1:8" ht="15.75">
      <c r="A7043" s="10">
        <v>7042</v>
      </c>
      <c r="B7043" s="3" t="s">
        <v>6983</v>
      </c>
      <c r="C7043" s="2" t="s">
        <v>458</v>
      </c>
      <c r="D7043" s="2" t="s">
        <v>457</v>
      </c>
      <c r="E7043" s="2"/>
      <c r="F7043" s="4">
        <v>20</v>
      </c>
      <c r="G7043" s="10" t="str">
        <f t="shared" si="322"/>
        <v xml:space="preserve">2024/02 </v>
      </c>
      <c r="H7043" s="10">
        <f t="shared" si="323"/>
        <v>28</v>
      </c>
    </row>
    <row r="7044" spans="1:8" ht="15.75">
      <c r="A7044" s="10">
        <v>7043</v>
      </c>
      <c r="B7044" s="3" t="s">
        <v>6983</v>
      </c>
      <c r="C7044" s="2" t="s">
        <v>515</v>
      </c>
      <c r="D7044" s="2" t="s">
        <v>514</v>
      </c>
      <c r="E7044" s="2" t="s">
        <v>516</v>
      </c>
      <c r="F7044" s="4">
        <v>62</v>
      </c>
      <c r="G7044" s="10" t="str">
        <f t="shared" si="322"/>
        <v xml:space="preserve">2025/12 </v>
      </c>
      <c r="H7044" s="10">
        <f t="shared" si="323"/>
        <v>900</v>
      </c>
    </row>
    <row r="7045" spans="1:8" ht="15.75">
      <c r="A7045" s="10">
        <v>7044</v>
      </c>
      <c r="B7045" s="3" t="s">
        <v>6983</v>
      </c>
      <c r="C7045" s="2" t="s">
        <v>525</v>
      </c>
      <c r="D7045" s="2" t="s">
        <v>524</v>
      </c>
      <c r="E7045" s="2" t="s">
        <v>526</v>
      </c>
      <c r="F7045" s="4">
        <v>59</v>
      </c>
      <c r="G7045" s="10" t="str">
        <f t="shared" si="322"/>
        <v xml:space="preserve">2024/10 </v>
      </c>
      <c r="H7045" s="10">
        <f t="shared" si="323"/>
        <v>657</v>
      </c>
    </row>
    <row r="7046" spans="1:8" ht="15.75">
      <c r="A7046" s="10">
        <v>7045</v>
      </c>
      <c r="B7046" s="3" t="s">
        <v>6983</v>
      </c>
      <c r="C7046" s="2" t="s">
        <v>546</v>
      </c>
      <c r="D7046" s="2" t="s">
        <v>545</v>
      </c>
      <c r="E7046" s="2" t="s">
        <v>547</v>
      </c>
      <c r="F7046" s="4">
        <v>42</v>
      </c>
      <c r="G7046" s="10" t="str">
        <f t="shared" si="322"/>
        <v xml:space="preserve">2024/03 </v>
      </c>
      <c r="H7046" s="10">
        <f t="shared" si="323"/>
        <v>305</v>
      </c>
    </row>
    <row r="7047" spans="1:8" ht="15.75">
      <c r="A7047" s="10">
        <v>7046</v>
      </c>
      <c r="B7047" s="3" t="s">
        <v>6983</v>
      </c>
      <c r="C7047" s="2" t="s">
        <v>561</v>
      </c>
      <c r="D7047" s="2" t="s">
        <v>560</v>
      </c>
      <c r="E7047" s="2" t="s">
        <v>562</v>
      </c>
      <c r="F7047" s="4">
        <v>2</v>
      </c>
      <c r="G7047" s="10" t="str">
        <f t="shared" si="322"/>
        <v xml:space="preserve">2024/07 </v>
      </c>
      <c r="H7047" s="10">
        <f t="shared" si="323"/>
        <v>488</v>
      </c>
    </row>
    <row r="7048" spans="1:8" ht="15.75">
      <c r="A7048" s="10">
        <v>7047</v>
      </c>
      <c r="B7048" s="3" t="s">
        <v>6983</v>
      </c>
      <c r="C7048" s="2" t="s">
        <v>576</v>
      </c>
      <c r="D7048" s="2" t="s">
        <v>575</v>
      </c>
      <c r="E7048" s="2" t="s">
        <v>577</v>
      </c>
      <c r="F7048" s="4">
        <v>4</v>
      </c>
      <c r="G7048" s="10" t="str">
        <f t="shared" si="322"/>
        <v xml:space="preserve">2024/04 </v>
      </c>
      <c r="H7048" s="10">
        <f t="shared" si="323"/>
        <v>380</v>
      </c>
    </row>
    <row r="7049" spans="1:8" ht="15.75">
      <c r="A7049" s="10">
        <v>7048</v>
      </c>
      <c r="B7049" s="3" t="s">
        <v>6983</v>
      </c>
      <c r="C7049" s="2" t="s">
        <v>608</v>
      </c>
      <c r="D7049" s="2" t="s">
        <v>607</v>
      </c>
      <c r="E7049" s="2"/>
      <c r="F7049" s="4"/>
      <c r="G7049" s="10" t="str">
        <f t="shared" si="322"/>
        <v xml:space="preserve">2024/03 </v>
      </c>
      <c r="H7049" s="10">
        <f t="shared" si="323"/>
        <v>66</v>
      </c>
    </row>
    <row r="7050" spans="1:8" ht="15.75">
      <c r="A7050" s="10">
        <v>7049</v>
      </c>
      <c r="B7050" s="3" t="s">
        <v>6983</v>
      </c>
      <c r="C7050" s="2" t="s">
        <v>612</v>
      </c>
      <c r="D7050" s="2" t="s">
        <v>363</v>
      </c>
      <c r="E7050" s="2" t="s">
        <v>613</v>
      </c>
      <c r="F7050" s="4">
        <v>2</v>
      </c>
      <c r="G7050" s="10" t="str">
        <f t="shared" si="322"/>
        <v xml:space="preserve">2024/11 </v>
      </c>
      <c r="H7050" s="10">
        <f t="shared" si="323"/>
        <v>4102</v>
      </c>
    </row>
    <row r="7051" spans="1:8" ht="15.75">
      <c r="A7051" s="10">
        <v>7050</v>
      </c>
      <c r="B7051" s="3" t="s">
        <v>6983</v>
      </c>
      <c r="C7051" s="2" t="s">
        <v>615</v>
      </c>
      <c r="D7051" s="2" t="s">
        <v>614</v>
      </c>
      <c r="E7051" s="2" t="s">
        <v>616</v>
      </c>
      <c r="F7051" s="4">
        <v>8</v>
      </c>
      <c r="G7051" s="10" t="str">
        <f t="shared" si="322"/>
        <v xml:space="preserve">2025/08 </v>
      </c>
      <c r="H7051" s="10">
        <f t="shared" si="323"/>
        <v>392</v>
      </c>
    </row>
    <row r="7052" spans="1:8" ht="15.75">
      <c r="A7052" s="10">
        <v>7051</v>
      </c>
      <c r="B7052" s="3" t="s">
        <v>6983</v>
      </c>
      <c r="C7052" s="2" t="s">
        <v>619</v>
      </c>
      <c r="D7052" s="2" t="s">
        <v>366</v>
      </c>
      <c r="E7052" s="2" t="s">
        <v>620</v>
      </c>
      <c r="F7052" s="4">
        <v>150</v>
      </c>
      <c r="G7052" s="10" t="str">
        <f t="shared" si="322"/>
        <v xml:space="preserve">2024/12 </v>
      </c>
      <c r="H7052" s="10">
        <f t="shared" si="323"/>
        <v>4004</v>
      </c>
    </row>
    <row r="7053" spans="1:8" ht="15.75">
      <c r="A7053" s="10">
        <v>7052</v>
      </c>
      <c r="B7053" s="3" t="s">
        <v>6983</v>
      </c>
      <c r="C7053" s="2" t="s">
        <v>622</v>
      </c>
      <c r="D7053" s="2" t="s">
        <v>621</v>
      </c>
      <c r="E7053" s="2" t="s">
        <v>623</v>
      </c>
      <c r="F7053" s="4">
        <v>14</v>
      </c>
      <c r="G7053" s="10" t="str">
        <f t="shared" si="322"/>
        <v xml:space="preserve">2024/12 </v>
      </c>
      <c r="H7053" s="10">
        <f t="shared" si="323"/>
        <v>489</v>
      </c>
    </row>
    <row r="7054" spans="1:8" ht="15.75">
      <c r="A7054" s="10">
        <v>7053</v>
      </c>
      <c r="B7054" s="3" t="s">
        <v>6983</v>
      </c>
      <c r="C7054" s="2" t="s">
        <v>634</v>
      </c>
      <c r="D7054" s="2" t="s">
        <v>633</v>
      </c>
      <c r="E7054" s="2" t="s">
        <v>635</v>
      </c>
      <c r="F7054" s="4">
        <v>42</v>
      </c>
      <c r="G7054" s="10" t="str">
        <f t="shared" si="322"/>
        <v xml:space="preserve">2024/01 </v>
      </c>
      <c r="H7054" s="10">
        <f t="shared" si="323"/>
        <v>1460</v>
      </c>
    </row>
    <row r="7055" spans="1:8" ht="15.75">
      <c r="A7055" s="10">
        <v>7054</v>
      </c>
      <c r="B7055" s="3" t="s">
        <v>6983</v>
      </c>
      <c r="C7055" s="2" t="s">
        <v>638</v>
      </c>
      <c r="D7055" s="2" t="s">
        <v>352</v>
      </c>
      <c r="E7055" s="2" t="s">
        <v>639</v>
      </c>
      <c r="F7055" s="4">
        <v>53</v>
      </c>
      <c r="G7055" s="10" t="str">
        <f t="shared" si="322"/>
        <v xml:space="preserve">2025/12 </v>
      </c>
      <c r="H7055" s="10">
        <f t="shared" si="323"/>
        <v>1081</v>
      </c>
    </row>
    <row r="7056" spans="1:8" ht="15.75">
      <c r="A7056" s="10">
        <v>7055</v>
      </c>
      <c r="B7056" s="3" t="s">
        <v>6983</v>
      </c>
      <c r="C7056" s="2" t="s">
        <v>648</v>
      </c>
      <c r="D7056" s="2" t="s">
        <v>647</v>
      </c>
      <c r="E7056" s="2" t="s">
        <v>649</v>
      </c>
      <c r="F7056" s="4">
        <v>28</v>
      </c>
      <c r="G7056" s="10" t="str">
        <f t="shared" si="322"/>
        <v xml:space="preserve">2024/11 </v>
      </c>
      <c r="H7056" s="10">
        <f t="shared" si="323"/>
        <v>2000</v>
      </c>
    </row>
    <row r="7057" spans="1:8" ht="15.75">
      <c r="A7057" s="10">
        <v>7056</v>
      </c>
      <c r="B7057" s="3" t="s">
        <v>6983</v>
      </c>
      <c r="C7057" s="2" t="s">
        <v>655</v>
      </c>
      <c r="D7057" s="2" t="s">
        <v>654</v>
      </c>
      <c r="E7057" s="2" t="s">
        <v>656</v>
      </c>
      <c r="F7057" s="4">
        <v>10</v>
      </c>
      <c r="G7057" s="10" t="str">
        <f t="shared" si="322"/>
        <v xml:space="preserve">2024/11 </v>
      </c>
      <c r="H7057" s="10">
        <f t="shared" si="323"/>
        <v>4241</v>
      </c>
    </row>
    <row r="7058" spans="1:8" ht="15.75">
      <c r="A7058" s="10">
        <v>7057</v>
      </c>
      <c r="B7058" s="3" t="s">
        <v>6983</v>
      </c>
      <c r="C7058" s="2" t="s">
        <v>660</v>
      </c>
      <c r="D7058" s="2" t="s">
        <v>448</v>
      </c>
      <c r="E7058" s="2" t="s">
        <v>661</v>
      </c>
      <c r="F7058" s="4">
        <v>26</v>
      </c>
      <c r="G7058" s="10" t="str">
        <f t="shared" si="322"/>
        <v xml:space="preserve">2024/01 </v>
      </c>
      <c r="H7058" s="10">
        <f t="shared" si="323"/>
        <v>300</v>
      </c>
    </row>
    <row r="7059" spans="1:8" ht="15.75">
      <c r="A7059" s="10">
        <v>7058</v>
      </c>
      <c r="B7059" s="3" t="s">
        <v>6983</v>
      </c>
      <c r="C7059" s="2" t="s">
        <v>674</v>
      </c>
      <c r="D7059" s="2" t="s">
        <v>673</v>
      </c>
      <c r="E7059" s="2" t="s">
        <v>675</v>
      </c>
      <c r="F7059" s="4">
        <v>42</v>
      </c>
      <c r="G7059" s="10" t="str">
        <f t="shared" si="322"/>
        <v xml:space="preserve">2024/06 </v>
      </c>
      <c r="H7059" s="10">
        <f t="shared" si="323"/>
        <v>173</v>
      </c>
    </row>
    <row r="7060" spans="1:8" ht="15.75">
      <c r="A7060" s="10">
        <v>7059</v>
      </c>
      <c r="B7060" s="3" t="s">
        <v>6983</v>
      </c>
      <c r="C7060" s="2" t="s">
        <v>680</v>
      </c>
      <c r="D7060" s="2" t="s">
        <v>679</v>
      </c>
      <c r="E7060" s="2" t="s">
        <v>681</v>
      </c>
      <c r="F7060" s="4">
        <v>20</v>
      </c>
      <c r="G7060" s="10" t="str">
        <f t="shared" si="322"/>
        <v xml:space="preserve">2024/01 </v>
      </c>
      <c r="H7060" s="10">
        <f t="shared" si="323"/>
        <v>100</v>
      </c>
    </row>
    <row r="7061" spans="1:8" ht="15.75">
      <c r="A7061" s="10">
        <v>7060</v>
      </c>
      <c r="B7061" s="3" t="s">
        <v>6983</v>
      </c>
      <c r="C7061" s="2" t="s">
        <v>686</v>
      </c>
      <c r="D7061" s="2" t="s">
        <v>685</v>
      </c>
      <c r="E7061" s="2" t="s">
        <v>687</v>
      </c>
      <c r="F7061" s="4">
        <v>20</v>
      </c>
      <c r="G7061" s="10" t="str">
        <f t="shared" si="322"/>
        <v xml:space="preserve">2024/01 </v>
      </c>
      <c r="H7061" s="10">
        <f t="shared" si="323"/>
        <v>50</v>
      </c>
    </row>
    <row r="7062" spans="1:8" ht="15.75">
      <c r="A7062" s="10">
        <v>7061</v>
      </c>
      <c r="B7062" s="3" t="s">
        <v>6983</v>
      </c>
      <c r="C7062" s="2" t="s">
        <v>700</v>
      </c>
      <c r="D7062" s="2" t="s">
        <v>699</v>
      </c>
      <c r="E7062" s="2" t="s">
        <v>701</v>
      </c>
      <c r="F7062" s="4">
        <v>6</v>
      </c>
      <c r="G7062" s="10" t="str">
        <f t="shared" si="322"/>
        <v xml:space="preserve">2025/06 </v>
      </c>
      <c r="H7062" s="10">
        <f t="shared" si="323"/>
        <v>983</v>
      </c>
    </row>
    <row r="7063" spans="1:8" ht="15.75">
      <c r="A7063" s="10">
        <v>7062</v>
      </c>
      <c r="B7063" s="3" t="s">
        <v>6983</v>
      </c>
      <c r="C7063" s="2" t="s">
        <v>726</v>
      </c>
      <c r="D7063" s="2" t="s">
        <v>725</v>
      </c>
      <c r="E7063" s="2"/>
      <c r="F7063" s="4">
        <v>40</v>
      </c>
      <c r="G7063" s="10" t="str">
        <f t="shared" si="322"/>
        <v xml:space="preserve">2024/01 </v>
      </c>
      <c r="H7063" s="10">
        <f t="shared" si="323"/>
        <v>160</v>
      </c>
    </row>
    <row r="7064" spans="1:8" ht="15.75">
      <c r="A7064" s="10">
        <v>7063</v>
      </c>
      <c r="B7064" s="3" t="s">
        <v>6983</v>
      </c>
      <c r="C7064" s="2" t="s">
        <v>740</v>
      </c>
      <c r="D7064" s="2" t="s">
        <v>739</v>
      </c>
      <c r="E7064" s="2"/>
      <c r="F7064" s="4">
        <v>40</v>
      </c>
      <c r="G7064" s="10" t="str">
        <f t="shared" si="322"/>
        <v xml:space="preserve">2024/01 </v>
      </c>
      <c r="H7064" s="10">
        <f t="shared" si="323"/>
        <v>70</v>
      </c>
    </row>
    <row r="7065" spans="1:8" ht="15.75">
      <c r="A7065" s="10">
        <v>7064</v>
      </c>
      <c r="B7065" s="3" t="s">
        <v>6983</v>
      </c>
      <c r="C7065" s="2" t="s">
        <v>748</v>
      </c>
      <c r="D7065" s="2" t="s">
        <v>747</v>
      </c>
      <c r="E7065" s="2" t="s">
        <v>749</v>
      </c>
      <c r="F7065" s="4">
        <v>150</v>
      </c>
      <c r="G7065" s="10" t="str">
        <f t="shared" si="322"/>
        <v xml:space="preserve">2025/12 </v>
      </c>
      <c r="H7065" s="10">
        <f t="shared" si="323"/>
        <v>812</v>
      </c>
    </row>
    <row r="7066" spans="1:8" ht="15.75">
      <c r="A7066" s="10">
        <v>7065</v>
      </c>
      <c r="B7066" s="3" t="s">
        <v>6983</v>
      </c>
      <c r="C7066" s="2" t="s">
        <v>760</v>
      </c>
      <c r="D7066" s="2" t="s">
        <v>759</v>
      </c>
      <c r="E7066" s="2" t="s">
        <v>761</v>
      </c>
      <c r="F7066" s="4">
        <v>-2608</v>
      </c>
      <c r="G7066" s="10" t="str">
        <f t="shared" si="322"/>
        <v xml:space="preserve">2026/04 </v>
      </c>
      <c r="H7066" s="10">
        <f t="shared" si="323"/>
        <v>708</v>
      </c>
    </row>
    <row r="7067" spans="1:8" ht="15.75">
      <c r="A7067" s="10">
        <v>7066</v>
      </c>
      <c r="B7067" s="3" t="s">
        <v>6983</v>
      </c>
      <c r="C7067" s="2" t="s">
        <v>763</v>
      </c>
      <c r="D7067" s="2" t="s">
        <v>762</v>
      </c>
      <c r="E7067" s="2"/>
      <c r="F7067" s="4">
        <v>40</v>
      </c>
      <c r="G7067" s="10" t="str">
        <f t="shared" si="322"/>
        <v xml:space="preserve">2024/01 </v>
      </c>
      <c r="H7067" s="10">
        <f t="shared" si="323"/>
        <v>40</v>
      </c>
    </row>
    <row r="7068" spans="1:8" ht="15.75">
      <c r="A7068" s="10">
        <v>7067</v>
      </c>
      <c r="B7068" s="3" t="s">
        <v>6983</v>
      </c>
      <c r="C7068" s="2" t="s">
        <v>771</v>
      </c>
      <c r="D7068" s="2" t="s">
        <v>770</v>
      </c>
      <c r="E7068" s="2" t="s">
        <v>772</v>
      </c>
      <c r="F7068" s="4">
        <v>200</v>
      </c>
      <c r="G7068" s="10" t="str">
        <f t="shared" si="322"/>
        <v xml:space="preserve">2025/12 </v>
      </c>
      <c r="H7068" s="10">
        <f t="shared" si="323"/>
        <v>861</v>
      </c>
    </row>
    <row r="7069" spans="1:8" ht="15.75">
      <c r="A7069" s="10">
        <v>7068</v>
      </c>
      <c r="B7069" s="3" t="s">
        <v>6983</v>
      </c>
      <c r="C7069" s="2" t="s">
        <v>774</v>
      </c>
      <c r="D7069" s="2" t="s">
        <v>773</v>
      </c>
      <c r="E7069" s="2" t="s">
        <v>775</v>
      </c>
      <c r="F7069" s="4">
        <v>50</v>
      </c>
      <c r="G7069" s="10" t="str">
        <f t="shared" si="322"/>
        <v xml:space="preserve">2025/12 </v>
      </c>
      <c r="H7069" s="10">
        <f t="shared" si="323"/>
        <v>1110</v>
      </c>
    </row>
    <row r="7070" spans="1:8" ht="15.75">
      <c r="A7070" s="10">
        <v>7069</v>
      </c>
      <c r="B7070" s="3" t="s">
        <v>6983</v>
      </c>
      <c r="C7070" s="2" t="s">
        <v>782</v>
      </c>
      <c r="D7070" s="2" t="s">
        <v>781</v>
      </c>
      <c r="E7070" s="2" t="s">
        <v>783</v>
      </c>
      <c r="F7070" s="4">
        <v>50</v>
      </c>
      <c r="G7070" s="10" t="str">
        <f t="shared" si="322"/>
        <v xml:space="preserve">2025/08 </v>
      </c>
      <c r="H7070" s="10">
        <f t="shared" si="323"/>
        <v>402</v>
      </c>
    </row>
    <row r="7071" spans="1:8" ht="15.75">
      <c r="A7071" s="10">
        <v>7070</v>
      </c>
      <c r="B7071" s="3" t="s">
        <v>6983</v>
      </c>
      <c r="C7071" s="2" t="s">
        <v>790</v>
      </c>
      <c r="D7071" s="2" t="s">
        <v>789</v>
      </c>
      <c r="E7071" s="2" t="s">
        <v>791</v>
      </c>
      <c r="F7071" s="4">
        <v>34</v>
      </c>
      <c r="G7071" s="10" t="str">
        <f t="shared" si="322"/>
        <v xml:space="preserve">2024/08 </v>
      </c>
      <c r="H7071" s="10">
        <f t="shared" si="323"/>
        <v>560</v>
      </c>
    </row>
    <row r="7072" spans="1:8" ht="15.75">
      <c r="A7072" s="10">
        <v>7071</v>
      </c>
      <c r="B7072" s="3" t="s">
        <v>6983</v>
      </c>
      <c r="C7072" s="2" t="s">
        <v>795</v>
      </c>
      <c r="D7072" s="2" t="s">
        <v>794</v>
      </c>
      <c r="E7072" s="2"/>
      <c r="F7072" s="4">
        <v>1</v>
      </c>
      <c r="G7072" s="10" t="str">
        <f t="shared" si="322"/>
        <v xml:space="preserve">2024/01 </v>
      </c>
      <c r="H7072" s="10">
        <f t="shared" si="323"/>
        <v>2</v>
      </c>
    </row>
    <row r="7073" spans="1:8" ht="15.75">
      <c r="A7073" s="10">
        <v>7072</v>
      </c>
      <c r="B7073" s="3" t="s">
        <v>6983</v>
      </c>
      <c r="C7073" s="2" t="s">
        <v>797</v>
      </c>
      <c r="D7073" s="2" t="s">
        <v>796</v>
      </c>
      <c r="E7073" s="2" t="s">
        <v>798</v>
      </c>
      <c r="F7073" s="4">
        <v>50</v>
      </c>
      <c r="G7073" s="10" t="str">
        <f t="shared" si="322"/>
        <v xml:space="preserve">2024/03 </v>
      </c>
      <c r="H7073" s="10">
        <f t="shared" si="323"/>
        <v>51</v>
      </c>
    </row>
    <row r="7074" spans="1:8" ht="15.75">
      <c r="A7074" s="10">
        <v>7073</v>
      </c>
      <c r="B7074" s="3" t="s">
        <v>6983</v>
      </c>
      <c r="C7074" s="2" t="s">
        <v>803</v>
      </c>
      <c r="D7074" s="2" t="s">
        <v>802</v>
      </c>
      <c r="E7074" s="2"/>
      <c r="F7074" s="4">
        <v>50</v>
      </c>
      <c r="G7074" s="10" t="str">
        <f t="shared" si="322"/>
        <v xml:space="preserve">2024/04 </v>
      </c>
      <c r="H7074" s="10">
        <f t="shared" si="323"/>
        <v>370</v>
      </c>
    </row>
    <row r="7075" spans="1:8" ht="15.75">
      <c r="A7075" s="10">
        <v>7074</v>
      </c>
      <c r="B7075" s="3" t="s">
        <v>6983</v>
      </c>
      <c r="C7075" s="2" t="s">
        <v>814</v>
      </c>
      <c r="D7075" s="2" t="s">
        <v>813</v>
      </c>
      <c r="E7075" s="2"/>
      <c r="F7075" s="4">
        <v>240</v>
      </c>
      <c r="G7075" s="10" t="str">
        <f t="shared" si="322"/>
        <v xml:space="preserve">2024/12 </v>
      </c>
      <c r="H7075" s="10">
        <f t="shared" si="323"/>
        <v>3000</v>
      </c>
    </row>
    <row r="7076" spans="1:8" ht="15.75">
      <c r="A7076" s="10">
        <v>7075</v>
      </c>
      <c r="B7076" s="3" t="s">
        <v>6983</v>
      </c>
      <c r="C7076" s="2" t="s">
        <v>820</v>
      </c>
      <c r="D7076" s="2" t="s">
        <v>819</v>
      </c>
      <c r="E7076" s="2" t="s">
        <v>821</v>
      </c>
      <c r="F7076" s="4">
        <v>20</v>
      </c>
      <c r="G7076" s="10" t="str">
        <f t="shared" si="322"/>
        <v xml:space="preserve">2024/10 </v>
      </c>
      <c r="H7076" s="10">
        <f t="shared" si="323"/>
        <v>510</v>
      </c>
    </row>
    <row r="7077" spans="1:8" ht="15.75">
      <c r="A7077" s="10">
        <v>7076</v>
      </c>
      <c r="B7077" s="3" t="s">
        <v>6983</v>
      </c>
      <c r="C7077" s="2" t="s">
        <v>823</v>
      </c>
      <c r="D7077" s="2" t="s">
        <v>822</v>
      </c>
      <c r="E7077" s="2" t="s">
        <v>824</v>
      </c>
      <c r="F7077" s="4">
        <v>2327</v>
      </c>
      <c r="G7077" s="10" t="str">
        <f t="shared" si="322"/>
        <v xml:space="preserve">2025/12 </v>
      </c>
      <c r="H7077" s="10">
        <f t="shared" si="323"/>
        <v>32271</v>
      </c>
    </row>
    <row r="7078" spans="1:8" ht="15.75">
      <c r="A7078" s="10">
        <v>7077</v>
      </c>
      <c r="B7078" s="3" t="s">
        <v>6983</v>
      </c>
      <c r="C7078" s="2" t="s">
        <v>829</v>
      </c>
      <c r="D7078" s="2" t="s">
        <v>828</v>
      </c>
      <c r="E7078" s="2" t="s">
        <v>830</v>
      </c>
      <c r="F7078" s="4">
        <v>3</v>
      </c>
      <c r="G7078" s="10" t="str">
        <f t="shared" si="322"/>
        <v xml:space="preserve">2024/01 </v>
      </c>
      <c r="H7078" s="10">
        <f t="shared" si="323"/>
        <v>100</v>
      </c>
    </row>
    <row r="7079" spans="1:8" ht="15.75">
      <c r="A7079" s="10">
        <v>7078</v>
      </c>
      <c r="B7079" s="3" t="s">
        <v>6983</v>
      </c>
      <c r="C7079" s="2" t="s">
        <v>832</v>
      </c>
      <c r="D7079" s="2" t="s">
        <v>831</v>
      </c>
      <c r="E7079" s="2" t="s">
        <v>833</v>
      </c>
      <c r="F7079" s="4">
        <v>10</v>
      </c>
      <c r="G7079" s="10" t="str">
        <f t="shared" si="322"/>
        <v xml:space="preserve">2024/01 </v>
      </c>
      <c r="H7079" s="10">
        <f t="shared" si="323"/>
        <v>10</v>
      </c>
    </row>
    <row r="7080" spans="1:8" ht="15.75">
      <c r="A7080" s="10">
        <v>7079</v>
      </c>
      <c r="B7080" s="3" t="s">
        <v>6983</v>
      </c>
      <c r="C7080" s="2" t="s">
        <v>847</v>
      </c>
      <c r="D7080" s="2" t="s">
        <v>846</v>
      </c>
      <c r="E7080" s="2"/>
      <c r="F7080" s="4">
        <v>40</v>
      </c>
      <c r="G7080" s="10" t="str">
        <f t="shared" si="322"/>
        <v xml:space="preserve">2024/01 </v>
      </c>
      <c r="H7080" s="10">
        <f t="shared" si="323"/>
        <v>100</v>
      </c>
    </row>
    <row r="7081" spans="1:8" ht="15.75">
      <c r="A7081" s="10">
        <v>7080</v>
      </c>
      <c r="B7081" s="3" t="s">
        <v>6983</v>
      </c>
      <c r="C7081" s="2" t="s">
        <v>855</v>
      </c>
      <c r="D7081" s="2" t="s">
        <v>854</v>
      </c>
      <c r="E7081" s="2" t="s">
        <v>856</v>
      </c>
      <c r="F7081" s="4">
        <v>30</v>
      </c>
      <c r="G7081" s="10" t="str">
        <f t="shared" si="322"/>
        <v xml:space="preserve">2025/12 </v>
      </c>
      <c r="H7081" s="10">
        <f t="shared" si="323"/>
        <v>868</v>
      </c>
    </row>
    <row r="7082" spans="1:8" ht="15.75">
      <c r="A7082" s="10">
        <v>7081</v>
      </c>
      <c r="B7082" s="3" t="s">
        <v>6983</v>
      </c>
      <c r="C7082" s="2" t="s">
        <v>868</v>
      </c>
      <c r="D7082" s="2" t="s">
        <v>867</v>
      </c>
      <c r="E7082" s="2"/>
      <c r="F7082" s="4">
        <v>40</v>
      </c>
      <c r="G7082" s="10" t="str">
        <f t="shared" si="322"/>
        <v xml:space="preserve">2024/01 </v>
      </c>
      <c r="H7082" s="10">
        <f t="shared" si="323"/>
        <v>40</v>
      </c>
    </row>
    <row r="7083" spans="1:8" ht="15.75">
      <c r="A7083" s="10">
        <v>7082</v>
      </c>
      <c r="B7083" s="3" t="s">
        <v>6983</v>
      </c>
      <c r="C7083" s="2" t="s">
        <v>881</v>
      </c>
      <c r="D7083" s="2" t="s">
        <v>880</v>
      </c>
      <c r="E7083" s="2"/>
      <c r="F7083" s="4"/>
      <c r="G7083" s="10" t="str">
        <f t="shared" si="322"/>
        <v xml:space="preserve">2024/01 </v>
      </c>
      <c r="H7083" s="10">
        <f t="shared" si="323"/>
        <v>80</v>
      </c>
    </row>
    <row r="7084" spans="1:8" ht="15.75">
      <c r="A7084" s="10">
        <v>7083</v>
      </c>
      <c r="B7084" s="3" t="s">
        <v>6983</v>
      </c>
      <c r="C7084" s="2" t="s">
        <v>930</v>
      </c>
      <c r="D7084" s="2" t="s">
        <v>929</v>
      </c>
      <c r="E7084" s="2"/>
      <c r="F7084" s="4">
        <v>10</v>
      </c>
      <c r="G7084" s="10" t="str">
        <f t="shared" si="322"/>
        <v xml:space="preserve">2024/02 </v>
      </c>
      <c r="H7084" s="10">
        <f t="shared" si="323"/>
        <v>59</v>
      </c>
    </row>
    <row r="7085" spans="1:8" ht="15.75">
      <c r="A7085" s="10">
        <v>7084</v>
      </c>
      <c r="B7085" s="3" t="s">
        <v>6983</v>
      </c>
      <c r="C7085" s="2" t="s">
        <v>1071</v>
      </c>
      <c r="D7085" s="2" t="s">
        <v>759</v>
      </c>
      <c r="E7085" s="2" t="s">
        <v>1072</v>
      </c>
      <c r="F7085" s="4">
        <v>28</v>
      </c>
      <c r="G7085" s="10" t="str">
        <f t="shared" si="322"/>
        <v xml:space="preserve">2024/07 </v>
      </c>
      <c r="H7085" s="10">
        <f t="shared" si="323"/>
        <v>1500</v>
      </c>
    </row>
    <row r="7086" spans="1:8" ht="15.75">
      <c r="A7086" s="10">
        <v>7085</v>
      </c>
      <c r="B7086" s="3" t="s">
        <v>6983</v>
      </c>
      <c r="C7086" s="2" t="s">
        <v>1081</v>
      </c>
      <c r="D7086" s="2" t="s">
        <v>759</v>
      </c>
      <c r="E7086" s="2" t="s">
        <v>1082</v>
      </c>
      <c r="F7086" s="4">
        <v>3000</v>
      </c>
      <c r="G7086" s="10" t="str">
        <f t="shared" ref="G7086:G7149" si="324">INDEX($B$2:$B$9999,MATCH(_xlfn.MAXIFS($F$2:$F$9999,$C$2:$C$9999,C7086),$F$1:$F$9999,0))</f>
        <v xml:space="preserve">2024/12 </v>
      </c>
      <c r="H7086" s="10">
        <f t="shared" ref="H7086:H7149" si="325">_xlfn.MAXIFS(F:F,C:C,C7086,G:G,G7086)</f>
        <v>3000</v>
      </c>
    </row>
    <row r="7087" spans="1:8" ht="15.75">
      <c r="A7087" s="10">
        <v>7086</v>
      </c>
      <c r="B7087" s="3" t="s">
        <v>6983</v>
      </c>
      <c r="C7087" s="2" t="s">
        <v>5942</v>
      </c>
      <c r="D7087" s="2" t="s">
        <v>5943</v>
      </c>
      <c r="E7087" s="2"/>
      <c r="F7087" s="4"/>
      <c r="G7087" s="10" t="e">
        <f t="shared" si="324"/>
        <v>#N/A</v>
      </c>
      <c r="H7087" s="10">
        <f t="shared" si="325"/>
        <v>0</v>
      </c>
    </row>
    <row r="7088" spans="1:8" ht="15.75">
      <c r="A7088" s="10">
        <v>7087</v>
      </c>
      <c r="B7088" s="3" t="s">
        <v>6983</v>
      </c>
      <c r="C7088" s="2" t="s">
        <v>1178</v>
      </c>
      <c r="D7088" s="2" t="s">
        <v>1177</v>
      </c>
      <c r="E7088" s="2" t="s">
        <v>574</v>
      </c>
      <c r="F7088" s="4">
        <v>5</v>
      </c>
      <c r="G7088" s="10" t="str">
        <f t="shared" si="324"/>
        <v xml:space="preserve">2024/01 </v>
      </c>
      <c r="H7088" s="10">
        <f t="shared" si="325"/>
        <v>20</v>
      </c>
    </row>
    <row r="7089" spans="1:8" ht="15.75">
      <c r="A7089" s="10">
        <v>7088</v>
      </c>
      <c r="B7089" s="3" t="s">
        <v>6983</v>
      </c>
      <c r="C7089" s="2" t="s">
        <v>1212</v>
      </c>
      <c r="D7089" s="2" t="s">
        <v>1211</v>
      </c>
      <c r="E7089" s="2"/>
      <c r="F7089" s="4"/>
      <c r="G7089" s="10" t="str">
        <f t="shared" si="324"/>
        <v xml:space="preserve">2024/01 </v>
      </c>
      <c r="H7089" s="10">
        <f t="shared" si="325"/>
        <v>55</v>
      </c>
    </row>
    <row r="7090" spans="1:8" ht="15.75">
      <c r="A7090" s="10">
        <v>7089</v>
      </c>
      <c r="B7090" s="3" t="s">
        <v>6983</v>
      </c>
      <c r="C7090" s="2" t="s">
        <v>1233</v>
      </c>
      <c r="D7090" s="2" t="s">
        <v>1232</v>
      </c>
      <c r="E7090" s="2"/>
      <c r="F7090" s="4"/>
      <c r="G7090" s="10" t="str">
        <f t="shared" si="324"/>
        <v xml:space="preserve">2024/01 </v>
      </c>
      <c r="H7090" s="10">
        <f t="shared" si="325"/>
        <v>50</v>
      </c>
    </row>
    <row r="7091" spans="1:8" ht="15.75">
      <c r="A7091" s="10">
        <v>7090</v>
      </c>
      <c r="B7091" s="3" t="s">
        <v>6983</v>
      </c>
      <c r="C7091" s="2" t="s">
        <v>1344</v>
      </c>
      <c r="D7091" s="2" t="s">
        <v>1343</v>
      </c>
      <c r="E7091" s="2" t="s">
        <v>1342</v>
      </c>
      <c r="F7091" s="4">
        <v>108</v>
      </c>
      <c r="G7091" s="10" t="str">
        <f t="shared" si="324"/>
        <v xml:space="preserve">2026/02 </v>
      </c>
      <c r="H7091" s="10">
        <f t="shared" si="325"/>
        <v>108</v>
      </c>
    </row>
    <row r="7092" spans="1:8" ht="15.75">
      <c r="A7092" s="10">
        <v>7091</v>
      </c>
      <c r="B7092" s="3" t="s">
        <v>6983</v>
      </c>
      <c r="C7092" s="2" t="s">
        <v>1354</v>
      </c>
      <c r="D7092" s="2" t="s">
        <v>1353</v>
      </c>
      <c r="E7092" s="2" t="s">
        <v>1342</v>
      </c>
      <c r="F7092" s="4">
        <v>10</v>
      </c>
      <c r="G7092" s="10" t="str">
        <f t="shared" si="324"/>
        <v xml:space="preserve">2024/04 </v>
      </c>
      <c r="H7092" s="10">
        <f t="shared" si="325"/>
        <v>255</v>
      </c>
    </row>
    <row r="7093" spans="1:8" ht="15.75">
      <c r="A7093" s="10">
        <v>7092</v>
      </c>
      <c r="B7093" s="3" t="s">
        <v>6983</v>
      </c>
      <c r="C7093" s="2" t="s">
        <v>1356</v>
      </c>
      <c r="D7093" s="2" t="s">
        <v>1355</v>
      </c>
      <c r="E7093" s="2" t="s">
        <v>1352</v>
      </c>
      <c r="F7093" s="4">
        <v>300</v>
      </c>
      <c r="G7093" s="10" t="str">
        <f t="shared" si="324"/>
        <v xml:space="preserve">2024/02 </v>
      </c>
      <c r="H7093" s="10">
        <f t="shared" si="325"/>
        <v>800</v>
      </c>
    </row>
    <row r="7094" spans="1:8" ht="15.75">
      <c r="A7094" s="10">
        <v>7093</v>
      </c>
      <c r="B7094" s="3" t="s">
        <v>6983</v>
      </c>
      <c r="C7094" s="2" t="s">
        <v>3515</v>
      </c>
      <c r="D7094" s="2" t="s">
        <v>3514</v>
      </c>
      <c r="E7094" s="2" t="s">
        <v>1352</v>
      </c>
      <c r="F7094" s="4">
        <v>60</v>
      </c>
      <c r="G7094" s="10" t="str">
        <f t="shared" si="324"/>
        <v xml:space="preserve">2025/02 </v>
      </c>
      <c r="H7094" s="10">
        <f t="shared" si="325"/>
        <v>226</v>
      </c>
    </row>
    <row r="7095" spans="1:8" ht="15.75">
      <c r="A7095" s="10">
        <v>7094</v>
      </c>
      <c r="B7095" s="3" t="s">
        <v>6983</v>
      </c>
      <c r="C7095" s="2" t="s">
        <v>1365</v>
      </c>
      <c r="D7095" s="2" t="s">
        <v>1364</v>
      </c>
      <c r="E7095" s="2" t="s">
        <v>1352</v>
      </c>
      <c r="F7095" s="4">
        <v>230</v>
      </c>
      <c r="G7095" s="10" t="str">
        <f t="shared" si="324"/>
        <v xml:space="preserve">2026/01 </v>
      </c>
      <c r="H7095" s="10">
        <f t="shared" si="325"/>
        <v>11550</v>
      </c>
    </row>
    <row r="7096" spans="1:8" ht="15.75">
      <c r="A7096" s="10">
        <v>7095</v>
      </c>
      <c r="B7096" s="3" t="s">
        <v>6983</v>
      </c>
      <c r="C7096" s="2" t="s">
        <v>1370</v>
      </c>
      <c r="D7096" s="2" t="s">
        <v>1369</v>
      </c>
      <c r="E7096" s="2" t="s">
        <v>1352</v>
      </c>
      <c r="F7096" s="4">
        <v>90</v>
      </c>
      <c r="G7096" s="10" t="str">
        <f t="shared" si="324"/>
        <v xml:space="preserve">2024/03 </v>
      </c>
      <c r="H7096" s="10">
        <f t="shared" si="325"/>
        <v>702</v>
      </c>
    </row>
    <row r="7097" spans="1:8" ht="15.75">
      <c r="A7097" s="10">
        <v>7096</v>
      </c>
      <c r="B7097" s="3" t="s">
        <v>6983</v>
      </c>
      <c r="C7097" s="2" t="s">
        <v>1419</v>
      </c>
      <c r="D7097" s="2" t="s">
        <v>1417</v>
      </c>
      <c r="E7097" s="2" t="s">
        <v>5751</v>
      </c>
      <c r="F7097" s="4">
        <v>3</v>
      </c>
      <c r="G7097" s="10" t="str">
        <f t="shared" si="324"/>
        <v xml:space="preserve">2026/01 </v>
      </c>
      <c r="H7097" s="10">
        <f t="shared" si="325"/>
        <v>114</v>
      </c>
    </row>
    <row r="7098" spans="1:8" ht="15.75">
      <c r="A7098" s="10">
        <v>7097</v>
      </c>
      <c r="B7098" s="3" t="s">
        <v>6983</v>
      </c>
      <c r="C7098" s="2" t="s">
        <v>1428</v>
      </c>
      <c r="D7098" s="2" t="s">
        <v>1426</v>
      </c>
      <c r="E7098" s="2" t="s">
        <v>73</v>
      </c>
      <c r="F7098" s="4">
        <v>10</v>
      </c>
      <c r="G7098" s="10" t="str">
        <f t="shared" si="324"/>
        <v xml:space="preserve">2024/01 </v>
      </c>
      <c r="H7098" s="10">
        <f t="shared" si="325"/>
        <v>25</v>
      </c>
    </row>
    <row r="7099" spans="1:8" ht="15.75">
      <c r="A7099" s="10">
        <v>7098</v>
      </c>
      <c r="B7099" s="3" t="s">
        <v>6983</v>
      </c>
      <c r="C7099" s="2" t="s">
        <v>1430</v>
      </c>
      <c r="D7099" s="2" t="s">
        <v>1426</v>
      </c>
      <c r="E7099" s="2" t="s">
        <v>5735</v>
      </c>
      <c r="F7099" s="4">
        <v>1</v>
      </c>
      <c r="G7099" s="10" t="str">
        <f t="shared" si="324"/>
        <v xml:space="preserve">2024/01 </v>
      </c>
      <c r="H7099" s="10">
        <f t="shared" si="325"/>
        <v>105</v>
      </c>
    </row>
    <row r="7100" spans="1:8" ht="15.75">
      <c r="A7100" s="10">
        <v>7099</v>
      </c>
      <c r="B7100" s="3" t="s">
        <v>6983</v>
      </c>
      <c r="C7100" s="2" t="s">
        <v>3530</v>
      </c>
      <c r="D7100" s="2" t="s">
        <v>1433</v>
      </c>
      <c r="E7100" s="2" t="s">
        <v>73</v>
      </c>
      <c r="F7100" s="4">
        <v>5</v>
      </c>
      <c r="G7100" s="10" t="str">
        <f t="shared" si="324"/>
        <v xml:space="preserve">2024/01 </v>
      </c>
      <c r="H7100" s="10">
        <f t="shared" si="325"/>
        <v>100</v>
      </c>
    </row>
    <row r="7101" spans="1:8" ht="15.75">
      <c r="A7101" s="10">
        <v>7100</v>
      </c>
      <c r="B7101" s="3" t="s">
        <v>6983</v>
      </c>
      <c r="C7101" s="2" t="s">
        <v>3534</v>
      </c>
      <c r="D7101" s="2" t="s">
        <v>1405</v>
      </c>
      <c r="E7101" s="2" t="s">
        <v>325</v>
      </c>
      <c r="F7101" s="4">
        <v>50</v>
      </c>
      <c r="G7101" s="10" t="str">
        <f t="shared" si="324"/>
        <v xml:space="preserve">2024/01 </v>
      </c>
      <c r="H7101" s="10">
        <f t="shared" si="325"/>
        <v>100</v>
      </c>
    </row>
    <row r="7102" spans="1:8" ht="15.75">
      <c r="A7102" s="10">
        <v>7101</v>
      </c>
      <c r="B7102" s="3" t="s">
        <v>6983</v>
      </c>
      <c r="C7102" s="2" t="s">
        <v>1455</v>
      </c>
      <c r="D7102" s="2" t="s">
        <v>1454</v>
      </c>
      <c r="E7102" s="2" t="s">
        <v>1456</v>
      </c>
      <c r="F7102" s="4">
        <v>12</v>
      </c>
      <c r="G7102" s="10" t="str">
        <f t="shared" si="324"/>
        <v xml:space="preserve">2024/03 </v>
      </c>
      <c r="H7102" s="10">
        <f t="shared" si="325"/>
        <v>12</v>
      </c>
    </row>
    <row r="7103" spans="1:8" ht="15.75">
      <c r="A7103" s="10">
        <v>7102</v>
      </c>
      <c r="B7103" s="3" t="s">
        <v>6983</v>
      </c>
      <c r="C7103" s="2" t="s">
        <v>3545</v>
      </c>
      <c r="D7103" s="2" t="s">
        <v>3544</v>
      </c>
      <c r="E7103" s="2" t="s">
        <v>3546</v>
      </c>
      <c r="F7103" s="4">
        <v>4</v>
      </c>
      <c r="G7103" s="10" t="str">
        <f t="shared" si="324"/>
        <v xml:space="preserve">2024/01 </v>
      </c>
      <c r="H7103" s="10">
        <f t="shared" si="325"/>
        <v>4</v>
      </c>
    </row>
    <row r="7104" spans="1:8" ht="15.75">
      <c r="A7104" s="10">
        <v>7103</v>
      </c>
      <c r="B7104" s="3" t="s">
        <v>6983</v>
      </c>
      <c r="C7104" s="2" t="s">
        <v>1802</v>
      </c>
      <c r="D7104" s="2" t="s">
        <v>1801</v>
      </c>
      <c r="E7104" s="2" t="s">
        <v>1803</v>
      </c>
      <c r="F7104" s="4">
        <v>47</v>
      </c>
      <c r="G7104" s="10" t="str">
        <f t="shared" si="324"/>
        <v xml:space="preserve">2024/01 </v>
      </c>
      <c r="H7104" s="10">
        <f t="shared" si="325"/>
        <v>47</v>
      </c>
    </row>
    <row r="7105" spans="1:8" ht="15.75">
      <c r="A7105" s="10">
        <v>7104</v>
      </c>
      <c r="B7105" s="3" t="s">
        <v>6983</v>
      </c>
      <c r="C7105" s="2" t="s">
        <v>6075</v>
      </c>
      <c r="D7105" s="2" t="s">
        <v>236</v>
      </c>
      <c r="E7105" s="2" t="s">
        <v>6045</v>
      </c>
      <c r="F7105" s="4">
        <v>2</v>
      </c>
      <c r="G7105" s="10" t="str">
        <f t="shared" si="324"/>
        <v xml:space="preserve">2024/01 </v>
      </c>
      <c r="H7105" s="10">
        <f t="shared" si="325"/>
        <v>9</v>
      </c>
    </row>
    <row r="7106" spans="1:8" ht="15.75">
      <c r="A7106" s="10">
        <v>7105</v>
      </c>
      <c r="B7106" s="3" t="s">
        <v>6983</v>
      </c>
      <c r="C7106" s="2" t="s">
        <v>2323</v>
      </c>
      <c r="D7106" s="2" t="s">
        <v>264</v>
      </c>
      <c r="E7106" s="2" t="s">
        <v>2324</v>
      </c>
      <c r="F7106" s="4">
        <v>5</v>
      </c>
      <c r="G7106" s="10" t="str">
        <f t="shared" si="324"/>
        <v xml:space="preserve">2024/01 </v>
      </c>
      <c r="H7106" s="10">
        <f t="shared" si="325"/>
        <v>30</v>
      </c>
    </row>
    <row r="7107" spans="1:8" ht="15.75">
      <c r="A7107" s="10">
        <v>7106</v>
      </c>
      <c r="B7107" s="3" t="s">
        <v>6983</v>
      </c>
      <c r="C7107" s="2" t="s">
        <v>2327</v>
      </c>
      <c r="D7107" s="2" t="s">
        <v>264</v>
      </c>
      <c r="E7107" s="2" t="s">
        <v>2328</v>
      </c>
      <c r="F7107" s="4">
        <v>6</v>
      </c>
      <c r="G7107" s="10" t="str">
        <f t="shared" si="324"/>
        <v xml:space="preserve">2024/03 </v>
      </c>
      <c r="H7107" s="10">
        <f t="shared" si="325"/>
        <v>14</v>
      </c>
    </row>
    <row r="7108" spans="1:8" ht="15.75">
      <c r="A7108" s="10">
        <v>7107</v>
      </c>
      <c r="B7108" s="3" t="s">
        <v>6983</v>
      </c>
      <c r="C7108" s="2" t="s">
        <v>2343</v>
      </c>
      <c r="D7108" s="2" t="s">
        <v>299</v>
      </c>
      <c r="E7108" s="2" t="s">
        <v>2344</v>
      </c>
      <c r="F7108" s="4">
        <v>10</v>
      </c>
      <c r="G7108" s="10" t="str">
        <f t="shared" si="324"/>
        <v xml:space="preserve">2024/01 </v>
      </c>
      <c r="H7108" s="10">
        <f t="shared" si="325"/>
        <v>200</v>
      </c>
    </row>
    <row r="7109" spans="1:8" ht="15.75">
      <c r="A7109" s="10">
        <v>7108</v>
      </c>
      <c r="B7109" s="3" t="s">
        <v>6983</v>
      </c>
      <c r="C7109" s="2" t="s">
        <v>2345</v>
      </c>
      <c r="D7109" s="2" t="s">
        <v>299</v>
      </c>
      <c r="E7109" s="2" t="s">
        <v>2328</v>
      </c>
      <c r="F7109" s="4">
        <v>5</v>
      </c>
      <c r="G7109" s="10" t="str">
        <f t="shared" si="324"/>
        <v xml:space="preserve">2024/01 </v>
      </c>
      <c r="H7109" s="10">
        <f t="shared" si="325"/>
        <v>5</v>
      </c>
    </row>
    <row r="7110" spans="1:8" ht="15.75">
      <c r="A7110" s="10">
        <v>7109</v>
      </c>
      <c r="B7110" s="3" t="s">
        <v>6983</v>
      </c>
      <c r="C7110" s="2" t="s">
        <v>6076</v>
      </c>
      <c r="D7110" s="2" t="s">
        <v>299</v>
      </c>
      <c r="E7110" s="2" t="s">
        <v>2456</v>
      </c>
      <c r="F7110" s="4">
        <v>7</v>
      </c>
      <c r="G7110" s="10" t="str">
        <f t="shared" si="324"/>
        <v xml:space="preserve">2024/01 </v>
      </c>
      <c r="H7110" s="10">
        <f t="shared" si="325"/>
        <v>7</v>
      </c>
    </row>
    <row r="7111" spans="1:8" ht="15.75">
      <c r="A7111" s="10">
        <v>7110</v>
      </c>
      <c r="B7111" s="3" t="s">
        <v>6983</v>
      </c>
      <c r="C7111" s="2" t="s">
        <v>2363</v>
      </c>
      <c r="D7111" s="2" t="s">
        <v>314</v>
      </c>
      <c r="E7111" s="2" t="s">
        <v>2364</v>
      </c>
      <c r="F7111" s="4">
        <v>1</v>
      </c>
      <c r="G7111" s="10" t="str">
        <f t="shared" si="324"/>
        <v xml:space="preserve">2024/01 </v>
      </c>
      <c r="H7111" s="10">
        <f t="shared" si="325"/>
        <v>20</v>
      </c>
    </row>
    <row r="7112" spans="1:8" ht="15.75">
      <c r="A7112" s="10">
        <v>7111</v>
      </c>
      <c r="B7112" s="3" t="s">
        <v>6983</v>
      </c>
      <c r="C7112" s="2" t="s">
        <v>2375</v>
      </c>
      <c r="D7112" s="2" t="s">
        <v>236</v>
      </c>
      <c r="E7112" s="2" t="s">
        <v>2376</v>
      </c>
      <c r="F7112" s="4">
        <v>5</v>
      </c>
      <c r="G7112" s="10" t="str">
        <f t="shared" si="324"/>
        <v xml:space="preserve">2024/04 </v>
      </c>
      <c r="H7112" s="10">
        <f t="shared" si="325"/>
        <v>54</v>
      </c>
    </row>
    <row r="7113" spans="1:8" ht="15.75">
      <c r="A7113" s="10">
        <v>7112</v>
      </c>
      <c r="B7113" s="3" t="s">
        <v>6983</v>
      </c>
      <c r="C7113" s="2" t="s">
        <v>2377</v>
      </c>
      <c r="D7113" s="2" t="s">
        <v>236</v>
      </c>
      <c r="E7113" s="2" t="s">
        <v>2378</v>
      </c>
      <c r="F7113" s="4">
        <v>10</v>
      </c>
      <c r="G7113" s="10" t="str">
        <f t="shared" si="324"/>
        <v xml:space="preserve">2024/01 </v>
      </c>
      <c r="H7113" s="10">
        <f t="shared" si="325"/>
        <v>20</v>
      </c>
    </row>
    <row r="7114" spans="1:8" ht="15.75">
      <c r="A7114" s="10">
        <v>7113</v>
      </c>
      <c r="B7114" s="3" t="s">
        <v>6983</v>
      </c>
      <c r="C7114" s="2" t="s">
        <v>2379</v>
      </c>
      <c r="D7114" s="2" t="s">
        <v>236</v>
      </c>
      <c r="E7114" s="2" t="s">
        <v>2380</v>
      </c>
      <c r="F7114" s="4">
        <v>2</v>
      </c>
      <c r="G7114" s="10" t="str">
        <f t="shared" si="324"/>
        <v xml:space="preserve">2024/01 </v>
      </c>
      <c r="H7114" s="10">
        <f t="shared" si="325"/>
        <v>36</v>
      </c>
    </row>
    <row r="7115" spans="1:8" ht="15.75">
      <c r="A7115" s="10">
        <v>7114</v>
      </c>
      <c r="B7115" s="3" t="s">
        <v>6983</v>
      </c>
      <c r="C7115" s="2" t="s">
        <v>2397</v>
      </c>
      <c r="D7115" s="2" t="s">
        <v>236</v>
      </c>
      <c r="E7115" s="2" t="s">
        <v>2398</v>
      </c>
      <c r="F7115" s="4">
        <v>32</v>
      </c>
      <c r="G7115" s="10" t="str">
        <f t="shared" si="324"/>
        <v xml:space="preserve">2024/02 </v>
      </c>
      <c r="H7115" s="10">
        <f t="shared" si="325"/>
        <v>440</v>
      </c>
    </row>
    <row r="7116" spans="1:8" ht="15.75">
      <c r="A7116" s="10">
        <v>7115</v>
      </c>
      <c r="B7116" s="3" t="s">
        <v>6983</v>
      </c>
      <c r="C7116" s="2" t="s">
        <v>2400</v>
      </c>
      <c r="D7116" s="2" t="s">
        <v>236</v>
      </c>
      <c r="E7116" s="2" t="s">
        <v>2401</v>
      </c>
      <c r="F7116" s="4">
        <v>10</v>
      </c>
      <c r="G7116" s="10" t="str">
        <f t="shared" si="324"/>
        <v xml:space="preserve">2024/10 </v>
      </c>
      <c r="H7116" s="10">
        <f t="shared" si="325"/>
        <v>199</v>
      </c>
    </row>
    <row r="7117" spans="1:8" ht="15.75">
      <c r="A7117" s="10">
        <v>7116</v>
      </c>
      <c r="B7117" s="3" t="s">
        <v>6983</v>
      </c>
      <c r="C7117" s="2" t="s">
        <v>2402</v>
      </c>
      <c r="D7117" s="2" t="s">
        <v>236</v>
      </c>
      <c r="E7117" s="2" t="s">
        <v>2403</v>
      </c>
      <c r="F7117" s="4">
        <v>48</v>
      </c>
      <c r="G7117" s="10" t="str">
        <f t="shared" si="324"/>
        <v xml:space="preserve">2024/01 </v>
      </c>
      <c r="H7117" s="10">
        <f t="shared" si="325"/>
        <v>57</v>
      </c>
    </row>
    <row r="7118" spans="1:8" ht="15.75">
      <c r="A7118" s="10">
        <v>7117</v>
      </c>
      <c r="B7118" s="3" t="s">
        <v>6983</v>
      </c>
      <c r="C7118" s="2" t="s">
        <v>2410</v>
      </c>
      <c r="D7118" s="2" t="s">
        <v>223</v>
      </c>
      <c r="E7118" s="2" t="s">
        <v>52</v>
      </c>
      <c r="F7118" s="4">
        <v>19</v>
      </c>
      <c r="G7118" s="10" t="str">
        <f t="shared" si="324"/>
        <v xml:space="preserve">2024/02 </v>
      </c>
      <c r="H7118" s="10">
        <f t="shared" si="325"/>
        <v>53</v>
      </c>
    </row>
    <row r="7119" spans="1:8" ht="15.75">
      <c r="A7119" s="10">
        <v>7118</v>
      </c>
      <c r="B7119" s="3" t="s">
        <v>6983</v>
      </c>
      <c r="C7119" s="2" t="s">
        <v>2411</v>
      </c>
      <c r="D7119" s="2" t="s">
        <v>223</v>
      </c>
      <c r="E7119" s="2" t="s">
        <v>104</v>
      </c>
      <c r="F7119" s="4">
        <v>10</v>
      </c>
      <c r="G7119" s="10" t="str">
        <f t="shared" si="324"/>
        <v xml:space="preserve">2024/01 </v>
      </c>
      <c r="H7119" s="10">
        <f t="shared" si="325"/>
        <v>50</v>
      </c>
    </row>
    <row r="7120" spans="1:8" ht="15.75">
      <c r="A7120" s="10">
        <v>7119</v>
      </c>
      <c r="B7120" s="3" t="s">
        <v>6983</v>
      </c>
      <c r="C7120" s="2" t="s">
        <v>2412</v>
      </c>
      <c r="D7120" s="2" t="s">
        <v>223</v>
      </c>
      <c r="E7120" s="2" t="s">
        <v>54</v>
      </c>
      <c r="F7120" s="4">
        <v>5</v>
      </c>
      <c r="G7120" s="10" t="str">
        <f t="shared" si="324"/>
        <v xml:space="preserve">2024/01 </v>
      </c>
      <c r="H7120" s="10">
        <f t="shared" si="325"/>
        <v>15</v>
      </c>
    </row>
    <row r="7121" spans="1:8" ht="15.75">
      <c r="A7121" s="10">
        <v>7120</v>
      </c>
      <c r="B7121" s="3" t="s">
        <v>6983</v>
      </c>
      <c r="C7121" s="2" t="s">
        <v>2413</v>
      </c>
      <c r="D7121" s="2" t="s">
        <v>223</v>
      </c>
      <c r="E7121" s="2" t="s">
        <v>65</v>
      </c>
      <c r="F7121" s="4">
        <v>5</v>
      </c>
      <c r="G7121" s="10" t="str">
        <f t="shared" si="324"/>
        <v xml:space="preserve">2024/01 </v>
      </c>
      <c r="H7121" s="10">
        <f t="shared" si="325"/>
        <v>5</v>
      </c>
    </row>
    <row r="7122" spans="1:8" ht="15.75">
      <c r="A7122" s="10">
        <v>7121</v>
      </c>
      <c r="B7122" s="3" t="s">
        <v>6983</v>
      </c>
      <c r="C7122" s="2" t="s">
        <v>2432</v>
      </c>
      <c r="D7122" s="2" t="s">
        <v>267</v>
      </c>
      <c r="E7122" s="2" t="s">
        <v>2433</v>
      </c>
      <c r="F7122" s="4">
        <v>55</v>
      </c>
      <c r="G7122" s="10" t="str">
        <f t="shared" si="324"/>
        <v xml:space="preserve">2024/02 </v>
      </c>
      <c r="H7122" s="10">
        <f t="shared" si="325"/>
        <v>245</v>
      </c>
    </row>
    <row r="7123" spans="1:8" ht="15.75">
      <c r="A7123" s="10">
        <v>7122</v>
      </c>
      <c r="B7123" s="3" t="s">
        <v>6983</v>
      </c>
      <c r="C7123" s="2" t="s">
        <v>2436</v>
      </c>
      <c r="D7123" s="2" t="s">
        <v>267</v>
      </c>
      <c r="E7123" s="2" t="s">
        <v>2437</v>
      </c>
      <c r="F7123" s="4">
        <v>79</v>
      </c>
      <c r="G7123" s="10" t="str">
        <f t="shared" si="324"/>
        <v xml:space="preserve">2025/02 </v>
      </c>
      <c r="H7123" s="10">
        <f t="shared" si="325"/>
        <v>578</v>
      </c>
    </row>
    <row r="7124" spans="1:8" ht="15.75">
      <c r="A7124" s="10">
        <v>7123</v>
      </c>
      <c r="B7124" s="3" t="s">
        <v>6983</v>
      </c>
      <c r="C7124" s="2" t="s">
        <v>2440</v>
      </c>
      <c r="D7124" s="2" t="s">
        <v>267</v>
      </c>
      <c r="E7124" s="2" t="s">
        <v>2441</v>
      </c>
      <c r="F7124" s="4">
        <v>19</v>
      </c>
      <c r="G7124" s="10" t="str">
        <f t="shared" si="324"/>
        <v xml:space="preserve">2025/02 </v>
      </c>
      <c r="H7124" s="10">
        <f t="shared" si="325"/>
        <v>205</v>
      </c>
    </row>
    <row r="7125" spans="1:8" ht="15.75">
      <c r="A7125" s="10">
        <v>7124</v>
      </c>
      <c r="B7125" s="3" t="s">
        <v>6983</v>
      </c>
      <c r="C7125" s="2" t="s">
        <v>2442</v>
      </c>
      <c r="D7125" s="2" t="s">
        <v>267</v>
      </c>
      <c r="E7125" s="2" t="s">
        <v>2443</v>
      </c>
      <c r="F7125" s="4">
        <v>8</v>
      </c>
      <c r="G7125" s="10" t="str">
        <f t="shared" si="324"/>
        <v xml:space="preserve">2024/01 </v>
      </c>
      <c r="H7125" s="10">
        <f t="shared" si="325"/>
        <v>160</v>
      </c>
    </row>
    <row r="7126" spans="1:8" ht="15.75">
      <c r="A7126" s="10">
        <v>7125</v>
      </c>
      <c r="B7126" s="3" t="s">
        <v>6983</v>
      </c>
      <c r="C7126" s="2" t="s">
        <v>2446</v>
      </c>
      <c r="D7126" s="2" t="s">
        <v>267</v>
      </c>
      <c r="E7126" s="2" t="s">
        <v>2447</v>
      </c>
      <c r="F7126" s="4">
        <v>7</v>
      </c>
      <c r="G7126" s="10" t="str">
        <f t="shared" si="324"/>
        <v xml:space="preserve">2024/01 </v>
      </c>
      <c r="H7126" s="10">
        <f t="shared" si="325"/>
        <v>20</v>
      </c>
    </row>
    <row r="7127" spans="1:8" ht="15.75">
      <c r="A7127" s="10">
        <v>7126</v>
      </c>
      <c r="B7127" s="3" t="s">
        <v>6983</v>
      </c>
      <c r="C7127" s="2" t="s">
        <v>2450</v>
      </c>
      <c r="D7127" s="2" t="s">
        <v>267</v>
      </c>
      <c r="E7127" s="2" t="s">
        <v>2451</v>
      </c>
      <c r="F7127" s="4">
        <v>19</v>
      </c>
      <c r="G7127" s="10" t="str">
        <f t="shared" si="324"/>
        <v xml:space="preserve">2024/01 </v>
      </c>
      <c r="H7127" s="10">
        <f t="shared" si="325"/>
        <v>30</v>
      </c>
    </row>
    <row r="7128" spans="1:8" ht="15.75">
      <c r="A7128" s="10">
        <v>7127</v>
      </c>
      <c r="B7128" s="3" t="s">
        <v>6983</v>
      </c>
      <c r="C7128" s="2" t="s">
        <v>2455</v>
      </c>
      <c r="D7128" s="2" t="s">
        <v>267</v>
      </c>
      <c r="E7128" s="2" t="s">
        <v>2456</v>
      </c>
      <c r="F7128" s="4">
        <v>4</v>
      </c>
      <c r="G7128" s="10" t="str">
        <f t="shared" si="324"/>
        <v xml:space="preserve">2024/01 </v>
      </c>
      <c r="H7128" s="10">
        <f t="shared" si="325"/>
        <v>4</v>
      </c>
    </row>
    <row r="7129" spans="1:8" ht="15.75">
      <c r="A7129" s="10">
        <v>7128</v>
      </c>
      <c r="B7129" s="3" t="s">
        <v>6983</v>
      </c>
      <c r="C7129" s="2" t="s">
        <v>2457</v>
      </c>
      <c r="D7129" s="2" t="s">
        <v>267</v>
      </c>
      <c r="E7129" s="2" t="s">
        <v>2458</v>
      </c>
      <c r="F7129" s="4">
        <v>5</v>
      </c>
      <c r="G7129" s="10" t="str">
        <f t="shared" si="324"/>
        <v xml:space="preserve">2024/01 </v>
      </c>
      <c r="H7129" s="10">
        <f t="shared" si="325"/>
        <v>20</v>
      </c>
    </row>
    <row r="7130" spans="1:8" ht="15.75">
      <c r="A7130" s="10">
        <v>7129</v>
      </c>
      <c r="B7130" s="3" t="s">
        <v>6983</v>
      </c>
      <c r="C7130" s="2" t="s">
        <v>6080</v>
      </c>
      <c r="D7130" s="2" t="s">
        <v>267</v>
      </c>
      <c r="E7130" s="2" t="s">
        <v>2506</v>
      </c>
      <c r="F7130" s="4">
        <v>2</v>
      </c>
      <c r="G7130" s="10" t="str">
        <f t="shared" si="324"/>
        <v xml:space="preserve">2024/01 </v>
      </c>
      <c r="H7130" s="10">
        <f t="shared" si="325"/>
        <v>10</v>
      </c>
    </row>
    <row r="7131" spans="1:8" ht="15.75">
      <c r="A7131" s="10">
        <v>7130</v>
      </c>
      <c r="B7131" s="3" t="s">
        <v>6983</v>
      </c>
      <c r="C7131" s="2" t="s">
        <v>6081</v>
      </c>
      <c r="D7131" s="2" t="s">
        <v>267</v>
      </c>
      <c r="E7131" s="2" t="s">
        <v>6082</v>
      </c>
      <c r="F7131" s="4">
        <v>2</v>
      </c>
      <c r="G7131" s="10" t="str">
        <f t="shared" si="324"/>
        <v xml:space="preserve">2024/01 </v>
      </c>
      <c r="H7131" s="10">
        <f t="shared" si="325"/>
        <v>2</v>
      </c>
    </row>
    <row r="7132" spans="1:8" ht="15.75">
      <c r="A7132" s="10">
        <v>7131</v>
      </c>
      <c r="B7132" s="3" t="s">
        <v>6983</v>
      </c>
      <c r="C7132" s="2" t="s">
        <v>2463</v>
      </c>
      <c r="D7132" s="2" t="s">
        <v>271</v>
      </c>
      <c r="E7132" s="2" t="s">
        <v>2464</v>
      </c>
      <c r="F7132" s="4">
        <v>120</v>
      </c>
      <c r="G7132" s="10" t="str">
        <f t="shared" si="324"/>
        <v xml:space="preserve">2025/03 </v>
      </c>
      <c r="H7132" s="10">
        <f t="shared" si="325"/>
        <v>324</v>
      </c>
    </row>
    <row r="7133" spans="1:8" ht="15.75">
      <c r="A7133" s="10">
        <v>7132</v>
      </c>
      <c r="B7133" s="3" t="s">
        <v>6983</v>
      </c>
      <c r="C7133" s="2" t="s">
        <v>2465</v>
      </c>
      <c r="D7133" s="2" t="s">
        <v>271</v>
      </c>
      <c r="E7133" s="2" t="s">
        <v>2466</v>
      </c>
      <c r="F7133" s="4">
        <v>120</v>
      </c>
      <c r="G7133" s="10" t="str">
        <f t="shared" si="324"/>
        <v xml:space="preserve">2024/05 </v>
      </c>
      <c r="H7133" s="10">
        <f t="shared" si="325"/>
        <v>214</v>
      </c>
    </row>
    <row r="7134" spans="1:8" ht="15.75">
      <c r="A7134" s="10">
        <v>7133</v>
      </c>
      <c r="B7134" s="3" t="s">
        <v>6983</v>
      </c>
      <c r="C7134" s="2" t="s">
        <v>2469</v>
      </c>
      <c r="D7134" s="2" t="s">
        <v>271</v>
      </c>
      <c r="E7134" s="2" t="s">
        <v>2470</v>
      </c>
      <c r="F7134" s="4">
        <v>20</v>
      </c>
      <c r="G7134" s="10" t="str">
        <f t="shared" si="324"/>
        <v xml:space="preserve">2024/01 </v>
      </c>
      <c r="H7134" s="10">
        <f t="shared" si="325"/>
        <v>60</v>
      </c>
    </row>
    <row r="7135" spans="1:8" ht="15.75">
      <c r="A7135" s="10">
        <v>7134</v>
      </c>
      <c r="B7135" s="3" t="s">
        <v>6983</v>
      </c>
      <c r="C7135" s="2" t="s">
        <v>3783</v>
      </c>
      <c r="D7135" s="2" t="s">
        <v>271</v>
      </c>
      <c r="E7135" s="2" t="s">
        <v>3784</v>
      </c>
      <c r="F7135" s="4">
        <v>20</v>
      </c>
      <c r="G7135" s="10" t="str">
        <f t="shared" si="324"/>
        <v xml:space="preserve">2024/04 </v>
      </c>
      <c r="H7135" s="10">
        <f t="shared" si="325"/>
        <v>38</v>
      </c>
    </row>
    <row r="7136" spans="1:8" ht="15.75">
      <c r="A7136" s="10">
        <v>7135</v>
      </c>
      <c r="B7136" s="3" t="s">
        <v>6983</v>
      </c>
      <c r="C7136" s="2" t="s">
        <v>6083</v>
      </c>
      <c r="D7136" s="2" t="s">
        <v>271</v>
      </c>
      <c r="E7136" s="2" t="s">
        <v>2506</v>
      </c>
      <c r="F7136" s="4">
        <v>2</v>
      </c>
      <c r="G7136" s="10" t="str">
        <f t="shared" si="324"/>
        <v xml:space="preserve">2024/01 </v>
      </c>
      <c r="H7136" s="10">
        <f t="shared" si="325"/>
        <v>5</v>
      </c>
    </row>
    <row r="7137" spans="1:8" ht="15.75">
      <c r="A7137" s="10">
        <v>7136</v>
      </c>
      <c r="B7137" s="3" t="s">
        <v>6983</v>
      </c>
      <c r="C7137" s="2" t="s">
        <v>2473</v>
      </c>
      <c r="D7137" s="2" t="s">
        <v>264</v>
      </c>
      <c r="E7137" s="2" t="s">
        <v>2474</v>
      </c>
      <c r="F7137" s="4">
        <v>1276</v>
      </c>
      <c r="G7137" s="10" t="str">
        <f t="shared" si="324"/>
        <v xml:space="preserve">2024/04 </v>
      </c>
      <c r="H7137" s="10">
        <f t="shared" si="325"/>
        <v>2197</v>
      </c>
    </row>
    <row r="7138" spans="1:8" ht="15.75">
      <c r="A7138" s="10">
        <v>7137</v>
      </c>
      <c r="B7138" s="3" t="s">
        <v>6983</v>
      </c>
      <c r="C7138" s="2" t="s">
        <v>2475</v>
      </c>
      <c r="D7138" s="2" t="s">
        <v>264</v>
      </c>
      <c r="E7138" s="2" t="s">
        <v>2476</v>
      </c>
      <c r="F7138" s="4">
        <v>20</v>
      </c>
      <c r="G7138" s="10" t="str">
        <f t="shared" si="324"/>
        <v xml:space="preserve">2024/08 </v>
      </c>
      <c r="H7138" s="10">
        <f t="shared" si="325"/>
        <v>334</v>
      </c>
    </row>
    <row r="7139" spans="1:8" ht="15.75">
      <c r="A7139" s="10">
        <v>7138</v>
      </c>
      <c r="B7139" s="3" t="s">
        <v>6983</v>
      </c>
      <c r="C7139" s="2" t="s">
        <v>2479</v>
      </c>
      <c r="D7139" s="2" t="s">
        <v>264</v>
      </c>
      <c r="E7139" s="2" t="s">
        <v>2480</v>
      </c>
      <c r="F7139" s="4">
        <v>970</v>
      </c>
      <c r="G7139" s="10" t="str">
        <f t="shared" si="324"/>
        <v xml:space="preserve">2024/04 </v>
      </c>
      <c r="H7139" s="10">
        <f t="shared" si="325"/>
        <v>1525</v>
      </c>
    </row>
    <row r="7140" spans="1:8" ht="15.75">
      <c r="A7140" s="10">
        <v>7139</v>
      </c>
      <c r="B7140" s="3" t="s">
        <v>6983</v>
      </c>
      <c r="C7140" s="2" t="s">
        <v>2484</v>
      </c>
      <c r="D7140" s="2" t="s">
        <v>264</v>
      </c>
      <c r="E7140" s="2" t="s">
        <v>2485</v>
      </c>
      <c r="F7140" s="4">
        <v>490</v>
      </c>
      <c r="G7140" s="10" t="str">
        <f t="shared" si="324"/>
        <v xml:space="preserve">2024/04 </v>
      </c>
      <c r="H7140" s="10">
        <f t="shared" si="325"/>
        <v>987</v>
      </c>
    </row>
    <row r="7141" spans="1:8" ht="15.75">
      <c r="A7141" s="10">
        <v>7140</v>
      </c>
      <c r="B7141" s="3" t="s">
        <v>6983</v>
      </c>
      <c r="C7141" s="2" t="s">
        <v>2486</v>
      </c>
      <c r="D7141" s="2" t="s">
        <v>264</v>
      </c>
      <c r="E7141" s="2" t="s">
        <v>2487</v>
      </c>
      <c r="F7141" s="4">
        <v>268</v>
      </c>
      <c r="G7141" s="10" t="str">
        <f t="shared" si="324"/>
        <v xml:space="preserve">2024/07 </v>
      </c>
      <c r="H7141" s="10">
        <f t="shared" si="325"/>
        <v>488</v>
      </c>
    </row>
    <row r="7142" spans="1:8" ht="15.75">
      <c r="A7142" s="10">
        <v>7141</v>
      </c>
      <c r="B7142" s="3" t="s">
        <v>6983</v>
      </c>
      <c r="C7142" s="2" t="s">
        <v>2488</v>
      </c>
      <c r="D7142" s="2" t="s">
        <v>264</v>
      </c>
      <c r="E7142" s="2" t="s">
        <v>2489</v>
      </c>
      <c r="F7142" s="4">
        <v>400</v>
      </c>
      <c r="G7142" s="10" t="str">
        <f t="shared" si="324"/>
        <v xml:space="preserve">2024/02 </v>
      </c>
      <c r="H7142" s="10">
        <f t="shared" si="325"/>
        <v>400</v>
      </c>
    </row>
    <row r="7143" spans="1:8" ht="15.75">
      <c r="A7143" s="10">
        <v>7142</v>
      </c>
      <c r="B7143" s="3" t="s">
        <v>6983</v>
      </c>
      <c r="C7143" s="2" t="s">
        <v>2490</v>
      </c>
      <c r="D7143" s="2" t="s">
        <v>264</v>
      </c>
      <c r="E7143" s="2" t="s">
        <v>2491</v>
      </c>
      <c r="F7143" s="4">
        <v>60</v>
      </c>
      <c r="G7143" s="10" t="str">
        <f t="shared" si="324"/>
        <v xml:space="preserve">2024/02 </v>
      </c>
      <c r="H7143" s="10">
        <f t="shared" si="325"/>
        <v>245</v>
      </c>
    </row>
    <row r="7144" spans="1:8" ht="15.75">
      <c r="A7144" s="10">
        <v>7143</v>
      </c>
      <c r="B7144" s="3" t="s">
        <v>6983</v>
      </c>
      <c r="C7144" s="2" t="s">
        <v>2492</v>
      </c>
      <c r="D7144" s="2" t="s">
        <v>264</v>
      </c>
      <c r="E7144" s="2" t="s">
        <v>2493</v>
      </c>
      <c r="F7144" s="4">
        <v>28</v>
      </c>
      <c r="G7144" s="10" t="str">
        <f t="shared" si="324"/>
        <v xml:space="preserve">2024/02 </v>
      </c>
      <c r="H7144" s="10">
        <f t="shared" si="325"/>
        <v>230</v>
      </c>
    </row>
    <row r="7145" spans="1:8" ht="15.75">
      <c r="A7145" s="10">
        <v>7144</v>
      </c>
      <c r="B7145" s="3" t="s">
        <v>6983</v>
      </c>
      <c r="C7145" s="2" t="s">
        <v>2494</v>
      </c>
      <c r="D7145" s="2" t="s">
        <v>264</v>
      </c>
      <c r="E7145" s="2" t="s">
        <v>2495</v>
      </c>
      <c r="F7145" s="4">
        <v>553</v>
      </c>
      <c r="G7145" s="10" t="str">
        <f t="shared" si="324"/>
        <v xml:space="preserve">2025/02 </v>
      </c>
      <c r="H7145" s="10">
        <f t="shared" si="325"/>
        <v>585</v>
      </c>
    </row>
    <row r="7146" spans="1:8" ht="15.75">
      <c r="A7146" s="10">
        <v>7145</v>
      </c>
      <c r="B7146" s="3" t="s">
        <v>6983</v>
      </c>
      <c r="C7146" s="2" t="s">
        <v>2496</v>
      </c>
      <c r="D7146" s="2" t="s">
        <v>264</v>
      </c>
      <c r="E7146" s="2" t="s">
        <v>2497</v>
      </c>
      <c r="F7146" s="4">
        <v>1</v>
      </c>
      <c r="G7146" s="10" t="str">
        <f t="shared" si="324"/>
        <v xml:space="preserve">2024/01 </v>
      </c>
      <c r="H7146" s="10">
        <f t="shared" si="325"/>
        <v>95</v>
      </c>
    </row>
    <row r="7147" spans="1:8" ht="15.75">
      <c r="A7147" s="10">
        <v>7146</v>
      </c>
      <c r="B7147" s="3" t="s">
        <v>6983</v>
      </c>
      <c r="C7147" s="2" t="s">
        <v>2498</v>
      </c>
      <c r="D7147" s="2" t="s">
        <v>264</v>
      </c>
      <c r="E7147" s="2" t="s">
        <v>2328</v>
      </c>
      <c r="F7147" s="4">
        <v>10</v>
      </c>
      <c r="G7147" s="10" t="str">
        <f t="shared" si="324"/>
        <v xml:space="preserve">2024/04 </v>
      </c>
      <c r="H7147" s="10">
        <f t="shared" si="325"/>
        <v>26</v>
      </c>
    </row>
    <row r="7148" spans="1:8" ht="15.75">
      <c r="A7148" s="10">
        <v>7147</v>
      </c>
      <c r="B7148" s="3" t="s">
        <v>6983</v>
      </c>
      <c r="C7148" s="2" t="s">
        <v>2501</v>
      </c>
      <c r="D7148" s="2" t="s">
        <v>264</v>
      </c>
      <c r="E7148" s="2" t="s">
        <v>2454</v>
      </c>
      <c r="F7148" s="4">
        <v>2</v>
      </c>
      <c r="G7148" s="10" t="str">
        <f t="shared" si="324"/>
        <v xml:space="preserve">2024/01 </v>
      </c>
      <c r="H7148" s="10">
        <f t="shared" si="325"/>
        <v>22</v>
      </c>
    </row>
    <row r="7149" spans="1:8" ht="15.75">
      <c r="A7149" s="10">
        <v>7148</v>
      </c>
      <c r="B7149" s="3" t="s">
        <v>6983</v>
      </c>
      <c r="C7149" s="2" t="s">
        <v>2502</v>
      </c>
      <c r="D7149" s="2" t="s">
        <v>264</v>
      </c>
      <c r="E7149" s="2" t="s">
        <v>2456</v>
      </c>
      <c r="F7149" s="4">
        <v>11</v>
      </c>
      <c r="G7149" s="10" t="str">
        <f t="shared" si="324"/>
        <v xml:space="preserve">2024/01 </v>
      </c>
      <c r="H7149" s="10">
        <f t="shared" si="325"/>
        <v>11</v>
      </c>
    </row>
    <row r="7150" spans="1:8" ht="15.75">
      <c r="A7150" s="10">
        <v>7149</v>
      </c>
      <c r="B7150" s="3" t="s">
        <v>6983</v>
      </c>
      <c r="C7150" s="2" t="s">
        <v>2503</v>
      </c>
      <c r="D7150" s="2" t="s">
        <v>264</v>
      </c>
      <c r="E7150" s="2" t="s">
        <v>2504</v>
      </c>
      <c r="F7150" s="4">
        <v>20</v>
      </c>
      <c r="G7150" s="10" t="str">
        <f t="shared" ref="G7150:G7213" si="326">INDEX($B$2:$B$9999,MATCH(_xlfn.MAXIFS($F$2:$F$9999,$C$2:$C$9999,C7150),$F$1:$F$9999,0))</f>
        <v xml:space="preserve">2024/02 </v>
      </c>
      <c r="H7150" s="10">
        <f t="shared" ref="H7150:H7213" si="327">_xlfn.MAXIFS(F:F,C:C,C7150,G:G,G7150)</f>
        <v>230</v>
      </c>
    </row>
    <row r="7151" spans="1:8" ht="15.75">
      <c r="A7151" s="10">
        <v>7150</v>
      </c>
      <c r="B7151" s="3" t="s">
        <v>6983</v>
      </c>
      <c r="C7151" s="2" t="s">
        <v>2505</v>
      </c>
      <c r="D7151" s="2" t="s">
        <v>264</v>
      </c>
      <c r="E7151" s="2" t="s">
        <v>2506</v>
      </c>
      <c r="F7151" s="4">
        <v>2</v>
      </c>
      <c r="G7151" s="10" t="str">
        <f t="shared" si="326"/>
        <v xml:space="preserve">2024/01 </v>
      </c>
      <c r="H7151" s="10">
        <f t="shared" si="327"/>
        <v>5</v>
      </c>
    </row>
    <row r="7152" spans="1:8" ht="15.75">
      <c r="A7152" s="10">
        <v>7151</v>
      </c>
      <c r="B7152" s="3" t="s">
        <v>6983</v>
      </c>
      <c r="C7152" s="2" t="s">
        <v>2507</v>
      </c>
      <c r="D7152" s="2" t="s">
        <v>264</v>
      </c>
      <c r="E7152" s="2" t="s">
        <v>2508</v>
      </c>
      <c r="F7152" s="4">
        <v>520</v>
      </c>
      <c r="G7152" s="10" t="str">
        <f t="shared" si="326"/>
        <v xml:space="preserve">2024/01 </v>
      </c>
      <c r="H7152" s="10">
        <f t="shared" si="327"/>
        <v>1000</v>
      </c>
    </row>
    <row r="7153" spans="1:8" ht="15.75">
      <c r="A7153" s="10">
        <v>7152</v>
      </c>
      <c r="B7153" s="3" t="s">
        <v>6983</v>
      </c>
      <c r="C7153" s="2" t="s">
        <v>2509</v>
      </c>
      <c r="D7153" s="2" t="s">
        <v>264</v>
      </c>
      <c r="E7153" s="2" t="s">
        <v>2510</v>
      </c>
      <c r="F7153" s="4">
        <v>51</v>
      </c>
      <c r="G7153" s="10" t="str">
        <f t="shared" si="326"/>
        <v xml:space="preserve">2024/04 </v>
      </c>
      <c r="H7153" s="10">
        <f t="shared" si="327"/>
        <v>195</v>
      </c>
    </row>
    <row r="7154" spans="1:8" ht="15.75">
      <c r="A7154" s="10">
        <v>7153</v>
      </c>
      <c r="B7154" s="3" t="s">
        <v>6983</v>
      </c>
      <c r="C7154" s="2" t="s">
        <v>2511</v>
      </c>
      <c r="D7154" s="2" t="s">
        <v>264</v>
      </c>
      <c r="E7154" s="2" t="s">
        <v>2512</v>
      </c>
      <c r="F7154" s="4">
        <v>10</v>
      </c>
      <c r="G7154" s="10" t="str">
        <f t="shared" si="326"/>
        <v xml:space="preserve">2024/01 </v>
      </c>
      <c r="H7154" s="10">
        <f t="shared" si="327"/>
        <v>130</v>
      </c>
    </row>
    <row r="7155" spans="1:8" ht="15.75">
      <c r="A7155" s="10">
        <v>7154</v>
      </c>
      <c r="B7155" s="3" t="s">
        <v>6983</v>
      </c>
      <c r="C7155" s="2" t="s">
        <v>2513</v>
      </c>
      <c r="D7155" s="2" t="s">
        <v>294</v>
      </c>
      <c r="E7155" s="2" t="s">
        <v>2514</v>
      </c>
      <c r="F7155" s="4">
        <v>4</v>
      </c>
      <c r="G7155" s="10" t="str">
        <f t="shared" si="326"/>
        <v xml:space="preserve">2024/03 </v>
      </c>
      <c r="H7155" s="10">
        <f t="shared" si="327"/>
        <v>74</v>
      </c>
    </row>
    <row r="7156" spans="1:8" ht="15.75">
      <c r="A7156" s="10">
        <v>7155</v>
      </c>
      <c r="B7156" s="3" t="s">
        <v>6983</v>
      </c>
      <c r="C7156" s="2" t="s">
        <v>2515</v>
      </c>
      <c r="D7156" s="2" t="s">
        <v>294</v>
      </c>
      <c r="E7156" s="2" t="s">
        <v>2516</v>
      </c>
      <c r="F7156" s="4">
        <v>20</v>
      </c>
      <c r="G7156" s="10" t="str">
        <f t="shared" si="326"/>
        <v xml:space="preserve">2024/01 </v>
      </c>
      <c r="H7156" s="10">
        <f t="shared" si="327"/>
        <v>95</v>
      </c>
    </row>
    <row r="7157" spans="1:8" ht="15.75">
      <c r="A7157" s="10">
        <v>7156</v>
      </c>
      <c r="B7157" s="3" t="s">
        <v>6983</v>
      </c>
      <c r="C7157" s="2" t="s">
        <v>2517</v>
      </c>
      <c r="D7157" s="2" t="s">
        <v>294</v>
      </c>
      <c r="E7157" s="2" t="s">
        <v>2518</v>
      </c>
      <c r="F7157" s="4">
        <v>150</v>
      </c>
      <c r="G7157" s="10" t="str">
        <f t="shared" si="326"/>
        <v xml:space="preserve">2024/01 </v>
      </c>
      <c r="H7157" s="10">
        <f t="shared" si="327"/>
        <v>150</v>
      </c>
    </row>
    <row r="7158" spans="1:8" ht="15.75">
      <c r="A7158" s="10">
        <v>7157</v>
      </c>
      <c r="B7158" s="3" t="s">
        <v>6983</v>
      </c>
      <c r="C7158" s="2" t="s">
        <v>2519</v>
      </c>
      <c r="D7158" s="2" t="s">
        <v>294</v>
      </c>
      <c r="E7158" s="2" t="s">
        <v>2520</v>
      </c>
      <c r="F7158" s="4">
        <v>20</v>
      </c>
      <c r="G7158" s="10" t="str">
        <f t="shared" si="326"/>
        <v xml:space="preserve">2024/01 </v>
      </c>
      <c r="H7158" s="10">
        <f t="shared" si="327"/>
        <v>100</v>
      </c>
    </row>
    <row r="7159" spans="1:8" ht="15.75">
      <c r="A7159" s="10">
        <v>7158</v>
      </c>
      <c r="B7159" s="3" t="s">
        <v>6983</v>
      </c>
      <c r="C7159" s="2" t="s">
        <v>2523</v>
      </c>
      <c r="D7159" s="2" t="s">
        <v>294</v>
      </c>
      <c r="E7159" s="2" t="s">
        <v>2524</v>
      </c>
      <c r="F7159" s="4">
        <v>180</v>
      </c>
      <c r="G7159" s="10" t="str">
        <f t="shared" si="326"/>
        <v xml:space="preserve">2024/02 </v>
      </c>
      <c r="H7159" s="10">
        <f t="shared" si="327"/>
        <v>180</v>
      </c>
    </row>
    <row r="7160" spans="1:8" ht="15.75">
      <c r="A7160" s="10">
        <v>7159</v>
      </c>
      <c r="B7160" s="3" t="s">
        <v>6983</v>
      </c>
      <c r="C7160" s="2" t="s">
        <v>2528</v>
      </c>
      <c r="D7160" s="2" t="s">
        <v>294</v>
      </c>
      <c r="E7160" s="2" t="s">
        <v>2529</v>
      </c>
      <c r="F7160" s="4">
        <v>185</v>
      </c>
      <c r="G7160" s="10" t="str">
        <f t="shared" si="326"/>
        <v xml:space="preserve">2024/12 </v>
      </c>
      <c r="H7160" s="10">
        <f t="shared" si="327"/>
        <v>675</v>
      </c>
    </row>
    <row r="7161" spans="1:8" ht="15.75">
      <c r="A7161" s="10">
        <v>7160</v>
      </c>
      <c r="B7161" s="3" t="s">
        <v>6983</v>
      </c>
      <c r="C7161" s="2" t="s">
        <v>2534</v>
      </c>
      <c r="D7161" s="2" t="s">
        <v>299</v>
      </c>
      <c r="E7161" s="2" t="s">
        <v>2535</v>
      </c>
      <c r="F7161" s="4">
        <v>100</v>
      </c>
      <c r="G7161" s="10" t="str">
        <f t="shared" si="326"/>
        <v xml:space="preserve">2025/02 </v>
      </c>
      <c r="H7161" s="10">
        <f t="shared" si="327"/>
        <v>453</v>
      </c>
    </row>
    <row r="7162" spans="1:8" ht="15.75">
      <c r="A7162" s="10">
        <v>7161</v>
      </c>
      <c r="B7162" s="3" t="s">
        <v>6983</v>
      </c>
      <c r="C7162" s="2" t="s">
        <v>2536</v>
      </c>
      <c r="D7162" s="2" t="s">
        <v>299</v>
      </c>
      <c r="E7162" s="2" t="s">
        <v>2537</v>
      </c>
      <c r="F7162" s="4">
        <v>10</v>
      </c>
      <c r="G7162" s="10" t="str">
        <f t="shared" si="326"/>
        <v xml:space="preserve">2024/01 </v>
      </c>
      <c r="H7162" s="10">
        <f t="shared" si="327"/>
        <v>120</v>
      </c>
    </row>
    <row r="7163" spans="1:8" ht="15.75">
      <c r="A7163" s="10">
        <v>7162</v>
      </c>
      <c r="B7163" s="3" t="s">
        <v>6983</v>
      </c>
      <c r="C7163" s="2" t="s">
        <v>2538</v>
      </c>
      <c r="D7163" s="2" t="s">
        <v>299</v>
      </c>
      <c r="E7163" s="2" t="s">
        <v>2539</v>
      </c>
      <c r="F7163" s="4">
        <v>60</v>
      </c>
      <c r="G7163" s="10" t="str">
        <f t="shared" si="326"/>
        <v xml:space="preserve">2024/08 </v>
      </c>
      <c r="H7163" s="10">
        <f t="shared" si="327"/>
        <v>560</v>
      </c>
    </row>
    <row r="7164" spans="1:8" ht="15.75">
      <c r="A7164" s="10">
        <v>7163</v>
      </c>
      <c r="B7164" s="3" t="s">
        <v>6983</v>
      </c>
      <c r="C7164" s="2" t="s">
        <v>2542</v>
      </c>
      <c r="D7164" s="2" t="s">
        <v>299</v>
      </c>
      <c r="E7164" s="2" t="s">
        <v>2543</v>
      </c>
      <c r="F7164" s="4">
        <v>78</v>
      </c>
      <c r="G7164" s="10" t="str">
        <f t="shared" si="326"/>
        <v xml:space="preserve">2026/03 </v>
      </c>
      <c r="H7164" s="10">
        <f t="shared" si="327"/>
        <v>414</v>
      </c>
    </row>
    <row r="7165" spans="1:8" ht="15.75">
      <c r="A7165" s="10">
        <v>7164</v>
      </c>
      <c r="B7165" s="3" t="s">
        <v>6983</v>
      </c>
      <c r="C7165" s="2" t="s">
        <v>2544</v>
      </c>
      <c r="D7165" s="2" t="s">
        <v>299</v>
      </c>
      <c r="E7165" s="2" t="s">
        <v>2545</v>
      </c>
      <c r="F7165" s="4">
        <v>35</v>
      </c>
      <c r="G7165" s="10" t="str">
        <f t="shared" si="326"/>
        <v xml:space="preserve">2024/03 </v>
      </c>
      <c r="H7165" s="10">
        <f t="shared" si="327"/>
        <v>151</v>
      </c>
    </row>
    <row r="7166" spans="1:8" ht="15.75">
      <c r="A7166" s="10">
        <v>7165</v>
      </c>
      <c r="B7166" s="3" t="s">
        <v>6983</v>
      </c>
      <c r="C7166" s="2" t="s">
        <v>2546</v>
      </c>
      <c r="D7166" s="2" t="s">
        <v>299</v>
      </c>
      <c r="E7166" s="2" t="s">
        <v>2547</v>
      </c>
      <c r="F7166" s="4">
        <v>10</v>
      </c>
      <c r="G7166" s="10" t="str">
        <f t="shared" si="326"/>
        <v xml:space="preserve">2024/01 </v>
      </c>
      <c r="H7166" s="10">
        <f t="shared" si="327"/>
        <v>150</v>
      </c>
    </row>
    <row r="7167" spans="1:8" ht="15.75">
      <c r="A7167" s="10">
        <v>7166</v>
      </c>
      <c r="B7167" s="3" t="s">
        <v>6983</v>
      </c>
      <c r="C7167" s="2" t="s">
        <v>2548</v>
      </c>
      <c r="D7167" s="2" t="s">
        <v>299</v>
      </c>
      <c r="E7167" s="2" t="s">
        <v>2549</v>
      </c>
      <c r="F7167" s="4">
        <v>30</v>
      </c>
      <c r="G7167" s="10" t="str">
        <f t="shared" si="326"/>
        <v xml:space="preserve">2024/01 </v>
      </c>
      <c r="H7167" s="10">
        <f t="shared" si="327"/>
        <v>70</v>
      </c>
    </row>
    <row r="7168" spans="1:8" ht="15.75">
      <c r="A7168" s="10">
        <v>7167</v>
      </c>
      <c r="B7168" s="3" t="s">
        <v>6983</v>
      </c>
      <c r="C7168" s="2" t="s">
        <v>2550</v>
      </c>
      <c r="D7168" s="2" t="s">
        <v>299</v>
      </c>
      <c r="E7168" s="2" t="s">
        <v>2551</v>
      </c>
      <c r="F7168" s="4">
        <v>100</v>
      </c>
      <c r="G7168" s="10" t="str">
        <f t="shared" si="326"/>
        <v xml:space="preserve">2024/07 </v>
      </c>
      <c r="H7168" s="10">
        <f t="shared" si="327"/>
        <v>260</v>
      </c>
    </row>
    <row r="7169" spans="1:8" ht="15.75">
      <c r="A7169" s="10">
        <v>7168</v>
      </c>
      <c r="B7169" s="3" t="s">
        <v>6983</v>
      </c>
      <c r="C7169" s="2" t="s">
        <v>2552</v>
      </c>
      <c r="D7169" s="2" t="s">
        <v>299</v>
      </c>
      <c r="E7169" s="2" t="s">
        <v>2553</v>
      </c>
      <c r="F7169" s="4">
        <v>2</v>
      </c>
      <c r="G7169" s="10" t="str">
        <f t="shared" si="326"/>
        <v xml:space="preserve">2024/03 </v>
      </c>
      <c r="H7169" s="10">
        <f t="shared" si="327"/>
        <v>14</v>
      </c>
    </row>
    <row r="7170" spans="1:8" ht="15.75">
      <c r="A7170" s="10">
        <v>7169</v>
      </c>
      <c r="B7170" s="3" t="s">
        <v>6983</v>
      </c>
      <c r="C7170" s="2" t="s">
        <v>6084</v>
      </c>
      <c r="D7170" s="2" t="s">
        <v>299</v>
      </c>
      <c r="E7170" s="2" t="s">
        <v>2454</v>
      </c>
      <c r="F7170" s="4">
        <v>3</v>
      </c>
      <c r="G7170" s="10" t="str">
        <f t="shared" si="326"/>
        <v xml:space="preserve">2024/01 </v>
      </c>
      <c r="H7170" s="10">
        <f t="shared" si="327"/>
        <v>3</v>
      </c>
    </row>
    <row r="7171" spans="1:8" ht="15.75">
      <c r="A7171" s="10">
        <v>7170</v>
      </c>
      <c r="B7171" s="3" t="s">
        <v>6983</v>
      </c>
      <c r="C7171" s="2" t="s">
        <v>2556</v>
      </c>
      <c r="D7171" s="2" t="s">
        <v>299</v>
      </c>
      <c r="E7171" s="2" t="s">
        <v>2557</v>
      </c>
      <c r="F7171" s="4">
        <v>20</v>
      </c>
      <c r="G7171" s="10" t="str">
        <f t="shared" si="326"/>
        <v xml:space="preserve">2024/01 </v>
      </c>
      <c r="H7171" s="10">
        <f t="shared" si="327"/>
        <v>80</v>
      </c>
    </row>
    <row r="7172" spans="1:8" ht="15.75">
      <c r="A7172" s="10">
        <v>7171</v>
      </c>
      <c r="B7172" s="3" t="s">
        <v>6983</v>
      </c>
      <c r="C7172" s="2" t="s">
        <v>6086</v>
      </c>
      <c r="D7172" s="2" t="s">
        <v>299</v>
      </c>
      <c r="E7172" s="2" t="s">
        <v>2328</v>
      </c>
      <c r="F7172" s="4">
        <v>5</v>
      </c>
      <c r="G7172" s="10" t="str">
        <f t="shared" si="326"/>
        <v xml:space="preserve">2024/01 </v>
      </c>
      <c r="H7172" s="10">
        <f t="shared" si="327"/>
        <v>5</v>
      </c>
    </row>
    <row r="7173" spans="1:8" ht="15.75">
      <c r="A7173" s="10">
        <v>7172</v>
      </c>
      <c r="B7173" s="3" t="s">
        <v>6983</v>
      </c>
      <c r="C7173" s="2" t="s">
        <v>2576</v>
      </c>
      <c r="D7173" s="2" t="s">
        <v>310</v>
      </c>
      <c r="E7173" s="2" t="s">
        <v>2577</v>
      </c>
      <c r="F7173" s="4">
        <v>10</v>
      </c>
      <c r="G7173" s="10" t="str">
        <f t="shared" si="326"/>
        <v xml:space="preserve">2024/01 </v>
      </c>
      <c r="H7173" s="10">
        <f t="shared" si="327"/>
        <v>105</v>
      </c>
    </row>
    <row r="7174" spans="1:8" ht="15.75">
      <c r="A7174" s="10">
        <v>7173</v>
      </c>
      <c r="B7174" s="3" t="s">
        <v>6983</v>
      </c>
      <c r="C7174" s="2" t="s">
        <v>2578</v>
      </c>
      <c r="D7174" s="2" t="s">
        <v>310</v>
      </c>
      <c r="E7174" s="2" t="s">
        <v>2579</v>
      </c>
      <c r="F7174" s="4">
        <v>55</v>
      </c>
      <c r="G7174" s="10" t="str">
        <f t="shared" si="326"/>
        <v xml:space="preserve">2024/04 </v>
      </c>
      <c r="H7174" s="10">
        <f t="shared" si="327"/>
        <v>225</v>
      </c>
    </row>
    <row r="7175" spans="1:8" ht="15.75">
      <c r="A7175" s="10">
        <v>7174</v>
      </c>
      <c r="B7175" s="3" t="s">
        <v>6983</v>
      </c>
      <c r="C7175" s="2" t="s">
        <v>2580</v>
      </c>
      <c r="D7175" s="2" t="s">
        <v>310</v>
      </c>
      <c r="E7175" s="2" t="s">
        <v>2581</v>
      </c>
      <c r="F7175" s="4">
        <v>76</v>
      </c>
      <c r="G7175" s="10" t="str">
        <f t="shared" si="326"/>
        <v xml:space="preserve">2024/05 </v>
      </c>
      <c r="H7175" s="10">
        <f t="shared" si="327"/>
        <v>206</v>
      </c>
    </row>
    <row r="7176" spans="1:8" ht="15.75">
      <c r="A7176" s="10">
        <v>7175</v>
      </c>
      <c r="B7176" s="3" t="s">
        <v>6983</v>
      </c>
      <c r="C7176" s="2" t="s">
        <v>2582</v>
      </c>
      <c r="D7176" s="2" t="s">
        <v>310</v>
      </c>
      <c r="E7176" s="2" t="s">
        <v>2583</v>
      </c>
      <c r="F7176" s="4">
        <v>25</v>
      </c>
      <c r="G7176" s="10" t="str">
        <f t="shared" si="326"/>
        <v xml:space="preserve">2024/02 </v>
      </c>
      <c r="H7176" s="10">
        <f t="shared" si="327"/>
        <v>53</v>
      </c>
    </row>
    <row r="7177" spans="1:8" ht="15.75">
      <c r="A7177" s="10">
        <v>7176</v>
      </c>
      <c r="B7177" s="3" t="s">
        <v>6983</v>
      </c>
      <c r="C7177" s="2" t="s">
        <v>2584</v>
      </c>
      <c r="D7177" s="2" t="s">
        <v>310</v>
      </c>
      <c r="E7177" s="2" t="s">
        <v>2585</v>
      </c>
      <c r="F7177" s="4">
        <v>30</v>
      </c>
      <c r="G7177" s="10" t="str">
        <f t="shared" si="326"/>
        <v xml:space="preserve">2024/01 </v>
      </c>
      <c r="H7177" s="10">
        <f t="shared" si="327"/>
        <v>45</v>
      </c>
    </row>
    <row r="7178" spans="1:8" ht="15.75">
      <c r="A7178" s="10">
        <v>7177</v>
      </c>
      <c r="B7178" s="3" t="s">
        <v>6983</v>
      </c>
      <c r="C7178" s="2" t="s">
        <v>3787</v>
      </c>
      <c r="D7178" s="2" t="s">
        <v>310</v>
      </c>
      <c r="E7178" s="2" t="s">
        <v>2447</v>
      </c>
      <c r="F7178" s="4">
        <v>10</v>
      </c>
      <c r="G7178" s="10" t="str">
        <f t="shared" si="326"/>
        <v xml:space="preserve">2024/01 </v>
      </c>
      <c r="H7178" s="10">
        <f t="shared" si="327"/>
        <v>10</v>
      </c>
    </row>
    <row r="7179" spans="1:8" ht="15.75">
      <c r="A7179" s="10">
        <v>7178</v>
      </c>
      <c r="B7179" s="3" t="s">
        <v>6983</v>
      </c>
      <c r="C7179" s="2" t="s">
        <v>6088</v>
      </c>
      <c r="D7179" s="2" t="s">
        <v>310</v>
      </c>
      <c r="E7179" s="2" t="s">
        <v>2328</v>
      </c>
      <c r="F7179" s="4">
        <v>5</v>
      </c>
      <c r="G7179" s="10" t="str">
        <f t="shared" si="326"/>
        <v xml:space="preserve">2024/01 </v>
      </c>
      <c r="H7179" s="10">
        <f t="shared" si="327"/>
        <v>5</v>
      </c>
    </row>
    <row r="7180" spans="1:8" ht="15.75">
      <c r="A7180" s="10">
        <v>7179</v>
      </c>
      <c r="B7180" s="3" t="s">
        <v>6983</v>
      </c>
      <c r="C7180" s="2" t="s">
        <v>6089</v>
      </c>
      <c r="D7180" s="2" t="s">
        <v>310</v>
      </c>
      <c r="E7180" s="2" t="s">
        <v>2456</v>
      </c>
      <c r="F7180" s="4">
        <v>5</v>
      </c>
      <c r="G7180" s="10" t="str">
        <f t="shared" si="326"/>
        <v xml:space="preserve">2024/01 </v>
      </c>
      <c r="H7180" s="10">
        <f t="shared" si="327"/>
        <v>5</v>
      </c>
    </row>
    <row r="7181" spans="1:8" ht="15.75">
      <c r="A7181" s="10">
        <v>7180</v>
      </c>
      <c r="B7181" s="3" t="s">
        <v>6983</v>
      </c>
      <c r="C7181" s="2" t="s">
        <v>2586</v>
      </c>
      <c r="D7181" s="2" t="s">
        <v>310</v>
      </c>
      <c r="E7181" s="2" t="s">
        <v>2587</v>
      </c>
      <c r="F7181" s="4">
        <v>5</v>
      </c>
      <c r="G7181" s="10" t="str">
        <f t="shared" si="326"/>
        <v xml:space="preserve">2024/01 </v>
      </c>
      <c r="H7181" s="10">
        <f t="shared" si="327"/>
        <v>20</v>
      </c>
    </row>
    <row r="7182" spans="1:8" ht="15.75">
      <c r="A7182" s="10">
        <v>7181</v>
      </c>
      <c r="B7182" s="3" t="s">
        <v>6983</v>
      </c>
      <c r="C7182" s="2" t="s">
        <v>2588</v>
      </c>
      <c r="D7182" s="2" t="s">
        <v>312</v>
      </c>
      <c r="E7182" s="2" t="s">
        <v>2589</v>
      </c>
      <c r="F7182" s="4">
        <v>50</v>
      </c>
      <c r="G7182" s="10" t="str">
        <f t="shared" si="326"/>
        <v xml:space="preserve">2024/01 </v>
      </c>
      <c r="H7182" s="10">
        <f t="shared" si="327"/>
        <v>50</v>
      </c>
    </row>
    <row r="7183" spans="1:8" ht="15.75">
      <c r="A7183" s="10">
        <v>7182</v>
      </c>
      <c r="B7183" s="3" t="s">
        <v>6983</v>
      </c>
      <c r="C7183" s="2" t="s">
        <v>2590</v>
      </c>
      <c r="D7183" s="2" t="s">
        <v>312</v>
      </c>
      <c r="E7183" s="2" t="s">
        <v>2591</v>
      </c>
      <c r="F7183" s="4">
        <v>50</v>
      </c>
      <c r="G7183" s="10" t="str">
        <f t="shared" si="326"/>
        <v xml:space="preserve">2024/03 </v>
      </c>
      <c r="H7183" s="10">
        <f t="shared" si="327"/>
        <v>132</v>
      </c>
    </row>
    <row r="7184" spans="1:8" ht="15.75">
      <c r="A7184" s="10">
        <v>7183</v>
      </c>
      <c r="B7184" s="3" t="s">
        <v>6983</v>
      </c>
      <c r="C7184" s="2" t="s">
        <v>2596</v>
      </c>
      <c r="D7184" s="2" t="s">
        <v>314</v>
      </c>
      <c r="E7184" s="2" t="s">
        <v>2597</v>
      </c>
      <c r="F7184" s="4">
        <v>20</v>
      </c>
      <c r="G7184" s="10" t="str">
        <f t="shared" si="326"/>
        <v xml:space="preserve">2024/02 </v>
      </c>
      <c r="H7184" s="10">
        <f t="shared" si="327"/>
        <v>65</v>
      </c>
    </row>
    <row r="7185" spans="1:8" ht="15.75">
      <c r="A7185" s="10">
        <v>7184</v>
      </c>
      <c r="B7185" s="3" t="s">
        <v>6983</v>
      </c>
      <c r="C7185" s="2" t="s">
        <v>2598</v>
      </c>
      <c r="D7185" s="2" t="s">
        <v>314</v>
      </c>
      <c r="E7185" s="2" t="s">
        <v>2599</v>
      </c>
      <c r="F7185" s="4">
        <v>10</v>
      </c>
      <c r="G7185" s="10" t="str">
        <f t="shared" si="326"/>
        <v xml:space="preserve">2024/01 </v>
      </c>
      <c r="H7185" s="10">
        <f t="shared" si="327"/>
        <v>50</v>
      </c>
    </row>
    <row r="7186" spans="1:8" ht="15.75">
      <c r="A7186" s="10">
        <v>7185</v>
      </c>
      <c r="B7186" s="3" t="s">
        <v>6983</v>
      </c>
      <c r="C7186" s="2" t="s">
        <v>2604</v>
      </c>
      <c r="D7186" s="2" t="s">
        <v>314</v>
      </c>
      <c r="E7186" s="2" t="s">
        <v>2605</v>
      </c>
      <c r="F7186" s="4">
        <v>320</v>
      </c>
      <c r="G7186" s="10" t="str">
        <f t="shared" si="326"/>
        <v xml:space="preserve">2024/07 </v>
      </c>
      <c r="H7186" s="10">
        <f t="shared" si="327"/>
        <v>360</v>
      </c>
    </row>
    <row r="7187" spans="1:8" ht="15.75">
      <c r="A7187" s="10">
        <v>7186</v>
      </c>
      <c r="B7187" s="3" t="s">
        <v>6983</v>
      </c>
      <c r="C7187" s="2" t="s">
        <v>2606</v>
      </c>
      <c r="D7187" s="2" t="s">
        <v>314</v>
      </c>
      <c r="E7187" s="2" t="s">
        <v>2607</v>
      </c>
      <c r="F7187" s="4">
        <v>450</v>
      </c>
      <c r="G7187" s="10" t="str">
        <f t="shared" si="326"/>
        <v xml:space="preserve">2024/05 </v>
      </c>
      <c r="H7187" s="10">
        <f t="shared" si="327"/>
        <v>705</v>
      </c>
    </row>
    <row r="7188" spans="1:8" ht="15.75">
      <c r="A7188" s="10">
        <v>7187</v>
      </c>
      <c r="B7188" s="3" t="s">
        <v>6983</v>
      </c>
      <c r="C7188" s="2" t="s">
        <v>2610</v>
      </c>
      <c r="D7188" s="2" t="s">
        <v>314</v>
      </c>
      <c r="E7188" s="2" t="s">
        <v>2611</v>
      </c>
      <c r="F7188" s="4">
        <v>10</v>
      </c>
      <c r="G7188" s="10" t="str">
        <f t="shared" si="326"/>
        <v xml:space="preserve">2024/01 </v>
      </c>
      <c r="H7188" s="10">
        <f t="shared" si="327"/>
        <v>60</v>
      </c>
    </row>
    <row r="7189" spans="1:8" ht="15.75">
      <c r="A7189" s="10">
        <v>7188</v>
      </c>
      <c r="B7189" s="3" t="s">
        <v>6983</v>
      </c>
      <c r="C7189" s="2" t="s">
        <v>2614</v>
      </c>
      <c r="D7189" s="2" t="s">
        <v>318</v>
      </c>
      <c r="E7189" s="2" t="s">
        <v>2615</v>
      </c>
      <c r="F7189" s="4">
        <v>34</v>
      </c>
      <c r="G7189" s="10" t="str">
        <f t="shared" si="326"/>
        <v xml:space="preserve">2024/04 </v>
      </c>
      <c r="H7189" s="10">
        <f t="shared" si="327"/>
        <v>210</v>
      </c>
    </row>
    <row r="7190" spans="1:8" ht="15.75">
      <c r="A7190" s="10">
        <v>7189</v>
      </c>
      <c r="B7190" s="3" t="s">
        <v>6983</v>
      </c>
      <c r="C7190" s="2" t="s">
        <v>2616</v>
      </c>
      <c r="D7190" s="2" t="s">
        <v>318</v>
      </c>
      <c r="E7190" s="2" t="s">
        <v>2617</v>
      </c>
      <c r="F7190" s="4">
        <v>30</v>
      </c>
      <c r="G7190" s="10" t="str">
        <f t="shared" si="326"/>
        <v xml:space="preserve">2024/01 </v>
      </c>
      <c r="H7190" s="10">
        <f t="shared" si="327"/>
        <v>120</v>
      </c>
    </row>
    <row r="7191" spans="1:8" ht="15.75">
      <c r="A7191" s="10">
        <v>7190</v>
      </c>
      <c r="B7191" s="3" t="s">
        <v>6983</v>
      </c>
      <c r="C7191" s="2" t="s">
        <v>2620</v>
      </c>
      <c r="D7191" s="2" t="s">
        <v>318</v>
      </c>
      <c r="E7191" s="2" t="s">
        <v>2621</v>
      </c>
      <c r="F7191" s="4">
        <v>20</v>
      </c>
      <c r="G7191" s="10" t="str">
        <f t="shared" si="326"/>
        <v xml:space="preserve">2024/01 </v>
      </c>
      <c r="H7191" s="10">
        <f t="shared" si="327"/>
        <v>60</v>
      </c>
    </row>
    <row r="7192" spans="1:8" ht="15.75">
      <c r="A7192" s="10">
        <v>7191</v>
      </c>
      <c r="B7192" s="3" t="s">
        <v>6983</v>
      </c>
      <c r="C7192" s="2" t="s">
        <v>2624</v>
      </c>
      <c r="D7192" s="2" t="s">
        <v>318</v>
      </c>
      <c r="E7192" s="2" t="s">
        <v>2625</v>
      </c>
      <c r="F7192" s="4">
        <v>30</v>
      </c>
      <c r="G7192" s="10" t="str">
        <f t="shared" si="326"/>
        <v xml:space="preserve">2024/01 </v>
      </c>
      <c r="H7192" s="10">
        <f t="shared" si="327"/>
        <v>130</v>
      </c>
    </row>
    <row r="7193" spans="1:8" ht="15.75">
      <c r="A7193" s="10">
        <v>7192</v>
      </c>
      <c r="B7193" s="3" t="s">
        <v>6983</v>
      </c>
      <c r="C7193" s="2" t="s">
        <v>2628</v>
      </c>
      <c r="D7193" s="2" t="s">
        <v>318</v>
      </c>
      <c r="E7193" s="2" t="s">
        <v>2629</v>
      </c>
      <c r="F7193" s="4">
        <v>50</v>
      </c>
      <c r="G7193" s="10" t="str">
        <f t="shared" si="326"/>
        <v xml:space="preserve">2024/08 </v>
      </c>
      <c r="H7193" s="10">
        <f t="shared" si="327"/>
        <v>600</v>
      </c>
    </row>
    <row r="7194" spans="1:8" ht="15.75">
      <c r="A7194" s="10">
        <v>7193</v>
      </c>
      <c r="B7194" s="3" t="s">
        <v>6983</v>
      </c>
      <c r="C7194" s="2" t="s">
        <v>6092</v>
      </c>
      <c r="D7194" s="2" t="s">
        <v>312</v>
      </c>
      <c r="E7194" s="2" t="s">
        <v>2454</v>
      </c>
      <c r="F7194" s="4">
        <v>3</v>
      </c>
      <c r="G7194" s="10" t="str">
        <f t="shared" si="326"/>
        <v xml:space="preserve">2024/01 </v>
      </c>
      <c r="H7194" s="10">
        <f t="shared" si="327"/>
        <v>3</v>
      </c>
    </row>
    <row r="7195" spans="1:8" ht="15.75">
      <c r="A7195" s="10">
        <v>7194</v>
      </c>
      <c r="B7195" s="3" t="s">
        <v>6983</v>
      </c>
      <c r="C7195" s="2" t="s">
        <v>2636</v>
      </c>
      <c r="D7195" s="2" t="s">
        <v>2312</v>
      </c>
      <c r="E7195" s="2" t="s">
        <v>2637</v>
      </c>
      <c r="F7195" s="4">
        <v>10</v>
      </c>
      <c r="G7195" s="10" t="str">
        <f t="shared" si="326"/>
        <v xml:space="preserve">2024/06 </v>
      </c>
      <c r="H7195" s="10">
        <f t="shared" si="327"/>
        <v>143</v>
      </c>
    </row>
    <row r="7196" spans="1:8" ht="15.75">
      <c r="A7196" s="10">
        <v>7195</v>
      </c>
      <c r="B7196" s="3" t="s">
        <v>6983</v>
      </c>
      <c r="C7196" s="2" t="s">
        <v>6098</v>
      </c>
      <c r="D7196" s="2" t="s">
        <v>1401</v>
      </c>
      <c r="E7196" s="2" t="s">
        <v>6099</v>
      </c>
      <c r="F7196" s="4">
        <v>20</v>
      </c>
      <c r="G7196" s="10" t="str">
        <f t="shared" si="326"/>
        <v xml:space="preserve">2024/01 </v>
      </c>
      <c r="H7196" s="10">
        <f t="shared" si="327"/>
        <v>20</v>
      </c>
    </row>
    <row r="7197" spans="1:8" ht="15.75">
      <c r="A7197" s="10">
        <v>7196</v>
      </c>
      <c r="B7197" s="3" t="s">
        <v>6983</v>
      </c>
      <c r="C7197" s="2" t="s">
        <v>6107</v>
      </c>
      <c r="D7197" s="2" t="s">
        <v>1426</v>
      </c>
      <c r="E7197" s="2" t="s">
        <v>6108</v>
      </c>
      <c r="F7197" s="4">
        <v>10</v>
      </c>
      <c r="G7197" s="10" t="str">
        <f t="shared" si="326"/>
        <v xml:space="preserve">2024/01 </v>
      </c>
      <c r="H7197" s="10">
        <f t="shared" si="327"/>
        <v>10</v>
      </c>
    </row>
    <row r="7198" spans="1:8" ht="15.75">
      <c r="A7198" s="10">
        <v>7197</v>
      </c>
      <c r="B7198" s="3" t="s">
        <v>6983</v>
      </c>
      <c r="C7198" s="2" t="s">
        <v>2811</v>
      </c>
      <c r="D7198" s="2" t="s">
        <v>1443</v>
      </c>
      <c r="E7198" s="2" t="s">
        <v>2812</v>
      </c>
      <c r="F7198" s="4">
        <v>10</v>
      </c>
      <c r="G7198" s="10" t="str">
        <f t="shared" si="326"/>
        <v xml:space="preserve">2024/01 </v>
      </c>
      <c r="H7198" s="10">
        <f t="shared" si="327"/>
        <v>130</v>
      </c>
    </row>
    <row r="7199" spans="1:8" ht="15.75">
      <c r="A7199" s="10">
        <v>7198</v>
      </c>
      <c r="B7199" s="3" t="s">
        <v>6983</v>
      </c>
      <c r="C7199" s="2" t="s">
        <v>2813</v>
      </c>
      <c r="D7199" s="2" t="s">
        <v>1443</v>
      </c>
      <c r="E7199" s="2" t="s">
        <v>2814</v>
      </c>
      <c r="F7199" s="4">
        <v>10</v>
      </c>
      <c r="G7199" s="10" t="str">
        <f t="shared" si="326"/>
        <v xml:space="preserve">2024/01 </v>
      </c>
      <c r="H7199" s="10">
        <f t="shared" si="327"/>
        <v>80</v>
      </c>
    </row>
    <row r="7200" spans="1:8" ht="15.75">
      <c r="A7200" s="10">
        <v>7199</v>
      </c>
      <c r="B7200" s="3" t="s">
        <v>6983</v>
      </c>
      <c r="C7200" s="2" t="s">
        <v>2831</v>
      </c>
      <c r="D7200" s="2" t="s">
        <v>1401</v>
      </c>
      <c r="E7200" s="2" t="s">
        <v>2832</v>
      </c>
      <c r="F7200" s="4">
        <v>330</v>
      </c>
      <c r="G7200" s="10" t="str">
        <f t="shared" si="326"/>
        <v xml:space="preserve">2024/08 </v>
      </c>
      <c r="H7200" s="10">
        <f t="shared" si="327"/>
        <v>600</v>
      </c>
    </row>
    <row r="7201" spans="1:8" ht="15.75">
      <c r="A7201" s="10">
        <v>7200</v>
      </c>
      <c r="B7201" s="3" t="s">
        <v>6983</v>
      </c>
      <c r="C7201" s="2" t="s">
        <v>2834</v>
      </c>
      <c r="D7201" s="2" t="s">
        <v>1401</v>
      </c>
      <c r="E7201" s="2" t="s">
        <v>1414</v>
      </c>
      <c r="F7201" s="4">
        <v>10</v>
      </c>
      <c r="G7201" s="10" t="str">
        <f t="shared" si="326"/>
        <v xml:space="preserve">2024/01 </v>
      </c>
      <c r="H7201" s="10">
        <f t="shared" si="327"/>
        <v>110</v>
      </c>
    </row>
    <row r="7202" spans="1:8" ht="15.75">
      <c r="A7202" s="10">
        <v>7201</v>
      </c>
      <c r="B7202" s="3" t="s">
        <v>6983</v>
      </c>
      <c r="C7202" s="2" t="s">
        <v>2835</v>
      </c>
      <c r="D7202" s="2" t="s">
        <v>1401</v>
      </c>
      <c r="E7202" s="2" t="s">
        <v>2836</v>
      </c>
      <c r="F7202" s="4">
        <v>30</v>
      </c>
      <c r="G7202" s="10" t="str">
        <f t="shared" si="326"/>
        <v xml:space="preserve">2025/11 </v>
      </c>
      <c r="H7202" s="10">
        <f t="shared" si="327"/>
        <v>615</v>
      </c>
    </row>
    <row r="7203" spans="1:8" ht="15.75">
      <c r="A7203" s="10">
        <v>7202</v>
      </c>
      <c r="B7203" s="3" t="s">
        <v>6983</v>
      </c>
      <c r="C7203" s="2" t="s">
        <v>6109</v>
      </c>
      <c r="D7203" s="2" t="s">
        <v>1401</v>
      </c>
      <c r="E7203" s="2" t="s">
        <v>3795</v>
      </c>
      <c r="F7203" s="4">
        <v>10</v>
      </c>
      <c r="G7203" s="10" t="str">
        <f t="shared" si="326"/>
        <v xml:space="preserve">2024/01 </v>
      </c>
      <c r="H7203" s="10">
        <f t="shared" si="327"/>
        <v>10</v>
      </c>
    </row>
    <row r="7204" spans="1:8" ht="15.75">
      <c r="A7204" s="10">
        <v>7203</v>
      </c>
      <c r="B7204" s="3" t="s">
        <v>6983</v>
      </c>
      <c r="C7204" s="2" t="s">
        <v>6110</v>
      </c>
      <c r="D7204" s="2" t="s">
        <v>1401</v>
      </c>
      <c r="E7204" s="2" t="s">
        <v>2541</v>
      </c>
      <c r="F7204" s="4">
        <v>10</v>
      </c>
      <c r="G7204" s="10" t="str">
        <f t="shared" si="326"/>
        <v xml:space="preserve">2024/01 </v>
      </c>
      <c r="H7204" s="10">
        <f t="shared" si="327"/>
        <v>10</v>
      </c>
    </row>
    <row r="7205" spans="1:8" ht="15.75">
      <c r="A7205" s="10">
        <v>7204</v>
      </c>
      <c r="B7205" s="3" t="s">
        <v>6983</v>
      </c>
      <c r="C7205" s="2" t="s">
        <v>2837</v>
      </c>
      <c r="D7205" s="2" t="s">
        <v>1401</v>
      </c>
      <c r="E7205" s="2" t="s">
        <v>2439</v>
      </c>
      <c r="F7205" s="4">
        <v>10</v>
      </c>
      <c r="G7205" s="10" t="str">
        <f t="shared" si="326"/>
        <v xml:space="preserve">2024/01 </v>
      </c>
      <c r="H7205" s="10">
        <f t="shared" si="327"/>
        <v>60</v>
      </c>
    </row>
    <row r="7206" spans="1:8" ht="15.75">
      <c r="A7206" s="10">
        <v>7205</v>
      </c>
      <c r="B7206" s="3" t="s">
        <v>6983</v>
      </c>
      <c r="C7206" s="2" t="s">
        <v>2838</v>
      </c>
      <c r="D7206" s="2" t="s">
        <v>1401</v>
      </c>
      <c r="E7206" s="2" t="s">
        <v>2839</v>
      </c>
      <c r="F7206" s="4">
        <v>200</v>
      </c>
      <c r="G7206" s="10" t="str">
        <f t="shared" si="326"/>
        <v xml:space="preserve">2024/01 </v>
      </c>
      <c r="H7206" s="10">
        <f t="shared" si="327"/>
        <v>200</v>
      </c>
    </row>
    <row r="7207" spans="1:8" ht="15.75">
      <c r="A7207" s="10">
        <v>7206</v>
      </c>
      <c r="B7207" s="3" t="s">
        <v>6983</v>
      </c>
      <c r="C7207" s="2" t="s">
        <v>2848</v>
      </c>
      <c r="D7207" s="2" t="s">
        <v>1401</v>
      </c>
      <c r="E7207" s="2" t="s">
        <v>2849</v>
      </c>
      <c r="F7207" s="4">
        <v>40</v>
      </c>
      <c r="G7207" s="10" t="str">
        <f t="shared" si="326"/>
        <v xml:space="preserve">2024/04 </v>
      </c>
      <c r="H7207" s="10">
        <f t="shared" si="327"/>
        <v>380</v>
      </c>
    </row>
    <row r="7208" spans="1:8" ht="15.75">
      <c r="A7208" s="10">
        <v>7207</v>
      </c>
      <c r="B7208" s="3" t="s">
        <v>6983</v>
      </c>
      <c r="C7208" s="2" t="s">
        <v>6111</v>
      </c>
      <c r="D7208" s="2" t="s">
        <v>1401</v>
      </c>
      <c r="E7208" s="2" t="s">
        <v>6112</v>
      </c>
      <c r="F7208" s="4">
        <v>1</v>
      </c>
      <c r="G7208" s="10" t="str">
        <f t="shared" si="326"/>
        <v xml:space="preserve">2024/01 </v>
      </c>
      <c r="H7208" s="10">
        <f t="shared" si="327"/>
        <v>1</v>
      </c>
    </row>
    <row r="7209" spans="1:8" ht="15.75">
      <c r="A7209" s="10">
        <v>7208</v>
      </c>
      <c r="B7209" s="3" t="s">
        <v>6983</v>
      </c>
      <c r="C7209" s="2" t="s">
        <v>2852</v>
      </c>
      <c r="D7209" s="2" t="s">
        <v>1401</v>
      </c>
      <c r="E7209" s="2" t="s">
        <v>2853</v>
      </c>
      <c r="F7209" s="4">
        <v>20</v>
      </c>
      <c r="G7209" s="10" t="str">
        <f t="shared" si="326"/>
        <v xml:space="preserve">2024/01 </v>
      </c>
      <c r="H7209" s="10">
        <f t="shared" si="327"/>
        <v>20</v>
      </c>
    </row>
    <row r="7210" spans="1:8" ht="15.75">
      <c r="A7210" s="10">
        <v>7209</v>
      </c>
      <c r="B7210" s="3" t="s">
        <v>6983</v>
      </c>
      <c r="C7210" s="2" t="s">
        <v>2854</v>
      </c>
      <c r="D7210" s="2" t="s">
        <v>1401</v>
      </c>
      <c r="E7210" s="2" t="s">
        <v>2855</v>
      </c>
      <c r="F7210" s="4">
        <v>20</v>
      </c>
      <c r="G7210" s="10" t="str">
        <f t="shared" si="326"/>
        <v xml:space="preserve">2024/02 </v>
      </c>
      <c r="H7210" s="10">
        <f t="shared" si="327"/>
        <v>320</v>
      </c>
    </row>
    <row r="7211" spans="1:8" ht="15.75">
      <c r="A7211" s="10">
        <v>7210</v>
      </c>
      <c r="B7211" s="3" t="s">
        <v>6983</v>
      </c>
      <c r="C7211" s="2" t="s">
        <v>2856</v>
      </c>
      <c r="D7211" s="2" t="s">
        <v>1401</v>
      </c>
      <c r="E7211" s="2" t="s">
        <v>2857</v>
      </c>
      <c r="F7211" s="4">
        <v>20</v>
      </c>
      <c r="G7211" s="10" t="str">
        <f t="shared" si="326"/>
        <v xml:space="preserve">2024/01 </v>
      </c>
      <c r="H7211" s="10">
        <f t="shared" si="327"/>
        <v>80</v>
      </c>
    </row>
    <row r="7212" spans="1:8" ht="15.75">
      <c r="A7212" s="10">
        <v>7211</v>
      </c>
      <c r="B7212" s="3" t="s">
        <v>6983</v>
      </c>
      <c r="C7212" s="2" t="s">
        <v>2879</v>
      </c>
      <c r="D7212" s="2" t="s">
        <v>1412</v>
      </c>
      <c r="E7212" s="2" t="s">
        <v>2880</v>
      </c>
      <c r="F7212" s="4">
        <v>519</v>
      </c>
      <c r="G7212" s="10" t="str">
        <f t="shared" si="326"/>
        <v xml:space="preserve">2026/02 </v>
      </c>
      <c r="H7212" s="10">
        <f t="shared" si="327"/>
        <v>519</v>
      </c>
    </row>
    <row r="7213" spans="1:8" ht="15.75">
      <c r="A7213" s="10">
        <v>7212</v>
      </c>
      <c r="B7213" s="3" t="s">
        <v>6983</v>
      </c>
      <c r="C7213" s="2" t="s">
        <v>2881</v>
      </c>
      <c r="D7213" s="2" t="s">
        <v>1412</v>
      </c>
      <c r="E7213" s="2" t="s">
        <v>2435</v>
      </c>
      <c r="F7213" s="4">
        <v>20</v>
      </c>
      <c r="G7213" s="10" t="str">
        <f t="shared" si="326"/>
        <v xml:space="preserve">2024/01 </v>
      </c>
      <c r="H7213" s="10">
        <f t="shared" si="327"/>
        <v>20</v>
      </c>
    </row>
    <row r="7214" spans="1:8" ht="15.75">
      <c r="A7214" s="10">
        <v>7213</v>
      </c>
      <c r="B7214" s="3" t="s">
        <v>6983</v>
      </c>
      <c r="C7214" s="2" t="s">
        <v>2882</v>
      </c>
      <c r="D7214" s="2" t="s">
        <v>1412</v>
      </c>
      <c r="E7214" s="2" t="s">
        <v>2646</v>
      </c>
      <c r="F7214" s="4">
        <v>275</v>
      </c>
      <c r="G7214" s="10" t="str">
        <f t="shared" ref="G7214:G7277" si="328">INDEX($B$2:$B$9999,MATCH(_xlfn.MAXIFS($F$2:$F$9999,$C$2:$C$9999,C7214),$F$1:$F$9999,0))</f>
        <v xml:space="preserve">2024/04 </v>
      </c>
      <c r="H7214" s="10">
        <f t="shared" ref="H7214:H7277" si="329">_xlfn.MAXIFS(F:F,C:C,C7214,G:G,G7214)</f>
        <v>796</v>
      </c>
    </row>
    <row r="7215" spans="1:8" ht="15.75">
      <c r="A7215" s="10">
        <v>7214</v>
      </c>
      <c r="B7215" s="3" t="s">
        <v>6983</v>
      </c>
      <c r="C7215" s="2" t="s">
        <v>2885</v>
      </c>
      <c r="D7215" s="2" t="s">
        <v>1412</v>
      </c>
      <c r="E7215" s="2" t="s">
        <v>2886</v>
      </c>
      <c r="F7215" s="4">
        <v>165</v>
      </c>
      <c r="G7215" s="10" t="str">
        <f t="shared" si="328"/>
        <v xml:space="preserve">2024/06 </v>
      </c>
      <c r="H7215" s="10">
        <f t="shared" si="329"/>
        <v>196</v>
      </c>
    </row>
    <row r="7216" spans="1:8" ht="15.75">
      <c r="A7216" s="10">
        <v>7215</v>
      </c>
      <c r="B7216" s="3" t="s">
        <v>6983</v>
      </c>
      <c r="C7216" s="2" t="s">
        <v>2887</v>
      </c>
      <c r="D7216" s="2" t="s">
        <v>1412</v>
      </c>
      <c r="E7216" s="2" t="s">
        <v>2888</v>
      </c>
      <c r="F7216" s="4">
        <v>90</v>
      </c>
      <c r="G7216" s="10" t="str">
        <f t="shared" si="328"/>
        <v xml:space="preserve">2024/01 </v>
      </c>
      <c r="H7216" s="10">
        <f t="shared" si="329"/>
        <v>90</v>
      </c>
    </row>
    <row r="7217" spans="1:8" ht="15.75">
      <c r="A7217" s="10">
        <v>7216</v>
      </c>
      <c r="B7217" s="3" t="s">
        <v>6983</v>
      </c>
      <c r="C7217" s="2" t="s">
        <v>2893</v>
      </c>
      <c r="D7217" s="2" t="s">
        <v>1412</v>
      </c>
      <c r="E7217" s="2" t="s">
        <v>2894</v>
      </c>
      <c r="F7217" s="4">
        <v>120</v>
      </c>
      <c r="G7217" s="10" t="str">
        <f t="shared" si="328"/>
        <v xml:space="preserve">2024/02 </v>
      </c>
      <c r="H7217" s="10">
        <f t="shared" si="329"/>
        <v>350</v>
      </c>
    </row>
    <row r="7218" spans="1:8" ht="15.75">
      <c r="A7218" s="10">
        <v>7217</v>
      </c>
      <c r="B7218" s="3" t="s">
        <v>6983</v>
      </c>
      <c r="C7218" s="2" t="s">
        <v>2895</v>
      </c>
      <c r="D7218" s="2" t="s">
        <v>1412</v>
      </c>
      <c r="E7218" s="2" t="s">
        <v>2896</v>
      </c>
      <c r="F7218" s="4">
        <v>80</v>
      </c>
      <c r="G7218" s="10" t="str">
        <f t="shared" si="328"/>
        <v xml:space="preserve">2024/01 </v>
      </c>
      <c r="H7218" s="10">
        <f t="shared" si="329"/>
        <v>172</v>
      </c>
    </row>
    <row r="7219" spans="1:8" ht="15.75">
      <c r="A7219" s="10">
        <v>7218</v>
      </c>
      <c r="B7219" s="3" t="s">
        <v>6983</v>
      </c>
      <c r="C7219" s="2" t="s">
        <v>2912</v>
      </c>
      <c r="D7219" s="2" t="s">
        <v>1417</v>
      </c>
      <c r="E7219" s="2" t="s">
        <v>2913</v>
      </c>
      <c r="F7219" s="4">
        <v>60</v>
      </c>
      <c r="G7219" s="10" t="str">
        <f t="shared" si="328"/>
        <v xml:space="preserve">2025/02 </v>
      </c>
      <c r="H7219" s="10">
        <f t="shared" si="329"/>
        <v>640</v>
      </c>
    </row>
    <row r="7220" spans="1:8" ht="15.75">
      <c r="A7220" s="10">
        <v>7219</v>
      </c>
      <c r="B7220" s="3" t="s">
        <v>6983</v>
      </c>
      <c r="C7220" s="2" t="s">
        <v>2916</v>
      </c>
      <c r="D7220" s="2" t="s">
        <v>1424</v>
      </c>
      <c r="E7220" s="2" t="s">
        <v>2917</v>
      </c>
      <c r="F7220" s="4">
        <v>30</v>
      </c>
      <c r="G7220" s="10" t="str">
        <f t="shared" si="328"/>
        <v xml:space="preserve">2024/02 </v>
      </c>
      <c r="H7220" s="10">
        <f t="shared" si="329"/>
        <v>175</v>
      </c>
    </row>
    <row r="7221" spans="1:8" ht="15.75">
      <c r="A7221" s="10">
        <v>7220</v>
      </c>
      <c r="B7221" s="3" t="s">
        <v>6983</v>
      </c>
      <c r="C7221" s="2" t="s">
        <v>2918</v>
      </c>
      <c r="D7221" s="2" t="s">
        <v>1424</v>
      </c>
      <c r="E7221" s="2" t="s">
        <v>2919</v>
      </c>
      <c r="F7221" s="4">
        <v>98</v>
      </c>
      <c r="G7221" s="10" t="str">
        <f t="shared" si="328"/>
        <v xml:space="preserve">2025/02 </v>
      </c>
      <c r="H7221" s="10">
        <f t="shared" si="329"/>
        <v>205</v>
      </c>
    </row>
    <row r="7222" spans="1:8" ht="15.75">
      <c r="A7222" s="10">
        <v>7221</v>
      </c>
      <c r="B7222" s="3" t="s">
        <v>6983</v>
      </c>
      <c r="C7222" s="2" t="s">
        <v>2920</v>
      </c>
      <c r="D7222" s="2" t="s">
        <v>1424</v>
      </c>
      <c r="E7222" s="2" t="s">
        <v>2921</v>
      </c>
      <c r="F7222" s="4">
        <v>35</v>
      </c>
      <c r="G7222" s="10" t="str">
        <f t="shared" si="328"/>
        <v xml:space="preserve">2026/01 </v>
      </c>
      <c r="H7222" s="10">
        <f t="shared" si="329"/>
        <v>114</v>
      </c>
    </row>
    <row r="7223" spans="1:8" ht="15.75">
      <c r="A7223" s="10">
        <v>7222</v>
      </c>
      <c r="B7223" s="3" t="s">
        <v>6983</v>
      </c>
      <c r="C7223" s="2" t="s">
        <v>2922</v>
      </c>
      <c r="D7223" s="2" t="s">
        <v>1424</v>
      </c>
      <c r="E7223" s="2" t="s">
        <v>2923</v>
      </c>
      <c r="F7223" s="4">
        <v>35</v>
      </c>
      <c r="G7223" s="10" t="str">
        <f t="shared" si="328"/>
        <v xml:space="preserve">2024/03 </v>
      </c>
      <c r="H7223" s="10">
        <f t="shared" si="329"/>
        <v>84</v>
      </c>
    </row>
    <row r="7224" spans="1:8" ht="15.75">
      <c r="A7224" s="10">
        <v>7223</v>
      </c>
      <c r="B7224" s="3" t="s">
        <v>6983</v>
      </c>
      <c r="C7224" s="2" t="s">
        <v>6113</v>
      </c>
      <c r="D7224" s="2" t="s">
        <v>1424</v>
      </c>
      <c r="E7224" s="2" t="s">
        <v>2447</v>
      </c>
      <c r="F7224" s="4">
        <v>10</v>
      </c>
      <c r="G7224" s="10" t="str">
        <f t="shared" si="328"/>
        <v xml:space="preserve">2024/01 </v>
      </c>
      <c r="H7224" s="10">
        <f t="shared" si="329"/>
        <v>10</v>
      </c>
    </row>
    <row r="7225" spans="1:8" ht="15.75">
      <c r="A7225" s="10">
        <v>7224</v>
      </c>
      <c r="B7225" s="3" t="s">
        <v>6983</v>
      </c>
      <c r="C7225" s="2" t="s">
        <v>2924</v>
      </c>
      <c r="D7225" s="2" t="s">
        <v>1424</v>
      </c>
      <c r="E7225" s="2" t="s">
        <v>2925</v>
      </c>
      <c r="F7225" s="4">
        <v>150</v>
      </c>
      <c r="G7225" s="10" t="str">
        <f t="shared" si="328"/>
        <v xml:space="preserve">2024/01 </v>
      </c>
      <c r="H7225" s="10">
        <f t="shared" si="329"/>
        <v>150</v>
      </c>
    </row>
    <row r="7226" spans="1:8" ht="15.75">
      <c r="A7226" s="10">
        <v>7225</v>
      </c>
      <c r="B7226" s="3" t="s">
        <v>6983</v>
      </c>
      <c r="C7226" s="2" t="s">
        <v>2926</v>
      </c>
      <c r="D7226" s="2" t="s">
        <v>1424</v>
      </c>
      <c r="E7226" s="2" t="s">
        <v>2927</v>
      </c>
      <c r="F7226" s="4">
        <v>30</v>
      </c>
      <c r="G7226" s="10" t="str">
        <f t="shared" si="328"/>
        <v xml:space="preserve">2024/01 </v>
      </c>
      <c r="H7226" s="10">
        <f t="shared" si="329"/>
        <v>30</v>
      </c>
    </row>
    <row r="7227" spans="1:8" ht="15.75">
      <c r="A7227" s="10">
        <v>7226</v>
      </c>
      <c r="B7227" s="3" t="s">
        <v>6983</v>
      </c>
      <c r="C7227" s="2" t="s">
        <v>3862</v>
      </c>
      <c r="D7227" s="2" t="s">
        <v>1426</v>
      </c>
      <c r="E7227" s="2" t="s">
        <v>3863</v>
      </c>
      <c r="F7227" s="4">
        <v>100</v>
      </c>
      <c r="G7227" s="10" t="str">
        <f t="shared" si="328"/>
        <v xml:space="preserve">2024/01 </v>
      </c>
      <c r="H7227" s="10">
        <f t="shared" si="329"/>
        <v>100</v>
      </c>
    </row>
    <row r="7228" spans="1:8" ht="15.75">
      <c r="A7228" s="10">
        <v>7227</v>
      </c>
      <c r="B7228" s="3" t="s">
        <v>6983</v>
      </c>
      <c r="C7228" s="2" t="s">
        <v>3864</v>
      </c>
      <c r="D7228" s="2" t="s">
        <v>1426</v>
      </c>
      <c r="E7228" s="2" t="s">
        <v>3865</v>
      </c>
      <c r="F7228" s="4">
        <v>50</v>
      </c>
      <c r="G7228" s="10" t="str">
        <f t="shared" si="328"/>
        <v xml:space="preserve">2024/11 </v>
      </c>
      <c r="H7228" s="10">
        <f t="shared" si="329"/>
        <v>202</v>
      </c>
    </row>
    <row r="7229" spans="1:8" ht="15.75">
      <c r="A7229" s="10">
        <v>7228</v>
      </c>
      <c r="B7229" s="3" t="s">
        <v>6983</v>
      </c>
      <c r="C7229" s="2" t="s">
        <v>3866</v>
      </c>
      <c r="D7229" s="2" t="s">
        <v>1426</v>
      </c>
      <c r="E7229" s="2" t="s">
        <v>3867</v>
      </c>
      <c r="F7229" s="4">
        <v>170</v>
      </c>
      <c r="G7229" s="10" t="str">
        <f t="shared" si="328"/>
        <v xml:space="preserve">2024/07 </v>
      </c>
      <c r="H7229" s="10">
        <f t="shared" si="329"/>
        <v>450</v>
      </c>
    </row>
    <row r="7230" spans="1:8" ht="15.75">
      <c r="A7230" s="10">
        <v>7229</v>
      </c>
      <c r="B7230" s="3" t="s">
        <v>6983</v>
      </c>
      <c r="C7230" s="2" t="s">
        <v>3870</v>
      </c>
      <c r="D7230" s="2" t="s">
        <v>1426</v>
      </c>
      <c r="E7230" s="2" t="s">
        <v>3871</v>
      </c>
      <c r="F7230" s="4">
        <v>490</v>
      </c>
      <c r="G7230" s="10" t="str">
        <f t="shared" si="328"/>
        <v xml:space="preserve">2024/08 </v>
      </c>
      <c r="H7230" s="10">
        <f t="shared" si="329"/>
        <v>490</v>
      </c>
    </row>
    <row r="7231" spans="1:8" ht="15.75">
      <c r="A7231" s="10">
        <v>7230</v>
      </c>
      <c r="B7231" s="3" t="s">
        <v>6983</v>
      </c>
      <c r="C7231" s="2" t="s">
        <v>3872</v>
      </c>
      <c r="D7231" s="2" t="s">
        <v>1426</v>
      </c>
      <c r="E7231" s="2" t="s">
        <v>3873</v>
      </c>
      <c r="F7231" s="4">
        <v>4200</v>
      </c>
      <c r="G7231" s="10" t="str">
        <f t="shared" si="328"/>
        <v xml:space="preserve">2026/02 </v>
      </c>
      <c r="H7231" s="10">
        <f t="shared" si="329"/>
        <v>4200</v>
      </c>
    </row>
    <row r="7232" spans="1:8" ht="15.75">
      <c r="A7232" s="10">
        <v>7231</v>
      </c>
      <c r="B7232" s="3" t="s">
        <v>6983</v>
      </c>
      <c r="C7232" s="2" t="s">
        <v>3874</v>
      </c>
      <c r="D7232" s="2" t="s">
        <v>1426</v>
      </c>
      <c r="E7232" s="2" t="s">
        <v>3875</v>
      </c>
      <c r="F7232" s="4">
        <v>40</v>
      </c>
      <c r="G7232" s="10" t="str">
        <f t="shared" si="328"/>
        <v xml:space="preserve">2024/01 </v>
      </c>
      <c r="H7232" s="10">
        <f t="shared" si="329"/>
        <v>60</v>
      </c>
    </row>
    <row r="7233" spans="1:8" ht="15.75">
      <c r="A7233" s="10">
        <v>7232</v>
      </c>
      <c r="B7233" s="3" t="s">
        <v>6983</v>
      </c>
      <c r="C7233" s="2" t="s">
        <v>3876</v>
      </c>
      <c r="D7233" s="2" t="s">
        <v>1433</v>
      </c>
      <c r="E7233" s="2" t="s">
        <v>3877</v>
      </c>
      <c r="F7233" s="4">
        <v>670</v>
      </c>
      <c r="G7233" s="10" t="str">
        <f t="shared" si="328"/>
        <v xml:space="preserve">2024/10 </v>
      </c>
      <c r="H7233" s="10">
        <f t="shared" si="329"/>
        <v>685</v>
      </c>
    </row>
    <row r="7234" spans="1:8" ht="15.75">
      <c r="A7234" s="10">
        <v>7233</v>
      </c>
      <c r="B7234" s="3" t="s">
        <v>6983</v>
      </c>
      <c r="C7234" s="2" t="s">
        <v>6114</v>
      </c>
      <c r="D7234" s="2" t="s">
        <v>1433</v>
      </c>
      <c r="E7234" s="2" t="s">
        <v>2435</v>
      </c>
      <c r="F7234" s="4"/>
      <c r="G7234" s="10" t="str">
        <f t="shared" si="328"/>
        <v xml:space="preserve">2024/01 </v>
      </c>
      <c r="H7234" s="10">
        <f t="shared" si="329"/>
        <v>100</v>
      </c>
    </row>
    <row r="7235" spans="1:8" ht="15.75">
      <c r="A7235" s="10">
        <v>7234</v>
      </c>
      <c r="B7235" s="3" t="s">
        <v>6983</v>
      </c>
      <c r="C7235" s="2" t="s">
        <v>3878</v>
      </c>
      <c r="D7235" s="2" t="s">
        <v>1433</v>
      </c>
      <c r="E7235" s="2" t="s">
        <v>3879</v>
      </c>
      <c r="F7235" s="4">
        <v>131</v>
      </c>
      <c r="G7235" s="10" t="str">
        <f t="shared" si="328"/>
        <v xml:space="preserve">2024/07 </v>
      </c>
      <c r="H7235" s="10">
        <f t="shared" si="329"/>
        <v>355</v>
      </c>
    </row>
    <row r="7236" spans="1:8" ht="15.75">
      <c r="A7236" s="10">
        <v>7235</v>
      </c>
      <c r="B7236" s="3" t="s">
        <v>6983</v>
      </c>
      <c r="C7236" s="2" t="s">
        <v>3880</v>
      </c>
      <c r="D7236" s="2" t="s">
        <v>1433</v>
      </c>
      <c r="E7236" s="2" t="s">
        <v>3881</v>
      </c>
      <c r="F7236" s="4">
        <v>8560</v>
      </c>
      <c r="G7236" s="10" t="str">
        <f t="shared" si="328"/>
        <v xml:space="preserve">2024/01 </v>
      </c>
      <c r="H7236" s="10">
        <f t="shared" si="329"/>
        <v>10760</v>
      </c>
    </row>
    <row r="7237" spans="1:8" ht="15.75">
      <c r="A7237" s="10">
        <v>7236</v>
      </c>
      <c r="B7237" s="3" t="s">
        <v>6983</v>
      </c>
      <c r="C7237" s="2" t="s">
        <v>3882</v>
      </c>
      <c r="D7237" s="2" t="s">
        <v>1433</v>
      </c>
      <c r="E7237" s="2" t="s">
        <v>3883</v>
      </c>
      <c r="F7237" s="4">
        <v>40</v>
      </c>
      <c r="G7237" s="10" t="str">
        <f t="shared" si="328"/>
        <v xml:space="preserve">2024/04 </v>
      </c>
      <c r="H7237" s="10">
        <f t="shared" si="329"/>
        <v>77</v>
      </c>
    </row>
    <row r="7238" spans="1:8" ht="15.75">
      <c r="A7238" s="10">
        <v>7237</v>
      </c>
      <c r="B7238" s="3" t="s">
        <v>6983</v>
      </c>
      <c r="C7238" s="2" t="s">
        <v>3886</v>
      </c>
      <c r="D7238" s="2" t="s">
        <v>1433</v>
      </c>
      <c r="E7238" s="2" t="s">
        <v>3887</v>
      </c>
      <c r="F7238" s="4">
        <v>2570</v>
      </c>
      <c r="G7238" s="10" t="str">
        <f t="shared" si="328"/>
        <v xml:space="preserve">2026/02 </v>
      </c>
      <c r="H7238" s="10">
        <f t="shared" si="329"/>
        <v>2570</v>
      </c>
    </row>
    <row r="7239" spans="1:8" ht="15.75">
      <c r="A7239" s="10">
        <v>7238</v>
      </c>
      <c r="B7239" s="3" t="s">
        <v>6983</v>
      </c>
      <c r="C7239" s="2" t="s">
        <v>3888</v>
      </c>
      <c r="D7239" s="2" t="s">
        <v>1433</v>
      </c>
      <c r="E7239" s="2" t="s">
        <v>3889</v>
      </c>
      <c r="F7239" s="4">
        <v>6540</v>
      </c>
      <c r="G7239" s="10" t="str">
        <f t="shared" si="328"/>
        <v xml:space="preserve">2024/01 </v>
      </c>
      <c r="H7239" s="10">
        <f t="shared" si="329"/>
        <v>6792</v>
      </c>
    </row>
    <row r="7240" spans="1:8" ht="15.75">
      <c r="A7240" s="10">
        <v>7239</v>
      </c>
      <c r="B7240" s="3" t="s">
        <v>6983</v>
      </c>
      <c r="C7240" s="2" t="s">
        <v>3892</v>
      </c>
      <c r="D7240" s="2" t="s">
        <v>1433</v>
      </c>
      <c r="E7240" s="2" t="s">
        <v>3893</v>
      </c>
      <c r="F7240" s="4">
        <v>380</v>
      </c>
      <c r="G7240" s="10" t="str">
        <f t="shared" si="328"/>
        <v xml:space="preserve">2026/03 </v>
      </c>
      <c r="H7240" s="10">
        <f t="shared" si="329"/>
        <v>1990</v>
      </c>
    </row>
    <row r="7241" spans="1:8" ht="15.75">
      <c r="A7241" s="10">
        <v>7240</v>
      </c>
      <c r="B7241" s="3" t="s">
        <v>6983</v>
      </c>
      <c r="C7241" s="2" t="s">
        <v>6115</v>
      </c>
      <c r="D7241" s="2" t="s">
        <v>1401</v>
      </c>
      <c r="E7241" s="2" t="s">
        <v>6116</v>
      </c>
      <c r="F7241" s="4">
        <v>10</v>
      </c>
      <c r="G7241" s="10" t="str">
        <f t="shared" si="328"/>
        <v xml:space="preserve">2024/01 </v>
      </c>
      <c r="H7241" s="10">
        <f t="shared" si="329"/>
        <v>10</v>
      </c>
    </row>
    <row r="7242" spans="1:8" ht="15.75">
      <c r="A7242" s="10">
        <v>7241</v>
      </c>
      <c r="B7242" s="3" t="s">
        <v>6983</v>
      </c>
      <c r="C7242" s="2" t="s">
        <v>6124</v>
      </c>
      <c r="D7242" s="2" t="s">
        <v>128</v>
      </c>
      <c r="E7242" s="2" t="s">
        <v>6125</v>
      </c>
      <c r="F7242" s="4">
        <v>100</v>
      </c>
      <c r="G7242" s="10" t="str">
        <f t="shared" si="328"/>
        <v xml:space="preserve">2024/01 </v>
      </c>
      <c r="H7242" s="10">
        <f t="shared" si="329"/>
        <v>100</v>
      </c>
    </row>
    <row r="7243" spans="1:8" ht="15.75">
      <c r="A7243" s="10">
        <v>7242</v>
      </c>
      <c r="B7243" s="3" t="s">
        <v>6983</v>
      </c>
      <c r="C7243" s="2" t="s">
        <v>6126</v>
      </c>
      <c r="D7243" s="2" t="s">
        <v>138</v>
      </c>
      <c r="E7243" s="2" t="s">
        <v>6125</v>
      </c>
      <c r="F7243" s="4">
        <v>70</v>
      </c>
      <c r="G7243" s="10" t="str">
        <f t="shared" si="328"/>
        <v xml:space="preserve">2024/01 </v>
      </c>
      <c r="H7243" s="10">
        <f t="shared" si="329"/>
        <v>70</v>
      </c>
    </row>
    <row r="7244" spans="1:8" ht="15.75">
      <c r="A7244" s="10">
        <v>7243</v>
      </c>
      <c r="B7244" s="3" t="s">
        <v>6983</v>
      </c>
      <c r="C7244" s="2" t="s">
        <v>6828</v>
      </c>
      <c r="D7244" s="2" t="s">
        <v>6829</v>
      </c>
      <c r="E7244" s="2" t="s">
        <v>6830</v>
      </c>
      <c r="F7244" s="4">
        <v>6</v>
      </c>
      <c r="G7244" s="10" t="str">
        <f t="shared" si="328"/>
        <v xml:space="preserve">2024/01 </v>
      </c>
      <c r="H7244" s="10">
        <f t="shared" si="329"/>
        <v>6</v>
      </c>
    </row>
    <row r="7245" spans="1:8" ht="15.75">
      <c r="A7245" s="10">
        <v>7244</v>
      </c>
      <c r="B7245" s="3" t="s">
        <v>6984</v>
      </c>
      <c r="C7245" s="2" t="s">
        <v>24</v>
      </c>
      <c r="D7245" s="2" t="s">
        <v>20</v>
      </c>
      <c r="E7245" s="2" t="s">
        <v>25</v>
      </c>
      <c r="F7245" s="4">
        <v>7060</v>
      </c>
      <c r="G7245" s="10" t="str">
        <f t="shared" si="328"/>
        <v xml:space="preserve">2026/02 </v>
      </c>
      <c r="H7245" s="10">
        <f t="shared" si="329"/>
        <v>85180</v>
      </c>
    </row>
    <row r="7246" spans="1:8" ht="15.75">
      <c r="A7246" s="10">
        <v>7245</v>
      </c>
      <c r="B7246" s="3" t="s">
        <v>6984</v>
      </c>
      <c r="C7246" s="2" t="s">
        <v>27</v>
      </c>
      <c r="D7246" s="2" t="s">
        <v>26</v>
      </c>
      <c r="E7246" s="2" t="s">
        <v>28</v>
      </c>
      <c r="F7246" s="4">
        <v>25</v>
      </c>
      <c r="G7246" s="10" t="str">
        <f t="shared" si="328"/>
        <v xml:space="preserve">2024/01 </v>
      </c>
      <c r="H7246" s="10">
        <f t="shared" si="329"/>
        <v>100</v>
      </c>
    </row>
    <row r="7247" spans="1:8" ht="15.75">
      <c r="A7247" s="10">
        <v>7246</v>
      </c>
      <c r="B7247" s="3" t="s">
        <v>6984</v>
      </c>
      <c r="C7247" s="2" t="s">
        <v>30</v>
      </c>
      <c r="D7247" s="2" t="s">
        <v>29</v>
      </c>
      <c r="E7247" s="2"/>
      <c r="F7247" s="4">
        <v>1075</v>
      </c>
      <c r="G7247" s="10" t="str">
        <f t="shared" si="328"/>
        <v xml:space="preserve">2026/03 </v>
      </c>
      <c r="H7247" s="10">
        <f t="shared" si="329"/>
        <v>1075</v>
      </c>
    </row>
    <row r="7248" spans="1:8" ht="15.75">
      <c r="A7248" s="10">
        <v>7247</v>
      </c>
      <c r="B7248" s="3" t="s">
        <v>6984</v>
      </c>
      <c r="C7248" s="2" t="s">
        <v>32</v>
      </c>
      <c r="D7248" s="2" t="s">
        <v>31</v>
      </c>
      <c r="E7248" s="2"/>
      <c r="F7248" s="4">
        <v>120</v>
      </c>
      <c r="G7248" s="10" t="str">
        <f t="shared" si="328"/>
        <v xml:space="preserve">2026/04 </v>
      </c>
      <c r="H7248" s="10">
        <f t="shared" si="329"/>
        <v>727</v>
      </c>
    </row>
    <row r="7249" spans="1:8" ht="15.75">
      <c r="A7249" s="10">
        <v>7248</v>
      </c>
      <c r="B7249" s="3" t="s">
        <v>6984</v>
      </c>
      <c r="C7249" s="2" t="s">
        <v>39</v>
      </c>
      <c r="D7249" s="2" t="s">
        <v>38</v>
      </c>
      <c r="E7249" s="2"/>
      <c r="F7249" s="4">
        <v>414</v>
      </c>
      <c r="G7249" s="10" t="str">
        <f t="shared" si="328"/>
        <v xml:space="preserve">2026/02 </v>
      </c>
      <c r="H7249" s="10">
        <f t="shared" si="329"/>
        <v>18100</v>
      </c>
    </row>
    <row r="7250" spans="1:8" ht="15.75">
      <c r="A7250" s="10">
        <v>7249</v>
      </c>
      <c r="B7250" s="3" t="s">
        <v>6984</v>
      </c>
      <c r="C7250" s="2" t="s">
        <v>66</v>
      </c>
      <c r="D7250" s="2" t="s">
        <v>62</v>
      </c>
      <c r="E7250" s="2" t="s">
        <v>58</v>
      </c>
      <c r="F7250" s="4">
        <v>50</v>
      </c>
      <c r="G7250" s="10" t="str">
        <f t="shared" si="328"/>
        <v xml:space="preserve">2024/01 </v>
      </c>
      <c r="H7250" s="10">
        <f t="shared" si="329"/>
        <v>200</v>
      </c>
    </row>
    <row r="7251" spans="1:8" ht="15.75">
      <c r="A7251" s="10">
        <v>7250</v>
      </c>
      <c r="B7251" s="3" t="s">
        <v>6984</v>
      </c>
      <c r="C7251" s="2" t="s">
        <v>76</v>
      </c>
      <c r="D7251" s="2" t="s">
        <v>69</v>
      </c>
      <c r="E7251" s="2" t="s">
        <v>56</v>
      </c>
      <c r="F7251" s="4">
        <v>20</v>
      </c>
      <c r="G7251" s="10" t="str">
        <f t="shared" si="328"/>
        <v xml:space="preserve">2024/01 </v>
      </c>
      <c r="H7251" s="10">
        <f t="shared" si="329"/>
        <v>20</v>
      </c>
    </row>
    <row r="7252" spans="1:8" ht="15.75">
      <c r="A7252" s="10">
        <v>7251</v>
      </c>
      <c r="B7252" s="3" t="s">
        <v>6984</v>
      </c>
      <c r="C7252" s="2" t="s">
        <v>93</v>
      </c>
      <c r="D7252" s="2" t="s">
        <v>62</v>
      </c>
      <c r="E7252" s="2" t="s">
        <v>83</v>
      </c>
      <c r="F7252" s="4">
        <v>20</v>
      </c>
      <c r="G7252" s="10" t="str">
        <f t="shared" si="328"/>
        <v xml:space="preserve">2024/01 </v>
      </c>
      <c r="H7252" s="10">
        <f t="shared" si="329"/>
        <v>70</v>
      </c>
    </row>
    <row r="7253" spans="1:8" ht="15.75">
      <c r="A7253" s="10">
        <v>7252</v>
      </c>
      <c r="B7253" s="3" t="s">
        <v>6984</v>
      </c>
      <c r="C7253" s="2" t="s">
        <v>5721</v>
      </c>
      <c r="D7253" s="2" t="s">
        <v>5722</v>
      </c>
      <c r="E7253" s="2"/>
      <c r="F7253" s="4">
        <v>1</v>
      </c>
      <c r="G7253" s="10" t="str">
        <f t="shared" si="328"/>
        <v xml:space="preserve">2024/01 </v>
      </c>
      <c r="H7253" s="10">
        <f t="shared" si="329"/>
        <v>1</v>
      </c>
    </row>
    <row r="7254" spans="1:8" ht="15.75">
      <c r="A7254" s="10">
        <v>7253</v>
      </c>
      <c r="B7254" s="3" t="s">
        <v>6984</v>
      </c>
      <c r="C7254" s="2" t="s">
        <v>230</v>
      </c>
      <c r="D7254" s="2" t="s">
        <v>229</v>
      </c>
      <c r="E7254" s="2"/>
      <c r="F7254" s="4">
        <v>1</v>
      </c>
      <c r="G7254" s="10" t="str">
        <f t="shared" si="328"/>
        <v xml:space="preserve">2024/01 </v>
      </c>
      <c r="H7254" s="10">
        <f t="shared" si="329"/>
        <v>6</v>
      </c>
    </row>
    <row r="7255" spans="1:8" ht="15.75">
      <c r="A7255" s="10">
        <v>7254</v>
      </c>
      <c r="B7255" s="3" t="s">
        <v>6984</v>
      </c>
      <c r="C7255" s="2" t="s">
        <v>235</v>
      </c>
      <c r="D7255" s="2" t="s">
        <v>234</v>
      </c>
      <c r="E7255" s="2"/>
      <c r="F7255" s="4">
        <v>2</v>
      </c>
      <c r="G7255" s="10" t="str">
        <f t="shared" si="328"/>
        <v xml:space="preserve">2024/01 </v>
      </c>
      <c r="H7255" s="10">
        <f t="shared" si="329"/>
        <v>20</v>
      </c>
    </row>
    <row r="7256" spans="1:8" ht="15.75">
      <c r="A7256" s="10">
        <v>7255</v>
      </c>
      <c r="B7256" s="3" t="s">
        <v>6984</v>
      </c>
      <c r="C7256" s="2" t="s">
        <v>468</v>
      </c>
      <c r="D7256" s="2" t="s">
        <v>467</v>
      </c>
      <c r="E7256" s="2"/>
      <c r="F7256" s="4">
        <v>10</v>
      </c>
      <c r="G7256" s="10" t="str">
        <f t="shared" si="328"/>
        <v xml:space="preserve">2024/05 </v>
      </c>
      <c r="H7256" s="10">
        <f t="shared" si="329"/>
        <v>146</v>
      </c>
    </row>
    <row r="7257" spans="1:8" ht="15.75">
      <c r="A7257" s="10">
        <v>7256</v>
      </c>
      <c r="B7257" s="3" t="s">
        <v>6984</v>
      </c>
      <c r="C7257" s="2" t="s">
        <v>515</v>
      </c>
      <c r="D7257" s="2" t="s">
        <v>514</v>
      </c>
      <c r="E7257" s="2" t="s">
        <v>516</v>
      </c>
      <c r="F7257" s="4">
        <v>11</v>
      </c>
      <c r="G7257" s="10" t="str">
        <f t="shared" si="328"/>
        <v xml:space="preserve">2025/12 </v>
      </c>
      <c r="H7257" s="10">
        <f t="shared" si="329"/>
        <v>900</v>
      </c>
    </row>
    <row r="7258" spans="1:8" ht="15.75">
      <c r="A7258" s="10">
        <v>7257</v>
      </c>
      <c r="B7258" s="3" t="s">
        <v>6984</v>
      </c>
      <c r="C7258" s="2" t="s">
        <v>6046</v>
      </c>
      <c r="D7258" s="2" t="s">
        <v>514</v>
      </c>
      <c r="E7258" s="2" t="s">
        <v>6047</v>
      </c>
      <c r="F7258" s="4">
        <v>30</v>
      </c>
      <c r="G7258" s="10" t="str">
        <f t="shared" si="328"/>
        <v xml:space="preserve">2024/01 </v>
      </c>
      <c r="H7258" s="10">
        <f t="shared" si="329"/>
        <v>30</v>
      </c>
    </row>
    <row r="7259" spans="1:8" ht="15.75">
      <c r="A7259" s="10">
        <v>7258</v>
      </c>
      <c r="B7259" s="3" t="s">
        <v>6984</v>
      </c>
      <c r="C7259" s="2" t="s">
        <v>525</v>
      </c>
      <c r="D7259" s="2" t="s">
        <v>524</v>
      </c>
      <c r="E7259" s="2" t="s">
        <v>526</v>
      </c>
      <c r="F7259" s="4">
        <v>10</v>
      </c>
      <c r="G7259" s="10" t="str">
        <f t="shared" si="328"/>
        <v xml:space="preserve">2024/10 </v>
      </c>
      <c r="H7259" s="10">
        <f t="shared" si="329"/>
        <v>657</v>
      </c>
    </row>
    <row r="7260" spans="1:8" ht="15.75">
      <c r="A7260" s="10">
        <v>7259</v>
      </c>
      <c r="B7260" s="3" t="s">
        <v>6984</v>
      </c>
      <c r="C7260" s="2" t="s">
        <v>3056</v>
      </c>
      <c r="D7260" s="2" t="s">
        <v>524</v>
      </c>
      <c r="E7260" s="2" t="s">
        <v>6048</v>
      </c>
      <c r="F7260" s="4">
        <v>30</v>
      </c>
      <c r="G7260" s="10" t="str">
        <f t="shared" si="328"/>
        <v xml:space="preserve">2024/01 </v>
      </c>
      <c r="H7260" s="10">
        <f t="shared" si="329"/>
        <v>30</v>
      </c>
    </row>
    <row r="7261" spans="1:8" ht="15.75">
      <c r="A7261" s="10">
        <v>7260</v>
      </c>
      <c r="B7261" s="3" t="s">
        <v>6984</v>
      </c>
      <c r="C7261" s="2" t="s">
        <v>531</v>
      </c>
      <c r="D7261" s="2" t="s">
        <v>530</v>
      </c>
      <c r="E7261" s="2" t="s">
        <v>532</v>
      </c>
      <c r="F7261" s="4">
        <v>36</v>
      </c>
      <c r="G7261" s="10" t="str">
        <f t="shared" si="328"/>
        <v xml:space="preserve">2025/10 </v>
      </c>
      <c r="H7261" s="10">
        <f t="shared" si="329"/>
        <v>344</v>
      </c>
    </row>
    <row r="7262" spans="1:8" ht="15.75">
      <c r="A7262" s="10">
        <v>7261</v>
      </c>
      <c r="B7262" s="3" t="s">
        <v>6984</v>
      </c>
      <c r="C7262" s="2" t="s">
        <v>549</v>
      </c>
      <c r="D7262" s="2" t="s">
        <v>548</v>
      </c>
      <c r="E7262" s="2" t="s">
        <v>550</v>
      </c>
      <c r="F7262" s="4">
        <v>60</v>
      </c>
      <c r="G7262" s="10" t="str">
        <f t="shared" si="328"/>
        <v xml:space="preserve">2024/04 </v>
      </c>
      <c r="H7262" s="10">
        <f t="shared" si="329"/>
        <v>415</v>
      </c>
    </row>
    <row r="7263" spans="1:8" ht="15.75">
      <c r="A7263" s="10">
        <v>7262</v>
      </c>
      <c r="B7263" s="3" t="s">
        <v>6984</v>
      </c>
      <c r="C7263" s="2" t="s">
        <v>561</v>
      </c>
      <c r="D7263" s="2" t="s">
        <v>560</v>
      </c>
      <c r="E7263" s="2" t="s">
        <v>562</v>
      </c>
      <c r="F7263" s="4">
        <v>16</v>
      </c>
      <c r="G7263" s="10" t="str">
        <f t="shared" si="328"/>
        <v xml:space="preserve">2024/07 </v>
      </c>
      <c r="H7263" s="10">
        <f t="shared" si="329"/>
        <v>488</v>
      </c>
    </row>
    <row r="7264" spans="1:8" ht="15.75">
      <c r="A7264" s="10">
        <v>7263</v>
      </c>
      <c r="B7264" s="3" t="s">
        <v>6984</v>
      </c>
      <c r="C7264" s="2" t="s">
        <v>576</v>
      </c>
      <c r="D7264" s="2" t="s">
        <v>575</v>
      </c>
      <c r="E7264" s="2" t="s">
        <v>577</v>
      </c>
      <c r="F7264" s="4">
        <v>25</v>
      </c>
      <c r="G7264" s="10" t="str">
        <f t="shared" si="328"/>
        <v xml:space="preserve">2024/04 </v>
      </c>
      <c r="H7264" s="10">
        <f t="shared" si="329"/>
        <v>380</v>
      </c>
    </row>
    <row r="7265" spans="1:8" ht="15.75">
      <c r="A7265" s="10">
        <v>7264</v>
      </c>
      <c r="B7265" s="3" t="s">
        <v>6984</v>
      </c>
      <c r="C7265" s="2" t="s">
        <v>612</v>
      </c>
      <c r="D7265" s="2" t="s">
        <v>363</v>
      </c>
      <c r="E7265" s="2" t="s">
        <v>613</v>
      </c>
      <c r="F7265" s="4">
        <v>59</v>
      </c>
      <c r="G7265" s="10" t="str">
        <f t="shared" si="328"/>
        <v xml:space="preserve">2024/11 </v>
      </c>
      <c r="H7265" s="10">
        <f t="shared" si="329"/>
        <v>4102</v>
      </c>
    </row>
    <row r="7266" spans="1:8" ht="15.75">
      <c r="A7266" s="10">
        <v>7265</v>
      </c>
      <c r="B7266" s="3" t="s">
        <v>6984</v>
      </c>
      <c r="C7266" s="2" t="s">
        <v>615</v>
      </c>
      <c r="D7266" s="2" t="s">
        <v>614</v>
      </c>
      <c r="E7266" s="2" t="s">
        <v>616</v>
      </c>
      <c r="F7266" s="4">
        <v>321</v>
      </c>
      <c r="G7266" s="10" t="str">
        <f t="shared" si="328"/>
        <v xml:space="preserve">2025/08 </v>
      </c>
      <c r="H7266" s="10">
        <f t="shared" si="329"/>
        <v>392</v>
      </c>
    </row>
    <row r="7267" spans="1:8" ht="15.75">
      <c r="A7267" s="10">
        <v>7266</v>
      </c>
      <c r="B7267" s="3" t="s">
        <v>6984</v>
      </c>
      <c r="C7267" s="2" t="s">
        <v>6049</v>
      </c>
      <c r="D7267" s="2" t="s">
        <v>614</v>
      </c>
      <c r="E7267" s="2" t="s">
        <v>3230</v>
      </c>
      <c r="F7267" s="4">
        <v>100</v>
      </c>
      <c r="G7267" s="10" t="str">
        <f t="shared" si="328"/>
        <v xml:space="preserve">2024/01 </v>
      </c>
      <c r="H7267" s="10">
        <f t="shared" si="329"/>
        <v>100</v>
      </c>
    </row>
    <row r="7268" spans="1:8" ht="15.75">
      <c r="A7268" s="10">
        <v>7267</v>
      </c>
      <c r="B7268" s="3" t="s">
        <v>6984</v>
      </c>
      <c r="C7268" s="2" t="s">
        <v>619</v>
      </c>
      <c r="D7268" s="2" t="s">
        <v>366</v>
      </c>
      <c r="E7268" s="2" t="s">
        <v>620</v>
      </c>
      <c r="F7268" s="4">
        <v>60</v>
      </c>
      <c r="G7268" s="10" t="str">
        <f t="shared" si="328"/>
        <v xml:space="preserve">2024/12 </v>
      </c>
      <c r="H7268" s="10">
        <f t="shared" si="329"/>
        <v>4004</v>
      </c>
    </row>
    <row r="7269" spans="1:8" ht="15.75">
      <c r="A7269" s="10">
        <v>7268</v>
      </c>
      <c r="B7269" s="3" t="s">
        <v>6984</v>
      </c>
      <c r="C7269" s="2" t="s">
        <v>622</v>
      </c>
      <c r="D7269" s="2" t="s">
        <v>621</v>
      </c>
      <c r="E7269" s="2" t="s">
        <v>623</v>
      </c>
      <c r="F7269" s="4">
        <v>62</v>
      </c>
      <c r="G7269" s="10" t="str">
        <f t="shared" si="328"/>
        <v xml:space="preserve">2024/12 </v>
      </c>
      <c r="H7269" s="10">
        <f t="shared" si="329"/>
        <v>489</v>
      </c>
    </row>
    <row r="7270" spans="1:8" ht="15.75">
      <c r="A7270" s="10">
        <v>7269</v>
      </c>
      <c r="B7270" s="3" t="s">
        <v>6984</v>
      </c>
      <c r="C7270" s="2" t="s">
        <v>631</v>
      </c>
      <c r="D7270" s="2" t="s">
        <v>630</v>
      </c>
      <c r="E7270" s="2" t="s">
        <v>632</v>
      </c>
      <c r="F7270" s="4">
        <v>12</v>
      </c>
      <c r="G7270" s="10" t="str">
        <f t="shared" si="328"/>
        <v xml:space="preserve">2025/12 </v>
      </c>
      <c r="H7270" s="10">
        <f t="shared" si="329"/>
        <v>894</v>
      </c>
    </row>
    <row r="7271" spans="1:8" ht="15.75">
      <c r="A7271" s="10">
        <v>7270</v>
      </c>
      <c r="B7271" s="3" t="s">
        <v>6984</v>
      </c>
      <c r="C7271" s="2" t="s">
        <v>634</v>
      </c>
      <c r="D7271" s="2" t="s">
        <v>633</v>
      </c>
      <c r="E7271" s="2" t="s">
        <v>635</v>
      </c>
      <c r="F7271" s="4">
        <v>622</v>
      </c>
      <c r="G7271" s="10" t="str">
        <f t="shared" si="328"/>
        <v xml:space="preserve">2024/01 </v>
      </c>
      <c r="H7271" s="10">
        <f t="shared" si="329"/>
        <v>1460</v>
      </c>
    </row>
    <row r="7272" spans="1:8" ht="15.75">
      <c r="A7272" s="10">
        <v>7271</v>
      </c>
      <c r="B7272" s="3" t="s">
        <v>6984</v>
      </c>
      <c r="C7272" s="2" t="s">
        <v>638</v>
      </c>
      <c r="D7272" s="2" t="s">
        <v>352</v>
      </c>
      <c r="E7272" s="2" t="s">
        <v>639</v>
      </c>
      <c r="F7272" s="4">
        <v>112</v>
      </c>
      <c r="G7272" s="10" t="str">
        <f t="shared" si="328"/>
        <v xml:space="preserve">2025/12 </v>
      </c>
      <c r="H7272" s="10">
        <f t="shared" si="329"/>
        <v>1081</v>
      </c>
    </row>
    <row r="7273" spans="1:8" ht="15.75">
      <c r="A7273" s="10">
        <v>7272</v>
      </c>
      <c r="B7273" s="3" t="s">
        <v>6984</v>
      </c>
      <c r="C7273" s="2" t="s">
        <v>641</v>
      </c>
      <c r="D7273" s="2" t="s">
        <v>640</v>
      </c>
      <c r="E7273" s="2" t="s">
        <v>642</v>
      </c>
      <c r="F7273" s="4">
        <v>130</v>
      </c>
      <c r="G7273" s="10" t="str">
        <f t="shared" si="328"/>
        <v xml:space="preserve">2024/03 </v>
      </c>
      <c r="H7273" s="10">
        <f t="shared" si="329"/>
        <v>550</v>
      </c>
    </row>
    <row r="7274" spans="1:8" ht="15.75">
      <c r="A7274" s="10">
        <v>7273</v>
      </c>
      <c r="B7274" s="3" t="s">
        <v>6984</v>
      </c>
      <c r="C7274" s="2" t="s">
        <v>645</v>
      </c>
      <c r="D7274" s="2" t="s">
        <v>358</v>
      </c>
      <c r="E7274" s="2" t="s">
        <v>646</v>
      </c>
      <c r="F7274" s="4">
        <v>2</v>
      </c>
      <c r="G7274" s="10" t="str">
        <f t="shared" si="328"/>
        <v xml:space="preserve">2025/11 </v>
      </c>
      <c r="H7274" s="10">
        <f t="shared" si="329"/>
        <v>470</v>
      </c>
    </row>
    <row r="7275" spans="1:8" ht="15.75">
      <c r="A7275" s="10">
        <v>7274</v>
      </c>
      <c r="B7275" s="3" t="s">
        <v>6984</v>
      </c>
      <c r="C7275" s="2" t="s">
        <v>648</v>
      </c>
      <c r="D7275" s="2" t="s">
        <v>647</v>
      </c>
      <c r="E7275" s="2" t="s">
        <v>649</v>
      </c>
      <c r="F7275" s="4"/>
      <c r="G7275" s="10" t="str">
        <f t="shared" si="328"/>
        <v xml:space="preserve">2024/11 </v>
      </c>
      <c r="H7275" s="10">
        <f t="shared" si="329"/>
        <v>2000</v>
      </c>
    </row>
    <row r="7276" spans="1:8" ht="15.75">
      <c r="A7276" s="10">
        <v>7275</v>
      </c>
      <c r="B7276" s="3" t="s">
        <v>6984</v>
      </c>
      <c r="C7276" s="2" t="s">
        <v>655</v>
      </c>
      <c r="D7276" s="2" t="s">
        <v>654</v>
      </c>
      <c r="E7276" s="2" t="s">
        <v>656</v>
      </c>
      <c r="F7276" s="4">
        <v>127</v>
      </c>
      <c r="G7276" s="10" t="str">
        <f t="shared" si="328"/>
        <v xml:space="preserve">2024/11 </v>
      </c>
      <c r="H7276" s="10">
        <f t="shared" si="329"/>
        <v>4241</v>
      </c>
    </row>
    <row r="7277" spans="1:8" ht="15.75">
      <c r="A7277" s="10">
        <v>7276</v>
      </c>
      <c r="B7277" s="3" t="s">
        <v>6984</v>
      </c>
      <c r="C7277" s="2" t="s">
        <v>658</v>
      </c>
      <c r="D7277" s="2" t="s">
        <v>657</v>
      </c>
      <c r="E7277" s="2" t="s">
        <v>659</v>
      </c>
      <c r="F7277" s="4">
        <v>10</v>
      </c>
      <c r="G7277" s="10" t="str">
        <f t="shared" si="328"/>
        <v xml:space="preserve">2024/02 </v>
      </c>
      <c r="H7277" s="10">
        <f t="shared" si="329"/>
        <v>350</v>
      </c>
    </row>
    <row r="7278" spans="1:8" ht="15.75">
      <c r="A7278" s="10">
        <v>7277</v>
      </c>
      <c r="B7278" s="3" t="s">
        <v>6984</v>
      </c>
      <c r="C7278" s="2" t="s">
        <v>660</v>
      </c>
      <c r="D7278" s="2" t="s">
        <v>448</v>
      </c>
      <c r="E7278" s="2" t="s">
        <v>661</v>
      </c>
      <c r="F7278" s="4"/>
      <c r="G7278" s="10" t="str">
        <f t="shared" ref="G7278:G7341" si="330">INDEX($B$2:$B$9999,MATCH(_xlfn.MAXIFS($F$2:$F$9999,$C$2:$C$9999,C7278),$F$1:$F$9999,0))</f>
        <v xml:space="preserve">2024/01 </v>
      </c>
      <c r="H7278" s="10">
        <f t="shared" ref="H7278:H7341" si="331">_xlfn.MAXIFS(F:F,C:C,C7278,G:G,G7278)</f>
        <v>300</v>
      </c>
    </row>
    <row r="7279" spans="1:8" ht="15.75">
      <c r="A7279" s="10">
        <v>7278</v>
      </c>
      <c r="B7279" s="3" t="s">
        <v>6984</v>
      </c>
      <c r="C7279" s="2" t="s">
        <v>663</v>
      </c>
      <c r="D7279" s="2" t="s">
        <v>662</v>
      </c>
      <c r="E7279" s="2" t="s">
        <v>664</v>
      </c>
      <c r="F7279" s="4"/>
      <c r="G7279" s="10" t="str">
        <f t="shared" si="330"/>
        <v xml:space="preserve">2025/03 </v>
      </c>
      <c r="H7279" s="10">
        <f t="shared" si="331"/>
        <v>203</v>
      </c>
    </row>
    <row r="7280" spans="1:8" ht="15.75">
      <c r="A7280" s="10">
        <v>7279</v>
      </c>
      <c r="B7280" s="3" t="s">
        <v>6984</v>
      </c>
      <c r="C7280" s="2" t="s">
        <v>674</v>
      </c>
      <c r="D7280" s="2" t="s">
        <v>673</v>
      </c>
      <c r="E7280" s="2" t="s">
        <v>675</v>
      </c>
      <c r="F7280" s="4">
        <v>173</v>
      </c>
      <c r="G7280" s="10" t="str">
        <f t="shared" si="330"/>
        <v xml:space="preserve">2024/06 </v>
      </c>
      <c r="H7280" s="10">
        <f t="shared" si="331"/>
        <v>173</v>
      </c>
    </row>
    <row r="7281" spans="1:8" ht="15.75">
      <c r="A7281" s="10">
        <v>7280</v>
      </c>
      <c r="B7281" s="3" t="s">
        <v>6984</v>
      </c>
      <c r="C7281" s="2" t="s">
        <v>677</v>
      </c>
      <c r="D7281" s="2" t="s">
        <v>676</v>
      </c>
      <c r="E7281" s="2" t="s">
        <v>678</v>
      </c>
      <c r="F7281" s="4">
        <v>303</v>
      </c>
      <c r="G7281" s="10" t="str">
        <f t="shared" si="330"/>
        <v xml:space="preserve">2024/10 </v>
      </c>
      <c r="H7281" s="10">
        <f t="shared" si="331"/>
        <v>674</v>
      </c>
    </row>
    <row r="7282" spans="1:8" ht="15.75">
      <c r="A7282" s="10">
        <v>7281</v>
      </c>
      <c r="B7282" s="3" t="s">
        <v>6984</v>
      </c>
      <c r="C7282" s="2" t="s">
        <v>700</v>
      </c>
      <c r="D7282" s="2" t="s">
        <v>699</v>
      </c>
      <c r="E7282" s="2" t="s">
        <v>701</v>
      </c>
      <c r="F7282" s="4">
        <v>108</v>
      </c>
      <c r="G7282" s="10" t="str">
        <f t="shared" si="330"/>
        <v xml:space="preserve">2025/06 </v>
      </c>
      <c r="H7282" s="10">
        <f t="shared" si="331"/>
        <v>983</v>
      </c>
    </row>
    <row r="7283" spans="1:8" ht="15.75">
      <c r="A7283" s="10">
        <v>7282</v>
      </c>
      <c r="B7283" s="3" t="s">
        <v>6984</v>
      </c>
      <c r="C7283" s="2" t="s">
        <v>726</v>
      </c>
      <c r="D7283" s="2" t="s">
        <v>725</v>
      </c>
      <c r="E7283" s="2"/>
      <c r="F7283" s="4">
        <v>5</v>
      </c>
      <c r="G7283" s="10" t="str">
        <f t="shared" si="330"/>
        <v xml:space="preserve">2024/01 </v>
      </c>
      <c r="H7283" s="10">
        <f t="shared" si="331"/>
        <v>160</v>
      </c>
    </row>
    <row r="7284" spans="1:8" ht="15.75">
      <c r="A7284" s="10">
        <v>7283</v>
      </c>
      <c r="B7284" s="3" t="s">
        <v>6984</v>
      </c>
      <c r="C7284" s="2" t="s">
        <v>731</v>
      </c>
      <c r="D7284" s="2" t="s">
        <v>730</v>
      </c>
      <c r="E7284" s="2" t="s">
        <v>732</v>
      </c>
      <c r="F7284" s="4">
        <v>4</v>
      </c>
      <c r="G7284" s="10" t="str">
        <f t="shared" si="330"/>
        <v xml:space="preserve">2024/03 </v>
      </c>
      <c r="H7284" s="10">
        <f t="shared" si="331"/>
        <v>132</v>
      </c>
    </row>
    <row r="7285" spans="1:8" ht="15.75">
      <c r="A7285" s="10">
        <v>7284</v>
      </c>
      <c r="B7285" s="3" t="s">
        <v>6984</v>
      </c>
      <c r="C7285" s="2" t="s">
        <v>734</v>
      </c>
      <c r="D7285" s="2" t="s">
        <v>733</v>
      </c>
      <c r="E7285" s="2" t="s">
        <v>735</v>
      </c>
      <c r="F7285" s="4">
        <v>130</v>
      </c>
      <c r="G7285" s="10" t="str">
        <f t="shared" si="330"/>
        <v xml:space="preserve">2025/12 </v>
      </c>
      <c r="H7285" s="10">
        <f t="shared" si="331"/>
        <v>1289</v>
      </c>
    </row>
    <row r="7286" spans="1:8" ht="15.75">
      <c r="A7286" s="10">
        <v>7285</v>
      </c>
      <c r="B7286" s="3" t="s">
        <v>6984</v>
      </c>
      <c r="C7286" s="2" t="s">
        <v>737</v>
      </c>
      <c r="D7286" s="2" t="s">
        <v>736</v>
      </c>
      <c r="E7286" s="2" t="s">
        <v>738</v>
      </c>
      <c r="F7286" s="4">
        <v>630</v>
      </c>
      <c r="G7286" s="10" t="str">
        <f t="shared" si="330"/>
        <v xml:space="preserve">2025/11 </v>
      </c>
      <c r="H7286" s="10">
        <f t="shared" si="331"/>
        <v>2257</v>
      </c>
    </row>
    <row r="7287" spans="1:8" ht="15.75">
      <c r="A7287" s="10">
        <v>7286</v>
      </c>
      <c r="B7287" s="3" t="s">
        <v>6984</v>
      </c>
      <c r="C7287" s="2" t="s">
        <v>742</v>
      </c>
      <c r="D7287" s="2" t="s">
        <v>741</v>
      </c>
      <c r="E7287" s="2" t="s">
        <v>743</v>
      </c>
      <c r="F7287" s="4">
        <v>2</v>
      </c>
      <c r="G7287" s="10" t="str">
        <f t="shared" si="330"/>
        <v xml:space="preserve">2024/01 </v>
      </c>
      <c r="H7287" s="10">
        <f t="shared" si="331"/>
        <v>300</v>
      </c>
    </row>
    <row r="7288" spans="1:8" ht="15.75">
      <c r="A7288" s="10">
        <v>7287</v>
      </c>
      <c r="B7288" s="3" t="s">
        <v>6984</v>
      </c>
      <c r="C7288" s="2" t="s">
        <v>745</v>
      </c>
      <c r="D7288" s="2" t="s">
        <v>744</v>
      </c>
      <c r="E7288" s="2" t="s">
        <v>746</v>
      </c>
      <c r="F7288" s="4">
        <v>80</v>
      </c>
      <c r="G7288" s="10" t="str">
        <f t="shared" si="330"/>
        <v xml:space="preserve">2025/03 </v>
      </c>
      <c r="H7288" s="10">
        <f t="shared" si="331"/>
        <v>750</v>
      </c>
    </row>
    <row r="7289" spans="1:8" ht="15.75">
      <c r="A7289" s="10">
        <v>7288</v>
      </c>
      <c r="B7289" s="3" t="s">
        <v>6984</v>
      </c>
      <c r="C7289" s="2" t="s">
        <v>748</v>
      </c>
      <c r="D7289" s="2" t="s">
        <v>747</v>
      </c>
      <c r="E7289" s="2" t="s">
        <v>749</v>
      </c>
      <c r="F7289" s="4">
        <v>180</v>
      </c>
      <c r="G7289" s="10" t="str">
        <f t="shared" si="330"/>
        <v xml:space="preserve">2025/12 </v>
      </c>
      <c r="H7289" s="10">
        <f t="shared" si="331"/>
        <v>812</v>
      </c>
    </row>
    <row r="7290" spans="1:8" ht="15.75">
      <c r="A7290" s="10">
        <v>7289</v>
      </c>
      <c r="B7290" s="3" t="s">
        <v>6984</v>
      </c>
      <c r="C7290" s="2" t="s">
        <v>757</v>
      </c>
      <c r="D7290" s="2" t="s">
        <v>756</v>
      </c>
      <c r="E7290" s="2" t="s">
        <v>758</v>
      </c>
      <c r="F7290" s="4">
        <v>50</v>
      </c>
      <c r="G7290" s="10" t="str">
        <f t="shared" si="330"/>
        <v xml:space="preserve">2025/02 </v>
      </c>
      <c r="H7290" s="10">
        <f t="shared" si="331"/>
        <v>249</v>
      </c>
    </row>
    <row r="7291" spans="1:8" ht="15.75">
      <c r="A7291" s="10">
        <v>7290</v>
      </c>
      <c r="B7291" s="3" t="s">
        <v>6984</v>
      </c>
      <c r="C7291" s="2" t="s">
        <v>760</v>
      </c>
      <c r="D7291" s="2" t="s">
        <v>759</v>
      </c>
      <c r="E7291" s="2" t="s">
        <v>761</v>
      </c>
      <c r="F7291" s="4">
        <v>50</v>
      </c>
      <c r="G7291" s="10" t="str">
        <f t="shared" si="330"/>
        <v xml:space="preserve">2026/04 </v>
      </c>
      <c r="H7291" s="10">
        <f t="shared" si="331"/>
        <v>708</v>
      </c>
    </row>
    <row r="7292" spans="1:8" ht="15.75">
      <c r="A7292" s="10">
        <v>7291</v>
      </c>
      <c r="B7292" s="3" t="s">
        <v>6984</v>
      </c>
      <c r="C7292" s="2" t="s">
        <v>774</v>
      </c>
      <c r="D7292" s="2" t="s">
        <v>773</v>
      </c>
      <c r="E7292" s="2" t="s">
        <v>775</v>
      </c>
      <c r="F7292" s="4">
        <v>100</v>
      </c>
      <c r="G7292" s="10" t="str">
        <f t="shared" si="330"/>
        <v xml:space="preserve">2025/12 </v>
      </c>
      <c r="H7292" s="10">
        <f t="shared" si="331"/>
        <v>1110</v>
      </c>
    </row>
    <row r="7293" spans="1:8" ht="15.75">
      <c r="A7293" s="10">
        <v>7292</v>
      </c>
      <c r="B7293" s="3" t="s">
        <v>6984</v>
      </c>
      <c r="C7293" s="2" t="s">
        <v>782</v>
      </c>
      <c r="D7293" s="2" t="s">
        <v>781</v>
      </c>
      <c r="E7293" s="2" t="s">
        <v>783</v>
      </c>
      <c r="F7293" s="4">
        <v>32</v>
      </c>
      <c r="G7293" s="10" t="str">
        <f t="shared" si="330"/>
        <v xml:space="preserve">2025/08 </v>
      </c>
      <c r="H7293" s="10">
        <f t="shared" si="331"/>
        <v>402</v>
      </c>
    </row>
    <row r="7294" spans="1:8" ht="15.75">
      <c r="A7294" s="10">
        <v>7293</v>
      </c>
      <c r="B7294" s="3" t="s">
        <v>6984</v>
      </c>
      <c r="C7294" s="2" t="s">
        <v>790</v>
      </c>
      <c r="D7294" s="2" t="s">
        <v>789</v>
      </c>
      <c r="E7294" s="2" t="s">
        <v>791</v>
      </c>
      <c r="F7294" s="4">
        <v>-907</v>
      </c>
      <c r="G7294" s="10" t="str">
        <f t="shared" si="330"/>
        <v xml:space="preserve">2024/08 </v>
      </c>
      <c r="H7294" s="10">
        <f t="shared" si="331"/>
        <v>560</v>
      </c>
    </row>
    <row r="7295" spans="1:8" ht="15.75">
      <c r="A7295" s="10">
        <v>7294</v>
      </c>
      <c r="B7295" s="3" t="s">
        <v>6984</v>
      </c>
      <c r="C7295" s="2" t="s">
        <v>803</v>
      </c>
      <c r="D7295" s="2" t="s">
        <v>802</v>
      </c>
      <c r="E7295" s="2" t="s">
        <v>804</v>
      </c>
      <c r="F7295" s="4">
        <v>10</v>
      </c>
      <c r="G7295" s="10" t="str">
        <f t="shared" si="330"/>
        <v xml:space="preserve">2024/04 </v>
      </c>
      <c r="H7295" s="10">
        <f t="shared" si="331"/>
        <v>370</v>
      </c>
    </row>
    <row r="7296" spans="1:8" ht="15.75">
      <c r="A7296" s="10">
        <v>7295</v>
      </c>
      <c r="B7296" s="3" t="s">
        <v>6984</v>
      </c>
      <c r="C7296" s="2" t="s">
        <v>814</v>
      </c>
      <c r="D7296" s="2" t="s">
        <v>813</v>
      </c>
      <c r="E7296" s="2" t="s">
        <v>815</v>
      </c>
      <c r="F7296" s="4">
        <v>50</v>
      </c>
      <c r="G7296" s="10" t="str">
        <f t="shared" si="330"/>
        <v xml:space="preserve">2024/12 </v>
      </c>
      <c r="H7296" s="10">
        <f t="shared" si="331"/>
        <v>3000</v>
      </c>
    </row>
    <row r="7297" spans="1:8" ht="15.75">
      <c r="A7297" s="10">
        <v>7296</v>
      </c>
      <c r="B7297" s="3" t="s">
        <v>6984</v>
      </c>
      <c r="C7297" s="2" t="s">
        <v>820</v>
      </c>
      <c r="D7297" s="2" t="s">
        <v>819</v>
      </c>
      <c r="E7297" s="2" t="s">
        <v>821</v>
      </c>
      <c r="F7297" s="4">
        <v>30</v>
      </c>
      <c r="G7297" s="10" t="str">
        <f t="shared" si="330"/>
        <v xml:space="preserve">2024/10 </v>
      </c>
      <c r="H7297" s="10">
        <f t="shared" si="331"/>
        <v>510</v>
      </c>
    </row>
    <row r="7298" spans="1:8" ht="15.75">
      <c r="A7298" s="10">
        <v>7297</v>
      </c>
      <c r="B7298" s="3" t="s">
        <v>6984</v>
      </c>
      <c r="C7298" s="2" t="s">
        <v>823</v>
      </c>
      <c r="D7298" s="2" t="s">
        <v>822</v>
      </c>
      <c r="E7298" s="2" t="s">
        <v>824</v>
      </c>
      <c r="F7298" s="4">
        <v>1431</v>
      </c>
      <c r="G7298" s="10" t="str">
        <f t="shared" si="330"/>
        <v xml:space="preserve">2025/12 </v>
      </c>
      <c r="H7298" s="10">
        <f t="shared" si="331"/>
        <v>32271</v>
      </c>
    </row>
    <row r="7299" spans="1:8" ht="15.75">
      <c r="A7299" s="10">
        <v>7298</v>
      </c>
      <c r="B7299" s="3" t="s">
        <v>6984</v>
      </c>
      <c r="C7299" s="2" t="s">
        <v>855</v>
      </c>
      <c r="D7299" s="2" t="s">
        <v>854</v>
      </c>
      <c r="E7299" s="2" t="s">
        <v>856</v>
      </c>
      <c r="F7299" s="4">
        <v>200</v>
      </c>
      <c r="G7299" s="10" t="str">
        <f t="shared" si="330"/>
        <v xml:space="preserve">2025/12 </v>
      </c>
      <c r="H7299" s="10">
        <f t="shared" si="331"/>
        <v>868</v>
      </c>
    </row>
    <row r="7300" spans="1:8" ht="15.75">
      <c r="A7300" s="10">
        <v>7299</v>
      </c>
      <c r="B7300" s="3" t="s">
        <v>6984</v>
      </c>
      <c r="C7300" s="2" t="s">
        <v>858</v>
      </c>
      <c r="D7300" s="2" t="s">
        <v>857</v>
      </c>
      <c r="E7300" s="2" t="s">
        <v>859</v>
      </c>
      <c r="F7300" s="4">
        <v>300</v>
      </c>
      <c r="G7300" s="10" t="str">
        <f t="shared" si="330"/>
        <v xml:space="preserve">2024/10 </v>
      </c>
      <c r="H7300" s="10">
        <f t="shared" si="331"/>
        <v>527</v>
      </c>
    </row>
    <row r="7301" spans="1:8" ht="15.75">
      <c r="A7301" s="10">
        <v>7300</v>
      </c>
      <c r="B7301" s="3" t="s">
        <v>6984</v>
      </c>
      <c r="C7301" s="2" t="s">
        <v>3217</v>
      </c>
      <c r="D7301" s="2" t="s">
        <v>744</v>
      </c>
      <c r="E7301" s="2" t="s">
        <v>3218</v>
      </c>
      <c r="F7301" s="4">
        <v>30</v>
      </c>
      <c r="G7301" s="10" t="str">
        <f t="shared" si="330"/>
        <v xml:space="preserve">2024/01 </v>
      </c>
      <c r="H7301" s="10">
        <f t="shared" si="331"/>
        <v>30</v>
      </c>
    </row>
    <row r="7302" spans="1:8" ht="15.75">
      <c r="A7302" s="10">
        <v>7301</v>
      </c>
      <c r="B7302" s="3" t="s">
        <v>6984</v>
      </c>
      <c r="C7302" s="2" t="s">
        <v>3219</v>
      </c>
      <c r="D7302" s="2" t="s">
        <v>733</v>
      </c>
      <c r="E7302" s="2" t="s">
        <v>3220</v>
      </c>
      <c r="F7302" s="4">
        <v>50</v>
      </c>
      <c r="G7302" s="10" t="str">
        <f t="shared" si="330"/>
        <v xml:space="preserve">2024/01 </v>
      </c>
      <c r="H7302" s="10">
        <f t="shared" si="331"/>
        <v>50</v>
      </c>
    </row>
    <row r="7303" spans="1:8" ht="15.75">
      <c r="A7303" s="10">
        <v>7302</v>
      </c>
      <c r="B7303" s="3" t="s">
        <v>6984</v>
      </c>
      <c r="C7303" s="2" t="s">
        <v>3221</v>
      </c>
      <c r="D7303" s="2" t="s">
        <v>621</v>
      </c>
      <c r="E7303" s="2" t="s">
        <v>3222</v>
      </c>
      <c r="F7303" s="4">
        <v>150</v>
      </c>
      <c r="G7303" s="10" t="str">
        <f t="shared" si="330"/>
        <v xml:space="preserve">2024/01 </v>
      </c>
      <c r="H7303" s="10">
        <f t="shared" si="331"/>
        <v>200</v>
      </c>
    </row>
    <row r="7304" spans="1:8" ht="15.75">
      <c r="A7304" s="10">
        <v>7303</v>
      </c>
      <c r="B7304" s="3" t="s">
        <v>6984</v>
      </c>
      <c r="C7304" s="2" t="s">
        <v>6050</v>
      </c>
      <c r="D7304" s="2" t="s">
        <v>640</v>
      </c>
      <c r="E7304" s="2" t="s">
        <v>6051</v>
      </c>
      <c r="F7304" s="4">
        <v>100</v>
      </c>
      <c r="G7304" s="10" t="str">
        <f t="shared" si="330"/>
        <v xml:space="preserve">2024/01 </v>
      </c>
      <c r="H7304" s="10">
        <f t="shared" si="331"/>
        <v>100</v>
      </c>
    </row>
    <row r="7305" spans="1:8" ht="15.75">
      <c r="A7305" s="10">
        <v>7304</v>
      </c>
      <c r="B7305" s="3" t="s">
        <v>6984</v>
      </c>
      <c r="C7305" s="2" t="s">
        <v>6052</v>
      </c>
      <c r="D7305" s="2" t="s">
        <v>647</v>
      </c>
      <c r="E7305" s="2" t="s">
        <v>6053</v>
      </c>
      <c r="F7305" s="4">
        <v>100</v>
      </c>
      <c r="G7305" s="10" t="str">
        <f t="shared" si="330"/>
        <v xml:space="preserve">2024/01 </v>
      </c>
      <c r="H7305" s="10">
        <f t="shared" si="331"/>
        <v>100</v>
      </c>
    </row>
    <row r="7306" spans="1:8" ht="15.75">
      <c r="A7306" s="10">
        <v>7305</v>
      </c>
      <c r="B7306" s="3" t="s">
        <v>6984</v>
      </c>
      <c r="C7306" s="2" t="s">
        <v>6054</v>
      </c>
      <c r="D7306" s="2" t="s">
        <v>662</v>
      </c>
      <c r="E7306" s="2" t="s">
        <v>6055</v>
      </c>
      <c r="F7306" s="4">
        <v>50</v>
      </c>
      <c r="G7306" s="10" t="str">
        <f t="shared" si="330"/>
        <v xml:space="preserve">2024/01 </v>
      </c>
      <c r="H7306" s="10">
        <f t="shared" si="331"/>
        <v>50</v>
      </c>
    </row>
    <row r="7307" spans="1:8" ht="15.75">
      <c r="A7307" s="10">
        <v>7306</v>
      </c>
      <c r="B7307" s="3" t="s">
        <v>6984</v>
      </c>
      <c r="C7307" s="2" t="s">
        <v>1028</v>
      </c>
      <c r="D7307" s="2" t="s">
        <v>352</v>
      </c>
      <c r="E7307" s="2" t="s">
        <v>1029</v>
      </c>
      <c r="F7307" s="4">
        <v>30</v>
      </c>
      <c r="G7307" s="10" t="str">
        <f t="shared" si="330"/>
        <v xml:space="preserve">2024/01 </v>
      </c>
      <c r="H7307" s="10">
        <f t="shared" si="331"/>
        <v>100</v>
      </c>
    </row>
    <row r="7308" spans="1:8" ht="15.75">
      <c r="A7308" s="10">
        <v>7307</v>
      </c>
      <c r="B7308" s="3" t="s">
        <v>6984</v>
      </c>
      <c r="C7308" s="2" t="s">
        <v>1038</v>
      </c>
      <c r="D7308" s="2" t="s">
        <v>448</v>
      </c>
      <c r="E7308" s="2" t="s">
        <v>1039</v>
      </c>
      <c r="F7308" s="4">
        <v>60</v>
      </c>
      <c r="G7308" s="10" t="str">
        <f t="shared" si="330"/>
        <v xml:space="preserve">2024/01 </v>
      </c>
      <c r="H7308" s="10">
        <f t="shared" si="331"/>
        <v>60</v>
      </c>
    </row>
    <row r="7309" spans="1:8" ht="15.75">
      <c r="A7309" s="10">
        <v>7308</v>
      </c>
      <c r="B7309" s="3" t="s">
        <v>6984</v>
      </c>
      <c r="C7309" s="2" t="s">
        <v>1079</v>
      </c>
      <c r="D7309" s="2" t="s">
        <v>789</v>
      </c>
      <c r="E7309" s="2" t="s">
        <v>1080</v>
      </c>
      <c r="F7309" s="4">
        <v>1000</v>
      </c>
      <c r="G7309" s="10" t="str">
        <f t="shared" si="330"/>
        <v xml:space="preserve">2024/11 </v>
      </c>
      <c r="H7309" s="10">
        <f t="shared" si="331"/>
        <v>2000</v>
      </c>
    </row>
    <row r="7310" spans="1:8" ht="15.75">
      <c r="A7310" s="10">
        <v>7309</v>
      </c>
      <c r="B7310" s="3" t="s">
        <v>6984</v>
      </c>
      <c r="C7310" s="2" t="s">
        <v>1122</v>
      </c>
      <c r="D7310" s="2" t="s">
        <v>366</v>
      </c>
      <c r="E7310" s="2" t="s">
        <v>1117</v>
      </c>
      <c r="F7310" s="4">
        <v>7</v>
      </c>
      <c r="G7310" s="10" t="str">
        <f t="shared" si="330"/>
        <v xml:space="preserve">2024/01 </v>
      </c>
      <c r="H7310" s="10">
        <f t="shared" si="331"/>
        <v>10</v>
      </c>
    </row>
    <row r="7311" spans="1:8" ht="15.75">
      <c r="A7311" s="10">
        <v>7310</v>
      </c>
      <c r="B7311" s="3" t="s">
        <v>6984</v>
      </c>
      <c r="C7311" s="2" t="s">
        <v>1124</v>
      </c>
      <c r="D7311" s="2" t="s">
        <v>524</v>
      </c>
      <c r="E7311" s="2" t="s">
        <v>1117</v>
      </c>
      <c r="F7311" s="4">
        <v>1</v>
      </c>
      <c r="G7311" s="10" t="str">
        <f t="shared" si="330"/>
        <v xml:space="preserve">2024/01 </v>
      </c>
      <c r="H7311" s="10">
        <f t="shared" si="331"/>
        <v>40</v>
      </c>
    </row>
    <row r="7312" spans="1:8" ht="15.75">
      <c r="A7312" s="10">
        <v>7311</v>
      </c>
      <c r="B7312" s="3" t="s">
        <v>6984</v>
      </c>
      <c r="C7312" s="2" t="s">
        <v>3493</v>
      </c>
      <c r="D7312" s="2" t="s">
        <v>2692</v>
      </c>
      <c r="E7312" s="2" t="s">
        <v>56</v>
      </c>
      <c r="F7312" s="4">
        <v>6</v>
      </c>
      <c r="G7312" s="10" t="str">
        <f t="shared" si="330"/>
        <v xml:space="preserve">2024/01 </v>
      </c>
      <c r="H7312" s="10">
        <f t="shared" si="331"/>
        <v>6</v>
      </c>
    </row>
    <row r="7313" spans="1:8" ht="15.75">
      <c r="A7313" s="10">
        <v>7312</v>
      </c>
      <c r="B7313" s="3" t="s">
        <v>6984</v>
      </c>
      <c r="C7313" s="2" t="s">
        <v>1344</v>
      </c>
      <c r="D7313" s="2" t="s">
        <v>1343</v>
      </c>
      <c r="E7313" s="2" t="s">
        <v>1342</v>
      </c>
      <c r="F7313" s="4">
        <v>20</v>
      </c>
      <c r="G7313" s="10" t="str">
        <f t="shared" si="330"/>
        <v xml:space="preserve">2026/02 </v>
      </c>
      <c r="H7313" s="10">
        <f t="shared" si="331"/>
        <v>108</v>
      </c>
    </row>
    <row r="7314" spans="1:8" ht="15.75">
      <c r="A7314" s="10">
        <v>7313</v>
      </c>
      <c r="B7314" s="3" t="s">
        <v>6984</v>
      </c>
      <c r="C7314" s="2" t="s">
        <v>1346</v>
      </c>
      <c r="D7314" s="2" t="s">
        <v>1345</v>
      </c>
      <c r="E7314" s="2" t="s">
        <v>1342</v>
      </c>
      <c r="F7314" s="4">
        <v>40</v>
      </c>
      <c r="G7314" s="10" t="str">
        <f t="shared" si="330"/>
        <v xml:space="preserve">2024/08 </v>
      </c>
      <c r="H7314" s="10">
        <f t="shared" si="331"/>
        <v>506</v>
      </c>
    </row>
    <row r="7315" spans="1:8" ht="15.75">
      <c r="A7315" s="10">
        <v>7314</v>
      </c>
      <c r="B7315" s="3" t="s">
        <v>6984</v>
      </c>
      <c r="C7315" s="2" t="s">
        <v>1363</v>
      </c>
      <c r="D7315" s="2" t="s">
        <v>1362</v>
      </c>
      <c r="E7315" s="2" t="s">
        <v>1342</v>
      </c>
      <c r="F7315" s="4">
        <v>32</v>
      </c>
      <c r="G7315" s="10" t="str">
        <f t="shared" si="330"/>
        <v xml:space="preserve">2024/08 </v>
      </c>
      <c r="H7315" s="10">
        <f t="shared" si="331"/>
        <v>1253</v>
      </c>
    </row>
    <row r="7316" spans="1:8" ht="15.75">
      <c r="A7316" s="10">
        <v>7315</v>
      </c>
      <c r="B7316" s="3" t="s">
        <v>6984</v>
      </c>
      <c r="C7316" s="2" t="s">
        <v>1370</v>
      </c>
      <c r="D7316" s="2" t="s">
        <v>1369</v>
      </c>
      <c r="E7316" s="2" t="s">
        <v>1352</v>
      </c>
      <c r="F7316" s="4">
        <v>148</v>
      </c>
      <c r="G7316" s="10" t="str">
        <f t="shared" si="330"/>
        <v xml:space="preserve">2024/03 </v>
      </c>
      <c r="H7316" s="10">
        <f t="shared" si="331"/>
        <v>702</v>
      </c>
    </row>
    <row r="7317" spans="1:8" ht="15.75">
      <c r="A7317" s="10">
        <v>7316</v>
      </c>
      <c r="B7317" s="3" t="s">
        <v>6984</v>
      </c>
      <c r="C7317" s="2" t="s">
        <v>1372</v>
      </c>
      <c r="D7317" s="2" t="s">
        <v>1371</v>
      </c>
      <c r="E7317" s="2" t="s">
        <v>1352</v>
      </c>
      <c r="F7317" s="4">
        <v>50</v>
      </c>
      <c r="G7317" s="10" t="str">
        <f t="shared" si="330"/>
        <v xml:space="preserve">2024/01 </v>
      </c>
      <c r="H7317" s="10">
        <f t="shared" si="331"/>
        <v>80</v>
      </c>
    </row>
    <row r="7318" spans="1:8" ht="15.75">
      <c r="A7318" s="10">
        <v>7317</v>
      </c>
      <c r="B7318" s="3" t="s">
        <v>6984</v>
      </c>
      <c r="C7318" s="2" t="s">
        <v>1373</v>
      </c>
      <c r="D7318" s="2" t="s">
        <v>1362</v>
      </c>
      <c r="E7318" s="2" t="s">
        <v>1374</v>
      </c>
      <c r="F7318" s="4">
        <v>78</v>
      </c>
      <c r="G7318" s="10" t="str">
        <f t="shared" si="330"/>
        <v xml:space="preserve">2024/07 </v>
      </c>
      <c r="H7318" s="10">
        <f t="shared" si="331"/>
        <v>148</v>
      </c>
    </row>
    <row r="7319" spans="1:8" ht="15.75">
      <c r="A7319" s="10">
        <v>7318</v>
      </c>
      <c r="B7319" s="3" t="s">
        <v>6984</v>
      </c>
      <c r="C7319" s="2" t="s">
        <v>1418</v>
      </c>
      <c r="D7319" s="2" t="s">
        <v>1417</v>
      </c>
      <c r="E7319" s="2" t="s">
        <v>5734</v>
      </c>
      <c r="F7319" s="4">
        <v>1</v>
      </c>
      <c r="G7319" s="10" t="str">
        <f t="shared" si="330"/>
        <v xml:space="preserve">2024/01 </v>
      </c>
      <c r="H7319" s="10">
        <f t="shared" si="331"/>
        <v>50</v>
      </c>
    </row>
    <row r="7320" spans="1:8" ht="15.75">
      <c r="A7320" s="10">
        <v>7319</v>
      </c>
      <c r="B7320" s="3" t="s">
        <v>6984</v>
      </c>
      <c r="C7320" s="2" t="s">
        <v>1419</v>
      </c>
      <c r="D7320" s="2" t="s">
        <v>1417</v>
      </c>
      <c r="E7320" s="2" t="s">
        <v>5751</v>
      </c>
      <c r="F7320" s="4">
        <v>114</v>
      </c>
      <c r="G7320" s="10" t="str">
        <f t="shared" si="330"/>
        <v xml:space="preserve">2026/01 </v>
      </c>
      <c r="H7320" s="10">
        <f t="shared" si="331"/>
        <v>114</v>
      </c>
    </row>
    <row r="7321" spans="1:8" ht="15.75">
      <c r="A7321" s="10">
        <v>7320</v>
      </c>
      <c r="B7321" s="3" t="s">
        <v>6984</v>
      </c>
      <c r="C7321" s="2" t="s">
        <v>1421</v>
      </c>
      <c r="D7321" s="2" t="s">
        <v>1417</v>
      </c>
      <c r="E7321" s="2" t="s">
        <v>5735</v>
      </c>
      <c r="F7321" s="4">
        <v>4</v>
      </c>
      <c r="G7321" s="10" t="str">
        <f t="shared" si="330"/>
        <v xml:space="preserve">2024/03 </v>
      </c>
      <c r="H7321" s="10">
        <f t="shared" si="331"/>
        <v>42</v>
      </c>
    </row>
    <row r="7322" spans="1:8" ht="15.75">
      <c r="A7322" s="10">
        <v>7321</v>
      </c>
      <c r="B7322" s="3" t="s">
        <v>6984</v>
      </c>
      <c r="C7322" s="2" t="s">
        <v>1422</v>
      </c>
      <c r="D7322" s="2" t="s">
        <v>1417</v>
      </c>
      <c r="E7322" s="2" t="s">
        <v>5729</v>
      </c>
      <c r="F7322" s="4">
        <v>7</v>
      </c>
      <c r="G7322" s="10" t="str">
        <f t="shared" si="330"/>
        <v xml:space="preserve">2024/01 </v>
      </c>
      <c r="H7322" s="10">
        <f t="shared" si="331"/>
        <v>100</v>
      </c>
    </row>
    <row r="7323" spans="1:8" ht="15.75">
      <c r="A7323" s="10">
        <v>7322</v>
      </c>
      <c r="B7323" s="3" t="s">
        <v>6984</v>
      </c>
      <c r="C7323" s="2" t="s">
        <v>1430</v>
      </c>
      <c r="D7323" s="2" t="s">
        <v>1426</v>
      </c>
      <c r="E7323" s="2" t="s">
        <v>5735</v>
      </c>
      <c r="F7323" s="4">
        <v>30</v>
      </c>
      <c r="G7323" s="10" t="str">
        <f t="shared" si="330"/>
        <v xml:space="preserve">2024/01 </v>
      </c>
      <c r="H7323" s="10">
        <f t="shared" si="331"/>
        <v>105</v>
      </c>
    </row>
    <row r="7324" spans="1:8" ht="15.75">
      <c r="A7324" s="10">
        <v>7323</v>
      </c>
      <c r="B7324" s="3" t="s">
        <v>6984</v>
      </c>
      <c r="C7324" s="2" t="s">
        <v>6064</v>
      </c>
      <c r="D7324" s="2" t="s">
        <v>6065</v>
      </c>
      <c r="E7324" s="2" t="s">
        <v>1756</v>
      </c>
      <c r="F7324" s="4">
        <v>1</v>
      </c>
      <c r="G7324" s="10" t="str">
        <f t="shared" si="330"/>
        <v xml:space="preserve">2024/01 </v>
      </c>
      <c r="H7324" s="10">
        <f t="shared" si="331"/>
        <v>1</v>
      </c>
    </row>
    <row r="7325" spans="1:8" ht="15.75">
      <c r="A7325" s="10">
        <v>7324</v>
      </c>
      <c r="B7325" s="3" t="s">
        <v>6984</v>
      </c>
      <c r="C7325" s="2" t="s">
        <v>1802</v>
      </c>
      <c r="D7325" s="2" t="s">
        <v>1801</v>
      </c>
      <c r="E7325" s="2" t="s">
        <v>1803</v>
      </c>
      <c r="F7325" s="4">
        <v>37</v>
      </c>
      <c r="G7325" s="10" t="str">
        <f t="shared" si="330"/>
        <v xml:space="preserve">2024/01 </v>
      </c>
      <c r="H7325" s="10">
        <f t="shared" si="331"/>
        <v>47</v>
      </c>
    </row>
    <row r="7326" spans="1:8" ht="15.75">
      <c r="A7326" s="10">
        <v>7325</v>
      </c>
      <c r="B7326" s="3" t="s">
        <v>6984</v>
      </c>
      <c r="C7326" s="2" t="s">
        <v>2304</v>
      </c>
      <c r="D7326" s="2" t="s">
        <v>2303</v>
      </c>
      <c r="E7326" s="2" t="s">
        <v>2305</v>
      </c>
      <c r="F7326" s="4">
        <v>10</v>
      </c>
      <c r="G7326" s="10" t="str">
        <f t="shared" si="330"/>
        <v xml:space="preserve">2024/01 </v>
      </c>
      <c r="H7326" s="10">
        <f t="shared" si="331"/>
        <v>30</v>
      </c>
    </row>
    <row r="7327" spans="1:8" ht="15.75">
      <c r="A7327" s="10">
        <v>7326</v>
      </c>
      <c r="B7327" s="3" t="s">
        <v>6984</v>
      </c>
      <c r="C7327" s="2" t="s">
        <v>3760</v>
      </c>
      <c r="D7327" s="2" t="s">
        <v>2303</v>
      </c>
      <c r="E7327" s="2" t="s">
        <v>3761</v>
      </c>
      <c r="F7327" s="4">
        <v>10</v>
      </c>
      <c r="G7327" s="10" t="str">
        <f t="shared" si="330"/>
        <v xml:space="preserve">2024/01 </v>
      </c>
      <c r="H7327" s="10">
        <f t="shared" si="331"/>
        <v>10</v>
      </c>
    </row>
    <row r="7328" spans="1:8" ht="15.75">
      <c r="A7328" s="10">
        <v>7327</v>
      </c>
      <c r="B7328" s="3" t="s">
        <v>6984</v>
      </c>
      <c r="C7328" s="2" t="s">
        <v>2323</v>
      </c>
      <c r="D7328" s="2" t="s">
        <v>264</v>
      </c>
      <c r="E7328" s="2" t="s">
        <v>2324</v>
      </c>
      <c r="F7328" s="4">
        <v>20</v>
      </c>
      <c r="G7328" s="10" t="str">
        <f t="shared" si="330"/>
        <v xml:space="preserve">2024/01 </v>
      </c>
      <c r="H7328" s="10">
        <f t="shared" si="331"/>
        <v>30</v>
      </c>
    </row>
    <row r="7329" spans="1:8" ht="15.75">
      <c r="A7329" s="10">
        <v>7328</v>
      </c>
      <c r="B7329" s="3" t="s">
        <v>6984</v>
      </c>
      <c r="C7329" s="2" t="s">
        <v>2325</v>
      </c>
      <c r="D7329" s="2" t="s">
        <v>264</v>
      </c>
      <c r="E7329" s="2" t="s">
        <v>2326</v>
      </c>
      <c r="F7329" s="4">
        <v>15</v>
      </c>
      <c r="G7329" s="10" t="str">
        <f t="shared" si="330"/>
        <v xml:space="preserve">2024/01 </v>
      </c>
      <c r="H7329" s="10">
        <f t="shared" si="331"/>
        <v>30</v>
      </c>
    </row>
    <row r="7330" spans="1:8" ht="15.75">
      <c r="A7330" s="10">
        <v>7329</v>
      </c>
      <c r="B7330" s="3" t="s">
        <v>6984</v>
      </c>
      <c r="C7330" s="2" t="s">
        <v>2327</v>
      </c>
      <c r="D7330" s="2" t="s">
        <v>264</v>
      </c>
      <c r="E7330" s="2" t="s">
        <v>2328</v>
      </c>
      <c r="F7330" s="4">
        <v>1</v>
      </c>
      <c r="G7330" s="10" t="str">
        <f t="shared" si="330"/>
        <v xml:space="preserve">2024/03 </v>
      </c>
      <c r="H7330" s="10">
        <f t="shared" si="331"/>
        <v>14</v>
      </c>
    </row>
    <row r="7331" spans="1:8" ht="15.75">
      <c r="A7331" s="10">
        <v>7330</v>
      </c>
      <c r="B7331" s="3" t="s">
        <v>6984</v>
      </c>
      <c r="C7331" s="2" t="s">
        <v>2339</v>
      </c>
      <c r="D7331" s="2" t="s">
        <v>299</v>
      </c>
      <c r="E7331" s="2" t="s">
        <v>2340</v>
      </c>
      <c r="F7331" s="4">
        <v>20</v>
      </c>
      <c r="G7331" s="10" t="str">
        <f t="shared" si="330"/>
        <v xml:space="preserve">2024/01 </v>
      </c>
      <c r="H7331" s="10">
        <f t="shared" si="331"/>
        <v>50</v>
      </c>
    </row>
    <row r="7332" spans="1:8" ht="15.75">
      <c r="A7332" s="10">
        <v>7331</v>
      </c>
      <c r="B7332" s="3" t="s">
        <v>6984</v>
      </c>
      <c r="C7332" s="2" t="s">
        <v>2345</v>
      </c>
      <c r="D7332" s="2" t="s">
        <v>299</v>
      </c>
      <c r="E7332" s="2" t="s">
        <v>2328</v>
      </c>
      <c r="F7332" s="4">
        <v>-3</v>
      </c>
      <c r="G7332" s="10" t="str">
        <f t="shared" si="330"/>
        <v xml:space="preserve">2024/01 </v>
      </c>
      <c r="H7332" s="10">
        <f t="shared" si="331"/>
        <v>5</v>
      </c>
    </row>
    <row r="7333" spans="1:8" ht="15.75">
      <c r="A7333" s="10">
        <v>7332</v>
      </c>
      <c r="B7333" s="3" t="s">
        <v>6984</v>
      </c>
      <c r="C7333" s="2" t="s">
        <v>6077</v>
      </c>
      <c r="D7333" s="2" t="s">
        <v>3768</v>
      </c>
      <c r="E7333" s="2" t="s">
        <v>6078</v>
      </c>
      <c r="F7333" s="4">
        <v>2</v>
      </c>
      <c r="G7333" s="10" t="str">
        <f t="shared" si="330"/>
        <v xml:space="preserve">2024/01 </v>
      </c>
      <c r="H7333" s="10">
        <f t="shared" si="331"/>
        <v>2</v>
      </c>
    </row>
    <row r="7334" spans="1:8" ht="15.75">
      <c r="A7334" s="10">
        <v>7333</v>
      </c>
      <c r="B7334" s="3" t="s">
        <v>6984</v>
      </c>
      <c r="C7334" s="2" t="s">
        <v>2393</v>
      </c>
      <c r="D7334" s="2" t="s">
        <v>236</v>
      </c>
      <c r="E7334" s="2" t="s">
        <v>2394</v>
      </c>
      <c r="F7334" s="4">
        <v>5</v>
      </c>
      <c r="G7334" s="10" t="str">
        <f t="shared" si="330"/>
        <v xml:space="preserve">2024/01 </v>
      </c>
      <c r="H7334" s="10">
        <f t="shared" si="331"/>
        <v>10</v>
      </c>
    </row>
    <row r="7335" spans="1:8" ht="15.75">
      <c r="A7335" s="10">
        <v>7334</v>
      </c>
      <c r="B7335" s="3" t="s">
        <v>6984</v>
      </c>
      <c r="C7335" s="2" t="s">
        <v>2397</v>
      </c>
      <c r="D7335" s="2" t="s">
        <v>236</v>
      </c>
      <c r="E7335" s="2" t="s">
        <v>2398</v>
      </c>
      <c r="F7335" s="4">
        <v>61</v>
      </c>
      <c r="G7335" s="10" t="str">
        <f t="shared" si="330"/>
        <v xml:space="preserve">2024/02 </v>
      </c>
      <c r="H7335" s="10">
        <f t="shared" si="331"/>
        <v>440</v>
      </c>
    </row>
    <row r="7336" spans="1:8" ht="15.75">
      <c r="A7336" s="10">
        <v>7335</v>
      </c>
      <c r="B7336" s="3" t="s">
        <v>6984</v>
      </c>
      <c r="C7336" s="2" t="s">
        <v>2400</v>
      </c>
      <c r="D7336" s="2" t="s">
        <v>236</v>
      </c>
      <c r="E7336" s="2" t="s">
        <v>2401</v>
      </c>
      <c r="F7336" s="4">
        <v>148</v>
      </c>
      <c r="G7336" s="10" t="str">
        <f t="shared" si="330"/>
        <v xml:space="preserve">2024/10 </v>
      </c>
      <c r="H7336" s="10">
        <f t="shared" si="331"/>
        <v>199</v>
      </c>
    </row>
    <row r="7337" spans="1:8" ht="15.75">
      <c r="A7337" s="10">
        <v>7336</v>
      </c>
      <c r="B7337" s="3" t="s">
        <v>6984</v>
      </c>
      <c r="C7337" s="2" t="s">
        <v>2402</v>
      </c>
      <c r="D7337" s="2" t="s">
        <v>236</v>
      </c>
      <c r="E7337" s="2" t="s">
        <v>2403</v>
      </c>
      <c r="F7337" s="4">
        <v>7</v>
      </c>
      <c r="G7337" s="10" t="str">
        <f t="shared" si="330"/>
        <v xml:space="preserve">2024/01 </v>
      </c>
      <c r="H7337" s="10">
        <f t="shared" si="331"/>
        <v>57</v>
      </c>
    </row>
    <row r="7338" spans="1:8" ht="15.75">
      <c r="A7338" s="10">
        <v>7337</v>
      </c>
      <c r="B7338" s="3" t="s">
        <v>6984</v>
      </c>
      <c r="C7338" s="2" t="s">
        <v>2404</v>
      </c>
      <c r="D7338" s="2" t="s">
        <v>236</v>
      </c>
      <c r="E7338" s="2" t="s">
        <v>2405</v>
      </c>
      <c r="F7338" s="4">
        <v>12</v>
      </c>
      <c r="G7338" s="10" t="str">
        <f t="shared" si="330"/>
        <v xml:space="preserve">2024/01 </v>
      </c>
      <c r="H7338" s="10">
        <f t="shared" si="331"/>
        <v>89</v>
      </c>
    </row>
    <row r="7339" spans="1:8" ht="15.75">
      <c r="A7339" s="10">
        <v>7338</v>
      </c>
      <c r="B7339" s="3" t="s">
        <v>6984</v>
      </c>
      <c r="C7339" s="2" t="s">
        <v>2406</v>
      </c>
      <c r="D7339" s="2" t="s">
        <v>236</v>
      </c>
      <c r="E7339" s="2" t="s">
        <v>2407</v>
      </c>
      <c r="F7339" s="4">
        <v>5</v>
      </c>
      <c r="G7339" s="10" t="str">
        <f t="shared" si="330"/>
        <v xml:space="preserve">2024/01 </v>
      </c>
      <c r="H7339" s="10">
        <f t="shared" si="331"/>
        <v>89</v>
      </c>
    </row>
    <row r="7340" spans="1:8" ht="15.75">
      <c r="A7340" s="10">
        <v>7339</v>
      </c>
      <c r="B7340" s="3" t="s">
        <v>6984</v>
      </c>
      <c r="C7340" s="2" t="s">
        <v>2408</v>
      </c>
      <c r="D7340" s="2" t="s">
        <v>236</v>
      </c>
      <c r="E7340" s="2" t="s">
        <v>2409</v>
      </c>
      <c r="F7340" s="4">
        <v>1</v>
      </c>
      <c r="G7340" s="10" t="str">
        <f t="shared" si="330"/>
        <v xml:space="preserve">2024/05 </v>
      </c>
      <c r="H7340" s="10">
        <f t="shared" si="331"/>
        <v>72</v>
      </c>
    </row>
    <row r="7341" spans="1:8" ht="15.75">
      <c r="A7341" s="10">
        <v>7340</v>
      </c>
      <c r="B7341" s="3" t="s">
        <v>6984</v>
      </c>
      <c r="C7341" s="2" t="s">
        <v>2418</v>
      </c>
      <c r="D7341" s="2" t="s">
        <v>2287</v>
      </c>
      <c r="E7341" s="2" t="s">
        <v>2419</v>
      </c>
      <c r="F7341" s="4">
        <v>30</v>
      </c>
      <c r="G7341" s="10" t="str">
        <f t="shared" si="330"/>
        <v xml:space="preserve">2024/01 </v>
      </c>
      <c r="H7341" s="10">
        <f t="shared" si="331"/>
        <v>30</v>
      </c>
    </row>
    <row r="7342" spans="1:8" ht="15.75">
      <c r="A7342" s="10">
        <v>7341</v>
      </c>
      <c r="B7342" s="3" t="s">
        <v>6984</v>
      </c>
      <c r="C7342" s="2" t="s">
        <v>2420</v>
      </c>
      <c r="D7342" s="2" t="s">
        <v>2287</v>
      </c>
      <c r="E7342" s="2" t="s">
        <v>2421</v>
      </c>
      <c r="F7342" s="4">
        <v>4</v>
      </c>
      <c r="G7342" s="10" t="str">
        <f t="shared" ref="G7342:G7405" si="332">INDEX($B$2:$B$9999,MATCH(_xlfn.MAXIFS($F$2:$F$9999,$C$2:$C$9999,C7342),$F$1:$F$9999,0))</f>
        <v xml:space="preserve">2024/01 </v>
      </c>
      <c r="H7342" s="10">
        <f t="shared" ref="H7342:H7405" si="333">_xlfn.MAXIFS(F:F,C:C,C7342,G:G,G7342)</f>
        <v>20</v>
      </c>
    </row>
    <row r="7343" spans="1:8" ht="15.75">
      <c r="A7343" s="10">
        <v>7342</v>
      </c>
      <c r="B7343" s="3" t="s">
        <v>6984</v>
      </c>
      <c r="C7343" s="2" t="s">
        <v>2432</v>
      </c>
      <c r="D7343" s="2" t="s">
        <v>267</v>
      </c>
      <c r="E7343" s="2" t="s">
        <v>2433</v>
      </c>
      <c r="F7343" s="4">
        <v>150</v>
      </c>
      <c r="G7343" s="10" t="str">
        <f t="shared" si="332"/>
        <v xml:space="preserve">2024/02 </v>
      </c>
      <c r="H7343" s="10">
        <f t="shared" si="333"/>
        <v>245</v>
      </c>
    </row>
    <row r="7344" spans="1:8" ht="15.75">
      <c r="A7344" s="10">
        <v>7343</v>
      </c>
      <c r="B7344" s="3" t="s">
        <v>6984</v>
      </c>
      <c r="C7344" s="2" t="s">
        <v>2436</v>
      </c>
      <c r="D7344" s="2" t="s">
        <v>267</v>
      </c>
      <c r="E7344" s="2" t="s">
        <v>2437</v>
      </c>
      <c r="F7344" s="4">
        <v>237</v>
      </c>
      <c r="G7344" s="10" t="str">
        <f t="shared" si="332"/>
        <v xml:space="preserve">2025/02 </v>
      </c>
      <c r="H7344" s="10">
        <f t="shared" si="333"/>
        <v>578</v>
      </c>
    </row>
    <row r="7345" spans="1:8" ht="15.75">
      <c r="A7345" s="10">
        <v>7344</v>
      </c>
      <c r="B7345" s="3" t="s">
        <v>6984</v>
      </c>
      <c r="C7345" s="2" t="s">
        <v>2440</v>
      </c>
      <c r="D7345" s="2" t="s">
        <v>267</v>
      </c>
      <c r="E7345" s="2" t="s">
        <v>2441</v>
      </c>
      <c r="F7345" s="4">
        <v>197</v>
      </c>
      <c r="G7345" s="10" t="str">
        <f t="shared" si="332"/>
        <v xml:space="preserve">2025/02 </v>
      </c>
      <c r="H7345" s="10">
        <f t="shared" si="333"/>
        <v>205</v>
      </c>
    </row>
    <row r="7346" spans="1:8" ht="15.75">
      <c r="A7346" s="10">
        <v>7345</v>
      </c>
      <c r="B7346" s="3" t="s">
        <v>6984</v>
      </c>
      <c r="C7346" s="2" t="s">
        <v>2442</v>
      </c>
      <c r="D7346" s="2" t="s">
        <v>267</v>
      </c>
      <c r="E7346" s="2" t="s">
        <v>2443</v>
      </c>
      <c r="F7346" s="4">
        <v>86</v>
      </c>
      <c r="G7346" s="10" t="str">
        <f t="shared" si="332"/>
        <v xml:space="preserve">2024/01 </v>
      </c>
      <c r="H7346" s="10">
        <f t="shared" si="333"/>
        <v>160</v>
      </c>
    </row>
    <row r="7347" spans="1:8" ht="15.75">
      <c r="A7347" s="10">
        <v>7346</v>
      </c>
      <c r="B7347" s="3" t="s">
        <v>6984</v>
      </c>
      <c r="C7347" s="2" t="s">
        <v>2444</v>
      </c>
      <c r="D7347" s="2" t="s">
        <v>267</v>
      </c>
      <c r="E7347" s="2" t="s">
        <v>2445</v>
      </c>
      <c r="F7347" s="4">
        <v>44</v>
      </c>
      <c r="G7347" s="10" t="str">
        <f t="shared" si="332"/>
        <v xml:space="preserve">2024/02 </v>
      </c>
      <c r="H7347" s="10">
        <f t="shared" si="333"/>
        <v>81</v>
      </c>
    </row>
    <row r="7348" spans="1:8" ht="15.75">
      <c r="A7348" s="10">
        <v>7347</v>
      </c>
      <c r="B7348" s="3" t="s">
        <v>6984</v>
      </c>
      <c r="C7348" s="2" t="s">
        <v>2446</v>
      </c>
      <c r="D7348" s="2" t="s">
        <v>267</v>
      </c>
      <c r="E7348" s="2" t="s">
        <v>2447</v>
      </c>
      <c r="F7348" s="4">
        <v>4</v>
      </c>
      <c r="G7348" s="10" t="str">
        <f t="shared" si="332"/>
        <v xml:space="preserve">2024/01 </v>
      </c>
      <c r="H7348" s="10">
        <f t="shared" si="333"/>
        <v>20</v>
      </c>
    </row>
    <row r="7349" spans="1:8" ht="15.75">
      <c r="A7349" s="10">
        <v>7348</v>
      </c>
      <c r="B7349" s="3" t="s">
        <v>6984</v>
      </c>
      <c r="C7349" s="2" t="s">
        <v>2448</v>
      </c>
      <c r="D7349" s="2" t="s">
        <v>267</v>
      </c>
      <c r="E7349" s="2" t="s">
        <v>2449</v>
      </c>
      <c r="F7349" s="4">
        <v>5</v>
      </c>
      <c r="G7349" s="10" t="str">
        <f t="shared" si="332"/>
        <v xml:space="preserve">2024/01 </v>
      </c>
      <c r="H7349" s="10">
        <f t="shared" si="333"/>
        <v>25</v>
      </c>
    </row>
    <row r="7350" spans="1:8" ht="15.75">
      <c r="A7350" s="10">
        <v>7349</v>
      </c>
      <c r="B7350" s="3" t="s">
        <v>6984</v>
      </c>
      <c r="C7350" s="2" t="s">
        <v>2450</v>
      </c>
      <c r="D7350" s="2" t="s">
        <v>267</v>
      </c>
      <c r="E7350" s="2" t="s">
        <v>2451</v>
      </c>
      <c r="F7350" s="4">
        <v>-9</v>
      </c>
      <c r="G7350" s="10" t="str">
        <f t="shared" si="332"/>
        <v xml:space="preserve">2024/01 </v>
      </c>
      <c r="H7350" s="10">
        <f t="shared" si="333"/>
        <v>30</v>
      </c>
    </row>
    <row r="7351" spans="1:8" ht="15.75">
      <c r="A7351" s="10">
        <v>7350</v>
      </c>
      <c r="B7351" s="3" t="s">
        <v>6984</v>
      </c>
      <c r="C7351" s="2" t="s">
        <v>2455</v>
      </c>
      <c r="D7351" s="2" t="s">
        <v>267</v>
      </c>
      <c r="E7351" s="2" t="s">
        <v>2456</v>
      </c>
      <c r="F7351" s="4">
        <v>-2</v>
      </c>
      <c r="G7351" s="10" t="str">
        <f t="shared" si="332"/>
        <v xml:space="preserve">2024/01 </v>
      </c>
      <c r="H7351" s="10">
        <f t="shared" si="333"/>
        <v>4</v>
      </c>
    </row>
    <row r="7352" spans="1:8" ht="15.75">
      <c r="A7352" s="10">
        <v>7351</v>
      </c>
      <c r="B7352" s="3" t="s">
        <v>6984</v>
      </c>
      <c r="C7352" s="2" t="s">
        <v>2459</v>
      </c>
      <c r="D7352" s="2" t="s">
        <v>267</v>
      </c>
      <c r="E7352" s="2" t="s">
        <v>2460</v>
      </c>
      <c r="F7352" s="4">
        <v>10</v>
      </c>
      <c r="G7352" s="10" t="str">
        <f t="shared" si="332"/>
        <v xml:space="preserve">2024/01 </v>
      </c>
      <c r="H7352" s="10">
        <f t="shared" si="333"/>
        <v>13</v>
      </c>
    </row>
    <row r="7353" spans="1:8" ht="15.75">
      <c r="A7353" s="10">
        <v>7352</v>
      </c>
      <c r="B7353" s="3" t="s">
        <v>6984</v>
      </c>
      <c r="C7353" s="2" t="s">
        <v>3782</v>
      </c>
      <c r="D7353" s="2" t="s">
        <v>267</v>
      </c>
      <c r="E7353" s="2" t="s">
        <v>1414</v>
      </c>
      <c r="F7353" s="4">
        <v>4</v>
      </c>
      <c r="G7353" s="10" t="str">
        <f t="shared" si="332"/>
        <v xml:space="preserve">2024/01 </v>
      </c>
      <c r="H7353" s="10">
        <f t="shared" si="333"/>
        <v>4</v>
      </c>
    </row>
    <row r="7354" spans="1:8" ht="15.75">
      <c r="A7354" s="10">
        <v>7353</v>
      </c>
      <c r="B7354" s="3" t="s">
        <v>6984</v>
      </c>
      <c r="C7354" s="2" t="s">
        <v>2461</v>
      </c>
      <c r="D7354" s="2" t="s">
        <v>271</v>
      </c>
      <c r="E7354" s="2" t="s">
        <v>2462</v>
      </c>
      <c r="F7354" s="4">
        <v>10</v>
      </c>
      <c r="G7354" s="10" t="str">
        <f t="shared" si="332"/>
        <v xml:space="preserve">2024/01 </v>
      </c>
      <c r="H7354" s="10">
        <f t="shared" si="333"/>
        <v>135</v>
      </c>
    </row>
    <row r="7355" spans="1:8" ht="15.75">
      <c r="A7355" s="10">
        <v>7354</v>
      </c>
      <c r="B7355" s="3" t="s">
        <v>6984</v>
      </c>
      <c r="C7355" s="2" t="s">
        <v>2465</v>
      </c>
      <c r="D7355" s="2" t="s">
        <v>271</v>
      </c>
      <c r="E7355" s="2" t="s">
        <v>2466</v>
      </c>
      <c r="F7355" s="4">
        <v>10</v>
      </c>
      <c r="G7355" s="10" t="str">
        <f t="shared" si="332"/>
        <v xml:space="preserve">2024/05 </v>
      </c>
      <c r="H7355" s="10">
        <f t="shared" si="333"/>
        <v>214</v>
      </c>
    </row>
    <row r="7356" spans="1:8" ht="15.75">
      <c r="A7356" s="10">
        <v>7355</v>
      </c>
      <c r="B7356" s="3" t="s">
        <v>6984</v>
      </c>
      <c r="C7356" s="2" t="s">
        <v>2469</v>
      </c>
      <c r="D7356" s="2" t="s">
        <v>271</v>
      </c>
      <c r="E7356" s="2" t="s">
        <v>2470</v>
      </c>
      <c r="F7356" s="4">
        <v>10</v>
      </c>
      <c r="G7356" s="10" t="str">
        <f t="shared" si="332"/>
        <v xml:space="preserve">2024/01 </v>
      </c>
      <c r="H7356" s="10">
        <f t="shared" si="333"/>
        <v>60</v>
      </c>
    </row>
    <row r="7357" spans="1:8" ht="15.75">
      <c r="A7357" s="10">
        <v>7356</v>
      </c>
      <c r="B7357" s="3" t="s">
        <v>6984</v>
      </c>
      <c r="C7357" s="2" t="s">
        <v>2473</v>
      </c>
      <c r="D7357" s="2" t="s">
        <v>264</v>
      </c>
      <c r="E7357" s="2" t="s">
        <v>2474</v>
      </c>
      <c r="F7357" s="4">
        <v>491</v>
      </c>
      <c r="G7357" s="10" t="str">
        <f t="shared" si="332"/>
        <v xml:space="preserve">2024/04 </v>
      </c>
      <c r="H7357" s="10">
        <f t="shared" si="333"/>
        <v>2197</v>
      </c>
    </row>
    <row r="7358" spans="1:8" ht="15.75">
      <c r="A7358" s="10">
        <v>7357</v>
      </c>
      <c r="B7358" s="3" t="s">
        <v>6984</v>
      </c>
      <c r="C7358" s="2" t="s">
        <v>2475</v>
      </c>
      <c r="D7358" s="2" t="s">
        <v>264</v>
      </c>
      <c r="E7358" s="2" t="s">
        <v>2476</v>
      </c>
      <c r="F7358" s="4">
        <v>10</v>
      </c>
      <c r="G7358" s="10" t="str">
        <f t="shared" si="332"/>
        <v xml:space="preserve">2024/08 </v>
      </c>
      <c r="H7358" s="10">
        <f t="shared" si="333"/>
        <v>334</v>
      </c>
    </row>
    <row r="7359" spans="1:8" ht="15.75">
      <c r="A7359" s="10">
        <v>7358</v>
      </c>
      <c r="B7359" s="3" t="s">
        <v>6984</v>
      </c>
      <c r="C7359" s="2" t="s">
        <v>2477</v>
      </c>
      <c r="D7359" s="2" t="s">
        <v>264</v>
      </c>
      <c r="E7359" s="2" t="s">
        <v>2478</v>
      </c>
      <c r="F7359" s="4">
        <v>35</v>
      </c>
      <c r="G7359" s="10" t="str">
        <f t="shared" si="332"/>
        <v xml:space="preserve">2024/02 </v>
      </c>
      <c r="H7359" s="10">
        <f t="shared" si="333"/>
        <v>650</v>
      </c>
    </row>
    <row r="7360" spans="1:8" ht="15.75">
      <c r="A7360" s="10">
        <v>7359</v>
      </c>
      <c r="B7360" s="3" t="s">
        <v>6984</v>
      </c>
      <c r="C7360" s="2" t="s">
        <v>2479</v>
      </c>
      <c r="D7360" s="2" t="s">
        <v>264</v>
      </c>
      <c r="E7360" s="2" t="s">
        <v>2480</v>
      </c>
      <c r="F7360" s="4">
        <v>888</v>
      </c>
      <c r="G7360" s="10" t="str">
        <f t="shared" si="332"/>
        <v xml:space="preserve">2024/04 </v>
      </c>
      <c r="H7360" s="10">
        <f t="shared" si="333"/>
        <v>1525</v>
      </c>
    </row>
    <row r="7361" spans="1:8" ht="15.75">
      <c r="A7361" s="10">
        <v>7360</v>
      </c>
      <c r="B7361" s="3" t="s">
        <v>6984</v>
      </c>
      <c r="C7361" s="2" t="s">
        <v>2484</v>
      </c>
      <c r="D7361" s="2" t="s">
        <v>264</v>
      </c>
      <c r="E7361" s="2" t="s">
        <v>2485</v>
      </c>
      <c r="F7361" s="4">
        <v>319</v>
      </c>
      <c r="G7361" s="10" t="str">
        <f t="shared" si="332"/>
        <v xml:space="preserve">2024/04 </v>
      </c>
      <c r="H7361" s="10">
        <f t="shared" si="333"/>
        <v>987</v>
      </c>
    </row>
    <row r="7362" spans="1:8" ht="15.75">
      <c r="A7362" s="10">
        <v>7361</v>
      </c>
      <c r="B7362" s="3" t="s">
        <v>6984</v>
      </c>
      <c r="C7362" s="2" t="s">
        <v>2486</v>
      </c>
      <c r="D7362" s="2" t="s">
        <v>264</v>
      </c>
      <c r="E7362" s="2" t="s">
        <v>2487</v>
      </c>
      <c r="F7362" s="4">
        <v>127</v>
      </c>
      <c r="G7362" s="10" t="str">
        <f t="shared" si="332"/>
        <v xml:space="preserve">2024/07 </v>
      </c>
      <c r="H7362" s="10">
        <f t="shared" si="333"/>
        <v>488</v>
      </c>
    </row>
    <row r="7363" spans="1:8" ht="15.75">
      <c r="A7363" s="10">
        <v>7362</v>
      </c>
      <c r="B7363" s="3" t="s">
        <v>6984</v>
      </c>
      <c r="C7363" s="2" t="s">
        <v>2490</v>
      </c>
      <c r="D7363" s="2" t="s">
        <v>264</v>
      </c>
      <c r="E7363" s="2" t="s">
        <v>2491</v>
      </c>
      <c r="F7363" s="4">
        <v>140</v>
      </c>
      <c r="G7363" s="10" t="str">
        <f t="shared" si="332"/>
        <v xml:space="preserve">2024/02 </v>
      </c>
      <c r="H7363" s="10">
        <f t="shared" si="333"/>
        <v>245</v>
      </c>
    </row>
    <row r="7364" spans="1:8" ht="15.75">
      <c r="A7364" s="10">
        <v>7363</v>
      </c>
      <c r="B7364" s="3" t="s">
        <v>6984</v>
      </c>
      <c r="C7364" s="2" t="s">
        <v>2492</v>
      </c>
      <c r="D7364" s="2" t="s">
        <v>264</v>
      </c>
      <c r="E7364" s="2" t="s">
        <v>2493</v>
      </c>
      <c r="F7364" s="4">
        <v>27</v>
      </c>
      <c r="G7364" s="10" t="str">
        <f t="shared" si="332"/>
        <v xml:space="preserve">2024/02 </v>
      </c>
      <c r="H7364" s="10">
        <f t="shared" si="333"/>
        <v>230</v>
      </c>
    </row>
    <row r="7365" spans="1:8" ht="15.75">
      <c r="A7365" s="10">
        <v>7364</v>
      </c>
      <c r="B7365" s="3" t="s">
        <v>6984</v>
      </c>
      <c r="C7365" s="2" t="s">
        <v>2494</v>
      </c>
      <c r="D7365" s="2" t="s">
        <v>264</v>
      </c>
      <c r="E7365" s="2" t="s">
        <v>2495</v>
      </c>
      <c r="F7365" s="4">
        <v>355</v>
      </c>
      <c r="G7365" s="10" t="str">
        <f t="shared" si="332"/>
        <v xml:space="preserve">2025/02 </v>
      </c>
      <c r="H7365" s="10">
        <f t="shared" si="333"/>
        <v>585</v>
      </c>
    </row>
    <row r="7366" spans="1:8" ht="15.75">
      <c r="A7366" s="10">
        <v>7365</v>
      </c>
      <c r="B7366" s="3" t="s">
        <v>6984</v>
      </c>
      <c r="C7366" s="2" t="s">
        <v>2496</v>
      </c>
      <c r="D7366" s="2" t="s">
        <v>264</v>
      </c>
      <c r="E7366" s="2" t="s">
        <v>2497</v>
      </c>
      <c r="F7366" s="4">
        <v>59</v>
      </c>
      <c r="G7366" s="10" t="str">
        <f t="shared" si="332"/>
        <v xml:space="preserve">2024/01 </v>
      </c>
      <c r="H7366" s="10">
        <f t="shared" si="333"/>
        <v>95</v>
      </c>
    </row>
    <row r="7367" spans="1:8" ht="15.75">
      <c r="A7367" s="10">
        <v>7366</v>
      </c>
      <c r="B7367" s="3" t="s">
        <v>6984</v>
      </c>
      <c r="C7367" s="2" t="s">
        <v>2501</v>
      </c>
      <c r="D7367" s="2" t="s">
        <v>264</v>
      </c>
      <c r="E7367" s="2" t="s">
        <v>2454</v>
      </c>
      <c r="F7367" s="4">
        <v>-2</v>
      </c>
      <c r="G7367" s="10" t="str">
        <f t="shared" si="332"/>
        <v xml:space="preserve">2024/01 </v>
      </c>
      <c r="H7367" s="10">
        <f t="shared" si="333"/>
        <v>22</v>
      </c>
    </row>
    <row r="7368" spans="1:8" ht="15.75">
      <c r="A7368" s="10">
        <v>7367</v>
      </c>
      <c r="B7368" s="3" t="s">
        <v>6984</v>
      </c>
      <c r="C7368" s="2" t="s">
        <v>2502</v>
      </c>
      <c r="D7368" s="2" t="s">
        <v>264</v>
      </c>
      <c r="E7368" s="2" t="s">
        <v>2456</v>
      </c>
      <c r="F7368" s="4">
        <v>-9</v>
      </c>
      <c r="G7368" s="10" t="str">
        <f t="shared" si="332"/>
        <v xml:space="preserve">2024/01 </v>
      </c>
      <c r="H7368" s="10">
        <f t="shared" si="333"/>
        <v>11</v>
      </c>
    </row>
    <row r="7369" spans="1:8" ht="15.75">
      <c r="A7369" s="10">
        <v>7368</v>
      </c>
      <c r="B7369" s="3" t="s">
        <v>6984</v>
      </c>
      <c r="C7369" s="2" t="s">
        <v>2503</v>
      </c>
      <c r="D7369" s="2" t="s">
        <v>264</v>
      </c>
      <c r="E7369" s="2" t="s">
        <v>2504</v>
      </c>
      <c r="F7369" s="4">
        <v>80</v>
      </c>
      <c r="G7369" s="10" t="str">
        <f t="shared" si="332"/>
        <v xml:space="preserve">2024/02 </v>
      </c>
      <c r="H7369" s="10">
        <f t="shared" si="333"/>
        <v>230</v>
      </c>
    </row>
    <row r="7370" spans="1:8" ht="15.75">
      <c r="A7370" s="10">
        <v>7369</v>
      </c>
      <c r="B7370" s="3" t="s">
        <v>6984</v>
      </c>
      <c r="C7370" s="2" t="s">
        <v>2505</v>
      </c>
      <c r="D7370" s="2" t="s">
        <v>264</v>
      </c>
      <c r="E7370" s="2" t="s">
        <v>2506</v>
      </c>
      <c r="F7370" s="4">
        <v>5</v>
      </c>
      <c r="G7370" s="10" t="str">
        <f t="shared" si="332"/>
        <v xml:space="preserve">2024/01 </v>
      </c>
      <c r="H7370" s="10">
        <f t="shared" si="333"/>
        <v>5</v>
      </c>
    </row>
    <row r="7371" spans="1:8" ht="15.75">
      <c r="A7371" s="10">
        <v>7370</v>
      </c>
      <c r="B7371" s="3" t="s">
        <v>6984</v>
      </c>
      <c r="C7371" s="2" t="s">
        <v>2507</v>
      </c>
      <c r="D7371" s="2" t="s">
        <v>264</v>
      </c>
      <c r="E7371" s="2" t="s">
        <v>2508</v>
      </c>
      <c r="F7371" s="4">
        <v>1000</v>
      </c>
      <c r="G7371" s="10" t="str">
        <f t="shared" si="332"/>
        <v xml:space="preserve">2024/01 </v>
      </c>
      <c r="H7371" s="10">
        <f t="shared" si="333"/>
        <v>1000</v>
      </c>
    </row>
    <row r="7372" spans="1:8" ht="15.75">
      <c r="A7372" s="10">
        <v>7371</v>
      </c>
      <c r="B7372" s="3" t="s">
        <v>6984</v>
      </c>
      <c r="C7372" s="2" t="s">
        <v>2509</v>
      </c>
      <c r="D7372" s="2" t="s">
        <v>264</v>
      </c>
      <c r="E7372" s="2" t="s">
        <v>2510</v>
      </c>
      <c r="F7372" s="4">
        <v>20</v>
      </c>
      <c r="G7372" s="10" t="str">
        <f t="shared" si="332"/>
        <v xml:space="preserve">2024/04 </v>
      </c>
      <c r="H7372" s="10">
        <f t="shared" si="333"/>
        <v>195</v>
      </c>
    </row>
    <row r="7373" spans="1:8" ht="15.75">
      <c r="A7373" s="10">
        <v>7372</v>
      </c>
      <c r="B7373" s="3" t="s">
        <v>6984</v>
      </c>
      <c r="C7373" s="2" t="s">
        <v>2511</v>
      </c>
      <c r="D7373" s="2" t="s">
        <v>264</v>
      </c>
      <c r="E7373" s="2" t="s">
        <v>2512</v>
      </c>
      <c r="F7373" s="4">
        <v>55</v>
      </c>
      <c r="G7373" s="10" t="str">
        <f t="shared" si="332"/>
        <v xml:space="preserve">2024/01 </v>
      </c>
      <c r="H7373" s="10">
        <f t="shared" si="333"/>
        <v>130</v>
      </c>
    </row>
    <row r="7374" spans="1:8" ht="15.75">
      <c r="A7374" s="10">
        <v>7373</v>
      </c>
      <c r="B7374" s="3" t="s">
        <v>6984</v>
      </c>
      <c r="C7374" s="2" t="s">
        <v>2513</v>
      </c>
      <c r="D7374" s="2" t="s">
        <v>294</v>
      </c>
      <c r="E7374" s="2" t="s">
        <v>2514</v>
      </c>
      <c r="F7374" s="4">
        <v>25</v>
      </c>
      <c r="G7374" s="10" t="str">
        <f t="shared" si="332"/>
        <v xml:space="preserve">2024/03 </v>
      </c>
      <c r="H7374" s="10">
        <f t="shared" si="333"/>
        <v>74</v>
      </c>
    </row>
    <row r="7375" spans="1:8" ht="15.75">
      <c r="A7375" s="10">
        <v>7374</v>
      </c>
      <c r="B7375" s="3" t="s">
        <v>6984</v>
      </c>
      <c r="C7375" s="2" t="s">
        <v>2515</v>
      </c>
      <c r="D7375" s="2" t="s">
        <v>294</v>
      </c>
      <c r="E7375" s="2" t="s">
        <v>2516</v>
      </c>
      <c r="F7375" s="4">
        <v>15</v>
      </c>
      <c r="G7375" s="10" t="str">
        <f t="shared" si="332"/>
        <v xml:space="preserve">2024/01 </v>
      </c>
      <c r="H7375" s="10">
        <f t="shared" si="333"/>
        <v>95</v>
      </c>
    </row>
    <row r="7376" spans="1:8" ht="15.75">
      <c r="A7376" s="10">
        <v>7375</v>
      </c>
      <c r="B7376" s="3" t="s">
        <v>6984</v>
      </c>
      <c r="C7376" s="2" t="s">
        <v>2528</v>
      </c>
      <c r="D7376" s="2" t="s">
        <v>294</v>
      </c>
      <c r="E7376" s="2" t="s">
        <v>2529</v>
      </c>
      <c r="F7376" s="4">
        <v>480</v>
      </c>
      <c r="G7376" s="10" t="str">
        <f t="shared" si="332"/>
        <v xml:space="preserve">2024/12 </v>
      </c>
      <c r="H7376" s="10">
        <f t="shared" si="333"/>
        <v>675</v>
      </c>
    </row>
    <row r="7377" spans="1:8" ht="15.75">
      <c r="A7377" s="10">
        <v>7376</v>
      </c>
      <c r="B7377" s="3" t="s">
        <v>6984</v>
      </c>
      <c r="C7377" s="2" t="s">
        <v>2530</v>
      </c>
      <c r="D7377" s="2" t="s">
        <v>294</v>
      </c>
      <c r="E7377" s="2" t="s">
        <v>2531</v>
      </c>
      <c r="F7377" s="4">
        <v>8</v>
      </c>
      <c r="G7377" s="10" t="str">
        <f t="shared" si="332"/>
        <v xml:space="preserve">2024/01 </v>
      </c>
      <c r="H7377" s="10">
        <f t="shared" si="333"/>
        <v>50</v>
      </c>
    </row>
    <row r="7378" spans="1:8" ht="15.75">
      <c r="A7378" s="10">
        <v>7377</v>
      </c>
      <c r="B7378" s="3" t="s">
        <v>6984</v>
      </c>
      <c r="C7378" s="2" t="s">
        <v>2534</v>
      </c>
      <c r="D7378" s="2" t="s">
        <v>299</v>
      </c>
      <c r="E7378" s="2" t="s">
        <v>2535</v>
      </c>
      <c r="F7378" s="4">
        <v>209</v>
      </c>
      <c r="G7378" s="10" t="str">
        <f t="shared" si="332"/>
        <v xml:space="preserve">2025/02 </v>
      </c>
      <c r="H7378" s="10">
        <f t="shared" si="333"/>
        <v>453</v>
      </c>
    </row>
    <row r="7379" spans="1:8" ht="15.75">
      <c r="A7379" s="10">
        <v>7378</v>
      </c>
      <c r="B7379" s="3" t="s">
        <v>6984</v>
      </c>
      <c r="C7379" s="2" t="s">
        <v>2538</v>
      </c>
      <c r="D7379" s="2" t="s">
        <v>299</v>
      </c>
      <c r="E7379" s="2" t="s">
        <v>2539</v>
      </c>
      <c r="F7379" s="4">
        <v>344</v>
      </c>
      <c r="G7379" s="10" t="str">
        <f t="shared" si="332"/>
        <v xml:space="preserve">2024/08 </v>
      </c>
      <c r="H7379" s="10">
        <f t="shared" si="333"/>
        <v>560</v>
      </c>
    </row>
    <row r="7380" spans="1:8" ht="15.75">
      <c r="A7380" s="10">
        <v>7379</v>
      </c>
      <c r="B7380" s="3" t="s">
        <v>6984</v>
      </c>
      <c r="C7380" s="2" t="s">
        <v>2542</v>
      </c>
      <c r="D7380" s="2" t="s">
        <v>299</v>
      </c>
      <c r="E7380" s="2" t="s">
        <v>2543</v>
      </c>
      <c r="F7380" s="4">
        <v>414</v>
      </c>
      <c r="G7380" s="10" t="str">
        <f t="shared" si="332"/>
        <v xml:space="preserve">2026/03 </v>
      </c>
      <c r="H7380" s="10">
        <f t="shared" si="333"/>
        <v>414</v>
      </c>
    </row>
    <row r="7381" spans="1:8" ht="15.75">
      <c r="A7381" s="10">
        <v>7380</v>
      </c>
      <c r="B7381" s="3" t="s">
        <v>6984</v>
      </c>
      <c r="C7381" s="2" t="s">
        <v>2544</v>
      </c>
      <c r="D7381" s="2" t="s">
        <v>299</v>
      </c>
      <c r="E7381" s="2" t="s">
        <v>2545</v>
      </c>
      <c r="F7381" s="4">
        <v>80</v>
      </c>
      <c r="G7381" s="10" t="str">
        <f t="shared" si="332"/>
        <v xml:space="preserve">2024/03 </v>
      </c>
      <c r="H7381" s="10">
        <f t="shared" si="333"/>
        <v>151</v>
      </c>
    </row>
    <row r="7382" spans="1:8" ht="15.75">
      <c r="A7382" s="10">
        <v>7381</v>
      </c>
      <c r="B7382" s="3" t="s">
        <v>6984</v>
      </c>
      <c r="C7382" s="2" t="s">
        <v>2546</v>
      </c>
      <c r="D7382" s="2" t="s">
        <v>299</v>
      </c>
      <c r="E7382" s="2" t="s">
        <v>2547</v>
      </c>
      <c r="F7382" s="4">
        <v>20</v>
      </c>
      <c r="G7382" s="10" t="str">
        <f t="shared" si="332"/>
        <v xml:space="preserve">2024/01 </v>
      </c>
      <c r="H7382" s="10">
        <f t="shared" si="333"/>
        <v>150</v>
      </c>
    </row>
    <row r="7383" spans="1:8" ht="15.75">
      <c r="A7383" s="10">
        <v>7382</v>
      </c>
      <c r="B7383" s="3" t="s">
        <v>6984</v>
      </c>
      <c r="C7383" s="2" t="s">
        <v>2548</v>
      </c>
      <c r="D7383" s="2" t="s">
        <v>299</v>
      </c>
      <c r="E7383" s="2" t="s">
        <v>2549</v>
      </c>
      <c r="F7383" s="4">
        <v>50</v>
      </c>
      <c r="G7383" s="10" t="str">
        <f t="shared" si="332"/>
        <v xml:space="preserve">2024/01 </v>
      </c>
      <c r="H7383" s="10">
        <f t="shared" si="333"/>
        <v>70</v>
      </c>
    </row>
    <row r="7384" spans="1:8" ht="15.75">
      <c r="A7384" s="10">
        <v>7383</v>
      </c>
      <c r="B7384" s="3" t="s">
        <v>6984</v>
      </c>
      <c r="C7384" s="2" t="s">
        <v>2550</v>
      </c>
      <c r="D7384" s="2" t="s">
        <v>299</v>
      </c>
      <c r="E7384" s="2" t="s">
        <v>2551</v>
      </c>
      <c r="F7384" s="4">
        <v>160</v>
      </c>
      <c r="G7384" s="10" t="str">
        <f t="shared" si="332"/>
        <v xml:space="preserve">2024/07 </v>
      </c>
      <c r="H7384" s="10">
        <f t="shared" si="333"/>
        <v>260</v>
      </c>
    </row>
    <row r="7385" spans="1:8" ht="15.75">
      <c r="A7385" s="10">
        <v>7384</v>
      </c>
      <c r="B7385" s="3" t="s">
        <v>6984</v>
      </c>
      <c r="C7385" s="2" t="s">
        <v>2552</v>
      </c>
      <c r="D7385" s="2" t="s">
        <v>299</v>
      </c>
      <c r="E7385" s="2" t="s">
        <v>2553</v>
      </c>
      <c r="F7385" s="4">
        <v>-2</v>
      </c>
      <c r="G7385" s="10" t="str">
        <f t="shared" si="332"/>
        <v xml:space="preserve">2024/03 </v>
      </c>
      <c r="H7385" s="10">
        <f t="shared" si="333"/>
        <v>14</v>
      </c>
    </row>
    <row r="7386" spans="1:8" ht="15.75">
      <c r="A7386" s="10">
        <v>7385</v>
      </c>
      <c r="B7386" s="3" t="s">
        <v>6984</v>
      </c>
      <c r="C7386" s="2" t="s">
        <v>2556</v>
      </c>
      <c r="D7386" s="2" t="s">
        <v>299</v>
      </c>
      <c r="E7386" s="2" t="s">
        <v>2557</v>
      </c>
      <c r="F7386" s="4">
        <v>40</v>
      </c>
      <c r="G7386" s="10" t="str">
        <f t="shared" si="332"/>
        <v xml:space="preserve">2024/01 </v>
      </c>
      <c r="H7386" s="10">
        <f t="shared" si="333"/>
        <v>80</v>
      </c>
    </row>
    <row r="7387" spans="1:8" ht="15.75">
      <c r="A7387" s="10">
        <v>7386</v>
      </c>
      <c r="B7387" s="3" t="s">
        <v>6984</v>
      </c>
      <c r="C7387" s="2" t="s">
        <v>2562</v>
      </c>
      <c r="D7387" s="2" t="s">
        <v>299</v>
      </c>
      <c r="E7387" s="2" t="s">
        <v>2563</v>
      </c>
      <c r="F7387" s="4">
        <v>100</v>
      </c>
      <c r="G7387" s="10" t="str">
        <f t="shared" si="332"/>
        <v xml:space="preserve">2024/01 </v>
      </c>
      <c r="H7387" s="10">
        <f t="shared" si="333"/>
        <v>100</v>
      </c>
    </row>
    <row r="7388" spans="1:8" ht="15.75">
      <c r="A7388" s="10">
        <v>7387</v>
      </c>
      <c r="B7388" s="3" t="s">
        <v>6984</v>
      </c>
      <c r="C7388" s="2" t="s">
        <v>2568</v>
      </c>
      <c r="D7388" s="2" t="s">
        <v>307</v>
      </c>
      <c r="E7388" s="2" t="s">
        <v>2569</v>
      </c>
      <c r="F7388" s="4">
        <v>30</v>
      </c>
      <c r="G7388" s="10" t="str">
        <f t="shared" si="332"/>
        <v xml:space="preserve">2024/01 </v>
      </c>
      <c r="H7388" s="10">
        <f t="shared" si="333"/>
        <v>30</v>
      </c>
    </row>
    <row r="7389" spans="1:8" ht="15.75">
      <c r="A7389" s="10">
        <v>7388</v>
      </c>
      <c r="B7389" s="3" t="s">
        <v>6984</v>
      </c>
      <c r="C7389" s="2" t="s">
        <v>2574</v>
      </c>
      <c r="D7389" s="2" t="s">
        <v>307</v>
      </c>
      <c r="E7389" s="2" t="s">
        <v>2575</v>
      </c>
      <c r="F7389" s="4">
        <v>30</v>
      </c>
      <c r="G7389" s="10" t="str">
        <f t="shared" si="332"/>
        <v xml:space="preserve">2024/01 </v>
      </c>
      <c r="H7389" s="10">
        <f t="shared" si="333"/>
        <v>30</v>
      </c>
    </row>
    <row r="7390" spans="1:8" ht="15.75">
      <c r="A7390" s="10">
        <v>7389</v>
      </c>
      <c r="B7390" s="3" t="s">
        <v>6984</v>
      </c>
      <c r="C7390" s="2" t="s">
        <v>2576</v>
      </c>
      <c r="D7390" s="2" t="s">
        <v>310</v>
      </c>
      <c r="E7390" s="2" t="s">
        <v>2577</v>
      </c>
      <c r="F7390" s="4">
        <v>65</v>
      </c>
      <c r="G7390" s="10" t="str">
        <f t="shared" si="332"/>
        <v xml:space="preserve">2024/01 </v>
      </c>
      <c r="H7390" s="10">
        <f t="shared" si="333"/>
        <v>105</v>
      </c>
    </row>
    <row r="7391" spans="1:8" ht="15.75">
      <c r="A7391" s="10">
        <v>7390</v>
      </c>
      <c r="B7391" s="3" t="s">
        <v>6984</v>
      </c>
      <c r="C7391" s="2" t="s">
        <v>2578</v>
      </c>
      <c r="D7391" s="2" t="s">
        <v>310</v>
      </c>
      <c r="E7391" s="2" t="s">
        <v>2579</v>
      </c>
      <c r="F7391" s="4">
        <v>120</v>
      </c>
      <c r="G7391" s="10" t="str">
        <f t="shared" si="332"/>
        <v xml:space="preserve">2024/04 </v>
      </c>
      <c r="H7391" s="10">
        <f t="shared" si="333"/>
        <v>225</v>
      </c>
    </row>
    <row r="7392" spans="1:8" ht="15.75">
      <c r="A7392" s="10">
        <v>7391</v>
      </c>
      <c r="B7392" s="3" t="s">
        <v>6984</v>
      </c>
      <c r="C7392" s="2" t="s">
        <v>2580</v>
      </c>
      <c r="D7392" s="2" t="s">
        <v>310</v>
      </c>
      <c r="E7392" s="2" t="s">
        <v>2581</v>
      </c>
      <c r="F7392" s="4">
        <v>140</v>
      </c>
      <c r="G7392" s="10" t="str">
        <f t="shared" si="332"/>
        <v xml:space="preserve">2024/05 </v>
      </c>
      <c r="H7392" s="10">
        <f t="shared" si="333"/>
        <v>206</v>
      </c>
    </row>
    <row r="7393" spans="1:8" ht="15.75">
      <c r="A7393" s="10">
        <v>7392</v>
      </c>
      <c r="B7393" s="3" t="s">
        <v>6984</v>
      </c>
      <c r="C7393" s="2" t="s">
        <v>2590</v>
      </c>
      <c r="D7393" s="2" t="s">
        <v>312</v>
      </c>
      <c r="E7393" s="2" t="s">
        <v>2591</v>
      </c>
      <c r="F7393" s="4">
        <v>132</v>
      </c>
      <c r="G7393" s="10" t="str">
        <f t="shared" si="332"/>
        <v xml:space="preserve">2024/03 </v>
      </c>
      <c r="H7393" s="10">
        <f t="shared" si="333"/>
        <v>132</v>
      </c>
    </row>
    <row r="7394" spans="1:8" ht="15.75">
      <c r="A7394" s="10">
        <v>7393</v>
      </c>
      <c r="B7394" s="3" t="s">
        <v>6984</v>
      </c>
      <c r="C7394" s="2" t="s">
        <v>2592</v>
      </c>
      <c r="D7394" s="2" t="s">
        <v>312</v>
      </c>
      <c r="E7394" s="2" t="s">
        <v>2593</v>
      </c>
      <c r="F7394" s="4">
        <v>145</v>
      </c>
      <c r="G7394" s="10" t="str">
        <f t="shared" si="332"/>
        <v xml:space="preserve">2024/05 </v>
      </c>
      <c r="H7394" s="10">
        <f t="shared" si="333"/>
        <v>145</v>
      </c>
    </row>
    <row r="7395" spans="1:8" ht="15.75">
      <c r="A7395" s="10">
        <v>7394</v>
      </c>
      <c r="B7395" s="3" t="s">
        <v>6984</v>
      </c>
      <c r="C7395" s="2" t="s">
        <v>2594</v>
      </c>
      <c r="D7395" s="2" t="s">
        <v>312</v>
      </c>
      <c r="E7395" s="2" t="s">
        <v>2595</v>
      </c>
      <c r="F7395" s="4">
        <v>100</v>
      </c>
      <c r="G7395" s="10" t="str">
        <f t="shared" si="332"/>
        <v xml:space="preserve">2024/01 </v>
      </c>
      <c r="H7395" s="10">
        <f t="shared" si="333"/>
        <v>100</v>
      </c>
    </row>
    <row r="7396" spans="1:8" ht="15.75">
      <c r="A7396" s="10">
        <v>7395</v>
      </c>
      <c r="B7396" s="3" t="s">
        <v>6984</v>
      </c>
      <c r="C7396" s="2" t="s">
        <v>2596</v>
      </c>
      <c r="D7396" s="2" t="s">
        <v>314</v>
      </c>
      <c r="E7396" s="2" t="s">
        <v>2597</v>
      </c>
      <c r="F7396" s="4">
        <v>25</v>
      </c>
      <c r="G7396" s="10" t="str">
        <f t="shared" si="332"/>
        <v xml:space="preserve">2024/02 </v>
      </c>
      <c r="H7396" s="10">
        <f t="shared" si="333"/>
        <v>65</v>
      </c>
    </row>
    <row r="7397" spans="1:8" ht="15.75">
      <c r="A7397" s="10">
        <v>7396</v>
      </c>
      <c r="B7397" s="3" t="s">
        <v>6984</v>
      </c>
      <c r="C7397" s="2" t="s">
        <v>2606</v>
      </c>
      <c r="D7397" s="2" t="s">
        <v>314</v>
      </c>
      <c r="E7397" s="2" t="s">
        <v>2607</v>
      </c>
      <c r="F7397" s="4">
        <v>430</v>
      </c>
      <c r="G7397" s="10" t="str">
        <f t="shared" si="332"/>
        <v xml:space="preserve">2024/05 </v>
      </c>
      <c r="H7397" s="10">
        <f t="shared" si="333"/>
        <v>705</v>
      </c>
    </row>
    <row r="7398" spans="1:8" ht="15.75">
      <c r="A7398" s="10">
        <v>7397</v>
      </c>
      <c r="B7398" s="3" t="s">
        <v>6984</v>
      </c>
      <c r="C7398" s="2" t="s">
        <v>2610</v>
      </c>
      <c r="D7398" s="2" t="s">
        <v>314</v>
      </c>
      <c r="E7398" s="2" t="s">
        <v>2611</v>
      </c>
      <c r="F7398" s="4">
        <v>30</v>
      </c>
      <c r="G7398" s="10" t="str">
        <f t="shared" si="332"/>
        <v xml:space="preserve">2024/01 </v>
      </c>
      <c r="H7398" s="10">
        <f t="shared" si="333"/>
        <v>60</v>
      </c>
    </row>
    <row r="7399" spans="1:8" ht="15.75">
      <c r="A7399" s="10">
        <v>7398</v>
      </c>
      <c r="B7399" s="3" t="s">
        <v>6984</v>
      </c>
      <c r="C7399" s="2" t="s">
        <v>2614</v>
      </c>
      <c r="D7399" s="2" t="s">
        <v>318</v>
      </c>
      <c r="E7399" s="2" t="s">
        <v>2615</v>
      </c>
      <c r="F7399" s="4">
        <v>100</v>
      </c>
      <c r="G7399" s="10" t="str">
        <f t="shared" si="332"/>
        <v xml:space="preserve">2024/04 </v>
      </c>
      <c r="H7399" s="10">
        <f t="shared" si="333"/>
        <v>210</v>
      </c>
    </row>
    <row r="7400" spans="1:8" ht="15.75">
      <c r="A7400" s="10">
        <v>7399</v>
      </c>
      <c r="B7400" s="3" t="s">
        <v>6984</v>
      </c>
      <c r="C7400" s="2" t="s">
        <v>2616</v>
      </c>
      <c r="D7400" s="2" t="s">
        <v>318</v>
      </c>
      <c r="E7400" s="2" t="s">
        <v>2617</v>
      </c>
      <c r="F7400" s="4">
        <v>35</v>
      </c>
      <c r="G7400" s="10" t="str">
        <f t="shared" si="332"/>
        <v xml:space="preserve">2024/01 </v>
      </c>
      <c r="H7400" s="10">
        <f t="shared" si="333"/>
        <v>120</v>
      </c>
    </row>
    <row r="7401" spans="1:8" ht="15.75">
      <c r="A7401" s="10">
        <v>7400</v>
      </c>
      <c r="B7401" s="3" t="s">
        <v>6984</v>
      </c>
      <c r="C7401" s="2" t="s">
        <v>2618</v>
      </c>
      <c r="D7401" s="2" t="s">
        <v>318</v>
      </c>
      <c r="E7401" s="2" t="s">
        <v>2619</v>
      </c>
      <c r="F7401" s="4">
        <v>130</v>
      </c>
      <c r="G7401" s="10" t="str">
        <f t="shared" si="332"/>
        <v xml:space="preserve">2025/03 </v>
      </c>
      <c r="H7401" s="10">
        <f t="shared" si="333"/>
        <v>410</v>
      </c>
    </row>
    <row r="7402" spans="1:8" ht="15.75">
      <c r="A7402" s="10">
        <v>7401</v>
      </c>
      <c r="B7402" s="3" t="s">
        <v>6984</v>
      </c>
      <c r="C7402" s="2" t="s">
        <v>2624</v>
      </c>
      <c r="D7402" s="2" t="s">
        <v>318</v>
      </c>
      <c r="E7402" s="2" t="s">
        <v>2625</v>
      </c>
      <c r="F7402" s="4">
        <v>50</v>
      </c>
      <c r="G7402" s="10" t="str">
        <f t="shared" si="332"/>
        <v xml:space="preserve">2024/01 </v>
      </c>
      <c r="H7402" s="10">
        <f t="shared" si="333"/>
        <v>130</v>
      </c>
    </row>
    <row r="7403" spans="1:8" ht="15.75">
      <c r="A7403" s="10">
        <v>7402</v>
      </c>
      <c r="B7403" s="3" t="s">
        <v>6984</v>
      </c>
      <c r="C7403" s="2" t="s">
        <v>2628</v>
      </c>
      <c r="D7403" s="2" t="s">
        <v>318</v>
      </c>
      <c r="E7403" s="2" t="s">
        <v>2629</v>
      </c>
      <c r="F7403" s="4">
        <v>270</v>
      </c>
      <c r="G7403" s="10" t="str">
        <f t="shared" si="332"/>
        <v xml:space="preserve">2024/08 </v>
      </c>
      <c r="H7403" s="10">
        <f t="shared" si="333"/>
        <v>600</v>
      </c>
    </row>
    <row r="7404" spans="1:8" ht="15.75">
      <c r="A7404" s="10">
        <v>7403</v>
      </c>
      <c r="B7404" s="3" t="s">
        <v>6984</v>
      </c>
      <c r="C7404" s="2" t="s">
        <v>2632</v>
      </c>
      <c r="D7404" s="2" t="s">
        <v>318</v>
      </c>
      <c r="E7404" s="2" t="s">
        <v>2633</v>
      </c>
      <c r="F7404" s="4">
        <v>70</v>
      </c>
      <c r="G7404" s="10" t="str">
        <f t="shared" si="332"/>
        <v xml:space="preserve">2024/06 </v>
      </c>
      <c r="H7404" s="10">
        <f t="shared" si="333"/>
        <v>184</v>
      </c>
    </row>
    <row r="7405" spans="1:8" ht="15.75">
      <c r="A7405" s="10">
        <v>7404</v>
      </c>
      <c r="B7405" s="3" t="s">
        <v>6984</v>
      </c>
      <c r="C7405" s="2" t="s">
        <v>6093</v>
      </c>
      <c r="D7405" s="2" t="s">
        <v>2642</v>
      </c>
      <c r="E7405" s="2" t="s">
        <v>6094</v>
      </c>
      <c r="F7405" s="4">
        <v>30</v>
      </c>
      <c r="G7405" s="10" t="str">
        <f t="shared" si="332"/>
        <v xml:space="preserve">2024/01 </v>
      </c>
      <c r="H7405" s="10">
        <f t="shared" si="333"/>
        <v>30</v>
      </c>
    </row>
    <row r="7406" spans="1:8" ht="15.75">
      <c r="A7406" s="10">
        <v>7405</v>
      </c>
      <c r="B7406" s="3" t="s">
        <v>6984</v>
      </c>
      <c r="C7406" s="2" t="s">
        <v>2680</v>
      </c>
      <c r="D7406" s="2" t="s">
        <v>2312</v>
      </c>
      <c r="E7406" s="2" t="s">
        <v>2681</v>
      </c>
      <c r="F7406" s="4">
        <v>50</v>
      </c>
      <c r="G7406" s="10" t="str">
        <f t="shared" ref="G7406:G7469" si="334">INDEX($B$2:$B$9999,MATCH(_xlfn.MAXIFS($F$2:$F$9999,$C$2:$C$9999,C7406),$F$1:$F$9999,0))</f>
        <v xml:space="preserve">2024/01 </v>
      </c>
      <c r="H7406" s="10">
        <f t="shared" ref="H7406:H7469" si="335">_xlfn.MAXIFS(F:F,C:C,C7406,G:G,G7406)</f>
        <v>50</v>
      </c>
    </row>
    <row r="7407" spans="1:8" ht="15.75">
      <c r="A7407" s="10">
        <v>7406</v>
      </c>
      <c r="B7407" s="3" t="s">
        <v>6984</v>
      </c>
      <c r="C7407" s="2" t="s">
        <v>2720</v>
      </c>
      <c r="D7407" s="2" t="s">
        <v>1267</v>
      </c>
      <c r="E7407" s="2" t="s">
        <v>2721</v>
      </c>
      <c r="F7407" s="4">
        <v>24</v>
      </c>
      <c r="G7407" s="10" t="str">
        <f t="shared" si="334"/>
        <v xml:space="preserve">2024/01 </v>
      </c>
      <c r="H7407" s="10">
        <f t="shared" si="335"/>
        <v>95</v>
      </c>
    </row>
    <row r="7408" spans="1:8" ht="15.75">
      <c r="A7408" s="10">
        <v>7407</v>
      </c>
      <c r="B7408" s="3" t="s">
        <v>6984</v>
      </c>
      <c r="C7408" s="2" t="s">
        <v>2726</v>
      </c>
      <c r="D7408" s="2" t="s">
        <v>1267</v>
      </c>
      <c r="E7408" s="2" t="s">
        <v>2727</v>
      </c>
      <c r="F7408" s="4">
        <v>10</v>
      </c>
      <c r="G7408" s="10" t="str">
        <f t="shared" si="334"/>
        <v xml:space="preserve">2024/01 </v>
      </c>
      <c r="H7408" s="10">
        <f t="shared" si="335"/>
        <v>21</v>
      </c>
    </row>
    <row r="7409" spans="1:8" ht="15.75">
      <c r="A7409" s="10">
        <v>7408</v>
      </c>
      <c r="B7409" s="3" t="s">
        <v>6984</v>
      </c>
      <c r="C7409" s="2" t="s">
        <v>2739</v>
      </c>
      <c r="D7409" s="2" t="s">
        <v>2732</v>
      </c>
      <c r="E7409" s="2" t="s">
        <v>2740</v>
      </c>
      <c r="F7409" s="4">
        <v>8</v>
      </c>
      <c r="G7409" s="10" t="str">
        <f t="shared" si="334"/>
        <v xml:space="preserve">2024/03 </v>
      </c>
      <c r="H7409" s="10">
        <f t="shared" si="335"/>
        <v>42</v>
      </c>
    </row>
    <row r="7410" spans="1:8" ht="15.75">
      <c r="A7410" s="10">
        <v>7409</v>
      </c>
      <c r="B7410" s="3" t="s">
        <v>6984</v>
      </c>
      <c r="C7410" s="2" t="s">
        <v>2743</v>
      </c>
      <c r="D7410" s="2" t="s">
        <v>2732</v>
      </c>
      <c r="E7410" s="2" t="s">
        <v>2744</v>
      </c>
      <c r="F7410" s="4">
        <v>1</v>
      </c>
      <c r="G7410" s="10" t="str">
        <f t="shared" si="334"/>
        <v xml:space="preserve">2024/01 </v>
      </c>
      <c r="H7410" s="10">
        <f t="shared" si="335"/>
        <v>60</v>
      </c>
    </row>
    <row r="7411" spans="1:8" ht="15.75">
      <c r="A7411" s="10">
        <v>7410</v>
      </c>
      <c r="B7411" s="3" t="s">
        <v>6984</v>
      </c>
      <c r="C7411" s="2" t="s">
        <v>2749</v>
      </c>
      <c r="D7411" s="2" t="s">
        <v>1267</v>
      </c>
      <c r="E7411" s="2" t="s">
        <v>2750</v>
      </c>
      <c r="F7411" s="4">
        <v>2</v>
      </c>
      <c r="G7411" s="10" t="str">
        <f t="shared" si="334"/>
        <v xml:space="preserve">2024/01 </v>
      </c>
      <c r="H7411" s="10">
        <f t="shared" si="335"/>
        <v>100</v>
      </c>
    </row>
    <row r="7412" spans="1:8" ht="15.75">
      <c r="A7412" s="10">
        <v>7411</v>
      </c>
      <c r="B7412" s="3" t="s">
        <v>6984</v>
      </c>
      <c r="C7412" s="2" t="s">
        <v>6100</v>
      </c>
      <c r="D7412" s="2" t="s">
        <v>1415</v>
      </c>
      <c r="E7412" s="2" t="s">
        <v>6101</v>
      </c>
      <c r="F7412" s="4"/>
      <c r="G7412" s="10" t="e">
        <f t="shared" si="334"/>
        <v>#N/A</v>
      </c>
      <c r="H7412" s="10">
        <f t="shared" si="335"/>
        <v>0</v>
      </c>
    </row>
    <row r="7413" spans="1:8" ht="15.75">
      <c r="A7413" s="10">
        <v>7412</v>
      </c>
      <c r="B7413" s="3" t="s">
        <v>6984</v>
      </c>
      <c r="C7413" s="2" t="s">
        <v>2779</v>
      </c>
      <c r="D7413" s="2" t="s">
        <v>1424</v>
      </c>
      <c r="E7413" s="2" t="s">
        <v>2780</v>
      </c>
      <c r="F7413" s="4">
        <v>10</v>
      </c>
      <c r="G7413" s="10" t="str">
        <f t="shared" si="334"/>
        <v xml:space="preserve">2024/01 </v>
      </c>
      <c r="H7413" s="10">
        <f t="shared" si="335"/>
        <v>10</v>
      </c>
    </row>
    <row r="7414" spans="1:8" ht="15.75">
      <c r="A7414" s="10">
        <v>7413</v>
      </c>
      <c r="B7414" s="3" t="s">
        <v>6984</v>
      </c>
      <c r="C7414" s="2" t="s">
        <v>6105</v>
      </c>
      <c r="D7414" s="2" t="s">
        <v>1424</v>
      </c>
      <c r="E7414" s="2" t="s">
        <v>6106</v>
      </c>
      <c r="F7414" s="4">
        <v>10</v>
      </c>
      <c r="G7414" s="10" t="str">
        <f t="shared" si="334"/>
        <v xml:space="preserve">2024/01 </v>
      </c>
      <c r="H7414" s="10">
        <f t="shared" si="335"/>
        <v>10</v>
      </c>
    </row>
    <row r="7415" spans="1:8" ht="15.75">
      <c r="A7415" s="10">
        <v>7414</v>
      </c>
      <c r="B7415" s="3" t="s">
        <v>6984</v>
      </c>
      <c r="C7415" s="2" t="s">
        <v>2782</v>
      </c>
      <c r="D7415" s="2" t="s">
        <v>2781</v>
      </c>
      <c r="E7415" s="2" t="s">
        <v>2783</v>
      </c>
      <c r="F7415" s="4">
        <v>8</v>
      </c>
      <c r="G7415" s="10" t="str">
        <f t="shared" si="334"/>
        <v xml:space="preserve">2024/01 </v>
      </c>
      <c r="H7415" s="10">
        <f t="shared" si="335"/>
        <v>8</v>
      </c>
    </row>
    <row r="7416" spans="1:8" ht="15.75">
      <c r="A7416" s="10">
        <v>7415</v>
      </c>
      <c r="B7416" s="3" t="s">
        <v>6984</v>
      </c>
      <c r="C7416" s="2" t="s">
        <v>3848</v>
      </c>
      <c r="D7416" s="2" t="s">
        <v>1426</v>
      </c>
      <c r="E7416" s="2" t="s">
        <v>3849</v>
      </c>
      <c r="F7416" s="4">
        <v>50</v>
      </c>
      <c r="G7416" s="10" t="str">
        <f t="shared" si="334"/>
        <v xml:space="preserve">2024/01 </v>
      </c>
      <c r="H7416" s="10">
        <f t="shared" si="335"/>
        <v>50</v>
      </c>
    </row>
    <row r="7417" spans="1:8" ht="15.75">
      <c r="A7417" s="10">
        <v>7416</v>
      </c>
      <c r="B7417" s="3" t="s">
        <v>6984</v>
      </c>
      <c r="C7417" s="2" t="s">
        <v>2809</v>
      </c>
      <c r="D7417" s="2" t="s">
        <v>1443</v>
      </c>
      <c r="E7417" s="2" t="s">
        <v>2810</v>
      </c>
      <c r="F7417" s="4">
        <v>33</v>
      </c>
      <c r="G7417" s="10" t="str">
        <f t="shared" si="334"/>
        <v xml:space="preserve">2024/01 </v>
      </c>
      <c r="H7417" s="10">
        <f t="shared" si="335"/>
        <v>100</v>
      </c>
    </row>
    <row r="7418" spans="1:8" ht="15.75">
      <c r="A7418" s="10">
        <v>7417</v>
      </c>
      <c r="B7418" s="3" t="s">
        <v>6984</v>
      </c>
      <c r="C7418" s="2" t="s">
        <v>2811</v>
      </c>
      <c r="D7418" s="2" t="s">
        <v>1443</v>
      </c>
      <c r="E7418" s="2" t="s">
        <v>2812</v>
      </c>
      <c r="F7418" s="4">
        <v>50</v>
      </c>
      <c r="G7418" s="10" t="str">
        <f t="shared" si="334"/>
        <v xml:space="preserve">2024/01 </v>
      </c>
      <c r="H7418" s="10">
        <f t="shared" si="335"/>
        <v>130</v>
      </c>
    </row>
    <row r="7419" spans="1:8" ht="15.75">
      <c r="A7419" s="10">
        <v>7418</v>
      </c>
      <c r="B7419" s="3" t="s">
        <v>6984</v>
      </c>
      <c r="C7419" s="2" t="s">
        <v>2823</v>
      </c>
      <c r="D7419" s="2" t="s">
        <v>2762</v>
      </c>
      <c r="E7419" s="2" t="s">
        <v>2824</v>
      </c>
      <c r="F7419" s="4">
        <v>20</v>
      </c>
      <c r="G7419" s="10" t="str">
        <f t="shared" si="334"/>
        <v xml:space="preserve">2024/01 </v>
      </c>
      <c r="H7419" s="10">
        <f t="shared" si="335"/>
        <v>50</v>
      </c>
    </row>
    <row r="7420" spans="1:8" ht="15.75">
      <c r="A7420" s="10">
        <v>7419</v>
      </c>
      <c r="B7420" s="3" t="s">
        <v>6984</v>
      </c>
      <c r="C7420" s="2" t="s">
        <v>2828</v>
      </c>
      <c r="D7420" s="2" t="s">
        <v>2827</v>
      </c>
      <c r="E7420" s="2" t="s">
        <v>2646</v>
      </c>
      <c r="F7420" s="4">
        <v>9</v>
      </c>
      <c r="G7420" s="10" t="str">
        <f t="shared" si="334"/>
        <v xml:space="preserve">2024/01 </v>
      </c>
      <c r="H7420" s="10">
        <f t="shared" si="335"/>
        <v>35</v>
      </c>
    </row>
    <row r="7421" spans="1:8" ht="15.75">
      <c r="A7421" s="10">
        <v>7420</v>
      </c>
      <c r="B7421" s="3" t="s">
        <v>6984</v>
      </c>
      <c r="C7421" s="2" t="s">
        <v>2829</v>
      </c>
      <c r="D7421" s="2" t="s">
        <v>2827</v>
      </c>
      <c r="E7421" s="2" t="s">
        <v>2648</v>
      </c>
      <c r="F7421" s="4">
        <v>6</v>
      </c>
      <c r="G7421" s="10" t="str">
        <f t="shared" si="334"/>
        <v xml:space="preserve">2024/01 </v>
      </c>
      <c r="H7421" s="10">
        <f t="shared" si="335"/>
        <v>25</v>
      </c>
    </row>
    <row r="7422" spans="1:8" ht="15.75">
      <c r="A7422" s="10">
        <v>7421</v>
      </c>
      <c r="B7422" s="3" t="s">
        <v>6984</v>
      </c>
      <c r="C7422" s="2" t="s">
        <v>2830</v>
      </c>
      <c r="D7422" s="2" t="s">
        <v>2827</v>
      </c>
      <c r="E7422" s="2" t="s">
        <v>2641</v>
      </c>
      <c r="F7422" s="4">
        <v>10</v>
      </c>
      <c r="G7422" s="10" t="str">
        <f t="shared" si="334"/>
        <v xml:space="preserve">2024/01 </v>
      </c>
      <c r="H7422" s="10">
        <f t="shared" si="335"/>
        <v>10</v>
      </c>
    </row>
    <row r="7423" spans="1:8" ht="15.75">
      <c r="A7423" s="10">
        <v>7422</v>
      </c>
      <c r="B7423" s="3" t="s">
        <v>6984</v>
      </c>
      <c r="C7423" s="2" t="s">
        <v>2831</v>
      </c>
      <c r="D7423" s="2" t="s">
        <v>1401</v>
      </c>
      <c r="E7423" s="2" t="s">
        <v>2832</v>
      </c>
      <c r="F7423" s="4">
        <v>175</v>
      </c>
      <c r="G7423" s="10" t="str">
        <f t="shared" si="334"/>
        <v xml:space="preserve">2024/08 </v>
      </c>
      <c r="H7423" s="10">
        <f t="shared" si="335"/>
        <v>600</v>
      </c>
    </row>
    <row r="7424" spans="1:8" ht="15.75">
      <c r="A7424" s="10">
        <v>7423</v>
      </c>
      <c r="B7424" s="3" t="s">
        <v>6984</v>
      </c>
      <c r="C7424" s="2" t="s">
        <v>2835</v>
      </c>
      <c r="D7424" s="2" t="s">
        <v>1401</v>
      </c>
      <c r="E7424" s="2" t="s">
        <v>2836</v>
      </c>
      <c r="F7424" s="4">
        <v>95</v>
      </c>
      <c r="G7424" s="10" t="str">
        <f t="shared" si="334"/>
        <v xml:space="preserve">2025/11 </v>
      </c>
      <c r="H7424" s="10">
        <f t="shared" si="335"/>
        <v>615</v>
      </c>
    </row>
    <row r="7425" spans="1:8" ht="15.75">
      <c r="A7425" s="10">
        <v>7424</v>
      </c>
      <c r="B7425" s="3" t="s">
        <v>6984</v>
      </c>
      <c r="C7425" s="2" t="s">
        <v>2840</v>
      </c>
      <c r="D7425" s="2" t="s">
        <v>1401</v>
      </c>
      <c r="E7425" s="2" t="s">
        <v>2841</v>
      </c>
      <c r="F7425" s="4">
        <v>70</v>
      </c>
      <c r="G7425" s="10" t="str">
        <f t="shared" si="334"/>
        <v xml:space="preserve">2024/07 </v>
      </c>
      <c r="H7425" s="10">
        <f t="shared" si="335"/>
        <v>280</v>
      </c>
    </row>
    <row r="7426" spans="1:8" ht="15.75">
      <c r="A7426" s="10">
        <v>7425</v>
      </c>
      <c r="B7426" s="3" t="s">
        <v>6984</v>
      </c>
      <c r="C7426" s="2" t="s">
        <v>2842</v>
      </c>
      <c r="D7426" s="2" t="s">
        <v>1401</v>
      </c>
      <c r="E7426" s="2" t="s">
        <v>2843</v>
      </c>
      <c r="F7426" s="4">
        <v>23</v>
      </c>
      <c r="G7426" s="10" t="str">
        <f t="shared" si="334"/>
        <v xml:space="preserve">2024/06 </v>
      </c>
      <c r="H7426" s="10">
        <f t="shared" si="335"/>
        <v>155</v>
      </c>
    </row>
    <row r="7427" spans="1:8" ht="15.75">
      <c r="A7427" s="10">
        <v>7426</v>
      </c>
      <c r="B7427" s="3" t="s">
        <v>6984</v>
      </c>
      <c r="C7427" s="2" t="s">
        <v>2848</v>
      </c>
      <c r="D7427" s="2" t="s">
        <v>1401</v>
      </c>
      <c r="E7427" s="2" t="s">
        <v>2849</v>
      </c>
      <c r="F7427" s="4">
        <v>30</v>
      </c>
      <c r="G7427" s="10" t="str">
        <f t="shared" si="334"/>
        <v xml:space="preserve">2024/04 </v>
      </c>
      <c r="H7427" s="10">
        <f t="shared" si="335"/>
        <v>380</v>
      </c>
    </row>
    <row r="7428" spans="1:8" ht="15.75">
      <c r="A7428" s="10">
        <v>7427</v>
      </c>
      <c r="B7428" s="3" t="s">
        <v>6984</v>
      </c>
      <c r="C7428" s="2" t="s">
        <v>2854</v>
      </c>
      <c r="D7428" s="2" t="s">
        <v>1401</v>
      </c>
      <c r="E7428" s="2" t="s">
        <v>2855</v>
      </c>
      <c r="F7428" s="4">
        <v>2</v>
      </c>
      <c r="G7428" s="10" t="str">
        <f t="shared" si="334"/>
        <v xml:space="preserve">2024/02 </v>
      </c>
      <c r="H7428" s="10">
        <f t="shared" si="335"/>
        <v>320</v>
      </c>
    </row>
    <row r="7429" spans="1:8" ht="15.75">
      <c r="A7429" s="10">
        <v>7428</v>
      </c>
      <c r="B7429" s="3" t="s">
        <v>6984</v>
      </c>
      <c r="C7429" s="2" t="s">
        <v>2861</v>
      </c>
      <c r="D7429" s="2" t="s">
        <v>1405</v>
      </c>
      <c r="E7429" s="2" t="s">
        <v>2862</v>
      </c>
      <c r="F7429" s="4">
        <v>20</v>
      </c>
      <c r="G7429" s="10" t="str">
        <f t="shared" si="334"/>
        <v xml:space="preserve">2024/01 </v>
      </c>
      <c r="H7429" s="10">
        <f t="shared" si="335"/>
        <v>35</v>
      </c>
    </row>
    <row r="7430" spans="1:8" ht="15.75">
      <c r="A7430" s="10">
        <v>7429</v>
      </c>
      <c r="B7430" s="3" t="s">
        <v>6984</v>
      </c>
      <c r="C7430" s="2" t="s">
        <v>2863</v>
      </c>
      <c r="D7430" s="2" t="s">
        <v>1405</v>
      </c>
      <c r="E7430" s="2" t="s">
        <v>2864</v>
      </c>
      <c r="F7430" s="4">
        <v>30</v>
      </c>
      <c r="G7430" s="10" t="str">
        <f t="shared" si="334"/>
        <v xml:space="preserve">2024/01 </v>
      </c>
      <c r="H7430" s="10">
        <f t="shared" si="335"/>
        <v>100</v>
      </c>
    </row>
    <row r="7431" spans="1:8" ht="15.75">
      <c r="A7431" s="10">
        <v>7430</v>
      </c>
      <c r="B7431" s="3" t="s">
        <v>6984</v>
      </c>
      <c r="C7431" s="2" t="s">
        <v>2865</v>
      </c>
      <c r="D7431" s="2" t="s">
        <v>1405</v>
      </c>
      <c r="E7431" s="2" t="s">
        <v>2866</v>
      </c>
      <c r="F7431" s="4">
        <v>20</v>
      </c>
      <c r="G7431" s="10" t="str">
        <f t="shared" si="334"/>
        <v xml:space="preserve">2024/01 </v>
      </c>
      <c r="H7431" s="10">
        <f t="shared" si="335"/>
        <v>30</v>
      </c>
    </row>
    <row r="7432" spans="1:8" ht="15.75">
      <c r="A7432" s="10">
        <v>7431</v>
      </c>
      <c r="B7432" s="3" t="s">
        <v>6984</v>
      </c>
      <c r="C7432" s="2" t="s">
        <v>2873</v>
      </c>
      <c r="D7432" s="2" t="s">
        <v>1405</v>
      </c>
      <c r="E7432" s="2" t="s">
        <v>2874</v>
      </c>
      <c r="F7432" s="4">
        <v>10</v>
      </c>
      <c r="G7432" s="10" t="str">
        <f t="shared" si="334"/>
        <v xml:space="preserve">2024/01 </v>
      </c>
      <c r="H7432" s="10">
        <f t="shared" si="335"/>
        <v>100</v>
      </c>
    </row>
    <row r="7433" spans="1:8" ht="15.75">
      <c r="A7433" s="10">
        <v>7432</v>
      </c>
      <c r="B7433" s="3" t="s">
        <v>6984</v>
      </c>
      <c r="C7433" s="2" t="s">
        <v>2879</v>
      </c>
      <c r="D7433" s="2" t="s">
        <v>1412</v>
      </c>
      <c r="E7433" s="2" t="s">
        <v>2880</v>
      </c>
      <c r="F7433" s="4">
        <v>180</v>
      </c>
      <c r="G7433" s="10" t="str">
        <f t="shared" si="334"/>
        <v xml:space="preserve">2026/02 </v>
      </c>
      <c r="H7433" s="10">
        <f t="shared" si="335"/>
        <v>519</v>
      </c>
    </row>
    <row r="7434" spans="1:8" ht="15.75">
      <c r="A7434" s="10">
        <v>7433</v>
      </c>
      <c r="B7434" s="3" t="s">
        <v>6984</v>
      </c>
      <c r="C7434" s="2" t="s">
        <v>2882</v>
      </c>
      <c r="D7434" s="2" t="s">
        <v>1412</v>
      </c>
      <c r="E7434" s="2" t="s">
        <v>2646</v>
      </c>
      <c r="F7434" s="4">
        <v>174</v>
      </c>
      <c r="G7434" s="10" t="str">
        <f t="shared" si="334"/>
        <v xml:space="preserve">2024/04 </v>
      </c>
      <c r="H7434" s="10">
        <f t="shared" si="335"/>
        <v>796</v>
      </c>
    </row>
    <row r="7435" spans="1:8" ht="15.75">
      <c r="A7435" s="10">
        <v>7434</v>
      </c>
      <c r="B7435" s="3" t="s">
        <v>6984</v>
      </c>
      <c r="C7435" s="2" t="s">
        <v>2885</v>
      </c>
      <c r="D7435" s="2" t="s">
        <v>1412</v>
      </c>
      <c r="E7435" s="2" t="s">
        <v>2886</v>
      </c>
      <c r="F7435" s="4">
        <v>169</v>
      </c>
      <c r="G7435" s="10" t="str">
        <f t="shared" si="334"/>
        <v xml:space="preserve">2024/06 </v>
      </c>
      <c r="H7435" s="10">
        <f t="shared" si="335"/>
        <v>196</v>
      </c>
    </row>
    <row r="7436" spans="1:8" ht="15.75">
      <c r="A7436" s="10">
        <v>7435</v>
      </c>
      <c r="B7436" s="3" t="s">
        <v>6984</v>
      </c>
      <c r="C7436" s="2" t="s">
        <v>2887</v>
      </c>
      <c r="D7436" s="2" t="s">
        <v>1412</v>
      </c>
      <c r="E7436" s="2" t="s">
        <v>2888</v>
      </c>
      <c r="F7436" s="4">
        <v>25</v>
      </c>
      <c r="G7436" s="10" t="str">
        <f t="shared" si="334"/>
        <v xml:space="preserve">2024/01 </v>
      </c>
      <c r="H7436" s="10">
        <f t="shared" si="335"/>
        <v>90</v>
      </c>
    </row>
    <row r="7437" spans="1:8" ht="15.75">
      <c r="A7437" s="10">
        <v>7436</v>
      </c>
      <c r="B7437" s="3" t="s">
        <v>6984</v>
      </c>
      <c r="C7437" s="2" t="s">
        <v>2891</v>
      </c>
      <c r="D7437" s="2" t="s">
        <v>1412</v>
      </c>
      <c r="E7437" s="2" t="s">
        <v>2892</v>
      </c>
      <c r="F7437" s="4">
        <v>32</v>
      </c>
      <c r="G7437" s="10" t="str">
        <f t="shared" si="334"/>
        <v xml:space="preserve">2024/01 </v>
      </c>
      <c r="H7437" s="10">
        <f t="shared" si="335"/>
        <v>35</v>
      </c>
    </row>
    <row r="7438" spans="1:8" ht="15.75">
      <c r="A7438" s="10">
        <v>7437</v>
      </c>
      <c r="B7438" s="3" t="s">
        <v>6984</v>
      </c>
      <c r="C7438" s="2" t="s">
        <v>2893</v>
      </c>
      <c r="D7438" s="2" t="s">
        <v>1412</v>
      </c>
      <c r="E7438" s="2" t="s">
        <v>2894</v>
      </c>
      <c r="F7438" s="4">
        <v>110</v>
      </c>
      <c r="G7438" s="10" t="str">
        <f t="shared" si="334"/>
        <v xml:space="preserve">2024/02 </v>
      </c>
      <c r="H7438" s="10">
        <f t="shared" si="335"/>
        <v>350</v>
      </c>
    </row>
    <row r="7439" spans="1:8" ht="15.75">
      <c r="A7439" s="10">
        <v>7438</v>
      </c>
      <c r="B7439" s="3" t="s">
        <v>6984</v>
      </c>
      <c r="C7439" s="2" t="s">
        <v>2895</v>
      </c>
      <c r="D7439" s="2" t="s">
        <v>1412</v>
      </c>
      <c r="E7439" s="2" t="s">
        <v>2896</v>
      </c>
      <c r="F7439" s="4">
        <v>20</v>
      </c>
      <c r="G7439" s="10" t="str">
        <f t="shared" si="334"/>
        <v xml:space="preserve">2024/01 </v>
      </c>
      <c r="H7439" s="10">
        <f t="shared" si="335"/>
        <v>172</v>
      </c>
    </row>
    <row r="7440" spans="1:8" ht="15.75">
      <c r="A7440" s="10">
        <v>7439</v>
      </c>
      <c r="B7440" s="3" t="s">
        <v>6984</v>
      </c>
      <c r="C7440" s="2" t="s">
        <v>2899</v>
      </c>
      <c r="D7440" s="2" t="s">
        <v>1412</v>
      </c>
      <c r="E7440" s="2" t="s">
        <v>2900</v>
      </c>
      <c r="F7440" s="4">
        <v>80</v>
      </c>
      <c r="G7440" s="10" t="str">
        <f t="shared" si="334"/>
        <v xml:space="preserve">2024/01 </v>
      </c>
      <c r="H7440" s="10">
        <f t="shared" si="335"/>
        <v>80</v>
      </c>
    </row>
    <row r="7441" spans="1:8" ht="15.75">
      <c r="A7441" s="10">
        <v>7440</v>
      </c>
      <c r="B7441" s="3" t="s">
        <v>6984</v>
      </c>
      <c r="C7441" s="2" t="s">
        <v>2901</v>
      </c>
      <c r="D7441" s="2" t="s">
        <v>1412</v>
      </c>
      <c r="E7441" s="2" t="s">
        <v>2902</v>
      </c>
      <c r="F7441" s="4">
        <v>40</v>
      </c>
      <c r="G7441" s="10" t="str">
        <f t="shared" si="334"/>
        <v xml:space="preserve">2024/01 </v>
      </c>
      <c r="H7441" s="10">
        <f t="shared" si="335"/>
        <v>70</v>
      </c>
    </row>
    <row r="7442" spans="1:8" ht="15.75">
      <c r="A7442" s="10">
        <v>7441</v>
      </c>
      <c r="B7442" s="3" t="s">
        <v>6984</v>
      </c>
      <c r="C7442" s="2" t="s">
        <v>2903</v>
      </c>
      <c r="D7442" s="2" t="s">
        <v>1417</v>
      </c>
      <c r="E7442" s="2" t="s">
        <v>2904</v>
      </c>
      <c r="F7442" s="4">
        <v>30</v>
      </c>
      <c r="G7442" s="10" t="str">
        <f t="shared" si="334"/>
        <v xml:space="preserve">2024/12 </v>
      </c>
      <c r="H7442" s="10">
        <f t="shared" si="335"/>
        <v>118</v>
      </c>
    </row>
    <row r="7443" spans="1:8" ht="15.75">
      <c r="A7443" s="10">
        <v>7442</v>
      </c>
      <c r="B7443" s="3" t="s">
        <v>6984</v>
      </c>
      <c r="C7443" s="2" t="s">
        <v>2908</v>
      </c>
      <c r="D7443" s="2" t="s">
        <v>1417</v>
      </c>
      <c r="E7443" s="2" t="s">
        <v>2909</v>
      </c>
      <c r="F7443" s="4">
        <v>20</v>
      </c>
      <c r="G7443" s="10" t="str">
        <f t="shared" si="334"/>
        <v xml:space="preserve">2024/01 </v>
      </c>
      <c r="H7443" s="10">
        <f t="shared" si="335"/>
        <v>20</v>
      </c>
    </row>
    <row r="7444" spans="1:8" ht="15.75">
      <c r="A7444" s="10">
        <v>7443</v>
      </c>
      <c r="B7444" s="3" t="s">
        <v>6984</v>
      </c>
      <c r="C7444" s="2" t="s">
        <v>2912</v>
      </c>
      <c r="D7444" s="2" t="s">
        <v>1417</v>
      </c>
      <c r="E7444" s="2" t="s">
        <v>2913</v>
      </c>
      <c r="F7444" s="4">
        <v>100</v>
      </c>
      <c r="G7444" s="10" t="str">
        <f t="shared" si="334"/>
        <v xml:space="preserve">2025/02 </v>
      </c>
      <c r="H7444" s="10">
        <f t="shared" si="335"/>
        <v>640</v>
      </c>
    </row>
    <row r="7445" spans="1:8" ht="15.75">
      <c r="A7445" s="10">
        <v>7444</v>
      </c>
      <c r="B7445" s="3" t="s">
        <v>6984</v>
      </c>
      <c r="C7445" s="2" t="s">
        <v>2916</v>
      </c>
      <c r="D7445" s="2" t="s">
        <v>1424</v>
      </c>
      <c r="E7445" s="2" t="s">
        <v>2917</v>
      </c>
      <c r="F7445" s="4">
        <v>175</v>
      </c>
      <c r="G7445" s="10" t="str">
        <f t="shared" si="334"/>
        <v xml:space="preserve">2024/02 </v>
      </c>
      <c r="H7445" s="10">
        <f t="shared" si="335"/>
        <v>175</v>
      </c>
    </row>
    <row r="7446" spans="1:8" ht="15.75">
      <c r="A7446" s="10">
        <v>7445</v>
      </c>
      <c r="B7446" s="3" t="s">
        <v>6984</v>
      </c>
      <c r="C7446" s="2" t="s">
        <v>2918</v>
      </c>
      <c r="D7446" s="2" t="s">
        <v>1424</v>
      </c>
      <c r="E7446" s="2" t="s">
        <v>2919</v>
      </c>
      <c r="F7446" s="4">
        <v>110</v>
      </c>
      <c r="G7446" s="10" t="str">
        <f t="shared" si="334"/>
        <v xml:space="preserve">2025/02 </v>
      </c>
      <c r="H7446" s="10">
        <f t="shared" si="335"/>
        <v>205</v>
      </c>
    </row>
    <row r="7447" spans="1:8" ht="15.75">
      <c r="A7447" s="10">
        <v>7446</v>
      </c>
      <c r="B7447" s="3" t="s">
        <v>6984</v>
      </c>
      <c r="C7447" s="2" t="s">
        <v>2920</v>
      </c>
      <c r="D7447" s="2" t="s">
        <v>1424</v>
      </c>
      <c r="E7447" s="2" t="s">
        <v>2921</v>
      </c>
      <c r="F7447" s="4">
        <v>10</v>
      </c>
      <c r="G7447" s="10" t="str">
        <f t="shared" si="334"/>
        <v xml:space="preserve">2026/01 </v>
      </c>
      <c r="H7447" s="10">
        <f t="shared" si="335"/>
        <v>114</v>
      </c>
    </row>
    <row r="7448" spans="1:8" ht="15.75">
      <c r="A7448" s="10">
        <v>7447</v>
      </c>
      <c r="B7448" s="3" t="s">
        <v>6984</v>
      </c>
      <c r="C7448" s="2" t="s">
        <v>2922</v>
      </c>
      <c r="D7448" s="2" t="s">
        <v>1424</v>
      </c>
      <c r="E7448" s="2" t="s">
        <v>2923</v>
      </c>
      <c r="F7448" s="4">
        <v>10</v>
      </c>
      <c r="G7448" s="10" t="str">
        <f t="shared" si="334"/>
        <v xml:space="preserve">2024/03 </v>
      </c>
      <c r="H7448" s="10">
        <f t="shared" si="335"/>
        <v>84</v>
      </c>
    </row>
    <row r="7449" spans="1:8" ht="15.75">
      <c r="A7449" s="10">
        <v>7448</v>
      </c>
      <c r="B7449" s="3" t="s">
        <v>6984</v>
      </c>
      <c r="C7449" s="2" t="s">
        <v>2926</v>
      </c>
      <c r="D7449" s="2" t="s">
        <v>1424</v>
      </c>
      <c r="E7449" s="2" t="s">
        <v>2927</v>
      </c>
      <c r="F7449" s="4">
        <v>10</v>
      </c>
      <c r="G7449" s="10" t="str">
        <f t="shared" si="334"/>
        <v xml:space="preserve">2024/01 </v>
      </c>
      <c r="H7449" s="10">
        <f t="shared" si="335"/>
        <v>30</v>
      </c>
    </row>
    <row r="7450" spans="1:8" ht="15.75">
      <c r="A7450" s="10">
        <v>7449</v>
      </c>
      <c r="B7450" s="3" t="s">
        <v>6984</v>
      </c>
      <c r="C7450" s="2" t="s">
        <v>2928</v>
      </c>
      <c r="D7450" s="2" t="s">
        <v>2781</v>
      </c>
      <c r="E7450" s="2" t="s">
        <v>2929</v>
      </c>
      <c r="F7450" s="4">
        <v>140</v>
      </c>
      <c r="G7450" s="10" t="str">
        <f t="shared" si="334"/>
        <v xml:space="preserve">2024/01 </v>
      </c>
      <c r="H7450" s="10">
        <f t="shared" si="335"/>
        <v>140</v>
      </c>
    </row>
    <row r="7451" spans="1:8" ht="15.75">
      <c r="A7451" s="10">
        <v>7450</v>
      </c>
      <c r="B7451" s="3" t="s">
        <v>6984</v>
      </c>
      <c r="C7451" s="2" t="s">
        <v>2930</v>
      </c>
      <c r="D7451" s="2" t="s">
        <v>2781</v>
      </c>
      <c r="E7451" s="2" t="s">
        <v>2931</v>
      </c>
      <c r="F7451" s="4">
        <v>40</v>
      </c>
      <c r="G7451" s="10" t="str">
        <f t="shared" si="334"/>
        <v xml:space="preserve">2024/01 </v>
      </c>
      <c r="H7451" s="10">
        <f t="shared" si="335"/>
        <v>80</v>
      </c>
    </row>
    <row r="7452" spans="1:8" ht="15.75">
      <c r="A7452" s="10">
        <v>7451</v>
      </c>
      <c r="B7452" s="3" t="s">
        <v>6984</v>
      </c>
      <c r="C7452" s="2" t="s">
        <v>2932</v>
      </c>
      <c r="D7452" s="2" t="s">
        <v>2781</v>
      </c>
      <c r="E7452" s="2" t="s">
        <v>2933</v>
      </c>
      <c r="F7452" s="4">
        <v>65</v>
      </c>
      <c r="G7452" s="10" t="str">
        <f t="shared" si="334"/>
        <v xml:space="preserve">2024/02 </v>
      </c>
      <c r="H7452" s="10">
        <f t="shared" si="335"/>
        <v>65</v>
      </c>
    </row>
    <row r="7453" spans="1:8" ht="15.75">
      <c r="A7453" s="10">
        <v>7452</v>
      </c>
      <c r="B7453" s="3" t="s">
        <v>6984</v>
      </c>
      <c r="C7453" s="2" t="s">
        <v>2934</v>
      </c>
      <c r="D7453" s="2" t="s">
        <v>2781</v>
      </c>
      <c r="E7453" s="2" t="s">
        <v>2935</v>
      </c>
      <c r="F7453" s="4">
        <v>75</v>
      </c>
      <c r="G7453" s="10" t="str">
        <f t="shared" si="334"/>
        <v xml:space="preserve">2024/01 </v>
      </c>
      <c r="H7453" s="10">
        <f t="shared" si="335"/>
        <v>75</v>
      </c>
    </row>
    <row r="7454" spans="1:8" ht="15.75">
      <c r="A7454" s="10">
        <v>7453</v>
      </c>
      <c r="B7454" s="3" t="s">
        <v>6984</v>
      </c>
      <c r="C7454" s="2" t="s">
        <v>3862</v>
      </c>
      <c r="D7454" s="2" t="s">
        <v>1426</v>
      </c>
      <c r="E7454" s="2" t="s">
        <v>3863</v>
      </c>
      <c r="F7454" s="4">
        <v>50</v>
      </c>
      <c r="G7454" s="10" t="str">
        <f t="shared" si="334"/>
        <v xml:space="preserve">2024/01 </v>
      </c>
      <c r="H7454" s="10">
        <f t="shared" si="335"/>
        <v>100</v>
      </c>
    </row>
    <row r="7455" spans="1:8" ht="15.75">
      <c r="A7455" s="10">
        <v>7454</v>
      </c>
      <c r="B7455" s="3" t="s">
        <v>6984</v>
      </c>
      <c r="C7455" s="2" t="s">
        <v>3866</v>
      </c>
      <c r="D7455" s="2" t="s">
        <v>1426</v>
      </c>
      <c r="E7455" s="2" t="s">
        <v>3867</v>
      </c>
      <c r="F7455" s="4">
        <v>10</v>
      </c>
      <c r="G7455" s="10" t="str">
        <f t="shared" si="334"/>
        <v xml:space="preserve">2024/07 </v>
      </c>
      <c r="H7455" s="10">
        <f t="shared" si="335"/>
        <v>450</v>
      </c>
    </row>
    <row r="7456" spans="1:8" ht="15.75">
      <c r="A7456" s="10">
        <v>7455</v>
      </c>
      <c r="B7456" s="3" t="s">
        <v>6984</v>
      </c>
      <c r="C7456" s="2" t="s">
        <v>3870</v>
      </c>
      <c r="D7456" s="2" t="s">
        <v>1426</v>
      </c>
      <c r="E7456" s="2" t="s">
        <v>3871</v>
      </c>
      <c r="F7456" s="4">
        <v>400</v>
      </c>
      <c r="G7456" s="10" t="str">
        <f t="shared" si="334"/>
        <v xml:space="preserve">2024/08 </v>
      </c>
      <c r="H7456" s="10">
        <f t="shared" si="335"/>
        <v>490</v>
      </c>
    </row>
    <row r="7457" spans="1:8" ht="15.75">
      <c r="A7457" s="10">
        <v>7456</v>
      </c>
      <c r="B7457" s="3" t="s">
        <v>6984</v>
      </c>
      <c r="C7457" s="2" t="s">
        <v>3872</v>
      </c>
      <c r="D7457" s="2" t="s">
        <v>1426</v>
      </c>
      <c r="E7457" s="2" t="s">
        <v>3873</v>
      </c>
      <c r="F7457" s="4">
        <v>2330</v>
      </c>
      <c r="G7457" s="10" t="str">
        <f t="shared" si="334"/>
        <v xml:space="preserve">2026/02 </v>
      </c>
      <c r="H7457" s="10">
        <f t="shared" si="335"/>
        <v>4200</v>
      </c>
    </row>
    <row r="7458" spans="1:8" ht="15.75">
      <c r="A7458" s="10">
        <v>7457</v>
      </c>
      <c r="B7458" s="3" t="s">
        <v>6984</v>
      </c>
      <c r="C7458" s="2" t="s">
        <v>3876</v>
      </c>
      <c r="D7458" s="2" t="s">
        <v>1433</v>
      </c>
      <c r="E7458" s="2" t="s">
        <v>3877</v>
      </c>
      <c r="F7458" s="4">
        <v>270</v>
      </c>
      <c r="G7458" s="10" t="str">
        <f t="shared" si="334"/>
        <v xml:space="preserve">2024/10 </v>
      </c>
      <c r="H7458" s="10">
        <f t="shared" si="335"/>
        <v>685</v>
      </c>
    </row>
    <row r="7459" spans="1:8" ht="15.75">
      <c r="A7459" s="10">
        <v>7458</v>
      </c>
      <c r="B7459" s="3" t="s">
        <v>6984</v>
      </c>
      <c r="C7459" s="2" t="s">
        <v>3878</v>
      </c>
      <c r="D7459" s="2" t="s">
        <v>1433</v>
      </c>
      <c r="E7459" s="2" t="s">
        <v>3879</v>
      </c>
      <c r="F7459" s="4">
        <v>3</v>
      </c>
      <c r="G7459" s="10" t="str">
        <f t="shared" si="334"/>
        <v xml:space="preserve">2024/07 </v>
      </c>
      <c r="H7459" s="10">
        <f t="shared" si="335"/>
        <v>355</v>
      </c>
    </row>
    <row r="7460" spans="1:8" ht="15.75">
      <c r="A7460" s="10">
        <v>7459</v>
      </c>
      <c r="B7460" s="3" t="s">
        <v>6984</v>
      </c>
      <c r="C7460" s="2" t="s">
        <v>3880</v>
      </c>
      <c r="D7460" s="2" t="s">
        <v>1433</v>
      </c>
      <c r="E7460" s="2" t="s">
        <v>3881</v>
      </c>
      <c r="F7460" s="4">
        <v>7070</v>
      </c>
      <c r="G7460" s="10" t="str">
        <f t="shared" si="334"/>
        <v xml:space="preserve">2024/01 </v>
      </c>
      <c r="H7460" s="10">
        <f t="shared" si="335"/>
        <v>10760</v>
      </c>
    </row>
    <row r="7461" spans="1:8" ht="15.75">
      <c r="A7461" s="10">
        <v>7460</v>
      </c>
      <c r="B7461" s="3" t="s">
        <v>6984</v>
      </c>
      <c r="C7461" s="2" t="s">
        <v>3884</v>
      </c>
      <c r="D7461" s="2" t="s">
        <v>1433</v>
      </c>
      <c r="E7461" s="2" t="s">
        <v>3885</v>
      </c>
      <c r="F7461" s="4">
        <v>3</v>
      </c>
      <c r="G7461" s="10" t="str">
        <f t="shared" si="334"/>
        <v xml:space="preserve">2024/01 </v>
      </c>
      <c r="H7461" s="10">
        <f t="shared" si="335"/>
        <v>80</v>
      </c>
    </row>
    <row r="7462" spans="1:8" ht="15.75">
      <c r="A7462" s="10">
        <v>7461</v>
      </c>
      <c r="B7462" s="3" t="s">
        <v>6984</v>
      </c>
      <c r="C7462" s="2" t="s">
        <v>3888</v>
      </c>
      <c r="D7462" s="2" t="s">
        <v>1433</v>
      </c>
      <c r="E7462" s="2" t="s">
        <v>3889</v>
      </c>
      <c r="F7462" s="4">
        <v>5280</v>
      </c>
      <c r="G7462" s="10" t="str">
        <f t="shared" si="334"/>
        <v xml:space="preserve">2024/01 </v>
      </c>
      <c r="H7462" s="10">
        <f t="shared" si="335"/>
        <v>6792</v>
      </c>
    </row>
    <row r="7463" spans="1:8" ht="15.75">
      <c r="A7463" s="10">
        <v>7462</v>
      </c>
      <c r="B7463" s="3" t="s">
        <v>6984</v>
      </c>
      <c r="C7463" s="2" t="s">
        <v>3892</v>
      </c>
      <c r="D7463" s="2" t="s">
        <v>1433</v>
      </c>
      <c r="E7463" s="2" t="s">
        <v>3893</v>
      </c>
      <c r="F7463" s="4">
        <v>1990</v>
      </c>
      <c r="G7463" s="10" t="str">
        <f t="shared" si="334"/>
        <v xml:space="preserve">2026/03 </v>
      </c>
      <c r="H7463" s="10">
        <f t="shared" si="335"/>
        <v>1990</v>
      </c>
    </row>
    <row r="7464" spans="1:8" ht="15.75">
      <c r="A7464" s="10">
        <v>7463</v>
      </c>
      <c r="B7464" s="3" t="s">
        <v>6984</v>
      </c>
      <c r="C7464" s="2" t="s">
        <v>3894</v>
      </c>
      <c r="D7464" s="2" t="s">
        <v>1433</v>
      </c>
      <c r="E7464" s="2" t="s">
        <v>3895</v>
      </c>
      <c r="F7464" s="4">
        <v>94</v>
      </c>
      <c r="G7464" s="10" t="str">
        <f t="shared" si="334"/>
        <v xml:space="preserve">2024/01 </v>
      </c>
      <c r="H7464" s="10">
        <f t="shared" si="335"/>
        <v>200</v>
      </c>
    </row>
    <row r="7465" spans="1:8" ht="15.75">
      <c r="A7465" s="10">
        <v>7464</v>
      </c>
      <c r="B7465" s="3" t="s">
        <v>6984</v>
      </c>
      <c r="C7465" s="2" t="s">
        <v>3904</v>
      </c>
      <c r="D7465" s="2" t="s">
        <v>3900</v>
      </c>
      <c r="E7465" s="2" t="s">
        <v>2644</v>
      </c>
      <c r="F7465" s="4">
        <v>1</v>
      </c>
      <c r="G7465" s="10" t="str">
        <f t="shared" si="334"/>
        <v xml:space="preserve">2024/01 </v>
      </c>
      <c r="H7465" s="10">
        <f t="shared" si="335"/>
        <v>16</v>
      </c>
    </row>
    <row r="7466" spans="1:8" ht="15.75">
      <c r="A7466" s="10">
        <v>7465</v>
      </c>
      <c r="B7466" s="3" t="s">
        <v>6984</v>
      </c>
      <c r="C7466" s="2" t="s">
        <v>6117</v>
      </c>
      <c r="D7466" s="2" t="s">
        <v>2827</v>
      </c>
      <c r="E7466" s="2" t="s">
        <v>6118</v>
      </c>
      <c r="F7466" s="4">
        <v>7</v>
      </c>
      <c r="G7466" s="10" t="str">
        <f t="shared" si="334"/>
        <v xml:space="preserve">2024/01 </v>
      </c>
      <c r="H7466" s="10">
        <f t="shared" si="335"/>
        <v>7</v>
      </c>
    </row>
    <row r="7467" spans="1:8" ht="15.75">
      <c r="A7467" s="10">
        <v>7466</v>
      </c>
      <c r="B7467" s="3" t="s">
        <v>6984</v>
      </c>
      <c r="C7467" s="2" t="s">
        <v>3911</v>
      </c>
      <c r="D7467" s="2" t="s">
        <v>3900</v>
      </c>
      <c r="E7467" s="2" t="s">
        <v>2646</v>
      </c>
      <c r="F7467" s="4">
        <v>6</v>
      </c>
      <c r="G7467" s="10" t="str">
        <f t="shared" si="334"/>
        <v xml:space="preserve">2024/01 </v>
      </c>
      <c r="H7467" s="10">
        <f t="shared" si="335"/>
        <v>45</v>
      </c>
    </row>
    <row r="7468" spans="1:8" ht="15.75">
      <c r="A7468" s="10">
        <v>7467</v>
      </c>
      <c r="B7468" s="3" t="s">
        <v>6984</v>
      </c>
      <c r="C7468" s="2" t="s">
        <v>3915</v>
      </c>
      <c r="D7468" s="2" t="s">
        <v>2827</v>
      </c>
      <c r="E7468" s="2" t="s">
        <v>2644</v>
      </c>
      <c r="F7468" s="4">
        <v>12</v>
      </c>
      <c r="G7468" s="10" t="str">
        <f t="shared" si="334"/>
        <v xml:space="preserve">2024/01 </v>
      </c>
      <c r="H7468" s="10">
        <f t="shared" si="335"/>
        <v>25</v>
      </c>
    </row>
    <row r="7469" spans="1:8" ht="15.75">
      <c r="A7469" s="10">
        <v>7468</v>
      </c>
      <c r="B7469" s="3" t="s">
        <v>6984</v>
      </c>
      <c r="C7469" s="2" t="s">
        <v>6119</v>
      </c>
      <c r="D7469" s="2" t="s">
        <v>2827</v>
      </c>
      <c r="E7469" s="2" t="s">
        <v>6120</v>
      </c>
      <c r="F7469" s="4">
        <v>5</v>
      </c>
      <c r="G7469" s="10" t="str">
        <f t="shared" si="334"/>
        <v xml:space="preserve">2024/01 </v>
      </c>
      <c r="H7469" s="10">
        <f t="shared" si="335"/>
        <v>15</v>
      </c>
    </row>
    <row r="7470" spans="1:8" ht="15.75">
      <c r="A7470" s="10">
        <v>7469</v>
      </c>
      <c r="B7470" s="3" t="s">
        <v>6984</v>
      </c>
      <c r="C7470" s="2" t="s">
        <v>6121</v>
      </c>
      <c r="D7470" s="2" t="s">
        <v>2827</v>
      </c>
      <c r="E7470" s="2" t="s">
        <v>5881</v>
      </c>
      <c r="F7470" s="4">
        <v>8</v>
      </c>
      <c r="G7470" s="10" t="str">
        <f t="shared" ref="G7470:G7533" si="336">INDEX($B$2:$B$9999,MATCH(_xlfn.MAXIFS($F$2:$F$9999,$C$2:$C$9999,C7470),$F$1:$F$9999,0))</f>
        <v xml:space="preserve">2024/01 </v>
      </c>
      <c r="H7470" s="10">
        <f t="shared" ref="H7470:H7533" si="337">_xlfn.MAXIFS(F:F,C:C,C7470,G:G,G7470)</f>
        <v>8</v>
      </c>
    </row>
    <row r="7471" spans="1:8" ht="15.75">
      <c r="A7471" s="10">
        <v>7470</v>
      </c>
      <c r="B7471" s="3" t="s">
        <v>6984</v>
      </c>
      <c r="C7471" s="2" t="s">
        <v>6122</v>
      </c>
      <c r="D7471" s="2" t="s">
        <v>3900</v>
      </c>
      <c r="E7471" s="2" t="s">
        <v>2659</v>
      </c>
      <c r="F7471" s="4">
        <v>5</v>
      </c>
      <c r="G7471" s="10" t="str">
        <f t="shared" si="336"/>
        <v xml:space="preserve">2024/01 </v>
      </c>
      <c r="H7471" s="10">
        <f t="shared" si="337"/>
        <v>5</v>
      </c>
    </row>
    <row r="7472" spans="1:8" ht="15.75">
      <c r="A7472" s="10">
        <v>7471</v>
      </c>
      <c r="B7472" s="3" t="s">
        <v>6984</v>
      </c>
      <c r="C7472" s="2" t="s">
        <v>4988</v>
      </c>
      <c r="D7472" s="2" t="s">
        <v>4985</v>
      </c>
      <c r="E7472" s="2"/>
      <c r="F7472" s="4">
        <v>20000</v>
      </c>
      <c r="G7472" s="10" t="str">
        <f t="shared" si="336"/>
        <v xml:space="preserve">2026/03 </v>
      </c>
      <c r="H7472" s="10">
        <f t="shared" si="337"/>
        <v>20000</v>
      </c>
    </row>
    <row r="7473" spans="1:8" ht="15.75">
      <c r="A7473" s="10">
        <v>7472</v>
      </c>
      <c r="B7473" s="3" t="s">
        <v>6984</v>
      </c>
      <c r="C7473" s="2" t="s">
        <v>6266</v>
      </c>
      <c r="D7473" s="2" t="s">
        <v>6267</v>
      </c>
      <c r="E7473" s="2"/>
      <c r="F7473" s="4">
        <v>1</v>
      </c>
      <c r="G7473" s="10" t="str">
        <f t="shared" si="336"/>
        <v xml:space="preserve">2024/01 </v>
      </c>
      <c r="H7473" s="10">
        <f t="shared" si="337"/>
        <v>1</v>
      </c>
    </row>
    <row r="7474" spans="1:8" ht="15.75">
      <c r="A7474" s="10">
        <v>7473</v>
      </c>
      <c r="B7474" s="3" t="s">
        <v>6994</v>
      </c>
      <c r="C7474" s="2" t="s">
        <v>24</v>
      </c>
      <c r="D7474" s="2" t="s">
        <v>20</v>
      </c>
      <c r="E7474" s="2" t="s">
        <v>25</v>
      </c>
      <c r="F7474" s="4">
        <v>21495</v>
      </c>
      <c r="G7474" s="10" t="str">
        <f t="shared" si="336"/>
        <v xml:space="preserve">2026/02 </v>
      </c>
      <c r="H7474" s="10">
        <f t="shared" si="337"/>
        <v>85180</v>
      </c>
    </row>
    <row r="7475" spans="1:8" ht="15.75">
      <c r="A7475" s="10">
        <v>7474</v>
      </c>
      <c r="B7475" s="3" t="s">
        <v>6994</v>
      </c>
      <c r="C7475" s="2" t="s">
        <v>30</v>
      </c>
      <c r="D7475" s="2" t="s">
        <v>29</v>
      </c>
      <c r="E7475" s="2"/>
      <c r="F7475" s="4">
        <v>200</v>
      </c>
      <c r="G7475" s="10" t="str">
        <f t="shared" si="336"/>
        <v xml:space="preserve">2026/03 </v>
      </c>
      <c r="H7475" s="10">
        <f t="shared" si="337"/>
        <v>1075</v>
      </c>
    </row>
    <row r="7476" spans="1:8" ht="15.75">
      <c r="A7476" s="10">
        <v>7475</v>
      </c>
      <c r="B7476" s="3" t="s">
        <v>6994</v>
      </c>
      <c r="C7476" s="2" t="s">
        <v>32</v>
      </c>
      <c r="D7476" s="2" t="s">
        <v>31</v>
      </c>
      <c r="E7476" s="2"/>
      <c r="F7476" s="4">
        <v>727</v>
      </c>
      <c r="G7476" s="10" t="str">
        <f t="shared" si="336"/>
        <v xml:space="preserve">2026/04 </v>
      </c>
      <c r="H7476" s="10">
        <f t="shared" si="337"/>
        <v>727</v>
      </c>
    </row>
    <row r="7477" spans="1:8" ht="15.75">
      <c r="A7477" s="10">
        <v>7476</v>
      </c>
      <c r="B7477" s="3" t="s">
        <v>6994</v>
      </c>
      <c r="C7477" s="2" t="s">
        <v>39</v>
      </c>
      <c r="D7477" s="2" t="s">
        <v>38</v>
      </c>
      <c r="E7477" s="2"/>
      <c r="F7477" s="4">
        <v>400</v>
      </c>
      <c r="G7477" s="10" t="str">
        <f t="shared" si="336"/>
        <v xml:space="preserve">2026/02 </v>
      </c>
      <c r="H7477" s="10">
        <f t="shared" si="337"/>
        <v>18100</v>
      </c>
    </row>
    <row r="7478" spans="1:8" ht="15.75">
      <c r="A7478" s="10">
        <v>7477</v>
      </c>
      <c r="B7478" s="3" t="s">
        <v>6994</v>
      </c>
      <c r="C7478" s="2" t="s">
        <v>55</v>
      </c>
      <c r="D7478" s="2" t="s">
        <v>50</v>
      </c>
      <c r="E7478" s="2" t="s">
        <v>56</v>
      </c>
      <c r="F7478" s="4">
        <v>50</v>
      </c>
      <c r="G7478" s="10" t="str">
        <f t="shared" si="336"/>
        <v xml:space="preserve">2024/01 </v>
      </c>
      <c r="H7478" s="10">
        <f t="shared" si="337"/>
        <v>330</v>
      </c>
    </row>
    <row r="7479" spans="1:8" ht="15.75">
      <c r="A7479" s="10">
        <v>7478</v>
      </c>
      <c r="B7479" s="3" t="s">
        <v>6994</v>
      </c>
      <c r="C7479" s="2" t="s">
        <v>165</v>
      </c>
      <c r="D7479" s="2" t="s">
        <v>96</v>
      </c>
      <c r="E7479" s="2" t="s">
        <v>52</v>
      </c>
      <c r="F7479" s="4">
        <v>20</v>
      </c>
      <c r="G7479" s="10" t="str">
        <f t="shared" si="336"/>
        <v xml:space="preserve">2024/01 </v>
      </c>
      <c r="H7479" s="10">
        <f t="shared" si="337"/>
        <v>90</v>
      </c>
    </row>
    <row r="7480" spans="1:8" ht="15.75">
      <c r="A7480" s="10">
        <v>7479</v>
      </c>
      <c r="B7480" s="3" t="s">
        <v>6994</v>
      </c>
      <c r="C7480" s="2" t="s">
        <v>166</v>
      </c>
      <c r="D7480" s="2" t="s">
        <v>96</v>
      </c>
      <c r="E7480" s="2" t="s">
        <v>167</v>
      </c>
      <c r="F7480" s="4">
        <v>40</v>
      </c>
      <c r="G7480" s="10" t="str">
        <f t="shared" si="336"/>
        <v xml:space="preserve">2024/01 </v>
      </c>
      <c r="H7480" s="10">
        <f t="shared" si="337"/>
        <v>100</v>
      </c>
    </row>
    <row r="7481" spans="1:8" ht="15.75">
      <c r="A7481" s="10">
        <v>7480</v>
      </c>
      <c r="B7481" s="3" t="s">
        <v>6994</v>
      </c>
      <c r="C7481" s="2" t="s">
        <v>6804</v>
      </c>
      <c r="D7481" s="2" t="s">
        <v>147</v>
      </c>
      <c r="E7481" s="2" t="s">
        <v>6805</v>
      </c>
      <c r="F7481" s="4"/>
      <c r="G7481" s="10" t="e">
        <f t="shared" si="336"/>
        <v>#N/A</v>
      </c>
      <c r="H7481" s="10">
        <f t="shared" si="337"/>
        <v>0</v>
      </c>
    </row>
    <row r="7482" spans="1:8" ht="15.75">
      <c r="A7482" s="10">
        <v>7481</v>
      </c>
      <c r="B7482" s="3" t="s">
        <v>6994</v>
      </c>
      <c r="C7482" s="2" t="s">
        <v>6784</v>
      </c>
      <c r="D7482" s="2" t="s">
        <v>147</v>
      </c>
      <c r="E7482" s="2" t="s">
        <v>6785</v>
      </c>
      <c r="F7482" s="4">
        <v>50</v>
      </c>
      <c r="G7482" s="10" t="str">
        <f t="shared" si="336"/>
        <v xml:space="preserve">2024/01 </v>
      </c>
      <c r="H7482" s="10">
        <f t="shared" si="337"/>
        <v>50</v>
      </c>
    </row>
    <row r="7483" spans="1:8" ht="15.75">
      <c r="A7483" s="10">
        <v>7482</v>
      </c>
      <c r="B7483" s="3" t="s">
        <v>6994</v>
      </c>
      <c r="C7483" s="2" t="s">
        <v>3008</v>
      </c>
      <c r="D7483" s="2" t="s">
        <v>257</v>
      </c>
      <c r="E7483" s="2" t="s">
        <v>73</v>
      </c>
      <c r="F7483" s="4">
        <v>20</v>
      </c>
      <c r="G7483" s="10" t="str">
        <f t="shared" si="336"/>
        <v xml:space="preserve">2024/01 </v>
      </c>
      <c r="H7483" s="10">
        <f t="shared" si="337"/>
        <v>30</v>
      </c>
    </row>
    <row r="7484" spans="1:8" ht="15.75">
      <c r="A7484" s="10">
        <v>7483</v>
      </c>
      <c r="B7484" s="3" t="s">
        <v>6994</v>
      </c>
      <c r="C7484" s="2" t="s">
        <v>277</v>
      </c>
      <c r="D7484" s="2" t="s">
        <v>264</v>
      </c>
      <c r="E7484" s="2" t="s">
        <v>5751</v>
      </c>
      <c r="F7484" s="4">
        <v>90</v>
      </c>
      <c r="G7484" s="10" t="str">
        <f t="shared" si="336"/>
        <v xml:space="preserve">2024/01 </v>
      </c>
      <c r="H7484" s="10">
        <f t="shared" si="337"/>
        <v>95</v>
      </c>
    </row>
    <row r="7485" spans="1:8" ht="15.75">
      <c r="A7485" s="10">
        <v>7484</v>
      </c>
      <c r="B7485" s="3" t="s">
        <v>6994</v>
      </c>
      <c r="C7485" s="2" t="s">
        <v>335</v>
      </c>
      <c r="D7485" s="2" t="s">
        <v>223</v>
      </c>
      <c r="E7485" s="2" t="s">
        <v>73</v>
      </c>
      <c r="F7485" s="4">
        <v>90</v>
      </c>
      <c r="G7485" s="10" t="str">
        <f t="shared" si="336"/>
        <v xml:space="preserve">2024/01 </v>
      </c>
      <c r="H7485" s="10">
        <f t="shared" si="337"/>
        <v>90</v>
      </c>
    </row>
    <row r="7486" spans="1:8" ht="15.75">
      <c r="A7486" s="10">
        <v>7485</v>
      </c>
      <c r="B7486" s="3" t="s">
        <v>6994</v>
      </c>
      <c r="C7486" s="2" t="s">
        <v>3023</v>
      </c>
      <c r="D7486" s="2" t="s">
        <v>264</v>
      </c>
      <c r="E7486" s="2" t="s">
        <v>7000</v>
      </c>
      <c r="F7486" s="4">
        <v>90</v>
      </c>
      <c r="G7486" s="10" t="str">
        <f t="shared" si="336"/>
        <v xml:space="preserve">2024/01 </v>
      </c>
      <c r="H7486" s="10">
        <f t="shared" si="337"/>
        <v>90</v>
      </c>
    </row>
    <row r="7487" spans="1:8" ht="15.75">
      <c r="A7487" s="10">
        <v>7486</v>
      </c>
      <c r="B7487" s="3" t="s">
        <v>6994</v>
      </c>
      <c r="C7487" s="2" t="s">
        <v>400</v>
      </c>
      <c r="D7487" s="2" t="s">
        <v>399</v>
      </c>
      <c r="E7487" s="2" t="s">
        <v>5751</v>
      </c>
      <c r="F7487" s="4">
        <v>3</v>
      </c>
      <c r="G7487" s="10" t="str">
        <f t="shared" si="336"/>
        <v xml:space="preserve">2024/01 </v>
      </c>
      <c r="H7487" s="10">
        <f t="shared" si="337"/>
        <v>5</v>
      </c>
    </row>
    <row r="7488" spans="1:8" ht="15.75">
      <c r="A7488" s="10">
        <v>7487</v>
      </c>
      <c r="B7488" s="3" t="s">
        <v>6994</v>
      </c>
      <c r="C7488" s="2" t="s">
        <v>452</v>
      </c>
      <c r="D7488" s="2" t="s">
        <v>451</v>
      </c>
      <c r="E7488" s="2"/>
      <c r="F7488" s="4">
        <v>6</v>
      </c>
      <c r="G7488" s="10" t="str">
        <f t="shared" si="336"/>
        <v xml:space="preserve">2024/02 </v>
      </c>
      <c r="H7488" s="10">
        <f t="shared" si="337"/>
        <v>65</v>
      </c>
    </row>
    <row r="7489" spans="1:8" ht="15.75">
      <c r="A7489" s="10">
        <v>7488</v>
      </c>
      <c r="B7489" s="3" t="s">
        <v>6994</v>
      </c>
      <c r="C7489" s="2" t="s">
        <v>456</v>
      </c>
      <c r="D7489" s="2" t="s">
        <v>455</v>
      </c>
      <c r="E7489" s="2"/>
      <c r="F7489" s="4">
        <v>4</v>
      </c>
      <c r="G7489" s="10" t="str">
        <f t="shared" si="336"/>
        <v xml:space="preserve">2024/01 </v>
      </c>
      <c r="H7489" s="10">
        <f t="shared" si="337"/>
        <v>50</v>
      </c>
    </row>
    <row r="7490" spans="1:8" ht="15.75">
      <c r="A7490" s="10">
        <v>7489</v>
      </c>
      <c r="B7490" s="3" t="s">
        <v>6994</v>
      </c>
      <c r="C7490" s="2" t="s">
        <v>458</v>
      </c>
      <c r="D7490" s="2" t="s">
        <v>457</v>
      </c>
      <c r="E7490" s="2"/>
      <c r="F7490" s="4">
        <v>2</v>
      </c>
      <c r="G7490" s="10" t="str">
        <f t="shared" si="336"/>
        <v xml:space="preserve">2024/02 </v>
      </c>
      <c r="H7490" s="10">
        <f t="shared" si="337"/>
        <v>28</v>
      </c>
    </row>
    <row r="7491" spans="1:8" ht="15.75">
      <c r="A7491" s="10">
        <v>7490</v>
      </c>
      <c r="B7491" s="3" t="s">
        <v>6994</v>
      </c>
      <c r="C7491" s="2" t="s">
        <v>460</v>
      </c>
      <c r="D7491" s="2" t="s">
        <v>459</v>
      </c>
      <c r="E7491" s="2"/>
      <c r="F7491" s="4">
        <v>6</v>
      </c>
      <c r="G7491" s="10" t="str">
        <f t="shared" si="336"/>
        <v xml:space="preserve">2024/01 </v>
      </c>
      <c r="H7491" s="10">
        <f t="shared" si="337"/>
        <v>30</v>
      </c>
    </row>
    <row r="7492" spans="1:8" ht="15.75">
      <c r="A7492" s="10">
        <v>7491</v>
      </c>
      <c r="B7492" s="3" t="s">
        <v>6994</v>
      </c>
      <c r="C7492" s="2" t="s">
        <v>462</v>
      </c>
      <c r="D7492" s="2" t="s">
        <v>461</v>
      </c>
      <c r="E7492" s="2"/>
      <c r="F7492" s="4">
        <v>2</v>
      </c>
      <c r="G7492" s="10" t="str">
        <f t="shared" si="336"/>
        <v xml:space="preserve">2024/02 </v>
      </c>
      <c r="H7492" s="10">
        <f t="shared" si="337"/>
        <v>24</v>
      </c>
    </row>
    <row r="7493" spans="1:8" ht="15.75">
      <c r="A7493" s="10">
        <v>7492</v>
      </c>
      <c r="B7493" s="3" t="s">
        <v>6994</v>
      </c>
      <c r="C7493" s="2" t="s">
        <v>464</v>
      </c>
      <c r="D7493" s="2" t="s">
        <v>463</v>
      </c>
      <c r="E7493" s="2"/>
      <c r="F7493" s="4">
        <v>10</v>
      </c>
      <c r="G7493" s="10" t="str">
        <f t="shared" si="336"/>
        <v xml:space="preserve">2024/01 </v>
      </c>
      <c r="H7493" s="10">
        <f t="shared" si="337"/>
        <v>60</v>
      </c>
    </row>
    <row r="7494" spans="1:8" ht="15.75">
      <c r="A7494" s="10">
        <v>7493</v>
      </c>
      <c r="B7494" s="3" t="s">
        <v>6994</v>
      </c>
      <c r="C7494" s="2" t="s">
        <v>468</v>
      </c>
      <c r="D7494" s="2" t="s">
        <v>467</v>
      </c>
      <c r="E7494" s="2"/>
      <c r="F7494" s="4">
        <v>96</v>
      </c>
      <c r="G7494" s="10" t="str">
        <f t="shared" si="336"/>
        <v xml:space="preserve">2024/05 </v>
      </c>
      <c r="H7494" s="10">
        <f t="shared" si="337"/>
        <v>146</v>
      </c>
    </row>
    <row r="7495" spans="1:8" ht="15.75">
      <c r="A7495" s="10">
        <v>7494</v>
      </c>
      <c r="B7495" s="3" t="s">
        <v>6994</v>
      </c>
      <c r="C7495" s="2" t="s">
        <v>470</v>
      </c>
      <c r="D7495" s="2" t="s">
        <v>469</v>
      </c>
      <c r="E7495" s="2" t="s">
        <v>471</v>
      </c>
      <c r="F7495" s="4">
        <v>2</v>
      </c>
      <c r="G7495" s="10" t="str">
        <f t="shared" si="336"/>
        <v xml:space="preserve">2024/01 </v>
      </c>
      <c r="H7495" s="10">
        <f t="shared" si="337"/>
        <v>120</v>
      </c>
    </row>
    <row r="7496" spans="1:8" ht="15.75">
      <c r="A7496" s="10">
        <v>7495</v>
      </c>
      <c r="B7496" s="3" t="s">
        <v>6994</v>
      </c>
      <c r="C7496" s="2" t="s">
        <v>496</v>
      </c>
      <c r="D7496" s="2" t="s">
        <v>495</v>
      </c>
      <c r="E7496" s="2" t="s">
        <v>497</v>
      </c>
      <c r="F7496" s="4">
        <v>6</v>
      </c>
      <c r="G7496" s="10" t="str">
        <f t="shared" si="336"/>
        <v xml:space="preserve">2024/01 </v>
      </c>
      <c r="H7496" s="10">
        <f t="shared" si="337"/>
        <v>80</v>
      </c>
    </row>
    <row r="7497" spans="1:8" ht="15.75">
      <c r="A7497" s="10">
        <v>7496</v>
      </c>
      <c r="B7497" s="3" t="s">
        <v>6994</v>
      </c>
      <c r="C7497" s="2" t="s">
        <v>515</v>
      </c>
      <c r="D7497" s="2" t="s">
        <v>514</v>
      </c>
      <c r="E7497" s="2" t="s">
        <v>516</v>
      </c>
      <c r="F7497" s="4">
        <v>86</v>
      </c>
      <c r="G7497" s="10" t="str">
        <f t="shared" si="336"/>
        <v xml:space="preserve">2025/12 </v>
      </c>
      <c r="H7497" s="10">
        <f t="shared" si="337"/>
        <v>900</v>
      </c>
    </row>
    <row r="7498" spans="1:8" ht="15.75">
      <c r="A7498" s="10">
        <v>7497</v>
      </c>
      <c r="B7498" s="3" t="s">
        <v>6994</v>
      </c>
      <c r="C7498" s="2" t="s">
        <v>525</v>
      </c>
      <c r="D7498" s="2" t="s">
        <v>524</v>
      </c>
      <c r="E7498" s="2" t="s">
        <v>526</v>
      </c>
      <c r="F7498" s="4">
        <v>125</v>
      </c>
      <c r="G7498" s="10" t="str">
        <f t="shared" si="336"/>
        <v xml:space="preserve">2024/10 </v>
      </c>
      <c r="H7498" s="10">
        <f t="shared" si="337"/>
        <v>657</v>
      </c>
    </row>
    <row r="7499" spans="1:8" ht="15.75">
      <c r="A7499" s="10">
        <v>7498</v>
      </c>
      <c r="B7499" s="3" t="s">
        <v>6994</v>
      </c>
      <c r="C7499" s="2" t="s">
        <v>546</v>
      </c>
      <c r="D7499" s="2" t="s">
        <v>545</v>
      </c>
      <c r="E7499" s="2" t="s">
        <v>547</v>
      </c>
      <c r="F7499" s="4">
        <v>10</v>
      </c>
      <c r="G7499" s="10" t="str">
        <f t="shared" si="336"/>
        <v xml:space="preserve">2024/03 </v>
      </c>
      <c r="H7499" s="10">
        <f t="shared" si="337"/>
        <v>305</v>
      </c>
    </row>
    <row r="7500" spans="1:8" ht="15.75">
      <c r="A7500" s="10">
        <v>7499</v>
      </c>
      <c r="B7500" s="3" t="s">
        <v>6994</v>
      </c>
      <c r="C7500" s="2" t="s">
        <v>549</v>
      </c>
      <c r="D7500" s="2" t="s">
        <v>548</v>
      </c>
      <c r="E7500" s="2" t="s">
        <v>550</v>
      </c>
      <c r="F7500" s="4">
        <v>4</v>
      </c>
      <c r="G7500" s="10" t="str">
        <f t="shared" si="336"/>
        <v xml:space="preserve">2024/04 </v>
      </c>
      <c r="H7500" s="10">
        <f t="shared" si="337"/>
        <v>415</v>
      </c>
    </row>
    <row r="7501" spans="1:8" ht="15.75">
      <c r="A7501" s="10">
        <v>7500</v>
      </c>
      <c r="B7501" s="3" t="s">
        <v>6994</v>
      </c>
      <c r="C7501" s="2" t="s">
        <v>552</v>
      </c>
      <c r="D7501" s="2" t="s">
        <v>551</v>
      </c>
      <c r="E7501" s="2" t="s">
        <v>553</v>
      </c>
      <c r="F7501" s="4">
        <v>13</v>
      </c>
      <c r="G7501" s="10" t="str">
        <f t="shared" si="336"/>
        <v xml:space="preserve">2024/09 </v>
      </c>
      <c r="H7501" s="10">
        <f t="shared" si="337"/>
        <v>265</v>
      </c>
    </row>
    <row r="7502" spans="1:8" ht="15.75">
      <c r="A7502" s="10">
        <v>7501</v>
      </c>
      <c r="B7502" s="3" t="s">
        <v>6994</v>
      </c>
      <c r="C7502" s="2" t="s">
        <v>558</v>
      </c>
      <c r="D7502" s="2" t="s">
        <v>557</v>
      </c>
      <c r="E7502" s="2" t="s">
        <v>559</v>
      </c>
      <c r="F7502" s="4">
        <v>5</v>
      </c>
      <c r="G7502" s="10" t="str">
        <f t="shared" si="336"/>
        <v xml:space="preserve">2024/01 </v>
      </c>
      <c r="H7502" s="10">
        <f t="shared" si="337"/>
        <v>50</v>
      </c>
    </row>
    <row r="7503" spans="1:8" ht="15.75">
      <c r="A7503" s="10">
        <v>7502</v>
      </c>
      <c r="B7503" s="3" t="s">
        <v>6994</v>
      </c>
      <c r="C7503" s="2" t="s">
        <v>561</v>
      </c>
      <c r="D7503" s="2" t="s">
        <v>560</v>
      </c>
      <c r="E7503" s="2" t="s">
        <v>562</v>
      </c>
      <c r="F7503" s="4">
        <v>10</v>
      </c>
      <c r="G7503" s="10" t="str">
        <f t="shared" si="336"/>
        <v xml:space="preserve">2024/07 </v>
      </c>
      <c r="H7503" s="10">
        <f t="shared" si="337"/>
        <v>488</v>
      </c>
    </row>
    <row r="7504" spans="1:8" ht="15.75">
      <c r="A7504" s="10">
        <v>7503</v>
      </c>
      <c r="B7504" s="3" t="s">
        <v>6994</v>
      </c>
      <c r="C7504" s="2" t="s">
        <v>576</v>
      </c>
      <c r="D7504" s="2" t="s">
        <v>575</v>
      </c>
      <c r="E7504" s="2" t="s">
        <v>577</v>
      </c>
      <c r="F7504" s="4">
        <v>4</v>
      </c>
      <c r="G7504" s="10" t="str">
        <f t="shared" si="336"/>
        <v xml:space="preserve">2024/04 </v>
      </c>
      <c r="H7504" s="10">
        <f t="shared" si="337"/>
        <v>380</v>
      </c>
    </row>
    <row r="7505" spans="1:8" ht="15.75">
      <c r="A7505" s="10">
        <v>7504</v>
      </c>
      <c r="B7505" s="3" t="s">
        <v>6994</v>
      </c>
      <c r="C7505" s="2" t="s">
        <v>612</v>
      </c>
      <c r="D7505" s="2" t="s">
        <v>363</v>
      </c>
      <c r="E7505" s="2" t="s">
        <v>613</v>
      </c>
      <c r="F7505" s="4">
        <v>454</v>
      </c>
      <c r="G7505" s="10" t="str">
        <f t="shared" si="336"/>
        <v xml:space="preserve">2024/11 </v>
      </c>
      <c r="H7505" s="10">
        <f t="shared" si="337"/>
        <v>4102</v>
      </c>
    </row>
    <row r="7506" spans="1:8" ht="15.75">
      <c r="A7506" s="10">
        <v>7505</v>
      </c>
      <c r="B7506" s="3" t="s">
        <v>6994</v>
      </c>
      <c r="C7506" s="2" t="s">
        <v>615</v>
      </c>
      <c r="D7506" s="2" t="s">
        <v>614</v>
      </c>
      <c r="E7506" s="2" t="s">
        <v>616</v>
      </c>
      <c r="F7506" s="4">
        <v>310</v>
      </c>
      <c r="G7506" s="10" t="str">
        <f t="shared" si="336"/>
        <v xml:space="preserve">2025/08 </v>
      </c>
      <c r="H7506" s="10">
        <f t="shared" si="337"/>
        <v>392</v>
      </c>
    </row>
    <row r="7507" spans="1:8" ht="15.75">
      <c r="A7507" s="10">
        <v>7506</v>
      </c>
      <c r="B7507" s="3" t="s">
        <v>6994</v>
      </c>
      <c r="C7507" s="2" t="s">
        <v>619</v>
      </c>
      <c r="D7507" s="2" t="s">
        <v>366</v>
      </c>
      <c r="E7507" s="2" t="s">
        <v>620</v>
      </c>
      <c r="F7507" s="4">
        <v>30</v>
      </c>
      <c r="G7507" s="10" t="str">
        <f t="shared" si="336"/>
        <v xml:space="preserve">2024/12 </v>
      </c>
      <c r="H7507" s="10">
        <f t="shared" si="337"/>
        <v>4004</v>
      </c>
    </row>
    <row r="7508" spans="1:8" ht="15.75">
      <c r="A7508" s="10">
        <v>7507</v>
      </c>
      <c r="B7508" s="3" t="s">
        <v>6994</v>
      </c>
      <c r="C7508" s="2" t="s">
        <v>622</v>
      </c>
      <c r="D7508" s="2" t="s">
        <v>621</v>
      </c>
      <c r="E7508" s="2" t="s">
        <v>623</v>
      </c>
      <c r="F7508" s="4">
        <v>248</v>
      </c>
      <c r="G7508" s="10" t="str">
        <f t="shared" si="336"/>
        <v xml:space="preserve">2024/12 </v>
      </c>
      <c r="H7508" s="10">
        <f t="shared" si="337"/>
        <v>489</v>
      </c>
    </row>
    <row r="7509" spans="1:8" ht="15.75">
      <c r="A7509" s="10">
        <v>7508</v>
      </c>
      <c r="B7509" s="3" t="s">
        <v>6994</v>
      </c>
      <c r="C7509" s="2" t="s">
        <v>631</v>
      </c>
      <c r="D7509" s="2" t="s">
        <v>630</v>
      </c>
      <c r="E7509" s="2" t="s">
        <v>632</v>
      </c>
      <c r="F7509" s="4">
        <v>5</v>
      </c>
      <c r="G7509" s="10" t="str">
        <f t="shared" si="336"/>
        <v xml:space="preserve">2025/12 </v>
      </c>
      <c r="H7509" s="10">
        <f t="shared" si="337"/>
        <v>894</v>
      </c>
    </row>
    <row r="7510" spans="1:8" ht="15.75">
      <c r="A7510" s="10">
        <v>7509</v>
      </c>
      <c r="B7510" s="3" t="s">
        <v>6994</v>
      </c>
      <c r="C7510" s="2" t="s">
        <v>634</v>
      </c>
      <c r="D7510" s="2" t="s">
        <v>633</v>
      </c>
      <c r="E7510" s="2" t="s">
        <v>635</v>
      </c>
      <c r="F7510" s="4">
        <v>186</v>
      </c>
      <c r="G7510" s="10" t="str">
        <f t="shared" si="336"/>
        <v xml:space="preserve">2024/01 </v>
      </c>
      <c r="H7510" s="10">
        <f t="shared" si="337"/>
        <v>1460</v>
      </c>
    </row>
    <row r="7511" spans="1:8" ht="15.75">
      <c r="A7511" s="10">
        <v>7510</v>
      </c>
      <c r="B7511" s="3" t="s">
        <v>6994</v>
      </c>
      <c r="C7511" s="2" t="s">
        <v>638</v>
      </c>
      <c r="D7511" s="2" t="s">
        <v>352</v>
      </c>
      <c r="E7511" s="2" t="s">
        <v>639</v>
      </c>
      <c r="F7511" s="4">
        <v>110</v>
      </c>
      <c r="G7511" s="10" t="str">
        <f t="shared" si="336"/>
        <v xml:space="preserve">2025/12 </v>
      </c>
      <c r="H7511" s="10">
        <f t="shared" si="337"/>
        <v>1081</v>
      </c>
    </row>
    <row r="7512" spans="1:8" ht="15.75">
      <c r="A7512" s="10">
        <v>7511</v>
      </c>
      <c r="B7512" s="3" t="s">
        <v>6994</v>
      </c>
      <c r="C7512" s="2" t="s">
        <v>641</v>
      </c>
      <c r="D7512" s="2" t="s">
        <v>640</v>
      </c>
      <c r="E7512" s="2" t="s">
        <v>642</v>
      </c>
      <c r="F7512" s="4">
        <v>201</v>
      </c>
      <c r="G7512" s="10" t="str">
        <f t="shared" si="336"/>
        <v xml:space="preserve">2024/03 </v>
      </c>
      <c r="H7512" s="10">
        <f t="shared" si="337"/>
        <v>550</v>
      </c>
    </row>
    <row r="7513" spans="1:8" ht="15.75">
      <c r="A7513" s="10">
        <v>7512</v>
      </c>
      <c r="B7513" s="3" t="s">
        <v>6994</v>
      </c>
      <c r="C7513" s="2" t="s">
        <v>655</v>
      </c>
      <c r="D7513" s="2" t="s">
        <v>654</v>
      </c>
      <c r="E7513" s="2" t="s">
        <v>656</v>
      </c>
      <c r="F7513" s="4">
        <v>240</v>
      </c>
      <c r="G7513" s="10" t="str">
        <f t="shared" si="336"/>
        <v xml:space="preserve">2024/11 </v>
      </c>
      <c r="H7513" s="10">
        <f t="shared" si="337"/>
        <v>4241</v>
      </c>
    </row>
    <row r="7514" spans="1:8" ht="15.75">
      <c r="A7514" s="10">
        <v>7513</v>
      </c>
      <c r="B7514" s="3" t="s">
        <v>6994</v>
      </c>
      <c r="C7514" s="2" t="s">
        <v>660</v>
      </c>
      <c r="D7514" s="2" t="s">
        <v>448</v>
      </c>
      <c r="E7514" s="2" t="s">
        <v>661</v>
      </c>
      <c r="F7514" s="4">
        <v>128</v>
      </c>
      <c r="G7514" s="10" t="str">
        <f t="shared" si="336"/>
        <v xml:space="preserve">2024/01 </v>
      </c>
      <c r="H7514" s="10">
        <f t="shared" si="337"/>
        <v>300</v>
      </c>
    </row>
    <row r="7515" spans="1:8" ht="15.75">
      <c r="A7515" s="10">
        <v>7514</v>
      </c>
      <c r="B7515" s="3" t="s">
        <v>6994</v>
      </c>
      <c r="C7515" s="2" t="s">
        <v>663</v>
      </c>
      <c r="D7515" s="2" t="s">
        <v>662</v>
      </c>
      <c r="E7515" s="2" t="s">
        <v>664</v>
      </c>
      <c r="F7515" s="4">
        <v>100</v>
      </c>
      <c r="G7515" s="10" t="str">
        <f t="shared" si="336"/>
        <v xml:space="preserve">2025/03 </v>
      </c>
      <c r="H7515" s="10">
        <f t="shared" si="337"/>
        <v>203</v>
      </c>
    </row>
    <row r="7516" spans="1:8" ht="15.75">
      <c r="A7516" s="10">
        <v>7515</v>
      </c>
      <c r="B7516" s="3" t="s">
        <v>6994</v>
      </c>
      <c r="C7516" s="2" t="s">
        <v>674</v>
      </c>
      <c r="D7516" s="2" t="s">
        <v>673</v>
      </c>
      <c r="E7516" s="2" t="s">
        <v>675</v>
      </c>
      <c r="F7516" s="4">
        <v>4</v>
      </c>
      <c r="G7516" s="10" t="str">
        <f t="shared" si="336"/>
        <v xml:space="preserve">2024/06 </v>
      </c>
      <c r="H7516" s="10">
        <f t="shared" si="337"/>
        <v>173</v>
      </c>
    </row>
    <row r="7517" spans="1:8" ht="15.75">
      <c r="A7517" s="10">
        <v>7516</v>
      </c>
      <c r="B7517" s="3" t="s">
        <v>6994</v>
      </c>
      <c r="C7517" s="2" t="s">
        <v>677</v>
      </c>
      <c r="D7517" s="2" t="s">
        <v>676</v>
      </c>
      <c r="E7517" s="2" t="s">
        <v>678</v>
      </c>
      <c r="F7517" s="4">
        <v>109</v>
      </c>
      <c r="G7517" s="10" t="str">
        <f t="shared" si="336"/>
        <v xml:space="preserve">2024/10 </v>
      </c>
      <c r="H7517" s="10">
        <f t="shared" si="337"/>
        <v>674</v>
      </c>
    </row>
    <row r="7518" spans="1:8" ht="15.75">
      <c r="A7518" s="10">
        <v>7517</v>
      </c>
      <c r="B7518" s="3" t="s">
        <v>6994</v>
      </c>
      <c r="C7518" s="2" t="s">
        <v>692</v>
      </c>
      <c r="D7518" s="2" t="s">
        <v>691</v>
      </c>
      <c r="E7518" s="2" t="s">
        <v>693</v>
      </c>
      <c r="F7518" s="4">
        <v>8</v>
      </c>
      <c r="G7518" s="10" t="str">
        <f t="shared" si="336"/>
        <v xml:space="preserve">2024/01 </v>
      </c>
      <c r="H7518" s="10">
        <f t="shared" si="337"/>
        <v>100</v>
      </c>
    </row>
    <row r="7519" spans="1:8" ht="15.75">
      <c r="A7519" s="10">
        <v>7518</v>
      </c>
      <c r="B7519" s="3" t="s">
        <v>6994</v>
      </c>
      <c r="C7519" s="2" t="s">
        <v>700</v>
      </c>
      <c r="D7519" s="2" t="s">
        <v>699</v>
      </c>
      <c r="E7519" s="2" t="s">
        <v>701</v>
      </c>
      <c r="F7519" s="4">
        <v>5</v>
      </c>
      <c r="G7519" s="10" t="str">
        <f t="shared" si="336"/>
        <v xml:space="preserve">2025/06 </v>
      </c>
      <c r="H7519" s="10">
        <f t="shared" si="337"/>
        <v>983</v>
      </c>
    </row>
    <row r="7520" spans="1:8" ht="15.75">
      <c r="A7520" s="10">
        <v>7519</v>
      </c>
      <c r="B7520" s="3" t="s">
        <v>6994</v>
      </c>
      <c r="C7520" s="2" t="s">
        <v>703</v>
      </c>
      <c r="D7520" s="2" t="s">
        <v>702</v>
      </c>
      <c r="E7520" s="2" t="s">
        <v>704</v>
      </c>
      <c r="F7520" s="4">
        <v>27</v>
      </c>
      <c r="G7520" s="10" t="str">
        <f t="shared" si="336"/>
        <v xml:space="preserve">2024/01 </v>
      </c>
      <c r="H7520" s="10">
        <f t="shared" si="337"/>
        <v>150</v>
      </c>
    </row>
    <row r="7521" spans="1:8" ht="15.75">
      <c r="A7521" s="10">
        <v>7520</v>
      </c>
      <c r="B7521" s="3" t="s">
        <v>6994</v>
      </c>
      <c r="C7521" s="2" t="s">
        <v>705</v>
      </c>
      <c r="D7521" s="2" t="s">
        <v>412</v>
      </c>
      <c r="E7521" s="2"/>
      <c r="F7521" s="4">
        <v>10</v>
      </c>
      <c r="G7521" s="10" t="str">
        <f t="shared" si="336"/>
        <v xml:space="preserve">2024/01 </v>
      </c>
      <c r="H7521" s="10">
        <f t="shared" si="337"/>
        <v>50</v>
      </c>
    </row>
    <row r="7522" spans="1:8" ht="15.75">
      <c r="A7522" s="10">
        <v>7521</v>
      </c>
      <c r="B7522" s="3" t="s">
        <v>6994</v>
      </c>
      <c r="C7522" s="2" t="s">
        <v>709</v>
      </c>
      <c r="D7522" s="2" t="s">
        <v>708</v>
      </c>
      <c r="E7522" s="2"/>
      <c r="F7522" s="4">
        <v>10</v>
      </c>
      <c r="G7522" s="10" t="str">
        <f t="shared" si="336"/>
        <v xml:space="preserve">2024/02 </v>
      </c>
      <c r="H7522" s="10">
        <f t="shared" si="337"/>
        <v>28</v>
      </c>
    </row>
    <row r="7523" spans="1:8" ht="15.75">
      <c r="A7523" s="10">
        <v>7522</v>
      </c>
      <c r="B7523" s="3" t="s">
        <v>6994</v>
      </c>
      <c r="C7523" s="2" t="s">
        <v>731</v>
      </c>
      <c r="D7523" s="2" t="s">
        <v>730</v>
      </c>
      <c r="E7523" s="2" t="s">
        <v>732</v>
      </c>
      <c r="F7523" s="4">
        <v>1</v>
      </c>
      <c r="G7523" s="10" t="str">
        <f t="shared" si="336"/>
        <v xml:space="preserve">2024/03 </v>
      </c>
      <c r="H7523" s="10">
        <f t="shared" si="337"/>
        <v>132</v>
      </c>
    </row>
    <row r="7524" spans="1:8" ht="15.75">
      <c r="A7524" s="10">
        <v>7523</v>
      </c>
      <c r="B7524" s="3" t="s">
        <v>6994</v>
      </c>
      <c r="C7524" s="2" t="s">
        <v>734</v>
      </c>
      <c r="D7524" s="2" t="s">
        <v>733</v>
      </c>
      <c r="E7524" s="2" t="s">
        <v>735</v>
      </c>
      <c r="F7524" s="4">
        <v>110</v>
      </c>
      <c r="G7524" s="10" t="str">
        <f t="shared" si="336"/>
        <v xml:space="preserve">2025/12 </v>
      </c>
      <c r="H7524" s="10">
        <f t="shared" si="337"/>
        <v>1289</v>
      </c>
    </row>
    <row r="7525" spans="1:8" ht="15.75">
      <c r="A7525" s="10">
        <v>7524</v>
      </c>
      <c r="B7525" s="3" t="s">
        <v>6994</v>
      </c>
      <c r="C7525" s="2" t="s">
        <v>737</v>
      </c>
      <c r="D7525" s="2" t="s">
        <v>736</v>
      </c>
      <c r="E7525" s="2" t="s">
        <v>738</v>
      </c>
      <c r="F7525" s="4">
        <v>26</v>
      </c>
      <c r="G7525" s="10" t="str">
        <f t="shared" si="336"/>
        <v xml:space="preserve">2025/11 </v>
      </c>
      <c r="H7525" s="10">
        <f t="shared" si="337"/>
        <v>2257</v>
      </c>
    </row>
    <row r="7526" spans="1:8" ht="15.75">
      <c r="A7526" s="10">
        <v>7525</v>
      </c>
      <c r="B7526" s="3" t="s">
        <v>6994</v>
      </c>
      <c r="C7526" s="2" t="s">
        <v>745</v>
      </c>
      <c r="D7526" s="2" t="s">
        <v>744</v>
      </c>
      <c r="E7526" s="2" t="s">
        <v>746</v>
      </c>
      <c r="F7526" s="4">
        <v>10</v>
      </c>
      <c r="G7526" s="10" t="str">
        <f t="shared" si="336"/>
        <v xml:space="preserve">2025/03 </v>
      </c>
      <c r="H7526" s="10">
        <f t="shared" si="337"/>
        <v>750</v>
      </c>
    </row>
    <row r="7527" spans="1:8" ht="15.75">
      <c r="A7527" s="10">
        <v>7526</v>
      </c>
      <c r="B7527" s="3" t="s">
        <v>6994</v>
      </c>
      <c r="C7527" s="2" t="s">
        <v>748</v>
      </c>
      <c r="D7527" s="2" t="s">
        <v>747</v>
      </c>
      <c r="E7527" s="2" t="s">
        <v>749</v>
      </c>
      <c r="F7527" s="4">
        <v>168</v>
      </c>
      <c r="G7527" s="10" t="str">
        <f t="shared" si="336"/>
        <v xml:space="preserve">2025/12 </v>
      </c>
      <c r="H7527" s="10">
        <f t="shared" si="337"/>
        <v>812</v>
      </c>
    </row>
    <row r="7528" spans="1:8" ht="15.75">
      <c r="A7528" s="10">
        <v>7527</v>
      </c>
      <c r="B7528" s="3" t="s">
        <v>6994</v>
      </c>
      <c r="C7528" s="2" t="s">
        <v>760</v>
      </c>
      <c r="D7528" s="2" t="s">
        <v>759</v>
      </c>
      <c r="E7528" s="2" t="s">
        <v>761</v>
      </c>
      <c r="F7528" s="4">
        <v>708</v>
      </c>
      <c r="G7528" s="10" t="str">
        <f t="shared" si="336"/>
        <v xml:space="preserve">2026/04 </v>
      </c>
      <c r="H7528" s="10">
        <f t="shared" si="337"/>
        <v>708</v>
      </c>
    </row>
    <row r="7529" spans="1:8" ht="15.75">
      <c r="A7529" s="10">
        <v>7528</v>
      </c>
      <c r="B7529" s="3" t="s">
        <v>6994</v>
      </c>
      <c r="C7529" s="2" t="s">
        <v>771</v>
      </c>
      <c r="D7529" s="2" t="s">
        <v>770</v>
      </c>
      <c r="E7529" s="2" t="s">
        <v>772</v>
      </c>
      <c r="F7529" s="4">
        <v>141</v>
      </c>
      <c r="G7529" s="10" t="str">
        <f t="shared" si="336"/>
        <v xml:space="preserve">2025/12 </v>
      </c>
      <c r="H7529" s="10">
        <f t="shared" si="337"/>
        <v>861</v>
      </c>
    </row>
    <row r="7530" spans="1:8" ht="15.75">
      <c r="A7530" s="10">
        <v>7529</v>
      </c>
      <c r="B7530" s="3" t="s">
        <v>6994</v>
      </c>
      <c r="C7530" s="2" t="s">
        <v>774</v>
      </c>
      <c r="D7530" s="2" t="s">
        <v>773</v>
      </c>
      <c r="E7530" s="2" t="s">
        <v>775</v>
      </c>
      <c r="F7530" s="4">
        <v>33</v>
      </c>
      <c r="G7530" s="10" t="str">
        <f t="shared" si="336"/>
        <v xml:space="preserve">2025/12 </v>
      </c>
      <c r="H7530" s="10">
        <f t="shared" si="337"/>
        <v>1110</v>
      </c>
    </row>
    <row r="7531" spans="1:8" ht="15.75">
      <c r="A7531" s="10">
        <v>7530</v>
      </c>
      <c r="B7531" s="3" t="s">
        <v>6994</v>
      </c>
      <c r="C7531" s="2" t="s">
        <v>779</v>
      </c>
      <c r="D7531" s="2" t="s">
        <v>778</v>
      </c>
      <c r="E7531" s="2" t="s">
        <v>780</v>
      </c>
      <c r="F7531" s="4">
        <v>5</v>
      </c>
      <c r="G7531" s="10" t="str">
        <f t="shared" si="336"/>
        <v xml:space="preserve">2024/03 </v>
      </c>
      <c r="H7531" s="10">
        <f t="shared" si="337"/>
        <v>550</v>
      </c>
    </row>
    <row r="7532" spans="1:8" ht="15.75">
      <c r="A7532" s="10">
        <v>7531</v>
      </c>
      <c r="B7532" s="3" t="s">
        <v>6994</v>
      </c>
      <c r="C7532" s="2" t="s">
        <v>782</v>
      </c>
      <c r="D7532" s="2" t="s">
        <v>781</v>
      </c>
      <c r="E7532" s="2" t="s">
        <v>783</v>
      </c>
      <c r="F7532" s="4">
        <v>1</v>
      </c>
      <c r="G7532" s="10" t="str">
        <f t="shared" si="336"/>
        <v xml:space="preserve">2025/08 </v>
      </c>
      <c r="H7532" s="10">
        <f t="shared" si="337"/>
        <v>402</v>
      </c>
    </row>
    <row r="7533" spans="1:8" ht="15.75">
      <c r="A7533" s="10">
        <v>7532</v>
      </c>
      <c r="B7533" s="3" t="s">
        <v>6994</v>
      </c>
      <c r="C7533" s="2" t="s">
        <v>790</v>
      </c>
      <c r="D7533" s="2" t="s">
        <v>789</v>
      </c>
      <c r="E7533" s="2" t="s">
        <v>791</v>
      </c>
      <c r="F7533" s="4">
        <v>107</v>
      </c>
      <c r="G7533" s="10" t="str">
        <f t="shared" si="336"/>
        <v xml:space="preserve">2024/08 </v>
      </c>
      <c r="H7533" s="10">
        <f t="shared" si="337"/>
        <v>560</v>
      </c>
    </row>
    <row r="7534" spans="1:8" ht="15.75">
      <c r="A7534" s="10">
        <v>7533</v>
      </c>
      <c r="B7534" s="3" t="s">
        <v>6994</v>
      </c>
      <c r="C7534" s="2" t="s">
        <v>800</v>
      </c>
      <c r="D7534" s="2" t="s">
        <v>799</v>
      </c>
      <c r="E7534" s="2" t="s">
        <v>801</v>
      </c>
      <c r="F7534" s="4">
        <v>5</v>
      </c>
      <c r="G7534" s="10" t="str">
        <f t="shared" ref="G7534:G7597" si="338">INDEX($B$2:$B$9999,MATCH(_xlfn.MAXIFS($F$2:$F$9999,$C$2:$C$9999,C7534),$F$1:$F$9999,0))</f>
        <v xml:space="preserve">2024/05 </v>
      </c>
      <c r="H7534" s="10">
        <f t="shared" ref="H7534:H7597" si="339">_xlfn.MAXIFS(F:F,C:C,C7534,G:G,G7534)</f>
        <v>401</v>
      </c>
    </row>
    <row r="7535" spans="1:8" ht="15.75">
      <c r="A7535" s="10">
        <v>7534</v>
      </c>
      <c r="B7535" s="3" t="s">
        <v>6994</v>
      </c>
      <c r="C7535" s="2" t="s">
        <v>803</v>
      </c>
      <c r="D7535" s="2" t="s">
        <v>802</v>
      </c>
      <c r="E7535" s="2" t="s">
        <v>804</v>
      </c>
      <c r="F7535" s="4">
        <v>10</v>
      </c>
      <c r="G7535" s="10" t="str">
        <f t="shared" si="338"/>
        <v xml:space="preserve">2024/04 </v>
      </c>
      <c r="H7535" s="10">
        <f t="shared" si="339"/>
        <v>370</v>
      </c>
    </row>
    <row r="7536" spans="1:8" ht="15.75">
      <c r="A7536" s="10">
        <v>7535</v>
      </c>
      <c r="B7536" s="3" t="s">
        <v>6994</v>
      </c>
      <c r="C7536" s="2" t="s">
        <v>817</v>
      </c>
      <c r="D7536" s="2" t="s">
        <v>816</v>
      </c>
      <c r="E7536" s="2" t="s">
        <v>818</v>
      </c>
      <c r="F7536" s="4">
        <v>11</v>
      </c>
      <c r="G7536" s="10" t="str">
        <f t="shared" si="338"/>
        <v xml:space="preserve">2024/01 </v>
      </c>
      <c r="H7536" s="10">
        <f t="shared" si="339"/>
        <v>300</v>
      </c>
    </row>
    <row r="7537" spans="1:8" ht="15.75">
      <c r="A7537" s="10">
        <v>7536</v>
      </c>
      <c r="B7537" s="3" t="s">
        <v>6994</v>
      </c>
      <c r="C7537" s="2" t="s">
        <v>820</v>
      </c>
      <c r="D7537" s="2" t="s">
        <v>819</v>
      </c>
      <c r="E7537" s="2" t="s">
        <v>821</v>
      </c>
      <c r="F7537" s="4">
        <v>3</v>
      </c>
      <c r="G7537" s="10" t="str">
        <f t="shared" si="338"/>
        <v xml:space="preserve">2024/10 </v>
      </c>
      <c r="H7537" s="10">
        <f t="shared" si="339"/>
        <v>510</v>
      </c>
    </row>
    <row r="7538" spans="1:8" ht="15.75">
      <c r="A7538" s="10">
        <v>7537</v>
      </c>
      <c r="B7538" s="3" t="s">
        <v>6994</v>
      </c>
      <c r="C7538" s="2" t="s">
        <v>823</v>
      </c>
      <c r="D7538" s="2" t="s">
        <v>822</v>
      </c>
      <c r="E7538" s="2" t="s">
        <v>824</v>
      </c>
      <c r="F7538" s="4">
        <v>510</v>
      </c>
      <c r="G7538" s="10" t="str">
        <f t="shared" si="338"/>
        <v xml:space="preserve">2025/12 </v>
      </c>
      <c r="H7538" s="10">
        <f t="shared" si="339"/>
        <v>32271</v>
      </c>
    </row>
    <row r="7539" spans="1:8" ht="15.75">
      <c r="A7539" s="10">
        <v>7538</v>
      </c>
      <c r="B7539" s="3" t="s">
        <v>6994</v>
      </c>
      <c r="C7539" s="2" t="s">
        <v>855</v>
      </c>
      <c r="D7539" s="2" t="s">
        <v>854</v>
      </c>
      <c r="E7539" s="2" t="s">
        <v>856</v>
      </c>
      <c r="F7539" s="4">
        <v>10</v>
      </c>
      <c r="G7539" s="10" t="str">
        <f t="shared" si="338"/>
        <v xml:space="preserve">2025/12 </v>
      </c>
      <c r="H7539" s="10">
        <f t="shared" si="339"/>
        <v>868</v>
      </c>
    </row>
    <row r="7540" spans="1:8" ht="15.75">
      <c r="A7540" s="10">
        <v>7539</v>
      </c>
      <c r="B7540" s="3" t="s">
        <v>6994</v>
      </c>
      <c r="C7540" s="2" t="s">
        <v>858</v>
      </c>
      <c r="D7540" s="2" t="s">
        <v>857</v>
      </c>
      <c r="E7540" s="2" t="s">
        <v>859</v>
      </c>
      <c r="F7540" s="4">
        <v>316</v>
      </c>
      <c r="G7540" s="10" t="str">
        <f t="shared" si="338"/>
        <v xml:space="preserve">2024/10 </v>
      </c>
      <c r="H7540" s="10">
        <f t="shared" si="339"/>
        <v>527</v>
      </c>
    </row>
    <row r="7541" spans="1:8" ht="15.75">
      <c r="A7541" s="10">
        <v>7540</v>
      </c>
      <c r="B7541" s="3" t="s">
        <v>6994</v>
      </c>
      <c r="C7541" s="2" t="s">
        <v>1354</v>
      </c>
      <c r="D7541" s="2" t="s">
        <v>1353</v>
      </c>
      <c r="E7541" s="2" t="s">
        <v>1342</v>
      </c>
      <c r="F7541" s="4">
        <v>60</v>
      </c>
      <c r="G7541" s="10" t="str">
        <f t="shared" si="338"/>
        <v xml:space="preserve">2024/04 </v>
      </c>
      <c r="H7541" s="10">
        <f t="shared" si="339"/>
        <v>255</v>
      </c>
    </row>
    <row r="7542" spans="1:8" ht="15.75">
      <c r="A7542" s="10">
        <v>7541</v>
      </c>
      <c r="B7542" s="3" t="s">
        <v>6994</v>
      </c>
      <c r="C7542" s="2" t="s">
        <v>1356</v>
      </c>
      <c r="D7542" s="2" t="s">
        <v>1355</v>
      </c>
      <c r="E7542" s="2" t="s">
        <v>1352</v>
      </c>
      <c r="F7542" s="4">
        <v>100</v>
      </c>
      <c r="G7542" s="10" t="str">
        <f t="shared" si="338"/>
        <v xml:space="preserve">2024/02 </v>
      </c>
      <c r="H7542" s="10">
        <f t="shared" si="339"/>
        <v>800</v>
      </c>
    </row>
    <row r="7543" spans="1:8" ht="15.75">
      <c r="A7543" s="10">
        <v>7542</v>
      </c>
      <c r="B7543" s="3" t="s">
        <v>6994</v>
      </c>
      <c r="C7543" s="2" t="s">
        <v>1363</v>
      </c>
      <c r="D7543" s="2" t="s">
        <v>1362</v>
      </c>
      <c r="E7543" s="2" t="s">
        <v>1342</v>
      </c>
      <c r="F7543" s="4">
        <v>60</v>
      </c>
      <c r="G7543" s="10" t="str">
        <f t="shared" si="338"/>
        <v xml:space="preserve">2024/08 </v>
      </c>
      <c r="H7543" s="10">
        <f t="shared" si="339"/>
        <v>1253</v>
      </c>
    </row>
    <row r="7544" spans="1:8" ht="15.75">
      <c r="A7544" s="10">
        <v>7543</v>
      </c>
      <c r="B7544" s="3" t="s">
        <v>6994</v>
      </c>
      <c r="C7544" s="2" t="s">
        <v>1365</v>
      </c>
      <c r="D7544" s="2" t="s">
        <v>1364</v>
      </c>
      <c r="E7544" s="2" t="s">
        <v>1352</v>
      </c>
      <c r="F7544" s="4">
        <v>50</v>
      </c>
      <c r="G7544" s="10" t="str">
        <f t="shared" si="338"/>
        <v xml:space="preserve">2026/01 </v>
      </c>
      <c r="H7544" s="10">
        <f t="shared" si="339"/>
        <v>11550</v>
      </c>
    </row>
    <row r="7545" spans="1:8" ht="15.75">
      <c r="A7545" s="10">
        <v>7544</v>
      </c>
      <c r="B7545" s="3" t="s">
        <v>6994</v>
      </c>
      <c r="C7545" s="2" t="s">
        <v>1370</v>
      </c>
      <c r="D7545" s="2" t="s">
        <v>1369</v>
      </c>
      <c r="E7545" s="2" t="s">
        <v>1352</v>
      </c>
      <c r="F7545" s="4">
        <v>126</v>
      </c>
      <c r="G7545" s="10" t="str">
        <f t="shared" si="338"/>
        <v xml:space="preserve">2024/03 </v>
      </c>
      <c r="H7545" s="10">
        <f t="shared" si="339"/>
        <v>702</v>
      </c>
    </row>
    <row r="7546" spans="1:8" ht="15.75">
      <c r="A7546" s="10">
        <v>7545</v>
      </c>
      <c r="B7546" s="3" t="s">
        <v>6994</v>
      </c>
      <c r="C7546" s="2" t="s">
        <v>3526</v>
      </c>
      <c r="D7546" s="2" t="s">
        <v>1401</v>
      </c>
      <c r="E7546" s="2" t="s">
        <v>5734</v>
      </c>
      <c r="F7546" s="4">
        <v>4</v>
      </c>
      <c r="G7546" s="10" t="str">
        <f t="shared" si="338"/>
        <v xml:space="preserve">2024/02 </v>
      </c>
      <c r="H7546" s="10">
        <f t="shared" si="339"/>
        <v>400</v>
      </c>
    </row>
    <row r="7547" spans="1:8" ht="15.75">
      <c r="A7547" s="10">
        <v>7546</v>
      </c>
      <c r="B7547" s="3" t="s">
        <v>6994</v>
      </c>
      <c r="C7547" s="2" t="s">
        <v>1403</v>
      </c>
      <c r="D7547" s="2" t="s">
        <v>1401</v>
      </c>
      <c r="E7547" s="2" t="s">
        <v>5751</v>
      </c>
      <c r="F7547" s="4">
        <v>8</v>
      </c>
      <c r="G7547" s="10" t="str">
        <f t="shared" si="338"/>
        <v xml:space="preserve">2024/01 </v>
      </c>
      <c r="H7547" s="10">
        <f t="shared" si="339"/>
        <v>250</v>
      </c>
    </row>
    <row r="7548" spans="1:8" ht="15.75">
      <c r="A7548" s="10">
        <v>7547</v>
      </c>
      <c r="B7548" s="3" t="s">
        <v>6994</v>
      </c>
      <c r="C7548" s="2" t="s">
        <v>1428</v>
      </c>
      <c r="D7548" s="2" t="s">
        <v>1426</v>
      </c>
      <c r="E7548" s="2" t="s">
        <v>5751</v>
      </c>
      <c r="F7548" s="4">
        <v>11</v>
      </c>
      <c r="G7548" s="10" t="str">
        <f t="shared" si="338"/>
        <v xml:space="preserve">2024/01 </v>
      </c>
      <c r="H7548" s="10">
        <f t="shared" si="339"/>
        <v>25</v>
      </c>
    </row>
    <row r="7549" spans="1:8" ht="15.75">
      <c r="A7549" s="10">
        <v>7548</v>
      </c>
      <c r="B7549" s="3" t="s">
        <v>6994</v>
      </c>
      <c r="C7549" s="2" t="s">
        <v>1430</v>
      </c>
      <c r="D7549" s="2" t="s">
        <v>1426</v>
      </c>
      <c r="E7549" s="2" t="s">
        <v>5735</v>
      </c>
      <c r="F7549" s="4">
        <v>5</v>
      </c>
      <c r="G7549" s="10" t="str">
        <f t="shared" si="338"/>
        <v xml:space="preserve">2024/01 </v>
      </c>
      <c r="H7549" s="10">
        <f t="shared" si="339"/>
        <v>105</v>
      </c>
    </row>
    <row r="7550" spans="1:8" ht="15.75">
      <c r="A7550" s="10">
        <v>7549</v>
      </c>
      <c r="B7550" s="3" t="s">
        <v>6994</v>
      </c>
      <c r="C7550" s="2" t="s">
        <v>3547</v>
      </c>
      <c r="D7550" s="2" t="s">
        <v>1443</v>
      </c>
      <c r="E7550" s="2" t="s">
        <v>7001</v>
      </c>
      <c r="F7550" s="4">
        <v>30</v>
      </c>
      <c r="G7550" s="10" t="str">
        <f t="shared" si="338"/>
        <v xml:space="preserve">2024/01 </v>
      </c>
      <c r="H7550" s="10">
        <f t="shared" si="339"/>
        <v>30</v>
      </c>
    </row>
    <row r="7551" spans="1:8" ht="15.75">
      <c r="A7551" s="10">
        <v>7550</v>
      </c>
      <c r="B7551" s="3" t="s">
        <v>6994</v>
      </c>
      <c r="C7551" s="2" t="s">
        <v>1802</v>
      </c>
      <c r="D7551" s="2" t="s">
        <v>1801</v>
      </c>
      <c r="E7551" s="2" t="s">
        <v>1803</v>
      </c>
      <c r="F7551" s="4">
        <v>20</v>
      </c>
      <c r="G7551" s="10" t="str">
        <f t="shared" si="338"/>
        <v xml:space="preserve">2024/01 </v>
      </c>
      <c r="H7551" s="10">
        <f t="shared" si="339"/>
        <v>47</v>
      </c>
    </row>
    <row r="7552" spans="1:8" ht="15.75">
      <c r="A7552" s="10">
        <v>7551</v>
      </c>
      <c r="B7552" s="3" t="s">
        <v>6994</v>
      </c>
      <c r="C7552" s="2" t="s">
        <v>2304</v>
      </c>
      <c r="D7552" s="2" t="s">
        <v>2303</v>
      </c>
      <c r="E7552" s="2" t="s">
        <v>2305</v>
      </c>
      <c r="F7552" s="4">
        <v>20</v>
      </c>
      <c r="G7552" s="10" t="str">
        <f t="shared" si="338"/>
        <v xml:space="preserve">2024/01 </v>
      </c>
      <c r="H7552" s="10">
        <f t="shared" si="339"/>
        <v>30</v>
      </c>
    </row>
    <row r="7553" spans="1:8" ht="15.75">
      <c r="A7553" s="10">
        <v>7552</v>
      </c>
      <c r="B7553" s="3" t="s">
        <v>6994</v>
      </c>
      <c r="C7553" s="2" t="s">
        <v>2306</v>
      </c>
      <c r="D7553" s="2" t="s">
        <v>2303</v>
      </c>
      <c r="E7553" s="2" t="s">
        <v>2307</v>
      </c>
      <c r="F7553" s="4">
        <v>20</v>
      </c>
      <c r="G7553" s="10" t="str">
        <f t="shared" si="338"/>
        <v xml:space="preserve">2024/01 </v>
      </c>
      <c r="H7553" s="10">
        <f t="shared" si="339"/>
        <v>30</v>
      </c>
    </row>
    <row r="7554" spans="1:8" ht="15.75">
      <c r="A7554" s="10">
        <v>7553</v>
      </c>
      <c r="B7554" s="3" t="s">
        <v>6994</v>
      </c>
      <c r="C7554" s="2" t="s">
        <v>2339</v>
      </c>
      <c r="D7554" s="2" t="s">
        <v>299</v>
      </c>
      <c r="E7554" s="2" t="s">
        <v>2340</v>
      </c>
      <c r="F7554" s="4"/>
      <c r="G7554" s="10" t="str">
        <f t="shared" si="338"/>
        <v xml:space="preserve">2024/01 </v>
      </c>
      <c r="H7554" s="10">
        <f t="shared" si="339"/>
        <v>50</v>
      </c>
    </row>
    <row r="7555" spans="1:8" ht="15.75">
      <c r="A7555" s="10">
        <v>7554</v>
      </c>
      <c r="B7555" s="3" t="s">
        <v>6994</v>
      </c>
      <c r="C7555" s="2" t="s">
        <v>6781</v>
      </c>
      <c r="D7555" s="2" t="s">
        <v>310</v>
      </c>
      <c r="E7555" s="2" t="s">
        <v>6787</v>
      </c>
      <c r="F7555" s="4">
        <v>5</v>
      </c>
      <c r="G7555" s="10" t="str">
        <f t="shared" si="338"/>
        <v xml:space="preserve">2024/01 </v>
      </c>
      <c r="H7555" s="10">
        <f t="shared" si="339"/>
        <v>5</v>
      </c>
    </row>
    <row r="7556" spans="1:8" ht="15.75">
      <c r="A7556" s="10">
        <v>7555</v>
      </c>
      <c r="B7556" s="3" t="s">
        <v>6994</v>
      </c>
      <c r="C7556" s="2" t="s">
        <v>7017</v>
      </c>
      <c r="D7556" s="2" t="s">
        <v>310</v>
      </c>
      <c r="E7556" s="2" t="s">
        <v>2506</v>
      </c>
      <c r="F7556" s="4">
        <v>5</v>
      </c>
      <c r="G7556" s="10" t="str">
        <f t="shared" si="338"/>
        <v xml:space="preserve">2024/01 </v>
      </c>
      <c r="H7556" s="10">
        <f t="shared" si="339"/>
        <v>5</v>
      </c>
    </row>
    <row r="7557" spans="1:8" ht="15.75">
      <c r="A7557" s="10">
        <v>7556</v>
      </c>
      <c r="B7557" s="3" t="s">
        <v>6994</v>
      </c>
      <c r="C7557" s="2" t="s">
        <v>2375</v>
      </c>
      <c r="D7557" s="2" t="s">
        <v>236</v>
      </c>
      <c r="E7557" s="2" t="s">
        <v>2376</v>
      </c>
      <c r="F7557" s="4">
        <v>53</v>
      </c>
      <c r="G7557" s="10" t="str">
        <f t="shared" si="338"/>
        <v xml:space="preserve">2024/04 </v>
      </c>
      <c r="H7557" s="10">
        <f t="shared" si="339"/>
        <v>54</v>
      </c>
    </row>
    <row r="7558" spans="1:8" ht="15.75">
      <c r="A7558" s="10">
        <v>7557</v>
      </c>
      <c r="B7558" s="3" t="s">
        <v>6994</v>
      </c>
      <c r="C7558" s="2" t="s">
        <v>2397</v>
      </c>
      <c r="D7558" s="2" t="s">
        <v>236</v>
      </c>
      <c r="E7558" s="2" t="s">
        <v>2398</v>
      </c>
      <c r="F7558" s="4">
        <v>80</v>
      </c>
      <c r="G7558" s="10" t="str">
        <f t="shared" si="338"/>
        <v xml:space="preserve">2024/02 </v>
      </c>
      <c r="H7558" s="10">
        <f t="shared" si="339"/>
        <v>440</v>
      </c>
    </row>
    <row r="7559" spans="1:8" ht="15.75">
      <c r="A7559" s="10">
        <v>7558</v>
      </c>
      <c r="B7559" s="3" t="s">
        <v>6994</v>
      </c>
      <c r="C7559" s="2" t="s">
        <v>2400</v>
      </c>
      <c r="D7559" s="2" t="s">
        <v>236</v>
      </c>
      <c r="E7559" s="2" t="s">
        <v>2401</v>
      </c>
      <c r="F7559" s="4">
        <v>68</v>
      </c>
      <c r="G7559" s="10" t="str">
        <f t="shared" si="338"/>
        <v xml:space="preserve">2024/10 </v>
      </c>
      <c r="H7559" s="10">
        <f t="shared" si="339"/>
        <v>199</v>
      </c>
    </row>
    <row r="7560" spans="1:8" ht="15.75">
      <c r="A7560" s="10">
        <v>7559</v>
      </c>
      <c r="B7560" s="3" t="s">
        <v>6994</v>
      </c>
      <c r="C7560" s="2" t="s">
        <v>2404</v>
      </c>
      <c r="D7560" s="2" t="s">
        <v>236</v>
      </c>
      <c r="E7560" s="2" t="s">
        <v>2405</v>
      </c>
      <c r="F7560" s="4">
        <v>64</v>
      </c>
      <c r="G7560" s="10" t="str">
        <f t="shared" si="338"/>
        <v xml:space="preserve">2024/01 </v>
      </c>
      <c r="H7560" s="10">
        <f t="shared" si="339"/>
        <v>89</v>
      </c>
    </row>
    <row r="7561" spans="1:8" ht="15.75">
      <c r="A7561" s="10">
        <v>7560</v>
      </c>
      <c r="B7561" s="3" t="s">
        <v>6994</v>
      </c>
      <c r="C7561" s="2" t="s">
        <v>2406</v>
      </c>
      <c r="D7561" s="2" t="s">
        <v>236</v>
      </c>
      <c r="E7561" s="2" t="s">
        <v>2407</v>
      </c>
      <c r="F7561" s="4">
        <v>2</v>
      </c>
      <c r="G7561" s="10" t="str">
        <f t="shared" si="338"/>
        <v xml:space="preserve">2024/01 </v>
      </c>
      <c r="H7561" s="10">
        <f t="shared" si="339"/>
        <v>89</v>
      </c>
    </row>
    <row r="7562" spans="1:8" ht="15.75">
      <c r="A7562" s="10">
        <v>7561</v>
      </c>
      <c r="B7562" s="3" t="s">
        <v>6994</v>
      </c>
      <c r="C7562" s="2" t="s">
        <v>2408</v>
      </c>
      <c r="D7562" s="2" t="s">
        <v>236</v>
      </c>
      <c r="E7562" s="2" t="s">
        <v>2409</v>
      </c>
      <c r="F7562" s="4">
        <v>3</v>
      </c>
      <c r="G7562" s="10" t="str">
        <f t="shared" si="338"/>
        <v xml:space="preserve">2024/05 </v>
      </c>
      <c r="H7562" s="10">
        <f t="shared" si="339"/>
        <v>72</v>
      </c>
    </row>
    <row r="7563" spans="1:8" ht="15.75">
      <c r="A7563" s="10">
        <v>7562</v>
      </c>
      <c r="B7563" s="3" t="s">
        <v>6994</v>
      </c>
      <c r="C7563" s="2" t="s">
        <v>2410</v>
      </c>
      <c r="D7563" s="2" t="s">
        <v>223</v>
      </c>
      <c r="E7563" s="2" t="s">
        <v>52</v>
      </c>
      <c r="F7563" s="4">
        <v>53</v>
      </c>
      <c r="G7563" s="10" t="str">
        <f t="shared" si="338"/>
        <v xml:space="preserve">2024/02 </v>
      </c>
      <c r="H7563" s="10">
        <f t="shared" si="339"/>
        <v>53</v>
      </c>
    </row>
    <row r="7564" spans="1:8" ht="15.75">
      <c r="A7564" s="10">
        <v>7563</v>
      </c>
      <c r="B7564" s="3" t="s">
        <v>6994</v>
      </c>
      <c r="C7564" s="2" t="s">
        <v>2411</v>
      </c>
      <c r="D7564" s="2" t="s">
        <v>223</v>
      </c>
      <c r="E7564" s="2" t="s">
        <v>104</v>
      </c>
      <c r="F7564" s="4">
        <v>50</v>
      </c>
      <c r="G7564" s="10" t="str">
        <f t="shared" si="338"/>
        <v xml:space="preserve">2024/01 </v>
      </c>
      <c r="H7564" s="10">
        <f t="shared" si="339"/>
        <v>50</v>
      </c>
    </row>
    <row r="7565" spans="1:8" ht="15.75">
      <c r="A7565" s="10">
        <v>7564</v>
      </c>
      <c r="B7565" s="3" t="s">
        <v>6994</v>
      </c>
      <c r="C7565" s="2" t="s">
        <v>2414</v>
      </c>
      <c r="D7565" s="2" t="s">
        <v>223</v>
      </c>
      <c r="E7565" s="2" t="s">
        <v>58</v>
      </c>
      <c r="F7565" s="4">
        <v>30</v>
      </c>
      <c r="G7565" s="10" t="str">
        <f t="shared" si="338"/>
        <v xml:space="preserve">2024/08 </v>
      </c>
      <c r="H7565" s="10">
        <f t="shared" si="339"/>
        <v>123</v>
      </c>
    </row>
    <row r="7566" spans="1:8" ht="15.75">
      <c r="A7566" s="10">
        <v>7565</v>
      </c>
      <c r="B7566" s="3" t="s">
        <v>6994</v>
      </c>
      <c r="C7566" s="2" t="s">
        <v>2426</v>
      </c>
      <c r="D7566" s="2" t="s">
        <v>2287</v>
      </c>
      <c r="E7566" s="2" t="s">
        <v>2427</v>
      </c>
      <c r="F7566" s="4">
        <v>3</v>
      </c>
      <c r="G7566" s="10" t="str">
        <f t="shared" si="338"/>
        <v xml:space="preserve">2024/03 </v>
      </c>
      <c r="H7566" s="10">
        <f t="shared" si="339"/>
        <v>12</v>
      </c>
    </row>
    <row r="7567" spans="1:8" ht="15.75">
      <c r="A7567" s="10">
        <v>7566</v>
      </c>
      <c r="B7567" s="3" t="s">
        <v>6994</v>
      </c>
      <c r="C7567" s="2" t="s">
        <v>2428</v>
      </c>
      <c r="D7567" s="2" t="s">
        <v>2303</v>
      </c>
      <c r="E7567" s="2" t="s">
        <v>2429</v>
      </c>
      <c r="F7567" s="4">
        <v>20</v>
      </c>
      <c r="G7567" s="10" t="str">
        <f t="shared" si="338"/>
        <v xml:space="preserve">2024/01 </v>
      </c>
      <c r="H7567" s="10">
        <f t="shared" si="339"/>
        <v>20</v>
      </c>
    </row>
    <row r="7568" spans="1:8" ht="15.75">
      <c r="A7568" s="10">
        <v>7567</v>
      </c>
      <c r="B7568" s="3" t="s">
        <v>6994</v>
      </c>
      <c r="C7568" s="2" t="s">
        <v>3778</v>
      </c>
      <c r="D7568" s="2" t="s">
        <v>2303</v>
      </c>
      <c r="E7568" s="2" t="s">
        <v>3779</v>
      </c>
      <c r="F7568" s="4">
        <v>20</v>
      </c>
      <c r="G7568" s="10" t="str">
        <f t="shared" si="338"/>
        <v xml:space="preserve">2024/01 </v>
      </c>
      <c r="H7568" s="10">
        <f t="shared" si="339"/>
        <v>30</v>
      </c>
    </row>
    <row r="7569" spans="1:8" ht="15.75">
      <c r="A7569" s="10">
        <v>7568</v>
      </c>
      <c r="B7569" s="3" t="s">
        <v>6994</v>
      </c>
      <c r="C7569" s="2" t="s">
        <v>2432</v>
      </c>
      <c r="D7569" s="2" t="s">
        <v>267</v>
      </c>
      <c r="E7569" s="2" t="s">
        <v>2433</v>
      </c>
      <c r="F7569" s="4">
        <v>110</v>
      </c>
      <c r="G7569" s="10" t="str">
        <f t="shared" si="338"/>
        <v xml:space="preserve">2024/02 </v>
      </c>
      <c r="H7569" s="10">
        <f t="shared" si="339"/>
        <v>245</v>
      </c>
    </row>
    <row r="7570" spans="1:8" ht="15.75">
      <c r="A7570" s="10">
        <v>7569</v>
      </c>
      <c r="B7570" s="3" t="s">
        <v>6994</v>
      </c>
      <c r="C7570" s="2" t="s">
        <v>2436</v>
      </c>
      <c r="D7570" s="2" t="s">
        <v>267</v>
      </c>
      <c r="E7570" s="2" t="s">
        <v>2437</v>
      </c>
      <c r="F7570" s="4">
        <v>235</v>
      </c>
      <c r="G7570" s="10" t="str">
        <f t="shared" si="338"/>
        <v xml:space="preserve">2025/02 </v>
      </c>
      <c r="H7570" s="10">
        <f t="shared" si="339"/>
        <v>578</v>
      </c>
    </row>
    <row r="7571" spans="1:8" ht="15.75">
      <c r="A7571" s="10">
        <v>7570</v>
      </c>
      <c r="B7571" s="3" t="s">
        <v>6994</v>
      </c>
      <c r="C7571" s="2" t="s">
        <v>2440</v>
      </c>
      <c r="D7571" s="2" t="s">
        <v>267</v>
      </c>
      <c r="E7571" s="2" t="s">
        <v>2441</v>
      </c>
      <c r="F7571" s="4">
        <v>123</v>
      </c>
      <c r="G7571" s="10" t="str">
        <f t="shared" si="338"/>
        <v xml:space="preserve">2025/02 </v>
      </c>
      <c r="H7571" s="10">
        <f t="shared" si="339"/>
        <v>205</v>
      </c>
    </row>
    <row r="7572" spans="1:8" ht="15.75">
      <c r="A7572" s="10">
        <v>7571</v>
      </c>
      <c r="B7572" s="3" t="s">
        <v>6994</v>
      </c>
      <c r="C7572" s="2" t="s">
        <v>2442</v>
      </c>
      <c r="D7572" s="2" t="s">
        <v>267</v>
      </c>
      <c r="E7572" s="2" t="s">
        <v>2443</v>
      </c>
      <c r="F7572" s="4">
        <v>25</v>
      </c>
      <c r="G7572" s="10" t="str">
        <f t="shared" si="338"/>
        <v xml:space="preserve">2024/01 </v>
      </c>
      <c r="H7572" s="10">
        <f t="shared" si="339"/>
        <v>160</v>
      </c>
    </row>
    <row r="7573" spans="1:8" ht="15.75">
      <c r="A7573" s="10">
        <v>7572</v>
      </c>
      <c r="B7573" s="3" t="s">
        <v>6994</v>
      </c>
      <c r="C7573" s="2" t="s">
        <v>2444</v>
      </c>
      <c r="D7573" s="2" t="s">
        <v>267</v>
      </c>
      <c r="E7573" s="2" t="s">
        <v>2445</v>
      </c>
      <c r="F7573" s="4">
        <v>33</v>
      </c>
      <c r="G7573" s="10" t="str">
        <f t="shared" si="338"/>
        <v xml:space="preserve">2024/02 </v>
      </c>
      <c r="H7573" s="10">
        <f t="shared" si="339"/>
        <v>81</v>
      </c>
    </row>
    <row r="7574" spans="1:8" ht="15.75">
      <c r="A7574" s="10">
        <v>7573</v>
      </c>
      <c r="B7574" s="3" t="s">
        <v>6994</v>
      </c>
      <c r="C7574" s="2" t="s">
        <v>2446</v>
      </c>
      <c r="D7574" s="2" t="s">
        <v>267</v>
      </c>
      <c r="E7574" s="2" t="s">
        <v>2447</v>
      </c>
      <c r="F7574" s="4">
        <v>4</v>
      </c>
      <c r="G7574" s="10" t="str">
        <f t="shared" si="338"/>
        <v xml:space="preserve">2024/01 </v>
      </c>
      <c r="H7574" s="10">
        <f t="shared" si="339"/>
        <v>20</v>
      </c>
    </row>
    <row r="7575" spans="1:8" ht="15.75">
      <c r="A7575" s="10">
        <v>7574</v>
      </c>
      <c r="B7575" s="3" t="s">
        <v>6994</v>
      </c>
      <c r="C7575" s="2" t="s">
        <v>6080</v>
      </c>
      <c r="D7575" s="2" t="s">
        <v>267</v>
      </c>
      <c r="E7575" s="2" t="s">
        <v>2506</v>
      </c>
      <c r="F7575" s="4">
        <v>10</v>
      </c>
      <c r="G7575" s="10" t="str">
        <f t="shared" si="338"/>
        <v xml:space="preserve">2024/01 </v>
      </c>
      <c r="H7575" s="10">
        <f t="shared" si="339"/>
        <v>10</v>
      </c>
    </row>
    <row r="7576" spans="1:8" ht="15.75">
      <c r="A7576" s="10">
        <v>7575</v>
      </c>
      <c r="B7576" s="3" t="s">
        <v>6994</v>
      </c>
      <c r="C7576" s="2" t="s">
        <v>2459</v>
      </c>
      <c r="D7576" s="2" t="s">
        <v>267</v>
      </c>
      <c r="E7576" s="2" t="s">
        <v>2460</v>
      </c>
      <c r="F7576" s="4">
        <v>6</v>
      </c>
      <c r="G7576" s="10" t="str">
        <f t="shared" si="338"/>
        <v xml:space="preserve">2024/01 </v>
      </c>
      <c r="H7576" s="10">
        <f t="shared" si="339"/>
        <v>13</v>
      </c>
    </row>
    <row r="7577" spans="1:8" ht="15.75">
      <c r="A7577" s="10">
        <v>7576</v>
      </c>
      <c r="B7577" s="3" t="s">
        <v>6994</v>
      </c>
      <c r="C7577" s="2" t="s">
        <v>3780</v>
      </c>
      <c r="D7577" s="2" t="s">
        <v>267</v>
      </c>
      <c r="E7577" s="2" t="s">
        <v>3781</v>
      </c>
      <c r="F7577" s="4">
        <v>20</v>
      </c>
      <c r="G7577" s="10" t="str">
        <f t="shared" si="338"/>
        <v xml:space="preserve">2024/01 </v>
      </c>
      <c r="H7577" s="10">
        <f t="shared" si="339"/>
        <v>20</v>
      </c>
    </row>
    <row r="7578" spans="1:8" ht="15.75">
      <c r="A7578" s="10">
        <v>7577</v>
      </c>
      <c r="B7578" s="3" t="s">
        <v>6994</v>
      </c>
      <c r="C7578" s="2" t="s">
        <v>2461</v>
      </c>
      <c r="D7578" s="2" t="s">
        <v>271</v>
      </c>
      <c r="E7578" s="2" t="s">
        <v>2462</v>
      </c>
      <c r="F7578" s="4">
        <v>50</v>
      </c>
      <c r="G7578" s="10" t="str">
        <f t="shared" si="338"/>
        <v xml:space="preserve">2024/01 </v>
      </c>
      <c r="H7578" s="10">
        <f t="shared" si="339"/>
        <v>135</v>
      </c>
    </row>
    <row r="7579" spans="1:8" ht="15.75">
      <c r="A7579" s="10">
        <v>7578</v>
      </c>
      <c r="B7579" s="3" t="s">
        <v>6994</v>
      </c>
      <c r="C7579" s="2" t="s">
        <v>2463</v>
      </c>
      <c r="D7579" s="2" t="s">
        <v>271</v>
      </c>
      <c r="E7579" s="2" t="s">
        <v>2464</v>
      </c>
      <c r="F7579" s="4">
        <v>50</v>
      </c>
      <c r="G7579" s="10" t="str">
        <f t="shared" si="338"/>
        <v xml:space="preserve">2025/03 </v>
      </c>
      <c r="H7579" s="10">
        <f t="shared" si="339"/>
        <v>324</v>
      </c>
    </row>
    <row r="7580" spans="1:8" ht="15.75">
      <c r="A7580" s="10">
        <v>7579</v>
      </c>
      <c r="B7580" s="3" t="s">
        <v>6994</v>
      </c>
      <c r="C7580" s="2" t="s">
        <v>2465</v>
      </c>
      <c r="D7580" s="2" t="s">
        <v>271</v>
      </c>
      <c r="E7580" s="2" t="s">
        <v>2466</v>
      </c>
      <c r="F7580" s="4">
        <v>62</v>
      </c>
      <c r="G7580" s="10" t="str">
        <f t="shared" si="338"/>
        <v xml:space="preserve">2024/05 </v>
      </c>
      <c r="H7580" s="10">
        <f t="shared" si="339"/>
        <v>214</v>
      </c>
    </row>
    <row r="7581" spans="1:8" ht="15.75">
      <c r="A7581" s="10">
        <v>7580</v>
      </c>
      <c r="B7581" s="3" t="s">
        <v>6994</v>
      </c>
      <c r="C7581" s="2" t="s">
        <v>2467</v>
      </c>
      <c r="D7581" s="2" t="s">
        <v>271</v>
      </c>
      <c r="E7581" s="2" t="s">
        <v>2468</v>
      </c>
      <c r="F7581" s="4">
        <v>22</v>
      </c>
      <c r="G7581" s="10" t="str">
        <f t="shared" si="338"/>
        <v xml:space="preserve">2024/01 </v>
      </c>
      <c r="H7581" s="10">
        <f t="shared" si="339"/>
        <v>130</v>
      </c>
    </row>
    <row r="7582" spans="1:8" ht="15.75">
      <c r="A7582" s="10">
        <v>7581</v>
      </c>
      <c r="B7582" s="3" t="s">
        <v>6994</v>
      </c>
      <c r="C7582" s="2" t="s">
        <v>2469</v>
      </c>
      <c r="D7582" s="2" t="s">
        <v>271</v>
      </c>
      <c r="E7582" s="2" t="s">
        <v>2470</v>
      </c>
      <c r="F7582" s="4">
        <v>10</v>
      </c>
      <c r="G7582" s="10" t="str">
        <f t="shared" si="338"/>
        <v xml:space="preserve">2024/01 </v>
      </c>
      <c r="H7582" s="10">
        <f t="shared" si="339"/>
        <v>60</v>
      </c>
    </row>
    <row r="7583" spans="1:8" ht="15.75">
      <c r="A7583" s="10">
        <v>7582</v>
      </c>
      <c r="B7583" s="3" t="s">
        <v>6994</v>
      </c>
      <c r="C7583" s="2" t="s">
        <v>6083</v>
      </c>
      <c r="D7583" s="2" t="s">
        <v>271</v>
      </c>
      <c r="E7583" s="2" t="s">
        <v>2506</v>
      </c>
      <c r="F7583" s="4">
        <v>5</v>
      </c>
      <c r="G7583" s="10" t="str">
        <f t="shared" si="338"/>
        <v xml:space="preserve">2024/01 </v>
      </c>
      <c r="H7583" s="10">
        <f t="shared" si="339"/>
        <v>5</v>
      </c>
    </row>
    <row r="7584" spans="1:8" ht="15.75">
      <c r="A7584" s="10">
        <v>7583</v>
      </c>
      <c r="B7584" s="3" t="s">
        <v>6994</v>
      </c>
      <c r="C7584" s="2" t="s">
        <v>2473</v>
      </c>
      <c r="D7584" s="2" t="s">
        <v>264</v>
      </c>
      <c r="E7584" s="2" t="s">
        <v>2474</v>
      </c>
      <c r="F7584" s="4">
        <v>600</v>
      </c>
      <c r="G7584" s="10" t="str">
        <f t="shared" si="338"/>
        <v xml:space="preserve">2024/04 </v>
      </c>
      <c r="H7584" s="10">
        <f t="shared" si="339"/>
        <v>2197</v>
      </c>
    </row>
    <row r="7585" spans="1:8" ht="15.75">
      <c r="A7585" s="10">
        <v>7584</v>
      </c>
      <c r="B7585" s="3" t="s">
        <v>6994</v>
      </c>
      <c r="C7585" s="2" t="s">
        <v>2479</v>
      </c>
      <c r="D7585" s="2" t="s">
        <v>264</v>
      </c>
      <c r="E7585" s="2" t="s">
        <v>2480</v>
      </c>
      <c r="F7585" s="4">
        <v>569</v>
      </c>
      <c r="G7585" s="10" t="str">
        <f t="shared" si="338"/>
        <v xml:space="preserve">2024/04 </v>
      </c>
      <c r="H7585" s="10">
        <f t="shared" si="339"/>
        <v>1525</v>
      </c>
    </row>
    <row r="7586" spans="1:8" ht="15.75">
      <c r="A7586" s="10">
        <v>7585</v>
      </c>
      <c r="B7586" s="3" t="s">
        <v>6994</v>
      </c>
      <c r="C7586" s="2" t="s">
        <v>2482</v>
      </c>
      <c r="D7586" s="2" t="s">
        <v>264</v>
      </c>
      <c r="E7586" s="2" t="s">
        <v>2483</v>
      </c>
      <c r="F7586" s="4"/>
      <c r="G7586" s="10" t="str">
        <f t="shared" si="338"/>
        <v xml:space="preserve">2024/01 </v>
      </c>
      <c r="H7586" s="10">
        <f t="shared" si="339"/>
        <v>40</v>
      </c>
    </row>
    <row r="7587" spans="1:8" ht="15.75">
      <c r="A7587" s="10">
        <v>7586</v>
      </c>
      <c r="B7587" s="3" t="s">
        <v>6994</v>
      </c>
      <c r="C7587" s="2" t="s">
        <v>2484</v>
      </c>
      <c r="D7587" s="2" t="s">
        <v>264</v>
      </c>
      <c r="E7587" s="2" t="s">
        <v>2485</v>
      </c>
      <c r="F7587" s="4">
        <v>330</v>
      </c>
      <c r="G7587" s="10" t="str">
        <f t="shared" si="338"/>
        <v xml:space="preserve">2024/04 </v>
      </c>
      <c r="H7587" s="10">
        <f t="shared" si="339"/>
        <v>987</v>
      </c>
    </row>
    <row r="7588" spans="1:8" ht="15.75">
      <c r="A7588" s="10">
        <v>7587</v>
      </c>
      <c r="B7588" s="3" t="s">
        <v>6994</v>
      </c>
      <c r="C7588" s="2" t="s">
        <v>2486</v>
      </c>
      <c r="D7588" s="2" t="s">
        <v>264</v>
      </c>
      <c r="E7588" s="2" t="s">
        <v>2487</v>
      </c>
      <c r="F7588" s="4">
        <v>265</v>
      </c>
      <c r="G7588" s="10" t="str">
        <f t="shared" si="338"/>
        <v xml:space="preserve">2024/07 </v>
      </c>
      <c r="H7588" s="10">
        <f t="shared" si="339"/>
        <v>488</v>
      </c>
    </row>
    <row r="7589" spans="1:8" ht="15.75">
      <c r="A7589" s="10">
        <v>7588</v>
      </c>
      <c r="B7589" s="3" t="s">
        <v>6994</v>
      </c>
      <c r="C7589" s="2" t="s">
        <v>2490</v>
      </c>
      <c r="D7589" s="2" t="s">
        <v>264</v>
      </c>
      <c r="E7589" s="2" t="s">
        <v>2491</v>
      </c>
      <c r="F7589" s="4">
        <v>129</v>
      </c>
      <c r="G7589" s="10" t="str">
        <f t="shared" si="338"/>
        <v xml:space="preserve">2024/02 </v>
      </c>
      <c r="H7589" s="10">
        <f t="shared" si="339"/>
        <v>245</v>
      </c>
    </row>
    <row r="7590" spans="1:8" ht="15.75">
      <c r="A7590" s="10">
        <v>7589</v>
      </c>
      <c r="B7590" s="3" t="s">
        <v>6994</v>
      </c>
      <c r="C7590" s="2" t="s">
        <v>2492</v>
      </c>
      <c r="D7590" s="2" t="s">
        <v>264</v>
      </c>
      <c r="E7590" s="2" t="s">
        <v>2493</v>
      </c>
      <c r="F7590" s="4">
        <v>4</v>
      </c>
      <c r="G7590" s="10" t="str">
        <f t="shared" si="338"/>
        <v xml:space="preserve">2024/02 </v>
      </c>
      <c r="H7590" s="10">
        <f t="shared" si="339"/>
        <v>230</v>
      </c>
    </row>
    <row r="7591" spans="1:8" ht="15.75">
      <c r="A7591" s="10">
        <v>7590</v>
      </c>
      <c r="B7591" s="3" t="s">
        <v>6994</v>
      </c>
      <c r="C7591" s="2" t="s">
        <v>2494</v>
      </c>
      <c r="D7591" s="2" t="s">
        <v>264</v>
      </c>
      <c r="E7591" s="2" t="s">
        <v>2495</v>
      </c>
      <c r="F7591" s="4">
        <v>193</v>
      </c>
      <c r="G7591" s="10" t="str">
        <f t="shared" si="338"/>
        <v xml:space="preserve">2025/02 </v>
      </c>
      <c r="H7591" s="10">
        <f t="shared" si="339"/>
        <v>585</v>
      </c>
    </row>
    <row r="7592" spans="1:8" ht="15.75">
      <c r="A7592" s="10">
        <v>7591</v>
      </c>
      <c r="B7592" s="3" t="s">
        <v>6994</v>
      </c>
      <c r="C7592" s="2" t="s">
        <v>2496</v>
      </c>
      <c r="D7592" s="2" t="s">
        <v>264</v>
      </c>
      <c r="E7592" s="2" t="s">
        <v>2497</v>
      </c>
      <c r="F7592" s="4">
        <v>10</v>
      </c>
      <c r="G7592" s="10" t="str">
        <f t="shared" si="338"/>
        <v xml:space="preserve">2024/01 </v>
      </c>
      <c r="H7592" s="10">
        <f t="shared" si="339"/>
        <v>95</v>
      </c>
    </row>
    <row r="7593" spans="1:8" ht="15.75">
      <c r="A7593" s="10">
        <v>7592</v>
      </c>
      <c r="B7593" s="3" t="s">
        <v>6994</v>
      </c>
      <c r="C7593" s="2" t="s">
        <v>2503</v>
      </c>
      <c r="D7593" s="2" t="s">
        <v>264</v>
      </c>
      <c r="E7593" s="2" t="s">
        <v>2504</v>
      </c>
      <c r="F7593" s="4">
        <v>40</v>
      </c>
      <c r="G7593" s="10" t="str">
        <f t="shared" si="338"/>
        <v xml:space="preserve">2024/02 </v>
      </c>
      <c r="H7593" s="10">
        <f t="shared" si="339"/>
        <v>230</v>
      </c>
    </row>
    <row r="7594" spans="1:8" ht="15.75">
      <c r="A7594" s="10">
        <v>7593</v>
      </c>
      <c r="B7594" s="3" t="s">
        <v>6994</v>
      </c>
      <c r="C7594" s="2" t="s">
        <v>2505</v>
      </c>
      <c r="D7594" s="2" t="s">
        <v>264</v>
      </c>
      <c r="E7594" s="2" t="s">
        <v>2506</v>
      </c>
      <c r="F7594" s="4">
        <v>5</v>
      </c>
      <c r="G7594" s="10" t="str">
        <f t="shared" si="338"/>
        <v xml:space="preserve">2024/01 </v>
      </c>
      <c r="H7594" s="10">
        <f t="shared" si="339"/>
        <v>5</v>
      </c>
    </row>
    <row r="7595" spans="1:8" ht="15.75">
      <c r="A7595" s="10">
        <v>7594</v>
      </c>
      <c r="B7595" s="3" t="s">
        <v>6994</v>
      </c>
      <c r="C7595" s="2" t="s">
        <v>2507</v>
      </c>
      <c r="D7595" s="2" t="s">
        <v>264</v>
      </c>
      <c r="E7595" s="2" t="s">
        <v>2508</v>
      </c>
      <c r="F7595" s="4">
        <v>30</v>
      </c>
      <c r="G7595" s="10" t="str">
        <f t="shared" si="338"/>
        <v xml:space="preserve">2024/01 </v>
      </c>
      <c r="H7595" s="10">
        <f t="shared" si="339"/>
        <v>1000</v>
      </c>
    </row>
    <row r="7596" spans="1:8" ht="15.75">
      <c r="A7596" s="10">
        <v>7595</v>
      </c>
      <c r="B7596" s="3" t="s">
        <v>6994</v>
      </c>
      <c r="C7596" s="2" t="s">
        <v>2509</v>
      </c>
      <c r="D7596" s="2" t="s">
        <v>264</v>
      </c>
      <c r="E7596" s="2" t="s">
        <v>2510</v>
      </c>
      <c r="F7596" s="4">
        <v>85</v>
      </c>
      <c r="G7596" s="10" t="str">
        <f t="shared" si="338"/>
        <v xml:space="preserve">2024/04 </v>
      </c>
      <c r="H7596" s="10">
        <f t="shared" si="339"/>
        <v>195</v>
      </c>
    </row>
    <row r="7597" spans="1:8" ht="15.75">
      <c r="A7597" s="10">
        <v>7596</v>
      </c>
      <c r="B7597" s="3" t="s">
        <v>6994</v>
      </c>
      <c r="C7597" s="2" t="s">
        <v>2513</v>
      </c>
      <c r="D7597" s="2" t="s">
        <v>294</v>
      </c>
      <c r="E7597" s="2" t="s">
        <v>2514</v>
      </c>
      <c r="F7597" s="4">
        <v>3</v>
      </c>
      <c r="G7597" s="10" t="str">
        <f t="shared" si="338"/>
        <v xml:space="preserve">2024/03 </v>
      </c>
      <c r="H7597" s="10">
        <f t="shared" si="339"/>
        <v>74</v>
      </c>
    </row>
    <row r="7598" spans="1:8" ht="15.75">
      <c r="A7598" s="10">
        <v>7597</v>
      </c>
      <c r="B7598" s="3" t="s">
        <v>6994</v>
      </c>
      <c r="C7598" s="2" t="s">
        <v>2515</v>
      </c>
      <c r="D7598" s="2" t="s">
        <v>294</v>
      </c>
      <c r="E7598" s="2" t="s">
        <v>2516</v>
      </c>
      <c r="F7598" s="4">
        <v>4</v>
      </c>
      <c r="G7598" s="10" t="str">
        <f t="shared" ref="G7598:G7661" si="340">INDEX($B$2:$B$9999,MATCH(_xlfn.MAXIFS($F$2:$F$9999,$C$2:$C$9999,C7598),$F$1:$F$9999,0))</f>
        <v xml:space="preserve">2024/01 </v>
      </c>
      <c r="H7598" s="10">
        <f t="shared" ref="H7598:H7661" si="341">_xlfn.MAXIFS(F:F,C:C,C7598,G:G,G7598)</f>
        <v>95</v>
      </c>
    </row>
    <row r="7599" spans="1:8" ht="15.75">
      <c r="A7599" s="10">
        <v>7598</v>
      </c>
      <c r="B7599" s="3" t="s">
        <v>6994</v>
      </c>
      <c r="C7599" s="2" t="s">
        <v>2528</v>
      </c>
      <c r="D7599" s="2" t="s">
        <v>294</v>
      </c>
      <c r="E7599" s="2" t="s">
        <v>2529</v>
      </c>
      <c r="F7599" s="4">
        <v>430</v>
      </c>
      <c r="G7599" s="10" t="str">
        <f t="shared" si="340"/>
        <v xml:space="preserve">2024/12 </v>
      </c>
      <c r="H7599" s="10">
        <f t="shared" si="341"/>
        <v>675</v>
      </c>
    </row>
    <row r="7600" spans="1:8" ht="15.75">
      <c r="A7600" s="10">
        <v>7599</v>
      </c>
      <c r="B7600" s="3" t="s">
        <v>6994</v>
      </c>
      <c r="C7600" s="2" t="s">
        <v>2534</v>
      </c>
      <c r="D7600" s="2" t="s">
        <v>299</v>
      </c>
      <c r="E7600" s="2" t="s">
        <v>2535</v>
      </c>
      <c r="F7600" s="4">
        <v>240</v>
      </c>
      <c r="G7600" s="10" t="str">
        <f t="shared" si="340"/>
        <v xml:space="preserve">2025/02 </v>
      </c>
      <c r="H7600" s="10">
        <f t="shared" si="341"/>
        <v>453</v>
      </c>
    </row>
    <row r="7601" spans="1:8" ht="15.75">
      <c r="A7601" s="10">
        <v>7600</v>
      </c>
      <c r="B7601" s="3" t="s">
        <v>6994</v>
      </c>
      <c r="C7601" s="2" t="s">
        <v>2538</v>
      </c>
      <c r="D7601" s="2" t="s">
        <v>299</v>
      </c>
      <c r="E7601" s="2" t="s">
        <v>2539</v>
      </c>
      <c r="F7601" s="4">
        <v>305</v>
      </c>
      <c r="G7601" s="10" t="str">
        <f t="shared" si="340"/>
        <v xml:space="preserve">2024/08 </v>
      </c>
      <c r="H7601" s="10">
        <f t="shared" si="341"/>
        <v>560</v>
      </c>
    </row>
    <row r="7602" spans="1:8" ht="15.75">
      <c r="A7602" s="10">
        <v>7601</v>
      </c>
      <c r="B7602" s="3" t="s">
        <v>6994</v>
      </c>
      <c r="C7602" s="2" t="s">
        <v>2542</v>
      </c>
      <c r="D7602" s="2" t="s">
        <v>299</v>
      </c>
      <c r="E7602" s="2" t="s">
        <v>2543</v>
      </c>
      <c r="F7602" s="4">
        <v>100</v>
      </c>
      <c r="G7602" s="10" t="str">
        <f t="shared" si="340"/>
        <v xml:space="preserve">2026/03 </v>
      </c>
      <c r="H7602" s="10">
        <f t="shared" si="341"/>
        <v>414</v>
      </c>
    </row>
    <row r="7603" spans="1:8" ht="15.75">
      <c r="A7603" s="10">
        <v>7602</v>
      </c>
      <c r="B7603" s="3" t="s">
        <v>6994</v>
      </c>
      <c r="C7603" s="2" t="s">
        <v>2544</v>
      </c>
      <c r="D7603" s="2" t="s">
        <v>299</v>
      </c>
      <c r="E7603" s="2" t="s">
        <v>2545</v>
      </c>
      <c r="F7603" s="4">
        <v>24</v>
      </c>
      <c r="G7603" s="10" t="str">
        <f t="shared" si="340"/>
        <v xml:space="preserve">2024/03 </v>
      </c>
      <c r="H7603" s="10">
        <f t="shared" si="341"/>
        <v>151</v>
      </c>
    </row>
    <row r="7604" spans="1:8" ht="15.75">
      <c r="A7604" s="10">
        <v>7603</v>
      </c>
      <c r="B7604" s="3" t="s">
        <v>6994</v>
      </c>
      <c r="C7604" s="2" t="s">
        <v>2546</v>
      </c>
      <c r="D7604" s="2" t="s">
        <v>299</v>
      </c>
      <c r="E7604" s="2" t="s">
        <v>2547</v>
      </c>
      <c r="F7604" s="4">
        <v>20</v>
      </c>
      <c r="G7604" s="10" t="str">
        <f t="shared" si="340"/>
        <v xml:space="preserve">2024/01 </v>
      </c>
      <c r="H7604" s="10">
        <f t="shared" si="341"/>
        <v>150</v>
      </c>
    </row>
    <row r="7605" spans="1:8" ht="15.75">
      <c r="A7605" s="10">
        <v>7604</v>
      </c>
      <c r="B7605" s="3" t="s">
        <v>6994</v>
      </c>
      <c r="C7605" s="2" t="s">
        <v>2548</v>
      </c>
      <c r="D7605" s="2" t="s">
        <v>299</v>
      </c>
      <c r="E7605" s="2" t="s">
        <v>2549</v>
      </c>
      <c r="F7605" s="4">
        <v>31</v>
      </c>
      <c r="G7605" s="10" t="str">
        <f t="shared" si="340"/>
        <v xml:space="preserve">2024/01 </v>
      </c>
      <c r="H7605" s="10">
        <f t="shared" si="341"/>
        <v>70</v>
      </c>
    </row>
    <row r="7606" spans="1:8" ht="15.75">
      <c r="A7606" s="10">
        <v>7605</v>
      </c>
      <c r="B7606" s="3" t="s">
        <v>6994</v>
      </c>
      <c r="C7606" s="2" t="s">
        <v>2550</v>
      </c>
      <c r="D7606" s="2" t="s">
        <v>299</v>
      </c>
      <c r="E7606" s="2" t="s">
        <v>2551</v>
      </c>
      <c r="F7606" s="4">
        <v>55</v>
      </c>
      <c r="G7606" s="10" t="str">
        <f t="shared" si="340"/>
        <v xml:space="preserve">2024/07 </v>
      </c>
      <c r="H7606" s="10">
        <f t="shared" si="341"/>
        <v>260</v>
      </c>
    </row>
    <row r="7607" spans="1:8" ht="15.75">
      <c r="A7607" s="10">
        <v>7606</v>
      </c>
      <c r="B7607" s="3" t="s">
        <v>6994</v>
      </c>
      <c r="C7607" s="2" t="s">
        <v>2556</v>
      </c>
      <c r="D7607" s="2" t="s">
        <v>299</v>
      </c>
      <c r="E7607" s="2" t="s">
        <v>2557</v>
      </c>
      <c r="F7607" s="4">
        <v>35</v>
      </c>
      <c r="G7607" s="10" t="str">
        <f t="shared" si="340"/>
        <v xml:space="preserve">2024/01 </v>
      </c>
      <c r="H7607" s="10">
        <f t="shared" si="341"/>
        <v>80</v>
      </c>
    </row>
    <row r="7608" spans="1:8" ht="15.75">
      <c r="A7608" s="10">
        <v>7607</v>
      </c>
      <c r="B7608" s="3" t="s">
        <v>6994</v>
      </c>
      <c r="C7608" s="2" t="s">
        <v>7018</v>
      </c>
      <c r="D7608" s="2" t="s">
        <v>299</v>
      </c>
      <c r="E7608" s="2" t="s">
        <v>2506</v>
      </c>
      <c r="F7608" s="4">
        <v>5</v>
      </c>
      <c r="G7608" s="10" t="str">
        <f t="shared" si="340"/>
        <v xml:space="preserve">2024/01 </v>
      </c>
      <c r="H7608" s="10">
        <f t="shared" si="341"/>
        <v>5</v>
      </c>
    </row>
    <row r="7609" spans="1:8" ht="15.75">
      <c r="A7609" s="10">
        <v>7608</v>
      </c>
      <c r="B7609" s="3" t="s">
        <v>6994</v>
      </c>
      <c r="C7609" s="2" t="s">
        <v>2562</v>
      </c>
      <c r="D7609" s="2" t="s">
        <v>299</v>
      </c>
      <c r="E7609" s="2" t="s">
        <v>2563</v>
      </c>
      <c r="F7609" s="4">
        <v>8</v>
      </c>
      <c r="G7609" s="10" t="str">
        <f t="shared" si="340"/>
        <v xml:space="preserve">2024/01 </v>
      </c>
      <c r="H7609" s="10">
        <f t="shared" si="341"/>
        <v>100</v>
      </c>
    </row>
    <row r="7610" spans="1:8" ht="15.75">
      <c r="A7610" s="10">
        <v>7609</v>
      </c>
      <c r="B7610" s="3" t="s">
        <v>6994</v>
      </c>
      <c r="C7610" s="2" t="s">
        <v>2564</v>
      </c>
      <c r="D7610" s="2" t="s">
        <v>299</v>
      </c>
      <c r="E7610" s="2" t="s">
        <v>2565</v>
      </c>
      <c r="F7610" s="4">
        <v>15</v>
      </c>
      <c r="G7610" s="10" t="str">
        <f t="shared" si="340"/>
        <v xml:space="preserve">2024/01 </v>
      </c>
      <c r="H7610" s="10">
        <f t="shared" si="341"/>
        <v>220</v>
      </c>
    </row>
    <row r="7611" spans="1:8" ht="15.75">
      <c r="A7611" s="10">
        <v>7610</v>
      </c>
      <c r="B7611" s="3" t="s">
        <v>6994</v>
      </c>
      <c r="C7611" s="2" t="s">
        <v>2576</v>
      </c>
      <c r="D7611" s="2" t="s">
        <v>310</v>
      </c>
      <c r="E7611" s="2" t="s">
        <v>2577</v>
      </c>
      <c r="F7611" s="4">
        <v>80</v>
      </c>
      <c r="G7611" s="10" t="str">
        <f t="shared" si="340"/>
        <v xml:space="preserve">2024/01 </v>
      </c>
      <c r="H7611" s="10">
        <f t="shared" si="341"/>
        <v>105</v>
      </c>
    </row>
    <row r="7612" spans="1:8" ht="15.75">
      <c r="A7612" s="10">
        <v>7611</v>
      </c>
      <c r="B7612" s="3" t="s">
        <v>6994</v>
      </c>
      <c r="C7612" s="2" t="s">
        <v>2578</v>
      </c>
      <c r="D7612" s="2" t="s">
        <v>310</v>
      </c>
      <c r="E7612" s="2" t="s">
        <v>2579</v>
      </c>
      <c r="F7612" s="4">
        <v>64</v>
      </c>
      <c r="G7612" s="10" t="str">
        <f t="shared" si="340"/>
        <v xml:space="preserve">2024/04 </v>
      </c>
      <c r="H7612" s="10">
        <f t="shared" si="341"/>
        <v>225</v>
      </c>
    </row>
    <row r="7613" spans="1:8" ht="15.75">
      <c r="A7613" s="10">
        <v>7612</v>
      </c>
      <c r="B7613" s="3" t="s">
        <v>6994</v>
      </c>
      <c r="C7613" s="2" t="s">
        <v>2580</v>
      </c>
      <c r="D7613" s="2" t="s">
        <v>310</v>
      </c>
      <c r="E7613" s="2" t="s">
        <v>2581</v>
      </c>
      <c r="F7613" s="4">
        <v>80</v>
      </c>
      <c r="G7613" s="10" t="str">
        <f t="shared" si="340"/>
        <v xml:space="preserve">2024/05 </v>
      </c>
      <c r="H7613" s="10">
        <f t="shared" si="341"/>
        <v>206</v>
      </c>
    </row>
    <row r="7614" spans="1:8" ht="15.75">
      <c r="A7614" s="10">
        <v>7613</v>
      </c>
      <c r="B7614" s="3" t="s">
        <v>6994</v>
      </c>
      <c r="C7614" s="2" t="s">
        <v>2582</v>
      </c>
      <c r="D7614" s="2" t="s">
        <v>310</v>
      </c>
      <c r="E7614" s="2" t="s">
        <v>2583</v>
      </c>
      <c r="F7614" s="4">
        <v>6</v>
      </c>
      <c r="G7614" s="10" t="str">
        <f t="shared" si="340"/>
        <v xml:space="preserve">2024/02 </v>
      </c>
      <c r="H7614" s="10">
        <f t="shared" si="341"/>
        <v>53</v>
      </c>
    </row>
    <row r="7615" spans="1:8" ht="15.75">
      <c r="A7615" s="10">
        <v>7614</v>
      </c>
      <c r="B7615" s="3" t="s">
        <v>6994</v>
      </c>
      <c r="C7615" s="2" t="s">
        <v>2584</v>
      </c>
      <c r="D7615" s="2" t="s">
        <v>310</v>
      </c>
      <c r="E7615" s="2" t="s">
        <v>2585</v>
      </c>
      <c r="F7615" s="4">
        <v>30</v>
      </c>
      <c r="G7615" s="10" t="str">
        <f t="shared" si="340"/>
        <v xml:space="preserve">2024/01 </v>
      </c>
      <c r="H7615" s="10">
        <f t="shared" si="341"/>
        <v>45</v>
      </c>
    </row>
    <row r="7616" spans="1:8" ht="15.75">
      <c r="A7616" s="10">
        <v>7615</v>
      </c>
      <c r="B7616" s="3" t="s">
        <v>6994</v>
      </c>
      <c r="C7616" s="2" t="s">
        <v>3787</v>
      </c>
      <c r="D7616" s="2" t="s">
        <v>310</v>
      </c>
      <c r="E7616" s="2" t="s">
        <v>2447</v>
      </c>
      <c r="F7616" s="4">
        <v>2</v>
      </c>
      <c r="G7616" s="10" t="str">
        <f t="shared" si="340"/>
        <v xml:space="preserve">2024/01 </v>
      </c>
      <c r="H7616" s="10">
        <f t="shared" si="341"/>
        <v>10</v>
      </c>
    </row>
    <row r="7617" spans="1:8" ht="15.75">
      <c r="A7617" s="10">
        <v>7616</v>
      </c>
      <c r="B7617" s="3" t="s">
        <v>6994</v>
      </c>
      <c r="C7617" s="2" t="s">
        <v>2588</v>
      </c>
      <c r="D7617" s="2" t="s">
        <v>312</v>
      </c>
      <c r="E7617" s="2" t="s">
        <v>2589</v>
      </c>
      <c r="F7617" s="4">
        <v>20</v>
      </c>
      <c r="G7617" s="10" t="str">
        <f t="shared" si="340"/>
        <v xml:space="preserve">2024/01 </v>
      </c>
      <c r="H7617" s="10">
        <f t="shared" si="341"/>
        <v>50</v>
      </c>
    </row>
    <row r="7618" spans="1:8" ht="15.75">
      <c r="A7618" s="10">
        <v>7617</v>
      </c>
      <c r="B7618" s="3" t="s">
        <v>6994</v>
      </c>
      <c r="C7618" s="2" t="s">
        <v>2590</v>
      </c>
      <c r="D7618" s="2" t="s">
        <v>312</v>
      </c>
      <c r="E7618" s="2" t="s">
        <v>2591</v>
      </c>
      <c r="F7618" s="4">
        <v>20</v>
      </c>
      <c r="G7618" s="10" t="str">
        <f t="shared" si="340"/>
        <v xml:space="preserve">2024/03 </v>
      </c>
      <c r="H7618" s="10">
        <f t="shared" si="341"/>
        <v>132</v>
      </c>
    </row>
    <row r="7619" spans="1:8" ht="15.75">
      <c r="A7619" s="10">
        <v>7618</v>
      </c>
      <c r="B7619" s="3" t="s">
        <v>6994</v>
      </c>
      <c r="C7619" s="2" t="s">
        <v>2592</v>
      </c>
      <c r="D7619" s="2" t="s">
        <v>312</v>
      </c>
      <c r="E7619" s="2" t="s">
        <v>2593</v>
      </c>
      <c r="F7619" s="4">
        <v>20</v>
      </c>
      <c r="G7619" s="10" t="str">
        <f t="shared" si="340"/>
        <v xml:space="preserve">2024/05 </v>
      </c>
      <c r="H7619" s="10">
        <f t="shared" si="341"/>
        <v>145</v>
      </c>
    </row>
    <row r="7620" spans="1:8" ht="15.75">
      <c r="A7620" s="10">
        <v>7619</v>
      </c>
      <c r="B7620" s="3" t="s">
        <v>6994</v>
      </c>
      <c r="C7620" s="2" t="s">
        <v>2594</v>
      </c>
      <c r="D7620" s="2" t="s">
        <v>312</v>
      </c>
      <c r="E7620" s="2" t="s">
        <v>2595</v>
      </c>
      <c r="F7620" s="4">
        <v>20</v>
      </c>
      <c r="G7620" s="10" t="str">
        <f t="shared" si="340"/>
        <v xml:space="preserve">2024/01 </v>
      </c>
      <c r="H7620" s="10">
        <f t="shared" si="341"/>
        <v>100</v>
      </c>
    </row>
    <row r="7621" spans="1:8" ht="15.75">
      <c r="A7621" s="10">
        <v>7620</v>
      </c>
      <c r="B7621" s="3" t="s">
        <v>6994</v>
      </c>
      <c r="C7621" s="2" t="s">
        <v>2610</v>
      </c>
      <c r="D7621" s="2" t="s">
        <v>314</v>
      </c>
      <c r="E7621" s="2" t="s">
        <v>2611</v>
      </c>
      <c r="F7621" s="4">
        <v>20</v>
      </c>
      <c r="G7621" s="10" t="str">
        <f t="shared" si="340"/>
        <v xml:space="preserve">2024/01 </v>
      </c>
      <c r="H7621" s="10">
        <f t="shared" si="341"/>
        <v>60</v>
      </c>
    </row>
    <row r="7622" spans="1:8" ht="15.75">
      <c r="A7622" s="10">
        <v>7621</v>
      </c>
      <c r="B7622" s="3" t="s">
        <v>6994</v>
      </c>
      <c r="C7622" s="2" t="s">
        <v>2614</v>
      </c>
      <c r="D7622" s="2" t="s">
        <v>318</v>
      </c>
      <c r="E7622" s="2" t="s">
        <v>2615</v>
      </c>
      <c r="F7622" s="4">
        <v>30</v>
      </c>
      <c r="G7622" s="10" t="str">
        <f t="shared" si="340"/>
        <v xml:space="preserve">2024/04 </v>
      </c>
      <c r="H7622" s="10">
        <f t="shared" si="341"/>
        <v>210</v>
      </c>
    </row>
    <row r="7623" spans="1:8" ht="15.75">
      <c r="A7623" s="10">
        <v>7622</v>
      </c>
      <c r="B7623" s="3" t="s">
        <v>6994</v>
      </c>
      <c r="C7623" s="2" t="s">
        <v>2616</v>
      </c>
      <c r="D7623" s="2" t="s">
        <v>318</v>
      </c>
      <c r="E7623" s="2" t="s">
        <v>2617</v>
      </c>
      <c r="F7623" s="4">
        <v>35</v>
      </c>
      <c r="G7623" s="10" t="str">
        <f t="shared" si="340"/>
        <v xml:space="preserve">2024/01 </v>
      </c>
      <c r="H7623" s="10">
        <f t="shared" si="341"/>
        <v>120</v>
      </c>
    </row>
    <row r="7624" spans="1:8" ht="15.75">
      <c r="A7624" s="10">
        <v>7623</v>
      </c>
      <c r="B7624" s="3" t="s">
        <v>6994</v>
      </c>
      <c r="C7624" s="2" t="s">
        <v>2618</v>
      </c>
      <c r="D7624" s="2" t="s">
        <v>318</v>
      </c>
      <c r="E7624" s="2" t="s">
        <v>2619</v>
      </c>
      <c r="F7624" s="4"/>
      <c r="G7624" s="10" t="str">
        <f t="shared" si="340"/>
        <v xml:space="preserve">2025/03 </v>
      </c>
      <c r="H7624" s="10">
        <f t="shared" si="341"/>
        <v>410</v>
      </c>
    </row>
    <row r="7625" spans="1:8" ht="15.75">
      <c r="A7625" s="10">
        <v>7624</v>
      </c>
      <c r="B7625" s="3" t="s">
        <v>6994</v>
      </c>
      <c r="C7625" s="2" t="s">
        <v>2628</v>
      </c>
      <c r="D7625" s="2" t="s">
        <v>318</v>
      </c>
      <c r="E7625" s="2" t="s">
        <v>2629</v>
      </c>
      <c r="F7625" s="4">
        <v>90</v>
      </c>
      <c r="G7625" s="10" t="str">
        <f t="shared" si="340"/>
        <v xml:space="preserve">2024/08 </v>
      </c>
      <c r="H7625" s="10">
        <f t="shared" si="341"/>
        <v>600</v>
      </c>
    </row>
    <row r="7626" spans="1:8" ht="15.75">
      <c r="A7626" s="10">
        <v>7625</v>
      </c>
      <c r="B7626" s="3" t="s">
        <v>6994</v>
      </c>
      <c r="C7626" s="2" t="s">
        <v>2643</v>
      </c>
      <c r="D7626" s="2" t="s">
        <v>2642</v>
      </c>
      <c r="E7626" s="2" t="s">
        <v>2644</v>
      </c>
      <c r="F7626" s="4">
        <v>3</v>
      </c>
      <c r="G7626" s="10" t="str">
        <f t="shared" si="340"/>
        <v xml:space="preserve">2024/01 </v>
      </c>
      <c r="H7626" s="10">
        <f t="shared" si="341"/>
        <v>40</v>
      </c>
    </row>
    <row r="7627" spans="1:8" ht="15.75">
      <c r="A7627" s="10">
        <v>7626</v>
      </c>
      <c r="B7627" s="3" t="s">
        <v>6994</v>
      </c>
      <c r="C7627" s="2" t="s">
        <v>6093</v>
      </c>
      <c r="D7627" s="2" t="s">
        <v>2642</v>
      </c>
      <c r="E7627" s="2" t="s">
        <v>6094</v>
      </c>
      <c r="F7627" s="4">
        <v>3</v>
      </c>
      <c r="G7627" s="10" t="str">
        <f t="shared" si="340"/>
        <v xml:space="preserve">2024/01 </v>
      </c>
      <c r="H7627" s="10">
        <f t="shared" si="341"/>
        <v>30</v>
      </c>
    </row>
    <row r="7628" spans="1:8" ht="15.75">
      <c r="A7628" s="10">
        <v>7627</v>
      </c>
      <c r="B7628" s="3" t="s">
        <v>6994</v>
      </c>
      <c r="C7628" s="2" t="s">
        <v>2671</v>
      </c>
      <c r="D7628" s="2" t="s">
        <v>2312</v>
      </c>
      <c r="E7628" s="2" t="s">
        <v>2672</v>
      </c>
      <c r="F7628" s="4">
        <v>29</v>
      </c>
      <c r="G7628" s="10" t="str">
        <f t="shared" si="340"/>
        <v xml:space="preserve">2024/01 </v>
      </c>
      <c r="H7628" s="10">
        <f t="shared" si="341"/>
        <v>120</v>
      </c>
    </row>
    <row r="7629" spans="1:8" ht="15.75">
      <c r="A7629" s="10">
        <v>7628</v>
      </c>
      <c r="B7629" s="3" t="s">
        <v>6994</v>
      </c>
      <c r="C7629" s="2" t="s">
        <v>2684</v>
      </c>
      <c r="D7629" s="2" t="s">
        <v>2312</v>
      </c>
      <c r="E7629" s="2" t="s">
        <v>2685</v>
      </c>
      <c r="F7629" s="4">
        <v>56</v>
      </c>
      <c r="G7629" s="10" t="str">
        <f t="shared" si="340"/>
        <v xml:space="preserve">2024/01 </v>
      </c>
      <c r="H7629" s="10">
        <f t="shared" si="341"/>
        <v>200</v>
      </c>
    </row>
    <row r="7630" spans="1:8" ht="15.75">
      <c r="A7630" s="10">
        <v>7629</v>
      </c>
      <c r="B7630" s="3" t="s">
        <v>6994</v>
      </c>
      <c r="C7630" s="2" t="s">
        <v>2712</v>
      </c>
      <c r="D7630" s="2" t="s">
        <v>1267</v>
      </c>
      <c r="E7630" s="2" t="s">
        <v>2713</v>
      </c>
      <c r="F7630" s="4">
        <v>88</v>
      </c>
      <c r="G7630" s="10" t="str">
        <f t="shared" si="340"/>
        <v xml:space="preserve">2024/01 </v>
      </c>
      <c r="H7630" s="10">
        <f t="shared" si="341"/>
        <v>125</v>
      </c>
    </row>
    <row r="7631" spans="1:8" ht="15.75">
      <c r="A7631" s="10">
        <v>7630</v>
      </c>
      <c r="B7631" s="3" t="s">
        <v>6994</v>
      </c>
      <c r="C7631" s="2" t="s">
        <v>2716</v>
      </c>
      <c r="D7631" s="2" t="s">
        <v>1267</v>
      </c>
      <c r="E7631" s="2" t="s">
        <v>2717</v>
      </c>
      <c r="F7631" s="4">
        <v>3</v>
      </c>
      <c r="G7631" s="10" t="str">
        <f t="shared" si="340"/>
        <v xml:space="preserve">2024/05 </v>
      </c>
      <c r="H7631" s="10">
        <f t="shared" si="341"/>
        <v>63</v>
      </c>
    </row>
    <row r="7632" spans="1:8" ht="15.75">
      <c r="A7632" s="10">
        <v>7631</v>
      </c>
      <c r="B7632" s="3" t="s">
        <v>6994</v>
      </c>
      <c r="C7632" s="2" t="s">
        <v>2718</v>
      </c>
      <c r="D7632" s="2" t="s">
        <v>1267</v>
      </c>
      <c r="E7632" s="2" t="s">
        <v>2719</v>
      </c>
      <c r="F7632" s="4">
        <v>10</v>
      </c>
      <c r="G7632" s="10" t="str">
        <f t="shared" si="340"/>
        <v xml:space="preserve">2024/01 </v>
      </c>
      <c r="H7632" s="10">
        <f t="shared" si="341"/>
        <v>95</v>
      </c>
    </row>
    <row r="7633" spans="1:8" ht="15.75">
      <c r="A7633" s="10">
        <v>7632</v>
      </c>
      <c r="B7633" s="3" t="s">
        <v>6994</v>
      </c>
      <c r="C7633" s="2" t="s">
        <v>2720</v>
      </c>
      <c r="D7633" s="2" t="s">
        <v>1267</v>
      </c>
      <c r="E7633" s="2" t="s">
        <v>2721</v>
      </c>
      <c r="F7633" s="4"/>
      <c r="G7633" s="10" t="str">
        <f t="shared" si="340"/>
        <v xml:space="preserve">2024/01 </v>
      </c>
      <c r="H7633" s="10">
        <f t="shared" si="341"/>
        <v>95</v>
      </c>
    </row>
    <row r="7634" spans="1:8" ht="15.75">
      <c r="A7634" s="10">
        <v>7633</v>
      </c>
      <c r="B7634" s="3" t="s">
        <v>6994</v>
      </c>
      <c r="C7634" s="2" t="s">
        <v>2722</v>
      </c>
      <c r="D7634" s="2" t="s">
        <v>1267</v>
      </c>
      <c r="E7634" s="2" t="s">
        <v>2723</v>
      </c>
      <c r="F7634" s="4">
        <v>30</v>
      </c>
      <c r="G7634" s="10" t="str">
        <f t="shared" si="340"/>
        <v xml:space="preserve">2024/02 </v>
      </c>
      <c r="H7634" s="10">
        <f t="shared" si="341"/>
        <v>93</v>
      </c>
    </row>
    <row r="7635" spans="1:8" ht="15.75">
      <c r="A7635" s="10">
        <v>7634</v>
      </c>
      <c r="B7635" s="3" t="s">
        <v>6994</v>
      </c>
      <c r="C7635" s="2" t="s">
        <v>2726</v>
      </c>
      <c r="D7635" s="2" t="s">
        <v>1267</v>
      </c>
      <c r="E7635" s="2" t="s">
        <v>2727</v>
      </c>
      <c r="F7635" s="4">
        <v>17</v>
      </c>
      <c r="G7635" s="10" t="str">
        <f t="shared" si="340"/>
        <v xml:space="preserve">2024/01 </v>
      </c>
      <c r="H7635" s="10">
        <f t="shared" si="341"/>
        <v>21</v>
      </c>
    </row>
    <row r="7636" spans="1:8" ht="15.75">
      <c r="A7636" s="10">
        <v>7635</v>
      </c>
      <c r="B7636" s="3" t="s">
        <v>6994</v>
      </c>
      <c r="C7636" s="2" t="s">
        <v>2733</v>
      </c>
      <c r="D7636" s="2" t="s">
        <v>2732</v>
      </c>
      <c r="E7636" s="2" t="s">
        <v>2734</v>
      </c>
      <c r="F7636" s="4">
        <v>32</v>
      </c>
      <c r="G7636" s="10" t="str">
        <f t="shared" si="340"/>
        <v xml:space="preserve">2024/01 </v>
      </c>
      <c r="H7636" s="10">
        <f t="shared" si="341"/>
        <v>36</v>
      </c>
    </row>
    <row r="7637" spans="1:8" ht="15.75">
      <c r="A7637" s="10">
        <v>7636</v>
      </c>
      <c r="B7637" s="3" t="s">
        <v>6994</v>
      </c>
      <c r="C7637" s="2" t="s">
        <v>2754</v>
      </c>
      <c r="D7637" s="2" t="s">
        <v>2753</v>
      </c>
      <c r="E7637" s="2" t="s">
        <v>2755</v>
      </c>
      <c r="F7637" s="4">
        <v>7</v>
      </c>
      <c r="G7637" s="10" t="str">
        <f t="shared" si="340"/>
        <v xml:space="preserve">2024/01 </v>
      </c>
      <c r="H7637" s="10">
        <f t="shared" si="341"/>
        <v>10</v>
      </c>
    </row>
    <row r="7638" spans="1:8" ht="15.75">
      <c r="A7638" s="10">
        <v>7637</v>
      </c>
      <c r="B7638" s="3" t="s">
        <v>6994</v>
      </c>
      <c r="C7638" s="2" t="s">
        <v>3820</v>
      </c>
      <c r="D7638" s="2" t="s">
        <v>1443</v>
      </c>
      <c r="E7638" s="2" t="s">
        <v>3821</v>
      </c>
      <c r="F7638" s="4">
        <v>6</v>
      </c>
      <c r="G7638" s="10" t="str">
        <f t="shared" si="340"/>
        <v xml:space="preserve">2024/01 </v>
      </c>
      <c r="H7638" s="10">
        <f t="shared" si="341"/>
        <v>20</v>
      </c>
    </row>
    <row r="7639" spans="1:8" ht="15.75">
      <c r="A7639" s="10">
        <v>7638</v>
      </c>
      <c r="B7639" s="3" t="s">
        <v>6994</v>
      </c>
      <c r="C7639" s="2" t="s">
        <v>3837</v>
      </c>
      <c r="D7639" s="2" t="s">
        <v>1415</v>
      </c>
      <c r="E7639" s="2" t="s">
        <v>3838</v>
      </c>
      <c r="F7639" s="4">
        <v>10</v>
      </c>
      <c r="G7639" s="10" t="str">
        <f t="shared" si="340"/>
        <v xml:space="preserve">2024/01 </v>
      </c>
      <c r="H7639" s="10">
        <f t="shared" si="341"/>
        <v>10</v>
      </c>
    </row>
    <row r="7640" spans="1:8" ht="15.75">
      <c r="A7640" s="10">
        <v>7639</v>
      </c>
      <c r="B7640" s="3" t="s">
        <v>6994</v>
      </c>
      <c r="C7640" s="2" t="s">
        <v>2771</v>
      </c>
      <c r="D7640" s="2" t="s">
        <v>1415</v>
      </c>
      <c r="E7640" s="2" t="s">
        <v>2772</v>
      </c>
      <c r="F7640" s="4">
        <v>10</v>
      </c>
      <c r="G7640" s="10" t="str">
        <f t="shared" si="340"/>
        <v xml:space="preserve">2024/01 </v>
      </c>
      <c r="H7640" s="10">
        <f t="shared" si="341"/>
        <v>35</v>
      </c>
    </row>
    <row r="7641" spans="1:8" ht="15.75">
      <c r="A7641" s="10">
        <v>7640</v>
      </c>
      <c r="B7641" s="3" t="s">
        <v>6994</v>
      </c>
      <c r="C7641" s="2" t="s">
        <v>2795</v>
      </c>
      <c r="D7641" s="2" t="s">
        <v>2794</v>
      </c>
      <c r="E7641" s="2" t="s">
        <v>2796</v>
      </c>
      <c r="F7641" s="4">
        <v>140</v>
      </c>
      <c r="G7641" s="10" t="str">
        <f t="shared" si="340"/>
        <v xml:space="preserve">2024/01 </v>
      </c>
      <c r="H7641" s="10">
        <f t="shared" si="341"/>
        <v>140</v>
      </c>
    </row>
    <row r="7642" spans="1:8" ht="15.75">
      <c r="A7642" s="10">
        <v>7641</v>
      </c>
      <c r="B7642" s="3" t="s">
        <v>6994</v>
      </c>
      <c r="C7642" s="2" t="s">
        <v>2799</v>
      </c>
      <c r="D7642" s="2" t="s">
        <v>2794</v>
      </c>
      <c r="E7642" s="2" t="s">
        <v>2800</v>
      </c>
      <c r="F7642" s="4">
        <v>10</v>
      </c>
      <c r="G7642" s="10" t="str">
        <f t="shared" si="340"/>
        <v xml:space="preserve">2024/01 </v>
      </c>
      <c r="H7642" s="10">
        <f t="shared" si="341"/>
        <v>25</v>
      </c>
    </row>
    <row r="7643" spans="1:8" ht="15.75">
      <c r="A7643" s="10">
        <v>7642</v>
      </c>
      <c r="B7643" s="3" t="s">
        <v>6994</v>
      </c>
      <c r="C7643" s="2" t="s">
        <v>2801</v>
      </c>
      <c r="D7643" s="2" t="s">
        <v>2794</v>
      </c>
      <c r="E7643" s="2" t="s">
        <v>2802</v>
      </c>
      <c r="F7643" s="4">
        <v>20</v>
      </c>
      <c r="G7643" s="10" t="str">
        <f t="shared" si="340"/>
        <v xml:space="preserve">2024/01 </v>
      </c>
      <c r="H7643" s="10">
        <f t="shared" si="341"/>
        <v>20</v>
      </c>
    </row>
    <row r="7644" spans="1:8" ht="15.75">
      <c r="A7644" s="10">
        <v>7643</v>
      </c>
      <c r="B7644" s="3" t="s">
        <v>6994</v>
      </c>
      <c r="C7644" s="2" t="s">
        <v>6780</v>
      </c>
      <c r="D7644" s="2" t="s">
        <v>2794</v>
      </c>
      <c r="E7644" s="2" t="s">
        <v>7019</v>
      </c>
      <c r="F7644" s="4">
        <v>40</v>
      </c>
      <c r="G7644" s="10" t="str">
        <f t="shared" si="340"/>
        <v xml:space="preserve">2024/01 </v>
      </c>
      <c r="H7644" s="10">
        <f t="shared" si="341"/>
        <v>40</v>
      </c>
    </row>
    <row r="7645" spans="1:8" ht="15.75">
      <c r="A7645" s="10">
        <v>7644</v>
      </c>
      <c r="B7645" s="3" t="s">
        <v>6994</v>
      </c>
      <c r="C7645" s="2" t="s">
        <v>2803</v>
      </c>
      <c r="D7645" s="2" t="s">
        <v>2794</v>
      </c>
      <c r="E7645" s="2" t="s">
        <v>2804</v>
      </c>
      <c r="F7645" s="4">
        <v>50</v>
      </c>
      <c r="G7645" s="10" t="str">
        <f t="shared" si="340"/>
        <v xml:space="preserve">2024/01 </v>
      </c>
      <c r="H7645" s="10">
        <f t="shared" si="341"/>
        <v>50</v>
      </c>
    </row>
    <row r="7646" spans="1:8" ht="15.75">
      <c r="A7646" s="10">
        <v>7645</v>
      </c>
      <c r="B7646" s="3" t="s">
        <v>6994</v>
      </c>
      <c r="C7646" s="2" t="s">
        <v>2807</v>
      </c>
      <c r="D7646" s="2" t="s">
        <v>2794</v>
      </c>
      <c r="E7646" s="2" t="s">
        <v>2808</v>
      </c>
      <c r="F7646" s="4">
        <v>50</v>
      </c>
      <c r="G7646" s="10" t="str">
        <f t="shared" si="340"/>
        <v xml:space="preserve">2024/01 </v>
      </c>
      <c r="H7646" s="10">
        <f t="shared" si="341"/>
        <v>100</v>
      </c>
    </row>
    <row r="7647" spans="1:8" ht="15.75">
      <c r="A7647" s="10">
        <v>7646</v>
      </c>
      <c r="B7647" s="3" t="s">
        <v>6994</v>
      </c>
      <c r="C7647" s="2" t="s">
        <v>2809</v>
      </c>
      <c r="D7647" s="2" t="s">
        <v>1443</v>
      </c>
      <c r="E7647" s="2" t="s">
        <v>2810</v>
      </c>
      <c r="F7647" s="4">
        <v>50</v>
      </c>
      <c r="G7647" s="10" t="str">
        <f t="shared" si="340"/>
        <v xml:space="preserve">2024/01 </v>
      </c>
      <c r="H7647" s="10">
        <f t="shared" si="341"/>
        <v>100</v>
      </c>
    </row>
    <row r="7648" spans="1:8" ht="15.75">
      <c r="A7648" s="10">
        <v>7647</v>
      </c>
      <c r="B7648" s="3" t="s">
        <v>6994</v>
      </c>
      <c r="C7648" s="2" t="s">
        <v>2811</v>
      </c>
      <c r="D7648" s="2" t="s">
        <v>1443</v>
      </c>
      <c r="E7648" s="2" t="s">
        <v>2812</v>
      </c>
      <c r="F7648" s="4">
        <v>50</v>
      </c>
      <c r="G7648" s="10" t="str">
        <f t="shared" si="340"/>
        <v xml:space="preserve">2024/01 </v>
      </c>
      <c r="H7648" s="10">
        <f t="shared" si="341"/>
        <v>130</v>
      </c>
    </row>
    <row r="7649" spans="1:8" ht="15.75">
      <c r="A7649" s="10">
        <v>7648</v>
      </c>
      <c r="B7649" s="3" t="s">
        <v>6994</v>
      </c>
      <c r="C7649" s="2" t="s">
        <v>2813</v>
      </c>
      <c r="D7649" s="2" t="s">
        <v>1443</v>
      </c>
      <c r="E7649" s="2" t="s">
        <v>2814</v>
      </c>
      <c r="F7649" s="4">
        <v>50</v>
      </c>
      <c r="G7649" s="10" t="str">
        <f t="shared" si="340"/>
        <v xml:space="preserve">2024/01 </v>
      </c>
      <c r="H7649" s="10">
        <f t="shared" si="341"/>
        <v>80</v>
      </c>
    </row>
    <row r="7650" spans="1:8" ht="15.75">
      <c r="A7650" s="10">
        <v>7649</v>
      </c>
      <c r="B7650" s="3" t="s">
        <v>6994</v>
      </c>
      <c r="C7650" s="2" t="s">
        <v>2819</v>
      </c>
      <c r="D7650" s="2" t="s">
        <v>2762</v>
      </c>
      <c r="E7650" s="2" t="s">
        <v>2820</v>
      </c>
      <c r="F7650" s="4">
        <v>30</v>
      </c>
      <c r="G7650" s="10" t="str">
        <f t="shared" si="340"/>
        <v xml:space="preserve">2024/01 </v>
      </c>
      <c r="H7650" s="10">
        <f t="shared" si="341"/>
        <v>45</v>
      </c>
    </row>
    <row r="7651" spans="1:8" ht="15.75">
      <c r="A7651" s="10">
        <v>7650</v>
      </c>
      <c r="B7651" s="3" t="s">
        <v>6994</v>
      </c>
      <c r="C7651" s="2" t="s">
        <v>2821</v>
      </c>
      <c r="D7651" s="2" t="s">
        <v>2762</v>
      </c>
      <c r="E7651" s="2" t="s">
        <v>2822</v>
      </c>
      <c r="F7651" s="4">
        <v>20</v>
      </c>
      <c r="G7651" s="10" t="str">
        <f t="shared" si="340"/>
        <v xml:space="preserve">2024/01 </v>
      </c>
      <c r="H7651" s="10">
        <f t="shared" si="341"/>
        <v>50</v>
      </c>
    </row>
    <row r="7652" spans="1:8" ht="15.75">
      <c r="A7652" s="10">
        <v>7651</v>
      </c>
      <c r="B7652" s="3" t="s">
        <v>6994</v>
      </c>
      <c r="C7652" s="2" t="s">
        <v>2831</v>
      </c>
      <c r="D7652" s="2" t="s">
        <v>1401</v>
      </c>
      <c r="E7652" s="2" t="s">
        <v>2832</v>
      </c>
      <c r="F7652" s="4">
        <v>30</v>
      </c>
      <c r="G7652" s="10" t="str">
        <f t="shared" si="340"/>
        <v xml:space="preserve">2024/08 </v>
      </c>
      <c r="H7652" s="10">
        <f t="shared" si="341"/>
        <v>600</v>
      </c>
    </row>
    <row r="7653" spans="1:8" ht="15.75">
      <c r="A7653" s="10">
        <v>7652</v>
      </c>
      <c r="B7653" s="3" t="s">
        <v>6994</v>
      </c>
      <c r="C7653" s="2" t="s">
        <v>2835</v>
      </c>
      <c r="D7653" s="2" t="s">
        <v>1401</v>
      </c>
      <c r="E7653" s="2" t="s">
        <v>2836</v>
      </c>
      <c r="F7653" s="4">
        <v>22</v>
      </c>
      <c r="G7653" s="10" t="str">
        <f t="shared" si="340"/>
        <v xml:space="preserve">2025/11 </v>
      </c>
      <c r="H7653" s="10">
        <f t="shared" si="341"/>
        <v>615</v>
      </c>
    </row>
    <row r="7654" spans="1:8" ht="15.75">
      <c r="A7654" s="10">
        <v>7653</v>
      </c>
      <c r="B7654" s="3" t="s">
        <v>6994</v>
      </c>
      <c r="C7654" s="2" t="s">
        <v>2840</v>
      </c>
      <c r="D7654" s="2" t="s">
        <v>1401</v>
      </c>
      <c r="E7654" s="2" t="s">
        <v>2841</v>
      </c>
      <c r="F7654" s="4">
        <v>15</v>
      </c>
      <c r="G7654" s="10" t="str">
        <f t="shared" si="340"/>
        <v xml:space="preserve">2024/07 </v>
      </c>
      <c r="H7654" s="10">
        <f t="shared" si="341"/>
        <v>280</v>
      </c>
    </row>
    <row r="7655" spans="1:8" ht="15.75">
      <c r="A7655" s="10">
        <v>7654</v>
      </c>
      <c r="B7655" s="3" t="s">
        <v>6994</v>
      </c>
      <c r="C7655" s="2" t="s">
        <v>2842</v>
      </c>
      <c r="D7655" s="2" t="s">
        <v>1401</v>
      </c>
      <c r="E7655" s="2" t="s">
        <v>2843</v>
      </c>
      <c r="F7655" s="4">
        <v>10</v>
      </c>
      <c r="G7655" s="10" t="str">
        <f t="shared" si="340"/>
        <v xml:space="preserve">2024/06 </v>
      </c>
      <c r="H7655" s="10">
        <f t="shared" si="341"/>
        <v>155</v>
      </c>
    </row>
    <row r="7656" spans="1:8" ht="15.75">
      <c r="A7656" s="10">
        <v>7655</v>
      </c>
      <c r="B7656" s="3" t="s">
        <v>6994</v>
      </c>
      <c r="C7656" s="2" t="s">
        <v>2846</v>
      </c>
      <c r="D7656" s="2" t="s">
        <v>1401</v>
      </c>
      <c r="E7656" s="2" t="s">
        <v>2847</v>
      </c>
      <c r="F7656" s="4">
        <v>40</v>
      </c>
      <c r="G7656" s="10" t="str">
        <f t="shared" si="340"/>
        <v xml:space="preserve">2024/01 </v>
      </c>
      <c r="H7656" s="10">
        <f t="shared" si="341"/>
        <v>40</v>
      </c>
    </row>
    <row r="7657" spans="1:8" ht="15.75">
      <c r="A7657" s="10">
        <v>7656</v>
      </c>
      <c r="B7657" s="3" t="s">
        <v>6994</v>
      </c>
      <c r="C7657" s="2" t="s">
        <v>2848</v>
      </c>
      <c r="D7657" s="2" t="s">
        <v>1401</v>
      </c>
      <c r="E7657" s="2" t="s">
        <v>2849</v>
      </c>
      <c r="F7657" s="4">
        <v>30</v>
      </c>
      <c r="G7657" s="10" t="str">
        <f t="shared" si="340"/>
        <v xml:space="preserve">2024/04 </v>
      </c>
      <c r="H7657" s="10">
        <f t="shared" si="341"/>
        <v>380</v>
      </c>
    </row>
    <row r="7658" spans="1:8" ht="15.75">
      <c r="A7658" s="10">
        <v>7657</v>
      </c>
      <c r="B7658" s="3" t="s">
        <v>6994</v>
      </c>
      <c r="C7658" s="2" t="s">
        <v>2850</v>
      </c>
      <c r="D7658" s="2" t="s">
        <v>1401</v>
      </c>
      <c r="E7658" s="2" t="s">
        <v>2851</v>
      </c>
      <c r="F7658" s="4">
        <v>30</v>
      </c>
      <c r="G7658" s="10" t="str">
        <f t="shared" si="340"/>
        <v xml:space="preserve">2024/01 </v>
      </c>
      <c r="H7658" s="10">
        <f t="shared" si="341"/>
        <v>200</v>
      </c>
    </row>
    <row r="7659" spans="1:8" ht="15.75">
      <c r="A7659" s="10">
        <v>7658</v>
      </c>
      <c r="B7659" s="3" t="s">
        <v>6994</v>
      </c>
      <c r="C7659" s="2" t="s">
        <v>2879</v>
      </c>
      <c r="D7659" s="2" t="s">
        <v>1412</v>
      </c>
      <c r="E7659" s="2" t="s">
        <v>2880</v>
      </c>
      <c r="F7659" s="4">
        <v>55</v>
      </c>
      <c r="G7659" s="10" t="str">
        <f t="shared" si="340"/>
        <v xml:space="preserve">2026/02 </v>
      </c>
      <c r="H7659" s="10">
        <f t="shared" si="341"/>
        <v>519</v>
      </c>
    </row>
    <row r="7660" spans="1:8" ht="15.75">
      <c r="A7660" s="10">
        <v>7659</v>
      </c>
      <c r="B7660" s="3" t="s">
        <v>6994</v>
      </c>
      <c r="C7660" s="2" t="s">
        <v>2882</v>
      </c>
      <c r="D7660" s="2" t="s">
        <v>1412</v>
      </c>
      <c r="E7660" s="2" t="s">
        <v>2646</v>
      </c>
      <c r="F7660" s="4">
        <v>266</v>
      </c>
      <c r="G7660" s="10" t="str">
        <f t="shared" si="340"/>
        <v xml:space="preserve">2024/04 </v>
      </c>
      <c r="H7660" s="10">
        <f t="shared" si="341"/>
        <v>796</v>
      </c>
    </row>
    <row r="7661" spans="1:8" ht="15.75">
      <c r="A7661" s="10">
        <v>7660</v>
      </c>
      <c r="B7661" s="3" t="s">
        <v>6994</v>
      </c>
      <c r="C7661" s="2" t="s">
        <v>2885</v>
      </c>
      <c r="D7661" s="2" t="s">
        <v>1412</v>
      </c>
      <c r="E7661" s="2" t="s">
        <v>2886</v>
      </c>
      <c r="F7661" s="4">
        <v>140</v>
      </c>
      <c r="G7661" s="10" t="str">
        <f t="shared" si="340"/>
        <v xml:space="preserve">2024/06 </v>
      </c>
      <c r="H7661" s="10">
        <f t="shared" si="341"/>
        <v>196</v>
      </c>
    </row>
    <row r="7662" spans="1:8" ht="15.75">
      <c r="A7662" s="10">
        <v>7661</v>
      </c>
      <c r="B7662" s="3" t="s">
        <v>6994</v>
      </c>
      <c r="C7662" s="2" t="s">
        <v>2887</v>
      </c>
      <c r="D7662" s="2" t="s">
        <v>1412</v>
      </c>
      <c r="E7662" s="2" t="s">
        <v>2888</v>
      </c>
      <c r="F7662" s="4">
        <v>45</v>
      </c>
      <c r="G7662" s="10" t="str">
        <f t="shared" ref="G7662:G7685" si="342">INDEX($B$2:$B$9999,MATCH(_xlfn.MAXIFS($F$2:$F$9999,$C$2:$C$9999,C7662),$F$1:$F$9999,0))</f>
        <v xml:space="preserve">2024/01 </v>
      </c>
      <c r="H7662" s="10">
        <f t="shared" ref="H7662:H7685" si="343">_xlfn.MAXIFS(F:F,C:C,C7662,G:G,G7662)</f>
        <v>90</v>
      </c>
    </row>
    <row r="7663" spans="1:8" ht="15.75">
      <c r="A7663" s="10">
        <v>7662</v>
      </c>
      <c r="B7663" s="3" t="s">
        <v>6994</v>
      </c>
      <c r="C7663" s="2" t="s">
        <v>2889</v>
      </c>
      <c r="D7663" s="2" t="s">
        <v>1412</v>
      </c>
      <c r="E7663" s="2" t="s">
        <v>2890</v>
      </c>
      <c r="F7663" s="4">
        <v>50</v>
      </c>
      <c r="G7663" s="10" t="str">
        <f t="shared" si="342"/>
        <v xml:space="preserve">2024/02 </v>
      </c>
      <c r="H7663" s="10">
        <f t="shared" si="343"/>
        <v>115</v>
      </c>
    </row>
    <row r="7664" spans="1:8" ht="15.75">
      <c r="A7664" s="10">
        <v>7663</v>
      </c>
      <c r="B7664" s="3" t="s">
        <v>6994</v>
      </c>
      <c r="C7664" s="2" t="s">
        <v>2891</v>
      </c>
      <c r="D7664" s="2" t="s">
        <v>1412</v>
      </c>
      <c r="E7664" s="2" t="s">
        <v>2892</v>
      </c>
      <c r="F7664" s="4">
        <v>10</v>
      </c>
      <c r="G7664" s="10" t="str">
        <f t="shared" si="342"/>
        <v xml:space="preserve">2024/01 </v>
      </c>
      <c r="H7664" s="10">
        <f t="shared" si="343"/>
        <v>35</v>
      </c>
    </row>
    <row r="7665" spans="1:8" ht="15.75">
      <c r="A7665" s="10">
        <v>7664</v>
      </c>
      <c r="B7665" s="3" t="s">
        <v>6994</v>
      </c>
      <c r="C7665" s="2" t="s">
        <v>2899</v>
      </c>
      <c r="D7665" s="2" t="s">
        <v>1412</v>
      </c>
      <c r="E7665" s="2" t="s">
        <v>2900</v>
      </c>
      <c r="F7665" s="4">
        <v>70</v>
      </c>
      <c r="G7665" s="10" t="str">
        <f t="shared" si="342"/>
        <v xml:space="preserve">2024/01 </v>
      </c>
      <c r="H7665" s="10">
        <f t="shared" si="343"/>
        <v>80</v>
      </c>
    </row>
    <row r="7666" spans="1:8" ht="15.75">
      <c r="A7666" s="10">
        <v>7665</v>
      </c>
      <c r="B7666" s="3" t="s">
        <v>6994</v>
      </c>
      <c r="C7666" s="2" t="s">
        <v>2901</v>
      </c>
      <c r="D7666" s="2" t="s">
        <v>1412</v>
      </c>
      <c r="E7666" s="2" t="s">
        <v>2902</v>
      </c>
      <c r="F7666" s="4">
        <v>6</v>
      </c>
      <c r="G7666" s="10" t="str">
        <f t="shared" si="342"/>
        <v xml:space="preserve">2024/01 </v>
      </c>
      <c r="H7666" s="10">
        <f t="shared" si="343"/>
        <v>70</v>
      </c>
    </row>
    <row r="7667" spans="1:8" ht="15.75">
      <c r="A7667" s="10">
        <v>7666</v>
      </c>
      <c r="B7667" s="3" t="s">
        <v>6994</v>
      </c>
      <c r="C7667" s="2" t="s">
        <v>2906</v>
      </c>
      <c r="D7667" s="2" t="s">
        <v>1417</v>
      </c>
      <c r="E7667" s="2" t="s">
        <v>2907</v>
      </c>
      <c r="F7667" s="4">
        <v>30</v>
      </c>
      <c r="G7667" s="10" t="str">
        <f t="shared" si="342"/>
        <v xml:space="preserve">2024/02 </v>
      </c>
      <c r="H7667" s="10">
        <f t="shared" si="343"/>
        <v>65</v>
      </c>
    </row>
    <row r="7668" spans="1:8" ht="15.75">
      <c r="A7668" s="10">
        <v>7667</v>
      </c>
      <c r="B7668" s="3" t="s">
        <v>6994</v>
      </c>
      <c r="C7668" s="2" t="s">
        <v>2912</v>
      </c>
      <c r="D7668" s="2" t="s">
        <v>1417</v>
      </c>
      <c r="E7668" s="2" t="s">
        <v>2913</v>
      </c>
      <c r="F7668" s="4">
        <v>70</v>
      </c>
      <c r="G7668" s="10" t="str">
        <f t="shared" si="342"/>
        <v xml:space="preserve">2025/02 </v>
      </c>
      <c r="H7668" s="10">
        <f t="shared" si="343"/>
        <v>640</v>
      </c>
    </row>
    <row r="7669" spans="1:8" ht="15.75">
      <c r="A7669" s="10">
        <v>7668</v>
      </c>
      <c r="B7669" s="3" t="s">
        <v>6994</v>
      </c>
      <c r="C7669" s="2" t="s">
        <v>2916</v>
      </c>
      <c r="D7669" s="2" t="s">
        <v>1424</v>
      </c>
      <c r="E7669" s="2" t="s">
        <v>2917</v>
      </c>
      <c r="F7669" s="4">
        <v>30</v>
      </c>
      <c r="G7669" s="10" t="str">
        <f t="shared" si="342"/>
        <v xml:space="preserve">2024/02 </v>
      </c>
      <c r="H7669" s="10">
        <f t="shared" si="343"/>
        <v>175</v>
      </c>
    </row>
    <row r="7670" spans="1:8" ht="15.75">
      <c r="A7670" s="10">
        <v>7669</v>
      </c>
      <c r="B7670" s="3" t="s">
        <v>6994</v>
      </c>
      <c r="C7670" s="2" t="s">
        <v>2918</v>
      </c>
      <c r="D7670" s="2" t="s">
        <v>1424</v>
      </c>
      <c r="E7670" s="2" t="s">
        <v>2919</v>
      </c>
      <c r="F7670" s="4">
        <v>139</v>
      </c>
      <c r="G7670" s="10" t="str">
        <f t="shared" si="342"/>
        <v xml:space="preserve">2025/02 </v>
      </c>
      <c r="H7670" s="10">
        <f t="shared" si="343"/>
        <v>205</v>
      </c>
    </row>
    <row r="7671" spans="1:8" ht="15.75">
      <c r="A7671" s="10">
        <v>7670</v>
      </c>
      <c r="B7671" s="3" t="s">
        <v>6994</v>
      </c>
      <c r="C7671" s="2" t="s">
        <v>2920</v>
      </c>
      <c r="D7671" s="2" t="s">
        <v>1424</v>
      </c>
      <c r="E7671" s="2" t="s">
        <v>2921</v>
      </c>
      <c r="F7671" s="4">
        <v>50</v>
      </c>
      <c r="G7671" s="10" t="str">
        <f t="shared" si="342"/>
        <v xml:space="preserve">2026/01 </v>
      </c>
      <c r="H7671" s="10">
        <f t="shared" si="343"/>
        <v>114</v>
      </c>
    </row>
    <row r="7672" spans="1:8" ht="15.75">
      <c r="A7672" s="10">
        <v>7671</v>
      </c>
      <c r="B7672" s="3" t="s">
        <v>6994</v>
      </c>
      <c r="C7672" s="2" t="s">
        <v>2922</v>
      </c>
      <c r="D7672" s="2" t="s">
        <v>1424</v>
      </c>
      <c r="E7672" s="2" t="s">
        <v>2923</v>
      </c>
      <c r="F7672" s="4">
        <v>30</v>
      </c>
      <c r="G7672" s="10" t="str">
        <f t="shared" si="342"/>
        <v xml:space="preserve">2024/03 </v>
      </c>
      <c r="H7672" s="10">
        <f t="shared" si="343"/>
        <v>84</v>
      </c>
    </row>
    <row r="7673" spans="1:8" ht="15.75">
      <c r="A7673" s="10">
        <v>7672</v>
      </c>
      <c r="B7673" s="3" t="s">
        <v>6994</v>
      </c>
      <c r="C7673" s="2" t="s">
        <v>2930</v>
      </c>
      <c r="D7673" s="2" t="s">
        <v>2781</v>
      </c>
      <c r="E7673" s="2" t="s">
        <v>2931</v>
      </c>
      <c r="F7673" s="4">
        <v>80</v>
      </c>
      <c r="G7673" s="10" t="str">
        <f t="shared" si="342"/>
        <v xml:space="preserve">2024/01 </v>
      </c>
      <c r="H7673" s="10">
        <f t="shared" si="343"/>
        <v>80</v>
      </c>
    </row>
    <row r="7674" spans="1:8" ht="15.75">
      <c r="A7674" s="10">
        <v>7673</v>
      </c>
      <c r="B7674" s="3" t="s">
        <v>6994</v>
      </c>
      <c r="C7674" s="2" t="s">
        <v>2932</v>
      </c>
      <c r="D7674" s="2" t="s">
        <v>2781</v>
      </c>
      <c r="E7674" s="2" t="s">
        <v>2933</v>
      </c>
      <c r="F7674" s="4">
        <v>50</v>
      </c>
      <c r="G7674" s="10" t="str">
        <f t="shared" si="342"/>
        <v xml:space="preserve">2024/02 </v>
      </c>
      <c r="H7674" s="10">
        <f t="shared" si="343"/>
        <v>65</v>
      </c>
    </row>
    <row r="7675" spans="1:8" ht="15.75">
      <c r="A7675" s="10">
        <v>7674</v>
      </c>
      <c r="B7675" s="3" t="s">
        <v>6994</v>
      </c>
      <c r="C7675" s="2" t="s">
        <v>3864</v>
      </c>
      <c r="D7675" s="2" t="s">
        <v>1426</v>
      </c>
      <c r="E7675" s="2" t="s">
        <v>3865</v>
      </c>
      <c r="F7675" s="4">
        <v>50</v>
      </c>
      <c r="G7675" s="10" t="str">
        <f t="shared" si="342"/>
        <v xml:space="preserve">2024/11 </v>
      </c>
      <c r="H7675" s="10">
        <f t="shared" si="343"/>
        <v>202</v>
      </c>
    </row>
    <row r="7676" spans="1:8" ht="15.75">
      <c r="A7676" s="10">
        <v>7675</v>
      </c>
      <c r="B7676" s="3" t="s">
        <v>6994</v>
      </c>
      <c r="C7676" s="2" t="s">
        <v>3870</v>
      </c>
      <c r="D7676" s="2" t="s">
        <v>1426</v>
      </c>
      <c r="E7676" s="2" t="s">
        <v>3871</v>
      </c>
      <c r="F7676" s="4">
        <v>150</v>
      </c>
      <c r="G7676" s="10" t="str">
        <f t="shared" si="342"/>
        <v xml:space="preserve">2024/08 </v>
      </c>
      <c r="H7676" s="10">
        <f t="shared" si="343"/>
        <v>490</v>
      </c>
    </row>
    <row r="7677" spans="1:8" ht="15.75">
      <c r="A7677" s="10">
        <v>7676</v>
      </c>
      <c r="B7677" s="3" t="s">
        <v>6994</v>
      </c>
      <c r="C7677" s="2" t="s">
        <v>3872</v>
      </c>
      <c r="D7677" s="2" t="s">
        <v>1426</v>
      </c>
      <c r="E7677" s="2" t="s">
        <v>3873</v>
      </c>
      <c r="F7677" s="4">
        <v>600</v>
      </c>
      <c r="G7677" s="10" t="str">
        <f t="shared" si="342"/>
        <v xml:space="preserve">2026/02 </v>
      </c>
      <c r="H7677" s="10">
        <f t="shared" si="343"/>
        <v>4200</v>
      </c>
    </row>
    <row r="7678" spans="1:8" ht="15.75">
      <c r="A7678" s="10">
        <v>7677</v>
      </c>
      <c r="B7678" s="3" t="s">
        <v>6994</v>
      </c>
      <c r="C7678" s="2" t="s">
        <v>3876</v>
      </c>
      <c r="D7678" s="2" t="s">
        <v>1433</v>
      </c>
      <c r="E7678" s="2" t="s">
        <v>3877</v>
      </c>
      <c r="F7678" s="4">
        <v>525</v>
      </c>
      <c r="G7678" s="10" t="str">
        <f t="shared" si="342"/>
        <v xml:space="preserve">2024/10 </v>
      </c>
      <c r="H7678" s="10">
        <f t="shared" si="343"/>
        <v>685</v>
      </c>
    </row>
    <row r="7679" spans="1:8" ht="15.75">
      <c r="A7679" s="10">
        <v>7678</v>
      </c>
      <c r="B7679" s="3" t="s">
        <v>6994</v>
      </c>
      <c r="C7679" s="2" t="s">
        <v>3878</v>
      </c>
      <c r="D7679" s="2" t="s">
        <v>1433</v>
      </c>
      <c r="E7679" s="2" t="s">
        <v>3879</v>
      </c>
      <c r="F7679" s="4">
        <v>25</v>
      </c>
      <c r="G7679" s="10" t="str">
        <f t="shared" si="342"/>
        <v xml:space="preserve">2024/07 </v>
      </c>
      <c r="H7679" s="10">
        <f t="shared" si="343"/>
        <v>355</v>
      </c>
    </row>
    <row r="7680" spans="1:8" ht="15.75">
      <c r="A7680" s="10">
        <v>7679</v>
      </c>
      <c r="B7680" s="3" t="s">
        <v>6994</v>
      </c>
      <c r="C7680" s="2" t="s">
        <v>3880</v>
      </c>
      <c r="D7680" s="2" t="s">
        <v>1433</v>
      </c>
      <c r="E7680" s="2" t="s">
        <v>3881</v>
      </c>
      <c r="F7680" s="4">
        <v>1510</v>
      </c>
      <c r="G7680" s="10" t="str">
        <f t="shared" si="342"/>
        <v xml:space="preserve">2024/01 </v>
      </c>
      <c r="H7680" s="10">
        <f t="shared" si="343"/>
        <v>10760</v>
      </c>
    </row>
    <row r="7681" spans="1:8" ht="15.75">
      <c r="A7681" s="10">
        <v>7680</v>
      </c>
      <c r="B7681" s="3" t="s">
        <v>6994</v>
      </c>
      <c r="C7681" s="2" t="s">
        <v>3886</v>
      </c>
      <c r="D7681" s="2" t="s">
        <v>1433</v>
      </c>
      <c r="E7681" s="2" t="s">
        <v>3887</v>
      </c>
      <c r="F7681" s="4">
        <v>200</v>
      </c>
      <c r="G7681" s="10" t="str">
        <f t="shared" si="342"/>
        <v xml:space="preserve">2026/02 </v>
      </c>
      <c r="H7681" s="10">
        <f t="shared" si="343"/>
        <v>2570</v>
      </c>
    </row>
    <row r="7682" spans="1:8" ht="15.75">
      <c r="A7682" s="10">
        <v>7681</v>
      </c>
      <c r="B7682" s="3" t="s">
        <v>6994</v>
      </c>
      <c r="C7682" s="2" t="s">
        <v>3888</v>
      </c>
      <c r="D7682" s="2" t="s">
        <v>1433</v>
      </c>
      <c r="E7682" s="2" t="s">
        <v>3889</v>
      </c>
      <c r="F7682" s="4">
        <v>700</v>
      </c>
      <c r="G7682" s="10" t="str">
        <f t="shared" si="342"/>
        <v xml:space="preserve">2024/01 </v>
      </c>
      <c r="H7682" s="10">
        <f t="shared" si="343"/>
        <v>6792</v>
      </c>
    </row>
    <row r="7683" spans="1:8" ht="15.75">
      <c r="A7683" s="10">
        <v>7682</v>
      </c>
      <c r="B7683" s="3" t="s">
        <v>6994</v>
      </c>
      <c r="C7683" s="2" t="s">
        <v>3894</v>
      </c>
      <c r="D7683" s="2" t="s">
        <v>1433</v>
      </c>
      <c r="E7683" s="2" t="s">
        <v>3895</v>
      </c>
      <c r="F7683" s="4">
        <v>155</v>
      </c>
      <c r="G7683" s="10" t="str">
        <f t="shared" si="342"/>
        <v xml:space="preserve">2024/01 </v>
      </c>
      <c r="H7683" s="10">
        <f t="shared" si="343"/>
        <v>200</v>
      </c>
    </row>
    <row r="7684" spans="1:8" ht="15.75">
      <c r="A7684" s="10">
        <v>7683</v>
      </c>
      <c r="B7684" s="3" t="s">
        <v>6994</v>
      </c>
      <c r="C7684" s="2" t="s">
        <v>3927</v>
      </c>
      <c r="D7684" s="2" t="s">
        <v>1433</v>
      </c>
      <c r="E7684" s="2" t="s">
        <v>3928</v>
      </c>
      <c r="F7684" s="4">
        <v>10</v>
      </c>
      <c r="G7684" s="10" t="str">
        <f t="shared" si="342"/>
        <v xml:space="preserve">2024/01 </v>
      </c>
      <c r="H7684" s="10">
        <f t="shared" si="343"/>
        <v>10</v>
      </c>
    </row>
    <row r="7685" spans="1:8" ht="15.75">
      <c r="A7685" s="10">
        <v>7684</v>
      </c>
      <c r="B7685" s="3" t="s">
        <v>6994</v>
      </c>
      <c r="C7685" s="2" t="s">
        <v>3929</v>
      </c>
      <c r="D7685" s="2" t="s">
        <v>1417</v>
      </c>
      <c r="E7685" s="2" t="s">
        <v>3928</v>
      </c>
      <c r="F7685" s="4">
        <v>10</v>
      </c>
      <c r="G7685" s="10" t="str">
        <f t="shared" si="342"/>
        <v xml:space="preserve">2024/01 </v>
      </c>
      <c r="H7685" s="10">
        <f t="shared" si="343"/>
        <v>10</v>
      </c>
    </row>
  </sheetData>
  <autoFilter ref="N2:S1478" xr:uid="{6B6F308B-2FA1-4EE4-AE5A-1CCE01FE277B}"/>
  <phoneticPr fontId="5" type="noConversion"/>
  <conditionalFormatting sqref="J1:J1048576">
    <cfRule type="duplicateValues" dxfId="7" priority="3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F811-0EBA-4359-987F-6B434C0A9A85}">
  <sheetPr>
    <tabColor rgb="FFFFFF00"/>
  </sheetPr>
  <dimension ref="A1:H589"/>
  <sheetViews>
    <sheetView topLeftCell="A2" workbookViewId="0">
      <selection activeCell="H2" sqref="H2"/>
    </sheetView>
  </sheetViews>
  <sheetFormatPr defaultColWidth="9.140625" defaultRowHeight="16.5"/>
  <cols>
    <col min="1" max="1" width="17.28515625" style="28" customWidth="1" collapsed="1"/>
    <col min="2" max="2" width="38" style="28" customWidth="1" collapsed="1"/>
    <col min="3" max="3" width="36.28515625" style="28" customWidth="1" collapsed="1"/>
    <col min="4" max="6" width="20.7109375" style="28" customWidth="1" collapsed="1"/>
    <col min="7" max="7" width="10.140625" style="19" bestFit="1" customWidth="1"/>
    <col min="8" max="8" width="12.85546875" style="19" bestFit="1" customWidth="1"/>
    <col min="9" max="16384" width="9.140625" style="19"/>
  </cols>
  <sheetData>
    <row r="1" spans="1:8">
      <c r="A1" s="29"/>
      <c r="B1" s="30"/>
      <c r="C1" s="30"/>
      <c r="D1" s="30"/>
      <c r="E1" s="30"/>
    </row>
    <row r="2" spans="1:8">
      <c r="A2" s="31" t="s">
        <v>1</v>
      </c>
      <c r="B2" s="31" t="s">
        <v>2</v>
      </c>
      <c r="C2" s="31" t="s">
        <v>5704</v>
      </c>
      <c r="D2" s="31" t="s">
        <v>5705</v>
      </c>
      <c r="E2" s="31" t="s">
        <v>5706</v>
      </c>
      <c r="F2" s="31" t="s">
        <v>5707</v>
      </c>
      <c r="H2" s="87">
        <v>46171</v>
      </c>
    </row>
    <row r="3" spans="1:8">
      <c r="A3" s="119" t="s">
        <v>7</v>
      </c>
      <c r="B3" s="119" t="s">
        <v>5</v>
      </c>
      <c r="C3" s="119" t="s">
        <v>8</v>
      </c>
      <c r="D3" s="120">
        <v>256</v>
      </c>
      <c r="E3" s="120">
        <v>256</v>
      </c>
      <c r="F3" s="120">
        <v>0</v>
      </c>
    </row>
    <row r="4" spans="1:8">
      <c r="A4" s="119" t="s">
        <v>24</v>
      </c>
      <c r="B4" s="119" t="s">
        <v>20</v>
      </c>
      <c r="C4" s="119" t="s">
        <v>25</v>
      </c>
      <c r="D4" s="120">
        <v>823</v>
      </c>
      <c r="E4" s="120">
        <v>823</v>
      </c>
      <c r="F4" s="120">
        <v>0</v>
      </c>
    </row>
    <row r="5" spans="1:8">
      <c r="A5" s="119" t="s">
        <v>27</v>
      </c>
      <c r="B5" s="119" t="s">
        <v>26</v>
      </c>
      <c r="C5" s="119" t="s">
        <v>28</v>
      </c>
      <c r="D5" s="120">
        <v>18</v>
      </c>
      <c r="E5" s="120">
        <v>18</v>
      </c>
      <c r="F5" s="120">
        <v>0</v>
      </c>
    </row>
    <row r="6" spans="1:8">
      <c r="A6" s="119" t="s">
        <v>30</v>
      </c>
      <c r="B6" s="119" t="s">
        <v>29</v>
      </c>
      <c r="C6" s="119"/>
      <c r="D6" s="120">
        <v>7</v>
      </c>
      <c r="E6" s="120">
        <v>7</v>
      </c>
      <c r="F6" s="120">
        <v>0</v>
      </c>
    </row>
    <row r="7" spans="1:8">
      <c r="A7" s="119" t="s">
        <v>32</v>
      </c>
      <c r="B7" s="119" t="s">
        <v>31</v>
      </c>
      <c r="C7" s="119"/>
      <c r="D7" s="120">
        <v>3750</v>
      </c>
      <c r="E7" s="120">
        <v>3750</v>
      </c>
      <c r="F7" s="120">
        <v>0</v>
      </c>
    </row>
    <row r="8" spans="1:8">
      <c r="A8" s="119" t="s">
        <v>34</v>
      </c>
      <c r="B8" s="119" t="s">
        <v>33</v>
      </c>
      <c r="C8" s="119" t="s">
        <v>35</v>
      </c>
      <c r="D8" s="120">
        <v>1</v>
      </c>
      <c r="E8" s="120">
        <v>1</v>
      </c>
      <c r="F8" s="120">
        <v>0</v>
      </c>
    </row>
    <row r="9" spans="1:8">
      <c r="A9" s="119" t="s">
        <v>37</v>
      </c>
      <c r="B9" s="119" t="s">
        <v>36</v>
      </c>
      <c r="C9" s="119"/>
      <c r="D9" s="120">
        <v>6540</v>
      </c>
      <c r="E9" s="120">
        <v>6540</v>
      </c>
      <c r="F9" s="120">
        <v>0</v>
      </c>
    </row>
    <row r="10" spans="1:8">
      <c r="A10" s="119" t="s">
        <v>5708</v>
      </c>
      <c r="B10" s="119" t="s">
        <v>36</v>
      </c>
      <c r="C10" s="119" t="s">
        <v>5709</v>
      </c>
      <c r="D10" s="120">
        <v>1034</v>
      </c>
      <c r="E10" s="120">
        <v>1034</v>
      </c>
      <c r="F10" s="120">
        <v>0</v>
      </c>
    </row>
    <row r="11" spans="1:8">
      <c r="A11" s="119" t="s">
        <v>39</v>
      </c>
      <c r="B11" s="119" t="s">
        <v>38</v>
      </c>
      <c r="C11" s="119"/>
      <c r="D11" s="120">
        <v>176</v>
      </c>
      <c r="E11" s="120">
        <v>176</v>
      </c>
      <c r="F11" s="120">
        <v>0</v>
      </c>
    </row>
    <row r="12" spans="1:8">
      <c r="A12" s="119" t="s">
        <v>41</v>
      </c>
      <c r="B12" s="119" t="s">
        <v>40</v>
      </c>
      <c r="C12" s="119"/>
      <c r="D12" s="120">
        <v>3824</v>
      </c>
      <c r="E12" s="120">
        <v>3824</v>
      </c>
      <c r="F12" s="120">
        <v>0</v>
      </c>
    </row>
    <row r="13" spans="1:8">
      <c r="A13" s="119" t="s">
        <v>2954</v>
      </c>
      <c r="B13" s="119" t="s">
        <v>2953</v>
      </c>
      <c r="C13" s="119"/>
      <c r="D13" s="120">
        <v>394</v>
      </c>
      <c r="E13" s="120">
        <v>394</v>
      </c>
      <c r="F13" s="120">
        <v>0</v>
      </c>
    </row>
    <row r="14" spans="1:8">
      <c r="A14" s="119" t="s">
        <v>46</v>
      </c>
      <c r="B14" s="119" t="s">
        <v>45</v>
      </c>
      <c r="C14" s="119"/>
      <c r="D14" s="120">
        <v>2062</v>
      </c>
      <c r="E14" s="120">
        <v>2062</v>
      </c>
      <c r="F14" s="120">
        <v>0</v>
      </c>
    </row>
    <row r="15" spans="1:8">
      <c r="A15" s="119" t="s">
        <v>5710</v>
      </c>
      <c r="B15" s="119" t="s">
        <v>69</v>
      </c>
      <c r="C15" s="119" t="s">
        <v>90</v>
      </c>
      <c r="D15" s="120">
        <v>82</v>
      </c>
      <c r="E15" s="120">
        <v>82</v>
      </c>
      <c r="F15" s="120">
        <v>0</v>
      </c>
    </row>
    <row r="16" spans="1:8">
      <c r="A16" s="119" t="s">
        <v>5711</v>
      </c>
      <c r="B16" s="119" t="s">
        <v>106</v>
      </c>
      <c r="C16" s="119" t="s">
        <v>52</v>
      </c>
      <c r="D16" s="120">
        <v>19</v>
      </c>
      <c r="E16" s="120">
        <v>19</v>
      </c>
      <c r="F16" s="120">
        <v>0</v>
      </c>
    </row>
    <row r="17" spans="1:6">
      <c r="A17" s="119" t="s">
        <v>105</v>
      </c>
      <c r="B17" s="119" t="s">
        <v>50</v>
      </c>
      <c r="C17" s="119" t="s">
        <v>104</v>
      </c>
      <c r="D17" s="120">
        <v>10</v>
      </c>
      <c r="E17" s="120">
        <v>10</v>
      </c>
      <c r="F17" s="120">
        <v>0</v>
      </c>
    </row>
    <row r="18" spans="1:6">
      <c r="A18" s="119" t="s">
        <v>5712</v>
      </c>
      <c r="B18" s="119" t="s">
        <v>159</v>
      </c>
      <c r="C18" s="119" t="s">
        <v>5938</v>
      </c>
      <c r="D18" s="120">
        <v>30</v>
      </c>
      <c r="E18" s="120">
        <v>30</v>
      </c>
      <c r="F18" s="120">
        <v>0</v>
      </c>
    </row>
    <row r="19" spans="1:6">
      <c r="A19" s="119" t="s">
        <v>5713</v>
      </c>
      <c r="B19" s="119" t="s">
        <v>5714</v>
      </c>
      <c r="C19" s="119" t="s">
        <v>136</v>
      </c>
      <c r="D19" s="120">
        <v>110</v>
      </c>
      <c r="E19" s="120">
        <v>110</v>
      </c>
      <c r="F19" s="120">
        <v>0</v>
      </c>
    </row>
    <row r="20" spans="1:6">
      <c r="A20" s="119" t="s">
        <v>139</v>
      </c>
      <c r="B20" s="119" t="s">
        <v>138</v>
      </c>
      <c r="C20" s="119" t="s">
        <v>136</v>
      </c>
      <c r="D20" s="120">
        <v>45</v>
      </c>
      <c r="E20" s="120">
        <v>45</v>
      </c>
      <c r="F20" s="120">
        <v>0</v>
      </c>
    </row>
    <row r="21" spans="1:6">
      <c r="A21" s="119" t="s">
        <v>141</v>
      </c>
      <c r="B21" s="119" t="s">
        <v>140</v>
      </c>
      <c r="C21" s="119" t="s">
        <v>136</v>
      </c>
      <c r="D21" s="120">
        <v>1192</v>
      </c>
      <c r="E21" s="120">
        <v>1192</v>
      </c>
      <c r="F21" s="120">
        <v>0</v>
      </c>
    </row>
    <row r="22" spans="1:6">
      <c r="A22" s="119" t="s">
        <v>143</v>
      </c>
      <c r="B22" s="119" t="s">
        <v>142</v>
      </c>
      <c r="C22" s="119" t="s">
        <v>136</v>
      </c>
      <c r="D22" s="120">
        <v>216</v>
      </c>
      <c r="E22" s="120">
        <v>216</v>
      </c>
      <c r="F22" s="120">
        <v>0</v>
      </c>
    </row>
    <row r="23" spans="1:6">
      <c r="A23" s="119" t="s">
        <v>2969</v>
      </c>
      <c r="B23" s="119" t="s">
        <v>163</v>
      </c>
      <c r="C23" s="119" t="s">
        <v>156</v>
      </c>
      <c r="D23" s="120">
        <v>39</v>
      </c>
      <c r="E23" s="120">
        <v>39</v>
      </c>
      <c r="F23" s="120">
        <v>0</v>
      </c>
    </row>
    <row r="24" spans="1:6">
      <c r="A24" s="119" t="s">
        <v>5715</v>
      </c>
      <c r="B24" s="119" t="s">
        <v>106</v>
      </c>
      <c r="C24" s="119" t="s">
        <v>56</v>
      </c>
      <c r="D24" s="120">
        <v>10</v>
      </c>
      <c r="E24" s="120">
        <v>10</v>
      </c>
      <c r="F24" s="120">
        <v>0</v>
      </c>
    </row>
    <row r="25" spans="1:6">
      <c r="A25" s="119" t="s">
        <v>5716</v>
      </c>
      <c r="B25" s="119" t="s">
        <v>5717</v>
      </c>
      <c r="C25" s="119" t="s">
        <v>156</v>
      </c>
      <c r="D25" s="120">
        <v>33</v>
      </c>
      <c r="E25" s="120">
        <v>33</v>
      </c>
      <c r="F25" s="120">
        <v>0</v>
      </c>
    </row>
    <row r="26" spans="1:6">
      <c r="A26" s="119" t="s">
        <v>5718</v>
      </c>
      <c r="B26" s="119" t="s">
        <v>2978</v>
      </c>
      <c r="C26" s="119" t="s">
        <v>5939</v>
      </c>
      <c r="D26" s="120">
        <v>50</v>
      </c>
      <c r="E26" s="120">
        <v>50</v>
      </c>
      <c r="F26" s="120">
        <v>0</v>
      </c>
    </row>
    <row r="27" spans="1:6">
      <c r="A27" s="119" t="s">
        <v>5719</v>
      </c>
      <c r="B27" s="119" t="s">
        <v>5720</v>
      </c>
      <c r="C27" s="119" t="s">
        <v>5940</v>
      </c>
      <c r="D27" s="120">
        <v>40</v>
      </c>
      <c r="E27" s="120">
        <v>40</v>
      </c>
      <c r="F27" s="120">
        <v>0</v>
      </c>
    </row>
    <row r="28" spans="1:6">
      <c r="A28" s="119" t="s">
        <v>174</v>
      </c>
      <c r="B28" s="119" t="s">
        <v>173</v>
      </c>
      <c r="C28" s="119" t="s">
        <v>175</v>
      </c>
      <c r="D28" s="120">
        <v>91</v>
      </c>
      <c r="E28" s="120">
        <v>91</v>
      </c>
      <c r="F28" s="120">
        <v>0</v>
      </c>
    </row>
    <row r="29" spans="1:6">
      <c r="A29" s="119" t="s">
        <v>176</v>
      </c>
      <c r="B29" s="119" t="s">
        <v>173</v>
      </c>
      <c r="C29" s="119" t="s">
        <v>177</v>
      </c>
      <c r="D29" s="120">
        <v>61</v>
      </c>
      <c r="E29" s="120">
        <v>61</v>
      </c>
      <c r="F29" s="120">
        <v>0</v>
      </c>
    </row>
    <row r="30" spans="1:6">
      <c r="A30" s="119" t="s">
        <v>182</v>
      </c>
      <c r="B30" s="119" t="s">
        <v>96</v>
      </c>
      <c r="C30" s="119" t="s">
        <v>58</v>
      </c>
      <c r="D30" s="120">
        <v>20</v>
      </c>
      <c r="E30" s="120">
        <v>20</v>
      </c>
      <c r="F30" s="120">
        <v>0</v>
      </c>
    </row>
    <row r="31" spans="1:6">
      <c r="A31" s="119" t="s">
        <v>187</v>
      </c>
      <c r="B31" s="119" t="s">
        <v>173</v>
      </c>
      <c r="C31" s="119" t="s">
        <v>188</v>
      </c>
      <c r="D31" s="120">
        <v>47</v>
      </c>
      <c r="E31" s="120">
        <v>47</v>
      </c>
      <c r="F31" s="120">
        <v>0</v>
      </c>
    </row>
    <row r="32" spans="1:6">
      <c r="A32" s="119" t="s">
        <v>197</v>
      </c>
      <c r="B32" s="119" t="s">
        <v>106</v>
      </c>
      <c r="C32" s="119" t="s">
        <v>68</v>
      </c>
      <c r="D32" s="120">
        <v>1</v>
      </c>
      <c r="E32" s="120">
        <v>1</v>
      </c>
      <c r="F32" s="120">
        <v>0</v>
      </c>
    </row>
    <row r="33" spans="1:6">
      <c r="A33" s="119" t="s">
        <v>2998</v>
      </c>
      <c r="B33" s="119" t="s">
        <v>2997</v>
      </c>
      <c r="C33" s="119" t="s">
        <v>104</v>
      </c>
      <c r="D33" s="120">
        <v>110</v>
      </c>
      <c r="E33" s="120">
        <v>110</v>
      </c>
      <c r="F33" s="120">
        <v>0</v>
      </c>
    </row>
    <row r="34" spans="1:6">
      <c r="A34" s="119" t="s">
        <v>2999</v>
      </c>
      <c r="B34" s="119" t="s">
        <v>2997</v>
      </c>
      <c r="C34" s="119" t="s">
        <v>52</v>
      </c>
      <c r="D34" s="120">
        <v>110</v>
      </c>
      <c r="E34" s="120">
        <v>110</v>
      </c>
      <c r="F34" s="120">
        <v>0</v>
      </c>
    </row>
    <row r="35" spans="1:6">
      <c r="A35" s="119" t="s">
        <v>5665</v>
      </c>
      <c r="B35" s="119" t="s">
        <v>128</v>
      </c>
      <c r="C35" s="119" t="s">
        <v>7077</v>
      </c>
      <c r="D35" s="120">
        <v>49</v>
      </c>
      <c r="E35" s="120">
        <v>49</v>
      </c>
      <c r="F35" s="120">
        <v>0</v>
      </c>
    </row>
    <row r="36" spans="1:6">
      <c r="A36" s="119" t="s">
        <v>5663</v>
      </c>
      <c r="B36" s="119" t="s">
        <v>138</v>
      </c>
      <c r="C36" s="119" t="s">
        <v>7078</v>
      </c>
      <c r="D36" s="120">
        <v>49</v>
      </c>
      <c r="E36" s="120">
        <v>49</v>
      </c>
      <c r="F36" s="120">
        <v>0</v>
      </c>
    </row>
    <row r="37" spans="1:6">
      <c r="A37" s="119" t="s">
        <v>6804</v>
      </c>
      <c r="B37" s="119" t="s">
        <v>147</v>
      </c>
      <c r="C37" s="119" t="s">
        <v>6805</v>
      </c>
      <c r="D37" s="120">
        <v>50</v>
      </c>
      <c r="E37" s="120">
        <v>50</v>
      </c>
      <c r="F37" s="120">
        <v>0</v>
      </c>
    </row>
    <row r="38" spans="1:6">
      <c r="A38" s="119" t="s">
        <v>5721</v>
      </c>
      <c r="B38" s="119" t="s">
        <v>5722</v>
      </c>
      <c r="C38" s="119"/>
      <c r="D38" s="120">
        <v>34</v>
      </c>
      <c r="E38" s="120">
        <v>34</v>
      </c>
      <c r="F38" s="120">
        <v>0</v>
      </c>
    </row>
    <row r="39" spans="1:6">
      <c r="A39" s="119" t="s">
        <v>230</v>
      </c>
      <c r="B39" s="119" t="s">
        <v>229</v>
      </c>
      <c r="C39" s="119"/>
      <c r="D39" s="120">
        <v>18</v>
      </c>
      <c r="E39" s="120">
        <v>18</v>
      </c>
      <c r="F39" s="120">
        <v>0</v>
      </c>
    </row>
    <row r="40" spans="1:6">
      <c r="A40" s="119" t="s">
        <v>233</v>
      </c>
      <c r="B40" s="119" t="s">
        <v>232</v>
      </c>
      <c r="C40" s="119" t="s">
        <v>52</v>
      </c>
      <c r="D40" s="120">
        <v>10</v>
      </c>
      <c r="E40" s="120">
        <v>10</v>
      </c>
      <c r="F40" s="120">
        <v>0</v>
      </c>
    </row>
    <row r="41" spans="1:6">
      <c r="A41" s="119" t="s">
        <v>5723</v>
      </c>
      <c r="B41" s="119" t="s">
        <v>5724</v>
      </c>
      <c r="C41" s="119"/>
      <c r="D41" s="120">
        <v>100</v>
      </c>
      <c r="E41" s="120">
        <v>100</v>
      </c>
      <c r="F41" s="120">
        <v>0</v>
      </c>
    </row>
    <row r="42" spans="1:6">
      <c r="A42" s="119" t="s">
        <v>235</v>
      </c>
      <c r="B42" s="119" t="s">
        <v>234</v>
      </c>
      <c r="C42" s="119"/>
      <c r="D42" s="120">
        <v>52</v>
      </c>
      <c r="E42" s="120">
        <v>52</v>
      </c>
      <c r="F42" s="120">
        <v>0</v>
      </c>
    </row>
    <row r="43" spans="1:6">
      <c r="A43" s="119" t="s">
        <v>248</v>
      </c>
      <c r="B43" s="119" t="s">
        <v>247</v>
      </c>
      <c r="C43" s="119"/>
      <c r="D43" s="120">
        <v>84</v>
      </c>
      <c r="E43" s="120">
        <v>84</v>
      </c>
      <c r="F43" s="120">
        <v>0</v>
      </c>
    </row>
    <row r="44" spans="1:6">
      <c r="A44" s="119" t="s">
        <v>251</v>
      </c>
      <c r="B44" s="119" t="s">
        <v>250</v>
      </c>
      <c r="C44" s="119"/>
      <c r="D44" s="120">
        <v>80</v>
      </c>
      <c r="E44" s="120">
        <v>80</v>
      </c>
      <c r="F44" s="120">
        <v>0</v>
      </c>
    </row>
    <row r="45" spans="1:6">
      <c r="A45" s="119" t="s">
        <v>254</v>
      </c>
      <c r="B45" s="119" t="s">
        <v>252</v>
      </c>
      <c r="C45" s="119" t="s">
        <v>239</v>
      </c>
      <c r="D45" s="120">
        <v>13</v>
      </c>
      <c r="E45" s="120">
        <v>13</v>
      </c>
      <c r="F45" s="120">
        <v>0</v>
      </c>
    </row>
    <row r="46" spans="1:6">
      <c r="A46" s="119" t="s">
        <v>5725</v>
      </c>
      <c r="B46" s="119" t="s">
        <v>252</v>
      </c>
      <c r="C46" s="119" t="s">
        <v>328</v>
      </c>
      <c r="D46" s="120">
        <v>23</v>
      </c>
      <c r="E46" s="120">
        <v>23</v>
      </c>
      <c r="F46" s="120">
        <v>0</v>
      </c>
    </row>
    <row r="47" spans="1:6">
      <c r="A47" s="119" t="s">
        <v>256</v>
      </c>
      <c r="B47" s="119" t="s">
        <v>255</v>
      </c>
      <c r="C47" s="119"/>
      <c r="D47" s="120">
        <v>17</v>
      </c>
      <c r="E47" s="120">
        <v>17</v>
      </c>
      <c r="F47" s="120">
        <v>0</v>
      </c>
    </row>
    <row r="48" spans="1:6">
      <c r="A48" s="119" t="s">
        <v>260</v>
      </c>
      <c r="B48" s="119" t="s">
        <v>259</v>
      </c>
      <c r="C48" s="119"/>
      <c r="D48" s="120">
        <v>94</v>
      </c>
      <c r="E48" s="120">
        <v>94</v>
      </c>
      <c r="F48" s="120">
        <v>0</v>
      </c>
    </row>
    <row r="49" spans="1:6">
      <c r="A49" s="119" t="s">
        <v>263</v>
      </c>
      <c r="B49" s="119" t="s">
        <v>262</v>
      </c>
      <c r="C49" s="119"/>
      <c r="D49" s="120">
        <v>68</v>
      </c>
      <c r="E49" s="120">
        <v>68</v>
      </c>
      <c r="F49" s="120">
        <v>0</v>
      </c>
    </row>
    <row r="50" spans="1:6">
      <c r="A50" s="119" t="s">
        <v>5726</v>
      </c>
      <c r="B50" s="119" t="s">
        <v>271</v>
      </c>
      <c r="C50" s="119" t="s">
        <v>5727</v>
      </c>
      <c r="D50" s="120">
        <v>2</v>
      </c>
      <c r="E50" s="120">
        <v>2</v>
      </c>
      <c r="F50" s="120">
        <v>0</v>
      </c>
    </row>
    <row r="51" spans="1:6">
      <c r="A51" s="119" t="s">
        <v>3010</v>
      </c>
      <c r="B51" s="119" t="s">
        <v>271</v>
      </c>
      <c r="C51" s="119" t="s">
        <v>5728</v>
      </c>
      <c r="D51" s="120">
        <v>22</v>
      </c>
      <c r="E51" s="120">
        <v>22</v>
      </c>
      <c r="F51" s="120">
        <v>0</v>
      </c>
    </row>
    <row r="52" spans="1:6">
      <c r="A52" s="119" t="s">
        <v>272</v>
      </c>
      <c r="B52" s="119" t="s">
        <v>271</v>
      </c>
      <c r="C52" s="119" t="s">
        <v>5729</v>
      </c>
      <c r="D52" s="120">
        <v>92</v>
      </c>
      <c r="E52" s="120">
        <v>92</v>
      </c>
      <c r="F52" s="120">
        <v>0</v>
      </c>
    </row>
    <row r="53" spans="1:6">
      <c r="A53" s="119" t="s">
        <v>295</v>
      </c>
      <c r="B53" s="119" t="s">
        <v>294</v>
      </c>
      <c r="C53" s="119" t="s">
        <v>5728</v>
      </c>
      <c r="D53" s="120">
        <v>58</v>
      </c>
      <c r="E53" s="120">
        <v>58</v>
      </c>
      <c r="F53" s="120">
        <v>0</v>
      </c>
    </row>
    <row r="54" spans="1:6">
      <c r="A54" s="119" t="s">
        <v>300</v>
      </c>
      <c r="B54" s="119" t="s">
        <v>299</v>
      </c>
      <c r="C54" s="119" t="s">
        <v>5727</v>
      </c>
      <c r="D54" s="120">
        <v>50</v>
      </c>
      <c r="E54" s="120">
        <v>50</v>
      </c>
      <c r="F54" s="120">
        <v>0</v>
      </c>
    </row>
    <row r="55" spans="1:6">
      <c r="A55" s="119" t="s">
        <v>306</v>
      </c>
      <c r="B55" s="119" t="s">
        <v>299</v>
      </c>
      <c r="C55" s="119" t="s">
        <v>5730</v>
      </c>
      <c r="D55" s="120">
        <v>174</v>
      </c>
      <c r="E55" s="120">
        <v>174</v>
      </c>
      <c r="F55" s="120">
        <v>0</v>
      </c>
    </row>
    <row r="56" spans="1:6">
      <c r="A56" s="119" t="s">
        <v>5731</v>
      </c>
      <c r="B56" s="119" t="s">
        <v>5732</v>
      </c>
      <c r="C56" s="119" t="s">
        <v>80</v>
      </c>
      <c r="D56" s="120">
        <v>65</v>
      </c>
      <c r="E56" s="120">
        <v>65</v>
      </c>
      <c r="F56" s="120">
        <v>0</v>
      </c>
    </row>
    <row r="57" spans="1:6">
      <c r="A57" s="119" t="s">
        <v>5733</v>
      </c>
      <c r="B57" s="119" t="s">
        <v>307</v>
      </c>
      <c r="C57" s="119" t="s">
        <v>5734</v>
      </c>
      <c r="D57" s="120">
        <v>12</v>
      </c>
      <c r="E57" s="120">
        <v>12</v>
      </c>
      <c r="F57" s="120">
        <v>0</v>
      </c>
    </row>
    <row r="58" spans="1:6">
      <c r="A58" s="119" t="s">
        <v>308</v>
      </c>
      <c r="B58" s="119" t="s">
        <v>307</v>
      </c>
      <c r="C58" s="119" t="s">
        <v>5735</v>
      </c>
      <c r="D58" s="120">
        <v>446</v>
      </c>
      <c r="E58" s="120">
        <v>446</v>
      </c>
      <c r="F58" s="120">
        <v>0</v>
      </c>
    </row>
    <row r="59" spans="1:6">
      <c r="A59" s="119" t="s">
        <v>5736</v>
      </c>
      <c r="B59" s="119" t="s">
        <v>312</v>
      </c>
      <c r="C59" s="119" t="s">
        <v>5737</v>
      </c>
      <c r="D59" s="120">
        <v>30</v>
      </c>
      <c r="E59" s="120">
        <v>30</v>
      </c>
      <c r="F59" s="120">
        <v>0</v>
      </c>
    </row>
    <row r="60" spans="1:6">
      <c r="A60" s="119" t="s">
        <v>5738</v>
      </c>
      <c r="B60" s="119" t="s">
        <v>312</v>
      </c>
      <c r="C60" s="119" t="s">
        <v>5739</v>
      </c>
      <c r="D60" s="120">
        <v>4</v>
      </c>
      <c r="E60" s="120">
        <v>4</v>
      </c>
      <c r="F60" s="120">
        <v>0</v>
      </c>
    </row>
    <row r="61" spans="1:6">
      <c r="A61" s="119" t="s">
        <v>5740</v>
      </c>
      <c r="B61" s="119" t="s">
        <v>312</v>
      </c>
      <c r="C61" s="119" t="s">
        <v>5734</v>
      </c>
      <c r="D61" s="120">
        <v>4</v>
      </c>
      <c r="E61" s="120">
        <v>4</v>
      </c>
      <c r="F61" s="120">
        <v>0</v>
      </c>
    </row>
    <row r="62" spans="1:6">
      <c r="A62" s="119" t="s">
        <v>5741</v>
      </c>
      <c r="B62" s="119" t="s">
        <v>312</v>
      </c>
      <c r="C62" s="119" t="s">
        <v>5742</v>
      </c>
      <c r="D62" s="120">
        <v>15</v>
      </c>
      <c r="E62" s="120">
        <v>15</v>
      </c>
      <c r="F62" s="120">
        <v>0</v>
      </c>
    </row>
    <row r="63" spans="1:6">
      <c r="A63" s="119" t="s">
        <v>313</v>
      </c>
      <c r="B63" s="119" t="s">
        <v>312</v>
      </c>
      <c r="C63" s="119" t="s">
        <v>5729</v>
      </c>
      <c r="D63" s="120">
        <v>208</v>
      </c>
      <c r="E63" s="120">
        <v>208</v>
      </c>
      <c r="F63" s="120">
        <v>0</v>
      </c>
    </row>
    <row r="64" spans="1:6">
      <c r="A64" s="119" t="s">
        <v>3016</v>
      </c>
      <c r="B64" s="119" t="s">
        <v>314</v>
      </c>
      <c r="C64" s="119" t="s">
        <v>5743</v>
      </c>
      <c r="D64" s="120">
        <v>138</v>
      </c>
      <c r="E64" s="120">
        <v>138</v>
      </c>
      <c r="F64" s="120">
        <v>0</v>
      </c>
    </row>
    <row r="65" spans="1:6">
      <c r="A65" s="119" t="s">
        <v>3019</v>
      </c>
      <c r="B65" s="119" t="s">
        <v>318</v>
      </c>
      <c r="C65" s="119" t="s">
        <v>5728</v>
      </c>
      <c r="D65" s="120">
        <v>269</v>
      </c>
      <c r="E65" s="120">
        <v>269</v>
      </c>
      <c r="F65" s="120">
        <v>0</v>
      </c>
    </row>
    <row r="66" spans="1:6">
      <c r="A66" s="119" t="s">
        <v>5941</v>
      </c>
      <c r="B66" s="119" t="s">
        <v>232</v>
      </c>
      <c r="C66" s="119" t="s">
        <v>104</v>
      </c>
      <c r="D66" s="120">
        <v>10</v>
      </c>
      <c r="E66" s="120">
        <v>10</v>
      </c>
      <c r="F66" s="120">
        <v>0</v>
      </c>
    </row>
    <row r="67" spans="1:6">
      <c r="A67" s="119" t="s">
        <v>5744</v>
      </c>
      <c r="B67" s="119" t="s">
        <v>5745</v>
      </c>
      <c r="C67" s="119"/>
      <c r="D67" s="120">
        <v>58</v>
      </c>
      <c r="E67" s="120">
        <v>58</v>
      </c>
      <c r="F67" s="120">
        <v>0</v>
      </c>
    </row>
    <row r="68" spans="1:6">
      <c r="A68" s="119" t="s">
        <v>5746</v>
      </c>
      <c r="B68" s="119" t="s">
        <v>5747</v>
      </c>
      <c r="C68" s="119"/>
      <c r="D68" s="120">
        <v>100</v>
      </c>
      <c r="E68" s="120">
        <v>100</v>
      </c>
      <c r="F68" s="120">
        <v>0</v>
      </c>
    </row>
    <row r="69" spans="1:6">
      <c r="A69" s="119" t="s">
        <v>5748</v>
      </c>
      <c r="B69" s="119" t="s">
        <v>232</v>
      </c>
      <c r="C69" s="119" t="s">
        <v>80</v>
      </c>
      <c r="D69" s="120">
        <v>1</v>
      </c>
      <c r="E69" s="120">
        <v>1</v>
      </c>
      <c r="F69" s="120">
        <v>0</v>
      </c>
    </row>
    <row r="70" spans="1:6">
      <c r="A70" s="119" t="s">
        <v>5749</v>
      </c>
      <c r="B70" s="119" t="s">
        <v>2287</v>
      </c>
      <c r="C70" s="119" t="s">
        <v>5750</v>
      </c>
      <c r="D70" s="120">
        <v>5</v>
      </c>
      <c r="E70" s="120">
        <v>5</v>
      </c>
      <c r="F70" s="120">
        <v>0</v>
      </c>
    </row>
    <row r="71" spans="1:6">
      <c r="A71" s="119" t="s">
        <v>367</v>
      </c>
      <c r="B71" s="119" t="s">
        <v>366</v>
      </c>
      <c r="C71" s="119" t="s">
        <v>368</v>
      </c>
      <c r="D71" s="120">
        <v>100</v>
      </c>
      <c r="E71" s="120">
        <v>100</v>
      </c>
      <c r="F71" s="120">
        <v>0</v>
      </c>
    </row>
    <row r="72" spans="1:6">
      <c r="A72" s="119" t="s">
        <v>394</v>
      </c>
      <c r="B72" s="119" t="s">
        <v>393</v>
      </c>
      <c r="C72" s="119"/>
      <c r="D72" s="120">
        <v>21</v>
      </c>
      <c r="E72" s="120">
        <v>21</v>
      </c>
      <c r="F72" s="120">
        <v>0</v>
      </c>
    </row>
    <row r="73" spans="1:6">
      <c r="A73" s="119" t="s">
        <v>400</v>
      </c>
      <c r="B73" s="119" t="s">
        <v>399</v>
      </c>
      <c r="C73" s="119" t="s">
        <v>5751</v>
      </c>
      <c r="D73" s="120">
        <v>23</v>
      </c>
      <c r="E73" s="120">
        <v>23</v>
      </c>
      <c r="F73" s="120">
        <v>0</v>
      </c>
    </row>
    <row r="74" spans="1:6">
      <c r="A74" s="119" t="s">
        <v>5752</v>
      </c>
      <c r="B74" s="119" t="s">
        <v>5753</v>
      </c>
      <c r="C74" s="119"/>
      <c r="D74" s="120">
        <v>80</v>
      </c>
      <c r="E74" s="120">
        <v>80</v>
      </c>
      <c r="F74" s="120">
        <v>0</v>
      </c>
    </row>
    <row r="75" spans="1:6">
      <c r="A75" s="119" t="s">
        <v>5754</v>
      </c>
      <c r="B75" s="119" t="s">
        <v>5755</v>
      </c>
      <c r="C75" s="119"/>
      <c r="D75" s="120">
        <v>99</v>
      </c>
      <c r="E75" s="120">
        <v>99</v>
      </c>
      <c r="F75" s="120">
        <v>0</v>
      </c>
    </row>
    <row r="76" spans="1:6">
      <c r="A76" s="119" t="s">
        <v>442</v>
      </c>
      <c r="B76" s="119" t="s">
        <v>441</v>
      </c>
      <c r="C76" s="119"/>
      <c r="D76" s="120">
        <v>96</v>
      </c>
      <c r="E76" s="120">
        <v>96</v>
      </c>
      <c r="F76" s="120">
        <v>0</v>
      </c>
    </row>
    <row r="77" spans="1:6">
      <c r="A77" s="119" t="s">
        <v>5756</v>
      </c>
      <c r="B77" s="119" t="s">
        <v>5757</v>
      </c>
      <c r="C77" s="119"/>
      <c r="D77" s="120">
        <v>100</v>
      </c>
      <c r="E77" s="120">
        <v>100</v>
      </c>
      <c r="F77" s="120">
        <v>0</v>
      </c>
    </row>
    <row r="78" spans="1:6">
      <c r="A78" s="119" t="s">
        <v>5758</v>
      </c>
      <c r="B78" s="119" t="s">
        <v>5759</v>
      </c>
      <c r="C78" s="119"/>
      <c r="D78" s="120">
        <v>96</v>
      </c>
      <c r="E78" s="120">
        <v>96</v>
      </c>
      <c r="F78" s="120">
        <v>0</v>
      </c>
    </row>
    <row r="79" spans="1:6">
      <c r="A79" s="119" t="s">
        <v>5760</v>
      </c>
      <c r="B79" s="119" t="s">
        <v>5761</v>
      </c>
      <c r="C79" s="119"/>
      <c r="D79" s="120">
        <v>92</v>
      </c>
      <c r="E79" s="120">
        <v>92</v>
      </c>
      <c r="F79" s="120">
        <v>0</v>
      </c>
    </row>
    <row r="80" spans="1:6">
      <c r="A80" s="119" t="s">
        <v>447</v>
      </c>
      <c r="B80" s="119" t="s">
        <v>446</v>
      </c>
      <c r="C80" s="119"/>
      <c r="D80" s="120">
        <v>18</v>
      </c>
      <c r="E80" s="120">
        <v>18</v>
      </c>
      <c r="F80" s="120">
        <v>0</v>
      </c>
    </row>
    <row r="81" spans="1:6">
      <c r="A81" s="119" t="s">
        <v>458</v>
      </c>
      <c r="B81" s="119" t="s">
        <v>457</v>
      </c>
      <c r="C81" s="119"/>
      <c r="D81" s="120">
        <v>203</v>
      </c>
      <c r="E81" s="120">
        <v>203</v>
      </c>
      <c r="F81" s="120">
        <v>0</v>
      </c>
    </row>
    <row r="82" spans="1:6">
      <c r="A82" s="119" t="s">
        <v>460</v>
      </c>
      <c r="B82" s="119" t="s">
        <v>459</v>
      </c>
      <c r="C82" s="119"/>
      <c r="D82" s="120">
        <v>32</v>
      </c>
      <c r="E82" s="120">
        <v>32</v>
      </c>
      <c r="F82" s="120">
        <v>0</v>
      </c>
    </row>
    <row r="83" spans="1:6">
      <c r="A83" s="119" t="s">
        <v>473</v>
      </c>
      <c r="B83" s="119" t="s">
        <v>472</v>
      </c>
      <c r="C83" s="119" t="s">
        <v>474</v>
      </c>
      <c r="D83" s="120">
        <v>14</v>
      </c>
      <c r="E83" s="120">
        <v>14</v>
      </c>
      <c r="F83" s="120">
        <v>0</v>
      </c>
    </row>
    <row r="84" spans="1:6">
      <c r="A84" s="119" t="s">
        <v>476</v>
      </c>
      <c r="B84" s="119" t="s">
        <v>475</v>
      </c>
      <c r="C84" s="119" t="s">
        <v>477</v>
      </c>
      <c r="D84" s="120">
        <v>340</v>
      </c>
      <c r="E84" s="120">
        <v>340</v>
      </c>
      <c r="F84" s="120">
        <v>0</v>
      </c>
    </row>
    <row r="85" spans="1:6">
      <c r="A85" s="119" t="s">
        <v>487</v>
      </c>
      <c r="B85" s="119" t="s">
        <v>486</v>
      </c>
      <c r="C85" s="119" t="s">
        <v>488</v>
      </c>
      <c r="D85" s="120">
        <v>86</v>
      </c>
      <c r="E85" s="120">
        <v>86</v>
      </c>
      <c r="F85" s="120">
        <v>0</v>
      </c>
    </row>
    <row r="86" spans="1:6">
      <c r="A86" s="119" t="s">
        <v>504</v>
      </c>
      <c r="B86" s="119" t="s">
        <v>503</v>
      </c>
      <c r="C86" s="119" t="s">
        <v>505</v>
      </c>
      <c r="D86" s="120">
        <v>69</v>
      </c>
      <c r="E86" s="120">
        <v>69</v>
      </c>
      <c r="F86" s="120">
        <v>0</v>
      </c>
    </row>
    <row r="87" spans="1:6">
      <c r="A87" s="119" t="s">
        <v>515</v>
      </c>
      <c r="B87" s="119" t="s">
        <v>514</v>
      </c>
      <c r="C87" s="119" t="s">
        <v>516</v>
      </c>
      <c r="D87" s="120">
        <v>589</v>
      </c>
      <c r="E87" s="120">
        <v>589</v>
      </c>
      <c r="F87" s="120">
        <v>0</v>
      </c>
    </row>
    <row r="88" spans="1:6">
      <c r="A88" s="119" t="s">
        <v>518</v>
      </c>
      <c r="B88" s="119" t="s">
        <v>517</v>
      </c>
      <c r="C88" s="119" t="s">
        <v>519</v>
      </c>
      <c r="D88" s="120">
        <v>241</v>
      </c>
      <c r="E88" s="120">
        <v>241</v>
      </c>
      <c r="F88" s="120">
        <v>0</v>
      </c>
    </row>
    <row r="89" spans="1:6">
      <c r="A89" s="119" t="s">
        <v>525</v>
      </c>
      <c r="B89" s="119" t="s">
        <v>524</v>
      </c>
      <c r="C89" s="119" t="s">
        <v>526</v>
      </c>
      <c r="D89" s="120">
        <v>1631</v>
      </c>
      <c r="E89" s="120">
        <v>1631</v>
      </c>
      <c r="F89" s="120">
        <v>0</v>
      </c>
    </row>
    <row r="90" spans="1:6">
      <c r="A90" s="119" t="s">
        <v>528</v>
      </c>
      <c r="B90" s="119" t="s">
        <v>527</v>
      </c>
      <c r="C90" s="119" t="s">
        <v>529</v>
      </c>
      <c r="D90" s="120">
        <v>190</v>
      </c>
      <c r="E90" s="120">
        <v>190</v>
      </c>
      <c r="F90" s="120">
        <v>0</v>
      </c>
    </row>
    <row r="91" spans="1:6">
      <c r="A91" s="119" t="s">
        <v>531</v>
      </c>
      <c r="B91" s="119" t="s">
        <v>530</v>
      </c>
      <c r="C91" s="119" t="s">
        <v>532</v>
      </c>
      <c r="D91" s="120">
        <v>4</v>
      </c>
      <c r="E91" s="120">
        <v>4</v>
      </c>
      <c r="F91" s="120">
        <v>0</v>
      </c>
    </row>
    <row r="92" spans="1:6">
      <c r="A92" s="119" t="s">
        <v>534</v>
      </c>
      <c r="B92" s="119" t="s">
        <v>533</v>
      </c>
      <c r="C92" s="119" t="s">
        <v>535</v>
      </c>
      <c r="D92" s="120">
        <v>320</v>
      </c>
      <c r="E92" s="120">
        <v>320</v>
      </c>
      <c r="F92" s="120">
        <v>0</v>
      </c>
    </row>
    <row r="93" spans="1:6">
      <c r="A93" s="119" t="s">
        <v>536</v>
      </c>
      <c r="B93" s="119" t="s">
        <v>355</v>
      </c>
      <c r="C93" s="119" t="s">
        <v>537</v>
      </c>
      <c r="D93" s="120">
        <v>740</v>
      </c>
      <c r="E93" s="120">
        <v>740</v>
      </c>
      <c r="F93" s="120">
        <v>0</v>
      </c>
    </row>
    <row r="94" spans="1:6">
      <c r="A94" s="119" t="s">
        <v>546</v>
      </c>
      <c r="B94" s="119" t="s">
        <v>545</v>
      </c>
      <c r="C94" s="119" t="s">
        <v>547</v>
      </c>
      <c r="D94" s="120">
        <v>205</v>
      </c>
      <c r="E94" s="120">
        <v>205</v>
      </c>
      <c r="F94" s="120">
        <v>0</v>
      </c>
    </row>
    <row r="95" spans="1:6">
      <c r="A95" s="119" t="s">
        <v>549</v>
      </c>
      <c r="B95" s="119" t="s">
        <v>548</v>
      </c>
      <c r="C95" s="119" t="s">
        <v>550</v>
      </c>
      <c r="D95" s="120">
        <v>592</v>
      </c>
      <c r="E95" s="120">
        <v>592</v>
      </c>
      <c r="F95" s="120">
        <v>0</v>
      </c>
    </row>
    <row r="96" spans="1:6">
      <c r="A96" s="119" t="s">
        <v>552</v>
      </c>
      <c r="B96" s="119" t="s">
        <v>551</v>
      </c>
      <c r="C96" s="119" t="s">
        <v>553</v>
      </c>
      <c r="D96" s="120">
        <v>369</v>
      </c>
      <c r="E96" s="120">
        <v>369</v>
      </c>
      <c r="F96" s="120">
        <v>0</v>
      </c>
    </row>
    <row r="97" spans="1:6">
      <c r="A97" s="119" t="s">
        <v>558</v>
      </c>
      <c r="B97" s="119" t="s">
        <v>557</v>
      </c>
      <c r="C97" s="119" t="s">
        <v>559</v>
      </c>
      <c r="D97" s="120">
        <v>26</v>
      </c>
      <c r="E97" s="120">
        <v>26</v>
      </c>
      <c r="F97" s="120">
        <v>0</v>
      </c>
    </row>
    <row r="98" spans="1:6">
      <c r="A98" s="119" t="s">
        <v>561</v>
      </c>
      <c r="B98" s="119" t="s">
        <v>560</v>
      </c>
      <c r="C98" s="119" t="s">
        <v>562</v>
      </c>
      <c r="D98" s="120">
        <v>284</v>
      </c>
      <c r="E98" s="120">
        <v>284</v>
      </c>
      <c r="F98" s="120">
        <v>0</v>
      </c>
    </row>
    <row r="99" spans="1:6">
      <c r="A99" s="119" t="s">
        <v>564</v>
      </c>
      <c r="B99" s="119" t="s">
        <v>563</v>
      </c>
      <c r="C99" s="119" t="s">
        <v>565</v>
      </c>
      <c r="D99" s="120">
        <v>130</v>
      </c>
      <c r="E99" s="120">
        <v>130</v>
      </c>
      <c r="F99" s="120">
        <v>0</v>
      </c>
    </row>
    <row r="100" spans="1:6">
      <c r="A100" s="119" t="s">
        <v>567</v>
      </c>
      <c r="B100" s="119" t="s">
        <v>566</v>
      </c>
      <c r="C100" s="119" t="s">
        <v>568</v>
      </c>
      <c r="D100" s="120">
        <v>62</v>
      </c>
      <c r="E100" s="120">
        <v>62</v>
      </c>
      <c r="F100" s="120">
        <v>0</v>
      </c>
    </row>
    <row r="101" spans="1:6">
      <c r="A101" s="119" t="s">
        <v>3061</v>
      </c>
      <c r="B101" s="119" t="s">
        <v>3060</v>
      </c>
      <c r="C101" s="119" t="s">
        <v>3062</v>
      </c>
      <c r="D101" s="120">
        <v>69</v>
      </c>
      <c r="E101" s="120">
        <v>69</v>
      </c>
      <c r="F101" s="120">
        <v>0</v>
      </c>
    </row>
    <row r="102" spans="1:6">
      <c r="A102" s="119" t="s">
        <v>573</v>
      </c>
      <c r="B102" s="119" t="s">
        <v>572</v>
      </c>
      <c r="C102" s="119" t="s">
        <v>574</v>
      </c>
      <c r="D102" s="120">
        <v>1</v>
      </c>
      <c r="E102" s="120">
        <v>1</v>
      </c>
      <c r="F102" s="120">
        <v>0</v>
      </c>
    </row>
    <row r="103" spans="1:6">
      <c r="A103" s="119" t="s">
        <v>576</v>
      </c>
      <c r="B103" s="119" t="s">
        <v>575</v>
      </c>
      <c r="C103" s="119" t="s">
        <v>577</v>
      </c>
      <c r="D103" s="120">
        <v>458</v>
      </c>
      <c r="E103" s="120">
        <v>458</v>
      </c>
      <c r="F103" s="120">
        <v>0</v>
      </c>
    </row>
    <row r="104" spans="1:6">
      <c r="A104" s="119" t="s">
        <v>5762</v>
      </c>
      <c r="B104" s="119" t="s">
        <v>5763</v>
      </c>
      <c r="C104" s="119"/>
      <c r="D104" s="120">
        <v>2</v>
      </c>
      <c r="E104" s="120">
        <v>2</v>
      </c>
      <c r="F104" s="120">
        <v>0</v>
      </c>
    </row>
    <row r="105" spans="1:6">
      <c r="A105" s="119" t="s">
        <v>5764</v>
      </c>
      <c r="B105" s="119" t="s">
        <v>5765</v>
      </c>
      <c r="C105" s="119" t="s">
        <v>5766</v>
      </c>
      <c r="D105" s="120">
        <v>100</v>
      </c>
      <c r="E105" s="120">
        <v>100</v>
      </c>
      <c r="F105" s="120">
        <v>0</v>
      </c>
    </row>
    <row r="106" spans="1:6">
      <c r="A106" s="119" t="s">
        <v>596</v>
      </c>
      <c r="B106" s="119" t="s">
        <v>595</v>
      </c>
      <c r="C106" s="119" t="s">
        <v>597</v>
      </c>
      <c r="D106" s="120">
        <v>264</v>
      </c>
      <c r="E106" s="120">
        <v>264</v>
      </c>
      <c r="F106" s="120">
        <v>0</v>
      </c>
    </row>
    <row r="107" spans="1:6">
      <c r="A107" s="119" t="s">
        <v>3069</v>
      </c>
      <c r="B107" s="119" t="s">
        <v>3068</v>
      </c>
      <c r="C107" s="119" t="s">
        <v>3070</v>
      </c>
      <c r="D107" s="120">
        <v>113</v>
      </c>
      <c r="E107" s="120">
        <v>113</v>
      </c>
      <c r="F107" s="120">
        <v>0</v>
      </c>
    </row>
    <row r="108" spans="1:6">
      <c r="A108" s="119" t="s">
        <v>605</v>
      </c>
      <c r="B108" s="119" t="s">
        <v>604</v>
      </c>
      <c r="C108" s="119" t="s">
        <v>606</v>
      </c>
      <c r="D108" s="120">
        <v>29</v>
      </c>
      <c r="E108" s="120">
        <v>29</v>
      </c>
      <c r="F108" s="120">
        <v>0</v>
      </c>
    </row>
    <row r="109" spans="1:6">
      <c r="A109" s="119" t="s">
        <v>608</v>
      </c>
      <c r="B109" s="119" t="s">
        <v>607</v>
      </c>
      <c r="C109" s="119"/>
      <c r="D109" s="120">
        <v>10</v>
      </c>
      <c r="E109" s="120">
        <v>10</v>
      </c>
      <c r="F109" s="120">
        <v>0</v>
      </c>
    </row>
    <row r="110" spans="1:6">
      <c r="A110" s="119" t="s">
        <v>610</v>
      </c>
      <c r="B110" s="119" t="s">
        <v>609</v>
      </c>
      <c r="C110" s="119" t="s">
        <v>611</v>
      </c>
      <c r="D110" s="120">
        <v>166</v>
      </c>
      <c r="E110" s="120">
        <v>166</v>
      </c>
      <c r="F110" s="120">
        <v>0</v>
      </c>
    </row>
    <row r="111" spans="1:6">
      <c r="A111" s="119" t="s">
        <v>612</v>
      </c>
      <c r="B111" s="119" t="s">
        <v>363</v>
      </c>
      <c r="C111" s="119" t="s">
        <v>613</v>
      </c>
      <c r="D111" s="120">
        <v>2310</v>
      </c>
      <c r="E111" s="120">
        <v>2310</v>
      </c>
      <c r="F111" s="120">
        <v>0</v>
      </c>
    </row>
    <row r="112" spans="1:6">
      <c r="A112" s="119" t="s">
        <v>615</v>
      </c>
      <c r="B112" s="119" t="s">
        <v>614</v>
      </c>
      <c r="C112" s="119" t="s">
        <v>616</v>
      </c>
      <c r="D112" s="120">
        <v>470</v>
      </c>
      <c r="E112" s="120">
        <v>470</v>
      </c>
      <c r="F112" s="120">
        <v>0</v>
      </c>
    </row>
    <row r="113" spans="1:6">
      <c r="A113" s="119" t="s">
        <v>5767</v>
      </c>
      <c r="B113" s="119" t="s">
        <v>5768</v>
      </c>
      <c r="C113" s="119"/>
      <c r="D113" s="120">
        <v>1970</v>
      </c>
      <c r="E113" s="120">
        <v>1970</v>
      </c>
      <c r="F113" s="120">
        <v>0</v>
      </c>
    </row>
    <row r="114" spans="1:6">
      <c r="A114" s="119" t="s">
        <v>5769</v>
      </c>
      <c r="B114" s="119" t="s">
        <v>5770</v>
      </c>
      <c r="C114" s="119" t="s">
        <v>5771</v>
      </c>
      <c r="D114" s="120">
        <v>40</v>
      </c>
      <c r="E114" s="120">
        <v>40</v>
      </c>
      <c r="F114" s="120">
        <v>0</v>
      </c>
    </row>
    <row r="115" spans="1:6">
      <c r="A115" s="119" t="s">
        <v>619</v>
      </c>
      <c r="B115" s="119" t="s">
        <v>366</v>
      </c>
      <c r="C115" s="119" t="s">
        <v>620</v>
      </c>
      <c r="D115" s="120">
        <v>1448</v>
      </c>
      <c r="E115" s="120">
        <v>1448</v>
      </c>
      <c r="F115" s="120">
        <v>0</v>
      </c>
    </row>
    <row r="116" spans="1:6">
      <c r="A116" s="119" t="s">
        <v>622</v>
      </c>
      <c r="B116" s="119" t="s">
        <v>621</v>
      </c>
      <c r="C116" s="119" t="s">
        <v>623</v>
      </c>
      <c r="D116" s="120">
        <v>225</v>
      </c>
      <c r="E116" s="120">
        <v>225</v>
      </c>
      <c r="F116" s="120">
        <v>0</v>
      </c>
    </row>
    <row r="117" spans="1:6">
      <c r="A117" s="119" t="s">
        <v>631</v>
      </c>
      <c r="B117" s="119" t="s">
        <v>630</v>
      </c>
      <c r="C117" s="119" t="s">
        <v>632</v>
      </c>
      <c r="D117" s="120">
        <v>839</v>
      </c>
      <c r="E117" s="120">
        <v>839</v>
      </c>
      <c r="F117" s="120">
        <v>0</v>
      </c>
    </row>
    <row r="118" spans="1:6">
      <c r="A118" s="119" t="s">
        <v>634</v>
      </c>
      <c r="B118" s="119" t="s">
        <v>633</v>
      </c>
      <c r="C118" s="119" t="s">
        <v>635</v>
      </c>
      <c r="D118" s="120">
        <v>326</v>
      </c>
      <c r="E118" s="120">
        <v>326</v>
      </c>
      <c r="F118" s="120">
        <v>0</v>
      </c>
    </row>
    <row r="119" spans="1:6">
      <c r="A119" s="119" t="s">
        <v>638</v>
      </c>
      <c r="B119" s="119" t="s">
        <v>352</v>
      </c>
      <c r="C119" s="119" t="s">
        <v>639</v>
      </c>
      <c r="D119" s="120">
        <v>2281</v>
      </c>
      <c r="E119" s="120">
        <v>2281</v>
      </c>
      <c r="F119" s="120">
        <v>0</v>
      </c>
    </row>
    <row r="120" spans="1:6">
      <c r="A120" s="119" t="s">
        <v>641</v>
      </c>
      <c r="B120" s="119" t="s">
        <v>640</v>
      </c>
      <c r="C120" s="119" t="s">
        <v>642</v>
      </c>
      <c r="D120" s="120">
        <v>190</v>
      </c>
      <c r="E120" s="120">
        <v>190</v>
      </c>
      <c r="F120" s="120">
        <v>0</v>
      </c>
    </row>
    <row r="121" spans="1:6">
      <c r="A121" s="119" t="s">
        <v>645</v>
      </c>
      <c r="B121" s="119" t="s">
        <v>358</v>
      </c>
      <c r="C121" s="119" t="s">
        <v>646</v>
      </c>
      <c r="D121" s="120">
        <v>853</v>
      </c>
      <c r="E121" s="120">
        <v>853</v>
      </c>
      <c r="F121" s="120">
        <v>0</v>
      </c>
    </row>
    <row r="122" spans="1:6">
      <c r="A122" s="119" t="s">
        <v>648</v>
      </c>
      <c r="B122" s="119" t="s">
        <v>647</v>
      </c>
      <c r="C122" s="119" t="s">
        <v>649</v>
      </c>
      <c r="D122" s="120">
        <v>235</v>
      </c>
      <c r="E122" s="120">
        <v>235</v>
      </c>
      <c r="F122" s="120">
        <v>0</v>
      </c>
    </row>
    <row r="123" spans="1:6">
      <c r="A123" s="119" t="s">
        <v>653</v>
      </c>
      <c r="B123" s="119" t="s">
        <v>652</v>
      </c>
      <c r="C123" s="119"/>
      <c r="D123" s="120">
        <v>9</v>
      </c>
      <c r="E123" s="120">
        <v>9</v>
      </c>
      <c r="F123" s="120">
        <v>0</v>
      </c>
    </row>
    <row r="124" spans="1:6">
      <c r="A124" s="119" t="s">
        <v>655</v>
      </c>
      <c r="B124" s="119" t="s">
        <v>654</v>
      </c>
      <c r="C124" s="119" t="s">
        <v>656</v>
      </c>
      <c r="D124" s="120">
        <v>2613</v>
      </c>
      <c r="E124" s="120">
        <v>2613</v>
      </c>
      <c r="F124" s="120">
        <v>0</v>
      </c>
    </row>
    <row r="125" spans="1:6">
      <c r="A125" s="119" t="s">
        <v>658</v>
      </c>
      <c r="B125" s="119" t="s">
        <v>657</v>
      </c>
      <c r="C125" s="119" t="s">
        <v>659</v>
      </c>
      <c r="D125" s="120">
        <v>201</v>
      </c>
      <c r="E125" s="120">
        <v>201</v>
      </c>
      <c r="F125" s="120">
        <v>0</v>
      </c>
    </row>
    <row r="126" spans="1:6">
      <c r="A126" s="119" t="s">
        <v>660</v>
      </c>
      <c r="B126" s="119" t="s">
        <v>448</v>
      </c>
      <c r="C126" s="119" t="s">
        <v>661</v>
      </c>
      <c r="D126" s="120">
        <v>120</v>
      </c>
      <c r="E126" s="120">
        <v>120</v>
      </c>
      <c r="F126" s="120">
        <v>0</v>
      </c>
    </row>
    <row r="127" spans="1:6">
      <c r="A127" s="119" t="s">
        <v>663</v>
      </c>
      <c r="B127" s="119" t="s">
        <v>662</v>
      </c>
      <c r="C127" s="119" t="s">
        <v>664</v>
      </c>
      <c r="D127" s="120">
        <v>50</v>
      </c>
      <c r="E127" s="120">
        <v>50</v>
      </c>
      <c r="F127" s="120">
        <v>0</v>
      </c>
    </row>
    <row r="128" spans="1:6">
      <c r="A128" s="119" t="s">
        <v>666</v>
      </c>
      <c r="B128" s="119" t="s">
        <v>665</v>
      </c>
      <c r="C128" s="119" t="s">
        <v>667</v>
      </c>
      <c r="D128" s="120">
        <v>238</v>
      </c>
      <c r="E128" s="120">
        <v>238</v>
      </c>
      <c r="F128" s="120">
        <v>0</v>
      </c>
    </row>
    <row r="129" spans="1:6">
      <c r="A129" s="119" t="s">
        <v>672</v>
      </c>
      <c r="B129" s="119" t="s">
        <v>671</v>
      </c>
      <c r="C129" s="119"/>
      <c r="D129" s="120">
        <v>9</v>
      </c>
      <c r="E129" s="120">
        <v>9</v>
      </c>
      <c r="F129" s="120">
        <v>0</v>
      </c>
    </row>
    <row r="130" spans="1:6">
      <c r="A130" s="119" t="s">
        <v>5772</v>
      </c>
      <c r="B130" s="119" t="s">
        <v>5773</v>
      </c>
      <c r="C130" s="119" t="s">
        <v>5774</v>
      </c>
      <c r="D130" s="120">
        <v>20</v>
      </c>
      <c r="E130" s="120">
        <v>20</v>
      </c>
      <c r="F130" s="120">
        <v>0</v>
      </c>
    </row>
    <row r="131" spans="1:6">
      <c r="A131" s="119" t="s">
        <v>677</v>
      </c>
      <c r="B131" s="119" t="s">
        <v>676</v>
      </c>
      <c r="C131" s="119" t="s">
        <v>678</v>
      </c>
      <c r="D131" s="120">
        <v>439</v>
      </c>
      <c r="E131" s="120">
        <v>439</v>
      </c>
      <c r="F131" s="120">
        <v>0</v>
      </c>
    </row>
    <row r="132" spans="1:6">
      <c r="A132" s="119" t="s">
        <v>680</v>
      </c>
      <c r="B132" s="119" t="s">
        <v>679</v>
      </c>
      <c r="C132" s="119" t="s">
        <v>681</v>
      </c>
      <c r="D132" s="120">
        <v>10</v>
      </c>
      <c r="E132" s="120">
        <v>10</v>
      </c>
      <c r="F132" s="120">
        <v>0</v>
      </c>
    </row>
    <row r="133" spans="1:6">
      <c r="A133" s="119" t="s">
        <v>683</v>
      </c>
      <c r="B133" s="119" t="s">
        <v>682</v>
      </c>
      <c r="C133" s="119" t="s">
        <v>684</v>
      </c>
      <c r="D133" s="120">
        <v>4</v>
      </c>
      <c r="E133" s="120">
        <v>4</v>
      </c>
      <c r="F133" s="120">
        <v>0</v>
      </c>
    </row>
    <row r="134" spans="1:6">
      <c r="A134" s="119" t="s">
        <v>689</v>
      </c>
      <c r="B134" s="119" t="s">
        <v>688</v>
      </c>
      <c r="C134" s="119" t="s">
        <v>690</v>
      </c>
      <c r="D134" s="120">
        <v>190</v>
      </c>
      <c r="E134" s="120">
        <v>190</v>
      </c>
      <c r="F134" s="120">
        <v>0</v>
      </c>
    </row>
    <row r="135" spans="1:6">
      <c r="A135" s="119" t="s">
        <v>698</v>
      </c>
      <c r="B135" s="119" t="s">
        <v>697</v>
      </c>
      <c r="C135" s="119"/>
      <c r="D135" s="120">
        <v>10</v>
      </c>
      <c r="E135" s="120">
        <v>10</v>
      </c>
      <c r="F135" s="120">
        <v>0</v>
      </c>
    </row>
    <row r="136" spans="1:6">
      <c r="A136" s="119" t="s">
        <v>700</v>
      </c>
      <c r="B136" s="119" t="s">
        <v>699</v>
      </c>
      <c r="C136" s="119" t="s">
        <v>701</v>
      </c>
      <c r="D136" s="120">
        <v>850</v>
      </c>
      <c r="E136" s="120">
        <v>850</v>
      </c>
      <c r="F136" s="120">
        <v>0</v>
      </c>
    </row>
    <row r="137" spans="1:6">
      <c r="A137" s="119" t="s">
        <v>703</v>
      </c>
      <c r="B137" s="119" t="s">
        <v>702</v>
      </c>
      <c r="C137" s="119" t="s">
        <v>704</v>
      </c>
      <c r="D137" s="120">
        <v>122</v>
      </c>
      <c r="E137" s="120">
        <v>122</v>
      </c>
      <c r="F137" s="120">
        <v>0</v>
      </c>
    </row>
    <row r="138" spans="1:6">
      <c r="A138" s="119" t="s">
        <v>5775</v>
      </c>
      <c r="B138" s="119" t="s">
        <v>5776</v>
      </c>
      <c r="C138" s="119" t="s">
        <v>5777</v>
      </c>
      <c r="D138" s="120">
        <v>12</v>
      </c>
      <c r="E138" s="120">
        <v>12</v>
      </c>
      <c r="F138" s="120">
        <v>0</v>
      </c>
    </row>
    <row r="139" spans="1:6">
      <c r="A139" s="119" t="s">
        <v>726</v>
      </c>
      <c r="B139" s="119" t="s">
        <v>725</v>
      </c>
      <c r="C139" s="119"/>
      <c r="D139" s="120">
        <v>99</v>
      </c>
      <c r="E139" s="120">
        <v>99</v>
      </c>
      <c r="F139" s="120">
        <v>0</v>
      </c>
    </row>
    <row r="140" spans="1:6">
      <c r="A140" s="119" t="s">
        <v>728</v>
      </c>
      <c r="B140" s="119" t="s">
        <v>727</v>
      </c>
      <c r="C140" s="119" t="s">
        <v>729</v>
      </c>
      <c r="D140" s="120">
        <v>1</v>
      </c>
      <c r="E140" s="120">
        <v>1</v>
      </c>
      <c r="F140" s="120">
        <v>0</v>
      </c>
    </row>
    <row r="141" spans="1:6">
      <c r="A141" s="119" t="s">
        <v>731</v>
      </c>
      <c r="B141" s="119" t="s">
        <v>730</v>
      </c>
      <c r="C141" s="119" t="s">
        <v>732</v>
      </c>
      <c r="D141" s="120">
        <v>136</v>
      </c>
      <c r="E141" s="120">
        <v>136</v>
      </c>
      <c r="F141" s="120">
        <v>0</v>
      </c>
    </row>
    <row r="142" spans="1:6">
      <c r="A142" s="119" t="s">
        <v>734</v>
      </c>
      <c r="B142" s="119" t="s">
        <v>733</v>
      </c>
      <c r="C142" s="119" t="s">
        <v>735</v>
      </c>
      <c r="D142" s="120">
        <v>1930</v>
      </c>
      <c r="E142" s="120">
        <v>1930</v>
      </c>
      <c r="F142" s="120">
        <v>0</v>
      </c>
    </row>
    <row r="143" spans="1:6">
      <c r="A143" s="119" t="s">
        <v>737</v>
      </c>
      <c r="B143" s="119" t="s">
        <v>736</v>
      </c>
      <c r="C143" s="119" t="s">
        <v>738</v>
      </c>
      <c r="D143" s="120">
        <v>1744</v>
      </c>
      <c r="E143" s="120">
        <v>1744</v>
      </c>
      <c r="F143" s="120">
        <v>0</v>
      </c>
    </row>
    <row r="144" spans="1:6">
      <c r="A144" s="119" t="s">
        <v>3106</v>
      </c>
      <c r="B144" s="119" t="s">
        <v>3105</v>
      </c>
      <c r="C144" s="119" t="s">
        <v>3107</v>
      </c>
      <c r="D144" s="120">
        <v>259</v>
      </c>
      <c r="E144" s="120">
        <v>259</v>
      </c>
      <c r="F144" s="120">
        <v>0</v>
      </c>
    </row>
    <row r="145" spans="1:6">
      <c r="A145" s="119" t="s">
        <v>742</v>
      </c>
      <c r="B145" s="119" t="s">
        <v>741</v>
      </c>
      <c r="C145" s="119" t="s">
        <v>743</v>
      </c>
      <c r="D145" s="120">
        <v>99</v>
      </c>
      <c r="E145" s="120">
        <v>99</v>
      </c>
      <c r="F145" s="120">
        <v>0</v>
      </c>
    </row>
    <row r="146" spans="1:6">
      <c r="A146" s="119" t="s">
        <v>745</v>
      </c>
      <c r="B146" s="119" t="s">
        <v>744</v>
      </c>
      <c r="C146" s="119" t="s">
        <v>746</v>
      </c>
      <c r="D146" s="120">
        <v>355</v>
      </c>
      <c r="E146" s="120">
        <v>355</v>
      </c>
      <c r="F146" s="120">
        <v>0</v>
      </c>
    </row>
    <row r="147" spans="1:6">
      <c r="A147" s="119" t="s">
        <v>748</v>
      </c>
      <c r="B147" s="119" t="s">
        <v>747</v>
      </c>
      <c r="C147" s="119" t="s">
        <v>749</v>
      </c>
      <c r="D147" s="120">
        <v>887</v>
      </c>
      <c r="E147" s="120">
        <v>887</v>
      </c>
      <c r="F147" s="120">
        <v>0</v>
      </c>
    </row>
    <row r="148" spans="1:6">
      <c r="A148" s="119" t="s">
        <v>5778</v>
      </c>
      <c r="B148" s="119" t="s">
        <v>5779</v>
      </c>
      <c r="C148" s="119" t="s">
        <v>5780</v>
      </c>
      <c r="D148" s="120">
        <v>70</v>
      </c>
      <c r="E148" s="120">
        <v>70</v>
      </c>
      <c r="F148" s="120">
        <v>0</v>
      </c>
    </row>
    <row r="149" spans="1:6">
      <c r="A149" s="119" t="s">
        <v>751</v>
      </c>
      <c r="B149" s="119" t="s">
        <v>750</v>
      </c>
      <c r="C149" s="119" t="s">
        <v>752</v>
      </c>
      <c r="D149" s="120">
        <v>8988</v>
      </c>
      <c r="E149" s="120">
        <v>8988</v>
      </c>
      <c r="F149" s="120">
        <v>0</v>
      </c>
    </row>
    <row r="150" spans="1:6">
      <c r="A150" s="119" t="s">
        <v>757</v>
      </c>
      <c r="B150" s="119" t="s">
        <v>756</v>
      </c>
      <c r="C150" s="119" t="s">
        <v>758</v>
      </c>
      <c r="D150" s="120">
        <v>191</v>
      </c>
      <c r="E150" s="120">
        <v>191</v>
      </c>
      <c r="F150" s="120">
        <v>0</v>
      </c>
    </row>
    <row r="151" spans="1:6">
      <c r="A151" s="119" t="s">
        <v>760</v>
      </c>
      <c r="B151" s="119" t="s">
        <v>759</v>
      </c>
      <c r="C151" s="119" t="s">
        <v>761</v>
      </c>
      <c r="D151" s="120">
        <v>1816</v>
      </c>
      <c r="E151" s="120">
        <v>1816</v>
      </c>
      <c r="F151" s="120">
        <v>0</v>
      </c>
    </row>
    <row r="152" spans="1:6">
      <c r="A152" s="119" t="s">
        <v>771</v>
      </c>
      <c r="B152" s="119" t="s">
        <v>770</v>
      </c>
      <c r="C152" s="119" t="s">
        <v>772</v>
      </c>
      <c r="D152" s="120">
        <v>1291</v>
      </c>
      <c r="E152" s="120">
        <v>1291</v>
      </c>
      <c r="F152" s="120">
        <v>0</v>
      </c>
    </row>
    <row r="153" spans="1:6">
      <c r="A153" s="119" t="s">
        <v>774</v>
      </c>
      <c r="B153" s="119" t="s">
        <v>773</v>
      </c>
      <c r="C153" s="119" t="s">
        <v>775</v>
      </c>
      <c r="D153" s="120">
        <v>1334</v>
      </c>
      <c r="E153" s="120">
        <v>1334</v>
      </c>
      <c r="F153" s="120">
        <v>0</v>
      </c>
    </row>
    <row r="154" spans="1:6">
      <c r="A154" s="119" t="s">
        <v>779</v>
      </c>
      <c r="B154" s="119" t="s">
        <v>778</v>
      </c>
      <c r="C154" s="119" t="s">
        <v>780</v>
      </c>
      <c r="D154" s="120">
        <v>754</v>
      </c>
      <c r="E154" s="120">
        <v>754</v>
      </c>
      <c r="F154" s="120">
        <v>0</v>
      </c>
    </row>
    <row r="155" spans="1:6">
      <c r="A155" s="119" t="s">
        <v>782</v>
      </c>
      <c r="B155" s="119" t="s">
        <v>781</v>
      </c>
      <c r="C155" s="119" t="s">
        <v>783</v>
      </c>
      <c r="D155" s="120">
        <v>337</v>
      </c>
      <c r="E155" s="120">
        <v>337</v>
      </c>
      <c r="F155" s="120">
        <v>0</v>
      </c>
    </row>
    <row r="156" spans="1:6">
      <c r="A156" s="119" t="s">
        <v>787</v>
      </c>
      <c r="B156" s="119" t="s">
        <v>786</v>
      </c>
      <c r="C156" s="119" t="s">
        <v>788</v>
      </c>
      <c r="D156" s="120">
        <v>179</v>
      </c>
      <c r="E156" s="120">
        <v>179</v>
      </c>
      <c r="F156" s="120">
        <v>0</v>
      </c>
    </row>
    <row r="157" spans="1:6">
      <c r="A157" s="119" t="s">
        <v>790</v>
      </c>
      <c r="B157" s="119" t="s">
        <v>789</v>
      </c>
      <c r="C157" s="119" t="s">
        <v>791</v>
      </c>
      <c r="D157" s="120">
        <v>2110</v>
      </c>
      <c r="E157" s="120">
        <v>2110</v>
      </c>
      <c r="F157" s="120">
        <v>0</v>
      </c>
    </row>
    <row r="158" spans="1:6">
      <c r="A158" s="119" t="s">
        <v>800</v>
      </c>
      <c r="B158" s="119" t="s">
        <v>799</v>
      </c>
      <c r="C158" s="119" t="s">
        <v>801</v>
      </c>
      <c r="D158" s="120">
        <v>577</v>
      </c>
      <c r="E158" s="120">
        <v>577</v>
      </c>
      <c r="F158" s="120">
        <v>0</v>
      </c>
    </row>
    <row r="159" spans="1:6">
      <c r="A159" s="119" t="s">
        <v>803</v>
      </c>
      <c r="B159" s="119" t="s">
        <v>802</v>
      </c>
      <c r="C159" s="119" t="s">
        <v>804</v>
      </c>
      <c r="D159" s="120">
        <v>125</v>
      </c>
      <c r="E159" s="120">
        <v>125</v>
      </c>
      <c r="F159" s="120">
        <v>0</v>
      </c>
    </row>
    <row r="160" spans="1:6">
      <c r="A160" s="119" t="s">
        <v>814</v>
      </c>
      <c r="B160" s="119" t="s">
        <v>813</v>
      </c>
      <c r="C160" s="119" t="s">
        <v>815</v>
      </c>
      <c r="D160" s="120">
        <v>2748</v>
      </c>
      <c r="E160" s="120">
        <v>2748</v>
      </c>
      <c r="F160" s="120">
        <v>0</v>
      </c>
    </row>
    <row r="161" spans="1:6">
      <c r="A161" s="119" t="s">
        <v>817</v>
      </c>
      <c r="B161" s="119" t="s">
        <v>816</v>
      </c>
      <c r="C161" s="119" t="s">
        <v>818</v>
      </c>
      <c r="D161" s="120">
        <v>-2</v>
      </c>
      <c r="E161" s="120">
        <v>-2</v>
      </c>
      <c r="F161" s="120">
        <v>0</v>
      </c>
    </row>
    <row r="162" spans="1:6">
      <c r="A162" s="119" t="s">
        <v>820</v>
      </c>
      <c r="B162" s="119" t="s">
        <v>819</v>
      </c>
      <c r="C162" s="119" t="s">
        <v>821</v>
      </c>
      <c r="D162" s="120">
        <v>651</v>
      </c>
      <c r="E162" s="120">
        <v>651</v>
      </c>
      <c r="F162" s="120">
        <v>0</v>
      </c>
    </row>
    <row r="163" spans="1:6">
      <c r="A163" s="119" t="s">
        <v>823</v>
      </c>
      <c r="B163" s="119" t="s">
        <v>822</v>
      </c>
      <c r="C163" s="119" t="s">
        <v>824</v>
      </c>
      <c r="D163" s="120">
        <v>15293</v>
      </c>
      <c r="E163" s="120">
        <v>15293</v>
      </c>
      <c r="F163" s="120">
        <v>0</v>
      </c>
    </row>
    <row r="164" spans="1:6">
      <c r="A164" s="119" t="s">
        <v>838</v>
      </c>
      <c r="B164" s="119" t="s">
        <v>837</v>
      </c>
      <c r="C164" s="119" t="s">
        <v>839</v>
      </c>
      <c r="D164" s="120">
        <v>100</v>
      </c>
      <c r="E164" s="120">
        <v>100</v>
      </c>
      <c r="F164" s="120">
        <v>0</v>
      </c>
    </row>
    <row r="165" spans="1:6">
      <c r="A165" s="119" t="s">
        <v>5781</v>
      </c>
      <c r="B165" s="119" t="s">
        <v>5782</v>
      </c>
      <c r="C165" s="119"/>
      <c r="D165" s="120">
        <v>30</v>
      </c>
      <c r="E165" s="120">
        <v>30</v>
      </c>
      <c r="F165" s="120">
        <v>0</v>
      </c>
    </row>
    <row r="166" spans="1:6">
      <c r="A166" s="119" t="s">
        <v>855</v>
      </c>
      <c r="B166" s="119" t="s">
        <v>854</v>
      </c>
      <c r="C166" s="119" t="s">
        <v>856</v>
      </c>
      <c r="D166" s="120">
        <v>390</v>
      </c>
      <c r="E166" s="120">
        <v>390</v>
      </c>
      <c r="F166" s="120">
        <v>0</v>
      </c>
    </row>
    <row r="167" spans="1:6">
      <c r="A167" s="119" t="s">
        <v>858</v>
      </c>
      <c r="B167" s="119" t="s">
        <v>857</v>
      </c>
      <c r="C167" s="119" t="s">
        <v>859</v>
      </c>
      <c r="D167" s="120">
        <v>168</v>
      </c>
      <c r="E167" s="120">
        <v>168</v>
      </c>
      <c r="F167" s="120">
        <v>0</v>
      </c>
    </row>
    <row r="168" spans="1:6">
      <c r="A168" s="119" t="s">
        <v>865</v>
      </c>
      <c r="B168" s="119" t="s">
        <v>864</v>
      </c>
      <c r="C168" s="119" t="s">
        <v>866</v>
      </c>
      <c r="D168" s="120">
        <v>150</v>
      </c>
      <c r="E168" s="120">
        <v>150</v>
      </c>
      <c r="F168" s="120">
        <v>0</v>
      </c>
    </row>
    <row r="169" spans="1:6">
      <c r="A169" s="119" t="s">
        <v>870</v>
      </c>
      <c r="B169" s="119" t="s">
        <v>869</v>
      </c>
      <c r="C169" s="119" t="s">
        <v>871</v>
      </c>
      <c r="D169" s="120">
        <v>126</v>
      </c>
      <c r="E169" s="120">
        <v>126</v>
      </c>
      <c r="F169" s="120">
        <v>0</v>
      </c>
    </row>
    <row r="170" spans="1:6">
      <c r="A170" s="119" t="s">
        <v>873</v>
      </c>
      <c r="B170" s="119" t="s">
        <v>872</v>
      </c>
      <c r="C170" s="119" t="s">
        <v>874</v>
      </c>
      <c r="D170" s="120">
        <v>435</v>
      </c>
      <c r="E170" s="120">
        <v>435</v>
      </c>
      <c r="F170" s="120">
        <v>0</v>
      </c>
    </row>
    <row r="171" spans="1:6">
      <c r="A171" s="119" t="s">
        <v>3153</v>
      </c>
      <c r="B171" s="119" t="s">
        <v>3152</v>
      </c>
      <c r="C171" s="119" t="s">
        <v>3154</v>
      </c>
      <c r="D171" s="120">
        <v>140</v>
      </c>
      <c r="E171" s="120">
        <v>140</v>
      </c>
      <c r="F171" s="120">
        <v>0</v>
      </c>
    </row>
    <row r="172" spans="1:6">
      <c r="A172" s="119" t="s">
        <v>881</v>
      </c>
      <c r="B172" s="119" t="s">
        <v>880</v>
      </c>
      <c r="C172" s="119"/>
      <c r="D172" s="120">
        <v>1</v>
      </c>
      <c r="E172" s="120">
        <v>1</v>
      </c>
      <c r="F172" s="120">
        <v>0</v>
      </c>
    </row>
    <row r="173" spans="1:6">
      <c r="A173" s="119" t="s">
        <v>893</v>
      </c>
      <c r="B173" s="119" t="s">
        <v>892</v>
      </c>
      <c r="C173" s="119" t="s">
        <v>890</v>
      </c>
      <c r="D173" s="120">
        <v>4</v>
      </c>
      <c r="E173" s="120">
        <v>4</v>
      </c>
      <c r="F173" s="120">
        <v>0</v>
      </c>
    </row>
    <row r="174" spans="1:6">
      <c r="A174" s="119" t="s">
        <v>5783</v>
      </c>
      <c r="B174" s="119" t="s">
        <v>1240</v>
      </c>
      <c r="C174" s="119" t="s">
        <v>919</v>
      </c>
      <c r="D174" s="120">
        <v>5</v>
      </c>
      <c r="E174" s="120">
        <v>5</v>
      </c>
      <c r="F174" s="120">
        <v>0</v>
      </c>
    </row>
    <row r="175" spans="1:6">
      <c r="A175" s="119" t="s">
        <v>913</v>
      </c>
      <c r="B175" s="119" t="s">
        <v>912</v>
      </c>
      <c r="C175" s="119" t="s">
        <v>914</v>
      </c>
      <c r="D175" s="120">
        <v>50</v>
      </c>
      <c r="E175" s="120">
        <v>50</v>
      </c>
      <c r="F175" s="120">
        <v>0</v>
      </c>
    </row>
    <row r="176" spans="1:6">
      <c r="A176" s="119" t="s">
        <v>5784</v>
      </c>
      <c r="B176" s="119" t="s">
        <v>4098</v>
      </c>
      <c r="C176" s="119" t="s">
        <v>914</v>
      </c>
      <c r="D176" s="120">
        <v>12</v>
      </c>
      <c r="E176" s="120">
        <v>12</v>
      </c>
      <c r="F176" s="120">
        <v>0</v>
      </c>
    </row>
    <row r="177" spans="1:6">
      <c r="A177" s="119" t="s">
        <v>5785</v>
      </c>
      <c r="B177" s="119" t="s">
        <v>5786</v>
      </c>
      <c r="C177" s="119" t="s">
        <v>914</v>
      </c>
      <c r="D177" s="120">
        <v>25</v>
      </c>
      <c r="E177" s="120">
        <v>25</v>
      </c>
      <c r="F177" s="120">
        <v>0</v>
      </c>
    </row>
    <row r="178" spans="1:6">
      <c r="A178" s="119" t="s">
        <v>5787</v>
      </c>
      <c r="B178" s="119" t="s">
        <v>5788</v>
      </c>
      <c r="C178" s="119" t="s">
        <v>884</v>
      </c>
      <c r="D178" s="120">
        <v>323</v>
      </c>
      <c r="E178" s="120">
        <v>323</v>
      </c>
      <c r="F178" s="120">
        <v>0</v>
      </c>
    </row>
    <row r="179" spans="1:6">
      <c r="A179" s="119" t="s">
        <v>3182</v>
      </c>
      <c r="B179" s="119" t="s">
        <v>3181</v>
      </c>
      <c r="C179" s="119" t="s">
        <v>884</v>
      </c>
      <c r="D179" s="120">
        <v>18</v>
      </c>
      <c r="E179" s="120">
        <v>18</v>
      </c>
      <c r="F179" s="120">
        <v>0</v>
      </c>
    </row>
    <row r="180" spans="1:6">
      <c r="A180" s="119" t="s">
        <v>3184</v>
      </c>
      <c r="B180" s="119" t="s">
        <v>3183</v>
      </c>
      <c r="C180" s="119" t="s">
        <v>3185</v>
      </c>
      <c r="D180" s="120">
        <v>73</v>
      </c>
      <c r="E180" s="120">
        <v>73</v>
      </c>
      <c r="F180" s="120">
        <v>0</v>
      </c>
    </row>
    <row r="181" spans="1:6">
      <c r="A181" s="119" t="s">
        <v>921</v>
      </c>
      <c r="B181" s="119" t="s">
        <v>920</v>
      </c>
      <c r="C181" s="119" t="s">
        <v>884</v>
      </c>
      <c r="D181" s="120">
        <v>51</v>
      </c>
      <c r="E181" s="120">
        <v>51</v>
      </c>
      <c r="F181" s="120">
        <v>0</v>
      </c>
    </row>
    <row r="182" spans="1:6">
      <c r="A182" s="119" t="s">
        <v>3196</v>
      </c>
      <c r="B182" s="119" t="s">
        <v>3195</v>
      </c>
      <c r="C182" s="119" t="s">
        <v>919</v>
      </c>
      <c r="D182" s="120">
        <v>10</v>
      </c>
      <c r="E182" s="120">
        <v>10</v>
      </c>
      <c r="F182" s="120">
        <v>0</v>
      </c>
    </row>
    <row r="183" spans="1:6">
      <c r="A183" s="119" t="s">
        <v>934</v>
      </c>
      <c r="B183" s="119" t="s">
        <v>933</v>
      </c>
      <c r="C183" s="119"/>
      <c r="D183" s="120">
        <v>244</v>
      </c>
      <c r="E183" s="120">
        <v>244</v>
      </c>
      <c r="F183" s="120">
        <v>0</v>
      </c>
    </row>
    <row r="184" spans="1:6">
      <c r="A184" s="119" t="s">
        <v>3219</v>
      </c>
      <c r="B184" s="119" t="s">
        <v>733</v>
      </c>
      <c r="C184" s="119" t="s">
        <v>3220</v>
      </c>
      <c r="D184" s="120">
        <v>50</v>
      </c>
      <c r="E184" s="120">
        <v>50</v>
      </c>
      <c r="F184" s="120">
        <v>0</v>
      </c>
    </row>
    <row r="185" spans="1:6">
      <c r="A185" s="119" t="s">
        <v>1017</v>
      </c>
      <c r="B185" s="119" t="s">
        <v>1016</v>
      </c>
      <c r="C185" s="119" t="s">
        <v>919</v>
      </c>
      <c r="D185" s="120">
        <v>10</v>
      </c>
      <c r="E185" s="120">
        <v>10</v>
      </c>
      <c r="F185" s="120">
        <v>0</v>
      </c>
    </row>
    <row r="186" spans="1:6">
      <c r="A186" s="119" t="s">
        <v>5789</v>
      </c>
      <c r="B186" s="119" t="s">
        <v>5790</v>
      </c>
      <c r="C186" s="119"/>
      <c r="D186" s="120">
        <v>150</v>
      </c>
      <c r="E186" s="120">
        <v>150</v>
      </c>
      <c r="F186" s="120">
        <v>0</v>
      </c>
    </row>
    <row r="187" spans="1:6">
      <c r="A187" s="119" t="s">
        <v>5791</v>
      </c>
      <c r="B187" s="119" t="s">
        <v>759</v>
      </c>
      <c r="C187" s="119" t="s">
        <v>5792</v>
      </c>
      <c r="D187" s="120">
        <v>2</v>
      </c>
      <c r="E187" s="120">
        <v>2</v>
      </c>
      <c r="F187" s="120">
        <v>0</v>
      </c>
    </row>
    <row r="188" spans="1:6">
      <c r="A188" s="119" t="s">
        <v>1069</v>
      </c>
      <c r="B188" s="119" t="s">
        <v>789</v>
      </c>
      <c r="C188" s="119" t="s">
        <v>1070</v>
      </c>
      <c r="D188" s="120">
        <v>3565</v>
      </c>
      <c r="E188" s="120">
        <v>3565</v>
      </c>
      <c r="F188" s="120">
        <v>0</v>
      </c>
    </row>
    <row r="189" spans="1:6">
      <c r="A189" s="119" t="s">
        <v>1071</v>
      </c>
      <c r="B189" s="119" t="s">
        <v>759</v>
      </c>
      <c r="C189" s="119" t="s">
        <v>1072</v>
      </c>
      <c r="D189" s="120">
        <v>1159</v>
      </c>
      <c r="E189" s="120">
        <v>1159</v>
      </c>
      <c r="F189" s="120">
        <v>0</v>
      </c>
    </row>
    <row r="190" spans="1:6">
      <c r="A190" s="119" t="s">
        <v>1073</v>
      </c>
      <c r="B190" s="119" t="s">
        <v>789</v>
      </c>
      <c r="C190" s="119" t="s">
        <v>1074</v>
      </c>
      <c r="D190" s="120">
        <v>11230</v>
      </c>
      <c r="E190" s="120">
        <v>11230</v>
      </c>
      <c r="F190" s="120">
        <v>0</v>
      </c>
    </row>
    <row r="191" spans="1:6">
      <c r="A191" s="119" t="s">
        <v>1075</v>
      </c>
      <c r="B191" s="119" t="s">
        <v>822</v>
      </c>
      <c r="C191" s="119" t="s">
        <v>1076</v>
      </c>
      <c r="D191" s="120">
        <v>5505</v>
      </c>
      <c r="E191" s="120">
        <v>5505</v>
      </c>
      <c r="F191" s="120">
        <v>0</v>
      </c>
    </row>
    <row r="192" spans="1:6">
      <c r="A192" s="119" t="s">
        <v>1079</v>
      </c>
      <c r="B192" s="119" t="s">
        <v>789</v>
      </c>
      <c r="C192" s="119" t="s">
        <v>1080</v>
      </c>
      <c r="D192" s="120">
        <v>5700</v>
      </c>
      <c r="E192" s="120">
        <v>5700</v>
      </c>
      <c r="F192" s="120">
        <v>0</v>
      </c>
    </row>
    <row r="193" spans="1:6">
      <c r="A193" s="119" t="s">
        <v>1081</v>
      </c>
      <c r="B193" s="119" t="s">
        <v>759</v>
      </c>
      <c r="C193" s="119" t="s">
        <v>1082</v>
      </c>
      <c r="D193" s="120">
        <v>3500</v>
      </c>
      <c r="E193" s="120">
        <v>3500</v>
      </c>
      <c r="F193" s="120">
        <v>0</v>
      </c>
    </row>
    <row r="194" spans="1:6">
      <c r="A194" s="119" t="s">
        <v>1083</v>
      </c>
      <c r="B194" s="119" t="s">
        <v>822</v>
      </c>
      <c r="C194" s="119" t="s">
        <v>1084</v>
      </c>
      <c r="D194" s="120">
        <v>10140</v>
      </c>
      <c r="E194" s="120">
        <v>10140</v>
      </c>
      <c r="F194" s="120">
        <v>0</v>
      </c>
    </row>
    <row r="195" spans="1:6">
      <c r="A195" s="119" t="s">
        <v>5793</v>
      </c>
      <c r="B195" s="119" t="s">
        <v>5794</v>
      </c>
      <c r="C195" s="119"/>
      <c r="D195" s="120">
        <v>45</v>
      </c>
      <c r="E195" s="120">
        <v>45</v>
      </c>
      <c r="F195" s="120">
        <v>0</v>
      </c>
    </row>
    <row r="196" spans="1:6">
      <c r="A196" s="119" t="s">
        <v>1090</v>
      </c>
      <c r="B196" s="119" t="s">
        <v>366</v>
      </c>
      <c r="C196" s="119" t="s">
        <v>1091</v>
      </c>
      <c r="D196" s="120">
        <v>1438</v>
      </c>
      <c r="E196" s="120">
        <v>1438</v>
      </c>
      <c r="F196" s="120">
        <v>0</v>
      </c>
    </row>
    <row r="197" spans="1:6">
      <c r="A197" s="119" t="s">
        <v>1116</v>
      </c>
      <c r="B197" s="119" t="s">
        <v>514</v>
      </c>
      <c r="C197" s="119" t="s">
        <v>3272</v>
      </c>
      <c r="D197" s="120">
        <v>881</v>
      </c>
      <c r="E197" s="120">
        <v>881</v>
      </c>
      <c r="F197" s="120">
        <v>0</v>
      </c>
    </row>
    <row r="198" spans="1:6">
      <c r="A198" s="119" t="s">
        <v>1119</v>
      </c>
      <c r="B198" s="119" t="s">
        <v>1118</v>
      </c>
      <c r="C198" s="119"/>
      <c r="D198" s="120">
        <v>132</v>
      </c>
      <c r="E198" s="120">
        <v>132</v>
      </c>
      <c r="F198" s="120">
        <v>0</v>
      </c>
    </row>
    <row r="199" spans="1:6">
      <c r="A199" s="119" t="s">
        <v>1121</v>
      </c>
      <c r="B199" s="119" t="s">
        <v>1120</v>
      </c>
      <c r="C199" s="119"/>
      <c r="D199" s="120">
        <v>25</v>
      </c>
      <c r="E199" s="120">
        <v>25</v>
      </c>
      <c r="F199" s="120">
        <v>0</v>
      </c>
    </row>
    <row r="200" spans="1:6">
      <c r="A200" s="119" t="s">
        <v>1122</v>
      </c>
      <c r="B200" s="119" t="s">
        <v>366</v>
      </c>
      <c r="C200" s="119" t="s">
        <v>1117</v>
      </c>
      <c r="D200" s="120">
        <v>1930</v>
      </c>
      <c r="E200" s="120">
        <v>1930</v>
      </c>
      <c r="F200" s="120">
        <v>0</v>
      </c>
    </row>
    <row r="201" spans="1:6">
      <c r="A201" s="119" t="s">
        <v>1123</v>
      </c>
      <c r="B201" s="119" t="s">
        <v>352</v>
      </c>
      <c r="C201" s="119" t="s">
        <v>1117</v>
      </c>
      <c r="D201" s="120">
        <v>1470</v>
      </c>
      <c r="E201" s="120">
        <v>1470</v>
      </c>
      <c r="F201" s="120">
        <v>0</v>
      </c>
    </row>
    <row r="202" spans="1:6">
      <c r="A202" s="119" t="s">
        <v>1124</v>
      </c>
      <c r="B202" s="119" t="s">
        <v>524</v>
      </c>
      <c r="C202" s="119" t="s">
        <v>1117</v>
      </c>
      <c r="D202" s="120">
        <v>1669</v>
      </c>
      <c r="E202" s="120">
        <v>1669</v>
      </c>
      <c r="F202" s="120">
        <v>0</v>
      </c>
    </row>
    <row r="203" spans="1:6">
      <c r="A203" s="119" t="s">
        <v>1127</v>
      </c>
      <c r="B203" s="119" t="s">
        <v>355</v>
      </c>
      <c r="C203" s="119" t="s">
        <v>1117</v>
      </c>
      <c r="D203" s="120">
        <v>463</v>
      </c>
      <c r="E203" s="120">
        <v>463</v>
      </c>
      <c r="F203" s="120">
        <v>0</v>
      </c>
    </row>
    <row r="204" spans="1:6">
      <c r="A204" s="119" t="s">
        <v>3273</v>
      </c>
      <c r="B204" s="119" t="s">
        <v>545</v>
      </c>
      <c r="C204" s="119" t="s">
        <v>3274</v>
      </c>
      <c r="D204" s="120">
        <v>476</v>
      </c>
      <c r="E204" s="120">
        <v>476</v>
      </c>
      <c r="F204" s="120">
        <v>0</v>
      </c>
    </row>
    <row r="205" spans="1:6">
      <c r="A205" s="119" t="s">
        <v>5795</v>
      </c>
      <c r="B205" s="119" t="s">
        <v>5796</v>
      </c>
      <c r="C205" s="119"/>
      <c r="D205" s="120">
        <v>30</v>
      </c>
      <c r="E205" s="120">
        <v>30</v>
      </c>
      <c r="F205" s="120">
        <v>0</v>
      </c>
    </row>
    <row r="206" spans="1:6">
      <c r="A206" s="119" t="s">
        <v>5797</v>
      </c>
      <c r="B206" s="119" t="s">
        <v>3335</v>
      </c>
      <c r="C206" s="119" t="s">
        <v>5798</v>
      </c>
      <c r="D206" s="120">
        <v>36</v>
      </c>
      <c r="E206" s="120">
        <v>36</v>
      </c>
      <c r="F206" s="120">
        <v>0</v>
      </c>
    </row>
    <row r="207" spans="1:6">
      <c r="A207" s="119" t="s">
        <v>5942</v>
      </c>
      <c r="B207" s="119" t="s">
        <v>5943</v>
      </c>
      <c r="C207" s="119"/>
      <c r="D207" s="120">
        <v>10</v>
      </c>
      <c r="E207" s="120">
        <v>10</v>
      </c>
      <c r="F207" s="120">
        <v>0</v>
      </c>
    </row>
    <row r="208" spans="1:6">
      <c r="A208" s="119" t="s">
        <v>1160</v>
      </c>
      <c r="B208" s="119" t="s">
        <v>545</v>
      </c>
      <c r="C208" s="119" t="s">
        <v>1161</v>
      </c>
      <c r="D208" s="120">
        <v>5</v>
      </c>
      <c r="E208" s="120">
        <v>5</v>
      </c>
      <c r="F208" s="120">
        <v>0</v>
      </c>
    </row>
    <row r="209" spans="1:6">
      <c r="A209" s="119" t="s">
        <v>1188</v>
      </c>
      <c r="B209" s="119" t="s">
        <v>1187</v>
      </c>
      <c r="C209" s="119" t="s">
        <v>414</v>
      </c>
      <c r="D209" s="120">
        <v>4</v>
      </c>
      <c r="E209" s="120">
        <v>4</v>
      </c>
      <c r="F209" s="120">
        <v>0</v>
      </c>
    </row>
    <row r="210" spans="1:6">
      <c r="A210" s="119" t="s">
        <v>5799</v>
      </c>
      <c r="B210" s="119" t="s">
        <v>5800</v>
      </c>
      <c r="C210" s="119"/>
      <c r="D210" s="120">
        <v>10</v>
      </c>
      <c r="E210" s="120">
        <v>10</v>
      </c>
      <c r="F210" s="120">
        <v>0</v>
      </c>
    </row>
    <row r="211" spans="1:6">
      <c r="A211" s="119" t="s">
        <v>1196</v>
      </c>
      <c r="B211" s="119" t="s">
        <v>575</v>
      </c>
      <c r="C211" s="119" t="s">
        <v>1197</v>
      </c>
      <c r="D211" s="120">
        <v>9</v>
      </c>
      <c r="E211" s="120">
        <v>9</v>
      </c>
      <c r="F211" s="120">
        <v>0</v>
      </c>
    </row>
    <row r="212" spans="1:6">
      <c r="A212" s="119" t="s">
        <v>5801</v>
      </c>
      <c r="B212" s="119" t="s">
        <v>915</v>
      </c>
      <c r="C212" s="119" t="s">
        <v>4100</v>
      </c>
      <c r="D212" s="120">
        <v>8</v>
      </c>
      <c r="E212" s="120">
        <v>8</v>
      </c>
      <c r="F212" s="120">
        <v>0</v>
      </c>
    </row>
    <row r="213" spans="1:6">
      <c r="A213" s="119" t="s">
        <v>3400</v>
      </c>
      <c r="B213" s="119" t="s">
        <v>3399</v>
      </c>
      <c r="C213" s="119" t="s">
        <v>3389</v>
      </c>
      <c r="D213" s="120">
        <v>2</v>
      </c>
      <c r="E213" s="120">
        <v>2</v>
      </c>
      <c r="F213" s="120">
        <v>0</v>
      </c>
    </row>
    <row r="214" spans="1:6">
      <c r="A214" s="119" t="s">
        <v>5802</v>
      </c>
      <c r="B214" s="119" t="s">
        <v>2732</v>
      </c>
      <c r="C214" s="119" t="s">
        <v>167</v>
      </c>
      <c r="D214" s="120">
        <v>1</v>
      </c>
      <c r="E214" s="120">
        <v>1</v>
      </c>
      <c r="F214" s="120">
        <v>0</v>
      </c>
    </row>
    <row r="215" spans="1:6">
      <c r="A215" s="119" t="s">
        <v>5803</v>
      </c>
      <c r="B215" s="119" t="s">
        <v>2732</v>
      </c>
      <c r="C215" s="119" t="s">
        <v>99</v>
      </c>
      <c r="D215" s="120">
        <v>6</v>
      </c>
      <c r="E215" s="120">
        <v>6</v>
      </c>
      <c r="F215" s="120">
        <v>0</v>
      </c>
    </row>
    <row r="216" spans="1:6">
      <c r="A216" s="119" t="s">
        <v>3500</v>
      </c>
      <c r="B216" s="119" t="s">
        <v>3499</v>
      </c>
      <c r="C216" s="119"/>
      <c r="D216" s="120">
        <v>32</v>
      </c>
      <c r="E216" s="120">
        <v>32</v>
      </c>
      <c r="F216" s="120">
        <v>0</v>
      </c>
    </row>
    <row r="217" spans="1:6">
      <c r="A217" s="119" t="s">
        <v>3502</v>
      </c>
      <c r="B217" s="119" t="s">
        <v>3501</v>
      </c>
      <c r="C217" s="119"/>
      <c r="D217" s="120">
        <v>8</v>
      </c>
      <c r="E217" s="120">
        <v>8</v>
      </c>
      <c r="F217" s="120">
        <v>0</v>
      </c>
    </row>
    <row r="218" spans="1:6">
      <c r="A218" s="119" t="s">
        <v>1280</v>
      </c>
      <c r="B218" s="119" t="s">
        <v>1279</v>
      </c>
      <c r="C218" s="119"/>
      <c r="D218" s="120">
        <v>57</v>
      </c>
      <c r="E218" s="120">
        <v>57</v>
      </c>
      <c r="F218" s="120">
        <v>0</v>
      </c>
    </row>
    <row r="219" spans="1:6">
      <c r="A219" s="119" t="s">
        <v>1282</v>
      </c>
      <c r="B219" s="119" t="s">
        <v>1281</v>
      </c>
      <c r="C219" s="119"/>
      <c r="D219" s="120">
        <v>9</v>
      </c>
      <c r="E219" s="120">
        <v>9</v>
      </c>
      <c r="F219" s="120">
        <v>0</v>
      </c>
    </row>
    <row r="220" spans="1:6">
      <c r="A220" s="119" t="s">
        <v>1284</v>
      </c>
      <c r="B220" s="119" t="s">
        <v>1283</v>
      </c>
      <c r="C220" s="119" t="s">
        <v>1285</v>
      </c>
      <c r="D220" s="120">
        <v>1644</v>
      </c>
      <c r="E220" s="120">
        <v>1644</v>
      </c>
      <c r="F220" s="120">
        <v>0</v>
      </c>
    </row>
    <row r="221" spans="1:6">
      <c r="A221" s="119" t="s">
        <v>1287</v>
      </c>
      <c r="B221" s="119" t="s">
        <v>1286</v>
      </c>
      <c r="C221" s="119"/>
      <c r="D221" s="120">
        <v>115</v>
      </c>
      <c r="E221" s="120">
        <v>115</v>
      </c>
      <c r="F221" s="120">
        <v>0</v>
      </c>
    </row>
    <row r="222" spans="1:6">
      <c r="A222" s="119" t="s">
        <v>1289</v>
      </c>
      <c r="B222" s="119" t="s">
        <v>1288</v>
      </c>
      <c r="C222" s="119"/>
      <c r="D222" s="120">
        <v>41</v>
      </c>
      <c r="E222" s="120">
        <v>41</v>
      </c>
      <c r="F222" s="120">
        <v>0</v>
      </c>
    </row>
    <row r="223" spans="1:6">
      <c r="A223" s="119" t="s">
        <v>1291</v>
      </c>
      <c r="B223" s="119" t="s">
        <v>1290</v>
      </c>
      <c r="C223" s="119"/>
      <c r="D223" s="120">
        <v>230</v>
      </c>
      <c r="E223" s="120">
        <v>230</v>
      </c>
      <c r="F223" s="120">
        <v>0</v>
      </c>
    </row>
    <row r="224" spans="1:6">
      <c r="A224" s="119" t="s">
        <v>1293</v>
      </c>
      <c r="B224" s="119" t="s">
        <v>1292</v>
      </c>
      <c r="C224" s="119" t="s">
        <v>1294</v>
      </c>
      <c r="D224" s="120">
        <v>584</v>
      </c>
      <c r="E224" s="120">
        <v>584</v>
      </c>
      <c r="F224" s="120">
        <v>0</v>
      </c>
    </row>
    <row r="225" spans="1:6">
      <c r="A225" s="119" t="s">
        <v>1296</v>
      </c>
      <c r="B225" s="119" t="s">
        <v>1295</v>
      </c>
      <c r="C225" s="119" t="s">
        <v>1297</v>
      </c>
      <c r="D225" s="120">
        <v>83</v>
      </c>
      <c r="E225" s="120">
        <v>83</v>
      </c>
      <c r="F225" s="120">
        <v>0</v>
      </c>
    </row>
    <row r="226" spans="1:6">
      <c r="A226" s="119" t="s">
        <v>3504</v>
      </c>
      <c r="B226" s="119" t="s">
        <v>3503</v>
      </c>
      <c r="C226" s="119" t="s">
        <v>3505</v>
      </c>
      <c r="D226" s="120">
        <v>333</v>
      </c>
      <c r="E226" s="120">
        <v>333</v>
      </c>
      <c r="F226" s="120">
        <v>0</v>
      </c>
    </row>
    <row r="227" spans="1:6">
      <c r="A227" s="119" t="s">
        <v>1299</v>
      </c>
      <c r="B227" s="119" t="s">
        <v>1298</v>
      </c>
      <c r="C227" s="119"/>
      <c r="D227" s="120">
        <v>91</v>
      </c>
      <c r="E227" s="120">
        <v>91</v>
      </c>
      <c r="F227" s="120">
        <v>0</v>
      </c>
    </row>
    <row r="228" spans="1:6">
      <c r="A228" s="119" t="s">
        <v>1301</v>
      </c>
      <c r="B228" s="119" t="s">
        <v>1300</v>
      </c>
      <c r="C228" s="119"/>
      <c r="D228" s="120">
        <v>47</v>
      </c>
      <c r="E228" s="120">
        <v>47</v>
      </c>
      <c r="F228" s="120">
        <v>0</v>
      </c>
    </row>
    <row r="229" spans="1:6">
      <c r="A229" s="119" t="s">
        <v>1303</v>
      </c>
      <c r="B229" s="119" t="s">
        <v>1302</v>
      </c>
      <c r="C229" s="119"/>
      <c r="D229" s="120">
        <v>177</v>
      </c>
      <c r="E229" s="120">
        <v>177</v>
      </c>
      <c r="F229" s="120">
        <v>0</v>
      </c>
    </row>
    <row r="230" spans="1:6">
      <c r="A230" s="119" t="s">
        <v>1305</v>
      </c>
      <c r="B230" s="119" t="s">
        <v>1304</v>
      </c>
      <c r="C230" s="119"/>
      <c r="D230" s="120">
        <v>53</v>
      </c>
      <c r="E230" s="120">
        <v>53</v>
      </c>
      <c r="F230" s="120">
        <v>0</v>
      </c>
    </row>
    <row r="231" spans="1:6">
      <c r="A231" s="119" t="s">
        <v>1307</v>
      </c>
      <c r="B231" s="119" t="s">
        <v>1306</v>
      </c>
      <c r="C231" s="119" t="s">
        <v>1308</v>
      </c>
      <c r="D231" s="120">
        <v>739</v>
      </c>
      <c r="E231" s="120">
        <v>539</v>
      </c>
      <c r="F231" s="120">
        <v>200</v>
      </c>
    </row>
    <row r="232" spans="1:6">
      <c r="A232" s="119" t="s">
        <v>1310</v>
      </c>
      <c r="B232" s="119" t="s">
        <v>1309</v>
      </c>
      <c r="C232" s="119"/>
      <c r="D232" s="120">
        <v>30</v>
      </c>
      <c r="E232" s="120">
        <v>30</v>
      </c>
      <c r="F232" s="120">
        <v>0</v>
      </c>
    </row>
    <row r="233" spans="1:6">
      <c r="A233" s="119" t="s">
        <v>1312</v>
      </c>
      <c r="B233" s="119" t="s">
        <v>1311</v>
      </c>
      <c r="C233" s="119"/>
      <c r="D233" s="120">
        <v>98</v>
      </c>
      <c r="E233" s="120">
        <v>98</v>
      </c>
      <c r="F233" s="120">
        <v>0</v>
      </c>
    </row>
    <row r="234" spans="1:6">
      <c r="A234" s="119" t="s">
        <v>1314</v>
      </c>
      <c r="B234" s="119" t="s">
        <v>1313</v>
      </c>
      <c r="C234" s="119"/>
      <c r="D234" s="120">
        <v>35</v>
      </c>
      <c r="E234" s="120">
        <v>35</v>
      </c>
      <c r="F234" s="120">
        <v>0</v>
      </c>
    </row>
    <row r="235" spans="1:6">
      <c r="A235" s="119" t="s">
        <v>1316</v>
      </c>
      <c r="B235" s="119" t="s">
        <v>1315</v>
      </c>
      <c r="C235" s="119"/>
      <c r="D235" s="120">
        <v>14</v>
      </c>
      <c r="E235" s="120">
        <v>14</v>
      </c>
      <c r="F235" s="120">
        <v>0</v>
      </c>
    </row>
    <row r="236" spans="1:6">
      <c r="A236" s="119" t="s">
        <v>1318</v>
      </c>
      <c r="B236" s="119" t="s">
        <v>1317</v>
      </c>
      <c r="C236" s="119" t="s">
        <v>1319</v>
      </c>
      <c r="D236" s="120">
        <v>1029</v>
      </c>
      <c r="E236" s="120">
        <v>1029</v>
      </c>
      <c r="F236" s="120">
        <v>0</v>
      </c>
    </row>
    <row r="237" spans="1:6">
      <c r="A237" s="119" t="s">
        <v>1321</v>
      </c>
      <c r="B237" s="119" t="s">
        <v>1320</v>
      </c>
      <c r="C237" s="119" t="s">
        <v>1322</v>
      </c>
      <c r="D237" s="120">
        <v>-76</v>
      </c>
      <c r="E237" s="120">
        <v>-76</v>
      </c>
      <c r="F237" s="120">
        <v>0</v>
      </c>
    </row>
    <row r="238" spans="1:6">
      <c r="A238" s="119" t="s">
        <v>1324</v>
      </c>
      <c r="B238" s="119" t="s">
        <v>1323</v>
      </c>
      <c r="C238" s="119" t="s">
        <v>1325</v>
      </c>
      <c r="D238" s="120">
        <v>274</v>
      </c>
      <c r="E238" s="120">
        <v>274</v>
      </c>
      <c r="F238" s="120">
        <v>0</v>
      </c>
    </row>
    <row r="239" spans="1:6">
      <c r="A239" s="119" t="s">
        <v>5804</v>
      </c>
      <c r="B239" s="119" t="s">
        <v>5805</v>
      </c>
      <c r="C239" s="119"/>
      <c r="D239" s="120">
        <v>101</v>
      </c>
      <c r="E239" s="120">
        <v>101</v>
      </c>
      <c r="F239" s="120">
        <v>0</v>
      </c>
    </row>
    <row r="240" spans="1:6">
      <c r="A240" s="119" t="s">
        <v>5806</v>
      </c>
      <c r="B240" s="119" t="s">
        <v>5807</v>
      </c>
      <c r="C240" s="119"/>
      <c r="D240" s="120">
        <v>187</v>
      </c>
      <c r="E240" s="120">
        <v>187</v>
      </c>
      <c r="F240" s="120">
        <v>0</v>
      </c>
    </row>
    <row r="241" spans="1:6">
      <c r="A241" s="119" t="s">
        <v>3507</v>
      </c>
      <c r="B241" s="119" t="s">
        <v>3506</v>
      </c>
      <c r="C241" s="119"/>
      <c r="D241" s="120">
        <v>88</v>
      </c>
      <c r="E241" s="120">
        <v>88</v>
      </c>
      <c r="F241" s="120">
        <v>0</v>
      </c>
    </row>
    <row r="242" spans="1:6">
      <c r="A242" s="119" t="s">
        <v>5808</v>
      </c>
      <c r="B242" s="119" t="s">
        <v>5809</v>
      </c>
      <c r="C242" s="119"/>
      <c r="D242" s="120">
        <v>192</v>
      </c>
      <c r="E242" s="120">
        <v>192</v>
      </c>
      <c r="F242" s="120">
        <v>0</v>
      </c>
    </row>
    <row r="243" spans="1:6">
      <c r="A243" s="119" t="s">
        <v>5810</v>
      </c>
      <c r="B243" s="119" t="s">
        <v>5811</v>
      </c>
      <c r="C243" s="119" t="s">
        <v>5812</v>
      </c>
      <c r="D243" s="120">
        <v>158</v>
      </c>
      <c r="E243" s="120">
        <v>158</v>
      </c>
      <c r="F243" s="120">
        <v>0</v>
      </c>
    </row>
    <row r="244" spans="1:6">
      <c r="A244" s="119" t="s">
        <v>5813</v>
      </c>
      <c r="B244" s="119" t="s">
        <v>5814</v>
      </c>
      <c r="C244" s="119"/>
      <c r="D244" s="120">
        <v>194</v>
      </c>
      <c r="E244" s="120">
        <v>194</v>
      </c>
      <c r="F244" s="120">
        <v>0</v>
      </c>
    </row>
    <row r="245" spans="1:6">
      <c r="A245" s="119" t="s">
        <v>5815</v>
      </c>
      <c r="B245" s="119" t="s">
        <v>5816</v>
      </c>
      <c r="C245" s="119"/>
      <c r="D245" s="120">
        <v>104</v>
      </c>
      <c r="E245" s="120">
        <v>104</v>
      </c>
      <c r="F245" s="120">
        <v>0</v>
      </c>
    </row>
    <row r="246" spans="1:6">
      <c r="A246" s="119" t="s">
        <v>5817</v>
      </c>
      <c r="B246" s="119" t="s">
        <v>5818</v>
      </c>
      <c r="C246" s="119"/>
      <c r="D246" s="120">
        <v>100</v>
      </c>
      <c r="E246" s="120">
        <v>100</v>
      </c>
      <c r="F246" s="120">
        <v>0</v>
      </c>
    </row>
    <row r="247" spans="1:6">
      <c r="A247" s="119" t="s">
        <v>5819</v>
      </c>
      <c r="B247" s="119" t="s">
        <v>5820</v>
      </c>
      <c r="C247" s="119"/>
      <c r="D247" s="120">
        <v>100</v>
      </c>
      <c r="E247" s="120">
        <v>100</v>
      </c>
      <c r="F247" s="120">
        <v>0</v>
      </c>
    </row>
    <row r="248" spans="1:6">
      <c r="A248" s="119" t="s">
        <v>3509</v>
      </c>
      <c r="B248" s="119" t="s">
        <v>3508</v>
      </c>
      <c r="C248" s="119"/>
      <c r="D248" s="120">
        <v>107</v>
      </c>
      <c r="E248" s="120">
        <v>107</v>
      </c>
      <c r="F248" s="120">
        <v>0</v>
      </c>
    </row>
    <row r="249" spans="1:6">
      <c r="A249" s="119" t="s">
        <v>5821</v>
      </c>
      <c r="B249" s="119" t="s">
        <v>5822</v>
      </c>
      <c r="C249" s="119"/>
      <c r="D249" s="120">
        <v>140</v>
      </c>
      <c r="E249" s="120">
        <v>140</v>
      </c>
      <c r="F249" s="120">
        <v>0</v>
      </c>
    </row>
    <row r="250" spans="1:6">
      <c r="A250" s="119" t="s">
        <v>1327</v>
      </c>
      <c r="B250" s="119" t="s">
        <v>1326</v>
      </c>
      <c r="C250" s="119"/>
      <c r="D250" s="120">
        <v>27</v>
      </c>
      <c r="E250" s="120">
        <v>27</v>
      </c>
      <c r="F250" s="120">
        <v>0</v>
      </c>
    </row>
    <row r="251" spans="1:6">
      <c r="A251" s="119" t="s">
        <v>1329</v>
      </c>
      <c r="B251" s="119" t="s">
        <v>1328</v>
      </c>
      <c r="C251" s="119"/>
      <c r="D251" s="120">
        <v>34</v>
      </c>
      <c r="E251" s="120">
        <v>34</v>
      </c>
      <c r="F251" s="120">
        <v>0</v>
      </c>
    </row>
    <row r="252" spans="1:6">
      <c r="A252" s="119" t="s">
        <v>5823</v>
      </c>
      <c r="B252" s="119" t="s">
        <v>5824</v>
      </c>
      <c r="C252" s="119"/>
      <c r="D252" s="120">
        <v>92</v>
      </c>
      <c r="E252" s="120">
        <v>92</v>
      </c>
      <c r="F252" s="120">
        <v>0</v>
      </c>
    </row>
    <row r="253" spans="1:6">
      <c r="A253" s="119" t="s">
        <v>4176</v>
      </c>
      <c r="B253" s="119" t="s">
        <v>5825</v>
      </c>
      <c r="C253" s="119"/>
      <c r="D253" s="120">
        <v>159</v>
      </c>
      <c r="E253" s="120">
        <v>159</v>
      </c>
      <c r="F253" s="120">
        <v>0</v>
      </c>
    </row>
    <row r="254" spans="1:6">
      <c r="A254" s="119" t="s">
        <v>5826</v>
      </c>
      <c r="B254" s="119" t="s">
        <v>5827</v>
      </c>
      <c r="C254" s="119"/>
      <c r="D254" s="120">
        <v>49</v>
      </c>
      <c r="E254" s="120">
        <v>49</v>
      </c>
      <c r="F254" s="120">
        <v>0</v>
      </c>
    </row>
    <row r="255" spans="1:6">
      <c r="A255" s="119" t="s">
        <v>5828</v>
      </c>
      <c r="B255" s="119" t="s">
        <v>5829</v>
      </c>
      <c r="C255" s="119"/>
      <c r="D255" s="120">
        <v>17</v>
      </c>
      <c r="E255" s="120">
        <v>17</v>
      </c>
      <c r="F255" s="120">
        <v>0</v>
      </c>
    </row>
    <row r="256" spans="1:6">
      <c r="A256" s="119" t="s">
        <v>3511</v>
      </c>
      <c r="B256" s="119" t="s">
        <v>3510</v>
      </c>
      <c r="C256" s="119"/>
      <c r="D256" s="120">
        <v>209</v>
      </c>
      <c r="E256" s="120">
        <v>209</v>
      </c>
      <c r="F256" s="120">
        <v>0</v>
      </c>
    </row>
    <row r="257" spans="1:6">
      <c r="A257" s="119" t="s">
        <v>5830</v>
      </c>
      <c r="B257" s="119" t="s">
        <v>5831</v>
      </c>
      <c r="C257" s="119"/>
      <c r="D257" s="120">
        <v>148</v>
      </c>
      <c r="E257" s="120">
        <v>148</v>
      </c>
      <c r="F257" s="120">
        <v>0</v>
      </c>
    </row>
    <row r="258" spans="1:6">
      <c r="A258" s="119" t="s">
        <v>3513</v>
      </c>
      <c r="B258" s="119" t="s">
        <v>3512</v>
      </c>
      <c r="C258" s="119"/>
      <c r="D258" s="120">
        <v>304</v>
      </c>
      <c r="E258" s="120">
        <v>304</v>
      </c>
      <c r="F258" s="120">
        <v>0</v>
      </c>
    </row>
    <row r="259" spans="1:6">
      <c r="A259" s="119" t="s">
        <v>5832</v>
      </c>
      <c r="B259" s="119" t="s">
        <v>5833</v>
      </c>
      <c r="C259" s="119"/>
      <c r="D259" s="120">
        <v>164</v>
      </c>
      <c r="E259" s="120">
        <v>164</v>
      </c>
      <c r="F259" s="120">
        <v>0</v>
      </c>
    </row>
    <row r="260" spans="1:6">
      <c r="A260" s="119" t="s">
        <v>5834</v>
      </c>
      <c r="B260" s="119" t="s">
        <v>5835</v>
      </c>
      <c r="C260" s="119"/>
      <c r="D260" s="120">
        <v>191</v>
      </c>
      <c r="E260" s="120">
        <v>191</v>
      </c>
      <c r="F260" s="120">
        <v>0</v>
      </c>
    </row>
    <row r="261" spans="1:6">
      <c r="A261" s="119" t="s">
        <v>1331</v>
      </c>
      <c r="B261" s="119" t="s">
        <v>1330</v>
      </c>
      <c r="C261" s="119"/>
      <c r="D261" s="120">
        <v>30</v>
      </c>
      <c r="E261" s="120">
        <v>30</v>
      </c>
      <c r="F261" s="120">
        <v>0</v>
      </c>
    </row>
    <row r="262" spans="1:6">
      <c r="A262" s="119" t="s">
        <v>1333</v>
      </c>
      <c r="B262" s="119" t="s">
        <v>1332</v>
      </c>
      <c r="C262" s="119"/>
      <c r="D262" s="120">
        <v>56</v>
      </c>
      <c r="E262" s="120">
        <v>56</v>
      </c>
      <c r="F262" s="120">
        <v>0</v>
      </c>
    </row>
    <row r="263" spans="1:6">
      <c r="A263" s="119" t="s">
        <v>1335</v>
      </c>
      <c r="B263" s="119" t="s">
        <v>1334</v>
      </c>
      <c r="C263" s="119"/>
      <c r="D263" s="120">
        <v>8</v>
      </c>
      <c r="E263" s="120">
        <v>8</v>
      </c>
      <c r="F263" s="120">
        <v>0</v>
      </c>
    </row>
    <row r="264" spans="1:6">
      <c r="A264" s="119" t="s">
        <v>5836</v>
      </c>
      <c r="B264" s="119" t="s">
        <v>5837</v>
      </c>
      <c r="C264" s="119"/>
      <c r="D264" s="120">
        <v>57</v>
      </c>
      <c r="E264" s="120">
        <v>57</v>
      </c>
      <c r="F264" s="120">
        <v>0</v>
      </c>
    </row>
    <row r="265" spans="1:6">
      <c r="A265" s="119" t="s">
        <v>5838</v>
      </c>
      <c r="B265" s="119" t="s">
        <v>5839</v>
      </c>
      <c r="C265" s="119"/>
      <c r="D265" s="120">
        <v>131</v>
      </c>
      <c r="E265" s="120">
        <v>131</v>
      </c>
      <c r="F265" s="120">
        <v>0</v>
      </c>
    </row>
    <row r="266" spans="1:6">
      <c r="A266" s="119" t="s">
        <v>5840</v>
      </c>
      <c r="B266" s="119" t="s">
        <v>5841</v>
      </c>
      <c r="C266" s="119"/>
      <c r="D266" s="120">
        <v>120</v>
      </c>
      <c r="E266" s="120">
        <v>120</v>
      </c>
      <c r="F266" s="120">
        <v>0</v>
      </c>
    </row>
    <row r="267" spans="1:6">
      <c r="A267" s="119" t="s">
        <v>5842</v>
      </c>
      <c r="B267" s="119" t="s">
        <v>5843</v>
      </c>
      <c r="C267" s="119"/>
      <c r="D267" s="120">
        <v>124</v>
      </c>
      <c r="E267" s="120">
        <v>124</v>
      </c>
      <c r="F267" s="120">
        <v>0</v>
      </c>
    </row>
    <row r="268" spans="1:6">
      <c r="A268" s="119" t="s">
        <v>5844</v>
      </c>
      <c r="B268" s="119" t="s">
        <v>5845</v>
      </c>
      <c r="C268" s="119" t="s">
        <v>5846</v>
      </c>
      <c r="D268" s="120">
        <v>56</v>
      </c>
      <c r="E268" s="120">
        <v>56</v>
      </c>
      <c r="F268" s="120">
        <v>0</v>
      </c>
    </row>
    <row r="269" spans="1:6">
      <c r="A269" s="119" t="s">
        <v>1337</v>
      </c>
      <c r="B269" s="119" t="s">
        <v>1336</v>
      </c>
      <c r="C269" s="119"/>
      <c r="D269" s="120">
        <v>153</v>
      </c>
      <c r="E269" s="120">
        <v>153</v>
      </c>
      <c r="F269" s="120">
        <v>0</v>
      </c>
    </row>
    <row r="270" spans="1:6">
      <c r="A270" s="119" t="s">
        <v>1339</v>
      </c>
      <c r="B270" s="119" t="s">
        <v>1338</v>
      </c>
      <c r="C270" s="119"/>
      <c r="D270" s="120">
        <v>156</v>
      </c>
      <c r="E270" s="120">
        <v>156</v>
      </c>
      <c r="F270" s="120">
        <v>0</v>
      </c>
    </row>
    <row r="271" spans="1:6">
      <c r="A271" s="119" t="s">
        <v>5847</v>
      </c>
      <c r="B271" s="119" t="s">
        <v>5848</v>
      </c>
      <c r="C271" s="119"/>
      <c r="D271" s="120">
        <v>45</v>
      </c>
      <c r="E271" s="120">
        <v>45</v>
      </c>
      <c r="F271" s="120">
        <v>0</v>
      </c>
    </row>
    <row r="272" spans="1:6">
      <c r="A272" s="119" t="s">
        <v>5849</v>
      </c>
      <c r="B272" s="119" t="s">
        <v>5850</v>
      </c>
      <c r="C272" s="119"/>
      <c r="D272" s="120">
        <v>100</v>
      </c>
      <c r="E272" s="120">
        <v>100</v>
      </c>
      <c r="F272" s="120">
        <v>0</v>
      </c>
    </row>
    <row r="273" spans="1:6">
      <c r="A273" s="119" t="s">
        <v>5851</v>
      </c>
      <c r="B273" s="119" t="s">
        <v>5852</v>
      </c>
      <c r="C273" s="119"/>
      <c r="D273" s="120">
        <v>75</v>
      </c>
      <c r="E273" s="120">
        <v>75</v>
      </c>
      <c r="F273" s="120">
        <v>0</v>
      </c>
    </row>
    <row r="274" spans="1:6">
      <c r="A274" s="119" t="s">
        <v>1341</v>
      </c>
      <c r="B274" s="119" t="s">
        <v>1340</v>
      </c>
      <c r="C274" s="119" t="s">
        <v>1342</v>
      </c>
      <c r="D274" s="120">
        <v>129</v>
      </c>
      <c r="E274" s="120">
        <v>129</v>
      </c>
      <c r="F274" s="120">
        <v>0</v>
      </c>
    </row>
    <row r="275" spans="1:6">
      <c r="A275" s="119" t="s">
        <v>1344</v>
      </c>
      <c r="B275" s="119" t="s">
        <v>1343</v>
      </c>
      <c r="C275" s="119" t="s">
        <v>1342</v>
      </c>
      <c r="D275" s="120">
        <v>-60</v>
      </c>
      <c r="E275" s="120">
        <v>-60</v>
      </c>
      <c r="F275" s="120">
        <v>0</v>
      </c>
    </row>
    <row r="276" spans="1:6">
      <c r="A276" s="119" t="s">
        <v>1346</v>
      </c>
      <c r="B276" s="119" t="s">
        <v>1345</v>
      </c>
      <c r="C276" s="119" t="s">
        <v>1342</v>
      </c>
      <c r="D276" s="120">
        <v>11</v>
      </c>
      <c r="E276" s="120">
        <v>11</v>
      </c>
      <c r="F276" s="120">
        <v>0</v>
      </c>
    </row>
    <row r="277" spans="1:6">
      <c r="A277" s="119" t="s">
        <v>1348</v>
      </c>
      <c r="B277" s="119" t="s">
        <v>1347</v>
      </c>
      <c r="C277" s="119" t="s">
        <v>1349</v>
      </c>
      <c r="D277" s="120">
        <v>179</v>
      </c>
      <c r="E277" s="120">
        <v>179</v>
      </c>
      <c r="F277" s="120">
        <v>0</v>
      </c>
    </row>
    <row r="278" spans="1:6">
      <c r="A278" s="119" t="s">
        <v>1351</v>
      </c>
      <c r="B278" s="119" t="s">
        <v>1350</v>
      </c>
      <c r="C278" s="119" t="s">
        <v>1352</v>
      </c>
      <c r="D278" s="120">
        <v>892</v>
      </c>
      <c r="E278" s="120">
        <v>892</v>
      </c>
      <c r="F278" s="120">
        <v>0</v>
      </c>
    </row>
    <row r="279" spans="1:6">
      <c r="A279" s="119" t="s">
        <v>1354</v>
      </c>
      <c r="B279" s="119" t="s">
        <v>1353</v>
      </c>
      <c r="C279" s="119" t="s">
        <v>1342</v>
      </c>
      <c r="D279" s="120">
        <v>24</v>
      </c>
      <c r="E279" s="120">
        <v>24</v>
      </c>
      <c r="F279" s="120">
        <v>0</v>
      </c>
    </row>
    <row r="280" spans="1:6">
      <c r="A280" s="119" t="s">
        <v>1356</v>
      </c>
      <c r="B280" s="119" t="s">
        <v>1355</v>
      </c>
      <c r="C280" s="119" t="s">
        <v>1352</v>
      </c>
      <c r="D280" s="120">
        <v>2</v>
      </c>
      <c r="E280" s="120">
        <v>2</v>
      </c>
      <c r="F280" s="120">
        <v>0</v>
      </c>
    </row>
    <row r="281" spans="1:6">
      <c r="A281" s="119" t="s">
        <v>3515</v>
      </c>
      <c r="B281" s="119" t="s">
        <v>3514</v>
      </c>
      <c r="C281" s="119" t="s">
        <v>1352</v>
      </c>
      <c r="D281" s="120">
        <v>60</v>
      </c>
      <c r="E281" s="120">
        <v>60</v>
      </c>
      <c r="F281" s="120">
        <v>0</v>
      </c>
    </row>
    <row r="282" spans="1:6">
      <c r="A282" s="119" t="s">
        <v>1363</v>
      </c>
      <c r="B282" s="119" t="s">
        <v>1362</v>
      </c>
      <c r="C282" s="119" t="s">
        <v>1342</v>
      </c>
      <c r="D282" s="120">
        <v>412</v>
      </c>
      <c r="E282" s="120">
        <v>412</v>
      </c>
      <c r="F282" s="120">
        <v>0</v>
      </c>
    </row>
    <row r="283" spans="1:6">
      <c r="A283" s="119" t="s">
        <v>1365</v>
      </c>
      <c r="B283" s="119" t="s">
        <v>1364</v>
      </c>
      <c r="C283" s="119" t="s">
        <v>1352</v>
      </c>
      <c r="D283" s="120">
        <v>4</v>
      </c>
      <c r="E283" s="120">
        <v>4</v>
      </c>
      <c r="F283" s="120">
        <v>0</v>
      </c>
    </row>
    <row r="284" spans="1:6">
      <c r="A284" s="119" t="s">
        <v>1370</v>
      </c>
      <c r="B284" s="119" t="s">
        <v>1369</v>
      </c>
      <c r="C284" s="119" t="s">
        <v>1352</v>
      </c>
      <c r="D284" s="120">
        <v>1650</v>
      </c>
      <c r="E284" s="120">
        <v>1650</v>
      </c>
      <c r="F284" s="120">
        <v>0</v>
      </c>
    </row>
    <row r="285" spans="1:6">
      <c r="A285" s="119" t="s">
        <v>1372</v>
      </c>
      <c r="B285" s="119" t="s">
        <v>1371</v>
      </c>
      <c r="C285" s="119" t="s">
        <v>1352</v>
      </c>
      <c r="D285" s="120">
        <v>-17</v>
      </c>
      <c r="E285" s="120">
        <v>-17</v>
      </c>
      <c r="F285" s="120">
        <v>0</v>
      </c>
    </row>
    <row r="286" spans="1:6">
      <c r="A286" s="119" t="s">
        <v>1373</v>
      </c>
      <c r="B286" s="119" t="s">
        <v>1362</v>
      </c>
      <c r="C286" s="119" t="s">
        <v>1374</v>
      </c>
      <c r="D286" s="120">
        <v>218</v>
      </c>
      <c r="E286" s="120">
        <v>218</v>
      </c>
      <c r="F286" s="120">
        <v>0</v>
      </c>
    </row>
    <row r="287" spans="1:6">
      <c r="A287" s="119" t="s">
        <v>1375</v>
      </c>
      <c r="B287" s="119" t="s">
        <v>1353</v>
      </c>
      <c r="C287" s="119" t="s">
        <v>1374</v>
      </c>
      <c r="D287" s="120">
        <v>119</v>
      </c>
      <c r="E287" s="120">
        <v>119</v>
      </c>
      <c r="F287" s="120">
        <v>0</v>
      </c>
    </row>
    <row r="288" spans="1:6">
      <c r="A288" s="119" t="s">
        <v>1382</v>
      </c>
      <c r="B288" s="119" t="s">
        <v>1381</v>
      </c>
      <c r="C288" s="119" t="s">
        <v>1352</v>
      </c>
      <c r="D288" s="120">
        <v>236</v>
      </c>
      <c r="E288" s="120">
        <v>236</v>
      </c>
      <c r="F288" s="120">
        <v>0</v>
      </c>
    </row>
    <row r="289" spans="1:6">
      <c r="A289" s="119" t="s">
        <v>1383</v>
      </c>
      <c r="B289" s="119" t="s">
        <v>1345</v>
      </c>
      <c r="C289" s="119" t="s">
        <v>1374</v>
      </c>
      <c r="D289" s="120">
        <v>471</v>
      </c>
      <c r="E289" s="120">
        <v>471</v>
      </c>
      <c r="F289" s="120">
        <v>0</v>
      </c>
    </row>
    <row r="290" spans="1:6">
      <c r="A290" s="119" t="s">
        <v>5853</v>
      </c>
      <c r="B290" s="119" t="s">
        <v>5854</v>
      </c>
      <c r="C290" s="119" t="s">
        <v>1352</v>
      </c>
      <c r="D290" s="120">
        <v>1</v>
      </c>
      <c r="E290" s="120">
        <v>1</v>
      </c>
      <c r="F290" s="120">
        <v>0</v>
      </c>
    </row>
    <row r="291" spans="1:6">
      <c r="A291" s="119" t="s">
        <v>3521</v>
      </c>
      <c r="B291" s="119" t="s">
        <v>3520</v>
      </c>
      <c r="C291" s="119" t="s">
        <v>1352</v>
      </c>
      <c r="D291" s="120">
        <v>85</v>
      </c>
      <c r="E291" s="120">
        <v>85</v>
      </c>
      <c r="F291" s="120">
        <v>0</v>
      </c>
    </row>
    <row r="292" spans="1:6">
      <c r="A292" s="119" t="s">
        <v>5855</v>
      </c>
      <c r="B292" s="119" t="s">
        <v>1443</v>
      </c>
      <c r="C292" s="119" t="s">
        <v>5742</v>
      </c>
      <c r="D292" s="120">
        <v>146</v>
      </c>
      <c r="E292" s="120">
        <v>146</v>
      </c>
      <c r="F292" s="120">
        <v>0</v>
      </c>
    </row>
    <row r="293" spans="1:6">
      <c r="A293" s="119" t="s">
        <v>5856</v>
      </c>
      <c r="B293" s="119" t="s">
        <v>1401</v>
      </c>
      <c r="C293" s="119" t="s">
        <v>5857</v>
      </c>
      <c r="D293" s="120">
        <v>225</v>
      </c>
      <c r="E293" s="120">
        <v>225</v>
      </c>
      <c r="F293" s="120">
        <v>0</v>
      </c>
    </row>
    <row r="294" spans="1:6">
      <c r="A294" s="119" t="s">
        <v>5858</v>
      </c>
      <c r="B294" s="119" t="s">
        <v>1412</v>
      </c>
      <c r="C294" s="119" t="s">
        <v>5735</v>
      </c>
      <c r="D294" s="120">
        <v>365</v>
      </c>
      <c r="E294" s="120">
        <v>365</v>
      </c>
      <c r="F294" s="120">
        <v>0</v>
      </c>
    </row>
    <row r="295" spans="1:6">
      <c r="A295" s="119" t="s">
        <v>5859</v>
      </c>
      <c r="B295" s="119" t="s">
        <v>1412</v>
      </c>
      <c r="C295" s="119" t="s">
        <v>5742</v>
      </c>
      <c r="D295" s="120">
        <v>169</v>
      </c>
      <c r="E295" s="120">
        <v>169</v>
      </c>
      <c r="F295" s="120">
        <v>0</v>
      </c>
    </row>
    <row r="296" spans="1:6">
      <c r="A296" s="119" t="s">
        <v>1419</v>
      </c>
      <c r="B296" s="119" t="s">
        <v>1417</v>
      </c>
      <c r="C296" s="119" t="s">
        <v>5751</v>
      </c>
      <c r="D296" s="120">
        <v>681</v>
      </c>
      <c r="E296" s="120">
        <v>681</v>
      </c>
      <c r="F296" s="120">
        <v>0</v>
      </c>
    </row>
    <row r="297" spans="1:6">
      <c r="A297" s="119" t="s">
        <v>1421</v>
      </c>
      <c r="B297" s="119" t="s">
        <v>1417</v>
      </c>
      <c r="C297" s="119" t="s">
        <v>5735</v>
      </c>
      <c r="D297" s="120">
        <v>3259</v>
      </c>
      <c r="E297" s="120">
        <v>3259</v>
      </c>
      <c r="F297" s="120">
        <v>0</v>
      </c>
    </row>
    <row r="298" spans="1:6">
      <c r="A298" s="119" t="s">
        <v>1422</v>
      </c>
      <c r="B298" s="119" t="s">
        <v>1417</v>
      </c>
      <c r="C298" s="119" t="s">
        <v>5729</v>
      </c>
      <c r="D298" s="120">
        <v>35</v>
      </c>
      <c r="E298" s="120">
        <v>35</v>
      </c>
      <c r="F298" s="120">
        <v>0</v>
      </c>
    </row>
    <row r="299" spans="1:6">
      <c r="A299" s="119" t="s">
        <v>1428</v>
      </c>
      <c r="B299" s="119" t="s">
        <v>1426</v>
      </c>
      <c r="C299" s="119" t="s">
        <v>5751</v>
      </c>
      <c r="D299" s="120">
        <v>6</v>
      </c>
      <c r="E299" s="120">
        <v>6</v>
      </c>
      <c r="F299" s="120">
        <v>0</v>
      </c>
    </row>
    <row r="300" spans="1:6">
      <c r="A300" s="119" t="s">
        <v>1430</v>
      </c>
      <c r="B300" s="119" t="s">
        <v>1426</v>
      </c>
      <c r="C300" s="119" t="s">
        <v>5735</v>
      </c>
      <c r="D300" s="120">
        <v>1312</v>
      </c>
      <c r="E300" s="120">
        <v>1312</v>
      </c>
      <c r="F300" s="120">
        <v>0</v>
      </c>
    </row>
    <row r="301" spans="1:6">
      <c r="A301" s="119" t="s">
        <v>1438</v>
      </c>
      <c r="B301" s="119" t="s">
        <v>1433</v>
      </c>
      <c r="C301" s="119" t="s">
        <v>5728</v>
      </c>
      <c r="D301" s="120">
        <v>62</v>
      </c>
      <c r="E301" s="120">
        <v>62</v>
      </c>
      <c r="F301" s="120">
        <v>0</v>
      </c>
    </row>
    <row r="302" spans="1:6">
      <c r="A302" s="119" t="s">
        <v>5860</v>
      </c>
      <c r="B302" s="119" t="s">
        <v>1433</v>
      </c>
      <c r="C302" s="119" t="s">
        <v>5742</v>
      </c>
      <c r="D302" s="120">
        <v>49</v>
      </c>
      <c r="E302" s="120">
        <v>49</v>
      </c>
      <c r="F302" s="120">
        <v>0</v>
      </c>
    </row>
    <row r="303" spans="1:6">
      <c r="A303" s="119" t="s">
        <v>5861</v>
      </c>
      <c r="B303" s="119" t="s">
        <v>1417</v>
      </c>
      <c r="C303" s="119" t="s">
        <v>5862</v>
      </c>
      <c r="D303" s="120">
        <v>644</v>
      </c>
      <c r="E303" s="120">
        <v>644</v>
      </c>
      <c r="F303" s="120">
        <v>0</v>
      </c>
    </row>
    <row r="304" spans="1:6">
      <c r="A304" s="119" t="s">
        <v>5863</v>
      </c>
      <c r="B304" s="119" t="s">
        <v>1426</v>
      </c>
      <c r="C304" s="119" t="s">
        <v>5864</v>
      </c>
      <c r="D304" s="120">
        <v>23</v>
      </c>
      <c r="E304" s="120">
        <v>23</v>
      </c>
      <c r="F304" s="120">
        <v>0</v>
      </c>
    </row>
    <row r="305" spans="1:6">
      <c r="A305" s="119" t="s">
        <v>5865</v>
      </c>
      <c r="B305" s="119" t="s">
        <v>3902</v>
      </c>
      <c r="C305" s="119" t="s">
        <v>5866</v>
      </c>
      <c r="D305" s="120">
        <v>34</v>
      </c>
      <c r="E305" s="120">
        <v>34</v>
      </c>
      <c r="F305" s="120">
        <v>0</v>
      </c>
    </row>
    <row r="306" spans="1:6">
      <c r="A306" s="119" t="s">
        <v>3532</v>
      </c>
      <c r="B306" s="119" t="s">
        <v>3531</v>
      </c>
      <c r="C306" s="119" t="s">
        <v>5734</v>
      </c>
      <c r="D306" s="120">
        <v>137</v>
      </c>
      <c r="E306" s="120">
        <v>137</v>
      </c>
      <c r="F306" s="120">
        <v>0</v>
      </c>
    </row>
    <row r="307" spans="1:6">
      <c r="A307" s="119" t="s">
        <v>5867</v>
      </c>
      <c r="B307" s="119" t="s">
        <v>3531</v>
      </c>
      <c r="C307" s="119" t="s">
        <v>5727</v>
      </c>
      <c r="D307" s="120">
        <v>10</v>
      </c>
      <c r="E307" s="120">
        <v>10</v>
      </c>
      <c r="F307" s="120">
        <v>0</v>
      </c>
    </row>
    <row r="308" spans="1:6">
      <c r="A308" s="119" t="s">
        <v>5868</v>
      </c>
      <c r="B308" s="119" t="s">
        <v>1433</v>
      </c>
      <c r="C308" s="119" t="s">
        <v>5739</v>
      </c>
      <c r="D308" s="120">
        <v>408</v>
      </c>
      <c r="E308" s="120">
        <v>408</v>
      </c>
      <c r="F308" s="120">
        <v>0</v>
      </c>
    </row>
    <row r="309" spans="1:6">
      <c r="A309" s="119" t="s">
        <v>6806</v>
      </c>
      <c r="B309" s="119" t="s">
        <v>6807</v>
      </c>
      <c r="C309" s="119" t="s">
        <v>56</v>
      </c>
      <c r="D309" s="120">
        <v>10</v>
      </c>
      <c r="E309" s="120">
        <v>10</v>
      </c>
      <c r="F309" s="120">
        <v>0</v>
      </c>
    </row>
    <row r="310" spans="1:6">
      <c r="A310" s="119" t="s">
        <v>5869</v>
      </c>
      <c r="B310" s="119" t="s">
        <v>1433</v>
      </c>
      <c r="C310" s="119" t="s">
        <v>5870</v>
      </c>
      <c r="D310" s="120">
        <v>50</v>
      </c>
      <c r="E310" s="120">
        <v>50</v>
      </c>
      <c r="F310" s="120">
        <v>0</v>
      </c>
    </row>
    <row r="311" spans="1:6">
      <c r="A311" s="119" t="s">
        <v>1729</v>
      </c>
      <c r="B311" s="119" t="s">
        <v>1728</v>
      </c>
      <c r="C311" s="119" t="s">
        <v>1730</v>
      </c>
      <c r="D311" s="120">
        <v>129800</v>
      </c>
      <c r="E311" s="120">
        <v>129800</v>
      </c>
      <c r="F311" s="120">
        <v>0</v>
      </c>
    </row>
    <row r="312" spans="1:6">
      <c r="A312" s="119" t="s">
        <v>1732</v>
      </c>
      <c r="B312" s="119" t="s">
        <v>1731</v>
      </c>
      <c r="C312" s="119" t="s">
        <v>1733</v>
      </c>
      <c r="D312" s="120">
        <v>200</v>
      </c>
      <c r="E312" s="120">
        <v>200</v>
      </c>
      <c r="F312" s="120">
        <v>0</v>
      </c>
    </row>
    <row r="313" spans="1:6">
      <c r="A313" s="119" t="s">
        <v>1734</v>
      </c>
      <c r="B313" s="119" t="s">
        <v>1731</v>
      </c>
      <c r="C313" s="119" t="s">
        <v>1735</v>
      </c>
      <c r="D313" s="120">
        <v>4800</v>
      </c>
      <c r="E313" s="120">
        <v>4800</v>
      </c>
      <c r="F313" s="120">
        <v>0</v>
      </c>
    </row>
    <row r="314" spans="1:6">
      <c r="A314" s="119" t="s">
        <v>4302</v>
      </c>
      <c r="B314" s="119" t="s">
        <v>1731</v>
      </c>
      <c r="C314" s="119" t="s">
        <v>4303</v>
      </c>
      <c r="D314" s="120">
        <v>279800</v>
      </c>
      <c r="E314" s="120">
        <v>279800</v>
      </c>
      <c r="F314" s="120">
        <v>0</v>
      </c>
    </row>
    <row r="315" spans="1:6">
      <c r="A315" s="119" t="s">
        <v>1736</v>
      </c>
      <c r="B315" s="119" t="s">
        <v>1731</v>
      </c>
      <c r="C315" s="119" t="s">
        <v>1737</v>
      </c>
      <c r="D315" s="120">
        <v>169800</v>
      </c>
      <c r="E315" s="120">
        <v>169800</v>
      </c>
      <c r="F315" s="120">
        <v>0</v>
      </c>
    </row>
    <row r="316" spans="1:6">
      <c r="A316" s="119" t="s">
        <v>1738</v>
      </c>
      <c r="B316" s="119" t="s">
        <v>1731</v>
      </c>
      <c r="C316" s="119" t="s">
        <v>1739</v>
      </c>
      <c r="D316" s="120">
        <v>11600</v>
      </c>
      <c r="E316" s="120">
        <v>11600</v>
      </c>
      <c r="F316" s="120">
        <v>0</v>
      </c>
    </row>
    <row r="317" spans="1:6">
      <c r="A317" s="119" t="s">
        <v>1742</v>
      </c>
      <c r="B317" s="119" t="s">
        <v>1731</v>
      </c>
      <c r="C317" s="119" t="s">
        <v>1743</v>
      </c>
      <c r="D317" s="120">
        <v>247200</v>
      </c>
      <c r="E317" s="120">
        <v>247200</v>
      </c>
      <c r="F317" s="120">
        <v>0</v>
      </c>
    </row>
    <row r="318" spans="1:6">
      <c r="A318" s="119" t="s">
        <v>5871</v>
      </c>
      <c r="B318" s="119" t="s">
        <v>5872</v>
      </c>
      <c r="C318" s="119" t="s">
        <v>5873</v>
      </c>
      <c r="D318" s="120">
        <v>4200</v>
      </c>
      <c r="E318" s="120">
        <v>4200</v>
      </c>
      <c r="F318" s="120">
        <v>0</v>
      </c>
    </row>
    <row r="319" spans="1:6">
      <c r="A319" s="119" t="s">
        <v>5874</v>
      </c>
      <c r="B319" s="119" t="s">
        <v>5875</v>
      </c>
      <c r="C319" s="119" t="s">
        <v>1756</v>
      </c>
      <c r="D319" s="120">
        <v>100</v>
      </c>
      <c r="E319" s="120">
        <v>100</v>
      </c>
      <c r="F319" s="120">
        <v>0</v>
      </c>
    </row>
    <row r="320" spans="1:6">
      <c r="A320" s="119" t="s">
        <v>1961</v>
      </c>
      <c r="B320" s="119" t="s">
        <v>1960</v>
      </c>
      <c r="C320" s="119" t="s">
        <v>1962</v>
      </c>
      <c r="D320" s="120">
        <v>29</v>
      </c>
      <c r="E320" s="120">
        <v>29</v>
      </c>
      <c r="F320" s="120">
        <v>0</v>
      </c>
    </row>
    <row r="321" spans="1:6">
      <c r="A321" s="119" t="s">
        <v>3637</v>
      </c>
      <c r="B321" s="119" t="s">
        <v>3636</v>
      </c>
      <c r="C321" s="119" t="s">
        <v>3638</v>
      </c>
      <c r="D321" s="120">
        <v>333</v>
      </c>
      <c r="E321" s="120">
        <v>333</v>
      </c>
      <c r="F321" s="120">
        <v>0</v>
      </c>
    </row>
    <row r="322" spans="1:6">
      <c r="A322" s="119" t="s">
        <v>2315</v>
      </c>
      <c r="B322" s="119" t="s">
        <v>267</v>
      </c>
      <c r="C322" s="119" t="s">
        <v>2316</v>
      </c>
      <c r="D322" s="120">
        <v>8</v>
      </c>
      <c r="E322" s="120">
        <v>8</v>
      </c>
      <c r="F322" s="120">
        <v>0</v>
      </c>
    </row>
    <row r="323" spans="1:6">
      <c r="A323" s="119" t="s">
        <v>2319</v>
      </c>
      <c r="B323" s="119" t="s">
        <v>271</v>
      </c>
      <c r="C323" s="119" t="s">
        <v>2320</v>
      </c>
      <c r="D323" s="120">
        <v>10</v>
      </c>
      <c r="E323" s="120">
        <v>10</v>
      </c>
      <c r="F323" s="120">
        <v>0</v>
      </c>
    </row>
    <row r="324" spans="1:6">
      <c r="A324" s="119" t="s">
        <v>3762</v>
      </c>
      <c r="B324" s="119" t="s">
        <v>236</v>
      </c>
      <c r="C324" s="119" t="s">
        <v>3763</v>
      </c>
      <c r="D324" s="120">
        <v>20</v>
      </c>
      <c r="E324" s="120">
        <v>20</v>
      </c>
      <c r="F324" s="120">
        <v>0</v>
      </c>
    </row>
    <row r="325" spans="1:6">
      <c r="A325" s="119" t="s">
        <v>2333</v>
      </c>
      <c r="B325" s="119" t="s">
        <v>252</v>
      </c>
      <c r="C325" s="119" t="s">
        <v>2334</v>
      </c>
      <c r="D325" s="120">
        <v>20</v>
      </c>
      <c r="E325" s="120">
        <v>20</v>
      </c>
      <c r="F325" s="120">
        <v>0</v>
      </c>
    </row>
    <row r="326" spans="1:6">
      <c r="A326" s="119" t="s">
        <v>2339</v>
      </c>
      <c r="B326" s="119" t="s">
        <v>299</v>
      </c>
      <c r="C326" s="119" t="s">
        <v>2340</v>
      </c>
      <c r="D326" s="120">
        <v>10</v>
      </c>
      <c r="E326" s="120">
        <v>10</v>
      </c>
      <c r="F326" s="120">
        <v>0</v>
      </c>
    </row>
    <row r="327" spans="1:6">
      <c r="A327" s="119" t="s">
        <v>2343</v>
      </c>
      <c r="B327" s="119" t="s">
        <v>299</v>
      </c>
      <c r="C327" s="119" t="s">
        <v>2344</v>
      </c>
      <c r="D327" s="120">
        <v>62</v>
      </c>
      <c r="E327" s="120">
        <v>62</v>
      </c>
      <c r="F327" s="120">
        <v>0</v>
      </c>
    </row>
    <row r="328" spans="1:6">
      <c r="A328" s="119" t="s">
        <v>2375</v>
      </c>
      <c r="B328" s="119" t="s">
        <v>236</v>
      </c>
      <c r="C328" s="119" t="s">
        <v>2376</v>
      </c>
      <c r="D328" s="120">
        <v>-6</v>
      </c>
      <c r="E328" s="120">
        <v>-6</v>
      </c>
      <c r="F328" s="120">
        <v>0</v>
      </c>
    </row>
    <row r="329" spans="1:6">
      <c r="A329" s="119" t="s">
        <v>2381</v>
      </c>
      <c r="B329" s="119" t="s">
        <v>252</v>
      </c>
      <c r="C329" s="119" t="s">
        <v>2382</v>
      </c>
      <c r="D329" s="120">
        <v>17</v>
      </c>
      <c r="E329" s="120">
        <v>17</v>
      </c>
      <c r="F329" s="120">
        <v>0</v>
      </c>
    </row>
    <row r="330" spans="1:6">
      <c r="A330" s="119" t="s">
        <v>2383</v>
      </c>
      <c r="B330" s="119" t="s">
        <v>252</v>
      </c>
      <c r="C330" s="119" t="s">
        <v>2384</v>
      </c>
      <c r="D330" s="120">
        <v>12</v>
      </c>
      <c r="E330" s="120">
        <v>12</v>
      </c>
      <c r="F330" s="120">
        <v>0</v>
      </c>
    </row>
    <row r="331" spans="1:6">
      <c r="A331" s="119" t="s">
        <v>2385</v>
      </c>
      <c r="B331" s="119" t="s">
        <v>252</v>
      </c>
      <c r="C331" s="119" t="s">
        <v>2386</v>
      </c>
      <c r="D331" s="120">
        <v>40</v>
      </c>
      <c r="E331" s="120">
        <v>40</v>
      </c>
      <c r="F331" s="120">
        <v>0</v>
      </c>
    </row>
    <row r="332" spans="1:6">
      <c r="A332" s="119" t="s">
        <v>2387</v>
      </c>
      <c r="B332" s="119" t="s">
        <v>252</v>
      </c>
      <c r="C332" s="119" t="s">
        <v>2388</v>
      </c>
      <c r="D332" s="120">
        <v>27</v>
      </c>
      <c r="E332" s="120">
        <v>27</v>
      </c>
      <c r="F332" s="120">
        <v>0</v>
      </c>
    </row>
    <row r="333" spans="1:6">
      <c r="A333" s="119" t="s">
        <v>2389</v>
      </c>
      <c r="B333" s="119" t="s">
        <v>252</v>
      </c>
      <c r="C333" s="119" t="s">
        <v>2390</v>
      </c>
      <c r="D333" s="120">
        <v>30</v>
      </c>
      <c r="E333" s="120">
        <v>30</v>
      </c>
      <c r="F333" s="120">
        <v>0</v>
      </c>
    </row>
    <row r="334" spans="1:6">
      <c r="A334" s="119" t="s">
        <v>2397</v>
      </c>
      <c r="B334" s="119" t="s">
        <v>236</v>
      </c>
      <c r="C334" s="119" t="s">
        <v>2398</v>
      </c>
      <c r="D334" s="120">
        <v>175</v>
      </c>
      <c r="E334" s="120">
        <v>175</v>
      </c>
      <c r="F334" s="120">
        <v>0</v>
      </c>
    </row>
    <row r="335" spans="1:6">
      <c r="A335" s="119" t="s">
        <v>2400</v>
      </c>
      <c r="B335" s="119" t="s">
        <v>236</v>
      </c>
      <c r="C335" s="119" t="s">
        <v>2401</v>
      </c>
      <c r="D335" s="120">
        <v>212</v>
      </c>
      <c r="E335" s="120">
        <v>212</v>
      </c>
      <c r="F335" s="120">
        <v>0</v>
      </c>
    </row>
    <row r="336" spans="1:6">
      <c r="A336" s="119" t="s">
        <v>2402</v>
      </c>
      <c r="B336" s="119" t="s">
        <v>236</v>
      </c>
      <c r="C336" s="119" t="s">
        <v>2403</v>
      </c>
      <c r="D336" s="120">
        <v>11</v>
      </c>
      <c r="E336" s="120">
        <v>11</v>
      </c>
      <c r="F336" s="120">
        <v>0</v>
      </c>
    </row>
    <row r="337" spans="1:6">
      <c r="A337" s="119" t="s">
        <v>2404</v>
      </c>
      <c r="B337" s="119" t="s">
        <v>236</v>
      </c>
      <c r="C337" s="119" t="s">
        <v>2405</v>
      </c>
      <c r="D337" s="120">
        <v>-10</v>
      </c>
      <c r="E337" s="120">
        <v>-10</v>
      </c>
      <c r="F337" s="120">
        <v>0</v>
      </c>
    </row>
    <row r="338" spans="1:6">
      <c r="A338" s="119" t="s">
        <v>2406</v>
      </c>
      <c r="B338" s="119" t="s">
        <v>236</v>
      </c>
      <c r="C338" s="119" t="s">
        <v>2407</v>
      </c>
      <c r="D338" s="120">
        <v>82</v>
      </c>
      <c r="E338" s="120">
        <v>82</v>
      </c>
      <c r="F338" s="120">
        <v>0</v>
      </c>
    </row>
    <row r="339" spans="1:6">
      <c r="A339" s="119" t="s">
        <v>2408</v>
      </c>
      <c r="B339" s="119" t="s">
        <v>236</v>
      </c>
      <c r="C339" s="119" t="s">
        <v>2409</v>
      </c>
      <c r="D339" s="120">
        <v>-2</v>
      </c>
      <c r="E339" s="120">
        <v>-2</v>
      </c>
      <c r="F339" s="120">
        <v>0</v>
      </c>
    </row>
    <row r="340" spans="1:6">
      <c r="A340" s="119" t="s">
        <v>2412</v>
      </c>
      <c r="B340" s="119" t="s">
        <v>223</v>
      </c>
      <c r="C340" s="119" t="s">
        <v>54</v>
      </c>
      <c r="D340" s="120">
        <v>13</v>
      </c>
      <c r="E340" s="120">
        <v>13</v>
      </c>
      <c r="F340" s="120">
        <v>0</v>
      </c>
    </row>
    <row r="341" spans="1:6">
      <c r="A341" s="119" t="s">
        <v>2420</v>
      </c>
      <c r="B341" s="119" t="s">
        <v>2287</v>
      </c>
      <c r="C341" s="119" t="s">
        <v>2421</v>
      </c>
      <c r="D341" s="120">
        <v>26</v>
      </c>
      <c r="E341" s="120">
        <v>26</v>
      </c>
      <c r="F341" s="120">
        <v>0</v>
      </c>
    </row>
    <row r="342" spans="1:6">
      <c r="A342" s="119" t="s">
        <v>2422</v>
      </c>
      <c r="B342" s="119" t="s">
        <v>2287</v>
      </c>
      <c r="C342" s="119" t="s">
        <v>2423</v>
      </c>
      <c r="D342" s="120">
        <v>20</v>
      </c>
      <c r="E342" s="120">
        <v>20</v>
      </c>
      <c r="F342" s="120">
        <v>0</v>
      </c>
    </row>
    <row r="343" spans="1:6">
      <c r="A343" s="119" t="s">
        <v>2426</v>
      </c>
      <c r="B343" s="119" t="s">
        <v>2287</v>
      </c>
      <c r="C343" s="119" t="s">
        <v>2427</v>
      </c>
      <c r="D343" s="120">
        <v>10</v>
      </c>
      <c r="E343" s="120">
        <v>10</v>
      </c>
      <c r="F343" s="120">
        <v>0</v>
      </c>
    </row>
    <row r="344" spans="1:6">
      <c r="A344" s="119" t="s">
        <v>2430</v>
      </c>
      <c r="B344" s="119" t="s">
        <v>2303</v>
      </c>
      <c r="C344" s="119" t="s">
        <v>2431</v>
      </c>
      <c r="D344" s="120">
        <v>137</v>
      </c>
      <c r="E344" s="120">
        <v>137</v>
      </c>
      <c r="F344" s="120">
        <v>0</v>
      </c>
    </row>
    <row r="345" spans="1:6">
      <c r="A345" s="119" t="s">
        <v>2432</v>
      </c>
      <c r="B345" s="119" t="s">
        <v>267</v>
      </c>
      <c r="C345" s="119" t="s">
        <v>2433</v>
      </c>
      <c r="D345" s="120">
        <v>-55</v>
      </c>
      <c r="E345" s="120">
        <v>-55</v>
      </c>
      <c r="F345" s="120">
        <v>0</v>
      </c>
    </row>
    <row r="346" spans="1:6">
      <c r="A346" s="119" t="s">
        <v>2436</v>
      </c>
      <c r="B346" s="119" t="s">
        <v>267</v>
      </c>
      <c r="C346" s="119" t="s">
        <v>2437</v>
      </c>
      <c r="D346" s="120">
        <v>292</v>
      </c>
      <c r="E346" s="120">
        <v>292</v>
      </c>
      <c r="F346" s="120">
        <v>0</v>
      </c>
    </row>
    <row r="347" spans="1:6">
      <c r="A347" s="119" t="s">
        <v>2440</v>
      </c>
      <c r="B347" s="119" t="s">
        <v>267</v>
      </c>
      <c r="C347" s="119" t="s">
        <v>2441</v>
      </c>
      <c r="D347" s="120">
        <v>56</v>
      </c>
      <c r="E347" s="120">
        <v>56</v>
      </c>
      <c r="F347" s="120">
        <v>0</v>
      </c>
    </row>
    <row r="348" spans="1:6">
      <c r="A348" s="119" t="s">
        <v>2442</v>
      </c>
      <c r="B348" s="119" t="s">
        <v>267</v>
      </c>
      <c r="C348" s="119" t="s">
        <v>2443</v>
      </c>
      <c r="D348" s="120">
        <v>46</v>
      </c>
      <c r="E348" s="120">
        <v>46</v>
      </c>
      <c r="F348" s="120">
        <v>0</v>
      </c>
    </row>
    <row r="349" spans="1:6">
      <c r="A349" s="119" t="s">
        <v>2444</v>
      </c>
      <c r="B349" s="119" t="s">
        <v>267</v>
      </c>
      <c r="C349" s="119" t="s">
        <v>2445</v>
      </c>
      <c r="D349" s="120">
        <v>31</v>
      </c>
      <c r="E349" s="120">
        <v>31</v>
      </c>
      <c r="F349" s="120">
        <v>0</v>
      </c>
    </row>
    <row r="350" spans="1:6">
      <c r="A350" s="119" t="s">
        <v>2448</v>
      </c>
      <c r="B350" s="119" t="s">
        <v>267</v>
      </c>
      <c r="C350" s="119" t="s">
        <v>2449</v>
      </c>
      <c r="D350" s="120">
        <v>20</v>
      </c>
      <c r="E350" s="120">
        <v>20</v>
      </c>
      <c r="F350" s="120">
        <v>0</v>
      </c>
    </row>
    <row r="351" spans="1:6">
      <c r="A351" s="119" t="s">
        <v>2450</v>
      </c>
      <c r="B351" s="119" t="s">
        <v>267</v>
      </c>
      <c r="C351" s="119" t="s">
        <v>2451</v>
      </c>
      <c r="D351" s="120">
        <v>-4</v>
      </c>
      <c r="E351" s="120">
        <v>-4</v>
      </c>
      <c r="F351" s="120">
        <v>0</v>
      </c>
    </row>
    <row r="352" spans="1:6">
      <c r="A352" s="119" t="s">
        <v>2457</v>
      </c>
      <c r="B352" s="119" t="s">
        <v>267</v>
      </c>
      <c r="C352" s="119" t="s">
        <v>2458</v>
      </c>
      <c r="D352" s="120">
        <v>20</v>
      </c>
      <c r="E352" s="120">
        <v>20</v>
      </c>
      <c r="F352" s="120">
        <v>0</v>
      </c>
    </row>
    <row r="353" spans="1:6">
      <c r="A353" s="119" t="s">
        <v>3780</v>
      </c>
      <c r="B353" s="119" t="s">
        <v>267</v>
      </c>
      <c r="C353" s="119" t="s">
        <v>3781</v>
      </c>
      <c r="D353" s="120">
        <v>-15</v>
      </c>
      <c r="E353" s="120">
        <v>-15</v>
      </c>
      <c r="F353" s="120">
        <v>0</v>
      </c>
    </row>
    <row r="354" spans="1:6">
      <c r="A354" s="119" t="s">
        <v>2461</v>
      </c>
      <c r="B354" s="119" t="s">
        <v>271</v>
      </c>
      <c r="C354" s="119" t="s">
        <v>2462</v>
      </c>
      <c r="D354" s="120">
        <v>74</v>
      </c>
      <c r="E354" s="120">
        <v>74</v>
      </c>
      <c r="F354" s="120">
        <v>0</v>
      </c>
    </row>
    <row r="355" spans="1:6">
      <c r="A355" s="119" t="s">
        <v>2463</v>
      </c>
      <c r="B355" s="119" t="s">
        <v>271</v>
      </c>
      <c r="C355" s="119" t="s">
        <v>2464</v>
      </c>
      <c r="D355" s="120">
        <v>166</v>
      </c>
      <c r="E355" s="120">
        <v>166</v>
      </c>
      <c r="F355" s="120">
        <v>0</v>
      </c>
    </row>
    <row r="356" spans="1:6">
      <c r="A356" s="119" t="s">
        <v>2465</v>
      </c>
      <c r="B356" s="119" t="s">
        <v>271</v>
      </c>
      <c r="C356" s="119" t="s">
        <v>2466</v>
      </c>
      <c r="D356" s="120">
        <v>23</v>
      </c>
      <c r="E356" s="120">
        <v>23</v>
      </c>
      <c r="F356" s="120">
        <v>0</v>
      </c>
    </row>
    <row r="357" spans="1:6">
      <c r="A357" s="119" t="s">
        <v>2467</v>
      </c>
      <c r="B357" s="119" t="s">
        <v>271</v>
      </c>
      <c r="C357" s="119" t="s">
        <v>2468</v>
      </c>
      <c r="D357" s="120">
        <v>5</v>
      </c>
      <c r="E357" s="120">
        <v>5</v>
      </c>
      <c r="F357" s="120">
        <v>0</v>
      </c>
    </row>
    <row r="358" spans="1:6">
      <c r="A358" s="119" t="s">
        <v>2469</v>
      </c>
      <c r="B358" s="119" t="s">
        <v>271</v>
      </c>
      <c r="C358" s="119" t="s">
        <v>2470</v>
      </c>
      <c r="D358" s="120">
        <v>-15</v>
      </c>
      <c r="E358" s="120">
        <v>-15</v>
      </c>
      <c r="F358" s="120">
        <v>0</v>
      </c>
    </row>
    <row r="359" spans="1:6">
      <c r="A359" s="119" t="s">
        <v>3783</v>
      </c>
      <c r="B359" s="119" t="s">
        <v>271</v>
      </c>
      <c r="C359" s="119" t="s">
        <v>3784</v>
      </c>
      <c r="D359" s="120">
        <v>10</v>
      </c>
      <c r="E359" s="120">
        <v>10</v>
      </c>
      <c r="F359" s="120">
        <v>0</v>
      </c>
    </row>
    <row r="360" spans="1:6">
      <c r="A360" s="119" t="s">
        <v>2473</v>
      </c>
      <c r="B360" s="119" t="s">
        <v>264</v>
      </c>
      <c r="C360" s="119" t="s">
        <v>2474</v>
      </c>
      <c r="D360" s="120">
        <v>2272</v>
      </c>
      <c r="E360" s="120">
        <v>2272</v>
      </c>
      <c r="F360" s="120">
        <v>0</v>
      </c>
    </row>
    <row r="361" spans="1:6">
      <c r="A361" s="119" t="s">
        <v>2475</v>
      </c>
      <c r="B361" s="119" t="s">
        <v>264</v>
      </c>
      <c r="C361" s="119" t="s">
        <v>2476</v>
      </c>
      <c r="D361" s="120">
        <v>60</v>
      </c>
      <c r="E361" s="120">
        <v>60</v>
      </c>
      <c r="F361" s="120">
        <v>0</v>
      </c>
    </row>
    <row r="362" spans="1:6">
      <c r="A362" s="119" t="s">
        <v>2479</v>
      </c>
      <c r="B362" s="119" t="s">
        <v>264</v>
      </c>
      <c r="C362" s="119" t="s">
        <v>2480</v>
      </c>
      <c r="D362" s="120">
        <v>2330</v>
      </c>
      <c r="E362" s="120">
        <v>2330</v>
      </c>
      <c r="F362" s="120">
        <v>0</v>
      </c>
    </row>
    <row r="363" spans="1:6">
      <c r="A363" s="119" t="s">
        <v>2482</v>
      </c>
      <c r="B363" s="119" t="s">
        <v>264</v>
      </c>
      <c r="C363" s="119" t="s">
        <v>2483</v>
      </c>
      <c r="D363" s="120">
        <v>90</v>
      </c>
      <c r="E363" s="120">
        <v>90</v>
      </c>
      <c r="F363" s="120">
        <v>0</v>
      </c>
    </row>
    <row r="364" spans="1:6">
      <c r="A364" s="119" t="s">
        <v>2484</v>
      </c>
      <c r="B364" s="119" t="s">
        <v>264</v>
      </c>
      <c r="C364" s="119" t="s">
        <v>2485</v>
      </c>
      <c r="D364" s="120">
        <v>791</v>
      </c>
      <c r="E364" s="120">
        <v>791</v>
      </c>
      <c r="F364" s="120">
        <v>0</v>
      </c>
    </row>
    <row r="365" spans="1:6">
      <c r="A365" s="119" t="s">
        <v>2486</v>
      </c>
      <c r="B365" s="119" t="s">
        <v>264</v>
      </c>
      <c r="C365" s="119" t="s">
        <v>2487</v>
      </c>
      <c r="D365" s="120">
        <v>741</v>
      </c>
      <c r="E365" s="120">
        <v>741</v>
      </c>
      <c r="F365" s="120">
        <v>0</v>
      </c>
    </row>
    <row r="366" spans="1:6">
      <c r="A366" s="119" t="s">
        <v>2488</v>
      </c>
      <c r="B366" s="119" t="s">
        <v>264</v>
      </c>
      <c r="C366" s="119" t="s">
        <v>2489</v>
      </c>
      <c r="D366" s="120">
        <v>200</v>
      </c>
      <c r="E366" s="120">
        <v>200</v>
      </c>
      <c r="F366" s="120">
        <v>0</v>
      </c>
    </row>
    <row r="367" spans="1:6">
      <c r="A367" s="119" t="s">
        <v>2490</v>
      </c>
      <c r="B367" s="119" t="s">
        <v>264</v>
      </c>
      <c r="C367" s="119" t="s">
        <v>2491</v>
      </c>
      <c r="D367" s="120">
        <v>7</v>
      </c>
      <c r="E367" s="120">
        <v>7</v>
      </c>
      <c r="F367" s="120">
        <v>0</v>
      </c>
    </row>
    <row r="368" spans="1:6">
      <c r="A368" s="119" t="s">
        <v>2492</v>
      </c>
      <c r="B368" s="119" t="s">
        <v>264</v>
      </c>
      <c r="C368" s="119" t="s">
        <v>2493</v>
      </c>
      <c r="D368" s="120">
        <v>83</v>
      </c>
      <c r="E368" s="120">
        <v>83</v>
      </c>
      <c r="F368" s="120">
        <v>0</v>
      </c>
    </row>
    <row r="369" spans="1:6">
      <c r="A369" s="119" t="s">
        <v>2494</v>
      </c>
      <c r="B369" s="119" t="s">
        <v>264</v>
      </c>
      <c r="C369" s="119" t="s">
        <v>2495</v>
      </c>
      <c r="D369" s="120">
        <v>989</v>
      </c>
      <c r="E369" s="120">
        <v>989</v>
      </c>
      <c r="F369" s="120">
        <v>0</v>
      </c>
    </row>
    <row r="370" spans="1:6">
      <c r="A370" s="119" t="s">
        <v>2496</v>
      </c>
      <c r="B370" s="119" t="s">
        <v>264</v>
      </c>
      <c r="C370" s="119" t="s">
        <v>2497</v>
      </c>
      <c r="D370" s="120">
        <v>51</v>
      </c>
      <c r="E370" s="120">
        <v>51</v>
      </c>
      <c r="F370" s="120">
        <v>0</v>
      </c>
    </row>
    <row r="371" spans="1:6">
      <c r="A371" s="119" t="s">
        <v>2498</v>
      </c>
      <c r="B371" s="119" t="s">
        <v>264</v>
      </c>
      <c r="C371" s="119" t="s">
        <v>2328</v>
      </c>
      <c r="D371" s="120">
        <v>-5</v>
      </c>
      <c r="E371" s="120">
        <v>-5</v>
      </c>
      <c r="F371" s="120">
        <v>0</v>
      </c>
    </row>
    <row r="372" spans="1:6">
      <c r="A372" s="119" t="s">
        <v>2499</v>
      </c>
      <c r="B372" s="119" t="s">
        <v>264</v>
      </c>
      <c r="C372" s="119" t="s">
        <v>2500</v>
      </c>
      <c r="D372" s="120">
        <v>5</v>
      </c>
      <c r="E372" s="120">
        <v>5</v>
      </c>
      <c r="F372" s="120">
        <v>0</v>
      </c>
    </row>
    <row r="373" spans="1:6">
      <c r="A373" s="119" t="s">
        <v>2502</v>
      </c>
      <c r="B373" s="119" t="s">
        <v>264</v>
      </c>
      <c r="C373" s="119" t="s">
        <v>2456</v>
      </c>
      <c r="D373" s="120">
        <v>9</v>
      </c>
      <c r="E373" s="120">
        <v>9</v>
      </c>
      <c r="F373" s="120">
        <v>0</v>
      </c>
    </row>
    <row r="374" spans="1:6">
      <c r="A374" s="119" t="s">
        <v>2503</v>
      </c>
      <c r="B374" s="119" t="s">
        <v>264</v>
      </c>
      <c r="C374" s="119" t="s">
        <v>2504</v>
      </c>
      <c r="D374" s="120">
        <v>518</v>
      </c>
      <c r="E374" s="120">
        <v>518</v>
      </c>
      <c r="F374" s="120">
        <v>0</v>
      </c>
    </row>
    <row r="375" spans="1:6">
      <c r="A375" s="119" t="s">
        <v>2509</v>
      </c>
      <c r="B375" s="119" t="s">
        <v>264</v>
      </c>
      <c r="C375" s="119" t="s">
        <v>2510</v>
      </c>
      <c r="D375" s="120">
        <v>495</v>
      </c>
      <c r="E375" s="120">
        <v>495</v>
      </c>
      <c r="F375" s="120">
        <v>0</v>
      </c>
    </row>
    <row r="376" spans="1:6">
      <c r="A376" s="119" t="s">
        <v>2513</v>
      </c>
      <c r="B376" s="119" t="s">
        <v>294</v>
      </c>
      <c r="C376" s="119" t="s">
        <v>2514</v>
      </c>
      <c r="D376" s="120">
        <v>22</v>
      </c>
      <c r="E376" s="120">
        <v>22</v>
      </c>
      <c r="F376" s="120">
        <v>0</v>
      </c>
    </row>
    <row r="377" spans="1:6">
      <c r="A377" s="119" t="s">
        <v>2515</v>
      </c>
      <c r="B377" s="119" t="s">
        <v>294</v>
      </c>
      <c r="C377" s="119" t="s">
        <v>2516</v>
      </c>
      <c r="D377" s="120">
        <v>69</v>
      </c>
      <c r="E377" s="120">
        <v>69</v>
      </c>
      <c r="F377" s="120">
        <v>0</v>
      </c>
    </row>
    <row r="378" spans="1:6">
      <c r="A378" s="119" t="s">
        <v>2517</v>
      </c>
      <c r="B378" s="119" t="s">
        <v>294</v>
      </c>
      <c r="C378" s="119" t="s">
        <v>2518</v>
      </c>
      <c r="D378" s="120">
        <v>300</v>
      </c>
      <c r="E378" s="120">
        <v>300</v>
      </c>
      <c r="F378" s="120">
        <v>0</v>
      </c>
    </row>
    <row r="379" spans="1:6">
      <c r="A379" s="119" t="s">
        <v>2519</v>
      </c>
      <c r="B379" s="119" t="s">
        <v>294</v>
      </c>
      <c r="C379" s="119" t="s">
        <v>2520</v>
      </c>
      <c r="D379" s="120">
        <v>100</v>
      </c>
      <c r="E379" s="120">
        <v>100</v>
      </c>
      <c r="F379" s="120">
        <v>0</v>
      </c>
    </row>
    <row r="380" spans="1:6">
      <c r="A380" s="119" t="s">
        <v>2523</v>
      </c>
      <c r="B380" s="119" t="s">
        <v>294</v>
      </c>
      <c r="C380" s="119" t="s">
        <v>2524</v>
      </c>
      <c r="D380" s="120">
        <v>390</v>
      </c>
      <c r="E380" s="120">
        <v>390</v>
      </c>
      <c r="F380" s="120">
        <v>0</v>
      </c>
    </row>
    <row r="381" spans="1:6">
      <c r="A381" s="119" t="s">
        <v>2528</v>
      </c>
      <c r="B381" s="119" t="s">
        <v>294</v>
      </c>
      <c r="C381" s="119" t="s">
        <v>2529</v>
      </c>
      <c r="D381" s="120">
        <v>692</v>
      </c>
      <c r="E381" s="120">
        <v>692</v>
      </c>
      <c r="F381" s="120">
        <v>0</v>
      </c>
    </row>
    <row r="382" spans="1:6">
      <c r="A382" s="119" t="s">
        <v>2530</v>
      </c>
      <c r="B382" s="119" t="s">
        <v>294</v>
      </c>
      <c r="C382" s="119" t="s">
        <v>2531</v>
      </c>
      <c r="D382" s="120">
        <v>102</v>
      </c>
      <c r="E382" s="120">
        <v>102</v>
      </c>
      <c r="F382" s="120">
        <v>0</v>
      </c>
    </row>
    <row r="383" spans="1:6">
      <c r="A383" s="119" t="s">
        <v>2534</v>
      </c>
      <c r="B383" s="119" t="s">
        <v>299</v>
      </c>
      <c r="C383" s="119" t="s">
        <v>2535</v>
      </c>
      <c r="D383" s="120">
        <v>405</v>
      </c>
      <c r="E383" s="120">
        <v>405</v>
      </c>
      <c r="F383" s="120">
        <v>0</v>
      </c>
    </row>
    <row r="384" spans="1:6">
      <c r="A384" s="119" t="s">
        <v>2538</v>
      </c>
      <c r="B384" s="119" t="s">
        <v>299</v>
      </c>
      <c r="C384" s="119" t="s">
        <v>2539</v>
      </c>
      <c r="D384" s="120">
        <v>520</v>
      </c>
      <c r="E384" s="120">
        <v>520</v>
      </c>
      <c r="F384" s="120">
        <v>0</v>
      </c>
    </row>
    <row r="385" spans="1:6">
      <c r="A385" s="119" t="s">
        <v>2542</v>
      </c>
      <c r="B385" s="119" t="s">
        <v>299</v>
      </c>
      <c r="C385" s="119" t="s">
        <v>2543</v>
      </c>
      <c r="D385" s="120">
        <v>-30</v>
      </c>
      <c r="E385" s="120">
        <v>-30</v>
      </c>
      <c r="F385" s="120">
        <v>0</v>
      </c>
    </row>
    <row r="386" spans="1:6">
      <c r="A386" s="119" t="s">
        <v>2544</v>
      </c>
      <c r="B386" s="119" t="s">
        <v>299</v>
      </c>
      <c r="C386" s="119" t="s">
        <v>2545</v>
      </c>
      <c r="D386" s="120">
        <v>38</v>
      </c>
      <c r="E386" s="120">
        <v>38</v>
      </c>
      <c r="F386" s="120">
        <v>0</v>
      </c>
    </row>
    <row r="387" spans="1:6">
      <c r="A387" s="119" t="s">
        <v>2546</v>
      </c>
      <c r="B387" s="119" t="s">
        <v>299</v>
      </c>
      <c r="C387" s="119" t="s">
        <v>2547</v>
      </c>
      <c r="D387" s="120">
        <v>45</v>
      </c>
      <c r="E387" s="120">
        <v>45</v>
      </c>
      <c r="F387" s="120">
        <v>0</v>
      </c>
    </row>
    <row r="388" spans="1:6">
      <c r="A388" s="119" t="s">
        <v>2548</v>
      </c>
      <c r="B388" s="119" t="s">
        <v>299</v>
      </c>
      <c r="C388" s="119" t="s">
        <v>2549</v>
      </c>
      <c r="D388" s="120">
        <v>-3</v>
      </c>
      <c r="E388" s="120">
        <v>-3</v>
      </c>
      <c r="F388" s="120">
        <v>0</v>
      </c>
    </row>
    <row r="389" spans="1:6">
      <c r="A389" s="119" t="s">
        <v>2550</v>
      </c>
      <c r="B389" s="119" t="s">
        <v>299</v>
      </c>
      <c r="C389" s="119" t="s">
        <v>2551</v>
      </c>
      <c r="D389" s="120">
        <v>314</v>
      </c>
      <c r="E389" s="120">
        <v>314</v>
      </c>
      <c r="F389" s="120">
        <v>0</v>
      </c>
    </row>
    <row r="390" spans="1:6">
      <c r="A390" s="119" t="s">
        <v>2552</v>
      </c>
      <c r="B390" s="119" t="s">
        <v>299</v>
      </c>
      <c r="C390" s="119" t="s">
        <v>2553</v>
      </c>
      <c r="D390" s="120">
        <v>2</v>
      </c>
      <c r="E390" s="120">
        <v>2</v>
      </c>
      <c r="F390" s="120">
        <v>0</v>
      </c>
    </row>
    <row r="391" spans="1:6">
      <c r="A391" s="119" t="s">
        <v>2554</v>
      </c>
      <c r="B391" s="119" t="s">
        <v>299</v>
      </c>
      <c r="C391" s="119" t="s">
        <v>2555</v>
      </c>
      <c r="D391" s="120">
        <v>60</v>
      </c>
      <c r="E391" s="120">
        <v>60</v>
      </c>
      <c r="F391" s="120">
        <v>0</v>
      </c>
    </row>
    <row r="392" spans="1:6">
      <c r="A392" s="119" t="s">
        <v>2556</v>
      </c>
      <c r="B392" s="119" t="s">
        <v>299</v>
      </c>
      <c r="C392" s="119" t="s">
        <v>2557</v>
      </c>
      <c r="D392" s="120">
        <v>10</v>
      </c>
      <c r="E392" s="120">
        <v>10</v>
      </c>
      <c r="F392" s="120">
        <v>0</v>
      </c>
    </row>
    <row r="393" spans="1:6">
      <c r="A393" s="119" t="s">
        <v>2572</v>
      </c>
      <c r="B393" s="119" t="s">
        <v>307</v>
      </c>
      <c r="C393" s="119" t="s">
        <v>2573</v>
      </c>
      <c r="D393" s="120">
        <v>121</v>
      </c>
      <c r="E393" s="120">
        <v>121</v>
      </c>
      <c r="F393" s="120">
        <v>0</v>
      </c>
    </row>
    <row r="394" spans="1:6">
      <c r="A394" s="119" t="s">
        <v>2574</v>
      </c>
      <c r="B394" s="119" t="s">
        <v>307</v>
      </c>
      <c r="C394" s="119" t="s">
        <v>2575</v>
      </c>
      <c r="D394" s="120">
        <v>10</v>
      </c>
      <c r="E394" s="120">
        <v>10</v>
      </c>
      <c r="F394" s="120">
        <v>0</v>
      </c>
    </row>
    <row r="395" spans="1:6">
      <c r="A395" s="119" t="s">
        <v>2576</v>
      </c>
      <c r="B395" s="119" t="s">
        <v>310</v>
      </c>
      <c r="C395" s="119" t="s">
        <v>2577</v>
      </c>
      <c r="D395" s="120">
        <v>-20</v>
      </c>
      <c r="E395" s="120">
        <v>-20</v>
      </c>
      <c r="F395" s="120">
        <v>0</v>
      </c>
    </row>
    <row r="396" spans="1:6">
      <c r="A396" s="119" t="s">
        <v>2578</v>
      </c>
      <c r="B396" s="119" t="s">
        <v>310</v>
      </c>
      <c r="C396" s="119" t="s">
        <v>2579</v>
      </c>
      <c r="D396" s="120">
        <v>155</v>
      </c>
      <c r="E396" s="120">
        <v>155</v>
      </c>
      <c r="F396" s="120">
        <v>0</v>
      </c>
    </row>
    <row r="397" spans="1:6">
      <c r="A397" s="119" t="s">
        <v>2582</v>
      </c>
      <c r="B397" s="119" t="s">
        <v>310</v>
      </c>
      <c r="C397" s="119" t="s">
        <v>2583</v>
      </c>
      <c r="D397" s="120">
        <v>21</v>
      </c>
      <c r="E397" s="120">
        <v>21</v>
      </c>
      <c r="F397" s="120">
        <v>0</v>
      </c>
    </row>
    <row r="398" spans="1:6">
      <c r="A398" s="119" t="s">
        <v>6087</v>
      </c>
      <c r="B398" s="119" t="s">
        <v>310</v>
      </c>
      <c r="C398" s="119" t="s">
        <v>2451</v>
      </c>
      <c r="D398" s="120">
        <v>2</v>
      </c>
      <c r="E398" s="120">
        <v>2</v>
      </c>
      <c r="F398" s="120">
        <v>0</v>
      </c>
    </row>
    <row r="399" spans="1:6">
      <c r="A399" s="119" t="s">
        <v>2586</v>
      </c>
      <c r="B399" s="119" t="s">
        <v>310</v>
      </c>
      <c r="C399" s="119" t="s">
        <v>2587</v>
      </c>
      <c r="D399" s="120">
        <v>19</v>
      </c>
      <c r="E399" s="120">
        <v>19</v>
      </c>
      <c r="F399" s="120">
        <v>0</v>
      </c>
    </row>
    <row r="400" spans="1:6">
      <c r="A400" s="119" t="s">
        <v>2594</v>
      </c>
      <c r="B400" s="119" t="s">
        <v>312</v>
      </c>
      <c r="C400" s="119" t="s">
        <v>2595</v>
      </c>
      <c r="D400" s="120">
        <v>10</v>
      </c>
      <c r="E400" s="120">
        <v>10</v>
      </c>
      <c r="F400" s="120">
        <v>0</v>
      </c>
    </row>
    <row r="401" spans="1:6">
      <c r="A401" s="119" t="s">
        <v>2596</v>
      </c>
      <c r="B401" s="119" t="s">
        <v>314</v>
      </c>
      <c r="C401" s="119" t="s">
        <v>2597</v>
      </c>
      <c r="D401" s="120">
        <v>69</v>
      </c>
      <c r="E401" s="120">
        <v>69</v>
      </c>
      <c r="F401" s="120">
        <v>0</v>
      </c>
    </row>
    <row r="402" spans="1:6">
      <c r="A402" s="119" t="s">
        <v>2604</v>
      </c>
      <c r="B402" s="119" t="s">
        <v>314</v>
      </c>
      <c r="C402" s="119" t="s">
        <v>2605</v>
      </c>
      <c r="D402" s="120">
        <v>50</v>
      </c>
      <c r="E402" s="120">
        <v>50</v>
      </c>
      <c r="F402" s="120">
        <v>0</v>
      </c>
    </row>
    <row r="403" spans="1:6">
      <c r="A403" s="119" t="s">
        <v>2610</v>
      </c>
      <c r="B403" s="119" t="s">
        <v>314</v>
      </c>
      <c r="C403" s="119" t="s">
        <v>2611</v>
      </c>
      <c r="D403" s="120">
        <v>3</v>
      </c>
      <c r="E403" s="120">
        <v>3</v>
      </c>
      <c r="F403" s="120">
        <v>0</v>
      </c>
    </row>
    <row r="404" spans="1:6">
      <c r="A404" s="119" t="s">
        <v>2614</v>
      </c>
      <c r="B404" s="119" t="s">
        <v>318</v>
      </c>
      <c r="C404" s="119" t="s">
        <v>2615</v>
      </c>
      <c r="D404" s="120">
        <v>328</v>
      </c>
      <c r="E404" s="120">
        <v>328</v>
      </c>
      <c r="F404" s="120">
        <v>0</v>
      </c>
    </row>
    <row r="405" spans="1:6">
      <c r="A405" s="119" t="s">
        <v>2616</v>
      </c>
      <c r="B405" s="119" t="s">
        <v>318</v>
      </c>
      <c r="C405" s="119" t="s">
        <v>2617</v>
      </c>
      <c r="D405" s="120">
        <v>69</v>
      </c>
      <c r="E405" s="120">
        <v>69</v>
      </c>
      <c r="F405" s="120">
        <v>0</v>
      </c>
    </row>
    <row r="406" spans="1:6">
      <c r="A406" s="119" t="s">
        <v>2618</v>
      </c>
      <c r="B406" s="119" t="s">
        <v>318</v>
      </c>
      <c r="C406" s="119" t="s">
        <v>2619</v>
      </c>
      <c r="D406" s="120">
        <v>180</v>
      </c>
      <c r="E406" s="120">
        <v>180</v>
      </c>
      <c r="F406" s="120">
        <v>0</v>
      </c>
    </row>
    <row r="407" spans="1:6">
      <c r="A407" s="119" t="s">
        <v>2624</v>
      </c>
      <c r="B407" s="119" t="s">
        <v>318</v>
      </c>
      <c r="C407" s="119" t="s">
        <v>2625</v>
      </c>
      <c r="D407" s="120">
        <v>195</v>
      </c>
      <c r="E407" s="120">
        <v>195</v>
      </c>
      <c r="F407" s="120">
        <v>0</v>
      </c>
    </row>
    <row r="408" spans="1:6">
      <c r="A408" s="119" t="s">
        <v>2628</v>
      </c>
      <c r="B408" s="119" t="s">
        <v>318</v>
      </c>
      <c r="C408" s="119" t="s">
        <v>2629</v>
      </c>
      <c r="D408" s="120">
        <v>1361</v>
      </c>
      <c r="E408" s="120">
        <v>1361</v>
      </c>
      <c r="F408" s="120">
        <v>0</v>
      </c>
    </row>
    <row r="409" spans="1:6">
      <c r="A409" s="119" t="s">
        <v>2632</v>
      </c>
      <c r="B409" s="119" t="s">
        <v>318</v>
      </c>
      <c r="C409" s="119" t="s">
        <v>2633</v>
      </c>
      <c r="D409" s="120">
        <v>89</v>
      </c>
      <c r="E409" s="120">
        <v>89</v>
      </c>
      <c r="F409" s="120">
        <v>0</v>
      </c>
    </row>
    <row r="410" spans="1:6">
      <c r="A410" s="119" t="s">
        <v>2636</v>
      </c>
      <c r="B410" s="119" t="s">
        <v>2312</v>
      </c>
      <c r="C410" s="119" t="s">
        <v>2637</v>
      </c>
      <c r="D410" s="120">
        <v>155</v>
      </c>
      <c r="E410" s="120">
        <v>155</v>
      </c>
      <c r="F410" s="120">
        <v>0</v>
      </c>
    </row>
    <row r="411" spans="1:6">
      <c r="A411" s="119" t="s">
        <v>2638</v>
      </c>
      <c r="B411" s="119" t="s">
        <v>2312</v>
      </c>
      <c r="C411" s="119" t="s">
        <v>2639</v>
      </c>
      <c r="D411" s="120">
        <v>160</v>
      </c>
      <c r="E411" s="120">
        <v>160</v>
      </c>
      <c r="F411" s="120">
        <v>0</v>
      </c>
    </row>
    <row r="412" spans="1:6">
      <c r="A412" s="119" t="s">
        <v>2656</v>
      </c>
      <c r="B412" s="119" t="s">
        <v>2312</v>
      </c>
      <c r="C412" s="119" t="s">
        <v>2657</v>
      </c>
      <c r="D412" s="120">
        <v>251</v>
      </c>
      <c r="E412" s="120">
        <v>251</v>
      </c>
      <c r="F412" s="120">
        <v>0</v>
      </c>
    </row>
    <row r="413" spans="1:6">
      <c r="A413" s="119" t="s">
        <v>2671</v>
      </c>
      <c r="B413" s="119" t="s">
        <v>2312</v>
      </c>
      <c r="C413" s="119" t="s">
        <v>2672</v>
      </c>
      <c r="D413" s="120">
        <v>144</v>
      </c>
      <c r="E413" s="120">
        <v>144</v>
      </c>
      <c r="F413" s="120">
        <v>0</v>
      </c>
    </row>
    <row r="414" spans="1:6">
      <c r="A414" s="119" t="s">
        <v>2673</v>
      </c>
      <c r="B414" s="119" t="s">
        <v>2312</v>
      </c>
      <c r="C414" s="119" t="s">
        <v>2435</v>
      </c>
      <c r="D414" s="120">
        <v>32</v>
      </c>
      <c r="E414" s="120">
        <v>32</v>
      </c>
      <c r="F414" s="120">
        <v>0</v>
      </c>
    </row>
    <row r="415" spans="1:6">
      <c r="A415" s="119" t="s">
        <v>2678</v>
      </c>
      <c r="B415" s="119" t="s">
        <v>2312</v>
      </c>
      <c r="C415" s="119" t="s">
        <v>2679</v>
      </c>
      <c r="D415" s="120">
        <v>5</v>
      </c>
      <c r="E415" s="120">
        <v>5</v>
      </c>
      <c r="F415" s="120">
        <v>0</v>
      </c>
    </row>
    <row r="416" spans="1:6">
      <c r="A416" s="119" t="s">
        <v>2680</v>
      </c>
      <c r="B416" s="119" t="s">
        <v>2312</v>
      </c>
      <c r="C416" s="119" t="s">
        <v>2681</v>
      </c>
      <c r="D416" s="120">
        <v>8</v>
      </c>
      <c r="E416" s="120">
        <v>8</v>
      </c>
      <c r="F416" s="120">
        <v>0</v>
      </c>
    </row>
    <row r="417" spans="1:6">
      <c r="A417" s="119" t="s">
        <v>2684</v>
      </c>
      <c r="B417" s="119" t="s">
        <v>2312</v>
      </c>
      <c r="C417" s="119" t="s">
        <v>2685</v>
      </c>
      <c r="D417" s="120">
        <v>30</v>
      </c>
      <c r="E417" s="120">
        <v>30</v>
      </c>
      <c r="F417" s="120">
        <v>0</v>
      </c>
    </row>
    <row r="418" spans="1:6">
      <c r="A418" s="119" t="s">
        <v>2688</v>
      </c>
      <c r="B418" s="119" t="s">
        <v>2661</v>
      </c>
      <c r="C418" s="119" t="s">
        <v>2644</v>
      </c>
      <c r="D418" s="120">
        <v>42</v>
      </c>
      <c r="E418" s="120">
        <v>42</v>
      </c>
      <c r="F418" s="120">
        <v>0</v>
      </c>
    </row>
    <row r="419" spans="1:6">
      <c r="A419" s="119" t="s">
        <v>5876</v>
      </c>
      <c r="B419" s="119" t="s">
        <v>2661</v>
      </c>
      <c r="C419" s="119" t="s">
        <v>2646</v>
      </c>
      <c r="D419" s="120">
        <v>50</v>
      </c>
      <c r="E419" s="120">
        <v>50</v>
      </c>
      <c r="F419" s="120">
        <v>0</v>
      </c>
    </row>
    <row r="420" spans="1:6">
      <c r="A420" s="119" t="s">
        <v>2720</v>
      </c>
      <c r="B420" s="119" t="s">
        <v>1267</v>
      </c>
      <c r="C420" s="119" t="s">
        <v>2721</v>
      </c>
      <c r="D420" s="120">
        <v>7</v>
      </c>
      <c r="E420" s="120">
        <v>7</v>
      </c>
      <c r="F420" s="120">
        <v>0</v>
      </c>
    </row>
    <row r="421" spans="1:6">
      <c r="A421" s="119" t="s">
        <v>2760</v>
      </c>
      <c r="B421" s="119" t="s">
        <v>1443</v>
      </c>
      <c r="C421" s="119" t="s">
        <v>2761</v>
      </c>
      <c r="D421" s="120">
        <v>10</v>
      </c>
      <c r="E421" s="120">
        <v>10</v>
      </c>
      <c r="F421" s="120">
        <v>0</v>
      </c>
    </row>
    <row r="422" spans="1:6">
      <c r="A422" s="119" t="s">
        <v>5877</v>
      </c>
      <c r="B422" s="119" t="s">
        <v>1443</v>
      </c>
      <c r="C422" s="119" t="s">
        <v>5878</v>
      </c>
      <c r="D422" s="120">
        <v>10</v>
      </c>
      <c r="E422" s="120">
        <v>10</v>
      </c>
      <c r="F422" s="120">
        <v>0</v>
      </c>
    </row>
    <row r="423" spans="1:6">
      <c r="A423" s="119" t="s">
        <v>3820</v>
      </c>
      <c r="B423" s="119" t="s">
        <v>1443</v>
      </c>
      <c r="C423" s="119" t="s">
        <v>3821</v>
      </c>
      <c r="D423" s="120">
        <v>6</v>
      </c>
      <c r="E423" s="120">
        <v>6</v>
      </c>
      <c r="F423" s="120">
        <v>0</v>
      </c>
    </row>
    <row r="424" spans="1:6">
      <c r="A424" s="119" t="s">
        <v>2765</v>
      </c>
      <c r="B424" s="119" t="s">
        <v>2762</v>
      </c>
      <c r="C424" s="119" t="s">
        <v>2766</v>
      </c>
      <c r="D424" s="120">
        <v>19</v>
      </c>
      <c r="E424" s="120">
        <v>19</v>
      </c>
      <c r="F424" s="120">
        <v>0</v>
      </c>
    </row>
    <row r="425" spans="1:6">
      <c r="A425" s="119" t="s">
        <v>3833</v>
      </c>
      <c r="B425" s="119" t="s">
        <v>1412</v>
      </c>
      <c r="C425" s="119" t="s">
        <v>3834</v>
      </c>
      <c r="D425" s="120">
        <v>80</v>
      </c>
      <c r="E425" s="120">
        <v>80</v>
      </c>
      <c r="F425" s="120">
        <v>0</v>
      </c>
    </row>
    <row r="426" spans="1:6">
      <c r="A426" s="119" t="s">
        <v>2771</v>
      </c>
      <c r="B426" s="119" t="s">
        <v>1415</v>
      </c>
      <c r="C426" s="119" t="s">
        <v>2772</v>
      </c>
      <c r="D426" s="120">
        <v>30</v>
      </c>
      <c r="E426" s="120">
        <v>30</v>
      </c>
      <c r="F426" s="120">
        <v>0</v>
      </c>
    </row>
    <row r="427" spans="1:6">
      <c r="A427" s="119" t="s">
        <v>2795</v>
      </c>
      <c r="B427" s="119" t="s">
        <v>2794</v>
      </c>
      <c r="C427" s="119" t="s">
        <v>2796</v>
      </c>
      <c r="D427" s="120">
        <v>8</v>
      </c>
      <c r="E427" s="120">
        <v>8</v>
      </c>
      <c r="F427" s="120">
        <v>0</v>
      </c>
    </row>
    <row r="428" spans="1:6">
      <c r="A428" s="119" t="s">
        <v>2797</v>
      </c>
      <c r="B428" s="119" t="s">
        <v>2794</v>
      </c>
      <c r="C428" s="119" t="s">
        <v>2798</v>
      </c>
      <c r="D428" s="120">
        <v>2</v>
      </c>
      <c r="E428" s="120">
        <v>2</v>
      </c>
      <c r="F428" s="120">
        <v>0</v>
      </c>
    </row>
    <row r="429" spans="1:6">
      <c r="A429" s="119" t="s">
        <v>2801</v>
      </c>
      <c r="B429" s="119" t="s">
        <v>2794</v>
      </c>
      <c r="C429" s="119" t="s">
        <v>2802</v>
      </c>
      <c r="D429" s="120">
        <v>10</v>
      </c>
      <c r="E429" s="120">
        <v>10</v>
      </c>
      <c r="F429" s="120">
        <v>0</v>
      </c>
    </row>
    <row r="430" spans="1:6">
      <c r="A430" s="119" t="s">
        <v>2803</v>
      </c>
      <c r="B430" s="119" t="s">
        <v>2794</v>
      </c>
      <c r="C430" s="119" t="s">
        <v>2804</v>
      </c>
      <c r="D430" s="120">
        <v>10</v>
      </c>
      <c r="E430" s="120">
        <v>10</v>
      </c>
      <c r="F430" s="120">
        <v>0</v>
      </c>
    </row>
    <row r="431" spans="1:6">
      <c r="A431" s="119" t="s">
        <v>2805</v>
      </c>
      <c r="B431" s="119" t="s">
        <v>2794</v>
      </c>
      <c r="C431" s="119" t="s">
        <v>2806</v>
      </c>
      <c r="D431" s="120">
        <v>18</v>
      </c>
      <c r="E431" s="120">
        <v>18</v>
      </c>
      <c r="F431" s="120">
        <v>0</v>
      </c>
    </row>
    <row r="432" spans="1:6">
      <c r="A432" s="119" t="s">
        <v>2807</v>
      </c>
      <c r="B432" s="119" t="s">
        <v>2794</v>
      </c>
      <c r="C432" s="119" t="s">
        <v>2808</v>
      </c>
      <c r="D432" s="120">
        <v>50</v>
      </c>
      <c r="E432" s="120">
        <v>50</v>
      </c>
      <c r="F432" s="120">
        <v>0</v>
      </c>
    </row>
    <row r="433" spans="1:6">
      <c r="A433" s="119" t="s">
        <v>5879</v>
      </c>
      <c r="B433" s="119" t="s">
        <v>2753</v>
      </c>
      <c r="C433" s="119" t="s">
        <v>2451</v>
      </c>
      <c r="D433" s="120">
        <v>3</v>
      </c>
      <c r="E433" s="120">
        <v>3</v>
      </c>
      <c r="F433" s="120">
        <v>0</v>
      </c>
    </row>
    <row r="434" spans="1:6">
      <c r="A434" s="119" t="s">
        <v>5880</v>
      </c>
      <c r="B434" s="119" t="s">
        <v>3902</v>
      </c>
      <c r="C434" s="119" t="s">
        <v>5881</v>
      </c>
      <c r="D434" s="120">
        <v>89</v>
      </c>
      <c r="E434" s="120">
        <v>89</v>
      </c>
      <c r="F434" s="120">
        <v>0</v>
      </c>
    </row>
    <row r="435" spans="1:6">
      <c r="A435" s="119" t="s">
        <v>2809</v>
      </c>
      <c r="B435" s="119" t="s">
        <v>1443</v>
      </c>
      <c r="C435" s="119" t="s">
        <v>2810</v>
      </c>
      <c r="D435" s="120">
        <v>36</v>
      </c>
      <c r="E435" s="120">
        <v>36</v>
      </c>
      <c r="F435" s="120">
        <v>0</v>
      </c>
    </row>
    <row r="436" spans="1:6">
      <c r="A436" s="119" t="s">
        <v>2811</v>
      </c>
      <c r="B436" s="119" t="s">
        <v>1443</v>
      </c>
      <c r="C436" s="119" t="s">
        <v>2812</v>
      </c>
      <c r="D436" s="120">
        <v>49</v>
      </c>
      <c r="E436" s="120">
        <v>49</v>
      </c>
      <c r="F436" s="120">
        <v>0</v>
      </c>
    </row>
    <row r="437" spans="1:6">
      <c r="A437" s="119" t="s">
        <v>2813</v>
      </c>
      <c r="B437" s="119" t="s">
        <v>1443</v>
      </c>
      <c r="C437" s="119" t="s">
        <v>2814</v>
      </c>
      <c r="D437" s="120">
        <v>80</v>
      </c>
      <c r="E437" s="120">
        <v>80</v>
      </c>
      <c r="F437" s="120">
        <v>0</v>
      </c>
    </row>
    <row r="438" spans="1:6">
      <c r="A438" s="119" t="s">
        <v>2817</v>
      </c>
      <c r="B438" s="119" t="s">
        <v>1443</v>
      </c>
      <c r="C438" s="119" t="s">
        <v>2818</v>
      </c>
      <c r="D438" s="120">
        <v>9</v>
      </c>
      <c r="E438" s="120">
        <v>9</v>
      </c>
      <c r="F438" s="120">
        <v>0</v>
      </c>
    </row>
    <row r="439" spans="1:6">
      <c r="A439" s="119" t="s">
        <v>2821</v>
      </c>
      <c r="B439" s="119" t="s">
        <v>2762</v>
      </c>
      <c r="C439" s="119" t="s">
        <v>2822</v>
      </c>
      <c r="D439" s="120">
        <v>49</v>
      </c>
      <c r="E439" s="120">
        <v>49</v>
      </c>
      <c r="F439" s="120">
        <v>0</v>
      </c>
    </row>
    <row r="440" spans="1:6">
      <c r="A440" s="119" t="s">
        <v>2823</v>
      </c>
      <c r="B440" s="119" t="s">
        <v>2762</v>
      </c>
      <c r="C440" s="119" t="s">
        <v>2824</v>
      </c>
      <c r="D440" s="120">
        <v>57</v>
      </c>
      <c r="E440" s="120">
        <v>57</v>
      </c>
      <c r="F440" s="120">
        <v>0</v>
      </c>
    </row>
    <row r="441" spans="1:6">
      <c r="A441" s="119" t="s">
        <v>2831</v>
      </c>
      <c r="B441" s="119" t="s">
        <v>1401</v>
      </c>
      <c r="C441" s="119" t="s">
        <v>2832</v>
      </c>
      <c r="D441" s="120">
        <v>328</v>
      </c>
      <c r="E441" s="120">
        <v>328</v>
      </c>
      <c r="F441" s="120">
        <v>0</v>
      </c>
    </row>
    <row r="442" spans="1:6">
      <c r="A442" s="119" t="s">
        <v>2835</v>
      </c>
      <c r="B442" s="119" t="s">
        <v>1401</v>
      </c>
      <c r="C442" s="119" t="s">
        <v>2836</v>
      </c>
      <c r="D442" s="120">
        <v>673</v>
      </c>
      <c r="E442" s="120">
        <v>673</v>
      </c>
      <c r="F442" s="120">
        <v>0</v>
      </c>
    </row>
    <row r="443" spans="1:6">
      <c r="A443" s="119" t="s">
        <v>2838</v>
      </c>
      <c r="B443" s="119" t="s">
        <v>1401</v>
      </c>
      <c r="C443" s="119" t="s">
        <v>2839</v>
      </c>
      <c r="D443" s="120">
        <v>100</v>
      </c>
      <c r="E443" s="120">
        <v>100</v>
      </c>
      <c r="F443" s="120">
        <v>0</v>
      </c>
    </row>
    <row r="444" spans="1:6">
      <c r="A444" s="119" t="s">
        <v>2840</v>
      </c>
      <c r="B444" s="119" t="s">
        <v>1401</v>
      </c>
      <c r="C444" s="119" t="s">
        <v>2841</v>
      </c>
      <c r="D444" s="120">
        <v>200</v>
      </c>
      <c r="E444" s="120">
        <v>200</v>
      </c>
      <c r="F444" s="120">
        <v>0</v>
      </c>
    </row>
    <row r="445" spans="1:6">
      <c r="A445" s="119" t="s">
        <v>2844</v>
      </c>
      <c r="B445" s="119" t="s">
        <v>1401</v>
      </c>
      <c r="C445" s="119" t="s">
        <v>2845</v>
      </c>
      <c r="D445" s="120">
        <v>20</v>
      </c>
      <c r="E445" s="120">
        <v>20</v>
      </c>
      <c r="F445" s="120">
        <v>0</v>
      </c>
    </row>
    <row r="446" spans="1:6">
      <c r="A446" s="119" t="s">
        <v>2846</v>
      </c>
      <c r="B446" s="119" t="s">
        <v>1401</v>
      </c>
      <c r="C446" s="119" t="s">
        <v>2847</v>
      </c>
      <c r="D446" s="120">
        <v>1</v>
      </c>
      <c r="E446" s="120">
        <v>1</v>
      </c>
      <c r="F446" s="120">
        <v>0</v>
      </c>
    </row>
    <row r="447" spans="1:6">
      <c r="A447" s="119" t="s">
        <v>2848</v>
      </c>
      <c r="B447" s="119" t="s">
        <v>1401</v>
      </c>
      <c r="C447" s="119" t="s">
        <v>2849</v>
      </c>
      <c r="D447" s="120">
        <v>211</v>
      </c>
      <c r="E447" s="120">
        <v>211</v>
      </c>
      <c r="F447" s="120">
        <v>0</v>
      </c>
    </row>
    <row r="448" spans="1:6">
      <c r="A448" s="119" t="s">
        <v>2850</v>
      </c>
      <c r="B448" s="119" t="s">
        <v>1401</v>
      </c>
      <c r="C448" s="119" t="s">
        <v>2851</v>
      </c>
      <c r="D448" s="120">
        <v>156</v>
      </c>
      <c r="E448" s="120">
        <v>156</v>
      </c>
      <c r="F448" s="120">
        <v>0</v>
      </c>
    </row>
    <row r="449" spans="1:6">
      <c r="A449" s="119" t="s">
        <v>2861</v>
      </c>
      <c r="B449" s="119" t="s">
        <v>1405</v>
      </c>
      <c r="C449" s="119" t="s">
        <v>2862</v>
      </c>
      <c r="D449" s="120">
        <v>11</v>
      </c>
      <c r="E449" s="120">
        <v>11</v>
      </c>
      <c r="F449" s="120">
        <v>0</v>
      </c>
    </row>
    <row r="450" spans="1:6">
      <c r="A450" s="119" t="s">
        <v>2865</v>
      </c>
      <c r="B450" s="119" t="s">
        <v>1405</v>
      </c>
      <c r="C450" s="119" t="s">
        <v>2866</v>
      </c>
      <c r="D450" s="120">
        <v>117</v>
      </c>
      <c r="E450" s="120">
        <v>117</v>
      </c>
      <c r="F450" s="120">
        <v>0</v>
      </c>
    </row>
    <row r="451" spans="1:6">
      <c r="A451" s="119" t="s">
        <v>2869</v>
      </c>
      <c r="B451" s="119" t="s">
        <v>1405</v>
      </c>
      <c r="C451" s="119" t="s">
        <v>2870</v>
      </c>
      <c r="D451" s="120">
        <v>200</v>
      </c>
      <c r="E451" s="120">
        <v>200</v>
      </c>
      <c r="F451" s="120">
        <v>0</v>
      </c>
    </row>
    <row r="452" spans="1:6">
      <c r="A452" s="119" t="s">
        <v>2871</v>
      </c>
      <c r="B452" s="119" t="s">
        <v>1405</v>
      </c>
      <c r="C452" s="119" t="s">
        <v>2872</v>
      </c>
      <c r="D452" s="120">
        <v>100</v>
      </c>
      <c r="E452" s="120">
        <v>100</v>
      </c>
      <c r="F452" s="120">
        <v>0</v>
      </c>
    </row>
    <row r="453" spans="1:6">
      <c r="A453" s="119" t="s">
        <v>2875</v>
      </c>
      <c r="B453" s="119" t="s">
        <v>1405</v>
      </c>
      <c r="C453" s="119" t="s">
        <v>2876</v>
      </c>
      <c r="D453" s="120">
        <v>10</v>
      </c>
      <c r="E453" s="120">
        <v>10</v>
      </c>
      <c r="F453" s="120">
        <v>0</v>
      </c>
    </row>
    <row r="454" spans="1:6">
      <c r="A454" s="119" t="s">
        <v>2877</v>
      </c>
      <c r="B454" s="119" t="s">
        <v>1405</v>
      </c>
      <c r="C454" s="119" t="s">
        <v>2878</v>
      </c>
      <c r="D454" s="120">
        <v>35</v>
      </c>
      <c r="E454" s="120">
        <v>35</v>
      </c>
      <c r="F454" s="120">
        <v>0</v>
      </c>
    </row>
    <row r="455" spans="1:6">
      <c r="A455" s="119" t="s">
        <v>2879</v>
      </c>
      <c r="B455" s="119" t="s">
        <v>1412</v>
      </c>
      <c r="C455" s="119" t="s">
        <v>2880</v>
      </c>
      <c r="D455" s="120">
        <v>175</v>
      </c>
      <c r="E455" s="120">
        <v>175</v>
      </c>
      <c r="F455" s="120">
        <v>0</v>
      </c>
    </row>
    <row r="456" spans="1:6">
      <c r="A456" s="119" t="s">
        <v>2883</v>
      </c>
      <c r="B456" s="119" t="s">
        <v>1412</v>
      </c>
      <c r="C456" s="119" t="s">
        <v>2884</v>
      </c>
      <c r="D456" s="120">
        <v>398</v>
      </c>
      <c r="E456" s="120">
        <v>398</v>
      </c>
      <c r="F456" s="120">
        <v>0</v>
      </c>
    </row>
    <row r="457" spans="1:6">
      <c r="A457" s="119" t="s">
        <v>2885</v>
      </c>
      <c r="B457" s="119" t="s">
        <v>1412</v>
      </c>
      <c r="C457" s="119" t="s">
        <v>2886</v>
      </c>
      <c r="D457" s="120">
        <v>80</v>
      </c>
      <c r="E457" s="120">
        <v>80</v>
      </c>
      <c r="F457" s="120">
        <v>0</v>
      </c>
    </row>
    <row r="458" spans="1:6">
      <c r="A458" s="119" t="s">
        <v>2889</v>
      </c>
      <c r="B458" s="119" t="s">
        <v>1412</v>
      </c>
      <c r="C458" s="119" t="s">
        <v>2890</v>
      </c>
      <c r="D458" s="120">
        <v>-42</v>
      </c>
      <c r="E458" s="120">
        <v>-42</v>
      </c>
      <c r="F458" s="120">
        <v>0</v>
      </c>
    </row>
    <row r="459" spans="1:6">
      <c r="A459" s="119" t="s">
        <v>2893</v>
      </c>
      <c r="B459" s="119" t="s">
        <v>1412</v>
      </c>
      <c r="C459" s="119" t="s">
        <v>2894</v>
      </c>
      <c r="D459" s="120">
        <v>220</v>
      </c>
      <c r="E459" s="120">
        <v>220</v>
      </c>
      <c r="F459" s="120">
        <v>0</v>
      </c>
    </row>
    <row r="460" spans="1:6">
      <c r="A460" s="119" t="s">
        <v>2895</v>
      </c>
      <c r="B460" s="119" t="s">
        <v>1412</v>
      </c>
      <c r="C460" s="119" t="s">
        <v>2896</v>
      </c>
      <c r="D460" s="120">
        <v>136</v>
      </c>
      <c r="E460" s="120">
        <v>136</v>
      </c>
      <c r="F460" s="120">
        <v>0</v>
      </c>
    </row>
    <row r="461" spans="1:6">
      <c r="A461" s="119" t="s">
        <v>2901</v>
      </c>
      <c r="B461" s="119" t="s">
        <v>1412</v>
      </c>
      <c r="C461" s="119" t="s">
        <v>2902</v>
      </c>
      <c r="D461" s="120">
        <v>6</v>
      </c>
      <c r="E461" s="120">
        <v>6</v>
      </c>
      <c r="F461" s="120">
        <v>0</v>
      </c>
    </row>
    <row r="462" spans="1:6">
      <c r="A462" s="119" t="s">
        <v>2903</v>
      </c>
      <c r="B462" s="119" t="s">
        <v>1417</v>
      </c>
      <c r="C462" s="119" t="s">
        <v>2904</v>
      </c>
      <c r="D462" s="120">
        <v>90</v>
      </c>
      <c r="E462" s="120">
        <v>90</v>
      </c>
      <c r="F462" s="120">
        <v>0</v>
      </c>
    </row>
    <row r="463" spans="1:6">
      <c r="A463" s="119" t="s">
        <v>2908</v>
      </c>
      <c r="B463" s="119" t="s">
        <v>1417</v>
      </c>
      <c r="C463" s="119" t="s">
        <v>2909</v>
      </c>
      <c r="D463" s="120">
        <v>37</v>
      </c>
      <c r="E463" s="120">
        <v>37</v>
      </c>
      <c r="F463" s="120">
        <v>0</v>
      </c>
    </row>
    <row r="464" spans="1:6">
      <c r="A464" s="119" t="s">
        <v>2910</v>
      </c>
      <c r="B464" s="119" t="s">
        <v>1417</v>
      </c>
      <c r="C464" s="119" t="s">
        <v>2911</v>
      </c>
      <c r="D464" s="120">
        <v>100</v>
      </c>
      <c r="E464" s="120">
        <v>100</v>
      </c>
      <c r="F464" s="120">
        <v>0</v>
      </c>
    </row>
    <row r="465" spans="1:6">
      <c r="A465" s="119" t="s">
        <v>2912</v>
      </c>
      <c r="B465" s="119" t="s">
        <v>1417</v>
      </c>
      <c r="C465" s="119" t="s">
        <v>2913</v>
      </c>
      <c r="D465" s="120">
        <v>623</v>
      </c>
      <c r="E465" s="120">
        <v>623</v>
      </c>
      <c r="F465" s="120">
        <v>0</v>
      </c>
    </row>
    <row r="466" spans="1:6">
      <c r="A466" s="119" t="s">
        <v>2918</v>
      </c>
      <c r="B466" s="119" t="s">
        <v>1424</v>
      </c>
      <c r="C466" s="119" t="s">
        <v>2919</v>
      </c>
      <c r="D466" s="120">
        <v>25</v>
      </c>
      <c r="E466" s="120">
        <v>25</v>
      </c>
      <c r="F466" s="120">
        <v>0</v>
      </c>
    </row>
    <row r="467" spans="1:6">
      <c r="A467" s="119" t="s">
        <v>2934</v>
      </c>
      <c r="B467" s="119" t="s">
        <v>2781</v>
      </c>
      <c r="C467" s="119" t="s">
        <v>2935</v>
      </c>
      <c r="D467" s="120">
        <v>5</v>
      </c>
      <c r="E467" s="120">
        <v>5</v>
      </c>
      <c r="F467" s="120">
        <v>0</v>
      </c>
    </row>
    <row r="468" spans="1:6">
      <c r="A468" s="119" t="s">
        <v>4449</v>
      </c>
      <c r="B468" s="119" t="s">
        <v>1426</v>
      </c>
      <c r="C468" s="119" t="s">
        <v>4450</v>
      </c>
      <c r="D468" s="120">
        <v>1301</v>
      </c>
      <c r="E468" s="120">
        <v>1301</v>
      </c>
      <c r="F468" s="120">
        <v>0</v>
      </c>
    </row>
    <row r="469" spans="1:6">
      <c r="A469" s="119" t="s">
        <v>4451</v>
      </c>
      <c r="B469" s="119" t="s">
        <v>1426</v>
      </c>
      <c r="C469" s="119" t="s">
        <v>4452</v>
      </c>
      <c r="D469" s="120">
        <v>250</v>
      </c>
      <c r="E469" s="120">
        <v>250</v>
      </c>
      <c r="F469" s="120">
        <v>0</v>
      </c>
    </row>
    <row r="470" spans="1:6">
      <c r="A470" s="119" t="s">
        <v>5882</v>
      </c>
      <c r="B470" s="119" t="s">
        <v>1426</v>
      </c>
      <c r="C470" s="119" t="s">
        <v>2435</v>
      </c>
      <c r="D470" s="120">
        <v>40</v>
      </c>
      <c r="E470" s="120">
        <v>40</v>
      </c>
      <c r="F470" s="120">
        <v>0</v>
      </c>
    </row>
    <row r="471" spans="1:6">
      <c r="A471" s="119" t="s">
        <v>3866</v>
      </c>
      <c r="B471" s="119" t="s">
        <v>1426</v>
      </c>
      <c r="C471" s="119" t="s">
        <v>3867</v>
      </c>
      <c r="D471" s="120">
        <v>494</v>
      </c>
      <c r="E471" s="120">
        <v>494</v>
      </c>
      <c r="F471" s="120">
        <v>0</v>
      </c>
    </row>
    <row r="472" spans="1:6">
      <c r="A472" s="119" t="s">
        <v>3870</v>
      </c>
      <c r="B472" s="119" t="s">
        <v>1426</v>
      </c>
      <c r="C472" s="119" t="s">
        <v>3871</v>
      </c>
      <c r="D472" s="120">
        <v>-150</v>
      </c>
      <c r="E472" s="120">
        <v>-150</v>
      </c>
      <c r="F472" s="120">
        <v>0</v>
      </c>
    </row>
    <row r="473" spans="1:6">
      <c r="A473" s="119" t="s">
        <v>3872</v>
      </c>
      <c r="B473" s="119" t="s">
        <v>1426</v>
      </c>
      <c r="C473" s="119" t="s">
        <v>3873</v>
      </c>
      <c r="D473" s="120">
        <v>-500</v>
      </c>
      <c r="E473" s="120">
        <v>-500</v>
      </c>
      <c r="F473" s="120">
        <v>0</v>
      </c>
    </row>
    <row r="474" spans="1:6">
      <c r="A474" s="119" t="s">
        <v>3876</v>
      </c>
      <c r="B474" s="119" t="s">
        <v>1433</v>
      </c>
      <c r="C474" s="119" t="s">
        <v>3877</v>
      </c>
      <c r="D474" s="120">
        <v>-200</v>
      </c>
      <c r="E474" s="120">
        <v>-200</v>
      </c>
      <c r="F474" s="120">
        <v>0</v>
      </c>
    </row>
    <row r="475" spans="1:6">
      <c r="A475" s="119" t="s">
        <v>3878</v>
      </c>
      <c r="B475" s="119" t="s">
        <v>1433</v>
      </c>
      <c r="C475" s="119" t="s">
        <v>3879</v>
      </c>
      <c r="D475" s="120">
        <v>176</v>
      </c>
      <c r="E475" s="120">
        <v>176</v>
      </c>
      <c r="F475" s="120">
        <v>0</v>
      </c>
    </row>
    <row r="476" spans="1:6">
      <c r="A476" s="119" t="s">
        <v>3880</v>
      </c>
      <c r="B476" s="119" t="s">
        <v>1433</v>
      </c>
      <c r="C476" s="119" t="s">
        <v>3881</v>
      </c>
      <c r="D476" s="120">
        <v>-90</v>
      </c>
      <c r="E476" s="120">
        <v>-90</v>
      </c>
      <c r="F476" s="120">
        <v>0</v>
      </c>
    </row>
    <row r="477" spans="1:6">
      <c r="A477" s="119" t="s">
        <v>3886</v>
      </c>
      <c r="B477" s="119" t="s">
        <v>1433</v>
      </c>
      <c r="C477" s="119" t="s">
        <v>3887</v>
      </c>
      <c r="D477" s="120">
        <v>-200</v>
      </c>
      <c r="E477" s="120">
        <v>-200</v>
      </c>
      <c r="F477" s="120">
        <v>0</v>
      </c>
    </row>
    <row r="478" spans="1:6">
      <c r="A478" s="119" t="s">
        <v>3888</v>
      </c>
      <c r="B478" s="119" t="s">
        <v>1433</v>
      </c>
      <c r="C478" s="119" t="s">
        <v>3889</v>
      </c>
      <c r="D478" s="120">
        <v>4723</v>
      </c>
      <c r="E478" s="120">
        <v>4723</v>
      </c>
      <c r="F478" s="120">
        <v>0</v>
      </c>
    </row>
    <row r="479" spans="1:6">
      <c r="A479" s="119" t="s">
        <v>3890</v>
      </c>
      <c r="B479" s="119" t="s">
        <v>1433</v>
      </c>
      <c r="C479" s="119" t="s">
        <v>3891</v>
      </c>
      <c r="D479" s="120">
        <v>349</v>
      </c>
      <c r="E479" s="120">
        <v>349</v>
      </c>
      <c r="F479" s="120">
        <v>0</v>
      </c>
    </row>
    <row r="480" spans="1:6">
      <c r="A480" s="119" t="s">
        <v>3892</v>
      </c>
      <c r="B480" s="119" t="s">
        <v>1433</v>
      </c>
      <c r="C480" s="119" t="s">
        <v>3893</v>
      </c>
      <c r="D480" s="120">
        <v>70</v>
      </c>
      <c r="E480" s="120">
        <v>70</v>
      </c>
      <c r="F480" s="120">
        <v>0</v>
      </c>
    </row>
    <row r="481" spans="1:6">
      <c r="A481" s="119" t="s">
        <v>3894</v>
      </c>
      <c r="B481" s="119" t="s">
        <v>1433</v>
      </c>
      <c r="C481" s="119" t="s">
        <v>3895</v>
      </c>
      <c r="D481" s="120">
        <v>51</v>
      </c>
      <c r="E481" s="120">
        <v>51</v>
      </c>
      <c r="F481" s="120">
        <v>0</v>
      </c>
    </row>
    <row r="482" spans="1:6">
      <c r="A482" s="119" t="s">
        <v>3896</v>
      </c>
      <c r="B482" s="119" t="s">
        <v>1433</v>
      </c>
      <c r="C482" s="119" t="s">
        <v>3897</v>
      </c>
      <c r="D482" s="120">
        <v>70</v>
      </c>
      <c r="E482" s="120">
        <v>70</v>
      </c>
      <c r="F482" s="120">
        <v>0</v>
      </c>
    </row>
    <row r="483" spans="1:6">
      <c r="A483" s="119" t="s">
        <v>4453</v>
      </c>
      <c r="B483" s="119" t="s">
        <v>3902</v>
      </c>
      <c r="C483" s="119" t="s">
        <v>4440</v>
      </c>
      <c r="D483" s="120">
        <v>20</v>
      </c>
      <c r="E483" s="120">
        <v>20</v>
      </c>
      <c r="F483" s="120">
        <v>0</v>
      </c>
    </row>
    <row r="484" spans="1:6">
      <c r="A484" s="119" t="s">
        <v>3903</v>
      </c>
      <c r="B484" s="119" t="s">
        <v>3902</v>
      </c>
      <c r="C484" s="119" t="s">
        <v>2644</v>
      </c>
      <c r="D484" s="120">
        <v>25</v>
      </c>
      <c r="E484" s="120">
        <v>25</v>
      </c>
      <c r="F484" s="120">
        <v>0</v>
      </c>
    </row>
    <row r="485" spans="1:6">
      <c r="A485" s="119" t="s">
        <v>5883</v>
      </c>
      <c r="B485" s="119" t="s">
        <v>3902</v>
      </c>
      <c r="C485" s="119" t="s">
        <v>5884</v>
      </c>
      <c r="D485" s="120">
        <v>105</v>
      </c>
      <c r="E485" s="120">
        <v>105</v>
      </c>
      <c r="F485" s="120">
        <v>0</v>
      </c>
    </row>
    <row r="486" spans="1:6">
      <c r="A486" s="119" t="s">
        <v>5885</v>
      </c>
      <c r="B486" s="119" t="s">
        <v>5886</v>
      </c>
      <c r="C486" s="119" t="s">
        <v>5887</v>
      </c>
      <c r="D486" s="120">
        <v>130</v>
      </c>
      <c r="E486" s="120">
        <v>130</v>
      </c>
      <c r="F486" s="120">
        <v>0</v>
      </c>
    </row>
    <row r="487" spans="1:6">
      <c r="A487" s="119" t="s">
        <v>6808</v>
      </c>
      <c r="B487" s="119" t="s">
        <v>3902</v>
      </c>
      <c r="C487" s="119" t="s">
        <v>6430</v>
      </c>
      <c r="D487" s="120">
        <v>29</v>
      </c>
      <c r="E487" s="120">
        <v>29</v>
      </c>
      <c r="F487" s="120">
        <v>0</v>
      </c>
    </row>
    <row r="488" spans="1:6">
      <c r="A488" s="119" t="s">
        <v>5888</v>
      </c>
      <c r="B488" s="119" t="s">
        <v>1433</v>
      </c>
      <c r="C488" s="119" t="s">
        <v>3925</v>
      </c>
      <c r="D488" s="120">
        <v>300</v>
      </c>
      <c r="E488" s="120">
        <v>300</v>
      </c>
      <c r="F488" s="120">
        <v>0</v>
      </c>
    </row>
    <row r="489" spans="1:6">
      <c r="A489" s="119" t="s">
        <v>3927</v>
      </c>
      <c r="B489" s="119" t="s">
        <v>1433</v>
      </c>
      <c r="C489" s="119" t="s">
        <v>3928</v>
      </c>
      <c r="D489" s="120">
        <v>4</v>
      </c>
      <c r="E489" s="120">
        <v>4</v>
      </c>
      <c r="F489" s="120">
        <v>0</v>
      </c>
    </row>
    <row r="490" spans="1:6">
      <c r="A490" s="119" t="s">
        <v>3929</v>
      </c>
      <c r="B490" s="119" t="s">
        <v>1417</v>
      </c>
      <c r="C490" s="119" t="s">
        <v>3928</v>
      </c>
      <c r="D490" s="120">
        <v>9</v>
      </c>
      <c r="E490" s="120">
        <v>9</v>
      </c>
      <c r="F490" s="120">
        <v>0</v>
      </c>
    </row>
    <row r="491" spans="1:6">
      <c r="A491" s="119" t="s">
        <v>3930</v>
      </c>
      <c r="B491" s="119" t="s">
        <v>1433</v>
      </c>
      <c r="C491" s="119" t="s">
        <v>3931</v>
      </c>
      <c r="D491" s="120">
        <v>56</v>
      </c>
      <c r="E491" s="120">
        <v>56</v>
      </c>
      <c r="F491" s="120">
        <v>0</v>
      </c>
    </row>
    <row r="492" spans="1:6">
      <c r="A492" s="119" t="s">
        <v>4497</v>
      </c>
      <c r="B492" s="119" t="s">
        <v>4496</v>
      </c>
      <c r="C492" s="119" t="s">
        <v>4498</v>
      </c>
      <c r="D492" s="120">
        <v>500</v>
      </c>
      <c r="E492" s="120">
        <v>500</v>
      </c>
      <c r="F492" s="120">
        <v>0</v>
      </c>
    </row>
    <row r="493" spans="1:6">
      <c r="A493" s="119" t="s">
        <v>4868</v>
      </c>
      <c r="B493" s="119" t="s">
        <v>4861</v>
      </c>
      <c r="C493" s="119" t="s">
        <v>4865</v>
      </c>
      <c r="D493" s="120">
        <v>140000</v>
      </c>
      <c r="E493" s="120">
        <v>140000</v>
      </c>
      <c r="F493" s="120">
        <v>0</v>
      </c>
    </row>
    <row r="494" spans="1:6">
      <c r="A494" s="119" t="s">
        <v>4881</v>
      </c>
      <c r="B494" s="119" t="s">
        <v>4873</v>
      </c>
      <c r="C494" s="119" t="s">
        <v>5944</v>
      </c>
      <c r="D494" s="120">
        <v>130000</v>
      </c>
      <c r="E494" s="120">
        <v>130000</v>
      </c>
      <c r="F494" s="120">
        <v>0</v>
      </c>
    </row>
    <row r="495" spans="1:6">
      <c r="A495" s="119" t="s">
        <v>5945</v>
      </c>
      <c r="B495" s="119" t="s">
        <v>4883</v>
      </c>
      <c r="C495" s="119" t="s">
        <v>5946</v>
      </c>
      <c r="D495" s="120">
        <v>31000</v>
      </c>
      <c r="E495" s="120">
        <v>31000</v>
      </c>
      <c r="F495" s="120">
        <v>0</v>
      </c>
    </row>
    <row r="496" spans="1:6">
      <c r="A496" s="119" t="s">
        <v>6788</v>
      </c>
      <c r="B496" s="119" t="s">
        <v>6789</v>
      </c>
      <c r="C496" s="119" t="s">
        <v>6790</v>
      </c>
      <c r="D496" s="120">
        <v>300</v>
      </c>
      <c r="E496" s="120">
        <v>300</v>
      </c>
      <c r="F496" s="120">
        <v>0</v>
      </c>
    </row>
    <row r="497" spans="1:6">
      <c r="A497" s="119" t="s">
        <v>6791</v>
      </c>
      <c r="B497" s="119" t="s">
        <v>6792</v>
      </c>
      <c r="C497" s="119" t="s">
        <v>6793</v>
      </c>
      <c r="D497" s="120">
        <v>300</v>
      </c>
      <c r="E497" s="120">
        <v>300</v>
      </c>
      <c r="F497" s="120">
        <v>0</v>
      </c>
    </row>
    <row r="498" spans="1:6">
      <c r="A498" s="119" t="s">
        <v>5947</v>
      </c>
      <c r="B498" s="119" t="s">
        <v>5948</v>
      </c>
      <c r="C498" s="119" t="s">
        <v>5949</v>
      </c>
      <c r="D498" s="120">
        <v>169000</v>
      </c>
      <c r="E498" s="120">
        <v>169000</v>
      </c>
      <c r="F498" s="120">
        <v>0</v>
      </c>
    </row>
    <row r="499" spans="1:6">
      <c r="A499" s="119" t="s">
        <v>5950</v>
      </c>
      <c r="B499" s="119" t="s">
        <v>5951</v>
      </c>
      <c r="C499" s="119"/>
      <c r="D499" s="120">
        <v>600</v>
      </c>
      <c r="E499" s="120">
        <v>600</v>
      </c>
      <c r="F499" s="120">
        <v>0</v>
      </c>
    </row>
    <row r="500" spans="1:6">
      <c r="A500" s="119" t="s">
        <v>5952</v>
      </c>
      <c r="B500" s="119" t="s">
        <v>6777</v>
      </c>
      <c r="C500" s="119"/>
      <c r="D500" s="120">
        <v>5600</v>
      </c>
      <c r="E500" s="120">
        <v>800</v>
      </c>
      <c r="F500" s="120">
        <v>4800</v>
      </c>
    </row>
    <row r="501" spans="1:6">
      <c r="A501" s="119" t="s">
        <v>5953</v>
      </c>
      <c r="B501" s="119" t="s">
        <v>6809</v>
      </c>
      <c r="C501" s="119"/>
      <c r="D501" s="120">
        <v>3600</v>
      </c>
      <c r="E501" s="120">
        <v>3600</v>
      </c>
      <c r="F501" s="120">
        <v>0</v>
      </c>
    </row>
    <row r="502" spans="1:6">
      <c r="A502" s="119" t="s">
        <v>4979</v>
      </c>
      <c r="B502" s="119" t="s">
        <v>6776</v>
      </c>
      <c r="C502" s="119"/>
      <c r="D502" s="120">
        <v>6000</v>
      </c>
      <c r="E502" s="120">
        <v>1200</v>
      </c>
      <c r="F502" s="120">
        <v>4800</v>
      </c>
    </row>
    <row r="503" spans="1:6">
      <c r="A503" s="119" t="s">
        <v>5954</v>
      </c>
      <c r="B503" s="119" t="s">
        <v>6775</v>
      </c>
      <c r="C503" s="119"/>
      <c r="D503" s="120">
        <v>2870</v>
      </c>
      <c r="E503" s="120">
        <v>70</v>
      </c>
      <c r="F503" s="120">
        <v>2800</v>
      </c>
    </row>
    <row r="504" spans="1:6">
      <c r="A504" s="119" t="s">
        <v>5955</v>
      </c>
      <c r="B504" s="119" t="s">
        <v>5956</v>
      </c>
      <c r="C504" s="119"/>
      <c r="D504" s="120">
        <v>200</v>
      </c>
      <c r="E504" s="120">
        <v>200</v>
      </c>
      <c r="F504" s="120">
        <v>0</v>
      </c>
    </row>
    <row r="505" spans="1:6">
      <c r="A505" s="119" t="s">
        <v>5957</v>
      </c>
      <c r="B505" s="119" t="s">
        <v>6810</v>
      </c>
      <c r="C505" s="119"/>
      <c r="D505" s="120">
        <v>1000</v>
      </c>
      <c r="E505" s="120">
        <v>1000</v>
      </c>
      <c r="F505" s="120">
        <v>0</v>
      </c>
    </row>
    <row r="506" spans="1:6">
      <c r="A506" s="119" t="s">
        <v>5958</v>
      </c>
      <c r="B506" s="119" t="s">
        <v>6774</v>
      </c>
      <c r="C506" s="119"/>
      <c r="D506" s="120">
        <v>890</v>
      </c>
      <c r="E506" s="120">
        <v>90</v>
      </c>
      <c r="F506" s="120">
        <v>800</v>
      </c>
    </row>
    <row r="507" spans="1:6">
      <c r="A507" s="119" t="s">
        <v>5959</v>
      </c>
      <c r="B507" s="119" t="s">
        <v>5960</v>
      </c>
      <c r="C507" s="119"/>
      <c r="D507" s="120">
        <v>6000</v>
      </c>
      <c r="E507" s="120">
        <v>6000</v>
      </c>
      <c r="F507" s="120">
        <v>0</v>
      </c>
    </row>
    <row r="508" spans="1:6">
      <c r="A508" s="119" t="s">
        <v>4982</v>
      </c>
      <c r="B508" s="119" t="s">
        <v>6778</v>
      </c>
      <c r="C508" s="119"/>
      <c r="D508" s="120">
        <v>6500</v>
      </c>
      <c r="E508" s="120">
        <v>2000</v>
      </c>
      <c r="F508" s="120">
        <v>4500</v>
      </c>
    </row>
    <row r="509" spans="1:6">
      <c r="A509" s="119" t="s">
        <v>5961</v>
      </c>
      <c r="B509" s="119" t="s">
        <v>5962</v>
      </c>
      <c r="C509" s="119"/>
      <c r="D509" s="120">
        <v>600</v>
      </c>
      <c r="E509" s="120">
        <v>600</v>
      </c>
      <c r="F509" s="120">
        <v>0</v>
      </c>
    </row>
    <row r="510" spans="1:6">
      <c r="A510" s="119" t="s">
        <v>5963</v>
      </c>
      <c r="B510" s="119" t="s">
        <v>5964</v>
      </c>
      <c r="C510" s="119"/>
      <c r="D510" s="120">
        <v>500</v>
      </c>
      <c r="E510" s="120">
        <v>500</v>
      </c>
      <c r="F510" s="120">
        <v>0</v>
      </c>
    </row>
    <row r="511" spans="1:6">
      <c r="A511" s="119" t="s">
        <v>5965</v>
      </c>
      <c r="B511" s="119" t="s">
        <v>6811</v>
      </c>
      <c r="C511" s="119"/>
      <c r="D511" s="120">
        <v>8000</v>
      </c>
      <c r="E511" s="120">
        <v>8000</v>
      </c>
      <c r="F511" s="120">
        <v>0</v>
      </c>
    </row>
    <row r="512" spans="1:6">
      <c r="A512" s="119" t="s">
        <v>4988</v>
      </c>
      <c r="B512" s="119" t="s">
        <v>6779</v>
      </c>
      <c r="C512" s="119"/>
      <c r="D512" s="120">
        <v>85500</v>
      </c>
      <c r="E512" s="120">
        <v>26000</v>
      </c>
      <c r="F512" s="120">
        <v>59500</v>
      </c>
    </row>
    <row r="513" spans="1:6">
      <c r="A513" s="119" t="s">
        <v>4990</v>
      </c>
      <c r="B513" s="119" t="s">
        <v>6812</v>
      </c>
      <c r="C513" s="119"/>
      <c r="D513" s="120">
        <v>58000</v>
      </c>
      <c r="E513" s="120">
        <v>58000</v>
      </c>
      <c r="F513" s="120">
        <v>0</v>
      </c>
    </row>
    <row r="514" spans="1:6">
      <c r="A514" s="119" t="s">
        <v>6763</v>
      </c>
      <c r="B514" s="119" t="s">
        <v>6764</v>
      </c>
      <c r="C514" s="119" t="s">
        <v>6794</v>
      </c>
      <c r="D514" s="120">
        <v>1000</v>
      </c>
      <c r="E514" s="120">
        <v>1000</v>
      </c>
      <c r="F514" s="120">
        <v>0</v>
      </c>
    </row>
    <row r="515" spans="1:6">
      <c r="A515" s="119" t="s">
        <v>6765</v>
      </c>
      <c r="B515" s="119" t="s">
        <v>6766</v>
      </c>
      <c r="C515" s="119" t="s">
        <v>6795</v>
      </c>
      <c r="D515" s="120">
        <v>1000</v>
      </c>
      <c r="E515" s="120">
        <v>1000</v>
      </c>
      <c r="F515" s="120">
        <v>0</v>
      </c>
    </row>
    <row r="516" spans="1:6">
      <c r="A516" s="119" t="s">
        <v>5966</v>
      </c>
      <c r="B516" s="119" t="s">
        <v>5967</v>
      </c>
      <c r="C516" s="119"/>
      <c r="D516" s="120">
        <v>110000</v>
      </c>
      <c r="E516" s="120">
        <v>110000</v>
      </c>
      <c r="F516" s="120">
        <v>0</v>
      </c>
    </row>
    <row r="517" spans="1:6">
      <c r="A517" s="119" t="s">
        <v>4994</v>
      </c>
      <c r="B517" s="119" t="s">
        <v>4993</v>
      </c>
      <c r="C517" s="119" t="s">
        <v>4995</v>
      </c>
      <c r="D517" s="120">
        <v>2000</v>
      </c>
      <c r="E517" s="120">
        <v>2000</v>
      </c>
      <c r="F517" s="120">
        <v>0</v>
      </c>
    </row>
    <row r="518" spans="1:6">
      <c r="A518" s="119" t="s">
        <v>5968</v>
      </c>
      <c r="B518" s="119" t="s">
        <v>5000</v>
      </c>
      <c r="C518" s="119" t="s">
        <v>4995</v>
      </c>
      <c r="D518" s="120">
        <v>1500</v>
      </c>
      <c r="E518" s="120">
        <v>1500</v>
      </c>
      <c r="F518" s="120">
        <v>0</v>
      </c>
    </row>
    <row r="519" spans="1:6">
      <c r="A519" s="119" t="s">
        <v>5969</v>
      </c>
      <c r="B519" s="119" t="s">
        <v>5970</v>
      </c>
      <c r="C519" s="119" t="s">
        <v>4995</v>
      </c>
      <c r="D519" s="120">
        <v>20000</v>
      </c>
      <c r="E519" s="120">
        <v>20000</v>
      </c>
      <c r="F519" s="120">
        <v>0</v>
      </c>
    </row>
    <row r="520" spans="1:6">
      <c r="A520" s="119" t="s">
        <v>4998</v>
      </c>
      <c r="B520" s="119" t="s">
        <v>6813</v>
      </c>
      <c r="C520" s="119" t="s">
        <v>4999</v>
      </c>
      <c r="D520" s="120">
        <v>9000</v>
      </c>
      <c r="E520" s="120">
        <v>9000</v>
      </c>
      <c r="F520" s="120">
        <v>0</v>
      </c>
    </row>
    <row r="521" spans="1:6">
      <c r="A521" s="119" t="s">
        <v>5001</v>
      </c>
      <c r="B521" s="119" t="s">
        <v>6814</v>
      </c>
      <c r="C521" s="119" t="s">
        <v>4999</v>
      </c>
      <c r="D521" s="120">
        <v>7000</v>
      </c>
      <c r="E521" s="120">
        <v>7000</v>
      </c>
      <c r="F521" s="120">
        <v>0</v>
      </c>
    </row>
    <row r="522" spans="1:6">
      <c r="A522" s="119" t="s">
        <v>5971</v>
      </c>
      <c r="B522" s="119" t="s">
        <v>6815</v>
      </c>
      <c r="C522" s="119" t="s">
        <v>4999</v>
      </c>
      <c r="D522" s="120">
        <v>2500</v>
      </c>
      <c r="E522" s="120">
        <v>2500</v>
      </c>
      <c r="F522" s="120">
        <v>0</v>
      </c>
    </row>
    <row r="523" spans="1:6">
      <c r="A523" s="119" t="s">
        <v>5972</v>
      </c>
      <c r="B523" s="119" t="s">
        <v>6816</v>
      </c>
      <c r="C523" s="119" t="s">
        <v>4999</v>
      </c>
      <c r="D523" s="120">
        <v>7000</v>
      </c>
      <c r="E523" s="120">
        <v>7000</v>
      </c>
      <c r="F523" s="120">
        <v>0</v>
      </c>
    </row>
    <row r="524" spans="1:6">
      <c r="A524" s="119" t="s">
        <v>6796</v>
      </c>
      <c r="B524" s="119" t="s">
        <v>6797</v>
      </c>
      <c r="C524" s="119" t="s">
        <v>6798</v>
      </c>
      <c r="D524" s="120">
        <v>400</v>
      </c>
      <c r="E524" s="120">
        <v>400</v>
      </c>
      <c r="F524" s="120">
        <v>0</v>
      </c>
    </row>
    <row r="525" spans="1:6">
      <c r="A525" s="119" t="s">
        <v>6799</v>
      </c>
      <c r="B525" s="119" t="s">
        <v>6800</v>
      </c>
      <c r="C525" s="119" t="s">
        <v>6801</v>
      </c>
      <c r="D525" s="120">
        <v>300</v>
      </c>
      <c r="E525" s="120">
        <v>300</v>
      </c>
      <c r="F525" s="120">
        <v>0</v>
      </c>
    </row>
    <row r="526" spans="1:6">
      <c r="A526" s="119" t="s">
        <v>5973</v>
      </c>
      <c r="B526" s="119" t="s">
        <v>5974</v>
      </c>
      <c r="C526" s="119"/>
      <c r="D526" s="120">
        <v>62000</v>
      </c>
      <c r="E526" s="120">
        <v>62000</v>
      </c>
      <c r="F526" s="120">
        <v>0</v>
      </c>
    </row>
    <row r="527" spans="1:6">
      <c r="A527" s="119" t="s">
        <v>5975</v>
      </c>
      <c r="B527" s="119" t="s">
        <v>5976</v>
      </c>
      <c r="C527" s="119"/>
      <c r="D527" s="120">
        <v>50000</v>
      </c>
      <c r="E527" s="120">
        <v>50000</v>
      </c>
      <c r="F527" s="120">
        <v>0</v>
      </c>
    </row>
    <row r="528" spans="1:6">
      <c r="A528" s="119" t="s">
        <v>5003</v>
      </c>
      <c r="B528" s="119" t="s">
        <v>5002</v>
      </c>
      <c r="C528" s="119" t="s">
        <v>5004</v>
      </c>
      <c r="D528" s="120">
        <v>70000</v>
      </c>
      <c r="E528" s="120">
        <v>70000</v>
      </c>
      <c r="F528" s="120">
        <v>0</v>
      </c>
    </row>
    <row r="529" spans="1:6">
      <c r="A529" s="119" t="s">
        <v>5006</v>
      </c>
      <c r="B529" s="119" t="s">
        <v>5005</v>
      </c>
      <c r="C529" s="119" t="s">
        <v>5004</v>
      </c>
      <c r="D529" s="120">
        <v>21000</v>
      </c>
      <c r="E529" s="120">
        <v>21000</v>
      </c>
      <c r="F529" s="120">
        <v>0</v>
      </c>
    </row>
    <row r="530" spans="1:6">
      <c r="A530" s="119" t="s">
        <v>5008</v>
      </c>
      <c r="B530" s="119" t="s">
        <v>5007</v>
      </c>
      <c r="C530" s="119" t="s">
        <v>5004</v>
      </c>
      <c r="D530" s="120">
        <v>10500</v>
      </c>
      <c r="E530" s="120">
        <v>10500</v>
      </c>
      <c r="F530" s="120">
        <v>0</v>
      </c>
    </row>
    <row r="531" spans="1:6">
      <c r="A531" s="119" t="s">
        <v>5977</v>
      </c>
      <c r="B531" s="119" t="s">
        <v>5978</v>
      </c>
      <c r="C531" s="119" t="s">
        <v>113</v>
      </c>
      <c r="D531" s="120">
        <v>10000</v>
      </c>
      <c r="E531" s="120">
        <v>10000</v>
      </c>
      <c r="F531" s="120">
        <v>0</v>
      </c>
    </row>
    <row r="532" spans="1:6">
      <c r="A532" s="119" t="s">
        <v>5979</v>
      </c>
      <c r="B532" s="119" t="s">
        <v>5980</v>
      </c>
      <c r="C532" s="119" t="s">
        <v>113</v>
      </c>
      <c r="D532" s="120">
        <v>17000</v>
      </c>
      <c r="E532" s="120">
        <v>17000</v>
      </c>
      <c r="F532" s="120">
        <v>0</v>
      </c>
    </row>
    <row r="533" spans="1:6">
      <c r="A533" s="119" t="s">
        <v>5981</v>
      </c>
      <c r="B533" s="119" t="s">
        <v>5982</v>
      </c>
      <c r="C533" s="119" t="s">
        <v>113</v>
      </c>
      <c r="D533" s="120">
        <v>12000</v>
      </c>
      <c r="E533" s="120">
        <v>12000</v>
      </c>
      <c r="F533" s="120">
        <v>0</v>
      </c>
    </row>
    <row r="534" spans="1:6">
      <c r="A534" s="119" t="s">
        <v>5983</v>
      </c>
      <c r="B534" s="119" t="s">
        <v>5984</v>
      </c>
      <c r="C534" s="119" t="s">
        <v>113</v>
      </c>
      <c r="D534" s="120">
        <v>11000</v>
      </c>
      <c r="E534" s="120">
        <v>11000</v>
      </c>
      <c r="F534" s="120">
        <v>0</v>
      </c>
    </row>
    <row r="535" spans="1:6">
      <c r="A535" s="119" t="s">
        <v>5985</v>
      </c>
      <c r="B535" s="119" t="s">
        <v>5986</v>
      </c>
      <c r="C535" s="119" t="s">
        <v>113</v>
      </c>
      <c r="D535" s="120">
        <v>4000</v>
      </c>
      <c r="E535" s="120">
        <v>4000</v>
      </c>
      <c r="F535" s="120">
        <v>0</v>
      </c>
    </row>
    <row r="536" spans="1:6">
      <c r="A536" s="119" t="s">
        <v>5987</v>
      </c>
      <c r="B536" s="119" t="s">
        <v>5988</v>
      </c>
      <c r="C536" s="119" t="s">
        <v>113</v>
      </c>
      <c r="D536" s="120">
        <v>8000</v>
      </c>
      <c r="E536" s="120">
        <v>8000</v>
      </c>
      <c r="F536" s="120">
        <v>0</v>
      </c>
    </row>
    <row r="537" spans="1:6">
      <c r="A537" s="119" t="s">
        <v>5989</v>
      </c>
      <c r="B537" s="119" t="s">
        <v>5990</v>
      </c>
      <c r="C537" s="119" t="s">
        <v>113</v>
      </c>
      <c r="D537" s="120">
        <v>9000</v>
      </c>
      <c r="E537" s="120">
        <v>9000</v>
      </c>
      <c r="F537" s="120">
        <v>0</v>
      </c>
    </row>
    <row r="538" spans="1:6">
      <c r="A538" s="119" t="s">
        <v>5991</v>
      </c>
      <c r="B538" s="119" t="s">
        <v>5992</v>
      </c>
      <c r="C538" s="119" t="s">
        <v>113</v>
      </c>
      <c r="D538" s="120">
        <v>10000</v>
      </c>
      <c r="E538" s="120">
        <v>10000</v>
      </c>
      <c r="F538" s="120">
        <v>0</v>
      </c>
    </row>
    <row r="539" spans="1:6">
      <c r="A539" s="119" t="s">
        <v>5993</v>
      </c>
      <c r="B539" s="119" t="s">
        <v>5994</v>
      </c>
      <c r="C539" s="119" t="s">
        <v>113</v>
      </c>
      <c r="D539" s="120">
        <v>11000</v>
      </c>
      <c r="E539" s="120">
        <v>11000</v>
      </c>
      <c r="F539" s="120">
        <v>0</v>
      </c>
    </row>
    <row r="540" spans="1:6">
      <c r="A540" s="119" t="s">
        <v>5995</v>
      </c>
      <c r="B540" s="119" t="s">
        <v>5996</v>
      </c>
      <c r="C540" s="119" t="s">
        <v>113</v>
      </c>
      <c r="D540" s="120">
        <v>6000</v>
      </c>
      <c r="E540" s="120">
        <v>6000</v>
      </c>
      <c r="F540" s="120">
        <v>0</v>
      </c>
    </row>
    <row r="541" spans="1:6">
      <c r="A541" s="119" t="s">
        <v>5997</v>
      </c>
      <c r="B541" s="119" t="s">
        <v>5998</v>
      </c>
      <c r="C541" s="119" t="s">
        <v>113</v>
      </c>
      <c r="D541" s="120">
        <v>11000</v>
      </c>
      <c r="E541" s="120">
        <v>11000</v>
      </c>
      <c r="F541" s="120">
        <v>0</v>
      </c>
    </row>
    <row r="542" spans="1:6">
      <c r="A542" s="119" t="s">
        <v>5012</v>
      </c>
      <c r="B542" s="119" t="s">
        <v>5009</v>
      </c>
      <c r="C542" s="119" t="s">
        <v>113</v>
      </c>
      <c r="D542" s="120">
        <v>7000</v>
      </c>
      <c r="E542" s="120">
        <v>7000</v>
      </c>
      <c r="F542" s="120">
        <v>0</v>
      </c>
    </row>
    <row r="543" spans="1:6">
      <c r="A543" s="119" t="s">
        <v>5999</v>
      </c>
      <c r="B543" s="119" t="s">
        <v>6000</v>
      </c>
      <c r="C543" s="119" t="s">
        <v>113</v>
      </c>
      <c r="D543" s="120">
        <v>6000</v>
      </c>
      <c r="E543" s="120">
        <v>6000</v>
      </c>
      <c r="F543" s="120">
        <v>0</v>
      </c>
    </row>
    <row r="544" spans="1:6">
      <c r="A544" s="119" t="s">
        <v>6001</v>
      </c>
      <c r="B544" s="119" t="s">
        <v>6002</v>
      </c>
      <c r="C544" s="119" t="s">
        <v>113</v>
      </c>
      <c r="D544" s="120">
        <v>200</v>
      </c>
      <c r="E544" s="120">
        <v>200</v>
      </c>
      <c r="F544" s="120">
        <v>0</v>
      </c>
    </row>
    <row r="545" spans="1:6">
      <c r="A545" s="119" t="s">
        <v>6003</v>
      </c>
      <c r="B545" s="119" t="s">
        <v>6004</v>
      </c>
      <c r="C545" s="119" t="s">
        <v>6005</v>
      </c>
      <c r="D545" s="120">
        <v>500</v>
      </c>
      <c r="E545" s="120">
        <v>500</v>
      </c>
      <c r="F545" s="120">
        <v>0</v>
      </c>
    </row>
    <row r="546" spans="1:6">
      <c r="A546" s="119" t="s">
        <v>5015</v>
      </c>
      <c r="B546" s="119" t="s">
        <v>5013</v>
      </c>
      <c r="C546" s="119" t="s">
        <v>5016</v>
      </c>
      <c r="D546" s="120">
        <v>10000</v>
      </c>
      <c r="E546" s="120">
        <v>10000</v>
      </c>
      <c r="F546" s="120">
        <v>0</v>
      </c>
    </row>
    <row r="547" spans="1:6">
      <c r="A547" s="119" t="s">
        <v>5019</v>
      </c>
      <c r="B547" s="119" t="s">
        <v>5017</v>
      </c>
      <c r="C547" s="119" t="s">
        <v>113</v>
      </c>
      <c r="D547" s="120">
        <v>14000</v>
      </c>
      <c r="E547" s="120">
        <v>14000</v>
      </c>
      <c r="F547" s="120">
        <v>0</v>
      </c>
    </row>
    <row r="548" spans="1:6">
      <c r="A548" s="119" t="s">
        <v>6006</v>
      </c>
      <c r="B548" s="119" t="s">
        <v>5020</v>
      </c>
      <c r="C548" s="119" t="s">
        <v>113</v>
      </c>
      <c r="D548" s="120">
        <v>10000</v>
      </c>
      <c r="E548" s="120">
        <v>10000</v>
      </c>
      <c r="F548" s="120">
        <v>0</v>
      </c>
    </row>
    <row r="549" spans="1:6">
      <c r="A549" s="119" t="s">
        <v>5027</v>
      </c>
      <c r="B549" s="119" t="s">
        <v>5024</v>
      </c>
      <c r="C549" s="119" t="s">
        <v>113</v>
      </c>
      <c r="D549" s="120">
        <v>10000</v>
      </c>
      <c r="E549" s="120">
        <v>10000</v>
      </c>
      <c r="F549" s="120">
        <v>0</v>
      </c>
    </row>
    <row r="550" spans="1:6">
      <c r="A550" s="119" t="s">
        <v>5029</v>
      </c>
      <c r="B550" s="119" t="s">
        <v>5028</v>
      </c>
      <c r="C550" s="119" t="s">
        <v>5016</v>
      </c>
      <c r="D550" s="120">
        <v>8000</v>
      </c>
      <c r="E550" s="120">
        <v>8000</v>
      </c>
      <c r="F550" s="120">
        <v>0</v>
      </c>
    </row>
    <row r="551" spans="1:6">
      <c r="A551" s="119" t="s">
        <v>5031</v>
      </c>
      <c r="B551" s="119" t="s">
        <v>5030</v>
      </c>
      <c r="C551" s="119" t="s">
        <v>113</v>
      </c>
      <c r="D551" s="120">
        <v>164000</v>
      </c>
      <c r="E551" s="120">
        <v>164000</v>
      </c>
      <c r="F551" s="120">
        <v>0</v>
      </c>
    </row>
    <row r="552" spans="1:6">
      <c r="A552" s="119" t="s">
        <v>5033</v>
      </c>
      <c r="B552" s="119" t="s">
        <v>5032</v>
      </c>
      <c r="C552" s="119" t="s">
        <v>5034</v>
      </c>
      <c r="D552" s="120">
        <v>134000</v>
      </c>
      <c r="E552" s="120">
        <v>134000</v>
      </c>
      <c r="F552" s="120">
        <v>0</v>
      </c>
    </row>
    <row r="553" spans="1:6">
      <c r="A553" s="119" t="s">
        <v>5036</v>
      </c>
      <c r="B553" s="119" t="s">
        <v>5035</v>
      </c>
      <c r="C553" s="119" t="s">
        <v>5034</v>
      </c>
      <c r="D553" s="120">
        <v>18000</v>
      </c>
      <c r="E553" s="120">
        <v>18000</v>
      </c>
      <c r="F553" s="120">
        <v>0</v>
      </c>
    </row>
    <row r="554" spans="1:6">
      <c r="A554" s="119" t="s">
        <v>5038</v>
      </c>
      <c r="B554" s="119" t="s">
        <v>5037</v>
      </c>
      <c r="C554" s="119" t="s">
        <v>5039</v>
      </c>
      <c r="D554" s="120">
        <v>6000</v>
      </c>
      <c r="E554" s="120">
        <v>6000</v>
      </c>
      <c r="F554" s="120">
        <v>0</v>
      </c>
    </row>
    <row r="555" spans="1:6">
      <c r="A555" s="119" t="s">
        <v>6007</v>
      </c>
      <c r="B555" s="119" t="s">
        <v>6008</v>
      </c>
      <c r="C555" s="119" t="s">
        <v>113</v>
      </c>
      <c r="D555" s="120">
        <v>3000</v>
      </c>
      <c r="E555" s="120">
        <v>3000</v>
      </c>
      <c r="F555" s="120">
        <v>0</v>
      </c>
    </row>
    <row r="556" spans="1:6">
      <c r="A556" s="119" t="s">
        <v>6009</v>
      </c>
      <c r="B556" s="119" t="s">
        <v>6010</v>
      </c>
      <c r="C556" s="119" t="s">
        <v>113</v>
      </c>
      <c r="D556" s="120">
        <v>5500</v>
      </c>
      <c r="E556" s="120">
        <v>5500</v>
      </c>
      <c r="F556" s="120">
        <v>0</v>
      </c>
    </row>
    <row r="557" spans="1:6">
      <c r="A557" s="119" t="s">
        <v>6011</v>
      </c>
      <c r="B557" s="119" t="s">
        <v>6012</v>
      </c>
      <c r="C557" s="119" t="s">
        <v>113</v>
      </c>
      <c r="D557" s="120">
        <v>1650</v>
      </c>
      <c r="E557" s="120">
        <v>1650</v>
      </c>
      <c r="F557" s="120">
        <v>0</v>
      </c>
    </row>
    <row r="558" spans="1:6">
      <c r="A558" s="119" t="s">
        <v>6013</v>
      </c>
      <c r="B558" s="119" t="s">
        <v>6014</v>
      </c>
      <c r="C558" s="119" t="s">
        <v>6005</v>
      </c>
      <c r="D558" s="120">
        <v>100</v>
      </c>
      <c r="E558" s="120">
        <v>100</v>
      </c>
      <c r="F558" s="120">
        <v>0</v>
      </c>
    </row>
    <row r="559" spans="1:6">
      <c r="A559" s="119" t="s">
        <v>5889</v>
      </c>
      <c r="B559" s="119" t="s">
        <v>5890</v>
      </c>
      <c r="C559" s="119" t="s">
        <v>113</v>
      </c>
      <c r="D559" s="120">
        <v>16000</v>
      </c>
      <c r="E559" s="120">
        <v>16000</v>
      </c>
      <c r="F559" s="120">
        <v>0</v>
      </c>
    </row>
    <row r="560" spans="1:6">
      <c r="A560" s="119" t="s">
        <v>5891</v>
      </c>
      <c r="B560" s="119" t="s">
        <v>5892</v>
      </c>
      <c r="C560" s="119" t="s">
        <v>113</v>
      </c>
      <c r="D560" s="120">
        <v>70</v>
      </c>
      <c r="E560" s="120">
        <v>70</v>
      </c>
      <c r="F560" s="120">
        <v>0</v>
      </c>
    </row>
    <row r="561" spans="1:6">
      <c r="A561" s="119" t="s">
        <v>6770</v>
      </c>
      <c r="B561" s="119" t="s">
        <v>7079</v>
      </c>
      <c r="C561" s="119" t="s">
        <v>7080</v>
      </c>
      <c r="D561" s="120">
        <v>4990</v>
      </c>
      <c r="E561" s="120">
        <v>0</v>
      </c>
      <c r="F561" s="120">
        <v>4990</v>
      </c>
    </row>
    <row r="562" spans="1:6">
      <c r="A562" s="119" t="s">
        <v>5041</v>
      </c>
      <c r="B562" s="119" t="s">
        <v>5040</v>
      </c>
      <c r="C562" s="119" t="s">
        <v>113</v>
      </c>
      <c r="D562" s="120">
        <v>15000</v>
      </c>
      <c r="E562" s="120">
        <v>15000</v>
      </c>
      <c r="F562" s="120">
        <v>0</v>
      </c>
    </row>
    <row r="563" spans="1:6">
      <c r="A563" s="119" t="s">
        <v>6015</v>
      </c>
      <c r="B563" s="119" t="s">
        <v>6016</v>
      </c>
      <c r="C563" s="119" t="s">
        <v>113</v>
      </c>
      <c r="D563" s="120">
        <v>2600</v>
      </c>
      <c r="E563" s="120">
        <v>2600</v>
      </c>
      <c r="F563" s="120">
        <v>0</v>
      </c>
    </row>
    <row r="564" spans="1:6">
      <c r="A564" s="119" t="s">
        <v>5893</v>
      </c>
      <c r="B564" s="119" t="s">
        <v>5894</v>
      </c>
      <c r="C564" s="119" t="s">
        <v>113</v>
      </c>
      <c r="D564" s="120">
        <v>8500</v>
      </c>
      <c r="E564" s="120">
        <v>8500</v>
      </c>
      <c r="F564" s="120">
        <v>0</v>
      </c>
    </row>
    <row r="565" spans="1:6">
      <c r="A565" s="119" t="s">
        <v>5895</v>
      </c>
      <c r="B565" s="119" t="s">
        <v>5896</v>
      </c>
      <c r="C565" s="119" t="s">
        <v>113</v>
      </c>
      <c r="D565" s="120">
        <v>14000</v>
      </c>
      <c r="E565" s="120">
        <v>14000</v>
      </c>
      <c r="F565" s="120">
        <v>0</v>
      </c>
    </row>
    <row r="566" spans="1:6">
      <c r="A566" s="119" t="s">
        <v>6017</v>
      </c>
      <c r="B566" s="119" t="s">
        <v>6018</v>
      </c>
      <c r="C566" s="119" t="s">
        <v>113</v>
      </c>
      <c r="D566" s="120">
        <v>8000</v>
      </c>
      <c r="E566" s="120">
        <v>8000</v>
      </c>
      <c r="F566" s="120">
        <v>0</v>
      </c>
    </row>
    <row r="567" spans="1:6">
      <c r="A567" s="119" t="s">
        <v>6019</v>
      </c>
      <c r="B567" s="119" t="s">
        <v>5042</v>
      </c>
      <c r="C567" s="119" t="s">
        <v>113</v>
      </c>
      <c r="D567" s="120">
        <v>6000</v>
      </c>
      <c r="E567" s="120">
        <v>6000</v>
      </c>
      <c r="F567" s="120">
        <v>0</v>
      </c>
    </row>
    <row r="568" spans="1:6">
      <c r="A568" s="119" t="s">
        <v>5050</v>
      </c>
      <c r="B568" s="119" t="s">
        <v>5047</v>
      </c>
      <c r="C568" s="119" t="s">
        <v>113</v>
      </c>
      <c r="D568" s="120">
        <v>3100</v>
      </c>
      <c r="E568" s="120">
        <v>3100</v>
      </c>
      <c r="F568" s="120">
        <v>0</v>
      </c>
    </row>
    <row r="569" spans="1:6">
      <c r="A569" s="119" t="s">
        <v>6020</v>
      </c>
      <c r="B569" s="119" t="s">
        <v>5055</v>
      </c>
      <c r="C569" s="119" t="s">
        <v>113</v>
      </c>
      <c r="D569" s="120">
        <v>3000</v>
      </c>
      <c r="E569" s="120">
        <v>3000</v>
      </c>
      <c r="F569" s="120">
        <v>0</v>
      </c>
    </row>
    <row r="570" spans="1:6">
      <c r="A570" s="119" t="s">
        <v>6021</v>
      </c>
      <c r="B570" s="119" t="s">
        <v>5058</v>
      </c>
      <c r="C570" s="119" t="s">
        <v>113</v>
      </c>
      <c r="D570" s="120">
        <v>7000</v>
      </c>
      <c r="E570" s="120">
        <v>7000</v>
      </c>
      <c r="F570" s="120">
        <v>0</v>
      </c>
    </row>
    <row r="571" spans="1:6">
      <c r="A571" s="119" t="s">
        <v>6022</v>
      </c>
      <c r="B571" s="119" t="s">
        <v>5062</v>
      </c>
      <c r="C571" s="119" t="s">
        <v>113</v>
      </c>
      <c r="D571" s="120">
        <v>1700</v>
      </c>
      <c r="E571" s="120">
        <v>1700</v>
      </c>
      <c r="F571" s="120">
        <v>0</v>
      </c>
    </row>
    <row r="572" spans="1:6">
      <c r="A572" s="119" t="s">
        <v>5066</v>
      </c>
      <c r="B572" s="119" t="s">
        <v>5065</v>
      </c>
      <c r="C572" s="119" t="s">
        <v>113</v>
      </c>
      <c r="D572" s="120">
        <v>800</v>
      </c>
      <c r="E572" s="120">
        <v>800</v>
      </c>
      <c r="F572" s="120">
        <v>0</v>
      </c>
    </row>
    <row r="573" spans="1:6">
      <c r="A573" s="119" t="s">
        <v>6023</v>
      </c>
      <c r="B573" s="119" t="s">
        <v>6024</v>
      </c>
      <c r="C573" s="119" t="s">
        <v>113</v>
      </c>
      <c r="D573" s="120">
        <v>1550</v>
      </c>
      <c r="E573" s="120">
        <v>1550</v>
      </c>
      <c r="F573" s="120">
        <v>0</v>
      </c>
    </row>
    <row r="574" spans="1:6">
      <c r="A574" s="119" t="s">
        <v>5897</v>
      </c>
      <c r="B574" s="119" t="s">
        <v>5898</v>
      </c>
      <c r="C574" s="119"/>
      <c r="D574" s="120">
        <v>150000</v>
      </c>
      <c r="E574" s="120">
        <v>150000</v>
      </c>
      <c r="F574" s="120">
        <v>0</v>
      </c>
    </row>
    <row r="575" spans="1:6">
      <c r="A575" s="119" t="s">
        <v>5899</v>
      </c>
      <c r="B575" s="119" t="s">
        <v>5900</v>
      </c>
      <c r="C575" s="119" t="s">
        <v>5901</v>
      </c>
      <c r="D575" s="120">
        <v>180000</v>
      </c>
      <c r="E575" s="120">
        <v>180000</v>
      </c>
      <c r="F575" s="120">
        <v>0</v>
      </c>
    </row>
    <row r="576" spans="1:6">
      <c r="A576" s="119" t="s">
        <v>6025</v>
      </c>
      <c r="B576" s="119" t="s">
        <v>6026</v>
      </c>
      <c r="C576" s="119" t="s">
        <v>6027</v>
      </c>
      <c r="D576" s="120">
        <v>10</v>
      </c>
      <c r="E576" s="120">
        <v>10</v>
      </c>
      <c r="F576" s="120">
        <v>0</v>
      </c>
    </row>
    <row r="577" spans="1:6">
      <c r="A577" s="119" t="s">
        <v>5079</v>
      </c>
      <c r="B577" s="119" t="s">
        <v>6773</v>
      </c>
      <c r="C577" s="119"/>
      <c r="D577" s="120">
        <v>11200</v>
      </c>
      <c r="E577" s="120">
        <v>5400</v>
      </c>
      <c r="F577" s="120">
        <v>5800</v>
      </c>
    </row>
    <row r="578" spans="1:6">
      <c r="A578" s="119" t="s">
        <v>5081</v>
      </c>
      <c r="B578" s="119" t="s">
        <v>6771</v>
      </c>
      <c r="C578" s="119"/>
      <c r="D578" s="120">
        <v>22400</v>
      </c>
      <c r="E578" s="120">
        <v>10600</v>
      </c>
      <c r="F578" s="120">
        <v>11800</v>
      </c>
    </row>
    <row r="579" spans="1:6">
      <c r="A579" s="119" t="s">
        <v>6028</v>
      </c>
      <c r="B579" s="119" t="s">
        <v>6817</v>
      </c>
      <c r="C579" s="119"/>
      <c r="D579" s="120">
        <v>2600</v>
      </c>
      <c r="E579" s="120">
        <v>2600</v>
      </c>
      <c r="F579" s="120">
        <v>0</v>
      </c>
    </row>
    <row r="580" spans="1:6">
      <c r="A580" s="119" t="s">
        <v>5902</v>
      </c>
      <c r="B580" s="119" t="s">
        <v>6772</v>
      </c>
      <c r="C580" s="119"/>
      <c r="D580" s="120">
        <v>5400</v>
      </c>
      <c r="E580" s="120">
        <v>1600</v>
      </c>
      <c r="F580" s="120">
        <v>3800</v>
      </c>
    </row>
    <row r="581" spans="1:6">
      <c r="A581" s="119" t="s">
        <v>6029</v>
      </c>
      <c r="B581" s="119" t="s">
        <v>6030</v>
      </c>
      <c r="C581" s="119"/>
      <c r="D581" s="120">
        <v>50</v>
      </c>
      <c r="E581" s="120">
        <v>50</v>
      </c>
      <c r="F581" s="120">
        <v>0</v>
      </c>
    </row>
    <row r="582" spans="1:6">
      <c r="A582" s="119" t="s">
        <v>5084</v>
      </c>
      <c r="B582" s="119" t="s">
        <v>5082</v>
      </c>
      <c r="C582" s="119" t="s">
        <v>5085</v>
      </c>
      <c r="D582" s="120">
        <v>230000</v>
      </c>
      <c r="E582" s="120">
        <v>230000</v>
      </c>
      <c r="F582" s="120">
        <v>0</v>
      </c>
    </row>
    <row r="583" spans="1:6">
      <c r="A583" s="119" t="s">
        <v>5087</v>
      </c>
      <c r="B583" s="119" t="s">
        <v>5086</v>
      </c>
      <c r="C583" s="119" t="s">
        <v>6721</v>
      </c>
      <c r="D583" s="120">
        <v>14000</v>
      </c>
      <c r="E583" s="120">
        <v>14000</v>
      </c>
      <c r="F583" s="120">
        <v>0</v>
      </c>
    </row>
    <row r="584" spans="1:6">
      <c r="A584" s="119" t="s">
        <v>6031</v>
      </c>
      <c r="B584" s="119" t="s">
        <v>6032</v>
      </c>
      <c r="C584" s="119" t="s">
        <v>6033</v>
      </c>
      <c r="D584" s="120">
        <v>60000</v>
      </c>
      <c r="E584" s="120">
        <v>60000</v>
      </c>
      <c r="F584" s="120">
        <v>0</v>
      </c>
    </row>
    <row r="585" spans="1:6">
      <c r="A585" s="119" t="s">
        <v>5129</v>
      </c>
      <c r="B585" s="119" t="s">
        <v>5128</v>
      </c>
      <c r="C585" s="119" t="s">
        <v>6818</v>
      </c>
      <c r="D585" s="120">
        <v>180000</v>
      </c>
      <c r="E585" s="120">
        <v>70000</v>
      </c>
      <c r="F585" s="120">
        <v>110000</v>
      </c>
    </row>
    <row r="586" spans="1:6">
      <c r="A586" s="119" t="s">
        <v>5903</v>
      </c>
      <c r="B586" s="119" t="s">
        <v>5904</v>
      </c>
      <c r="C586" s="119" t="s">
        <v>5905</v>
      </c>
      <c r="D586" s="120">
        <v>10</v>
      </c>
      <c r="E586" s="120">
        <v>10</v>
      </c>
      <c r="F586" s="120">
        <v>0</v>
      </c>
    </row>
    <row r="587" spans="1:6">
      <c r="A587" s="119" t="s">
        <v>5906</v>
      </c>
      <c r="B587" s="119" t="s">
        <v>5907</v>
      </c>
      <c r="C587" s="119" t="s">
        <v>5908</v>
      </c>
      <c r="D587" s="120">
        <v>3</v>
      </c>
      <c r="E587" s="120">
        <v>3</v>
      </c>
      <c r="F587" s="120">
        <v>0</v>
      </c>
    </row>
    <row r="588" spans="1:6">
      <c r="A588" s="121" t="s">
        <v>4015</v>
      </c>
      <c r="B588" s="121"/>
      <c r="C588" s="121"/>
      <c r="D588" s="120">
        <v>3526958</v>
      </c>
      <c r="E588" s="120">
        <v>3313168</v>
      </c>
      <c r="F588" s="120">
        <v>213790</v>
      </c>
    </row>
    <row r="589" spans="1:6">
      <c r="A589" s="28" t="s">
        <v>7081</v>
      </c>
    </row>
  </sheetData>
  <autoFilter ref="A2:F558" xr:uid="{6203573D-7A40-497B-B070-DD81150CBD59}"/>
  <mergeCells count="1">
    <mergeCell ref="A588:C588"/>
  </mergeCells>
  <phoneticPr fontId="5" type="noConversion"/>
  <conditionalFormatting sqref="A595:A1048576 A1">
    <cfRule type="duplicateValues" dxfId="6" priority="4"/>
    <cfRule type="duplicateValues" dxfId="5" priority="7"/>
    <cfRule type="duplicateValues" dxfId="4" priority="8"/>
  </conditionalFormatting>
  <conditionalFormatting sqref="A2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A142-D4D7-4062-87EA-F87897DB4EF2}">
  <sheetPr>
    <tabColor rgb="FFFFFF00"/>
  </sheetPr>
  <dimension ref="A1:S661"/>
  <sheetViews>
    <sheetView topLeftCell="A2" zoomScaleNormal="100" workbookViewId="0">
      <selection activeCell="D33" sqref="D33"/>
    </sheetView>
  </sheetViews>
  <sheetFormatPr defaultColWidth="10.140625" defaultRowHeight="15"/>
  <cols>
    <col min="1" max="1" width="14.140625" style="77" customWidth="1"/>
    <col min="2" max="2" width="11" style="77" bestFit="1" customWidth="1"/>
    <col min="3" max="3" width="28.7109375" style="78" bestFit="1" customWidth="1"/>
    <col min="4" max="4" width="73" style="78" customWidth="1"/>
    <col min="5" max="5" width="22.140625" style="78" customWidth="1"/>
    <col min="6" max="6" width="12.42578125" style="79" customWidth="1"/>
    <col min="7" max="9" width="14.85546875" style="77" customWidth="1"/>
    <col min="10" max="10" width="15.140625" style="77" bestFit="1" customWidth="1"/>
    <col min="11" max="11" width="11.7109375" style="80" bestFit="1" customWidth="1"/>
    <col min="12" max="12" width="46.7109375" style="78" customWidth="1"/>
    <col min="13" max="15" width="11.28515625" style="28" bestFit="1" customWidth="1"/>
    <col min="16" max="16384" width="10.140625" style="28"/>
  </cols>
  <sheetData>
    <row r="1" spans="1:19" ht="72" customHeight="1">
      <c r="A1" s="91" t="s">
        <v>6753</v>
      </c>
      <c r="B1" s="91"/>
      <c r="C1" s="91"/>
      <c r="D1" s="91"/>
      <c r="E1" s="91"/>
      <c r="F1" s="92"/>
      <c r="G1" s="93"/>
      <c r="H1" s="93"/>
      <c r="I1" s="93"/>
      <c r="J1" s="91"/>
      <c r="K1" s="91"/>
      <c r="L1" s="91"/>
    </row>
    <row r="2" spans="1:19">
      <c r="A2" s="66" t="s">
        <v>6754</v>
      </c>
      <c r="B2" s="66" t="s">
        <v>6755</v>
      </c>
      <c r="C2" s="67" t="s">
        <v>6767</v>
      </c>
      <c r="D2" s="68" t="s">
        <v>6756</v>
      </c>
      <c r="E2" s="68" t="s">
        <v>6757</v>
      </c>
      <c r="F2" s="69" t="s">
        <v>6758</v>
      </c>
      <c r="G2" s="70" t="s">
        <v>6759</v>
      </c>
      <c r="H2" s="70" t="s">
        <v>6760</v>
      </c>
      <c r="I2" s="70" t="s">
        <v>6761</v>
      </c>
      <c r="J2" s="66" t="s">
        <v>6768</v>
      </c>
      <c r="K2" s="71" t="s">
        <v>6769</v>
      </c>
      <c r="L2" s="68" t="s">
        <v>6762</v>
      </c>
    </row>
    <row r="3" spans="1:19">
      <c r="A3" s="97" t="s">
        <v>7039</v>
      </c>
      <c r="B3" s="98" t="s">
        <v>7040</v>
      </c>
      <c r="C3" s="99" t="s">
        <v>3566</v>
      </c>
      <c r="D3" s="99" t="s">
        <v>7041</v>
      </c>
      <c r="E3" s="99"/>
      <c r="F3" s="100">
        <v>500000</v>
      </c>
      <c r="G3" s="97">
        <v>46127</v>
      </c>
      <c r="H3" s="101">
        <v>46166</v>
      </c>
      <c r="I3" s="101">
        <v>46167</v>
      </c>
      <c r="J3" s="102">
        <v>46170</v>
      </c>
      <c r="K3" s="103" t="s">
        <v>7042</v>
      </c>
      <c r="L3" s="99"/>
      <c r="M3" s="72"/>
      <c r="N3" s="72"/>
      <c r="O3" s="72"/>
      <c r="P3" s="72"/>
      <c r="Q3" s="72"/>
      <c r="R3" s="72"/>
      <c r="S3" s="72"/>
    </row>
    <row r="4" spans="1:19">
      <c r="A4" s="97" t="s">
        <v>7039</v>
      </c>
      <c r="B4" s="104" t="s">
        <v>7043</v>
      </c>
      <c r="C4" s="99" t="s">
        <v>3565</v>
      </c>
      <c r="D4" s="99" t="s">
        <v>7044</v>
      </c>
      <c r="E4" s="105"/>
      <c r="F4" s="100">
        <v>500000</v>
      </c>
      <c r="G4" s="97">
        <v>46135</v>
      </c>
      <c r="H4" s="106"/>
      <c r="I4" s="106"/>
      <c r="J4" s="102">
        <v>46185</v>
      </c>
      <c r="K4" s="99" t="s">
        <v>7045</v>
      </c>
      <c r="L4" s="99" t="s">
        <v>7046</v>
      </c>
      <c r="M4" s="72"/>
      <c r="N4" s="72"/>
      <c r="O4" s="72"/>
      <c r="P4" s="72"/>
      <c r="Q4" s="72"/>
      <c r="R4" s="72"/>
      <c r="S4" s="72"/>
    </row>
    <row r="5" spans="1:19">
      <c r="A5" s="97" t="s">
        <v>7039</v>
      </c>
      <c r="B5" s="104" t="s">
        <v>7043</v>
      </c>
      <c r="C5" s="99" t="s">
        <v>4200</v>
      </c>
      <c r="D5" s="107" t="s">
        <v>7047</v>
      </c>
      <c r="E5" s="105" t="s">
        <v>7048</v>
      </c>
      <c r="F5" s="100">
        <v>100000</v>
      </c>
      <c r="G5" s="97">
        <v>46135</v>
      </c>
      <c r="H5" s="106"/>
      <c r="I5" s="106"/>
      <c r="J5" s="102">
        <v>46185</v>
      </c>
      <c r="K5" s="99" t="s">
        <v>7045</v>
      </c>
      <c r="L5" s="99" t="s">
        <v>7046</v>
      </c>
      <c r="M5" s="72"/>
      <c r="N5" s="72"/>
      <c r="O5" s="72"/>
      <c r="P5" s="72"/>
      <c r="Q5" s="72"/>
      <c r="R5" s="72"/>
      <c r="S5" s="72"/>
    </row>
    <row r="6" spans="1:19">
      <c r="A6" s="101" t="s">
        <v>7049</v>
      </c>
      <c r="B6" s="98" t="s">
        <v>7050</v>
      </c>
      <c r="C6" s="99" t="s">
        <v>2811</v>
      </c>
      <c r="D6" s="99" t="s">
        <v>5413</v>
      </c>
      <c r="E6" s="99"/>
      <c r="F6" s="108">
        <v>200</v>
      </c>
      <c r="G6" s="101">
        <v>46091</v>
      </c>
      <c r="H6" s="101"/>
      <c r="I6" s="101"/>
      <c r="J6" s="109">
        <v>46190</v>
      </c>
      <c r="K6" s="97" t="s">
        <v>7051</v>
      </c>
      <c r="L6" s="99" t="s">
        <v>7052</v>
      </c>
      <c r="M6" s="72"/>
      <c r="N6" s="72"/>
      <c r="O6" s="72"/>
      <c r="P6" s="72"/>
      <c r="Q6" s="72"/>
      <c r="R6" s="72"/>
      <c r="S6" s="72"/>
    </row>
    <row r="7" spans="1:19">
      <c r="A7" s="101" t="s">
        <v>7049</v>
      </c>
      <c r="B7" s="98" t="s">
        <v>7050</v>
      </c>
      <c r="C7" s="99" t="s">
        <v>2809</v>
      </c>
      <c r="D7" s="99" t="s">
        <v>5427</v>
      </c>
      <c r="E7" s="99"/>
      <c r="F7" s="108">
        <v>100</v>
      </c>
      <c r="G7" s="101">
        <v>46091</v>
      </c>
      <c r="H7" s="101"/>
      <c r="I7" s="101"/>
      <c r="J7" s="109">
        <v>46190</v>
      </c>
      <c r="K7" s="97" t="s">
        <v>7051</v>
      </c>
      <c r="L7" s="99"/>
      <c r="M7" s="72"/>
      <c r="N7" s="72"/>
      <c r="O7" s="72"/>
      <c r="P7" s="72"/>
      <c r="Q7" s="72"/>
      <c r="R7" s="72"/>
      <c r="S7" s="72"/>
    </row>
    <row r="8" spans="1:19">
      <c r="A8" s="101" t="s">
        <v>7049</v>
      </c>
      <c r="B8" s="98" t="s">
        <v>7050</v>
      </c>
      <c r="C8" s="99" t="s">
        <v>2835</v>
      </c>
      <c r="D8" s="99" t="s">
        <v>5352</v>
      </c>
      <c r="E8" s="99"/>
      <c r="F8" s="108">
        <v>700</v>
      </c>
      <c r="G8" s="101">
        <v>46091</v>
      </c>
      <c r="H8" s="101"/>
      <c r="I8" s="101"/>
      <c r="J8" s="109">
        <v>46190</v>
      </c>
      <c r="K8" s="97" t="s">
        <v>7051</v>
      </c>
      <c r="L8" s="99"/>
      <c r="M8" s="72"/>
      <c r="N8" s="72"/>
      <c r="O8" s="72"/>
      <c r="P8" s="72"/>
      <c r="Q8" s="72"/>
      <c r="R8" s="72"/>
      <c r="S8" s="72"/>
    </row>
    <row r="9" spans="1:19">
      <c r="A9" s="101" t="s">
        <v>7049</v>
      </c>
      <c r="B9" s="98" t="s">
        <v>7050</v>
      </c>
      <c r="C9" s="99" t="s">
        <v>2840</v>
      </c>
      <c r="D9" s="99" t="s">
        <v>5373</v>
      </c>
      <c r="E9" s="99"/>
      <c r="F9" s="108">
        <v>250</v>
      </c>
      <c r="G9" s="101">
        <v>46091</v>
      </c>
      <c r="H9" s="101"/>
      <c r="I9" s="101"/>
      <c r="J9" s="109">
        <v>46190</v>
      </c>
      <c r="K9" s="97" t="s">
        <v>7051</v>
      </c>
      <c r="L9" s="99"/>
      <c r="M9" s="72"/>
      <c r="N9" s="72"/>
      <c r="O9" s="72"/>
      <c r="P9" s="72"/>
      <c r="Q9" s="72"/>
      <c r="R9" s="72"/>
      <c r="S9" s="72"/>
    </row>
    <row r="10" spans="1:19">
      <c r="A10" s="101" t="s">
        <v>7049</v>
      </c>
      <c r="B10" s="98" t="s">
        <v>7050</v>
      </c>
      <c r="C10" s="99" t="s">
        <v>2831</v>
      </c>
      <c r="D10" s="99" t="s">
        <v>5357</v>
      </c>
      <c r="E10" s="99"/>
      <c r="F10" s="108">
        <v>700</v>
      </c>
      <c r="G10" s="101">
        <v>46091</v>
      </c>
      <c r="H10" s="101"/>
      <c r="I10" s="101"/>
      <c r="J10" s="109">
        <v>46190</v>
      </c>
      <c r="K10" s="97" t="s">
        <v>7051</v>
      </c>
      <c r="L10" s="99"/>
      <c r="M10" s="72"/>
      <c r="N10" s="72"/>
      <c r="O10" s="72"/>
      <c r="P10" s="72"/>
      <c r="Q10" s="72"/>
      <c r="R10" s="72"/>
      <c r="S10" s="72"/>
    </row>
    <row r="11" spans="1:19">
      <c r="A11" s="101" t="s">
        <v>7049</v>
      </c>
      <c r="B11" s="98" t="s">
        <v>7050</v>
      </c>
      <c r="C11" s="99" t="s">
        <v>2848</v>
      </c>
      <c r="D11" s="99" t="s">
        <v>5365</v>
      </c>
      <c r="E11" s="99"/>
      <c r="F11" s="108">
        <v>200</v>
      </c>
      <c r="G11" s="101">
        <v>46091</v>
      </c>
      <c r="H11" s="101"/>
      <c r="I11" s="101"/>
      <c r="J11" s="109">
        <v>46190</v>
      </c>
      <c r="K11" s="97" t="s">
        <v>7051</v>
      </c>
      <c r="L11" s="99"/>
      <c r="M11" s="72"/>
      <c r="N11" s="72"/>
      <c r="O11" s="72"/>
      <c r="P11" s="72"/>
      <c r="Q11" s="72"/>
      <c r="R11" s="72"/>
      <c r="S11" s="72"/>
    </row>
    <row r="12" spans="1:19">
      <c r="A12" s="101" t="s">
        <v>7049</v>
      </c>
      <c r="B12" s="98" t="s">
        <v>7050</v>
      </c>
      <c r="C12" s="99" t="s">
        <v>2844</v>
      </c>
      <c r="D12" s="99" t="s">
        <v>5588</v>
      </c>
      <c r="E12" s="99"/>
      <c r="F12" s="108">
        <v>30</v>
      </c>
      <c r="G12" s="101">
        <v>46091</v>
      </c>
      <c r="H12" s="101"/>
      <c r="I12" s="101"/>
      <c r="J12" s="109">
        <v>46190</v>
      </c>
      <c r="K12" s="97" t="s">
        <v>7051</v>
      </c>
      <c r="L12" s="99"/>
      <c r="M12" s="72"/>
      <c r="N12" s="72"/>
      <c r="O12" s="72"/>
      <c r="P12" s="72"/>
      <c r="Q12" s="72"/>
      <c r="R12" s="72"/>
      <c r="S12" s="72"/>
    </row>
    <row r="13" spans="1:19">
      <c r="A13" s="101" t="s">
        <v>7049</v>
      </c>
      <c r="B13" s="98" t="s">
        <v>7050</v>
      </c>
      <c r="C13" s="99" t="s">
        <v>2846</v>
      </c>
      <c r="D13" s="99" t="s">
        <v>5670</v>
      </c>
      <c r="E13" s="99"/>
      <c r="F13" s="108">
        <v>50</v>
      </c>
      <c r="G13" s="101">
        <v>46091</v>
      </c>
      <c r="H13" s="101"/>
      <c r="I13" s="101"/>
      <c r="J13" s="109">
        <v>46190</v>
      </c>
      <c r="K13" s="97" t="s">
        <v>7051</v>
      </c>
      <c r="L13" s="99"/>
      <c r="M13" s="72"/>
      <c r="N13" s="72"/>
      <c r="O13" s="72"/>
      <c r="P13" s="72"/>
      <c r="Q13" s="72"/>
      <c r="R13" s="72"/>
      <c r="S13" s="72"/>
    </row>
    <row r="14" spans="1:19">
      <c r="A14" s="101" t="s">
        <v>7049</v>
      </c>
      <c r="B14" s="98" t="s">
        <v>7050</v>
      </c>
      <c r="C14" s="99" t="s">
        <v>2838</v>
      </c>
      <c r="D14" s="99" t="s">
        <v>5581</v>
      </c>
      <c r="E14" s="99"/>
      <c r="F14" s="108">
        <v>250</v>
      </c>
      <c r="G14" s="101">
        <v>46091</v>
      </c>
      <c r="H14" s="101"/>
      <c r="I14" s="101"/>
      <c r="J14" s="109">
        <v>46190</v>
      </c>
      <c r="K14" s="97" t="s">
        <v>7051</v>
      </c>
      <c r="L14" s="99"/>
      <c r="M14" s="72"/>
      <c r="N14" s="72"/>
      <c r="O14" s="72"/>
      <c r="P14" s="72"/>
      <c r="Q14" s="72"/>
      <c r="R14" s="72"/>
      <c r="S14" s="72"/>
    </row>
    <row r="15" spans="1:19">
      <c r="A15" s="101" t="s">
        <v>7049</v>
      </c>
      <c r="B15" s="98" t="s">
        <v>7050</v>
      </c>
      <c r="C15" s="99" t="s">
        <v>2861</v>
      </c>
      <c r="D15" s="99" t="s">
        <v>5671</v>
      </c>
      <c r="E15" s="99"/>
      <c r="F15" s="108">
        <v>50</v>
      </c>
      <c r="G15" s="101">
        <v>46091</v>
      </c>
      <c r="H15" s="101"/>
      <c r="I15" s="101"/>
      <c r="J15" s="109">
        <v>46190</v>
      </c>
      <c r="K15" s="97" t="s">
        <v>7051</v>
      </c>
      <c r="L15" s="99"/>
      <c r="M15" s="72"/>
      <c r="N15" s="72"/>
      <c r="O15" s="72"/>
      <c r="P15" s="72"/>
      <c r="Q15" s="72"/>
      <c r="R15" s="72"/>
      <c r="S15" s="72"/>
    </row>
    <row r="16" spans="1:19">
      <c r="A16" s="101" t="s">
        <v>7049</v>
      </c>
      <c r="B16" s="98" t="s">
        <v>7050</v>
      </c>
      <c r="C16" s="99" t="s">
        <v>2873</v>
      </c>
      <c r="D16" s="99" t="s">
        <v>5585</v>
      </c>
      <c r="E16" s="99"/>
      <c r="F16" s="108">
        <v>50</v>
      </c>
      <c r="G16" s="101">
        <v>46091</v>
      </c>
      <c r="H16" s="101"/>
      <c r="I16" s="101"/>
      <c r="J16" s="109">
        <v>46190</v>
      </c>
      <c r="K16" s="97" t="s">
        <v>7051</v>
      </c>
      <c r="L16" s="99"/>
      <c r="M16" s="72"/>
      <c r="N16" s="72"/>
      <c r="O16" s="72"/>
      <c r="P16" s="72"/>
      <c r="Q16" s="72"/>
      <c r="R16" s="72"/>
      <c r="S16" s="72"/>
    </row>
    <row r="17" spans="1:19">
      <c r="A17" s="101" t="s">
        <v>7049</v>
      </c>
      <c r="B17" s="98" t="s">
        <v>7050</v>
      </c>
      <c r="C17" s="99" t="s">
        <v>2889</v>
      </c>
      <c r="D17" s="99" t="s">
        <v>5582</v>
      </c>
      <c r="E17" s="99"/>
      <c r="F17" s="108">
        <v>30</v>
      </c>
      <c r="G17" s="101">
        <v>46091</v>
      </c>
      <c r="H17" s="101"/>
      <c r="I17" s="101"/>
      <c r="J17" s="109">
        <v>46190</v>
      </c>
      <c r="K17" s="97" t="s">
        <v>7051</v>
      </c>
      <c r="L17" s="99"/>
      <c r="M17" s="72"/>
      <c r="N17" s="72"/>
      <c r="O17" s="72"/>
      <c r="P17" s="72"/>
      <c r="Q17" s="72"/>
      <c r="R17" s="72"/>
      <c r="S17" s="72"/>
    </row>
    <row r="18" spans="1:19">
      <c r="A18" s="101" t="s">
        <v>7049</v>
      </c>
      <c r="B18" s="98" t="s">
        <v>7050</v>
      </c>
      <c r="C18" s="99" t="s">
        <v>2893</v>
      </c>
      <c r="D18" s="99" t="s">
        <v>5579</v>
      </c>
      <c r="E18" s="99"/>
      <c r="F18" s="108">
        <v>120</v>
      </c>
      <c r="G18" s="101">
        <v>46091</v>
      </c>
      <c r="H18" s="101"/>
      <c r="I18" s="101"/>
      <c r="J18" s="109">
        <v>46190</v>
      </c>
      <c r="K18" s="97" t="s">
        <v>7051</v>
      </c>
      <c r="L18" s="99"/>
      <c r="M18" s="72"/>
      <c r="N18" s="72"/>
      <c r="O18" s="72"/>
      <c r="P18" s="72"/>
      <c r="Q18" s="72"/>
      <c r="R18" s="72"/>
      <c r="S18" s="72"/>
    </row>
    <row r="19" spans="1:19">
      <c r="A19" s="101" t="s">
        <v>7049</v>
      </c>
      <c r="B19" s="98" t="s">
        <v>7050</v>
      </c>
      <c r="C19" s="99" t="s">
        <v>2879</v>
      </c>
      <c r="D19" s="99" t="s">
        <v>5362</v>
      </c>
      <c r="E19" s="99"/>
      <c r="F19" s="108">
        <v>1000</v>
      </c>
      <c r="G19" s="101">
        <v>46091</v>
      </c>
      <c r="H19" s="101"/>
      <c r="I19" s="101"/>
      <c r="J19" s="109">
        <v>46190</v>
      </c>
      <c r="K19" s="97" t="s">
        <v>7051</v>
      </c>
      <c r="L19" s="99"/>
      <c r="M19" s="72"/>
      <c r="N19" s="72"/>
      <c r="O19" s="72"/>
      <c r="P19" s="72"/>
      <c r="Q19" s="72"/>
      <c r="R19" s="72"/>
      <c r="S19" s="72"/>
    </row>
    <row r="20" spans="1:19">
      <c r="A20" s="101" t="s">
        <v>7049</v>
      </c>
      <c r="B20" s="98" t="s">
        <v>7050</v>
      </c>
      <c r="C20" s="99" t="s">
        <v>3833</v>
      </c>
      <c r="D20" s="99" t="s">
        <v>5584</v>
      </c>
      <c r="E20" s="99"/>
      <c r="F20" s="108">
        <v>200</v>
      </c>
      <c r="G20" s="101">
        <v>46091</v>
      </c>
      <c r="H20" s="101"/>
      <c r="I20" s="101"/>
      <c r="J20" s="109">
        <v>46190</v>
      </c>
      <c r="K20" s="97" t="s">
        <v>7051</v>
      </c>
      <c r="L20" s="99"/>
      <c r="M20" s="72"/>
      <c r="N20" s="72"/>
      <c r="O20" s="72"/>
      <c r="P20" s="72"/>
      <c r="Q20" s="72"/>
      <c r="R20" s="72"/>
      <c r="S20" s="72"/>
    </row>
    <row r="21" spans="1:19">
      <c r="A21" s="101" t="s">
        <v>7049</v>
      </c>
      <c r="B21" s="98" t="s">
        <v>7050</v>
      </c>
      <c r="C21" s="99" t="s">
        <v>2882</v>
      </c>
      <c r="D21" s="99" t="s">
        <v>5355</v>
      </c>
      <c r="E21" s="99"/>
      <c r="F21" s="108">
        <v>950</v>
      </c>
      <c r="G21" s="101">
        <v>46091</v>
      </c>
      <c r="H21" s="101"/>
      <c r="I21" s="101"/>
      <c r="J21" s="109">
        <v>46190</v>
      </c>
      <c r="K21" s="97" t="s">
        <v>7051</v>
      </c>
      <c r="L21" s="99"/>
      <c r="M21" s="72"/>
      <c r="N21" s="72"/>
      <c r="O21" s="72"/>
      <c r="P21" s="72"/>
      <c r="Q21" s="72"/>
      <c r="R21" s="72"/>
      <c r="S21" s="72"/>
    </row>
    <row r="22" spans="1:19">
      <c r="A22" s="101" t="s">
        <v>7049</v>
      </c>
      <c r="B22" s="98" t="s">
        <v>7050</v>
      </c>
      <c r="C22" s="99" t="s">
        <v>2912</v>
      </c>
      <c r="D22" s="99" t="s">
        <v>5351</v>
      </c>
      <c r="E22" s="99"/>
      <c r="F22" s="108">
        <v>1100</v>
      </c>
      <c r="G22" s="101">
        <v>46091</v>
      </c>
      <c r="H22" s="101"/>
      <c r="I22" s="101"/>
      <c r="J22" s="109">
        <v>46190</v>
      </c>
      <c r="K22" s="97" t="s">
        <v>7051</v>
      </c>
      <c r="L22" s="99"/>
      <c r="M22" s="72"/>
      <c r="N22" s="72"/>
      <c r="O22" s="72"/>
      <c r="P22" s="72"/>
      <c r="Q22" s="72"/>
      <c r="R22" s="72"/>
      <c r="S22" s="72"/>
    </row>
    <row r="23" spans="1:19">
      <c r="A23" s="101" t="s">
        <v>7049</v>
      </c>
      <c r="B23" s="98" t="s">
        <v>7050</v>
      </c>
      <c r="C23" s="99" t="s">
        <v>2918</v>
      </c>
      <c r="D23" s="99" t="s">
        <v>5411</v>
      </c>
      <c r="E23" s="99"/>
      <c r="F23" s="108">
        <v>390</v>
      </c>
      <c r="G23" s="101">
        <v>46091</v>
      </c>
      <c r="H23" s="101"/>
      <c r="I23" s="101"/>
      <c r="J23" s="109">
        <v>46190</v>
      </c>
      <c r="K23" s="97" t="s">
        <v>7051</v>
      </c>
      <c r="L23" s="99"/>
      <c r="M23" s="72"/>
      <c r="N23" s="72"/>
      <c r="O23" s="72"/>
      <c r="P23" s="72"/>
      <c r="Q23" s="72"/>
      <c r="R23" s="72"/>
      <c r="S23" s="72"/>
    </row>
    <row r="24" spans="1:19">
      <c r="A24" s="101" t="s">
        <v>7049</v>
      </c>
      <c r="B24" s="98" t="s">
        <v>7050</v>
      </c>
      <c r="C24" s="99" t="s">
        <v>2920</v>
      </c>
      <c r="D24" s="99" t="s">
        <v>5435</v>
      </c>
      <c r="E24" s="99"/>
      <c r="F24" s="108">
        <v>200</v>
      </c>
      <c r="G24" s="101">
        <v>46091</v>
      </c>
      <c r="H24" s="101"/>
      <c r="I24" s="101"/>
      <c r="J24" s="109">
        <v>46190</v>
      </c>
      <c r="K24" s="97" t="s">
        <v>7051</v>
      </c>
      <c r="L24" s="99"/>
      <c r="M24" s="72"/>
      <c r="N24" s="72"/>
      <c r="O24" s="72"/>
      <c r="P24" s="72"/>
      <c r="Q24" s="72"/>
      <c r="R24" s="72"/>
      <c r="S24" s="72"/>
    </row>
    <row r="25" spans="1:19">
      <c r="A25" s="101" t="s">
        <v>7049</v>
      </c>
      <c r="B25" s="98" t="s">
        <v>7050</v>
      </c>
      <c r="C25" s="99" t="s">
        <v>2916</v>
      </c>
      <c r="D25" s="99" t="s">
        <v>5421</v>
      </c>
      <c r="E25" s="99"/>
      <c r="F25" s="108">
        <v>320</v>
      </c>
      <c r="G25" s="101">
        <v>46091</v>
      </c>
      <c r="H25" s="101"/>
      <c r="I25" s="101"/>
      <c r="J25" s="109">
        <v>46190</v>
      </c>
      <c r="K25" s="97" t="s">
        <v>7051</v>
      </c>
      <c r="L25" s="99"/>
      <c r="M25" s="72"/>
      <c r="N25" s="72"/>
      <c r="O25" s="72"/>
      <c r="P25" s="72"/>
      <c r="Q25" s="72"/>
      <c r="R25" s="72"/>
      <c r="S25" s="72"/>
    </row>
    <row r="26" spans="1:19">
      <c r="A26" s="101" t="s">
        <v>7049</v>
      </c>
      <c r="B26" s="98" t="s">
        <v>7050</v>
      </c>
      <c r="C26" s="99" t="s">
        <v>2924</v>
      </c>
      <c r="D26" s="99" t="s">
        <v>5449</v>
      </c>
      <c r="E26" s="99"/>
      <c r="F26" s="108">
        <v>100</v>
      </c>
      <c r="G26" s="101">
        <v>46091</v>
      </c>
      <c r="H26" s="101"/>
      <c r="I26" s="101"/>
      <c r="J26" s="109">
        <v>46190</v>
      </c>
      <c r="K26" s="97" t="s">
        <v>7051</v>
      </c>
      <c r="L26" s="99"/>
      <c r="M26" s="72"/>
      <c r="N26" s="72"/>
      <c r="O26" s="72"/>
      <c r="P26" s="72"/>
      <c r="Q26" s="72"/>
      <c r="R26" s="72"/>
      <c r="S26" s="72"/>
    </row>
    <row r="27" spans="1:19">
      <c r="A27" s="101" t="s">
        <v>7049</v>
      </c>
      <c r="B27" s="98" t="s">
        <v>7050</v>
      </c>
      <c r="C27" s="99" t="s">
        <v>3862</v>
      </c>
      <c r="D27" s="99" t="s">
        <v>5672</v>
      </c>
      <c r="E27" s="99"/>
      <c r="F27" s="108">
        <v>30</v>
      </c>
      <c r="G27" s="101">
        <v>46091</v>
      </c>
      <c r="H27" s="101"/>
      <c r="I27" s="101"/>
      <c r="J27" s="109">
        <v>46190</v>
      </c>
      <c r="K27" s="97" t="s">
        <v>7051</v>
      </c>
      <c r="L27" s="99"/>
      <c r="M27" s="72"/>
      <c r="N27" s="72"/>
      <c r="O27" s="72"/>
      <c r="P27" s="72"/>
      <c r="Q27" s="72"/>
      <c r="R27" s="72"/>
      <c r="S27" s="72"/>
    </row>
    <row r="28" spans="1:19">
      <c r="A28" s="101" t="s">
        <v>7049</v>
      </c>
      <c r="B28" s="98" t="s">
        <v>7050</v>
      </c>
      <c r="C28" s="99" t="s">
        <v>3866</v>
      </c>
      <c r="D28" s="99" t="s">
        <v>5366</v>
      </c>
      <c r="E28" s="99"/>
      <c r="F28" s="108">
        <v>500</v>
      </c>
      <c r="G28" s="101">
        <v>46091</v>
      </c>
      <c r="H28" s="101"/>
      <c r="I28" s="101"/>
      <c r="J28" s="109">
        <v>46190</v>
      </c>
      <c r="K28" s="97" t="s">
        <v>7051</v>
      </c>
      <c r="L28" s="99"/>
      <c r="M28" s="72"/>
      <c r="N28" s="72"/>
      <c r="O28" s="72"/>
      <c r="P28" s="72"/>
      <c r="Q28" s="72"/>
      <c r="R28" s="72"/>
      <c r="S28" s="72"/>
    </row>
    <row r="29" spans="1:19">
      <c r="A29" s="101" t="s">
        <v>7049</v>
      </c>
      <c r="B29" s="98" t="s">
        <v>7050</v>
      </c>
      <c r="C29" s="99" t="s">
        <v>3872</v>
      </c>
      <c r="D29" s="99" t="s">
        <v>5338</v>
      </c>
      <c r="E29" s="99"/>
      <c r="F29" s="108">
        <v>8000</v>
      </c>
      <c r="G29" s="101">
        <v>46091</v>
      </c>
      <c r="H29" s="101"/>
      <c r="I29" s="101"/>
      <c r="J29" s="109">
        <v>46190</v>
      </c>
      <c r="K29" s="97" t="s">
        <v>7051</v>
      </c>
      <c r="L29" s="99"/>
      <c r="M29" s="72"/>
      <c r="N29" s="72"/>
      <c r="O29" s="72"/>
      <c r="P29" s="72"/>
      <c r="Q29" s="72"/>
      <c r="R29" s="72"/>
      <c r="S29" s="72"/>
    </row>
    <row r="30" spans="1:19">
      <c r="A30" s="101" t="s">
        <v>7049</v>
      </c>
      <c r="B30" s="98" t="s">
        <v>7050</v>
      </c>
      <c r="C30" s="99" t="s">
        <v>3870</v>
      </c>
      <c r="D30" s="99" t="s">
        <v>5354</v>
      </c>
      <c r="E30" s="99"/>
      <c r="F30" s="108">
        <v>800</v>
      </c>
      <c r="G30" s="101">
        <v>46091</v>
      </c>
      <c r="H30" s="101"/>
      <c r="I30" s="101"/>
      <c r="J30" s="109">
        <v>46190</v>
      </c>
      <c r="K30" s="97" t="s">
        <v>7051</v>
      </c>
      <c r="L30" s="99"/>
      <c r="M30" s="72"/>
      <c r="N30" s="72"/>
      <c r="O30" s="72"/>
      <c r="P30" s="72"/>
      <c r="Q30" s="72"/>
      <c r="R30" s="72"/>
      <c r="S30" s="72"/>
    </row>
    <row r="31" spans="1:19">
      <c r="A31" s="101" t="s">
        <v>7049</v>
      </c>
      <c r="B31" s="98" t="s">
        <v>7050</v>
      </c>
      <c r="C31" s="99" t="s">
        <v>3892</v>
      </c>
      <c r="D31" s="99" t="s">
        <v>5673</v>
      </c>
      <c r="E31" s="99"/>
      <c r="F31" s="108">
        <v>150</v>
      </c>
      <c r="G31" s="101">
        <v>46091</v>
      </c>
      <c r="H31" s="101"/>
      <c r="I31" s="101"/>
      <c r="J31" s="109">
        <v>46190</v>
      </c>
      <c r="K31" s="97" t="s">
        <v>7051</v>
      </c>
      <c r="L31" s="99"/>
      <c r="M31" s="72"/>
      <c r="N31" s="72"/>
      <c r="O31" s="72"/>
      <c r="P31" s="72"/>
      <c r="Q31" s="72"/>
      <c r="R31" s="72"/>
      <c r="S31" s="72"/>
    </row>
    <row r="32" spans="1:19">
      <c r="A32" s="101" t="s">
        <v>7049</v>
      </c>
      <c r="B32" s="98" t="s">
        <v>7050</v>
      </c>
      <c r="C32" s="99" t="s">
        <v>3876</v>
      </c>
      <c r="D32" s="99" t="s">
        <v>5342</v>
      </c>
      <c r="E32" s="99"/>
      <c r="F32" s="108">
        <v>1500</v>
      </c>
      <c r="G32" s="101">
        <v>46091</v>
      </c>
      <c r="H32" s="101"/>
      <c r="I32" s="101"/>
      <c r="J32" s="109">
        <v>46190</v>
      </c>
      <c r="K32" s="97" t="s">
        <v>7051</v>
      </c>
      <c r="L32" s="99"/>
      <c r="M32" s="72"/>
      <c r="N32" s="72"/>
      <c r="O32" s="72"/>
      <c r="P32" s="72"/>
      <c r="Q32" s="72"/>
      <c r="R32" s="72"/>
      <c r="S32" s="72"/>
    </row>
    <row r="33" spans="1:19">
      <c r="A33" s="101" t="s">
        <v>7049</v>
      </c>
      <c r="B33" s="98" t="s">
        <v>7050</v>
      </c>
      <c r="C33" s="99" t="s">
        <v>3888</v>
      </c>
      <c r="D33" s="99" t="s">
        <v>5333</v>
      </c>
      <c r="E33" s="99"/>
      <c r="F33" s="108">
        <v>4010</v>
      </c>
      <c r="G33" s="101">
        <v>46091</v>
      </c>
      <c r="H33" s="101"/>
      <c r="I33" s="101"/>
      <c r="J33" s="109">
        <v>46190</v>
      </c>
      <c r="K33" s="97" t="s">
        <v>7051</v>
      </c>
      <c r="L33" s="99"/>
      <c r="M33" s="72"/>
      <c r="N33" s="72"/>
      <c r="O33" s="72"/>
      <c r="P33" s="72"/>
      <c r="Q33" s="72"/>
      <c r="R33" s="72"/>
      <c r="S33" s="72"/>
    </row>
    <row r="34" spans="1:19">
      <c r="A34" s="101" t="s">
        <v>7049</v>
      </c>
      <c r="B34" s="98" t="s">
        <v>7050</v>
      </c>
      <c r="C34" s="99" t="s">
        <v>3878</v>
      </c>
      <c r="D34" s="99" t="s">
        <v>5371</v>
      </c>
      <c r="E34" s="99"/>
      <c r="F34" s="108">
        <v>310</v>
      </c>
      <c r="G34" s="101">
        <v>46091</v>
      </c>
      <c r="H34" s="101"/>
      <c r="I34" s="101"/>
      <c r="J34" s="109">
        <v>46190</v>
      </c>
      <c r="K34" s="97" t="s">
        <v>7051</v>
      </c>
      <c r="L34" s="99"/>
      <c r="M34" s="72"/>
      <c r="N34" s="72"/>
      <c r="O34" s="72"/>
      <c r="P34" s="72"/>
      <c r="Q34" s="72"/>
      <c r="R34" s="72"/>
      <c r="S34" s="72"/>
    </row>
    <row r="35" spans="1:19">
      <c r="A35" s="101" t="s">
        <v>7049</v>
      </c>
      <c r="B35" s="98" t="s">
        <v>7050</v>
      </c>
      <c r="C35" s="99" t="s">
        <v>3880</v>
      </c>
      <c r="D35" s="99" t="s">
        <v>5330</v>
      </c>
      <c r="E35" s="99"/>
      <c r="F35" s="108">
        <v>8200</v>
      </c>
      <c r="G35" s="101">
        <v>46091</v>
      </c>
      <c r="H35" s="101"/>
      <c r="I35" s="101"/>
      <c r="J35" s="109">
        <v>46190</v>
      </c>
      <c r="K35" s="97" t="s">
        <v>7051</v>
      </c>
      <c r="L35" s="99"/>
      <c r="M35" s="72"/>
      <c r="N35" s="72"/>
      <c r="O35" s="72"/>
      <c r="P35" s="72"/>
      <c r="Q35" s="72"/>
      <c r="R35" s="72"/>
      <c r="S35" s="72"/>
    </row>
    <row r="36" spans="1:19">
      <c r="A36" s="101" t="s">
        <v>7049</v>
      </c>
      <c r="B36" s="98" t="s">
        <v>7050</v>
      </c>
      <c r="C36" s="99" t="s">
        <v>3896</v>
      </c>
      <c r="D36" s="99" t="s">
        <v>5674</v>
      </c>
      <c r="E36" s="99"/>
      <c r="F36" s="108">
        <v>150</v>
      </c>
      <c r="G36" s="101">
        <v>46091</v>
      </c>
      <c r="H36" s="101"/>
      <c r="I36" s="101"/>
      <c r="J36" s="109">
        <v>46190</v>
      </c>
      <c r="K36" s="97" t="s">
        <v>7051</v>
      </c>
      <c r="L36" s="99"/>
      <c r="M36" s="72"/>
      <c r="N36" s="72"/>
      <c r="O36" s="72"/>
      <c r="P36" s="72"/>
      <c r="Q36" s="72"/>
      <c r="R36" s="72"/>
      <c r="S36" s="72"/>
    </row>
    <row r="37" spans="1:19">
      <c r="A37" s="101" t="s">
        <v>7049</v>
      </c>
      <c r="B37" s="98" t="s">
        <v>7050</v>
      </c>
      <c r="C37" s="99" t="s">
        <v>3886</v>
      </c>
      <c r="D37" s="99" t="s">
        <v>5675</v>
      </c>
      <c r="E37" s="99"/>
      <c r="F37" s="108">
        <v>1900</v>
      </c>
      <c r="G37" s="101">
        <v>46091</v>
      </c>
      <c r="H37" s="101"/>
      <c r="I37" s="101"/>
      <c r="J37" s="109">
        <v>46190</v>
      </c>
      <c r="K37" s="97" t="s">
        <v>7051</v>
      </c>
      <c r="L37" s="99"/>
      <c r="M37" s="72"/>
      <c r="N37" s="72"/>
      <c r="O37" s="72"/>
      <c r="P37" s="72"/>
      <c r="Q37" s="72"/>
      <c r="R37" s="72"/>
      <c r="S37" s="72"/>
    </row>
    <row r="38" spans="1:19">
      <c r="A38" s="101" t="s">
        <v>7049</v>
      </c>
      <c r="B38" s="98" t="s">
        <v>7050</v>
      </c>
      <c r="C38" s="99" t="s">
        <v>3894</v>
      </c>
      <c r="D38" s="99" t="s">
        <v>5393</v>
      </c>
      <c r="E38" s="99"/>
      <c r="F38" s="108">
        <v>200</v>
      </c>
      <c r="G38" s="101">
        <v>46091</v>
      </c>
      <c r="H38" s="101"/>
      <c r="I38" s="101"/>
      <c r="J38" s="109">
        <v>46190</v>
      </c>
      <c r="K38" s="97" t="s">
        <v>7051</v>
      </c>
      <c r="L38" s="99"/>
      <c r="M38" s="72"/>
      <c r="N38" s="72"/>
      <c r="O38" s="72"/>
      <c r="P38" s="72"/>
      <c r="Q38" s="72"/>
      <c r="R38" s="72"/>
      <c r="S38" s="72"/>
    </row>
    <row r="39" spans="1:19">
      <c r="A39" s="101" t="s">
        <v>7049</v>
      </c>
      <c r="B39" s="98" t="s">
        <v>7050</v>
      </c>
      <c r="C39" s="99" t="s">
        <v>2440</v>
      </c>
      <c r="D39" s="99" t="s">
        <v>5378</v>
      </c>
      <c r="E39" s="99"/>
      <c r="F39" s="108">
        <v>400</v>
      </c>
      <c r="G39" s="101">
        <v>46091</v>
      </c>
      <c r="H39" s="101"/>
      <c r="I39" s="101"/>
      <c r="J39" s="109">
        <v>46190</v>
      </c>
      <c r="K39" s="97" t="s">
        <v>7051</v>
      </c>
      <c r="L39" s="99"/>
      <c r="M39" s="72"/>
      <c r="N39" s="72"/>
      <c r="O39" s="72"/>
      <c r="P39" s="72"/>
      <c r="Q39" s="72"/>
      <c r="R39" s="72"/>
      <c r="S39" s="72"/>
    </row>
    <row r="40" spans="1:19">
      <c r="A40" s="101" t="s">
        <v>7049</v>
      </c>
      <c r="B40" s="98" t="s">
        <v>7050</v>
      </c>
      <c r="C40" s="99" t="s">
        <v>2432</v>
      </c>
      <c r="D40" s="99" t="s">
        <v>5386</v>
      </c>
      <c r="E40" s="99"/>
      <c r="F40" s="108">
        <v>570</v>
      </c>
      <c r="G40" s="101">
        <v>46091</v>
      </c>
      <c r="H40" s="101"/>
      <c r="I40" s="101"/>
      <c r="J40" s="109">
        <v>46190</v>
      </c>
      <c r="K40" s="97" t="s">
        <v>7051</v>
      </c>
      <c r="L40" s="99"/>
      <c r="M40" s="72"/>
      <c r="N40" s="72"/>
      <c r="O40" s="72"/>
      <c r="P40" s="72"/>
      <c r="Q40" s="72"/>
      <c r="R40" s="72"/>
      <c r="S40" s="72"/>
    </row>
    <row r="41" spans="1:19">
      <c r="A41" s="101" t="s">
        <v>7049</v>
      </c>
      <c r="B41" s="98" t="s">
        <v>7050</v>
      </c>
      <c r="C41" s="99" t="s">
        <v>2444</v>
      </c>
      <c r="D41" s="99" t="s">
        <v>5420</v>
      </c>
      <c r="E41" s="99"/>
      <c r="F41" s="108">
        <v>250</v>
      </c>
      <c r="G41" s="101">
        <v>46091</v>
      </c>
      <c r="H41" s="101"/>
      <c r="I41" s="101"/>
      <c r="J41" s="109">
        <v>46190</v>
      </c>
      <c r="K41" s="97" t="s">
        <v>7051</v>
      </c>
      <c r="L41" s="99"/>
      <c r="M41" s="72"/>
      <c r="N41" s="72"/>
      <c r="O41" s="72"/>
      <c r="P41" s="72"/>
      <c r="Q41" s="72"/>
      <c r="R41" s="72"/>
      <c r="S41" s="72"/>
    </row>
    <row r="42" spans="1:19">
      <c r="A42" s="101" t="s">
        <v>7049</v>
      </c>
      <c r="B42" s="98" t="s">
        <v>7050</v>
      </c>
      <c r="C42" s="99" t="s">
        <v>2442</v>
      </c>
      <c r="D42" s="99" t="s">
        <v>5398</v>
      </c>
      <c r="E42" s="99"/>
      <c r="F42" s="108">
        <v>200</v>
      </c>
      <c r="G42" s="101">
        <v>46091</v>
      </c>
      <c r="H42" s="101"/>
      <c r="I42" s="101"/>
      <c r="J42" s="109">
        <v>46190</v>
      </c>
      <c r="K42" s="97" t="s">
        <v>7051</v>
      </c>
      <c r="L42" s="99"/>
      <c r="M42" s="72"/>
      <c r="N42" s="72"/>
      <c r="O42" s="72"/>
      <c r="P42" s="72"/>
      <c r="Q42" s="72"/>
      <c r="R42" s="72"/>
      <c r="S42" s="72"/>
    </row>
    <row r="43" spans="1:19">
      <c r="A43" s="101" t="s">
        <v>7049</v>
      </c>
      <c r="B43" s="98" t="s">
        <v>7050</v>
      </c>
      <c r="C43" s="99" t="s">
        <v>2436</v>
      </c>
      <c r="D43" s="99" t="s">
        <v>5358</v>
      </c>
      <c r="E43" s="99"/>
      <c r="F43" s="108">
        <v>500</v>
      </c>
      <c r="G43" s="101">
        <v>46091</v>
      </c>
      <c r="H43" s="101"/>
      <c r="I43" s="101"/>
      <c r="J43" s="109">
        <v>46190</v>
      </c>
      <c r="K43" s="97" t="s">
        <v>7051</v>
      </c>
      <c r="L43" s="99"/>
      <c r="M43" s="72"/>
      <c r="N43" s="72"/>
      <c r="O43" s="72"/>
      <c r="P43" s="72"/>
      <c r="Q43" s="72"/>
      <c r="R43" s="72"/>
      <c r="S43" s="72"/>
    </row>
    <row r="44" spans="1:19">
      <c r="A44" s="101" t="s">
        <v>7049</v>
      </c>
      <c r="B44" s="98" t="s">
        <v>7050</v>
      </c>
      <c r="C44" s="99" t="s">
        <v>2465</v>
      </c>
      <c r="D44" s="99" t="s">
        <v>5397</v>
      </c>
      <c r="E44" s="99"/>
      <c r="F44" s="108">
        <v>400</v>
      </c>
      <c r="G44" s="101">
        <v>46091</v>
      </c>
      <c r="H44" s="101"/>
      <c r="I44" s="101"/>
      <c r="J44" s="109">
        <v>46190</v>
      </c>
      <c r="K44" s="97" t="s">
        <v>7051</v>
      </c>
      <c r="L44" s="99"/>
      <c r="M44" s="72"/>
      <c r="N44" s="72"/>
      <c r="O44" s="72"/>
      <c r="P44" s="72"/>
      <c r="Q44" s="72"/>
      <c r="R44" s="72"/>
      <c r="S44" s="72"/>
    </row>
    <row r="45" spans="1:19">
      <c r="A45" s="101" t="s">
        <v>7049</v>
      </c>
      <c r="B45" s="98" t="s">
        <v>7050</v>
      </c>
      <c r="C45" s="99" t="s">
        <v>2463</v>
      </c>
      <c r="D45" s="99" t="s">
        <v>5388</v>
      </c>
      <c r="E45" s="99"/>
      <c r="F45" s="108">
        <v>400</v>
      </c>
      <c r="G45" s="101">
        <v>46091</v>
      </c>
      <c r="H45" s="101"/>
      <c r="I45" s="101"/>
      <c r="J45" s="109">
        <v>46190</v>
      </c>
      <c r="K45" s="97" t="s">
        <v>7051</v>
      </c>
      <c r="L45" s="99"/>
      <c r="M45" s="72"/>
      <c r="N45" s="72"/>
      <c r="O45" s="72"/>
      <c r="P45" s="72"/>
      <c r="Q45" s="72"/>
      <c r="R45" s="72"/>
      <c r="S45" s="72"/>
    </row>
    <row r="46" spans="1:19">
      <c r="A46" s="101" t="s">
        <v>7049</v>
      </c>
      <c r="B46" s="98" t="s">
        <v>7050</v>
      </c>
      <c r="C46" s="99" t="s">
        <v>2467</v>
      </c>
      <c r="D46" s="99" t="s">
        <v>5429</v>
      </c>
      <c r="E46" s="99"/>
      <c r="F46" s="108">
        <v>200</v>
      </c>
      <c r="G46" s="101">
        <v>46091</v>
      </c>
      <c r="H46" s="101"/>
      <c r="I46" s="101"/>
      <c r="J46" s="109">
        <v>46190</v>
      </c>
      <c r="K46" s="97" t="s">
        <v>7051</v>
      </c>
      <c r="L46" s="99"/>
      <c r="M46" s="72"/>
      <c r="N46" s="72"/>
      <c r="O46" s="72"/>
      <c r="P46" s="72"/>
      <c r="Q46" s="72"/>
      <c r="R46" s="72"/>
      <c r="S46" s="72"/>
    </row>
    <row r="47" spans="1:19">
      <c r="A47" s="101" t="s">
        <v>7049</v>
      </c>
      <c r="B47" s="98" t="s">
        <v>7050</v>
      </c>
      <c r="C47" s="99" t="s">
        <v>2469</v>
      </c>
      <c r="D47" s="99" t="s">
        <v>5452</v>
      </c>
      <c r="E47" s="99"/>
      <c r="F47" s="108">
        <v>150</v>
      </c>
      <c r="G47" s="101">
        <v>46091</v>
      </c>
      <c r="H47" s="101"/>
      <c r="I47" s="101"/>
      <c r="J47" s="109">
        <v>46190</v>
      </c>
      <c r="K47" s="97" t="s">
        <v>7051</v>
      </c>
      <c r="L47" s="99"/>
      <c r="M47" s="72"/>
      <c r="N47" s="72"/>
      <c r="O47" s="72"/>
      <c r="P47" s="72"/>
      <c r="Q47" s="72"/>
      <c r="R47" s="72"/>
      <c r="S47" s="72"/>
    </row>
    <row r="48" spans="1:19">
      <c r="A48" s="101" t="s">
        <v>7049</v>
      </c>
      <c r="B48" s="98" t="s">
        <v>7050</v>
      </c>
      <c r="C48" s="99" t="s">
        <v>2492</v>
      </c>
      <c r="D48" s="99" t="s">
        <v>5402</v>
      </c>
      <c r="E48" s="99"/>
      <c r="F48" s="108">
        <v>400</v>
      </c>
      <c r="G48" s="101">
        <v>46091</v>
      </c>
      <c r="H48" s="101"/>
      <c r="I48" s="101"/>
      <c r="J48" s="109">
        <v>46190</v>
      </c>
      <c r="K48" s="97" t="s">
        <v>7051</v>
      </c>
      <c r="L48" s="99"/>
      <c r="M48" s="72"/>
      <c r="N48" s="72"/>
      <c r="O48" s="72"/>
      <c r="P48" s="72"/>
      <c r="Q48" s="72"/>
      <c r="R48" s="72"/>
      <c r="S48" s="72"/>
    </row>
    <row r="49" spans="1:19">
      <c r="A49" s="101" t="s">
        <v>7049</v>
      </c>
      <c r="B49" s="98" t="s">
        <v>7050</v>
      </c>
      <c r="C49" s="99" t="s">
        <v>2490</v>
      </c>
      <c r="D49" s="99" t="s">
        <v>5370</v>
      </c>
      <c r="E49" s="99"/>
      <c r="F49" s="108">
        <v>500</v>
      </c>
      <c r="G49" s="101">
        <v>46091</v>
      </c>
      <c r="H49" s="101"/>
      <c r="I49" s="101"/>
      <c r="J49" s="109">
        <v>46190</v>
      </c>
      <c r="K49" s="97" t="s">
        <v>7051</v>
      </c>
      <c r="L49" s="99"/>
      <c r="M49" s="72"/>
      <c r="N49" s="72"/>
      <c r="O49" s="72"/>
      <c r="P49" s="72"/>
      <c r="Q49" s="72"/>
      <c r="R49" s="72"/>
      <c r="S49" s="72"/>
    </row>
    <row r="50" spans="1:19">
      <c r="A50" s="101" t="s">
        <v>7049</v>
      </c>
      <c r="B50" s="98" t="s">
        <v>7050</v>
      </c>
      <c r="C50" s="99" t="s">
        <v>2473</v>
      </c>
      <c r="D50" s="99" t="s">
        <v>5336</v>
      </c>
      <c r="E50" s="99"/>
      <c r="F50" s="108">
        <v>3900</v>
      </c>
      <c r="G50" s="101">
        <v>46091</v>
      </c>
      <c r="H50" s="101"/>
      <c r="I50" s="101"/>
      <c r="J50" s="109">
        <v>46190</v>
      </c>
      <c r="K50" s="97" t="s">
        <v>7051</v>
      </c>
      <c r="L50" s="99"/>
      <c r="M50" s="72"/>
      <c r="N50" s="72"/>
      <c r="O50" s="72"/>
      <c r="P50" s="72"/>
      <c r="Q50" s="72"/>
      <c r="R50" s="72"/>
      <c r="S50" s="72"/>
    </row>
    <row r="51" spans="1:19">
      <c r="A51" s="101" t="s">
        <v>7049</v>
      </c>
      <c r="B51" s="98" t="s">
        <v>7050</v>
      </c>
      <c r="C51" s="99" t="s">
        <v>2484</v>
      </c>
      <c r="D51" s="99" t="s">
        <v>5340</v>
      </c>
      <c r="E51" s="99"/>
      <c r="F51" s="108">
        <v>900</v>
      </c>
      <c r="G51" s="101">
        <v>46091</v>
      </c>
      <c r="H51" s="101"/>
      <c r="I51" s="101"/>
      <c r="J51" s="109">
        <v>46190</v>
      </c>
      <c r="K51" s="97" t="s">
        <v>7051</v>
      </c>
      <c r="L51" s="99"/>
      <c r="M51" s="72"/>
      <c r="N51" s="72"/>
      <c r="O51" s="72"/>
      <c r="P51" s="72"/>
      <c r="Q51" s="72"/>
      <c r="R51" s="72"/>
      <c r="S51" s="72"/>
    </row>
    <row r="52" spans="1:19">
      <c r="A52" s="101" t="s">
        <v>7049</v>
      </c>
      <c r="B52" s="98" t="s">
        <v>7050</v>
      </c>
      <c r="C52" s="99" t="s">
        <v>2482</v>
      </c>
      <c r="D52" s="99" t="s">
        <v>5676</v>
      </c>
      <c r="E52" s="99"/>
      <c r="F52" s="108">
        <v>30</v>
      </c>
      <c r="G52" s="101">
        <v>46091</v>
      </c>
      <c r="H52" s="101"/>
      <c r="I52" s="101"/>
      <c r="J52" s="109">
        <v>46190</v>
      </c>
      <c r="K52" s="97" t="s">
        <v>7051</v>
      </c>
      <c r="L52" s="99"/>
      <c r="M52" s="72"/>
      <c r="N52" s="72"/>
      <c r="O52" s="72"/>
      <c r="P52" s="72"/>
      <c r="Q52" s="72"/>
      <c r="R52" s="72"/>
      <c r="S52" s="72"/>
    </row>
    <row r="53" spans="1:19">
      <c r="A53" s="101" t="s">
        <v>7049</v>
      </c>
      <c r="B53" s="98" t="s">
        <v>7050</v>
      </c>
      <c r="C53" s="99" t="s">
        <v>2488</v>
      </c>
      <c r="D53" s="99" t="s">
        <v>5376</v>
      </c>
      <c r="E53" s="99"/>
      <c r="F53" s="108">
        <v>700</v>
      </c>
      <c r="G53" s="101">
        <v>46091</v>
      </c>
      <c r="H53" s="101"/>
      <c r="I53" s="101"/>
      <c r="J53" s="109">
        <v>46190</v>
      </c>
      <c r="K53" s="97" t="s">
        <v>7051</v>
      </c>
      <c r="L53" s="99"/>
      <c r="M53" s="72"/>
      <c r="N53" s="72"/>
      <c r="O53" s="72"/>
      <c r="P53" s="72"/>
      <c r="Q53" s="72"/>
      <c r="R53" s="72"/>
      <c r="S53" s="72"/>
    </row>
    <row r="54" spans="1:19">
      <c r="A54" s="101" t="s">
        <v>7049</v>
      </c>
      <c r="B54" s="98" t="s">
        <v>7050</v>
      </c>
      <c r="C54" s="99" t="s">
        <v>2499</v>
      </c>
      <c r="D54" s="99" t="s">
        <v>5446</v>
      </c>
      <c r="E54" s="99"/>
      <c r="F54" s="108">
        <v>200</v>
      </c>
      <c r="G54" s="101">
        <v>46091</v>
      </c>
      <c r="H54" s="101"/>
      <c r="I54" s="101"/>
      <c r="J54" s="109">
        <v>46190</v>
      </c>
      <c r="K54" s="97" t="s">
        <v>7051</v>
      </c>
      <c r="L54" s="99"/>
      <c r="M54" s="72"/>
      <c r="N54" s="72"/>
      <c r="O54" s="72"/>
      <c r="P54" s="72"/>
      <c r="Q54" s="72"/>
      <c r="R54" s="72"/>
      <c r="S54" s="72"/>
    </row>
    <row r="55" spans="1:19">
      <c r="A55" s="101" t="s">
        <v>7049</v>
      </c>
      <c r="B55" s="98" t="s">
        <v>7050</v>
      </c>
      <c r="C55" s="99" t="s">
        <v>2511</v>
      </c>
      <c r="D55" s="99" t="s">
        <v>5677</v>
      </c>
      <c r="E55" s="99"/>
      <c r="F55" s="108">
        <v>400</v>
      </c>
      <c r="G55" s="101">
        <v>46091</v>
      </c>
      <c r="H55" s="101"/>
      <c r="I55" s="101"/>
      <c r="J55" s="109">
        <v>46190</v>
      </c>
      <c r="K55" s="97" t="s">
        <v>7051</v>
      </c>
      <c r="L55" s="99"/>
      <c r="M55" s="72"/>
      <c r="N55" s="72"/>
      <c r="O55" s="72"/>
      <c r="P55" s="72"/>
      <c r="Q55" s="72"/>
      <c r="R55" s="72"/>
      <c r="S55" s="72"/>
    </row>
    <row r="56" spans="1:19">
      <c r="A56" s="101" t="s">
        <v>7049</v>
      </c>
      <c r="B56" s="98" t="s">
        <v>7050</v>
      </c>
      <c r="C56" s="99" t="s">
        <v>2503</v>
      </c>
      <c r="D56" s="99" t="s">
        <v>5375</v>
      </c>
      <c r="E56" s="99"/>
      <c r="F56" s="108">
        <v>1180</v>
      </c>
      <c r="G56" s="101">
        <v>46091</v>
      </c>
      <c r="H56" s="101"/>
      <c r="I56" s="101"/>
      <c r="J56" s="109">
        <v>46190</v>
      </c>
      <c r="K56" s="97" t="s">
        <v>7051</v>
      </c>
      <c r="L56" s="99"/>
      <c r="M56" s="72"/>
      <c r="N56" s="72"/>
      <c r="O56" s="72"/>
      <c r="P56" s="72"/>
      <c r="Q56" s="72"/>
      <c r="R56" s="72"/>
      <c r="S56" s="72"/>
    </row>
    <row r="57" spans="1:19">
      <c r="A57" s="101" t="s">
        <v>7049</v>
      </c>
      <c r="B57" s="98" t="s">
        <v>7050</v>
      </c>
      <c r="C57" s="99" t="s">
        <v>2479</v>
      </c>
      <c r="D57" s="99" t="s">
        <v>5337</v>
      </c>
      <c r="E57" s="99"/>
      <c r="F57" s="108">
        <v>2600</v>
      </c>
      <c r="G57" s="101">
        <v>46091</v>
      </c>
      <c r="H57" s="101"/>
      <c r="I57" s="101"/>
      <c r="J57" s="109">
        <v>46190</v>
      </c>
      <c r="K57" s="97" t="s">
        <v>7051</v>
      </c>
      <c r="L57" s="99"/>
      <c r="M57" s="72"/>
      <c r="N57" s="72"/>
      <c r="O57" s="72"/>
      <c r="P57" s="72"/>
      <c r="Q57" s="72"/>
      <c r="R57" s="72"/>
      <c r="S57" s="72"/>
    </row>
    <row r="58" spans="1:19">
      <c r="A58" s="101" t="s">
        <v>7049</v>
      </c>
      <c r="B58" s="98" t="s">
        <v>7050</v>
      </c>
      <c r="C58" s="99" t="s">
        <v>2494</v>
      </c>
      <c r="D58" s="99" t="s">
        <v>5341</v>
      </c>
      <c r="E58" s="99"/>
      <c r="F58" s="108">
        <v>2200</v>
      </c>
      <c r="G58" s="101">
        <v>46091</v>
      </c>
      <c r="H58" s="101"/>
      <c r="I58" s="101"/>
      <c r="J58" s="109">
        <v>46190</v>
      </c>
      <c r="K58" s="97" t="s">
        <v>7051</v>
      </c>
      <c r="L58" s="99"/>
      <c r="M58" s="72"/>
      <c r="N58" s="72"/>
      <c r="O58" s="72"/>
      <c r="P58" s="72"/>
      <c r="Q58" s="72"/>
      <c r="R58" s="72"/>
      <c r="S58" s="72"/>
    </row>
    <row r="59" spans="1:19">
      <c r="A59" s="101" t="s">
        <v>7049</v>
      </c>
      <c r="B59" s="98" t="s">
        <v>7050</v>
      </c>
      <c r="C59" s="99" t="s">
        <v>2486</v>
      </c>
      <c r="D59" s="99" t="s">
        <v>5347</v>
      </c>
      <c r="E59" s="99"/>
      <c r="F59" s="108">
        <v>400</v>
      </c>
      <c r="G59" s="101">
        <v>46091</v>
      </c>
      <c r="H59" s="101"/>
      <c r="I59" s="101"/>
      <c r="J59" s="109">
        <v>46190</v>
      </c>
      <c r="K59" s="97" t="s">
        <v>7051</v>
      </c>
      <c r="L59" s="99"/>
      <c r="M59" s="72"/>
      <c r="N59" s="72"/>
      <c r="O59" s="72"/>
      <c r="P59" s="72"/>
      <c r="Q59" s="72"/>
      <c r="R59" s="72"/>
      <c r="S59" s="72"/>
    </row>
    <row r="60" spans="1:19">
      <c r="A60" s="101" t="s">
        <v>7049</v>
      </c>
      <c r="B60" s="98" t="s">
        <v>7050</v>
      </c>
      <c r="C60" s="99" t="s">
        <v>2509</v>
      </c>
      <c r="D60" s="99" t="s">
        <v>5380</v>
      </c>
      <c r="E60" s="99"/>
      <c r="F60" s="108">
        <v>200</v>
      </c>
      <c r="G60" s="101">
        <v>46091</v>
      </c>
      <c r="H60" s="101"/>
      <c r="I60" s="101"/>
      <c r="J60" s="109">
        <v>46190</v>
      </c>
      <c r="K60" s="97" t="s">
        <v>7051</v>
      </c>
      <c r="L60" s="99"/>
      <c r="M60" s="72"/>
      <c r="N60" s="72"/>
      <c r="O60" s="72"/>
      <c r="P60" s="72"/>
      <c r="Q60" s="72"/>
      <c r="R60" s="72"/>
      <c r="S60" s="72"/>
    </row>
    <row r="61" spans="1:19">
      <c r="A61" s="101" t="s">
        <v>7049</v>
      </c>
      <c r="B61" s="98" t="s">
        <v>7050</v>
      </c>
      <c r="C61" s="99" t="s">
        <v>2515</v>
      </c>
      <c r="D61" s="99" t="s">
        <v>5406</v>
      </c>
      <c r="E61" s="99"/>
      <c r="F61" s="108">
        <v>300</v>
      </c>
      <c r="G61" s="101">
        <v>46091</v>
      </c>
      <c r="H61" s="101"/>
      <c r="I61" s="101"/>
      <c r="J61" s="109">
        <v>46190</v>
      </c>
      <c r="K61" s="97" t="s">
        <v>7051</v>
      </c>
      <c r="L61" s="99"/>
      <c r="M61" s="72"/>
      <c r="N61" s="72"/>
      <c r="O61" s="72"/>
      <c r="P61" s="72"/>
      <c r="Q61" s="72"/>
      <c r="R61" s="72"/>
      <c r="S61" s="72"/>
    </row>
    <row r="62" spans="1:19">
      <c r="A62" s="101" t="s">
        <v>7049</v>
      </c>
      <c r="B62" s="98" t="s">
        <v>7050</v>
      </c>
      <c r="C62" s="99" t="s">
        <v>2523</v>
      </c>
      <c r="D62" s="99" t="s">
        <v>5580</v>
      </c>
      <c r="E62" s="99"/>
      <c r="F62" s="108">
        <v>300</v>
      </c>
      <c r="G62" s="101">
        <v>46091</v>
      </c>
      <c r="H62" s="101"/>
      <c r="I62" s="101"/>
      <c r="J62" s="109">
        <v>46190</v>
      </c>
      <c r="K62" s="97" t="s">
        <v>7051</v>
      </c>
      <c r="L62" s="99"/>
      <c r="M62" s="72"/>
      <c r="N62" s="72"/>
      <c r="O62" s="72"/>
      <c r="P62" s="72"/>
      <c r="Q62" s="72"/>
      <c r="R62" s="72"/>
      <c r="S62" s="72"/>
    </row>
    <row r="63" spans="1:19">
      <c r="A63" s="101" t="s">
        <v>7049</v>
      </c>
      <c r="B63" s="98" t="s">
        <v>7050</v>
      </c>
      <c r="C63" s="99" t="s">
        <v>2513</v>
      </c>
      <c r="D63" s="99" t="s">
        <v>5416</v>
      </c>
      <c r="E63" s="99"/>
      <c r="F63" s="108">
        <v>300</v>
      </c>
      <c r="G63" s="101">
        <v>46091</v>
      </c>
      <c r="H63" s="101"/>
      <c r="I63" s="101"/>
      <c r="J63" s="109">
        <v>46190</v>
      </c>
      <c r="K63" s="97" t="s">
        <v>7051</v>
      </c>
      <c r="L63" s="99"/>
      <c r="M63" s="72"/>
      <c r="N63" s="72"/>
      <c r="O63" s="72"/>
      <c r="P63" s="72"/>
      <c r="Q63" s="72"/>
      <c r="R63" s="72"/>
      <c r="S63" s="72"/>
    </row>
    <row r="64" spans="1:19">
      <c r="A64" s="101" t="s">
        <v>7049</v>
      </c>
      <c r="B64" s="98" t="s">
        <v>7050</v>
      </c>
      <c r="C64" s="99" t="s">
        <v>2517</v>
      </c>
      <c r="D64" s="99" t="s">
        <v>5444</v>
      </c>
      <c r="E64" s="99"/>
      <c r="F64" s="108">
        <v>240</v>
      </c>
      <c r="G64" s="101">
        <v>46091</v>
      </c>
      <c r="H64" s="101"/>
      <c r="I64" s="101"/>
      <c r="J64" s="109">
        <v>46190</v>
      </c>
      <c r="K64" s="97" t="s">
        <v>7051</v>
      </c>
      <c r="L64" s="99"/>
      <c r="M64" s="72"/>
      <c r="N64" s="72"/>
      <c r="O64" s="72"/>
      <c r="P64" s="72"/>
      <c r="Q64" s="72"/>
      <c r="R64" s="72"/>
      <c r="S64" s="72"/>
    </row>
    <row r="65" spans="1:19">
      <c r="A65" s="101" t="s">
        <v>7049</v>
      </c>
      <c r="B65" s="98" t="s">
        <v>7050</v>
      </c>
      <c r="C65" s="99" t="s">
        <v>2528</v>
      </c>
      <c r="D65" s="99" t="s">
        <v>5345</v>
      </c>
      <c r="E65" s="99"/>
      <c r="F65" s="108">
        <v>1800</v>
      </c>
      <c r="G65" s="101">
        <v>46091</v>
      </c>
      <c r="H65" s="101"/>
      <c r="I65" s="101"/>
      <c r="J65" s="109">
        <v>46190</v>
      </c>
      <c r="K65" s="97" t="s">
        <v>7051</v>
      </c>
      <c r="L65" s="99"/>
      <c r="M65" s="72"/>
      <c r="N65" s="72"/>
      <c r="O65" s="72"/>
      <c r="P65" s="72"/>
      <c r="Q65" s="72"/>
      <c r="R65" s="72"/>
      <c r="S65" s="72"/>
    </row>
    <row r="66" spans="1:19">
      <c r="A66" s="101" t="s">
        <v>7049</v>
      </c>
      <c r="B66" s="98" t="s">
        <v>7050</v>
      </c>
      <c r="C66" s="99" t="s">
        <v>2550</v>
      </c>
      <c r="D66" s="99" t="s">
        <v>5363</v>
      </c>
      <c r="E66" s="99"/>
      <c r="F66" s="108">
        <v>500</v>
      </c>
      <c r="G66" s="101">
        <v>46091</v>
      </c>
      <c r="H66" s="101"/>
      <c r="I66" s="101"/>
      <c r="J66" s="109">
        <v>46190</v>
      </c>
      <c r="K66" s="97" t="s">
        <v>7051</v>
      </c>
      <c r="L66" s="99"/>
      <c r="M66" s="72"/>
      <c r="N66" s="72"/>
      <c r="O66" s="72"/>
      <c r="P66" s="72"/>
      <c r="Q66" s="72"/>
      <c r="R66" s="72"/>
      <c r="S66" s="72"/>
    </row>
    <row r="67" spans="1:19">
      <c r="A67" s="101" t="s">
        <v>7049</v>
      </c>
      <c r="B67" s="98" t="s">
        <v>7050</v>
      </c>
      <c r="C67" s="99" t="s">
        <v>2534</v>
      </c>
      <c r="D67" s="99" t="s">
        <v>5353</v>
      </c>
      <c r="E67" s="99"/>
      <c r="F67" s="108">
        <v>850</v>
      </c>
      <c r="G67" s="101">
        <v>46091</v>
      </c>
      <c r="H67" s="101"/>
      <c r="I67" s="101"/>
      <c r="J67" s="109">
        <v>46190</v>
      </c>
      <c r="K67" s="97" t="s">
        <v>7051</v>
      </c>
      <c r="L67" s="99"/>
      <c r="M67" s="72"/>
      <c r="N67" s="72"/>
      <c r="O67" s="72"/>
      <c r="P67" s="72"/>
      <c r="Q67" s="72"/>
      <c r="R67" s="72"/>
      <c r="S67" s="72"/>
    </row>
    <row r="68" spans="1:19">
      <c r="A68" s="101" t="s">
        <v>7049</v>
      </c>
      <c r="B68" s="98" t="s">
        <v>7050</v>
      </c>
      <c r="C68" s="99" t="s">
        <v>2542</v>
      </c>
      <c r="D68" s="99" t="s">
        <v>5364</v>
      </c>
      <c r="E68" s="99"/>
      <c r="F68" s="108">
        <v>800</v>
      </c>
      <c r="G68" s="101">
        <v>46091</v>
      </c>
      <c r="H68" s="101"/>
      <c r="I68" s="101"/>
      <c r="J68" s="109">
        <v>46190</v>
      </c>
      <c r="K68" s="97" t="s">
        <v>7051</v>
      </c>
      <c r="L68" s="99"/>
      <c r="M68" s="72"/>
      <c r="N68" s="72"/>
      <c r="O68" s="72"/>
      <c r="P68" s="72"/>
      <c r="Q68" s="72"/>
      <c r="R68" s="72"/>
      <c r="S68" s="72"/>
    </row>
    <row r="69" spans="1:19">
      <c r="A69" s="101" t="s">
        <v>7049</v>
      </c>
      <c r="B69" s="98" t="s">
        <v>7050</v>
      </c>
      <c r="C69" s="99" t="s">
        <v>2556</v>
      </c>
      <c r="D69" s="99" t="s">
        <v>5678</v>
      </c>
      <c r="E69" s="99"/>
      <c r="F69" s="108">
        <v>100</v>
      </c>
      <c r="G69" s="101">
        <v>46091</v>
      </c>
      <c r="H69" s="101"/>
      <c r="I69" s="101"/>
      <c r="J69" s="109">
        <v>46190</v>
      </c>
      <c r="K69" s="97" t="s">
        <v>7051</v>
      </c>
      <c r="L69" s="99"/>
      <c r="M69" s="72"/>
      <c r="N69" s="72"/>
      <c r="O69" s="72"/>
      <c r="P69" s="72"/>
      <c r="Q69" s="72"/>
      <c r="R69" s="72"/>
      <c r="S69" s="72"/>
    </row>
    <row r="70" spans="1:19">
      <c r="A70" s="101" t="s">
        <v>7049</v>
      </c>
      <c r="B70" s="98" t="s">
        <v>7050</v>
      </c>
      <c r="C70" s="99" t="s">
        <v>2546</v>
      </c>
      <c r="D70" s="99" t="s">
        <v>5417</v>
      </c>
      <c r="E70" s="99"/>
      <c r="F70" s="108">
        <v>200</v>
      </c>
      <c r="G70" s="101">
        <v>46091</v>
      </c>
      <c r="H70" s="101"/>
      <c r="I70" s="101"/>
      <c r="J70" s="109">
        <v>46190</v>
      </c>
      <c r="K70" s="97" t="s">
        <v>7051</v>
      </c>
      <c r="L70" s="99"/>
      <c r="M70" s="72"/>
      <c r="N70" s="72"/>
      <c r="O70" s="72"/>
      <c r="P70" s="72"/>
      <c r="Q70" s="72"/>
      <c r="R70" s="72"/>
      <c r="S70" s="72"/>
    </row>
    <row r="71" spans="1:19">
      <c r="A71" s="101" t="s">
        <v>7049</v>
      </c>
      <c r="B71" s="98" t="s">
        <v>7050</v>
      </c>
      <c r="C71" s="99" t="s">
        <v>2554</v>
      </c>
      <c r="D71" s="99" t="s">
        <v>5586</v>
      </c>
      <c r="E71" s="99"/>
      <c r="F71" s="108">
        <v>100</v>
      </c>
      <c r="G71" s="101">
        <v>46091</v>
      </c>
      <c r="H71" s="101"/>
      <c r="I71" s="101"/>
      <c r="J71" s="109">
        <v>46190</v>
      </c>
      <c r="K71" s="97" t="s">
        <v>7051</v>
      </c>
      <c r="L71" s="99"/>
      <c r="M71" s="72"/>
      <c r="N71" s="72"/>
      <c r="O71" s="72"/>
      <c r="P71" s="72"/>
      <c r="Q71" s="72"/>
      <c r="R71" s="72"/>
      <c r="S71" s="72"/>
    </row>
    <row r="72" spans="1:19">
      <c r="A72" s="101" t="s">
        <v>7049</v>
      </c>
      <c r="B72" s="98" t="s">
        <v>7050</v>
      </c>
      <c r="C72" s="99" t="s">
        <v>2538</v>
      </c>
      <c r="D72" s="99" t="s">
        <v>5346</v>
      </c>
      <c r="E72" s="99"/>
      <c r="F72" s="108">
        <v>900</v>
      </c>
      <c r="G72" s="101">
        <v>46091</v>
      </c>
      <c r="H72" s="101"/>
      <c r="I72" s="101"/>
      <c r="J72" s="109">
        <v>46190</v>
      </c>
      <c r="K72" s="97" t="s">
        <v>7051</v>
      </c>
      <c r="L72" s="99"/>
      <c r="M72" s="72"/>
      <c r="N72" s="72"/>
      <c r="O72" s="72"/>
      <c r="P72" s="72"/>
      <c r="Q72" s="72"/>
      <c r="R72" s="72"/>
      <c r="S72" s="72"/>
    </row>
    <row r="73" spans="1:19">
      <c r="A73" s="101" t="s">
        <v>7049</v>
      </c>
      <c r="B73" s="98" t="s">
        <v>7050</v>
      </c>
      <c r="C73" s="99" t="s">
        <v>2544</v>
      </c>
      <c r="D73" s="99" t="s">
        <v>5399</v>
      </c>
      <c r="E73" s="99"/>
      <c r="F73" s="108">
        <v>370</v>
      </c>
      <c r="G73" s="101">
        <v>46091</v>
      </c>
      <c r="H73" s="101"/>
      <c r="I73" s="101"/>
      <c r="J73" s="109">
        <v>46190</v>
      </c>
      <c r="K73" s="97" t="s">
        <v>7051</v>
      </c>
      <c r="L73" s="99"/>
      <c r="M73" s="72"/>
      <c r="N73" s="72"/>
      <c r="O73" s="72"/>
      <c r="P73" s="72"/>
      <c r="Q73" s="72"/>
      <c r="R73" s="72"/>
      <c r="S73" s="72"/>
    </row>
    <row r="74" spans="1:19">
      <c r="A74" s="101" t="s">
        <v>7049</v>
      </c>
      <c r="B74" s="98" t="s">
        <v>7050</v>
      </c>
      <c r="C74" s="99" t="s">
        <v>2572</v>
      </c>
      <c r="D74" s="99" t="s">
        <v>5412</v>
      </c>
      <c r="E74" s="99"/>
      <c r="F74" s="108">
        <v>100</v>
      </c>
      <c r="G74" s="101">
        <v>46091</v>
      </c>
      <c r="H74" s="101"/>
      <c r="I74" s="101"/>
      <c r="J74" s="109">
        <v>46190</v>
      </c>
      <c r="K74" s="97" t="s">
        <v>7051</v>
      </c>
      <c r="L74" s="99"/>
      <c r="M74" s="72"/>
      <c r="N74" s="72"/>
      <c r="O74" s="72"/>
      <c r="P74" s="72"/>
      <c r="Q74" s="72"/>
      <c r="R74" s="72"/>
      <c r="S74" s="72"/>
    </row>
    <row r="75" spans="1:19">
      <c r="A75" s="101" t="s">
        <v>7049</v>
      </c>
      <c r="B75" s="98" t="s">
        <v>7050</v>
      </c>
      <c r="C75" s="99" t="s">
        <v>2578</v>
      </c>
      <c r="D75" s="99" t="s">
        <v>5391</v>
      </c>
      <c r="E75" s="99"/>
      <c r="F75" s="108">
        <v>300</v>
      </c>
      <c r="G75" s="101">
        <v>46091</v>
      </c>
      <c r="H75" s="101"/>
      <c r="I75" s="101"/>
      <c r="J75" s="109">
        <v>46190</v>
      </c>
      <c r="K75" s="97" t="s">
        <v>7051</v>
      </c>
      <c r="L75" s="99"/>
      <c r="M75" s="72"/>
      <c r="N75" s="72"/>
      <c r="O75" s="72"/>
      <c r="P75" s="72"/>
      <c r="Q75" s="72"/>
      <c r="R75" s="72"/>
      <c r="S75" s="72"/>
    </row>
    <row r="76" spans="1:19">
      <c r="A76" s="101" t="s">
        <v>7049</v>
      </c>
      <c r="B76" s="98" t="s">
        <v>7050</v>
      </c>
      <c r="C76" s="99" t="s">
        <v>2584</v>
      </c>
      <c r="D76" s="99" t="s">
        <v>5453</v>
      </c>
      <c r="E76" s="99"/>
      <c r="F76" s="108">
        <v>120</v>
      </c>
      <c r="G76" s="101">
        <v>46091</v>
      </c>
      <c r="H76" s="101"/>
      <c r="I76" s="101"/>
      <c r="J76" s="109">
        <v>46190</v>
      </c>
      <c r="K76" s="97" t="s">
        <v>7051</v>
      </c>
      <c r="L76" s="99"/>
      <c r="M76" s="72"/>
      <c r="N76" s="72"/>
      <c r="O76" s="72"/>
      <c r="P76" s="72"/>
      <c r="Q76" s="72"/>
      <c r="R76" s="72"/>
      <c r="S76" s="72"/>
    </row>
    <row r="77" spans="1:19">
      <c r="A77" s="101" t="s">
        <v>7049</v>
      </c>
      <c r="B77" s="98" t="s">
        <v>7050</v>
      </c>
      <c r="C77" s="99" t="s">
        <v>2580</v>
      </c>
      <c r="D77" s="99" t="s">
        <v>5408</v>
      </c>
      <c r="E77" s="99"/>
      <c r="F77" s="108">
        <v>500</v>
      </c>
      <c r="G77" s="101">
        <v>46091</v>
      </c>
      <c r="H77" s="101"/>
      <c r="I77" s="101"/>
      <c r="J77" s="109">
        <v>46190</v>
      </c>
      <c r="K77" s="97" t="s">
        <v>7051</v>
      </c>
      <c r="L77" s="99"/>
      <c r="M77" s="72"/>
      <c r="N77" s="72"/>
      <c r="O77" s="72"/>
      <c r="P77" s="72"/>
      <c r="Q77" s="72"/>
      <c r="R77" s="72"/>
      <c r="S77" s="72"/>
    </row>
    <row r="78" spans="1:19">
      <c r="A78" s="101" t="s">
        <v>7049</v>
      </c>
      <c r="B78" s="98" t="s">
        <v>7050</v>
      </c>
      <c r="C78" s="99" t="s">
        <v>2576</v>
      </c>
      <c r="D78" s="99" t="s">
        <v>5430</v>
      </c>
      <c r="E78" s="99"/>
      <c r="F78" s="108">
        <v>310</v>
      </c>
      <c r="G78" s="101">
        <v>46091</v>
      </c>
      <c r="H78" s="101"/>
      <c r="I78" s="101"/>
      <c r="J78" s="109">
        <v>46190</v>
      </c>
      <c r="K78" s="97" t="s">
        <v>7051</v>
      </c>
      <c r="L78" s="99"/>
      <c r="M78" s="72"/>
      <c r="N78" s="72"/>
      <c r="O78" s="72"/>
      <c r="P78" s="72"/>
      <c r="Q78" s="72"/>
      <c r="R78" s="72"/>
      <c r="S78" s="72"/>
    </row>
    <row r="79" spans="1:19">
      <c r="A79" s="101" t="s">
        <v>7049</v>
      </c>
      <c r="B79" s="98" t="s">
        <v>7050</v>
      </c>
      <c r="C79" s="99" t="s">
        <v>2590</v>
      </c>
      <c r="D79" s="99" t="s">
        <v>5436</v>
      </c>
      <c r="E79" s="99"/>
      <c r="F79" s="108">
        <v>100</v>
      </c>
      <c r="G79" s="101">
        <v>46091</v>
      </c>
      <c r="H79" s="101"/>
      <c r="I79" s="101"/>
      <c r="J79" s="109">
        <v>46190</v>
      </c>
      <c r="K79" s="97" t="s">
        <v>7051</v>
      </c>
      <c r="L79" s="99"/>
      <c r="M79" s="72"/>
      <c r="N79" s="72"/>
      <c r="O79" s="72"/>
      <c r="P79" s="72"/>
      <c r="Q79" s="72"/>
      <c r="R79" s="72"/>
      <c r="S79" s="72"/>
    </row>
    <row r="80" spans="1:19">
      <c r="A80" s="101" t="s">
        <v>7049</v>
      </c>
      <c r="B80" s="98" t="s">
        <v>7050</v>
      </c>
      <c r="C80" s="99" t="s">
        <v>2592</v>
      </c>
      <c r="D80" s="99" t="s">
        <v>5679</v>
      </c>
      <c r="E80" s="99"/>
      <c r="F80" s="108">
        <v>100</v>
      </c>
      <c r="G80" s="101">
        <v>46091</v>
      </c>
      <c r="H80" s="101"/>
      <c r="I80" s="101"/>
      <c r="J80" s="109">
        <v>46190</v>
      </c>
      <c r="K80" s="97" t="s">
        <v>7051</v>
      </c>
      <c r="L80" s="99"/>
      <c r="M80" s="72"/>
      <c r="N80" s="72"/>
      <c r="O80" s="72"/>
      <c r="P80" s="72"/>
      <c r="Q80" s="72"/>
      <c r="R80" s="72"/>
      <c r="S80" s="72"/>
    </row>
    <row r="81" spans="1:19">
      <c r="A81" s="101" t="s">
        <v>7049</v>
      </c>
      <c r="B81" s="98" t="s">
        <v>7050</v>
      </c>
      <c r="C81" s="99" t="s">
        <v>2596</v>
      </c>
      <c r="D81" s="99" t="s">
        <v>5680</v>
      </c>
      <c r="E81" s="99"/>
      <c r="F81" s="108">
        <v>100</v>
      </c>
      <c r="G81" s="101">
        <v>46091</v>
      </c>
      <c r="H81" s="101"/>
      <c r="I81" s="101"/>
      <c r="J81" s="109">
        <v>46190</v>
      </c>
      <c r="K81" s="97" t="s">
        <v>7051</v>
      </c>
      <c r="L81" s="99"/>
      <c r="M81" s="72"/>
      <c r="N81" s="72"/>
      <c r="O81" s="72"/>
      <c r="P81" s="72"/>
      <c r="Q81" s="72"/>
      <c r="R81" s="72"/>
      <c r="S81" s="72"/>
    </row>
    <row r="82" spans="1:19">
      <c r="A82" s="101" t="s">
        <v>7049</v>
      </c>
      <c r="B82" s="98" t="s">
        <v>7050</v>
      </c>
      <c r="C82" s="99" t="s">
        <v>2606</v>
      </c>
      <c r="D82" s="99" t="s">
        <v>5348</v>
      </c>
      <c r="E82" s="99"/>
      <c r="F82" s="108">
        <v>1900</v>
      </c>
      <c r="G82" s="101">
        <v>46091</v>
      </c>
      <c r="H82" s="101"/>
      <c r="I82" s="101"/>
      <c r="J82" s="109">
        <v>46190</v>
      </c>
      <c r="K82" s="97" t="s">
        <v>7051</v>
      </c>
      <c r="L82" s="99"/>
      <c r="M82" s="72"/>
      <c r="N82" s="72"/>
      <c r="O82" s="72"/>
      <c r="P82" s="72"/>
      <c r="Q82" s="72"/>
      <c r="R82" s="72"/>
      <c r="S82" s="72"/>
    </row>
    <row r="83" spans="1:19">
      <c r="A83" s="101" t="s">
        <v>7049</v>
      </c>
      <c r="B83" s="98" t="s">
        <v>7050</v>
      </c>
      <c r="C83" s="99" t="s">
        <v>2610</v>
      </c>
      <c r="D83" s="99" t="s">
        <v>5681</v>
      </c>
      <c r="E83" s="99"/>
      <c r="F83" s="108">
        <v>50</v>
      </c>
      <c r="G83" s="101">
        <v>46091</v>
      </c>
      <c r="H83" s="101"/>
      <c r="I83" s="101"/>
      <c r="J83" s="109">
        <v>46190</v>
      </c>
      <c r="K83" s="97" t="s">
        <v>7051</v>
      </c>
      <c r="L83" s="99"/>
      <c r="M83" s="72"/>
      <c r="N83" s="72"/>
      <c r="O83" s="72"/>
      <c r="P83" s="72"/>
      <c r="Q83" s="72"/>
      <c r="R83" s="72"/>
      <c r="S83" s="72"/>
    </row>
    <row r="84" spans="1:19">
      <c r="A84" s="101" t="s">
        <v>7049</v>
      </c>
      <c r="B84" s="98" t="s">
        <v>7050</v>
      </c>
      <c r="C84" s="99" t="s">
        <v>2604</v>
      </c>
      <c r="D84" s="99" t="s">
        <v>5385</v>
      </c>
      <c r="E84" s="99"/>
      <c r="F84" s="108">
        <v>700</v>
      </c>
      <c r="G84" s="101">
        <v>46091</v>
      </c>
      <c r="H84" s="101"/>
      <c r="I84" s="101"/>
      <c r="J84" s="109">
        <v>46190</v>
      </c>
      <c r="K84" s="97" t="s">
        <v>7051</v>
      </c>
      <c r="L84" s="99"/>
      <c r="M84" s="72"/>
      <c r="N84" s="72"/>
      <c r="O84" s="72"/>
      <c r="P84" s="72"/>
      <c r="Q84" s="72"/>
      <c r="R84" s="72"/>
      <c r="S84" s="72"/>
    </row>
    <row r="85" spans="1:19">
      <c r="A85" s="101" t="s">
        <v>7049</v>
      </c>
      <c r="B85" s="98" t="s">
        <v>7050</v>
      </c>
      <c r="C85" s="99" t="s">
        <v>2616</v>
      </c>
      <c r="D85" s="99" t="s">
        <v>5410</v>
      </c>
      <c r="E85" s="99"/>
      <c r="F85" s="108">
        <v>200</v>
      </c>
      <c r="G85" s="101">
        <v>46091</v>
      </c>
      <c r="H85" s="101"/>
      <c r="I85" s="101"/>
      <c r="J85" s="109">
        <v>46190</v>
      </c>
      <c r="K85" s="97" t="s">
        <v>7051</v>
      </c>
      <c r="L85" s="99"/>
      <c r="M85" s="72"/>
      <c r="N85" s="72"/>
      <c r="O85" s="72"/>
      <c r="P85" s="72"/>
      <c r="Q85" s="72"/>
      <c r="R85" s="72"/>
      <c r="S85" s="72"/>
    </row>
    <row r="86" spans="1:19">
      <c r="A86" s="101" t="s">
        <v>7049</v>
      </c>
      <c r="B86" s="98" t="s">
        <v>7050</v>
      </c>
      <c r="C86" s="99" t="s">
        <v>2632</v>
      </c>
      <c r="D86" s="99" t="s">
        <v>5396</v>
      </c>
      <c r="E86" s="99"/>
      <c r="F86" s="108">
        <v>200</v>
      </c>
      <c r="G86" s="101">
        <v>46091</v>
      </c>
      <c r="H86" s="101"/>
      <c r="I86" s="101"/>
      <c r="J86" s="109">
        <v>46190</v>
      </c>
      <c r="K86" s="97" t="s">
        <v>7051</v>
      </c>
      <c r="L86" s="99"/>
      <c r="M86" s="72"/>
      <c r="N86" s="72"/>
      <c r="O86" s="72"/>
      <c r="P86" s="72"/>
      <c r="Q86" s="72"/>
      <c r="R86" s="72"/>
      <c r="S86" s="72"/>
    </row>
    <row r="87" spans="1:19">
      <c r="A87" s="101" t="s">
        <v>7049</v>
      </c>
      <c r="B87" s="98" t="s">
        <v>7050</v>
      </c>
      <c r="C87" s="99" t="s">
        <v>2628</v>
      </c>
      <c r="D87" s="99" t="s">
        <v>5343</v>
      </c>
      <c r="E87" s="99"/>
      <c r="F87" s="108">
        <v>800</v>
      </c>
      <c r="G87" s="101">
        <v>46091</v>
      </c>
      <c r="H87" s="101"/>
      <c r="I87" s="101"/>
      <c r="J87" s="109">
        <v>46190</v>
      </c>
      <c r="K87" s="97" t="s">
        <v>7051</v>
      </c>
      <c r="L87" s="99"/>
      <c r="M87" s="72"/>
      <c r="N87" s="72"/>
      <c r="O87" s="72"/>
      <c r="P87" s="72"/>
      <c r="Q87" s="72"/>
      <c r="R87" s="72"/>
      <c r="S87" s="72"/>
    </row>
    <row r="88" spans="1:19">
      <c r="A88" s="101" t="s">
        <v>7049</v>
      </c>
      <c r="B88" s="98" t="s">
        <v>7050</v>
      </c>
      <c r="C88" s="99" t="s">
        <v>2618</v>
      </c>
      <c r="D88" s="99" t="s">
        <v>5382</v>
      </c>
      <c r="E88" s="99"/>
      <c r="F88" s="108">
        <v>700</v>
      </c>
      <c r="G88" s="101">
        <v>46091</v>
      </c>
      <c r="H88" s="101"/>
      <c r="I88" s="101"/>
      <c r="J88" s="109">
        <v>46190</v>
      </c>
      <c r="K88" s="97" t="s">
        <v>7051</v>
      </c>
      <c r="L88" s="99"/>
      <c r="M88" s="72"/>
      <c r="N88" s="72"/>
      <c r="O88" s="72"/>
      <c r="P88" s="72"/>
      <c r="Q88" s="72"/>
      <c r="R88" s="72"/>
      <c r="S88" s="72"/>
    </row>
    <row r="89" spans="1:19">
      <c r="A89" s="101" t="s">
        <v>7049</v>
      </c>
      <c r="B89" s="98" t="s">
        <v>7050</v>
      </c>
      <c r="C89" s="99" t="s">
        <v>2614</v>
      </c>
      <c r="D89" s="99" t="s">
        <v>5377</v>
      </c>
      <c r="E89" s="99"/>
      <c r="F89" s="108">
        <v>300</v>
      </c>
      <c r="G89" s="101">
        <v>46091</v>
      </c>
      <c r="H89" s="101"/>
      <c r="I89" s="101"/>
      <c r="J89" s="109">
        <v>46190</v>
      </c>
      <c r="K89" s="97" t="s">
        <v>7051</v>
      </c>
      <c r="L89" s="99"/>
      <c r="M89" s="72"/>
      <c r="N89" s="72"/>
      <c r="O89" s="72"/>
      <c r="P89" s="72"/>
      <c r="Q89" s="72"/>
      <c r="R89" s="72"/>
      <c r="S89" s="72"/>
    </row>
    <row r="90" spans="1:19">
      <c r="A90" s="101" t="s">
        <v>7049</v>
      </c>
      <c r="B90" s="98" t="s">
        <v>7050</v>
      </c>
      <c r="C90" s="99" t="s">
        <v>2402</v>
      </c>
      <c r="D90" s="99" t="s">
        <v>5431</v>
      </c>
      <c r="E90" s="99"/>
      <c r="F90" s="108">
        <v>110</v>
      </c>
      <c r="G90" s="101">
        <v>46091</v>
      </c>
      <c r="H90" s="101"/>
      <c r="I90" s="101"/>
      <c r="J90" s="109">
        <v>46190</v>
      </c>
      <c r="K90" s="97" t="s">
        <v>7051</v>
      </c>
      <c r="L90" s="99"/>
      <c r="M90" s="72"/>
      <c r="N90" s="72"/>
      <c r="O90" s="72"/>
      <c r="P90" s="72"/>
      <c r="Q90" s="72"/>
      <c r="R90" s="72"/>
      <c r="S90" s="72"/>
    </row>
    <row r="91" spans="1:19">
      <c r="A91" s="101" t="s">
        <v>7049</v>
      </c>
      <c r="B91" s="98" t="s">
        <v>7050</v>
      </c>
      <c r="C91" s="99" t="s">
        <v>2397</v>
      </c>
      <c r="D91" s="99" t="s">
        <v>5390</v>
      </c>
      <c r="E91" s="99"/>
      <c r="F91" s="108">
        <v>500</v>
      </c>
      <c r="G91" s="101">
        <v>46091</v>
      </c>
      <c r="H91" s="101"/>
      <c r="I91" s="101"/>
      <c r="J91" s="109">
        <v>46190</v>
      </c>
      <c r="K91" s="97" t="s">
        <v>7051</v>
      </c>
      <c r="L91" s="99"/>
      <c r="M91" s="72"/>
      <c r="N91" s="72"/>
      <c r="O91" s="72"/>
      <c r="P91" s="72"/>
      <c r="Q91" s="72"/>
      <c r="R91" s="72"/>
      <c r="S91" s="72"/>
    </row>
    <row r="92" spans="1:19">
      <c r="A92" s="101" t="s">
        <v>7049</v>
      </c>
      <c r="B92" s="98" t="s">
        <v>7050</v>
      </c>
      <c r="C92" s="99" t="s">
        <v>2406</v>
      </c>
      <c r="D92" s="99" t="s">
        <v>5422</v>
      </c>
      <c r="E92" s="99"/>
      <c r="F92" s="108">
        <v>120</v>
      </c>
      <c r="G92" s="101">
        <v>46091</v>
      </c>
      <c r="H92" s="101"/>
      <c r="I92" s="101"/>
      <c r="J92" s="109">
        <v>46190</v>
      </c>
      <c r="K92" s="97" t="s">
        <v>7051</v>
      </c>
      <c r="L92" s="99"/>
      <c r="M92" s="72"/>
      <c r="N92" s="72"/>
      <c r="O92" s="72"/>
      <c r="P92" s="72"/>
      <c r="Q92" s="72"/>
      <c r="R92" s="72"/>
      <c r="S92" s="72"/>
    </row>
    <row r="93" spans="1:19">
      <c r="A93" s="101" t="s">
        <v>7049</v>
      </c>
      <c r="B93" s="98" t="s">
        <v>7050</v>
      </c>
      <c r="C93" s="99" t="s">
        <v>2400</v>
      </c>
      <c r="D93" s="99" t="s">
        <v>5383</v>
      </c>
      <c r="E93" s="99"/>
      <c r="F93" s="108">
        <v>250</v>
      </c>
      <c r="G93" s="101">
        <v>46091</v>
      </c>
      <c r="H93" s="101"/>
      <c r="I93" s="101"/>
      <c r="J93" s="109">
        <v>46190</v>
      </c>
      <c r="K93" s="97" t="s">
        <v>7051</v>
      </c>
      <c r="L93" s="99"/>
      <c r="M93" s="72"/>
      <c r="N93" s="72"/>
      <c r="O93" s="72"/>
      <c r="P93" s="72"/>
      <c r="Q93" s="72"/>
      <c r="R93" s="72"/>
      <c r="S93" s="72"/>
    </row>
    <row r="94" spans="1:19">
      <c r="A94" s="101" t="s">
        <v>7049</v>
      </c>
      <c r="B94" s="98" t="s">
        <v>7050</v>
      </c>
      <c r="C94" s="99" t="s">
        <v>615</v>
      </c>
      <c r="D94" s="99" t="s">
        <v>5574</v>
      </c>
      <c r="E94" s="99"/>
      <c r="F94" s="108">
        <v>700</v>
      </c>
      <c r="G94" s="101">
        <v>46091</v>
      </c>
      <c r="H94" s="101"/>
      <c r="I94" s="101"/>
      <c r="J94" s="109">
        <v>46190</v>
      </c>
      <c r="K94" s="97" t="s">
        <v>7051</v>
      </c>
      <c r="L94" s="99"/>
      <c r="M94" s="72"/>
      <c r="N94" s="72"/>
      <c r="O94" s="72"/>
      <c r="P94" s="72"/>
      <c r="Q94" s="72"/>
      <c r="R94" s="72"/>
      <c r="S94" s="72"/>
    </row>
    <row r="95" spans="1:19">
      <c r="A95" s="101" t="s">
        <v>7049</v>
      </c>
      <c r="B95" s="98" t="s">
        <v>7050</v>
      </c>
      <c r="C95" s="99" t="s">
        <v>622</v>
      </c>
      <c r="D95" s="99" t="s">
        <v>5368</v>
      </c>
      <c r="E95" s="99"/>
      <c r="F95" s="108">
        <v>3000</v>
      </c>
      <c r="G95" s="101">
        <v>46091</v>
      </c>
      <c r="H95" s="101"/>
      <c r="I95" s="101"/>
      <c r="J95" s="109">
        <v>46190</v>
      </c>
      <c r="K95" s="97" t="s">
        <v>7051</v>
      </c>
      <c r="L95" s="99"/>
      <c r="M95" s="72"/>
      <c r="N95" s="72"/>
      <c r="O95" s="72"/>
      <c r="P95" s="72"/>
      <c r="Q95" s="72"/>
      <c r="R95" s="72"/>
      <c r="S95" s="72"/>
    </row>
    <row r="96" spans="1:19">
      <c r="A96" s="101" t="s">
        <v>7049</v>
      </c>
      <c r="B96" s="98" t="s">
        <v>7050</v>
      </c>
      <c r="C96" s="99" t="s">
        <v>634</v>
      </c>
      <c r="D96" s="99" t="s">
        <v>5344</v>
      </c>
      <c r="E96" s="99"/>
      <c r="F96" s="108">
        <v>2200</v>
      </c>
      <c r="G96" s="101">
        <v>46091</v>
      </c>
      <c r="H96" s="101"/>
      <c r="I96" s="101"/>
      <c r="J96" s="109">
        <v>46190</v>
      </c>
      <c r="K96" s="97" t="s">
        <v>7051</v>
      </c>
      <c r="L96" s="99"/>
      <c r="M96" s="72"/>
      <c r="N96" s="72"/>
      <c r="O96" s="72"/>
      <c r="P96" s="72"/>
      <c r="Q96" s="72"/>
      <c r="R96" s="72"/>
      <c r="S96" s="72"/>
    </row>
    <row r="97" spans="1:19">
      <c r="A97" s="101" t="s">
        <v>7049</v>
      </c>
      <c r="B97" s="98" t="s">
        <v>7050</v>
      </c>
      <c r="C97" s="99" t="s">
        <v>641</v>
      </c>
      <c r="D97" s="99" t="s">
        <v>5369</v>
      </c>
      <c r="E97" s="99"/>
      <c r="F97" s="108">
        <v>400</v>
      </c>
      <c r="G97" s="101">
        <v>46091</v>
      </c>
      <c r="H97" s="101"/>
      <c r="I97" s="101"/>
      <c r="J97" s="109">
        <v>46190</v>
      </c>
      <c r="K97" s="97" t="s">
        <v>7051</v>
      </c>
      <c r="L97" s="99"/>
      <c r="M97" s="72"/>
      <c r="N97" s="72"/>
      <c r="O97" s="72"/>
      <c r="P97" s="72"/>
      <c r="Q97" s="72"/>
      <c r="R97" s="72"/>
      <c r="S97" s="72"/>
    </row>
    <row r="98" spans="1:19">
      <c r="A98" s="101" t="s">
        <v>7049</v>
      </c>
      <c r="B98" s="98" t="s">
        <v>7050</v>
      </c>
      <c r="C98" s="99" t="s">
        <v>528</v>
      </c>
      <c r="D98" s="99" t="s">
        <v>5576</v>
      </c>
      <c r="E98" s="99"/>
      <c r="F98" s="108">
        <v>400</v>
      </c>
      <c r="G98" s="101">
        <v>46091</v>
      </c>
      <c r="H98" s="101"/>
      <c r="I98" s="101"/>
      <c r="J98" s="109">
        <v>46190</v>
      </c>
      <c r="K98" s="97" t="s">
        <v>7051</v>
      </c>
      <c r="L98" s="99"/>
      <c r="M98" s="72"/>
      <c r="N98" s="72"/>
      <c r="O98" s="72"/>
      <c r="P98" s="72"/>
      <c r="Q98" s="72"/>
      <c r="R98" s="72"/>
      <c r="S98" s="72"/>
    </row>
    <row r="99" spans="1:19">
      <c r="A99" s="101" t="s">
        <v>7049</v>
      </c>
      <c r="B99" s="98" t="s">
        <v>7050</v>
      </c>
      <c r="C99" s="99" t="s">
        <v>648</v>
      </c>
      <c r="D99" s="99" t="s">
        <v>5682</v>
      </c>
      <c r="E99" s="99"/>
      <c r="F99" s="108">
        <v>300</v>
      </c>
      <c r="G99" s="101">
        <v>46091</v>
      </c>
      <c r="H99" s="101"/>
      <c r="I99" s="101"/>
      <c r="J99" s="109">
        <v>46190</v>
      </c>
      <c r="K99" s="97" t="s">
        <v>7051</v>
      </c>
      <c r="L99" s="99"/>
      <c r="M99" s="72"/>
      <c r="N99" s="72"/>
      <c r="O99" s="72"/>
      <c r="P99" s="72"/>
      <c r="Q99" s="72"/>
      <c r="R99" s="72"/>
      <c r="S99" s="72"/>
    </row>
    <row r="100" spans="1:19">
      <c r="A100" s="101" t="s">
        <v>7049</v>
      </c>
      <c r="B100" s="98" t="s">
        <v>7050</v>
      </c>
      <c r="C100" s="99" t="s">
        <v>658</v>
      </c>
      <c r="D100" s="99" t="s">
        <v>5400</v>
      </c>
      <c r="E100" s="99"/>
      <c r="F100" s="108">
        <v>200</v>
      </c>
      <c r="G100" s="101">
        <v>46091</v>
      </c>
      <c r="H100" s="101"/>
      <c r="I100" s="101"/>
      <c r="J100" s="109">
        <v>46190</v>
      </c>
      <c r="K100" s="97" t="s">
        <v>7051</v>
      </c>
      <c r="L100" s="99"/>
      <c r="M100" s="72"/>
      <c r="N100" s="72"/>
      <c r="O100" s="72"/>
      <c r="P100" s="72"/>
      <c r="Q100" s="72"/>
      <c r="R100" s="72"/>
      <c r="S100" s="72"/>
    </row>
    <row r="101" spans="1:19">
      <c r="A101" s="101" t="s">
        <v>7049</v>
      </c>
      <c r="B101" s="98" t="s">
        <v>7050</v>
      </c>
      <c r="C101" s="99" t="s">
        <v>663</v>
      </c>
      <c r="D101" s="99" t="s">
        <v>5426</v>
      </c>
      <c r="E101" s="99"/>
      <c r="F101" s="108">
        <v>400</v>
      </c>
      <c r="G101" s="101">
        <v>46091</v>
      </c>
      <c r="H101" s="101"/>
      <c r="I101" s="101"/>
      <c r="J101" s="109">
        <v>46190</v>
      </c>
      <c r="K101" s="97" t="s">
        <v>7051</v>
      </c>
      <c r="L101" s="99"/>
      <c r="M101" s="72"/>
      <c r="N101" s="72"/>
      <c r="O101" s="72"/>
      <c r="P101" s="72"/>
      <c r="Q101" s="72"/>
      <c r="R101" s="72"/>
      <c r="S101" s="72"/>
    </row>
    <row r="102" spans="1:19">
      <c r="A102" s="101" t="s">
        <v>7049</v>
      </c>
      <c r="B102" s="98" t="s">
        <v>7050</v>
      </c>
      <c r="C102" s="99" t="s">
        <v>737</v>
      </c>
      <c r="D102" s="99" t="s">
        <v>5350</v>
      </c>
      <c r="E102" s="99"/>
      <c r="F102" s="108">
        <v>1500</v>
      </c>
      <c r="G102" s="101">
        <v>46091</v>
      </c>
      <c r="H102" s="101"/>
      <c r="I102" s="101"/>
      <c r="J102" s="109">
        <v>46190</v>
      </c>
      <c r="K102" s="97" t="s">
        <v>7051</v>
      </c>
      <c r="L102" s="99"/>
      <c r="M102" s="72"/>
      <c r="N102" s="72"/>
      <c r="O102" s="72"/>
      <c r="P102" s="72"/>
      <c r="Q102" s="72"/>
      <c r="R102" s="72"/>
      <c r="S102" s="72"/>
    </row>
    <row r="103" spans="1:19">
      <c r="A103" s="101" t="s">
        <v>7049</v>
      </c>
      <c r="B103" s="98" t="s">
        <v>7050</v>
      </c>
      <c r="C103" s="99" t="s">
        <v>748</v>
      </c>
      <c r="D103" s="99" t="s">
        <v>5349</v>
      </c>
      <c r="E103" s="99"/>
      <c r="F103" s="108">
        <v>1600</v>
      </c>
      <c r="G103" s="101">
        <v>46091</v>
      </c>
      <c r="H103" s="101"/>
      <c r="I103" s="101"/>
      <c r="J103" s="109">
        <v>46190</v>
      </c>
      <c r="K103" s="97" t="s">
        <v>7051</v>
      </c>
      <c r="L103" s="99"/>
      <c r="M103" s="72"/>
      <c r="N103" s="72"/>
      <c r="O103" s="72"/>
      <c r="P103" s="72"/>
      <c r="Q103" s="72"/>
      <c r="R103" s="72"/>
      <c r="S103" s="72"/>
    </row>
    <row r="104" spans="1:19">
      <c r="A104" s="101" t="s">
        <v>7049</v>
      </c>
      <c r="B104" s="98" t="s">
        <v>7050</v>
      </c>
      <c r="C104" s="99" t="s">
        <v>774</v>
      </c>
      <c r="D104" s="99" t="s">
        <v>5572</v>
      </c>
      <c r="E104" s="99"/>
      <c r="F104" s="108">
        <v>1100</v>
      </c>
      <c r="G104" s="101">
        <v>46091</v>
      </c>
      <c r="H104" s="101"/>
      <c r="I104" s="101"/>
      <c r="J104" s="109">
        <v>46190</v>
      </c>
      <c r="K104" s="97" t="s">
        <v>7051</v>
      </c>
      <c r="L104" s="99"/>
      <c r="M104" s="72"/>
      <c r="N104" s="72"/>
      <c r="O104" s="72"/>
      <c r="P104" s="72"/>
      <c r="Q104" s="72"/>
      <c r="R104" s="72"/>
      <c r="S104" s="72"/>
    </row>
    <row r="105" spans="1:19">
      <c r="A105" s="101" t="s">
        <v>7049</v>
      </c>
      <c r="B105" s="98" t="s">
        <v>7050</v>
      </c>
      <c r="C105" s="99" t="s">
        <v>782</v>
      </c>
      <c r="D105" s="99" t="s">
        <v>5387</v>
      </c>
      <c r="E105" s="99"/>
      <c r="F105" s="108">
        <v>700</v>
      </c>
      <c r="G105" s="101">
        <v>46091</v>
      </c>
      <c r="H105" s="101"/>
      <c r="I105" s="101"/>
      <c r="J105" s="109">
        <v>46190</v>
      </c>
      <c r="K105" s="97" t="s">
        <v>7051</v>
      </c>
      <c r="L105" s="99"/>
      <c r="M105" s="72"/>
      <c r="N105" s="72"/>
      <c r="O105" s="72"/>
      <c r="P105" s="72"/>
      <c r="Q105" s="72"/>
      <c r="R105" s="72"/>
      <c r="S105" s="72"/>
    </row>
    <row r="106" spans="1:19">
      <c r="A106" s="101" t="s">
        <v>7049</v>
      </c>
      <c r="B106" s="98" t="s">
        <v>7050</v>
      </c>
      <c r="C106" s="99" t="s">
        <v>803</v>
      </c>
      <c r="D106" s="99" t="s">
        <v>5405</v>
      </c>
      <c r="E106" s="99"/>
      <c r="F106" s="108">
        <v>400</v>
      </c>
      <c r="G106" s="101">
        <v>46091</v>
      </c>
      <c r="H106" s="101"/>
      <c r="I106" s="101"/>
      <c r="J106" s="109">
        <v>46190</v>
      </c>
      <c r="K106" s="97" t="s">
        <v>7051</v>
      </c>
      <c r="L106" s="99"/>
      <c r="M106" s="72"/>
      <c r="N106" s="72"/>
      <c r="O106" s="72"/>
      <c r="P106" s="72"/>
      <c r="Q106" s="72"/>
      <c r="R106" s="72"/>
      <c r="S106" s="72"/>
    </row>
    <row r="107" spans="1:19">
      <c r="A107" s="101" t="s">
        <v>7049</v>
      </c>
      <c r="B107" s="98" t="s">
        <v>7050</v>
      </c>
      <c r="C107" s="99" t="s">
        <v>817</v>
      </c>
      <c r="D107" s="99" t="s">
        <v>5683</v>
      </c>
      <c r="E107" s="99"/>
      <c r="F107" s="108">
        <v>250</v>
      </c>
      <c r="G107" s="101">
        <v>46091</v>
      </c>
      <c r="H107" s="101"/>
      <c r="I107" s="101"/>
      <c r="J107" s="109">
        <v>46190</v>
      </c>
      <c r="K107" s="97" t="s">
        <v>7051</v>
      </c>
      <c r="L107" s="99"/>
      <c r="M107" s="72"/>
      <c r="N107" s="72"/>
      <c r="O107" s="72"/>
      <c r="P107" s="72"/>
      <c r="Q107" s="72"/>
      <c r="R107" s="72"/>
      <c r="S107" s="72"/>
    </row>
    <row r="108" spans="1:19">
      <c r="A108" s="101" t="s">
        <v>7049</v>
      </c>
      <c r="B108" s="98" t="s">
        <v>7050</v>
      </c>
      <c r="C108" s="99" t="s">
        <v>823</v>
      </c>
      <c r="D108" s="99" t="s">
        <v>5334</v>
      </c>
      <c r="E108" s="99"/>
      <c r="F108" s="108">
        <v>20000</v>
      </c>
      <c r="G108" s="101">
        <v>46091</v>
      </c>
      <c r="H108" s="101"/>
      <c r="I108" s="101"/>
      <c r="J108" s="109">
        <v>46190</v>
      </c>
      <c r="K108" s="97" t="s">
        <v>7051</v>
      </c>
      <c r="L108" s="99"/>
      <c r="M108" s="72"/>
      <c r="N108" s="72"/>
      <c r="O108" s="72"/>
      <c r="P108" s="72"/>
      <c r="Q108" s="72"/>
      <c r="R108" s="72"/>
      <c r="S108" s="72"/>
    </row>
    <row r="109" spans="1:19">
      <c r="A109" s="101" t="s">
        <v>7049</v>
      </c>
      <c r="B109" s="98" t="s">
        <v>7050</v>
      </c>
      <c r="C109" s="99" t="s">
        <v>515</v>
      </c>
      <c r="D109" s="99" t="s">
        <v>5359</v>
      </c>
      <c r="E109" s="99"/>
      <c r="F109" s="108">
        <v>900</v>
      </c>
      <c r="G109" s="101">
        <v>46091</v>
      </c>
      <c r="H109" s="101"/>
      <c r="I109" s="101"/>
      <c r="J109" s="109">
        <v>46190</v>
      </c>
      <c r="K109" s="97" t="s">
        <v>7051</v>
      </c>
      <c r="L109" s="99"/>
      <c r="M109" s="72"/>
      <c r="N109" s="72"/>
      <c r="O109" s="72"/>
      <c r="P109" s="72"/>
      <c r="Q109" s="72"/>
      <c r="R109" s="72"/>
      <c r="S109" s="72"/>
    </row>
    <row r="110" spans="1:19">
      <c r="A110" s="101" t="s">
        <v>7049</v>
      </c>
      <c r="B110" s="98" t="s">
        <v>7050</v>
      </c>
      <c r="C110" s="99" t="s">
        <v>531</v>
      </c>
      <c r="D110" s="99" t="s">
        <v>5392</v>
      </c>
      <c r="E110" s="99"/>
      <c r="F110" s="108">
        <v>300</v>
      </c>
      <c r="G110" s="101">
        <v>46091</v>
      </c>
      <c r="H110" s="101"/>
      <c r="I110" s="101"/>
      <c r="J110" s="109">
        <v>46190</v>
      </c>
      <c r="K110" s="97" t="s">
        <v>7051</v>
      </c>
      <c r="L110" s="99"/>
      <c r="M110" s="72"/>
      <c r="N110" s="72"/>
      <c r="O110" s="72"/>
      <c r="P110" s="72"/>
      <c r="Q110" s="72"/>
      <c r="R110" s="72"/>
      <c r="S110" s="72"/>
    </row>
    <row r="111" spans="1:19">
      <c r="A111" s="101" t="s">
        <v>7049</v>
      </c>
      <c r="B111" s="98" t="s">
        <v>7050</v>
      </c>
      <c r="C111" s="99" t="s">
        <v>558</v>
      </c>
      <c r="D111" s="99" t="s">
        <v>5684</v>
      </c>
      <c r="E111" s="99"/>
      <c r="F111" s="108">
        <v>150</v>
      </c>
      <c r="G111" s="101">
        <v>46091</v>
      </c>
      <c r="H111" s="101"/>
      <c r="I111" s="101"/>
      <c r="J111" s="109">
        <v>46190</v>
      </c>
      <c r="K111" s="97" t="s">
        <v>7051</v>
      </c>
      <c r="L111" s="99"/>
      <c r="M111" s="72"/>
      <c r="N111" s="72"/>
      <c r="O111" s="72"/>
      <c r="P111" s="72"/>
      <c r="Q111" s="72"/>
      <c r="R111" s="72"/>
      <c r="S111" s="72"/>
    </row>
    <row r="112" spans="1:19">
      <c r="A112" s="101" t="s">
        <v>7049</v>
      </c>
      <c r="B112" s="98" t="s">
        <v>7050</v>
      </c>
      <c r="C112" s="99" t="s">
        <v>561</v>
      </c>
      <c r="D112" s="99" t="s">
        <v>5394</v>
      </c>
      <c r="E112" s="99"/>
      <c r="F112" s="108">
        <v>900</v>
      </c>
      <c r="G112" s="101">
        <v>46091</v>
      </c>
      <c r="H112" s="101"/>
      <c r="I112" s="101"/>
      <c r="J112" s="109">
        <v>46190</v>
      </c>
      <c r="K112" s="97" t="s">
        <v>7051</v>
      </c>
      <c r="L112" s="99"/>
      <c r="M112" s="72"/>
      <c r="N112" s="72"/>
      <c r="O112" s="72"/>
      <c r="P112" s="72"/>
      <c r="Q112" s="72"/>
      <c r="R112" s="72"/>
      <c r="S112" s="72"/>
    </row>
    <row r="113" spans="1:19">
      <c r="A113" s="101" t="s">
        <v>7049</v>
      </c>
      <c r="B113" s="98" t="s">
        <v>7050</v>
      </c>
      <c r="C113" s="99" t="s">
        <v>573</v>
      </c>
      <c r="D113" s="99" t="s">
        <v>5685</v>
      </c>
      <c r="E113" s="99"/>
      <c r="F113" s="108">
        <v>150</v>
      </c>
      <c r="G113" s="101">
        <v>46091</v>
      </c>
      <c r="H113" s="101"/>
      <c r="I113" s="101"/>
      <c r="J113" s="109">
        <v>46190</v>
      </c>
      <c r="K113" s="97" t="s">
        <v>7051</v>
      </c>
      <c r="L113" s="99"/>
      <c r="M113" s="72"/>
      <c r="N113" s="72"/>
      <c r="O113" s="72"/>
      <c r="P113" s="72"/>
      <c r="Q113" s="72"/>
      <c r="R113" s="72"/>
      <c r="S113" s="72"/>
    </row>
    <row r="114" spans="1:19">
      <c r="A114" s="101" t="s">
        <v>7049</v>
      </c>
      <c r="B114" s="98" t="s">
        <v>7050</v>
      </c>
      <c r="C114" s="99" t="s">
        <v>645</v>
      </c>
      <c r="D114" s="99" t="s">
        <v>5367</v>
      </c>
      <c r="E114" s="99"/>
      <c r="F114" s="108">
        <v>1000</v>
      </c>
      <c r="G114" s="101">
        <v>46091</v>
      </c>
      <c r="H114" s="101"/>
      <c r="I114" s="101"/>
      <c r="J114" s="109">
        <v>46190</v>
      </c>
      <c r="K114" s="97" t="s">
        <v>7051</v>
      </c>
      <c r="L114" s="99"/>
      <c r="M114" s="72"/>
      <c r="N114" s="72"/>
      <c r="O114" s="72"/>
      <c r="P114" s="72"/>
      <c r="Q114" s="72"/>
      <c r="R114" s="72"/>
      <c r="S114" s="72"/>
    </row>
    <row r="115" spans="1:19">
      <c r="A115" s="101" t="s">
        <v>7049</v>
      </c>
      <c r="B115" s="98" t="s">
        <v>7050</v>
      </c>
      <c r="C115" s="99" t="s">
        <v>660</v>
      </c>
      <c r="D115" s="99" t="s">
        <v>5504</v>
      </c>
      <c r="E115" s="99"/>
      <c r="F115" s="108">
        <v>400</v>
      </c>
      <c r="G115" s="101">
        <v>46091</v>
      </c>
      <c r="H115" s="101"/>
      <c r="I115" s="101"/>
      <c r="J115" s="109">
        <v>46190</v>
      </c>
      <c r="K115" s="97" t="s">
        <v>7051</v>
      </c>
      <c r="L115" s="99"/>
      <c r="M115" s="72"/>
      <c r="N115" s="72"/>
      <c r="O115" s="72"/>
      <c r="P115" s="72"/>
      <c r="Q115" s="72"/>
      <c r="R115" s="72"/>
      <c r="S115" s="72"/>
    </row>
    <row r="116" spans="1:19">
      <c r="A116" s="101" t="s">
        <v>7049</v>
      </c>
      <c r="B116" s="98" t="s">
        <v>7050</v>
      </c>
      <c r="C116" s="99" t="s">
        <v>680</v>
      </c>
      <c r="D116" s="99" t="s">
        <v>5437</v>
      </c>
      <c r="E116" s="99"/>
      <c r="F116" s="108">
        <v>300</v>
      </c>
      <c r="G116" s="101">
        <v>46091</v>
      </c>
      <c r="H116" s="101"/>
      <c r="I116" s="101"/>
      <c r="J116" s="109">
        <v>46190</v>
      </c>
      <c r="K116" s="97" t="s">
        <v>7051</v>
      </c>
      <c r="L116" s="99"/>
      <c r="M116" s="72"/>
      <c r="N116" s="72"/>
      <c r="O116" s="72"/>
      <c r="P116" s="72"/>
      <c r="Q116" s="72"/>
      <c r="R116" s="72"/>
      <c r="S116" s="72"/>
    </row>
    <row r="117" spans="1:19">
      <c r="A117" s="101" t="s">
        <v>7049</v>
      </c>
      <c r="B117" s="98" t="s">
        <v>7050</v>
      </c>
      <c r="C117" s="99" t="s">
        <v>700</v>
      </c>
      <c r="D117" s="99" t="s">
        <v>5360</v>
      </c>
      <c r="E117" s="99"/>
      <c r="F117" s="108">
        <v>2100</v>
      </c>
      <c r="G117" s="101">
        <v>46091</v>
      </c>
      <c r="H117" s="101"/>
      <c r="I117" s="101"/>
      <c r="J117" s="109">
        <v>46190</v>
      </c>
      <c r="K117" s="97" t="s">
        <v>7051</v>
      </c>
      <c r="L117" s="99"/>
      <c r="M117" s="72"/>
      <c r="N117" s="72"/>
      <c r="O117" s="72"/>
      <c r="P117" s="72"/>
      <c r="Q117" s="72"/>
      <c r="R117" s="72"/>
      <c r="S117" s="72"/>
    </row>
    <row r="118" spans="1:19">
      <c r="A118" s="101" t="s">
        <v>7049</v>
      </c>
      <c r="B118" s="98" t="s">
        <v>7050</v>
      </c>
      <c r="C118" s="99" t="s">
        <v>734</v>
      </c>
      <c r="D118" s="99" t="s">
        <v>5361</v>
      </c>
      <c r="E118" s="99"/>
      <c r="F118" s="108">
        <v>1300</v>
      </c>
      <c r="G118" s="101">
        <v>46091</v>
      </c>
      <c r="H118" s="101"/>
      <c r="I118" s="101"/>
      <c r="J118" s="109">
        <v>46190</v>
      </c>
      <c r="K118" s="97" t="s">
        <v>7051</v>
      </c>
      <c r="L118" s="99"/>
      <c r="M118" s="72"/>
      <c r="N118" s="72"/>
      <c r="O118" s="72"/>
      <c r="P118" s="72"/>
      <c r="Q118" s="72"/>
      <c r="R118" s="72"/>
      <c r="S118" s="72"/>
    </row>
    <row r="119" spans="1:19">
      <c r="A119" s="101" t="s">
        <v>7049</v>
      </c>
      <c r="B119" s="98" t="s">
        <v>7050</v>
      </c>
      <c r="C119" s="99" t="s">
        <v>745</v>
      </c>
      <c r="D119" s="99" t="s">
        <v>5505</v>
      </c>
      <c r="E119" s="99"/>
      <c r="F119" s="108">
        <v>500</v>
      </c>
      <c r="G119" s="101">
        <v>46091</v>
      </c>
      <c r="H119" s="101"/>
      <c r="I119" s="101"/>
      <c r="J119" s="109">
        <v>46190</v>
      </c>
      <c r="K119" s="97" t="s">
        <v>7051</v>
      </c>
      <c r="L119" s="99"/>
      <c r="M119" s="72"/>
      <c r="N119" s="72"/>
      <c r="O119" s="72"/>
      <c r="P119" s="72"/>
      <c r="Q119" s="72"/>
      <c r="R119" s="72"/>
      <c r="S119" s="72"/>
    </row>
    <row r="120" spans="1:19">
      <c r="A120" s="101" t="s">
        <v>7049</v>
      </c>
      <c r="B120" s="98" t="s">
        <v>7050</v>
      </c>
      <c r="C120" s="99" t="s">
        <v>800</v>
      </c>
      <c r="D120" s="99" t="s">
        <v>5415</v>
      </c>
      <c r="E120" s="99"/>
      <c r="F120" s="108">
        <v>250</v>
      </c>
      <c r="G120" s="101">
        <v>46091</v>
      </c>
      <c r="H120" s="101"/>
      <c r="I120" s="101"/>
      <c r="J120" s="109">
        <v>46190</v>
      </c>
      <c r="K120" s="97" t="s">
        <v>7051</v>
      </c>
      <c r="L120" s="99"/>
      <c r="M120" s="72"/>
      <c r="N120" s="72"/>
      <c r="O120" s="72"/>
      <c r="P120" s="72"/>
      <c r="Q120" s="72"/>
      <c r="R120" s="72"/>
      <c r="S120" s="72"/>
    </row>
    <row r="121" spans="1:19">
      <c r="A121" s="101" t="s">
        <v>7049</v>
      </c>
      <c r="B121" s="98" t="s">
        <v>7050</v>
      </c>
      <c r="C121" s="99" t="s">
        <v>806</v>
      </c>
      <c r="D121" s="99" t="s">
        <v>5507</v>
      </c>
      <c r="E121" s="99"/>
      <c r="F121" s="108">
        <v>200</v>
      </c>
      <c r="G121" s="101">
        <v>46091</v>
      </c>
      <c r="H121" s="101"/>
      <c r="I121" s="101"/>
      <c r="J121" s="109">
        <v>46190</v>
      </c>
      <c r="K121" s="97" t="s">
        <v>7051</v>
      </c>
      <c r="L121" s="99"/>
      <c r="M121" s="72"/>
      <c r="N121" s="72"/>
      <c r="O121" s="72"/>
      <c r="P121" s="72"/>
      <c r="Q121" s="72"/>
      <c r="R121" s="72"/>
      <c r="S121" s="72"/>
    </row>
    <row r="122" spans="1:19">
      <c r="A122" s="101" t="s">
        <v>7049</v>
      </c>
      <c r="B122" s="98" t="s">
        <v>7050</v>
      </c>
      <c r="C122" s="99" t="s">
        <v>820</v>
      </c>
      <c r="D122" s="99" t="s">
        <v>5381</v>
      </c>
      <c r="E122" s="99"/>
      <c r="F122" s="108">
        <v>100</v>
      </c>
      <c r="G122" s="101">
        <v>46091</v>
      </c>
      <c r="H122" s="101"/>
      <c r="I122" s="101"/>
      <c r="J122" s="109">
        <v>46190</v>
      </c>
      <c r="K122" s="97" t="s">
        <v>7051</v>
      </c>
      <c r="L122" s="99"/>
      <c r="M122" s="72"/>
      <c r="N122" s="72"/>
      <c r="O122" s="72"/>
      <c r="P122" s="72"/>
      <c r="Q122" s="72"/>
      <c r="R122" s="72"/>
      <c r="S122" s="72"/>
    </row>
    <row r="123" spans="1:19">
      <c r="A123" s="101" t="s">
        <v>7049</v>
      </c>
      <c r="B123" s="98" t="s">
        <v>7050</v>
      </c>
      <c r="C123" s="99" t="s">
        <v>855</v>
      </c>
      <c r="D123" s="99" t="s">
        <v>5508</v>
      </c>
      <c r="E123" s="99"/>
      <c r="F123" s="108">
        <v>350</v>
      </c>
      <c r="G123" s="101">
        <v>46091</v>
      </c>
      <c r="H123" s="101"/>
      <c r="I123" s="101"/>
      <c r="J123" s="109">
        <v>46190</v>
      </c>
      <c r="K123" s="97" t="s">
        <v>7051</v>
      </c>
      <c r="L123" s="99"/>
      <c r="M123" s="72"/>
      <c r="N123" s="72"/>
      <c r="O123" s="72"/>
      <c r="P123" s="72"/>
      <c r="Q123" s="72"/>
      <c r="R123" s="72"/>
      <c r="S123" s="72"/>
    </row>
    <row r="124" spans="1:19">
      <c r="A124" s="101" t="s">
        <v>7049</v>
      </c>
      <c r="B124" s="98" t="s">
        <v>7050</v>
      </c>
      <c r="C124" s="99" t="s">
        <v>470</v>
      </c>
      <c r="D124" s="99" t="s">
        <v>5424</v>
      </c>
      <c r="E124" s="99"/>
      <c r="F124" s="108">
        <v>100</v>
      </c>
      <c r="G124" s="101">
        <v>46091</v>
      </c>
      <c r="H124" s="101"/>
      <c r="I124" s="101"/>
      <c r="J124" s="109">
        <v>46190</v>
      </c>
      <c r="K124" s="97" t="s">
        <v>7051</v>
      </c>
      <c r="L124" s="99"/>
      <c r="M124" s="72"/>
      <c r="N124" s="72"/>
      <c r="O124" s="72"/>
      <c r="P124" s="72"/>
      <c r="Q124" s="72"/>
      <c r="R124" s="72"/>
      <c r="S124" s="72"/>
    </row>
    <row r="125" spans="1:19">
      <c r="A125" s="101" t="s">
        <v>7049</v>
      </c>
      <c r="B125" s="98" t="s">
        <v>7050</v>
      </c>
      <c r="C125" s="99" t="s">
        <v>473</v>
      </c>
      <c r="D125" s="99" t="s">
        <v>5686</v>
      </c>
      <c r="E125" s="99"/>
      <c r="F125" s="108">
        <v>50</v>
      </c>
      <c r="G125" s="101">
        <v>46091</v>
      </c>
      <c r="H125" s="101"/>
      <c r="I125" s="101"/>
      <c r="J125" s="109">
        <v>46190</v>
      </c>
      <c r="K125" s="97" t="s">
        <v>7051</v>
      </c>
      <c r="L125" s="99"/>
      <c r="M125" s="72"/>
      <c r="N125" s="72"/>
      <c r="O125" s="72"/>
      <c r="P125" s="72"/>
      <c r="Q125" s="72"/>
      <c r="R125" s="72"/>
      <c r="S125" s="72"/>
    </row>
    <row r="126" spans="1:19">
      <c r="A126" s="101" t="s">
        <v>7049</v>
      </c>
      <c r="B126" s="98" t="s">
        <v>7050</v>
      </c>
      <c r="C126" s="99" t="s">
        <v>496</v>
      </c>
      <c r="D126" s="99" t="s">
        <v>5687</v>
      </c>
      <c r="E126" s="99"/>
      <c r="F126" s="108">
        <v>80</v>
      </c>
      <c r="G126" s="101">
        <v>46091</v>
      </c>
      <c r="H126" s="101"/>
      <c r="I126" s="101"/>
      <c r="J126" s="109">
        <v>46190</v>
      </c>
      <c r="K126" s="97" t="s">
        <v>7051</v>
      </c>
      <c r="L126" s="99"/>
      <c r="M126" s="72"/>
      <c r="N126" s="72"/>
      <c r="O126" s="72"/>
      <c r="P126" s="72"/>
      <c r="Q126" s="72"/>
      <c r="R126" s="72"/>
      <c r="S126" s="72"/>
    </row>
    <row r="127" spans="1:19">
      <c r="A127" s="101" t="s">
        <v>7049</v>
      </c>
      <c r="B127" s="98" t="s">
        <v>7050</v>
      </c>
      <c r="C127" s="99" t="s">
        <v>814</v>
      </c>
      <c r="D127" s="99" t="s">
        <v>5339</v>
      </c>
      <c r="E127" s="99"/>
      <c r="F127" s="108">
        <v>1100</v>
      </c>
      <c r="G127" s="101">
        <v>46091</v>
      </c>
      <c r="H127" s="101"/>
      <c r="I127" s="101"/>
      <c r="J127" s="109">
        <v>46190</v>
      </c>
      <c r="K127" s="97" t="s">
        <v>7051</v>
      </c>
      <c r="L127" s="99"/>
      <c r="M127" s="72"/>
      <c r="N127" s="72"/>
      <c r="O127" s="72"/>
      <c r="P127" s="72"/>
      <c r="Q127" s="72"/>
      <c r="R127" s="72"/>
      <c r="S127" s="72"/>
    </row>
    <row r="128" spans="1:19">
      <c r="A128" s="101" t="s">
        <v>7049</v>
      </c>
      <c r="B128" s="98" t="s">
        <v>7050</v>
      </c>
      <c r="C128" s="99" t="s">
        <v>525</v>
      </c>
      <c r="D128" s="99" t="s">
        <v>5356</v>
      </c>
      <c r="E128" s="99"/>
      <c r="F128" s="108">
        <v>500</v>
      </c>
      <c r="G128" s="101">
        <v>46091</v>
      </c>
      <c r="H128" s="101"/>
      <c r="I128" s="101"/>
      <c r="J128" s="109">
        <v>46190</v>
      </c>
      <c r="K128" s="97" t="s">
        <v>7051</v>
      </c>
      <c r="L128" s="99"/>
      <c r="M128" s="72"/>
      <c r="N128" s="72"/>
      <c r="O128" s="72"/>
      <c r="P128" s="72"/>
      <c r="Q128" s="72"/>
      <c r="R128" s="72"/>
      <c r="S128" s="72"/>
    </row>
    <row r="129" spans="1:19">
      <c r="A129" s="101" t="s">
        <v>7049</v>
      </c>
      <c r="B129" s="98" t="s">
        <v>7050</v>
      </c>
      <c r="C129" s="99" t="s">
        <v>546</v>
      </c>
      <c r="D129" s="99" t="s">
        <v>5389</v>
      </c>
      <c r="E129" s="99"/>
      <c r="F129" s="108">
        <v>200</v>
      </c>
      <c r="G129" s="101">
        <v>46091</v>
      </c>
      <c r="H129" s="101"/>
      <c r="I129" s="101"/>
      <c r="J129" s="109">
        <v>46190</v>
      </c>
      <c r="K129" s="97" t="s">
        <v>7051</v>
      </c>
      <c r="L129" s="99"/>
      <c r="M129" s="72"/>
      <c r="N129" s="72"/>
      <c r="O129" s="72"/>
      <c r="P129" s="72"/>
      <c r="Q129" s="72"/>
      <c r="R129" s="72"/>
      <c r="S129" s="72"/>
    </row>
    <row r="130" spans="1:19">
      <c r="A130" s="101" t="s">
        <v>7049</v>
      </c>
      <c r="B130" s="98" t="s">
        <v>7050</v>
      </c>
      <c r="C130" s="99" t="s">
        <v>5688</v>
      </c>
      <c r="D130" s="99" t="s">
        <v>7053</v>
      </c>
      <c r="E130" s="99" t="s">
        <v>7054</v>
      </c>
      <c r="F130" s="108">
        <v>30</v>
      </c>
      <c r="G130" s="101">
        <v>46091</v>
      </c>
      <c r="H130" s="101"/>
      <c r="I130" s="101"/>
      <c r="J130" s="109">
        <v>46190</v>
      </c>
      <c r="K130" s="97" t="s">
        <v>7051</v>
      </c>
      <c r="L130" s="99"/>
      <c r="M130" s="72"/>
      <c r="N130" s="72"/>
      <c r="O130" s="72"/>
      <c r="P130" s="72"/>
      <c r="Q130" s="72"/>
      <c r="R130" s="72"/>
      <c r="S130" s="72"/>
    </row>
    <row r="131" spans="1:19">
      <c r="A131" s="101" t="s">
        <v>7049</v>
      </c>
      <c r="B131" s="98" t="s">
        <v>7050</v>
      </c>
      <c r="C131" s="99" t="s">
        <v>5690</v>
      </c>
      <c r="D131" s="99" t="s">
        <v>7053</v>
      </c>
      <c r="E131" s="99" t="s">
        <v>7055</v>
      </c>
      <c r="F131" s="108">
        <v>35</v>
      </c>
      <c r="G131" s="101">
        <v>46091</v>
      </c>
      <c r="H131" s="101"/>
      <c r="I131" s="101"/>
      <c r="J131" s="109">
        <v>46190</v>
      </c>
      <c r="K131" s="97" t="s">
        <v>7051</v>
      </c>
      <c r="L131" s="99"/>
      <c r="M131" s="72"/>
      <c r="N131" s="72"/>
      <c r="O131" s="72"/>
      <c r="P131" s="72"/>
      <c r="Q131" s="72"/>
      <c r="R131" s="72"/>
      <c r="S131" s="72"/>
    </row>
    <row r="132" spans="1:19">
      <c r="A132" s="101" t="s">
        <v>7049</v>
      </c>
      <c r="B132" s="98" t="s">
        <v>7050</v>
      </c>
      <c r="C132" s="99" t="s">
        <v>5692</v>
      </c>
      <c r="D132" s="99" t="s">
        <v>7056</v>
      </c>
      <c r="E132" s="99" t="s">
        <v>7055</v>
      </c>
      <c r="F132" s="108">
        <v>30</v>
      </c>
      <c r="G132" s="101">
        <v>46091</v>
      </c>
      <c r="H132" s="101"/>
      <c r="I132" s="101"/>
      <c r="J132" s="109">
        <v>46190</v>
      </c>
      <c r="K132" s="97" t="s">
        <v>7051</v>
      </c>
      <c r="L132" s="99"/>
      <c r="M132" s="72"/>
      <c r="N132" s="72"/>
      <c r="O132" s="72"/>
      <c r="P132" s="72"/>
      <c r="Q132" s="72"/>
      <c r="R132" s="72"/>
      <c r="S132" s="72"/>
    </row>
    <row r="133" spans="1:19">
      <c r="A133" s="101" t="s">
        <v>7049</v>
      </c>
      <c r="B133" s="98" t="s">
        <v>7050</v>
      </c>
      <c r="C133" s="99" t="s">
        <v>5694</v>
      </c>
      <c r="D133" s="99" t="s">
        <v>7057</v>
      </c>
      <c r="E133" s="99" t="s">
        <v>7058</v>
      </c>
      <c r="F133" s="108">
        <v>30</v>
      </c>
      <c r="G133" s="101">
        <v>46091</v>
      </c>
      <c r="H133" s="101"/>
      <c r="I133" s="101"/>
      <c r="J133" s="109">
        <v>46190</v>
      </c>
      <c r="K133" s="97" t="s">
        <v>7051</v>
      </c>
      <c r="L133" s="99"/>
      <c r="M133" s="72"/>
      <c r="N133" s="72"/>
      <c r="O133" s="72"/>
      <c r="P133" s="72"/>
      <c r="Q133" s="72"/>
      <c r="R133" s="72"/>
      <c r="S133" s="72"/>
    </row>
    <row r="134" spans="1:19">
      <c r="A134" s="101" t="s">
        <v>7049</v>
      </c>
      <c r="B134" s="98" t="s">
        <v>7050</v>
      </c>
      <c r="C134" s="99" t="s">
        <v>361</v>
      </c>
      <c r="D134" s="99" t="s">
        <v>5696</v>
      </c>
      <c r="E134" s="99"/>
      <c r="F134" s="108">
        <v>400</v>
      </c>
      <c r="G134" s="101">
        <v>46091</v>
      </c>
      <c r="H134" s="101"/>
      <c r="I134" s="101"/>
      <c r="J134" s="109">
        <v>46190</v>
      </c>
      <c r="K134" s="97" t="s">
        <v>7051</v>
      </c>
      <c r="L134" s="99"/>
      <c r="M134" s="72"/>
      <c r="N134" s="72"/>
      <c r="O134" s="72"/>
      <c r="P134" s="72"/>
      <c r="Q134" s="72"/>
      <c r="R134" s="72"/>
      <c r="S134" s="72"/>
    </row>
    <row r="135" spans="1:19">
      <c r="A135" s="101" t="s">
        <v>7049</v>
      </c>
      <c r="B135" s="98" t="s">
        <v>7050</v>
      </c>
      <c r="C135" s="99" t="s">
        <v>1354</v>
      </c>
      <c r="D135" s="99" t="s">
        <v>7059</v>
      </c>
      <c r="E135" s="99"/>
      <c r="F135" s="108">
        <v>700</v>
      </c>
      <c r="G135" s="101">
        <v>46091</v>
      </c>
      <c r="H135" s="101"/>
      <c r="I135" s="101"/>
      <c r="J135" s="109">
        <v>46190</v>
      </c>
      <c r="K135" s="97" t="s">
        <v>7051</v>
      </c>
      <c r="L135" s="99"/>
      <c r="M135" s="72"/>
      <c r="N135" s="72"/>
      <c r="O135" s="72"/>
      <c r="P135" s="72"/>
      <c r="Q135" s="72"/>
      <c r="R135" s="72"/>
      <c r="S135" s="72"/>
    </row>
    <row r="136" spans="1:19">
      <c r="A136" s="101" t="s">
        <v>7049</v>
      </c>
      <c r="B136" s="98" t="s">
        <v>7050</v>
      </c>
      <c r="C136" s="99" t="s">
        <v>1344</v>
      </c>
      <c r="D136" s="99" t="s">
        <v>7060</v>
      </c>
      <c r="E136" s="99"/>
      <c r="F136" s="108">
        <v>300</v>
      </c>
      <c r="G136" s="101">
        <v>46091</v>
      </c>
      <c r="H136" s="101"/>
      <c r="I136" s="101"/>
      <c r="J136" s="109">
        <v>46190</v>
      </c>
      <c r="K136" s="97" t="s">
        <v>7051</v>
      </c>
      <c r="L136" s="99"/>
      <c r="M136" s="72"/>
      <c r="N136" s="72"/>
      <c r="O136" s="72"/>
      <c r="P136" s="72"/>
      <c r="Q136" s="72"/>
      <c r="R136" s="72"/>
      <c r="S136" s="72"/>
    </row>
    <row r="137" spans="1:19">
      <c r="A137" s="101" t="s">
        <v>7049</v>
      </c>
      <c r="B137" s="98" t="s">
        <v>6802</v>
      </c>
      <c r="C137" s="99" t="s">
        <v>1373</v>
      </c>
      <c r="D137" s="99" t="s">
        <v>1362</v>
      </c>
      <c r="E137" s="99" t="s">
        <v>7061</v>
      </c>
      <c r="F137" s="110">
        <v>900</v>
      </c>
      <c r="G137" s="106">
        <v>46141</v>
      </c>
      <c r="H137" s="106"/>
      <c r="I137" s="106"/>
      <c r="J137" s="109">
        <v>46190</v>
      </c>
      <c r="K137" s="106" t="s">
        <v>7062</v>
      </c>
      <c r="L137" s="111"/>
      <c r="M137" s="72"/>
      <c r="N137" s="72"/>
      <c r="O137" s="72"/>
      <c r="P137" s="72"/>
      <c r="Q137" s="72"/>
      <c r="R137" s="72"/>
      <c r="S137" s="72"/>
    </row>
    <row r="138" spans="1:19">
      <c r="A138" s="101" t="s">
        <v>7049</v>
      </c>
      <c r="B138" s="98" t="s">
        <v>6802</v>
      </c>
      <c r="C138" s="99" t="s">
        <v>6803</v>
      </c>
      <c r="D138" s="99" t="s">
        <v>3900</v>
      </c>
      <c r="E138" s="99" t="s">
        <v>6786</v>
      </c>
      <c r="F138" s="110">
        <v>20</v>
      </c>
      <c r="G138" s="106">
        <v>46141</v>
      </c>
      <c r="H138" s="106"/>
      <c r="I138" s="106"/>
      <c r="J138" s="109">
        <v>46190</v>
      </c>
      <c r="K138" s="106" t="s">
        <v>7062</v>
      </c>
      <c r="L138" s="111"/>
      <c r="M138" s="72"/>
      <c r="N138" s="72"/>
      <c r="O138" s="72"/>
      <c r="P138" s="72"/>
      <c r="Q138" s="72"/>
      <c r="R138" s="72"/>
      <c r="S138" s="72"/>
    </row>
    <row r="139" spans="1:19">
      <c r="A139" s="101" t="s">
        <v>7049</v>
      </c>
      <c r="B139" s="98" t="s">
        <v>6802</v>
      </c>
      <c r="C139" s="112" t="s">
        <v>1373</v>
      </c>
      <c r="D139" s="112" t="s">
        <v>5469</v>
      </c>
      <c r="E139" s="111"/>
      <c r="F139" s="113">
        <v>900</v>
      </c>
      <c r="G139" s="114">
        <v>46141</v>
      </c>
      <c r="H139" s="106"/>
      <c r="I139" s="106"/>
      <c r="J139" s="109">
        <v>46190</v>
      </c>
      <c r="K139" s="99" t="s">
        <v>7063</v>
      </c>
      <c r="L139" s="111"/>
      <c r="M139" s="72"/>
      <c r="N139" s="72"/>
      <c r="O139" s="72"/>
      <c r="P139" s="72"/>
      <c r="Q139" s="72"/>
      <c r="R139" s="72"/>
      <c r="S139" s="72"/>
    </row>
    <row r="140" spans="1:19">
      <c r="A140" s="101" t="s">
        <v>7049</v>
      </c>
      <c r="B140" s="98" t="s">
        <v>6802</v>
      </c>
      <c r="C140" s="112" t="s">
        <v>6803</v>
      </c>
      <c r="D140" s="99" t="s">
        <v>3900</v>
      </c>
      <c r="E140" s="99" t="s">
        <v>6786</v>
      </c>
      <c r="F140" s="113">
        <v>20</v>
      </c>
      <c r="G140" s="114">
        <v>46141</v>
      </c>
      <c r="H140" s="106"/>
      <c r="I140" s="106"/>
      <c r="J140" s="109">
        <v>46190</v>
      </c>
      <c r="K140" s="99" t="s">
        <v>7063</v>
      </c>
      <c r="L140" s="111"/>
      <c r="M140" s="72"/>
      <c r="N140" s="72"/>
      <c r="O140" s="72"/>
      <c r="P140" s="72"/>
      <c r="Q140" s="72"/>
      <c r="R140" s="72"/>
      <c r="S140" s="72"/>
    </row>
    <row r="141" spans="1:19">
      <c r="A141" s="97" t="s">
        <v>7039</v>
      </c>
      <c r="B141" s="115" t="s">
        <v>7064</v>
      </c>
      <c r="C141" s="112" t="s">
        <v>1284</v>
      </c>
      <c r="D141" s="112" t="s">
        <v>5486</v>
      </c>
      <c r="E141" s="111"/>
      <c r="F141" s="113">
        <v>1600</v>
      </c>
      <c r="G141" s="106">
        <v>46176</v>
      </c>
      <c r="H141" s="106"/>
      <c r="I141" s="106"/>
      <c r="J141" s="116">
        <v>46190</v>
      </c>
      <c r="K141" s="116" t="s">
        <v>7065</v>
      </c>
      <c r="L141" s="111"/>
      <c r="M141" s="72"/>
      <c r="N141" s="72"/>
      <c r="O141" s="72"/>
      <c r="P141" s="72"/>
      <c r="Q141" s="72"/>
      <c r="R141" s="72"/>
      <c r="S141" s="72"/>
    </row>
    <row r="142" spans="1:19">
      <c r="A142" s="97" t="s">
        <v>7039</v>
      </c>
      <c r="B142" s="115" t="s">
        <v>7064</v>
      </c>
      <c r="C142" s="112" t="s">
        <v>1293</v>
      </c>
      <c r="D142" s="112" t="s">
        <v>5488</v>
      </c>
      <c r="E142" s="111"/>
      <c r="F142" s="113">
        <v>1600</v>
      </c>
      <c r="G142" s="106">
        <v>46176</v>
      </c>
      <c r="H142" s="106"/>
      <c r="I142" s="106"/>
      <c r="J142" s="116">
        <v>46190</v>
      </c>
      <c r="K142" s="116" t="s">
        <v>7065</v>
      </c>
      <c r="L142" s="111"/>
      <c r="M142" s="72"/>
      <c r="N142" s="72"/>
      <c r="O142" s="72"/>
      <c r="P142" s="72"/>
      <c r="Q142" s="72"/>
      <c r="R142" s="72"/>
      <c r="S142" s="72"/>
    </row>
    <row r="143" spans="1:19">
      <c r="A143" s="97" t="s">
        <v>7039</v>
      </c>
      <c r="B143" s="115" t="s">
        <v>7064</v>
      </c>
      <c r="C143" s="112" t="s">
        <v>1307</v>
      </c>
      <c r="D143" s="112" t="s">
        <v>5597</v>
      </c>
      <c r="E143" s="111"/>
      <c r="F143" s="113">
        <v>100</v>
      </c>
      <c r="G143" s="106">
        <v>46176</v>
      </c>
      <c r="H143" s="106"/>
      <c r="I143" s="106"/>
      <c r="J143" s="116">
        <v>46190</v>
      </c>
      <c r="K143" s="116" t="s">
        <v>7065</v>
      </c>
      <c r="L143" s="111"/>
      <c r="M143" s="72"/>
      <c r="N143" s="72"/>
      <c r="O143" s="72"/>
      <c r="P143" s="72"/>
      <c r="Q143" s="72"/>
      <c r="R143" s="72"/>
      <c r="S143" s="72"/>
    </row>
    <row r="144" spans="1:19">
      <c r="A144" s="97" t="s">
        <v>7039</v>
      </c>
      <c r="B144" s="115" t="s">
        <v>7064</v>
      </c>
      <c r="C144" s="112" t="s">
        <v>1312</v>
      </c>
      <c r="D144" s="112" t="s">
        <v>1311</v>
      </c>
      <c r="E144" s="111"/>
      <c r="F144" s="113">
        <v>240</v>
      </c>
      <c r="G144" s="106">
        <v>46176</v>
      </c>
      <c r="H144" s="106"/>
      <c r="I144" s="106"/>
      <c r="J144" s="116">
        <v>46190</v>
      </c>
      <c r="K144" s="116" t="s">
        <v>7065</v>
      </c>
      <c r="L144" s="111"/>
      <c r="M144" s="72"/>
      <c r="N144" s="72"/>
      <c r="O144" s="72"/>
      <c r="P144" s="72"/>
      <c r="Q144" s="72"/>
      <c r="R144" s="72"/>
      <c r="S144" s="72"/>
    </row>
    <row r="145" spans="1:19">
      <c r="A145" s="97" t="s">
        <v>7039</v>
      </c>
      <c r="B145" s="115" t="s">
        <v>7064</v>
      </c>
      <c r="C145" s="112" t="s">
        <v>1318</v>
      </c>
      <c r="D145" s="112" t="s">
        <v>5535</v>
      </c>
      <c r="E145" s="111"/>
      <c r="F145" s="113">
        <v>500</v>
      </c>
      <c r="G145" s="106">
        <v>46176</v>
      </c>
      <c r="H145" s="106"/>
      <c r="I145" s="106"/>
      <c r="J145" s="116">
        <v>46190</v>
      </c>
      <c r="K145" s="116" t="s">
        <v>7065</v>
      </c>
      <c r="L145" s="111"/>
      <c r="M145" s="72"/>
      <c r="N145" s="72"/>
      <c r="O145" s="72"/>
      <c r="P145" s="72"/>
      <c r="Q145" s="72"/>
      <c r="R145" s="72"/>
      <c r="S145" s="72"/>
    </row>
    <row r="146" spans="1:19">
      <c r="A146" s="97" t="s">
        <v>7039</v>
      </c>
      <c r="B146" s="115" t="s">
        <v>7064</v>
      </c>
      <c r="C146" s="112" t="s">
        <v>1321</v>
      </c>
      <c r="D146" s="112" t="s">
        <v>7066</v>
      </c>
      <c r="E146" s="111"/>
      <c r="F146" s="113">
        <v>100</v>
      </c>
      <c r="G146" s="106">
        <v>46176</v>
      </c>
      <c r="H146" s="106"/>
      <c r="I146" s="106"/>
      <c r="J146" s="116">
        <v>46190</v>
      </c>
      <c r="K146" s="116" t="s">
        <v>7065</v>
      </c>
      <c r="L146" s="111"/>
      <c r="M146" s="72"/>
      <c r="N146" s="72"/>
      <c r="O146" s="72"/>
      <c r="P146" s="72"/>
      <c r="Q146" s="72"/>
      <c r="R146" s="72"/>
      <c r="S146" s="72"/>
    </row>
    <row r="147" spans="1:19">
      <c r="A147" s="101" t="s">
        <v>7049</v>
      </c>
      <c r="B147" s="115" t="s">
        <v>7064</v>
      </c>
      <c r="C147" s="112" t="s">
        <v>5101</v>
      </c>
      <c r="D147" s="112" t="s">
        <v>7067</v>
      </c>
      <c r="E147" s="117" t="s">
        <v>7068</v>
      </c>
      <c r="F147" s="113">
        <v>100000</v>
      </c>
      <c r="G147" s="106">
        <v>46176</v>
      </c>
      <c r="H147" s="106"/>
      <c r="I147" s="106"/>
      <c r="J147" s="116">
        <v>46190</v>
      </c>
      <c r="K147" s="116" t="s">
        <v>7065</v>
      </c>
      <c r="L147" s="111"/>
      <c r="M147" s="72"/>
      <c r="N147" s="72"/>
      <c r="O147" s="72"/>
      <c r="P147" s="72"/>
      <c r="Q147" s="72"/>
      <c r="R147" s="72"/>
      <c r="S147" s="72"/>
    </row>
    <row r="148" spans="1:19">
      <c r="A148" s="101" t="s">
        <v>7049</v>
      </c>
      <c r="B148" s="98" t="s">
        <v>7050</v>
      </c>
      <c r="C148" s="111" t="s">
        <v>1964</v>
      </c>
      <c r="D148" s="98" t="s">
        <v>7069</v>
      </c>
      <c r="E148" s="111"/>
      <c r="F148" s="118">
        <v>5000</v>
      </c>
      <c r="G148" s="106">
        <v>46141</v>
      </c>
      <c r="H148" s="106"/>
      <c r="I148" s="106"/>
      <c r="J148" s="116">
        <v>46192</v>
      </c>
      <c r="K148" s="106" t="s">
        <v>7062</v>
      </c>
      <c r="L148" s="111"/>
      <c r="M148" s="72"/>
      <c r="N148" s="72"/>
      <c r="O148" s="72"/>
      <c r="P148" s="72"/>
      <c r="Q148" s="72"/>
      <c r="R148" s="72"/>
      <c r="S148" s="72"/>
    </row>
    <row r="149" spans="1:19">
      <c r="A149" s="97" t="s">
        <v>7039</v>
      </c>
      <c r="B149" s="98" t="s">
        <v>7040</v>
      </c>
      <c r="C149" s="112" t="s">
        <v>1729</v>
      </c>
      <c r="D149" s="112" t="s">
        <v>5546</v>
      </c>
      <c r="E149" s="111"/>
      <c r="F149" s="113">
        <v>1000000</v>
      </c>
      <c r="G149" s="114">
        <v>46140</v>
      </c>
      <c r="H149" s="106"/>
      <c r="I149" s="106"/>
      <c r="J149" s="116">
        <v>46197</v>
      </c>
      <c r="K149" s="106" t="s">
        <v>7063</v>
      </c>
      <c r="L149" s="111"/>
      <c r="M149" s="72"/>
      <c r="N149" s="72"/>
      <c r="O149" s="72"/>
      <c r="P149" s="72"/>
      <c r="Q149" s="72"/>
      <c r="R149" s="72"/>
      <c r="S149" s="72"/>
    </row>
    <row r="150" spans="1:19">
      <c r="A150" s="101" t="s">
        <v>7039</v>
      </c>
      <c r="B150" s="104" t="s">
        <v>7050</v>
      </c>
      <c r="C150" s="99" t="s">
        <v>4546</v>
      </c>
      <c r="D150" s="99" t="s">
        <v>7070</v>
      </c>
      <c r="E150" s="105"/>
      <c r="F150" s="100">
        <v>390</v>
      </c>
      <c r="G150" s="97">
        <v>46135</v>
      </c>
      <c r="H150" s="106"/>
      <c r="I150" s="106"/>
      <c r="J150" s="116">
        <v>46204</v>
      </c>
      <c r="K150" s="99" t="s">
        <v>7045</v>
      </c>
      <c r="L150" s="111"/>
      <c r="M150" s="72"/>
      <c r="N150" s="72"/>
      <c r="O150" s="72"/>
      <c r="P150" s="72"/>
      <c r="Q150" s="72"/>
      <c r="R150" s="72"/>
      <c r="S150" s="72"/>
    </row>
    <row r="151" spans="1:19">
      <c r="A151" s="101" t="s">
        <v>7039</v>
      </c>
      <c r="B151" s="104" t="s">
        <v>7050</v>
      </c>
      <c r="C151" s="99" t="s">
        <v>4569</v>
      </c>
      <c r="D151" s="99" t="s">
        <v>7071</v>
      </c>
      <c r="E151" s="105"/>
      <c r="F151" s="100">
        <v>390</v>
      </c>
      <c r="G151" s="97">
        <v>46135</v>
      </c>
      <c r="H151" s="106"/>
      <c r="I151" s="106"/>
      <c r="J151" s="116">
        <v>46204</v>
      </c>
      <c r="K151" s="99" t="s">
        <v>7045</v>
      </c>
      <c r="L151" s="111"/>
      <c r="M151" s="72"/>
      <c r="N151" s="72"/>
      <c r="O151" s="72"/>
      <c r="P151" s="72"/>
      <c r="Q151" s="72"/>
      <c r="R151" s="72"/>
      <c r="S151" s="72"/>
    </row>
    <row r="152" spans="1:19">
      <c r="A152" s="101" t="s">
        <v>7039</v>
      </c>
      <c r="B152" s="104" t="s">
        <v>7050</v>
      </c>
      <c r="C152" s="99" t="s">
        <v>4581</v>
      </c>
      <c r="D152" s="99" t="s">
        <v>7072</v>
      </c>
      <c r="E152" s="105"/>
      <c r="F152" s="100">
        <v>420</v>
      </c>
      <c r="G152" s="97">
        <v>46135</v>
      </c>
      <c r="H152" s="106"/>
      <c r="I152" s="106"/>
      <c r="J152" s="116">
        <v>46204</v>
      </c>
      <c r="K152" s="99" t="s">
        <v>7045</v>
      </c>
      <c r="L152" s="111"/>
      <c r="M152" s="72"/>
      <c r="N152" s="72"/>
      <c r="O152" s="72"/>
      <c r="P152" s="72"/>
      <c r="Q152" s="72"/>
      <c r="R152" s="72"/>
      <c r="S152" s="72"/>
    </row>
    <row r="153" spans="1:19">
      <c r="A153" s="101" t="s">
        <v>7039</v>
      </c>
      <c r="B153" s="104" t="s">
        <v>7050</v>
      </c>
      <c r="C153" s="99" t="s">
        <v>4609</v>
      </c>
      <c r="D153" s="99" t="s">
        <v>7073</v>
      </c>
      <c r="E153" s="105"/>
      <c r="F153" s="100">
        <v>1120</v>
      </c>
      <c r="G153" s="97">
        <v>46135</v>
      </c>
      <c r="H153" s="106"/>
      <c r="I153" s="106"/>
      <c r="J153" s="116">
        <v>46204</v>
      </c>
      <c r="K153" s="99" t="s">
        <v>7045</v>
      </c>
      <c r="L153" s="111"/>
      <c r="M153" s="72"/>
      <c r="N153" s="72"/>
      <c r="O153" s="72"/>
      <c r="P153" s="72"/>
      <c r="Q153" s="72"/>
      <c r="R153" s="72"/>
      <c r="S153" s="72"/>
    </row>
    <row r="154" spans="1:19">
      <c r="A154" s="101" t="s">
        <v>7039</v>
      </c>
      <c r="B154" s="104" t="s">
        <v>7050</v>
      </c>
      <c r="C154" s="99" t="s">
        <v>4615</v>
      </c>
      <c r="D154" s="99" t="s">
        <v>7074</v>
      </c>
      <c r="E154" s="105"/>
      <c r="F154" s="100">
        <v>1360</v>
      </c>
      <c r="G154" s="97">
        <v>46135</v>
      </c>
      <c r="H154" s="106"/>
      <c r="I154" s="106"/>
      <c r="J154" s="116">
        <v>46204</v>
      </c>
      <c r="K154" s="99" t="s">
        <v>7045</v>
      </c>
      <c r="L154" s="111"/>
      <c r="M154" s="72"/>
      <c r="N154" s="72"/>
      <c r="O154" s="72"/>
      <c r="P154" s="72"/>
      <c r="Q154" s="72"/>
      <c r="R154" s="72"/>
      <c r="S154" s="72"/>
    </row>
    <row r="155" spans="1:19">
      <c r="A155" s="97" t="s">
        <v>7039</v>
      </c>
      <c r="B155" s="98" t="s">
        <v>7040</v>
      </c>
      <c r="C155" s="112" t="s">
        <v>3672</v>
      </c>
      <c r="D155" s="112" t="s">
        <v>5317</v>
      </c>
      <c r="E155" s="111"/>
      <c r="F155" s="113">
        <v>720</v>
      </c>
      <c r="G155" s="114">
        <v>46142</v>
      </c>
      <c r="H155" s="106"/>
      <c r="I155" s="106"/>
      <c r="J155" s="116" t="s">
        <v>7075</v>
      </c>
      <c r="K155" s="99" t="s">
        <v>7045</v>
      </c>
      <c r="L155" s="111"/>
      <c r="M155" s="72"/>
      <c r="N155" s="72"/>
      <c r="O155" s="72"/>
      <c r="P155" s="72"/>
      <c r="Q155" s="72"/>
      <c r="R155" s="72"/>
      <c r="S155" s="72"/>
    </row>
    <row r="156" spans="1:19">
      <c r="A156" s="97" t="s">
        <v>7039</v>
      </c>
      <c r="B156" s="98" t="s">
        <v>7040</v>
      </c>
      <c r="C156" s="112" t="s">
        <v>3678</v>
      </c>
      <c r="D156" s="112" t="s">
        <v>7076</v>
      </c>
      <c r="E156" s="111"/>
      <c r="F156" s="113">
        <v>2088</v>
      </c>
      <c r="G156" s="114">
        <v>46142</v>
      </c>
      <c r="H156" s="106"/>
      <c r="I156" s="106"/>
      <c r="J156" s="116" t="s">
        <v>7075</v>
      </c>
      <c r="K156" s="99" t="s">
        <v>7045</v>
      </c>
      <c r="L156" s="111"/>
      <c r="M156" s="72"/>
      <c r="N156" s="72"/>
      <c r="O156" s="72"/>
      <c r="P156" s="72"/>
      <c r="Q156" s="72"/>
      <c r="R156" s="72"/>
      <c r="S156" s="72"/>
    </row>
    <row r="157" spans="1:19">
      <c r="A157" s="97" t="s">
        <v>7039</v>
      </c>
      <c r="B157" s="98" t="s">
        <v>7040</v>
      </c>
      <c r="C157" s="112" t="s">
        <v>3684</v>
      </c>
      <c r="D157" s="112" t="s">
        <v>5319</v>
      </c>
      <c r="E157" s="111"/>
      <c r="F157" s="113">
        <v>1024</v>
      </c>
      <c r="G157" s="114">
        <v>46142</v>
      </c>
      <c r="H157" s="106"/>
      <c r="I157" s="106"/>
      <c r="J157" s="116" t="s">
        <v>7075</v>
      </c>
      <c r="K157" s="99" t="s">
        <v>7045</v>
      </c>
      <c r="L157" s="111"/>
      <c r="M157" s="72"/>
      <c r="N157" s="72"/>
      <c r="O157" s="72"/>
      <c r="P157" s="72"/>
      <c r="Q157" s="72"/>
      <c r="R157" s="72"/>
      <c r="S157" s="72"/>
    </row>
    <row r="158" spans="1:19">
      <c r="A158" s="97" t="s">
        <v>7039</v>
      </c>
      <c r="B158" s="98" t="s">
        <v>7040</v>
      </c>
      <c r="C158" s="112" t="s">
        <v>3690</v>
      </c>
      <c r="D158" s="112" t="s">
        <v>5320</v>
      </c>
      <c r="E158" s="111"/>
      <c r="F158" s="113">
        <v>1408</v>
      </c>
      <c r="G158" s="114">
        <v>46142</v>
      </c>
      <c r="H158" s="106"/>
      <c r="I158" s="106"/>
      <c r="J158" s="116" t="s">
        <v>7075</v>
      </c>
      <c r="K158" s="99" t="s">
        <v>7045</v>
      </c>
      <c r="L158" s="111"/>
      <c r="M158" s="72"/>
      <c r="N158" s="72"/>
      <c r="O158" s="72"/>
      <c r="P158" s="72"/>
      <c r="Q158" s="72"/>
      <c r="R158" s="72"/>
      <c r="S158" s="72"/>
    </row>
    <row r="159" spans="1:19">
      <c r="A159" s="97" t="s">
        <v>7039</v>
      </c>
      <c r="B159" s="98" t="s">
        <v>7040</v>
      </c>
      <c r="C159" s="112" t="s">
        <v>3714</v>
      </c>
      <c r="D159" s="112" t="s">
        <v>5321</v>
      </c>
      <c r="E159" s="111"/>
      <c r="F159" s="113">
        <v>840</v>
      </c>
      <c r="G159" s="114">
        <v>46142</v>
      </c>
      <c r="H159" s="106"/>
      <c r="I159" s="106"/>
      <c r="J159" s="116" t="s">
        <v>7075</v>
      </c>
      <c r="K159" s="99" t="s">
        <v>7045</v>
      </c>
      <c r="L159" s="111"/>
      <c r="M159" s="72"/>
      <c r="N159" s="72"/>
      <c r="O159" s="72"/>
      <c r="P159" s="72"/>
      <c r="Q159" s="72"/>
      <c r="R159" s="72"/>
      <c r="S159" s="72"/>
    </row>
    <row r="160" spans="1:19">
      <c r="A160" s="97" t="s">
        <v>7039</v>
      </c>
      <c r="B160" s="98" t="s">
        <v>7040</v>
      </c>
      <c r="C160" s="112" t="s">
        <v>3720</v>
      </c>
      <c r="D160" s="112" t="s">
        <v>5322</v>
      </c>
      <c r="E160" s="111"/>
      <c r="F160" s="113">
        <v>252</v>
      </c>
      <c r="G160" s="114">
        <v>46142</v>
      </c>
      <c r="H160" s="106"/>
      <c r="I160" s="106"/>
      <c r="J160" s="116" t="s">
        <v>7075</v>
      </c>
      <c r="K160" s="99" t="s">
        <v>7045</v>
      </c>
      <c r="L160" s="111"/>
      <c r="M160" s="72"/>
      <c r="N160" s="72"/>
      <c r="O160" s="72"/>
      <c r="P160" s="72"/>
      <c r="Q160" s="72"/>
      <c r="R160" s="72"/>
      <c r="S160" s="72"/>
    </row>
    <row r="161" spans="1:19">
      <c r="A161" s="97" t="s">
        <v>7039</v>
      </c>
      <c r="B161" s="98" t="s">
        <v>7040</v>
      </c>
      <c r="C161" s="112" t="s">
        <v>3705</v>
      </c>
      <c r="D161" s="112" t="s">
        <v>5323</v>
      </c>
      <c r="E161" s="111"/>
      <c r="F161" s="113">
        <v>288</v>
      </c>
      <c r="G161" s="114">
        <v>46142</v>
      </c>
      <c r="H161" s="106"/>
      <c r="I161" s="106"/>
      <c r="J161" s="116" t="s">
        <v>7075</v>
      </c>
      <c r="K161" s="99" t="s">
        <v>7045</v>
      </c>
      <c r="L161" s="111"/>
      <c r="M161" s="72"/>
      <c r="N161" s="72"/>
      <c r="O161" s="72"/>
      <c r="P161" s="72"/>
      <c r="Q161" s="72"/>
      <c r="R161" s="72"/>
      <c r="S161" s="72"/>
    </row>
    <row r="162" spans="1:19">
      <c r="A162" s="73"/>
      <c r="B162" s="73"/>
      <c r="C162" s="74"/>
      <c r="D162" s="74"/>
      <c r="E162" s="74"/>
      <c r="F162" s="75"/>
      <c r="G162" s="73"/>
      <c r="H162" s="73"/>
      <c r="I162" s="73"/>
      <c r="J162" s="73"/>
      <c r="K162" s="76"/>
      <c r="L162" s="74"/>
      <c r="M162" s="72"/>
      <c r="N162" s="72"/>
      <c r="O162" s="72"/>
      <c r="P162" s="72"/>
      <c r="Q162" s="72"/>
      <c r="R162" s="72"/>
      <c r="S162" s="72"/>
    </row>
    <row r="163" spans="1:19">
      <c r="A163" s="73"/>
      <c r="B163" s="73"/>
      <c r="C163" s="74"/>
      <c r="D163" s="74"/>
      <c r="E163" s="74"/>
      <c r="F163" s="75"/>
      <c r="G163" s="73"/>
      <c r="H163" s="73"/>
      <c r="I163" s="73"/>
      <c r="J163" s="73"/>
      <c r="K163" s="76"/>
      <c r="L163" s="74"/>
      <c r="M163" s="72"/>
      <c r="N163" s="72"/>
      <c r="O163" s="72"/>
      <c r="P163" s="72"/>
      <c r="Q163" s="72"/>
      <c r="R163" s="72"/>
      <c r="S163" s="72"/>
    </row>
    <row r="164" spans="1:19">
      <c r="A164" s="73"/>
      <c r="B164" s="73"/>
      <c r="C164" s="74"/>
      <c r="D164" s="74"/>
      <c r="E164" s="74"/>
      <c r="F164" s="75"/>
      <c r="G164" s="73"/>
      <c r="H164" s="73"/>
      <c r="I164" s="73"/>
      <c r="J164" s="73"/>
      <c r="K164" s="76"/>
      <c r="L164" s="74"/>
      <c r="M164" s="72"/>
      <c r="N164" s="72"/>
      <c r="O164" s="72"/>
      <c r="P164" s="72"/>
      <c r="Q164" s="72"/>
      <c r="R164" s="72"/>
      <c r="S164" s="72"/>
    </row>
    <row r="165" spans="1:19">
      <c r="A165" s="73"/>
      <c r="B165" s="73"/>
      <c r="C165" s="74"/>
      <c r="D165" s="74"/>
      <c r="E165" s="74"/>
      <c r="F165" s="75"/>
      <c r="G165" s="73"/>
      <c r="H165" s="73"/>
      <c r="I165" s="73"/>
      <c r="J165" s="73"/>
      <c r="K165" s="76"/>
      <c r="L165" s="74"/>
      <c r="M165" s="72"/>
      <c r="N165" s="72"/>
      <c r="O165" s="72"/>
      <c r="P165" s="72"/>
      <c r="Q165" s="72"/>
      <c r="R165" s="72"/>
      <c r="S165" s="72"/>
    </row>
    <row r="166" spans="1:19">
      <c r="A166" s="73"/>
      <c r="B166" s="73"/>
      <c r="C166" s="74"/>
      <c r="D166" s="74"/>
      <c r="E166" s="74"/>
      <c r="F166" s="75"/>
      <c r="G166" s="73"/>
      <c r="H166" s="73"/>
      <c r="I166" s="73"/>
      <c r="J166" s="73"/>
      <c r="K166" s="76"/>
      <c r="L166" s="74"/>
      <c r="M166" s="72"/>
      <c r="N166" s="72"/>
      <c r="O166" s="72"/>
      <c r="P166" s="72"/>
      <c r="Q166" s="72"/>
      <c r="R166" s="72"/>
      <c r="S166" s="72"/>
    </row>
    <row r="167" spans="1:19">
      <c r="A167" s="73"/>
      <c r="B167" s="73"/>
      <c r="C167" s="74"/>
      <c r="D167" s="74"/>
      <c r="E167" s="74"/>
      <c r="F167" s="75"/>
      <c r="G167" s="73"/>
      <c r="H167" s="73"/>
      <c r="I167" s="73"/>
      <c r="J167" s="73"/>
      <c r="K167" s="76"/>
      <c r="L167" s="74"/>
      <c r="M167" s="72"/>
      <c r="N167" s="72"/>
      <c r="O167" s="72"/>
      <c r="P167" s="72"/>
      <c r="Q167" s="72"/>
      <c r="R167" s="72"/>
      <c r="S167" s="72"/>
    </row>
    <row r="168" spans="1:19">
      <c r="A168" s="73"/>
      <c r="B168" s="73"/>
      <c r="C168" s="74"/>
      <c r="D168" s="74"/>
      <c r="E168" s="74"/>
      <c r="F168" s="75"/>
      <c r="G168" s="73"/>
      <c r="H168" s="73"/>
      <c r="I168" s="73"/>
      <c r="J168" s="73"/>
      <c r="K168" s="76"/>
      <c r="L168" s="74"/>
      <c r="M168" s="72"/>
      <c r="N168" s="72"/>
      <c r="O168" s="72"/>
      <c r="P168" s="72"/>
      <c r="Q168" s="72"/>
      <c r="R168" s="72"/>
      <c r="S168" s="72"/>
    </row>
    <row r="169" spans="1:19">
      <c r="A169" s="73"/>
      <c r="B169" s="73"/>
      <c r="C169" s="74"/>
      <c r="D169" s="74"/>
      <c r="E169" s="74"/>
      <c r="F169" s="75"/>
      <c r="G169" s="73"/>
      <c r="H169" s="73"/>
      <c r="I169" s="73"/>
      <c r="J169" s="73"/>
      <c r="K169" s="76"/>
      <c r="L169" s="74"/>
      <c r="M169" s="72"/>
      <c r="N169" s="72"/>
      <c r="O169" s="72"/>
      <c r="P169" s="72"/>
      <c r="Q169" s="72"/>
      <c r="R169" s="72"/>
      <c r="S169" s="72"/>
    </row>
    <row r="170" spans="1:19">
      <c r="A170" s="73"/>
      <c r="B170" s="73"/>
      <c r="C170" s="74"/>
      <c r="D170" s="74"/>
      <c r="E170" s="74"/>
      <c r="F170" s="75"/>
      <c r="G170" s="73"/>
      <c r="H170" s="73"/>
      <c r="I170" s="73"/>
      <c r="J170" s="73"/>
      <c r="K170" s="76"/>
      <c r="L170" s="74"/>
      <c r="M170" s="72"/>
      <c r="N170" s="72"/>
      <c r="O170" s="72"/>
      <c r="P170" s="72"/>
      <c r="Q170" s="72"/>
      <c r="R170" s="72"/>
      <c r="S170" s="72"/>
    </row>
    <row r="171" spans="1:19">
      <c r="A171" s="73"/>
      <c r="B171" s="73"/>
      <c r="C171" s="74"/>
      <c r="D171" s="74"/>
      <c r="E171" s="74"/>
      <c r="F171" s="75"/>
      <c r="G171" s="73"/>
      <c r="H171" s="73"/>
      <c r="I171" s="73"/>
      <c r="J171" s="73"/>
      <c r="K171" s="76"/>
      <c r="L171" s="74"/>
      <c r="M171" s="72"/>
      <c r="N171" s="72"/>
      <c r="O171" s="72"/>
      <c r="P171" s="72"/>
      <c r="Q171" s="72"/>
      <c r="R171" s="72"/>
      <c r="S171" s="72"/>
    </row>
    <row r="172" spans="1:19">
      <c r="A172" s="73"/>
      <c r="B172" s="73"/>
      <c r="C172" s="74"/>
      <c r="D172" s="74"/>
      <c r="E172" s="74"/>
      <c r="F172" s="75"/>
      <c r="G172" s="73"/>
      <c r="H172" s="73"/>
      <c r="I172" s="73"/>
      <c r="J172" s="73"/>
      <c r="K172" s="76"/>
      <c r="L172" s="74"/>
      <c r="M172" s="72"/>
      <c r="N172" s="72"/>
      <c r="O172" s="72"/>
      <c r="P172" s="72"/>
      <c r="Q172" s="72"/>
      <c r="R172" s="72"/>
      <c r="S172" s="72"/>
    </row>
    <row r="173" spans="1:19">
      <c r="A173" s="73"/>
      <c r="B173" s="73"/>
      <c r="C173" s="74"/>
      <c r="D173" s="74"/>
      <c r="E173" s="74"/>
      <c r="F173" s="75"/>
      <c r="G173" s="73"/>
      <c r="H173" s="73"/>
      <c r="I173" s="73"/>
      <c r="J173" s="73"/>
      <c r="K173" s="76"/>
      <c r="L173" s="74"/>
      <c r="M173" s="72"/>
      <c r="N173" s="72"/>
      <c r="O173" s="72"/>
      <c r="P173" s="72"/>
      <c r="Q173" s="72"/>
      <c r="R173" s="72"/>
      <c r="S173" s="72"/>
    </row>
    <row r="174" spans="1:19">
      <c r="A174" s="73"/>
      <c r="B174" s="73"/>
      <c r="C174" s="74"/>
      <c r="D174" s="74"/>
      <c r="E174" s="74"/>
      <c r="F174" s="75"/>
      <c r="G174" s="73"/>
      <c r="H174" s="73"/>
      <c r="I174" s="73"/>
      <c r="J174" s="73"/>
      <c r="K174" s="76"/>
      <c r="L174" s="74"/>
      <c r="M174" s="72"/>
      <c r="N174" s="72"/>
      <c r="O174" s="72"/>
      <c r="P174" s="72"/>
      <c r="Q174" s="72"/>
      <c r="R174" s="72"/>
      <c r="S174" s="72"/>
    </row>
    <row r="175" spans="1:19">
      <c r="A175" s="73"/>
      <c r="B175" s="73"/>
      <c r="C175" s="74"/>
      <c r="D175" s="74"/>
      <c r="E175" s="74"/>
      <c r="F175" s="75"/>
      <c r="G175" s="73"/>
      <c r="H175" s="73"/>
      <c r="I175" s="73"/>
      <c r="J175" s="73"/>
      <c r="K175" s="76"/>
      <c r="L175" s="74"/>
      <c r="M175" s="72"/>
      <c r="N175" s="72"/>
      <c r="O175" s="72"/>
      <c r="P175" s="72"/>
      <c r="Q175" s="72"/>
      <c r="R175" s="72"/>
      <c r="S175" s="72"/>
    </row>
    <row r="176" spans="1:19">
      <c r="A176" s="73"/>
      <c r="B176" s="73"/>
      <c r="C176" s="74"/>
      <c r="D176" s="74"/>
      <c r="E176" s="74"/>
      <c r="F176" s="75"/>
      <c r="G176" s="73"/>
      <c r="H176" s="73"/>
      <c r="I176" s="73"/>
      <c r="J176" s="73"/>
      <c r="K176" s="76"/>
      <c r="L176" s="74"/>
      <c r="M176" s="72"/>
      <c r="N176" s="72"/>
      <c r="O176" s="72"/>
      <c r="P176" s="72"/>
      <c r="Q176" s="72"/>
      <c r="R176" s="72"/>
      <c r="S176" s="72"/>
    </row>
    <row r="177" spans="1:19">
      <c r="A177" s="73"/>
      <c r="B177" s="73"/>
      <c r="C177" s="74"/>
      <c r="D177" s="74"/>
      <c r="E177" s="74"/>
      <c r="F177" s="75"/>
      <c r="G177" s="73"/>
      <c r="H177" s="73"/>
      <c r="I177" s="73"/>
      <c r="J177" s="73"/>
      <c r="K177" s="76"/>
      <c r="L177" s="74"/>
      <c r="M177" s="72"/>
      <c r="N177" s="72"/>
      <c r="O177" s="72"/>
      <c r="P177" s="72"/>
      <c r="Q177" s="72"/>
      <c r="R177" s="72"/>
      <c r="S177" s="72"/>
    </row>
    <row r="178" spans="1:19">
      <c r="A178" s="73"/>
      <c r="B178" s="73"/>
      <c r="C178" s="74"/>
      <c r="D178" s="74"/>
      <c r="E178" s="74"/>
      <c r="F178" s="75"/>
      <c r="G178" s="73"/>
      <c r="H178" s="73"/>
      <c r="I178" s="73"/>
      <c r="J178" s="73"/>
      <c r="K178" s="76"/>
      <c r="L178" s="74"/>
      <c r="M178" s="72"/>
      <c r="N178" s="72"/>
      <c r="O178" s="72"/>
      <c r="P178" s="72"/>
      <c r="Q178" s="72"/>
      <c r="R178" s="72"/>
      <c r="S178" s="72"/>
    </row>
    <row r="179" spans="1:19">
      <c r="A179" s="73"/>
      <c r="B179" s="73"/>
      <c r="C179" s="74"/>
      <c r="D179" s="74"/>
      <c r="E179" s="74"/>
      <c r="F179" s="75"/>
      <c r="G179" s="73"/>
      <c r="H179" s="73"/>
      <c r="I179" s="73"/>
      <c r="J179" s="73"/>
      <c r="K179" s="76"/>
      <c r="L179" s="74"/>
      <c r="M179" s="72"/>
      <c r="N179" s="72"/>
      <c r="O179" s="72"/>
      <c r="P179" s="72"/>
      <c r="Q179" s="72"/>
      <c r="R179" s="72"/>
      <c r="S179" s="72"/>
    </row>
    <row r="180" spans="1:19">
      <c r="A180" s="73"/>
      <c r="B180" s="73"/>
      <c r="C180" s="74"/>
      <c r="D180" s="74"/>
      <c r="E180" s="74"/>
      <c r="F180" s="75"/>
      <c r="G180" s="73"/>
      <c r="H180" s="73"/>
      <c r="I180" s="73"/>
      <c r="J180" s="73"/>
      <c r="K180" s="76"/>
      <c r="L180" s="74"/>
      <c r="M180" s="72"/>
      <c r="N180" s="72"/>
      <c r="O180" s="72"/>
      <c r="P180" s="72"/>
      <c r="Q180" s="72"/>
      <c r="R180" s="72"/>
      <c r="S180" s="72"/>
    </row>
    <row r="181" spans="1:19">
      <c r="A181" s="73"/>
      <c r="B181" s="73"/>
      <c r="C181" s="74"/>
      <c r="D181" s="74"/>
      <c r="E181" s="74"/>
      <c r="F181" s="75"/>
      <c r="G181" s="73"/>
      <c r="H181" s="73"/>
      <c r="I181" s="73"/>
      <c r="J181" s="73"/>
      <c r="K181" s="76"/>
      <c r="L181" s="74"/>
      <c r="M181" s="72"/>
      <c r="N181" s="72"/>
      <c r="O181" s="72"/>
      <c r="P181" s="72"/>
      <c r="Q181" s="72"/>
      <c r="R181" s="72"/>
      <c r="S181" s="72"/>
    </row>
    <row r="182" spans="1:19">
      <c r="A182" s="73"/>
      <c r="B182" s="73"/>
      <c r="C182" s="74"/>
      <c r="D182" s="74"/>
      <c r="E182" s="74"/>
      <c r="F182" s="75"/>
      <c r="G182" s="73"/>
      <c r="H182" s="73"/>
      <c r="I182" s="73"/>
      <c r="J182" s="73"/>
      <c r="K182" s="76"/>
      <c r="L182" s="74"/>
      <c r="M182" s="72"/>
      <c r="N182" s="72"/>
      <c r="O182" s="72"/>
      <c r="P182" s="72"/>
      <c r="Q182" s="72"/>
      <c r="R182" s="72"/>
      <c r="S182" s="72"/>
    </row>
    <row r="183" spans="1:19">
      <c r="A183" s="73"/>
      <c r="B183" s="73"/>
      <c r="C183" s="74"/>
      <c r="D183" s="74"/>
      <c r="E183" s="74"/>
      <c r="F183" s="75"/>
      <c r="G183" s="73"/>
      <c r="H183" s="73"/>
      <c r="I183" s="73"/>
      <c r="J183" s="73"/>
      <c r="K183" s="76"/>
      <c r="L183" s="74"/>
      <c r="M183" s="72"/>
      <c r="N183" s="72"/>
      <c r="O183" s="72"/>
      <c r="P183" s="72"/>
      <c r="Q183" s="72"/>
      <c r="R183" s="72"/>
      <c r="S183" s="72"/>
    </row>
    <row r="184" spans="1:19">
      <c r="A184" s="73"/>
      <c r="B184" s="73"/>
      <c r="C184" s="74"/>
      <c r="D184" s="74"/>
      <c r="E184" s="74"/>
      <c r="F184" s="75"/>
      <c r="G184" s="73"/>
      <c r="H184" s="73"/>
      <c r="I184" s="73"/>
      <c r="J184" s="73"/>
      <c r="K184" s="76"/>
      <c r="L184" s="74"/>
      <c r="M184" s="72"/>
      <c r="N184" s="72"/>
      <c r="O184" s="72"/>
      <c r="P184" s="72"/>
      <c r="Q184" s="72"/>
      <c r="R184" s="72"/>
      <c r="S184" s="72"/>
    </row>
    <row r="185" spans="1:19">
      <c r="A185" s="73"/>
      <c r="B185" s="73"/>
      <c r="C185" s="74"/>
      <c r="D185" s="74"/>
      <c r="E185" s="74"/>
      <c r="F185" s="75"/>
      <c r="G185" s="73"/>
      <c r="H185" s="73"/>
      <c r="I185" s="73"/>
      <c r="J185" s="73"/>
      <c r="K185" s="76"/>
      <c r="L185" s="74"/>
      <c r="M185" s="72"/>
      <c r="N185" s="72"/>
      <c r="O185" s="72"/>
      <c r="P185" s="72"/>
      <c r="Q185" s="72"/>
      <c r="R185" s="72"/>
      <c r="S185" s="72"/>
    </row>
    <row r="186" spans="1:19">
      <c r="A186" s="73"/>
      <c r="B186" s="73"/>
      <c r="C186" s="74"/>
      <c r="D186" s="74"/>
      <c r="E186" s="74"/>
      <c r="F186" s="75"/>
      <c r="G186" s="73"/>
      <c r="H186" s="73"/>
      <c r="I186" s="73"/>
      <c r="J186" s="73"/>
      <c r="K186" s="76"/>
      <c r="L186" s="74"/>
      <c r="M186" s="72"/>
      <c r="N186" s="72"/>
      <c r="O186" s="72"/>
      <c r="P186" s="72"/>
      <c r="Q186" s="72"/>
      <c r="R186" s="72"/>
      <c r="S186" s="72"/>
    </row>
    <row r="187" spans="1:19">
      <c r="A187" s="73"/>
      <c r="B187" s="73"/>
      <c r="C187" s="74"/>
      <c r="D187" s="74"/>
      <c r="E187" s="74"/>
      <c r="F187" s="75"/>
      <c r="G187" s="73"/>
      <c r="H187" s="73"/>
      <c r="I187" s="73"/>
      <c r="J187" s="73"/>
      <c r="K187" s="76"/>
      <c r="L187" s="74"/>
      <c r="M187" s="72"/>
      <c r="N187" s="72"/>
      <c r="O187" s="72"/>
      <c r="P187" s="72"/>
      <c r="Q187" s="72"/>
      <c r="R187" s="72"/>
      <c r="S187" s="72"/>
    </row>
    <row r="188" spans="1:19">
      <c r="A188" s="73"/>
      <c r="B188" s="73"/>
      <c r="C188" s="74"/>
      <c r="D188" s="74"/>
      <c r="E188" s="74"/>
      <c r="F188" s="75"/>
      <c r="G188" s="73"/>
      <c r="H188" s="73"/>
      <c r="I188" s="73"/>
      <c r="J188" s="73"/>
      <c r="K188" s="76"/>
      <c r="L188" s="74"/>
      <c r="M188" s="72"/>
      <c r="N188" s="72"/>
      <c r="O188" s="72"/>
      <c r="P188" s="72"/>
      <c r="Q188" s="72"/>
      <c r="R188" s="72"/>
      <c r="S188" s="72"/>
    </row>
    <row r="189" spans="1:19">
      <c r="A189" s="73"/>
      <c r="B189" s="73"/>
      <c r="C189" s="74"/>
      <c r="D189" s="74"/>
      <c r="E189" s="74"/>
      <c r="F189" s="75"/>
      <c r="G189" s="73"/>
      <c r="H189" s="73"/>
      <c r="I189" s="73"/>
      <c r="J189" s="73"/>
      <c r="K189" s="76"/>
      <c r="L189" s="74"/>
      <c r="M189" s="72"/>
      <c r="N189" s="72"/>
      <c r="O189" s="72"/>
      <c r="P189" s="72"/>
      <c r="Q189" s="72"/>
      <c r="R189" s="72"/>
      <c r="S189" s="72"/>
    </row>
    <row r="190" spans="1:19">
      <c r="A190" s="73"/>
      <c r="B190" s="73"/>
      <c r="C190" s="74"/>
      <c r="D190" s="74"/>
      <c r="E190" s="74"/>
      <c r="F190" s="75"/>
      <c r="G190" s="73"/>
      <c r="H190" s="73"/>
      <c r="I190" s="73"/>
      <c r="J190" s="73"/>
      <c r="K190" s="76"/>
      <c r="L190" s="74"/>
      <c r="M190" s="72"/>
      <c r="N190" s="72"/>
      <c r="O190" s="72"/>
      <c r="P190" s="72"/>
      <c r="Q190" s="72"/>
      <c r="R190" s="72"/>
      <c r="S190" s="72"/>
    </row>
    <row r="191" spans="1:19">
      <c r="A191" s="73"/>
      <c r="B191" s="73"/>
      <c r="C191" s="74"/>
      <c r="D191" s="74"/>
      <c r="E191" s="74"/>
      <c r="F191" s="75"/>
      <c r="G191" s="73"/>
      <c r="H191" s="73"/>
      <c r="I191" s="73"/>
      <c r="J191" s="73"/>
      <c r="K191" s="76"/>
      <c r="L191" s="74"/>
      <c r="M191" s="72"/>
      <c r="N191" s="72"/>
      <c r="O191" s="72"/>
      <c r="P191" s="72"/>
      <c r="Q191" s="72"/>
      <c r="R191" s="72"/>
      <c r="S191" s="72"/>
    </row>
    <row r="192" spans="1:19">
      <c r="A192" s="73"/>
      <c r="B192" s="73"/>
      <c r="C192" s="74"/>
      <c r="D192" s="74"/>
      <c r="E192" s="74"/>
      <c r="F192" s="75"/>
      <c r="G192" s="73"/>
      <c r="H192" s="73"/>
      <c r="I192" s="73"/>
      <c r="J192" s="73"/>
      <c r="K192" s="76"/>
      <c r="L192" s="74"/>
      <c r="M192" s="72"/>
      <c r="N192" s="72"/>
      <c r="O192" s="72"/>
      <c r="P192" s="72"/>
      <c r="Q192" s="72"/>
      <c r="R192" s="72"/>
      <c r="S192" s="72"/>
    </row>
    <row r="193" spans="1:19">
      <c r="A193" s="73"/>
      <c r="B193" s="73"/>
      <c r="C193" s="74"/>
      <c r="D193" s="74"/>
      <c r="E193" s="74"/>
      <c r="F193" s="75"/>
      <c r="G193" s="73"/>
      <c r="H193" s="73"/>
      <c r="I193" s="73"/>
      <c r="J193" s="73"/>
      <c r="K193" s="76"/>
      <c r="L193" s="74"/>
      <c r="M193" s="72"/>
      <c r="N193" s="72"/>
      <c r="O193" s="72"/>
      <c r="P193" s="72"/>
      <c r="Q193" s="72"/>
      <c r="R193" s="72"/>
      <c r="S193" s="72"/>
    </row>
    <row r="194" spans="1:19">
      <c r="A194" s="73"/>
      <c r="B194" s="73"/>
      <c r="C194" s="74"/>
      <c r="D194" s="74"/>
      <c r="E194" s="74"/>
      <c r="F194" s="75"/>
      <c r="G194" s="73"/>
      <c r="H194" s="73"/>
      <c r="I194" s="73"/>
      <c r="J194" s="73"/>
      <c r="K194" s="76"/>
      <c r="L194" s="74"/>
      <c r="M194" s="72"/>
      <c r="N194" s="72"/>
      <c r="O194" s="72"/>
      <c r="P194" s="72"/>
      <c r="Q194" s="72"/>
      <c r="R194" s="72"/>
      <c r="S194" s="72"/>
    </row>
    <row r="195" spans="1:19">
      <c r="A195" s="73"/>
      <c r="B195" s="73"/>
      <c r="C195" s="74"/>
      <c r="D195" s="74"/>
      <c r="E195" s="74"/>
      <c r="F195" s="75"/>
      <c r="G195" s="73"/>
      <c r="H195" s="73"/>
      <c r="I195" s="73"/>
      <c r="J195" s="73"/>
      <c r="K195" s="76"/>
      <c r="L195" s="74"/>
      <c r="M195" s="72"/>
      <c r="N195" s="72"/>
      <c r="O195" s="72"/>
      <c r="P195" s="72"/>
      <c r="Q195" s="72"/>
      <c r="R195" s="72"/>
      <c r="S195" s="72"/>
    </row>
    <row r="196" spans="1:19">
      <c r="A196" s="73"/>
      <c r="B196" s="73"/>
      <c r="C196" s="74"/>
      <c r="D196" s="74"/>
      <c r="E196" s="74"/>
      <c r="F196" s="75"/>
      <c r="G196" s="73"/>
      <c r="H196" s="73"/>
      <c r="I196" s="73"/>
      <c r="J196" s="73"/>
      <c r="K196" s="76"/>
      <c r="L196" s="74"/>
      <c r="M196" s="72"/>
      <c r="N196" s="72"/>
      <c r="O196" s="72"/>
      <c r="P196" s="72"/>
      <c r="Q196" s="72"/>
      <c r="R196" s="72"/>
      <c r="S196" s="72"/>
    </row>
    <row r="197" spans="1:19">
      <c r="A197" s="73"/>
      <c r="B197" s="73"/>
      <c r="C197" s="74"/>
      <c r="D197" s="74"/>
      <c r="E197" s="74"/>
      <c r="F197" s="75"/>
      <c r="G197" s="73"/>
      <c r="H197" s="73"/>
      <c r="I197" s="73"/>
      <c r="J197" s="73"/>
      <c r="K197" s="76"/>
      <c r="L197" s="74"/>
      <c r="M197" s="72"/>
      <c r="N197" s="72"/>
      <c r="O197" s="72"/>
      <c r="P197" s="72"/>
      <c r="Q197" s="72"/>
      <c r="R197" s="72"/>
      <c r="S197" s="72"/>
    </row>
    <row r="198" spans="1:19">
      <c r="A198" s="73"/>
      <c r="B198" s="73"/>
      <c r="C198" s="74"/>
      <c r="D198" s="74"/>
      <c r="E198" s="74"/>
      <c r="F198" s="75"/>
      <c r="G198" s="73"/>
      <c r="H198" s="73"/>
      <c r="I198" s="73"/>
      <c r="J198" s="73"/>
      <c r="K198" s="76"/>
      <c r="L198" s="74"/>
      <c r="M198" s="72"/>
      <c r="N198" s="72"/>
      <c r="O198" s="72"/>
      <c r="P198" s="72"/>
      <c r="Q198" s="72"/>
      <c r="R198" s="72"/>
      <c r="S198" s="72"/>
    </row>
    <row r="199" spans="1:19">
      <c r="A199" s="73"/>
      <c r="B199" s="73"/>
      <c r="C199" s="74"/>
      <c r="D199" s="74"/>
      <c r="E199" s="74"/>
      <c r="F199" s="75"/>
      <c r="G199" s="73"/>
      <c r="H199" s="73"/>
      <c r="I199" s="73"/>
      <c r="J199" s="73"/>
      <c r="K199" s="76"/>
      <c r="L199" s="74"/>
      <c r="M199" s="72"/>
      <c r="N199" s="72"/>
      <c r="O199" s="72"/>
      <c r="P199" s="72"/>
      <c r="Q199" s="72"/>
      <c r="R199" s="72"/>
      <c r="S199" s="72"/>
    </row>
    <row r="200" spans="1:19">
      <c r="A200" s="73"/>
      <c r="B200" s="73"/>
      <c r="C200" s="74"/>
      <c r="D200" s="74"/>
      <c r="E200" s="74"/>
      <c r="F200" s="75"/>
      <c r="G200" s="73"/>
      <c r="H200" s="73"/>
      <c r="I200" s="73"/>
      <c r="J200" s="73"/>
      <c r="K200" s="76"/>
      <c r="L200" s="74"/>
      <c r="M200" s="72"/>
      <c r="N200" s="72"/>
      <c r="O200" s="72"/>
      <c r="P200" s="72"/>
      <c r="Q200" s="72"/>
      <c r="R200" s="72"/>
      <c r="S200" s="72"/>
    </row>
    <row r="201" spans="1:19">
      <c r="A201" s="73"/>
      <c r="B201" s="73"/>
      <c r="C201" s="74"/>
      <c r="D201" s="74"/>
      <c r="E201" s="74"/>
      <c r="F201" s="75"/>
      <c r="G201" s="73"/>
      <c r="H201" s="73"/>
      <c r="I201" s="73"/>
      <c r="J201" s="73"/>
      <c r="K201" s="76"/>
      <c r="L201" s="74"/>
      <c r="M201" s="72"/>
      <c r="N201" s="72"/>
      <c r="O201" s="72"/>
      <c r="P201" s="72"/>
      <c r="Q201" s="72"/>
      <c r="R201" s="72"/>
      <c r="S201" s="72"/>
    </row>
    <row r="202" spans="1:19">
      <c r="A202" s="73"/>
      <c r="B202" s="73"/>
      <c r="C202" s="74"/>
      <c r="D202" s="74"/>
      <c r="E202" s="74"/>
      <c r="F202" s="75"/>
      <c r="G202" s="73"/>
      <c r="H202" s="73"/>
      <c r="I202" s="73"/>
      <c r="J202" s="73"/>
      <c r="K202" s="76"/>
      <c r="L202" s="74"/>
      <c r="M202" s="72"/>
      <c r="N202" s="72"/>
      <c r="O202" s="72"/>
      <c r="P202" s="72"/>
      <c r="Q202" s="72"/>
      <c r="R202" s="72"/>
      <c r="S202" s="72"/>
    </row>
    <row r="203" spans="1:19">
      <c r="A203" s="73"/>
      <c r="B203" s="73"/>
      <c r="C203" s="74"/>
      <c r="D203" s="74"/>
      <c r="E203" s="74"/>
      <c r="F203" s="75"/>
      <c r="G203" s="73"/>
      <c r="H203" s="73"/>
      <c r="I203" s="73"/>
      <c r="J203" s="73"/>
      <c r="K203" s="76"/>
      <c r="L203" s="74"/>
      <c r="M203" s="72"/>
      <c r="N203" s="72"/>
      <c r="O203" s="72"/>
      <c r="P203" s="72"/>
      <c r="Q203" s="72"/>
      <c r="R203" s="72"/>
      <c r="S203" s="72"/>
    </row>
    <row r="204" spans="1:19">
      <c r="A204" s="73"/>
      <c r="B204" s="73"/>
      <c r="C204" s="74"/>
      <c r="D204" s="74"/>
      <c r="E204" s="74"/>
      <c r="F204" s="75"/>
      <c r="G204" s="73"/>
      <c r="H204" s="73"/>
      <c r="I204" s="73"/>
      <c r="J204" s="73"/>
      <c r="K204" s="76"/>
      <c r="L204" s="74"/>
      <c r="M204" s="72"/>
      <c r="N204" s="72"/>
      <c r="O204" s="72"/>
      <c r="P204" s="72"/>
      <c r="Q204" s="72"/>
      <c r="R204" s="72"/>
      <c r="S204" s="72"/>
    </row>
    <row r="205" spans="1:19">
      <c r="A205" s="73"/>
      <c r="B205" s="73"/>
      <c r="C205" s="74"/>
      <c r="D205" s="74"/>
      <c r="E205" s="74"/>
      <c r="F205" s="75"/>
      <c r="G205" s="73"/>
      <c r="H205" s="73"/>
      <c r="I205" s="73"/>
      <c r="J205" s="73"/>
      <c r="K205" s="76"/>
      <c r="L205" s="74"/>
      <c r="M205" s="72"/>
      <c r="N205" s="72"/>
      <c r="O205" s="72"/>
      <c r="P205" s="72"/>
      <c r="Q205" s="72"/>
      <c r="R205" s="72"/>
      <c r="S205" s="72"/>
    </row>
    <row r="206" spans="1:19">
      <c r="A206" s="73"/>
      <c r="B206" s="73"/>
      <c r="C206" s="74"/>
      <c r="D206" s="74"/>
      <c r="E206" s="74"/>
      <c r="F206" s="75"/>
      <c r="G206" s="73"/>
      <c r="H206" s="73"/>
      <c r="I206" s="73"/>
      <c r="J206" s="73"/>
      <c r="K206" s="76"/>
      <c r="L206" s="74"/>
      <c r="M206" s="72"/>
      <c r="N206" s="72"/>
      <c r="O206" s="72"/>
      <c r="P206" s="72"/>
      <c r="Q206" s="72"/>
      <c r="R206" s="72"/>
      <c r="S206" s="72"/>
    </row>
    <row r="207" spans="1:19">
      <c r="A207" s="73"/>
      <c r="B207" s="73"/>
      <c r="C207" s="74"/>
      <c r="D207" s="74"/>
      <c r="E207" s="74"/>
      <c r="F207" s="75"/>
      <c r="G207" s="73"/>
      <c r="H207" s="73"/>
      <c r="I207" s="73"/>
      <c r="J207" s="73"/>
      <c r="K207" s="76"/>
      <c r="L207" s="74"/>
      <c r="M207" s="72"/>
      <c r="N207" s="72"/>
      <c r="O207" s="72"/>
      <c r="P207" s="72"/>
      <c r="Q207" s="72"/>
      <c r="R207" s="72"/>
      <c r="S207" s="72"/>
    </row>
    <row r="208" spans="1:19">
      <c r="A208" s="73"/>
      <c r="B208" s="73"/>
      <c r="C208" s="74"/>
      <c r="D208" s="74"/>
      <c r="E208" s="74"/>
      <c r="F208" s="75"/>
      <c r="G208" s="73"/>
      <c r="H208" s="73"/>
      <c r="I208" s="73"/>
      <c r="J208" s="73"/>
      <c r="K208" s="76"/>
      <c r="L208" s="74"/>
      <c r="M208" s="72"/>
      <c r="N208" s="72"/>
      <c r="O208" s="72"/>
      <c r="P208" s="72"/>
      <c r="Q208" s="72"/>
      <c r="R208" s="72"/>
      <c r="S208" s="72"/>
    </row>
    <row r="209" spans="1:19">
      <c r="A209" s="73"/>
      <c r="B209" s="73"/>
      <c r="C209" s="74"/>
      <c r="D209" s="74"/>
      <c r="E209" s="74"/>
      <c r="F209" s="75"/>
      <c r="G209" s="73"/>
      <c r="H209" s="73"/>
      <c r="I209" s="73"/>
      <c r="J209" s="73"/>
      <c r="K209" s="76"/>
      <c r="L209" s="74"/>
      <c r="M209" s="72"/>
      <c r="N209" s="72"/>
      <c r="O209" s="72"/>
      <c r="P209" s="72"/>
      <c r="Q209" s="72"/>
      <c r="R209" s="72"/>
      <c r="S209" s="72"/>
    </row>
    <row r="210" spans="1:19">
      <c r="A210" s="73"/>
      <c r="B210" s="73"/>
      <c r="C210" s="74"/>
      <c r="D210" s="74"/>
      <c r="E210" s="74"/>
      <c r="F210" s="75"/>
      <c r="G210" s="73"/>
      <c r="H210" s="73"/>
      <c r="I210" s="73"/>
      <c r="J210" s="73"/>
      <c r="K210" s="76"/>
      <c r="L210" s="74"/>
      <c r="M210" s="72"/>
      <c r="N210" s="72"/>
      <c r="O210" s="72"/>
      <c r="P210" s="72"/>
      <c r="Q210" s="72"/>
      <c r="R210" s="72"/>
      <c r="S210" s="72"/>
    </row>
    <row r="211" spans="1:19">
      <c r="A211" s="73"/>
      <c r="B211" s="73"/>
      <c r="C211" s="74"/>
      <c r="D211" s="74"/>
      <c r="E211" s="74"/>
      <c r="F211" s="75"/>
      <c r="G211" s="73"/>
      <c r="H211" s="73"/>
      <c r="I211" s="73"/>
      <c r="J211" s="73"/>
      <c r="K211" s="76"/>
      <c r="L211" s="74"/>
      <c r="M211" s="72"/>
      <c r="N211" s="72"/>
      <c r="O211" s="72"/>
      <c r="P211" s="72"/>
      <c r="Q211" s="72"/>
      <c r="R211" s="72"/>
      <c r="S211" s="72"/>
    </row>
    <row r="212" spans="1:19">
      <c r="A212" s="73"/>
      <c r="B212" s="73"/>
      <c r="C212" s="74"/>
      <c r="D212" s="74"/>
      <c r="E212" s="74"/>
      <c r="F212" s="75"/>
      <c r="G212" s="73"/>
      <c r="H212" s="73"/>
      <c r="I212" s="73"/>
      <c r="J212" s="73"/>
      <c r="K212" s="76"/>
      <c r="L212" s="74"/>
      <c r="M212" s="72"/>
      <c r="N212" s="72"/>
      <c r="O212" s="72"/>
      <c r="P212" s="72"/>
      <c r="Q212" s="72"/>
      <c r="R212" s="72"/>
      <c r="S212" s="72"/>
    </row>
    <row r="213" spans="1:19">
      <c r="A213" s="73"/>
      <c r="B213" s="73"/>
      <c r="C213" s="74"/>
      <c r="D213" s="74"/>
      <c r="E213" s="74"/>
      <c r="F213" s="75"/>
      <c r="G213" s="73"/>
      <c r="H213" s="73"/>
      <c r="I213" s="73"/>
      <c r="J213" s="73"/>
      <c r="K213" s="76"/>
      <c r="L213" s="74"/>
      <c r="M213" s="72"/>
      <c r="N213" s="72"/>
      <c r="O213" s="72"/>
      <c r="P213" s="72"/>
      <c r="Q213" s="72"/>
      <c r="R213" s="72"/>
      <c r="S213" s="72"/>
    </row>
    <row r="214" spans="1:19">
      <c r="A214" s="73"/>
      <c r="B214" s="73"/>
      <c r="C214" s="74"/>
      <c r="D214" s="74"/>
      <c r="E214" s="74"/>
      <c r="F214" s="75"/>
      <c r="G214" s="73"/>
      <c r="H214" s="73"/>
      <c r="I214" s="73"/>
      <c r="J214" s="73"/>
      <c r="K214" s="76"/>
      <c r="L214" s="74"/>
      <c r="M214" s="72"/>
      <c r="N214" s="72"/>
      <c r="O214" s="72"/>
      <c r="P214" s="72"/>
      <c r="Q214" s="72"/>
      <c r="R214" s="72"/>
      <c r="S214" s="72"/>
    </row>
    <row r="215" spans="1:19">
      <c r="A215" s="73"/>
      <c r="B215" s="73"/>
      <c r="C215" s="74"/>
      <c r="D215" s="74"/>
      <c r="E215" s="74"/>
      <c r="F215" s="75"/>
      <c r="G215" s="73"/>
      <c r="H215" s="73"/>
      <c r="I215" s="73"/>
      <c r="J215" s="73"/>
      <c r="K215" s="76"/>
      <c r="L215" s="74"/>
      <c r="M215" s="72"/>
      <c r="N215" s="72"/>
      <c r="O215" s="72"/>
      <c r="P215" s="72"/>
      <c r="Q215" s="72"/>
      <c r="R215" s="72"/>
      <c r="S215" s="72"/>
    </row>
    <row r="216" spans="1:19">
      <c r="A216" s="73"/>
      <c r="B216" s="73"/>
      <c r="C216" s="74"/>
      <c r="D216" s="74"/>
      <c r="E216" s="74"/>
      <c r="F216" s="75"/>
      <c r="G216" s="73"/>
      <c r="H216" s="73"/>
      <c r="I216" s="73"/>
      <c r="J216" s="73"/>
      <c r="K216" s="76"/>
      <c r="L216" s="74"/>
      <c r="M216" s="72"/>
      <c r="N216" s="72"/>
      <c r="O216" s="72"/>
      <c r="P216" s="72"/>
      <c r="Q216" s="72"/>
      <c r="R216" s="72"/>
      <c r="S216" s="72"/>
    </row>
    <row r="217" spans="1:19">
      <c r="A217" s="73"/>
      <c r="B217" s="73"/>
      <c r="C217" s="74"/>
      <c r="D217" s="74"/>
      <c r="E217" s="74"/>
      <c r="F217" s="75"/>
      <c r="G217" s="73"/>
      <c r="H217" s="73"/>
      <c r="I217" s="73"/>
      <c r="J217" s="73"/>
      <c r="K217" s="76"/>
      <c r="L217" s="74"/>
      <c r="M217" s="72"/>
      <c r="N217" s="72"/>
      <c r="O217" s="72"/>
      <c r="P217" s="72"/>
      <c r="Q217" s="72"/>
      <c r="R217" s="72"/>
      <c r="S217" s="72"/>
    </row>
    <row r="218" spans="1:19">
      <c r="A218" s="73"/>
      <c r="B218" s="73"/>
      <c r="C218" s="74"/>
      <c r="D218" s="74"/>
      <c r="E218" s="74"/>
      <c r="F218" s="75"/>
      <c r="G218" s="73"/>
      <c r="H218" s="73"/>
      <c r="I218" s="73"/>
      <c r="J218" s="73"/>
      <c r="K218" s="76"/>
      <c r="L218" s="74"/>
      <c r="M218" s="72"/>
      <c r="N218" s="72"/>
      <c r="O218" s="72"/>
      <c r="P218" s="72"/>
      <c r="Q218" s="72"/>
      <c r="R218" s="72"/>
      <c r="S218" s="72"/>
    </row>
    <row r="219" spans="1:19">
      <c r="A219" s="73"/>
      <c r="B219" s="73"/>
      <c r="C219" s="74"/>
      <c r="D219" s="74"/>
      <c r="E219" s="74"/>
      <c r="F219" s="75"/>
      <c r="G219" s="73"/>
      <c r="H219" s="73"/>
      <c r="I219" s="73"/>
      <c r="J219" s="73"/>
      <c r="K219" s="76"/>
      <c r="L219" s="74"/>
      <c r="M219" s="72"/>
      <c r="N219" s="72"/>
      <c r="O219" s="72"/>
      <c r="P219" s="72"/>
      <c r="Q219" s="72"/>
      <c r="R219" s="72"/>
      <c r="S219" s="72"/>
    </row>
    <row r="220" spans="1:19">
      <c r="A220" s="73"/>
      <c r="B220" s="73"/>
      <c r="C220" s="74"/>
      <c r="D220" s="74"/>
      <c r="E220" s="74"/>
      <c r="F220" s="75"/>
      <c r="G220" s="73"/>
      <c r="H220" s="73"/>
      <c r="I220" s="73"/>
      <c r="J220" s="73"/>
      <c r="K220" s="76"/>
      <c r="L220" s="74"/>
      <c r="M220" s="72"/>
      <c r="N220" s="72"/>
      <c r="O220" s="72"/>
      <c r="P220" s="72"/>
      <c r="Q220" s="72"/>
      <c r="R220" s="72"/>
      <c r="S220" s="72"/>
    </row>
    <row r="221" spans="1:19">
      <c r="A221" s="73"/>
      <c r="B221" s="73"/>
      <c r="C221" s="74"/>
      <c r="D221" s="74"/>
      <c r="E221" s="74"/>
      <c r="F221" s="75"/>
      <c r="G221" s="73"/>
      <c r="H221" s="73"/>
      <c r="I221" s="73"/>
      <c r="J221" s="73"/>
      <c r="K221" s="76"/>
      <c r="L221" s="74"/>
      <c r="M221" s="72"/>
      <c r="N221" s="72"/>
      <c r="O221" s="72"/>
      <c r="P221" s="72"/>
      <c r="Q221" s="72"/>
      <c r="R221" s="72"/>
      <c r="S221" s="72"/>
    </row>
    <row r="222" spans="1:19">
      <c r="A222" s="73"/>
      <c r="B222" s="73"/>
      <c r="C222" s="74"/>
      <c r="D222" s="74"/>
      <c r="E222" s="74"/>
      <c r="F222" s="75"/>
      <c r="G222" s="73"/>
      <c r="H222" s="73"/>
      <c r="I222" s="73"/>
      <c r="J222" s="73"/>
      <c r="K222" s="76"/>
      <c r="L222" s="74"/>
      <c r="M222" s="72"/>
      <c r="N222" s="72"/>
      <c r="O222" s="72"/>
      <c r="P222" s="72"/>
      <c r="Q222" s="72"/>
      <c r="R222" s="72"/>
      <c r="S222" s="72"/>
    </row>
    <row r="223" spans="1:19">
      <c r="A223" s="73"/>
      <c r="B223" s="73"/>
      <c r="C223" s="74"/>
      <c r="D223" s="74"/>
      <c r="E223" s="74"/>
      <c r="F223" s="75"/>
      <c r="G223" s="73"/>
      <c r="H223" s="73"/>
      <c r="I223" s="73"/>
      <c r="J223" s="73"/>
      <c r="K223" s="76"/>
      <c r="L223" s="74"/>
      <c r="M223" s="72"/>
      <c r="N223" s="72"/>
      <c r="O223" s="72"/>
      <c r="P223" s="72"/>
      <c r="Q223" s="72"/>
      <c r="R223" s="72"/>
      <c r="S223" s="72"/>
    </row>
    <row r="224" spans="1:19">
      <c r="A224" s="73"/>
      <c r="B224" s="73"/>
      <c r="C224" s="74"/>
      <c r="D224" s="74"/>
      <c r="E224" s="74"/>
      <c r="F224" s="75"/>
      <c r="G224" s="73"/>
      <c r="H224" s="73"/>
      <c r="I224" s="73"/>
      <c r="J224" s="73"/>
      <c r="K224" s="76"/>
      <c r="L224" s="74"/>
      <c r="M224" s="72"/>
      <c r="N224" s="72"/>
      <c r="O224" s="72"/>
      <c r="P224" s="72"/>
      <c r="Q224" s="72"/>
      <c r="R224" s="72"/>
      <c r="S224" s="72"/>
    </row>
    <row r="225" spans="1:19">
      <c r="A225" s="73"/>
      <c r="B225" s="73"/>
      <c r="C225" s="74"/>
      <c r="D225" s="74"/>
      <c r="E225" s="74"/>
      <c r="F225" s="75"/>
      <c r="G225" s="73"/>
      <c r="H225" s="73"/>
      <c r="I225" s="73"/>
      <c r="J225" s="73"/>
      <c r="K225" s="76"/>
      <c r="L225" s="74"/>
      <c r="M225" s="72"/>
      <c r="N225" s="72"/>
      <c r="O225" s="72"/>
      <c r="P225" s="72"/>
      <c r="Q225" s="72"/>
      <c r="R225" s="72"/>
      <c r="S225" s="72"/>
    </row>
    <row r="226" spans="1:19">
      <c r="A226" s="73"/>
      <c r="B226" s="73"/>
      <c r="C226" s="74"/>
      <c r="D226" s="74"/>
      <c r="E226" s="74"/>
      <c r="F226" s="75"/>
      <c r="G226" s="73"/>
      <c r="H226" s="73"/>
      <c r="I226" s="73"/>
      <c r="J226" s="73"/>
      <c r="K226" s="76"/>
      <c r="L226" s="74"/>
      <c r="M226" s="72"/>
      <c r="N226" s="72"/>
      <c r="O226" s="72"/>
      <c r="P226" s="72"/>
      <c r="Q226" s="72"/>
      <c r="R226" s="72"/>
      <c r="S226" s="72"/>
    </row>
    <row r="227" spans="1:19">
      <c r="A227" s="73"/>
      <c r="B227" s="73"/>
      <c r="C227" s="74"/>
      <c r="D227" s="74"/>
      <c r="E227" s="74"/>
      <c r="F227" s="75"/>
      <c r="G227" s="73"/>
      <c r="H227" s="73"/>
      <c r="I227" s="73"/>
      <c r="J227" s="73"/>
      <c r="K227" s="76"/>
      <c r="L227" s="74"/>
      <c r="M227" s="72"/>
      <c r="N227" s="72"/>
      <c r="O227" s="72"/>
      <c r="P227" s="72"/>
      <c r="Q227" s="72"/>
      <c r="R227" s="72"/>
      <c r="S227" s="72"/>
    </row>
    <row r="228" spans="1:19">
      <c r="A228" s="73"/>
      <c r="B228" s="73"/>
      <c r="C228" s="74"/>
      <c r="D228" s="74"/>
      <c r="E228" s="74"/>
      <c r="F228" s="75"/>
      <c r="G228" s="73"/>
      <c r="H228" s="73"/>
      <c r="I228" s="73"/>
      <c r="J228" s="73"/>
      <c r="K228" s="76"/>
      <c r="L228" s="74"/>
      <c r="M228" s="72"/>
      <c r="N228" s="72"/>
      <c r="O228" s="72"/>
      <c r="P228" s="72"/>
      <c r="Q228" s="72"/>
      <c r="R228" s="72"/>
      <c r="S228" s="72"/>
    </row>
    <row r="229" spans="1:19">
      <c r="A229" s="73"/>
      <c r="B229" s="73"/>
      <c r="C229" s="74"/>
      <c r="D229" s="74"/>
      <c r="E229" s="74"/>
      <c r="F229" s="75"/>
      <c r="G229" s="73"/>
      <c r="H229" s="73"/>
      <c r="I229" s="73"/>
      <c r="J229" s="73"/>
      <c r="K229" s="76"/>
      <c r="L229" s="74"/>
      <c r="M229" s="72"/>
      <c r="N229" s="72"/>
      <c r="O229" s="72"/>
      <c r="P229" s="72"/>
      <c r="Q229" s="72"/>
      <c r="R229" s="72"/>
      <c r="S229" s="72"/>
    </row>
    <row r="230" spans="1:19">
      <c r="A230" s="73"/>
      <c r="B230" s="73"/>
      <c r="C230" s="74"/>
      <c r="D230" s="74"/>
      <c r="E230" s="74"/>
      <c r="F230" s="75"/>
      <c r="G230" s="73"/>
      <c r="H230" s="73"/>
      <c r="I230" s="73"/>
      <c r="J230" s="73"/>
      <c r="K230" s="76"/>
      <c r="L230" s="74"/>
      <c r="M230" s="72"/>
      <c r="N230" s="72"/>
      <c r="O230" s="72"/>
      <c r="P230" s="72"/>
      <c r="Q230" s="72"/>
      <c r="R230" s="72"/>
      <c r="S230" s="72"/>
    </row>
    <row r="231" spans="1:19">
      <c r="A231" s="73"/>
      <c r="B231" s="73"/>
      <c r="C231" s="74"/>
      <c r="D231" s="74"/>
      <c r="E231" s="74"/>
      <c r="F231" s="75"/>
      <c r="G231" s="73"/>
      <c r="H231" s="73"/>
      <c r="I231" s="73"/>
      <c r="J231" s="73"/>
      <c r="K231" s="76"/>
      <c r="L231" s="74"/>
      <c r="M231" s="72"/>
      <c r="N231" s="72"/>
      <c r="O231" s="72"/>
      <c r="P231" s="72"/>
      <c r="Q231" s="72"/>
      <c r="R231" s="72"/>
      <c r="S231" s="72"/>
    </row>
    <row r="232" spans="1:19">
      <c r="A232" s="73"/>
      <c r="B232" s="73"/>
      <c r="C232" s="74"/>
      <c r="D232" s="74"/>
      <c r="E232" s="74"/>
      <c r="F232" s="75"/>
      <c r="G232" s="73"/>
      <c r="H232" s="73"/>
      <c r="I232" s="73"/>
      <c r="J232" s="73"/>
      <c r="K232" s="76"/>
      <c r="L232" s="74"/>
      <c r="M232" s="72"/>
      <c r="N232" s="72"/>
      <c r="O232" s="72"/>
      <c r="P232" s="72"/>
      <c r="Q232" s="72"/>
      <c r="R232" s="72"/>
      <c r="S232" s="72"/>
    </row>
    <row r="233" spans="1:19">
      <c r="A233" s="73"/>
      <c r="B233" s="73"/>
      <c r="C233" s="74"/>
      <c r="D233" s="74"/>
      <c r="E233" s="74"/>
      <c r="F233" s="75"/>
      <c r="G233" s="73"/>
      <c r="H233" s="73"/>
      <c r="I233" s="73"/>
      <c r="J233" s="73"/>
      <c r="K233" s="76"/>
      <c r="L233" s="74"/>
      <c r="M233" s="72"/>
      <c r="N233" s="72"/>
      <c r="O233" s="72"/>
      <c r="P233" s="72"/>
      <c r="Q233" s="72"/>
      <c r="R233" s="72"/>
      <c r="S233" s="72"/>
    </row>
    <row r="234" spans="1:19">
      <c r="A234" s="73"/>
      <c r="B234" s="73"/>
      <c r="C234" s="74"/>
      <c r="D234" s="74"/>
      <c r="E234" s="74"/>
      <c r="F234" s="75"/>
      <c r="G234" s="73"/>
      <c r="H234" s="73"/>
      <c r="I234" s="73"/>
      <c r="J234" s="73"/>
      <c r="K234" s="76"/>
      <c r="L234" s="74"/>
      <c r="M234" s="72"/>
      <c r="N234" s="72"/>
      <c r="O234" s="72"/>
      <c r="P234" s="72"/>
      <c r="Q234" s="72"/>
      <c r="R234" s="72"/>
      <c r="S234" s="72"/>
    </row>
    <row r="235" spans="1:19">
      <c r="A235" s="73"/>
      <c r="B235" s="73"/>
      <c r="C235" s="74"/>
      <c r="D235" s="74"/>
      <c r="E235" s="74"/>
      <c r="F235" s="75"/>
      <c r="G235" s="73"/>
      <c r="H235" s="73"/>
      <c r="I235" s="73"/>
      <c r="J235" s="73"/>
      <c r="K235" s="76"/>
      <c r="L235" s="74"/>
      <c r="M235" s="72"/>
      <c r="N235" s="72"/>
      <c r="O235" s="72"/>
      <c r="P235" s="72"/>
      <c r="Q235" s="72"/>
      <c r="R235" s="72"/>
      <c r="S235" s="72"/>
    </row>
    <row r="236" spans="1:19">
      <c r="A236" s="73"/>
      <c r="B236" s="73"/>
      <c r="C236" s="74"/>
      <c r="D236" s="74"/>
      <c r="E236" s="74"/>
      <c r="F236" s="75"/>
      <c r="G236" s="73"/>
      <c r="H236" s="73"/>
      <c r="I236" s="73"/>
      <c r="J236" s="73"/>
      <c r="K236" s="76"/>
      <c r="L236" s="74"/>
      <c r="M236" s="72"/>
      <c r="N236" s="72"/>
      <c r="O236" s="72"/>
      <c r="P236" s="72"/>
      <c r="Q236" s="72"/>
      <c r="R236" s="72"/>
      <c r="S236" s="72"/>
    </row>
    <row r="237" spans="1:19">
      <c r="A237" s="73"/>
      <c r="B237" s="73"/>
      <c r="C237" s="74"/>
      <c r="D237" s="74"/>
      <c r="E237" s="74"/>
      <c r="F237" s="75"/>
      <c r="G237" s="73"/>
      <c r="H237" s="73"/>
      <c r="I237" s="73"/>
      <c r="J237" s="73"/>
      <c r="K237" s="76"/>
      <c r="L237" s="74"/>
      <c r="M237" s="72"/>
      <c r="N237" s="72"/>
      <c r="O237" s="72"/>
      <c r="P237" s="72"/>
      <c r="Q237" s="72"/>
      <c r="R237" s="72"/>
      <c r="S237" s="72"/>
    </row>
    <row r="238" spans="1:19">
      <c r="A238" s="73"/>
      <c r="B238" s="73"/>
      <c r="C238" s="74"/>
      <c r="D238" s="74"/>
      <c r="E238" s="74"/>
      <c r="F238" s="75"/>
      <c r="G238" s="73"/>
      <c r="H238" s="73"/>
      <c r="I238" s="73"/>
      <c r="J238" s="73"/>
      <c r="K238" s="76"/>
      <c r="L238" s="74"/>
      <c r="M238" s="72"/>
      <c r="N238" s="72"/>
      <c r="O238" s="72"/>
      <c r="P238" s="72"/>
      <c r="Q238" s="72"/>
      <c r="R238" s="72"/>
      <c r="S238" s="72"/>
    </row>
    <row r="239" spans="1:19">
      <c r="A239" s="73"/>
      <c r="B239" s="73"/>
      <c r="C239" s="74"/>
      <c r="D239" s="74"/>
      <c r="E239" s="74"/>
      <c r="F239" s="75"/>
      <c r="G239" s="73"/>
      <c r="H239" s="73"/>
      <c r="I239" s="73"/>
      <c r="J239" s="73"/>
      <c r="K239" s="76"/>
      <c r="L239" s="74"/>
      <c r="M239" s="72"/>
      <c r="N239" s="72"/>
      <c r="O239" s="72"/>
      <c r="P239" s="72"/>
      <c r="Q239" s="72"/>
      <c r="R239" s="72"/>
      <c r="S239" s="72"/>
    </row>
    <row r="240" spans="1:19">
      <c r="A240" s="73"/>
      <c r="B240" s="73"/>
      <c r="C240" s="74"/>
      <c r="D240" s="74"/>
      <c r="E240" s="74"/>
      <c r="F240" s="75"/>
      <c r="G240" s="73"/>
      <c r="H240" s="73"/>
      <c r="I240" s="73"/>
      <c r="J240" s="73"/>
      <c r="K240" s="76"/>
      <c r="L240" s="74"/>
      <c r="M240" s="72"/>
      <c r="N240" s="72"/>
      <c r="O240" s="72"/>
      <c r="P240" s="72"/>
      <c r="Q240" s="72"/>
      <c r="R240" s="72"/>
      <c r="S240" s="72"/>
    </row>
    <row r="241" spans="1:19">
      <c r="A241" s="73"/>
      <c r="B241" s="73"/>
      <c r="C241" s="74"/>
      <c r="D241" s="74"/>
      <c r="E241" s="74"/>
      <c r="F241" s="75"/>
      <c r="G241" s="73"/>
      <c r="H241" s="73"/>
      <c r="I241" s="73"/>
      <c r="J241" s="73"/>
      <c r="K241" s="76"/>
      <c r="L241" s="74"/>
      <c r="M241" s="72"/>
      <c r="N241" s="72"/>
      <c r="O241" s="72"/>
      <c r="P241" s="72"/>
      <c r="Q241" s="72"/>
      <c r="R241" s="72"/>
      <c r="S241" s="72"/>
    </row>
    <row r="242" spans="1:19">
      <c r="A242" s="73"/>
      <c r="B242" s="73"/>
      <c r="C242" s="74"/>
      <c r="D242" s="74"/>
      <c r="E242" s="74"/>
      <c r="F242" s="75"/>
      <c r="G242" s="73"/>
      <c r="H242" s="73"/>
      <c r="I242" s="73"/>
      <c r="J242" s="73"/>
      <c r="K242" s="76"/>
      <c r="L242" s="74"/>
      <c r="M242" s="72"/>
      <c r="N242" s="72"/>
      <c r="O242" s="72"/>
      <c r="P242" s="72"/>
      <c r="Q242" s="72"/>
      <c r="R242" s="72"/>
      <c r="S242" s="72"/>
    </row>
    <row r="243" spans="1:19">
      <c r="A243" s="73"/>
      <c r="B243" s="73"/>
      <c r="C243" s="74"/>
      <c r="D243" s="74"/>
      <c r="E243" s="74"/>
      <c r="F243" s="75"/>
      <c r="G243" s="73"/>
      <c r="H243" s="73"/>
      <c r="I243" s="73"/>
      <c r="J243" s="73"/>
      <c r="K243" s="76"/>
      <c r="L243" s="74"/>
      <c r="M243" s="72"/>
      <c r="N243" s="72"/>
      <c r="O243" s="72"/>
      <c r="P243" s="72"/>
      <c r="Q243" s="72"/>
      <c r="R243" s="72"/>
      <c r="S243" s="72"/>
    </row>
    <row r="244" spans="1:19">
      <c r="A244" s="73"/>
      <c r="B244" s="73"/>
      <c r="C244" s="74"/>
      <c r="D244" s="74"/>
      <c r="E244" s="74"/>
      <c r="F244" s="75"/>
      <c r="G244" s="73"/>
      <c r="H244" s="73"/>
      <c r="I244" s="73"/>
      <c r="J244" s="73"/>
      <c r="K244" s="76"/>
      <c r="L244" s="74"/>
      <c r="M244" s="72"/>
      <c r="N244" s="72"/>
      <c r="O244" s="72"/>
      <c r="P244" s="72"/>
      <c r="Q244" s="72"/>
      <c r="R244" s="72"/>
      <c r="S244" s="72"/>
    </row>
    <row r="245" spans="1:19">
      <c r="A245" s="73"/>
      <c r="B245" s="73"/>
      <c r="C245" s="74"/>
      <c r="D245" s="74"/>
      <c r="E245" s="74"/>
      <c r="F245" s="75"/>
      <c r="G245" s="73"/>
      <c r="H245" s="73"/>
      <c r="I245" s="73"/>
      <c r="J245" s="73"/>
      <c r="K245" s="76"/>
      <c r="L245" s="74"/>
      <c r="M245" s="72"/>
      <c r="N245" s="72"/>
      <c r="O245" s="72"/>
      <c r="P245" s="72"/>
      <c r="Q245" s="72"/>
      <c r="R245" s="72"/>
      <c r="S245" s="72"/>
    </row>
    <row r="246" spans="1:19">
      <c r="A246" s="73"/>
      <c r="B246" s="73"/>
      <c r="C246" s="74"/>
      <c r="D246" s="74"/>
      <c r="E246" s="74"/>
      <c r="F246" s="75"/>
      <c r="G246" s="73"/>
      <c r="H246" s="73"/>
      <c r="I246" s="73"/>
      <c r="J246" s="73"/>
      <c r="K246" s="76"/>
      <c r="L246" s="74"/>
      <c r="M246" s="72"/>
      <c r="N246" s="72"/>
      <c r="O246" s="72"/>
      <c r="P246" s="72"/>
      <c r="Q246" s="72"/>
      <c r="R246" s="72"/>
      <c r="S246" s="72"/>
    </row>
    <row r="247" spans="1:19">
      <c r="A247" s="73"/>
      <c r="B247" s="73"/>
      <c r="C247" s="74"/>
      <c r="D247" s="74"/>
      <c r="E247" s="74"/>
      <c r="F247" s="75"/>
      <c r="G247" s="73"/>
      <c r="H247" s="73"/>
      <c r="I247" s="73"/>
      <c r="J247" s="73"/>
      <c r="K247" s="76"/>
      <c r="L247" s="74"/>
      <c r="M247" s="72"/>
      <c r="N247" s="72"/>
      <c r="O247" s="72"/>
      <c r="P247" s="72"/>
      <c r="Q247" s="72"/>
      <c r="R247" s="72"/>
      <c r="S247" s="72"/>
    </row>
    <row r="248" spans="1:19">
      <c r="A248" s="73"/>
      <c r="B248" s="73"/>
      <c r="C248" s="74"/>
      <c r="D248" s="74"/>
      <c r="E248" s="74"/>
      <c r="F248" s="75"/>
      <c r="G248" s="73"/>
      <c r="H248" s="73"/>
      <c r="I248" s="73"/>
      <c r="J248" s="73"/>
      <c r="K248" s="76"/>
      <c r="L248" s="74"/>
      <c r="M248" s="72"/>
      <c r="N248" s="72"/>
      <c r="O248" s="72"/>
      <c r="P248" s="72"/>
      <c r="Q248" s="72"/>
      <c r="R248" s="72"/>
      <c r="S248" s="72"/>
    </row>
    <row r="249" spans="1:19">
      <c r="A249" s="73"/>
      <c r="B249" s="73"/>
      <c r="C249" s="74"/>
      <c r="D249" s="74"/>
      <c r="E249" s="74"/>
      <c r="F249" s="75"/>
      <c r="G249" s="73"/>
      <c r="H249" s="73"/>
      <c r="I249" s="73"/>
      <c r="J249" s="73"/>
      <c r="K249" s="76"/>
      <c r="L249" s="74"/>
      <c r="M249" s="72"/>
      <c r="N249" s="72"/>
      <c r="O249" s="72"/>
      <c r="P249" s="72"/>
      <c r="Q249" s="72"/>
      <c r="R249" s="72"/>
      <c r="S249" s="72"/>
    </row>
    <row r="250" spans="1:19">
      <c r="A250" s="73"/>
      <c r="B250" s="73"/>
      <c r="C250" s="74"/>
      <c r="D250" s="74"/>
      <c r="E250" s="74"/>
      <c r="F250" s="75"/>
      <c r="G250" s="73"/>
      <c r="H250" s="73"/>
      <c r="I250" s="73"/>
      <c r="J250" s="73"/>
      <c r="K250" s="76"/>
      <c r="L250" s="74"/>
      <c r="M250" s="72"/>
      <c r="N250" s="72"/>
      <c r="O250" s="72"/>
      <c r="P250" s="72"/>
      <c r="Q250" s="72"/>
      <c r="R250" s="72"/>
      <c r="S250" s="72"/>
    </row>
    <row r="251" spans="1:19">
      <c r="A251" s="73"/>
      <c r="B251" s="73"/>
      <c r="C251" s="74"/>
      <c r="D251" s="74"/>
      <c r="E251" s="74"/>
      <c r="F251" s="75"/>
      <c r="G251" s="73"/>
      <c r="H251" s="73"/>
      <c r="I251" s="73"/>
      <c r="J251" s="73"/>
      <c r="K251" s="76"/>
      <c r="L251" s="74"/>
      <c r="M251" s="72"/>
      <c r="N251" s="72"/>
      <c r="O251" s="72"/>
      <c r="P251" s="72"/>
      <c r="Q251" s="72"/>
      <c r="R251" s="72"/>
      <c r="S251" s="72"/>
    </row>
    <row r="252" spans="1:19">
      <c r="A252" s="73"/>
      <c r="B252" s="73"/>
      <c r="C252" s="74"/>
      <c r="D252" s="74"/>
      <c r="E252" s="74"/>
      <c r="F252" s="75"/>
      <c r="G252" s="73"/>
      <c r="H252" s="73"/>
      <c r="I252" s="73"/>
      <c r="J252" s="73"/>
      <c r="K252" s="76"/>
      <c r="L252" s="74"/>
      <c r="M252" s="72"/>
      <c r="N252" s="72"/>
      <c r="O252" s="72"/>
      <c r="P252" s="72"/>
      <c r="Q252" s="72"/>
      <c r="R252" s="72"/>
      <c r="S252" s="72"/>
    </row>
    <row r="253" spans="1:19">
      <c r="A253" s="73"/>
      <c r="B253" s="73"/>
      <c r="C253" s="74"/>
      <c r="D253" s="74"/>
      <c r="E253" s="74"/>
      <c r="F253" s="75"/>
      <c r="G253" s="73"/>
      <c r="H253" s="73"/>
      <c r="I253" s="73"/>
      <c r="J253" s="73"/>
      <c r="K253" s="76"/>
      <c r="L253" s="74"/>
      <c r="M253" s="72"/>
      <c r="N253" s="72"/>
      <c r="O253" s="72"/>
      <c r="P253" s="72"/>
      <c r="Q253" s="72"/>
      <c r="R253" s="72"/>
      <c r="S253" s="72"/>
    </row>
    <row r="254" spans="1:19">
      <c r="A254" s="73"/>
      <c r="B254" s="73"/>
      <c r="C254" s="74"/>
      <c r="D254" s="74"/>
      <c r="E254" s="74"/>
      <c r="F254" s="75"/>
      <c r="G254" s="73"/>
      <c r="H254" s="73"/>
      <c r="I254" s="73"/>
      <c r="J254" s="73"/>
      <c r="K254" s="76"/>
      <c r="L254" s="74"/>
      <c r="M254" s="72"/>
      <c r="N254" s="72"/>
      <c r="O254" s="72"/>
      <c r="P254" s="72"/>
      <c r="Q254" s="72"/>
      <c r="R254" s="72"/>
      <c r="S254" s="72"/>
    </row>
    <row r="255" spans="1:19">
      <c r="A255" s="73"/>
      <c r="B255" s="73"/>
      <c r="C255" s="74"/>
      <c r="D255" s="74"/>
      <c r="E255" s="74"/>
      <c r="F255" s="75"/>
      <c r="G255" s="73"/>
      <c r="H255" s="73"/>
      <c r="I255" s="73"/>
      <c r="J255" s="73"/>
      <c r="K255" s="76"/>
      <c r="L255" s="74"/>
      <c r="M255" s="72"/>
      <c r="N255" s="72"/>
      <c r="O255" s="72"/>
      <c r="P255" s="72"/>
      <c r="Q255" s="72"/>
      <c r="R255" s="72"/>
      <c r="S255" s="72"/>
    </row>
    <row r="256" spans="1:19">
      <c r="A256" s="73"/>
      <c r="B256" s="73"/>
      <c r="C256" s="74"/>
      <c r="D256" s="74"/>
      <c r="E256" s="74"/>
      <c r="F256" s="75"/>
      <c r="G256" s="73"/>
      <c r="H256" s="73"/>
      <c r="I256" s="73"/>
      <c r="J256" s="73"/>
      <c r="K256" s="76"/>
      <c r="L256" s="74"/>
      <c r="M256" s="72"/>
      <c r="N256" s="72"/>
      <c r="O256" s="72"/>
      <c r="P256" s="72"/>
      <c r="Q256" s="72"/>
      <c r="R256" s="72"/>
      <c r="S256" s="72"/>
    </row>
    <row r="257" spans="1:19">
      <c r="A257" s="73"/>
      <c r="B257" s="73"/>
      <c r="C257" s="74"/>
      <c r="D257" s="74"/>
      <c r="E257" s="74"/>
      <c r="F257" s="75"/>
      <c r="G257" s="73"/>
      <c r="H257" s="73"/>
      <c r="I257" s="73"/>
      <c r="J257" s="73"/>
      <c r="K257" s="76"/>
      <c r="L257" s="74"/>
      <c r="M257" s="72"/>
      <c r="N257" s="72"/>
      <c r="O257" s="72"/>
      <c r="P257" s="72"/>
      <c r="Q257" s="72"/>
      <c r="R257" s="72"/>
      <c r="S257" s="72"/>
    </row>
    <row r="258" spans="1:19">
      <c r="A258" s="73"/>
      <c r="B258" s="73"/>
      <c r="C258" s="74"/>
      <c r="D258" s="74"/>
      <c r="E258" s="74"/>
      <c r="F258" s="75"/>
      <c r="G258" s="73"/>
      <c r="H258" s="73"/>
      <c r="I258" s="73"/>
      <c r="J258" s="73"/>
      <c r="K258" s="76"/>
      <c r="L258" s="74"/>
      <c r="M258" s="72"/>
      <c r="N258" s="72"/>
      <c r="O258" s="72"/>
      <c r="P258" s="72"/>
      <c r="Q258" s="72"/>
      <c r="R258" s="72"/>
      <c r="S258" s="72"/>
    </row>
    <row r="259" spans="1:19">
      <c r="A259" s="73"/>
      <c r="B259" s="73"/>
      <c r="C259" s="74"/>
      <c r="D259" s="74"/>
      <c r="E259" s="74"/>
      <c r="F259" s="75"/>
      <c r="G259" s="73"/>
      <c r="H259" s="73"/>
      <c r="I259" s="73"/>
      <c r="J259" s="73"/>
      <c r="K259" s="76"/>
      <c r="L259" s="74"/>
      <c r="M259" s="72"/>
      <c r="N259" s="72"/>
      <c r="O259" s="72"/>
      <c r="P259" s="72"/>
      <c r="Q259" s="72"/>
      <c r="R259" s="72"/>
      <c r="S259" s="72"/>
    </row>
    <row r="260" spans="1:19">
      <c r="A260" s="73"/>
      <c r="B260" s="73"/>
      <c r="C260" s="74"/>
      <c r="D260" s="74"/>
      <c r="E260" s="74"/>
      <c r="F260" s="75"/>
      <c r="G260" s="73"/>
      <c r="H260" s="73"/>
      <c r="I260" s="73"/>
      <c r="J260" s="73"/>
      <c r="K260" s="76"/>
      <c r="L260" s="74"/>
      <c r="M260" s="72"/>
      <c r="N260" s="72"/>
      <c r="O260" s="72"/>
      <c r="P260" s="72"/>
      <c r="Q260" s="72"/>
      <c r="R260" s="72"/>
      <c r="S260" s="72"/>
    </row>
    <row r="261" spans="1:19">
      <c r="A261" s="73"/>
      <c r="B261" s="73"/>
      <c r="C261" s="74"/>
      <c r="D261" s="74"/>
      <c r="E261" s="74"/>
      <c r="F261" s="75"/>
      <c r="G261" s="73"/>
      <c r="H261" s="73"/>
      <c r="I261" s="73"/>
      <c r="J261" s="73"/>
      <c r="K261" s="76"/>
      <c r="L261" s="74"/>
      <c r="M261" s="72"/>
      <c r="N261" s="72"/>
      <c r="O261" s="72"/>
      <c r="P261" s="72"/>
      <c r="Q261" s="72"/>
      <c r="R261" s="72"/>
      <c r="S261" s="72"/>
    </row>
    <row r="262" spans="1:19">
      <c r="A262" s="73"/>
      <c r="B262" s="73"/>
      <c r="C262" s="74"/>
      <c r="D262" s="74"/>
      <c r="E262" s="74"/>
      <c r="F262" s="75"/>
      <c r="G262" s="73"/>
      <c r="H262" s="73"/>
      <c r="I262" s="73"/>
      <c r="J262" s="73"/>
      <c r="K262" s="76"/>
      <c r="L262" s="74"/>
      <c r="M262" s="72"/>
      <c r="N262" s="72"/>
      <c r="O262" s="72"/>
      <c r="P262" s="72"/>
      <c r="Q262" s="72"/>
      <c r="R262" s="72"/>
      <c r="S262" s="72"/>
    </row>
    <row r="263" spans="1:19">
      <c r="A263" s="73"/>
      <c r="B263" s="73"/>
      <c r="C263" s="74"/>
      <c r="D263" s="74"/>
      <c r="E263" s="74"/>
      <c r="F263" s="75"/>
      <c r="G263" s="73"/>
      <c r="H263" s="73"/>
      <c r="I263" s="73"/>
      <c r="J263" s="73"/>
      <c r="K263" s="76"/>
      <c r="L263" s="74"/>
      <c r="M263" s="72"/>
      <c r="N263" s="72"/>
      <c r="O263" s="72"/>
      <c r="P263" s="72"/>
      <c r="Q263" s="72"/>
      <c r="R263" s="72"/>
      <c r="S263" s="72"/>
    </row>
    <row r="264" spans="1:19">
      <c r="A264" s="73"/>
      <c r="B264" s="73"/>
      <c r="C264" s="74"/>
      <c r="D264" s="74"/>
      <c r="E264" s="74"/>
      <c r="F264" s="75"/>
      <c r="G264" s="73"/>
      <c r="H264" s="73"/>
      <c r="I264" s="73"/>
      <c r="J264" s="73"/>
      <c r="K264" s="76"/>
      <c r="L264" s="74"/>
      <c r="M264" s="72"/>
      <c r="N264" s="72"/>
      <c r="O264" s="72"/>
      <c r="P264" s="72"/>
      <c r="Q264" s="72"/>
      <c r="R264" s="72"/>
      <c r="S264" s="72"/>
    </row>
    <row r="265" spans="1:19">
      <c r="A265" s="73"/>
      <c r="B265" s="73"/>
      <c r="C265" s="74"/>
      <c r="D265" s="74"/>
      <c r="E265" s="74"/>
      <c r="F265" s="75"/>
      <c r="G265" s="73"/>
      <c r="H265" s="73"/>
      <c r="I265" s="73"/>
      <c r="J265" s="73"/>
      <c r="K265" s="76"/>
      <c r="L265" s="74"/>
      <c r="M265" s="72"/>
      <c r="N265" s="72"/>
      <c r="O265" s="72"/>
      <c r="P265" s="72"/>
      <c r="Q265" s="72"/>
      <c r="R265" s="72"/>
      <c r="S265" s="72"/>
    </row>
    <row r="266" spans="1:19">
      <c r="A266" s="73"/>
      <c r="B266" s="73"/>
      <c r="C266" s="74"/>
      <c r="D266" s="74"/>
      <c r="E266" s="74"/>
      <c r="F266" s="75"/>
      <c r="G266" s="73"/>
      <c r="H266" s="73"/>
      <c r="I266" s="73"/>
      <c r="J266" s="73"/>
      <c r="K266" s="76"/>
      <c r="L266" s="74"/>
      <c r="M266" s="72"/>
      <c r="N266" s="72"/>
      <c r="O266" s="72"/>
      <c r="P266" s="72"/>
      <c r="Q266" s="72"/>
      <c r="R266" s="72"/>
      <c r="S266" s="72"/>
    </row>
    <row r="267" spans="1:19">
      <c r="A267" s="73"/>
      <c r="B267" s="73"/>
      <c r="C267" s="74"/>
      <c r="D267" s="74"/>
      <c r="E267" s="74"/>
      <c r="F267" s="75"/>
      <c r="G267" s="73"/>
      <c r="H267" s="73"/>
      <c r="I267" s="73"/>
      <c r="J267" s="73"/>
      <c r="K267" s="76"/>
      <c r="L267" s="74"/>
      <c r="M267" s="72"/>
      <c r="N267" s="72"/>
      <c r="O267" s="72"/>
      <c r="P267" s="72"/>
      <c r="Q267" s="72"/>
      <c r="R267" s="72"/>
      <c r="S267" s="72"/>
    </row>
    <row r="268" spans="1:19">
      <c r="A268" s="73"/>
      <c r="B268" s="73"/>
      <c r="C268" s="74"/>
      <c r="D268" s="74"/>
      <c r="E268" s="74"/>
      <c r="F268" s="75"/>
      <c r="G268" s="73"/>
      <c r="H268" s="73"/>
      <c r="I268" s="73"/>
      <c r="J268" s="73"/>
      <c r="K268" s="76"/>
      <c r="L268" s="74"/>
      <c r="M268" s="72"/>
      <c r="N268" s="72"/>
      <c r="O268" s="72"/>
      <c r="P268" s="72"/>
      <c r="Q268" s="72"/>
      <c r="R268" s="72"/>
      <c r="S268" s="72"/>
    </row>
    <row r="269" spans="1:19">
      <c r="A269" s="73"/>
      <c r="B269" s="73"/>
      <c r="C269" s="74"/>
      <c r="D269" s="74"/>
      <c r="E269" s="74"/>
      <c r="F269" s="75"/>
      <c r="G269" s="73"/>
      <c r="H269" s="73"/>
      <c r="I269" s="73"/>
      <c r="J269" s="73"/>
      <c r="K269" s="76"/>
      <c r="L269" s="74"/>
      <c r="M269" s="72"/>
      <c r="N269" s="72"/>
      <c r="O269" s="72"/>
      <c r="P269" s="72"/>
      <c r="Q269" s="72"/>
      <c r="R269" s="72"/>
      <c r="S269" s="72"/>
    </row>
    <row r="270" spans="1:19">
      <c r="A270" s="73"/>
      <c r="B270" s="73"/>
      <c r="C270" s="74"/>
      <c r="D270" s="74"/>
      <c r="E270" s="74"/>
      <c r="F270" s="75"/>
      <c r="G270" s="73"/>
      <c r="H270" s="73"/>
      <c r="I270" s="73"/>
      <c r="J270" s="73"/>
      <c r="K270" s="76"/>
      <c r="L270" s="74"/>
      <c r="M270" s="72"/>
      <c r="N270" s="72"/>
      <c r="O270" s="72"/>
      <c r="P270" s="72"/>
      <c r="Q270" s="72"/>
      <c r="R270" s="72"/>
      <c r="S270" s="72"/>
    </row>
    <row r="271" spans="1:19">
      <c r="A271" s="73"/>
      <c r="B271" s="73"/>
      <c r="C271" s="74"/>
      <c r="D271" s="74"/>
      <c r="E271" s="74"/>
      <c r="F271" s="75"/>
      <c r="G271" s="73"/>
      <c r="H271" s="73"/>
      <c r="I271" s="73"/>
      <c r="J271" s="73"/>
      <c r="K271" s="76"/>
      <c r="L271" s="74"/>
      <c r="M271" s="72"/>
      <c r="N271" s="72"/>
      <c r="O271" s="72"/>
      <c r="P271" s="72"/>
      <c r="Q271" s="72"/>
      <c r="R271" s="72"/>
      <c r="S271" s="72"/>
    </row>
    <row r="272" spans="1:19">
      <c r="A272" s="73"/>
      <c r="B272" s="73"/>
      <c r="C272" s="74"/>
      <c r="D272" s="74"/>
      <c r="E272" s="74"/>
      <c r="F272" s="75"/>
      <c r="G272" s="73"/>
      <c r="H272" s="73"/>
      <c r="I272" s="73"/>
      <c r="J272" s="73"/>
      <c r="K272" s="76"/>
      <c r="L272" s="74"/>
      <c r="M272" s="72"/>
      <c r="N272" s="72"/>
      <c r="O272" s="72"/>
      <c r="P272" s="72"/>
      <c r="Q272" s="72"/>
      <c r="R272" s="72"/>
      <c r="S272" s="72"/>
    </row>
    <row r="273" spans="1:19">
      <c r="A273" s="73"/>
      <c r="B273" s="73"/>
      <c r="C273" s="74"/>
      <c r="D273" s="74"/>
      <c r="E273" s="74"/>
      <c r="F273" s="75"/>
      <c r="G273" s="73"/>
      <c r="H273" s="73"/>
      <c r="I273" s="73"/>
      <c r="J273" s="73"/>
      <c r="K273" s="76"/>
      <c r="L273" s="74"/>
      <c r="M273" s="72"/>
      <c r="N273" s="72"/>
      <c r="O273" s="72"/>
      <c r="P273" s="72"/>
      <c r="Q273" s="72"/>
      <c r="R273" s="72"/>
      <c r="S273" s="72"/>
    </row>
    <row r="274" spans="1:19">
      <c r="A274" s="73"/>
      <c r="B274" s="73"/>
      <c r="C274" s="74"/>
      <c r="D274" s="74"/>
      <c r="E274" s="74"/>
      <c r="F274" s="75"/>
      <c r="G274" s="73"/>
      <c r="H274" s="73"/>
      <c r="I274" s="73"/>
      <c r="J274" s="73"/>
      <c r="K274" s="76"/>
      <c r="L274" s="74"/>
      <c r="M274" s="72"/>
      <c r="N274" s="72"/>
      <c r="O274" s="72"/>
      <c r="P274" s="72"/>
      <c r="Q274" s="72"/>
      <c r="R274" s="72"/>
      <c r="S274" s="72"/>
    </row>
    <row r="275" spans="1:19">
      <c r="A275" s="73"/>
      <c r="B275" s="73"/>
      <c r="C275" s="74"/>
      <c r="D275" s="74"/>
      <c r="E275" s="74"/>
      <c r="F275" s="75"/>
      <c r="G275" s="73"/>
      <c r="H275" s="73"/>
      <c r="I275" s="73"/>
      <c r="J275" s="73"/>
      <c r="K275" s="76"/>
      <c r="L275" s="74"/>
      <c r="M275" s="72"/>
      <c r="N275" s="72"/>
      <c r="O275" s="72"/>
      <c r="P275" s="72"/>
      <c r="Q275" s="72"/>
      <c r="R275" s="72"/>
      <c r="S275" s="72"/>
    </row>
    <row r="276" spans="1:19">
      <c r="A276" s="73"/>
      <c r="B276" s="73"/>
      <c r="C276" s="74"/>
      <c r="D276" s="74"/>
      <c r="E276" s="74"/>
      <c r="F276" s="75"/>
      <c r="G276" s="73"/>
      <c r="H276" s="73"/>
      <c r="I276" s="73"/>
      <c r="J276" s="73"/>
      <c r="K276" s="76"/>
      <c r="L276" s="74"/>
      <c r="M276" s="72"/>
      <c r="N276" s="72"/>
      <c r="O276" s="72"/>
      <c r="P276" s="72"/>
      <c r="Q276" s="72"/>
      <c r="R276" s="72"/>
      <c r="S276" s="72"/>
    </row>
    <row r="277" spans="1:19">
      <c r="A277" s="73"/>
      <c r="B277" s="73"/>
      <c r="C277" s="74"/>
      <c r="D277" s="74"/>
      <c r="E277" s="74"/>
      <c r="F277" s="75"/>
      <c r="G277" s="73"/>
      <c r="H277" s="73"/>
      <c r="I277" s="73"/>
      <c r="J277" s="73"/>
      <c r="K277" s="76"/>
      <c r="L277" s="74"/>
      <c r="M277" s="72"/>
      <c r="N277" s="72"/>
      <c r="O277" s="72"/>
      <c r="P277" s="72"/>
      <c r="Q277" s="72"/>
      <c r="R277" s="72"/>
      <c r="S277" s="72"/>
    </row>
    <row r="278" spans="1:19">
      <c r="A278" s="73"/>
      <c r="B278" s="73"/>
      <c r="C278" s="74"/>
      <c r="D278" s="74"/>
      <c r="E278" s="74"/>
      <c r="F278" s="75"/>
      <c r="G278" s="73"/>
      <c r="H278" s="73"/>
      <c r="I278" s="73"/>
      <c r="J278" s="73"/>
      <c r="K278" s="76"/>
      <c r="L278" s="74"/>
      <c r="M278" s="72"/>
      <c r="N278" s="72"/>
      <c r="O278" s="72"/>
      <c r="P278" s="72"/>
      <c r="Q278" s="72"/>
      <c r="R278" s="72"/>
      <c r="S278" s="72"/>
    </row>
    <row r="279" spans="1:19">
      <c r="A279" s="73"/>
      <c r="B279" s="73"/>
      <c r="C279" s="74"/>
      <c r="D279" s="74"/>
      <c r="E279" s="74"/>
      <c r="F279" s="75"/>
      <c r="G279" s="73"/>
      <c r="H279" s="73"/>
      <c r="I279" s="73"/>
      <c r="J279" s="73"/>
      <c r="K279" s="76"/>
      <c r="L279" s="74"/>
      <c r="M279" s="72"/>
      <c r="N279" s="72"/>
      <c r="O279" s="72"/>
      <c r="P279" s="72"/>
      <c r="Q279" s="72"/>
      <c r="R279" s="72"/>
      <c r="S279" s="72"/>
    </row>
    <row r="280" spans="1:19">
      <c r="A280" s="73"/>
      <c r="B280" s="73"/>
      <c r="C280" s="74"/>
      <c r="D280" s="74"/>
      <c r="E280" s="74"/>
      <c r="F280" s="75"/>
      <c r="G280" s="73"/>
      <c r="H280" s="73"/>
      <c r="I280" s="73"/>
      <c r="J280" s="73"/>
      <c r="K280" s="76"/>
      <c r="L280" s="74"/>
      <c r="M280" s="72"/>
      <c r="N280" s="72"/>
      <c r="O280" s="72"/>
      <c r="P280" s="72"/>
      <c r="Q280" s="72"/>
      <c r="R280" s="72"/>
      <c r="S280" s="72"/>
    </row>
    <row r="281" spans="1:19">
      <c r="A281" s="73"/>
      <c r="B281" s="73"/>
      <c r="C281" s="74"/>
      <c r="D281" s="74"/>
      <c r="E281" s="74"/>
      <c r="F281" s="75"/>
      <c r="G281" s="73"/>
      <c r="H281" s="73"/>
      <c r="I281" s="73"/>
      <c r="J281" s="73"/>
      <c r="K281" s="76"/>
      <c r="L281" s="74"/>
      <c r="M281" s="72"/>
      <c r="N281" s="72"/>
      <c r="O281" s="72"/>
      <c r="P281" s="72"/>
      <c r="Q281" s="72"/>
      <c r="R281" s="72"/>
      <c r="S281" s="72"/>
    </row>
    <row r="282" spans="1:19">
      <c r="A282" s="73"/>
      <c r="B282" s="73"/>
      <c r="C282" s="74"/>
      <c r="D282" s="74"/>
      <c r="E282" s="74"/>
      <c r="F282" s="75"/>
      <c r="G282" s="73"/>
      <c r="H282" s="73"/>
      <c r="I282" s="73"/>
      <c r="J282" s="73"/>
      <c r="K282" s="76"/>
      <c r="L282" s="74"/>
      <c r="M282" s="72"/>
      <c r="N282" s="72"/>
      <c r="O282" s="72"/>
      <c r="P282" s="72"/>
      <c r="Q282" s="72"/>
      <c r="R282" s="72"/>
      <c r="S282" s="72"/>
    </row>
    <row r="283" spans="1:19">
      <c r="A283" s="73"/>
      <c r="B283" s="73"/>
      <c r="C283" s="74"/>
      <c r="D283" s="74"/>
      <c r="E283" s="74"/>
      <c r="F283" s="75"/>
      <c r="G283" s="73"/>
      <c r="H283" s="73"/>
      <c r="I283" s="73"/>
      <c r="J283" s="73"/>
      <c r="K283" s="76"/>
      <c r="L283" s="74"/>
      <c r="M283" s="72"/>
      <c r="N283" s="72"/>
      <c r="O283" s="72"/>
      <c r="P283" s="72"/>
      <c r="Q283" s="72"/>
      <c r="R283" s="72"/>
      <c r="S283" s="72"/>
    </row>
    <row r="284" spans="1:19">
      <c r="A284" s="73"/>
      <c r="B284" s="73"/>
      <c r="C284" s="74"/>
      <c r="D284" s="74"/>
      <c r="E284" s="74"/>
      <c r="F284" s="75"/>
      <c r="G284" s="73"/>
      <c r="H284" s="73"/>
      <c r="I284" s="73"/>
      <c r="J284" s="73"/>
      <c r="K284" s="76"/>
      <c r="L284" s="74"/>
      <c r="M284" s="72"/>
      <c r="N284" s="72"/>
      <c r="O284" s="72"/>
      <c r="P284" s="72"/>
      <c r="Q284" s="72"/>
      <c r="R284" s="72"/>
      <c r="S284" s="72"/>
    </row>
    <row r="285" spans="1:19">
      <c r="A285" s="73"/>
      <c r="B285" s="73"/>
      <c r="C285" s="74"/>
      <c r="D285" s="74"/>
      <c r="E285" s="74"/>
      <c r="F285" s="75"/>
      <c r="G285" s="73"/>
      <c r="H285" s="73"/>
      <c r="I285" s="73"/>
      <c r="J285" s="73"/>
      <c r="K285" s="76"/>
      <c r="L285" s="74"/>
      <c r="M285" s="72"/>
      <c r="N285" s="72"/>
      <c r="O285" s="72"/>
      <c r="P285" s="72"/>
      <c r="Q285" s="72"/>
      <c r="R285" s="72"/>
      <c r="S285" s="72"/>
    </row>
    <row r="286" spans="1:19">
      <c r="A286" s="73"/>
      <c r="B286" s="73"/>
      <c r="C286" s="74"/>
      <c r="D286" s="74"/>
      <c r="E286" s="74"/>
      <c r="F286" s="75"/>
      <c r="G286" s="73"/>
      <c r="H286" s="73"/>
      <c r="I286" s="73"/>
      <c r="J286" s="73"/>
      <c r="K286" s="76"/>
      <c r="L286" s="74"/>
      <c r="M286" s="72"/>
      <c r="N286" s="72"/>
      <c r="O286" s="72"/>
      <c r="P286" s="72"/>
      <c r="Q286" s="72"/>
      <c r="R286" s="72"/>
      <c r="S286" s="72"/>
    </row>
    <row r="287" spans="1:19">
      <c r="A287" s="73"/>
      <c r="B287" s="73"/>
      <c r="C287" s="74"/>
      <c r="D287" s="74"/>
      <c r="E287" s="74"/>
      <c r="F287" s="75"/>
      <c r="G287" s="73"/>
      <c r="H287" s="73"/>
      <c r="I287" s="73"/>
      <c r="J287" s="73"/>
      <c r="K287" s="76"/>
      <c r="L287" s="74"/>
      <c r="M287" s="72"/>
      <c r="N287" s="72"/>
      <c r="O287" s="72"/>
      <c r="P287" s="72"/>
      <c r="Q287" s="72"/>
      <c r="R287" s="72"/>
      <c r="S287" s="72"/>
    </row>
    <row r="288" spans="1:19">
      <c r="A288" s="73"/>
      <c r="B288" s="73"/>
      <c r="C288" s="74"/>
      <c r="D288" s="74"/>
      <c r="E288" s="74"/>
      <c r="F288" s="75"/>
      <c r="G288" s="73"/>
      <c r="H288" s="73"/>
      <c r="I288" s="73"/>
      <c r="J288" s="73"/>
      <c r="K288" s="76"/>
      <c r="L288" s="74"/>
      <c r="M288" s="72"/>
      <c r="N288" s="72"/>
      <c r="O288" s="72"/>
      <c r="P288" s="72"/>
      <c r="Q288" s="72"/>
      <c r="R288" s="72"/>
      <c r="S288" s="72"/>
    </row>
    <row r="289" spans="1:19">
      <c r="A289" s="73"/>
      <c r="B289" s="73"/>
      <c r="C289" s="74"/>
      <c r="D289" s="74"/>
      <c r="E289" s="74"/>
      <c r="F289" s="75"/>
      <c r="G289" s="73"/>
      <c r="H289" s="73"/>
      <c r="I289" s="73"/>
      <c r="J289" s="73"/>
      <c r="K289" s="76"/>
      <c r="L289" s="74"/>
      <c r="M289" s="72"/>
      <c r="N289" s="72"/>
      <c r="O289" s="72"/>
      <c r="P289" s="72"/>
      <c r="Q289" s="72"/>
      <c r="R289" s="72"/>
      <c r="S289" s="72"/>
    </row>
    <row r="290" spans="1:19">
      <c r="A290" s="73"/>
      <c r="B290" s="73"/>
      <c r="C290" s="74"/>
      <c r="D290" s="74"/>
      <c r="E290" s="74"/>
      <c r="F290" s="75"/>
      <c r="G290" s="73"/>
      <c r="H290" s="73"/>
      <c r="I290" s="73"/>
      <c r="J290" s="73"/>
      <c r="K290" s="76"/>
      <c r="L290" s="74"/>
      <c r="M290" s="72"/>
      <c r="N290" s="72"/>
      <c r="O290" s="72"/>
      <c r="P290" s="72"/>
      <c r="Q290" s="72"/>
      <c r="R290" s="72"/>
      <c r="S290" s="72"/>
    </row>
    <row r="291" spans="1:19">
      <c r="A291" s="73"/>
      <c r="B291" s="73"/>
      <c r="C291" s="74"/>
      <c r="D291" s="74"/>
      <c r="E291" s="74"/>
      <c r="F291" s="75"/>
      <c r="G291" s="73"/>
      <c r="H291" s="73"/>
      <c r="I291" s="73"/>
      <c r="J291" s="73"/>
      <c r="K291" s="76"/>
      <c r="L291" s="74"/>
      <c r="M291" s="72"/>
      <c r="N291" s="72"/>
      <c r="O291" s="72"/>
      <c r="P291" s="72"/>
      <c r="Q291" s="72"/>
      <c r="R291" s="72"/>
      <c r="S291" s="72"/>
    </row>
    <row r="292" spans="1:19">
      <c r="A292" s="73"/>
      <c r="B292" s="73"/>
      <c r="C292" s="74"/>
      <c r="D292" s="74"/>
      <c r="E292" s="74"/>
      <c r="F292" s="75"/>
      <c r="G292" s="73"/>
      <c r="H292" s="73"/>
      <c r="I292" s="73"/>
      <c r="J292" s="73"/>
      <c r="K292" s="76"/>
      <c r="L292" s="74"/>
      <c r="M292" s="72"/>
      <c r="N292" s="72"/>
      <c r="O292" s="72"/>
      <c r="P292" s="72"/>
      <c r="Q292" s="72"/>
      <c r="R292" s="72"/>
      <c r="S292" s="72"/>
    </row>
    <row r="293" spans="1:19">
      <c r="A293" s="73"/>
      <c r="B293" s="73"/>
      <c r="C293" s="74"/>
      <c r="D293" s="74"/>
      <c r="E293" s="74"/>
      <c r="F293" s="75"/>
      <c r="G293" s="73"/>
      <c r="H293" s="73"/>
      <c r="I293" s="73"/>
      <c r="J293" s="73"/>
      <c r="K293" s="76"/>
      <c r="L293" s="74"/>
      <c r="M293" s="72"/>
      <c r="N293" s="72"/>
      <c r="O293" s="72"/>
      <c r="P293" s="72"/>
      <c r="Q293" s="72"/>
      <c r="R293" s="72"/>
      <c r="S293" s="72"/>
    </row>
    <row r="294" spans="1:19">
      <c r="A294" s="73"/>
      <c r="B294" s="73"/>
      <c r="C294" s="74"/>
      <c r="D294" s="74"/>
      <c r="E294" s="74"/>
      <c r="F294" s="75"/>
      <c r="G294" s="73"/>
      <c r="H294" s="73"/>
      <c r="I294" s="73"/>
      <c r="J294" s="73"/>
      <c r="K294" s="76"/>
      <c r="L294" s="74"/>
      <c r="M294" s="72"/>
      <c r="N294" s="72"/>
      <c r="O294" s="72"/>
      <c r="P294" s="72"/>
      <c r="Q294" s="72"/>
      <c r="R294" s="72"/>
      <c r="S294" s="72"/>
    </row>
    <row r="295" spans="1:19">
      <c r="A295" s="73"/>
      <c r="B295" s="73"/>
      <c r="C295" s="74"/>
      <c r="D295" s="74"/>
      <c r="E295" s="74"/>
      <c r="F295" s="75"/>
      <c r="G295" s="73"/>
      <c r="H295" s="73"/>
      <c r="I295" s="73"/>
      <c r="J295" s="73"/>
      <c r="K295" s="76"/>
      <c r="L295" s="74"/>
      <c r="M295" s="72"/>
      <c r="N295" s="72"/>
      <c r="O295" s="72"/>
      <c r="P295" s="72"/>
      <c r="Q295" s="72"/>
      <c r="R295" s="72"/>
      <c r="S295" s="72"/>
    </row>
    <row r="296" spans="1:19">
      <c r="A296" s="73"/>
      <c r="B296" s="73"/>
      <c r="C296" s="74"/>
      <c r="D296" s="74"/>
      <c r="E296" s="74"/>
      <c r="F296" s="75"/>
      <c r="G296" s="73"/>
      <c r="H296" s="73"/>
      <c r="I296" s="73"/>
      <c r="J296" s="73"/>
      <c r="K296" s="76"/>
      <c r="L296" s="74"/>
      <c r="M296" s="72"/>
      <c r="N296" s="72"/>
      <c r="O296" s="72"/>
      <c r="P296" s="72"/>
      <c r="Q296" s="72"/>
      <c r="R296" s="72"/>
      <c r="S296" s="72"/>
    </row>
    <row r="297" spans="1:19">
      <c r="A297" s="73"/>
      <c r="B297" s="73"/>
      <c r="C297" s="74"/>
      <c r="D297" s="74"/>
      <c r="E297" s="74"/>
      <c r="F297" s="75"/>
      <c r="G297" s="73"/>
      <c r="H297" s="73"/>
      <c r="I297" s="73"/>
      <c r="J297" s="73"/>
      <c r="K297" s="76"/>
      <c r="L297" s="74"/>
      <c r="M297" s="72"/>
      <c r="N297" s="72"/>
      <c r="O297" s="72"/>
      <c r="P297" s="72"/>
      <c r="Q297" s="72"/>
      <c r="R297" s="72"/>
      <c r="S297" s="72"/>
    </row>
    <row r="298" spans="1:19">
      <c r="A298" s="73"/>
      <c r="B298" s="73"/>
      <c r="C298" s="74"/>
      <c r="D298" s="74"/>
      <c r="E298" s="74"/>
      <c r="F298" s="75"/>
      <c r="G298" s="73"/>
      <c r="H298" s="73"/>
      <c r="I298" s="73"/>
      <c r="J298" s="73"/>
      <c r="K298" s="76"/>
      <c r="L298" s="74"/>
      <c r="M298" s="72"/>
      <c r="N298" s="72"/>
      <c r="O298" s="72"/>
      <c r="P298" s="72"/>
      <c r="Q298" s="72"/>
      <c r="R298" s="72"/>
      <c r="S298" s="72"/>
    </row>
    <row r="299" spans="1:19">
      <c r="A299" s="73"/>
      <c r="B299" s="73"/>
      <c r="C299" s="74"/>
      <c r="D299" s="74"/>
      <c r="E299" s="74"/>
      <c r="F299" s="75"/>
      <c r="G299" s="73"/>
      <c r="H299" s="73"/>
      <c r="I299" s="73"/>
      <c r="J299" s="73"/>
      <c r="K299" s="76"/>
      <c r="L299" s="74"/>
      <c r="M299" s="72"/>
      <c r="N299" s="72"/>
      <c r="O299" s="72"/>
      <c r="P299" s="72"/>
      <c r="Q299" s="72"/>
      <c r="R299" s="72"/>
      <c r="S299" s="72"/>
    </row>
    <row r="300" spans="1:19">
      <c r="A300" s="73"/>
      <c r="B300" s="73"/>
      <c r="C300" s="74"/>
      <c r="D300" s="74"/>
      <c r="E300" s="74"/>
      <c r="F300" s="75"/>
      <c r="G300" s="73"/>
      <c r="H300" s="73"/>
      <c r="I300" s="73"/>
      <c r="J300" s="73"/>
      <c r="K300" s="76"/>
      <c r="L300" s="74"/>
      <c r="M300" s="72"/>
      <c r="N300" s="72"/>
      <c r="O300" s="72"/>
      <c r="P300" s="72"/>
      <c r="Q300" s="72"/>
      <c r="R300" s="72"/>
      <c r="S300" s="72"/>
    </row>
    <row r="301" spans="1:19">
      <c r="A301" s="73"/>
      <c r="B301" s="73"/>
      <c r="C301" s="74"/>
      <c r="D301" s="74"/>
      <c r="E301" s="74"/>
      <c r="F301" s="75"/>
      <c r="G301" s="73"/>
      <c r="H301" s="73"/>
      <c r="I301" s="73"/>
      <c r="J301" s="73"/>
      <c r="K301" s="76"/>
      <c r="L301" s="74"/>
      <c r="M301" s="72"/>
      <c r="N301" s="72"/>
      <c r="O301" s="72"/>
      <c r="P301" s="72"/>
      <c r="Q301" s="72"/>
      <c r="R301" s="72"/>
      <c r="S301" s="72"/>
    </row>
    <row r="302" spans="1:19">
      <c r="A302" s="73"/>
      <c r="B302" s="73"/>
      <c r="C302" s="74"/>
      <c r="D302" s="74"/>
      <c r="E302" s="74"/>
      <c r="F302" s="75"/>
      <c r="G302" s="73"/>
      <c r="H302" s="73"/>
      <c r="I302" s="73"/>
      <c r="J302" s="73"/>
      <c r="K302" s="76"/>
      <c r="L302" s="74"/>
      <c r="M302" s="72"/>
      <c r="N302" s="72"/>
      <c r="O302" s="72"/>
      <c r="P302" s="72"/>
      <c r="Q302" s="72"/>
      <c r="R302" s="72"/>
      <c r="S302" s="72"/>
    </row>
    <row r="303" spans="1:19">
      <c r="A303" s="73"/>
      <c r="B303" s="73"/>
      <c r="C303" s="74"/>
      <c r="D303" s="74"/>
      <c r="E303" s="74"/>
      <c r="F303" s="75"/>
      <c r="G303" s="73"/>
      <c r="H303" s="73"/>
      <c r="I303" s="73"/>
      <c r="J303" s="73"/>
      <c r="K303" s="76"/>
      <c r="L303" s="74"/>
      <c r="M303" s="72"/>
      <c r="N303" s="72"/>
      <c r="O303" s="72"/>
      <c r="P303" s="72"/>
      <c r="Q303" s="72"/>
      <c r="R303" s="72"/>
      <c r="S303" s="72"/>
    </row>
    <row r="304" spans="1:19">
      <c r="A304" s="73"/>
      <c r="B304" s="73"/>
      <c r="C304" s="74"/>
      <c r="D304" s="74"/>
      <c r="E304" s="74"/>
      <c r="F304" s="75"/>
      <c r="G304" s="73"/>
      <c r="H304" s="73"/>
      <c r="I304" s="73"/>
      <c r="J304" s="73"/>
      <c r="K304" s="76"/>
      <c r="L304" s="74"/>
      <c r="M304" s="72"/>
      <c r="N304" s="72"/>
      <c r="O304" s="72"/>
      <c r="P304" s="72"/>
      <c r="Q304" s="72"/>
      <c r="R304" s="72"/>
      <c r="S304" s="72"/>
    </row>
    <row r="305" spans="1:19">
      <c r="A305" s="73"/>
      <c r="B305" s="73"/>
      <c r="C305" s="74"/>
      <c r="D305" s="74"/>
      <c r="E305" s="74"/>
      <c r="F305" s="75"/>
      <c r="G305" s="73"/>
      <c r="H305" s="73"/>
      <c r="I305" s="73"/>
      <c r="J305" s="73"/>
      <c r="K305" s="76"/>
      <c r="L305" s="74"/>
      <c r="M305" s="72"/>
      <c r="N305" s="72"/>
      <c r="O305" s="72"/>
      <c r="P305" s="72"/>
      <c r="Q305" s="72"/>
      <c r="R305" s="72"/>
      <c r="S305" s="72"/>
    </row>
    <row r="306" spans="1:19">
      <c r="A306" s="73"/>
      <c r="B306" s="73"/>
      <c r="C306" s="74"/>
      <c r="D306" s="74"/>
      <c r="E306" s="74"/>
      <c r="F306" s="75"/>
      <c r="G306" s="73"/>
      <c r="H306" s="73"/>
      <c r="I306" s="73"/>
      <c r="J306" s="73"/>
      <c r="K306" s="76"/>
      <c r="L306" s="74"/>
      <c r="M306" s="72"/>
      <c r="N306" s="72"/>
      <c r="O306" s="72"/>
      <c r="P306" s="72"/>
      <c r="Q306" s="72"/>
      <c r="R306" s="72"/>
      <c r="S306" s="72"/>
    </row>
    <row r="307" spans="1:19">
      <c r="A307" s="73"/>
      <c r="B307" s="73"/>
      <c r="C307" s="74"/>
      <c r="D307" s="74"/>
      <c r="E307" s="74"/>
      <c r="F307" s="75"/>
      <c r="G307" s="73"/>
      <c r="H307" s="73"/>
      <c r="I307" s="73"/>
      <c r="J307" s="73"/>
      <c r="K307" s="76"/>
      <c r="L307" s="74"/>
      <c r="M307" s="72"/>
      <c r="N307" s="72"/>
      <c r="O307" s="72"/>
      <c r="P307" s="72"/>
      <c r="Q307" s="72"/>
      <c r="R307" s="72"/>
      <c r="S307" s="72"/>
    </row>
    <row r="308" spans="1:19">
      <c r="A308" s="73"/>
      <c r="B308" s="73"/>
      <c r="C308" s="74"/>
      <c r="D308" s="74"/>
      <c r="E308" s="74"/>
      <c r="F308" s="75"/>
      <c r="G308" s="73"/>
      <c r="H308" s="73"/>
      <c r="I308" s="73"/>
      <c r="J308" s="73"/>
      <c r="K308" s="76"/>
      <c r="L308" s="74"/>
      <c r="M308" s="72"/>
      <c r="N308" s="72"/>
      <c r="O308" s="72"/>
      <c r="P308" s="72"/>
      <c r="Q308" s="72"/>
      <c r="R308" s="72"/>
      <c r="S308" s="72"/>
    </row>
    <row r="309" spans="1:19">
      <c r="A309" s="73"/>
      <c r="B309" s="73"/>
      <c r="C309" s="74"/>
      <c r="D309" s="74"/>
      <c r="E309" s="74"/>
      <c r="F309" s="75"/>
      <c r="G309" s="73"/>
      <c r="H309" s="73"/>
      <c r="I309" s="73"/>
      <c r="J309" s="73"/>
      <c r="K309" s="76"/>
      <c r="L309" s="74"/>
      <c r="M309" s="72"/>
      <c r="N309" s="72"/>
      <c r="O309" s="72"/>
      <c r="P309" s="72"/>
      <c r="Q309" s="72"/>
      <c r="R309" s="72"/>
      <c r="S309" s="72"/>
    </row>
    <row r="310" spans="1:19">
      <c r="A310" s="73"/>
      <c r="B310" s="73"/>
      <c r="C310" s="74"/>
      <c r="D310" s="74"/>
      <c r="E310" s="74"/>
      <c r="F310" s="75"/>
      <c r="G310" s="73"/>
      <c r="H310" s="73"/>
      <c r="I310" s="73"/>
      <c r="J310" s="73"/>
      <c r="K310" s="76"/>
      <c r="L310" s="74"/>
      <c r="M310" s="72"/>
      <c r="N310" s="72"/>
      <c r="O310" s="72"/>
      <c r="P310" s="72"/>
      <c r="Q310" s="72"/>
      <c r="R310" s="72"/>
      <c r="S310" s="72"/>
    </row>
    <row r="311" spans="1:19">
      <c r="A311" s="73"/>
      <c r="B311" s="73"/>
      <c r="C311" s="74"/>
      <c r="D311" s="74"/>
      <c r="E311" s="74"/>
      <c r="F311" s="75"/>
      <c r="G311" s="73"/>
      <c r="H311" s="73"/>
      <c r="I311" s="73"/>
      <c r="J311" s="73"/>
      <c r="K311" s="76"/>
      <c r="L311" s="74"/>
      <c r="M311" s="72"/>
      <c r="N311" s="72"/>
      <c r="O311" s="72"/>
      <c r="P311" s="72"/>
      <c r="Q311" s="72"/>
      <c r="R311" s="72"/>
      <c r="S311" s="72"/>
    </row>
    <row r="312" spans="1:19">
      <c r="A312" s="73"/>
      <c r="B312" s="73"/>
      <c r="C312" s="74"/>
      <c r="D312" s="74"/>
      <c r="E312" s="74"/>
      <c r="F312" s="75"/>
      <c r="G312" s="73"/>
      <c r="H312" s="73"/>
      <c r="I312" s="73"/>
      <c r="J312" s="73"/>
      <c r="K312" s="76"/>
      <c r="L312" s="74"/>
      <c r="M312" s="72"/>
      <c r="N312" s="72"/>
      <c r="O312" s="72"/>
      <c r="P312" s="72"/>
      <c r="Q312" s="72"/>
      <c r="R312" s="72"/>
      <c r="S312" s="72"/>
    </row>
    <row r="313" spans="1:19">
      <c r="A313" s="73"/>
      <c r="B313" s="73"/>
      <c r="C313" s="74"/>
      <c r="D313" s="74"/>
      <c r="E313" s="74"/>
      <c r="F313" s="75"/>
      <c r="G313" s="73"/>
      <c r="H313" s="73"/>
      <c r="I313" s="73"/>
      <c r="J313" s="73"/>
      <c r="K313" s="76"/>
      <c r="L313" s="74"/>
      <c r="M313" s="72"/>
      <c r="N313" s="72"/>
      <c r="O313" s="72"/>
      <c r="P313" s="72"/>
      <c r="Q313" s="72"/>
      <c r="R313" s="72"/>
      <c r="S313" s="72"/>
    </row>
    <row r="314" spans="1:19">
      <c r="A314" s="73"/>
      <c r="B314" s="73"/>
      <c r="C314" s="74"/>
      <c r="D314" s="74"/>
      <c r="E314" s="74"/>
      <c r="F314" s="75"/>
      <c r="G314" s="73"/>
      <c r="H314" s="73"/>
      <c r="I314" s="73"/>
      <c r="J314" s="73"/>
      <c r="K314" s="76"/>
      <c r="L314" s="74"/>
      <c r="M314" s="72"/>
      <c r="N314" s="72"/>
      <c r="O314" s="72"/>
      <c r="P314" s="72"/>
      <c r="Q314" s="72"/>
      <c r="R314" s="72"/>
      <c r="S314" s="72"/>
    </row>
    <row r="315" spans="1:19">
      <c r="A315" s="73"/>
      <c r="B315" s="73"/>
      <c r="C315" s="74"/>
      <c r="D315" s="74"/>
      <c r="E315" s="74"/>
      <c r="F315" s="75"/>
      <c r="G315" s="73"/>
      <c r="H315" s="73"/>
      <c r="I315" s="73"/>
      <c r="J315" s="73"/>
      <c r="K315" s="76"/>
      <c r="L315" s="74"/>
      <c r="M315" s="72"/>
      <c r="N315" s="72"/>
      <c r="O315" s="72"/>
      <c r="P315" s="72"/>
      <c r="Q315" s="72"/>
      <c r="R315" s="72"/>
      <c r="S315" s="72"/>
    </row>
    <row r="316" spans="1:19">
      <c r="A316" s="73"/>
      <c r="B316" s="73"/>
      <c r="C316" s="74"/>
      <c r="D316" s="74"/>
      <c r="E316" s="74"/>
      <c r="F316" s="75"/>
      <c r="G316" s="73"/>
      <c r="H316" s="73"/>
      <c r="I316" s="73"/>
      <c r="J316" s="73"/>
      <c r="K316" s="76"/>
      <c r="L316" s="74"/>
      <c r="M316" s="72"/>
      <c r="N316" s="72"/>
      <c r="O316" s="72"/>
      <c r="P316" s="72"/>
      <c r="Q316" s="72"/>
      <c r="R316" s="72"/>
      <c r="S316" s="72"/>
    </row>
    <row r="317" spans="1:19">
      <c r="A317" s="73"/>
      <c r="B317" s="73"/>
      <c r="C317" s="74"/>
      <c r="D317" s="74"/>
      <c r="E317" s="74"/>
      <c r="F317" s="75"/>
      <c r="G317" s="73"/>
      <c r="H317" s="73"/>
      <c r="I317" s="73"/>
      <c r="J317" s="73"/>
      <c r="K317" s="76"/>
      <c r="L317" s="74"/>
      <c r="M317" s="72"/>
      <c r="N317" s="72"/>
      <c r="O317" s="72"/>
      <c r="P317" s="72"/>
      <c r="Q317" s="72"/>
      <c r="R317" s="72"/>
      <c r="S317" s="72"/>
    </row>
    <row r="318" spans="1:19">
      <c r="A318" s="73"/>
      <c r="B318" s="73"/>
      <c r="C318" s="74"/>
      <c r="D318" s="74"/>
      <c r="E318" s="74"/>
      <c r="F318" s="75"/>
      <c r="G318" s="73"/>
      <c r="H318" s="73"/>
      <c r="I318" s="73"/>
      <c r="J318" s="73"/>
      <c r="K318" s="76"/>
      <c r="L318" s="74"/>
      <c r="M318" s="72"/>
      <c r="N318" s="72"/>
      <c r="O318" s="72"/>
      <c r="P318" s="72"/>
      <c r="Q318" s="72"/>
      <c r="R318" s="72"/>
      <c r="S318" s="72"/>
    </row>
    <row r="319" spans="1:19">
      <c r="A319" s="73"/>
      <c r="B319" s="73"/>
      <c r="C319" s="74"/>
      <c r="D319" s="74"/>
      <c r="E319" s="74"/>
      <c r="F319" s="75"/>
      <c r="G319" s="73"/>
      <c r="H319" s="73"/>
      <c r="I319" s="73"/>
      <c r="J319" s="73"/>
      <c r="K319" s="76"/>
      <c r="L319" s="74"/>
      <c r="M319" s="72"/>
      <c r="N319" s="72"/>
      <c r="O319" s="72"/>
      <c r="P319" s="72"/>
      <c r="Q319" s="72"/>
      <c r="R319" s="72"/>
      <c r="S319" s="72"/>
    </row>
    <row r="320" spans="1:19">
      <c r="A320" s="73"/>
      <c r="B320" s="73"/>
      <c r="C320" s="74"/>
      <c r="D320" s="74"/>
      <c r="E320" s="74"/>
      <c r="F320" s="75"/>
      <c r="G320" s="73"/>
      <c r="H320" s="73"/>
      <c r="I320" s="73"/>
      <c r="J320" s="73"/>
      <c r="K320" s="76"/>
      <c r="L320" s="74"/>
      <c r="M320" s="72"/>
      <c r="N320" s="72"/>
      <c r="O320" s="72"/>
      <c r="P320" s="72"/>
      <c r="Q320" s="72"/>
      <c r="R320" s="72"/>
      <c r="S320" s="72"/>
    </row>
    <row r="321" spans="1:19">
      <c r="A321" s="73"/>
      <c r="B321" s="73"/>
      <c r="C321" s="74"/>
      <c r="D321" s="74"/>
      <c r="E321" s="74"/>
      <c r="F321" s="75"/>
      <c r="G321" s="73"/>
      <c r="H321" s="73"/>
      <c r="I321" s="73"/>
      <c r="J321" s="73"/>
      <c r="K321" s="76"/>
      <c r="L321" s="74"/>
      <c r="M321" s="72"/>
      <c r="N321" s="72"/>
      <c r="O321" s="72"/>
      <c r="P321" s="72"/>
      <c r="Q321" s="72"/>
      <c r="R321" s="72"/>
      <c r="S321" s="72"/>
    </row>
    <row r="322" spans="1:19">
      <c r="A322" s="73"/>
      <c r="B322" s="73"/>
      <c r="C322" s="74"/>
      <c r="D322" s="74"/>
      <c r="E322" s="74"/>
      <c r="F322" s="75"/>
      <c r="G322" s="73"/>
      <c r="H322" s="73"/>
      <c r="I322" s="73"/>
      <c r="J322" s="73"/>
      <c r="K322" s="76"/>
      <c r="L322" s="74"/>
      <c r="M322" s="72"/>
      <c r="N322" s="72"/>
      <c r="O322" s="72"/>
      <c r="P322" s="72"/>
      <c r="Q322" s="72"/>
      <c r="R322" s="72"/>
      <c r="S322" s="72"/>
    </row>
    <row r="323" spans="1:19">
      <c r="A323" s="73"/>
      <c r="B323" s="73"/>
      <c r="C323" s="74"/>
      <c r="D323" s="74"/>
      <c r="E323" s="74"/>
      <c r="F323" s="75"/>
      <c r="G323" s="73"/>
      <c r="H323" s="73"/>
      <c r="I323" s="73"/>
      <c r="J323" s="73"/>
      <c r="K323" s="76"/>
      <c r="L323" s="74"/>
      <c r="M323" s="72"/>
      <c r="N323" s="72"/>
      <c r="O323" s="72"/>
      <c r="P323" s="72"/>
      <c r="Q323" s="72"/>
      <c r="R323" s="72"/>
      <c r="S323" s="72"/>
    </row>
    <row r="324" spans="1:19">
      <c r="A324" s="73"/>
      <c r="B324" s="73"/>
      <c r="C324" s="74"/>
      <c r="D324" s="74"/>
      <c r="E324" s="74"/>
      <c r="F324" s="75"/>
      <c r="G324" s="73"/>
      <c r="H324" s="73"/>
      <c r="I324" s="73"/>
      <c r="J324" s="73"/>
      <c r="K324" s="76"/>
      <c r="L324" s="74"/>
      <c r="M324" s="72"/>
      <c r="N324" s="72"/>
      <c r="O324" s="72"/>
      <c r="P324" s="72"/>
      <c r="Q324" s="72"/>
      <c r="R324" s="72"/>
      <c r="S324" s="72"/>
    </row>
    <row r="325" spans="1:19">
      <c r="A325" s="73"/>
      <c r="B325" s="73"/>
      <c r="C325" s="74"/>
      <c r="D325" s="74"/>
      <c r="E325" s="74"/>
      <c r="F325" s="75"/>
      <c r="G325" s="73"/>
      <c r="H325" s="73"/>
      <c r="I325" s="73"/>
      <c r="J325" s="73"/>
      <c r="K325" s="76"/>
      <c r="L325" s="74"/>
      <c r="M325" s="72"/>
      <c r="N325" s="72"/>
      <c r="O325" s="72"/>
      <c r="P325" s="72"/>
      <c r="Q325" s="72"/>
      <c r="R325" s="72"/>
      <c r="S325" s="72"/>
    </row>
    <row r="326" spans="1:19">
      <c r="A326" s="73"/>
      <c r="B326" s="73"/>
      <c r="C326" s="74"/>
      <c r="D326" s="74"/>
      <c r="E326" s="74"/>
      <c r="F326" s="75"/>
      <c r="G326" s="73"/>
      <c r="H326" s="73"/>
      <c r="I326" s="73"/>
      <c r="J326" s="73"/>
      <c r="K326" s="76"/>
      <c r="L326" s="74"/>
      <c r="M326" s="72"/>
      <c r="N326" s="72"/>
      <c r="O326" s="72"/>
      <c r="P326" s="72"/>
      <c r="Q326" s="72"/>
      <c r="R326" s="72"/>
      <c r="S326" s="72"/>
    </row>
    <row r="327" spans="1:19">
      <c r="A327" s="73"/>
      <c r="B327" s="73"/>
      <c r="C327" s="74"/>
      <c r="D327" s="74"/>
      <c r="E327" s="74"/>
      <c r="F327" s="75"/>
      <c r="G327" s="73"/>
      <c r="H327" s="73"/>
      <c r="I327" s="73"/>
      <c r="J327" s="73"/>
      <c r="K327" s="76"/>
      <c r="L327" s="74"/>
      <c r="M327" s="72"/>
      <c r="N327" s="72"/>
      <c r="O327" s="72"/>
      <c r="P327" s="72"/>
      <c r="Q327" s="72"/>
      <c r="R327" s="72"/>
      <c r="S327" s="72"/>
    </row>
    <row r="328" spans="1:19">
      <c r="A328" s="73"/>
      <c r="B328" s="73"/>
      <c r="C328" s="74"/>
      <c r="D328" s="74"/>
      <c r="E328" s="74"/>
      <c r="F328" s="75"/>
      <c r="G328" s="73"/>
      <c r="H328" s="73"/>
      <c r="I328" s="73"/>
      <c r="J328" s="73"/>
      <c r="K328" s="76"/>
      <c r="L328" s="74"/>
      <c r="M328" s="72"/>
      <c r="N328" s="72"/>
      <c r="O328" s="72"/>
      <c r="P328" s="72"/>
      <c r="Q328" s="72"/>
      <c r="R328" s="72"/>
      <c r="S328" s="72"/>
    </row>
    <row r="329" spans="1:19">
      <c r="A329" s="73"/>
      <c r="B329" s="73"/>
      <c r="C329" s="74"/>
      <c r="D329" s="74"/>
      <c r="E329" s="74"/>
      <c r="F329" s="75"/>
      <c r="G329" s="73"/>
      <c r="H329" s="73"/>
      <c r="I329" s="73"/>
      <c r="J329" s="73"/>
      <c r="K329" s="76"/>
      <c r="L329" s="74"/>
      <c r="M329" s="72"/>
      <c r="N329" s="72"/>
      <c r="O329" s="72"/>
      <c r="P329" s="72"/>
      <c r="Q329" s="72"/>
      <c r="R329" s="72"/>
      <c r="S329" s="72"/>
    </row>
    <row r="330" spans="1:19">
      <c r="A330" s="73"/>
      <c r="B330" s="73"/>
      <c r="C330" s="74"/>
      <c r="D330" s="74"/>
      <c r="E330" s="74"/>
      <c r="F330" s="75"/>
      <c r="G330" s="73"/>
      <c r="H330" s="73"/>
      <c r="I330" s="73"/>
      <c r="J330" s="73"/>
      <c r="K330" s="76"/>
      <c r="L330" s="74"/>
      <c r="M330" s="72"/>
      <c r="N330" s="72"/>
      <c r="O330" s="72"/>
      <c r="P330" s="72"/>
      <c r="Q330" s="72"/>
      <c r="R330" s="72"/>
      <c r="S330" s="72"/>
    </row>
    <row r="331" spans="1:19">
      <c r="A331" s="73"/>
      <c r="B331" s="73"/>
      <c r="C331" s="74"/>
      <c r="D331" s="74"/>
      <c r="E331" s="74"/>
      <c r="F331" s="75"/>
      <c r="G331" s="73"/>
      <c r="H331" s="73"/>
      <c r="I331" s="73"/>
      <c r="J331" s="73"/>
      <c r="K331" s="76"/>
      <c r="L331" s="74"/>
      <c r="M331" s="72"/>
      <c r="N331" s="72"/>
      <c r="O331" s="72"/>
      <c r="P331" s="72"/>
      <c r="Q331" s="72"/>
      <c r="R331" s="72"/>
      <c r="S331" s="72"/>
    </row>
    <row r="332" spans="1:19">
      <c r="A332" s="73"/>
      <c r="B332" s="73"/>
      <c r="C332" s="74"/>
      <c r="D332" s="74"/>
      <c r="E332" s="74"/>
      <c r="F332" s="75"/>
      <c r="G332" s="73"/>
      <c r="H332" s="73"/>
      <c r="I332" s="73"/>
      <c r="J332" s="73"/>
      <c r="K332" s="76"/>
      <c r="L332" s="74"/>
      <c r="M332" s="72"/>
      <c r="N332" s="72"/>
      <c r="O332" s="72"/>
      <c r="P332" s="72"/>
      <c r="Q332" s="72"/>
      <c r="R332" s="72"/>
      <c r="S332" s="72"/>
    </row>
    <row r="333" spans="1:19">
      <c r="A333" s="73"/>
      <c r="B333" s="73"/>
      <c r="C333" s="74"/>
      <c r="D333" s="74"/>
      <c r="E333" s="74"/>
      <c r="F333" s="75"/>
      <c r="G333" s="73"/>
      <c r="H333" s="73"/>
      <c r="I333" s="73"/>
      <c r="J333" s="73"/>
      <c r="K333" s="76"/>
      <c r="L333" s="74"/>
      <c r="M333" s="72"/>
      <c r="N333" s="72"/>
      <c r="O333" s="72"/>
      <c r="P333" s="72"/>
      <c r="Q333" s="72"/>
      <c r="R333" s="72"/>
      <c r="S333" s="72"/>
    </row>
    <row r="334" spans="1:19">
      <c r="A334" s="73"/>
      <c r="B334" s="73"/>
      <c r="C334" s="74"/>
      <c r="D334" s="74"/>
      <c r="E334" s="74"/>
      <c r="F334" s="75"/>
      <c r="G334" s="73"/>
      <c r="H334" s="73"/>
      <c r="I334" s="73"/>
      <c r="J334" s="73"/>
      <c r="K334" s="76"/>
      <c r="L334" s="74"/>
      <c r="M334" s="72"/>
      <c r="N334" s="72"/>
      <c r="O334" s="72"/>
      <c r="P334" s="72"/>
      <c r="Q334" s="72"/>
      <c r="R334" s="72"/>
      <c r="S334" s="72"/>
    </row>
    <row r="335" spans="1:19">
      <c r="A335" s="73"/>
      <c r="B335" s="73"/>
      <c r="C335" s="74"/>
      <c r="D335" s="74"/>
      <c r="E335" s="74"/>
      <c r="F335" s="75"/>
      <c r="G335" s="73"/>
      <c r="H335" s="73"/>
      <c r="I335" s="73"/>
      <c r="J335" s="73"/>
      <c r="K335" s="76"/>
      <c r="L335" s="74"/>
      <c r="M335" s="72"/>
      <c r="N335" s="72"/>
      <c r="O335" s="72"/>
      <c r="P335" s="72"/>
      <c r="Q335" s="72"/>
      <c r="R335" s="72"/>
      <c r="S335" s="72"/>
    </row>
    <row r="336" spans="1:19">
      <c r="A336" s="73"/>
      <c r="B336" s="73"/>
      <c r="C336" s="74"/>
      <c r="D336" s="74"/>
      <c r="E336" s="74"/>
      <c r="F336" s="75"/>
      <c r="G336" s="73"/>
      <c r="H336" s="73"/>
      <c r="I336" s="73"/>
      <c r="J336" s="73"/>
      <c r="K336" s="76"/>
      <c r="L336" s="74"/>
      <c r="M336" s="72"/>
      <c r="N336" s="72"/>
      <c r="O336" s="72"/>
      <c r="P336" s="72"/>
      <c r="Q336" s="72"/>
      <c r="R336" s="72"/>
      <c r="S336" s="72"/>
    </row>
    <row r="337" spans="1:19">
      <c r="A337" s="73"/>
      <c r="B337" s="73"/>
      <c r="C337" s="74"/>
      <c r="D337" s="74"/>
      <c r="E337" s="74"/>
      <c r="F337" s="75"/>
      <c r="G337" s="73"/>
      <c r="H337" s="73"/>
      <c r="I337" s="73"/>
      <c r="J337" s="73"/>
      <c r="K337" s="76"/>
      <c r="L337" s="74"/>
      <c r="M337" s="72"/>
      <c r="N337" s="72"/>
      <c r="O337" s="72"/>
      <c r="P337" s="72"/>
      <c r="Q337" s="72"/>
      <c r="R337" s="72"/>
      <c r="S337" s="72"/>
    </row>
    <row r="338" spans="1:19">
      <c r="A338" s="73"/>
      <c r="B338" s="73"/>
      <c r="C338" s="74"/>
      <c r="D338" s="74"/>
      <c r="E338" s="74"/>
      <c r="F338" s="75"/>
      <c r="G338" s="73"/>
      <c r="H338" s="73"/>
      <c r="I338" s="73"/>
      <c r="J338" s="73"/>
      <c r="K338" s="76"/>
      <c r="L338" s="74"/>
      <c r="M338" s="72"/>
      <c r="N338" s="72"/>
      <c r="O338" s="72"/>
      <c r="P338" s="72"/>
      <c r="Q338" s="72"/>
      <c r="R338" s="72"/>
      <c r="S338" s="72"/>
    </row>
    <row r="339" spans="1:19">
      <c r="A339" s="73"/>
      <c r="B339" s="73"/>
      <c r="C339" s="74"/>
      <c r="D339" s="74"/>
      <c r="E339" s="74"/>
      <c r="F339" s="75"/>
      <c r="G339" s="73"/>
      <c r="H339" s="73"/>
      <c r="I339" s="73"/>
      <c r="J339" s="73"/>
      <c r="K339" s="76"/>
      <c r="L339" s="74"/>
      <c r="M339" s="72"/>
      <c r="N339" s="72"/>
      <c r="O339" s="72"/>
      <c r="P339" s="72"/>
      <c r="Q339" s="72"/>
      <c r="R339" s="72"/>
      <c r="S339" s="72"/>
    </row>
    <row r="340" spans="1:19">
      <c r="A340" s="73"/>
      <c r="B340" s="73"/>
      <c r="C340" s="74"/>
      <c r="D340" s="74"/>
      <c r="E340" s="74"/>
      <c r="F340" s="75"/>
      <c r="G340" s="73"/>
      <c r="H340" s="73"/>
      <c r="I340" s="73"/>
      <c r="J340" s="73"/>
      <c r="K340" s="76"/>
      <c r="L340" s="74"/>
      <c r="M340" s="72"/>
      <c r="N340" s="72"/>
      <c r="O340" s="72"/>
      <c r="P340" s="72"/>
      <c r="Q340" s="72"/>
      <c r="R340" s="72"/>
      <c r="S340" s="72"/>
    </row>
    <row r="341" spans="1:19">
      <c r="A341" s="73"/>
      <c r="B341" s="73"/>
      <c r="C341" s="74"/>
      <c r="D341" s="74"/>
      <c r="E341" s="74"/>
      <c r="F341" s="75"/>
      <c r="G341" s="73"/>
      <c r="H341" s="73"/>
      <c r="I341" s="73"/>
      <c r="J341" s="73"/>
      <c r="K341" s="76"/>
      <c r="L341" s="74"/>
      <c r="M341" s="72"/>
      <c r="N341" s="72"/>
      <c r="O341" s="72"/>
      <c r="P341" s="72"/>
      <c r="Q341" s="72"/>
      <c r="R341" s="72"/>
      <c r="S341" s="72"/>
    </row>
    <row r="342" spans="1:19">
      <c r="A342" s="73"/>
      <c r="B342" s="73"/>
      <c r="C342" s="74"/>
      <c r="D342" s="74"/>
      <c r="E342" s="74"/>
      <c r="F342" s="75"/>
      <c r="G342" s="73"/>
      <c r="H342" s="73"/>
      <c r="I342" s="73"/>
      <c r="J342" s="73"/>
      <c r="K342" s="76"/>
      <c r="L342" s="74"/>
      <c r="M342" s="72"/>
      <c r="N342" s="72"/>
      <c r="O342" s="72"/>
      <c r="P342" s="72"/>
      <c r="Q342" s="72"/>
      <c r="R342" s="72"/>
      <c r="S342" s="72"/>
    </row>
    <row r="343" spans="1:19">
      <c r="A343" s="73"/>
      <c r="B343" s="73"/>
      <c r="C343" s="74"/>
      <c r="D343" s="74"/>
      <c r="E343" s="74"/>
      <c r="F343" s="75"/>
      <c r="G343" s="73"/>
      <c r="H343" s="73"/>
      <c r="I343" s="73"/>
      <c r="J343" s="73"/>
      <c r="K343" s="76"/>
      <c r="L343" s="74"/>
      <c r="M343" s="72"/>
      <c r="N343" s="72"/>
      <c r="O343" s="72"/>
      <c r="P343" s="72"/>
      <c r="Q343" s="72"/>
      <c r="R343" s="72"/>
      <c r="S343" s="72"/>
    </row>
    <row r="344" spans="1:19">
      <c r="A344" s="73"/>
      <c r="B344" s="73"/>
      <c r="C344" s="74"/>
      <c r="D344" s="74"/>
      <c r="E344" s="74"/>
      <c r="F344" s="75"/>
      <c r="G344" s="73"/>
      <c r="H344" s="73"/>
      <c r="I344" s="73"/>
      <c r="J344" s="73"/>
      <c r="K344" s="76"/>
      <c r="L344" s="74"/>
      <c r="M344" s="72"/>
      <c r="N344" s="72"/>
      <c r="O344" s="72"/>
      <c r="P344" s="72"/>
      <c r="Q344" s="72"/>
      <c r="R344" s="72"/>
      <c r="S344" s="72"/>
    </row>
    <row r="345" spans="1:19">
      <c r="A345" s="73"/>
      <c r="B345" s="73"/>
      <c r="C345" s="74"/>
      <c r="D345" s="74"/>
      <c r="E345" s="74"/>
      <c r="F345" s="75"/>
      <c r="G345" s="73"/>
      <c r="H345" s="73"/>
      <c r="I345" s="73"/>
      <c r="J345" s="73"/>
      <c r="K345" s="76"/>
      <c r="L345" s="74"/>
      <c r="M345" s="72"/>
      <c r="N345" s="72"/>
      <c r="O345" s="72"/>
      <c r="P345" s="72"/>
      <c r="Q345" s="72"/>
      <c r="R345" s="72"/>
      <c r="S345" s="72"/>
    </row>
    <row r="346" spans="1:19">
      <c r="A346" s="73"/>
      <c r="B346" s="73"/>
      <c r="C346" s="74"/>
      <c r="D346" s="74"/>
      <c r="E346" s="74"/>
      <c r="F346" s="75"/>
      <c r="G346" s="73"/>
      <c r="H346" s="73"/>
      <c r="I346" s="73"/>
      <c r="J346" s="73"/>
      <c r="K346" s="76"/>
      <c r="L346" s="74"/>
      <c r="M346" s="72"/>
      <c r="N346" s="72"/>
      <c r="O346" s="72"/>
      <c r="P346" s="72"/>
      <c r="Q346" s="72"/>
      <c r="R346" s="72"/>
      <c r="S346" s="72"/>
    </row>
    <row r="347" spans="1:19">
      <c r="A347" s="73"/>
      <c r="B347" s="73"/>
      <c r="C347" s="74"/>
      <c r="D347" s="74"/>
      <c r="E347" s="74"/>
      <c r="F347" s="75"/>
      <c r="G347" s="73"/>
      <c r="H347" s="73"/>
      <c r="I347" s="73"/>
      <c r="J347" s="73"/>
      <c r="K347" s="76"/>
      <c r="L347" s="74"/>
      <c r="M347" s="72"/>
      <c r="N347" s="72"/>
      <c r="O347" s="72"/>
      <c r="P347" s="72"/>
      <c r="Q347" s="72"/>
      <c r="R347" s="72"/>
      <c r="S347" s="72"/>
    </row>
    <row r="348" spans="1:19">
      <c r="A348" s="73"/>
      <c r="B348" s="73"/>
      <c r="C348" s="74"/>
      <c r="D348" s="74"/>
      <c r="E348" s="74"/>
      <c r="F348" s="75"/>
      <c r="G348" s="73"/>
      <c r="H348" s="73"/>
      <c r="I348" s="73"/>
      <c r="J348" s="73"/>
      <c r="K348" s="76"/>
      <c r="L348" s="74"/>
      <c r="M348" s="72"/>
      <c r="N348" s="72"/>
      <c r="O348" s="72"/>
      <c r="P348" s="72"/>
      <c r="Q348" s="72"/>
      <c r="R348" s="72"/>
      <c r="S348" s="72"/>
    </row>
    <row r="349" spans="1:19">
      <c r="A349" s="73"/>
      <c r="B349" s="73"/>
      <c r="C349" s="74"/>
      <c r="D349" s="74"/>
      <c r="E349" s="74"/>
      <c r="F349" s="75"/>
      <c r="G349" s="73"/>
      <c r="H349" s="73"/>
      <c r="I349" s="73"/>
      <c r="J349" s="73"/>
      <c r="K349" s="76"/>
      <c r="L349" s="74"/>
      <c r="M349" s="72"/>
      <c r="N349" s="72"/>
      <c r="O349" s="72"/>
      <c r="P349" s="72"/>
      <c r="Q349" s="72"/>
      <c r="R349" s="72"/>
      <c r="S349" s="72"/>
    </row>
    <row r="350" spans="1:19">
      <c r="A350" s="73"/>
      <c r="B350" s="73"/>
      <c r="C350" s="74"/>
      <c r="D350" s="74"/>
      <c r="E350" s="74"/>
      <c r="F350" s="75"/>
      <c r="G350" s="73"/>
      <c r="H350" s="73"/>
      <c r="I350" s="73"/>
      <c r="J350" s="73"/>
      <c r="K350" s="76"/>
      <c r="L350" s="74"/>
      <c r="M350" s="72"/>
      <c r="N350" s="72"/>
      <c r="O350" s="72"/>
      <c r="P350" s="72"/>
      <c r="Q350" s="72"/>
      <c r="R350" s="72"/>
      <c r="S350" s="72"/>
    </row>
    <row r="351" spans="1:19">
      <c r="A351" s="73"/>
      <c r="B351" s="73"/>
      <c r="C351" s="74"/>
      <c r="D351" s="74"/>
      <c r="E351" s="74"/>
      <c r="F351" s="75"/>
      <c r="G351" s="73"/>
      <c r="H351" s="73"/>
      <c r="I351" s="73"/>
      <c r="J351" s="73"/>
      <c r="K351" s="76"/>
      <c r="L351" s="74"/>
      <c r="M351" s="72"/>
      <c r="N351" s="72"/>
      <c r="O351" s="72"/>
      <c r="P351" s="72"/>
      <c r="Q351" s="72"/>
      <c r="R351" s="72"/>
      <c r="S351" s="72"/>
    </row>
    <row r="352" spans="1:19">
      <c r="A352" s="73"/>
      <c r="B352" s="73"/>
      <c r="C352" s="74"/>
      <c r="D352" s="74"/>
      <c r="E352" s="74"/>
      <c r="F352" s="75"/>
      <c r="G352" s="73"/>
      <c r="H352" s="73"/>
      <c r="I352" s="73"/>
      <c r="J352" s="73"/>
      <c r="K352" s="76"/>
      <c r="L352" s="74"/>
      <c r="M352" s="72"/>
      <c r="N352" s="72"/>
      <c r="O352" s="72"/>
      <c r="P352" s="72"/>
      <c r="Q352" s="72"/>
      <c r="R352" s="72"/>
      <c r="S352" s="72"/>
    </row>
    <row r="353" spans="1:19">
      <c r="A353" s="73"/>
      <c r="B353" s="73"/>
      <c r="C353" s="74"/>
      <c r="D353" s="74"/>
      <c r="E353" s="74"/>
      <c r="F353" s="75"/>
      <c r="G353" s="73"/>
      <c r="H353" s="73"/>
      <c r="I353" s="73"/>
      <c r="J353" s="73"/>
      <c r="K353" s="76"/>
      <c r="L353" s="74"/>
      <c r="M353" s="72"/>
      <c r="N353" s="72"/>
      <c r="O353" s="72"/>
      <c r="P353" s="72"/>
      <c r="Q353" s="72"/>
      <c r="R353" s="72"/>
      <c r="S353" s="72"/>
    </row>
    <row r="354" spans="1:19">
      <c r="A354" s="73"/>
      <c r="B354" s="73"/>
      <c r="C354" s="74"/>
      <c r="D354" s="74"/>
      <c r="E354" s="74"/>
      <c r="F354" s="75"/>
      <c r="G354" s="73"/>
      <c r="H354" s="73"/>
      <c r="I354" s="73"/>
      <c r="J354" s="73"/>
      <c r="K354" s="76"/>
      <c r="L354" s="74"/>
      <c r="M354" s="72"/>
      <c r="N354" s="72"/>
      <c r="O354" s="72"/>
      <c r="P354" s="72"/>
      <c r="Q354" s="72"/>
      <c r="R354" s="72"/>
      <c r="S354" s="72"/>
    </row>
    <row r="355" spans="1:19">
      <c r="A355" s="73"/>
      <c r="B355" s="73"/>
      <c r="C355" s="74"/>
      <c r="D355" s="74"/>
      <c r="E355" s="74"/>
      <c r="F355" s="75"/>
      <c r="G355" s="73"/>
      <c r="H355" s="73"/>
      <c r="I355" s="73"/>
      <c r="J355" s="73"/>
      <c r="K355" s="76"/>
      <c r="L355" s="74"/>
      <c r="M355" s="72"/>
      <c r="N355" s="72"/>
      <c r="O355" s="72"/>
      <c r="P355" s="72"/>
      <c r="Q355" s="72"/>
      <c r="R355" s="72"/>
      <c r="S355" s="72"/>
    </row>
    <row r="356" spans="1:19">
      <c r="A356" s="73"/>
      <c r="B356" s="73"/>
      <c r="C356" s="74"/>
      <c r="D356" s="74"/>
      <c r="E356" s="74"/>
      <c r="F356" s="75"/>
      <c r="G356" s="73"/>
      <c r="H356" s="73"/>
      <c r="I356" s="73"/>
      <c r="J356" s="73"/>
      <c r="K356" s="76"/>
      <c r="L356" s="74"/>
      <c r="M356" s="72"/>
      <c r="N356" s="72"/>
      <c r="O356" s="72"/>
      <c r="P356" s="72"/>
      <c r="Q356" s="72"/>
      <c r="R356" s="72"/>
      <c r="S356" s="72"/>
    </row>
    <row r="357" spans="1:19">
      <c r="A357" s="73"/>
      <c r="B357" s="73"/>
      <c r="C357" s="74"/>
      <c r="D357" s="74"/>
      <c r="E357" s="74"/>
      <c r="F357" s="75"/>
      <c r="G357" s="73"/>
      <c r="H357" s="73"/>
      <c r="I357" s="73"/>
      <c r="J357" s="73"/>
      <c r="K357" s="76"/>
      <c r="L357" s="74"/>
      <c r="M357" s="72"/>
      <c r="N357" s="72"/>
      <c r="O357" s="72"/>
      <c r="P357" s="72"/>
      <c r="Q357" s="72"/>
      <c r="R357" s="72"/>
      <c r="S357" s="72"/>
    </row>
    <row r="358" spans="1:19">
      <c r="A358" s="73"/>
      <c r="B358" s="73"/>
      <c r="C358" s="74"/>
      <c r="D358" s="74"/>
      <c r="E358" s="74"/>
      <c r="F358" s="75"/>
      <c r="G358" s="73"/>
      <c r="H358" s="73"/>
      <c r="I358" s="73"/>
      <c r="J358" s="73"/>
      <c r="K358" s="76"/>
      <c r="L358" s="74"/>
      <c r="M358" s="72"/>
      <c r="N358" s="72"/>
      <c r="O358" s="72"/>
      <c r="P358" s="72"/>
      <c r="Q358" s="72"/>
      <c r="R358" s="72"/>
      <c r="S358" s="72"/>
    </row>
    <row r="359" spans="1:19">
      <c r="A359" s="73"/>
      <c r="B359" s="73"/>
      <c r="C359" s="74"/>
      <c r="D359" s="74"/>
      <c r="E359" s="74"/>
      <c r="F359" s="75"/>
      <c r="G359" s="73"/>
      <c r="H359" s="73"/>
      <c r="I359" s="73"/>
      <c r="J359" s="73"/>
      <c r="K359" s="76"/>
      <c r="L359" s="74"/>
      <c r="M359" s="72"/>
      <c r="N359" s="72"/>
      <c r="O359" s="72"/>
      <c r="P359" s="72"/>
      <c r="Q359" s="72"/>
      <c r="R359" s="72"/>
      <c r="S359" s="72"/>
    </row>
    <row r="360" spans="1:19">
      <c r="A360" s="73"/>
      <c r="B360" s="73"/>
      <c r="C360" s="74"/>
      <c r="D360" s="74"/>
      <c r="E360" s="74"/>
      <c r="F360" s="75"/>
      <c r="G360" s="73"/>
      <c r="H360" s="73"/>
      <c r="I360" s="73"/>
      <c r="J360" s="73"/>
      <c r="K360" s="76"/>
      <c r="L360" s="74"/>
      <c r="M360" s="72"/>
      <c r="N360" s="72"/>
      <c r="O360" s="72"/>
      <c r="P360" s="72"/>
      <c r="Q360" s="72"/>
      <c r="R360" s="72"/>
      <c r="S360" s="72"/>
    </row>
    <row r="361" spans="1:19">
      <c r="A361" s="73"/>
      <c r="B361" s="73"/>
      <c r="C361" s="74"/>
      <c r="D361" s="74"/>
      <c r="E361" s="74"/>
      <c r="F361" s="75"/>
      <c r="G361" s="73"/>
      <c r="H361" s="73"/>
      <c r="I361" s="73"/>
      <c r="J361" s="73"/>
      <c r="K361" s="76"/>
      <c r="L361" s="74"/>
      <c r="M361" s="72"/>
      <c r="N361" s="72"/>
      <c r="O361" s="72"/>
      <c r="P361" s="72"/>
      <c r="Q361" s="72"/>
      <c r="R361" s="72"/>
      <c r="S361" s="72"/>
    </row>
    <row r="362" spans="1:19">
      <c r="A362" s="73"/>
      <c r="B362" s="73"/>
      <c r="C362" s="74"/>
      <c r="D362" s="74"/>
      <c r="E362" s="74"/>
      <c r="F362" s="75"/>
      <c r="G362" s="73"/>
      <c r="H362" s="73"/>
      <c r="I362" s="73"/>
      <c r="J362" s="73"/>
      <c r="K362" s="76"/>
      <c r="L362" s="74"/>
      <c r="M362" s="72"/>
      <c r="N362" s="72"/>
      <c r="O362" s="72"/>
      <c r="P362" s="72"/>
      <c r="Q362" s="72"/>
      <c r="R362" s="72"/>
      <c r="S362" s="72"/>
    </row>
    <row r="363" spans="1:19">
      <c r="A363" s="73"/>
      <c r="B363" s="73"/>
      <c r="C363" s="74"/>
      <c r="D363" s="74"/>
      <c r="E363" s="74"/>
      <c r="F363" s="75"/>
      <c r="G363" s="73"/>
      <c r="H363" s="73"/>
      <c r="I363" s="73"/>
      <c r="J363" s="73"/>
      <c r="K363" s="76"/>
      <c r="L363" s="74"/>
      <c r="M363" s="72"/>
      <c r="N363" s="72"/>
      <c r="O363" s="72"/>
      <c r="P363" s="72"/>
      <c r="Q363" s="72"/>
      <c r="R363" s="72"/>
      <c r="S363" s="72"/>
    </row>
    <row r="364" spans="1:19">
      <c r="A364" s="73"/>
      <c r="B364" s="73"/>
      <c r="C364" s="74"/>
      <c r="D364" s="74"/>
      <c r="E364" s="74"/>
      <c r="F364" s="75"/>
      <c r="G364" s="73"/>
      <c r="H364" s="73"/>
      <c r="I364" s="73"/>
      <c r="J364" s="73"/>
      <c r="K364" s="76"/>
      <c r="L364" s="74"/>
      <c r="M364" s="72"/>
      <c r="N364" s="72"/>
      <c r="O364" s="72"/>
      <c r="P364" s="72"/>
      <c r="Q364" s="72"/>
      <c r="R364" s="72"/>
      <c r="S364" s="72"/>
    </row>
    <row r="365" spans="1:19">
      <c r="A365" s="73"/>
      <c r="B365" s="73"/>
      <c r="C365" s="74"/>
      <c r="D365" s="74"/>
      <c r="E365" s="74"/>
      <c r="F365" s="75"/>
      <c r="G365" s="73"/>
      <c r="H365" s="73"/>
      <c r="I365" s="73"/>
      <c r="J365" s="73"/>
      <c r="K365" s="76"/>
      <c r="L365" s="74"/>
      <c r="M365" s="72"/>
      <c r="N365" s="72"/>
      <c r="O365" s="72"/>
      <c r="P365" s="72"/>
      <c r="Q365" s="72"/>
      <c r="R365" s="72"/>
      <c r="S365" s="72"/>
    </row>
    <row r="366" spans="1:19">
      <c r="A366" s="73"/>
      <c r="B366" s="73"/>
      <c r="C366" s="74"/>
      <c r="D366" s="74"/>
      <c r="E366" s="74"/>
      <c r="F366" s="75"/>
      <c r="G366" s="73"/>
      <c r="H366" s="73"/>
      <c r="I366" s="73"/>
      <c r="J366" s="73"/>
      <c r="K366" s="76"/>
      <c r="L366" s="74"/>
      <c r="M366" s="72"/>
      <c r="N366" s="72"/>
      <c r="O366" s="72"/>
      <c r="P366" s="72"/>
      <c r="Q366" s="72"/>
      <c r="R366" s="72"/>
      <c r="S366" s="72"/>
    </row>
    <row r="367" spans="1:19">
      <c r="A367" s="73"/>
      <c r="B367" s="73"/>
      <c r="C367" s="74"/>
      <c r="D367" s="74"/>
      <c r="E367" s="74"/>
      <c r="F367" s="75"/>
      <c r="G367" s="73"/>
      <c r="H367" s="73"/>
      <c r="I367" s="73"/>
      <c r="J367" s="73"/>
      <c r="K367" s="76"/>
      <c r="L367" s="74"/>
      <c r="M367" s="72"/>
      <c r="N367" s="72"/>
      <c r="O367" s="72"/>
      <c r="P367" s="72"/>
      <c r="Q367" s="72"/>
      <c r="R367" s="72"/>
      <c r="S367" s="72"/>
    </row>
    <row r="368" spans="1:19">
      <c r="A368" s="73"/>
      <c r="B368" s="73"/>
      <c r="C368" s="74"/>
      <c r="D368" s="74"/>
      <c r="E368" s="74"/>
      <c r="F368" s="75"/>
      <c r="G368" s="73"/>
      <c r="H368" s="73"/>
      <c r="I368" s="73"/>
      <c r="J368" s="73"/>
      <c r="K368" s="76"/>
      <c r="L368" s="74"/>
      <c r="M368" s="72"/>
      <c r="N368" s="72"/>
      <c r="O368" s="72"/>
      <c r="P368" s="72"/>
      <c r="Q368" s="72"/>
      <c r="R368" s="72"/>
      <c r="S368" s="72"/>
    </row>
    <row r="369" spans="1:19">
      <c r="A369" s="73"/>
      <c r="B369" s="73"/>
      <c r="C369" s="74"/>
      <c r="D369" s="74"/>
      <c r="E369" s="74"/>
      <c r="F369" s="75"/>
      <c r="G369" s="73"/>
      <c r="H369" s="73"/>
      <c r="I369" s="73"/>
      <c r="J369" s="73"/>
      <c r="K369" s="76"/>
      <c r="L369" s="74"/>
      <c r="M369" s="72"/>
      <c r="N369" s="72"/>
      <c r="O369" s="72"/>
      <c r="P369" s="72"/>
      <c r="Q369" s="72"/>
      <c r="R369" s="72"/>
      <c r="S369" s="72"/>
    </row>
    <row r="370" spans="1:19">
      <c r="A370" s="73"/>
      <c r="B370" s="73"/>
      <c r="C370" s="74"/>
      <c r="D370" s="74"/>
      <c r="E370" s="74"/>
      <c r="F370" s="75"/>
      <c r="G370" s="73"/>
      <c r="H370" s="73"/>
      <c r="I370" s="73"/>
      <c r="J370" s="73"/>
      <c r="K370" s="76"/>
      <c r="L370" s="74"/>
      <c r="M370" s="72"/>
      <c r="N370" s="72"/>
      <c r="O370" s="72"/>
      <c r="P370" s="72"/>
      <c r="Q370" s="72"/>
      <c r="R370" s="72"/>
      <c r="S370" s="72"/>
    </row>
    <row r="371" spans="1:19">
      <c r="A371" s="73"/>
      <c r="B371" s="73"/>
      <c r="C371" s="74"/>
      <c r="D371" s="74"/>
      <c r="E371" s="74"/>
      <c r="F371" s="75"/>
      <c r="G371" s="73"/>
      <c r="H371" s="73"/>
      <c r="I371" s="73"/>
      <c r="J371" s="73"/>
      <c r="K371" s="76"/>
      <c r="L371" s="74"/>
      <c r="M371" s="72"/>
      <c r="N371" s="72"/>
      <c r="O371" s="72"/>
      <c r="P371" s="72"/>
      <c r="Q371" s="72"/>
      <c r="R371" s="72"/>
      <c r="S371" s="72"/>
    </row>
    <row r="372" spans="1:19">
      <c r="A372" s="73"/>
      <c r="B372" s="73"/>
      <c r="C372" s="74"/>
      <c r="D372" s="74"/>
      <c r="E372" s="74"/>
      <c r="F372" s="75"/>
      <c r="G372" s="73"/>
      <c r="H372" s="73"/>
      <c r="I372" s="73"/>
      <c r="J372" s="73"/>
      <c r="K372" s="76"/>
      <c r="L372" s="74"/>
      <c r="M372" s="72"/>
      <c r="N372" s="72"/>
      <c r="O372" s="72"/>
      <c r="P372" s="72"/>
      <c r="Q372" s="72"/>
      <c r="R372" s="72"/>
      <c r="S372" s="72"/>
    </row>
    <row r="373" spans="1:19">
      <c r="A373" s="73"/>
      <c r="B373" s="73"/>
      <c r="C373" s="74"/>
      <c r="D373" s="74"/>
      <c r="E373" s="74"/>
      <c r="F373" s="75"/>
      <c r="G373" s="73"/>
      <c r="H373" s="73"/>
      <c r="I373" s="73"/>
      <c r="J373" s="73"/>
      <c r="K373" s="76"/>
      <c r="L373" s="74"/>
      <c r="M373" s="72"/>
      <c r="N373" s="72"/>
      <c r="O373" s="72"/>
      <c r="P373" s="72"/>
      <c r="Q373" s="72"/>
      <c r="R373" s="72"/>
      <c r="S373" s="72"/>
    </row>
    <row r="374" spans="1:19">
      <c r="A374" s="73"/>
      <c r="B374" s="73"/>
      <c r="C374" s="74"/>
      <c r="D374" s="74"/>
      <c r="E374" s="74"/>
      <c r="F374" s="75"/>
      <c r="G374" s="73"/>
      <c r="H374" s="73"/>
      <c r="I374" s="73"/>
      <c r="J374" s="73"/>
      <c r="K374" s="76"/>
      <c r="L374" s="74"/>
      <c r="M374" s="72"/>
      <c r="N374" s="72"/>
      <c r="O374" s="72"/>
      <c r="P374" s="72"/>
      <c r="Q374" s="72"/>
      <c r="R374" s="72"/>
      <c r="S374" s="72"/>
    </row>
    <row r="375" spans="1:19">
      <c r="A375" s="73"/>
      <c r="B375" s="73"/>
      <c r="C375" s="74"/>
      <c r="D375" s="74"/>
      <c r="E375" s="74"/>
      <c r="F375" s="75"/>
      <c r="G375" s="73"/>
      <c r="H375" s="73"/>
      <c r="I375" s="73"/>
      <c r="J375" s="73"/>
      <c r="K375" s="76"/>
      <c r="L375" s="74"/>
      <c r="M375" s="72"/>
      <c r="N375" s="72"/>
      <c r="O375" s="72"/>
      <c r="P375" s="72"/>
      <c r="Q375" s="72"/>
      <c r="R375" s="72"/>
      <c r="S375" s="72"/>
    </row>
    <row r="376" spans="1:19">
      <c r="A376" s="73"/>
      <c r="B376" s="73"/>
      <c r="C376" s="74"/>
      <c r="D376" s="74"/>
      <c r="E376" s="74"/>
      <c r="F376" s="75"/>
      <c r="G376" s="73"/>
      <c r="H376" s="73"/>
      <c r="I376" s="73"/>
      <c r="J376" s="73"/>
      <c r="K376" s="76"/>
      <c r="L376" s="74"/>
      <c r="M376" s="72"/>
      <c r="N376" s="72"/>
      <c r="O376" s="72"/>
      <c r="P376" s="72"/>
      <c r="Q376" s="72"/>
      <c r="R376" s="72"/>
      <c r="S376" s="72"/>
    </row>
    <row r="377" spans="1:19">
      <c r="A377" s="73"/>
      <c r="B377" s="73"/>
      <c r="C377" s="74"/>
      <c r="D377" s="74"/>
      <c r="E377" s="74"/>
      <c r="F377" s="75"/>
      <c r="G377" s="73"/>
      <c r="H377" s="73"/>
      <c r="I377" s="73"/>
      <c r="J377" s="73"/>
      <c r="K377" s="76"/>
      <c r="L377" s="74"/>
      <c r="M377" s="72"/>
      <c r="N377" s="72"/>
      <c r="O377" s="72"/>
      <c r="P377" s="72"/>
      <c r="Q377" s="72"/>
      <c r="R377" s="72"/>
      <c r="S377" s="72"/>
    </row>
    <row r="378" spans="1:19">
      <c r="A378" s="73"/>
      <c r="B378" s="73"/>
      <c r="C378" s="74"/>
      <c r="D378" s="74"/>
      <c r="E378" s="74"/>
      <c r="F378" s="75"/>
      <c r="G378" s="73"/>
      <c r="H378" s="73"/>
      <c r="I378" s="73"/>
      <c r="J378" s="73"/>
      <c r="K378" s="76"/>
      <c r="L378" s="74"/>
      <c r="M378" s="72"/>
      <c r="N378" s="72"/>
      <c r="O378" s="72"/>
      <c r="P378" s="72"/>
      <c r="Q378" s="72"/>
      <c r="R378" s="72"/>
      <c r="S378" s="72"/>
    </row>
    <row r="379" spans="1:19">
      <c r="A379" s="73"/>
      <c r="B379" s="73"/>
      <c r="C379" s="74"/>
      <c r="D379" s="74"/>
      <c r="E379" s="74"/>
      <c r="F379" s="75"/>
      <c r="G379" s="73"/>
      <c r="H379" s="73"/>
      <c r="I379" s="73"/>
      <c r="J379" s="73"/>
      <c r="K379" s="76"/>
      <c r="L379" s="74"/>
      <c r="M379" s="72"/>
      <c r="N379" s="72"/>
      <c r="O379" s="72"/>
      <c r="P379" s="72"/>
      <c r="Q379" s="72"/>
      <c r="R379" s="72"/>
      <c r="S379" s="72"/>
    </row>
    <row r="380" spans="1:19">
      <c r="A380" s="73"/>
      <c r="B380" s="73"/>
      <c r="C380" s="74"/>
      <c r="D380" s="74"/>
      <c r="E380" s="74"/>
      <c r="F380" s="75"/>
      <c r="G380" s="73"/>
      <c r="H380" s="73"/>
      <c r="I380" s="73"/>
      <c r="J380" s="73"/>
      <c r="K380" s="76"/>
      <c r="L380" s="74"/>
      <c r="M380" s="72"/>
      <c r="N380" s="72"/>
      <c r="O380" s="72"/>
      <c r="P380" s="72"/>
      <c r="Q380" s="72"/>
      <c r="R380" s="72"/>
      <c r="S380" s="72"/>
    </row>
    <row r="381" spans="1:19">
      <c r="A381" s="73"/>
      <c r="B381" s="73"/>
      <c r="C381" s="74"/>
      <c r="D381" s="74"/>
      <c r="E381" s="74"/>
      <c r="F381" s="75"/>
      <c r="G381" s="73"/>
      <c r="H381" s="73"/>
      <c r="I381" s="73"/>
      <c r="J381" s="73"/>
      <c r="K381" s="76"/>
      <c r="L381" s="74"/>
      <c r="M381" s="72"/>
      <c r="N381" s="72"/>
      <c r="O381" s="72"/>
      <c r="P381" s="72"/>
      <c r="Q381" s="72"/>
      <c r="R381" s="72"/>
      <c r="S381" s="72"/>
    </row>
    <row r="382" spans="1:19">
      <c r="A382" s="73"/>
      <c r="B382" s="73"/>
      <c r="C382" s="74"/>
      <c r="D382" s="74"/>
      <c r="E382" s="74"/>
      <c r="F382" s="75"/>
      <c r="G382" s="73"/>
      <c r="H382" s="73"/>
      <c r="I382" s="73"/>
      <c r="J382" s="73"/>
      <c r="K382" s="76"/>
      <c r="L382" s="74"/>
      <c r="M382" s="72"/>
      <c r="N382" s="72"/>
      <c r="O382" s="72"/>
      <c r="P382" s="72"/>
      <c r="Q382" s="72"/>
      <c r="R382" s="72"/>
      <c r="S382" s="72"/>
    </row>
    <row r="383" spans="1:19">
      <c r="A383" s="73"/>
      <c r="B383" s="73"/>
      <c r="C383" s="74"/>
      <c r="D383" s="74"/>
      <c r="E383" s="74"/>
      <c r="F383" s="75"/>
      <c r="G383" s="73"/>
      <c r="H383" s="73"/>
      <c r="I383" s="73"/>
      <c r="J383" s="73"/>
      <c r="K383" s="76"/>
      <c r="L383" s="74"/>
      <c r="M383" s="72"/>
      <c r="N383" s="72"/>
      <c r="O383" s="72"/>
      <c r="P383" s="72"/>
      <c r="Q383" s="72"/>
      <c r="R383" s="72"/>
      <c r="S383" s="72"/>
    </row>
    <row r="384" spans="1:19">
      <c r="A384" s="73"/>
      <c r="B384" s="73"/>
      <c r="C384" s="74"/>
      <c r="D384" s="74"/>
      <c r="E384" s="74"/>
      <c r="F384" s="75"/>
      <c r="G384" s="73"/>
      <c r="H384" s="73"/>
      <c r="I384" s="73"/>
      <c r="J384" s="73"/>
      <c r="K384" s="76"/>
      <c r="L384" s="74"/>
      <c r="M384" s="72"/>
      <c r="N384" s="72"/>
      <c r="O384" s="72"/>
      <c r="P384" s="72"/>
      <c r="Q384" s="72"/>
      <c r="R384" s="72"/>
      <c r="S384" s="72"/>
    </row>
    <row r="385" spans="1:19">
      <c r="A385" s="73"/>
      <c r="B385" s="73"/>
      <c r="C385" s="74"/>
      <c r="D385" s="74"/>
      <c r="E385" s="74"/>
      <c r="F385" s="75"/>
      <c r="G385" s="73"/>
      <c r="H385" s="73"/>
      <c r="I385" s="73"/>
      <c r="J385" s="73"/>
      <c r="K385" s="76"/>
      <c r="L385" s="74"/>
      <c r="M385" s="72"/>
      <c r="N385" s="72"/>
      <c r="O385" s="72"/>
      <c r="P385" s="72"/>
      <c r="Q385" s="72"/>
      <c r="R385" s="72"/>
      <c r="S385" s="72"/>
    </row>
    <row r="386" spans="1:19">
      <c r="A386" s="73"/>
      <c r="B386" s="73"/>
      <c r="C386" s="74"/>
      <c r="D386" s="74"/>
      <c r="E386" s="74"/>
      <c r="F386" s="75"/>
      <c r="G386" s="73"/>
      <c r="H386" s="73"/>
      <c r="I386" s="73"/>
      <c r="J386" s="73"/>
      <c r="K386" s="76"/>
      <c r="L386" s="74"/>
      <c r="M386" s="72"/>
      <c r="N386" s="72"/>
      <c r="O386" s="72"/>
      <c r="P386" s="72"/>
      <c r="Q386" s="72"/>
      <c r="R386" s="72"/>
      <c r="S386" s="72"/>
    </row>
    <row r="387" spans="1:19">
      <c r="A387" s="73"/>
      <c r="B387" s="73"/>
      <c r="C387" s="74"/>
      <c r="D387" s="74"/>
      <c r="E387" s="74"/>
      <c r="F387" s="75"/>
      <c r="G387" s="73"/>
      <c r="H387" s="73"/>
      <c r="I387" s="73"/>
      <c r="J387" s="73"/>
      <c r="K387" s="76"/>
      <c r="L387" s="74"/>
      <c r="M387" s="72"/>
      <c r="N387" s="72"/>
      <c r="O387" s="72"/>
      <c r="P387" s="72"/>
      <c r="Q387" s="72"/>
      <c r="R387" s="72"/>
      <c r="S387" s="72"/>
    </row>
    <row r="388" spans="1:19">
      <c r="A388" s="73"/>
      <c r="B388" s="73"/>
      <c r="C388" s="74"/>
      <c r="D388" s="74"/>
      <c r="E388" s="74"/>
      <c r="F388" s="75"/>
      <c r="G388" s="73"/>
      <c r="H388" s="73"/>
      <c r="I388" s="73"/>
      <c r="J388" s="73"/>
      <c r="K388" s="76"/>
      <c r="L388" s="74"/>
      <c r="M388" s="72"/>
      <c r="N388" s="72"/>
      <c r="O388" s="72"/>
      <c r="P388" s="72"/>
      <c r="Q388" s="72"/>
      <c r="R388" s="72"/>
      <c r="S388" s="72"/>
    </row>
    <row r="389" spans="1:19">
      <c r="A389" s="73"/>
      <c r="B389" s="73"/>
      <c r="C389" s="74"/>
      <c r="D389" s="74"/>
      <c r="E389" s="74"/>
      <c r="F389" s="75"/>
      <c r="G389" s="73"/>
      <c r="H389" s="73"/>
      <c r="I389" s="73"/>
      <c r="J389" s="73"/>
      <c r="K389" s="76"/>
      <c r="L389" s="74"/>
      <c r="M389" s="72"/>
      <c r="N389" s="72"/>
      <c r="O389" s="72"/>
      <c r="P389" s="72"/>
      <c r="Q389" s="72"/>
      <c r="R389" s="72"/>
      <c r="S389" s="72"/>
    </row>
    <row r="390" spans="1:19">
      <c r="A390" s="73"/>
      <c r="B390" s="73"/>
      <c r="C390" s="74"/>
      <c r="D390" s="74"/>
      <c r="E390" s="74"/>
      <c r="F390" s="75"/>
      <c r="G390" s="73"/>
      <c r="H390" s="73"/>
      <c r="I390" s="73"/>
      <c r="J390" s="73"/>
      <c r="K390" s="76"/>
      <c r="L390" s="74"/>
      <c r="M390" s="72"/>
      <c r="N390" s="72"/>
      <c r="O390" s="72"/>
      <c r="P390" s="72"/>
      <c r="Q390" s="72"/>
      <c r="R390" s="72"/>
      <c r="S390" s="72"/>
    </row>
    <row r="391" spans="1:19">
      <c r="A391" s="73"/>
      <c r="B391" s="73"/>
      <c r="C391" s="74"/>
      <c r="D391" s="74"/>
      <c r="E391" s="74"/>
      <c r="F391" s="75"/>
      <c r="G391" s="73"/>
      <c r="H391" s="73"/>
      <c r="I391" s="73"/>
      <c r="J391" s="73"/>
      <c r="K391" s="76"/>
      <c r="L391" s="74"/>
      <c r="M391" s="72"/>
      <c r="N391" s="72"/>
      <c r="O391" s="72"/>
      <c r="P391" s="72"/>
      <c r="Q391" s="72"/>
      <c r="R391" s="72"/>
      <c r="S391" s="72"/>
    </row>
    <row r="392" spans="1:19">
      <c r="A392" s="73"/>
      <c r="B392" s="73"/>
      <c r="C392" s="74"/>
      <c r="D392" s="74"/>
      <c r="E392" s="74"/>
      <c r="F392" s="75"/>
      <c r="G392" s="73"/>
      <c r="H392" s="73"/>
      <c r="I392" s="73"/>
      <c r="J392" s="73"/>
      <c r="K392" s="76"/>
      <c r="L392" s="74"/>
      <c r="M392" s="72"/>
      <c r="N392" s="72"/>
      <c r="O392" s="72"/>
      <c r="P392" s="72"/>
      <c r="Q392" s="72"/>
      <c r="R392" s="72"/>
      <c r="S392" s="72"/>
    </row>
    <row r="393" spans="1:19">
      <c r="A393" s="73"/>
      <c r="B393" s="73"/>
      <c r="C393" s="74"/>
      <c r="D393" s="74"/>
      <c r="E393" s="74"/>
      <c r="F393" s="75"/>
      <c r="G393" s="73"/>
      <c r="H393" s="73"/>
      <c r="I393" s="73"/>
      <c r="J393" s="73"/>
      <c r="K393" s="76"/>
      <c r="L393" s="74"/>
      <c r="M393" s="72"/>
      <c r="N393" s="72"/>
      <c r="O393" s="72"/>
      <c r="P393" s="72"/>
      <c r="Q393" s="72"/>
      <c r="R393" s="72"/>
      <c r="S393" s="72"/>
    </row>
    <row r="394" spans="1:19">
      <c r="A394" s="73"/>
      <c r="B394" s="73"/>
      <c r="C394" s="74"/>
      <c r="D394" s="74"/>
      <c r="E394" s="74"/>
      <c r="F394" s="75"/>
      <c r="G394" s="73"/>
      <c r="H394" s="73"/>
      <c r="I394" s="73"/>
      <c r="J394" s="73"/>
      <c r="K394" s="76"/>
      <c r="L394" s="74"/>
      <c r="M394" s="72"/>
      <c r="N394" s="72"/>
      <c r="O394" s="72"/>
      <c r="P394" s="72"/>
      <c r="Q394" s="72"/>
      <c r="R394" s="72"/>
      <c r="S394" s="72"/>
    </row>
    <row r="395" spans="1:19">
      <c r="A395" s="73"/>
      <c r="B395" s="73"/>
      <c r="C395" s="74"/>
      <c r="D395" s="74"/>
      <c r="E395" s="74"/>
      <c r="F395" s="75"/>
      <c r="G395" s="73"/>
      <c r="H395" s="73"/>
      <c r="I395" s="73"/>
      <c r="J395" s="73"/>
      <c r="K395" s="76"/>
      <c r="L395" s="74"/>
      <c r="M395" s="72"/>
      <c r="N395" s="72"/>
      <c r="O395" s="72"/>
      <c r="P395" s="72"/>
      <c r="Q395" s="72"/>
      <c r="R395" s="72"/>
      <c r="S395" s="72"/>
    </row>
    <row r="396" spans="1:19">
      <c r="A396" s="73"/>
      <c r="B396" s="73"/>
      <c r="C396" s="74"/>
      <c r="D396" s="74"/>
      <c r="E396" s="74"/>
      <c r="F396" s="75"/>
      <c r="G396" s="73"/>
      <c r="H396" s="73"/>
      <c r="I396" s="73"/>
      <c r="J396" s="73"/>
      <c r="K396" s="76"/>
      <c r="L396" s="74"/>
      <c r="M396" s="72"/>
      <c r="N396" s="72"/>
      <c r="O396" s="72"/>
      <c r="P396" s="72"/>
      <c r="Q396" s="72"/>
      <c r="R396" s="72"/>
      <c r="S396" s="72"/>
    </row>
    <row r="397" spans="1:19">
      <c r="A397" s="73"/>
      <c r="B397" s="73"/>
      <c r="C397" s="74"/>
      <c r="D397" s="74"/>
      <c r="E397" s="74"/>
      <c r="F397" s="75"/>
      <c r="G397" s="73"/>
      <c r="H397" s="73"/>
      <c r="I397" s="73"/>
      <c r="J397" s="73"/>
      <c r="K397" s="76"/>
      <c r="L397" s="74"/>
      <c r="M397" s="72"/>
      <c r="N397" s="72"/>
      <c r="O397" s="72"/>
      <c r="P397" s="72"/>
      <c r="Q397" s="72"/>
      <c r="R397" s="72"/>
      <c r="S397" s="72"/>
    </row>
    <row r="398" spans="1:19">
      <c r="A398" s="73"/>
      <c r="B398" s="73"/>
      <c r="C398" s="74"/>
      <c r="D398" s="74"/>
      <c r="E398" s="74"/>
      <c r="F398" s="75"/>
      <c r="G398" s="73"/>
      <c r="H398" s="73"/>
      <c r="I398" s="73"/>
      <c r="J398" s="73"/>
      <c r="K398" s="76"/>
      <c r="L398" s="74"/>
      <c r="M398" s="72"/>
      <c r="N398" s="72"/>
      <c r="O398" s="72"/>
      <c r="P398" s="72"/>
      <c r="Q398" s="72"/>
      <c r="R398" s="72"/>
      <c r="S398" s="72"/>
    </row>
    <row r="399" spans="1:19">
      <c r="A399" s="73"/>
      <c r="B399" s="73"/>
      <c r="C399" s="74"/>
      <c r="D399" s="74"/>
      <c r="E399" s="74"/>
      <c r="F399" s="75"/>
      <c r="G399" s="73"/>
      <c r="H399" s="73"/>
      <c r="I399" s="73"/>
      <c r="J399" s="73"/>
      <c r="K399" s="76"/>
      <c r="L399" s="74"/>
      <c r="M399" s="72"/>
      <c r="N399" s="72"/>
      <c r="O399" s="72"/>
      <c r="P399" s="72"/>
      <c r="Q399" s="72"/>
      <c r="R399" s="72"/>
      <c r="S399" s="72"/>
    </row>
    <row r="400" spans="1:19">
      <c r="A400" s="73"/>
      <c r="B400" s="73"/>
      <c r="C400" s="74"/>
      <c r="D400" s="74"/>
      <c r="E400" s="74"/>
      <c r="F400" s="75"/>
      <c r="G400" s="73"/>
      <c r="H400" s="73"/>
      <c r="I400" s="73"/>
      <c r="J400" s="73"/>
      <c r="K400" s="76"/>
      <c r="L400" s="74"/>
      <c r="M400" s="72"/>
      <c r="N400" s="72"/>
      <c r="O400" s="72"/>
      <c r="P400" s="72"/>
      <c r="Q400" s="72"/>
      <c r="R400" s="72"/>
      <c r="S400" s="72"/>
    </row>
    <row r="401" spans="1:19">
      <c r="A401" s="73"/>
      <c r="B401" s="73"/>
      <c r="C401" s="74"/>
      <c r="D401" s="74"/>
      <c r="E401" s="74"/>
      <c r="F401" s="75"/>
      <c r="G401" s="73"/>
      <c r="H401" s="73"/>
      <c r="I401" s="73"/>
      <c r="J401" s="73"/>
      <c r="K401" s="76"/>
      <c r="L401" s="74"/>
      <c r="M401" s="72"/>
      <c r="N401" s="72"/>
      <c r="O401" s="72"/>
      <c r="P401" s="72"/>
      <c r="Q401" s="72"/>
      <c r="R401" s="72"/>
      <c r="S401" s="72"/>
    </row>
    <row r="402" spans="1:19">
      <c r="A402" s="73"/>
      <c r="B402" s="73"/>
      <c r="C402" s="74"/>
      <c r="D402" s="74"/>
      <c r="E402" s="74"/>
      <c r="F402" s="75"/>
      <c r="G402" s="73"/>
      <c r="H402" s="73"/>
      <c r="I402" s="73"/>
      <c r="J402" s="73"/>
      <c r="K402" s="76"/>
      <c r="L402" s="74"/>
      <c r="M402" s="72"/>
      <c r="N402" s="72"/>
      <c r="O402" s="72"/>
      <c r="P402" s="72"/>
      <c r="Q402" s="72"/>
      <c r="R402" s="72"/>
      <c r="S402" s="72"/>
    </row>
    <row r="403" spans="1:19">
      <c r="A403" s="73"/>
      <c r="B403" s="73"/>
      <c r="C403" s="74"/>
      <c r="D403" s="74"/>
      <c r="E403" s="74"/>
      <c r="F403" s="75"/>
      <c r="G403" s="73"/>
      <c r="H403" s="73"/>
      <c r="I403" s="73"/>
      <c r="J403" s="73"/>
      <c r="K403" s="76"/>
      <c r="L403" s="74"/>
      <c r="M403" s="72"/>
      <c r="N403" s="72"/>
      <c r="O403" s="72"/>
      <c r="P403" s="72"/>
      <c r="Q403" s="72"/>
      <c r="R403" s="72"/>
      <c r="S403" s="72"/>
    </row>
    <row r="404" spans="1:19">
      <c r="A404" s="73"/>
      <c r="B404" s="73"/>
      <c r="C404" s="74"/>
      <c r="D404" s="74"/>
      <c r="E404" s="74"/>
      <c r="F404" s="75"/>
      <c r="G404" s="73"/>
      <c r="H404" s="73"/>
      <c r="I404" s="73"/>
      <c r="J404" s="73"/>
      <c r="K404" s="76"/>
      <c r="L404" s="74"/>
      <c r="M404" s="72"/>
      <c r="N404" s="72"/>
      <c r="O404" s="72"/>
      <c r="P404" s="72"/>
      <c r="Q404" s="72"/>
      <c r="R404" s="72"/>
      <c r="S404" s="72"/>
    </row>
    <row r="405" spans="1:19">
      <c r="A405" s="73"/>
      <c r="B405" s="73"/>
      <c r="C405" s="74"/>
      <c r="D405" s="74"/>
      <c r="E405" s="74"/>
      <c r="F405" s="75"/>
      <c r="G405" s="73"/>
      <c r="H405" s="73"/>
      <c r="I405" s="73"/>
      <c r="J405" s="73"/>
      <c r="K405" s="76"/>
      <c r="L405" s="74"/>
      <c r="M405" s="72"/>
      <c r="N405" s="72"/>
      <c r="O405" s="72"/>
      <c r="P405" s="72"/>
      <c r="Q405" s="72"/>
      <c r="R405" s="72"/>
      <c r="S405" s="72"/>
    </row>
    <row r="406" spans="1:19">
      <c r="A406" s="73"/>
      <c r="B406" s="73"/>
      <c r="C406" s="74"/>
      <c r="D406" s="74"/>
      <c r="E406" s="74"/>
      <c r="F406" s="75"/>
      <c r="G406" s="73"/>
      <c r="H406" s="73"/>
      <c r="I406" s="73"/>
      <c r="J406" s="73"/>
      <c r="K406" s="76"/>
      <c r="L406" s="74"/>
      <c r="M406" s="72"/>
      <c r="N406" s="72"/>
      <c r="O406" s="72"/>
      <c r="P406" s="72"/>
      <c r="Q406" s="72"/>
      <c r="R406" s="72"/>
      <c r="S406" s="72"/>
    </row>
    <row r="407" spans="1:19">
      <c r="A407" s="73"/>
      <c r="B407" s="73"/>
      <c r="C407" s="74"/>
      <c r="D407" s="74"/>
      <c r="E407" s="74"/>
      <c r="F407" s="75"/>
      <c r="G407" s="73"/>
      <c r="H407" s="73"/>
      <c r="I407" s="73"/>
      <c r="J407" s="73"/>
      <c r="K407" s="76"/>
      <c r="L407" s="74"/>
      <c r="M407" s="72"/>
      <c r="N407" s="72"/>
      <c r="O407" s="72"/>
      <c r="P407" s="72"/>
      <c r="Q407" s="72"/>
      <c r="R407" s="72"/>
      <c r="S407" s="72"/>
    </row>
    <row r="408" spans="1:19">
      <c r="A408" s="73"/>
      <c r="B408" s="73"/>
      <c r="C408" s="74"/>
      <c r="D408" s="74"/>
      <c r="E408" s="74"/>
      <c r="F408" s="75"/>
      <c r="G408" s="73"/>
      <c r="H408" s="73"/>
      <c r="I408" s="73"/>
      <c r="J408" s="73"/>
      <c r="K408" s="76"/>
      <c r="L408" s="74"/>
      <c r="M408" s="72"/>
      <c r="N408" s="72"/>
      <c r="O408" s="72"/>
      <c r="P408" s="72"/>
      <c r="Q408" s="72"/>
      <c r="R408" s="72"/>
      <c r="S408" s="72"/>
    </row>
    <row r="409" spans="1:19">
      <c r="A409" s="73"/>
      <c r="B409" s="73"/>
      <c r="C409" s="74"/>
      <c r="D409" s="74"/>
      <c r="E409" s="74"/>
      <c r="F409" s="75"/>
      <c r="G409" s="73"/>
      <c r="H409" s="73"/>
      <c r="I409" s="73"/>
      <c r="J409" s="73"/>
      <c r="K409" s="76"/>
      <c r="L409" s="74"/>
      <c r="M409" s="72"/>
      <c r="N409" s="72"/>
      <c r="O409" s="72"/>
      <c r="P409" s="72"/>
      <c r="Q409" s="72"/>
      <c r="R409" s="72"/>
      <c r="S409" s="72"/>
    </row>
    <row r="410" spans="1:19">
      <c r="A410" s="73"/>
      <c r="B410" s="73"/>
      <c r="C410" s="74"/>
      <c r="D410" s="74"/>
      <c r="E410" s="74"/>
      <c r="F410" s="75"/>
      <c r="G410" s="73"/>
      <c r="H410" s="73"/>
      <c r="I410" s="73"/>
      <c r="J410" s="73"/>
      <c r="K410" s="76"/>
      <c r="L410" s="74"/>
      <c r="M410" s="72"/>
      <c r="N410" s="72"/>
      <c r="O410" s="72"/>
      <c r="P410" s="72"/>
      <c r="Q410" s="72"/>
      <c r="R410" s="72"/>
      <c r="S410" s="72"/>
    </row>
    <row r="411" spans="1:19">
      <c r="A411" s="73"/>
      <c r="B411" s="73"/>
      <c r="C411" s="74"/>
      <c r="D411" s="74"/>
      <c r="E411" s="74"/>
      <c r="F411" s="75"/>
      <c r="G411" s="73"/>
      <c r="H411" s="73"/>
      <c r="I411" s="73"/>
      <c r="J411" s="73"/>
      <c r="K411" s="76"/>
      <c r="L411" s="74"/>
      <c r="M411" s="72"/>
      <c r="N411" s="72"/>
      <c r="O411" s="72"/>
      <c r="P411" s="72"/>
      <c r="Q411" s="72"/>
      <c r="R411" s="72"/>
      <c r="S411" s="72"/>
    </row>
    <row r="412" spans="1:19">
      <c r="A412" s="73"/>
      <c r="B412" s="73"/>
      <c r="C412" s="74"/>
      <c r="D412" s="74"/>
      <c r="E412" s="74"/>
      <c r="F412" s="75"/>
      <c r="G412" s="73"/>
      <c r="H412" s="73"/>
      <c r="I412" s="73"/>
      <c r="J412" s="73"/>
      <c r="K412" s="76"/>
      <c r="L412" s="74"/>
      <c r="M412" s="72"/>
      <c r="N412" s="72"/>
      <c r="O412" s="72"/>
      <c r="P412" s="72"/>
      <c r="Q412" s="72"/>
      <c r="R412" s="72"/>
      <c r="S412" s="72"/>
    </row>
    <row r="413" spans="1:19">
      <c r="A413" s="73"/>
      <c r="B413" s="73"/>
      <c r="C413" s="74"/>
      <c r="D413" s="74"/>
      <c r="E413" s="74"/>
      <c r="F413" s="75"/>
      <c r="G413" s="73"/>
      <c r="H413" s="73"/>
      <c r="I413" s="73"/>
      <c r="J413" s="73"/>
      <c r="K413" s="76"/>
      <c r="L413" s="74"/>
      <c r="M413" s="72"/>
      <c r="N413" s="72"/>
      <c r="O413" s="72"/>
      <c r="P413" s="72"/>
      <c r="Q413" s="72"/>
      <c r="R413" s="72"/>
      <c r="S413" s="72"/>
    </row>
    <row r="414" spans="1:19">
      <c r="A414" s="73"/>
      <c r="B414" s="73"/>
      <c r="C414" s="74"/>
      <c r="D414" s="74"/>
      <c r="E414" s="74"/>
      <c r="F414" s="75"/>
      <c r="G414" s="73"/>
      <c r="H414" s="73"/>
      <c r="I414" s="73"/>
      <c r="J414" s="73"/>
      <c r="K414" s="76"/>
      <c r="L414" s="74"/>
      <c r="M414" s="72"/>
      <c r="N414" s="72"/>
      <c r="O414" s="72"/>
      <c r="P414" s="72"/>
      <c r="Q414" s="72"/>
      <c r="R414" s="72"/>
      <c r="S414" s="72"/>
    </row>
    <row r="415" spans="1:19">
      <c r="A415" s="73"/>
      <c r="B415" s="73"/>
      <c r="C415" s="74"/>
      <c r="D415" s="74"/>
      <c r="E415" s="74"/>
      <c r="F415" s="75"/>
      <c r="G415" s="73"/>
      <c r="H415" s="73"/>
      <c r="I415" s="73"/>
      <c r="J415" s="73"/>
      <c r="K415" s="76"/>
      <c r="L415" s="74"/>
      <c r="M415" s="72"/>
      <c r="N415" s="72"/>
      <c r="O415" s="72"/>
      <c r="P415" s="72"/>
      <c r="Q415" s="72"/>
      <c r="R415" s="72"/>
      <c r="S415" s="72"/>
    </row>
    <row r="416" spans="1:19">
      <c r="A416" s="73"/>
      <c r="B416" s="73"/>
      <c r="C416" s="74"/>
      <c r="D416" s="74"/>
      <c r="E416" s="74"/>
      <c r="F416" s="75"/>
      <c r="G416" s="73"/>
      <c r="H416" s="73"/>
      <c r="I416" s="73"/>
      <c r="J416" s="73"/>
      <c r="K416" s="76"/>
      <c r="L416" s="74"/>
      <c r="M416" s="72"/>
      <c r="N416" s="72"/>
      <c r="O416" s="72"/>
      <c r="P416" s="72"/>
      <c r="Q416" s="72"/>
      <c r="R416" s="72"/>
      <c r="S416" s="72"/>
    </row>
    <row r="417" spans="1:19">
      <c r="A417" s="73"/>
      <c r="B417" s="73"/>
      <c r="C417" s="74"/>
      <c r="D417" s="74"/>
      <c r="E417" s="74"/>
      <c r="F417" s="75"/>
      <c r="G417" s="73"/>
      <c r="H417" s="73"/>
      <c r="I417" s="73"/>
      <c r="J417" s="73"/>
      <c r="K417" s="76"/>
      <c r="L417" s="74"/>
      <c r="M417" s="72"/>
      <c r="N417" s="72"/>
      <c r="O417" s="72"/>
      <c r="P417" s="72"/>
      <c r="Q417" s="72"/>
      <c r="R417" s="72"/>
      <c r="S417" s="72"/>
    </row>
    <row r="418" spans="1:19">
      <c r="A418" s="73"/>
      <c r="B418" s="73"/>
      <c r="C418" s="74"/>
      <c r="D418" s="74"/>
      <c r="E418" s="74"/>
      <c r="F418" s="75"/>
      <c r="G418" s="73"/>
      <c r="H418" s="73"/>
      <c r="I418" s="73"/>
      <c r="J418" s="73"/>
      <c r="K418" s="76"/>
      <c r="L418" s="74"/>
      <c r="M418" s="72"/>
      <c r="N418" s="72"/>
      <c r="O418" s="72"/>
      <c r="P418" s="72"/>
      <c r="Q418" s="72"/>
      <c r="R418" s="72"/>
      <c r="S418" s="72"/>
    </row>
    <row r="419" spans="1:19">
      <c r="A419" s="73"/>
      <c r="B419" s="73"/>
      <c r="C419" s="74"/>
      <c r="D419" s="74"/>
      <c r="E419" s="74"/>
      <c r="F419" s="75"/>
      <c r="G419" s="73"/>
      <c r="H419" s="73"/>
      <c r="I419" s="73"/>
      <c r="J419" s="73"/>
      <c r="K419" s="76"/>
      <c r="L419" s="74"/>
      <c r="M419" s="72"/>
      <c r="N419" s="72"/>
      <c r="O419" s="72"/>
      <c r="P419" s="72"/>
      <c r="Q419" s="72"/>
      <c r="R419" s="72"/>
      <c r="S419" s="72"/>
    </row>
    <row r="420" spans="1:19">
      <c r="A420" s="73"/>
      <c r="B420" s="73"/>
      <c r="C420" s="74"/>
      <c r="D420" s="74"/>
      <c r="E420" s="74"/>
      <c r="F420" s="75"/>
      <c r="G420" s="73"/>
      <c r="H420" s="73"/>
      <c r="I420" s="73"/>
      <c r="J420" s="73"/>
      <c r="K420" s="76"/>
      <c r="L420" s="74"/>
      <c r="M420" s="72"/>
      <c r="N420" s="72"/>
      <c r="O420" s="72"/>
      <c r="P420" s="72"/>
      <c r="Q420" s="72"/>
      <c r="R420" s="72"/>
      <c r="S420" s="72"/>
    </row>
    <row r="421" spans="1:19">
      <c r="A421" s="73"/>
      <c r="B421" s="73"/>
      <c r="C421" s="74"/>
      <c r="D421" s="74"/>
      <c r="E421" s="74"/>
      <c r="F421" s="75"/>
      <c r="G421" s="73"/>
      <c r="H421" s="73"/>
      <c r="I421" s="73"/>
      <c r="J421" s="73"/>
      <c r="K421" s="76"/>
      <c r="L421" s="74"/>
      <c r="M421" s="72"/>
      <c r="N421" s="72"/>
      <c r="O421" s="72"/>
      <c r="P421" s="72"/>
      <c r="Q421" s="72"/>
      <c r="R421" s="72"/>
      <c r="S421" s="72"/>
    </row>
    <row r="422" spans="1:19">
      <c r="A422" s="73"/>
      <c r="B422" s="73"/>
      <c r="C422" s="74"/>
      <c r="D422" s="74"/>
      <c r="E422" s="74"/>
      <c r="F422" s="75"/>
      <c r="G422" s="73"/>
      <c r="H422" s="73"/>
      <c r="I422" s="73"/>
      <c r="J422" s="73"/>
      <c r="K422" s="76"/>
      <c r="L422" s="74"/>
      <c r="M422" s="72"/>
      <c r="N422" s="72"/>
      <c r="O422" s="72"/>
      <c r="P422" s="72"/>
      <c r="Q422" s="72"/>
      <c r="R422" s="72"/>
      <c r="S422" s="72"/>
    </row>
    <row r="423" spans="1:19">
      <c r="A423" s="73"/>
      <c r="B423" s="73"/>
      <c r="C423" s="74"/>
      <c r="D423" s="74"/>
      <c r="E423" s="74"/>
      <c r="F423" s="75"/>
      <c r="G423" s="73"/>
      <c r="H423" s="73"/>
      <c r="I423" s="73"/>
      <c r="J423" s="73"/>
      <c r="K423" s="76"/>
      <c r="L423" s="74"/>
      <c r="M423" s="72"/>
      <c r="N423" s="72"/>
      <c r="O423" s="72"/>
      <c r="P423" s="72"/>
      <c r="Q423" s="72"/>
      <c r="R423" s="72"/>
      <c r="S423" s="72"/>
    </row>
    <row r="424" spans="1:19">
      <c r="A424" s="73"/>
      <c r="B424" s="73"/>
      <c r="C424" s="74"/>
      <c r="D424" s="74"/>
      <c r="E424" s="74"/>
      <c r="F424" s="75"/>
      <c r="G424" s="73"/>
      <c r="H424" s="73"/>
      <c r="I424" s="73"/>
      <c r="J424" s="73"/>
      <c r="K424" s="76"/>
      <c r="L424" s="74"/>
      <c r="M424" s="72"/>
      <c r="N424" s="72"/>
      <c r="O424" s="72"/>
      <c r="P424" s="72"/>
      <c r="Q424" s="72"/>
      <c r="R424" s="72"/>
      <c r="S424" s="72"/>
    </row>
    <row r="425" spans="1:19">
      <c r="A425" s="73"/>
      <c r="B425" s="73"/>
      <c r="C425" s="74"/>
      <c r="D425" s="74"/>
      <c r="E425" s="74"/>
      <c r="F425" s="75"/>
      <c r="G425" s="73"/>
      <c r="H425" s="73"/>
      <c r="I425" s="73"/>
      <c r="J425" s="73"/>
      <c r="K425" s="76"/>
      <c r="L425" s="74"/>
      <c r="M425" s="72"/>
      <c r="N425" s="72"/>
      <c r="O425" s="72"/>
      <c r="P425" s="72"/>
      <c r="Q425" s="72"/>
      <c r="R425" s="72"/>
      <c r="S425" s="72"/>
    </row>
    <row r="426" spans="1:19">
      <c r="A426" s="73"/>
      <c r="B426" s="73"/>
      <c r="C426" s="74"/>
      <c r="D426" s="74"/>
      <c r="E426" s="74"/>
      <c r="F426" s="75"/>
      <c r="G426" s="73"/>
      <c r="H426" s="73"/>
      <c r="I426" s="73"/>
      <c r="J426" s="73"/>
      <c r="K426" s="76"/>
      <c r="L426" s="74"/>
      <c r="M426" s="72"/>
      <c r="N426" s="72"/>
      <c r="O426" s="72"/>
      <c r="P426" s="72"/>
      <c r="Q426" s="72"/>
      <c r="R426" s="72"/>
      <c r="S426" s="72"/>
    </row>
    <row r="427" spans="1:19">
      <c r="A427" s="73"/>
      <c r="B427" s="73"/>
      <c r="C427" s="74"/>
      <c r="D427" s="74"/>
      <c r="E427" s="74"/>
      <c r="F427" s="75"/>
      <c r="G427" s="73"/>
      <c r="H427" s="73"/>
      <c r="I427" s="73"/>
      <c r="J427" s="73"/>
      <c r="K427" s="76"/>
      <c r="L427" s="74"/>
      <c r="M427" s="72"/>
      <c r="N427" s="72"/>
      <c r="O427" s="72"/>
      <c r="P427" s="72"/>
      <c r="Q427" s="72"/>
      <c r="R427" s="72"/>
      <c r="S427" s="72"/>
    </row>
    <row r="428" spans="1:19">
      <c r="A428" s="73"/>
      <c r="B428" s="73"/>
      <c r="C428" s="74"/>
      <c r="D428" s="74"/>
      <c r="E428" s="74"/>
      <c r="F428" s="75"/>
      <c r="G428" s="73"/>
      <c r="H428" s="73"/>
      <c r="I428" s="73"/>
      <c r="J428" s="73"/>
      <c r="K428" s="76"/>
      <c r="L428" s="74"/>
      <c r="M428" s="72"/>
      <c r="N428" s="72"/>
      <c r="O428" s="72"/>
      <c r="P428" s="72"/>
      <c r="Q428" s="72"/>
      <c r="R428" s="72"/>
      <c r="S428" s="72"/>
    </row>
    <row r="429" spans="1:19">
      <c r="A429" s="73"/>
      <c r="B429" s="73"/>
      <c r="C429" s="74"/>
      <c r="D429" s="74"/>
      <c r="E429" s="74"/>
      <c r="F429" s="75"/>
      <c r="G429" s="73"/>
      <c r="H429" s="73"/>
      <c r="I429" s="73"/>
      <c r="J429" s="73"/>
      <c r="K429" s="76"/>
      <c r="L429" s="74"/>
      <c r="M429" s="72"/>
      <c r="N429" s="72"/>
      <c r="O429" s="72"/>
      <c r="P429" s="72"/>
      <c r="Q429" s="72"/>
      <c r="R429" s="72"/>
      <c r="S429" s="72"/>
    </row>
    <row r="430" spans="1:19">
      <c r="A430" s="73"/>
      <c r="B430" s="73"/>
      <c r="C430" s="74"/>
      <c r="D430" s="74"/>
      <c r="E430" s="74"/>
      <c r="F430" s="75"/>
      <c r="G430" s="73"/>
      <c r="H430" s="73"/>
      <c r="I430" s="73"/>
      <c r="J430" s="73"/>
      <c r="K430" s="76"/>
      <c r="L430" s="74"/>
      <c r="M430" s="72"/>
      <c r="N430" s="72"/>
      <c r="O430" s="72"/>
      <c r="P430" s="72"/>
      <c r="Q430" s="72"/>
      <c r="R430" s="72"/>
      <c r="S430" s="72"/>
    </row>
    <row r="431" spans="1:19">
      <c r="A431" s="73"/>
      <c r="B431" s="73"/>
      <c r="C431" s="74"/>
      <c r="D431" s="74"/>
      <c r="E431" s="74"/>
      <c r="F431" s="75"/>
      <c r="G431" s="73"/>
      <c r="H431" s="73"/>
      <c r="I431" s="73"/>
      <c r="J431" s="73"/>
      <c r="K431" s="76"/>
      <c r="L431" s="74"/>
      <c r="M431" s="72"/>
      <c r="N431" s="72"/>
      <c r="O431" s="72"/>
      <c r="P431" s="72"/>
      <c r="Q431" s="72"/>
      <c r="R431" s="72"/>
      <c r="S431" s="72"/>
    </row>
    <row r="432" spans="1:19">
      <c r="A432" s="73"/>
      <c r="B432" s="73"/>
      <c r="C432" s="74"/>
      <c r="D432" s="74"/>
      <c r="E432" s="74"/>
      <c r="F432" s="75"/>
      <c r="G432" s="73"/>
      <c r="H432" s="73"/>
      <c r="I432" s="73"/>
      <c r="J432" s="73"/>
      <c r="K432" s="76"/>
      <c r="L432" s="74"/>
      <c r="M432" s="72"/>
      <c r="N432" s="72"/>
      <c r="O432" s="72"/>
      <c r="P432" s="72"/>
      <c r="Q432" s="72"/>
      <c r="R432" s="72"/>
      <c r="S432" s="72"/>
    </row>
    <row r="433" spans="1:19">
      <c r="A433" s="73"/>
      <c r="B433" s="73"/>
      <c r="C433" s="74"/>
      <c r="D433" s="74"/>
      <c r="E433" s="74"/>
      <c r="F433" s="75"/>
      <c r="G433" s="73"/>
      <c r="H433" s="73"/>
      <c r="I433" s="73"/>
      <c r="J433" s="73"/>
      <c r="K433" s="76"/>
      <c r="L433" s="74"/>
      <c r="M433" s="72"/>
      <c r="N433" s="72"/>
      <c r="O433" s="72"/>
      <c r="P433" s="72"/>
      <c r="Q433" s="72"/>
      <c r="R433" s="72"/>
      <c r="S433" s="72"/>
    </row>
    <row r="434" spans="1:19">
      <c r="A434" s="73"/>
      <c r="B434" s="73"/>
      <c r="C434" s="74"/>
      <c r="D434" s="74"/>
      <c r="E434" s="74"/>
      <c r="F434" s="75"/>
      <c r="G434" s="73"/>
      <c r="H434" s="73"/>
      <c r="I434" s="73"/>
      <c r="J434" s="73"/>
      <c r="K434" s="76"/>
      <c r="L434" s="74"/>
      <c r="M434" s="72"/>
      <c r="N434" s="72"/>
      <c r="O434" s="72"/>
      <c r="P434" s="72"/>
      <c r="Q434" s="72"/>
      <c r="R434" s="72"/>
      <c r="S434" s="72"/>
    </row>
    <row r="435" spans="1:19">
      <c r="A435" s="73"/>
      <c r="B435" s="73"/>
      <c r="C435" s="74"/>
      <c r="D435" s="74"/>
      <c r="E435" s="74"/>
      <c r="F435" s="75"/>
      <c r="G435" s="73"/>
      <c r="H435" s="73"/>
      <c r="I435" s="73"/>
      <c r="J435" s="73"/>
      <c r="K435" s="76"/>
      <c r="L435" s="74"/>
      <c r="M435" s="72"/>
      <c r="N435" s="72"/>
      <c r="O435" s="72"/>
      <c r="P435" s="72"/>
      <c r="Q435" s="72"/>
      <c r="R435" s="72"/>
      <c r="S435" s="72"/>
    </row>
    <row r="436" spans="1:19">
      <c r="A436" s="73"/>
      <c r="B436" s="73"/>
      <c r="C436" s="74"/>
      <c r="D436" s="74"/>
      <c r="E436" s="74"/>
      <c r="F436" s="75"/>
      <c r="G436" s="73"/>
      <c r="H436" s="73"/>
      <c r="I436" s="73"/>
      <c r="J436" s="73"/>
      <c r="K436" s="76"/>
      <c r="L436" s="74"/>
      <c r="M436" s="72"/>
      <c r="N436" s="72"/>
      <c r="O436" s="72"/>
      <c r="P436" s="72"/>
      <c r="Q436" s="72"/>
      <c r="R436" s="72"/>
      <c r="S436" s="72"/>
    </row>
    <row r="437" spans="1:19">
      <c r="A437" s="73"/>
      <c r="B437" s="73"/>
      <c r="C437" s="74"/>
      <c r="D437" s="74"/>
      <c r="E437" s="74"/>
      <c r="F437" s="75"/>
      <c r="G437" s="73"/>
      <c r="H437" s="73"/>
      <c r="I437" s="73"/>
      <c r="J437" s="73"/>
      <c r="K437" s="76"/>
      <c r="L437" s="74"/>
      <c r="M437" s="72"/>
      <c r="N437" s="72"/>
      <c r="O437" s="72"/>
      <c r="P437" s="72"/>
      <c r="Q437" s="72"/>
      <c r="R437" s="72"/>
      <c r="S437" s="72"/>
    </row>
    <row r="438" spans="1:19">
      <c r="A438" s="73"/>
      <c r="B438" s="73"/>
      <c r="C438" s="74"/>
      <c r="D438" s="74"/>
      <c r="E438" s="74"/>
      <c r="F438" s="75"/>
      <c r="G438" s="73"/>
      <c r="H438" s="73"/>
      <c r="I438" s="73"/>
      <c r="J438" s="73"/>
      <c r="K438" s="76"/>
      <c r="L438" s="74"/>
      <c r="M438" s="72"/>
      <c r="N438" s="72"/>
      <c r="O438" s="72"/>
      <c r="P438" s="72"/>
      <c r="Q438" s="72"/>
      <c r="R438" s="72"/>
      <c r="S438" s="72"/>
    </row>
    <row r="439" spans="1:19">
      <c r="A439" s="73"/>
      <c r="B439" s="73"/>
      <c r="C439" s="74"/>
      <c r="D439" s="74"/>
      <c r="E439" s="74"/>
      <c r="F439" s="75"/>
      <c r="G439" s="73"/>
      <c r="H439" s="73"/>
      <c r="I439" s="73"/>
      <c r="J439" s="73"/>
      <c r="K439" s="76"/>
      <c r="L439" s="74"/>
      <c r="M439" s="72"/>
      <c r="N439" s="72"/>
      <c r="O439" s="72"/>
      <c r="P439" s="72"/>
      <c r="Q439" s="72"/>
      <c r="R439" s="72"/>
      <c r="S439" s="72"/>
    </row>
    <row r="440" spans="1:19">
      <c r="A440" s="73"/>
      <c r="B440" s="73"/>
      <c r="C440" s="74"/>
      <c r="D440" s="74"/>
      <c r="E440" s="74"/>
      <c r="F440" s="75"/>
      <c r="G440" s="73"/>
      <c r="H440" s="73"/>
      <c r="I440" s="73"/>
      <c r="J440" s="73"/>
      <c r="K440" s="76"/>
      <c r="L440" s="74"/>
      <c r="M440" s="72"/>
      <c r="N440" s="72"/>
      <c r="O440" s="72"/>
      <c r="P440" s="72"/>
      <c r="Q440" s="72"/>
      <c r="R440" s="72"/>
      <c r="S440" s="72"/>
    </row>
    <row r="441" spans="1:19">
      <c r="A441" s="73"/>
      <c r="B441" s="73"/>
      <c r="C441" s="74"/>
      <c r="D441" s="74"/>
      <c r="E441" s="74"/>
      <c r="F441" s="75"/>
      <c r="G441" s="73"/>
      <c r="H441" s="73"/>
      <c r="I441" s="73"/>
      <c r="J441" s="73"/>
      <c r="K441" s="76"/>
      <c r="L441" s="74"/>
      <c r="M441" s="72"/>
      <c r="N441" s="72"/>
      <c r="O441" s="72"/>
      <c r="P441" s="72"/>
      <c r="Q441" s="72"/>
      <c r="R441" s="72"/>
      <c r="S441" s="72"/>
    </row>
    <row r="442" spans="1:19">
      <c r="A442" s="73"/>
      <c r="B442" s="73"/>
      <c r="C442" s="74"/>
      <c r="D442" s="74"/>
      <c r="E442" s="74"/>
      <c r="F442" s="75"/>
      <c r="G442" s="73"/>
      <c r="H442" s="73"/>
      <c r="I442" s="73"/>
      <c r="J442" s="73"/>
      <c r="K442" s="76"/>
      <c r="L442" s="74"/>
      <c r="M442" s="72"/>
      <c r="N442" s="72"/>
      <c r="O442" s="72"/>
      <c r="P442" s="72"/>
      <c r="Q442" s="72"/>
      <c r="R442" s="72"/>
      <c r="S442" s="72"/>
    </row>
    <row r="443" spans="1:19">
      <c r="A443" s="73"/>
      <c r="B443" s="73"/>
      <c r="C443" s="74"/>
      <c r="D443" s="74"/>
      <c r="E443" s="74"/>
      <c r="F443" s="75"/>
      <c r="G443" s="73"/>
      <c r="H443" s="73"/>
      <c r="I443" s="73"/>
      <c r="J443" s="73"/>
      <c r="K443" s="76"/>
      <c r="L443" s="74"/>
      <c r="M443" s="72"/>
      <c r="N443" s="72"/>
      <c r="O443" s="72"/>
      <c r="P443" s="72"/>
      <c r="Q443" s="72"/>
      <c r="R443" s="72"/>
      <c r="S443" s="72"/>
    </row>
    <row r="444" spans="1:19">
      <c r="A444" s="73"/>
      <c r="B444" s="73"/>
      <c r="C444" s="74"/>
      <c r="D444" s="74"/>
      <c r="E444" s="74"/>
      <c r="F444" s="75"/>
      <c r="G444" s="73"/>
      <c r="H444" s="73"/>
      <c r="I444" s="73"/>
      <c r="J444" s="73"/>
      <c r="K444" s="76"/>
      <c r="L444" s="74"/>
      <c r="M444" s="72"/>
      <c r="N444" s="72"/>
      <c r="O444" s="72"/>
      <c r="P444" s="72"/>
      <c r="Q444" s="72"/>
      <c r="R444" s="72"/>
      <c r="S444" s="72"/>
    </row>
    <row r="445" spans="1:19">
      <c r="A445" s="73"/>
      <c r="B445" s="73"/>
      <c r="C445" s="74"/>
      <c r="D445" s="74"/>
      <c r="E445" s="74"/>
      <c r="F445" s="75"/>
      <c r="G445" s="73"/>
      <c r="H445" s="73"/>
      <c r="I445" s="73"/>
      <c r="J445" s="73"/>
      <c r="K445" s="76"/>
      <c r="L445" s="74"/>
      <c r="M445" s="72"/>
      <c r="N445" s="72"/>
      <c r="O445" s="72"/>
      <c r="P445" s="72"/>
      <c r="Q445" s="72"/>
      <c r="R445" s="72"/>
      <c r="S445" s="72"/>
    </row>
    <row r="446" spans="1:19">
      <c r="A446" s="73"/>
      <c r="B446" s="73"/>
      <c r="C446" s="74"/>
      <c r="D446" s="74"/>
      <c r="E446" s="74"/>
      <c r="F446" s="75"/>
      <c r="G446" s="73"/>
      <c r="H446" s="73"/>
      <c r="I446" s="73"/>
      <c r="J446" s="73"/>
      <c r="K446" s="76"/>
      <c r="L446" s="74"/>
      <c r="M446" s="72"/>
      <c r="N446" s="72"/>
      <c r="O446" s="72"/>
      <c r="P446" s="72"/>
      <c r="Q446" s="72"/>
      <c r="R446" s="72"/>
      <c r="S446" s="72"/>
    </row>
    <row r="447" spans="1:19">
      <c r="A447" s="73"/>
      <c r="B447" s="73"/>
      <c r="C447" s="74"/>
      <c r="D447" s="74"/>
      <c r="E447" s="74"/>
      <c r="F447" s="75"/>
      <c r="G447" s="73"/>
      <c r="H447" s="73"/>
      <c r="I447" s="73"/>
      <c r="J447" s="73"/>
      <c r="K447" s="76"/>
      <c r="L447" s="74"/>
      <c r="M447" s="72"/>
      <c r="N447" s="72"/>
      <c r="O447" s="72"/>
      <c r="P447" s="72"/>
      <c r="Q447" s="72"/>
      <c r="R447" s="72"/>
      <c r="S447" s="72"/>
    </row>
    <row r="448" spans="1:19">
      <c r="A448" s="73"/>
      <c r="B448" s="73"/>
      <c r="C448" s="74"/>
      <c r="D448" s="74"/>
      <c r="E448" s="74"/>
      <c r="F448" s="75"/>
      <c r="G448" s="73"/>
      <c r="H448" s="73"/>
      <c r="I448" s="73"/>
      <c r="J448" s="73"/>
      <c r="K448" s="76"/>
      <c r="L448" s="74"/>
      <c r="M448" s="72"/>
      <c r="N448" s="72"/>
      <c r="O448" s="72"/>
      <c r="P448" s="72"/>
      <c r="Q448" s="72"/>
      <c r="R448" s="72"/>
      <c r="S448" s="72"/>
    </row>
    <row r="449" spans="1:19">
      <c r="A449" s="73"/>
      <c r="B449" s="73"/>
      <c r="C449" s="74"/>
      <c r="D449" s="74"/>
      <c r="E449" s="74"/>
      <c r="F449" s="75"/>
      <c r="G449" s="73"/>
      <c r="H449" s="73"/>
      <c r="I449" s="73"/>
      <c r="J449" s="73"/>
      <c r="K449" s="76"/>
      <c r="L449" s="74"/>
      <c r="M449" s="72"/>
      <c r="N449" s="72"/>
      <c r="O449" s="72"/>
      <c r="P449" s="72"/>
      <c r="Q449" s="72"/>
      <c r="R449" s="72"/>
      <c r="S449" s="72"/>
    </row>
    <row r="450" spans="1:19">
      <c r="A450" s="73"/>
      <c r="B450" s="73"/>
      <c r="C450" s="74"/>
      <c r="D450" s="74"/>
      <c r="E450" s="74"/>
      <c r="F450" s="75"/>
      <c r="G450" s="73"/>
      <c r="H450" s="73"/>
      <c r="I450" s="73"/>
      <c r="J450" s="73"/>
      <c r="K450" s="76"/>
      <c r="L450" s="74"/>
      <c r="M450" s="72"/>
      <c r="N450" s="72"/>
      <c r="O450" s="72"/>
      <c r="P450" s="72"/>
      <c r="Q450" s="72"/>
      <c r="R450" s="72"/>
      <c r="S450" s="72"/>
    </row>
    <row r="451" spans="1:19">
      <c r="A451" s="73"/>
      <c r="B451" s="73"/>
      <c r="C451" s="74"/>
      <c r="D451" s="74"/>
      <c r="E451" s="74"/>
      <c r="F451" s="75"/>
      <c r="G451" s="73"/>
      <c r="H451" s="73"/>
      <c r="I451" s="73"/>
      <c r="J451" s="73"/>
      <c r="K451" s="76"/>
      <c r="L451" s="74"/>
      <c r="M451" s="72"/>
      <c r="N451" s="72"/>
      <c r="O451" s="72"/>
      <c r="P451" s="72"/>
      <c r="Q451" s="72"/>
      <c r="R451" s="72"/>
      <c r="S451" s="72"/>
    </row>
    <row r="452" spans="1:19">
      <c r="A452" s="73"/>
      <c r="B452" s="73"/>
      <c r="C452" s="74"/>
      <c r="D452" s="74"/>
      <c r="E452" s="74"/>
      <c r="F452" s="75"/>
      <c r="G452" s="73"/>
      <c r="H452" s="73"/>
      <c r="I452" s="73"/>
      <c r="J452" s="73"/>
      <c r="K452" s="76"/>
      <c r="L452" s="74"/>
      <c r="M452" s="72"/>
      <c r="N452" s="72"/>
      <c r="O452" s="72"/>
      <c r="P452" s="72"/>
      <c r="Q452" s="72"/>
      <c r="R452" s="72"/>
      <c r="S452" s="72"/>
    </row>
    <row r="453" spans="1:19">
      <c r="A453" s="73"/>
      <c r="B453" s="73"/>
      <c r="C453" s="74"/>
      <c r="D453" s="74"/>
      <c r="E453" s="74"/>
      <c r="F453" s="75"/>
      <c r="G453" s="73"/>
      <c r="H453" s="73"/>
      <c r="I453" s="73"/>
      <c r="J453" s="73"/>
      <c r="K453" s="76"/>
      <c r="L453" s="74"/>
      <c r="M453" s="72"/>
      <c r="N453" s="72"/>
      <c r="O453" s="72"/>
      <c r="P453" s="72"/>
      <c r="Q453" s="72"/>
      <c r="R453" s="72"/>
      <c r="S453" s="72"/>
    </row>
    <row r="454" spans="1:19">
      <c r="A454" s="73"/>
      <c r="B454" s="73"/>
      <c r="C454" s="74"/>
      <c r="D454" s="74"/>
      <c r="E454" s="74"/>
      <c r="F454" s="75"/>
      <c r="G454" s="73"/>
      <c r="H454" s="73"/>
      <c r="I454" s="73"/>
      <c r="J454" s="73"/>
      <c r="K454" s="76"/>
      <c r="L454" s="74"/>
      <c r="M454" s="72"/>
      <c r="N454" s="72"/>
      <c r="O454" s="72"/>
      <c r="P454" s="72"/>
      <c r="Q454" s="72"/>
      <c r="R454" s="72"/>
      <c r="S454" s="72"/>
    </row>
    <row r="455" spans="1:19">
      <c r="A455" s="73"/>
      <c r="B455" s="73"/>
      <c r="C455" s="74"/>
      <c r="D455" s="74"/>
      <c r="E455" s="74"/>
      <c r="F455" s="75"/>
      <c r="G455" s="73"/>
      <c r="H455" s="73"/>
      <c r="I455" s="73"/>
      <c r="J455" s="73"/>
      <c r="K455" s="76"/>
      <c r="L455" s="74"/>
      <c r="M455" s="72"/>
      <c r="N455" s="72"/>
      <c r="O455" s="72"/>
      <c r="P455" s="72"/>
      <c r="Q455" s="72"/>
      <c r="R455" s="72"/>
      <c r="S455" s="72"/>
    </row>
    <row r="456" spans="1:19">
      <c r="A456" s="73"/>
      <c r="B456" s="73"/>
      <c r="C456" s="74"/>
      <c r="D456" s="74"/>
      <c r="E456" s="74"/>
      <c r="F456" s="75"/>
      <c r="G456" s="73"/>
      <c r="H456" s="73"/>
      <c r="I456" s="73"/>
      <c r="J456" s="73"/>
      <c r="K456" s="76"/>
      <c r="L456" s="74"/>
      <c r="M456" s="72"/>
      <c r="N456" s="72"/>
      <c r="O456" s="72"/>
      <c r="P456" s="72"/>
      <c r="Q456" s="72"/>
      <c r="R456" s="72"/>
      <c r="S456" s="72"/>
    </row>
    <row r="457" spans="1:19">
      <c r="A457" s="73"/>
      <c r="B457" s="73"/>
      <c r="C457" s="74"/>
      <c r="D457" s="74"/>
      <c r="E457" s="74"/>
      <c r="F457" s="75"/>
      <c r="G457" s="73"/>
      <c r="H457" s="73"/>
      <c r="I457" s="73"/>
      <c r="J457" s="73"/>
      <c r="K457" s="76"/>
      <c r="L457" s="74"/>
      <c r="M457" s="72"/>
      <c r="N457" s="72"/>
      <c r="O457" s="72"/>
      <c r="P457" s="72"/>
      <c r="Q457" s="72"/>
      <c r="R457" s="72"/>
      <c r="S457" s="72"/>
    </row>
    <row r="458" spans="1:19">
      <c r="A458" s="73"/>
      <c r="B458" s="73"/>
      <c r="C458" s="74"/>
      <c r="D458" s="74"/>
      <c r="E458" s="74"/>
      <c r="F458" s="75"/>
      <c r="G458" s="73"/>
      <c r="H458" s="73"/>
      <c r="I458" s="73"/>
      <c r="J458" s="73"/>
      <c r="K458" s="76"/>
      <c r="L458" s="74"/>
      <c r="M458" s="72"/>
      <c r="N458" s="72"/>
      <c r="O458" s="72"/>
      <c r="P458" s="72"/>
      <c r="Q458" s="72"/>
      <c r="R458" s="72"/>
      <c r="S458" s="72"/>
    </row>
    <row r="459" spans="1:19">
      <c r="A459" s="73"/>
      <c r="B459" s="73"/>
      <c r="C459" s="74"/>
      <c r="D459" s="74"/>
      <c r="E459" s="74"/>
      <c r="F459" s="75"/>
      <c r="G459" s="73"/>
      <c r="H459" s="73"/>
      <c r="I459" s="73"/>
      <c r="J459" s="73"/>
      <c r="K459" s="76"/>
      <c r="L459" s="74"/>
      <c r="M459" s="72"/>
      <c r="N459" s="72"/>
      <c r="O459" s="72"/>
      <c r="P459" s="72"/>
      <c r="Q459" s="72"/>
      <c r="R459" s="72"/>
      <c r="S459" s="72"/>
    </row>
    <row r="460" spans="1:19">
      <c r="A460" s="73"/>
      <c r="B460" s="73"/>
      <c r="C460" s="74"/>
      <c r="D460" s="74"/>
      <c r="E460" s="74"/>
      <c r="F460" s="75"/>
      <c r="G460" s="73"/>
      <c r="H460" s="73"/>
      <c r="I460" s="73"/>
      <c r="J460" s="73"/>
      <c r="K460" s="76"/>
      <c r="L460" s="74"/>
      <c r="M460" s="72"/>
      <c r="N460" s="72"/>
      <c r="O460" s="72"/>
      <c r="P460" s="72"/>
      <c r="Q460" s="72"/>
      <c r="R460" s="72"/>
      <c r="S460" s="72"/>
    </row>
    <row r="461" spans="1:19">
      <c r="A461" s="73"/>
      <c r="B461" s="73"/>
      <c r="C461" s="74"/>
      <c r="D461" s="74"/>
      <c r="E461" s="74"/>
      <c r="F461" s="75"/>
      <c r="G461" s="73"/>
      <c r="H461" s="73"/>
      <c r="I461" s="73"/>
      <c r="J461" s="73"/>
      <c r="K461" s="76"/>
      <c r="L461" s="74"/>
      <c r="M461" s="72"/>
      <c r="N461" s="72"/>
      <c r="O461" s="72"/>
      <c r="P461" s="72"/>
      <c r="Q461" s="72"/>
      <c r="R461" s="72"/>
      <c r="S461" s="72"/>
    </row>
    <row r="462" spans="1:19">
      <c r="A462" s="73"/>
      <c r="B462" s="73"/>
      <c r="C462" s="74"/>
      <c r="D462" s="74"/>
      <c r="E462" s="74"/>
      <c r="F462" s="75"/>
      <c r="G462" s="73"/>
      <c r="H462" s="73"/>
      <c r="I462" s="73"/>
      <c r="J462" s="73"/>
      <c r="K462" s="76"/>
      <c r="L462" s="74"/>
      <c r="M462" s="72"/>
      <c r="N462" s="72"/>
      <c r="O462" s="72"/>
      <c r="P462" s="72"/>
      <c r="Q462" s="72"/>
      <c r="R462" s="72"/>
      <c r="S462" s="72"/>
    </row>
    <row r="463" spans="1:19">
      <c r="A463" s="73"/>
      <c r="B463" s="73"/>
      <c r="C463" s="74"/>
      <c r="D463" s="74"/>
      <c r="E463" s="74"/>
      <c r="F463" s="75"/>
      <c r="G463" s="73"/>
      <c r="H463" s="73"/>
      <c r="I463" s="73"/>
      <c r="J463" s="73"/>
      <c r="K463" s="76"/>
      <c r="L463" s="74"/>
      <c r="M463" s="72"/>
      <c r="N463" s="72"/>
      <c r="O463" s="72"/>
      <c r="P463" s="72"/>
      <c r="Q463" s="72"/>
      <c r="R463" s="72"/>
      <c r="S463" s="72"/>
    </row>
    <row r="464" spans="1:19">
      <c r="A464" s="73"/>
      <c r="B464" s="73"/>
      <c r="C464" s="74"/>
      <c r="D464" s="74"/>
      <c r="E464" s="74"/>
      <c r="F464" s="75"/>
      <c r="G464" s="73"/>
      <c r="H464" s="73"/>
      <c r="I464" s="73"/>
      <c r="J464" s="73"/>
      <c r="K464" s="76"/>
      <c r="L464" s="74"/>
      <c r="M464" s="72"/>
      <c r="N464" s="72"/>
      <c r="O464" s="72"/>
      <c r="P464" s="72"/>
      <c r="Q464" s="72"/>
      <c r="R464" s="72"/>
      <c r="S464" s="72"/>
    </row>
    <row r="465" spans="1:19">
      <c r="A465" s="73"/>
      <c r="B465" s="73"/>
      <c r="C465" s="74"/>
      <c r="D465" s="74"/>
      <c r="E465" s="74"/>
      <c r="F465" s="75"/>
      <c r="G465" s="73"/>
      <c r="H465" s="73"/>
      <c r="I465" s="73"/>
      <c r="J465" s="73"/>
      <c r="K465" s="76"/>
      <c r="L465" s="74"/>
      <c r="M465" s="72"/>
      <c r="N465" s="72"/>
      <c r="O465" s="72"/>
      <c r="P465" s="72"/>
      <c r="Q465" s="72"/>
      <c r="R465" s="72"/>
      <c r="S465" s="72"/>
    </row>
    <row r="466" spans="1:19">
      <c r="A466" s="73"/>
      <c r="B466" s="73"/>
      <c r="C466" s="74"/>
      <c r="D466" s="74"/>
      <c r="E466" s="74"/>
      <c r="F466" s="75"/>
      <c r="G466" s="73"/>
      <c r="H466" s="73"/>
      <c r="I466" s="73"/>
      <c r="J466" s="73"/>
      <c r="K466" s="76"/>
      <c r="L466" s="74"/>
      <c r="M466" s="72"/>
      <c r="N466" s="72"/>
      <c r="O466" s="72"/>
      <c r="P466" s="72"/>
      <c r="Q466" s="72"/>
      <c r="R466" s="72"/>
      <c r="S466" s="72"/>
    </row>
    <row r="467" spans="1:19">
      <c r="A467" s="73"/>
      <c r="B467" s="73"/>
      <c r="C467" s="74"/>
      <c r="D467" s="74"/>
      <c r="E467" s="74"/>
      <c r="F467" s="75"/>
      <c r="G467" s="73"/>
      <c r="H467" s="73"/>
      <c r="I467" s="73"/>
      <c r="J467" s="73"/>
      <c r="K467" s="76"/>
      <c r="L467" s="74"/>
      <c r="M467" s="72"/>
      <c r="N467" s="72"/>
      <c r="O467" s="72"/>
      <c r="P467" s="72"/>
      <c r="Q467" s="72"/>
      <c r="R467" s="72"/>
      <c r="S467" s="72"/>
    </row>
    <row r="468" spans="1:19">
      <c r="A468" s="73"/>
      <c r="B468" s="73"/>
      <c r="C468" s="74"/>
      <c r="D468" s="74"/>
      <c r="E468" s="74"/>
      <c r="F468" s="75"/>
      <c r="G468" s="73"/>
      <c r="H468" s="73"/>
      <c r="I468" s="73"/>
      <c r="J468" s="73"/>
      <c r="K468" s="76"/>
      <c r="L468" s="74"/>
      <c r="M468" s="72"/>
      <c r="N468" s="72"/>
      <c r="O468" s="72"/>
      <c r="P468" s="72"/>
      <c r="Q468" s="72"/>
      <c r="R468" s="72"/>
      <c r="S468" s="72"/>
    </row>
    <row r="469" spans="1:19">
      <c r="A469" s="73"/>
      <c r="B469" s="73"/>
      <c r="C469" s="74"/>
      <c r="D469" s="74"/>
      <c r="E469" s="74"/>
      <c r="F469" s="75"/>
      <c r="G469" s="73"/>
      <c r="H469" s="73"/>
      <c r="I469" s="73"/>
      <c r="J469" s="73"/>
      <c r="K469" s="76"/>
      <c r="L469" s="74"/>
      <c r="M469" s="72"/>
      <c r="N469" s="72"/>
      <c r="O469" s="72"/>
      <c r="P469" s="72"/>
      <c r="Q469" s="72"/>
      <c r="R469" s="72"/>
      <c r="S469" s="72"/>
    </row>
    <row r="470" spans="1:19">
      <c r="A470" s="73"/>
      <c r="B470" s="73"/>
      <c r="C470" s="74"/>
      <c r="D470" s="74"/>
      <c r="E470" s="74"/>
      <c r="F470" s="75"/>
      <c r="G470" s="73"/>
      <c r="H470" s="73"/>
      <c r="I470" s="73"/>
      <c r="J470" s="73"/>
      <c r="K470" s="76"/>
      <c r="L470" s="74"/>
      <c r="M470" s="72"/>
      <c r="N470" s="72"/>
      <c r="O470" s="72"/>
      <c r="P470" s="72"/>
      <c r="Q470" s="72"/>
      <c r="R470" s="72"/>
      <c r="S470" s="72"/>
    </row>
    <row r="471" spans="1:19">
      <c r="A471" s="73"/>
      <c r="B471" s="73"/>
      <c r="C471" s="74"/>
      <c r="D471" s="74"/>
      <c r="E471" s="74"/>
      <c r="F471" s="75"/>
      <c r="G471" s="73"/>
      <c r="H471" s="73"/>
      <c r="I471" s="73"/>
      <c r="J471" s="73"/>
      <c r="K471" s="76"/>
      <c r="L471" s="74"/>
      <c r="M471" s="72"/>
      <c r="N471" s="72"/>
      <c r="O471" s="72"/>
      <c r="P471" s="72"/>
      <c r="Q471" s="72"/>
      <c r="R471" s="72"/>
      <c r="S471" s="72"/>
    </row>
    <row r="472" spans="1:19">
      <c r="A472" s="73"/>
      <c r="B472" s="73"/>
      <c r="C472" s="74"/>
      <c r="D472" s="74"/>
      <c r="E472" s="74"/>
      <c r="F472" s="75"/>
      <c r="G472" s="73"/>
      <c r="H472" s="73"/>
      <c r="I472" s="73"/>
      <c r="J472" s="73"/>
      <c r="K472" s="76"/>
      <c r="L472" s="74"/>
      <c r="M472" s="72"/>
      <c r="N472" s="72"/>
      <c r="O472" s="72"/>
      <c r="P472" s="72"/>
      <c r="Q472" s="72"/>
      <c r="R472" s="72"/>
      <c r="S472" s="72"/>
    </row>
    <row r="473" spans="1:19">
      <c r="A473" s="73"/>
      <c r="B473" s="73"/>
      <c r="C473" s="74"/>
      <c r="D473" s="74"/>
      <c r="E473" s="74"/>
      <c r="F473" s="75"/>
      <c r="G473" s="73"/>
      <c r="H473" s="73"/>
      <c r="I473" s="73"/>
      <c r="J473" s="73"/>
      <c r="K473" s="76"/>
      <c r="L473" s="74"/>
      <c r="M473" s="72"/>
      <c r="N473" s="72"/>
      <c r="O473" s="72"/>
      <c r="P473" s="72"/>
      <c r="Q473" s="72"/>
      <c r="R473" s="72"/>
      <c r="S473" s="72"/>
    </row>
    <row r="474" spans="1:19">
      <c r="A474" s="73"/>
      <c r="B474" s="73"/>
      <c r="C474" s="74"/>
      <c r="D474" s="74"/>
      <c r="E474" s="74"/>
      <c r="F474" s="75"/>
      <c r="G474" s="73"/>
      <c r="H474" s="73"/>
      <c r="I474" s="73"/>
      <c r="J474" s="73"/>
      <c r="K474" s="76"/>
      <c r="L474" s="74"/>
      <c r="M474" s="72"/>
      <c r="N474" s="72"/>
      <c r="O474" s="72"/>
      <c r="P474" s="72"/>
      <c r="Q474" s="72"/>
      <c r="R474" s="72"/>
      <c r="S474" s="72"/>
    </row>
    <row r="475" spans="1:19">
      <c r="A475" s="73"/>
      <c r="B475" s="73"/>
      <c r="C475" s="74"/>
      <c r="D475" s="74"/>
      <c r="E475" s="74"/>
      <c r="F475" s="75"/>
      <c r="G475" s="73"/>
      <c r="H475" s="73"/>
      <c r="I475" s="73"/>
      <c r="J475" s="73"/>
      <c r="K475" s="76"/>
      <c r="L475" s="74"/>
      <c r="M475" s="72"/>
      <c r="N475" s="72"/>
      <c r="O475" s="72"/>
      <c r="P475" s="72"/>
      <c r="Q475" s="72"/>
      <c r="R475" s="72"/>
      <c r="S475" s="72"/>
    </row>
    <row r="476" spans="1:19">
      <c r="A476" s="73"/>
      <c r="B476" s="73"/>
      <c r="C476" s="74"/>
      <c r="D476" s="74"/>
      <c r="E476" s="74"/>
      <c r="F476" s="75"/>
      <c r="G476" s="73"/>
      <c r="H476" s="73"/>
      <c r="I476" s="73"/>
      <c r="J476" s="73"/>
      <c r="K476" s="76"/>
      <c r="L476" s="74"/>
      <c r="M476" s="72"/>
      <c r="N476" s="72"/>
      <c r="O476" s="72"/>
      <c r="P476" s="72"/>
      <c r="Q476" s="72"/>
      <c r="R476" s="72"/>
      <c r="S476" s="72"/>
    </row>
    <row r="477" spans="1:19">
      <c r="A477" s="73"/>
      <c r="B477" s="73"/>
      <c r="C477" s="74"/>
      <c r="D477" s="74"/>
      <c r="E477" s="74"/>
      <c r="F477" s="75"/>
      <c r="G477" s="73"/>
      <c r="H477" s="73"/>
      <c r="I477" s="73"/>
      <c r="J477" s="73"/>
      <c r="K477" s="76"/>
      <c r="L477" s="74"/>
      <c r="M477" s="72"/>
      <c r="N477" s="72"/>
      <c r="O477" s="72"/>
      <c r="P477" s="72"/>
      <c r="Q477" s="72"/>
      <c r="R477" s="72"/>
      <c r="S477" s="72"/>
    </row>
    <row r="478" spans="1:19">
      <c r="A478" s="73"/>
      <c r="B478" s="73"/>
      <c r="C478" s="74"/>
      <c r="D478" s="74"/>
      <c r="E478" s="74"/>
      <c r="F478" s="75"/>
      <c r="G478" s="73"/>
      <c r="H478" s="73"/>
      <c r="I478" s="73"/>
      <c r="J478" s="73"/>
      <c r="K478" s="76"/>
      <c r="L478" s="74"/>
      <c r="M478" s="72"/>
      <c r="N478" s="72"/>
      <c r="O478" s="72"/>
      <c r="P478" s="72"/>
      <c r="Q478" s="72"/>
      <c r="R478" s="72"/>
      <c r="S478" s="72"/>
    </row>
    <row r="479" spans="1:19">
      <c r="A479" s="73"/>
      <c r="B479" s="73"/>
      <c r="C479" s="74"/>
      <c r="D479" s="74"/>
      <c r="E479" s="74"/>
      <c r="F479" s="75"/>
      <c r="G479" s="73"/>
      <c r="H479" s="73"/>
      <c r="I479" s="73"/>
      <c r="J479" s="73"/>
      <c r="K479" s="76"/>
      <c r="L479" s="74"/>
      <c r="M479" s="72"/>
      <c r="N479" s="72"/>
      <c r="O479" s="72"/>
      <c r="P479" s="72"/>
      <c r="Q479" s="72"/>
      <c r="R479" s="72"/>
      <c r="S479" s="72"/>
    </row>
    <row r="480" spans="1:19">
      <c r="A480" s="73"/>
      <c r="B480" s="73"/>
      <c r="C480" s="74"/>
      <c r="D480" s="74"/>
      <c r="E480" s="74"/>
      <c r="F480" s="75"/>
      <c r="G480" s="73"/>
      <c r="H480" s="73"/>
      <c r="I480" s="73"/>
      <c r="J480" s="73"/>
      <c r="K480" s="76"/>
      <c r="L480" s="74"/>
      <c r="M480" s="72"/>
      <c r="N480" s="72"/>
      <c r="O480" s="72"/>
      <c r="P480" s="72"/>
      <c r="Q480" s="72"/>
      <c r="R480" s="72"/>
      <c r="S480" s="72"/>
    </row>
    <row r="481" spans="1:19">
      <c r="A481" s="73"/>
      <c r="B481" s="73"/>
      <c r="C481" s="74"/>
      <c r="D481" s="74"/>
      <c r="E481" s="74"/>
      <c r="F481" s="75"/>
      <c r="G481" s="73"/>
      <c r="H481" s="73"/>
      <c r="I481" s="73"/>
      <c r="J481" s="73"/>
      <c r="K481" s="76"/>
      <c r="L481" s="74"/>
      <c r="M481" s="72"/>
      <c r="N481" s="72"/>
      <c r="O481" s="72"/>
      <c r="P481" s="72"/>
      <c r="Q481" s="72"/>
      <c r="R481" s="72"/>
      <c r="S481" s="72"/>
    </row>
    <row r="482" spans="1:19">
      <c r="A482" s="73"/>
      <c r="B482" s="73"/>
      <c r="C482" s="74"/>
      <c r="D482" s="74"/>
      <c r="E482" s="74"/>
      <c r="F482" s="75"/>
      <c r="G482" s="73"/>
      <c r="H482" s="73"/>
      <c r="I482" s="73"/>
      <c r="J482" s="73"/>
      <c r="K482" s="76"/>
      <c r="L482" s="74"/>
      <c r="M482" s="72"/>
      <c r="N482" s="72"/>
      <c r="O482" s="72"/>
      <c r="P482" s="72"/>
      <c r="Q482" s="72"/>
      <c r="R482" s="72"/>
      <c r="S482" s="72"/>
    </row>
    <row r="483" spans="1:19">
      <c r="A483" s="73"/>
      <c r="B483" s="73"/>
      <c r="C483" s="74"/>
      <c r="D483" s="74"/>
      <c r="E483" s="74"/>
      <c r="F483" s="75"/>
      <c r="G483" s="73"/>
      <c r="H483" s="73"/>
      <c r="I483" s="73"/>
      <c r="J483" s="73"/>
      <c r="K483" s="76"/>
      <c r="L483" s="74"/>
      <c r="M483" s="72"/>
      <c r="N483" s="72"/>
      <c r="O483" s="72"/>
      <c r="P483" s="72"/>
      <c r="Q483" s="72"/>
      <c r="R483" s="72"/>
      <c r="S483" s="72"/>
    </row>
    <row r="484" spans="1:19">
      <c r="A484" s="73"/>
      <c r="B484" s="73"/>
      <c r="C484" s="74"/>
      <c r="D484" s="74"/>
      <c r="E484" s="74"/>
      <c r="F484" s="75"/>
      <c r="G484" s="73"/>
      <c r="H484" s="73"/>
      <c r="I484" s="73"/>
      <c r="J484" s="73"/>
      <c r="K484" s="76"/>
      <c r="L484" s="74"/>
      <c r="M484" s="72"/>
      <c r="N484" s="72"/>
      <c r="O484" s="72"/>
      <c r="P484" s="72"/>
      <c r="Q484" s="72"/>
      <c r="R484" s="72"/>
      <c r="S484" s="72"/>
    </row>
    <row r="485" spans="1:19">
      <c r="A485" s="73"/>
      <c r="B485" s="73"/>
      <c r="C485" s="74"/>
      <c r="D485" s="74"/>
      <c r="E485" s="74"/>
      <c r="F485" s="75"/>
      <c r="G485" s="73"/>
      <c r="H485" s="73"/>
      <c r="I485" s="73"/>
      <c r="J485" s="73"/>
      <c r="K485" s="76"/>
      <c r="L485" s="74"/>
      <c r="M485" s="72"/>
      <c r="N485" s="72"/>
      <c r="O485" s="72"/>
      <c r="P485" s="72"/>
      <c r="Q485" s="72"/>
      <c r="R485" s="72"/>
      <c r="S485" s="72"/>
    </row>
    <row r="486" spans="1:19">
      <c r="A486" s="73"/>
      <c r="B486" s="73"/>
      <c r="C486" s="74"/>
      <c r="D486" s="74"/>
      <c r="E486" s="74"/>
      <c r="F486" s="75"/>
      <c r="G486" s="73"/>
      <c r="H486" s="73"/>
      <c r="I486" s="73"/>
      <c r="J486" s="73"/>
      <c r="K486" s="76"/>
      <c r="L486" s="74"/>
      <c r="M486" s="72"/>
      <c r="N486" s="72"/>
      <c r="O486" s="72"/>
      <c r="P486" s="72"/>
      <c r="Q486" s="72"/>
      <c r="R486" s="72"/>
      <c r="S486" s="72"/>
    </row>
    <row r="487" spans="1:19">
      <c r="A487" s="73"/>
      <c r="B487" s="73"/>
      <c r="C487" s="74"/>
      <c r="D487" s="74"/>
      <c r="E487" s="74"/>
      <c r="F487" s="75"/>
      <c r="G487" s="73"/>
      <c r="H487" s="73"/>
      <c r="I487" s="73"/>
      <c r="J487" s="73"/>
      <c r="K487" s="76"/>
      <c r="L487" s="74"/>
      <c r="M487" s="72"/>
      <c r="N487" s="72"/>
      <c r="O487" s="72"/>
      <c r="P487" s="72"/>
      <c r="Q487" s="72"/>
      <c r="R487" s="72"/>
      <c r="S487" s="72"/>
    </row>
    <row r="488" spans="1:19">
      <c r="A488" s="73"/>
      <c r="B488" s="73"/>
      <c r="C488" s="74"/>
      <c r="D488" s="74"/>
      <c r="E488" s="74"/>
      <c r="F488" s="75"/>
      <c r="G488" s="73"/>
      <c r="H488" s="73"/>
      <c r="I488" s="73"/>
      <c r="J488" s="73"/>
      <c r="K488" s="76"/>
      <c r="L488" s="74"/>
      <c r="M488" s="72"/>
      <c r="N488" s="72"/>
      <c r="O488" s="72"/>
      <c r="P488" s="72"/>
      <c r="Q488" s="72"/>
      <c r="R488" s="72"/>
      <c r="S488" s="72"/>
    </row>
    <row r="489" spans="1:19">
      <c r="A489" s="73"/>
      <c r="B489" s="73"/>
      <c r="C489" s="74"/>
      <c r="D489" s="74"/>
      <c r="E489" s="74"/>
      <c r="F489" s="75"/>
      <c r="G489" s="73"/>
      <c r="H489" s="73"/>
      <c r="I489" s="73"/>
      <c r="J489" s="73"/>
      <c r="K489" s="76"/>
      <c r="L489" s="74"/>
      <c r="M489" s="72"/>
      <c r="N489" s="72"/>
      <c r="O489" s="72"/>
      <c r="P489" s="72"/>
      <c r="Q489" s="72"/>
      <c r="R489" s="72"/>
      <c r="S489" s="72"/>
    </row>
    <row r="490" spans="1:19">
      <c r="A490" s="73"/>
      <c r="B490" s="73"/>
      <c r="C490" s="74"/>
      <c r="D490" s="74"/>
      <c r="E490" s="74"/>
      <c r="F490" s="75"/>
      <c r="G490" s="73"/>
      <c r="H490" s="73"/>
      <c r="I490" s="73"/>
      <c r="J490" s="73"/>
      <c r="K490" s="76"/>
      <c r="L490" s="74"/>
      <c r="M490" s="72"/>
      <c r="N490" s="72"/>
      <c r="O490" s="72"/>
      <c r="P490" s="72"/>
      <c r="Q490" s="72"/>
      <c r="R490" s="72"/>
      <c r="S490" s="72"/>
    </row>
    <row r="491" spans="1:19">
      <c r="A491" s="73"/>
      <c r="B491" s="73"/>
      <c r="C491" s="74"/>
      <c r="D491" s="74"/>
      <c r="E491" s="74"/>
      <c r="F491" s="75"/>
      <c r="G491" s="73"/>
      <c r="H491" s="73"/>
      <c r="I491" s="73"/>
      <c r="J491" s="73"/>
      <c r="K491" s="76"/>
      <c r="L491" s="74"/>
      <c r="M491" s="72"/>
      <c r="N491" s="72"/>
      <c r="O491" s="72"/>
      <c r="P491" s="72"/>
      <c r="Q491" s="72"/>
      <c r="R491" s="72"/>
      <c r="S491" s="72"/>
    </row>
    <row r="492" spans="1:19">
      <c r="A492" s="73"/>
      <c r="B492" s="73"/>
      <c r="C492" s="74"/>
      <c r="D492" s="74"/>
      <c r="E492" s="74"/>
      <c r="F492" s="75"/>
      <c r="G492" s="73"/>
      <c r="H492" s="73"/>
      <c r="I492" s="73"/>
      <c r="J492" s="73"/>
      <c r="K492" s="76"/>
      <c r="L492" s="74"/>
      <c r="M492" s="72"/>
      <c r="N492" s="72"/>
      <c r="O492" s="72"/>
      <c r="P492" s="72"/>
      <c r="Q492" s="72"/>
      <c r="R492" s="72"/>
      <c r="S492" s="72"/>
    </row>
    <row r="493" spans="1:19">
      <c r="A493" s="73"/>
      <c r="B493" s="73"/>
      <c r="C493" s="74"/>
      <c r="D493" s="74"/>
      <c r="E493" s="74"/>
      <c r="F493" s="75"/>
      <c r="G493" s="73"/>
      <c r="H493" s="73"/>
      <c r="I493" s="73"/>
      <c r="J493" s="73"/>
      <c r="K493" s="76"/>
      <c r="L493" s="74"/>
      <c r="M493" s="72"/>
      <c r="N493" s="72"/>
      <c r="O493" s="72"/>
      <c r="P493" s="72"/>
      <c r="Q493" s="72"/>
      <c r="R493" s="72"/>
      <c r="S493" s="72"/>
    </row>
    <row r="494" spans="1:19">
      <c r="A494" s="73"/>
      <c r="B494" s="73"/>
      <c r="C494" s="74"/>
      <c r="D494" s="74"/>
      <c r="E494" s="74"/>
      <c r="F494" s="75"/>
      <c r="G494" s="73"/>
      <c r="H494" s="73"/>
      <c r="I494" s="73"/>
      <c r="J494" s="73"/>
      <c r="K494" s="76"/>
      <c r="L494" s="74"/>
      <c r="M494" s="72"/>
      <c r="N494" s="72"/>
      <c r="O494" s="72"/>
      <c r="P494" s="72"/>
      <c r="Q494" s="72"/>
      <c r="R494" s="72"/>
      <c r="S494" s="72"/>
    </row>
    <row r="495" spans="1:19">
      <c r="A495" s="73"/>
      <c r="B495" s="73"/>
      <c r="C495" s="74"/>
      <c r="D495" s="74"/>
      <c r="E495" s="74"/>
      <c r="F495" s="75"/>
      <c r="G495" s="73"/>
      <c r="H495" s="73"/>
      <c r="I495" s="73"/>
      <c r="J495" s="73"/>
      <c r="K495" s="76"/>
      <c r="L495" s="74"/>
      <c r="M495" s="72"/>
      <c r="N495" s="72"/>
      <c r="O495" s="72"/>
      <c r="P495" s="72"/>
      <c r="Q495" s="72"/>
      <c r="R495" s="72"/>
      <c r="S495" s="72"/>
    </row>
    <row r="496" spans="1:19">
      <c r="A496" s="73"/>
      <c r="B496" s="73"/>
      <c r="C496" s="74"/>
      <c r="D496" s="74"/>
      <c r="E496" s="74"/>
      <c r="F496" s="75"/>
      <c r="G496" s="73"/>
      <c r="H496" s="73"/>
      <c r="I496" s="73"/>
      <c r="J496" s="73"/>
      <c r="K496" s="76"/>
      <c r="L496" s="74"/>
      <c r="M496" s="72"/>
      <c r="N496" s="72"/>
      <c r="O496" s="72"/>
      <c r="P496" s="72"/>
      <c r="Q496" s="72"/>
      <c r="R496" s="72"/>
      <c r="S496" s="72"/>
    </row>
    <row r="497" spans="1:19">
      <c r="A497" s="73"/>
      <c r="B497" s="73"/>
      <c r="C497" s="74"/>
      <c r="D497" s="74"/>
      <c r="E497" s="74"/>
      <c r="F497" s="75"/>
      <c r="G497" s="73"/>
      <c r="H497" s="73"/>
      <c r="I497" s="73"/>
      <c r="J497" s="73"/>
      <c r="K497" s="76"/>
      <c r="L497" s="74"/>
      <c r="M497" s="72"/>
      <c r="N497" s="72"/>
      <c r="O497" s="72"/>
      <c r="P497" s="72"/>
      <c r="Q497" s="72"/>
      <c r="R497" s="72"/>
      <c r="S497" s="72"/>
    </row>
    <row r="498" spans="1:19">
      <c r="A498" s="73"/>
      <c r="B498" s="73"/>
      <c r="C498" s="74"/>
      <c r="D498" s="74"/>
      <c r="E498" s="74"/>
      <c r="F498" s="75"/>
      <c r="G498" s="73"/>
      <c r="H498" s="73"/>
      <c r="I498" s="73"/>
      <c r="J498" s="73"/>
      <c r="K498" s="76"/>
      <c r="L498" s="74"/>
      <c r="M498" s="72"/>
      <c r="N498" s="72"/>
      <c r="O498" s="72"/>
      <c r="P498" s="72"/>
      <c r="Q498" s="72"/>
      <c r="R498" s="72"/>
      <c r="S498" s="72"/>
    </row>
    <row r="499" spans="1:19">
      <c r="A499" s="73"/>
      <c r="B499" s="73"/>
      <c r="C499" s="74"/>
      <c r="D499" s="74"/>
      <c r="E499" s="74"/>
      <c r="F499" s="75"/>
      <c r="G499" s="73"/>
      <c r="H499" s="73"/>
      <c r="I499" s="73"/>
      <c r="J499" s="73"/>
      <c r="K499" s="76"/>
      <c r="L499" s="74"/>
      <c r="M499" s="72"/>
      <c r="N499" s="72"/>
      <c r="O499" s="72"/>
      <c r="P499" s="72"/>
      <c r="Q499" s="72"/>
      <c r="R499" s="72"/>
      <c r="S499" s="72"/>
    </row>
    <row r="500" spans="1:19">
      <c r="A500" s="73"/>
      <c r="B500" s="73"/>
      <c r="C500" s="74"/>
      <c r="D500" s="74"/>
      <c r="E500" s="74"/>
      <c r="F500" s="75"/>
      <c r="G500" s="73"/>
      <c r="H500" s="73"/>
      <c r="I500" s="73"/>
      <c r="J500" s="73"/>
      <c r="K500" s="76"/>
      <c r="L500" s="74"/>
      <c r="M500" s="72"/>
      <c r="N500" s="72"/>
      <c r="O500" s="72"/>
      <c r="P500" s="72"/>
      <c r="Q500" s="72"/>
      <c r="R500" s="72"/>
      <c r="S500" s="72"/>
    </row>
    <row r="501" spans="1:19">
      <c r="A501" s="73"/>
      <c r="B501" s="73"/>
      <c r="C501" s="74"/>
      <c r="D501" s="74"/>
      <c r="E501" s="74"/>
      <c r="F501" s="75"/>
      <c r="G501" s="73"/>
      <c r="H501" s="73"/>
      <c r="I501" s="73"/>
      <c r="J501" s="73"/>
      <c r="K501" s="76"/>
      <c r="L501" s="74"/>
      <c r="M501" s="72"/>
      <c r="N501" s="72"/>
      <c r="O501" s="72"/>
      <c r="P501" s="72"/>
      <c r="Q501" s="72"/>
      <c r="R501" s="72"/>
      <c r="S501" s="72"/>
    </row>
    <row r="502" spans="1:19">
      <c r="A502" s="73"/>
      <c r="B502" s="73"/>
      <c r="C502" s="74"/>
      <c r="D502" s="74"/>
      <c r="E502" s="74"/>
      <c r="F502" s="75"/>
      <c r="G502" s="73"/>
      <c r="H502" s="73"/>
      <c r="I502" s="73"/>
      <c r="J502" s="73"/>
      <c r="K502" s="76"/>
      <c r="L502" s="74"/>
      <c r="M502" s="72"/>
      <c r="N502" s="72"/>
      <c r="O502" s="72"/>
      <c r="P502" s="72"/>
      <c r="Q502" s="72"/>
      <c r="R502" s="72"/>
      <c r="S502" s="72"/>
    </row>
    <row r="503" spans="1:19">
      <c r="A503" s="73"/>
      <c r="B503" s="73"/>
      <c r="C503" s="74"/>
      <c r="D503" s="74"/>
      <c r="E503" s="74"/>
      <c r="F503" s="75"/>
      <c r="G503" s="73"/>
      <c r="H503" s="73"/>
      <c r="I503" s="73"/>
      <c r="J503" s="73"/>
      <c r="K503" s="76"/>
      <c r="L503" s="74"/>
      <c r="M503" s="72"/>
      <c r="N503" s="72"/>
      <c r="O503" s="72"/>
      <c r="P503" s="72"/>
      <c r="Q503" s="72"/>
      <c r="R503" s="72"/>
      <c r="S503" s="72"/>
    </row>
    <row r="504" spans="1:19">
      <c r="A504" s="73"/>
      <c r="B504" s="73"/>
      <c r="C504" s="74"/>
      <c r="D504" s="74"/>
      <c r="E504" s="74"/>
      <c r="F504" s="75"/>
      <c r="G504" s="73"/>
      <c r="H504" s="73"/>
      <c r="I504" s="73"/>
      <c r="J504" s="73"/>
      <c r="K504" s="76"/>
      <c r="L504" s="74"/>
      <c r="M504" s="72"/>
      <c r="N504" s="72"/>
      <c r="O504" s="72"/>
      <c r="P504" s="72"/>
      <c r="Q504" s="72"/>
      <c r="R504" s="72"/>
      <c r="S504" s="72"/>
    </row>
    <row r="505" spans="1:19">
      <c r="A505" s="73"/>
      <c r="B505" s="73"/>
      <c r="C505" s="74"/>
      <c r="D505" s="74"/>
      <c r="E505" s="74"/>
      <c r="F505" s="75"/>
      <c r="G505" s="73"/>
      <c r="H505" s="73"/>
      <c r="I505" s="73"/>
      <c r="J505" s="73"/>
      <c r="K505" s="76"/>
      <c r="L505" s="74"/>
      <c r="M505" s="72"/>
      <c r="N505" s="72"/>
      <c r="O505" s="72"/>
      <c r="P505" s="72"/>
      <c r="Q505" s="72"/>
      <c r="R505" s="72"/>
      <c r="S505" s="72"/>
    </row>
    <row r="506" spans="1:19">
      <c r="A506" s="73"/>
      <c r="B506" s="73"/>
      <c r="C506" s="74"/>
      <c r="D506" s="74"/>
      <c r="E506" s="74"/>
      <c r="F506" s="75"/>
      <c r="G506" s="73"/>
      <c r="H506" s="73"/>
      <c r="I506" s="73"/>
      <c r="J506" s="73"/>
      <c r="K506" s="76"/>
      <c r="L506" s="74"/>
      <c r="M506" s="72"/>
      <c r="N506" s="72"/>
      <c r="O506" s="72"/>
      <c r="P506" s="72"/>
      <c r="Q506" s="72"/>
      <c r="R506" s="72"/>
      <c r="S506" s="72"/>
    </row>
    <row r="507" spans="1:19">
      <c r="A507" s="73"/>
      <c r="B507" s="73"/>
      <c r="C507" s="74"/>
      <c r="D507" s="74"/>
      <c r="E507" s="74"/>
      <c r="F507" s="75"/>
      <c r="G507" s="73"/>
      <c r="H507" s="73"/>
      <c r="I507" s="73"/>
      <c r="J507" s="73"/>
      <c r="K507" s="76"/>
      <c r="L507" s="74"/>
      <c r="M507" s="72"/>
      <c r="N507" s="72"/>
      <c r="O507" s="72"/>
      <c r="P507" s="72"/>
      <c r="Q507" s="72"/>
      <c r="R507" s="72"/>
      <c r="S507" s="72"/>
    </row>
    <row r="508" spans="1:19">
      <c r="A508" s="73"/>
      <c r="B508" s="73"/>
      <c r="C508" s="74"/>
      <c r="D508" s="74"/>
      <c r="E508" s="74"/>
      <c r="F508" s="75"/>
      <c r="G508" s="73"/>
      <c r="H508" s="73"/>
      <c r="I508" s="73"/>
      <c r="J508" s="73"/>
      <c r="K508" s="76"/>
      <c r="L508" s="74"/>
      <c r="M508" s="72"/>
      <c r="N508" s="72"/>
      <c r="O508" s="72"/>
      <c r="P508" s="72"/>
      <c r="Q508" s="72"/>
      <c r="R508" s="72"/>
      <c r="S508" s="72"/>
    </row>
    <row r="509" spans="1:19">
      <c r="A509" s="73"/>
      <c r="B509" s="73"/>
      <c r="C509" s="74"/>
      <c r="D509" s="74"/>
      <c r="E509" s="74"/>
      <c r="F509" s="75"/>
      <c r="G509" s="73"/>
      <c r="H509" s="73"/>
      <c r="I509" s="73"/>
      <c r="J509" s="73"/>
      <c r="K509" s="76"/>
      <c r="L509" s="74"/>
      <c r="M509" s="72"/>
      <c r="N509" s="72"/>
      <c r="O509" s="72"/>
      <c r="P509" s="72"/>
      <c r="Q509" s="72"/>
      <c r="R509" s="72"/>
      <c r="S509" s="72"/>
    </row>
    <row r="510" spans="1:19">
      <c r="A510" s="73"/>
      <c r="B510" s="73"/>
      <c r="C510" s="74"/>
      <c r="D510" s="74"/>
      <c r="E510" s="74"/>
      <c r="F510" s="75"/>
      <c r="G510" s="73"/>
      <c r="H510" s="73"/>
      <c r="I510" s="73"/>
      <c r="J510" s="73"/>
      <c r="K510" s="76"/>
      <c r="L510" s="74"/>
      <c r="M510" s="72"/>
      <c r="N510" s="72"/>
      <c r="O510" s="72"/>
      <c r="P510" s="72"/>
      <c r="Q510" s="72"/>
      <c r="R510" s="72"/>
      <c r="S510" s="72"/>
    </row>
    <row r="511" spans="1:19">
      <c r="A511" s="73"/>
      <c r="B511" s="73"/>
      <c r="C511" s="74"/>
      <c r="D511" s="74"/>
      <c r="E511" s="74"/>
      <c r="F511" s="75"/>
      <c r="G511" s="73"/>
      <c r="H511" s="73"/>
      <c r="I511" s="73"/>
      <c r="J511" s="73"/>
      <c r="K511" s="76"/>
      <c r="L511" s="74"/>
      <c r="M511" s="72"/>
      <c r="N511" s="72"/>
      <c r="O511" s="72"/>
      <c r="P511" s="72"/>
      <c r="Q511" s="72"/>
      <c r="R511" s="72"/>
      <c r="S511" s="72"/>
    </row>
    <row r="512" spans="1:19">
      <c r="A512" s="73"/>
      <c r="B512" s="73"/>
      <c r="C512" s="74"/>
      <c r="D512" s="74"/>
      <c r="E512" s="74"/>
      <c r="F512" s="75"/>
      <c r="G512" s="73"/>
      <c r="H512" s="73"/>
      <c r="I512" s="73"/>
      <c r="J512" s="73"/>
      <c r="K512" s="76"/>
      <c r="L512" s="74"/>
      <c r="M512" s="72"/>
      <c r="N512" s="72"/>
      <c r="O512" s="72"/>
      <c r="P512" s="72"/>
      <c r="Q512" s="72"/>
      <c r="R512" s="72"/>
      <c r="S512" s="72"/>
    </row>
    <row r="513" spans="1:19">
      <c r="A513" s="73"/>
      <c r="B513" s="73"/>
      <c r="C513" s="74"/>
      <c r="D513" s="74"/>
      <c r="E513" s="74"/>
      <c r="F513" s="75"/>
      <c r="G513" s="73"/>
      <c r="H513" s="73"/>
      <c r="I513" s="73"/>
      <c r="J513" s="73"/>
      <c r="K513" s="76"/>
      <c r="L513" s="74"/>
      <c r="M513" s="72"/>
      <c r="N513" s="72"/>
      <c r="O513" s="72"/>
      <c r="P513" s="72"/>
      <c r="Q513" s="72"/>
      <c r="R513" s="72"/>
      <c r="S513" s="72"/>
    </row>
    <row r="514" spans="1:19">
      <c r="A514" s="73"/>
      <c r="B514" s="73"/>
      <c r="C514" s="74"/>
      <c r="D514" s="74"/>
      <c r="E514" s="74"/>
      <c r="F514" s="75"/>
      <c r="G514" s="73"/>
      <c r="H514" s="73"/>
      <c r="I514" s="73"/>
      <c r="J514" s="73"/>
      <c r="K514" s="76"/>
      <c r="L514" s="74"/>
      <c r="M514" s="72"/>
      <c r="N514" s="72"/>
      <c r="O514" s="72"/>
      <c r="P514" s="72"/>
      <c r="Q514" s="72"/>
      <c r="R514" s="72"/>
      <c r="S514" s="72"/>
    </row>
    <row r="515" spans="1:19">
      <c r="A515" s="73"/>
      <c r="B515" s="73"/>
      <c r="C515" s="74"/>
      <c r="D515" s="74"/>
      <c r="E515" s="74"/>
      <c r="F515" s="75"/>
      <c r="G515" s="73"/>
      <c r="H515" s="73"/>
      <c r="I515" s="73"/>
      <c r="J515" s="73"/>
      <c r="K515" s="76"/>
      <c r="L515" s="74"/>
      <c r="M515" s="72"/>
      <c r="N515" s="72"/>
      <c r="O515" s="72"/>
      <c r="P515" s="72"/>
      <c r="Q515" s="72"/>
      <c r="R515" s="72"/>
      <c r="S515" s="72"/>
    </row>
    <row r="516" spans="1:19">
      <c r="A516" s="73"/>
      <c r="B516" s="73"/>
      <c r="C516" s="74"/>
      <c r="D516" s="74"/>
      <c r="E516" s="74"/>
      <c r="F516" s="75"/>
      <c r="G516" s="73"/>
      <c r="H516" s="73"/>
      <c r="I516" s="73"/>
      <c r="J516" s="73"/>
      <c r="K516" s="76"/>
      <c r="L516" s="74"/>
      <c r="M516" s="72"/>
      <c r="N516" s="72"/>
      <c r="O516" s="72"/>
      <c r="P516" s="72"/>
      <c r="Q516" s="72"/>
      <c r="R516" s="72"/>
      <c r="S516" s="72"/>
    </row>
    <row r="517" spans="1:19">
      <c r="A517" s="73"/>
      <c r="B517" s="73"/>
      <c r="C517" s="74"/>
      <c r="D517" s="74"/>
      <c r="E517" s="74"/>
      <c r="F517" s="75"/>
      <c r="G517" s="73"/>
      <c r="H517" s="73"/>
      <c r="I517" s="73"/>
      <c r="J517" s="73"/>
      <c r="K517" s="76"/>
      <c r="L517" s="74"/>
      <c r="M517" s="72"/>
      <c r="N517" s="72"/>
      <c r="O517" s="72"/>
      <c r="P517" s="72"/>
      <c r="Q517" s="72"/>
      <c r="R517" s="72"/>
      <c r="S517" s="72"/>
    </row>
    <row r="518" spans="1:19">
      <c r="A518" s="73"/>
      <c r="B518" s="73"/>
      <c r="C518" s="74"/>
      <c r="D518" s="74"/>
      <c r="E518" s="74"/>
      <c r="F518" s="75"/>
      <c r="G518" s="73"/>
      <c r="H518" s="73"/>
      <c r="I518" s="73"/>
      <c r="J518" s="73"/>
      <c r="K518" s="76"/>
      <c r="L518" s="74"/>
      <c r="M518" s="72"/>
      <c r="N518" s="72"/>
      <c r="O518" s="72"/>
      <c r="P518" s="72"/>
      <c r="Q518" s="72"/>
      <c r="R518" s="72"/>
      <c r="S518" s="72"/>
    </row>
    <row r="519" spans="1:19">
      <c r="A519" s="73"/>
      <c r="B519" s="73"/>
      <c r="C519" s="74"/>
      <c r="D519" s="74"/>
      <c r="E519" s="74"/>
      <c r="F519" s="75"/>
      <c r="G519" s="73"/>
      <c r="H519" s="73"/>
      <c r="I519" s="73"/>
      <c r="J519" s="73"/>
      <c r="K519" s="76"/>
      <c r="L519" s="74"/>
      <c r="M519" s="72"/>
      <c r="N519" s="72"/>
      <c r="O519" s="72"/>
      <c r="P519" s="72"/>
      <c r="Q519" s="72"/>
      <c r="R519" s="72"/>
      <c r="S519" s="72"/>
    </row>
    <row r="520" spans="1:19">
      <c r="A520" s="73"/>
      <c r="B520" s="73"/>
      <c r="C520" s="74"/>
      <c r="D520" s="74"/>
      <c r="E520" s="74"/>
      <c r="F520" s="75"/>
      <c r="G520" s="73"/>
      <c r="H520" s="73"/>
      <c r="I520" s="73"/>
      <c r="J520" s="73"/>
      <c r="K520" s="76"/>
      <c r="L520" s="74"/>
      <c r="M520" s="72"/>
      <c r="N520" s="72"/>
      <c r="O520" s="72"/>
      <c r="P520" s="72"/>
      <c r="Q520" s="72"/>
      <c r="R520" s="72"/>
      <c r="S520" s="72"/>
    </row>
    <row r="521" spans="1:19">
      <c r="A521" s="73"/>
      <c r="B521" s="73"/>
      <c r="C521" s="74"/>
      <c r="D521" s="74"/>
      <c r="E521" s="74"/>
      <c r="F521" s="75"/>
      <c r="G521" s="73"/>
      <c r="H521" s="73"/>
      <c r="I521" s="73"/>
      <c r="J521" s="73"/>
      <c r="K521" s="76"/>
      <c r="L521" s="74"/>
      <c r="M521" s="72"/>
      <c r="N521" s="72"/>
      <c r="O521" s="72"/>
      <c r="P521" s="72"/>
      <c r="Q521" s="72"/>
      <c r="R521" s="72"/>
      <c r="S521" s="72"/>
    </row>
    <row r="522" spans="1:19">
      <c r="A522" s="73"/>
      <c r="B522" s="73"/>
      <c r="C522" s="74"/>
      <c r="D522" s="74"/>
      <c r="E522" s="74"/>
      <c r="F522" s="75"/>
      <c r="G522" s="73"/>
      <c r="H522" s="73"/>
      <c r="I522" s="73"/>
      <c r="J522" s="73"/>
      <c r="K522" s="76"/>
      <c r="L522" s="74"/>
      <c r="M522" s="72"/>
      <c r="N522" s="72"/>
      <c r="O522" s="72"/>
      <c r="P522" s="72"/>
      <c r="Q522" s="72"/>
      <c r="R522" s="72"/>
      <c r="S522" s="72"/>
    </row>
    <row r="523" spans="1:19">
      <c r="A523" s="73"/>
      <c r="B523" s="73"/>
      <c r="C523" s="74"/>
      <c r="D523" s="74"/>
      <c r="E523" s="74"/>
      <c r="F523" s="75"/>
      <c r="G523" s="73"/>
      <c r="H523" s="73"/>
      <c r="I523" s="73"/>
      <c r="J523" s="73"/>
      <c r="K523" s="76"/>
      <c r="L523" s="74"/>
      <c r="M523" s="72"/>
      <c r="N523" s="72"/>
      <c r="O523" s="72"/>
      <c r="P523" s="72"/>
      <c r="Q523" s="72"/>
      <c r="R523" s="72"/>
      <c r="S523" s="72"/>
    </row>
    <row r="524" spans="1:19">
      <c r="A524" s="73"/>
      <c r="B524" s="73"/>
      <c r="C524" s="74"/>
      <c r="D524" s="74"/>
      <c r="E524" s="74"/>
      <c r="F524" s="75"/>
      <c r="G524" s="73"/>
      <c r="H524" s="73"/>
      <c r="I524" s="73"/>
      <c r="J524" s="73"/>
      <c r="K524" s="76"/>
      <c r="L524" s="74"/>
      <c r="M524" s="72"/>
      <c r="N524" s="72"/>
      <c r="O524" s="72"/>
      <c r="P524" s="72"/>
      <c r="Q524" s="72"/>
      <c r="R524" s="72"/>
      <c r="S524" s="72"/>
    </row>
    <row r="525" spans="1:19">
      <c r="A525" s="73"/>
      <c r="B525" s="73"/>
      <c r="C525" s="74"/>
      <c r="D525" s="74"/>
      <c r="E525" s="74"/>
      <c r="F525" s="75"/>
      <c r="G525" s="73"/>
      <c r="H525" s="73"/>
      <c r="I525" s="73"/>
      <c r="J525" s="73"/>
      <c r="K525" s="76"/>
      <c r="L525" s="74"/>
      <c r="M525" s="72"/>
      <c r="N525" s="72"/>
      <c r="O525" s="72"/>
      <c r="P525" s="72"/>
      <c r="Q525" s="72"/>
      <c r="R525" s="72"/>
      <c r="S525" s="72"/>
    </row>
    <row r="526" spans="1:19">
      <c r="A526" s="73"/>
      <c r="B526" s="73"/>
      <c r="C526" s="74"/>
      <c r="D526" s="74"/>
      <c r="E526" s="74"/>
      <c r="F526" s="75"/>
      <c r="G526" s="73"/>
      <c r="H526" s="73"/>
      <c r="I526" s="73"/>
      <c r="J526" s="73"/>
      <c r="K526" s="76"/>
      <c r="L526" s="74"/>
      <c r="M526" s="72"/>
      <c r="N526" s="72"/>
      <c r="O526" s="72"/>
      <c r="P526" s="72"/>
      <c r="Q526" s="72"/>
      <c r="R526" s="72"/>
      <c r="S526" s="72"/>
    </row>
    <row r="527" spans="1:19">
      <c r="A527" s="73"/>
      <c r="B527" s="73"/>
      <c r="C527" s="74"/>
      <c r="D527" s="74"/>
      <c r="E527" s="74"/>
      <c r="F527" s="75"/>
      <c r="G527" s="73"/>
      <c r="H527" s="73"/>
      <c r="I527" s="73"/>
      <c r="J527" s="73"/>
      <c r="K527" s="76"/>
      <c r="L527" s="74"/>
      <c r="M527" s="72"/>
      <c r="N527" s="72"/>
      <c r="O527" s="72"/>
      <c r="P527" s="72"/>
      <c r="Q527" s="72"/>
      <c r="R527" s="72"/>
      <c r="S527" s="72"/>
    </row>
    <row r="528" spans="1:19">
      <c r="A528" s="73"/>
      <c r="B528" s="73"/>
      <c r="C528" s="74"/>
      <c r="D528" s="74"/>
      <c r="E528" s="74"/>
      <c r="F528" s="75"/>
      <c r="G528" s="73"/>
      <c r="H528" s="73"/>
      <c r="I528" s="73"/>
      <c r="J528" s="73"/>
      <c r="K528" s="76"/>
      <c r="L528" s="74"/>
      <c r="M528" s="72"/>
      <c r="N528" s="72"/>
      <c r="O528" s="72"/>
      <c r="P528" s="72"/>
      <c r="Q528" s="72"/>
      <c r="R528" s="72"/>
      <c r="S528" s="72"/>
    </row>
    <row r="529" spans="1:19">
      <c r="A529" s="73"/>
      <c r="B529" s="73"/>
      <c r="C529" s="74"/>
      <c r="D529" s="74"/>
      <c r="E529" s="74"/>
      <c r="F529" s="75"/>
      <c r="G529" s="73"/>
      <c r="H529" s="73"/>
      <c r="I529" s="73"/>
      <c r="J529" s="73"/>
      <c r="K529" s="76"/>
      <c r="L529" s="74"/>
      <c r="M529" s="72"/>
      <c r="N529" s="72"/>
      <c r="O529" s="72"/>
      <c r="P529" s="72"/>
      <c r="Q529" s="72"/>
      <c r="R529" s="72"/>
      <c r="S529" s="72"/>
    </row>
    <row r="530" spans="1:19">
      <c r="A530" s="73"/>
      <c r="B530" s="73"/>
      <c r="C530" s="74"/>
      <c r="D530" s="74"/>
      <c r="E530" s="74"/>
      <c r="F530" s="75"/>
      <c r="G530" s="73"/>
      <c r="H530" s="73"/>
      <c r="I530" s="73"/>
      <c r="J530" s="73"/>
      <c r="K530" s="76"/>
      <c r="L530" s="74"/>
      <c r="M530" s="72"/>
      <c r="N530" s="72"/>
      <c r="O530" s="72"/>
      <c r="P530" s="72"/>
      <c r="Q530" s="72"/>
      <c r="R530" s="72"/>
      <c r="S530" s="72"/>
    </row>
    <row r="531" spans="1:19">
      <c r="A531" s="73"/>
      <c r="B531" s="73"/>
      <c r="C531" s="74"/>
      <c r="D531" s="74"/>
      <c r="E531" s="74"/>
      <c r="F531" s="75"/>
      <c r="G531" s="73"/>
      <c r="H531" s="73"/>
      <c r="I531" s="73"/>
      <c r="J531" s="73"/>
      <c r="K531" s="76"/>
      <c r="L531" s="74"/>
      <c r="M531" s="72"/>
      <c r="N531" s="72"/>
      <c r="O531" s="72"/>
      <c r="P531" s="72"/>
      <c r="Q531" s="72"/>
      <c r="R531" s="72"/>
      <c r="S531" s="72"/>
    </row>
    <row r="532" spans="1:19">
      <c r="A532" s="73"/>
      <c r="B532" s="73"/>
      <c r="C532" s="74"/>
      <c r="D532" s="74"/>
      <c r="E532" s="74"/>
      <c r="F532" s="75"/>
      <c r="G532" s="73"/>
      <c r="H532" s="73"/>
      <c r="I532" s="73"/>
      <c r="J532" s="73"/>
      <c r="K532" s="76"/>
      <c r="L532" s="74"/>
      <c r="M532" s="72"/>
      <c r="N532" s="72"/>
      <c r="O532" s="72"/>
      <c r="P532" s="72"/>
      <c r="Q532" s="72"/>
      <c r="R532" s="72"/>
      <c r="S532" s="72"/>
    </row>
    <row r="533" spans="1:19">
      <c r="A533" s="73"/>
      <c r="B533" s="73"/>
      <c r="C533" s="74"/>
      <c r="D533" s="74"/>
      <c r="E533" s="74"/>
      <c r="F533" s="75"/>
      <c r="G533" s="73"/>
      <c r="H533" s="73"/>
      <c r="I533" s="73"/>
      <c r="J533" s="73"/>
      <c r="K533" s="76"/>
      <c r="L533" s="74"/>
      <c r="M533" s="72"/>
      <c r="N533" s="72"/>
      <c r="O533" s="72"/>
      <c r="P533" s="72"/>
      <c r="Q533" s="72"/>
      <c r="R533" s="72"/>
      <c r="S533" s="72"/>
    </row>
    <row r="534" spans="1:19">
      <c r="A534" s="73"/>
      <c r="B534" s="73"/>
      <c r="C534" s="74"/>
      <c r="D534" s="74"/>
      <c r="E534" s="74"/>
      <c r="F534" s="75"/>
      <c r="G534" s="73"/>
      <c r="H534" s="73"/>
      <c r="I534" s="73"/>
      <c r="J534" s="73"/>
      <c r="K534" s="76"/>
      <c r="L534" s="74"/>
      <c r="M534" s="72"/>
      <c r="N534" s="72"/>
      <c r="O534" s="72"/>
      <c r="P534" s="72"/>
      <c r="Q534" s="72"/>
      <c r="R534" s="72"/>
      <c r="S534" s="72"/>
    </row>
    <row r="535" spans="1:19">
      <c r="A535" s="73"/>
      <c r="B535" s="73"/>
      <c r="C535" s="74"/>
      <c r="D535" s="74"/>
      <c r="E535" s="74"/>
      <c r="F535" s="75"/>
      <c r="G535" s="73"/>
      <c r="H535" s="73"/>
      <c r="I535" s="73"/>
      <c r="J535" s="73"/>
      <c r="K535" s="76"/>
      <c r="L535" s="74"/>
      <c r="M535" s="72"/>
      <c r="N535" s="72"/>
      <c r="O535" s="72"/>
      <c r="P535" s="72"/>
      <c r="Q535" s="72"/>
      <c r="R535" s="72"/>
      <c r="S535" s="72"/>
    </row>
    <row r="536" spans="1:19">
      <c r="A536" s="73"/>
      <c r="B536" s="73"/>
      <c r="C536" s="74"/>
      <c r="D536" s="74"/>
      <c r="E536" s="74"/>
      <c r="F536" s="75"/>
      <c r="G536" s="73"/>
      <c r="H536" s="73"/>
      <c r="I536" s="73"/>
      <c r="J536" s="73"/>
      <c r="K536" s="76"/>
      <c r="L536" s="74"/>
      <c r="M536" s="72"/>
      <c r="N536" s="72"/>
      <c r="O536" s="72"/>
      <c r="P536" s="72"/>
      <c r="Q536" s="72"/>
      <c r="R536" s="72"/>
      <c r="S536" s="72"/>
    </row>
    <row r="537" spans="1:19">
      <c r="A537" s="73"/>
      <c r="B537" s="73"/>
      <c r="C537" s="74"/>
      <c r="D537" s="74"/>
      <c r="E537" s="74"/>
      <c r="F537" s="75"/>
      <c r="G537" s="73"/>
      <c r="H537" s="73"/>
      <c r="I537" s="73"/>
      <c r="J537" s="73"/>
      <c r="K537" s="76"/>
      <c r="L537" s="74"/>
      <c r="M537" s="72"/>
      <c r="N537" s="72"/>
      <c r="O537" s="72"/>
      <c r="P537" s="72"/>
      <c r="Q537" s="72"/>
      <c r="R537" s="72"/>
      <c r="S537" s="72"/>
    </row>
    <row r="538" spans="1:19">
      <c r="A538" s="73"/>
      <c r="B538" s="73"/>
      <c r="C538" s="74"/>
      <c r="D538" s="74"/>
      <c r="E538" s="74"/>
      <c r="F538" s="75"/>
      <c r="G538" s="73"/>
      <c r="H538" s="73"/>
      <c r="I538" s="73"/>
      <c r="J538" s="73"/>
      <c r="K538" s="76"/>
      <c r="L538" s="74"/>
      <c r="M538" s="72"/>
      <c r="N538" s="72"/>
      <c r="O538" s="72"/>
      <c r="P538" s="72"/>
      <c r="Q538" s="72"/>
      <c r="R538" s="72"/>
      <c r="S538" s="72"/>
    </row>
    <row r="539" spans="1:19">
      <c r="A539" s="73"/>
      <c r="B539" s="73"/>
      <c r="C539" s="74"/>
      <c r="D539" s="74"/>
      <c r="E539" s="74"/>
      <c r="F539" s="75"/>
      <c r="G539" s="73"/>
      <c r="H539" s="73"/>
      <c r="I539" s="73"/>
      <c r="J539" s="73"/>
      <c r="K539" s="76"/>
      <c r="L539" s="74"/>
      <c r="M539" s="72"/>
      <c r="N539" s="72"/>
      <c r="O539" s="72"/>
      <c r="P539" s="72"/>
      <c r="Q539" s="72"/>
      <c r="R539" s="72"/>
      <c r="S539" s="72"/>
    </row>
    <row r="540" spans="1:19">
      <c r="A540" s="73"/>
      <c r="B540" s="73"/>
      <c r="C540" s="74"/>
      <c r="D540" s="74"/>
      <c r="E540" s="74"/>
      <c r="F540" s="75"/>
      <c r="G540" s="73"/>
      <c r="H540" s="73"/>
      <c r="I540" s="73"/>
      <c r="J540" s="73"/>
      <c r="K540" s="76"/>
      <c r="L540" s="74"/>
      <c r="M540" s="72"/>
      <c r="N540" s="72"/>
      <c r="O540" s="72"/>
      <c r="P540" s="72"/>
      <c r="Q540" s="72"/>
      <c r="R540" s="72"/>
      <c r="S540" s="72"/>
    </row>
    <row r="541" spans="1:19">
      <c r="A541" s="73"/>
      <c r="B541" s="73"/>
      <c r="C541" s="74"/>
      <c r="D541" s="74"/>
      <c r="E541" s="74"/>
      <c r="F541" s="75"/>
      <c r="G541" s="73"/>
      <c r="H541" s="73"/>
      <c r="I541" s="73"/>
      <c r="J541" s="73"/>
      <c r="K541" s="76"/>
      <c r="L541" s="74"/>
      <c r="M541" s="72"/>
      <c r="N541" s="72"/>
      <c r="O541" s="72"/>
      <c r="P541" s="72"/>
      <c r="Q541" s="72"/>
      <c r="R541" s="72"/>
      <c r="S541" s="72"/>
    </row>
    <row r="542" spans="1:19">
      <c r="A542" s="73"/>
      <c r="B542" s="73"/>
      <c r="C542" s="74"/>
      <c r="D542" s="74"/>
      <c r="E542" s="74"/>
      <c r="F542" s="75"/>
      <c r="G542" s="73"/>
      <c r="H542" s="73"/>
      <c r="I542" s="73"/>
      <c r="J542" s="73"/>
      <c r="K542" s="76"/>
      <c r="L542" s="74"/>
      <c r="M542" s="72"/>
      <c r="N542" s="72"/>
      <c r="O542" s="72"/>
      <c r="P542" s="72"/>
      <c r="Q542" s="72"/>
      <c r="R542" s="72"/>
      <c r="S542" s="72"/>
    </row>
    <row r="543" spans="1:19">
      <c r="A543" s="73"/>
      <c r="B543" s="73"/>
      <c r="C543" s="74"/>
      <c r="D543" s="74"/>
      <c r="E543" s="74"/>
      <c r="F543" s="75"/>
      <c r="G543" s="73"/>
      <c r="H543" s="73"/>
      <c r="I543" s="73"/>
      <c r="J543" s="73"/>
      <c r="K543" s="76"/>
      <c r="L543" s="74"/>
      <c r="M543" s="72"/>
      <c r="N543" s="72"/>
      <c r="O543" s="72"/>
      <c r="P543" s="72"/>
      <c r="Q543" s="72"/>
      <c r="R543" s="72"/>
      <c r="S543" s="72"/>
    </row>
    <row r="544" spans="1:19">
      <c r="A544" s="73"/>
      <c r="B544" s="73"/>
      <c r="C544" s="74"/>
      <c r="D544" s="74"/>
      <c r="E544" s="74"/>
      <c r="F544" s="75"/>
      <c r="G544" s="73"/>
      <c r="H544" s="73"/>
      <c r="I544" s="73"/>
      <c r="J544" s="73"/>
      <c r="K544" s="76"/>
      <c r="L544" s="74"/>
      <c r="M544" s="72"/>
      <c r="N544" s="72"/>
      <c r="O544" s="72"/>
      <c r="P544" s="72"/>
      <c r="Q544" s="72"/>
      <c r="R544" s="72"/>
      <c r="S544" s="72"/>
    </row>
    <row r="545" spans="1:19">
      <c r="A545" s="73"/>
      <c r="B545" s="73"/>
      <c r="C545" s="74"/>
      <c r="D545" s="74"/>
      <c r="E545" s="74"/>
      <c r="F545" s="75"/>
      <c r="G545" s="73"/>
      <c r="H545" s="73"/>
      <c r="I545" s="73"/>
      <c r="J545" s="73"/>
      <c r="K545" s="76"/>
      <c r="L545" s="74"/>
      <c r="M545" s="72"/>
      <c r="N545" s="72"/>
      <c r="O545" s="72"/>
      <c r="P545" s="72"/>
      <c r="Q545" s="72"/>
      <c r="R545" s="72"/>
      <c r="S545" s="72"/>
    </row>
    <row r="546" spans="1:19">
      <c r="A546" s="73"/>
      <c r="B546" s="73"/>
      <c r="C546" s="74"/>
      <c r="D546" s="74"/>
      <c r="E546" s="74"/>
      <c r="F546" s="75"/>
      <c r="G546" s="73"/>
      <c r="H546" s="73"/>
      <c r="I546" s="73"/>
      <c r="J546" s="73"/>
      <c r="K546" s="76"/>
      <c r="L546" s="74"/>
      <c r="M546" s="72"/>
      <c r="N546" s="72"/>
      <c r="O546" s="72"/>
      <c r="P546" s="72"/>
      <c r="Q546" s="72"/>
      <c r="R546" s="72"/>
      <c r="S546" s="72"/>
    </row>
    <row r="547" spans="1:19">
      <c r="A547" s="73"/>
      <c r="B547" s="73"/>
      <c r="C547" s="74"/>
      <c r="D547" s="74"/>
      <c r="E547" s="74"/>
      <c r="F547" s="75"/>
      <c r="G547" s="73"/>
      <c r="H547" s="73"/>
      <c r="I547" s="73"/>
      <c r="J547" s="73"/>
      <c r="K547" s="76"/>
      <c r="L547" s="74"/>
      <c r="M547" s="72"/>
      <c r="N547" s="72"/>
      <c r="O547" s="72"/>
      <c r="P547" s="72"/>
      <c r="Q547" s="72"/>
      <c r="R547" s="72"/>
      <c r="S547" s="72"/>
    </row>
    <row r="548" spans="1:19">
      <c r="A548" s="73"/>
      <c r="B548" s="73"/>
      <c r="C548" s="74"/>
      <c r="D548" s="74"/>
      <c r="E548" s="74"/>
      <c r="F548" s="75"/>
      <c r="G548" s="73"/>
      <c r="H548" s="73"/>
      <c r="I548" s="73"/>
      <c r="J548" s="73"/>
      <c r="K548" s="76"/>
      <c r="L548" s="74"/>
      <c r="M548" s="72"/>
      <c r="N548" s="72"/>
      <c r="O548" s="72"/>
      <c r="P548" s="72"/>
      <c r="Q548" s="72"/>
      <c r="R548" s="72"/>
      <c r="S548" s="72"/>
    </row>
    <row r="549" spans="1:19">
      <c r="A549" s="73"/>
      <c r="B549" s="73"/>
      <c r="C549" s="74"/>
      <c r="D549" s="74"/>
      <c r="E549" s="74"/>
      <c r="F549" s="75"/>
      <c r="G549" s="73"/>
      <c r="H549" s="73"/>
      <c r="I549" s="73"/>
      <c r="J549" s="73"/>
      <c r="K549" s="76"/>
      <c r="L549" s="74"/>
      <c r="M549" s="72"/>
      <c r="N549" s="72"/>
      <c r="O549" s="72"/>
      <c r="P549" s="72"/>
      <c r="Q549" s="72"/>
      <c r="R549" s="72"/>
      <c r="S549" s="72"/>
    </row>
    <row r="550" spans="1:19">
      <c r="A550" s="73"/>
      <c r="B550" s="73"/>
      <c r="C550" s="74"/>
      <c r="D550" s="74"/>
      <c r="E550" s="74"/>
      <c r="F550" s="75"/>
      <c r="G550" s="73"/>
      <c r="H550" s="73"/>
      <c r="I550" s="73"/>
      <c r="J550" s="73"/>
      <c r="K550" s="76"/>
      <c r="L550" s="74"/>
      <c r="M550" s="72"/>
      <c r="N550" s="72"/>
      <c r="O550" s="72"/>
      <c r="P550" s="72"/>
      <c r="Q550" s="72"/>
      <c r="R550" s="72"/>
      <c r="S550" s="72"/>
    </row>
    <row r="551" spans="1:19">
      <c r="A551" s="73"/>
      <c r="B551" s="73"/>
      <c r="C551" s="74"/>
      <c r="D551" s="74"/>
      <c r="E551" s="74"/>
      <c r="F551" s="75"/>
      <c r="G551" s="73"/>
      <c r="H551" s="73"/>
      <c r="I551" s="73"/>
      <c r="J551" s="73"/>
      <c r="K551" s="76"/>
      <c r="L551" s="74"/>
      <c r="M551" s="72"/>
      <c r="N551" s="72"/>
      <c r="O551" s="72"/>
      <c r="P551" s="72"/>
      <c r="Q551" s="72"/>
      <c r="R551" s="72"/>
      <c r="S551" s="72"/>
    </row>
    <row r="552" spans="1:19">
      <c r="A552" s="73"/>
      <c r="B552" s="73"/>
      <c r="C552" s="74"/>
      <c r="D552" s="74"/>
      <c r="E552" s="74"/>
      <c r="F552" s="75"/>
      <c r="G552" s="73"/>
      <c r="H552" s="73"/>
      <c r="I552" s="73"/>
      <c r="J552" s="73"/>
      <c r="K552" s="76"/>
      <c r="L552" s="74"/>
      <c r="M552" s="72"/>
      <c r="N552" s="72"/>
      <c r="O552" s="72"/>
      <c r="P552" s="72"/>
      <c r="Q552" s="72"/>
      <c r="R552" s="72"/>
      <c r="S552" s="72"/>
    </row>
    <row r="553" spans="1:19">
      <c r="A553" s="73"/>
      <c r="B553" s="73"/>
      <c r="C553" s="74"/>
      <c r="D553" s="74"/>
      <c r="E553" s="74"/>
      <c r="F553" s="75"/>
      <c r="G553" s="73"/>
      <c r="H553" s="73"/>
      <c r="I553" s="73"/>
      <c r="J553" s="73"/>
      <c r="K553" s="76"/>
      <c r="L553" s="74"/>
      <c r="M553" s="72"/>
      <c r="N553" s="72"/>
      <c r="O553" s="72"/>
      <c r="P553" s="72"/>
      <c r="Q553" s="72"/>
      <c r="R553" s="72"/>
      <c r="S553" s="72"/>
    </row>
    <row r="554" spans="1:19">
      <c r="A554" s="73"/>
      <c r="B554" s="73"/>
      <c r="C554" s="74"/>
      <c r="D554" s="74"/>
      <c r="E554" s="74"/>
      <c r="F554" s="75"/>
      <c r="G554" s="73"/>
      <c r="H554" s="73"/>
      <c r="I554" s="73"/>
      <c r="J554" s="73"/>
      <c r="K554" s="76"/>
      <c r="L554" s="74"/>
      <c r="M554" s="72"/>
      <c r="N554" s="72"/>
      <c r="O554" s="72"/>
      <c r="P554" s="72"/>
      <c r="Q554" s="72"/>
      <c r="R554" s="72"/>
      <c r="S554" s="72"/>
    </row>
    <row r="555" spans="1:19">
      <c r="A555" s="73"/>
      <c r="B555" s="73"/>
      <c r="C555" s="74"/>
      <c r="D555" s="74"/>
      <c r="E555" s="74"/>
      <c r="F555" s="75"/>
      <c r="G555" s="73"/>
      <c r="H555" s="73"/>
      <c r="I555" s="73"/>
      <c r="J555" s="73"/>
      <c r="K555" s="76"/>
      <c r="L555" s="74"/>
      <c r="M555" s="72"/>
      <c r="N555" s="72"/>
      <c r="O555" s="72"/>
      <c r="P555" s="72"/>
      <c r="Q555" s="72"/>
      <c r="R555" s="72"/>
      <c r="S555" s="72"/>
    </row>
    <row r="556" spans="1:19">
      <c r="A556" s="73"/>
      <c r="B556" s="73"/>
      <c r="C556" s="74"/>
      <c r="D556" s="74"/>
      <c r="E556" s="74"/>
      <c r="F556" s="75"/>
      <c r="G556" s="73"/>
      <c r="H556" s="73"/>
      <c r="I556" s="73"/>
      <c r="J556" s="73"/>
      <c r="K556" s="76"/>
      <c r="L556" s="74"/>
      <c r="M556" s="72"/>
      <c r="N556" s="72"/>
      <c r="O556" s="72"/>
      <c r="P556" s="72"/>
      <c r="Q556" s="72"/>
      <c r="R556" s="72"/>
      <c r="S556" s="72"/>
    </row>
    <row r="557" spans="1:19">
      <c r="A557" s="73"/>
      <c r="B557" s="73"/>
      <c r="C557" s="74"/>
      <c r="D557" s="74"/>
      <c r="E557" s="74"/>
      <c r="F557" s="75"/>
      <c r="G557" s="73"/>
      <c r="H557" s="73"/>
      <c r="I557" s="73"/>
      <c r="J557" s="73"/>
      <c r="K557" s="76"/>
      <c r="L557" s="74"/>
      <c r="M557" s="72"/>
      <c r="N557" s="72"/>
      <c r="O557" s="72"/>
      <c r="P557" s="72"/>
      <c r="Q557" s="72"/>
      <c r="R557" s="72"/>
      <c r="S557" s="72"/>
    </row>
    <row r="558" spans="1:19">
      <c r="A558" s="73"/>
      <c r="B558" s="73"/>
      <c r="C558" s="74"/>
      <c r="D558" s="74"/>
      <c r="E558" s="74"/>
      <c r="F558" s="75"/>
      <c r="G558" s="73"/>
      <c r="H558" s="73"/>
      <c r="I558" s="73"/>
      <c r="J558" s="73"/>
      <c r="K558" s="76"/>
      <c r="L558" s="74"/>
      <c r="M558" s="72"/>
      <c r="N558" s="72"/>
      <c r="O558" s="72"/>
      <c r="P558" s="72"/>
      <c r="Q558" s="72"/>
      <c r="R558" s="72"/>
      <c r="S558" s="72"/>
    </row>
    <row r="559" spans="1:19">
      <c r="A559" s="73"/>
      <c r="B559" s="73"/>
      <c r="C559" s="74"/>
      <c r="D559" s="74"/>
      <c r="E559" s="74"/>
      <c r="F559" s="75"/>
      <c r="G559" s="73"/>
      <c r="H559" s="73"/>
      <c r="I559" s="73"/>
      <c r="J559" s="73"/>
      <c r="K559" s="76"/>
      <c r="L559" s="74"/>
      <c r="M559" s="72"/>
      <c r="N559" s="72"/>
      <c r="O559" s="72"/>
      <c r="P559" s="72"/>
      <c r="Q559" s="72"/>
      <c r="R559" s="72"/>
      <c r="S559" s="72"/>
    </row>
    <row r="560" spans="1:19">
      <c r="A560" s="73"/>
      <c r="B560" s="73"/>
      <c r="C560" s="74"/>
      <c r="D560" s="74"/>
      <c r="E560" s="74"/>
      <c r="F560" s="75"/>
      <c r="G560" s="73"/>
      <c r="H560" s="73"/>
      <c r="I560" s="73"/>
      <c r="J560" s="73"/>
      <c r="K560" s="76"/>
      <c r="L560" s="74"/>
      <c r="M560" s="72"/>
      <c r="N560" s="72"/>
      <c r="O560" s="72"/>
      <c r="P560" s="72"/>
      <c r="Q560" s="72"/>
      <c r="R560" s="72"/>
      <c r="S560" s="72"/>
    </row>
    <row r="561" spans="1:19">
      <c r="A561" s="73"/>
      <c r="B561" s="73"/>
      <c r="C561" s="74"/>
      <c r="D561" s="74"/>
      <c r="E561" s="74"/>
      <c r="F561" s="75"/>
      <c r="G561" s="73"/>
      <c r="H561" s="73"/>
      <c r="I561" s="73"/>
      <c r="J561" s="73"/>
      <c r="K561" s="76"/>
      <c r="L561" s="74"/>
      <c r="M561" s="72"/>
      <c r="N561" s="72"/>
      <c r="O561" s="72"/>
      <c r="P561" s="72"/>
      <c r="Q561" s="72"/>
      <c r="R561" s="72"/>
      <c r="S561" s="72"/>
    </row>
    <row r="562" spans="1:19">
      <c r="A562" s="73"/>
      <c r="B562" s="73"/>
      <c r="C562" s="74"/>
      <c r="D562" s="74"/>
      <c r="E562" s="74"/>
      <c r="F562" s="75"/>
      <c r="G562" s="73"/>
      <c r="H562" s="73"/>
      <c r="I562" s="73"/>
      <c r="J562" s="73"/>
      <c r="K562" s="76"/>
      <c r="L562" s="74"/>
      <c r="M562" s="72"/>
      <c r="N562" s="72"/>
      <c r="O562" s="72"/>
      <c r="P562" s="72"/>
      <c r="Q562" s="72"/>
      <c r="R562" s="72"/>
      <c r="S562" s="72"/>
    </row>
    <row r="563" spans="1:19">
      <c r="A563" s="73"/>
      <c r="B563" s="73"/>
      <c r="C563" s="74"/>
      <c r="D563" s="74"/>
      <c r="E563" s="74"/>
      <c r="F563" s="75"/>
      <c r="G563" s="73"/>
      <c r="H563" s="73"/>
      <c r="I563" s="73"/>
      <c r="J563" s="73"/>
      <c r="K563" s="76"/>
      <c r="L563" s="74"/>
      <c r="M563" s="72"/>
      <c r="N563" s="72"/>
      <c r="O563" s="72"/>
      <c r="P563" s="72"/>
      <c r="Q563" s="72"/>
      <c r="R563" s="72"/>
      <c r="S563" s="72"/>
    </row>
    <row r="564" spans="1:19">
      <c r="A564" s="73"/>
      <c r="B564" s="73"/>
      <c r="C564" s="74"/>
      <c r="D564" s="74"/>
      <c r="E564" s="74"/>
      <c r="F564" s="75"/>
      <c r="G564" s="73"/>
      <c r="H564" s="73"/>
      <c r="I564" s="73"/>
      <c r="J564" s="73"/>
      <c r="K564" s="76"/>
      <c r="L564" s="74"/>
      <c r="M564" s="72"/>
      <c r="N564" s="72"/>
      <c r="O564" s="72"/>
      <c r="P564" s="72"/>
      <c r="Q564" s="72"/>
      <c r="R564" s="72"/>
      <c r="S564" s="72"/>
    </row>
    <row r="565" spans="1:19">
      <c r="A565" s="73"/>
      <c r="B565" s="73"/>
      <c r="C565" s="74"/>
      <c r="D565" s="74"/>
      <c r="E565" s="74"/>
      <c r="F565" s="75"/>
      <c r="G565" s="73"/>
      <c r="H565" s="73"/>
      <c r="I565" s="73"/>
      <c r="J565" s="73"/>
      <c r="K565" s="76"/>
      <c r="L565" s="74"/>
      <c r="M565" s="72"/>
      <c r="N565" s="72"/>
      <c r="O565" s="72"/>
      <c r="P565" s="72"/>
      <c r="Q565" s="72"/>
      <c r="R565" s="72"/>
      <c r="S565" s="72"/>
    </row>
    <row r="566" spans="1:19">
      <c r="A566" s="73"/>
      <c r="B566" s="73"/>
      <c r="C566" s="74"/>
      <c r="D566" s="74"/>
      <c r="E566" s="74"/>
      <c r="F566" s="75"/>
      <c r="G566" s="73"/>
      <c r="H566" s="73"/>
      <c r="I566" s="73"/>
      <c r="J566" s="73"/>
      <c r="K566" s="76"/>
      <c r="L566" s="74"/>
      <c r="M566" s="72"/>
      <c r="N566" s="72"/>
      <c r="O566" s="72"/>
      <c r="P566" s="72"/>
      <c r="Q566" s="72"/>
      <c r="R566" s="72"/>
      <c r="S566" s="72"/>
    </row>
    <row r="567" spans="1:19">
      <c r="A567" s="73"/>
      <c r="B567" s="73"/>
      <c r="C567" s="74"/>
      <c r="D567" s="74"/>
      <c r="E567" s="74"/>
      <c r="F567" s="75"/>
      <c r="G567" s="73"/>
      <c r="H567" s="73"/>
      <c r="I567" s="73"/>
      <c r="J567" s="73"/>
      <c r="K567" s="76"/>
      <c r="L567" s="74"/>
      <c r="M567" s="72"/>
      <c r="N567" s="72"/>
      <c r="O567" s="72"/>
      <c r="P567" s="72"/>
      <c r="Q567" s="72"/>
      <c r="R567" s="72"/>
      <c r="S567" s="72"/>
    </row>
    <row r="568" spans="1:19">
      <c r="A568" s="73"/>
      <c r="B568" s="73"/>
      <c r="C568" s="74"/>
      <c r="D568" s="74"/>
      <c r="E568" s="74"/>
      <c r="F568" s="75"/>
      <c r="G568" s="73"/>
      <c r="H568" s="73"/>
      <c r="I568" s="73"/>
      <c r="J568" s="73"/>
      <c r="K568" s="76"/>
      <c r="L568" s="74"/>
      <c r="M568" s="72"/>
      <c r="N568" s="72"/>
      <c r="O568" s="72"/>
      <c r="P568" s="72"/>
      <c r="Q568" s="72"/>
      <c r="R568" s="72"/>
      <c r="S568" s="72"/>
    </row>
    <row r="569" spans="1:19">
      <c r="A569" s="73"/>
      <c r="B569" s="73"/>
      <c r="C569" s="74"/>
      <c r="D569" s="74"/>
      <c r="E569" s="74"/>
      <c r="F569" s="75"/>
      <c r="G569" s="73"/>
      <c r="H569" s="73"/>
      <c r="I569" s="73"/>
      <c r="J569" s="73"/>
      <c r="K569" s="76"/>
      <c r="L569" s="74"/>
      <c r="M569" s="72"/>
      <c r="N569" s="72"/>
      <c r="O569" s="72"/>
      <c r="P569" s="72"/>
      <c r="Q569" s="72"/>
      <c r="R569" s="72"/>
      <c r="S569" s="72"/>
    </row>
    <row r="570" spans="1:19">
      <c r="A570" s="73"/>
      <c r="B570" s="73"/>
      <c r="C570" s="74"/>
      <c r="D570" s="74"/>
      <c r="E570" s="74"/>
      <c r="F570" s="75"/>
      <c r="G570" s="73"/>
      <c r="H570" s="73"/>
      <c r="I570" s="73"/>
      <c r="J570" s="73"/>
      <c r="K570" s="76"/>
      <c r="L570" s="74"/>
      <c r="M570" s="72"/>
      <c r="N570" s="72"/>
      <c r="O570" s="72"/>
      <c r="P570" s="72"/>
      <c r="Q570" s="72"/>
      <c r="R570" s="72"/>
      <c r="S570" s="72"/>
    </row>
    <row r="571" spans="1:19">
      <c r="A571" s="73"/>
      <c r="B571" s="73"/>
      <c r="C571" s="74"/>
      <c r="D571" s="74"/>
      <c r="E571" s="74"/>
      <c r="F571" s="75"/>
      <c r="G571" s="73"/>
      <c r="H571" s="73"/>
      <c r="I571" s="73"/>
      <c r="J571" s="73"/>
      <c r="K571" s="76"/>
      <c r="L571" s="74"/>
      <c r="M571" s="72"/>
      <c r="N571" s="72"/>
      <c r="O571" s="72"/>
      <c r="P571" s="72"/>
      <c r="Q571" s="72"/>
      <c r="R571" s="72"/>
      <c r="S571" s="72"/>
    </row>
    <row r="572" spans="1:19">
      <c r="A572" s="73"/>
      <c r="B572" s="73"/>
      <c r="C572" s="74"/>
      <c r="D572" s="74"/>
      <c r="E572" s="74"/>
      <c r="F572" s="75"/>
      <c r="G572" s="73"/>
      <c r="H572" s="73"/>
      <c r="I572" s="73"/>
      <c r="J572" s="73"/>
      <c r="K572" s="76"/>
      <c r="L572" s="74"/>
      <c r="M572" s="72"/>
      <c r="N572" s="72"/>
      <c r="O572" s="72"/>
      <c r="P572" s="72"/>
      <c r="Q572" s="72"/>
      <c r="R572" s="72"/>
      <c r="S572" s="72"/>
    </row>
    <row r="573" spans="1:19">
      <c r="A573" s="73"/>
      <c r="B573" s="73"/>
      <c r="C573" s="74"/>
      <c r="D573" s="74"/>
      <c r="E573" s="74"/>
      <c r="F573" s="75"/>
      <c r="G573" s="73"/>
      <c r="H573" s="73"/>
      <c r="I573" s="73"/>
      <c r="J573" s="73"/>
      <c r="K573" s="76"/>
      <c r="L573" s="74"/>
      <c r="M573" s="72"/>
      <c r="N573" s="72"/>
      <c r="O573" s="72"/>
      <c r="P573" s="72"/>
      <c r="Q573" s="72"/>
      <c r="R573" s="72"/>
      <c r="S573" s="72"/>
    </row>
    <row r="574" spans="1:19">
      <c r="A574" s="73"/>
      <c r="B574" s="73"/>
      <c r="C574" s="74"/>
      <c r="D574" s="74"/>
      <c r="E574" s="74"/>
      <c r="F574" s="75"/>
      <c r="G574" s="73"/>
      <c r="H574" s="73"/>
      <c r="I574" s="73"/>
      <c r="J574" s="73"/>
      <c r="K574" s="76"/>
      <c r="L574" s="74"/>
      <c r="M574" s="72"/>
      <c r="N574" s="72"/>
      <c r="O574" s="72"/>
      <c r="P574" s="72"/>
      <c r="Q574" s="72"/>
      <c r="R574" s="72"/>
      <c r="S574" s="72"/>
    </row>
    <row r="575" spans="1:19">
      <c r="A575" s="73"/>
      <c r="B575" s="73"/>
      <c r="C575" s="74"/>
      <c r="D575" s="74"/>
      <c r="E575" s="74"/>
      <c r="F575" s="75"/>
      <c r="G575" s="73"/>
      <c r="H575" s="73"/>
      <c r="I575" s="73"/>
      <c r="J575" s="73"/>
      <c r="K575" s="76"/>
      <c r="L575" s="74"/>
      <c r="M575" s="72"/>
      <c r="N575" s="72"/>
      <c r="O575" s="72"/>
      <c r="P575" s="72"/>
      <c r="Q575" s="72"/>
      <c r="R575" s="72"/>
      <c r="S575" s="72"/>
    </row>
    <row r="576" spans="1:19">
      <c r="A576" s="73"/>
      <c r="B576" s="73"/>
      <c r="C576" s="74"/>
      <c r="D576" s="74"/>
      <c r="E576" s="74"/>
      <c r="F576" s="75"/>
      <c r="G576" s="73"/>
      <c r="H576" s="73"/>
      <c r="I576" s="73"/>
      <c r="J576" s="73"/>
      <c r="K576" s="76"/>
      <c r="L576" s="74"/>
      <c r="M576" s="72"/>
      <c r="N576" s="72"/>
      <c r="O576" s="72"/>
      <c r="P576" s="72"/>
      <c r="Q576" s="72"/>
      <c r="R576" s="72"/>
      <c r="S576" s="72"/>
    </row>
    <row r="577" spans="1:19">
      <c r="A577" s="73"/>
      <c r="B577" s="73"/>
      <c r="C577" s="74"/>
      <c r="D577" s="74"/>
      <c r="E577" s="74"/>
      <c r="F577" s="75"/>
      <c r="G577" s="73"/>
      <c r="H577" s="73"/>
      <c r="I577" s="73"/>
      <c r="J577" s="73"/>
      <c r="K577" s="76"/>
      <c r="L577" s="74"/>
      <c r="M577" s="72"/>
      <c r="N577" s="72"/>
      <c r="O577" s="72"/>
      <c r="P577" s="72"/>
      <c r="Q577" s="72"/>
      <c r="R577" s="72"/>
      <c r="S577" s="72"/>
    </row>
    <row r="578" spans="1:19">
      <c r="A578" s="73"/>
      <c r="B578" s="73"/>
      <c r="C578" s="74"/>
      <c r="D578" s="74"/>
      <c r="E578" s="74"/>
      <c r="F578" s="75"/>
      <c r="G578" s="73"/>
      <c r="H578" s="73"/>
      <c r="I578" s="73"/>
      <c r="J578" s="73"/>
      <c r="K578" s="76"/>
      <c r="L578" s="74"/>
      <c r="M578" s="72"/>
      <c r="N578" s="72"/>
      <c r="O578" s="72"/>
      <c r="P578" s="72"/>
      <c r="Q578" s="72"/>
      <c r="R578" s="72"/>
      <c r="S578" s="72"/>
    </row>
    <row r="579" spans="1:19">
      <c r="A579" s="73"/>
      <c r="B579" s="73"/>
      <c r="C579" s="74"/>
      <c r="D579" s="74"/>
      <c r="E579" s="74"/>
      <c r="F579" s="75"/>
      <c r="G579" s="73"/>
      <c r="H579" s="73"/>
      <c r="I579" s="73"/>
      <c r="J579" s="73"/>
      <c r="K579" s="76"/>
      <c r="L579" s="74"/>
      <c r="M579" s="72"/>
      <c r="N579" s="72"/>
      <c r="O579" s="72"/>
      <c r="P579" s="72"/>
      <c r="Q579" s="72"/>
      <c r="R579" s="72"/>
      <c r="S579" s="72"/>
    </row>
    <row r="580" spans="1:19">
      <c r="A580" s="73"/>
      <c r="B580" s="73"/>
      <c r="C580" s="74"/>
      <c r="D580" s="74"/>
      <c r="E580" s="74"/>
      <c r="F580" s="75"/>
      <c r="G580" s="73"/>
      <c r="H580" s="73"/>
      <c r="I580" s="73"/>
      <c r="J580" s="73"/>
      <c r="K580" s="76"/>
      <c r="L580" s="74"/>
      <c r="M580" s="72"/>
      <c r="N580" s="72"/>
      <c r="O580" s="72"/>
      <c r="P580" s="72"/>
      <c r="Q580" s="72"/>
      <c r="R580" s="72"/>
      <c r="S580" s="72"/>
    </row>
    <row r="581" spans="1:19">
      <c r="A581" s="73"/>
      <c r="B581" s="73"/>
      <c r="C581" s="74"/>
      <c r="D581" s="74"/>
      <c r="E581" s="74"/>
      <c r="F581" s="75"/>
      <c r="G581" s="73"/>
      <c r="H581" s="73"/>
      <c r="I581" s="73"/>
      <c r="J581" s="73"/>
      <c r="K581" s="76"/>
      <c r="L581" s="74"/>
      <c r="M581" s="72"/>
      <c r="N581" s="72"/>
      <c r="O581" s="72"/>
      <c r="P581" s="72"/>
      <c r="Q581" s="72"/>
      <c r="R581" s="72"/>
      <c r="S581" s="72"/>
    </row>
    <row r="582" spans="1:19">
      <c r="A582" s="73"/>
      <c r="B582" s="73"/>
      <c r="C582" s="74"/>
      <c r="D582" s="74"/>
      <c r="E582" s="74"/>
      <c r="F582" s="75"/>
      <c r="G582" s="73"/>
      <c r="H582" s="73"/>
      <c r="I582" s="73"/>
      <c r="J582" s="73"/>
      <c r="K582" s="76"/>
      <c r="L582" s="74"/>
      <c r="M582" s="72"/>
      <c r="N582" s="72"/>
      <c r="O582" s="72"/>
      <c r="P582" s="72"/>
      <c r="Q582" s="72"/>
      <c r="R582" s="72"/>
      <c r="S582" s="72"/>
    </row>
    <row r="583" spans="1:19">
      <c r="A583" s="73"/>
      <c r="B583" s="73"/>
      <c r="C583" s="74"/>
      <c r="D583" s="74"/>
      <c r="E583" s="74"/>
      <c r="F583" s="75"/>
      <c r="G583" s="73"/>
      <c r="H583" s="73"/>
      <c r="I583" s="73"/>
      <c r="J583" s="73"/>
      <c r="K583" s="76"/>
      <c r="L583" s="74"/>
      <c r="M583" s="72"/>
      <c r="N583" s="72"/>
      <c r="O583" s="72"/>
      <c r="P583" s="72"/>
      <c r="Q583" s="72"/>
      <c r="R583" s="72"/>
      <c r="S583" s="72"/>
    </row>
    <row r="584" spans="1:19">
      <c r="A584" s="73"/>
      <c r="B584" s="73"/>
      <c r="C584" s="74"/>
      <c r="D584" s="74"/>
      <c r="E584" s="74"/>
      <c r="F584" s="75"/>
      <c r="G584" s="73"/>
      <c r="H584" s="73"/>
      <c r="I584" s="73"/>
      <c r="J584" s="73"/>
      <c r="K584" s="76"/>
      <c r="L584" s="74"/>
      <c r="M584" s="72"/>
      <c r="N584" s="72"/>
      <c r="O584" s="72"/>
      <c r="P584" s="72"/>
      <c r="Q584" s="72"/>
      <c r="R584" s="72"/>
      <c r="S584" s="72"/>
    </row>
    <row r="585" spans="1:19">
      <c r="A585" s="73"/>
      <c r="B585" s="73"/>
      <c r="C585" s="74"/>
      <c r="D585" s="74"/>
      <c r="E585" s="74"/>
      <c r="F585" s="75"/>
      <c r="G585" s="73"/>
      <c r="H585" s="73"/>
      <c r="I585" s="73"/>
      <c r="J585" s="73"/>
      <c r="K585" s="76"/>
      <c r="L585" s="74"/>
      <c r="M585" s="72"/>
      <c r="N585" s="72"/>
      <c r="O585" s="72"/>
      <c r="P585" s="72"/>
      <c r="Q585" s="72"/>
      <c r="R585" s="72"/>
      <c r="S585" s="72"/>
    </row>
    <row r="586" spans="1:19">
      <c r="A586" s="73"/>
      <c r="B586" s="73"/>
      <c r="C586" s="74"/>
      <c r="D586" s="74"/>
      <c r="E586" s="74"/>
      <c r="F586" s="75"/>
      <c r="G586" s="73"/>
      <c r="H586" s="73"/>
      <c r="I586" s="73"/>
      <c r="J586" s="73"/>
      <c r="K586" s="76"/>
      <c r="L586" s="74"/>
      <c r="M586" s="72"/>
      <c r="N586" s="72"/>
      <c r="O586" s="72"/>
      <c r="P586" s="72"/>
      <c r="Q586" s="72"/>
      <c r="R586" s="72"/>
      <c r="S586" s="72"/>
    </row>
    <row r="587" spans="1:19">
      <c r="A587" s="73"/>
      <c r="B587" s="73"/>
      <c r="C587" s="74"/>
      <c r="D587" s="74"/>
      <c r="E587" s="74"/>
      <c r="F587" s="75"/>
      <c r="G587" s="73"/>
      <c r="H587" s="73"/>
      <c r="I587" s="73"/>
      <c r="J587" s="73"/>
      <c r="K587" s="76"/>
      <c r="L587" s="74"/>
      <c r="M587" s="72"/>
      <c r="N587" s="72"/>
      <c r="O587" s="72"/>
      <c r="P587" s="72"/>
      <c r="Q587" s="72"/>
      <c r="R587" s="72"/>
      <c r="S587" s="72"/>
    </row>
    <row r="588" spans="1:19">
      <c r="A588" s="73"/>
      <c r="B588" s="73"/>
      <c r="C588" s="74"/>
      <c r="D588" s="74"/>
      <c r="E588" s="74"/>
      <c r="F588" s="75"/>
      <c r="G588" s="73"/>
      <c r="H588" s="73"/>
      <c r="I588" s="73"/>
      <c r="J588" s="73"/>
      <c r="K588" s="76"/>
      <c r="L588" s="74"/>
      <c r="M588" s="72"/>
      <c r="N588" s="72"/>
      <c r="O588" s="72"/>
      <c r="P588" s="72"/>
      <c r="Q588" s="72"/>
      <c r="R588" s="72"/>
      <c r="S588" s="72"/>
    </row>
    <row r="589" spans="1:19">
      <c r="A589" s="73"/>
      <c r="B589" s="73"/>
      <c r="C589" s="74"/>
      <c r="D589" s="74"/>
      <c r="E589" s="74"/>
      <c r="F589" s="75"/>
      <c r="G589" s="73"/>
      <c r="H589" s="73"/>
      <c r="I589" s="73"/>
      <c r="J589" s="73"/>
      <c r="K589" s="76"/>
      <c r="L589" s="74"/>
      <c r="M589" s="72"/>
      <c r="N589" s="72"/>
      <c r="O589" s="72"/>
      <c r="P589" s="72"/>
      <c r="Q589" s="72"/>
      <c r="R589" s="72"/>
      <c r="S589" s="72"/>
    </row>
    <row r="590" spans="1:19">
      <c r="A590" s="73"/>
      <c r="B590" s="73"/>
      <c r="C590" s="74"/>
      <c r="D590" s="74"/>
      <c r="E590" s="74"/>
      <c r="F590" s="75"/>
      <c r="G590" s="73"/>
      <c r="H590" s="73"/>
      <c r="I590" s="73"/>
      <c r="J590" s="73"/>
      <c r="K590" s="76"/>
      <c r="L590" s="74"/>
      <c r="M590" s="72"/>
      <c r="N590" s="72"/>
      <c r="O590" s="72"/>
      <c r="P590" s="72"/>
      <c r="Q590" s="72"/>
      <c r="R590" s="72"/>
      <c r="S590" s="72"/>
    </row>
    <row r="591" spans="1:19">
      <c r="A591" s="73"/>
      <c r="B591" s="73"/>
      <c r="C591" s="74"/>
      <c r="D591" s="74"/>
      <c r="E591" s="74"/>
      <c r="F591" s="75"/>
      <c r="G591" s="73"/>
      <c r="H591" s="73"/>
      <c r="I591" s="73"/>
      <c r="J591" s="73"/>
      <c r="K591" s="76"/>
      <c r="L591" s="74"/>
      <c r="M591" s="72"/>
      <c r="N591" s="72"/>
      <c r="O591" s="72"/>
      <c r="P591" s="72"/>
      <c r="Q591" s="72"/>
      <c r="R591" s="72"/>
      <c r="S591" s="72"/>
    </row>
    <row r="592" spans="1:19">
      <c r="A592" s="73"/>
      <c r="B592" s="73"/>
      <c r="C592" s="74"/>
      <c r="D592" s="74"/>
      <c r="E592" s="74"/>
      <c r="F592" s="75"/>
      <c r="G592" s="73"/>
      <c r="H592" s="73"/>
      <c r="I592" s="73"/>
      <c r="J592" s="73"/>
      <c r="K592" s="76"/>
      <c r="L592" s="74"/>
      <c r="M592" s="72"/>
      <c r="N592" s="72"/>
      <c r="O592" s="72"/>
      <c r="P592" s="72"/>
      <c r="Q592" s="72"/>
      <c r="R592" s="72"/>
      <c r="S592" s="72"/>
    </row>
    <row r="593" spans="1:19">
      <c r="A593" s="73"/>
      <c r="B593" s="73"/>
      <c r="C593" s="74"/>
      <c r="D593" s="74"/>
      <c r="E593" s="74"/>
      <c r="F593" s="75"/>
      <c r="G593" s="73"/>
      <c r="H593" s="73"/>
      <c r="I593" s="73"/>
      <c r="J593" s="73"/>
      <c r="K593" s="76"/>
      <c r="L593" s="74"/>
      <c r="M593" s="72"/>
      <c r="N593" s="72"/>
      <c r="O593" s="72"/>
      <c r="P593" s="72"/>
      <c r="Q593" s="72"/>
      <c r="R593" s="72"/>
      <c r="S593" s="72"/>
    </row>
    <row r="594" spans="1:19">
      <c r="A594" s="73"/>
      <c r="B594" s="73"/>
      <c r="C594" s="74"/>
      <c r="D594" s="74"/>
      <c r="E594" s="74"/>
      <c r="F594" s="75"/>
      <c r="G594" s="73"/>
      <c r="H594" s="73"/>
      <c r="I594" s="73"/>
      <c r="J594" s="73"/>
      <c r="K594" s="76"/>
      <c r="L594" s="74"/>
      <c r="M594" s="72"/>
      <c r="N594" s="72"/>
      <c r="O594" s="72"/>
      <c r="P594" s="72"/>
      <c r="Q594" s="72"/>
      <c r="R594" s="72"/>
      <c r="S594" s="72"/>
    </row>
    <row r="595" spans="1:19">
      <c r="A595" s="73"/>
      <c r="B595" s="73"/>
      <c r="C595" s="74"/>
      <c r="D595" s="74"/>
      <c r="E595" s="74"/>
      <c r="F595" s="75"/>
      <c r="G595" s="73"/>
      <c r="H595" s="73"/>
      <c r="I595" s="73"/>
      <c r="J595" s="73"/>
      <c r="K595" s="76"/>
      <c r="L595" s="74"/>
      <c r="M595" s="72"/>
      <c r="N595" s="72"/>
      <c r="O595" s="72"/>
      <c r="P595" s="72"/>
      <c r="Q595" s="72"/>
      <c r="R595" s="72"/>
      <c r="S595" s="72"/>
    </row>
    <row r="596" spans="1:19">
      <c r="A596" s="73"/>
      <c r="B596" s="73"/>
      <c r="C596" s="74"/>
      <c r="D596" s="74"/>
      <c r="E596" s="74"/>
      <c r="F596" s="75"/>
      <c r="G596" s="73"/>
      <c r="H596" s="73"/>
      <c r="I596" s="73"/>
      <c r="J596" s="73"/>
      <c r="K596" s="76"/>
      <c r="L596" s="74"/>
      <c r="M596" s="72"/>
      <c r="N596" s="72"/>
      <c r="O596" s="72"/>
      <c r="P596" s="72"/>
      <c r="Q596" s="72"/>
      <c r="R596" s="72"/>
      <c r="S596" s="72"/>
    </row>
    <row r="597" spans="1:19">
      <c r="A597" s="73"/>
      <c r="B597" s="73"/>
      <c r="C597" s="74"/>
      <c r="D597" s="74"/>
      <c r="E597" s="74"/>
      <c r="F597" s="75"/>
      <c r="G597" s="73"/>
      <c r="H597" s="73"/>
      <c r="I597" s="73"/>
      <c r="J597" s="73"/>
      <c r="K597" s="76"/>
      <c r="L597" s="74"/>
      <c r="M597" s="72"/>
      <c r="N597" s="72"/>
      <c r="O597" s="72"/>
      <c r="P597" s="72"/>
      <c r="Q597" s="72"/>
      <c r="R597" s="72"/>
      <c r="S597" s="72"/>
    </row>
    <row r="598" spans="1:19">
      <c r="A598" s="73"/>
      <c r="B598" s="73"/>
      <c r="C598" s="74"/>
      <c r="D598" s="74"/>
      <c r="E598" s="74"/>
      <c r="F598" s="75"/>
      <c r="G598" s="73"/>
      <c r="H598" s="73"/>
      <c r="I598" s="73"/>
      <c r="J598" s="73"/>
      <c r="K598" s="76"/>
      <c r="L598" s="74"/>
      <c r="M598" s="72"/>
      <c r="N598" s="72"/>
      <c r="O598" s="72"/>
      <c r="P598" s="72"/>
      <c r="Q598" s="72"/>
      <c r="R598" s="72"/>
      <c r="S598" s="72"/>
    </row>
    <row r="599" spans="1:19">
      <c r="A599" s="73"/>
      <c r="B599" s="73"/>
      <c r="C599" s="74"/>
      <c r="D599" s="74"/>
      <c r="E599" s="74"/>
      <c r="F599" s="75"/>
      <c r="G599" s="73"/>
      <c r="H599" s="73"/>
      <c r="I599" s="73"/>
      <c r="J599" s="73"/>
      <c r="K599" s="76"/>
      <c r="L599" s="74"/>
      <c r="M599" s="72"/>
      <c r="N599" s="72"/>
      <c r="O599" s="72"/>
      <c r="P599" s="72"/>
      <c r="Q599" s="72"/>
      <c r="R599" s="72"/>
      <c r="S599" s="72"/>
    </row>
    <row r="600" spans="1:19">
      <c r="A600" s="73"/>
      <c r="B600" s="73"/>
      <c r="C600" s="74"/>
      <c r="D600" s="74"/>
      <c r="E600" s="74"/>
      <c r="F600" s="75"/>
      <c r="G600" s="73"/>
      <c r="H600" s="73"/>
      <c r="I600" s="73"/>
      <c r="J600" s="73"/>
      <c r="K600" s="76"/>
      <c r="L600" s="74"/>
      <c r="M600" s="72"/>
      <c r="N600" s="72"/>
      <c r="O600" s="72"/>
      <c r="P600" s="72"/>
      <c r="Q600" s="72"/>
      <c r="R600" s="72"/>
      <c r="S600" s="72"/>
    </row>
    <row r="601" spans="1:19">
      <c r="A601" s="73"/>
      <c r="B601" s="73"/>
      <c r="C601" s="74"/>
      <c r="D601" s="74"/>
      <c r="E601" s="74"/>
      <c r="F601" s="75"/>
      <c r="G601" s="73"/>
      <c r="H601" s="73"/>
      <c r="I601" s="73"/>
      <c r="J601" s="73"/>
      <c r="K601" s="76"/>
      <c r="L601" s="74"/>
      <c r="M601" s="72"/>
      <c r="N601" s="72"/>
      <c r="O601" s="72"/>
      <c r="P601" s="72"/>
      <c r="Q601" s="72"/>
      <c r="R601" s="72"/>
      <c r="S601" s="72"/>
    </row>
    <row r="602" spans="1:19">
      <c r="A602" s="73"/>
      <c r="B602" s="73"/>
      <c r="C602" s="74"/>
      <c r="D602" s="74"/>
      <c r="E602" s="74"/>
      <c r="F602" s="75"/>
      <c r="G602" s="73"/>
      <c r="H602" s="73"/>
      <c r="I602" s="73"/>
      <c r="J602" s="73"/>
      <c r="K602" s="76"/>
      <c r="L602" s="74"/>
      <c r="M602" s="72"/>
      <c r="N602" s="72"/>
      <c r="O602" s="72"/>
      <c r="P602" s="72"/>
      <c r="Q602" s="72"/>
      <c r="R602" s="72"/>
      <c r="S602" s="72"/>
    </row>
    <row r="603" spans="1:19">
      <c r="A603" s="73"/>
      <c r="B603" s="73"/>
      <c r="C603" s="74"/>
      <c r="D603" s="74"/>
      <c r="E603" s="74"/>
      <c r="F603" s="75"/>
      <c r="G603" s="73"/>
      <c r="H603" s="73"/>
      <c r="I603" s="73"/>
      <c r="J603" s="73"/>
      <c r="K603" s="76"/>
      <c r="L603" s="74"/>
      <c r="M603" s="72"/>
      <c r="N603" s="72"/>
      <c r="O603" s="72"/>
      <c r="P603" s="72"/>
      <c r="Q603" s="72"/>
      <c r="R603" s="72"/>
      <c r="S603" s="72"/>
    </row>
    <row r="604" spans="1:19">
      <c r="A604" s="73"/>
      <c r="B604" s="73"/>
      <c r="C604" s="74"/>
      <c r="D604" s="74"/>
      <c r="E604" s="74"/>
      <c r="F604" s="75"/>
      <c r="G604" s="73"/>
      <c r="H604" s="73"/>
      <c r="I604" s="73"/>
      <c r="J604" s="73"/>
      <c r="K604" s="76"/>
      <c r="L604" s="74"/>
      <c r="M604" s="72"/>
      <c r="N604" s="72"/>
      <c r="O604" s="72"/>
      <c r="P604" s="72"/>
      <c r="Q604" s="72"/>
      <c r="R604" s="72"/>
      <c r="S604" s="72"/>
    </row>
    <row r="605" spans="1:19">
      <c r="A605" s="73"/>
      <c r="B605" s="73"/>
      <c r="C605" s="74"/>
      <c r="D605" s="74"/>
      <c r="E605" s="74"/>
      <c r="F605" s="75"/>
      <c r="G605" s="73"/>
      <c r="H605" s="73"/>
      <c r="I605" s="73"/>
      <c r="J605" s="73"/>
      <c r="K605" s="76"/>
      <c r="L605" s="74"/>
      <c r="M605" s="72"/>
      <c r="N605" s="72"/>
      <c r="O605" s="72"/>
      <c r="P605" s="72"/>
      <c r="Q605" s="72"/>
      <c r="R605" s="72"/>
      <c r="S605" s="72"/>
    </row>
    <row r="606" spans="1:19">
      <c r="A606" s="73"/>
      <c r="B606" s="73"/>
      <c r="C606" s="74"/>
      <c r="D606" s="74"/>
      <c r="E606" s="74"/>
      <c r="F606" s="75"/>
      <c r="G606" s="73"/>
      <c r="H606" s="73"/>
      <c r="I606" s="73"/>
      <c r="J606" s="73"/>
      <c r="K606" s="76"/>
      <c r="L606" s="74"/>
      <c r="M606" s="72"/>
      <c r="N606" s="72"/>
      <c r="O606" s="72"/>
      <c r="P606" s="72"/>
      <c r="Q606" s="72"/>
      <c r="R606" s="72"/>
      <c r="S606" s="72"/>
    </row>
    <row r="607" spans="1:19">
      <c r="A607" s="73"/>
      <c r="B607" s="73"/>
      <c r="C607" s="74"/>
      <c r="D607" s="74"/>
      <c r="E607" s="74"/>
      <c r="F607" s="75"/>
      <c r="G607" s="73"/>
      <c r="H607" s="73"/>
      <c r="I607" s="73"/>
      <c r="J607" s="73"/>
      <c r="K607" s="76"/>
      <c r="L607" s="74"/>
      <c r="M607" s="72"/>
      <c r="N607" s="72"/>
      <c r="O607" s="72"/>
      <c r="P607" s="72"/>
      <c r="Q607" s="72"/>
      <c r="R607" s="72"/>
      <c r="S607" s="72"/>
    </row>
    <row r="608" spans="1:19">
      <c r="A608" s="73"/>
      <c r="B608" s="73"/>
      <c r="C608" s="74"/>
      <c r="D608" s="74"/>
      <c r="E608" s="74"/>
      <c r="F608" s="75"/>
      <c r="G608" s="73"/>
      <c r="H608" s="73"/>
      <c r="I608" s="73"/>
      <c r="J608" s="73"/>
      <c r="K608" s="76"/>
      <c r="L608" s="74"/>
      <c r="M608" s="72"/>
      <c r="N608" s="72"/>
      <c r="O608" s="72"/>
      <c r="P608" s="72"/>
      <c r="Q608" s="72"/>
      <c r="R608" s="72"/>
      <c r="S608" s="72"/>
    </row>
    <row r="609" spans="1:19">
      <c r="A609" s="73"/>
      <c r="B609" s="73"/>
      <c r="C609" s="74"/>
      <c r="D609" s="74"/>
      <c r="E609" s="74"/>
      <c r="F609" s="75"/>
      <c r="G609" s="73"/>
      <c r="H609" s="73"/>
      <c r="I609" s="73"/>
      <c r="J609" s="73"/>
      <c r="K609" s="76"/>
      <c r="L609" s="74"/>
      <c r="M609" s="72"/>
      <c r="N609" s="72"/>
      <c r="O609" s="72"/>
      <c r="P609" s="72"/>
      <c r="Q609" s="72"/>
      <c r="R609" s="72"/>
      <c r="S609" s="72"/>
    </row>
    <row r="610" spans="1:19">
      <c r="A610" s="73"/>
      <c r="B610" s="73"/>
      <c r="C610" s="74"/>
      <c r="D610" s="74"/>
      <c r="E610" s="74"/>
      <c r="F610" s="75"/>
      <c r="G610" s="73"/>
      <c r="H610" s="73"/>
      <c r="I610" s="73"/>
      <c r="J610" s="73"/>
      <c r="K610" s="76"/>
      <c r="L610" s="74"/>
      <c r="M610" s="72"/>
      <c r="N610" s="72"/>
      <c r="O610" s="72"/>
      <c r="P610" s="72"/>
      <c r="Q610" s="72"/>
      <c r="R610" s="72"/>
      <c r="S610" s="72"/>
    </row>
    <row r="611" spans="1:19">
      <c r="A611" s="73"/>
      <c r="B611" s="73"/>
      <c r="C611" s="74"/>
      <c r="D611" s="74"/>
      <c r="E611" s="74"/>
      <c r="F611" s="75"/>
      <c r="G611" s="73"/>
      <c r="H611" s="73"/>
      <c r="I611" s="73"/>
      <c r="J611" s="73"/>
      <c r="K611" s="76"/>
      <c r="L611" s="74"/>
      <c r="M611" s="72"/>
      <c r="N611" s="72"/>
      <c r="O611" s="72"/>
      <c r="P611" s="72"/>
      <c r="Q611" s="72"/>
      <c r="R611" s="72"/>
      <c r="S611" s="72"/>
    </row>
    <row r="612" spans="1:19">
      <c r="A612" s="73"/>
      <c r="B612" s="73"/>
      <c r="C612" s="74"/>
      <c r="D612" s="74"/>
      <c r="E612" s="74"/>
      <c r="F612" s="75"/>
      <c r="G612" s="73"/>
      <c r="H612" s="73"/>
      <c r="I612" s="73"/>
      <c r="J612" s="73"/>
      <c r="K612" s="76"/>
      <c r="L612" s="74"/>
      <c r="M612" s="72"/>
      <c r="N612" s="72"/>
      <c r="O612" s="72"/>
      <c r="P612" s="72"/>
      <c r="Q612" s="72"/>
      <c r="R612" s="72"/>
      <c r="S612" s="72"/>
    </row>
    <row r="613" spans="1:19">
      <c r="A613" s="73"/>
      <c r="B613" s="73"/>
      <c r="C613" s="74"/>
      <c r="D613" s="74"/>
      <c r="E613" s="74"/>
      <c r="F613" s="75"/>
      <c r="G613" s="73"/>
      <c r="H613" s="73"/>
      <c r="I613" s="73"/>
      <c r="J613" s="73"/>
      <c r="K613" s="76"/>
      <c r="L613" s="74"/>
      <c r="M613" s="72"/>
      <c r="N613" s="72"/>
      <c r="O613" s="72"/>
      <c r="P613" s="72"/>
      <c r="Q613" s="72"/>
      <c r="R613" s="72"/>
      <c r="S613" s="72"/>
    </row>
    <row r="614" spans="1:19">
      <c r="A614" s="73"/>
      <c r="B614" s="73"/>
      <c r="C614" s="74"/>
      <c r="D614" s="74"/>
      <c r="E614" s="74"/>
      <c r="F614" s="75"/>
      <c r="G614" s="73"/>
      <c r="H614" s="73"/>
      <c r="I614" s="73"/>
      <c r="J614" s="73"/>
      <c r="K614" s="76"/>
      <c r="L614" s="74"/>
      <c r="M614" s="72"/>
      <c r="N614" s="72"/>
      <c r="O614" s="72"/>
      <c r="P614" s="72"/>
      <c r="Q614" s="72"/>
      <c r="R614" s="72"/>
      <c r="S614" s="72"/>
    </row>
    <row r="615" spans="1:19">
      <c r="A615" s="73"/>
      <c r="B615" s="73"/>
      <c r="C615" s="74"/>
      <c r="D615" s="74"/>
      <c r="E615" s="74"/>
      <c r="F615" s="75"/>
      <c r="G615" s="73"/>
      <c r="H615" s="73"/>
      <c r="I615" s="73"/>
      <c r="J615" s="73"/>
      <c r="K615" s="76"/>
      <c r="L615" s="74"/>
      <c r="M615" s="72"/>
      <c r="N615" s="72"/>
      <c r="O615" s="72"/>
      <c r="P615" s="72"/>
      <c r="Q615" s="72"/>
      <c r="R615" s="72"/>
      <c r="S615" s="72"/>
    </row>
    <row r="616" spans="1:19">
      <c r="A616" s="73"/>
      <c r="B616" s="73"/>
      <c r="C616" s="74"/>
      <c r="D616" s="74"/>
      <c r="E616" s="74"/>
      <c r="F616" s="75"/>
      <c r="G616" s="73"/>
      <c r="H616" s="73"/>
      <c r="I616" s="73"/>
      <c r="J616" s="73"/>
      <c r="K616" s="76"/>
      <c r="L616" s="74"/>
      <c r="M616" s="72"/>
      <c r="N616" s="72"/>
      <c r="O616" s="72"/>
      <c r="P616" s="72"/>
      <c r="Q616" s="72"/>
      <c r="R616" s="72"/>
      <c r="S616" s="72"/>
    </row>
    <row r="617" spans="1:19">
      <c r="A617" s="73"/>
      <c r="B617" s="73"/>
      <c r="C617" s="74"/>
      <c r="D617" s="74"/>
      <c r="E617" s="74"/>
      <c r="F617" s="75"/>
      <c r="G617" s="73"/>
      <c r="H617" s="73"/>
      <c r="I617" s="73"/>
      <c r="J617" s="73"/>
      <c r="K617" s="76"/>
      <c r="L617" s="74"/>
      <c r="M617" s="72"/>
      <c r="N617" s="72"/>
      <c r="O617" s="72"/>
      <c r="P617" s="72"/>
      <c r="Q617" s="72"/>
      <c r="R617" s="72"/>
      <c r="S617" s="72"/>
    </row>
    <row r="618" spans="1:19">
      <c r="A618" s="73"/>
      <c r="B618" s="73"/>
      <c r="C618" s="74"/>
      <c r="D618" s="74"/>
      <c r="E618" s="74"/>
      <c r="F618" s="75"/>
      <c r="G618" s="73"/>
      <c r="H618" s="73"/>
      <c r="I618" s="73"/>
      <c r="J618" s="73"/>
      <c r="K618" s="76"/>
      <c r="L618" s="74"/>
      <c r="M618" s="72"/>
      <c r="N618" s="72"/>
      <c r="O618" s="72"/>
      <c r="P618" s="72"/>
      <c r="Q618" s="72"/>
      <c r="R618" s="72"/>
      <c r="S618" s="72"/>
    </row>
    <row r="619" spans="1:19">
      <c r="A619" s="73"/>
      <c r="B619" s="73"/>
      <c r="C619" s="74"/>
      <c r="D619" s="74"/>
      <c r="E619" s="74"/>
      <c r="F619" s="75"/>
      <c r="G619" s="73"/>
      <c r="H619" s="73"/>
      <c r="I619" s="73"/>
      <c r="J619" s="73"/>
      <c r="K619" s="76"/>
      <c r="L619" s="74"/>
      <c r="M619" s="72"/>
      <c r="N619" s="72"/>
      <c r="O619" s="72"/>
      <c r="P619" s="72"/>
      <c r="Q619" s="72"/>
      <c r="R619" s="72"/>
      <c r="S619" s="72"/>
    </row>
    <row r="620" spans="1:19">
      <c r="A620" s="73"/>
      <c r="B620" s="73"/>
      <c r="C620" s="74"/>
      <c r="D620" s="74"/>
      <c r="E620" s="74"/>
      <c r="F620" s="75"/>
      <c r="G620" s="73"/>
      <c r="H620" s="73"/>
      <c r="I620" s="73"/>
      <c r="J620" s="73"/>
      <c r="K620" s="76"/>
      <c r="L620" s="74"/>
      <c r="M620" s="72"/>
      <c r="N620" s="72"/>
      <c r="O620" s="72"/>
      <c r="P620" s="72"/>
      <c r="Q620" s="72"/>
      <c r="R620" s="72"/>
      <c r="S620" s="72"/>
    </row>
    <row r="621" spans="1:19">
      <c r="A621" s="73"/>
      <c r="B621" s="73"/>
      <c r="C621" s="74"/>
      <c r="D621" s="74"/>
      <c r="E621" s="74"/>
      <c r="F621" s="75"/>
      <c r="G621" s="73"/>
      <c r="H621" s="73"/>
      <c r="I621" s="73"/>
      <c r="J621" s="73"/>
      <c r="K621" s="76"/>
      <c r="L621" s="74"/>
      <c r="M621" s="72"/>
      <c r="N621" s="72"/>
      <c r="O621" s="72"/>
      <c r="P621" s="72"/>
      <c r="Q621" s="72"/>
      <c r="R621" s="72"/>
      <c r="S621" s="72"/>
    </row>
    <row r="622" spans="1:19">
      <c r="A622" s="73"/>
      <c r="B622" s="73"/>
      <c r="C622" s="74"/>
      <c r="D622" s="74"/>
      <c r="E622" s="74"/>
      <c r="F622" s="75"/>
      <c r="G622" s="73"/>
      <c r="H622" s="73"/>
      <c r="I622" s="73"/>
      <c r="J622" s="73"/>
      <c r="K622" s="76"/>
      <c r="L622" s="74"/>
      <c r="M622" s="72"/>
      <c r="N622" s="72"/>
      <c r="O622" s="72"/>
      <c r="P622" s="72"/>
      <c r="Q622" s="72"/>
      <c r="R622" s="72"/>
      <c r="S622" s="72"/>
    </row>
    <row r="623" spans="1:19">
      <c r="A623" s="73"/>
      <c r="B623" s="73"/>
      <c r="C623" s="74"/>
      <c r="D623" s="74"/>
      <c r="E623" s="74"/>
      <c r="F623" s="75"/>
      <c r="G623" s="73"/>
      <c r="H623" s="73"/>
      <c r="I623" s="73"/>
      <c r="J623" s="73"/>
      <c r="K623" s="76"/>
      <c r="L623" s="74"/>
      <c r="M623" s="72"/>
      <c r="N623" s="72"/>
      <c r="O623" s="72"/>
      <c r="P623" s="72"/>
      <c r="Q623" s="72"/>
      <c r="R623" s="72"/>
      <c r="S623" s="72"/>
    </row>
    <row r="624" spans="1:19">
      <c r="A624" s="73"/>
      <c r="B624" s="73"/>
      <c r="C624" s="74"/>
      <c r="D624" s="74"/>
      <c r="E624" s="74"/>
      <c r="F624" s="75"/>
      <c r="G624" s="73"/>
      <c r="H624" s="73"/>
      <c r="I624" s="73"/>
      <c r="J624" s="73"/>
      <c r="K624" s="76"/>
      <c r="L624" s="74"/>
      <c r="M624" s="72"/>
      <c r="N624" s="72"/>
      <c r="O624" s="72"/>
      <c r="P624" s="72"/>
      <c r="Q624" s="72"/>
      <c r="R624" s="72"/>
      <c r="S624" s="72"/>
    </row>
    <row r="625" spans="1:19">
      <c r="A625" s="73"/>
      <c r="B625" s="73"/>
      <c r="C625" s="74"/>
      <c r="D625" s="74"/>
      <c r="E625" s="74"/>
      <c r="F625" s="75"/>
      <c r="G625" s="73"/>
      <c r="H625" s="73"/>
      <c r="I625" s="73"/>
      <c r="J625" s="73"/>
      <c r="K625" s="76"/>
      <c r="L625" s="74"/>
      <c r="M625" s="72"/>
      <c r="N625" s="72"/>
      <c r="O625" s="72"/>
      <c r="P625" s="72"/>
      <c r="Q625" s="72"/>
      <c r="R625" s="72"/>
      <c r="S625" s="72"/>
    </row>
    <row r="626" spans="1:19">
      <c r="A626" s="73"/>
      <c r="B626" s="73"/>
      <c r="C626" s="74"/>
      <c r="D626" s="74"/>
      <c r="E626" s="74"/>
      <c r="F626" s="75"/>
      <c r="G626" s="73"/>
      <c r="H626" s="73"/>
      <c r="I626" s="73"/>
      <c r="J626" s="73"/>
      <c r="K626" s="76"/>
      <c r="L626" s="74"/>
      <c r="M626" s="72"/>
      <c r="N626" s="72"/>
      <c r="O626" s="72"/>
      <c r="P626" s="72"/>
      <c r="Q626" s="72"/>
      <c r="R626" s="72"/>
      <c r="S626" s="72"/>
    </row>
    <row r="627" spans="1:19">
      <c r="A627" s="73"/>
      <c r="B627" s="73"/>
      <c r="C627" s="74"/>
      <c r="D627" s="74"/>
      <c r="E627" s="74"/>
      <c r="F627" s="75"/>
      <c r="G627" s="73"/>
      <c r="H627" s="73"/>
      <c r="I627" s="73"/>
      <c r="J627" s="73"/>
      <c r="K627" s="76"/>
      <c r="L627" s="74"/>
      <c r="M627" s="72"/>
      <c r="N627" s="72"/>
      <c r="O627" s="72"/>
      <c r="P627" s="72"/>
      <c r="Q627" s="72"/>
      <c r="R627" s="72"/>
      <c r="S627" s="72"/>
    </row>
    <row r="628" spans="1:19">
      <c r="A628" s="73"/>
      <c r="B628" s="73"/>
      <c r="C628" s="74"/>
      <c r="D628" s="74"/>
      <c r="E628" s="74"/>
      <c r="F628" s="75"/>
      <c r="G628" s="73"/>
      <c r="H628" s="73"/>
      <c r="I628" s="73"/>
      <c r="J628" s="73"/>
      <c r="K628" s="76"/>
      <c r="L628" s="74"/>
      <c r="M628" s="72"/>
      <c r="N628" s="72"/>
      <c r="O628" s="72"/>
      <c r="P628" s="72"/>
      <c r="Q628" s="72"/>
      <c r="R628" s="72"/>
      <c r="S628" s="72"/>
    </row>
    <row r="629" spans="1:19">
      <c r="A629" s="73"/>
      <c r="B629" s="73"/>
      <c r="C629" s="74"/>
      <c r="D629" s="74"/>
      <c r="E629" s="74"/>
      <c r="F629" s="75"/>
      <c r="G629" s="73"/>
      <c r="H629" s="73"/>
      <c r="I629" s="73"/>
      <c r="J629" s="73"/>
      <c r="K629" s="76"/>
      <c r="L629" s="74"/>
      <c r="M629" s="72"/>
      <c r="N629" s="72"/>
      <c r="O629" s="72"/>
      <c r="P629" s="72"/>
      <c r="Q629" s="72"/>
      <c r="R629" s="72"/>
      <c r="S629" s="72"/>
    </row>
    <row r="630" spans="1:19">
      <c r="A630" s="73"/>
      <c r="B630" s="73"/>
      <c r="C630" s="74"/>
      <c r="D630" s="74"/>
      <c r="E630" s="74"/>
      <c r="F630" s="75"/>
      <c r="G630" s="73"/>
      <c r="H630" s="73"/>
      <c r="I630" s="73"/>
      <c r="J630" s="73"/>
      <c r="K630" s="76"/>
      <c r="L630" s="74"/>
      <c r="M630" s="72"/>
      <c r="N630" s="72"/>
      <c r="O630" s="72"/>
      <c r="P630" s="72"/>
      <c r="Q630" s="72"/>
      <c r="R630" s="72"/>
      <c r="S630" s="72"/>
    </row>
    <row r="631" spans="1:19">
      <c r="A631" s="73"/>
      <c r="B631" s="73"/>
      <c r="C631" s="74"/>
      <c r="D631" s="74"/>
      <c r="E631" s="74"/>
      <c r="F631" s="75"/>
      <c r="G631" s="73"/>
      <c r="H631" s="73"/>
      <c r="I631" s="73"/>
      <c r="J631" s="73"/>
      <c r="K631" s="76"/>
      <c r="L631" s="74"/>
      <c r="M631" s="72"/>
      <c r="N631" s="72"/>
      <c r="O631" s="72"/>
      <c r="P631" s="72"/>
      <c r="Q631" s="72"/>
      <c r="R631" s="72"/>
      <c r="S631" s="72"/>
    </row>
    <row r="632" spans="1:19">
      <c r="A632" s="73"/>
      <c r="B632" s="73"/>
      <c r="C632" s="74"/>
      <c r="D632" s="74"/>
      <c r="E632" s="74"/>
      <c r="F632" s="75"/>
      <c r="G632" s="73"/>
      <c r="H632" s="73"/>
      <c r="I632" s="73"/>
      <c r="J632" s="73"/>
      <c r="K632" s="76"/>
      <c r="L632" s="74"/>
      <c r="M632" s="72"/>
      <c r="N632" s="72"/>
      <c r="O632" s="72"/>
      <c r="P632" s="72"/>
      <c r="Q632" s="72"/>
      <c r="R632" s="72"/>
      <c r="S632" s="72"/>
    </row>
    <row r="633" spans="1:19">
      <c r="A633" s="73"/>
      <c r="B633" s="73"/>
      <c r="C633" s="74"/>
      <c r="D633" s="74"/>
      <c r="E633" s="74"/>
      <c r="F633" s="75"/>
      <c r="G633" s="73"/>
      <c r="H633" s="73"/>
      <c r="I633" s="73"/>
      <c r="J633" s="73"/>
      <c r="K633" s="76"/>
      <c r="L633" s="74"/>
      <c r="M633" s="72"/>
      <c r="N633" s="72"/>
      <c r="O633" s="72"/>
      <c r="P633" s="72"/>
      <c r="Q633" s="72"/>
      <c r="R633" s="72"/>
      <c r="S633" s="72"/>
    </row>
    <row r="634" spans="1:19">
      <c r="A634" s="73"/>
      <c r="B634" s="73"/>
      <c r="C634" s="74"/>
      <c r="D634" s="74"/>
      <c r="E634" s="74"/>
      <c r="F634" s="75"/>
      <c r="G634" s="73"/>
      <c r="H634" s="73"/>
      <c r="I634" s="73"/>
      <c r="J634" s="73"/>
      <c r="K634" s="76"/>
      <c r="L634" s="74"/>
      <c r="M634" s="72"/>
      <c r="N634" s="72"/>
      <c r="O634" s="72"/>
      <c r="P634" s="72"/>
      <c r="Q634" s="72"/>
      <c r="R634" s="72"/>
      <c r="S634" s="72"/>
    </row>
    <row r="635" spans="1:19">
      <c r="A635" s="73"/>
      <c r="B635" s="73"/>
      <c r="C635" s="74"/>
      <c r="D635" s="74"/>
      <c r="E635" s="74"/>
      <c r="F635" s="75"/>
      <c r="G635" s="73"/>
      <c r="H635" s="73"/>
      <c r="I635" s="73"/>
      <c r="J635" s="73"/>
      <c r="K635" s="76"/>
      <c r="L635" s="74"/>
      <c r="M635" s="72"/>
      <c r="N635" s="72"/>
      <c r="O635" s="72"/>
      <c r="P635" s="72"/>
      <c r="Q635" s="72"/>
      <c r="R635" s="72"/>
      <c r="S635" s="72"/>
    </row>
    <row r="636" spans="1:19">
      <c r="A636" s="73"/>
      <c r="B636" s="73"/>
      <c r="C636" s="74"/>
      <c r="D636" s="74"/>
      <c r="E636" s="74"/>
      <c r="F636" s="75"/>
      <c r="G636" s="73"/>
      <c r="H636" s="73"/>
      <c r="I636" s="73"/>
      <c r="J636" s="73"/>
      <c r="K636" s="76"/>
      <c r="L636" s="74"/>
      <c r="M636" s="72"/>
      <c r="N636" s="72"/>
      <c r="O636" s="72"/>
      <c r="P636" s="72"/>
      <c r="Q636" s="72"/>
      <c r="R636" s="72"/>
      <c r="S636" s="72"/>
    </row>
    <row r="637" spans="1:19">
      <c r="A637" s="73"/>
      <c r="B637" s="73"/>
      <c r="C637" s="74"/>
      <c r="D637" s="74"/>
      <c r="E637" s="74"/>
      <c r="F637" s="75"/>
      <c r="G637" s="73"/>
      <c r="H637" s="73"/>
      <c r="I637" s="73"/>
      <c r="J637" s="73"/>
      <c r="K637" s="76"/>
      <c r="L637" s="74"/>
      <c r="M637" s="72"/>
      <c r="N637" s="72"/>
      <c r="O637" s="72"/>
      <c r="P637" s="72"/>
      <c r="Q637" s="72"/>
      <c r="R637" s="72"/>
      <c r="S637" s="72"/>
    </row>
    <row r="638" spans="1:19">
      <c r="A638" s="73"/>
      <c r="B638" s="73"/>
      <c r="C638" s="74"/>
      <c r="D638" s="74"/>
      <c r="E638" s="74"/>
      <c r="F638" s="75"/>
      <c r="G638" s="73"/>
      <c r="H638" s="73"/>
      <c r="I638" s="73"/>
      <c r="J638" s="73"/>
      <c r="K638" s="76"/>
      <c r="L638" s="74"/>
      <c r="M638" s="72"/>
      <c r="N638" s="72"/>
      <c r="O638" s="72"/>
      <c r="P638" s="72"/>
      <c r="Q638" s="72"/>
      <c r="R638" s="72"/>
      <c r="S638" s="72"/>
    </row>
    <row r="639" spans="1:19">
      <c r="A639" s="73"/>
      <c r="B639" s="73"/>
      <c r="C639" s="74"/>
      <c r="D639" s="74"/>
      <c r="E639" s="74"/>
      <c r="F639" s="75"/>
      <c r="G639" s="73"/>
      <c r="H639" s="73"/>
      <c r="I639" s="73"/>
      <c r="J639" s="73"/>
      <c r="K639" s="76"/>
      <c r="L639" s="74"/>
      <c r="M639" s="72"/>
      <c r="N639" s="72"/>
      <c r="O639" s="72"/>
      <c r="P639" s="72"/>
      <c r="Q639" s="72"/>
      <c r="R639" s="72"/>
      <c r="S639" s="72"/>
    </row>
    <row r="640" spans="1:19">
      <c r="A640" s="73"/>
      <c r="B640" s="73"/>
      <c r="C640" s="74"/>
      <c r="D640" s="74"/>
      <c r="E640" s="74"/>
      <c r="F640" s="75"/>
      <c r="G640" s="73"/>
      <c r="H640" s="73"/>
      <c r="I640" s="73"/>
      <c r="J640" s="73"/>
      <c r="K640" s="76"/>
      <c r="L640" s="74"/>
      <c r="M640" s="72"/>
      <c r="N640" s="72"/>
      <c r="O640" s="72"/>
      <c r="P640" s="72"/>
      <c r="Q640" s="72"/>
      <c r="R640" s="72"/>
      <c r="S640" s="72"/>
    </row>
    <row r="641" spans="1:19">
      <c r="A641" s="73"/>
      <c r="B641" s="73"/>
      <c r="C641" s="74"/>
      <c r="D641" s="74"/>
      <c r="E641" s="74"/>
      <c r="F641" s="75"/>
      <c r="G641" s="73"/>
      <c r="H641" s="73"/>
      <c r="I641" s="73"/>
      <c r="J641" s="73"/>
      <c r="K641" s="76"/>
      <c r="L641" s="74"/>
      <c r="M641" s="72"/>
      <c r="N641" s="72"/>
      <c r="O641" s="72"/>
      <c r="P641" s="72"/>
      <c r="Q641" s="72"/>
      <c r="R641" s="72"/>
      <c r="S641" s="72"/>
    </row>
    <row r="642" spans="1:19">
      <c r="A642" s="73"/>
      <c r="B642" s="73"/>
      <c r="C642" s="74"/>
      <c r="D642" s="74"/>
      <c r="E642" s="74"/>
      <c r="F642" s="75"/>
      <c r="G642" s="73"/>
      <c r="H642" s="73"/>
      <c r="I642" s="73"/>
      <c r="J642" s="73"/>
      <c r="K642" s="76"/>
      <c r="L642" s="74"/>
      <c r="M642" s="72"/>
      <c r="N642" s="72"/>
      <c r="O642" s="72"/>
      <c r="P642" s="72"/>
      <c r="Q642" s="72"/>
      <c r="R642" s="72"/>
      <c r="S642" s="72"/>
    </row>
    <row r="643" spans="1:19">
      <c r="A643" s="73"/>
      <c r="B643" s="73"/>
      <c r="C643" s="74"/>
      <c r="D643" s="74"/>
      <c r="E643" s="74"/>
      <c r="F643" s="75"/>
      <c r="G643" s="73"/>
      <c r="H643" s="73"/>
      <c r="I643" s="73"/>
      <c r="J643" s="73"/>
      <c r="K643" s="76"/>
      <c r="L643" s="74"/>
      <c r="M643" s="72"/>
      <c r="N643" s="72"/>
      <c r="O643" s="72"/>
      <c r="P643" s="72"/>
      <c r="Q643" s="72"/>
      <c r="R643" s="72"/>
      <c r="S643" s="72"/>
    </row>
    <row r="644" spans="1:19">
      <c r="A644" s="73"/>
      <c r="B644" s="73"/>
      <c r="C644" s="74"/>
      <c r="D644" s="74"/>
      <c r="E644" s="74"/>
      <c r="F644" s="75"/>
      <c r="G644" s="73"/>
      <c r="H644" s="73"/>
      <c r="I644" s="73"/>
      <c r="J644" s="73"/>
      <c r="K644" s="76"/>
      <c r="L644" s="74"/>
      <c r="M644" s="72"/>
      <c r="N644" s="72"/>
      <c r="O644" s="72"/>
      <c r="P644" s="72"/>
      <c r="Q644" s="72"/>
      <c r="R644" s="72"/>
      <c r="S644" s="72"/>
    </row>
    <row r="645" spans="1:19">
      <c r="A645" s="73"/>
      <c r="B645" s="73"/>
      <c r="C645" s="74"/>
      <c r="D645" s="74"/>
      <c r="E645" s="74"/>
      <c r="F645" s="75"/>
      <c r="G645" s="73"/>
      <c r="H645" s="73"/>
      <c r="I645" s="73"/>
      <c r="J645" s="73"/>
      <c r="K645" s="76"/>
      <c r="L645" s="74"/>
      <c r="M645" s="72"/>
      <c r="N645" s="72"/>
      <c r="O645" s="72"/>
      <c r="P645" s="72"/>
      <c r="Q645" s="72"/>
      <c r="R645" s="72"/>
      <c r="S645" s="72"/>
    </row>
    <row r="646" spans="1:19">
      <c r="A646" s="73"/>
      <c r="B646" s="73"/>
      <c r="C646" s="74"/>
      <c r="D646" s="74"/>
      <c r="E646" s="74"/>
      <c r="F646" s="75"/>
      <c r="G646" s="73"/>
      <c r="H646" s="73"/>
      <c r="I646" s="73"/>
      <c r="J646" s="73"/>
      <c r="K646" s="76"/>
      <c r="L646" s="74"/>
      <c r="M646" s="72"/>
      <c r="N646" s="72"/>
      <c r="O646" s="72"/>
      <c r="P646" s="72"/>
      <c r="Q646" s="72"/>
      <c r="R646" s="72"/>
      <c r="S646" s="72"/>
    </row>
    <row r="647" spans="1:19">
      <c r="A647" s="73"/>
      <c r="B647" s="73"/>
      <c r="C647" s="74"/>
      <c r="D647" s="74"/>
      <c r="E647" s="74"/>
      <c r="F647" s="75"/>
      <c r="G647" s="73"/>
      <c r="H647" s="73"/>
      <c r="I647" s="73"/>
      <c r="J647" s="73"/>
      <c r="K647" s="76"/>
      <c r="L647" s="74"/>
      <c r="M647" s="72"/>
      <c r="N647" s="72"/>
      <c r="O647" s="72"/>
      <c r="P647" s="72"/>
      <c r="Q647" s="72"/>
      <c r="R647" s="72"/>
      <c r="S647" s="72"/>
    </row>
    <row r="648" spans="1:19">
      <c r="A648" s="73"/>
      <c r="B648" s="73"/>
      <c r="C648" s="74"/>
      <c r="D648" s="74"/>
      <c r="E648" s="74"/>
      <c r="F648" s="75"/>
      <c r="G648" s="73"/>
      <c r="H648" s="73"/>
      <c r="I648" s="73"/>
      <c r="J648" s="73"/>
      <c r="K648" s="76"/>
      <c r="L648" s="74"/>
      <c r="M648" s="72"/>
      <c r="N648" s="72"/>
      <c r="O648" s="72"/>
      <c r="P648" s="72"/>
      <c r="Q648" s="72"/>
      <c r="R648" s="72"/>
      <c r="S648" s="72"/>
    </row>
    <row r="649" spans="1:19">
      <c r="A649" s="73"/>
      <c r="B649" s="73"/>
      <c r="C649" s="74"/>
      <c r="D649" s="74"/>
      <c r="E649" s="74"/>
      <c r="F649" s="75"/>
      <c r="G649" s="73"/>
      <c r="H649" s="73"/>
      <c r="I649" s="73"/>
      <c r="J649" s="73"/>
      <c r="K649" s="76"/>
      <c r="L649" s="74"/>
      <c r="M649" s="72"/>
      <c r="N649" s="72"/>
      <c r="O649" s="72"/>
      <c r="P649" s="72"/>
      <c r="Q649" s="72"/>
      <c r="R649" s="72"/>
      <c r="S649" s="72"/>
    </row>
    <row r="650" spans="1:19">
      <c r="A650" s="73"/>
      <c r="B650" s="73"/>
      <c r="C650" s="74"/>
      <c r="D650" s="74"/>
      <c r="E650" s="74"/>
      <c r="F650" s="75"/>
      <c r="G650" s="73"/>
      <c r="H650" s="73"/>
      <c r="I650" s="73"/>
      <c r="J650" s="73"/>
      <c r="K650" s="76"/>
      <c r="L650" s="74"/>
      <c r="M650" s="72"/>
      <c r="N650" s="72"/>
      <c r="O650" s="72"/>
      <c r="P650" s="72"/>
      <c r="Q650" s="72"/>
      <c r="R650" s="72"/>
      <c r="S650" s="72"/>
    </row>
    <row r="651" spans="1:19">
      <c r="A651" s="73"/>
      <c r="B651" s="73"/>
      <c r="C651" s="74"/>
      <c r="D651" s="74"/>
      <c r="E651" s="74"/>
      <c r="F651" s="75"/>
      <c r="G651" s="73"/>
      <c r="H651" s="73"/>
      <c r="I651" s="73"/>
      <c r="J651" s="73"/>
      <c r="K651" s="76"/>
      <c r="L651" s="74"/>
      <c r="M651" s="72"/>
      <c r="N651" s="72"/>
      <c r="O651" s="72"/>
      <c r="P651" s="72"/>
      <c r="Q651" s="72"/>
      <c r="R651" s="72"/>
      <c r="S651" s="72"/>
    </row>
    <row r="652" spans="1:19">
      <c r="A652" s="73"/>
      <c r="B652" s="73"/>
      <c r="C652" s="74"/>
      <c r="D652" s="74"/>
      <c r="E652" s="74"/>
      <c r="F652" s="75"/>
      <c r="G652" s="73"/>
      <c r="H652" s="73"/>
      <c r="I652" s="73"/>
      <c r="J652" s="73"/>
      <c r="K652" s="76"/>
      <c r="L652" s="74"/>
      <c r="M652" s="72"/>
      <c r="N652" s="72"/>
      <c r="O652" s="72"/>
      <c r="P652" s="72"/>
      <c r="Q652" s="72"/>
      <c r="R652" s="72"/>
      <c r="S652" s="72"/>
    </row>
    <row r="653" spans="1:19">
      <c r="A653" s="73"/>
      <c r="B653" s="73"/>
      <c r="C653" s="74"/>
      <c r="D653" s="74"/>
      <c r="E653" s="74"/>
      <c r="F653" s="75"/>
      <c r="G653" s="73"/>
      <c r="H653" s="73"/>
      <c r="I653" s="73"/>
      <c r="J653" s="73"/>
      <c r="K653" s="76"/>
      <c r="L653" s="74"/>
      <c r="M653" s="72"/>
      <c r="N653" s="72"/>
      <c r="O653" s="72"/>
      <c r="P653" s="72"/>
      <c r="Q653" s="72"/>
      <c r="R653" s="72"/>
      <c r="S653" s="72"/>
    </row>
    <row r="654" spans="1:19">
      <c r="A654" s="73"/>
      <c r="B654" s="73"/>
      <c r="C654" s="74"/>
      <c r="D654" s="74"/>
      <c r="E654" s="74"/>
      <c r="F654" s="75"/>
      <c r="G654" s="73"/>
      <c r="H654" s="73"/>
      <c r="I654" s="73"/>
      <c r="J654" s="73"/>
      <c r="K654" s="76"/>
      <c r="L654" s="74"/>
      <c r="M654" s="72"/>
      <c r="N654" s="72"/>
      <c r="O654" s="72"/>
      <c r="P654" s="72"/>
      <c r="Q654" s="72"/>
      <c r="R654" s="72"/>
      <c r="S654" s="72"/>
    </row>
    <row r="655" spans="1:19">
      <c r="A655" s="73"/>
      <c r="B655" s="73"/>
      <c r="C655" s="74"/>
      <c r="D655" s="74"/>
      <c r="E655" s="74"/>
      <c r="F655" s="75"/>
      <c r="G655" s="73"/>
      <c r="H655" s="73"/>
      <c r="I655" s="73"/>
      <c r="J655" s="73"/>
      <c r="K655" s="76"/>
      <c r="L655" s="74"/>
      <c r="M655" s="72"/>
      <c r="N655" s="72"/>
      <c r="O655" s="72"/>
      <c r="P655" s="72"/>
      <c r="Q655" s="72"/>
      <c r="R655" s="72"/>
      <c r="S655" s="72"/>
    </row>
    <row r="656" spans="1:19">
      <c r="A656" s="73"/>
      <c r="B656" s="73"/>
      <c r="C656" s="74"/>
      <c r="D656" s="74"/>
      <c r="E656" s="74"/>
      <c r="F656" s="75"/>
      <c r="G656" s="73"/>
      <c r="H656" s="73"/>
      <c r="I656" s="73"/>
      <c r="J656" s="73"/>
      <c r="K656" s="76"/>
      <c r="L656" s="74"/>
      <c r="M656" s="72"/>
      <c r="N656" s="72"/>
      <c r="O656" s="72"/>
      <c r="P656" s="72"/>
      <c r="Q656" s="72"/>
      <c r="R656" s="72"/>
      <c r="S656" s="72"/>
    </row>
    <row r="657" spans="1:19">
      <c r="A657" s="73"/>
      <c r="B657" s="73"/>
      <c r="C657" s="74"/>
      <c r="D657" s="74"/>
      <c r="E657" s="74"/>
      <c r="F657" s="75"/>
      <c r="G657" s="73"/>
      <c r="H657" s="73"/>
      <c r="I657" s="73"/>
      <c r="J657" s="73"/>
      <c r="K657" s="76"/>
      <c r="L657" s="74"/>
      <c r="M657" s="72"/>
      <c r="N657" s="72"/>
      <c r="O657" s="72"/>
      <c r="P657" s="72"/>
      <c r="Q657" s="72"/>
      <c r="R657" s="72"/>
      <c r="S657" s="72"/>
    </row>
    <row r="658" spans="1:19">
      <c r="A658" s="73"/>
      <c r="B658" s="73"/>
      <c r="C658" s="74"/>
      <c r="D658" s="74"/>
      <c r="E658" s="74"/>
      <c r="F658" s="75"/>
      <c r="G658" s="73"/>
      <c r="H658" s="73"/>
      <c r="I658" s="73"/>
      <c r="J658" s="73"/>
      <c r="K658" s="76"/>
      <c r="L658" s="74"/>
      <c r="M658" s="72"/>
      <c r="N658" s="72"/>
      <c r="O658" s="72"/>
      <c r="P658" s="72"/>
      <c r="Q658" s="72"/>
      <c r="R658" s="72"/>
      <c r="S658" s="72"/>
    </row>
    <row r="659" spans="1:19">
      <c r="A659" s="73"/>
      <c r="B659" s="73"/>
      <c r="C659" s="74"/>
      <c r="D659" s="74"/>
      <c r="E659" s="74"/>
      <c r="F659" s="75"/>
      <c r="G659" s="73"/>
      <c r="H659" s="73"/>
      <c r="I659" s="73"/>
      <c r="J659" s="73"/>
      <c r="K659" s="76"/>
      <c r="L659" s="74"/>
      <c r="M659" s="72"/>
      <c r="N659" s="72"/>
      <c r="O659" s="72"/>
      <c r="P659" s="72"/>
      <c r="Q659" s="72"/>
      <c r="R659" s="72"/>
      <c r="S659" s="72"/>
    </row>
    <row r="660" spans="1:19">
      <c r="A660" s="73"/>
      <c r="B660" s="73"/>
      <c r="C660" s="74"/>
      <c r="D660" s="74"/>
      <c r="E660" s="74"/>
      <c r="F660" s="75"/>
      <c r="G660" s="73"/>
      <c r="H660" s="73"/>
      <c r="I660" s="73"/>
      <c r="J660" s="73"/>
      <c r="K660" s="76"/>
      <c r="L660" s="74"/>
      <c r="M660" s="72"/>
      <c r="N660" s="72"/>
      <c r="O660" s="72"/>
      <c r="P660" s="72"/>
      <c r="Q660" s="72"/>
      <c r="R660" s="72"/>
      <c r="S660" s="72"/>
    </row>
    <row r="661" spans="1:19">
      <c r="A661" s="73"/>
      <c r="B661" s="73"/>
      <c r="C661" s="74"/>
      <c r="D661" s="74"/>
      <c r="E661" s="74"/>
      <c r="F661" s="75"/>
      <c r="G661" s="73"/>
      <c r="H661" s="73"/>
      <c r="I661" s="73"/>
      <c r="J661" s="73"/>
      <c r="K661" s="76"/>
      <c r="L661" s="74"/>
      <c r="M661" s="72"/>
      <c r="N661" s="72"/>
      <c r="O661" s="72"/>
      <c r="P661" s="72"/>
      <c r="Q661" s="72"/>
      <c r="R661" s="72"/>
      <c r="S661" s="72"/>
    </row>
  </sheetData>
  <mergeCells count="1">
    <mergeCell ref="A1:L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582D-ED14-4264-BCC0-F0320C3F74EA}">
  <dimension ref="A1:H7685"/>
  <sheetViews>
    <sheetView topLeftCell="A7634" workbookViewId="0">
      <selection activeCell="D7663" sqref="D7663"/>
    </sheetView>
  </sheetViews>
  <sheetFormatPr defaultRowHeight="15"/>
  <cols>
    <col min="1" max="1" width="16.7109375" customWidth="1"/>
    <col min="2" max="2" width="25" customWidth="1"/>
    <col min="3" max="4" width="16.7109375" customWidth="1"/>
    <col min="5" max="8" width="20" customWidth="1"/>
  </cols>
  <sheetData>
    <row r="1" spans="1: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4013</v>
      </c>
      <c r="G1" s="5" t="s">
        <v>4014</v>
      </c>
      <c r="H1" s="5" t="s">
        <v>4015</v>
      </c>
    </row>
    <row r="2" spans="1:8" ht="15.75">
      <c r="A2" s="3" t="s">
        <v>21</v>
      </c>
      <c r="B2" s="2" t="s">
        <v>55</v>
      </c>
      <c r="C2" s="2" t="s">
        <v>50</v>
      </c>
      <c r="D2" s="2" t="s">
        <v>56</v>
      </c>
      <c r="E2" s="4">
        <v>50</v>
      </c>
      <c r="F2" s="4">
        <v>230000</v>
      </c>
      <c r="G2" s="4">
        <v>23000</v>
      </c>
      <c r="H2" s="4">
        <v>253000</v>
      </c>
    </row>
    <row r="3" spans="1:8" ht="15.75">
      <c r="A3" s="3" t="s">
        <v>21</v>
      </c>
      <c r="B3" s="2" t="s">
        <v>57</v>
      </c>
      <c r="C3" s="2" t="s">
        <v>50</v>
      </c>
      <c r="D3" s="2" t="s">
        <v>58</v>
      </c>
      <c r="E3" s="4">
        <v>30</v>
      </c>
      <c r="F3" s="4">
        <v>132600</v>
      </c>
      <c r="G3" s="4">
        <v>13260</v>
      </c>
      <c r="H3" s="4">
        <v>145860</v>
      </c>
    </row>
    <row r="4" spans="1:8" ht="15.75">
      <c r="A4" s="3" t="s">
        <v>21</v>
      </c>
      <c r="B4" s="2" t="s">
        <v>66</v>
      </c>
      <c r="C4" s="2" t="s">
        <v>62</v>
      </c>
      <c r="D4" s="2" t="s">
        <v>58</v>
      </c>
      <c r="E4" s="4">
        <v>10</v>
      </c>
      <c r="F4" s="4">
        <v>38000</v>
      </c>
      <c r="G4" s="4">
        <v>3800</v>
      </c>
      <c r="H4" s="4">
        <v>41800</v>
      </c>
    </row>
    <row r="5" spans="1:8" ht="15.75">
      <c r="A5" s="3" t="s">
        <v>21</v>
      </c>
      <c r="B5" s="2" t="s">
        <v>72</v>
      </c>
      <c r="C5" s="2" t="s">
        <v>69</v>
      </c>
      <c r="D5" s="2" t="s">
        <v>73</v>
      </c>
      <c r="E5" s="4">
        <v>30</v>
      </c>
      <c r="F5" s="4">
        <v>94800</v>
      </c>
      <c r="G5" s="4">
        <v>9480</v>
      </c>
      <c r="H5" s="4">
        <v>104280</v>
      </c>
    </row>
    <row r="6" spans="1:8" ht="15.75">
      <c r="A6" s="3" t="s">
        <v>21</v>
      </c>
      <c r="B6" s="2" t="s">
        <v>76</v>
      </c>
      <c r="C6" s="2" t="s">
        <v>69</v>
      </c>
      <c r="D6" s="2" t="s">
        <v>56</v>
      </c>
      <c r="E6" s="4">
        <v>10</v>
      </c>
      <c r="F6" s="4">
        <v>34800</v>
      </c>
      <c r="G6" s="4">
        <v>3480</v>
      </c>
      <c r="H6" s="4">
        <v>38280</v>
      </c>
    </row>
    <row r="7" spans="1:8" ht="15.75">
      <c r="A7" s="3" t="s">
        <v>21</v>
      </c>
      <c r="B7" s="2" t="s">
        <v>91</v>
      </c>
      <c r="C7" s="2" t="s">
        <v>62</v>
      </c>
      <c r="D7" s="2" t="s">
        <v>56</v>
      </c>
      <c r="E7" s="4">
        <v>40</v>
      </c>
      <c r="F7" s="4">
        <v>135200</v>
      </c>
      <c r="G7" s="4">
        <v>13520</v>
      </c>
      <c r="H7" s="4">
        <v>148720</v>
      </c>
    </row>
    <row r="8" spans="1:8" ht="15.75">
      <c r="A8" s="3" t="s">
        <v>21</v>
      </c>
      <c r="B8" s="2" t="s">
        <v>93</v>
      </c>
      <c r="C8" s="2" t="s">
        <v>62</v>
      </c>
      <c r="D8" s="2" t="s">
        <v>83</v>
      </c>
      <c r="E8" s="4">
        <v>10</v>
      </c>
      <c r="F8" s="4">
        <v>42300</v>
      </c>
      <c r="G8" s="4">
        <v>4230</v>
      </c>
      <c r="H8" s="4">
        <v>46530</v>
      </c>
    </row>
    <row r="9" spans="1:8" ht="15.75">
      <c r="A9" s="3" t="s">
        <v>21</v>
      </c>
      <c r="B9" s="2" t="s">
        <v>94</v>
      </c>
      <c r="C9" s="2" t="s">
        <v>62</v>
      </c>
      <c r="D9" s="2" t="s">
        <v>95</v>
      </c>
      <c r="E9" s="4">
        <v>10</v>
      </c>
      <c r="F9" s="4">
        <v>52800</v>
      </c>
      <c r="G9" s="4">
        <v>5280</v>
      </c>
      <c r="H9" s="4">
        <v>58080</v>
      </c>
    </row>
    <row r="10" spans="1:8" ht="15.75">
      <c r="A10" s="3" t="s">
        <v>21</v>
      </c>
      <c r="B10" s="2" t="s">
        <v>166</v>
      </c>
      <c r="C10" s="2" t="s">
        <v>96</v>
      </c>
      <c r="D10" s="2" t="s">
        <v>167</v>
      </c>
      <c r="E10" s="4">
        <v>100</v>
      </c>
      <c r="F10" s="4">
        <v>800000</v>
      </c>
      <c r="G10" s="4">
        <v>80000</v>
      </c>
      <c r="H10" s="4">
        <v>880000</v>
      </c>
    </row>
    <row r="11" spans="1:8" ht="15.75">
      <c r="A11" s="3" t="s">
        <v>21</v>
      </c>
      <c r="B11" s="2" t="s">
        <v>197</v>
      </c>
      <c r="C11" s="2" t="s">
        <v>106</v>
      </c>
      <c r="D11" s="2" t="s">
        <v>68</v>
      </c>
      <c r="E11" s="4">
        <v>-1</v>
      </c>
      <c r="F11" s="4">
        <v>-22700</v>
      </c>
      <c r="G11" s="4">
        <v>-2270</v>
      </c>
      <c r="H11" s="4">
        <v>-24970</v>
      </c>
    </row>
    <row r="12" spans="1:8" ht="15.75">
      <c r="A12" s="3" t="s">
        <v>21</v>
      </c>
      <c r="B12" s="2" t="s">
        <v>199</v>
      </c>
      <c r="C12" s="2" t="s">
        <v>198</v>
      </c>
      <c r="D12" s="2" t="s">
        <v>68</v>
      </c>
      <c r="E12" s="4">
        <v>1</v>
      </c>
      <c r="F12" s="4">
        <v>33900</v>
      </c>
      <c r="G12" s="4">
        <v>3390</v>
      </c>
      <c r="H12" s="4">
        <v>37290</v>
      </c>
    </row>
    <row r="13" spans="1:8" ht="15.75">
      <c r="A13" s="3" t="s">
        <v>21</v>
      </c>
      <c r="B13" s="2" t="s">
        <v>225</v>
      </c>
      <c r="C13" s="2" t="s">
        <v>223</v>
      </c>
      <c r="D13" s="2" t="s">
        <v>75</v>
      </c>
      <c r="E13" s="4">
        <v>4</v>
      </c>
      <c r="F13" s="4">
        <v>72800</v>
      </c>
      <c r="G13" s="4">
        <v>7280</v>
      </c>
      <c r="H13" s="4">
        <v>80080</v>
      </c>
    </row>
    <row r="14" spans="1:8" ht="15.75">
      <c r="A14" s="3" t="s">
        <v>21</v>
      </c>
      <c r="B14" s="2" t="s">
        <v>226</v>
      </c>
      <c r="C14" s="2" t="s">
        <v>223</v>
      </c>
      <c r="D14" s="2" t="s">
        <v>56</v>
      </c>
      <c r="E14" s="4">
        <v>23</v>
      </c>
      <c r="F14" s="4">
        <v>125800</v>
      </c>
      <c r="G14" s="4">
        <v>12580</v>
      </c>
      <c r="H14" s="4">
        <v>138380</v>
      </c>
    </row>
    <row r="15" spans="1:8" ht="15.75">
      <c r="A15" s="3" t="s">
        <v>21</v>
      </c>
      <c r="B15" s="2" t="s">
        <v>233</v>
      </c>
      <c r="C15" s="2" t="s">
        <v>232</v>
      </c>
      <c r="D15" s="2" t="s">
        <v>52</v>
      </c>
      <c r="E15" s="4">
        <v>2</v>
      </c>
      <c r="F15" s="4">
        <v>18000</v>
      </c>
      <c r="G15" s="4">
        <v>1800</v>
      </c>
      <c r="H15" s="4">
        <v>19800</v>
      </c>
    </row>
    <row r="16" spans="1:8" ht="15.75">
      <c r="A16" s="3" t="s">
        <v>21</v>
      </c>
      <c r="B16" s="2" t="s">
        <v>256</v>
      </c>
      <c r="C16" s="2" t="s">
        <v>255</v>
      </c>
      <c r="D16" s="2"/>
      <c r="E16" s="4">
        <v>3</v>
      </c>
      <c r="F16" s="4">
        <v>12000</v>
      </c>
      <c r="G16" s="4">
        <v>1200</v>
      </c>
      <c r="H16" s="4">
        <v>13200</v>
      </c>
    </row>
    <row r="17" spans="1:8" ht="15.75">
      <c r="A17" s="3" t="s">
        <v>21</v>
      </c>
      <c r="B17" s="2" t="s">
        <v>274</v>
      </c>
      <c r="C17" s="2" t="s">
        <v>264</v>
      </c>
      <c r="D17" s="2" t="s">
        <v>104</v>
      </c>
      <c r="E17" s="4">
        <v>30</v>
      </c>
      <c r="F17" s="4">
        <v>142890</v>
      </c>
      <c r="G17" s="4">
        <v>14289</v>
      </c>
      <c r="H17" s="4">
        <v>157179</v>
      </c>
    </row>
    <row r="18" spans="1:8" ht="15.75">
      <c r="A18" s="3" t="s">
        <v>21</v>
      </c>
      <c r="B18" s="2" t="s">
        <v>278</v>
      </c>
      <c r="C18" s="2" t="s">
        <v>264</v>
      </c>
      <c r="D18" s="2" t="s">
        <v>54</v>
      </c>
      <c r="E18" s="4">
        <v>100</v>
      </c>
      <c r="F18" s="4">
        <v>569500</v>
      </c>
      <c r="G18" s="4">
        <v>56950</v>
      </c>
      <c r="H18" s="4">
        <v>626450</v>
      </c>
    </row>
    <row r="19" spans="1:8" ht="15.75">
      <c r="A19" s="3" t="s">
        <v>21</v>
      </c>
      <c r="B19" s="2" t="s">
        <v>281</v>
      </c>
      <c r="C19" s="2" t="s">
        <v>264</v>
      </c>
      <c r="D19" s="2" t="s">
        <v>65</v>
      </c>
      <c r="E19" s="4">
        <v>50</v>
      </c>
      <c r="F19" s="4">
        <v>331450</v>
      </c>
      <c r="G19" s="4">
        <v>33145</v>
      </c>
      <c r="H19" s="4">
        <v>364595</v>
      </c>
    </row>
    <row r="20" spans="1:8" ht="15.75">
      <c r="A20" s="3" t="s">
        <v>21</v>
      </c>
      <c r="B20" s="2" t="s">
        <v>283</v>
      </c>
      <c r="C20" s="2" t="s">
        <v>264</v>
      </c>
      <c r="D20" s="2" t="s">
        <v>75</v>
      </c>
      <c r="E20" s="4">
        <v>70</v>
      </c>
      <c r="F20" s="4">
        <v>529340</v>
      </c>
      <c r="G20" s="4">
        <v>52934</v>
      </c>
      <c r="H20" s="4">
        <v>582274</v>
      </c>
    </row>
    <row r="21" spans="1:8" ht="15.75">
      <c r="A21" s="3" t="s">
        <v>21</v>
      </c>
      <c r="B21" s="2" t="s">
        <v>284</v>
      </c>
      <c r="C21" s="2" t="s">
        <v>264</v>
      </c>
      <c r="D21" s="2" t="s">
        <v>243</v>
      </c>
      <c r="E21" s="4">
        <v>50</v>
      </c>
      <c r="F21" s="4">
        <v>514850</v>
      </c>
      <c r="G21" s="4">
        <v>51485</v>
      </c>
      <c r="H21" s="4">
        <v>566335</v>
      </c>
    </row>
    <row r="22" spans="1:8" ht="15.75">
      <c r="A22" s="3" t="s">
        <v>21</v>
      </c>
      <c r="B22" s="2" t="s">
        <v>285</v>
      </c>
      <c r="C22" s="2" t="s">
        <v>264</v>
      </c>
      <c r="D22" s="2" t="s">
        <v>56</v>
      </c>
      <c r="E22" s="4">
        <v>70</v>
      </c>
      <c r="F22" s="4">
        <v>182450</v>
      </c>
      <c r="G22" s="4">
        <v>18245</v>
      </c>
      <c r="H22" s="4">
        <v>200695</v>
      </c>
    </row>
    <row r="23" spans="1:8" ht="15.75">
      <c r="A23" s="3" t="s">
        <v>21</v>
      </c>
      <c r="B23" s="2" t="s">
        <v>293</v>
      </c>
      <c r="C23" s="2" t="s">
        <v>264</v>
      </c>
      <c r="D23" s="2" t="s">
        <v>99</v>
      </c>
      <c r="E23" s="4">
        <v>100</v>
      </c>
      <c r="F23" s="4">
        <v>382500</v>
      </c>
      <c r="G23" s="4">
        <v>38250</v>
      </c>
      <c r="H23" s="4">
        <v>420750</v>
      </c>
    </row>
    <row r="24" spans="1:8" ht="15.75">
      <c r="A24" s="3" t="s">
        <v>21</v>
      </c>
      <c r="B24" s="2" t="s">
        <v>313</v>
      </c>
      <c r="C24" s="2" t="s">
        <v>312</v>
      </c>
      <c r="D24" s="2" t="s">
        <v>56</v>
      </c>
      <c r="E24" s="4">
        <v>2</v>
      </c>
      <c r="F24" s="4">
        <v>7000</v>
      </c>
      <c r="G24" s="4">
        <v>700</v>
      </c>
      <c r="H24" s="4">
        <v>7700</v>
      </c>
    </row>
    <row r="25" spans="1:8" ht="15.75">
      <c r="A25" s="3" t="s">
        <v>21</v>
      </c>
      <c r="B25" s="2" t="s">
        <v>324</v>
      </c>
      <c r="C25" s="2" t="s">
        <v>299</v>
      </c>
      <c r="D25" s="2" t="s">
        <v>325</v>
      </c>
      <c r="E25" s="4">
        <v>5</v>
      </c>
      <c r="F25" s="4">
        <v>21000</v>
      </c>
      <c r="G25" s="4">
        <v>2100</v>
      </c>
      <c r="H25" s="4">
        <v>23100</v>
      </c>
    </row>
    <row r="26" spans="1:8" ht="15.75">
      <c r="A26" s="3" t="s">
        <v>21</v>
      </c>
      <c r="B26" s="2" t="s">
        <v>342</v>
      </c>
      <c r="C26" s="2" t="s">
        <v>264</v>
      </c>
      <c r="D26" s="2" t="s">
        <v>343</v>
      </c>
      <c r="E26" s="4">
        <v>30</v>
      </c>
      <c r="F26" s="4">
        <v>170850</v>
      </c>
      <c r="G26" s="4">
        <v>17085</v>
      </c>
      <c r="H26" s="4">
        <v>187935</v>
      </c>
    </row>
    <row r="27" spans="1:8" ht="15.75">
      <c r="A27" s="3" t="s">
        <v>21</v>
      </c>
      <c r="B27" s="2" t="s">
        <v>344</v>
      </c>
      <c r="C27" s="2" t="s">
        <v>264</v>
      </c>
      <c r="D27" s="2" t="s">
        <v>345</v>
      </c>
      <c r="E27" s="4">
        <v>30</v>
      </c>
      <c r="F27" s="4">
        <v>198870</v>
      </c>
      <c r="G27" s="4">
        <v>19887</v>
      </c>
      <c r="H27" s="4">
        <v>218757</v>
      </c>
    </row>
    <row r="28" spans="1:8" ht="15.75">
      <c r="A28" s="3" t="s">
        <v>21</v>
      </c>
      <c r="B28" s="2" t="s">
        <v>346</v>
      </c>
      <c r="C28" s="2" t="s">
        <v>264</v>
      </c>
      <c r="D28" s="2" t="s">
        <v>347</v>
      </c>
      <c r="E28" s="4">
        <v>10</v>
      </c>
      <c r="F28" s="4">
        <v>102970</v>
      </c>
      <c r="G28" s="4">
        <v>10297</v>
      </c>
      <c r="H28" s="4">
        <v>113267</v>
      </c>
    </row>
    <row r="29" spans="1:8" ht="15.75">
      <c r="A29" s="3" t="s">
        <v>21</v>
      </c>
      <c r="B29" s="2" t="s">
        <v>380</v>
      </c>
      <c r="C29" s="2" t="s">
        <v>223</v>
      </c>
      <c r="D29" s="2" t="s">
        <v>239</v>
      </c>
      <c r="E29" s="4">
        <v>10</v>
      </c>
      <c r="F29" s="4">
        <v>102000</v>
      </c>
      <c r="G29" s="4">
        <v>10200</v>
      </c>
      <c r="H29" s="4">
        <v>112200</v>
      </c>
    </row>
    <row r="30" spans="1:8" ht="15.75">
      <c r="A30" s="3" t="s">
        <v>21</v>
      </c>
      <c r="B30" s="2" t="s">
        <v>397</v>
      </c>
      <c r="C30" s="2" t="s">
        <v>223</v>
      </c>
      <c r="D30" s="2" t="s">
        <v>398</v>
      </c>
      <c r="E30" s="4">
        <v>2</v>
      </c>
      <c r="F30" s="4">
        <v>148600</v>
      </c>
      <c r="G30" s="4">
        <v>14860</v>
      </c>
      <c r="H30" s="4">
        <v>163460</v>
      </c>
    </row>
    <row r="31" spans="1:8" ht="15.75">
      <c r="A31" s="3" t="s">
        <v>21</v>
      </c>
      <c r="B31" s="2" t="s">
        <v>418</v>
      </c>
      <c r="C31" s="2" t="s">
        <v>417</v>
      </c>
      <c r="D31" s="2" t="s">
        <v>52</v>
      </c>
      <c r="E31" s="4">
        <v>1</v>
      </c>
      <c r="F31" s="4">
        <v>8000</v>
      </c>
      <c r="G31" s="4">
        <v>800</v>
      </c>
      <c r="H31" s="4">
        <v>8800</v>
      </c>
    </row>
    <row r="32" spans="1:8" ht="15.75">
      <c r="A32" s="3" t="s">
        <v>21</v>
      </c>
      <c r="B32" s="2" t="s">
        <v>496</v>
      </c>
      <c r="C32" s="2" t="s">
        <v>495</v>
      </c>
      <c r="D32" s="2" t="s">
        <v>497</v>
      </c>
      <c r="E32" s="4">
        <v>2</v>
      </c>
      <c r="F32" s="4">
        <v>8400</v>
      </c>
      <c r="G32" s="4">
        <v>840</v>
      </c>
      <c r="H32" s="4">
        <v>9240</v>
      </c>
    </row>
    <row r="33" spans="1:8" ht="15.75">
      <c r="A33" s="3" t="s">
        <v>21</v>
      </c>
      <c r="B33" s="2" t="s">
        <v>515</v>
      </c>
      <c r="C33" s="2" t="s">
        <v>514</v>
      </c>
      <c r="D33" s="2" t="s">
        <v>516</v>
      </c>
      <c r="E33" s="4">
        <v>150</v>
      </c>
      <c r="F33" s="4">
        <v>865100</v>
      </c>
      <c r="G33" s="4">
        <v>86510</v>
      </c>
      <c r="H33" s="4">
        <v>951610</v>
      </c>
    </row>
    <row r="34" spans="1:8" ht="15.75">
      <c r="A34" s="3" t="s">
        <v>21</v>
      </c>
      <c r="B34" s="2" t="s">
        <v>525</v>
      </c>
      <c r="C34" s="2" t="s">
        <v>524</v>
      </c>
      <c r="D34" s="2" t="s">
        <v>526</v>
      </c>
      <c r="E34" s="4">
        <v>290</v>
      </c>
      <c r="F34" s="4">
        <v>1888630</v>
      </c>
      <c r="G34" s="4">
        <v>188863</v>
      </c>
      <c r="H34" s="4">
        <v>2077493</v>
      </c>
    </row>
    <row r="35" spans="1:8" ht="15.75">
      <c r="A35" s="3" t="s">
        <v>21</v>
      </c>
      <c r="B35" s="2" t="s">
        <v>531</v>
      </c>
      <c r="C35" s="2" t="s">
        <v>530</v>
      </c>
      <c r="D35" s="2" t="s">
        <v>532</v>
      </c>
      <c r="E35" s="4">
        <v>300</v>
      </c>
      <c r="F35" s="4">
        <v>904750</v>
      </c>
      <c r="G35" s="4">
        <v>90475</v>
      </c>
      <c r="H35" s="4">
        <v>995225</v>
      </c>
    </row>
    <row r="36" spans="1:8" ht="15.75">
      <c r="A36" s="3" t="s">
        <v>21</v>
      </c>
      <c r="B36" s="2" t="s">
        <v>536</v>
      </c>
      <c r="C36" s="2" t="s">
        <v>355</v>
      </c>
      <c r="D36" s="2" t="s">
        <v>537</v>
      </c>
      <c r="E36" s="4">
        <v>220</v>
      </c>
      <c r="F36" s="4">
        <v>1568970</v>
      </c>
      <c r="G36" s="4">
        <v>156897</v>
      </c>
      <c r="H36" s="4">
        <v>1725867</v>
      </c>
    </row>
    <row r="37" spans="1:8" ht="15.75">
      <c r="A37" s="3" t="s">
        <v>21</v>
      </c>
      <c r="B37" s="2" t="s">
        <v>546</v>
      </c>
      <c r="C37" s="2" t="s">
        <v>545</v>
      </c>
      <c r="D37" s="2" t="s">
        <v>547</v>
      </c>
      <c r="E37" s="4">
        <v>160</v>
      </c>
      <c r="F37" s="4">
        <v>1261220</v>
      </c>
      <c r="G37" s="4">
        <v>126122</v>
      </c>
      <c r="H37" s="4">
        <v>1387342</v>
      </c>
    </row>
    <row r="38" spans="1:8" ht="15.75">
      <c r="A38" s="3" t="s">
        <v>21</v>
      </c>
      <c r="B38" s="2" t="s">
        <v>549</v>
      </c>
      <c r="C38" s="2" t="s">
        <v>548</v>
      </c>
      <c r="D38" s="2" t="s">
        <v>550</v>
      </c>
      <c r="E38" s="4">
        <v>250</v>
      </c>
      <c r="F38" s="4">
        <v>783500</v>
      </c>
      <c r="G38" s="4">
        <v>78350</v>
      </c>
      <c r="H38" s="4">
        <v>861850</v>
      </c>
    </row>
    <row r="39" spans="1:8" ht="15.75">
      <c r="A39" s="3" t="s">
        <v>21</v>
      </c>
      <c r="B39" s="2" t="s">
        <v>552</v>
      </c>
      <c r="C39" s="2" t="s">
        <v>551</v>
      </c>
      <c r="D39" s="2" t="s">
        <v>553</v>
      </c>
      <c r="E39" s="4">
        <v>2</v>
      </c>
      <c r="F39" s="4">
        <v>19200</v>
      </c>
      <c r="G39" s="4">
        <v>1920</v>
      </c>
      <c r="H39" s="4">
        <v>21120</v>
      </c>
    </row>
    <row r="40" spans="1:8" ht="15.75">
      <c r="A40" s="3" t="s">
        <v>21</v>
      </c>
      <c r="B40" s="2" t="s">
        <v>561</v>
      </c>
      <c r="C40" s="2" t="s">
        <v>560</v>
      </c>
      <c r="D40" s="2" t="s">
        <v>562</v>
      </c>
      <c r="E40" s="4">
        <v>70</v>
      </c>
      <c r="F40" s="4">
        <v>251640</v>
      </c>
      <c r="G40" s="4">
        <v>25164</v>
      </c>
      <c r="H40" s="4">
        <v>276804</v>
      </c>
    </row>
    <row r="41" spans="1:8" ht="15.75">
      <c r="A41" s="3" t="s">
        <v>21</v>
      </c>
      <c r="B41" s="2" t="s">
        <v>576</v>
      </c>
      <c r="C41" s="2" t="s">
        <v>575</v>
      </c>
      <c r="D41" s="2" t="s">
        <v>577</v>
      </c>
      <c r="E41" s="4">
        <v>70</v>
      </c>
      <c r="F41" s="4">
        <v>276900</v>
      </c>
      <c r="G41" s="4">
        <v>27690</v>
      </c>
      <c r="H41" s="4">
        <v>304590</v>
      </c>
    </row>
    <row r="42" spans="1:8" ht="15.75">
      <c r="A42" s="3" t="s">
        <v>21</v>
      </c>
      <c r="B42" s="2" t="s">
        <v>610</v>
      </c>
      <c r="C42" s="2" t="s">
        <v>609</v>
      </c>
      <c r="D42" s="2" t="s">
        <v>611</v>
      </c>
      <c r="E42" s="4">
        <v>4</v>
      </c>
      <c r="F42" s="4">
        <v>11200</v>
      </c>
      <c r="G42" s="4">
        <v>1120</v>
      </c>
      <c r="H42" s="4">
        <v>12320</v>
      </c>
    </row>
    <row r="43" spans="1:8" ht="15.75">
      <c r="A43" s="3" t="s">
        <v>21</v>
      </c>
      <c r="B43" s="2" t="s">
        <v>612</v>
      </c>
      <c r="C43" s="2" t="s">
        <v>363</v>
      </c>
      <c r="D43" s="2" t="s">
        <v>613</v>
      </c>
      <c r="E43" s="4">
        <v>330</v>
      </c>
      <c r="F43" s="4">
        <v>1709600</v>
      </c>
      <c r="G43" s="4">
        <v>170960</v>
      </c>
      <c r="H43" s="4">
        <v>1880560</v>
      </c>
    </row>
    <row r="44" spans="1:8" ht="15.75">
      <c r="A44" s="3" t="s">
        <v>21</v>
      </c>
      <c r="B44" s="2" t="s">
        <v>615</v>
      </c>
      <c r="C44" s="2" t="s">
        <v>614</v>
      </c>
      <c r="D44" s="2" t="s">
        <v>616</v>
      </c>
      <c r="E44" s="4">
        <v>197</v>
      </c>
      <c r="F44" s="4">
        <v>438487</v>
      </c>
      <c r="G44" s="4">
        <v>43849</v>
      </c>
      <c r="H44" s="4">
        <v>482336</v>
      </c>
    </row>
    <row r="45" spans="1:8" ht="15.75">
      <c r="A45" s="3" t="s">
        <v>21</v>
      </c>
      <c r="B45" s="2" t="s">
        <v>619</v>
      </c>
      <c r="C45" s="2" t="s">
        <v>366</v>
      </c>
      <c r="D45" s="2" t="s">
        <v>620</v>
      </c>
      <c r="E45" s="4">
        <v>262</v>
      </c>
      <c r="F45" s="4">
        <v>1589860</v>
      </c>
      <c r="G45" s="4">
        <v>158986</v>
      </c>
      <c r="H45" s="4">
        <v>1748846</v>
      </c>
    </row>
    <row r="46" spans="1:8" ht="15.75">
      <c r="A46" s="3" t="s">
        <v>21</v>
      </c>
      <c r="B46" s="2" t="s">
        <v>622</v>
      </c>
      <c r="C46" s="2" t="s">
        <v>621</v>
      </c>
      <c r="D46" s="2" t="s">
        <v>623</v>
      </c>
      <c r="E46" s="4">
        <v>80</v>
      </c>
      <c r="F46" s="4">
        <v>207520</v>
      </c>
      <c r="G46" s="4">
        <v>20752</v>
      </c>
      <c r="H46" s="4">
        <v>228272</v>
      </c>
    </row>
    <row r="47" spans="1:8" ht="15.75">
      <c r="A47" s="3" t="s">
        <v>21</v>
      </c>
      <c r="B47" s="2" t="s">
        <v>631</v>
      </c>
      <c r="C47" s="2" t="s">
        <v>630</v>
      </c>
      <c r="D47" s="2" t="s">
        <v>632</v>
      </c>
      <c r="E47" s="4">
        <v>50</v>
      </c>
      <c r="F47" s="4">
        <v>158650</v>
      </c>
      <c r="G47" s="4">
        <v>15865</v>
      </c>
      <c r="H47" s="4">
        <v>174515</v>
      </c>
    </row>
    <row r="48" spans="1:8" ht="15.75">
      <c r="A48" s="3" t="s">
        <v>21</v>
      </c>
      <c r="B48" s="2" t="s">
        <v>634</v>
      </c>
      <c r="C48" s="2" t="s">
        <v>633</v>
      </c>
      <c r="D48" s="2" t="s">
        <v>635</v>
      </c>
      <c r="E48" s="4">
        <v>34</v>
      </c>
      <c r="F48" s="4">
        <v>54264</v>
      </c>
      <c r="G48" s="4">
        <v>5426</v>
      </c>
      <c r="H48" s="4">
        <v>59690</v>
      </c>
    </row>
    <row r="49" spans="1:8" ht="15.75">
      <c r="A49" s="3" t="s">
        <v>21</v>
      </c>
      <c r="B49" s="2" t="s">
        <v>638</v>
      </c>
      <c r="C49" s="2" t="s">
        <v>352</v>
      </c>
      <c r="D49" s="2" t="s">
        <v>639</v>
      </c>
      <c r="E49" s="4">
        <v>422</v>
      </c>
      <c r="F49" s="4">
        <v>2730620</v>
      </c>
      <c r="G49" s="4">
        <v>273062</v>
      </c>
      <c r="H49" s="4">
        <v>3003682</v>
      </c>
    </row>
    <row r="50" spans="1:8" ht="15.75">
      <c r="A50" s="3" t="s">
        <v>21</v>
      </c>
      <c r="B50" s="2" t="s">
        <v>641</v>
      </c>
      <c r="C50" s="2" t="s">
        <v>640</v>
      </c>
      <c r="D50" s="2" t="s">
        <v>642</v>
      </c>
      <c r="E50" s="4">
        <v>70</v>
      </c>
      <c r="F50" s="4">
        <v>209790</v>
      </c>
      <c r="G50" s="4">
        <v>20979</v>
      </c>
      <c r="H50" s="4">
        <v>230769</v>
      </c>
    </row>
    <row r="51" spans="1:8" ht="15.75">
      <c r="A51" s="3" t="s">
        <v>21</v>
      </c>
      <c r="B51" s="2" t="s">
        <v>645</v>
      </c>
      <c r="C51" s="2" t="s">
        <v>358</v>
      </c>
      <c r="D51" s="2" t="s">
        <v>646</v>
      </c>
      <c r="E51" s="4">
        <v>150</v>
      </c>
      <c r="F51" s="4">
        <v>1184650</v>
      </c>
      <c r="G51" s="4">
        <v>118465</v>
      </c>
      <c r="H51" s="4">
        <v>1303115</v>
      </c>
    </row>
    <row r="52" spans="1:8" ht="15.75">
      <c r="A52" s="3" t="s">
        <v>21</v>
      </c>
      <c r="B52" s="2" t="s">
        <v>648</v>
      </c>
      <c r="C52" s="2" t="s">
        <v>647</v>
      </c>
      <c r="D52" s="2" t="s">
        <v>649</v>
      </c>
      <c r="E52" s="4">
        <v>10</v>
      </c>
      <c r="F52" s="4">
        <v>35870</v>
      </c>
      <c r="G52" s="4">
        <v>3587</v>
      </c>
      <c r="H52" s="4">
        <v>39457</v>
      </c>
    </row>
    <row r="53" spans="1:8" ht="15.75">
      <c r="A53" s="3" t="s">
        <v>21</v>
      </c>
      <c r="B53" s="2" t="s">
        <v>655</v>
      </c>
      <c r="C53" s="2" t="s">
        <v>654</v>
      </c>
      <c r="D53" s="2" t="s">
        <v>656</v>
      </c>
      <c r="E53" s="4">
        <v>25</v>
      </c>
      <c r="F53" s="4">
        <v>86400</v>
      </c>
      <c r="G53" s="4">
        <v>8640</v>
      </c>
      <c r="H53" s="4">
        <v>95040</v>
      </c>
    </row>
    <row r="54" spans="1:8" ht="15.75">
      <c r="A54" s="3" t="s">
        <v>21</v>
      </c>
      <c r="B54" s="2" t="s">
        <v>658</v>
      </c>
      <c r="C54" s="2" t="s">
        <v>657</v>
      </c>
      <c r="D54" s="2" t="s">
        <v>659</v>
      </c>
      <c r="E54" s="4">
        <v>68</v>
      </c>
      <c r="F54" s="4">
        <v>103564</v>
      </c>
      <c r="G54" s="4">
        <v>10356</v>
      </c>
      <c r="H54" s="4">
        <v>113920</v>
      </c>
    </row>
    <row r="55" spans="1:8" ht="15.75">
      <c r="A55" s="3" t="s">
        <v>21</v>
      </c>
      <c r="B55" s="2" t="s">
        <v>660</v>
      </c>
      <c r="C55" s="2" t="s">
        <v>448</v>
      </c>
      <c r="D55" s="2" t="s">
        <v>661</v>
      </c>
      <c r="E55" s="4">
        <v>95</v>
      </c>
      <c r="F55" s="4">
        <v>899440</v>
      </c>
      <c r="G55" s="4">
        <v>89944</v>
      </c>
      <c r="H55" s="4">
        <v>989384</v>
      </c>
    </row>
    <row r="56" spans="1:8" ht="15.75">
      <c r="A56" s="3" t="s">
        <v>21</v>
      </c>
      <c r="B56" s="2" t="s">
        <v>674</v>
      </c>
      <c r="C56" s="2" t="s">
        <v>673</v>
      </c>
      <c r="D56" s="2" t="s">
        <v>675</v>
      </c>
      <c r="E56" s="4">
        <v>30</v>
      </c>
      <c r="F56" s="4">
        <v>126000</v>
      </c>
      <c r="G56" s="4">
        <v>12600</v>
      </c>
      <c r="H56" s="4">
        <v>138600</v>
      </c>
    </row>
    <row r="57" spans="1:8" ht="15.75">
      <c r="A57" s="3" t="s">
        <v>21</v>
      </c>
      <c r="B57" s="2" t="s">
        <v>680</v>
      </c>
      <c r="C57" s="2" t="s">
        <v>679</v>
      </c>
      <c r="D57" s="2" t="s">
        <v>681</v>
      </c>
      <c r="E57" s="4">
        <v>32</v>
      </c>
      <c r="F57" s="4">
        <v>353120</v>
      </c>
      <c r="G57" s="4">
        <v>35312</v>
      </c>
      <c r="H57" s="4">
        <v>388432</v>
      </c>
    </row>
    <row r="58" spans="1:8" ht="15.75">
      <c r="A58" s="3" t="s">
        <v>21</v>
      </c>
      <c r="B58" s="2" t="s">
        <v>686</v>
      </c>
      <c r="C58" s="2" t="s">
        <v>685</v>
      </c>
      <c r="D58" s="2" t="s">
        <v>687</v>
      </c>
      <c r="E58" s="4">
        <v>10</v>
      </c>
      <c r="F58" s="4">
        <v>106120</v>
      </c>
      <c r="G58" s="4">
        <v>10612</v>
      </c>
      <c r="H58" s="4">
        <v>116732</v>
      </c>
    </row>
    <row r="59" spans="1:8" ht="15.75">
      <c r="A59" s="3" t="s">
        <v>21</v>
      </c>
      <c r="B59" s="2" t="s">
        <v>692</v>
      </c>
      <c r="C59" s="2" t="s">
        <v>691</v>
      </c>
      <c r="D59" s="2" t="s">
        <v>693</v>
      </c>
      <c r="E59" s="4">
        <v>20</v>
      </c>
      <c r="F59" s="4">
        <v>272000</v>
      </c>
      <c r="G59" s="4">
        <v>27200</v>
      </c>
      <c r="H59" s="4">
        <v>299200</v>
      </c>
    </row>
    <row r="60" spans="1:8" ht="15.75">
      <c r="A60" s="3" t="s">
        <v>21</v>
      </c>
      <c r="B60" s="2" t="s">
        <v>700</v>
      </c>
      <c r="C60" s="2" t="s">
        <v>699</v>
      </c>
      <c r="D60" s="2" t="s">
        <v>701</v>
      </c>
      <c r="E60" s="4">
        <v>122</v>
      </c>
      <c r="F60" s="4">
        <v>549998</v>
      </c>
      <c r="G60" s="4">
        <v>54999</v>
      </c>
      <c r="H60" s="4">
        <v>604997</v>
      </c>
    </row>
    <row r="61" spans="1:8" ht="15.75">
      <c r="A61" s="3" t="s">
        <v>21</v>
      </c>
      <c r="B61" s="2" t="s">
        <v>703</v>
      </c>
      <c r="C61" s="2" t="s">
        <v>702</v>
      </c>
      <c r="D61" s="2" t="s">
        <v>704</v>
      </c>
      <c r="E61" s="4">
        <v>20</v>
      </c>
      <c r="F61" s="4">
        <v>35700</v>
      </c>
      <c r="G61" s="4">
        <v>3570</v>
      </c>
      <c r="H61" s="4">
        <v>39270</v>
      </c>
    </row>
    <row r="62" spans="1:8" ht="15.75">
      <c r="A62" s="3" t="s">
        <v>21</v>
      </c>
      <c r="B62" s="2" t="s">
        <v>734</v>
      </c>
      <c r="C62" s="2" t="s">
        <v>733</v>
      </c>
      <c r="D62" s="2" t="s">
        <v>735</v>
      </c>
      <c r="E62" s="4">
        <v>100</v>
      </c>
      <c r="F62" s="4">
        <v>509300</v>
      </c>
      <c r="G62" s="4">
        <v>50930</v>
      </c>
      <c r="H62" s="4">
        <v>560230</v>
      </c>
    </row>
    <row r="63" spans="1:8" ht="15.75">
      <c r="A63" s="3" t="s">
        <v>21</v>
      </c>
      <c r="B63" s="2" t="s">
        <v>737</v>
      </c>
      <c r="C63" s="2" t="s">
        <v>736</v>
      </c>
      <c r="D63" s="2" t="s">
        <v>738</v>
      </c>
      <c r="E63" s="4">
        <v>15</v>
      </c>
      <c r="F63" s="4">
        <v>28800</v>
      </c>
      <c r="G63" s="4">
        <v>2880</v>
      </c>
      <c r="H63" s="4">
        <v>31680</v>
      </c>
    </row>
    <row r="64" spans="1:8" ht="15.75">
      <c r="A64" s="3" t="s">
        <v>21</v>
      </c>
      <c r="B64" s="2" t="s">
        <v>745</v>
      </c>
      <c r="C64" s="2" t="s">
        <v>744</v>
      </c>
      <c r="D64" s="2" t="s">
        <v>746</v>
      </c>
      <c r="E64" s="4">
        <v>50</v>
      </c>
      <c r="F64" s="4">
        <v>266000</v>
      </c>
      <c r="G64" s="4">
        <v>26600</v>
      </c>
      <c r="H64" s="4">
        <v>292600</v>
      </c>
    </row>
    <row r="65" spans="1:8" ht="15.75">
      <c r="A65" s="3" t="s">
        <v>21</v>
      </c>
      <c r="B65" s="2" t="s">
        <v>748</v>
      </c>
      <c r="C65" s="2" t="s">
        <v>747</v>
      </c>
      <c r="D65" s="2" t="s">
        <v>749</v>
      </c>
      <c r="E65" s="4">
        <v>2</v>
      </c>
      <c r="F65" s="4">
        <v>4540</v>
      </c>
      <c r="G65" s="4">
        <v>454</v>
      </c>
      <c r="H65" s="4">
        <v>4994</v>
      </c>
    </row>
    <row r="66" spans="1:8" ht="15.75">
      <c r="A66" s="3" t="s">
        <v>21</v>
      </c>
      <c r="B66" s="2" t="s">
        <v>757</v>
      </c>
      <c r="C66" s="2" t="s">
        <v>756</v>
      </c>
      <c r="D66" s="2" t="s">
        <v>758</v>
      </c>
      <c r="E66" s="4">
        <v>50</v>
      </c>
      <c r="F66" s="4">
        <v>120800</v>
      </c>
      <c r="G66" s="4">
        <v>12080</v>
      </c>
      <c r="H66" s="4">
        <v>132880</v>
      </c>
    </row>
    <row r="67" spans="1:8" ht="15.75">
      <c r="A67" s="3" t="s">
        <v>21</v>
      </c>
      <c r="B67" s="2" t="s">
        <v>760</v>
      </c>
      <c r="C67" s="2" t="s">
        <v>759</v>
      </c>
      <c r="D67" s="2" t="s">
        <v>761</v>
      </c>
      <c r="E67" s="4">
        <v>-487</v>
      </c>
      <c r="F67" s="4">
        <v>-586100</v>
      </c>
      <c r="G67" s="4">
        <v>-58610</v>
      </c>
      <c r="H67" s="4">
        <v>-644710</v>
      </c>
    </row>
    <row r="68" spans="1:8" ht="15.75">
      <c r="A68" s="3" t="s">
        <v>21</v>
      </c>
      <c r="B68" s="2" t="s">
        <v>771</v>
      </c>
      <c r="C68" s="2" t="s">
        <v>770</v>
      </c>
      <c r="D68" s="2" t="s">
        <v>772</v>
      </c>
      <c r="E68" s="4">
        <v>57</v>
      </c>
      <c r="F68" s="4">
        <v>365800</v>
      </c>
      <c r="G68" s="4">
        <v>36580</v>
      </c>
      <c r="H68" s="4">
        <v>402380</v>
      </c>
    </row>
    <row r="69" spans="1:8" ht="15.75">
      <c r="A69" s="3" t="s">
        <v>21</v>
      </c>
      <c r="B69" s="2" t="s">
        <v>774</v>
      </c>
      <c r="C69" s="2" t="s">
        <v>773</v>
      </c>
      <c r="D69" s="2" t="s">
        <v>775</v>
      </c>
      <c r="E69" s="4">
        <v>330</v>
      </c>
      <c r="F69" s="4">
        <v>963600</v>
      </c>
      <c r="G69" s="4">
        <v>96360</v>
      </c>
      <c r="H69" s="4">
        <v>1059960</v>
      </c>
    </row>
    <row r="70" spans="1:8" ht="15.75">
      <c r="A70" s="3" t="s">
        <v>21</v>
      </c>
      <c r="B70" s="2" t="s">
        <v>779</v>
      </c>
      <c r="C70" s="2" t="s">
        <v>778</v>
      </c>
      <c r="D70" s="2" t="s">
        <v>780</v>
      </c>
      <c r="E70" s="4">
        <v>102</v>
      </c>
      <c r="F70" s="4">
        <v>729000</v>
      </c>
      <c r="G70" s="4">
        <v>72900</v>
      </c>
      <c r="H70" s="4">
        <v>801900</v>
      </c>
    </row>
    <row r="71" spans="1:8" ht="15.75">
      <c r="A71" s="3" t="s">
        <v>21</v>
      </c>
      <c r="B71" s="2" t="s">
        <v>790</v>
      </c>
      <c r="C71" s="2" t="s">
        <v>789</v>
      </c>
      <c r="D71" s="2" t="s">
        <v>791</v>
      </c>
      <c r="E71" s="4">
        <v>-473</v>
      </c>
      <c r="F71" s="4">
        <v>-660809</v>
      </c>
      <c r="G71" s="4">
        <v>-66081</v>
      </c>
      <c r="H71" s="4">
        <v>-726890</v>
      </c>
    </row>
    <row r="72" spans="1:8" ht="15.75">
      <c r="A72" s="3" t="s">
        <v>21</v>
      </c>
      <c r="B72" s="2" t="s">
        <v>800</v>
      </c>
      <c r="C72" s="2" t="s">
        <v>799</v>
      </c>
      <c r="D72" s="2" t="s">
        <v>801</v>
      </c>
      <c r="E72" s="4">
        <v>7</v>
      </c>
      <c r="F72" s="4">
        <v>70500</v>
      </c>
      <c r="G72" s="4">
        <v>7050</v>
      </c>
      <c r="H72" s="4">
        <v>77550</v>
      </c>
    </row>
    <row r="73" spans="1:8" ht="15.75">
      <c r="A73" s="3" t="s">
        <v>21</v>
      </c>
      <c r="B73" s="2" t="s">
        <v>803</v>
      </c>
      <c r="C73" s="2" t="s">
        <v>802</v>
      </c>
      <c r="D73" s="2" t="s">
        <v>804</v>
      </c>
      <c r="E73" s="4">
        <v>37</v>
      </c>
      <c r="F73" s="4">
        <v>139749</v>
      </c>
      <c r="G73" s="4">
        <v>13975</v>
      </c>
      <c r="H73" s="4">
        <v>153724</v>
      </c>
    </row>
    <row r="74" spans="1:8" ht="15.75">
      <c r="A74" s="3" t="s">
        <v>21</v>
      </c>
      <c r="B74" s="2" t="s">
        <v>814</v>
      </c>
      <c r="C74" s="2" t="s">
        <v>813</v>
      </c>
      <c r="D74" s="2" t="s">
        <v>815</v>
      </c>
      <c r="E74" s="4">
        <v>200</v>
      </c>
      <c r="F74" s="4">
        <v>291100</v>
      </c>
      <c r="G74" s="4">
        <v>29110</v>
      </c>
      <c r="H74" s="4">
        <v>320210</v>
      </c>
    </row>
    <row r="75" spans="1:8" ht="15.75">
      <c r="A75" s="3" t="s">
        <v>21</v>
      </c>
      <c r="B75" s="2" t="s">
        <v>820</v>
      </c>
      <c r="C75" s="2" t="s">
        <v>819</v>
      </c>
      <c r="D75" s="2" t="s">
        <v>821</v>
      </c>
      <c r="E75" s="4">
        <v>154</v>
      </c>
      <c r="F75" s="4">
        <v>574870</v>
      </c>
      <c r="G75" s="4">
        <v>57487</v>
      </c>
      <c r="H75" s="4">
        <v>632357</v>
      </c>
    </row>
    <row r="76" spans="1:8" ht="15.75">
      <c r="A76" s="3" t="s">
        <v>21</v>
      </c>
      <c r="B76" s="2" t="s">
        <v>823</v>
      </c>
      <c r="C76" s="2" t="s">
        <v>822</v>
      </c>
      <c r="D76" s="2" t="s">
        <v>824</v>
      </c>
      <c r="E76" s="4">
        <v>3107</v>
      </c>
      <c r="F76" s="4">
        <v>4683800</v>
      </c>
      <c r="G76" s="4">
        <v>468380</v>
      </c>
      <c r="H76" s="4">
        <v>5152180</v>
      </c>
    </row>
    <row r="77" spans="1:8" ht="15.75">
      <c r="A77" s="3" t="s">
        <v>21</v>
      </c>
      <c r="B77" s="2" t="s">
        <v>847</v>
      </c>
      <c r="C77" s="2" t="s">
        <v>846</v>
      </c>
      <c r="D77" s="2"/>
      <c r="E77" s="4">
        <v>55</v>
      </c>
      <c r="F77" s="4">
        <v>82665</v>
      </c>
      <c r="G77" s="4">
        <v>8267</v>
      </c>
      <c r="H77" s="4">
        <v>90932</v>
      </c>
    </row>
    <row r="78" spans="1:8" ht="15.75">
      <c r="A78" s="3" t="s">
        <v>21</v>
      </c>
      <c r="B78" s="2" t="s">
        <v>855</v>
      </c>
      <c r="C78" s="2" t="s">
        <v>854</v>
      </c>
      <c r="D78" s="2" t="s">
        <v>856</v>
      </c>
      <c r="E78" s="4">
        <v>90</v>
      </c>
      <c r="F78" s="4">
        <v>325810</v>
      </c>
      <c r="G78" s="4">
        <v>32581</v>
      </c>
      <c r="H78" s="4">
        <v>358391</v>
      </c>
    </row>
    <row r="79" spans="1:8" ht="15.75">
      <c r="A79" s="3" t="s">
        <v>21</v>
      </c>
      <c r="B79" s="2" t="s">
        <v>858</v>
      </c>
      <c r="C79" s="2" t="s">
        <v>857</v>
      </c>
      <c r="D79" s="2" t="s">
        <v>859</v>
      </c>
      <c r="E79" s="4">
        <v>8</v>
      </c>
      <c r="F79" s="4">
        <v>16800</v>
      </c>
      <c r="G79" s="4">
        <v>1680</v>
      </c>
      <c r="H79" s="4">
        <v>18480</v>
      </c>
    </row>
    <row r="80" spans="1:8" ht="15.75">
      <c r="A80" s="3" t="s">
        <v>21</v>
      </c>
      <c r="B80" s="2" t="s">
        <v>865</v>
      </c>
      <c r="C80" s="2" t="s">
        <v>864</v>
      </c>
      <c r="D80" s="2" t="s">
        <v>866</v>
      </c>
      <c r="E80" s="4">
        <v>32</v>
      </c>
      <c r="F80" s="4">
        <v>52480</v>
      </c>
      <c r="G80" s="4">
        <v>5248</v>
      </c>
      <c r="H80" s="4">
        <v>57728</v>
      </c>
    </row>
    <row r="81" spans="1:8" ht="15.75">
      <c r="A81" s="3" t="s">
        <v>21</v>
      </c>
      <c r="B81" s="2" t="s">
        <v>953</v>
      </c>
      <c r="C81" s="2" t="s">
        <v>952</v>
      </c>
      <c r="D81" s="2"/>
      <c r="E81" s="4">
        <v>4</v>
      </c>
      <c r="F81" s="4">
        <v>22000</v>
      </c>
      <c r="G81" s="4">
        <v>2200</v>
      </c>
      <c r="H81" s="4">
        <v>24200</v>
      </c>
    </row>
    <row r="82" spans="1:8" ht="15.75">
      <c r="A82" s="3" t="s">
        <v>21</v>
      </c>
      <c r="B82" s="2" t="s">
        <v>1017</v>
      </c>
      <c r="C82" s="2" t="s">
        <v>1016</v>
      </c>
      <c r="D82" s="2" t="s">
        <v>919</v>
      </c>
      <c r="E82" s="4">
        <v>5</v>
      </c>
      <c r="F82" s="4">
        <v>207150</v>
      </c>
      <c r="G82" s="4">
        <v>20715</v>
      </c>
      <c r="H82" s="4">
        <v>227865</v>
      </c>
    </row>
    <row r="83" spans="1:8" ht="15.75">
      <c r="A83" s="3" t="s">
        <v>21</v>
      </c>
      <c r="B83" s="2" t="s">
        <v>1066</v>
      </c>
      <c r="C83" s="2" t="s">
        <v>1065</v>
      </c>
      <c r="D83" s="2"/>
      <c r="E83" s="4">
        <v>2</v>
      </c>
      <c r="F83" s="4">
        <v>26800</v>
      </c>
      <c r="G83" s="4">
        <v>2680</v>
      </c>
      <c r="H83" s="4">
        <v>29480</v>
      </c>
    </row>
    <row r="84" spans="1:8" ht="15.75">
      <c r="A84" s="3" t="s">
        <v>21</v>
      </c>
      <c r="B84" s="2" t="s">
        <v>1069</v>
      </c>
      <c r="C84" s="2" t="s">
        <v>789</v>
      </c>
      <c r="D84" s="2" t="s">
        <v>1070</v>
      </c>
      <c r="E84" s="4">
        <v>1480</v>
      </c>
      <c r="F84" s="4">
        <v>1406000</v>
      </c>
      <c r="G84" s="4">
        <v>140600</v>
      </c>
      <c r="H84" s="4">
        <v>1546600</v>
      </c>
    </row>
    <row r="85" spans="1:8" ht="15.75">
      <c r="A85" s="3" t="s">
        <v>21</v>
      </c>
      <c r="B85" s="2" t="s">
        <v>1073</v>
      </c>
      <c r="C85" s="2" t="s">
        <v>789</v>
      </c>
      <c r="D85" s="2" t="s">
        <v>1074</v>
      </c>
      <c r="E85" s="4">
        <v>1000</v>
      </c>
      <c r="F85" s="4">
        <v>1289000</v>
      </c>
      <c r="G85" s="4">
        <v>128900</v>
      </c>
      <c r="H85" s="4">
        <v>1417900</v>
      </c>
    </row>
    <row r="86" spans="1:8" ht="15.75">
      <c r="A86" s="3" t="s">
        <v>21</v>
      </c>
      <c r="B86" s="2" t="s">
        <v>1075</v>
      </c>
      <c r="C86" s="2" t="s">
        <v>822</v>
      </c>
      <c r="D86" s="2" t="s">
        <v>1076</v>
      </c>
      <c r="E86" s="4">
        <v>3500</v>
      </c>
      <c r="F86" s="4">
        <v>4826500</v>
      </c>
      <c r="G86" s="4">
        <v>482650</v>
      </c>
      <c r="H86" s="4">
        <v>5309150</v>
      </c>
    </row>
    <row r="87" spans="1:8" ht="15.75">
      <c r="A87" s="3" t="s">
        <v>21</v>
      </c>
      <c r="B87" s="2" t="s">
        <v>1079</v>
      </c>
      <c r="C87" s="2" t="s">
        <v>789</v>
      </c>
      <c r="D87" s="2" t="s">
        <v>1080</v>
      </c>
      <c r="E87" s="4">
        <v>500</v>
      </c>
      <c r="F87" s="4">
        <v>708500</v>
      </c>
      <c r="G87" s="4">
        <v>70850</v>
      </c>
      <c r="H87" s="4">
        <v>779350</v>
      </c>
    </row>
    <row r="88" spans="1:8" ht="15.75">
      <c r="A88" s="3" t="s">
        <v>21</v>
      </c>
      <c r="B88" s="2" t="s">
        <v>1081</v>
      </c>
      <c r="C88" s="2" t="s">
        <v>759</v>
      </c>
      <c r="D88" s="2" t="s">
        <v>1082</v>
      </c>
      <c r="E88" s="4">
        <v>500</v>
      </c>
      <c r="F88" s="4">
        <v>609500</v>
      </c>
      <c r="G88" s="4">
        <v>60950</v>
      </c>
      <c r="H88" s="4">
        <v>670450</v>
      </c>
    </row>
    <row r="89" spans="1:8" ht="15.75">
      <c r="A89" s="3" t="s">
        <v>21</v>
      </c>
      <c r="B89" s="2" t="s">
        <v>1119</v>
      </c>
      <c r="C89" s="2" t="s">
        <v>1118</v>
      </c>
      <c r="D89" s="2"/>
      <c r="E89" s="4">
        <v>100</v>
      </c>
      <c r="F89" s="4">
        <v>361000</v>
      </c>
      <c r="G89" s="4">
        <v>36100</v>
      </c>
      <c r="H89" s="4">
        <v>397100</v>
      </c>
    </row>
    <row r="90" spans="1:8" ht="15.75">
      <c r="A90" s="3" t="s">
        <v>21</v>
      </c>
      <c r="B90" s="2" t="s">
        <v>1122</v>
      </c>
      <c r="C90" s="2" t="s">
        <v>366</v>
      </c>
      <c r="D90" s="2" t="s">
        <v>1117</v>
      </c>
      <c r="E90" s="4">
        <v>2</v>
      </c>
      <c r="F90" s="4">
        <v>13400</v>
      </c>
      <c r="G90" s="4">
        <v>1340</v>
      </c>
      <c r="H90" s="4">
        <v>14740</v>
      </c>
    </row>
    <row r="91" spans="1:8" ht="15.75">
      <c r="A91" s="3" t="s">
        <v>21</v>
      </c>
      <c r="B91" s="2" t="s">
        <v>1180</v>
      </c>
      <c r="C91" s="2" t="s">
        <v>514</v>
      </c>
      <c r="D91" s="2" t="s">
        <v>414</v>
      </c>
      <c r="E91" s="4">
        <v>10</v>
      </c>
      <c r="F91" s="4">
        <v>27020</v>
      </c>
      <c r="G91" s="4">
        <v>2702</v>
      </c>
      <c r="H91" s="4">
        <v>29722</v>
      </c>
    </row>
    <row r="92" spans="1:8" ht="15.75">
      <c r="A92" s="3" t="s">
        <v>21</v>
      </c>
      <c r="B92" s="2" t="s">
        <v>1186</v>
      </c>
      <c r="C92" s="2" t="s">
        <v>575</v>
      </c>
      <c r="D92" s="2" t="s">
        <v>414</v>
      </c>
      <c r="E92" s="4">
        <v>15</v>
      </c>
      <c r="F92" s="4">
        <v>34065</v>
      </c>
      <c r="G92" s="4">
        <v>3407</v>
      </c>
      <c r="H92" s="4">
        <v>37472</v>
      </c>
    </row>
    <row r="93" spans="1:8" ht="15.75">
      <c r="A93" s="3" t="s">
        <v>21</v>
      </c>
      <c r="B93" s="2" t="s">
        <v>1207</v>
      </c>
      <c r="C93" s="2" t="s">
        <v>1206</v>
      </c>
      <c r="D93" s="2"/>
      <c r="E93" s="4">
        <v>188</v>
      </c>
      <c r="F93" s="4">
        <v>206800</v>
      </c>
      <c r="G93" s="4">
        <v>20680</v>
      </c>
      <c r="H93" s="4">
        <v>227480</v>
      </c>
    </row>
    <row r="94" spans="1:8" ht="15.75">
      <c r="A94" s="3" t="s">
        <v>21</v>
      </c>
      <c r="B94" s="2" t="s">
        <v>1270</v>
      </c>
      <c r="C94" s="2" t="s">
        <v>1267</v>
      </c>
      <c r="D94" s="2" t="s">
        <v>54</v>
      </c>
      <c r="E94" s="4">
        <v>30</v>
      </c>
      <c r="F94" s="4">
        <v>1301400</v>
      </c>
      <c r="G94" s="4">
        <v>130140</v>
      </c>
      <c r="H94" s="4">
        <v>1431540</v>
      </c>
    </row>
    <row r="95" spans="1:8" ht="15.75">
      <c r="A95" s="3" t="s">
        <v>21</v>
      </c>
      <c r="B95" s="2" t="s">
        <v>1271</v>
      </c>
      <c r="C95" s="2" t="s">
        <v>1267</v>
      </c>
      <c r="D95" s="2" t="s">
        <v>102</v>
      </c>
      <c r="E95" s="4">
        <v>40</v>
      </c>
      <c r="F95" s="4">
        <v>1194000</v>
      </c>
      <c r="G95" s="4">
        <v>119400</v>
      </c>
      <c r="H95" s="4">
        <v>1313400</v>
      </c>
    </row>
    <row r="96" spans="1:8" ht="15.75">
      <c r="A96" s="3" t="s">
        <v>21</v>
      </c>
      <c r="B96" s="2" t="s">
        <v>1273</v>
      </c>
      <c r="C96" s="2" t="s">
        <v>1272</v>
      </c>
      <c r="D96" s="2" t="s">
        <v>56</v>
      </c>
      <c r="E96" s="4">
        <v>2</v>
      </c>
      <c r="F96" s="4">
        <v>108388</v>
      </c>
      <c r="G96" s="4">
        <v>10839</v>
      </c>
      <c r="H96" s="4">
        <v>119227</v>
      </c>
    </row>
    <row r="97" spans="1:8" ht="15.75">
      <c r="A97" s="3" t="s">
        <v>21</v>
      </c>
      <c r="B97" s="2" t="s">
        <v>1341</v>
      </c>
      <c r="C97" s="2" t="s">
        <v>1340</v>
      </c>
      <c r="D97" s="2" t="s">
        <v>1342</v>
      </c>
      <c r="E97" s="4">
        <v>1</v>
      </c>
      <c r="F97" s="4">
        <v>12000</v>
      </c>
      <c r="G97" s="4">
        <v>1200</v>
      </c>
      <c r="H97" s="4">
        <v>13200</v>
      </c>
    </row>
    <row r="98" spans="1:8" ht="15.75">
      <c r="A98" s="3" t="s">
        <v>21</v>
      </c>
      <c r="B98" s="2" t="s">
        <v>1351</v>
      </c>
      <c r="C98" s="2" t="s">
        <v>1350</v>
      </c>
      <c r="D98" s="2" t="s">
        <v>1352</v>
      </c>
      <c r="E98" s="4">
        <v>224</v>
      </c>
      <c r="F98" s="4">
        <v>224000</v>
      </c>
      <c r="G98" s="4">
        <v>22400</v>
      </c>
      <c r="H98" s="4">
        <v>246400</v>
      </c>
    </row>
    <row r="99" spans="1:8" ht="15.75">
      <c r="A99" s="3" t="s">
        <v>21</v>
      </c>
      <c r="B99" s="2" t="s">
        <v>1354</v>
      </c>
      <c r="C99" s="2" t="s">
        <v>1353</v>
      </c>
      <c r="D99" s="2" t="s">
        <v>1342</v>
      </c>
      <c r="E99" s="4">
        <v>10</v>
      </c>
      <c r="F99" s="4">
        <v>114000</v>
      </c>
      <c r="G99" s="4">
        <v>11400</v>
      </c>
      <c r="H99" s="4">
        <v>125400</v>
      </c>
    </row>
    <row r="100" spans="1:8" ht="15.75">
      <c r="A100" s="3" t="s">
        <v>21</v>
      </c>
      <c r="B100" s="2" t="s">
        <v>1365</v>
      </c>
      <c r="C100" s="2" t="s">
        <v>1364</v>
      </c>
      <c r="D100" s="2" t="s">
        <v>1352</v>
      </c>
      <c r="E100" s="4">
        <v>940</v>
      </c>
      <c r="F100" s="4">
        <v>846000</v>
      </c>
      <c r="G100" s="4">
        <v>84600</v>
      </c>
      <c r="H100" s="4">
        <v>930600</v>
      </c>
    </row>
    <row r="101" spans="1:8" ht="15.75">
      <c r="A101" s="3" t="s">
        <v>21</v>
      </c>
      <c r="B101" s="2" t="s">
        <v>1370</v>
      </c>
      <c r="C101" s="2" t="s">
        <v>1369</v>
      </c>
      <c r="D101" s="2" t="s">
        <v>1352</v>
      </c>
      <c r="E101" s="4">
        <v>332</v>
      </c>
      <c r="F101" s="4">
        <v>8300000</v>
      </c>
      <c r="G101" s="4">
        <v>830000</v>
      </c>
      <c r="H101" s="4">
        <v>9130000</v>
      </c>
    </row>
    <row r="102" spans="1:8" ht="15.75">
      <c r="A102" s="3" t="s">
        <v>21</v>
      </c>
      <c r="B102" s="2" t="s">
        <v>1372</v>
      </c>
      <c r="C102" s="2" t="s">
        <v>1371</v>
      </c>
      <c r="D102" s="2" t="s">
        <v>1352</v>
      </c>
      <c r="E102" s="4">
        <v>16</v>
      </c>
      <c r="F102" s="4">
        <v>400000</v>
      </c>
      <c r="G102" s="4">
        <v>40000</v>
      </c>
      <c r="H102" s="4">
        <v>440000</v>
      </c>
    </row>
    <row r="103" spans="1:8" ht="15.75">
      <c r="A103" s="3" t="s">
        <v>21</v>
      </c>
      <c r="B103" s="2" t="s">
        <v>1373</v>
      </c>
      <c r="C103" s="2" t="s">
        <v>1362</v>
      </c>
      <c r="D103" s="2" t="s">
        <v>1374</v>
      </c>
      <c r="E103" s="4">
        <v>10</v>
      </c>
      <c r="F103" s="4">
        <v>108000</v>
      </c>
      <c r="G103" s="4">
        <v>10800</v>
      </c>
      <c r="H103" s="4">
        <v>118800</v>
      </c>
    </row>
    <row r="104" spans="1:8" ht="15.75">
      <c r="A104" s="3" t="s">
        <v>21</v>
      </c>
      <c r="B104" s="2" t="s">
        <v>1389</v>
      </c>
      <c r="C104" s="2" t="s">
        <v>1388</v>
      </c>
      <c r="D104" s="2" t="s">
        <v>1390</v>
      </c>
      <c r="E104" s="4">
        <v>10</v>
      </c>
      <c r="F104" s="4">
        <v>20000</v>
      </c>
      <c r="G104" s="4">
        <v>2000</v>
      </c>
      <c r="H104" s="4">
        <v>22000</v>
      </c>
    </row>
    <row r="105" spans="1:8" ht="15.75">
      <c r="A105" s="3" t="s">
        <v>21</v>
      </c>
      <c r="B105" s="2" t="s">
        <v>1418</v>
      </c>
      <c r="C105" s="2" t="s">
        <v>1417</v>
      </c>
      <c r="D105" s="2" t="s">
        <v>104</v>
      </c>
      <c r="E105" s="4">
        <v>10</v>
      </c>
      <c r="F105" s="4">
        <v>34091</v>
      </c>
      <c r="G105" s="4">
        <v>3409</v>
      </c>
      <c r="H105" s="4">
        <v>37500</v>
      </c>
    </row>
    <row r="106" spans="1:8" ht="15.75">
      <c r="A106" s="3" t="s">
        <v>21</v>
      </c>
      <c r="B106" s="2" t="s">
        <v>1422</v>
      </c>
      <c r="C106" s="2" t="s">
        <v>1417</v>
      </c>
      <c r="D106" s="2" t="s">
        <v>56</v>
      </c>
      <c r="E106" s="4">
        <v>10</v>
      </c>
      <c r="F106" s="4">
        <v>14000</v>
      </c>
      <c r="G106" s="4">
        <v>1400</v>
      </c>
      <c r="H106" s="4">
        <v>15400</v>
      </c>
    </row>
    <row r="107" spans="1:8" ht="15.75">
      <c r="A107" s="3" t="s">
        <v>21</v>
      </c>
      <c r="B107" s="2" t="s">
        <v>1430</v>
      </c>
      <c r="C107" s="2" t="s">
        <v>1426</v>
      </c>
      <c r="D107" s="2" t="s">
        <v>184</v>
      </c>
      <c r="E107" s="4">
        <v>2</v>
      </c>
      <c r="F107" s="4">
        <v>3800</v>
      </c>
      <c r="G107" s="4">
        <v>380</v>
      </c>
      <c r="H107" s="4">
        <v>4180</v>
      </c>
    </row>
    <row r="108" spans="1:8" ht="15.75">
      <c r="A108" s="3" t="s">
        <v>21</v>
      </c>
      <c r="B108" s="2" t="s">
        <v>1431</v>
      </c>
      <c r="C108" s="2" t="s">
        <v>1426</v>
      </c>
      <c r="D108" s="2" t="s">
        <v>56</v>
      </c>
      <c r="E108" s="4">
        <v>20</v>
      </c>
      <c r="F108" s="4">
        <v>26400</v>
      </c>
      <c r="G108" s="4">
        <v>2640</v>
      </c>
      <c r="H108" s="4">
        <v>29040</v>
      </c>
    </row>
    <row r="109" spans="1:8" ht="15.75">
      <c r="A109" s="3" t="s">
        <v>21</v>
      </c>
      <c r="B109" s="2" t="s">
        <v>1434</v>
      </c>
      <c r="C109" s="2" t="s">
        <v>1433</v>
      </c>
      <c r="D109" s="2" t="s">
        <v>433</v>
      </c>
      <c r="E109" s="4">
        <v>50</v>
      </c>
      <c r="F109" s="4">
        <v>100000</v>
      </c>
      <c r="G109" s="4">
        <v>10000</v>
      </c>
      <c r="H109" s="4">
        <v>110000</v>
      </c>
    </row>
    <row r="110" spans="1:8" ht="15.75">
      <c r="A110" s="3" t="s">
        <v>21</v>
      </c>
      <c r="B110" s="2" t="s">
        <v>1439</v>
      </c>
      <c r="C110" s="2" t="s">
        <v>1433</v>
      </c>
      <c r="D110" s="2" t="s">
        <v>56</v>
      </c>
      <c r="E110" s="4">
        <v>60</v>
      </c>
      <c r="F110" s="4">
        <v>75300</v>
      </c>
      <c r="G110" s="4">
        <v>7530</v>
      </c>
      <c r="H110" s="4">
        <v>82830</v>
      </c>
    </row>
    <row r="111" spans="1:8" ht="15.75">
      <c r="A111" s="3" t="s">
        <v>21</v>
      </c>
      <c r="B111" s="2" t="s">
        <v>1755</v>
      </c>
      <c r="C111" s="2" t="s">
        <v>1754</v>
      </c>
      <c r="D111" s="2" t="s">
        <v>1756</v>
      </c>
      <c r="E111" s="4">
        <v>1</v>
      </c>
      <c r="F111" s="4">
        <v>10000</v>
      </c>
      <c r="G111" s="4">
        <v>1000</v>
      </c>
      <c r="H111" s="4">
        <v>11000</v>
      </c>
    </row>
    <row r="112" spans="1:8" ht="15.75">
      <c r="A112" s="3" t="s">
        <v>21</v>
      </c>
      <c r="B112" s="2" t="s">
        <v>1757</v>
      </c>
      <c r="C112" s="2" t="s">
        <v>1754</v>
      </c>
      <c r="D112" s="2" t="s">
        <v>1758</v>
      </c>
      <c r="E112" s="4">
        <v>50</v>
      </c>
      <c r="F112" s="4">
        <v>885600</v>
      </c>
      <c r="G112" s="4">
        <v>88560</v>
      </c>
      <c r="H112" s="4">
        <v>974160</v>
      </c>
    </row>
    <row r="113" spans="1:8" ht="15.75">
      <c r="A113" s="3" t="s">
        <v>21</v>
      </c>
      <c r="B113" s="2" t="s">
        <v>2308</v>
      </c>
      <c r="C113" s="2" t="s">
        <v>2303</v>
      </c>
      <c r="D113" s="2" t="s">
        <v>2309</v>
      </c>
      <c r="E113" s="4">
        <v>10</v>
      </c>
      <c r="F113" s="4">
        <v>60180</v>
      </c>
      <c r="G113" s="4">
        <v>6018</v>
      </c>
      <c r="H113" s="4">
        <v>66198</v>
      </c>
    </row>
    <row r="114" spans="1:8" ht="15.75">
      <c r="A114" s="3" t="s">
        <v>21</v>
      </c>
      <c r="B114" s="2" t="s">
        <v>2317</v>
      </c>
      <c r="C114" s="2" t="s">
        <v>271</v>
      </c>
      <c r="D114" s="2" t="s">
        <v>2318</v>
      </c>
      <c r="E114" s="4">
        <v>5</v>
      </c>
      <c r="F114" s="4">
        <v>20850</v>
      </c>
      <c r="G114" s="4">
        <v>2085</v>
      </c>
      <c r="H114" s="4">
        <v>22935</v>
      </c>
    </row>
    <row r="115" spans="1:8" ht="15.75">
      <c r="A115" s="3" t="s">
        <v>21</v>
      </c>
      <c r="B115" s="2" t="s">
        <v>2319</v>
      </c>
      <c r="C115" s="2" t="s">
        <v>271</v>
      </c>
      <c r="D115" s="2" t="s">
        <v>2320</v>
      </c>
      <c r="E115" s="4">
        <v>3</v>
      </c>
      <c r="F115" s="4">
        <v>13275</v>
      </c>
      <c r="G115" s="4">
        <v>1328</v>
      </c>
      <c r="H115" s="4">
        <v>14603</v>
      </c>
    </row>
    <row r="116" spans="1:8" ht="15.75">
      <c r="A116" s="3" t="s">
        <v>21</v>
      </c>
      <c r="B116" s="2" t="s">
        <v>2353</v>
      </c>
      <c r="C116" s="2" t="s">
        <v>310</v>
      </c>
      <c r="D116" s="2" t="s">
        <v>2354</v>
      </c>
      <c r="E116" s="4">
        <v>15</v>
      </c>
      <c r="F116" s="4">
        <v>85725</v>
      </c>
      <c r="G116" s="4">
        <v>8573</v>
      </c>
      <c r="H116" s="4">
        <v>94298</v>
      </c>
    </row>
    <row r="117" spans="1:8" ht="15.75">
      <c r="A117" s="3" t="s">
        <v>21</v>
      </c>
      <c r="B117" s="2" t="s">
        <v>2371</v>
      </c>
      <c r="C117" s="2" t="s">
        <v>318</v>
      </c>
      <c r="D117" s="2" t="s">
        <v>2372</v>
      </c>
      <c r="E117" s="4">
        <v>20</v>
      </c>
      <c r="F117" s="4">
        <v>72680</v>
      </c>
      <c r="G117" s="4">
        <v>7268</v>
      </c>
      <c r="H117" s="4">
        <v>79948</v>
      </c>
    </row>
    <row r="118" spans="1:8" ht="15.75">
      <c r="A118" s="3" t="s">
        <v>21</v>
      </c>
      <c r="B118" s="2" t="s">
        <v>2377</v>
      </c>
      <c r="C118" s="2" t="s">
        <v>236</v>
      </c>
      <c r="D118" s="2" t="s">
        <v>2378</v>
      </c>
      <c r="E118" s="4">
        <v>20</v>
      </c>
      <c r="F118" s="4">
        <v>84740</v>
      </c>
      <c r="G118" s="4">
        <v>8474</v>
      </c>
      <c r="H118" s="4">
        <v>93214</v>
      </c>
    </row>
    <row r="119" spans="1:8" ht="15.75">
      <c r="A119" s="3" t="s">
        <v>21</v>
      </c>
      <c r="B119" s="2" t="s">
        <v>2379</v>
      </c>
      <c r="C119" s="2" t="s">
        <v>236</v>
      </c>
      <c r="D119" s="2" t="s">
        <v>2380</v>
      </c>
      <c r="E119" s="4">
        <v>2</v>
      </c>
      <c r="F119" s="4">
        <v>9014</v>
      </c>
      <c r="G119" s="4">
        <v>901</v>
      </c>
      <c r="H119" s="4">
        <v>9915</v>
      </c>
    </row>
    <row r="120" spans="1:8" ht="15.75">
      <c r="A120" s="3" t="s">
        <v>21</v>
      </c>
      <c r="B120" s="2" t="s">
        <v>2381</v>
      </c>
      <c r="C120" s="2" t="s">
        <v>252</v>
      </c>
      <c r="D120" s="2" t="s">
        <v>2382</v>
      </c>
      <c r="E120" s="4">
        <v>1</v>
      </c>
      <c r="F120" s="4">
        <v>5244</v>
      </c>
      <c r="G120" s="4">
        <v>524</v>
      </c>
      <c r="H120" s="4">
        <v>5768</v>
      </c>
    </row>
    <row r="121" spans="1:8" ht="15.75">
      <c r="A121" s="3" t="s">
        <v>21</v>
      </c>
      <c r="B121" s="2" t="s">
        <v>2383</v>
      </c>
      <c r="C121" s="2" t="s">
        <v>252</v>
      </c>
      <c r="D121" s="2" t="s">
        <v>2384</v>
      </c>
      <c r="E121" s="4">
        <v>4</v>
      </c>
      <c r="F121" s="4">
        <v>26876</v>
      </c>
      <c r="G121" s="4">
        <v>2688</v>
      </c>
      <c r="H121" s="4">
        <v>29564</v>
      </c>
    </row>
    <row r="122" spans="1:8" ht="15.75">
      <c r="A122" s="3" t="s">
        <v>21</v>
      </c>
      <c r="B122" s="2" t="s">
        <v>2397</v>
      </c>
      <c r="C122" s="2" t="s">
        <v>236</v>
      </c>
      <c r="D122" s="2" t="s">
        <v>2398</v>
      </c>
      <c r="E122" s="4">
        <v>83</v>
      </c>
      <c r="F122" s="4">
        <v>446457</v>
      </c>
      <c r="G122" s="4">
        <v>44646</v>
      </c>
      <c r="H122" s="4">
        <v>491103</v>
      </c>
    </row>
    <row r="123" spans="1:8" ht="15.75">
      <c r="A123" s="3" t="s">
        <v>21</v>
      </c>
      <c r="B123" s="2" t="s">
        <v>2400</v>
      </c>
      <c r="C123" s="2" t="s">
        <v>236</v>
      </c>
      <c r="D123" s="2" t="s">
        <v>2401</v>
      </c>
      <c r="E123" s="4">
        <v>88</v>
      </c>
      <c r="F123" s="4">
        <v>603152</v>
      </c>
      <c r="G123" s="4">
        <v>60315</v>
      </c>
      <c r="H123" s="4">
        <v>663467</v>
      </c>
    </row>
    <row r="124" spans="1:8" ht="15.75">
      <c r="A124" s="3" t="s">
        <v>21</v>
      </c>
      <c r="B124" s="2" t="s">
        <v>2402</v>
      </c>
      <c r="C124" s="2" t="s">
        <v>236</v>
      </c>
      <c r="D124" s="2" t="s">
        <v>2403</v>
      </c>
      <c r="E124" s="4">
        <v>11</v>
      </c>
      <c r="F124" s="4">
        <v>90937</v>
      </c>
      <c r="G124" s="4">
        <v>9094</v>
      </c>
      <c r="H124" s="4">
        <v>100031</v>
      </c>
    </row>
    <row r="125" spans="1:8" ht="15.75">
      <c r="A125" s="3" t="s">
        <v>21</v>
      </c>
      <c r="B125" s="2" t="s">
        <v>2406</v>
      </c>
      <c r="C125" s="2" t="s">
        <v>236</v>
      </c>
      <c r="D125" s="2" t="s">
        <v>2407</v>
      </c>
      <c r="E125" s="4">
        <v>89</v>
      </c>
      <c r="F125" s="4">
        <v>299396</v>
      </c>
      <c r="G125" s="4">
        <v>29940</v>
      </c>
      <c r="H125" s="4">
        <v>329336</v>
      </c>
    </row>
    <row r="126" spans="1:8" ht="15.75">
      <c r="A126" s="3" t="s">
        <v>21</v>
      </c>
      <c r="B126" s="2" t="s">
        <v>2408</v>
      </c>
      <c r="C126" s="2" t="s">
        <v>236</v>
      </c>
      <c r="D126" s="2" t="s">
        <v>2409</v>
      </c>
      <c r="E126" s="4">
        <v>22</v>
      </c>
      <c r="F126" s="4">
        <v>85888</v>
      </c>
      <c r="G126" s="4">
        <v>8589</v>
      </c>
      <c r="H126" s="4">
        <v>94477</v>
      </c>
    </row>
    <row r="127" spans="1:8" ht="15.75">
      <c r="A127" s="3" t="s">
        <v>21</v>
      </c>
      <c r="B127" s="2" t="s">
        <v>2410</v>
      </c>
      <c r="C127" s="2" t="s">
        <v>223</v>
      </c>
      <c r="D127" s="2" t="s">
        <v>52</v>
      </c>
      <c r="E127" s="4">
        <v>19</v>
      </c>
      <c r="F127" s="4">
        <v>167200</v>
      </c>
      <c r="G127" s="4">
        <v>16720</v>
      </c>
      <c r="H127" s="4">
        <v>183920</v>
      </c>
    </row>
    <row r="128" spans="1:8" ht="15.75">
      <c r="A128" s="3" t="s">
        <v>21</v>
      </c>
      <c r="B128" s="2" t="s">
        <v>2411</v>
      </c>
      <c r="C128" s="2" t="s">
        <v>223</v>
      </c>
      <c r="D128" s="2" t="s">
        <v>104</v>
      </c>
      <c r="E128" s="4">
        <v>21</v>
      </c>
      <c r="F128" s="4">
        <v>231600</v>
      </c>
      <c r="G128" s="4">
        <v>23160</v>
      </c>
      <c r="H128" s="4">
        <v>254760</v>
      </c>
    </row>
    <row r="129" spans="1:8" ht="15.75">
      <c r="A129" s="3" t="s">
        <v>21</v>
      </c>
      <c r="B129" s="2" t="s">
        <v>2412</v>
      </c>
      <c r="C129" s="2" t="s">
        <v>223</v>
      </c>
      <c r="D129" s="2" t="s">
        <v>54</v>
      </c>
      <c r="E129" s="4">
        <v>10</v>
      </c>
      <c r="F129" s="4">
        <v>125500</v>
      </c>
      <c r="G129" s="4">
        <v>12550</v>
      </c>
      <c r="H129" s="4">
        <v>138050</v>
      </c>
    </row>
    <row r="130" spans="1:8" ht="15.75">
      <c r="A130" s="3" t="s">
        <v>21</v>
      </c>
      <c r="B130" s="2" t="s">
        <v>2414</v>
      </c>
      <c r="C130" s="2" t="s">
        <v>223</v>
      </c>
      <c r="D130" s="2" t="s">
        <v>58</v>
      </c>
      <c r="E130" s="4">
        <v>10</v>
      </c>
      <c r="F130" s="4">
        <v>64000</v>
      </c>
      <c r="G130" s="4">
        <v>6400</v>
      </c>
      <c r="H130" s="4">
        <v>70400</v>
      </c>
    </row>
    <row r="131" spans="1:8" ht="15.75">
      <c r="A131" s="3" t="s">
        <v>21</v>
      </c>
      <c r="B131" s="2" t="s">
        <v>2432</v>
      </c>
      <c r="C131" s="2" t="s">
        <v>267</v>
      </c>
      <c r="D131" s="2" t="s">
        <v>2433</v>
      </c>
      <c r="E131" s="4">
        <v>68</v>
      </c>
      <c r="F131" s="4">
        <v>348024</v>
      </c>
      <c r="G131" s="4">
        <v>34802</v>
      </c>
      <c r="H131" s="4">
        <v>382826</v>
      </c>
    </row>
    <row r="132" spans="1:8" ht="15.75">
      <c r="A132" s="3" t="s">
        <v>21</v>
      </c>
      <c r="B132" s="2" t="s">
        <v>2436</v>
      </c>
      <c r="C132" s="2" t="s">
        <v>267</v>
      </c>
      <c r="D132" s="2" t="s">
        <v>2437</v>
      </c>
      <c r="E132" s="4">
        <v>183</v>
      </c>
      <c r="F132" s="4">
        <v>906765</v>
      </c>
      <c r="G132" s="4">
        <v>90677</v>
      </c>
      <c r="H132" s="4">
        <v>997442</v>
      </c>
    </row>
    <row r="133" spans="1:8" ht="15.75">
      <c r="A133" s="3" t="s">
        <v>21</v>
      </c>
      <c r="B133" s="2" t="s">
        <v>2440</v>
      </c>
      <c r="C133" s="2" t="s">
        <v>267</v>
      </c>
      <c r="D133" s="2" t="s">
        <v>2441</v>
      </c>
      <c r="E133" s="4">
        <v>135</v>
      </c>
      <c r="F133" s="4">
        <v>991305</v>
      </c>
      <c r="G133" s="4">
        <v>99131</v>
      </c>
      <c r="H133" s="4">
        <v>1090436</v>
      </c>
    </row>
    <row r="134" spans="1:8" ht="15.75">
      <c r="A134" s="3" t="s">
        <v>21</v>
      </c>
      <c r="B134" s="2" t="s">
        <v>2442</v>
      </c>
      <c r="C134" s="2" t="s">
        <v>267</v>
      </c>
      <c r="D134" s="2" t="s">
        <v>2443</v>
      </c>
      <c r="E134" s="4">
        <v>10</v>
      </c>
      <c r="F134" s="4">
        <v>84870</v>
      </c>
      <c r="G134" s="4">
        <v>8487</v>
      </c>
      <c r="H134" s="4">
        <v>93357</v>
      </c>
    </row>
    <row r="135" spans="1:8" ht="15.75">
      <c r="A135" s="3" t="s">
        <v>21</v>
      </c>
      <c r="B135" s="2" t="s">
        <v>2444</v>
      </c>
      <c r="C135" s="2" t="s">
        <v>267</v>
      </c>
      <c r="D135" s="2" t="s">
        <v>2445</v>
      </c>
      <c r="E135" s="4">
        <v>5</v>
      </c>
      <c r="F135" s="4">
        <v>48150</v>
      </c>
      <c r="G135" s="4">
        <v>4815</v>
      </c>
      <c r="H135" s="4">
        <v>52965</v>
      </c>
    </row>
    <row r="136" spans="1:8" ht="15.75">
      <c r="A136" s="3" t="s">
        <v>21</v>
      </c>
      <c r="B136" s="2" t="s">
        <v>2450</v>
      </c>
      <c r="C136" s="2" t="s">
        <v>267</v>
      </c>
      <c r="D136" s="2" t="s">
        <v>2451</v>
      </c>
      <c r="E136" s="4">
        <v>30</v>
      </c>
      <c r="F136" s="4">
        <v>474000</v>
      </c>
      <c r="G136" s="4">
        <v>47400</v>
      </c>
      <c r="H136" s="4">
        <v>521400</v>
      </c>
    </row>
    <row r="137" spans="1:8" ht="15.75">
      <c r="A137" s="3" t="s">
        <v>21</v>
      </c>
      <c r="B137" s="2" t="s">
        <v>2453</v>
      </c>
      <c r="C137" s="2" t="s">
        <v>267</v>
      </c>
      <c r="D137" s="2" t="s">
        <v>2454</v>
      </c>
      <c r="E137" s="4">
        <v>3</v>
      </c>
      <c r="F137" s="4">
        <v>64200</v>
      </c>
      <c r="G137" s="4">
        <v>6420</v>
      </c>
      <c r="H137" s="4">
        <v>70620</v>
      </c>
    </row>
    <row r="138" spans="1:8" ht="15.75">
      <c r="A138" s="3" t="s">
        <v>21</v>
      </c>
      <c r="B138" s="2" t="s">
        <v>2455</v>
      </c>
      <c r="C138" s="2" t="s">
        <v>267</v>
      </c>
      <c r="D138" s="2" t="s">
        <v>2456</v>
      </c>
      <c r="E138" s="4">
        <v>2</v>
      </c>
      <c r="F138" s="4">
        <v>48000</v>
      </c>
      <c r="G138" s="4">
        <v>4800</v>
      </c>
      <c r="H138" s="4">
        <v>52800</v>
      </c>
    </row>
    <row r="139" spans="1:8" ht="15.75">
      <c r="A139" s="3" t="s">
        <v>21</v>
      </c>
      <c r="B139" s="2" t="s">
        <v>2457</v>
      </c>
      <c r="C139" s="2" t="s">
        <v>267</v>
      </c>
      <c r="D139" s="2" t="s">
        <v>2458</v>
      </c>
      <c r="E139" s="4">
        <v>10</v>
      </c>
      <c r="F139" s="4">
        <v>51130</v>
      </c>
      <c r="G139" s="4">
        <v>5113</v>
      </c>
      <c r="H139" s="4">
        <v>56243</v>
      </c>
    </row>
    <row r="140" spans="1:8" ht="15.75">
      <c r="A140" s="3" t="s">
        <v>21</v>
      </c>
      <c r="B140" s="2" t="s">
        <v>2463</v>
      </c>
      <c r="C140" s="2" t="s">
        <v>271</v>
      </c>
      <c r="D140" s="2" t="s">
        <v>2464</v>
      </c>
      <c r="E140" s="4">
        <v>48</v>
      </c>
      <c r="F140" s="4">
        <v>279872</v>
      </c>
      <c r="G140" s="4">
        <v>27988</v>
      </c>
      <c r="H140" s="4">
        <v>307860</v>
      </c>
    </row>
    <row r="141" spans="1:8" ht="15.75">
      <c r="A141" s="3" t="s">
        <v>21</v>
      </c>
      <c r="B141" s="2" t="s">
        <v>2465</v>
      </c>
      <c r="C141" s="2" t="s">
        <v>271</v>
      </c>
      <c r="D141" s="2" t="s">
        <v>2466</v>
      </c>
      <c r="E141" s="4">
        <v>44</v>
      </c>
      <c r="F141" s="4">
        <v>315260</v>
      </c>
      <c r="G141" s="4">
        <v>31526</v>
      </c>
      <c r="H141" s="4">
        <v>346786</v>
      </c>
    </row>
    <row r="142" spans="1:8" ht="15.75">
      <c r="A142" s="3" t="s">
        <v>21</v>
      </c>
      <c r="B142" s="2" t="s">
        <v>2467</v>
      </c>
      <c r="C142" s="2" t="s">
        <v>271</v>
      </c>
      <c r="D142" s="2" t="s">
        <v>2468</v>
      </c>
      <c r="E142" s="4">
        <v>5</v>
      </c>
      <c r="F142" s="4">
        <v>41545</v>
      </c>
      <c r="G142" s="4">
        <v>4155</v>
      </c>
      <c r="H142" s="4">
        <v>45700</v>
      </c>
    </row>
    <row r="143" spans="1:8" ht="15.75">
      <c r="A143" s="3" t="s">
        <v>21</v>
      </c>
      <c r="B143" s="2" t="s">
        <v>2469</v>
      </c>
      <c r="C143" s="2" t="s">
        <v>271</v>
      </c>
      <c r="D143" s="2" t="s">
        <v>2470</v>
      </c>
      <c r="E143" s="4">
        <v>3</v>
      </c>
      <c r="F143" s="4">
        <v>28359</v>
      </c>
      <c r="G143" s="4">
        <v>2836</v>
      </c>
      <c r="H143" s="4">
        <v>31195</v>
      </c>
    </row>
    <row r="144" spans="1:8" ht="15.75">
      <c r="A144" s="3" t="s">
        <v>21</v>
      </c>
      <c r="B144" s="2" t="s">
        <v>2473</v>
      </c>
      <c r="C144" s="2" t="s">
        <v>264</v>
      </c>
      <c r="D144" s="2" t="s">
        <v>2474</v>
      </c>
      <c r="E144" s="4">
        <v>623</v>
      </c>
      <c r="F144" s="4">
        <v>2378480</v>
      </c>
      <c r="G144" s="4">
        <v>237848</v>
      </c>
      <c r="H144" s="4">
        <v>2616328</v>
      </c>
    </row>
    <row r="145" spans="1:8" ht="15.75">
      <c r="A145" s="3" t="s">
        <v>21</v>
      </c>
      <c r="B145" s="2" t="s">
        <v>2475</v>
      </c>
      <c r="C145" s="2" t="s">
        <v>264</v>
      </c>
      <c r="D145" s="2" t="s">
        <v>2476</v>
      </c>
      <c r="E145" s="4">
        <v>27</v>
      </c>
      <c r="F145" s="4">
        <v>139671</v>
      </c>
      <c r="G145" s="4">
        <v>13967</v>
      </c>
      <c r="H145" s="4">
        <v>153638</v>
      </c>
    </row>
    <row r="146" spans="1:8" ht="15.75">
      <c r="A146" s="3" t="s">
        <v>21</v>
      </c>
      <c r="B146" s="2" t="s">
        <v>2479</v>
      </c>
      <c r="C146" s="2" t="s">
        <v>264</v>
      </c>
      <c r="D146" s="2" t="s">
        <v>2480</v>
      </c>
      <c r="E146" s="4">
        <v>886</v>
      </c>
      <c r="F146" s="4">
        <v>4186918</v>
      </c>
      <c r="G146" s="4">
        <v>418693</v>
      </c>
      <c r="H146" s="4">
        <v>4605611</v>
      </c>
    </row>
    <row r="147" spans="1:8" ht="15.75">
      <c r="A147" s="3" t="s">
        <v>21</v>
      </c>
      <c r="B147" s="2" t="s">
        <v>2484</v>
      </c>
      <c r="C147" s="2" t="s">
        <v>264</v>
      </c>
      <c r="D147" s="2" t="s">
        <v>2485</v>
      </c>
      <c r="E147" s="4">
        <v>297</v>
      </c>
      <c r="F147" s="4">
        <v>1660245</v>
      </c>
      <c r="G147" s="4">
        <v>166024</v>
      </c>
      <c r="H147" s="4">
        <v>1826269</v>
      </c>
    </row>
    <row r="148" spans="1:8" ht="15.75">
      <c r="A148" s="3" t="s">
        <v>21</v>
      </c>
      <c r="B148" s="2" t="s">
        <v>2486</v>
      </c>
      <c r="C148" s="2" t="s">
        <v>264</v>
      </c>
      <c r="D148" s="2" t="s">
        <v>2487</v>
      </c>
      <c r="E148" s="4">
        <v>232</v>
      </c>
      <c r="F148" s="4">
        <v>1518068</v>
      </c>
      <c r="G148" s="4">
        <v>151807</v>
      </c>
      <c r="H148" s="4">
        <v>1669875</v>
      </c>
    </row>
    <row r="149" spans="1:8" ht="15.75">
      <c r="A149" s="3" t="s">
        <v>21</v>
      </c>
      <c r="B149" s="2" t="s">
        <v>2488</v>
      </c>
      <c r="C149" s="2" t="s">
        <v>264</v>
      </c>
      <c r="D149" s="2" t="s">
        <v>2489</v>
      </c>
      <c r="E149" s="4">
        <v>105</v>
      </c>
      <c r="F149" s="4">
        <v>245790</v>
      </c>
      <c r="G149" s="4">
        <v>24579</v>
      </c>
      <c r="H149" s="4">
        <v>270369</v>
      </c>
    </row>
    <row r="150" spans="1:8" ht="15.75">
      <c r="A150" s="3" t="s">
        <v>21</v>
      </c>
      <c r="B150" s="2" t="s">
        <v>2490</v>
      </c>
      <c r="C150" s="2" t="s">
        <v>264</v>
      </c>
      <c r="D150" s="2" t="s">
        <v>2491</v>
      </c>
      <c r="E150" s="4">
        <v>113</v>
      </c>
      <c r="F150" s="4">
        <v>850756</v>
      </c>
      <c r="G150" s="4">
        <v>85076</v>
      </c>
      <c r="H150" s="4">
        <v>935832</v>
      </c>
    </row>
    <row r="151" spans="1:8" ht="15.75">
      <c r="A151" s="3" t="s">
        <v>21</v>
      </c>
      <c r="B151" s="2" t="s">
        <v>2492</v>
      </c>
      <c r="C151" s="2" t="s">
        <v>264</v>
      </c>
      <c r="D151" s="2" t="s">
        <v>2493</v>
      </c>
      <c r="E151" s="4">
        <v>19</v>
      </c>
      <c r="F151" s="4">
        <v>195643</v>
      </c>
      <c r="G151" s="4">
        <v>19564</v>
      </c>
      <c r="H151" s="4">
        <v>215207</v>
      </c>
    </row>
    <row r="152" spans="1:8" ht="15.75">
      <c r="A152" s="3" t="s">
        <v>21</v>
      </c>
      <c r="B152" s="2" t="s">
        <v>2494</v>
      </c>
      <c r="C152" s="2" t="s">
        <v>264</v>
      </c>
      <c r="D152" s="2" t="s">
        <v>2495</v>
      </c>
      <c r="E152" s="4">
        <v>190</v>
      </c>
      <c r="F152" s="4">
        <v>488660</v>
      </c>
      <c r="G152" s="4">
        <v>48866</v>
      </c>
      <c r="H152" s="4">
        <v>537526</v>
      </c>
    </row>
    <row r="153" spans="1:8" ht="15.75">
      <c r="A153" s="3" t="s">
        <v>21</v>
      </c>
      <c r="B153" s="2" t="s">
        <v>2496</v>
      </c>
      <c r="C153" s="2" t="s">
        <v>264</v>
      </c>
      <c r="D153" s="2" t="s">
        <v>2497</v>
      </c>
      <c r="E153" s="4">
        <v>18</v>
      </c>
      <c r="F153" s="4">
        <v>205920</v>
      </c>
      <c r="G153" s="4">
        <v>20592</v>
      </c>
      <c r="H153" s="4">
        <v>226512</v>
      </c>
    </row>
    <row r="154" spans="1:8" ht="15.75">
      <c r="A154" s="3" t="s">
        <v>21</v>
      </c>
      <c r="B154" s="2" t="s">
        <v>2498</v>
      </c>
      <c r="C154" s="2" t="s">
        <v>264</v>
      </c>
      <c r="D154" s="2" t="s">
        <v>2328</v>
      </c>
      <c r="E154" s="4">
        <v>11</v>
      </c>
      <c r="F154" s="4">
        <v>209100</v>
      </c>
      <c r="G154" s="4">
        <v>20910</v>
      </c>
      <c r="H154" s="4">
        <v>230010</v>
      </c>
    </row>
    <row r="155" spans="1:8" ht="15.75">
      <c r="A155" s="3" t="s">
        <v>21</v>
      </c>
      <c r="B155" s="2" t="s">
        <v>2503</v>
      </c>
      <c r="C155" s="2" t="s">
        <v>264</v>
      </c>
      <c r="D155" s="2" t="s">
        <v>2504</v>
      </c>
      <c r="E155" s="4">
        <v>140</v>
      </c>
      <c r="F155" s="4">
        <v>421310</v>
      </c>
      <c r="G155" s="4">
        <v>42131</v>
      </c>
      <c r="H155" s="4">
        <v>463441</v>
      </c>
    </row>
    <row r="156" spans="1:8" ht="15.75">
      <c r="A156" s="3" t="s">
        <v>21</v>
      </c>
      <c r="B156" s="2" t="s">
        <v>2509</v>
      </c>
      <c r="C156" s="2" t="s">
        <v>264</v>
      </c>
      <c r="D156" s="2" t="s">
        <v>2510</v>
      </c>
      <c r="E156" s="4">
        <v>30</v>
      </c>
      <c r="F156" s="4">
        <v>120870</v>
      </c>
      <c r="G156" s="4">
        <v>12087</v>
      </c>
      <c r="H156" s="4">
        <v>132957</v>
      </c>
    </row>
    <row r="157" spans="1:8" ht="15.75">
      <c r="A157" s="3" t="s">
        <v>21</v>
      </c>
      <c r="B157" s="2" t="s">
        <v>2511</v>
      </c>
      <c r="C157" s="2" t="s">
        <v>264</v>
      </c>
      <c r="D157" s="2" t="s">
        <v>2512</v>
      </c>
      <c r="E157" s="4">
        <v>20</v>
      </c>
      <c r="F157" s="4">
        <v>80460</v>
      </c>
      <c r="G157" s="4">
        <v>8046</v>
      </c>
      <c r="H157" s="4">
        <v>88506</v>
      </c>
    </row>
    <row r="158" spans="1:8" ht="15.75">
      <c r="A158" s="3" t="s">
        <v>21</v>
      </c>
      <c r="B158" s="2" t="s">
        <v>2513</v>
      </c>
      <c r="C158" s="2" t="s">
        <v>294</v>
      </c>
      <c r="D158" s="2" t="s">
        <v>2514</v>
      </c>
      <c r="E158" s="4">
        <v>5</v>
      </c>
      <c r="F158" s="4">
        <v>23725</v>
      </c>
      <c r="G158" s="4">
        <v>2373</v>
      </c>
      <c r="H158" s="4">
        <v>26098</v>
      </c>
    </row>
    <row r="159" spans="1:8" ht="15.75">
      <c r="A159" s="3" t="s">
        <v>21</v>
      </c>
      <c r="B159" s="2" t="s">
        <v>2515</v>
      </c>
      <c r="C159" s="2" t="s">
        <v>294</v>
      </c>
      <c r="D159" s="2" t="s">
        <v>2516</v>
      </c>
      <c r="E159" s="4">
        <v>22</v>
      </c>
      <c r="F159" s="4">
        <v>129558</v>
      </c>
      <c r="G159" s="4">
        <v>12956</v>
      </c>
      <c r="H159" s="4">
        <v>142514</v>
      </c>
    </row>
    <row r="160" spans="1:8" ht="15.75">
      <c r="A160" s="3" t="s">
        <v>21</v>
      </c>
      <c r="B160" s="2" t="s">
        <v>2519</v>
      </c>
      <c r="C160" s="2" t="s">
        <v>294</v>
      </c>
      <c r="D160" s="2" t="s">
        <v>2520</v>
      </c>
      <c r="E160" s="4">
        <v>5</v>
      </c>
      <c r="F160" s="4">
        <v>34850</v>
      </c>
      <c r="G160" s="4">
        <v>3485</v>
      </c>
      <c r="H160" s="4">
        <v>38335</v>
      </c>
    </row>
    <row r="161" spans="1:8" ht="15.75">
      <c r="A161" s="3" t="s">
        <v>21</v>
      </c>
      <c r="B161" s="2" t="s">
        <v>2523</v>
      </c>
      <c r="C161" s="2" t="s">
        <v>294</v>
      </c>
      <c r="D161" s="2" t="s">
        <v>2524</v>
      </c>
      <c r="E161" s="4">
        <v>35</v>
      </c>
      <c r="F161" s="4">
        <v>111755</v>
      </c>
      <c r="G161" s="4">
        <v>11176</v>
      </c>
      <c r="H161" s="4">
        <v>122931</v>
      </c>
    </row>
    <row r="162" spans="1:8" ht="15.75">
      <c r="A162" s="3" t="s">
        <v>21</v>
      </c>
      <c r="B162" s="2" t="s">
        <v>2528</v>
      </c>
      <c r="C162" s="2" t="s">
        <v>294</v>
      </c>
      <c r="D162" s="2" t="s">
        <v>2529</v>
      </c>
      <c r="E162" s="4">
        <v>257</v>
      </c>
      <c r="F162" s="4">
        <v>694928</v>
      </c>
      <c r="G162" s="4">
        <v>69493</v>
      </c>
      <c r="H162" s="4">
        <v>764421</v>
      </c>
    </row>
    <row r="163" spans="1:8" ht="15.75">
      <c r="A163" s="3" t="s">
        <v>21</v>
      </c>
      <c r="B163" s="2" t="s">
        <v>2534</v>
      </c>
      <c r="C163" s="2" t="s">
        <v>299</v>
      </c>
      <c r="D163" s="2" t="s">
        <v>2535</v>
      </c>
      <c r="E163" s="4">
        <v>220</v>
      </c>
      <c r="F163" s="4">
        <v>984420</v>
      </c>
      <c r="G163" s="4">
        <v>98442</v>
      </c>
      <c r="H163" s="4">
        <v>1082862</v>
      </c>
    </row>
    <row r="164" spans="1:8" ht="15.75">
      <c r="A164" s="3" t="s">
        <v>21</v>
      </c>
      <c r="B164" s="2" t="s">
        <v>2538</v>
      </c>
      <c r="C164" s="2" t="s">
        <v>299</v>
      </c>
      <c r="D164" s="2" t="s">
        <v>2539</v>
      </c>
      <c r="E164" s="4">
        <v>172</v>
      </c>
      <c r="F164" s="4">
        <v>793384</v>
      </c>
      <c r="G164" s="4">
        <v>79339</v>
      </c>
      <c r="H164" s="4">
        <v>872723</v>
      </c>
    </row>
    <row r="165" spans="1:8" ht="15.75">
      <c r="A165" s="3" t="s">
        <v>21</v>
      </c>
      <c r="B165" s="2" t="s">
        <v>2542</v>
      </c>
      <c r="C165" s="2" t="s">
        <v>299</v>
      </c>
      <c r="D165" s="2" t="s">
        <v>2543</v>
      </c>
      <c r="E165" s="4">
        <v>125</v>
      </c>
      <c r="F165" s="4">
        <v>828755</v>
      </c>
      <c r="G165" s="4">
        <v>82876</v>
      </c>
      <c r="H165" s="4">
        <v>911631</v>
      </c>
    </row>
    <row r="166" spans="1:8" ht="15.75">
      <c r="A166" s="3" t="s">
        <v>21</v>
      </c>
      <c r="B166" s="2" t="s">
        <v>2544</v>
      </c>
      <c r="C166" s="2" t="s">
        <v>299</v>
      </c>
      <c r="D166" s="2" t="s">
        <v>2545</v>
      </c>
      <c r="E166" s="4">
        <v>47</v>
      </c>
      <c r="F166" s="4">
        <v>345242</v>
      </c>
      <c r="G166" s="4">
        <v>34525</v>
      </c>
      <c r="H166" s="4">
        <v>379767</v>
      </c>
    </row>
    <row r="167" spans="1:8" ht="15.75">
      <c r="A167" s="3" t="s">
        <v>21</v>
      </c>
      <c r="B167" s="2" t="s">
        <v>2550</v>
      </c>
      <c r="C167" s="2" t="s">
        <v>299</v>
      </c>
      <c r="D167" s="2" t="s">
        <v>2551</v>
      </c>
      <c r="E167" s="4">
        <v>169</v>
      </c>
      <c r="F167" s="4">
        <v>573755</v>
      </c>
      <c r="G167" s="4">
        <v>57376</v>
      </c>
      <c r="H167" s="4">
        <v>631131</v>
      </c>
    </row>
    <row r="168" spans="1:8" ht="15.75">
      <c r="A168" s="3" t="s">
        <v>21</v>
      </c>
      <c r="B168" s="2" t="s">
        <v>2556</v>
      </c>
      <c r="C168" s="2" t="s">
        <v>299</v>
      </c>
      <c r="D168" s="2" t="s">
        <v>2557</v>
      </c>
      <c r="E168" s="4">
        <v>30</v>
      </c>
      <c r="F168" s="4">
        <v>117150</v>
      </c>
      <c r="G168" s="4">
        <v>11715</v>
      </c>
      <c r="H168" s="4">
        <v>128865</v>
      </c>
    </row>
    <row r="169" spans="1:8" ht="15.75">
      <c r="A169" s="3" t="s">
        <v>21</v>
      </c>
      <c r="B169" s="2" t="s">
        <v>2562</v>
      </c>
      <c r="C169" s="2" t="s">
        <v>299</v>
      </c>
      <c r="D169" s="2" t="s">
        <v>2563</v>
      </c>
      <c r="E169" s="4">
        <v>60</v>
      </c>
      <c r="F169" s="4">
        <v>233640</v>
      </c>
      <c r="G169" s="4">
        <v>23364</v>
      </c>
      <c r="H169" s="4">
        <v>257004</v>
      </c>
    </row>
    <row r="170" spans="1:8" ht="15.75">
      <c r="A170" s="3" t="s">
        <v>21</v>
      </c>
      <c r="B170" s="2" t="s">
        <v>2566</v>
      </c>
      <c r="C170" s="2" t="s">
        <v>307</v>
      </c>
      <c r="D170" s="2" t="s">
        <v>2567</v>
      </c>
      <c r="E170" s="4">
        <v>20</v>
      </c>
      <c r="F170" s="4">
        <v>83940</v>
      </c>
      <c r="G170" s="4">
        <v>8394</v>
      </c>
      <c r="H170" s="4">
        <v>92334</v>
      </c>
    </row>
    <row r="171" spans="1:8" ht="15.75">
      <c r="A171" s="3" t="s">
        <v>21</v>
      </c>
      <c r="B171" s="2" t="s">
        <v>2568</v>
      </c>
      <c r="C171" s="2" t="s">
        <v>307</v>
      </c>
      <c r="D171" s="2" t="s">
        <v>2569</v>
      </c>
      <c r="E171" s="4">
        <v>30</v>
      </c>
      <c r="F171" s="4">
        <v>156750</v>
      </c>
      <c r="G171" s="4">
        <v>15675</v>
      </c>
      <c r="H171" s="4">
        <v>172425</v>
      </c>
    </row>
    <row r="172" spans="1:8" ht="15.75">
      <c r="A172" s="3" t="s">
        <v>21</v>
      </c>
      <c r="B172" s="2" t="s">
        <v>2572</v>
      </c>
      <c r="C172" s="2" t="s">
        <v>307</v>
      </c>
      <c r="D172" s="2" t="s">
        <v>2573</v>
      </c>
      <c r="E172" s="4">
        <v>50</v>
      </c>
      <c r="F172" s="4">
        <v>159500</v>
      </c>
      <c r="G172" s="4">
        <v>15950</v>
      </c>
      <c r="H172" s="4">
        <v>175450</v>
      </c>
    </row>
    <row r="173" spans="1:8" ht="15.75">
      <c r="A173" s="3" t="s">
        <v>21</v>
      </c>
      <c r="B173" s="2" t="s">
        <v>2576</v>
      </c>
      <c r="C173" s="2" t="s">
        <v>310</v>
      </c>
      <c r="D173" s="2" t="s">
        <v>2577</v>
      </c>
      <c r="E173" s="4">
        <v>5</v>
      </c>
      <c r="F173" s="4">
        <v>24290</v>
      </c>
      <c r="G173" s="4">
        <v>2429</v>
      </c>
      <c r="H173" s="4">
        <v>26719</v>
      </c>
    </row>
    <row r="174" spans="1:8" ht="15.75">
      <c r="A174" s="3" t="s">
        <v>21</v>
      </c>
      <c r="B174" s="2" t="s">
        <v>2578</v>
      </c>
      <c r="C174" s="2" t="s">
        <v>310</v>
      </c>
      <c r="D174" s="2" t="s">
        <v>2579</v>
      </c>
      <c r="E174" s="4">
        <v>187</v>
      </c>
      <c r="F174" s="4">
        <v>1110354</v>
      </c>
      <c r="G174" s="4">
        <v>111035</v>
      </c>
      <c r="H174" s="4">
        <v>1221389</v>
      </c>
    </row>
    <row r="175" spans="1:8" ht="15.75">
      <c r="A175" s="3" t="s">
        <v>21</v>
      </c>
      <c r="B175" s="2" t="s">
        <v>2580</v>
      </c>
      <c r="C175" s="2" t="s">
        <v>310</v>
      </c>
      <c r="D175" s="2" t="s">
        <v>2581</v>
      </c>
      <c r="E175" s="4">
        <v>70</v>
      </c>
      <c r="F175" s="4">
        <v>481650</v>
      </c>
      <c r="G175" s="4">
        <v>48165</v>
      </c>
      <c r="H175" s="4">
        <v>529815</v>
      </c>
    </row>
    <row r="176" spans="1:8" ht="15.75">
      <c r="A176" s="3" t="s">
        <v>21</v>
      </c>
      <c r="B176" s="2" t="s">
        <v>2582</v>
      </c>
      <c r="C176" s="2" t="s">
        <v>310</v>
      </c>
      <c r="D176" s="2" t="s">
        <v>2583</v>
      </c>
      <c r="E176" s="4">
        <v>3</v>
      </c>
      <c r="F176" s="4">
        <v>24681</v>
      </c>
      <c r="G176" s="4">
        <v>2468</v>
      </c>
      <c r="H176" s="4">
        <v>27149</v>
      </c>
    </row>
    <row r="177" spans="1:8" ht="15.75">
      <c r="A177" s="3" t="s">
        <v>21</v>
      </c>
      <c r="B177" s="2" t="s">
        <v>2584</v>
      </c>
      <c r="C177" s="2" t="s">
        <v>310</v>
      </c>
      <c r="D177" s="2" t="s">
        <v>2585</v>
      </c>
      <c r="E177" s="4">
        <v>10</v>
      </c>
      <c r="F177" s="4">
        <v>93700</v>
      </c>
      <c r="G177" s="4">
        <v>9370</v>
      </c>
      <c r="H177" s="4">
        <v>103070</v>
      </c>
    </row>
    <row r="178" spans="1:8" ht="15.75">
      <c r="A178" s="3" t="s">
        <v>21</v>
      </c>
      <c r="B178" s="2" t="s">
        <v>2586</v>
      </c>
      <c r="C178" s="2" t="s">
        <v>310</v>
      </c>
      <c r="D178" s="2" t="s">
        <v>2587</v>
      </c>
      <c r="E178" s="4">
        <v>5</v>
      </c>
      <c r="F178" s="4">
        <v>24015</v>
      </c>
      <c r="G178" s="4">
        <v>2402</v>
      </c>
      <c r="H178" s="4">
        <v>26417</v>
      </c>
    </row>
    <row r="179" spans="1:8" ht="15.75">
      <c r="A179" s="3" t="s">
        <v>21</v>
      </c>
      <c r="B179" s="2" t="s">
        <v>2590</v>
      </c>
      <c r="C179" s="2" t="s">
        <v>312</v>
      </c>
      <c r="D179" s="2" t="s">
        <v>2591</v>
      </c>
      <c r="E179" s="4">
        <v>20</v>
      </c>
      <c r="F179" s="4">
        <v>110720</v>
      </c>
      <c r="G179" s="4">
        <v>11072</v>
      </c>
      <c r="H179" s="4">
        <v>121792</v>
      </c>
    </row>
    <row r="180" spans="1:8" ht="15.75">
      <c r="A180" s="3" t="s">
        <v>21</v>
      </c>
      <c r="B180" s="2" t="s">
        <v>2594</v>
      </c>
      <c r="C180" s="2" t="s">
        <v>312</v>
      </c>
      <c r="D180" s="2" t="s">
        <v>2595</v>
      </c>
      <c r="E180" s="4">
        <v>10</v>
      </c>
      <c r="F180" s="4">
        <v>76510</v>
      </c>
      <c r="G180" s="4">
        <v>7651</v>
      </c>
      <c r="H180" s="4">
        <v>84161</v>
      </c>
    </row>
    <row r="181" spans="1:8" ht="15.75">
      <c r="A181" s="3" t="s">
        <v>21</v>
      </c>
      <c r="B181" s="2" t="s">
        <v>2596</v>
      </c>
      <c r="C181" s="2" t="s">
        <v>314</v>
      </c>
      <c r="D181" s="2" t="s">
        <v>2597</v>
      </c>
      <c r="E181" s="4">
        <v>13</v>
      </c>
      <c r="F181" s="4">
        <v>58305</v>
      </c>
      <c r="G181" s="4">
        <v>5831</v>
      </c>
      <c r="H181" s="4">
        <v>64136</v>
      </c>
    </row>
    <row r="182" spans="1:8" ht="15.75">
      <c r="A182" s="3" t="s">
        <v>21</v>
      </c>
      <c r="B182" s="2" t="s">
        <v>2598</v>
      </c>
      <c r="C182" s="2" t="s">
        <v>314</v>
      </c>
      <c r="D182" s="2" t="s">
        <v>2599</v>
      </c>
      <c r="E182" s="4">
        <v>20</v>
      </c>
      <c r="F182" s="4">
        <v>112580</v>
      </c>
      <c r="G182" s="4">
        <v>11258</v>
      </c>
      <c r="H182" s="4">
        <v>123838</v>
      </c>
    </row>
    <row r="183" spans="1:8" ht="15.75">
      <c r="A183" s="3" t="s">
        <v>21</v>
      </c>
      <c r="B183" s="2" t="s">
        <v>2606</v>
      </c>
      <c r="C183" s="2" t="s">
        <v>314</v>
      </c>
      <c r="D183" s="2" t="s">
        <v>2607</v>
      </c>
      <c r="E183" s="4">
        <v>212</v>
      </c>
      <c r="F183" s="4">
        <v>549660</v>
      </c>
      <c r="G183" s="4">
        <v>54966</v>
      </c>
      <c r="H183" s="4">
        <v>604626</v>
      </c>
    </row>
    <row r="184" spans="1:8" ht="15.75">
      <c r="A184" s="3" t="s">
        <v>21</v>
      </c>
      <c r="B184" s="2" t="s">
        <v>2614</v>
      </c>
      <c r="C184" s="2" t="s">
        <v>318</v>
      </c>
      <c r="D184" s="2" t="s">
        <v>2615</v>
      </c>
      <c r="E184" s="4">
        <v>40</v>
      </c>
      <c r="F184" s="4">
        <v>172320</v>
      </c>
      <c r="G184" s="4">
        <v>17232</v>
      </c>
      <c r="H184" s="4">
        <v>189552</v>
      </c>
    </row>
    <row r="185" spans="1:8" ht="15.75">
      <c r="A185" s="3" t="s">
        <v>21</v>
      </c>
      <c r="B185" s="2" t="s">
        <v>2616</v>
      </c>
      <c r="C185" s="2" t="s">
        <v>318</v>
      </c>
      <c r="D185" s="2" t="s">
        <v>2617</v>
      </c>
      <c r="E185" s="4">
        <v>110</v>
      </c>
      <c r="F185" s="4">
        <v>599720</v>
      </c>
      <c r="G185" s="4">
        <v>59972</v>
      </c>
      <c r="H185" s="4">
        <v>659692</v>
      </c>
    </row>
    <row r="186" spans="1:8" ht="15.75">
      <c r="A186" s="3" t="s">
        <v>21</v>
      </c>
      <c r="B186" s="2" t="s">
        <v>2620</v>
      </c>
      <c r="C186" s="2" t="s">
        <v>318</v>
      </c>
      <c r="D186" s="2" t="s">
        <v>2621</v>
      </c>
      <c r="E186" s="4">
        <v>10</v>
      </c>
      <c r="F186" s="4">
        <v>65330</v>
      </c>
      <c r="G186" s="4">
        <v>6533</v>
      </c>
      <c r="H186" s="4">
        <v>71863</v>
      </c>
    </row>
    <row r="187" spans="1:8" ht="15.75">
      <c r="A187" s="3" t="s">
        <v>21</v>
      </c>
      <c r="B187" s="2" t="s">
        <v>2624</v>
      </c>
      <c r="C187" s="2" t="s">
        <v>318</v>
      </c>
      <c r="D187" s="2" t="s">
        <v>2625</v>
      </c>
      <c r="E187" s="4">
        <v>60</v>
      </c>
      <c r="F187" s="4">
        <v>169800</v>
      </c>
      <c r="G187" s="4">
        <v>16980</v>
      </c>
      <c r="H187" s="4">
        <v>186780</v>
      </c>
    </row>
    <row r="188" spans="1:8" ht="15.75">
      <c r="A188" s="3" t="s">
        <v>21</v>
      </c>
      <c r="B188" s="2" t="s">
        <v>2628</v>
      </c>
      <c r="C188" s="2" t="s">
        <v>318</v>
      </c>
      <c r="D188" s="2" t="s">
        <v>2629</v>
      </c>
      <c r="E188" s="4">
        <v>100</v>
      </c>
      <c r="F188" s="4">
        <v>308500</v>
      </c>
      <c r="G188" s="4">
        <v>30850</v>
      </c>
      <c r="H188" s="4">
        <v>339350</v>
      </c>
    </row>
    <row r="189" spans="1:8" ht="15.75">
      <c r="A189" s="3" t="s">
        <v>21</v>
      </c>
      <c r="B189" s="2" t="s">
        <v>2632</v>
      </c>
      <c r="C189" s="2" t="s">
        <v>318</v>
      </c>
      <c r="D189" s="2" t="s">
        <v>2633</v>
      </c>
      <c r="E189" s="4">
        <v>120</v>
      </c>
      <c r="F189" s="4">
        <v>431400</v>
      </c>
      <c r="G189" s="4">
        <v>43140</v>
      </c>
      <c r="H189" s="4">
        <v>474540</v>
      </c>
    </row>
    <row r="190" spans="1:8" ht="15.75">
      <c r="A190" s="3" t="s">
        <v>21</v>
      </c>
      <c r="B190" s="2" t="s">
        <v>2636</v>
      </c>
      <c r="C190" s="2" t="s">
        <v>2312</v>
      </c>
      <c r="D190" s="2" t="s">
        <v>2637</v>
      </c>
      <c r="E190" s="4">
        <v>15</v>
      </c>
      <c r="F190" s="4">
        <v>86590</v>
      </c>
      <c r="G190" s="4">
        <v>8659</v>
      </c>
      <c r="H190" s="4">
        <v>95249</v>
      </c>
    </row>
    <row r="191" spans="1:8" ht="15.75">
      <c r="A191" s="3" t="s">
        <v>21</v>
      </c>
      <c r="B191" s="2" t="s">
        <v>2638</v>
      </c>
      <c r="C191" s="2" t="s">
        <v>2312</v>
      </c>
      <c r="D191" s="2" t="s">
        <v>2639</v>
      </c>
      <c r="E191" s="4">
        <v>10</v>
      </c>
      <c r="F191" s="4">
        <v>70530</v>
      </c>
      <c r="G191" s="4">
        <v>7053</v>
      </c>
      <c r="H191" s="4">
        <v>77583</v>
      </c>
    </row>
    <row r="192" spans="1:8" ht="15.75">
      <c r="A192" s="3" t="s">
        <v>21</v>
      </c>
      <c r="B192" s="2" t="s">
        <v>2654</v>
      </c>
      <c r="C192" s="2" t="s">
        <v>318</v>
      </c>
      <c r="D192" s="2" t="s">
        <v>2655</v>
      </c>
      <c r="E192" s="4">
        <v>100</v>
      </c>
      <c r="F192" s="4">
        <v>390000</v>
      </c>
      <c r="G192" s="4">
        <v>39000</v>
      </c>
      <c r="H192" s="4">
        <v>429000</v>
      </c>
    </row>
    <row r="193" spans="1:8" ht="15.75">
      <c r="A193" s="3" t="s">
        <v>21</v>
      </c>
      <c r="B193" s="2" t="s">
        <v>2656</v>
      </c>
      <c r="C193" s="2" t="s">
        <v>2312</v>
      </c>
      <c r="D193" s="2" t="s">
        <v>2657</v>
      </c>
      <c r="E193" s="4">
        <v>20</v>
      </c>
      <c r="F193" s="4">
        <v>74100</v>
      </c>
      <c r="G193" s="4">
        <v>7410</v>
      </c>
      <c r="H193" s="4">
        <v>81510</v>
      </c>
    </row>
    <row r="194" spans="1:8" ht="15.75">
      <c r="A194" s="3" t="s">
        <v>21</v>
      </c>
      <c r="B194" s="2" t="s">
        <v>2669</v>
      </c>
      <c r="C194" s="2" t="s">
        <v>2668</v>
      </c>
      <c r="D194" s="2" t="s">
        <v>2648</v>
      </c>
      <c r="E194" s="4">
        <v>5</v>
      </c>
      <c r="F194" s="4">
        <v>43000</v>
      </c>
      <c r="G194" s="4">
        <v>4300</v>
      </c>
      <c r="H194" s="4">
        <v>47300</v>
      </c>
    </row>
    <row r="195" spans="1:8" ht="15.75">
      <c r="A195" s="3" t="s">
        <v>21</v>
      </c>
      <c r="B195" s="2" t="s">
        <v>2677</v>
      </c>
      <c r="C195" s="2" t="s">
        <v>2664</v>
      </c>
      <c r="D195" s="2" t="s">
        <v>2648</v>
      </c>
      <c r="E195" s="4">
        <v>5</v>
      </c>
      <c r="F195" s="4">
        <v>44000</v>
      </c>
      <c r="G195" s="4">
        <v>4400</v>
      </c>
      <c r="H195" s="4">
        <v>48400</v>
      </c>
    </row>
    <row r="196" spans="1:8" ht="15.75">
      <c r="A196" s="3" t="s">
        <v>21</v>
      </c>
      <c r="B196" s="2" t="s">
        <v>2678</v>
      </c>
      <c r="C196" s="2" t="s">
        <v>2312</v>
      </c>
      <c r="D196" s="2" t="s">
        <v>2679</v>
      </c>
      <c r="E196" s="4">
        <v>5</v>
      </c>
      <c r="F196" s="4">
        <v>26650</v>
      </c>
      <c r="G196" s="4">
        <v>2665</v>
      </c>
      <c r="H196" s="4">
        <v>29315</v>
      </c>
    </row>
    <row r="197" spans="1:8" ht="15.75">
      <c r="A197" s="3" t="s">
        <v>21</v>
      </c>
      <c r="B197" s="2" t="s">
        <v>2684</v>
      </c>
      <c r="C197" s="2" t="s">
        <v>2312</v>
      </c>
      <c r="D197" s="2" t="s">
        <v>2685</v>
      </c>
      <c r="E197" s="4">
        <v>200</v>
      </c>
      <c r="F197" s="4">
        <v>690000</v>
      </c>
      <c r="G197" s="4">
        <v>69000</v>
      </c>
      <c r="H197" s="4">
        <v>759000</v>
      </c>
    </row>
    <row r="198" spans="1:8" ht="15.75">
      <c r="A198" s="3" t="s">
        <v>21</v>
      </c>
      <c r="B198" s="2" t="s">
        <v>2690</v>
      </c>
      <c r="C198" s="2" t="s">
        <v>2661</v>
      </c>
      <c r="D198" s="2" t="s">
        <v>2648</v>
      </c>
      <c r="E198" s="4">
        <v>5</v>
      </c>
      <c r="F198" s="4">
        <v>42000</v>
      </c>
      <c r="G198" s="4">
        <v>4200</v>
      </c>
      <c r="H198" s="4">
        <v>46200</v>
      </c>
    </row>
    <row r="199" spans="1:8" ht="15.75">
      <c r="A199" s="3" t="s">
        <v>21</v>
      </c>
      <c r="B199" s="2" t="s">
        <v>2698</v>
      </c>
      <c r="C199" s="2" t="s">
        <v>2697</v>
      </c>
      <c r="D199" s="2" t="s">
        <v>2699</v>
      </c>
      <c r="E199" s="4">
        <v>2</v>
      </c>
      <c r="F199" s="4">
        <v>34744</v>
      </c>
      <c r="G199" s="4">
        <v>3474</v>
      </c>
      <c r="H199" s="4">
        <v>38218</v>
      </c>
    </row>
    <row r="200" spans="1:8" ht="15.75">
      <c r="A200" s="3" t="s">
        <v>21</v>
      </c>
      <c r="B200" s="2" t="s">
        <v>2704</v>
      </c>
      <c r="C200" s="2" t="s">
        <v>2703</v>
      </c>
      <c r="D200" s="2" t="s">
        <v>2705</v>
      </c>
      <c r="E200" s="4">
        <v>6</v>
      </c>
      <c r="F200" s="4">
        <v>128490</v>
      </c>
      <c r="G200" s="4">
        <v>12849</v>
      </c>
      <c r="H200" s="4">
        <v>141339</v>
      </c>
    </row>
    <row r="201" spans="1:8" ht="15.75">
      <c r="A201" s="3" t="s">
        <v>21</v>
      </c>
      <c r="B201" s="2" t="s">
        <v>2712</v>
      </c>
      <c r="C201" s="2" t="s">
        <v>1267</v>
      </c>
      <c r="D201" s="2" t="s">
        <v>2713</v>
      </c>
      <c r="E201" s="4">
        <v>18</v>
      </c>
      <c r="F201" s="4">
        <v>435834</v>
      </c>
      <c r="G201" s="4">
        <v>43583</v>
      </c>
      <c r="H201" s="4">
        <v>479417</v>
      </c>
    </row>
    <row r="202" spans="1:8" ht="15.75">
      <c r="A202" s="3" t="s">
        <v>21</v>
      </c>
      <c r="B202" s="2" t="s">
        <v>2722</v>
      </c>
      <c r="C202" s="2" t="s">
        <v>1267</v>
      </c>
      <c r="D202" s="2" t="s">
        <v>2723</v>
      </c>
      <c r="E202" s="4">
        <v>9</v>
      </c>
      <c r="F202" s="4">
        <v>268650</v>
      </c>
      <c r="G202" s="4">
        <v>26865</v>
      </c>
      <c r="H202" s="4">
        <v>295515</v>
      </c>
    </row>
    <row r="203" spans="1:8" ht="15.75">
      <c r="A203" s="3" t="s">
        <v>21</v>
      </c>
      <c r="B203" s="2" t="s">
        <v>2726</v>
      </c>
      <c r="C203" s="2" t="s">
        <v>1267</v>
      </c>
      <c r="D203" s="2" t="s">
        <v>2727</v>
      </c>
      <c r="E203" s="4">
        <v>5</v>
      </c>
      <c r="F203" s="4">
        <v>171800</v>
      </c>
      <c r="G203" s="4">
        <v>17180</v>
      </c>
      <c r="H203" s="4">
        <v>188980</v>
      </c>
    </row>
    <row r="204" spans="1:8" ht="15.75">
      <c r="A204" s="3" t="s">
        <v>21</v>
      </c>
      <c r="B204" s="2" t="s">
        <v>2733</v>
      </c>
      <c r="C204" s="2" t="s">
        <v>2732</v>
      </c>
      <c r="D204" s="2" t="s">
        <v>2734</v>
      </c>
      <c r="E204" s="4">
        <v>36</v>
      </c>
      <c r="F204" s="4">
        <v>439524</v>
      </c>
      <c r="G204" s="4">
        <v>43952</v>
      </c>
      <c r="H204" s="4">
        <v>483476</v>
      </c>
    </row>
    <row r="205" spans="1:8" ht="15.75">
      <c r="A205" s="3" t="s">
        <v>21</v>
      </c>
      <c r="B205" s="2" t="s">
        <v>2741</v>
      </c>
      <c r="C205" s="2" t="s">
        <v>2732</v>
      </c>
      <c r="D205" s="2" t="s">
        <v>2742</v>
      </c>
      <c r="E205" s="4">
        <v>9</v>
      </c>
      <c r="F205" s="4">
        <v>136323</v>
      </c>
      <c r="G205" s="4">
        <v>13632</v>
      </c>
      <c r="H205" s="4">
        <v>149955</v>
      </c>
    </row>
    <row r="206" spans="1:8" ht="15.75">
      <c r="A206" s="3" t="s">
        <v>21</v>
      </c>
      <c r="B206" s="2" t="s">
        <v>2743</v>
      </c>
      <c r="C206" s="2" t="s">
        <v>2732</v>
      </c>
      <c r="D206" s="2" t="s">
        <v>2744</v>
      </c>
      <c r="E206" s="4">
        <v>10</v>
      </c>
      <c r="F206" s="4">
        <v>163220</v>
      </c>
      <c r="G206" s="4">
        <v>16322</v>
      </c>
      <c r="H206" s="4">
        <v>179542</v>
      </c>
    </row>
    <row r="207" spans="1:8" ht="15.75">
      <c r="A207" s="3" t="s">
        <v>21</v>
      </c>
      <c r="B207" s="2" t="s">
        <v>2747</v>
      </c>
      <c r="C207" s="2" t="s">
        <v>2732</v>
      </c>
      <c r="D207" s="2" t="s">
        <v>2748</v>
      </c>
      <c r="E207" s="4">
        <v>18</v>
      </c>
      <c r="F207" s="4">
        <v>309708</v>
      </c>
      <c r="G207" s="4">
        <v>30971</v>
      </c>
      <c r="H207" s="4">
        <v>340679</v>
      </c>
    </row>
    <row r="208" spans="1:8" ht="15.75">
      <c r="A208" s="3" t="s">
        <v>21</v>
      </c>
      <c r="B208" s="2" t="s">
        <v>2749</v>
      </c>
      <c r="C208" s="2" t="s">
        <v>1267</v>
      </c>
      <c r="D208" s="2" t="s">
        <v>2750</v>
      </c>
      <c r="E208" s="4">
        <v>8</v>
      </c>
      <c r="F208" s="4">
        <v>256840</v>
      </c>
      <c r="G208" s="4">
        <v>25684</v>
      </c>
      <c r="H208" s="4">
        <v>282524</v>
      </c>
    </row>
    <row r="209" spans="1:8" ht="15.75">
      <c r="A209" s="3" t="s">
        <v>21</v>
      </c>
      <c r="B209" s="2" t="s">
        <v>2760</v>
      </c>
      <c r="C209" s="2" t="s">
        <v>1443</v>
      </c>
      <c r="D209" s="2" t="s">
        <v>2761</v>
      </c>
      <c r="E209" s="4">
        <v>20</v>
      </c>
      <c r="F209" s="4">
        <v>46500</v>
      </c>
      <c r="G209" s="4">
        <v>4650</v>
      </c>
      <c r="H209" s="4">
        <v>51150</v>
      </c>
    </row>
    <row r="210" spans="1:8" ht="15.75">
      <c r="A210" s="3" t="s">
        <v>21</v>
      </c>
      <c r="B210" s="2" t="s">
        <v>2773</v>
      </c>
      <c r="C210" s="2" t="s">
        <v>1415</v>
      </c>
      <c r="D210" s="2" t="s">
        <v>2774</v>
      </c>
      <c r="E210" s="4">
        <v>20</v>
      </c>
      <c r="F210" s="4">
        <v>50960</v>
      </c>
      <c r="G210" s="4">
        <v>5096</v>
      </c>
      <c r="H210" s="4">
        <v>56056</v>
      </c>
    </row>
    <row r="211" spans="1:8" ht="15.75">
      <c r="A211" s="3" t="s">
        <v>21</v>
      </c>
      <c r="B211" s="2" t="s">
        <v>2775</v>
      </c>
      <c r="C211" s="2" t="s">
        <v>1415</v>
      </c>
      <c r="D211" s="2" t="s">
        <v>2776</v>
      </c>
      <c r="E211" s="4">
        <v>5</v>
      </c>
      <c r="F211" s="4">
        <v>11490</v>
      </c>
      <c r="G211" s="4">
        <v>1149</v>
      </c>
      <c r="H211" s="4">
        <v>12639</v>
      </c>
    </row>
    <row r="212" spans="1:8" ht="15.75">
      <c r="A212" s="3" t="s">
        <v>21</v>
      </c>
      <c r="B212" s="2" t="s">
        <v>2777</v>
      </c>
      <c r="C212" s="2" t="s">
        <v>1424</v>
      </c>
      <c r="D212" s="2" t="s">
        <v>2778</v>
      </c>
      <c r="E212" s="4">
        <v>20</v>
      </c>
      <c r="F212" s="4">
        <v>40880</v>
      </c>
      <c r="G212" s="4">
        <v>4088</v>
      </c>
      <c r="H212" s="4">
        <v>44968</v>
      </c>
    </row>
    <row r="213" spans="1:8" ht="15.75">
      <c r="A213" s="3" t="s">
        <v>21</v>
      </c>
      <c r="B213" s="2" t="s">
        <v>2784</v>
      </c>
      <c r="C213" s="2" t="s">
        <v>2781</v>
      </c>
      <c r="D213" s="2" t="s">
        <v>2785</v>
      </c>
      <c r="E213" s="4">
        <v>1</v>
      </c>
      <c r="F213" s="4">
        <v>1873</v>
      </c>
      <c r="G213" s="4">
        <v>187</v>
      </c>
      <c r="H213" s="4">
        <v>2060</v>
      </c>
    </row>
    <row r="214" spans="1:8" ht="15.75">
      <c r="A214" s="3" t="s">
        <v>21</v>
      </c>
      <c r="B214" s="2" t="s">
        <v>2817</v>
      </c>
      <c r="C214" s="2" t="s">
        <v>1443</v>
      </c>
      <c r="D214" s="2" t="s">
        <v>2818</v>
      </c>
      <c r="E214" s="4">
        <v>20</v>
      </c>
      <c r="F214" s="4">
        <v>51560</v>
      </c>
      <c r="G214" s="4">
        <v>5156</v>
      </c>
      <c r="H214" s="4">
        <v>56716</v>
      </c>
    </row>
    <row r="215" spans="1:8" ht="15.75">
      <c r="A215" s="3" t="s">
        <v>21</v>
      </c>
      <c r="B215" s="2" t="s">
        <v>2819</v>
      </c>
      <c r="C215" s="2" t="s">
        <v>2762</v>
      </c>
      <c r="D215" s="2" t="s">
        <v>2820</v>
      </c>
      <c r="E215" s="4">
        <v>45</v>
      </c>
      <c r="F215" s="4">
        <v>115510</v>
      </c>
      <c r="G215" s="4">
        <v>11551</v>
      </c>
      <c r="H215" s="4">
        <v>127061</v>
      </c>
    </row>
    <row r="216" spans="1:8" ht="15.75">
      <c r="A216" s="3" t="s">
        <v>21</v>
      </c>
      <c r="B216" s="2" t="s">
        <v>2821</v>
      </c>
      <c r="C216" s="2" t="s">
        <v>2762</v>
      </c>
      <c r="D216" s="2" t="s">
        <v>2822</v>
      </c>
      <c r="E216" s="4">
        <v>20</v>
      </c>
      <c r="F216" s="4">
        <v>64080</v>
      </c>
      <c r="G216" s="4">
        <v>6408</v>
      </c>
      <c r="H216" s="4">
        <v>70488</v>
      </c>
    </row>
    <row r="217" spans="1:8" ht="15.75">
      <c r="A217" s="3" t="s">
        <v>21</v>
      </c>
      <c r="B217" s="2" t="s">
        <v>2823</v>
      </c>
      <c r="C217" s="2" t="s">
        <v>2762</v>
      </c>
      <c r="D217" s="2" t="s">
        <v>2824</v>
      </c>
      <c r="E217" s="4">
        <v>20</v>
      </c>
      <c r="F217" s="4">
        <v>75580</v>
      </c>
      <c r="G217" s="4">
        <v>7558</v>
      </c>
      <c r="H217" s="4">
        <v>83138</v>
      </c>
    </row>
    <row r="218" spans="1:8" ht="15.75">
      <c r="A218" s="3" t="s">
        <v>21</v>
      </c>
      <c r="B218" s="2" t="s">
        <v>2831</v>
      </c>
      <c r="C218" s="2" t="s">
        <v>1401</v>
      </c>
      <c r="D218" s="2" t="s">
        <v>2832</v>
      </c>
      <c r="E218" s="4">
        <v>215</v>
      </c>
      <c r="F218" s="4">
        <v>404095</v>
      </c>
      <c r="G218" s="4">
        <v>40410</v>
      </c>
      <c r="H218" s="4">
        <v>444505</v>
      </c>
    </row>
    <row r="219" spans="1:8" ht="15.75">
      <c r="A219" s="3" t="s">
        <v>21</v>
      </c>
      <c r="B219" s="2" t="s">
        <v>2835</v>
      </c>
      <c r="C219" s="2" t="s">
        <v>1401</v>
      </c>
      <c r="D219" s="2" t="s">
        <v>2836</v>
      </c>
      <c r="E219" s="4">
        <v>300</v>
      </c>
      <c r="F219" s="4">
        <v>712200</v>
      </c>
      <c r="G219" s="4">
        <v>71220</v>
      </c>
      <c r="H219" s="4">
        <v>783420</v>
      </c>
    </row>
    <row r="220" spans="1:8" ht="15.75">
      <c r="A220" s="3" t="s">
        <v>21</v>
      </c>
      <c r="B220" s="2" t="s">
        <v>2838</v>
      </c>
      <c r="C220" s="2" t="s">
        <v>1401</v>
      </c>
      <c r="D220" s="2" t="s">
        <v>2839</v>
      </c>
      <c r="E220" s="4">
        <v>130</v>
      </c>
      <c r="F220" s="4">
        <v>142350</v>
      </c>
      <c r="G220" s="4">
        <v>14235</v>
      </c>
      <c r="H220" s="4">
        <v>156585</v>
      </c>
    </row>
    <row r="221" spans="1:8" ht="15.75">
      <c r="A221" s="3" t="s">
        <v>21</v>
      </c>
      <c r="B221" s="2" t="s">
        <v>2840</v>
      </c>
      <c r="C221" s="2" t="s">
        <v>1401</v>
      </c>
      <c r="D221" s="2" t="s">
        <v>2841</v>
      </c>
      <c r="E221" s="4">
        <v>150</v>
      </c>
      <c r="F221" s="4">
        <v>427200</v>
      </c>
      <c r="G221" s="4">
        <v>42720</v>
      </c>
      <c r="H221" s="4">
        <v>469920</v>
      </c>
    </row>
    <row r="222" spans="1:8" ht="15.75">
      <c r="A222" s="3" t="s">
        <v>21</v>
      </c>
      <c r="B222" s="2" t="s">
        <v>2842</v>
      </c>
      <c r="C222" s="2" t="s">
        <v>1401</v>
      </c>
      <c r="D222" s="2" t="s">
        <v>2843</v>
      </c>
      <c r="E222" s="4">
        <v>20</v>
      </c>
      <c r="F222" s="4">
        <v>85960</v>
      </c>
      <c r="G222" s="4">
        <v>8596</v>
      </c>
      <c r="H222" s="4">
        <v>94556</v>
      </c>
    </row>
    <row r="223" spans="1:8" ht="15.75">
      <c r="A223" s="3" t="s">
        <v>21</v>
      </c>
      <c r="B223" s="2" t="s">
        <v>2848</v>
      </c>
      <c r="C223" s="2" t="s">
        <v>1401</v>
      </c>
      <c r="D223" s="2" t="s">
        <v>2849</v>
      </c>
      <c r="E223" s="4">
        <v>35</v>
      </c>
      <c r="F223" s="4">
        <v>45640</v>
      </c>
      <c r="G223" s="4">
        <v>4564</v>
      </c>
      <c r="H223" s="4">
        <v>50204</v>
      </c>
    </row>
    <row r="224" spans="1:8" ht="15.75">
      <c r="A224" s="3" t="s">
        <v>21</v>
      </c>
      <c r="B224" s="2" t="s">
        <v>2850</v>
      </c>
      <c r="C224" s="2" t="s">
        <v>1401</v>
      </c>
      <c r="D224" s="2" t="s">
        <v>2851</v>
      </c>
      <c r="E224" s="4">
        <v>15</v>
      </c>
      <c r="F224" s="4">
        <v>22695</v>
      </c>
      <c r="G224" s="4">
        <v>2270</v>
      </c>
      <c r="H224" s="4">
        <v>24965</v>
      </c>
    </row>
    <row r="225" spans="1:8" ht="15.75">
      <c r="A225" s="3" t="s">
        <v>21</v>
      </c>
      <c r="B225" s="2" t="s">
        <v>2865</v>
      </c>
      <c r="C225" s="2" t="s">
        <v>1405</v>
      </c>
      <c r="D225" s="2" t="s">
        <v>2866</v>
      </c>
      <c r="E225" s="4">
        <v>30</v>
      </c>
      <c r="F225" s="4">
        <v>44850</v>
      </c>
      <c r="G225" s="4">
        <v>4485</v>
      </c>
      <c r="H225" s="4">
        <v>49335</v>
      </c>
    </row>
    <row r="226" spans="1:8" ht="15.75">
      <c r="A226" s="3" t="s">
        <v>21</v>
      </c>
      <c r="B226" s="2" t="s">
        <v>2879</v>
      </c>
      <c r="C226" s="2" t="s">
        <v>1412</v>
      </c>
      <c r="D226" s="2" t="s">
        <v>2880</v>
      </c>
      <c r="E226" s="4">
        <v>40</v>
      </c>
      <c r="F226" s="4">
        <v>72160</v>
      </c>
      <c r="G226" s="4">
        <v>7216</v>
      </c>
      <c r="H226" s="4">
        <v>79376</v>
      </c>
    </row>
    <row r="227" spans="1:8" ht="15.75">
      <c r="A227" s="3" t="s">
        <v>21</v>
      </c>
      <c r="B227" s="2" t="s">
        <v>2882</v>
      </c>
      <c r="C227" s="2" t="s">
        <v>1412</v>
      </c>
      <c r="D227" s="2" t="s">
        <v>2646</v>
      </c>
      <c r="E227" s="4">
        <v>27</v>
      </c>
      <c r="F227" s="4">
        <v>61495</v>
      </c>
      <c r="G227" s="4">
        <v>6150</v>
      </c>
      <c r="H227" s="4">
        <v>67645</v>
      </c>
    </row>
    <row r="228" spans="1:8" ht="15.75">
      <c r="A228" s="3" t="s">
        <v>21</v>
      </c>
      <c r="B228" s="2" t="s">
        <v>2883</v>
      </c>
      <c r="C228" s="2" t="s">
        <v>1412</v>
      </c>
      <c r="D228" s="2" t="s">
        <v>2884</v>
      </c>
      <c r="E228" s="4">
        <v>120</v>
      </c>
      <c r="F228" s="4">
        <v>176280</v>
      </c>
      <c r="G228" s="4">
        <v>17628</v>
      </c>
      <c r="H228" s="4">
        <v>193908</v>
      </c>
    </row>
    <row r="229" spans="1:8" ht="15.75">
      <c r="A229" s="3" t="s">
        <v>21</v>
      </c>
      <c r="B229" s="2" t="s">
        <v>2885</v>
      </c>
      <c r="C229" s="2" t="s">
        <v>1412</v>
      </c>
      <c r="D229" s="2" t="s">
        <v>2886</v>
      </c>
      <c r="E229" s="4">
        <v>20</v>
      </c>
      <c r="F229" s="4">
        <v>64680</v>
      </c>
      <c r="G229" s="4">
        <v>6468</v>
      </c>
      <c r="H229" s="4">
        <v>71148</v>
      </c>
    </row>
    <row r="230" spans="1:8" ht="15.75">
      <c r="A230" s="3" t="s">
        <v>21</v>
      </c>
      <c r="B230" s="2" t="s">
        <v>2887</v>
      </c>
      <c r="C230" s="2" t="s">
        <v>1412</v>
      </c>
      <c r="D230" s="2" t="s">
        <v>2888</v>
      </c>
      <c r="E230" s="4">
        <v>1</v>
      </c>
      <c r="F230" s="4">
        <v>4230</v>
      </c>
      <c r="G230" s="4">
        <v>423</v>
      </c>
      <c r="H230" s="4">
        <v>4653</v>
      </c>
    </row>
    <row r="231" spans="1:8" ht="15.75">
      <c r="A231" s="3" t="s">
        <v>21</v>
      </c>
      <c r="B231" s="2" t="s">
        <v>2889</v>
      </c>
      <c r="C231" s="2" t="s">
        <v>1412</v>
      </c>
      <c r="D231" s="2" t="s">
        <v>2890</v>
      </c>
      <c r="E231" s="4">
        <v>20</v>
      </c>
      <c r="F231" s="4">
        <v>31900</v>
      </c>
      <c r="G231" s="4">
        <v>3190</v>
      </c>
      <c r="H231" s="4">
        <v>35090</v>
      </c>
    </row>
    <row r="232" spans="1:8" ht="15.75">
      <c r="A232" s="3" t="s">
        <v>21</v>
      </c>
      <c r="B232" s="2" t="s">
        <v>2893</v>
      </c>
      <c r="C232" s="2" t="s">
        <v>1412</v>
      </c>
      <c r="D232" s="2" t="s">
        <v>2894</v>
      </c>
      <c r="E232" s="4">
        <v>45</v>
      </c>
      <c r="F232" s="4">
        <v>77485</v>
      </c>
      <c r="G232" s="4">
        <v>7749</v>
      </c>
      <c r="H232" s="4">
        <v>85234</v>
      </c>
    </row>
    <row r="233" spans="1:8" ht="15.75">
      <c r="A233" s="3" t="s">
        <v>21</v>
      </c>
      <c r="B233" s="2" t="s">
        <v>2895</v>
      </c>
      <c r="C233" s="2" t="s">
        <v>1412</v>
      </c>
      <c r="D233" s="2" t="s">
        <v>2896</v>
      </c>
      <c r="E233" s="4">
        <v>75</v>
      </c>
      <c r="F233" s="4">
        <v>144110</v>
      </c>
      <c r="G233" s="4">
        <v>14411</v>
      </c>
      <c r="H233" s="4">
        <v>158521</v>
      </c>
    </row>
    <row r="234" spans="1:8" ht="15.75">
      <c r="A234" s="3" t="s">
        <v>21</v>
      </c>
      <c r="B234" s="2" t="s">
        <v>2901</v>
      </c>
      <c r="C234" s="2" t="s">
        <v>1412</v>
      </c>
      <c r="D234" s="2" t="s">
        <v>2902</v>
      </c>
      <c r="E234" s="4">
        <v>20</v>
      </c>
      <c r="F234" s="4">
        <v>42260</v>
      </c>
      <c r="G234" s="4">
        <v>4226</v>
      </c>
      <c r="H234" s="4">
        <v>46486</v>
      </c>
    </row>
    <row r="235" spans="1:8" ht="15.75">
      <c r="A235" s="3" t="s">
        <v>21</v>
      </c>
      <c r="B235" s="2" t="s">
        <v>2910</v>
      </c>
      <c r="C235" s="2" t="s">
        <v>1417</v>
      </c>
      <c r="D235" s="2" t="s">
        <v>2911</v>
      </c>
      <c r="E235" s="4">
        <v>20</v>
      </c>
      <c r="F235" s="4">
        <v>29860</v>
      </c>
      <c r="G235" s="4">
        <v>2986</v>
      </c>
      <c r="H235" s="4">
        <v>32846</v>
      </c>
    </row>
    <row r="236" spans="1:8" ht="15.75">
      <c r="A236" s="3" t="s">
        <v>21</v>
      </c>
      <c r="B236" s="2" t="s">
        <v>2918</v>
      </c>
      <c r="C236" s="2" t="s">
        <v>1424</v>
      </c>
      <c r="D236" s="2" t="s">
        <v>2919</v>
      </c>
      <c r="E236" s="4">
        <v>9</v>
      </c>
      <c r="F236" s="4">
        <v>22167</v>
      </c>
      <c r="G236" s="4">
        <v>2217</v>
      </c>
      <c r="H236" s="4">
        <v>24384</v>
      </c>
    </row>
    <row r="237" spans="1:8" ht="15.75">
      <c r="A237" s="3" t="s">
        <v>21</v>
      </c>
      <c r="B237" s="2" t="s">
        <v>2920</v>
      </c>
      <c r="C237" s="2" t="s">
        <v>1424</v>
      </c>
      <c r="D237" s="2" t="s">
        <v>2921</v>
      </c>
      <c r="E237" s="4">
        <v>5</v>
      </c>
      <c r="F237" s="4">
        <v>18690</v>
      </c>
      <c r="G237" s="4">
        <v>1869</v>
      </c>
      <c r="H237" s="4">
        <v>20559</v>
      </c>
    </row>
    <row r="238" spans="1:8" ht="15.75">
      <c r="A238" s="3" t="s">
        <v>21</v>
      </c>
      <c r="B238" s="2" t="s">
        <v>2922</v>
      </c>
      <c r="C238" s="2" t="s">
        <v>1424</v>
      </c>
      <c r="D238" s="2" t="s">
        <v>2923</v>
      </c>
      <c r="E238" s="4">
        <v>7</v>
      </c>
      <c r="F238" s="4">
        <v>30625</v>
      </c>
      <c r="G238" s="4">
        <v>3063</v>
      </c>
      <c r="H238" s="4">
        <v>33688</v>
      </c>
    </row>
    <row r="239" spans="1:8" ht="15.75">
      <c r="A239" s="3" t="s">
        <v>21</v>
      </c>
      <c r="B239" s="2" t="s">
        <v>2924</v>
      </c>
      <c r="C239" s="2" t="s">
        <v>1424</v>
      </c>
      <c r="D239" s="2" t="s">
        <v>2925</v>
      </c>
      <c r="E239" s="4">
        <v>1</v>
      </c>
      <c r="F239" s="4">
        <v>1953</v>
      </c>
      <c r="G239" s="4">
        <v>195</v>
      </c>
      <c r="H239" s="4">
        <v>2148</v>
      </c>
    </row>
    <row r="240" spans="1:8" ht="15.75">
      <c r="A240" s="3" t="s">
        <v>21</v>
      </c>
      <c r="B240" s="2" t="s">
        <v>2934</v>
      </c>
      <c r="C240" s="2" t="s">
        <v>2781</v>
      </c>
      <c r="D240" s="2" t="s">
        <v>2935</v>
      </c>
      <c r="E240" s="4">
        <v>10</v>
      </c>
      <c r="F240" s="4">
        <v>42870</v>
      </c>
      <c r="G240" s="4">
        <v>4287</v>
      </c>
      <c r="H240" s="4">
        <v>47157</v>
      </c>
    </row>
    <row r="241" spans="1:8" ht="15.75">
      <c r="A241" s="3" t="s">
        <v>21</v>
      </c>
      <c r="B241" s="2" t="s">
        <v>3864</v>
      </c>
      <c r="C241" s="2" t="s">
        <v>1426</v>
      </c>
      <c r="D241" s="2" t="s">
        <v>3865</v>
      </c>
      <c r="E241" s="4">
        <v>5</v>
      </c>
      <c r="F241" s="4">
        <v>14885</v>
      </c>
      <c r="G241" s="4">
        <v>1489</v>
      </c>
      <c r="H241" s="4">
        <v>16374</v>
      </c>
    </row>
    <row r="242" spans="1:8" ht="15.75">
      <c r="A242" s="3" t="s">
        <v>21</v>
      </c>
      <c r="B242" s="2" t="s">
        <v>3866</v>
      </c>
      <c r="C242" s="2" t="s">
        <v>1426</v>
      </c>
      <c r="D242" s="2" t="s">
        <v>3867</v>
      </c>
      <c r="E242" s="4">
        <v>100</v>
      </c>
      <c r="F242" s="4">
        <v>111200</v>
      </c>
      <c r="G242" s="4">
        <v>11120</v>
      </c>
      <c r="H242" s="4">
        <v>122320</v>
      </c>
    </row>
    <row r="243" spans="1:8" ht="15.75">
      <c r="A243" s="3" t="s">
        <v>21</v>
      </c>
      <c r="B243" s="2" t="s">
        <v>3870</v>
      </c>
      <c r="C243" s="2" t="s">
        <v>1426</v>
      </c>
      <c r="D243" s="2" t="s">
        <v>3871</v>
      </c>
      <c r="E243" s="4">
        <v>221</v>
      </c>
      <c r="F243" s="4">
        <v>264404</v>
      </c>
      <c r="G243" s="4">
        <v>26440</v>
      </c>
      <c r="H243" s="4">
        <v>290844</v>
      </c>
    </row>
    <row r="244" spans="1:8" ht="15.75">
      <c r="A244" s="3" t="s">
        <v>21</v>
      </c>
      <c r="B244" s="2" t="s">
        <v>3872</v>
      </c>
      <c r="C244" s="2" t="s">
        <v>1426</v>
      </c>
      <c r="D244" s="2" t="s">
        <v>3873</v>
      </c>
      <c r="E244" s="4">
        <v>540</v>
      </c>
      <c r="F244" s="4">
        <v>710160</v>
      </c>
      <c r="G244" s="4">
        <v>71016</v>
      </c>
      <c r="H244" s="4">
        <v>781176</v>
      </c>
    </row>
    <row r="245" spans="1:8" ht="15.75">
      <c r="A245" s="3" t="s">
        <v>21</v>
      </c>
      <c r="B245" s="2" t="s">
        <v>3876</v>
      </c>
      <c r="C245" s="2" t="s">
        <v>1433</v>
      </c>
      <c r="D245" s="2" t="s">
        <v>3877</v>
      </c>
      <c r="E245" s="4">
        <v>530</v>
      </c>
      <c r="F245" s="4">
        <v>942480</v>
      </c>
      <c r="G245" s="4">
        <v>94248</v>
      </c>
      <c r="H245" s="4">
        <v>1036728</v>
      </c>
    </row>
    <row r="246" spans="1:8" ht="15.75">
      <c r="A246" s="3" t="s">
        <v>21</v>
      </c>
      <c r="B246" s="2" t="s">
        <v>3878</v>
      </c>
      <c r="C246" s="2" t="s">
        <v>1433</v>
      </c>
      <c r="D246" s="2" t="s">
        <v>3879</v>
      </c>
      <c r="E246" s="4">
        <v>124</v>
      </c>
      <c r="F246" s="4">
        <v>277766</v>
      </c>
      <c r="G246" s="4">
        <v>27777</v>
      </c>
      <c r="H246" s="4">
        <v>305543</v>
      </c>
    </row>
    <row r="247" spans="1:8" ht="15.75">
      <c r="A247" s="3" t="s">
        <v>21</v>
      </c>
      <c r="B247" s="2" t="s">
        <v>3880</v>
      </c>
      <c r="C247" s="2" t="s">
        <v>1433</v>
      </c>
      <c r="D247" s="2" t="s">
        <v>3881</v>
      </c>
      <c r="E247" s="4">
        <v>10760</v>
      </c>
      <c r="F247" s="4">
        <v>10712930</v>
      </c>
      <c r="G247" s="4">
        <v>1071293</v>
      </c>
      <c r="H247" s="4">
        <v>11784223</v>
      </c>
    </row>
    <row r="248" spans="1:8" ht="15.75">
      <c r="A248" s="3" t="s">
        <v>21</v>
      </c>
      <c r="B248" s="2" t="s">
        <v>3882</v>
      </c>
      <c r="C248" s="2" t="s">
        <v>1433</v>
      </c>
      <c r="D248" s="2" t="s">
        <v>3883</v>
      </c>
      <c r="E248" s="4">
        <v>50</v>
      </c>
      <c r="F248" s="4">
        <v>173150</v>
      </c>
      <c r="G248" s="4">
        <v>17315</v>
      </c>
      <c r="H248" s="4">
        <v>190465</v>
      </c>
    </row>
    <row r="249" spans="1:8" ht="15.75">
      <c r="A249" s="3" t="s">
        <v>21</v>
      </c>
      <c r="B249" s="2" t="s">
        <v>3886</v>
      </c>
      <c r="C249" s="2" t="s">
        <v>1433</v>
      </c>
      <c r="D249" s="2" t="s">
        <v>3887</v>
      </c>
      <c r="E249" s="4">
        <v>50</v>
      </c>
      <c r="F249" s="4">
        <v>54300</v>
      </c>
      <c r="G249" s="4">
        <v>5430</v>
      </c>
      <c r="H249" s="4">
        <v>59730</v>
      </c>
    </row>
    <row r="250" spans="1:8" ht="15.75">
      <c r="A250" s="3" t="s">
        <v>21</v>
      </c>
      <c r="B250" s="2" t="s">
        <v>3888</v>
      </c>
      <c r="C250" s="2" t="s">
        <v>1433</v>
      </c>
      <c r="D250" s="2" t="s">
        <v>3889</v>
      </c>
      <c r="E250" s="4">
        <v>6792</v>
      </c>
      <c r="F250" s="4">
        <v>8141370</v>
      </c>
      <c r="G250" s="4">
        <v>814137</v>
      </c>
      <c r="H250" s="4">
        <v>8955507</v>
      </c>
    </row>
    <row r="251" spans="1:8" ht="15.75">
      <c r="A251" s="3" t="s">
        <v>21</v>
      </c>
      <c r="B251" s="2" t="s">
        <v>3890</v>
      </c>
      <c r="C251" s="2" t="s">
        <v>1433</v>
      </c>
      <c r="D251" s="2" t="s">
        <v>3891</v>
      </c>
      <c r="E251" s="4">
        <v>300</v>
      </c>
      <c r="F251" s="4">
        <v>482700</v>
      </c>
      <c r="G251" s="4">
        <v>48270</v>
      </c>
      <c r="H251" s="4">
        <v>530970</v>
      </c>
    </row>
    <row r="252" spans="1:8" ht="15.75">
      <c r="A252" s="3" t="s">
        <v>21</v>
      </c>
      <c r="B252" s="2" t="s">
        <v>3892</v>
      </c>
      <c r="C252" s="2" t="s">
        <v>1433</v>
      </c>
      <c r="D252" s="2" t="s">
        <v>3893</v>
      </c>
      <c r="E252" s="4">
        <v>1460</v>
      </c>
      <c r="F252" s="4">
        <v>2522880</v>
      </c>
      <c r="G252" s="4">
        <v>252288</v>
      </c>
      <c r="H252" s="4">
        <v>2775168</v>
      </c>
    </row>
    <row r="253" spans="1:8" ht="15.75">
      <c r="A253" s="3" t="s">
        <v>21</v>
      </c>
      <c r="B253" s="2" t="s">
        <v>3894</v>
      </c>
      <c r="C253" s="2" t="s">
        <v>1433</v>
      </c>
      <c r="D253" s="2" t="s">
        <v>3895</v>
      </c>
      <c r="E253" s="4">
        <v>100</v>
      </c>
      <c r="F253" s="4">
        <v>159400</v>
      </c>
      <c r="G253" s="4">
        <v>15940</v>
      </c>
      <c r="H253" s="4">
        <v>175340</v>
      </c>
    </row>
    <row r="254" spans="1:8" ht="15.75">
      <c r="A254" s="3" t="s">
        <v>21</v>
      </c>
      <c r="B254" s="2" t="s">
        <v>3896</v>
      </c>
      <c r="C254" s="2" t="s">
        <v>1433</v>
      </c>
      <c r="D254" s="2" t="s">
        <v>3897</v>
      </c>
      <c r="E254" s="4">
        <v>30</v>
      </c>
      <c r="F254" s="4">
        <v>50220</v>
      </c>
      <c r="G254" s="4">
        <v>5022</v>
      </c>
      <c r="H254" s="4">
        <v>55242</v>
      </c>
    </row>
    <row r="255" spans="1:8" ht="15.75">
      <c r="A255" s="3" t="s">
        <v>21</v>
      </c>
      <c r="B255" s="2" t="s">
        <v>3904</v>
      </c>
      <c r="C255" s="2" t="s">
        <v>3900</v>
      </c>
      <c r="D255" s="2" t="s">
        <v>2644</v>
      </c>
      <c r="E255" s="4">
        <v>6</v>
      </c>
      <c r="F255" s="4">
        <v>25200</v>
      </c>
      <c r="G255" s="4">
        <v>2520</v>
      </c>
      <c r="H255" s="4">
        <v>27720</v>
      </c>
    </row>
    <row r="256" spans="1:8" ht="15.75">
      <c r="A256" s="3" t="s">
        <v>21</v>
      </c>
      <c r="B256" s="2" t="s">
        <v>3911</v>
      </c>
      <c r="C256" s="2" t="s">
        <v>3900</v>
      </c>
      <c r="D256" s="2" t="s">
        <v>2646</v>
      </c>
      <c r="E256" s="4">
        <v>6</v>
      </c>
      <c r="F256" s="4">
        <v>30600</v>
      </c>
      <c r="G256" s="4">
        <v>3060</v>
      </c>
      <c r="H256" s="4">
        <v>33660</v>
      </c>
    </row>
    <row r="257" spans="1:8" ht="15.75">
      <c r="A257" s="32" t="s">
        <v>6</v>
      </c>
      <c r="B257" s="32" t="s">
        <v>66</v>
      </c>
      <c r="C257" s="32" t="s">
        <v>62</v>
      </c>
      <c r="D257" s="32" t="s">
        <v>58</v>
      </c>
      <c r="E257" s="4">
        <v>55</v>
      </c>
      <c r="F257" s="4">
        <v>217250</v>
      </c>
      <c r="G257" s="4">
        <v>21725</v>
      </c>
      <c r="H257" s="4">
        <v>238975</v>
      </c>
    </row>
    <row r="258" spans="1:8" ht="15.75">
      <c r="A258" s="32" t="s">
        <v>6</v>
      </c>
      <c r="B258" s="32" t="s">
        <v>72</v>
      </c>
      <c r="C258" s="32" t="s">
        <v>69</v>
      </c>
      <c r="D258" s="32" t="s">
        <v>73</v>
      </c>
      <c r="E258" s="4">
        <v>60</v>
      </c>
      <c r="F258" s="4">
        <v>222000</v>
      </c>
      <c r="G258" s="4">
        <v>22200</v>
      </c>
      <c r="H258" s="4">
        <v>244200</v>
      </c>
    </row>
    <row r="259" spans="1:8" ht="15.75">
      <c r="A259" s="32" t="s">
        <v>6</v>
      </c>
      <c r="B259" s="32" t="s">
        <v>100</v>
      </c>
      <c r="C259" s="32" t="s">
        <v>50</v>
      </c>
      <c r="D259" s="32" t="s">
        <v>73</v>
      </c>
      <c r="E259" s="4">
        <v>100</v>
      </c>
      <c r="F259" s="4">
        <v>330000</v>
      </c>
      <c r="G259" s="4">
        <v>33000</v>
      </c>
      <c r="H259" s="4">
        <v>363000</v>
      </c>
    </row>
    <row r="260" spans="1:8" ht="15.75">
      <c r="A260" s="32" t="s">
        <v>6</v>
      </c>
      <c r="B260" s="32" t="s">
        <v>150</v>
      </c>
      <c r="C260" s="32" t="s">
        <v>149</v>
      </c>
      <c r="D260" s="32" t="s">
        <v>151</v>
      </c>
      <c r="E260" s="4">
        <v>35</v>
      </c>
      <c r="F260" s="4">
        <v>273000</v>
      </c>
      <c r="G260" s="4">
        <v>27300</v>
      </c>
      <c r="H260" s="4">
        <v>300300</v>
      </c>
    </row>
    <row r="261" spans="1:8" ht="15.75">
      <c r="A261" s="32" t="s">
        <v>6</v>
      </c>
      <c r="B261" s="32" t="s">
        <v>155</v>
      </c>
      <c r="C261" s="32" t="s">
        <v>154</v>
      </c>
      <c r="D261" s="32" t="s">
        <v>156</v>
      </c>
      <c r="E261" s="4">
        <v>60</v>
      </c>
      <c r="F261" s="4">
        <v>840000</v>
      </c>
      <c r="G261" s="4">
        <v>84000</v>
      </c>
      <c r="H261" s="4">
        <v>924000</v>
      </c>
    </row>
    <row r="262" spans="1:8" ht="15.75">
      <c r="A262" s="32" t="s">
        <v>6</v>
      </c>
      <c r="B262" s="32" t="s">
        <v>158</v>
      </c>
      <c r="C262" s="32" t="s">
        <v>157</v>
      </c>
      <c r="D262" s="32" t="s">
        <v>156</v>
      </c>
      <c r="E262" s="4">
        <v>50</v>
      </c>
      <c r="F262" s="4">
        <v>940000</v>
      </c>
      <c r="G262" s="4">
        <v>94000</v>
      </c>
      <c r="H262" s="4">
        <v>1034000</v>
      </c>
    </row>
    <row r="263" spans="1:8" ht="15.75">
      <c r="A263" s="32" t="s">
        <v>6</v>
      </c>
      <c r="B263" s="32" t="s">
        <v>165</v>
      </c>
      <c r="C263" s="32" t="s">
        <v>96</v>
      </c>
      <c r="D263" s="32" t="s">
        <v>52</v>
      </c>
      <c r="E263" s="4">
        <v>10</v>
      </c>
      <c r="F263" s="4">
        <v>125000</v>
      </c>
      <c r="G263" s="4">
        <v>12500</v>
      </c>
      <c r="H263" s="4">
        <v>137500</v>
      </c>
    </row>
    <row r="264" spans="1:8" ht="15.75">
      <c r="A264" s="32" t="s">
        <v>6</v>
      </c>
      <c r="B264" s="32" t="s">
        <v>201</v>
      </c>
      <c r="C264" s="32" t="s">
        <v>200</v>
      </c>
      <c r="D264" s="32" t="s">
        <v>75</v>
      </c>
      <c r="E264" s="4">
        <v>5</v>
      </c>
      <c r="F264" s="4">
        <v>75000</v>
      </c>
      <c r="G264" s="4">
        <v>7500</v>
      </c>
      <c r="H264" s="4">
        <v>82500</v>
      </c>
    </row>
    <row r="265" spans="1:8" ht="15.75">
      <c r="A265" s="32" t="s">
        <v>6</v>
      </c>
      <c r="B265" s="32" t="s">
        <v>225</v>
      </c>
      <c r="C265" s="32" t="s">
        <v>223</v>
      </c>
      <c r="D265" s="32" t="s">
        <v>75</v>
      </c>
      <c r="E265" s="4">
        <v>1</v>
      </c>
      <c r="F265" s="4">
        <v>18200</v>
      </c>
      <c r="G265" s="4">
        <v>1820</v>
      </c>
      <c r="H265" s="4">
        <v>20020</v>
      </c>
    </row>
    <row r="266" spans="1:8" ht="15.75">
      <c r="A266" s="32" t="s">
        <v>6</v>
      </c>
      <c r="B266" s="32" t="s">
        <v>226</v>
      </c>
      <c r="C266" s="32" t="s">
        <v>223</v>
      </c>
      <c r="D266" s="32" t="s">
        <v>56</v>
      </c>
      <c r="E266" s="4">
        <v>7</v>
      </c>
      <c r="F266" s="4">
        <v>38500</v>
      </c>
      <c r="G266" s="4">
        <v>3850</v>
      </c>
      <c r="H266" s="4">
        <v>42350</v>
      </c>
    </row>
    <row r="267" spans="1:8" ht="15.75">
      <c r="A267" s="32" t="s">
        <v>6</v>
      </c>
      <c r="B267" s="32" t="s">
        <v>227</v>
      </c>
      <c r="C267" s="32" t="s">
        <v>223</v>
      </c>
      <c r="D267" s="32" t="s">
        <v>90</v>
      </c>
      <c r="E267" s="4">
        <v>2</v>
      </c>
      <c r="F267" s="4">
        <v>45600</v>
      </c>
      <c r="G267" s="4">
        <v>4560</v>
      </c>
      <c r="H267" s="4">
        <v>50160</v>
      </c>
    </row>
    <row r="268" spans="1:8" ht="15.75">
      <c r="A268" s="32" t="s">
        <v>6</v>
      </c>
      <c r="B268" s="32" t="s">
        <v>275</v>
      </c>
      <c r="C268" s="32" t="s">
        <v>264</v>
      </c>
      <c r="D268" s="32" t="s">
        <v>276</v>
      </c>
      <c r="E268" s="4">
        <v>25</v>
      </c>
      <c r="F268" s="4">
        <v>119075</v>
      </c>
      <c r="G268" s="4">
        <v>11908</v>
      </c>
      <c r="H268" s="4">
        <v>130983</v>
      </c>
    </row>
    <row r="269" spans="1:8" ht="15.75">
      <c r="A269" s="32" t="s">
        <v>6</v>
      </c>
      <c r="B269" s="32" t="s">
        <v>279</v>
      </c>
      <c r="C269" s="32" t="s">
        <v>264</v>
      </c>
      <c r="D269" s="32" t="s">
        <v>280</v>
      </c>
      <c r="E269" s="4">
        <v>5</v>
      </c>
      <c r="F269" s="4">
        <v>28475</v>
      </c>
      <c r="G269" s="4">
        <v>2848</v>
      </c>
      <c r="H269" s="4">
        <v>31323</v>
      </c>
    </row>
    <row r="270" spans="1:8" ht="15.75">
      <c r="A270" s="32" t="s">
        <v>6</v>
      </c>
      <c r="B270" s="32" t="s">
        <v>326</v>
      </c>
      <c r="C270" s="32" t="s">
        <v>223</v>
      </c>
      <c r="D270" s="32" t="s">
        <v>102</v>
      </c>
      <c r="E270" s="4">
        <v>4</v>
      </c>
      <c r="F270" s="4">
        <v>31200</v>
      </c>
      <c r="G270" s="4">
        <v>3120</v>
      </c>
      <c r="H270" s="4">
        <v>34320</v>
      </c>
    </row>
    <row r="271" spans="1:8" ht="15.75">
      <c r="A271" s="32" t="s">
        <v>6</v>
      </c>
      <c r="B271" s="32" t="s">
        <v>331</v>
      </c>
      <c r="C271" s="32" t="s">
        <v>264</v>
      </c>
      <c r="D271" s="32" t="s">
        <v>280</v>
      </c>
      <c r="E271" s="4">
        <v>20</v>
      </c>
      <c r="F271" s="4">
        <v>113920</v>
      </c>
      <c r="G271" s="4">
        <v>11392</v>
      </c>
      <c r="H271" s="4">
        <v>125312</v>
      </c>
    </row>
    <row r="272" spans="1:8" ht="15.75">
      <c r="A272" s="32" t="s">
        <v>6</v>
      </c>
      <c r="B272" s="32" t="s">
        <v>332</v>
      </c>
      <c r="C272" s="32" t="s">
        <v>264</v>
      </c>
      <c r="D272" s="32" t="s">
        <v>333</v>
      </c>
      <c r="E272" s="4">
        <v>10</v>
      </c>
      <c r="F272" s="4">
        <v>75610</v>
      </c>
      <c r="G272" s="4">
        <v>7561</v>
      </c>
      <c r="H272" s="4">
        <v>83171</v>
      </c>
    </row>
    <row r="273" spans="1:8" ht="15.75">
      <c r="A273" s="32" t="s">
        <v>6</v>
      </c>
      <c r="B273" s="32" t="s">
        <v>336</v>
      </c>
      <c r="C273" s="32" t="s">
        <v>232</v>
      </c>
      <c r="D273" s="32" t="s">
        <v>56</v>
      </c>
      <c r="E273" s="4">
        <v>124</v>
      </c>
      <c r="F273" s="4">
        <v>558000</v>
      </c>
      <c r="G273" s="4">
        <v>55800</v>
      </c>
      <c r="H273" s="4">
        <v>613800</v>
      </c>
    </row>
    <row r="274" spans="1:8" ht="15.75">
      <c r="A274" s="32" t="s">
        <v>6</v>
      </c>
      <c r="B274" s="32" t="s">
        <v>340</v>
      </c>
      <c r="C274" s="32" t="s">
        <v>264</v>
      </c>
      <c r="D274" s="32" t="s">
        <v>341</v>
      </c>
      <c r="E274" s="4">
        <v>40</v>
      </c>
      <c r="F274" s="4">
        <v>190520</v>
      </c>
      <c r="G274" s="4">
        <v>19052</v>
      </c>
      <c r="H274" s="4">
        <v>209572</v>
      </c>
    </row>
    <row r="275" spans="1:8" ht="15.75">
      <c r="A275" s="32" t="s">
        <v>6</v>
      </c>
      <c r="B275" s="32" t="s">
        <v>342</v>
      </c>
      <c r="C275" s="32" t="s">
        <v>264</v>
      </c>
      <c r="D275" s="32" t="s">
        <v>343</v>
      </c>
      <c r="E275" s="4">
        <v>40</v>
      </c>
      <c r="F275" s="4">
        <v>227800</v>
      </c>
      <c r="G275" s="4">
        <v>22780</v>
      </c>
      <c r="H275" s="4">
        <v>250580</v>
      </c>
    </row>
    <row r="276" spans="1:8" ht="15.75">
      <c r="A276" s="32" t="s">
        <v>6</v>
      </c>
      <c r="B276" s="32" t="s">
        <v>348</v>
      </c>
      <c r="C276" s="32" t="s">
        <v>264</v>
      </c>
      <c r="D276" s="32" t="s">
        <v>349</v>
      </c>
      <c r="E276" s="4">
        <v>10</v>
      </c>
      <c r="F276" s="4">
        <v>75610</v>
      </c>
      <c r="G276" s="4">
        <v>7561</v>
      </c>
      <c r="H276" s="4">
        <v>83171</v>
      </c>
    </row>
    <row r="277" spans="1:8" ht="15.75">
      <c r="A277" s="32" t="s">
        <v>6</v>
      </c>
      <c r="B277" s="32" t="s">
        <v>378</v>
      </c>
      <c r="C277" s="32" t="s">
        <v>264</v>
      </c>
      <c r="D277" s="32" t="s">
        <v>379</v>
      </c>
      <c r="E277" s="4">
        <v>20</v>
      </c>
      <c r="F277" s="4">
        <v>52120</v>
      </c>
      <c r="G277" s="4">
        <v>5212</v>
      </c>
      <c r="H277" s="4">
        <v>57332</v>
      </c>
    </row>
    <row r="278" spans="1:8" ht="15.75">
      <c r="A278" s="32" t="s">
        <v>6</v>
      </c>
      <c r="B278" s="32" t="s">
        <v>452</v>
      </c>
      <c r="C278" s="32" t="s">
        <v>451</v>
      </c>
      <c r="D278" s="32"/>
      <c r="E278" s="4">
        <v>10</v>
      </c>
      <c r="F278" s="4">
        <v>88000</v>
      </c>
      <c r="G278" s="4">
        <v>8800</v>
      </c>
      <c r="H278" s="4">
        <v>96800</v>
      </c>
    </row>
    <row r="279" spans="1:8" ht="15.75">
      <c r="A279" s="32" t="s">
        <v>6</v>
      </c>
      <c r="B279" s="32" t="s">
        <v>454</v>
      </c>
      <c r="C279" s="32" t="s">
        <v>453</v>
      </c>
      <c r="D279" s="32"/>
      <c r="E279" s="4">
        <v>50</v>
      </c>
      <c r="F279" s="4">
        <v>555000</v>
      </c>
      <c r="G279" s="4">
        <v>55500</v>
      </c>
      <c r="H279" s="4">
        <v>610500</v>
      </c>
    </row>
    <row r="280" spans="1:8" ht="15.75">
      <c r="A280" s="32" t="s">
        <v>6</v>
      </c>
      <c r="B280" s="32" t="s">
        <v>456</v>
      </c>
      <c r="C280" s="32" t="s">
        <v>455</v>
      </c>
      <c r="D280" s="32"/>
      <c r="E280" s="4">
        <v>10</v>
      </c>
      <c r="F280" s="4">
        <v>134000</v>
      </c>
      <c r="G280" s="4">
        <v>13400</v>
      </c>
      <c r="H280" s="4">
        <v>147400</v>
      </c>
    </row>
    <row r="281" spans="1:8" ht="15.75">
      <c r="A281" s="32" t="s">
        <v>6</v>
      </c>
      <c r="B281" s="32" t="s">
        <v>458</v>
      </c>
      <c r="C281" s="32" t="s">
        <v>457</v>
      </c>
      <c r="D281" s="32"/>
      <c r="E281" s="4">
        <v>10</v>
      </c>
      <c r="F281" s="4">
        <v>99000</v>
      </c>
      <c r="G281" s="4">
        <v>9900</v>
      </c>
      <c r="H281" s="4">
        <v>108900</v>
      </c>
    </row>
    <row r="282" spans="1:8" ht="15.75">
      <c r="A282" s="32" t="s">
        <v>6</v>
      </c>
      <c r="B282" s="32" t="s">
        <v>468</v>
      </c>
      <c r="C282" s="32" t="s">
        <v>467</v>
      </c>
      <c r="D282" s="32"/>
      <c r="E282" s="4">
        <v>20</v>
      </c>
      <c r="F282" s="4">
        <v>126000</v>
      </c>
      <c r="G282" s="4">
        <v>12600</v>
      </c>
      <c r="H282" s="4">
        <v>138600</v>
      </c>
    </row>
    <row r="283" spans="1:8" ht="15.75">
      <c r="A283" s="32" t="s">
        <v>6</v>
      </c>
      <c r="B283" s="32" t="s">
        <v>470</v>
      </c>
      <c r="C283" s="32" t="s">
        <v>469</v>
      </c>
      <c r="D283" s="32" t="s">
        <v>471</v>
      </c>
      <c r="E283" s="4">
        <v>20</v>
      </c>
      <c r="F283" s="4">
        <v>91440</v>
      </c>
      <c r="G283" s="4">
        <v>9144</v>
      </c>
      <c r="H283" s="4">
        <v>100584</v>
      </c>
    </row>
    <row r="284" spans="1:8" ht="15.75">
      <c r="A284" s="32" t="s">
        <v>6</v>
      </c>
      <c r="B284" s="32" t="s">
        <v>487</v>
      </c>
      <c r="C284" s="32" t="s">
        <v>486</v>
      </c>
      <c r="D284" s="32" t="s">
        <v>488</v>
      </c>
      <c r="E284" s="4">
        <v>80</v>
      </c>
      <c r="F284" s="4">
        <v>304000</v>
      </c>
      <c r="G284" s="4">
        <v>30400</v>
      </c>
      <c r="H284" s="4">
        <v>334400</v>
      </c>
    </row>
    <row r="285" spans="1:8" ht="15.75">
      <c r="A285" s="32" t="s">
        <v>6</v>
      </c>
      <c r="B285" s="32" t="s">
        <v>496</v>
      </c>
      <c r="C285" s="32" t="s">
        <v>495</v>
      </c>
      <c r="D285" s="32" t="s">
        <v>497</v>
      </c>
      <c r="E285" s="4">
        <v>80</v>
      </c>
      <c r="F285" s="4">
        <v>328000</v>
      </c>
      <c r="G285" s="4">
        <v>32800</v>
      </c>
      <c r="H285" s="4">
        <v>360800</v>
      </c>
    </row>
    <row r="286" spans="1:8" ht="15.75">
      <c r="A286" s="32" t="s">
        <v>6</v>
      </c>
      <c r="B286" s="32" t="s">
        <v>518</v>
      </c>
      <c r="C286" s="32" t="s">
        <v>517</v>
      </c>
      <c r="D286" s="32" t="s">
        <v>519</v>
      </c>
      <c r="E286" s="4">
        <v>20</v>
      </c>
      <c r="F286" s="4">
        <v>66000</v>
      </c>
      <c r="G286" s="4">
        <v>6600</v>
      </c>
      <c r="H286" s="4">
        <v>72600</v>
      </c>
    </row>
    <row r="287" spans="1:8" ht="15.75">
      <c r="A287" s="32" t="s">
        <v>6</v>
      </c>
      <c r="B287" s="32" t="s">
        <v>525</v>
      </c>
      <c r="C287" s="32" t="s">
        <v>524</v>
      </c>
      <c r="D287" s="32" t="s">
        <v>526</v>
      </c>
      <c r="E287" s="4">
        <v>50</v>
      </c>
      <c r="F287" s="4">
        <v>264400</v>
      </c>
      <c r="G287" s="4">
        <v>26440</v>
      </c>
      <c r="H287" s="4">
        <v>290840</v>
      </c>
    </row>
    <row r="288" spans="1:8" ht="15.75">
      <c r="A288" s="32" t="s">
        <v>6</v>
      </c>
      <c r="B288" s="32" t="s">
        <v>534</v>
      </c>
      <c r="C288" s="32" t="s">
        <v>533</v>
      </c>
      <c r="D288" s="32" t="s">
        <v>535</v>
      </c>
      <c r="E288" s="4">
        <v>10</v>
      </c>
      <c r="F288" s="4">
        <v>15000</v>
      </c>
      <c r="G288" s="4">
        <v>1500</v>
      </c>
      <c r="H288" s="4">
        <v>16500</v>
      </c>
    </row>
    <row r="289" spans="1:8" ht="15.75">
      <c r="A289" s="32" t="s">
        <v>6</v>
      </c>
      <c r="B289" s="32" t="s">
        <v>536</v>
      </c>
      <c r="C289" s="32" t="s">
        <v>355</v>
      </c>
      <c r="D289" s="32" t="s">
        <v>537</v>
      </c>
      <c r="E289" s="4">
        <v>50</v>
      </c>
      <c r="F289" s="4">
        <v>306050</v>
      </c>
      <c r="G289" s="4">
        <v>30605</v>
      </c>
      <c r="H289" s="4">
        <v>336655</v>
      </c>
    </row>
    <row r="290" spans="1:8" ht="15.75">
      <c r="A290" s="32" t="s">
        <v>6</v>
      </c>
      <c r="B290" s="32" t="s">
        <v>546</v>
      </c>
      <c r="C290" s="32" t="s">
        <v>545</v>
      </c>
      <c r="D290" s="32" t="s">
        <v>547</v>
      </c>
      <c r="E290" s="4">
        <v>50</v>
      </c>
      <c r="F290" s="4">
        <v>347450</v>
      </c>
      <c r="G290" s="4">
        <v>34745</v>
      </c>
      <c r="H290" s="4">
        <v>382195</v>
      </c>
    </row>
    <row r="291" spans="1:8" ht="15.75">
      <c r="A291" s="32" t="s">
        <v>6</v>
      </c>
      <c r="B291" s="32" t="s">
        <v>549</v>
      </c>
      <c r="C291" s="32" t="s">
        <v>548</v>
      </c>
      <c r="D291" s="32" t="s">
        <v>550</v>
      </c>
      <c r="E291" s="4">
        <v>40</v>
      </c>
      <c r="F291" s="4">
        <v>137960</v>
      </c>
      <c r="G291" s="4">
        <v>13796</v>
      </c>
      <c r="H291" s="4">
        <v>151756</v>
      </c>
    </row>
    <row r="292" spans="1:8" ht="15.75">
      <c r="A292" s="32" t="s">
        <v>6</v>
      </c>
      <c r="B292" s="32" t="s">
        <v>561</v>
      </c>
      <c r="C292" s="32" t="s">
        <v>560</v>
      </c>
      <c r="D292" s="32" t="s">
        <v>562</v>
      </c>
      <c r="E292" s="4">
        <v>80</v>
      </c>
      <c r="F292" s="4">
        <v>262500</v>
      </c>
      <c r="G292" s="4">
        <v>26250</v>
      </c>
      <c r="H292" s="4">
        <v>288750</v>
      </c>
    </row>
    <row r="293" spans="1:8" ht="15.75">
      <c r="A293" s="32" t="s">
        <v>6</v>
      </c>
      <c r="B293" s="32" t="s">
        <v>564</v>
      </c>
      <c r="C293" s="32" t="s">
        <v>563</v>
      </c>
      <c r="D293" s="32" t="s">
        <v>565</v>
      </c>
      <c r="E293" s="4">
        <v>10</v>
      </c>
      <c r="F293" s="4">
        <v>24000</v>
      </c>
      <c r="G293" s="4">
        <v>2400</v>
      </c>
      <c r="H293" s="4">
        <v>26400</v>
      </c>
    </row>
    <row r="294" spans="1:8" ht="15.75">
      <c r="A294" s="32" t="s">
        <v>6</v>
      </c>
      <c r="B294" s="32" t="s">
        <v>576</v>
      </c>
      <c r="C294" s="32" t="s">
        <v>575</v>
      </c>
      <c r="D294" s="32" t="s">
        <v>577</v>
      </c>
      <c r="E294" s="4">
        <v>25</v>
      </c>
      <c r="F294" s="4">
        <v>136400</v>
      </c>
      <c r="G294" s="4">
        <v>13640</v>
      </c>
      <c r="H294" s="4">
        <v>150040</v>
      </c>
    </row>
    <row r="295" spans="1:8" ht="15.75">
      <c r="A295" s="32" t="s">
        <v>6</v>
      </c>
      <c r="B295" s="32" t="s">
        <v>610</v>
      </c>
      <c r="C295" s="32" t="s">
        <v>609</v>
      </c>
      <c r="D295" s="32" t="s">
        <v>611</v>
      </c>
      <c r="E295" s="4">
        <v>4</v>
      </c>
      <c r="F295" s="4">
        <v>11200</v>
      </c>
      <c r="G295" s="4">
        <v>1120</v>
      </c>
      <c r="H295" s="4">
        <v>12320</v>
      </c>
    </row>
    <row r="296" spans="1:8" ht="15.75">
      <c r="A296" s="32" t="s">
        <v>6</v>
      </c>
      <c r="B296" s="32" t="s">
        <v>612</v>
      </c>
      <c r="C296" s="32" t="s">
        <v>363</v>
      </c>
      <c r="D296" s="32" t="s">
        <v>613</v>
      </c>
      <c r="E296" s="4">
        <v>350</v>
      </c>
      <c r="F296" s="4">
        <v>1768200</v>
      </c>
      <c r="G296" s="4">
        <v>176820</v>
      </c>
      <c r="H296" s="4">
        <v>1945020</v>
      </c>
    </row>
    <row r="297" spans="1:8" ht="15.75">
      <c r="A297" s="32" t="s">
        <v>6</v>
      </c>
      <c r="B297" s="32" t="s">
        <v>615</v>
      </c>
      <c r="C297" s="32" t="s">
        <v>614</v>
      </c>
      <c r="D297" s="32" t="s">
        <v>616</v>
      </c>
      <c r="E297" s="4">
        <v>20</v>
      </c>
      <c r="F297" s="4">
        <v>43920</v>
      </c>
      <c r="G297" s="4">
        <v>4392</v>
      </c>
      <c r="H297" s="4">
        <v>48312</v>
      </c>
    </row>
    <row r="298" spans="1:8" ht="15.75">
      <c r="A298" s="32" t="s">
        <v>6</v>
      </c>
      <c r="B298" s="32" t="s">
        <v>619</v>
      </c>
      <c r="C298" s="32" t="s">
        <v>366</v>
      </c>
      <c r="D298" s="32" t="s">
        <v>620</v>
      </c>
      <c r="E298" s="4">
        <v>50</v>
      </c>
      <c r="F298" s="4">
        <v>299800</v>
      </c>
      <c r="G298" s="4">
        <v>29980</v>
      </c>
      <c r="H298" s="4">
        <v>329780</v>
      </c>
    </row>
    <row r="299" spans="1:8" ht="15.75">
      <c r="A299" s="32" t="s">
        <v>6</v>
      </c>
      <c r="B299" s="32" t="s">
        <v>622</v>
      </c>
      <c r="C299" s="32" t="s">
        <v>621</v>
      </c>
      <c r="D299" s="32" t="s">
        <v>623</v>
      </c>
      <c r="E299" s="4">
        <v>20</v>
      </c>
      <c r="F299" s="4">
        <v>51880</v>
      </c>
      <c r="G299" s="4">
        <v>5188</v>
      </c>
      <c r="H299" s="4">
        <v>57068</v>
      </c>
    </row>
    <row r="300" spans="1:8" ht="15.75">
      <c r="A300" s="32" t="s">
        <v>6</v>
      </c>
      <c r="B300" s="32" t="s">
        <v>634</v>
      </c>
      <c r="C300" s="32" t="s">
        <v>633</v>
      </c>
      <c r="D300" s="32" t="s">
        <v>635</v>
      </c>
      <c r="E300" s="4">
        <v>362</v>
      </c>
      <c r="F300" s="4">
        <v>575400</v>
      </c>
      <c r="G300" s="4">
        <v>57540</v>
      </c>
      <c r="H300" s="4">
        <v>632940</v>
      </c>
    </row>
    <row r="301" spans="1:8" ht="15.75">
      <c r="A301" s="32" t="s">
        <v>6</v>
      </c>
      <c r="B301" s="32" t="s">
        <v>638</v>
      </c>
      <c r="C301" s="32" t="s">
        <v>352</v>
      </c>
      <c r="D301" s="32" t="s">
        <v>639</v>
      </c>
      <c r="E301" s="4">
        <v>150</v>
      </c>
      <c r="F301" s="4">
        <v>956000</v>
      </c>
      <c r="G301" s="4">
        <v>95600</v>
      </c>
      <c r="H301" s="4">
        <v>1051600</v>
      </c>
    </row>
    <row r="302" spans="1:8" ht="15.75">
      <c r="A302" s="32" t="s">
        <v>6</v>
      </c>
      <c r="B302" s="32" t="s">
        <v>641</v>
      </c>
      <c r="C302" s="32" t="s">
        <v>640</v>
      </c>
      <c r="D302" s="32" t="s">
        <v>642</v>
      </c>
      <c r="E302" s="4">
        <v>20</v>
      </c>
      <c r="F302" s="4">
        <v>59940</v>
      </c>
      <c r="G302" s="4">
        <v>5994</v>
      </c>
      <c r="H302" s="4">
        <v>65934</v>
      </c>
    </row>
    <row r="303" spans="1:8" ht="15.75">
      <c r="A303" s="32" t="s">
        <v>6</v>
      </c>
      <c r="B303" s="32" t="s">
        <v>645</v>
      </c>
      <c r="C303" s="32" t="s">
        <v>358</v>
      </c>
      <c r="D303" s="32" t="s">
        <v>646</v>
      </c>
      <c r="E303" s="4">
        <v>50</v>
      </c>
      <c r="F303" s="4">
        <v>370450</v>
      </c>
      <c r="G303" s="4">
        <v>37045</v>
      </c>
      <c r="H303" s="4">
        <v>407495</v>
      </c>
    </row>
    <row r="304" spans="1:8" ht="15.75">
      <c r="A304" s="32" t="s">
        <v>6</v>
      </c>
      <c r="B304" s="32" t="s">
        <v>648</v>
      </c>
      <c r="C304" s="32" t="s">
        <v>647</v>
      </c>
      <c r="D304" s="32" t="s">
        <v>649</v>
      </c>
      <c r="E304" s="4">
        <v>20</v>
      </c>
      <c r="F304" s="4">
        <v>67300</v>
      </c>
      <c r="G304" s="4">
        <v>6730</v>
      </c>
      <c r="H304" s="4">
        <v>74030</v>
      </c>
    </row>
    <row r="305" spans="1:8" ht="15.75">
      <c r="A305" s="32" t="s">
        <v>6</v>
      </c>
      <c r="B305" s="32" t="s">
        <v>655</v>
      </c>
      <c r="C305" s="32" t="s">
        <v>654</v>
      </c>
      <c r="D305" s="32" t="s">
        <v>656</v>
      </c>
      <c r="E305" s="4">
        <v>340</v>
      </c>
      <c r="F305" s="4">
        <v>1121020</v>
      </c>
      <c r="G305" s="4">
        <v>112102</v>
      </c>
      <c r="H305" s="4">
        <v>1233122</v>
      </c>
    </row>
    <row r="306" spans="1:8" ht="15.75">
      <c r="A306" s="32" t="s">
        <v>6</v>
      </c>
      <c r="B306" s="32" t="s">
        <v>663</v>
      </c>
      <c r="C306" s="32" t="s">
        <v>662</v>
      </c>
      <c r="D306" s="32" t="s">
        <v>664</v>
      </c>
      <c r="E306" s="4">
        <v>20</v>
      </c>
      <c r="F306" s="4">
        <v>75260</v>
      </c>
      <c r="G306" s="4">
        <v>7526</v>
      </c>
      <c r="H306" s="4">
        <v>82786</v>
      </c>
    </row>
    <row r="307" spans="1:8" ht="15.75">
      <c r="A307" s="32" t="s">
        <v>6</v>
      </c>
      <c r="B307" s="32" t="s">
        <v>677</v>
      </c>
      <c r="C307" s="32" t="s">
        <v>676</v>
      </c>
      <c r="D307" s="32" t="s">
        <v>678</v>
      </c>
      <c r="E307" s="4">
        <v>15</v>
      </c>
      <c r="F307" s="4">
        <v>25425</v>
      </c>
      <c r="G307" s="4">
        <v>2543</v>
      </c>
      <c r="H307" s="4">
        <v>27968</v>
      </c>
    </row>
    <row r="308" spans="1:8" ht="15.75">
      <c r="A308" s="32" t="s">
        <v>6</v>
      </c>
      <c r="B308" s="32" t="s">
        <v>731</v>
      </c>
      <c r="C308" s="32" t="s">
        <v>730</v>
      </c>
      <c r="D308" s="32" t="s">
        <v>732</v>
      </c>
      <c r="E308" s="4">
        <v>5</v>
      </c>
      <c r="F308" s="4">
        <v>13500</v>
      </c>
      <c r="G308" s="4">
        <v>1350</v>
      </c>
      <c r="H308" s="4">
        <v>14850</v>
      </c>
    </row>
    <row r="309" spans="1:8" ht="15.75">
      <c r="A309" s="32" t="s">
        <v>6</v>
      </c>
      <c r="B309" s="32" t="s">
        <v>734</v>
      </c>
      <c r="C309" s="32" t="s">
        <v>733</v>
      </c>
      <c r="D309" s="32" t="s">
        <v>735</v>
      </c>
      <c r="E309" s="4">
        <v>200</v>
      </c>
      <c r="F309" s="4">
        <v>877200</v>
      </c>
      <c r="G309" s="4">
        <v>87720</v>
      </c>
      <c r="H309" s="4">
        <v>964920</v>
      </c>
    </row>
    <row r="310" spans="1:8" ht="15.75">
      <c r="A310" s="32" t="s">
        <v>6</v>
      </c>
      <c r="B310" s="32" t="s">
        <v>737</v>
      </c>
      <c r="C310" s="32" t="s">
        <v>736</v>
      </c>
      <c r="D310" s="32" t="s">
        <v>738</v>
      </c>
      <c r="E310" s="4">
        <v>24</v>
      </c>
      <c r="F310" s="4">
        <v>50120</v>
      </c>
      <c r="G310" s="4">
        <v>5012</v>
      </c>
      <c r="H310" s="4">
        <v>55132</v>
      </c>
    </row>
    <row r="311" spans="1:8" ht="15.75">
      <c r="A311" s="32" t="s">
        <v>6</v>
      </c>
      <c r="B311" s="32" t="s">
        <v>748</v>
      </c>
      <c r="C311" s="32" t="s">
        <v>747</v>
      </c>
      <c r="D311" s="32" t="s">
        <v>749</v>
      </c>
      <c r="E311" s="4">
        <v>520</v>
      </c>
      <c r="F311" s="4">
        <v>1175200</v>
      </c>
      <c r="G311" s="4">
        <v>117520</v>
      </c>
      <c r="H311" s="4">
        <v>1292720</v>
      </c>
    </row>
    <row r="312" spans="1:8" ht="15.75">
      <c r="A312" s="32" t="s">
        <v>6</v>
      </c>
      <c r="B312" s="32" t="s">
        <v>754</v>
      </c>
      <c r="C312" s="32" t="s">
        <v>753</v>
      </c>
      <c r="D312" s="32" t="s">
        <v>755</v>
      </c>
      <c r="E312" s="4">
        <v>300</v>
      </c>
      <c r="F312" s="4">
        <v>316500</v>
      </c>
      <c r="G312" s="4">
        <v>31650</v>
      </c>
      <c r="H312" s="4">
        <v>348150</v>
      </c>
    </row>
    <row r="313" spans="1:8" ht="15.75">
      <c r="A313" s="32" t="s">
        <v>6</v>
      </c>
      <c r="B313" s="32" t="s">
        <v>757</v>
      </c>
      <c r="C313" s="32" t="s">
        <v>756</v>
      </c>
      <c r="D313" s="32" t="s">
        <v>758</v>
      </c>
      <c r="E313" s="4">
        <v>100</v>
      </c>
      <c r="F313" s="4">
        <v>231800</v>
      </c>
      <c r="G313" s="4">
        <v>23180</v>
      </c>
      <c r="H313" s="4">
        <v>254980</v>
      </c>
    </row>
    <row r="314" spans="1:8" ht="15.75">
      <c r="A314" s="32" t="s">
        <v>6</v>
      </c>
      <c r="B314" s="32" t="s">
        <v>771</v>
      </c>
      <c r="C314" s="32" t="s">
        <v>770</v>
      </c>
      <c r="D314" s="32" t="s">
        <v>772</v>
      </c>
      <c r="E314" s="4">
        <v>22</v>
      </c>
      <c r="F314" s="4">
        <v>175600</v>
      </c>
      <c r="G314" s="4">
        <v>17560</v>
      </c>
      <c r="H314" s="4">
        <v>193160</v>
      </c>
    </row>
    <row r="315" spans="1:8" ht="15.75">
      <c r="A315" s="32" t="s">
        <v>6</v>
      </c>
      <c r="B315" s="32" t="s">
        <v>774</v>
      </c>
      <c r="C315" s="32" t="s">
        <v>773</v>
      </c>
      <c r="D315" s="32" t="s">
        <v>775</v>
      </c>
      <c r="E315" s="4">
        <v>68</v>
      </c>
      <c r="F315" s="4">
        <v>178900</v>
      </c>
      <c r="G315" s="4">
        <v>17890</v>
      </c>
      <c r="H315" s="4">
        <v>196790</v>
      </c>
    </row>
    <row r="316" spans="1:8" ht="15.75">
      <c r="A316" s="32" t="s">
        <v>6</v>
      </c>
      <c r="B316" s="32" t="s">
        <v>779</v>
      </c>
      <c r="C316" s="32" t="s">
        <v>778</v>
      </c>
      <c r="D316" s="32" t="s">
        <v>780</v>
      </c>
      <c r="E316" s="4">
        <v>2</v>
      </c>
      <c r="F316" s="4">
        <v>15800</v>
      </c>
      <c r="G316" s="4">
        <v>1580</v>
      </c>
      <c r="H316" s="4">
        <v>17380</v>
      </c>
    </row>
    <row r="317" spans="1:8" ht="15.75">
      <c r="A317" s="32" t="s">
        <v>6</v>
      </c>
      <c r="B317" s="32" t="s">
        <v>800</v>
      </c>
      <c r="C317" s="32" t="s">
        <v>799</v>
      </c>
      <c r="D317" s="32" t="s">
        <v>801</v>
      </c>
      <c r="E317" s="4">
        <v>2</v>
      </c>
      <c r="F317" s="4">
        <v>18000</v>
      </c>
      <c r="G317" s="4">
        <v>1800</v>
      </c>
      <c r="H317" s="4">
        <v>19800</v>
      </c>
    </row>
    <row r="318" spans="1:8" ht="15.75">
      <c r="A318" s="32" t="s">
        <v>6</v>
      </c>
      <c r="B318" s="32" t="s">
        <v>814</v>
      </c>
      <c r="C318" s="32" t="s">
        <v>813</v>
      </c>
      <c r="D318" s="32" t="s">
        <v>815</v>
      </c>
      <c r="E318" s="4">
        <v>400</v>
      </c>
      <c r="F318" s="4">
        <v>614400</v>
      </c>
      <c r="G318" s="4">
        <v>61440</v>
      </c>
      <c r="H318" s="4">
        <v>675840</v>
      </c>
    </row>
    <row r="319" spans="1:8" ht="15.75">
      <c r="A319" s="32" t="s">
        <v>6</v>
      </c>
      <c r="B319" s="32" t="s">
        <v>817</v>
      </c>
      <c r="C319" s="32" t="s">
        <v>816</v>
      </c>
      <c r="D319" s="32" t="s">
        <v>818</v>
      </c>
      <c r="E319" s="4">
        <v>5</v>
      </c>
      <c r="F319" s="4">
        <v>10000</v>
      </c>
      <c r="G319" s="4">
        <v>1000</v>
      </c>
      <c r="H319" s="4">
        <v>11000</v>
      </c>
    </row>
    <row r="320" spans="1:8" ht="15.75">
      <c r="A320" s="32" t="s">
        <v>6</v>
      </c>
      <c r="B320" s="32" t="s">
        <v>820</v>
      </c>
      <c r="C320" s="32" t="s">
        <v>819</v>
      </c>
      <c r="D320" s="32" t="s">
        <v>821</v>
      </c>
      <c r="E320" s="4">
        <v>52</v>
      </c>
      <c r="F320" s="4">
        <v>222400</v>
      </c>
      <c r="G320" s="4">
        <v>22240</v>
      </c>
      <c r="H320" s="4">
        <v>244640</v>
      </c>
    </row>
    <row r="321" spans="1:8" ht="15.75">
      <c r="A321" s="32" t="s">
        <v>6</v>
      </c>
      <c r="B321" s="32" t="s">
        <v>823</v>
      </c>
      <c r="C321" s="32" t="s">
        <v>822</v>
      </c>
      <c r="D321" s="32" t="s">
        <v>824</v>
      </c>
      <c r="E321" s="4">
        <v>1050</v>
      </c>
      <c r="F321" s="4">
        <v>1394600</v>
      </c>
      <c r="G321" s="4">
        <v>139460</v>
      </c>
      <c r="H321" s="4">
        <v>1534060</v>
      </c>
    </row>
    <row r="322" spans="1:8" ht="15.75">
      <c r="A322" s="32" t="s">
        <v>6</v>
      </c>
      <c r="B322" s="32" t="s">
        <v>829</v>
      </c>
      <c r="C322" s="32" t="s">
        <v>828</v>
      </c>
      <c r="D322" s="32" t="s">
        <v>830</v>
      </c>
      <c r="E322" s="4">
        <v>30</v>
      </c>
      <c r="F322" s="4">
        <v>113610</v>
      </c>
      <c r="G322" s="4">
        <v>11361</v>
      </c>
      <c r="H322" s="4">
        <v>124971</v>
      </c>
    </row>
    <row r="323" spans="1:8" ht="15.75">
      <c r="A323" s="32" t="s">
        <v>6</v>
      </c>
      <c r="B323" s="32" t="s">
        <v>835</v>
      </c>
      <c r="C323" s="32" t="s">
        <v>834</v>
      </c>
      <c r="D323" s="32" t="s">
        <v>836</v>
      </c>
      <c r="E323" s="4">
        <v>30</v>
      </c>
      <c r="F323" s="4">
        <v>123750</v>
      </c>
      <c r="G323" s="4">
        <v>12375</v>
      </c>
      <c r="H323" s="4">
        <v>136125</v>
      </c>
    </row>
    <row r="324" spans="1:8" ht="15.75">
      <c r="A324" s="32" t="s">
        <v>6</v>
      </c>
      <c r="B324" s="32" t="s">
        <v>847</v>
      </c>
      <c r="C324" s="32" t="s">
        <v>846</v>
      </c>
      <c r="D324" s="32"/>
      <c r="E324" s="4">
        <v>-55</v>
      </c>
      <c r="F324" s="4">
        <v>-82665</v>
      </c>
      <c r="G324" s="4">
        <v>-8267</v>
      </c>
      <c r="H324" s="4">
        <v>-90932</v>
      </c>
    </row>
    <row r="325" spans="1:8" ht="15.75">
      <c r="A325" s="32" t="s">
        <v>6</v>
      </c>
      <c r="B325" s="32" t="s">
        <v>855</v>
      </c>
      <c r="C325" s="32" t="s">
        <v>854</v>
      </c>
      <c r="D325" s="32" t="s">
        <v>856</v>
      </c>
      <c r="E325" s="4">
        <v>20</v>
      </c>
      <c r="F325" s="4">
        <v>94000</v>
      </c>
      <c r="G325" s="4">
        <v>9400</v>
      </c>
      <c r="H325" s="4">
        <v>103400</v>
      </c>
    </row>
    <row r="326" spans="1:8" ht="15.75">
      <c r="A326" s="32" t="s">
        <v>6</v>
      </c>
      <c r="B326" s="32" t="s">
        <v>858</v>
      </c>
      <c r="C326" s="32" t="s">
        <v>857</v>
      </c>
      <c r="D326" s="32" t="s">
        <v>859</v>
      </c>
      <c r="E326" s="4">
        <v>20</v>
      </c>
      <c r="F326" s="4">
        <v>31140</v>
      </c>
      <c r="G326" s="4">
        <v>3114</v>
      </c>
      <c r="H326" s="4">
        <v>34254</v>
      </c>
    </row>
    <row r="327" spans="1:8" ht="15.75">
      <c r="A327" s="32" t="s">
        <v>6</v>
      </c>
      <c r="B327" s="32" t="s">
        <v>881</v>
      </c>
      <c r="C327" s="32" t="s">
        <v>880</v>
      </c>
      <c r="D327" s="32"/>
      <c r="E327" s="4">
        <v>15</v>
      </c>
      <c r="F327" s="4">
        <v>26850</v>
      </c>
      <c r="G327" s="4">
        <v>2685</v>
      </c>
      <c r="H327" s="4">
        <v>29535</v>
      </c>
    </row>
    <row r="328" spans="1:8" ht="15.75">
      <c r="A328" s="32" t="s">
        <v>6</v>
      </c>
      <c r="B328" s="32" t="s">
        <v>889</v>
      </c>
      <c r="C328" s="32" t="s">
        <v>888</v>
      </c>
      <c r="D328" s="32" t="s">
        <v>890</v>
      </c>
      <c r="E328" s="4">
        <v>5</v>
      </c>
      <c r="F328" s="4">
        <v>78855</v>
      </c>
      <c r="G328" s="4">
        <v>7886</v>
      </c>
      <c r="H328" s="4">
        <v>86741</v>
      </c>
    </row>
    <row r="329" spans="1:8" ht="15.75">
      <c r="A329" s="32" t="s">
        <v>6</v>
      </c>
      <c r="B329" s="32" t="s">
        <v>902</v>
      </c>
      <c r="C329" s="32" t="s">
        <v>901</v>
      </c>
      <c r="D329" s="32" t="s">
        <v>890</v>
      </c>
      <c r="E329" s="4">
        <v>5</v>
      </c>
      <c r="F329" s="4">
        <v>91185</v>
      </c>
      <c r="G329" s="4">
        <v>9119</v>
      </c>
      <c r="H329" s="4">
        <v>100304</v>
      </c>
    </row>
    <row r="330" spans="1:8" ht="15.75">
      <c r="A330" s="32" t="s">
        <v>6</v>
      </c>
      <c r="B330" s="32" t="s">
        <v>918</v>
      </c>
      <c r="C330" s="32" t="s">
        <v>917</v>
      </c>
      <c r="D330" s="32" t="s">
        <v>919</v>
      </c>
      <c r="E330" s="4">
        <v>100</v>
      </c>
      <c r="F330" s="4">
        <v>2776800</v>
      </c>
      <c r="G330" s="4">
        <v>277680</v>
      </c>
      <c r="H330" s="4">
        <v>3054480</v>
      </c>
    </row>
    <row r="331" spans="1:8" ht="15.75">
      <c r="A331" s="32" t="s">
        <v>6</v>
      </c>
      <c r="B331" s="32" t="s">
        <v>954</v>
      </c>
      <c r="C331" s="32" t="s">
        <v>363</v>
      </c>
      <c r="D331" s="32" t="s">
        <v>955</v>
      </c>
      <c r="E331" s="4">
        <v>60</v>
      </c>
      <c r="F331" s="4">
        <v>294000</v>
      </c>
      <c r="G331" s="4">
        <v>29400</v>
      </c>
      <c r="H331" s="4">
        <v>323400</v>
      </c>
    </row>
    <row r="332" spans="1:8" ht="15.75">
      <c r="A332" s="32" t="s">
        <v>6</v>
      </c>
      <c r="B332" s="32" t="s">
        <v>958</v>
      </c>
      <c r="C332" s="32" t="s">
        <v>352</v>
      </c>
      <c r="D332" s="32" t="s">
        <v>959</v>
      </c>
      <c r="E332" s="4">
        <v>60</v>
      </c>
      <c r="F332" s="4">
        <v>402000</v>
      </c>
      <c r="G332" s="4">
        <v>40200</v>
      </c>
      <c r="H332" s="4">
        <v>442200</v>
      </c>
    </row>
    <row r="333" spans="1:8" ht="15.75">
      <c r="A333" s="32" t="s">
        <v>6</v>
      </c>
      <c r="B333" s="32" t="s">
        <v>960</v>
      </c>
      <c r="C333" s="32" t="s">
        <v>358</v>
      </c>
      <c r="D333" s="32" t="s">
        <v>961</v>
      </c>
      <c r="E333" s="4">
        <v>60</v>
      </c>
      <c r="F333" s="4">
        <v>456000</v>
      </c>
      <c r="G333" s="4">
        <v>45600</v>
      </c>
      <c r="H333" s="4">
        <v>501600</v>
      </c>
    </row>
    <row r="334" spans="1:8" ht="15.75">
      <c r="A334" s="32" t="s">
        <v>6</v>
      </c>
      <c r="B334" s="32" t="s">
        <v>962</v>
      </c>
      <c r="C334" s="32" t="s">
        <v>448</v>
      </c>
      <c r="D334" s="32" t="s">
        <v>963</v>
      </c>
      <c r="E334" s="4">
        <v>40</v>
      </c>
      <c r="F334" s="4">
        <v>340000</v>
      </c>
      <c r="G334" s="4">
        <v>34000</v>
      </c>
      <c r="H334" s="4">
        <v>374000</v>
      </c>
    </row>
    <row r="335" spans="1:8" ht="15.75">
      <c r="A335" s="32" t="s">
        <v>6</v>
      </c>
      <c r="B335" s="32" t="s">
        <v>992</v>
      </c>
      <c r="C335" s="32" t="s">
        <v>733</v>
      </c>
      <c r="D335" s="32" t="s">
        <v>993</v>
      </c>
      <c r="E335" s="4">
        <v>60</v>
      </c>
      <c r="F335" s="4">
        <v>276000</v>
      </c>
      <c r="G335" s="4">
        <v>27600</v>
      </c>
      <c r="H335" s="4">
        <v>303600</v>
      </c>
    </row>
    <row r="336" spans="1:8" ht="15.75">
      <c r="A336" s="32" t="s">
        <v>6</v>
      </c>
      <c r="B336" s="32" t="s">
        <v>994</v>
      </c>
      <c r="C336" s="32" t="s">
        <v>744</v>
      </c>
      <c r="D336" s="32" t="s">
        <v>995</v>
      </c>
      <c r="E336" s="4">
        <v>70</v>
      </c>
      <c r="F336" s="4">
        <v>385000</v>
      </c>
      <c r="G336" s="4">
        <v>38500</v>
      </c>
      <c r="H336" s="4">
        <v>423500</v>
      </c>
    </row>
    <row r="337" spans="1:8" ht="15.75">
      <c r="A337" s="32" t="s">
        <v>6</v>
      </c>
      <c r="B337" s="32" t="s">
        <v>996</v>
      </c>
      <c r="C337" s="32" t="s">
        <v>770</v>
      </c>
      <c r="D337" s="32" t="s">
        <v>997</v>
      </c>
      <c r="E337" s="4">
        <v>60</v>
      </c>
      <c r="F337" s="4">
        <v>378000</v>
      </c>
      <c r="G337" s="4">
        <v>37800</v>
      </c>
      <c r="H337" s="4">
        <v>415800</v>
      </c>
    </row>
    <row r="338" spans="1:8" ht="15.75">
      <c r="A338" s="32" t="s">
        <v>6</v>
      </c>
      <c r="B338" s="32" t="s">
        <v>998</v>
      </c>
      <c r="C338" s="32" t="s">
        <v>778</v>
      </c>
      <c r="D338" s="32" t="s">
        <v>999</v>
      </c>
      <c r="E338" s="4">
        <v>60</v>
      </c>
      <c r="F338" s="4">
        <v>438000</v>
      </c>
      <c r="G338" s="4">
        <v>43800</v>
      </c>
      <c r="H338" s="4">
        <v>481800</v>
      </c>
    </row>
    <row r="339" spans="1:8" ht="15.75">
      <c r="A339" s="32" t="s">
        <v>6</v>
      </c>
      <c r="B339" s="32" t="s">
        <v>1008</v>
      </c>
      <c r="C339" s="32" t="s">
        <v>355</v>
      </c>
      <c r="D339" s="32" t="s">
        <v>1009</v>
      </c>
      <c r="E339" s="4">
        <v>30</v>
      </c>
      <c r="F339" s="4">
        <v>195000</v>
      </c>
      <c r="G339" s="4">
        <v>19500</v>
      </c>
      <c r="H339" s="4">
        <v>214500</v>
      </c>
    </row>
    <row r="340" spans="1:8" ht="15.75">
      <c r="A340" s="32" t="s">
        <v>6</v>
      </c>
      <c r="B340" s="32" t="s">
        <v>1010</v>
      </c>
      <c r="C340" s="32" t="s">
        <v>524</v>
      </c>
      <c r="D340" s="32" t="s">
        <v>1011</v>
      </c>
      <c r="E340" s="4">
        <v>30</v>
      </c>
      <c r="F340" s="4">
        <v>171000</v>
      </c>
      <c r="G340" s="4">
        <v>17100</v>
      </c>
      <c r="H340" s="4">
        <v>188100</v>
      </c>
    </row>
    <row r="341" spans="1:8" ht="15.75">
      <c r="A341" s="32" t="s">
        <v>6</v>
      </c>
      <c r="B341" s="32" t="s">
        <v>1012</v>
      </c>
      <c r="C341" s="32" t="s">
        <v>514</v>
      </c>
      <c r="D341" s="32" t="s">
        <v>1013</v>
      </c>
      <c r="E341" s="4">
        <v>30</v>
      </c>
      <c r="F341" s="4">
        <v>144000</v>
      </c>
      <c r="G341" s="4">
        <v>14400</v>
      </c>
      <c r="H341" s="4">
        <v>158400</v>
      </c>
    </row>
    <row r="342" spans="1:8" ht="15.75">
      <c r="A342" s="32" t="s">
        <v>6</v>
      </c>
      <c r="B342" s="32" t="s">
        <v>1024</v>
      </c>
      <c r="C342" s="32" t="s">
        <v>819</v>
      </c>
      <c r="D342" s="32" t="s">
        <v>1025</v>
      </c>
      <c r="E342" s="4">
        <v>60</v>
      </c>
      <c r="F342" s="4">
        <v>198000</v>
      </c>
      <c r="G342" s="4">
        <v>19800</v>
      </c>
      <c r="H342" s="4">
        <v>217800</v>
      </c>
    </row>
    <row r="343" spans="1:8" ht="15.75">
      <c r="A343" s="32" t="s">
        <v>6</v>
      </c>
      <c r="B343" s="32" t="s">
        <v>1071</v>
      </c>
      <c r="C343" s="32" t="s">
        <v>759</v>
      </c>
      <c r="D343" s="32" t="s">
        <v>1072</v>
      </c>
      <c r="E343" s="4">
        <v>1000</v>
      </c>
      <c r="F343" s="4">
        <v>1109000</v>
      </c>
      <c r="G343" s="4">
        <v>110900</v>
      </c>
      <c r="H343" s="4">
        <v>1219900</v>
      </c>
    </row>
    <row r="344" spans="1:8" ht="15.75">
      <c r="A344" s="32" t="s">
        <v>6</v>
      </c>
      <c r="B344" s="32" t="s">
        <v>1075</v>
      </c>
      <c r="C344" s="32" t="s">
        <v>822</v>
      </c>
      <c r="D344" s="32" t="s">
        <v>1076</v>
      </c>
      <c r="E344" s="4">
        <v>1000</v>
      </c>
      <c r="F344" s="4">
        <v>1379000</v>
      </c>
      <c r="G344" s="4">
        <v>137900</v>
      </c>
      <c r="H344" s="4">
        <v>1516900</v>
      </c>
    </row>
    <row r="345" spans="1:8" ht="15.75">
      <c r="A345" s="32" t="s">
        <v>6</v>
      </c>
      <c r="B345" s="32" t="s">
        <v>1098</v>
      </c>
      <c r="C345" s="32" t="s">
        <v>560</v>
      </c>
      <c r="D345" s="32" t="s">
        <v>1099</v>
      </c>
      <c r="E345" s="4">
        <v>20</v>
      </c>
      <c r="F345" s="4">
        <v>74000</v>
      </c>
      <c r="G345" s="4">
        <v>7400</v>
      </c>
      <c r="H345" s="4">
        <v>81400</v>
      </c>
    </row>
    <row r="346" spans="1:8" ht="15.75">
      <c r="A346" s="32" t="s">
        <v>6</v>
      </c>
      <c r="B346" s="32" t="s">
        <v>1106</v>
      </c>
      <c r="C346" s="32" t="s">
        <v>673</v>
      </c>
      <c r="D346" s="32" t="s">
        <v>1107</v>
      </c>
      <c r="E346" s="4">
        <v>60</v>
      </c>
      <c r="F346" s="4">
        <v>222000</v>
      </c>
      <c r="G346" s="4">
        <v>22200</v>
      </c>
      <c r="H346" s="4">
        <v>244200</v>
      </c>
    </row>
    <row r="347" spans="1:8" ht="15.75">
      <c r="A347" s="32" t="s">
        <v>6</v>
      </c>
      <c r="B347" s="32" t="s">
        <v>1113</v>
      </c>
      <c r="C347" s="32" t="s">
        <v>819</v>
      </c>
      <c r="D347" s="32" t="s">
        <v>414</v>
      </c>
      <c r="E347" s="4">
        <v>10</v>
      </c>
      <c r="F347" s="4">
        <v>31450</v>
      </c>
      <c r="G347" s="4">
        <v>3145</v>
      </c>
      <c r="H347" s="4">
        <v>34595</v>
      </c>
    </row>
    <row r="348" spans="1:8" ht="15.75">
      <c r="A348" s="32" t="s">
        <v>6</v>
      </c>
      <c r="B348" s="32" t="s">
        <v>1142</v>
      </c>
      <c r="C348" s="32" t="s">
        <v>548</v>
      </c>
      <c r="D348" s="32" t="s">
        <v>1143</v>
      </c>
      <c r="E348" s="4">
        <v>20</v>
      </c>
      <c r="F348" s="4">
        <v>70000</v>
      </c>
      <c r="G348" s="4">
        <v>7000</v>
      </c>
      <c r="H348" s="4">
        <v>77000</v>
      </c>
    </row>
    <row r="349" spans="1:8" ht="15.75">
      <c r="A349" s="32" t="s">
        <v>6</v>
      </c>
      <c r="B349" s="32" t="s">
        <v>1171</v>
      </c>
      <c r="C349" s="32" t="s">
        <v>451</v>
      </c>
      <c r="D349" s="32" t="s">
        <v>1172</v>
      </c>
      <c r="E349" s="4">
        <v>110</v>
      </c>
      <c r="F349" s="4">
        <v>1078000</v>
      </c>
      <c r="G349" s="4">
        <v>107800</v>
      </c>
      <c r="H349" s="4">
        <v>1185800</v>
      </c>
    </row>
    <row r="350" spans="1:8" ht="15.75">
      <c r="A350" s="32" t="s">
        <v>6</v>
      </c>
      <c r="B350" s="32" t="s">
        <v>1190</v>
      </c>
      <c r="C350" s="32" t="s">
        <v>896</v>
      </c>
      <c r="D350" s="32" t="s">
        <v>1191</v>
      </c>
      <c r="E350" s="4">
        <v>20</v>
      </c>
      <c r="F350" s="4">
        <v>1080000</v>
      </c>
      <c r="G350" s="4">
        <v>108000</v>
      </c>
      <c r="H350" s="4">
        <v>1188000</v>
      </c>
    </row>
    <row r="351" spans="1:8" ht="15.75">
      <c r="A351" s="32" t="s">
        <v>6</v>
      </c>
      <c r="B351" s="32" t="s">
        <v>1208</v>
      </c>
      <c r="C351" s="32" t="s">
        <v>657</v>
      </c>
      <c r="D351" s="32" t="s">
        <v>414</v>
      </c>
      <c r="E351" s="4">
        <v>11</v>
      </c>
      <c r="F351" s="4">
        <v>17875</v>
      </c>
      <c r="G351" s="4">
        <v>1788</v>
      </c>
      <c r="H351" s="4">
        <v>19663</v>
      </c>
    </row>
    <row r="352" spans="1:8" ht="15.75">
      <c r="A352" s="32" t="s">
        <v>6</v>
      </c>
      <c r="B352" s="32" t="s">
        <v>1210</v>
      </c>
      <c r="C352" s="32" t="s">
        <v>1209</v>
      </c>
      <c r="D352" s="32" t="s">
        <v>414</v>
      </c>
      <c r="E352" s="4">
        <v>20</v>
      </c>
      <c r="F352" s="4">
        <v>70700</v>
      </c>
      <c r="G352" s="4">
        <v>7070</v>
      </c>
      <c r="H352" s="4">
        <v>77770</v>
      </c>
    </row>
    <row r="353" spans="1:8" ht="15.75">
      <c r="A353" s="32" t="s">
        <v>6</v>
      </c>
      <c r="B353" s="32" t="s">
        <v>1346</v>
      </c>
      <c r="C353" s="32" t="s">
        <v>1345</v>
      </c>
      <c r="D353" s="32" t="s">
        <v>1342</v>
      </c>
      <c r="E353" s="4">
        <v>20</v>
      </c>
      <c r="F353" s="4">
        <v>240000</v>
      </c>
      <c r="G353" s="4">
        <v>24000</v>
      </c>
      <c r="H353" s="4">
        <v>264000</v>
      </c>
    </row>
    <row r="354" spans="1:8" ht="15.75">
      <c r="A354" s="32" t="s">
        <v>6</v>
      </c>
      <c r="B354" s="32" t="s">
        <v>1351</v>
      </c>
      <c r="C354" s="32" t="s">
        <v>1350</v>
      </c>
      <c r="D354" s="32" t="s">
        <v>1352</v>
      </c>
      <c r="E354" s="4">
        <v>756</v>
      </c>
      <c r="F354" s="4">
        <v>861000</v>
      </c>
      <c r="G354" s="4">
        <v>86100</v>
      </c>
      <c r="H354" s="4">
        <v>947100</v>
      </c>
    </row>
    <row r="355" spans="1:8" ht="15.75">
      <c r="A355" s="32" t="s">
        <v>6</v>
      </c>
      <c r="B355" s="32" t="s">
        <v>1356</v>
      </c>
      <c r="C355" s="32" t="s">
        <v>1355</v>
      </c>
      <c r="D355" s="32" t="s">
        <v>1352</v>
      </c>
      <c r="E355" s="4">
        <v>200</v>
      </c>
      <c r="F355" s="4">
        <v>190000</v>
      </c>
      <c r="G355" s="4">
        <v>19000</v>
      </c>
      <c r="H355" s="4">
        <v>209000</v>
      </c>
    </row>
    <row r="356" spans="1:8" ht="15.75">
      <c r="A356" s="32" t="s">
        <v>6</v>
      </c>
      <c r="B356" s="32" t="s">
        <v>1358</v>
      </c>
      <c r="C356" s="32" t="s">
        <v>1357</v>
      </c>
      <c r="D356" s="32" t="s">
        <v>1359</v>
      </c>
      <c r="E356" s="4">
        <v>6</v>
      </c>
      <c r="F356" s="4">
        <v>34200</v>
      </c>
      <c r="G356" s="4">
        <v>3420</v>
      </c>
      <c r="H356" s="4">
        <v>37620</v>
      </c>
    </row>
    <row r="357" spans="1:8" ht="15.75">
      <c r="A357" s="32" t="s">
        <v>6</v>
      </c>
      <c r="B357" s="32" t="s">
        <v>1363</v>
      </c>
      <c r="C357" s="32" t="s">
        <v>1362</v>
      </c>
      <c r="D357" s="32" t="s">
        <v>1342</v>
      </c>
      <c r="E357" s="4">
        <v>5</v>
      </c>
      <c r="F357" s="4">
        <v>54000</v>
      </c>
      <c r="G357" s="4">
        <v>5400</v>
      </c>
      <c r="H357" s="4">
        <v>59400</v>
      </c>
    </row>
    <row r="358" spans="1:8" ht="15.75">
      <c r="A358" s="32" t="s">
        <v>6</v>
      </c>
      <c r="B358" s="32" t="s">
        <v>1365</v>
      </c>
      <c r="C358" s="32" t="s">
        <v>1364</v>
      </c>
      <c r="D358" s="32" t="s">
        <v>1352</v>
      </c>
      <c r="E358" s="4">
        <v>493</v>
      </c>
      <c r="F358" s="4">
        <v>442800</v>
      </c>
      <c r="G358" s="4">
        <v>44280</v>
      </c>
      <c r="H358" s="4">
        <v>487080</v>
      </c>
    </row>
    <row r="359" spans="1:8" ht="15.75">
      <c r="A359" s="32" t="s">
        <v>6</v>
      </c>
      <c r="B359" s="32" t="s">
        <v>1370</v>
      </c>
      <c r="C359" s="32" t="s">
        <v>1369</v>
      </c>
      <c r="D359" s="32" t="s">
        <v>1352</v>
      </c>
      <c r="E359" s="4">
        <v>426</v>
      </c>
      <c r="F359" s="4">
        <v>10650000</v>
      </c>
      <c r="G359" s="4">
        <v>1065000</v>
      </c>
      <c r="H359" s="4">
        <v>11715000</v>
      </c>
    </row>
    <row r="360" spans="1:8" ht="15.75">
      <c r="A360" s="32" t="s">
        <v>6</v>
      </c>
      <c r="B360" s="32" t="s">
        <v>1373</v>
      </c>
      <c r="C360" s="32" t="s">
        <v>1362</v>
      </c>
      <c r="D360" s="32" t="s">
        <v>1374</v>
      </c>
      <c r="E360" s="4">
        <v>40</v>
      </c>
      <c r="F360" s="4">
        <v>449000</v>
      </c>
      <c r="G360" s="4">
        <v>44900</v>
      </c>
      <c r="H360" s="4">
        <v>493900</v>
      </c>
    </row>
    <row r="361" spans="1:8" ht="15.75">
      <c r="A361" s="32" t="s">
        <v>6</v>
      </c>
      <c r="B361" s="32" t="s">
        <v>1375</v>
      </c>
      <c r="C361" s="32" t="s">
        <v>1353</v>
      </c>
      <c r="D361" s="32" t="s">
        <v>1374</v>
      </c>
      <c r="E361" s="4">
        <v>10</v>
      </c>
      <c r="F361" s="4">
        <v>114000</v>
      </c>
      <c r="G361" s="4">
        <v>11400</v>
      </c>
      <c r="H361" s="4">
        <v>125400</v>
      </c>
    </row>
    <row r="362" spans="1:8" ht="15.75">
      <c r="A362" s="32" t="s">
        <v>6</v>
      </c>
      <c r="B362" s="32" t="s">
        <v>1377</v>
      </c>
      <c r="C362" s="32" t="s">
        <v>1376</v>
      </c>
      <c r="D362" s="32" t="s">
        <v>1378</v>
      </c>
      <c r="E362" s="4">
        <v>70</v>
      </c>
      <c r="F362" s="4">
        <v>826000</v>
      </c>
      <c r="G362" s="4">
        <v>82600</v>
      </c>
      <c r="H362" s="4">
        <v>908600</v>
      </c>
    </row>
    <row r="363" spans="1:8" ht="15.75">
      <c r="A363" s="32" t="s">
        <v>6</v>
      </c>
      <c r="B363" s="32" t="s">
        <v>1398</v>
      </c>
      <c r="C363" s="32" t="s">
        <v>1397</v>
      </c>
      <c r="D363" s="32" t="s">
        <v>1359</v>
      </c>
      <c r="E363" s="4">
        <v>15</v>
      </c>
      <c r="F363" s="4">
        <v>220500</v>
      </c>
      <c r="G363" s="4">
        <v>22050</v>
      </c>
      <c r="H363" s="4">
        <v>242550</v>
      </c>
    </row>
    <row r="364" spans="1:8" ht="15.75">
      <c r="A364" s="32" t="s">
        <v>6</v>
      </c>
      <c r="B364" s="32" t="s">
        <v>1413</v>
      </c>
      <c r="C364" s="32" t="s">
        <v>1412</v>
      </c>
      <c r="D364" s="32" t="s">
        <v>1414</v>
      </c>
      <c r="E364" s="4">
        <v>30</v>
      </c>
      <c r="F364" s="4">
        <v>78990</v>
      </c>
      <c r="G364" s="4">
        <v>7899</v>
      </c>
      <c r="H364" s="4">
        <v>86889</v>
      </c>
    </row>
    <row r="365" spans="1:8" ht="15.75">
      <c r="A365" s="32" t="s">
        <v>6</v>
      </c>
      <c r="B365" s="32" t="s">
        <v>1418</v>
      </c>
      <c r="C365" s="32" t="s">
        <v>1417</v>
      </c>
      <c r="D365" s="32" t="s">
        <v>104</v>
      </c>
      <c r="E365" s="4">
        <v>1</v>
      </c>
      <c r="F365" s="4">
        <v>3500</v>
      </c>
      <c r="G365" s="4">
        <v>350</v>
      </c>
      <c r="H365" s="4">
        <v>3850</v>
      </c>
    </row>
    <row r="366" spans="1:8" ht="15.75">
      <c r="A366" s="32" t="s">
        <v>6</v>
      </c>
      <c r="B366" s="32" t="s">
        <v>1419</v>
      </c>
      <c r="C366" s="32" t="s">
        <v>1417</v>
      </c>
      <c r="D366" s="32" t="s">
        <v>73</v>
      </c>
      <c r="E366" s="4">
        <v>5</v>
      </c>
      <c r="F366" s="4">
        <v>9500</v>
      </c>
      <c r="G366" s="4">
        <v>950</v>
      </c>
      <c r="H366" s="4">
        <v>10450</v>
      </c>
    </row>
    <row r="367" spans="1:8" ht="15.75">
      <c r="A367" s="32" t="s">
        <v>6</v>
      </c>
      <c r="B367" s="32" t="s">
        <v>1428</v>
      </c>
      <c r="C367" s="32" t="s">
        <v>1426</v>
      </c>
      <c r="D367" s="32" t="s">
        <v>73</v>
      </c>
      <c r="E367" s="4">
        <v>5</v>
      </c>
      <c r="F367" s="4">
        <v>9500</v>
      </c>
      <c r="G367" s="4">
        <v>950</v>
      </c>
      <c r="H367" s="4">
        <v>10450</v>
      </c>
    </row>
    <row r="368" spans="1:8" ht="15.75">
      <c r="A368" s="32" t="s">
        <v>6</v>
      </c>
      <c r="B368" s="32" t="s">
        <v>1432</v>
      </c>
      <c r="C368" s="32" t="s">
        <v>1426</v>
      </c>
      <c r="D368" s="32" t="s">
        <v>58</v>
      </c>
      <c r="E368" s="4">
        <v>5</v>
      </c>
      <c r="F368" s="4">
        <v>10500</v>
      </c>
      <c r="G368" s="4">
        <v>1050</v>
      </c>
      <c r="H368" s="4">
        <v>11550</v>
      </c>
    </row>
    <row r="369" spans="1:8" ht="15.75">
      <c r="A369" s="32" t="s">
        <v>6</v>
      </c>
      <c r="B369" s="32" t="s">
        <v>1626</v>
      </c>
      <c r="C369" s="32" t="s">
        <v>1625</v>
      </c>
      <c r="D369" s="32" t="s">
        <v>1627</v>
      </c>
      <c r="E369" s="4">
        <v>2</v>
      </c>
      <c r="F369" s="4">
        <v>360000</v>
      </c>
      <c r="G369" s="4">
        <v>36000</v>
      </c>
      <c r="H369" s="4">
        <v>396000</v>
      </c>
    </row>
    <row r="370" spans="1:8" ht="15.75">
      <c r="A370" s="32" t="s">
        <v>6</v>
      </c>
      <c r="B370" s="32" t="s">
        <v>1757</v>
      </c>
      <c r="C370" s="32" t="s">
        <v>1754</v>
      </c>
      <c r="D370" s="32" t="s">
        <v>1758</v>
      </c>
      <c r="E370" s="4">
        <v>35</v>
      </c>
      <c r="F370" s="4">
        <v>570125</v>
      </c>
      <c r="G370" s="4">
        <v>57013</v>
      </c>
      <c r="H370" s="4">
        <v>627138</v>
      </c>
    </row>
    <row r="371" spans="1:8" ht="15.75">
      <c r="A371" s="32" t="s">
        <v>6</v>
      </c>
      <c r="B371" s="32" t="s">
        <v>1760</v>
      </c>
      <c r="C371" s="32" t="s">
        <v>1759</v>
      </c>
      <c r="D371" s="32" t="s">
        <v>1758</v>
      </c>
      <c r="E371" s="4">
        <v>8</v>
      </c>
      <c r="F371" s="4">
        <v>96000</v>
      </c>
      <c r="G371" s="4">
        <v>9600</v>
      </c>
      <c r="H371" s="4">
        <v>105600</v>
      </c>
    </row>
    <row r="372" spans="1:8" ht="15.75">
      <c r="A372" s="32" t="s">
        <v>6</v>
      </c>
      <c r="B372" s="32" t="s">
        <v>1765</v>
      </c>
      <c r="C372" s="32" t="s">
        <v>1763</v>
      </c>
      <c r="D372" s="32" t="s">
        <v>1758</v>
      </c>
      <c r="E372" s="4">
        <v>5</v>
      </c>
      <c r="F372" s="4">
        <v>70000</v>
      </c>
      <c r="G372" s="4">
        <v>7000</v>
      </c>
      <c r="H372" s="4">
        <v>77000</v>
      </c>
    </row>
    <row r="373" spans="1:8" ht="15.75">
      <c r="A373" s="32" t="s">
        <v>6</v>
      </c>
      <c r="B373" s="32" t="s">
        <v>2313</v>
      </c>
      <c r="C373" s="32" t="s">
        <v>2312</v>
      </c>
      <c r="D373" s="32" t="s">
        <v>2314</v>
      </c>
      <c r="E373" s="4">
        <v>53</v>
      </c>
      <c r="F373" s="4">
        <v>223395</v>
      </c>
      <c r="G373" s="4">
        <v>22340</v>
      </c>
      <c r="H373" s="4">
        <v>245735</v>
      </c>
    </row>
    <row r="374" spans="1:8" ht="15.75">
      <c r="A374" s="32" t="s">
        <v>6</v>
      </c>
      <c r="B374" s="32" t="s">
        <v>2343</v>
      </c>
      <c r="C374" s="32" t="s">
        <v>299</v>
      </c>
      <c r="D374" s="32" t="s">
        <v>2344</v>
      </c>
      <c r="E374" s="4">
        <v>200</v>
      </c>
      <c r="F374" s="4">
        <v>2032400</v>
      </c>
      <c r="G374" s="4">
        <v>203240</v>
      </c>
      <c r="H374" s="4">
        <v>2235640</v>
      </c>
    </row>
    <row r="375" spans="1:8" ht="15.75">
      <c r="A375" s="32" t="s">
        <v>6</v>
      </c>
      <c r="B375" s="32" t="s">
        <v>2363</v>
      </c>
      <c r="C375" s="32" t="s">
        <v>314</v>
      </c>
      <c r="D375" s="32" t="s">
        <v>2364</v>
      </c>
      <c r="E375" s="4">
        <v>20</v>
      </c>
      <c r="F375" s="4">
        <v>141380</v>
      </c>
      <c r="G375" s="4">
        <v>14138</v>
      </c>
      <c r="H375" s="4">
        <v>155518</v>
      </c>
    </row>
    <row r="376" spans="1:8" ht="15.75">
      <c r="A376" s="32" t="s">
        <v>6</v>
      </c>
      <c r="B376" s="32" t="s">
        <v>2397</v>
      </c>
      <c r="C376" s="32" t="s">
        <v>236</v>
      </c>
      <c r="D376" s="32" t="s">
        <v>2398</v>
      </c>
      <c r="E376" s="4">
        <v>58</v>
      </c>
      <c r="F376" s="4">
        <v>311982</v>
      </c>
      <c r="G376" s="4">
        <v>31198</v>
      </c>
      <c r="H376" s="4">
        <v>343180</v>
      </c>
    </row>
    <row r="377" spans="1:8" ht="15.75">
      <c r="A377" s="32" t="s">
        <v>6</v>
      </c>
      <c r="B377" s="32" t="s">
        <v>2400</v>
      </c>
      <c r="C377" s="32" t="s">
        <v>236</v>
      </c>
      <c r="D377" s="32" t="s">
        <v>2401</v>
      </c>
      <c r="E377" s="4">
        <v>70</v>
      </c>
      <c r="F377" s="4">
        <v>473000</v>
      </c>
      <c r="G377" s="4">
        <v>47300</v>
      </c>
      <c r="H377" s="4">
        <v>520300</v>
      </c>
    </row>
    <row r="378" spans="1:8" ht="15.75">
      <c r="A378" s="32" t="s">
        <v>6</v>
      </c>
      <c r="B378" s="32" t="s">
        <v>2402</v>
      </c>
      <c r="C378" s="32" t="s">
        <v>236</v>
      </c>
      <c r="D378" s="32" t="s">
        <v>2403</v>
      </c>
      <c r="E378" s="4">
        <v>57</v>
      </c>
      <c r="F378" s="4">
        <v>471219</v>
      </c>
      <c r="G378" s="4">
        <v>47122</v>
      </c>
      <c r="H378" s="4">
        <v>518341</v>
      </c>
    </row>
    <row r="379" spans="1:8" ht="15.75">
      <c r="A379" s="32" t="s">
        <v>6</v>
      </c>
      <c r="B379" s="32" t="s">
        <v>2404</v>
      </c>
      <c r="C379" s="32" t="s">
        <v>236</v>
      </c>
      <c r="D379" s="32" t="s">
        <v>2405</v>
      </c>
      <c r="E379" s="4">
        <v>3</v>
      </c>
      <c r="F379" s="4">
        <v>29226</v>
      </c>
      <c r="G379" s="4">
        <v>2923</v>
      </c>
      <c r="H379" s="4">
        <v>32149</v>
      </c>
    </row>
    <row r="380" spans="1:8" ht="15.75">
      <c r="A380" s="32" t="s">
        <v>6</v>
      </c>
      <c r="B380" s="32" t="s">
        <v>2406</v>
      </c>
      <c r="C380" s="32" t="s">
        <v>236</v>
      </c>
      <c r="D380" s="32" t="s">
        <v>2407</v>
      </c>
      <c r="E380" s="4">
        <v>4</v>
      </c>
      <c r="F380" s="4">
        <v>13456</v>
      </c>
      <c r="G380" s="4">
        <v>1346</v>
      </c>
      <c r="H380" s="4">
        <v>14802</v>
      </c>
    </row>
    <row r="381" spans="1:8" ht="15.75">
      <c r="A381" s="32" t="s">
        <v>6</v>
      </c>
      <c r="B381" s="32" t="s">
        <v>2408</v>
      </c>
      <c r="C381" s="32" t="s">
        <v>236</v>
      </c>
      <c r="D381" s="32" t="s">
        <v>2409</v>
      </c>
      <c r="E381" s="4">
        <v>30</v>
      </c>
      <c r="F381" s="4">
        <v>113260</v>
      </c>
      <c r="G381" s="4">
        <v>11326</v>
      </c>
      <c r="H381" s="4">
        <v>124586</v>
      </c>
    </row>
    <row r="382" spans="1:8" ht="15.75">
      <c r="A382" s="32" t="s">
        <v>6</v>
      </c>
      <c r="B382" s="32" t="s">
        <v>2410</v>
      </c>
      <c r="C382" s="32" t="s">
        <v>223</v>
      </c>
      <c r="D382" s="32" t="s">
        <v>52</v>
      </c>
      <c r="E382" s="4">
        <v>1</v>
      </c>
      <c r="F382" s="4">
        <v>8800</v>
      </c>
      <c r="G382" s="4">
        <v>880</v>
      </c>
      <c r="H382" s="4">
        <v>9680</v>
      </c>
    </row>
    <row r="383" spans="1:8" ht="15.75">
      <c r="A383" s="32" t="s">
        <v>6</v>
      </c>
      <c r="B383" s="32" t="s">
        <v>2411</v>
      </c>
      <c r="C383" s="32" t="s">
        <v>223</v>
      </c>
      <c r="D383" s="32" t="s">
        <v>104</v>
      </c>
      <c r="E383" s="4">
        <v>2</v>
      </c>
      <c r="F383" s="4">
        <v>19200</v>
      </c>
      <c r="G383" s="4">
        <v>1920</v>
      </c>
      <c r="H383" s="4">
        <v>21120</v>
      </c>
    </row>
    <row r="384" spans="1:8" ht="15.75">
      <c r="A384" s="32" t="s">
        <v>6</v>
      </c>
      <c r="B384" s="32" t="s">
        <v>2414</v>
      </c>
      <c r="C384" s="32" t="s">
        <v>223</v>
      </c>
      <c r="D384" s="32" t="s">
        <v>58</v>
      </c>
      <c r="E384" s="4">
        <v>1</v>
      </c>
      <c r="F384" s="4">
        <v>6400</v>
      </c>
      <c r="G384" s="4">
        <v>640</v>
      </c>
      <c r="H384" s="4">
        <v>7040</v>
      </c>
    </row>
    <row r="385" spans="1:8" ht="15.75">
      <c r="A385" s="32" t="s">
        <v>6</v>
      </c>
      <c r="B385" s="32" t="s">
        <v>2420</v>
      </c>
      <c r="C385" s="32" t="s">
        <v>2287</v>
      </c>
      <c r="D385" s="32" t="s">
        <v>2421</v>
      </c>
      <c r="E385" s="4">
        <v>20</v>
      </c>
      <c r="F385" s="4">
        <v>131020</v>
      </c>
      <c r="G385" s="4">
        <v>13102</v>
      </c>
      <c r="H385" s="4">
        <v>144122</v>
      </c>
    </row>
    <row r="386" spans="1:8" ht="15.75">
      <c r="A386" s="32" t="s">
        <v>6</v>
      </c>
      <c r="B386" s="32" t="s">
        <v>2422</v>
      </c>
      <c r="C386" s="32" t="s">
        <v>2287</v>
      </c>
      <c r="D386" s="32" t="s">
        <v>2423</v>
      </c>
      <c r="E386" s="4">
        <v>20</v>
      </c>
      <c r="F386" s="4">
        <v>152660</v>
      </c>
      <c r="G386" s="4">
        <v>15266</v>
      </c>
      <c r="H386" s="4">
        <v>167926</v>
      </c>
    </row>
    <row r="387" spans="1:8" ht="15.75">
      <c r="A387" s="32" t="s">
        <v>6</v>
      </c>
      <c r="B387" s="32" t="s">
        <v>2432</v>
      </c>
      <c r="C387" s="32" t="s">
        <v>267</v>
      </c>
      <c r="D387" s="32" t="s">
        <v>2433</v>
      </c>
      <c r="E387" s="4">
        <v>41</v>
      </c>
      <c r="F387" s="4">
        <v>204718</v>
      </c>
      <c r="G387" s="4">
        <v>20472</v>
      </c>
      <c r="H387" s="4">
        <v>225190</v>
      </c>
    </row>
    <row r="388" spans="1:8" ht="15.75">
      <c r="A388" s="32" t="s">
        <v>6</v>
      </c>
      <c r="B388" s="32" t="s">
        <v>2436</v>
      </c>
      <c r="C388" s="32" t="s">
        <v>267</v>
      </c>
      <c r="D388" s="32" t="s">
        <v>2437</v>
      </c>
      <c r="E388" s="4">
        <v>81</v>
      </c>
      <c r="F388" s="4">
        <v>401355</v>
      </c>
      <c r="G388" s="4">
        <v>40136</v>
      </c>
      <c r="H388" s="4">
        <v>441491</v>
      </c>
    </row>
    <row r="389" spans="1:8" ht="15.75">
      <c r="A389" s="32" t="s">
        <v>6</v>
      </c>
      <c r="B389" s="32" t="s">
        <v>2440</v>
      </c>
      <c r="C389" s="32" t="s">
        <v>267</v>
      </c>
      <c r="D389" s="32" t="s">
        <v>2441</v>
      </c>
      <c r="E389" s="4">
        <v>20</v>
      </c>
      <c r="F389" s="4">
        <v>146860</v>
      </c>
      <c r="G389" s="4">
        <v>14686</v>
      </c>
      <c r="H389" s="4">
        <v>161546</v>
      </c>
    </row>
    <row r="390" spans="1:8" ht="15.75">
      <c r="A390" s="32" t="s">
        <v>6</v>
      </c>
      <c r="B390" s="32" t="s">
        <v>2442</v>
      </c>
      <c r="C390" s="32" t="s">
        <v>267</v>
      </c>
      <c r="D390" s="32" t="s">
        <v>2443</v>
      </c>
      <c r="E390" s="4">
        <v>10</v>
      </c>
      <c r="F390" s="4">
        <v>84870</v>
      </c>
      <c r="G390" s="4">
        <v>8487</v>
      </c>
      <c r="H390" s="4">
        <v>93357</v>
      </c>
    </row>
    <row r="391" spans="1:8" ht="15.75">
      <c r="A391" s="32" t="s">
        <v>6</v>
      </c>
      <c r="B391" s="32" t="s">
        <v>2444</v>
      </c>
      <c r="C391" s="32" t="s">
        <v>267</v>
      </c>
      <c r="D391" s="32" t="s">
        <v>2445</v>
      </c>
      <c r="E391" s="4">
        <v>16</v>
      </c>
      <c r="F391" s="4">
        <v>154080</v>
      </c>
      <c r="G391" s="4">
        <v>15408</v>
      </c>
      <c r="H391" s="4">
        <v>169488</v>
      </c>
    </row>
    <row r="392" spans="1:8" ht="15.75">
      <c r="A392" s="32" t="s">
        <v>6</v>
      </c>
      <c r="B392" s="32" t="s">
        <v>2473</v>
      </c>
      <c r="C392" s="32" t="s">
        <v>264</v>
      </c>
      <c r="D392" s="32" t="s">
        <v>2474</v>
      </c>
      <c r="E392" s="4">
        <v>722</v>
      </c>
      <c r="F392" s="4">
        <v>2758780</v>
      </c>
      <c r="G392" s="4">
        <v>275878</v>
      </c>
      <c r="H392" s="4">
        <v>3034658</v>
      </c>
    </row>
    <row r="393" spans="1:8" ht="15.75">
      <c r="A393" s="32" t="s">
        <v>6</v>
      </c>
      <c r="B393" s="32" t="s">
        <v>2475</v>
      </c>
      <c r="C393" s="32" t="s">
        <v>264</v>
      </c>
      <c r="D393" s="32" t="s">
        <v>2476</v>
      </c>
      <c r="E393" s="4">
        <v>160</v>
      </c>
      <c r="F393" s="4">
        <v>827680</v>
      </c>
      <c r="G393" s="4">
        <v>82768</v>
      </c>
      <c r="H393" s="4">
        <v>910448</v>
      </c>
    </row>
    <row r="394" spans="1:8" ht="15.75">
      <c r="A394" s="32" t="s">
        <v>6</v>
      </c>
      <c r="B394" s="32" t="s">
        <v>2477</v>
      </c>
      <c r="C394" s="32" t="s">
        <v>264</v>
      </c>
      <c r="D394" s="32" t="s">
        <v>2478</v>
      </c>
      <c r="E394" s="4">
        <v>650</v>
      </c>
      <c r="F394" s="4">
        <v>3495050</v>
      </c>
      <c r="G394" s="4">
        <v>349505</v>
      </c>
      <c r="H394" s="4">
        <v>3844555</v>
      </c>
    </row>
    <row r="395" spans="1:8" ht="15.75">
      <c r="A395" s="32" t="s">
        <v>6</v>
      </c>
      <c r="B395" s="32" t="s">
        <v>2479</v>
      </c>
      <c r="C395" s="32" t="s">
        <v>264</v>
      </c>
      <c r="D395" s="32" t="s">
        <v>2480</v>
      </c>
      <c r="E395" s="4">
        <v>650</v>
      </c>
      <c r="F395" s="4">
        <v>3062910</v>
      </c>
      <c r="G395" s="4">
        <v>306292</v>
      </c>
      <c r="H395" s="4">
        <v>3369202</v>
      </c>
    </row>
    <row r="396" spans="1:8" ht="15.75">
      <c r="A396" s="32" t="s">
        <v>6</v>
      </c>
      <c r="B396" s="32" t="s">
        <v>2482</v>
      </c>
      <c r="C396" s="32" t="s">
        <v>264</v>
      </c>
      <c r="D396" s="32" t="s">
        <v>2483</v>
      </c>
      <c r="E396" s="4">
        <v>20</v>
      </c>
      <c r="F396" s="4">
        <v>58900</v>
      </c>
      <c r="G396" s="4">
        <v>5890</v>
      </c>
      <c r="H396" s="4">
        <v>64790</v>
      </c>
    </row>
    <row r="397" spans="1:8" ht="15.75">
      <c r="A397" s="32" t="s">
        <v>6</v>
      </c>
      <c r="B397" s="32" t="s">
        <v>2484</v>
      </c>
      <c r="C397" s="32" t="s">
        <v>264</v>
      </c>
      <c r="D397" s="32" t="s">
        <v>2485</v>
      </c>
      <c r="E397" s="4">
        <v>245</v>
      </c>
      <c r="F397" s="4">
        <v>1378325</v>
      </c>
      <c r="G397" s="4">
        <v>137833</v>
      </c>
      <c r="H397" s="4">
        <v>1516158</v>
      </c>
    </row>
    <row r="398" spans="1:8" ht="15.75">
      <c r="A398" s="32" t="s">
        <v>6</v>
      </c>
      <c r="B398" s="32" t="s">
        <v>2486</v>
      </c>
      <c r="C398" s="32" t="s">
        <v>264</v>
      </c>
      <c r="D398" s="32" t="s">
        <v>2487</v>
      </c>
      <c r="E398" s="4">
        <v>138</v>
      </c>
      <c r="F398" s="4">
        <v>912485</v>
      </c>
      <c r="G398" s="4">
        <v>91250</v>
      </c>
      <c r="H398" s="4">
        <v>1003735</v>
      </c>
    </row>
    <row r="399" spans="1:8" ht="15.75">
      <c r="A399" s="32" t="s">
        <v>6</v>
      </c>
      <c r="B399" s="32" t="s">
        <v>2488</v>
      </c>
      <c r="C399" s="32" t="s">
        <v>264</v>
      </c>
      <c r="D399" s="32" t="s">
        <v>2489</v>
      </c>
      <c r="E399" s="4">
        <v>50</v>
      </c>
      <c r="F399" s="4">
        <v>113900</v>
      </c>
      <c r="G399" s="4">
        <v>11390</v>
      </c>
      <c r="H399" s="4">
        <v>125290</v>
      </c>
    </row>
    <row r="400" spans="1:8" ht="15.75">
      <c r="A400" s="32" t="s">
        <v>6</v>
      </c>
      <c r="B400" s="32" t="s">
        <v>2490</v>
      </c>
      <c r="C400" s="32" t="s">
        <v>264</v>
      </c>
      <c r="D400" s="32" t="s">
        <v>2491</v>
      </c>
      <c r="E400" s="4">
        <v>40</v>
      </c>
      <c r="F400" s="4">
        <v>302480</v>
      </c>
      <c r="G400" s="4">
        <v>30248</v>
      </c>
      <c r="H400" s="4">
        <v>332728</v>
      </c>
    </row>
    <row r="401" spans="1:8" ht="15.75">
      <c r="A401" s="32" t="s">
        <v>6</v>
      </c>
      <c r="B401" s="32" t="s">
        <v>2492</v>
      </c>
      <c r="C401" s="32" t="s">
        <v>264</v>
      </c>
      <c r="D401" s="32" t="s">
        <v>2493</v>
      </c>
      <c r="E401" s="4">
        <v>230</v>
      </c>
      <c r="F401" s="4">
        <v>2368310</v>
      </c>
      <c r="G401" s="4">
        <v>236831</v>
      </c>
      <c r="H401" s="4">
        <v>2605141</v>
      </c>
    </row>
    <row r="402" spans="1:8" ht="15.75">
      <c r="A402" s="32" t="s">
        <v>6</v>
      </c>
      <c r="B402" s="32" t="s">
        <v>2494</v>
      </c>
      <c r="C402" s="32" t="s">
        <v>264</v>
      </c>
      <c r="D402" s="32" t="s">
        <v>2495</v>
      </c>
      <c r="E402" s="4">
        <v>50</v>
      </c>
      <c r="F402" s="4">
        <v>129000</v>
      </c>
      <c r="G402" s="4">
        <v>12900</v>
      </c>
      <c r="H402" s="4">
        <v>141900</v>
      </c>
    </row>
    <row r="403" spans="1:8" ht="15.75">
      <c r="A403" s="32" t="s">
        <v>6</v>
      </c>
      <c r="B403" s="32" t="s">
        <v>2496</v>
      </c>
      <c r="C403" s="32" t="s">
        <v>264</v>
      </c>
      <c r="D403" s="32" t="s">
        <v>2497</v>
      </c>
      <c r="E403" s="4">
        <v>46</v>
      </c>
      <c r="F403" s="4">
        <v>526240</v>
      </c>
      <c r="G403" s="4">
        <v>52624</v>
      </c>
      <c r="H403" s="4">
        <v>578864</v>
      </c>
    </row>
    <row r="404" spans="1:8" ht="15.75">
      <c r="A404" s="32" t="s">
        <v>6</v>
      </c>
      <c r="B404" s="32" t="s">
        <v>2503</v>
      </c>
      <c r="C404" s="32" t="s">
        <v>264</v>
      </c>
      <c r="D404" s="32" t="s">
        <v>2504</v>
      </c>
      <c r="E404" s="4">
        <v>30</v>
      </c>
      <c r="F404" s="4">
        <v>88200</v>
      </c>
      <c r="G404" s="4">
        <v>8820</v>
      </c>
      <c r="H404" s="4">
        <v>97020</v>
      </c>
    </row>
    <row r="405" spans="1:8" ht="15.75">
      <c r="A405" s="32" t="s">
        <v>6</v>
      </c>
      <c r="B405" s="32" t="s">
        <v>2509</v>
      </c>
      <c r="C405" s="32" t="s">
        <v>264</v>
      </c>
      <c r="D405" s="32" t="s">
        <v>2510</v>
      </c>
      <c r="E405" s="4">
        <v>30</v>
      </c>
      <c r="F405" s="4">
        <v>120870</v>
      </c>
      <c r="G405" s="4">
        <v>12087</v>
      </c>
      <c r="H405" s="4">
        <v>132957</v>
      </c>
    </row>
    <row r="406" spans="1:8" ht="15.75">
      <c r="A406" s="32" t="s">
        <v>6</v>
      </c>
      <c r="B406" s="32" t="s">
        <v>2511</v>
      </c>
      <c r="C406" s="32" t="s">
        <v>264</v>
      </c>
      <c r="D406" s="32" t="s">
        <v>2512</v>
      </c>
      <c r="E406" s="4">
        <v>10</v>
      </c>
      <c r="F406" s="4">
        <v>42330</v>
      </c>
      <c r="G406" s="4">
        <v>4233</v>
      </c>
      <c r="H406" s="4">
        <v>46563</v>
      </c>
    </row>
    <row r="407" spans="1:8" ht="15.75">
      <c r="A407" s="32" t="s">
        <v>6</v>
      </c>
      <c r="B407" s="32" t="s">
        <v>2513</v>
      </c>
      <c r="C407" s="32" t="s">
        <v>294</v>
      </c>
      <c r="D407" s="32" t="s">
        <v>2514</v>
      </c>
      <c r="E407" s="4">
        <v>3</v>
      </c>
      <c r="F407" s="4">
        <v>14235</v>
      </c>
      <c r="G407" s="4">
        <v>1424</v>
      </c>
      <c r="H407" s="4">
        <v>15659</v>
      </c>
    </row>
    <row r="408" spans="1:8" ht="15.75">
      <c r="A408" s="32" t="s">
        <v>6</v>
      </c>
      <c r="B408" s="32" t="s">
        <v>2515</v>
      </c>
      <c r="C408" s="32" t="s">
        <v>294</v>
      </c>
      <c r="D408" s="32" t="s">
        <v>2516</v>
      </c>
      <c r="E408" s="4">
        <v>20</v>
      </c>
      <c r="F408" s="4">
        <v>117780</v>
      </c>
      <c r="G408" s="4">
        <v>11779</v>
      </c>
      <c r="H408" s="4">
        <v>129559</v>
      </c>
    </row>
    <row r="409" spans="1:8" ht="15.75">
      <c r="A409" s="32" t="s">
        <v>6</v>
      </c>
      <c r="B409" s="32" t="s">
        <v>2519</v>
      </c>
      <c r="C409" s="32" t="s">
        <v>294</v>
      </c>
      <c r="D409" s="32" t="s">
        <v>2520</v>
      </c>
      <c r="E409" s="4">
        <v>27</v>
      </c>
      <c r="F409" s="4">
        <v>188190</v>
      </c>
      <c r="G409" s="4">
        <v>18819</v>
      </c>
      <c r="H409" s="4">
        <v>207009</v>
      </c>
    </row>
    <row r="410" spans="1:8" ht="15.75">
      <c r="A410" s="32" t="s">
        <v>6</v>
      </c>
      <c r="B410" s="32" t="s">
        <v>2521</v>
      </c>
      <c r="C410" s="32" t="s">
        <v>294</v>
      </c>
      <c r="D410" s="32" t="s">
        <v>2522</v>
      </c>
      <c r="E410" s="4">
        <v>5</v>
      </c>
      <c r="F410" s="4">
        <v>40570</v>
      </c>
      <c r="G410" s="4">
        <v>4057</v>
      </c>
      <c r="H410" s="4">
        <v>44627</v>
      </c>
    </row>
    <row r="411" spans="1:8" ht="15.75">
      <c r="A411" s="32" t="s">
        <v>6</v>
      </c>
      <c r="B411" s="32" t="s">
        <v>2523</v>
      </c>
      <c r="C411" s="32" t="s">
        <v>294</v>
      </c>
      <c r="D411" s="32" t="s">
        <v>2524</v>
      </c>
      <c r="E411" s="4">
        <v>40</v>
      </c>
      <c r="F411" s="4">
        <v>124530</v>
      </c>
      <c r="G411" s="4">
        <v>12453</v>
      </c>
      <c r="H411" s="4">
        <v>136983</v>
      </c>
    </row>
    <row r="412" spans="1:8" ht="15.75">
      <c r="A412" s="32" t="s">
        <v>6</v>
      </c>
      <c r="B412" s="32" t="s">
        <v>2528</v>
      </c>
      <c r="C412" s="32" t="s">
        <v>294</v>
      </c>
      <c r="D412" s="32" t="s">
        <v>2529</v>
      </c>
      <c r="E412" s="4">
        <v>137</v>
      </c>
      <c r="F412" s="4">
        <v>370448</v>
      </c>
      <c r="G412" s="4">
        <v>37045</v>
      </c>
      <c r="H412" s="4">
        <v>407493</v>
      </c>
    </row>
    <row r="413" spans="1:8" ht="15.75">
      <c r="A413" s="32" t="s">
        <v>6</v>
      </c>
      <c r="B413" s="32" t="s">
        <v>2534</v>
      </c>
      <c r="C413" s="32" t="s">
        <v>299</v>
      </c>
      <c r="D413" s="32" t="s">
        <v>2535</v>
      </c>
      <c r="E413" s="4">
        <v>175</v>
      </c>
      <c r="F413" s="4">
        <v>776550</v>
      </c>
      <c r="G413" s="4">
        <v>77655</v>
      </c>
      <c r="H413" s="4">
        <v>854205</v>
      </c>
    </row>
    <row r="414" spans="1:8" ht="15.75">
      <c r="A414" s="32" t="s">
        <v>6</v>
      </c>
      <c r="B414" s="32" t="s">
        <v>2536</v>
      </c>
      <c r="C414" s="32" t="s">
        <v>299</v>
      </c>
      <c r="D414" s="32" t="s">
        <v>2537</v>
      </c>
      <c r="E414" s="4">
        <v>120</v>
      </c>
      <c r="F414" s="4">
        <v>604560</v>
      </c>
      <c r="G414" s="4">
        <v>60456</v>
      </c>
      <c r="H414" s="4">
        <v>665016</v>
      </c>
    </row>
    <row r="415" spans="1:8" ht="15.75">
      <c r="A415" s="32" t="s">
        <v>6</v>
      </c>
      <c r="B415" s="32" t="s">
        <v>2538</v>
      </c>
      <c r="C415" s="32" t="s">
        <v>299</v>
      </c>
      <c r="D415" s="32" t="s">
        <v>2539</v>
      </c>
      <c r="E415" s="4">
        <v>85</v>
      </c>
      <c r="F415" s="4">
        <v>399510</v>
      </c>
      <c r="G415" s="4">
        <v>39951</v>
      </c>
      <c r="H415" s="4">
        <v>439461</v>
      </c>
    </row>
    <row r="416" spans="1:8" ht="15.75">
      <c r="A416" s="32" t="s">
        <v>6</v>
      </c>
      <c r="B416" s="32" t="s">
        <v>2542</v>
      </c>
      <c r="C416" s="32" t="s">
        <v>299</v>
      </c>
      <c r="D416" s="32" t="s">
        <v>2543</v>
      </c>
      <c r="E416" s="4">
        <v>70</v>
      </c>
      <c r="F416" s="4">
        <v>468720</v>
      </c>
      <c r="G416" s="4">
        <v>46872</v>
      </c>
      <c r="H416" s="4">
        <v>515592</v>
      </c>
    </row>
    <row r="417" spans="1:8" ht="15.75">
      <c r="A417" s="32" t="s">
        <v>6</v>
      </c>
      <c r="B417" s="32" t="s">
        <v>2546</v>
      </c>
      <c r="C417" s="32" t="s">
        <v>299</v>
      </c>
      <c r="D417" s="32" t="s">
        <v>2547</v>
      </c>
      <c r="E417" s="4">
        <v>20</v>
      </c>
      <c r="F417" s="4">
        <v>56520</v>
      </c>
      <c r="G417" s="4">
        <v>5652</v>
      </c>
      <c r="H417" s="4">
        <v>62172</v>
      </c>
    </row>
    <row r="418" spans="1:8" ht="15.75">
      <c r="A418" s="32" t="s">
        <v>6</v>
      </c>
      <c r="B418" s="32" t="s">
        <v>2550</v>
      </c>
      <c r="C418" s="32" t="s">
        <v>299</v>
      </c>
      <c r="D418" s="32" t="s">
        <v>2551</v>
      </c>
      <c r="E418" s="4">
        <v>59</v>
      </c>
      <c r="F418" s="4">
        <v>190135</v>
      </c>
      <c r="G418" s="4">
        <v>19014</v>
      </c>
      <c r="H418" s="4">
        <v>209149</v>
      </c>
    </row>
    <row r="419" spans="1:8" ht="15.75">
      <c r="A419" s="32" t="s">
        <v>6</v>
      </c>
      <c r="B419" s="32" t="s">
        <v>2556</v>
      </c>
      <c r="C419" s="32" t="s">
        <v>299</v>
      </c>
      <c r="D419" s="32" t="s">
        <v>2557</v>
      </c>
      <c r="E419" s="4">
        <v>20</v>
      </c>
      <c r="F419" s="4">
        <v>70300</v>
      </c>
      <c r="G419" s="4">
        <v>7030</v>
      </c>
      <c r="H419" s="4">
        <v>77330</v>
      </c>
    </row>
    <row r="420" spans="1:8" ht="15.75">
      <c r="A420" s="32" t="s">
        <v>6</v>
      </c>
      <c r="B420" s="32" t="s">
        <v>2562</v>
      </c>
      <c r="C420" s="32" t="s">
        <v>299</v>
      </c>
      <c r="D420" s="32" t="s">
        <v>2563</v>
      </c>
      <c r="E420" s="4">
        <v>5</v>
      </c>
      <c r="F420" s="4">
        <v>19470</v>
      </c>
      <c r="G420" s="4">
        <v>1947</v>
      </c>
      <c r="H420" s="4">
        <v>21417</v>
      </c>
    </row>
    <row r="421" spans="1:8" ht="15.75">
      <c r="A421" s="32" t="s">
        <v>6</v>
      </c>
      <c r="B421" s="32" t="s">
        <v>2568</v>
      </c>
      <c r="C421" s="32" t="s">
        <v>307</v>
      </c>
      <c r="D421" s="32" t="s">
        <v>2569</v>
      </c>
      <c r="E421" s="4">
        <v>10</v>
      </c>
      <c r="F421" s="4">
        <v>58070</v>
      </c>
      <c r="G421" s="4">
        <v>5807</v>
      </c>
      <c r="H421" s="4">
        <v>63877</v>
      </c>
    </row>
    <row r="422" spans="1:8" ht="15.75">
      <c r="A422" s="32" t="s">
        <v>6</v>
      </c>
      <c r="B422" s="32" t="s">
        <v>2576</v>
      </c>
      <c r="C422" s="32" t="s">
        <v>310</v>
      </c>
      <c r="D422" s="32" t="s">
        <v>2577</v>
      </c>
      <c r="E422" s="4">
        <v>10</v>
      </c>
      <c r="F422" s="4">
        <v>43720</v>
      </c>
      <c r="G422" s="4">
        <v>4372</v>
      </c>
      <c r="H422" s="4">
        <v>48092</v>
      </c>
    </row>
    <row r="423" spans="1:8" ht="15.75">
      <c r="A423" s="32" t="s">
        <v>6</v>
      </c>
      <c r="B423" s="32" t="s">
        <v>2578</v>
      </c>
      <c r="C423" s="32" t="s">
        <v>310</v>
      </c>
      <c r="D423" s="32" t="s">
        <v>2579</v>
      </c>
      <c r="E423" s="4">
        <v>34</v>
      </c>
      <c r="F423" s="4">
        <v>198058</v>
      </c>
      <c r="G423" s="4">
        <v>19806</v>
      </c>
      <c r="H423" s="4">
        <v>217864</v>
      </c>
    </row>
    <row r="424" spans="1:8" ht="15.75">
      <c r="A424" s="32" t="s">
        <v>6</v>
      </c>
      <c r="B424" s="32" t="s">
        <v>2580</v>
      </c>
      <c r="C424" s="32" t="s">
        <v>310</v>
      </c>
      <c r="D424" s="32" t="s">
        <v>2581</v>
      </c>
      <c r="E424" s="4">
        <v>5</v>
      </c>
      <c r="F424" s="4">
        <v>35415</v>
      </c>
      <c r="G424" s="4">
        <v>3542</v>
      </c>
      <c r="H424" s="4">
        <v>38957</v>
      </c>
    </row>
    <row r="425" spans="1:8" ht="15.75">
      <c r="A425" s="32" t="s">
        <v>6</v>
      </c>
      <c r="B425" s="32" t="s">
        <v>2582</v>
      </c>
      <c r="C425" s="32" t="s">
        <v>310</v>
      </c>
      <c r="D425" s="32" t="s">
        <v>2583</v>
      </c>
      <c r="E425" s="4">
        <v>53</v>
      </c>
      <c r="F425" s="4">
        <v>436031</v>
      </c>
      <c r="G425" s="4">
        <v>43603</v>
      </c>
      <c r="H425" s="4">
        <v>479634</v>
      </c>
    </row>
    <row r="426" spans="1:8" ht="15.75">
      <c r="A426" s="32" t="s">
        <v>6</v>
      </c>
      <c r="B426" s="32" t="s">
        <v>2584</v>
      </c>
      <c r="C426" s="32" t="s">
        <v>310</v>
      </c>
      <c r="D426" s="32" t="s">
        <v>2585</v>
      </c>
      <c r="E426" s="4">
        <v>5</v>
      </c>
      <c r="F426" s="4">
        <v>46850</v>
      </c>
      <c r="G426" s="4">
        <v>4685</v>
      </c>
      <c r="H426" s="4">
        <v>51535</v>
      </c>
    </row>
    <row r="427" spans="1:8" ht="15.75">
      <c r="A427" s="32" t="s">
        <v>6</v>
      </c>
      <c r="B427" s="32" t="s">
        <v>2588</v>
      </c>
      <c r="C427" s="32" t="s">
        <v>312</v>
      </c>
      <c r="D427" s="32" t="s">
        <v>2589</v>
      </c>
      <c r="E427" s="4">
        <v>15</v>
      </c>
      <c r="F427" s="4">
        <v>63180</v>
      </c>
      <c r="G427" s="4">
        <v>6318</v>
      </c>
      <c r="H427" s="4">
        <v>69498</v>
      </c>
    </row>
    <row r="428" spans="1:8" ht="15.75">
      <c r="A428" s="32" t="s">
        <v>6</v>
      </c>
      <c r="B428" s="32" t="s">
        <v>2590</v>
      </c>
      <c r="C428" s="32" t="s">
        <v>312</v>
      </c>
      <c r="D428" s="32" t="s">
        <v>2591</v>
      </c>
      <c r="E428" s="4">
        <v>15</v>
      </c>
      <c r="F428" s="4">
        <v>78630</v>
      </c>
      <c r="G428" s="4">
        <v>7863</v>
      </c>
      <c r="H428" s="4">
        <v>86493</v>
      </c>
    </row>
    <row r="429" spans="1:8" ht="15.75">
      <c r="A429" s="32" t="s">
        <v>6</v>
      </c>
      <c r="B429" s="32" t="s">
        <v>2592</v>
      </c>
      <c r="C429" s="32" t="s">
        <v>312</v>
      </c>
      <c r="D429" s="32" t="s">
        <v>2593</v>
      </c>
      <c r="E429" s="4">
        <v>5</v>
      </c>
      <c r="F429" s="4">
        <v>31075</v>
      </c>
      <c r="G429" s="4">
        <v>3108</v>
      </c>
      <c r="H429" s="4">
        <v>34183</v>
      </c>
    </row>
    <row r="430" spans="1:8" ht="15.75">
      <c r="A430" s="32" t="s">
        <v>6</v>
      </c>
      <c r="B430" s="32" t="s">
        <v>2596</v>
      </c>
      <c r="C430" s="32" t="s">
        <v>314</v>
      </c>
      <c r="D430" s="32" t="s">
        <v>2597</v>
      </c>
      <c r="E430" s="4">
        <v>65</v>
      </c>
      <c r="F430" s="4">
        <v>264645</v>
      </c>
      <c r="G430" s="4">
        <v>26465</v>
      </c>
      <c r="H430" s="4">
        <v>291110</v>
      </c>
    </row>
    <row r="431" spans="1:8" ht="15.75">
      <c r="A431" s="32" t="s">
        <v>6</v>
      </c>
      <c r="B431" s="32" t="s">
        <v>2598</v>
      </c>
      <c r="C431" s="32" t="s">
        <v>314</v>
      </c>
      <c r="D431" s="32" t="s">
        <v>2599</v>
      </c>
      <c r="E431" s="4">
        <v>20</v>
      </c>
      <c r="F431" s="4">
        <v>101320</v>
      </c>
      <c r="G431" s="4">
        <v>10132</v>
      </c>
      <c r="H431" s="4">
        <v>111452</v>
      </c>
    </row>
    <row r="432" spans="1:8" ht="15.75">
      <c r="A432" s="32" t="s">
        <v>6</v>
      </c>
      <c r="B432" s="32" t="s">
        <v>2602</v>
      </c>
      <c r="C432" s="32" t="s">
        <v>314</v>
      </c>
      <c r="D432" s="32" t="s">
        <v>2603</v>
      </c>
      <c r="E432" s="4">
        <v>20</v>
      </c>
      <c r="F432" s="4">
        <v>120780</v>
      </c>
      <c r="G432" s="4">
        <v>12078</v>
      </c>
      <c r="H432" s="4">
        <v>132858</v>
      </c>
    </row>
    <row r="433" spans="1:8" ht="15.75">
      <c r="A433" s="32" t="s">
        <v>6</v>
      </c>
      <c r="B433" s="32" t="s">
        <v>2604</v>
      </c>
      <c r="C433" s="32" t="s">
        <v>314</v>
      </c>
      <c r="D433" s="32" t="s">
        <v>2605</v>
      </c>
      <c r="E433" s="4">
        <v>70</v>
      </c>
      <c r="F433" s="4">
        <v>201810</v>
      </c>
      <c r="G433" s="4">
        <v>20181</v>
      </c>
      <c r="H433" s="4">
        <v>221991</v>
      </c>
    </row>
    <row r="434" spans="1:8" ht="15.75">
      <c r="A434" s="32" t="s">
        <v>6</v>
      </c>
      <c r="B434" s="32" t="s">
        <v>2606</v>
      </c>
      <c r="C434" s="32" t="s">
        <v>314</v>
      </c>
      <c r="D434" s="32" t="s">
        <v>2607</v>
      </c>
      <c r="E434" s="4">
        <v>50</v>
      </c>
      <c r="F434" s="4">
        <v>132750</v>
      </c>
      <c r="G434" s="4">
        <v>13275</v>
      </c>
      <c r="H434" s="4">
        <v>146025</v>
      </c>
    </row>
    <row r="435" spans="1:8" ht="15.75">
      <c r="A435" s="32" t="s">
        <v>6</v>
      </c>
      <c r="B435" s="32" t="s">
        <v>2610</v>
      </c>
      <c r="C435" s="32" t="s">
        <v>314</v>
      </c>
      <c r="D435" s="32" t="s">
        <v>2611</v>
      </c>
      <c r="E435" s="4">
        <v>40</v>
      </c>
      <c r="F435" s="4">
        <v>131320</v>
      </c>
      <c r="G435" s="4">
        <v>13132</v>
      </c>
      <c r="H435" s="4">
        <v>144452</v>
      </c>
    </row>
    <row r="436" spans="1:8" ht="15.75">
      <c r="A436" s="32" t="s">
        <v>6</v>
      </c>
      <c r="B436" s="32" t="s">
        <v>2624</v>
      </c>
      <c r="C436" s="32" t="s">
        <v>318</v>
      </c>
      <c r="D436" s="32" t="s">
        <v>2625</v>
      </c>
      <c r="E436" s="4">
        <v>20</v>
      </c>
      <c r="F436" s="4">
        <v>56600</v>
      </c>
      <c r="G436" s="4">
        <v>5660</v>
      </c>
      <c r="H436" s="4">
        <v>62260</v>
      </c>
    </row>
    <row r="437" spans="1:8" ht="15.75">
      <c r="A437" s="32" t="s">
        <v>6</v>
      </c>
      <c r="B437" s="32" t="s">
        <v>2628</v>
      </c>
      <c r="C437" s="32" t="s">
        <v>318</v>
      </c>
      <c r="D437" s="32" t="s">
        <v>2629</v>
      </c>
      <c r="E437" s="4">
        <v>330</v>
      </c>
      <c r="F437" s="4">
        <v>1018050</v>
      </c>
      <c r="G437" s="4">
        <v>101805</v>
      </c>
      <c r="H437" s="4">
        <v>1119855</v>
      </c>
    </row>
    <row r="438" spans="1:8" ht="15.75">
      <c r="A438" s="32" t="s">
        <v>6</v>
      </c>
      <c r="B438" s="32" t="s">
        <v>2636</v>
      </c>
      <c r="C438" s="32" t="s">
        <v>2312</v>
      </c>
      <c r="D438" s="32" t="s">
        <v>2637</v>
      </c>
      <c r="E438" s="4">
        <v>30</v>
      </c>
      <c r="F438" s="4">
        <v>176170</v>
      </c>
      <c r="G438" s="4">
        <v>17617</v>
      </c>
      <c r="H438" s="4">
        <v>193787</v>
      </c>
    </row>
    <row r="439" spans="1:8" ht="15.75">
      <c r="A439" s="32" t="s">
        <v>6</v>
      </c>
      <c r="B439" s="32" t="s">
        <v>2638</v>
      </c>
      <c r="C439" s="32" t="s">
        <v>2312</v>
      </c>
      <c r="D439" s="32" t="s">
        <v>2639</v>
      </c>
      <c r="E439" s="4">
        <v>50</v>
      </c>
      <c r="F439" s="4">
        <v>345600</v>
      </c>
      <c r="G439" s="4">
        <v>34560</v>
      </c>
      <c r="H439" s="4">
        <v>380160</v>
      </c>
    </row>
    <row r="440" spans="1:8" ht="15.75">
      <c r="A440" s="32" t="s">
        <v>6</v>
      </c>
      <c r="B440" s="32" t="s">
        <v>2645</v>
      </c>
      <c r="C440" s="32" t="s">
        <v>2642</v>
      </c>
      <c r="D440" s="32" t="s">
        <v>2646</v>
      </c>
      <c r="E440" s="4">
        <v>10</v>
      </c>
      <c r="F440" s="4">
        <v>93000</v>
      </c>
      <c r="G440" s="4">
        <v>9300</v>
      </c>
      <c r="H440" s="4">
        <v>102300</v>
      </c>
    </row>
    <row r="441" spans="1:8" ht="15.75">
      <c r="A441" s="32" t="s">
        <v>6</v>
      </c>
      <c r="B441" s="32" t="s">
        <v>2656</v>
      </c>
      <c r="C441" s="32" t="s">
        <v>2312</v>
      </c>
      <c r="D441" s="32" t="s">
        <v>2657</v>
      </c>
      <c r="E441" s="4">
        <v>20</v>
      </c>
      <c r="F441" s="4">
        <v>74100</v>
      </c>
      <c r="G441" s="4">
        <v>7410</v>
      </c>
      <c r="H441" s="4">
        <v>81510</v>
      </c>
    </row>
    <row r="442" spans="1:8" ht="15.75">
      <c r="A442" s="32" t="s">
        <v>6</v>
      </c>
      <c r="B442" s="32" t="s">
        <v>2666</v>
      </c>
      <c r="C442" s="32" t="s">
        <v>2312</v>
      </c>
      <c r="D442" s="32" t="s">
        <v>2667</v>
      </c>
      <c r="E442" s="4">
        <v>20</v>
      </c>
      <c r="F442" s="4">
        <v>132000</v>
      </c>
      <c r="G442" s="4">
        <v>13200</v>
      </c>
      <c r="H442" s="4">
        <v>145200</v>
      </c>
    </row>
    <row r="443" spans="1:8" ht="15.75">
      <c r="A443" s="32" t="s">
        <v>6</v>
      </c>
      <c r="B443" s="32" t="s">
        <v>2671</v>
      </c>
      <c r="C443" s="32" t="s">
        <v>2312</v>
      </c>
      <c r="D443" s="32" t="s">
        <v>2672</v>
      </c>
      <c r="E443" s="4">
        <v>112</v>
      </c>
      <c r="F443" s="4">
        <v>540736</v>
      </c>
      <c r="G443" s="4">
        <v>54074</v>
      </c>
      <c r="H443" s="4">
        <v>594810</v>
      </c>
    </row>
    <row r="444" spans="1:8" ht="15.75">
      <c r="A444" s="32" t="s">
        <v>6</v>
      </c>
      <c r="B444" s="32" t="s">
        <v>2675</v>
      </c>
      <c r="C444" s="32" t="s">
        <v>2312</v>
      </c>
      <c r="D444" s="32" t="s">
        <v>1414</v>
      </c>
      <c r="E444" s="4">
        <v>30</v>
      </c>
      <c r="F444" s="4">
        <v>258000</v>
      </c>
      <c r="G444" s="4">
        <v>25800</v>
      </c>
      <c r="H444" s="4">
        <v>283800</v>
      </c>
    </row>
    <row r="445" spans="1:8" ht="15.75">
      <c r="A445" s="32" t="s">
        <v>6</v>
      </c>
      <c r="B445" s="32" t="s">
        <v>2676</v>
      </c>
      <c r="C445" s="32" t="s">
        <v>2664</v>
      </c>
      <c r="D445" s="32" t="s">
        <v>2644</v>
      </c>
      <c r="E445" s="4">
        <v>5</v>
      </c>
      <c r="F445" s="4">
        <v>40000</v>
      </c>
      <c r="G445" s="4">
        <v>4000</v>
      </c>
      <c r="H445" s="4">
        <v>44000</v>
      </c>
    </row>
    <row r="446" spans="1:8" ht="15.75">
      <c r="A446" s="32" t="s">
        <v>6</v>
      </c>
      <c r="B446" s="32" t="s">
        <v>2684</v>
      </c>
      <c r="C446" s="32" t="s">
        <v>2312</v>
      </c>
      <c r="D446" s="32" t="s">
        <v>2685</v>
      </c>
      <c r="E446" s="4">
        <v>16</v>
      </c>
      <c r="F446" s="4">
        <v>55200</v>
      </c>
      <c r="G446" s="4">
        <v>5520</v>
      </c>
      <c r="H446" s="4">
        <v>60720</v>
      </c>
    </row>
    <row r="447" spans="1:8" ht="15.75">
      <c r="A447" s="32" t="s">
        <v>6</v>
      </c>
      <c r="B447" s="32" t="s">
        <v>2698</v>
      </c>
      <c r="C447" s="32" t="s">
        <v>2697</v>
      </c>
      <c r="D447" s="32" t="s">
        <v>2699</v>
      </c>
      <c r="E447" s="4">
        <v>2</v>
      </c>
      <c r="F447" s="4">
        <v>34744</v>
      </c>
      <c r="G447" s="4">
        <v>3474</v>
      </c>
      <c r="H447" s="4">
        <v>38218</v>
      </c>
    </row>
    <row r="448" spans="1:8" ht="15.75">
      <c r="A448" s="32" t="s">
        <v>6</v>
      </c>
      <c r="B448" s="32" t="s">
        <v>2701</v>
      </c>
      <c r="C448" s="32" t="s">
        <v>2700</v>
      </c>
      <c r="D448" s="32" t="s">
        <v>2702</v>
      </c>
      <c r="E448" s="4">
        <v>3</v>
      </c>
      <c r="F448" s="4">
        <v>118080</v>
      </c>
      <c r="G448" s="4">
        <v>11808</v>
      </c>
      <c r="H448" s="4">
        <v>129888</v>
      </c>
    </row>
    <row r="449" spans="1:8" ht="15.75">
      <c r="A449" s="32" t="s">
        <v>6</v>
      </c>
      <c r="B449" s="32" t="s">
        <v>2704</v>
      </c>
      <c r="C449" s="32" t="s">
        <v>2703</v>
      </c>
      <c r="D449" s="32" t="s">
        <v>2705</v>
      </c>
      <c r="E449" s="4">
        <v>5</v>
      </c>
      <c r="F449" s="4">
        <v>107075</v>
      </c>
      <c r="G449" s="4">
        <v>10708</v>
      </c>
      <c r="H449" s="4">
        <v>117783</v>
      </c>
    </row>
    <row r="450" spans="1:8" ht="15.75">
      <c r="A450" s="32" t="s">
        <v>6</v>
      </c>
      <c r="B450" s="32" t="s">
        <v>2722</v>
      </c>
      <c r="C450" s="32" t="s">
        <v>1267</v>
      </c>
      <c r="D450" s="32" t="s">
        <v>2723</v>
      </c>
      <c r="E450" s="4">
        <v>93</v>
      </c>
      <c r="F450" s="4">
        <v>2776050</v>
      </c>
      <c r="G450" s="4">
        <v>277605</v>
      </c>
      <c r="H450" s="4">
        <v>3053655</v>
      </c>
    </row>
    <row r="451" spans="1:8" ht="15.75">
      <c r="A451" s="32" t="s">
        <v>6</v>
      </c>
      <c r="B451" s="32" t="s">
        <v>2728</v>
      </c>
      <c r="C451" s="32" t="s">
        <v>1267</v>
      </c>
      <c r="D451" s="32" t="s">
        <v>2729</v>
      </c>
      <c r="E451" s="4">
        <v>6</v>
      </c>
      <c r="F451" s="4">
        <v>226458</v>
      </c>
      <c r="G451" s="4">
        <v>22646</v>
      </c>
      <c r="H451" s="4">
        <v>249104</v>
      </c>
    </row>
    <row r="452" spans="1:8" ht="15.75">
      <c r="A452" s="32" t="s">
        <v>6</v>
      </c>
      <c r="B452" s="32" t="s">
        <v>2741</v>
      </c>
      <c r="C452" s="32" t="s">
        <v>2732</v>
      </c>
      <c r="D452" s="32" t="s">
        <v>2742</v>
      </c>
      <c r="E452" s="4">
        <v>33</v>
      </c>
      <c r="F452" s="4">
        <v>499851</v>
      </c>
      <c r="G452" s="4">
        <v>49985</v>
      </c>
      <c r="H452" s="4">
        <v>549836</v>
      </c>
    </row>
    <row r="453" spans="1:8" ht="15.75">
      <c r="A453" s="32" t="s">
        <v>6</v>
      </c>
      <c r="B453" s="32" t="s">
        <v>2743</v>
      </c>
      <c r="C453" s="32" t="s">
        <v>2732</v>
      </c>
      <c r="D453" s="32" t="s">
        <v>2744</v>
      </c>
      <c r="E453" s="4">
        <v>50</v>
      </c>
      <c r="F453" s="4">
        <v>816050</v>
      </c>
      <c r="G453" s="4">
        <v>81605</v>
      </c>
      <c r="H453" s="4">
        <v>897655</v>
      </c>
    </row>
    <row r="454" spans="1:8" ht="15.75">
      <c r="A454" s="32" t="s">
        <v>6</v>
      </c>
      <c r="B454" s="32" t="s">
        <v>2749</v>
      </c>
      <c r="C454" s="32" t="s">
        <v>1267</v>
      </c>
      <c r="D454" s="32" t="s">
        <v>2750</v>
      </c>
      <c r="E454" s="4">
        <v>40</v>
      </c>
      <c r="F454" s="4">
        <v>1284200</v>
      </c>
      <c r="G454" s="4">
        <v>128420</v>
      </c>
      <c r="H454" s="4">
        <v>1412620</v>
      </c>
    </row>
    <row r="455" spans="1:8" ht="15.75">
      <c r="A455" s="32" t="s">
        <v>6</v>
      </c>
      <c r="B455" s="32" t="s">
        <v>2788</v>
      </c>
      <c r="C455" s="32" t="s">
        <v>1426</v>
      </c>
      <c r="D455" s="32" t="s">
        <v>2789</v>
      </c>
      <c r="E455" s="4">
        <v>5</v>
      </c>
      <c r="F455" s="4">
        <v>20945</v>
      </c>
      <c r="G455" s="4">
        <v>2095</v>
      </c>
      <c r="H455" s="4">
        <v>23040</v>
      </c>
    </row>
    <row r="456" spans="1:8" ht="15.75">
      <c r="A456" s="32" t="s">
        <v>6</v>
      </c>
      <c r="B456" s="32" t="s">
        <v>2813</v>
      </c>
      <c r="C456" s="32" t="s">
        <v>1443</v>
      </c>
      <c r="D456" s="32" t="s">
        <v>2814</v>
      </c>
      <c r="E456" s="4">
        <v>20</v>
      </c>
      <c r="F456" s="4">
        <v>73520</v>
      </c>
      <c r="G456" s="4">
        <v>7352</v>
      </c>
      <c r="H456" s="4">
        <v>80872</v>
      </c>
    </row>
    <row r="457" spans="1:8" ht="15.75">
      <c r="A457" s="32" t="s">
        <v>6</v>
      </c>
      <c r="B457" s="32" t="s">
        <v>2821</v>
      </c>
      <c r="C457" s="32" t="s">
        <v>2762</v>
      </c>
      <c r="D457" s="32" t="s">
        <v>2822</v>
      </c>
      <c r="E457" s="4">
        <v>3</v>
      </c>
      <c r="F457" s="4">
        <v>9612</v>
      </c>
      <c r="G457" s="4">
        <v>961</v>
      </c>
      <c r="H457" s="4">
        <v>10573</v>
      </c>
    </row>
    <row r="458" spans="1:8" ht="15.75">
      <c r="A458" s="32" t="s">
        <v>6</v>
      </c>
      <c r="B458" s="32" t="s">
        <v>2825</v>
      </c>
      <c r="C458" s="32" t="s">
        <v>2762</v>
      </c>
      <c r="D458" s="32" t="s">
        <v>2826</v>
      </c>
      <c r="E458" s="4">
        <v>7</v>
      </c>
      <c r="F458" s="4">
        <v>27818</v>
      </c>
      <c r="G458" s="4">
        <v>2782</v>
      </c>
      <c r="H458" s="4">
        <v>30600</v>
      </c>
    </row>
    <row r="459" spans="1:8" ht="15.75">
      <c r="A459" s="32" t="s">
        <v>6</v>
      </c>
      <c r="B459" s="32" t="s">
        <v>2831</v>
      </c>
      <c r="C459" s="32" t="s">
        <v>1401</v>
      </c>
      <c r="D459" s="32" t="s">
        <v>2832</v>
      </c>
      <c r="E459" s="4">
        <v>440</v>
      </c>
      <c r="F459" s="4">
        <v>842600</v>
      </c>
      <c r="G459" s="4">
        <v>84260</v>
      </c>
      <c r="H459" s="4">
        <v>926860</v>
      </c>
    </row>
    <row r="460" spans="1:8" ht="15.75">
      <c r="A460" s="32" t="s">
        <v>6</v>
      </c>
      <c r="B460" s="32" t="s">
        <v>2834</v>
      </c>
      <c r="C460" s="32" t="s">
        <v>1401</v>
      </c>
      <c r="D460" s="32" t="s">
        <v>1414</v>
      </c>
      <c r="E460" s="4">
        <v>110</v>
      </c>
      <c r="F460" s="4">
        <v>484000</v>
      </c>
      <c r="G460" s="4">
        <v>48400</v>
      </c>
      <c r="H460" s="4">
        <v>532400</v>
      </c>
    </row>
    <row r="461" spans="1:8" ht="15.75">
      <c r="A461" s="32" t="s">
        <v>6</v>
      </c>
      <c r="B461" s="32" t="s">
        <v>2835</v>
      </c>
      <c r="C461" s="32" t="s">
        <v>1401</v>
      </c>
      <c r="D461" s="32" t="s">
        <v>2836</v>
      </c>
      <c r="E461" s="4">
        <v>398</v>
      </c>
      <c r="F461" s="4">
        <v>930186</v>
      </c>
      <c r="G461" s="4">
        <v>93019</v>
      </c>
      <c r="H461" s="4">
        <v>1023205</v>
      </c>
    </row>
    <row r="462" spans="1:8" ht="15.75">
      <c r="A462" s="32" t="s">
        <v>6</v>
      </c>
      <c r="B462" s="32" t="s">
        <v>2838</v>
      </c>
      <c r="C462" s="32" t="s">
        <v>1401</v>
      </c>
      <c r="D462" s="32" t="s">
        <v>2839</v>
      </c>
      <c r="E462" s="4">
        <v>30</v>
      </c>
      <c r="F462" s="4">
        <v>32850</v>
      </c>
      <c r="G462" s="4">
        <v>3285</v>
      </c>
      <c r="H462" s="4">
        <v>36135</v>
      </c>
    </row>
    <row r="463" spans="1:8" ht="15.75">
      <c r="A463" s="32" t="s">
        <v>6</v>
      </c>
      <c r="B463" s="32" t="s">
        <v>2840</v>
      </c>
      <c r="C463" s="32" t="s">
        <v>1401</v>
      </c>
      <c r="D463" s="32" t="s">
        <v>2841</v>
      </c>
      <c r="E463" s="4">
        <v>40</v>
      </c>
      <c r="F463" s="4">
        <v>113920</v>
      </c>
      <c r="G463" s="4">
        <v>11392</v>
      </c>
      <c r="H463" s="4">
        <v>125312</v>
      </c>
    </row>
    <row r="464" spans="1:8" ht="15.75">
      <c r="A464" s="32" t="s">
        <v>6</v>
      </c>
      <c r="B464" s="32" t="s">
        <v>2844</v>
      </c>
      <c r="C464" s="32" t="s">
        <v>1401</v>
      </c>
      <c r="D464" s="32" t="s">
        <v>2845</v>
      </c>
      <c r="E464" s="4">
        <v>18</v>
      </c>
      <c r="F464" s="4">
        <v>21456</v>
      </c>
      <c r="G464" s="4">
        <v>2146</v>
      </c>
      <c r="H464" s="4">
        <v>23602</v>
      </c>
    </row>
    <row r="465" spans="1:8" ht="15.75">
      <c r="A465" s="32" t="s">
        <v>6</v>
      </c>
      <c r="B465" s="32" t="s">
        <v>2848</v>
      </c>
      <c r="C465" s="32" t="s">
        <v>1401</v>
      </c>
      <c r="D465" s="32" t="s">
        <v>2849</v>
      </c>
      <c r="E465" s="4">
        <v>170</v>
      </c>
      <c r="F465" s="4">
        <v>221680</v>
      </c>
      <c r="G465" s="4">
        <v>22168</v>
      </c>
      <c r="H465" s="4">
        <v>243848</v>
      </c>
    </row>
    <row r="466" spans="1:8" ht="15.75">
      <c r="A466" s="32" t="s">
        <v>6</v>
      </c>
      <c r="B466" s="32" t="s">
        <v>2850</v>
      </c>
      <c r="C466" s="32" t="s">
        <v>1401</v>
      </c>
      <c r="D466" s="32" t="s">
        <v>2851</v>
      </c>
      <c r="E466" s="4">
        <v>168</v>
      </c>
      <c r="F466" s="4">
        <v>254184</v>
      </c>
      <c r="G466" s="4">
        <v>25418</v>
      </c>
      <c r="H466" s="4">
        <v>279602</v>
      </c>
    </row>
    <row r="467" spans="1:8" ht="15.75">
      <c r="A467" s="32" t="s">
        <v>6</v>
      </c>
      <c r="B467" s="32" t="s">
        <v>2854</v>
      </c>
      <c r="C467" s="32" t="s">
        <v>1401</v>
      </c>
      <c r="D467" s="32" t="s">
        <v>2855</v>
      </c>
      <c r="E467" s="4">
        <v>320</v>
      </c>
      <c r="F467" s="4">
        <v>664960</v>
      </c>
      <c r="G467" s="4">
        <v>66496</v>
      </c>
      <c r="H467" s="4">
        <v>731456</v>
      </c>
    </row>
    <row r="468" spans="1:8" ht="15.75">
      <c r="A468" s="32" t="s">
        <v>6</v>
      </c>
      <c r="B468" s="32" t="s">
        <v>2873</v>
      </c>
      <c r="C468" s="32" t="s">
        <v>1405</v>
      </c>
      <c r="D468" s="32" t="s">
        <v>2874</v>
      </c>
      <c r="E468" s="4">
        <v>50</v>
      </c>
      <c r="F468" s="4">
        <v>87400</v>
      </c>
      <c r="G468" s="4">
        <v>8740</v>
      </c>
      <c r="H468" s="4">
        <v>96140</v>
      </c>
    </row>
    <row r="469" spans="1:8" ht="15.75">
      <c r="A469" s="32" t="s">
        <v>6</v>
      </c>
      <c r="B469" s="32" t="s">
        <v>2882</v>
      </c>
      <c r="C469" s="32" t="s">
        <v>1412</v>
      </c>
      <c r="D469" s="32" t="s">
        <v>2646</v>
      </c>
      <c r="E469" s="4">
        <v>62</v>
      </c>
      <c r="F469" s="4">
        <v>146630</v>
      </c>
      <c r="G469" s="4">
        <v>14663</v>
      </c>
      <c r="H469" s="4">
        <v>161293</v>
      </c>
    </row>
    <row r="470" spans="1:8" ht="15.75">
      <c r="A470" s="32" t="s">
        <v>6</v>
      </c>
      <c r="B470" s="32" t="s">
        <v>2883</v>
      </c>
      <c r="C470" s="32" t="s">
        <v>1412</v>
      </c>
      <c r="D470" s="32" t="s">
        <v>2884</v>
      </c>
      <c r="E470" s="4">
        <v>115</v>
      </c>
      <c r="F470" s="4">
        <v>168935</v>
      </c>
      <c r="G470" s="4">
        <v>16894</v>
      </c>
      <c r="H470" s="4">
        <v>185829</v>
      </c>
    </row>
    <row r="471" spans="1:8" ht="15.75">
      <c r="A471" s="32" t="s">
        <v>6</v>
      </c>
      <c r="B471" s="32" t="s">
        <v>2887</v>
      </c>
      <c r="C471" s="32" t="s">
        <v>1412</v>
      </c>
      <c r="D471" s="32" t="s">
        <v>2888</v>
      </c>
      <c r="E471" s="4">
        <v>5</v>
      </c>
      <c r="F471" s="4">
        <v>21150</v>
      </c>
      <c r="G471" s="4">
        <v>2115</v>
      </c>
      <c r="H471" s="4">
        <v>23265</v>
      </c>
    </row>
    <row r="472" spans="1:8" ht="15.75">
      <c r="A472" s="32" t="s">
        <v>6</v>
      </c>
      <c r="B472" s="32" t="s">
        <v>2889</v>
      </c>
      <c r="C472" s="32" t="s">
        <v>1412</v>
      </c>
      <c r="D472" s="32" t="s">
        <v>2890</v>
      </c>
      <c r="E472" s="4">
        <v>28</v>
      </c>
      <c r="F472" s="4">
        <v>44660</v>
      </c>
      <c r="G472" s="4">
        <v>4466</v>
      </c>
      <c r="H472" s="4">
        <v>49126</v>
      </c>
    </row>
    <row r="473" spans="1:8" ht="15.75">
      <c r="A473" s="32" t="s">
        <v>6</v>
      </c>
      <c r="B473" s="32" t="s">
        <v>2893</v>
      </c>
      <c r="C473" s="32" t="s">
        <v>1412</v>
      </c>
      <c r="D473" s="32" t="s">
        <v>2894</v>
      </c>
      <c r="E473" s="4">
        <v>350</v>
      </c>
      <c r="F473" s="4">
        <v>576600</v>
      </c>
      <c r="G473" s="4">
        <v>57660</v>
      </c>
      <c r="H473" s="4">
        <v>634260</v>
      </c>
    </row>
    <row r="474" spans="1:8" ht="15.75">
      <c r="A474" s="32" t="s">
        <v>6</v>
      </c>
      <c r="B474" s="32" t="s">
        <v>2895</v>
      </c>
      <c r="C474" s="32" t="s">
        <v>1412</v>
      </c>
      <c r="D474" s="32" t="s">
        <v>2896</v>
      </c>
      <c r="E474" s="4">
        <v>172</v>
      </c>
      <c r="F474" s="4">
        <v>339528</v>
      </c>
      <c r="G474" s="4">
        <v>33953</v>
      </c>
      <c r="H474" s="4">
        <v>373481</v>
      </c>
    </row>
    <row r="475" spans="1:8" ht="15.75">
      <c r="A475" s="32" t="s">
        <v>6</v>
      </c>
      <c r="B475" s="32" t="s">
        <v>2910</v>
      </c>
      <c r="C475" s="32" t="s">
        <v>1417</v>
      </c>
      <c r="D475" s="32" t="s">
        <v>2911</v>
      </c>
      <c r="E475" s="4">
        <v>136</v>
      </c>
      <c r="F475" s="4">
        <v>203048</v>
      </c>
      <c r="G475" s="4">
        <v>20305</v>
      </c>
      <c r="H475" s="4">
        <v>223353</v>
      </c>
    </row>
    <row r="476" spans="1:8" ht="15.75">
      <c r="A476" s="32" t="s">
        <v>6</v>
      </c>
      <c r="B476" s="32" t="s">
        <v>2912</v>
      </c>
      <c r="C476" s="32" t="s">
        <v>1417</v>
      </c>
      <c r="D476" s="32" t="s">
        <v>2913</v>
      </c>
      <c r="E476" s="4">
        <v>300</v>
      </c>
      <c r="F476" s="4">
        <v>420000</v>
      </c>
      <c r="G476" s="4">
        <v>42000</v>
      </c>
      <c r="H476" s="4">
        <v>462000</v>
      </c>
    </row>
    <row r="477" spans="1:8" ht="15.75">
      <c r="A477" s="32" t="s">
        <v>6</v>
      </c>
      <c r="B477" s="32" t="s">
        <v>2916</v>
      </c>
      <c r="C477" s="32" t="s">
        <v>1424</v>
      </c>
      <c r="D477" s="32" t="s">
        <v>2917</v>
      </c>
      <c r="E477" s="4">
        <v>50</v>
      </c>
      <c r="F477" s="4">
        <v>126250</v>
      </c>
      <c r="G477" s="4">
        <v>12625</v>
      </c>
      <c r="H477" s="4">
        <v>138875</v>
      </c>
    </row>
    <row r="478" spans="1:8" ht="15.75">
      <c r="A478" s="32" t="s">
        <v>6</v>
      </c>
      <c r="B478" s="32" t="s">
        <v>2918</v>
      </c>
      <c r="C478" s="32" t="s">
        <v>1424</v>
      </c>
      <c r="D478" s="32" t="s">
        <v>2919</v>
      </c>
      <c r="E478" s="4">
        <v>5</v>
      </c>
      <c r="F478" s="4">
        <v>12315</v>
      </c>
      <c r="G478" s="4">
        <v>1232</v>
      </c>
      <c r="H478" s="4">
        <v>13547</v>
      </c>
    </row>
    <row r="479" spans="1:8" ht="15.75">
      <c r="A479" s="32" t="s">
        <v>6</v>
      </c>
      <c r="B479" s="32" t="s">
        <v>2920</v>
      </c>
      <c r="C479" s="32" t="s">
        <v>1424</v>
      </c>
      <c r="D479" s="32" t="s">
        <v>2921</v>
      </c>
      <c r="E479" s="4">
        <v>8</v>
      </c>
      <c r="F479" s="4">
        <v>29904</v>
      </c>
      <c r="G479" s="4">
        <v>2990</v>
      </c>
      <c r="H479" s="4">
        <v>32894</v>
      </c>
    </row>
    <row r="480" spans="1:8" ht="15.75">
      <c r="A480" s="32" t="s">
        <v>6</v>
      </c>
      <c r="B480" s="32" t="s">
        <v>2922</v>
      </c>
      <c r="C480" s="32" t="s">
        <v>1424</v>
      </c>
      <c r="D480" s="32" t="s">
        <v>2923</v>
      </c>
      <c r="E480" s="4">
        <v>5</v>
      </c>
      <c r="F480" s="4">
        <v>21875</v>
      </c>
      <c r="G480" s="4">
        <v>2187</v>
      </c>
      <c r="H480" s="4">
        <v>24062</v>
      </c>
    </row>
    <row r="481" spans="1:8" ht="15.75">
      <c r="A481" s="32" t="s">
        <v>6</v>
      </c>
      <c r="B481" s="32" t="s">
        <v>2928</v>
      </c>
      <c r="C481" s="32" t="s">
        <v>2781</v>
      </c>
      <c r="D481" s="32" t="s">
        <v>2929</v>
      </c>
      <c r="E481" s="4">
        <v>5</v>
      </c>
      <c r="F481" s="4">
        <v>10960</v>
      </c>
      <c r="G481" s="4">
        <v>1096</v>
      </c>
      <c r="H481" s="4">
        <v>12056</v>
      </c>
    </row>
    <row r="482" spans="1:8" ht="15.75">
      <c r="A482" s="32" t="s">
        <v>6</v>
      </c>
      <c r="B482" s="32" t="s">
        <v>2930</v>
      </c>
      <c r="C482" s="32" t="s">
        <v>2781</v>
      </c>
      <c r="D482" s="32" t="s">
        <v>2931</v>
      </c>
      <c r="E482" s="4">
        <v>5</v>
      </c>
      <c r="F482" s="4">
        <v>13835</v>
      </c>
      <c r="G482" s="4">
        <v>1384</v>
      </c>
      <c r="H482" s="4">
        <v>15219</v>
      </c>
    </row>
    <row r="483" spans="1:8" ht="15.75">
      <c r="A483" s="32" t="s">
        <v>6</v>
      </c>
      <c r="B483" s="32" t="s">
        <v>2932</v>
      </c>
      <c r="C483" s="32" t="s">
        <v>2781</v>
      </c>
      <c r="D483" s="32" t="s">
        <v>2933</v>
      </c>
      <c r="E483" s="4">
        <v>5</v>
      </c>
      <c r="F483" s="4">
        <v>16420</v>
      </c>
      <c r="G483" s="4">
        <v>1642</v>
      </c>
      <c r="H483" s="4">
        <v>18062</v>
      </c>
    </row>
    <row r="484" spans="1:8" ht="15.75">
      <c r="A484" s="32" t="s">
        <v>6</v>
      </c>
      <c r="B484" s="32" t="s">
        <v>3862</v>
      </c>
      <c r="C484" s="32" t="s">
        <v>1426</v>
      </c>
      <c r="D484" s="32" t="s">
        <v>3863</v>
      </c>
      <c r="E484" s="4">
        <v>20</v>
      </c>
      <c r="F484" s="4">
        <v>46780</v>
      </c>
      <c r="G484" s="4">
        <v>4678</v>
      </c>
      <c r="H484" s="4">
        <v>51458</v>
      </c>
    </row>
    <row r="485" spans="1:8" ht="15.75">
      <c r="A485" s="32" t="s">
        <v>6</v>
      </c>
      <c r="B485" s="32" t="s">
        <v>3866</v>
      </c>
      <c r="C485" s="32" t="s">
        <v>1426</v>
      </c>
      <c r="D485" s="32" t="s">
        <v>3867</v>
      </c>
      <c r="E485" s="4">
        <v>10</v>
      </c>
      <c r="F485" s="4">
        <v>10560</v>
      </c>
      <c r="G485" s="4">
        <v>1056</v>
      </c>
      <c r="H485" s="4">
        <v>11616</v>
      </c>
    </row>
    <row r="486" spans="1:8" ht="15.75">
      <c r="A486" s="32" t="s">
        <v>6</v>
      </c>
      <c r="B486" s="32" t="s">
        <v>3870</v>
      </c>
      <c r="C486" s="32" t="s">
        <v>1426</v>
      </c>
      <c r="D486" s="32" t="s">
        <v>3871</v>
      </c>
      <c r="E486" s="4">
        <v>142</v>
      </c>
      <c r="F486" s="4">
        <v>166488</v>
      </c>
      <c r="G486" s="4">
        <v>16649</v>
      </c>
      <c r="H486" s="4">
        <v>183137</v>
      </c>
    </row>
    <row r="487" spans="1:8" ht="15.75">
      <c r="A487" s="32" t="s">
        <v>6</v>
      </c>
      <c r="B487" s="32" t="s">
        <v>3872</v>
      </c>
      <c r="C487" s="32" t="s">
        <v>1426</v>
      </c>
      <c r="D487" s="32" t="s">
        <v>3873</v>
      </c>
      <c r="E487" s="4">
        <v>180</v>
      </c>
      <c r="F487" s="4">
        <v>237600</v>
      </c>
      <c r="G487" s="4">
        <v>23760</v>
      </c>
      <c r="H487" s="4">
        <v>261360</v>
      </c>
    </row>
    <row r="488" spans="1:8" ht="15.75">
      <c r="A488" s="32" t="s">
        <v>6</v>
      </c>
      <c r="B488" s="32" t="s">
        <v>6347</v>
      </c>
      <c r="C488" s="32" t="s">
        <v>1433</v>
      </c>
      <c r="D488" s="32" t="s">
        <v>2859</v>
      </c>
      <c r="E488" s="4">
        <v>50</v>
      </c>
      <c r="F488" s="4">
        <v>175000</v>
      </c>
      <c r="G488" s="4">
        <v>17500</v>
      </c>
      <c r="H488" s="4">
        <v>192500</v>
      </c>
    </row>
    <row r="489" spans="1:8" ht="15.75">
      <c r="A489" s="32" t="s">
        <v>6</v>
      </c>
      <c r="B489" s="32" t="s">
        <v>3876</v>
      </c>
      <c r="C489" s="32" t="s">
        <v>1433</v>
      </c>
      <c r="D489" s="32" t="s">
        <v>3877</v>
      </c>
      <c r="E489" s="4">
        <v>320</v>
      </c>
      <c r="F489" s="4">
        <v>567360</v>
      </c>
      <c r="G489" s="4">
        <v>56736</v>
      </c>
      <c r="H489" s="4">
        <v>624096</v>
      </c>
    </row>
    <row r="490" spans="1:8" ht="15.75">
      <c r="A490" s="32" t="s">
        <v>6</v>
      </c>
      <c r="B490" s="32" t="s">
        <v>3878</v>
      </c>
      <c r="C490" s="32" t="s">
        <v>1433</v>
      </c>
      <c r="D490" s="32" t="s">
        <v>3879</v>
      </c>
      <c r="E490" s="4">
        <v>124</v>
      </c>
      <c r="F490" s="4">
        <v>274928</v>
      </c>
      <c r="G490" s="4">
        <v>27493</v>
      </c>
      <c r="H490" s="4">
        <v>302421</v>
      </c>
    </row>
    <row r="491" spans="1:8" ht="15.75">
      <c r="A491" s="32" t="s">
        <v>6</v>
      </c>
      <c r="B491" s="32" t="s">
        <v>3880</v>
      </c>
      <c r="C491" s="32" t="s">
        <v>1433</v>
      </c>
      <c r="D491" s="32" t="s">
        <v>3881</v>
      </c>
      <c r="E491" s="4">
        <v>7950</v>
      </c>
      <c r="F491" s="4">
        <v>7914330</v>
      </c>
      <c r="G491" s="4">
        <v>791433</v>
      </c>
      <c r="H491" s="4">
        <v>8705763</v>
      </c>
    </row>
    <row r="492" spans="1:8" ht="15.75">
      <c r="A492" s="32" t="s">
        <v>6</v>
      </c>
      <c r="B492" s="32" t="s">
        <v>3886</v>
      </c>
      <c r="C492" s="32" t="s">
        <v>1433</v>
      </c>
      <c r="D492" s="32" t="s">
        <v>3887</v>
      </c>
      <c r="E492" s="4">
        <v>1880</v>
      </c>
      <c r="F492" s="4">
        <v>2053080</v>
      </c>
      <c r="G492" s="4">
        <v>205308</v>
      </c>
      <c r="H492" s="4">
        <v>2258388</v>
      </c>
    </row>
    <row r="493" spans="1:8" ht="15.75">
      <c r="A493" s="32" t="s">
        <v>6</v>
      </c>
      <c r="B493" s="32" t="s">
        <v>3888</v>
      </c>
      <c r="C493" s="32" t="s">
        <v>1433</v>
      </c>
      <c r="D493" s="32" t="s">
        <v>3889</v>
      </c>
      <c r="E493" s="4">
        <v>3400</v>
      </c>
      <c r="F493" s="4">
        <v>4114430</v>
      </c>
      <c r="G493" s="4">
        <v>411443</v>
      </c>
      <c r="H493" s="4">
        <v>4525873</v>
      </c>
    </row>
    <row r="494" spans="1:8" ht="15.75">
      <c r="A494" s="32" t="s">
        <v>6</v>
      </c>
      <c r="B494" s="32" t="s">
        <v>3892</v>
      </c>
      <c r="C494" s="32" t="s">
        <v>1433</v>
      </c>
      <c r="D494" s="32" t="s">
        <v>3893</v>
      </c>
      <c r="E494" s="4">
        <v>800</v>
      </c>
      <c r="F494" s="4">
        <v>1382400</v>
      </c>
      <c r="G494" s="4">
        <v>138240</v>
      </c>
      <c r="H494" s="4">
        <v>1520640</v>
      </c>
    </row>
    <row r="495" spans="1:8" ht="15.75">
      <c r="A495" s="32" t="s">
        <v>6</v>
      </c>
      <c r="B495" s="32" t="s">
        <v>4453</v>
      </c>
      <c r="C495" s="32" t="s">
        <v>3902</v>
      </c>
      <c r="D495" s="32" t="s">
        <v>4440</v>
      </c>
      <c r="E495" s="4">
        <v>30</v>
      </c>
      <c r="F495" s="4">
        <v>114000</v>
      </c>
      <c r="G495" s="4">
        <v>11400</v>
      </c>
      <c r="H495" s="4">
        <v>125400</v>
      </c>
    </row>
    <row r="496" spans="1:8" ht="15.75">
      <c r="A496" s="32" t="s">
        <v>6</v>
      </c>
      <c r="B496" s="32" t="s">
        <v>6341</v>
      </c>
      <c r="C496" s="32" t="s">
        <v>3531</v>
      </c>
      <c r="D496" s="32" t="s">
        <v>4440</v>
      </c>
      <c r="E496" s="4">
        <v>16</v>
      </c>
      <c r="F496" s="4">
        <v>40000</v>
      </c>
      <c r="G496" s="4">
        <v>4000</v>
      </c>
      <c r="H496" s="4">
        <v>44000</v>
      </c>
    </row>
    <row r="497" spans="1:8" ht="15.75">
      <c r="A497" s="32" t="s">
        <v>6</v>
      </c>
      <c r="B497" s="32" t="s">
        <v>6117</v>
      </c>
      <c r="C497" s="32" t="s">
        <v>2827</v>
      </c>
      <c r="D497" s="32" t="s">
        <v>6118</v>
      </c>
      <c r="E497" s="4">
        <v>5</v>
      </c>
      <c r="F497" s="4">
        <v>9385</v>
      </c>
      <c r="G497" s="4">
        <v>939</v>
      </c>
      <c r="H497" s="4">
        <v>10324</v>
      </c>
    </row>
    <row r="498" spans="1:8" ht="15.75">
      <c r="A498" s="3" t="s">
        <v>9</v>
      </c>
      <c r="B498" s="2" t="s">
        <v>51</v>
      </c>
      <c r="C498" s="2" t="s">
        <v>50</v>
      </c>
      <c r="D498" s="2" t="s">
        <v>52</v>
      </c>
      <c r="E498" s="4">
        <v>20</v>
      </c>
      <c r="F498" s="4">
        <v>120000</v>
      </c>
      <c r="G498" s="4">
        <v>12000</v>
      </c>
      <c r="H498" s="4">
        <v>132000</v>
      </c>
    </row>
    <row r="499" spans="1:8" ht="15.75">
      <c r="A499" s="3" t="s">
        <v>9</v>
      </c>
      <c r="B499" s="2" t="s">
        <v>55</v>
      </c>
      <c r="C499" s="2" t="s">
        <v>50</v>
      </c>
      <c r="D499" s="2" t="s">
        <v>56</v>
      </c>
      <c r="E499" s="4">
        <v>30</v>
      </c>
      <c r="F499" s="4">
        <v>123000</v>
      </c>
      <c r="G499" s="4">
        <v>12300</v>
      </c>
      <c r="H499" s="4">
        <v>135300</v>
      </c>
    </row>
    <row r="500" spans="1:8" ht="15.75">
      <c r="A500" s="3" t="s">
        <v>9</v>
      </c>
      <c r="B500" s="2" t="s">
        <v>57</v>
      </c>
      <c r="C500" s="2" t="s">
        <v>50</v>
      </c>
      <c r="D500" s="2" t="s">
        <v>58</v>
      </c>
      <c r="E500" s="4">
        <v>150</v>
      </c>
      <c r="F500" s="4">
        <v>663000</v>
      </c>
      <c r="G500" s="4">
        <v>66300</v>
      </c>
      <c r="H500" s="4">
        <v>729300</v>
      </c>
    </row>
    <row r="501" spans="1:8" ht="15.75">
      <c r="A501" s="3" t="s">
        <v>9</v>
      </c>
      <c r="B501" s="2" t="s">
        <v>66</v>
      </c>
      <c r="C501" s="2" t="s">
        <v>62</v>
      </c>
      <c r="D501" s="2" t="s">
        <v>58</v>
      </c>
      <c r="E501" s="4">
        <v>66</v>
      </c>
      <c r="F501" s="4">
        <v>260700</v>
      </c>
      <c r="G501" s="4">
        <v>26070</v>
      </c>
      <c r="H501" s="4">
        <v>286770</v>
      </c>
    </row>
    <row r="502" spans="1:8" ht="15.75">
      <c r="A502" s="3" t="s">
        <v>9</v>
      </c>
      <c r="B502" s="2" t="s">
        <v>76</v>
      </c>
      <c r="C502" s="2" t="s">
        <v>69</v>
      </c>
      <c r="D502" s="2" t="s">
        <v>56</v>
      </c>
      <c r="E502" s="4">
        <v>10</v>
      </c>
      <c r="F502" s="4">
        <v>34800</v>
      </c>
      <c r="G502" s="4">
        <v>3480</v>
      </c>
      <c r="H502" s="4">
        <v>38280</v>
      </c>
    </row>
    <row r="503" spans="1:8" ht="15.75">
      <c r="A503" s="3" t="s">
        <v>9</v>
      </c>
      <c r="B503" s="2" t="s">
        <v>81</v>
      </c>
      <c r="C503" s="2" t="s">
        <v>69</v>
      </c>
      <c r="D503" s="2" t="s">
        <v>68</v>
      </c>
      <c r="E503" s="4">
        <v>10</v>
      </c>
      <c r="F503" s="4">
        <v>147000</v>
      </c>
      <c r="G503" s="4">
        <v>14700</v>
      </c>
      <c r="H503" s="4">
        <v>161700</v>
      </c>
    </row>
    <row r="504" spans="1:8" ht="15.75">
      <c r="A504" s="3" t="s">
        <v>9</v>
      </c>
      <c r="B504" s="2" t="s">
        <v>82</v>
      </c>
      <c r="C504" s="2" t="s">
        <v>69</v>
      </c>
      <c r="D504" s="2" t="s">
        <v>83</v>
      </c>
      <c r="E504" s="4">
        <v>50</v>
      </c>
      <c r="F504" s="4">
        <v>154000</v>
      </c>
      <c r="G504" s="4">
        <v>15400</v>
      </c>
      <c r="H504" s="4">
        <v>169400</v>
      </c>
    </row>
    <row r="505" spans="1:8" ht="15.75">
      <c r="A505" s="3" t="s">
        <v>9</v>
      </c>
      <c r="B505" s="2" t="s">
        <v>84</v>
      </c>
      <c r="C505" s="2" t="s">
        <v>69</v>
      </c>
      <c r="D505" s="2" t="s">
        <v>85</v>
      </c>
      <c r="E505" s="4">
        <v>10</v>
      </c>
      <c r="F505" s="4">
        <v>165000</v>
      </c>
      <c r="G505" s="4">
        <v>16500</v>
      </c>
      <c r="H505" s="4">
        <v>181500</v>
      </c>
    </row>
    <row r="506" spans="1:8" ht="15.75">
      <c r="A506" s="3" t="s">
        <v>9</v>
      </c>
      <c r="B506" s="2" t="s">
        <v>86</v>
      </c>
      <c r="C506" s="2" t="s">
        <v>69</v>
      </c>
      <c r="D506" s="2" t="s">
        <v>87</v>
      </c>
      <c r="E506" s="4">
        <v>10</v>
      </c>
      <c r="F506" s="4">
        <v>179900</v>
      </c>
      <c r="G506" s="4">
        <v>17990</v>
      </c>
      <c r="H506" s="4">
        <v>197890</v>
      </c>
    </row>
    <row r="507" spans="1:8" ht="15.75">
      <c r="A507" s="3" t="s">
        <v>9</v>
      </c>
      <c r="B507" s="2" t="s">
        <v>109</v>
      </c>
      <c r="C507" s="2" t="s">
        <v>59</v>
      </c>
      <c r="D507" s="2" t="s">
        <v>58</v>
      </c>
      <c r="E507" s="4">
        <v>5</v>
      </c>
      <c r="F507" s="4">
        <v>22500</v>
      </c>
      <c r="G507" s="4">
        <v>2250</v>
      </c>
      <c r="H507" s="4">
        <v>24750</v>
      </c>
    </row>
    <row r="508" spans="1:8" ht="15.75">
      <c r="A508" s="3" t="s">
        <v>9</v>
      </c>
      <c r="B508" s="2" t="s">
        <v>126</v>
      </c>
      <c r="C508" s="2" t="s">
        <v>96</v>
      </c>
      <c r="D508" s="2" t="s">
        <v>75</v>
      </c>
      <c r="E508" s="4">
        <v>6</v>
      </c>
      <c r="F508" s="4">
        <v>114000</v>
      </c>
      <c r="G508" s="4">
        <v>11400</v>
      </c>
      <c r="H508" s="4">
        <v>125400</v>
      </c>
    </row>
    <row r="509" spans="1:8" ht="15.75">
      <c r="A509" s="3" t="s">
        <v>9</v>
      </c>
      <c r="B509" s="2" t="s">
        <v>137</v>
      </c>
      <c r="C509" s="2" t="s">
        <v>128</v>
      </c>
      <c r="D509" s="2" t="s">
        <v>136</v>
      </c>
      <c r="E509" s="4">
        <v>30</v>
      </c>
      <c r="F509" s="4">
        <v>240000</v>
      </c>
      <c r="G509" s="4">
        <v>24000</v>
      </c>
      <c r="H509" s="4">
        <v>264000</v>
      </c>
    </row>
    <row r="510" spans="1:8" ht="15.75">
      <c r="A510" s="3" t="s">
        <v>9</v>
      </c>
      <c r="B510" s="2" t="s">
        <v>139</v>
      </c>
      <c r="C510" s="2" t="s">
        <v>138</v>
      </c>
      <c r="D510" s="2" t="s">
        <v>136</v>
      </c>
      <c r="E510" s="4">
        <v>30</v>
      </c>
      <c r="F510" s="4">
        <v>285000</v>
      </c>
      <c r="G510" s="4">
        <v>28500</v>
      </c>
      <c r="H510" s="4">
        <v>313500</v>
      </c>
    </row>
    <row r="511" spans="1:8" ht="15.75">
      <c r="A511" s="3" t="s">
        <v>9</v>
      </c>
      <c r="B511" s="2" t="s">
        <v>148</v>
      </c>
      <c r="C511" s="2" t="s">
        <v>147</v>
      </c>
      <c r="D511" s="2" t="s">
        <v>136</v>
      </c>
      <c r="E511" s="4">
        <v>30</v>
      </c>
      <c r="F511" s="4">
        <v>225000</v>
      </c>
      <c r="G511" s="4">
        <v>22500</v>
      </c>
      <c r="H511" s="4">
        <v>247500</v>
      </c>
    </row>
    <row r="512" spans="1:8" ht="15.75">
      <c r="A512" s="3" t="s">
        <v>9</v>
      </c>
      <c r="B512" s="2" t="s">
        <v>194</v>
      </c>
      <c r="C512" s="2" t="s">
        <v>128</v>
      </c>
      <c r="D512" s="2" t="s">
        <v>195</v>
      </c>
      <c r="E512" s="4">
        <v>50</v>
      </c>
      <c r="F512" s="4">
        <v>585000</v>
      </c>
      <c r="G512" s="4">
        <v>58500</v>
      </c>
      <c r="H512" s="4">
        <v>643500</v>
      </c>
    </row>
    <row r="513" spans="1:8" ht="15.75">
      <c r="A513" s="3" t="s">
        <v>9</v>
      </c>
      <c r="B513" s="2" t="s">
        <v>196</v>
      </c>
      <c r="C513" s="2" t="s">
        <v>138</v>
      </c>
      <c r="D513" s="2" t="s">
        <v>195</v>
      </c>
      <c r="E513" s="4">
        <v>50</v>
      </c>
      <c r="F513" s="4">
        <v>745000</v>
      </c>
      <c r="G513" s="4">
        <v>74500</v>
      </c>
      <c r="H513" s="4">
        <v>819500</v>
      </c>
    </row>
    <row r="514" spans="1:8" ht="15.75">
      <c r="A514" s="3" t="s">
        <v>9</v>
      </c>
      <c r="B514" s="2" t="s">
        <v>202</v>
      </c>
      <c r="C514" s="2" t="s">
        <v>147</v>
      </c>
      <c r="D514" s="2" t="s">
        <v>172</v>
      </c>
      <c r="E514" s="4">
        <v>100</v>
      </c>
      <c r="F514" s="4">
        <v>850000</v>
      </c>
      <c r="G514" s="4">
        <v>85000</v>
      </c>
      <c r="H514" s="4">
        <v>935000</v>
      </c>
    </row>
    <row r="515" spans="1:8" ht="15.75">
      <c r="A515" s="3" t="s">
        <v>9</v>
      </c>
      <c r="B515" s="2" t="s">
        <v>227</v>
      </c>
      <c r="C515" s="2" t="s">
        <v>223</v>
      </c>
      <c r="D515" s="2" t="s">
        <v>90</v>
      </c>
      <c r="E515" s="4">
        <v>5</v>
      </c>
      <c r="F515" s="4">
        <v>110000</v>
      </c>
      <c r="G515" s="4">
        <v>11000</v>
      </c>
      <c r="H515" s="4">
        <v>121000</v>
      </c>
    </row>
    <row r="516" spans="1:8" ht="15.75">
      <c r="A516" s="3" t="s">
        <v>9</v>
      </c>
      <c r="B516" s="2" t="s">
        <v>235</v>
      </c>
      <c r="C516" s="2" t="s">
        <v>234</v>
      </c>
      <c r="D516" s="2"/>
      <c r="E516" s="4">
        <v>6</v>
      </c>
      <c r="F516" s="4">
        <v>30000</v>
      </c>
      <c r="G516" s="4">
        <v>3000</v>
      </c>
      <c r="H516" s="4">
        <v>33000</v>
      </c>
    </row>
    <row r="517" spans="1:8" ht="15.75">
      <c r="A517" s="3" t="s">
        <v>9</v>
      </c>
      <c r="B517" s="2" t="s">
        <v>240</v>
      </c>
      <c r="C517" s="2" t="s">
        <v>236</v>
      </c>
      <c r="D517" s="2" t="s">
        <v>241</v>
      </c>
      <c r="E517" s="4">
        <v>84</v>
      </c>
      <c r="F517" s="4">
        <v>856800</v>
      </c>
      <c r="G517" s="4">
        <v>85680</v>
      </c>
      <c r="H517" s="4">
        <v>942480</v>
      </c>
    </row>
    <row r="518" spans="1:8" ht="15.75">
      <c r="A518" s="3" t="s">
        <v>9</v>
      </c>
      <c r="B518" s="2" t="s">
        <v>242</v>
      </c>
      <c r="C518" s="2" t="s">
        <v>236</v>
      </c>
      <c r="D518" s="2" t="s">
        <v>243</v>
      </c>
      <c r="E518" s="4">
        <v>2</v>
      </c>
      <c r="F518" s="4">
        <v>23728</v>
      </c>
      <c r="G518" s="4">
        <v>2373</v>
      </c>
      <c r="H518" s="4">
        <v>26101</v>
      </c>
    </row>
    <row r="519" spans="1:8" ht="15.75">
      <c r="A519" s="3" t="s">
        <v>9</v>
      </c>
      <c r="B519" s="2" t="s">
        <v>246</v>
      </c>
      <c r="C519" s="2" t="s">
        <v>236</v>
      </c>
      <c r="D519" s="2" t="s">
        <v>78</v>
      </c>
      <c r="E519" s="4">
        <v>4</v>
      </c>
      <c r="F519" s="4">
        <v>89600</v>
      </c>
      <c r="G519" s="4">
        <v>8960</v>
      </c>
      <c r="H519" s="4">
        <v>98560</v>
      </c>
    </row>
    <row r="520" spans="1:8" ht="15.75">
      <c r="A520" s="3" t="s">
        <v>9</v>
      </c>
      <c r="B520" s="2" t="s">
        <v>249</v>
      </c>
      <c r="C520" s="2" t="s">
        <v>236</v>
      </c>
      <c r="D520" s="2" t="s">
        <v>80</v>
      </c>
      <c r="E520" s="4">
        <v>1</v>
      </c>
      <c r="F520" s="4">
        <v>27000</v>
      </c>
      <c r="G520" s="4">
        <v>2700</v>
      </c>
      <c r="H520" s="4">
        <v>29700</v>
      </c>
    </row>
    <row r="521" spans="1:8" ht="15.75">
      <c r="A521" s="3" t="s">
        <v>9</v>
      </c>
      <c r="B521" s="2" t="s">
        <v>251</v>
      </c>
      <c r="C521" s="2" t="s">
        <v>250</v>
      </c>
      <c r="D521" s="2"/>
      <c r="E521" s="4">
        <v>6</v>
      </c>
      <c r="F521" s="4">
        <v>30000</v>
      </c>
      <c r="G521" s="4">
        <v>3000</v>
      </c>
      <c r="H521" s="4">
        <v>33000</v>
      </c>
    </row>
    <row r="522" spans="1:8" ht="15.75">
      <c r="A522" s="3" t="s">
        <v>9</v>
      </c>
      <c r="B522" s="2" t="s">
        <v>260</v>
      </c>
      <c r="C522" s="2" t="s">
        <v>259</v>
      </c>
      <c r="D522" s="2"/>
      <c r="E522" s="4">
        <v>6</v>
      </c>
      <c r="F522" s="4">
        <v>30000</v>
      </c>
      <c r="G522" s="4">
        <v>3000</v>
      </c>
      <c r="H522" s="4">
        <v>33000</v>
      </c>
    </row>
    <row r="523" spans="1:8" ht="15.75">
      <c r="A523" s="3" t="s">
        <v>9</v>
      </c>
      <c r="B523" s="2" t="s">
        <v>275</v>
      </c>
      <c r="C523" s="2" t="s">
        <v>264</v>
      </c>
      <c r="D523" s="2" t="s">
        <v>276</v>
      </c>
      <c r="E523" s="4">
        <v>20</v>
      </c>
      <c r="F523" s="4">
        <v>95260</v>
      </c>
      <c r="G523" s="4">
        <v>9526</v>
      </c>
      <c r="H523" s="4">
        <v>104786</v>
      </c>
    </row>
    <row r="524" spans="1:8" ht="15.75">
      <c r="A524" s="3" t="s">
        <v>9</v>
      </c>
      <c r="B524" s="2" t="s">
        <v>277</v>
      </c>
      <c r="C524" s="2" t="s">
        <v>264</v>
      </c>
      <c r="D524" s="2" t="s">
        <v>73</v>
      </c>
      <c r="E524" s="4">
        <v>95</v>
      </c>
      <c r="F524" s="4">
        <v>286550</v>
      </c>
      <c r="G524" s="4">
        <v>28655</v>
      </c>
      <c r="H524" s="4">
        <v>315205</v>
      </c>
    </row>
    <row r="525" spans="1:8" ht="15.75">
      <c r="A525" s="3" t="s">
        <v>9</v>
      </c>
      <c r="B525" s="2" t="s">
        <v>291</v>
      </c>
      <c r="C525" s="2" t="s">
        <v>264</v>
      </c>
      <c r="D525" s="2" t="s">
        <v>58</v>
      </c>
      <c r="E525" s="4">
        <v>30</v>
      </c>
      <c r="F525" s="4">
        <v>91230</v>
      </c>
      <c r="G525" s="4">
        <v>9123</v>
      </c>
      <c r="H525" s="4">
        <v>100353</v>
      </c>
    </row>
    <row r="526" spans="1:8" ht="15.75">
      <c r="A526" s="3" t="s">
        <v>9</v>
      </c>
      <c r="B526" s="2" t="s">
        <v>293</v>
      </c>
      <c r="C526" s="2" t="s">
        <v>264</v>
      </c>
      <c r="D526" s="2" t="s">
        <v>99</v>
      </c>
      <c r="E526" s="4">
        <v>150</v>
      </c>
      <c r="F526" s="4">
        <v>573750</v>
      </c>
      <c r="G526" s="4">
        <v>57375</v>
      </c>
      <c r="H526" s="4">
        <v>631125</v>
      </c>
    </row>
    <row r="527" spans="1:8" ht="15.75">
      <c r="A527" s="3" t="s">
        <v>9</v>
      </c>
      <c r="B527" s="2" t="s">
        <v>297</v>
      </c>
      <c r="C527" s="2" t="s">
        <v>294</v>
      </c>
      <c r="D527" s="2" t="s">
        <v>56</v>
      </c>
      <c r="E527" s="4">
        <v>50</v>
      </c>
      <c r="F527" s="4">
        <v>135200</v>
      </c>
      <c r="G527" s="4">
        <v>13520</v>
      </c>
      <c r="H527" s="4">
        <v>148720</v>
      </c>
    </row>
    <row r="528" spans="1:8" ht="15.75">
      <c r="A528" s="3" t="s">
        <v>9</v>
      </c>
      <c r="B528" s="2" t="s">
        <v>322</v>
      </c>
      <c r="C528" s="2" t="s">
        <v>223</v>
      </c>
      <c r="D528" s="2" t="s">
        <v>184</v>
      </c>
      <c r="E528" s="4">
        <v>2</v>
      </c>
      <c r="F528" s="4">
        <v>10000</v>
      </c>
      <c r="G528" s="4">
        <v>1000</v>
      </c>
      <c r="H528" s="4">
        <v>11000</v>
      </c>
    </row>
    <row r="529" spans="1:8" ht="15.75">
      <c r="A529" s="3" t="s">
        <v>9</v>
      </c>
      <c r="B529" s="2" t="s">
        <v>323</v>
      </c>
      <c r="C529" s="2" t="s">
        <v>232</v>
      </c>
      <c r="D529" s="2" t="s">
        <v>65</v>
      </c>
      <c r="E529" s="4">
        <v>4</v>
      </c>
      <c r="F529" s="4">
        <v>62800</v>
      </c>
      <c r="G529" s="4">
        <v>6280</v>
      </c>
      <c r="H529" s="4">
        <v>69080</v>
      </c>
    </row>
    <row r="530" spans="1:8" ht="15.75">
      <c r="A530" s="3" t="s">
        <v>9</v>
      </c>
      <c r="B530" s="2" t="s">
        <v>327</v>
      </c>
      <c r="C530" s="2" t="s">
        <v>236</v>
      </c>
      <c r="D530" s="2" t="s">
        <v>328</v>
      </c>
      <c r="E530" s="4">
        <v>18</v>
      </c>
      <c r="F530" s="4">
        <v>221400</v>
      </c>
      <c r="G530" s="4">
        <v>22140</v>
      </c>
      <c r="H530" s="4">
        <v>243540</v>
      </c>
    </row>
    <row r="531" spans="1:8" ht="15.75">
      <c r="A531" s="3" t="s">
        <v>9</v>
      </c>
      <c r="B531" s="2" t="s">
        <v>331</v>
      </c>
      <c r="C531" s="2" t="s">
        <v>264</v>
      </c>
      <c r="D531" s="2" t="s">
        <v>280</v>
      </c>
      <c r="E531" s="4">
        <v>20</v>
      </c>
      <c r="F531" s="4">
        <v>113900</v>
      </c>
      <c r="G531" s="4">
        <v>11390</v>
      </c>
      <c r="H531" s="4">
        <v>125290</v>
      </c>
    </row>
    <row r="532" spans="1:8" ht="15.75">
      <c r="A532" s="3" t="s">
        <v>9</v>
      </c>
      <c r="B532" s="2" t="s">
        <v>335</v>
      </c>
      <c r="C532" s="2" t="s">
        <v>223</v>
      </c>
      <c r="D532" s="2" t="s">
        <v>73</v>
      </c>
      <c r="E532" s="4">
        <v>10</v>
      </c>
      <c r="F532" s="4">
        <v>43000</v>
      </c>
      <c r="G532" s="4">
        <v>4300</v>
      </c>
      <c r="H532" s="4">
        <v>47300</v>
      </c>
    </row>
    <row r="533" spans="1:8" ht="15.75">
      <c r="A533" s="3" t="s">
        <v>9</v>
      </c>
      <c r="B533" s="2" t="s">
        <v>336</v>
      </c>
      <c r="C533" s="2" t="s">
        <v>232</v>
      </c>
      <c r="D533" s="2" t="s">
        <v>56</v>
      </c>
      <c r="E533" s="4">
        <v>200</v>
      </c>
      <c r="F533" s="4">
        <v>840000</v>
      </c>
      <c r="G533" s="4">
        <v>84000</v>
      </c>
      <c r="H533" s="4">
        <v>924000</v>
      </c>
    </row>
    <row r="534" spans="1:8" ht="15.75">
      <c r="A534" s="3" t="s">
        <v>9</v>
      </c>
      <c r="B534" s="2" t="s">
        <v>337</v>
      </c>
      <c r="C534" s="2" t="s">
        <v>267</v>
      </c>
      <c r="D534" s="2" t="s">
        <v>280</v>
      </c>
      <c r="E534" s="4">
        <v>10</v>
      </c>
      <c r="F534" s="4">
        <v>73430</v>
      </c>
      <c r="G534" s="4">
        <v>7343</v>
      </c>
      <c r="H534" s="4">
        <v>80773</v>
      </c>
    </row>
    <row r="535" spans="1:8" ht="15.75">
      <c r="A535" s="3" t="s">
        <v>9</v>
      </c>
      <c r="B535" s="2" t="s">
        <v>340</v>
      </c>
      <c r="C535" s="2" t="s">
        <v>264</v>
      </c>
      <c r="D535" s="2" t="s">
        <v>341</v>
      </c>
      <c r="E535" s="4">
        <v>20</v>
      </c>
      <c r="F535" s="4">
        <v>95260</v>
      </c>
      <c r="G535" s="4">
        <v>9526</v>
      </c>
      <c r="H535" s="4">
        <v>104786</v>
      </c>
    </row>
    <row r="536" spans="1:8" ht="15.75">
      <c r="A536" s="3" t="s">
        <v>9</v>
      </c>
      <c r="B536" s="2" t="s">
        <v>342</v>
      </c>
      <c r="C536" s="2" t="s">
        <v>264</v>
      </c>
      <c r="D536" s="2" t="s">
        <v>343</v>
      </c>
      <c r="E536" s="4">
        <v>20</v>
      </c>
      <c r="F536" s="4">
        <v>113900</v>
      </c>
      <c r="G536" s="4">
        <v>11390</v>
      </c>
      <c r="H536" s="4">
        <v>125290</v>
      </c>
    </row>
    <row r="537" spans="1:8" ht="15.75">
      <c r="A537" s="3" t="s">
        <v>9</v>
      </c>
      <c r="B537" s="2" t="s">
        <v>350</v>
      </c>
      <c r="C537" s="2" t="s">
        <v>264</v>
      </c>
      <c r="D537" s="2" t="s">
        <v>351</v>
      </c>
      <c r="E537" s="4">
        <v>20</v>
      </c>
      <c r="F537" s="4">
        <v>76600</v>
      </c>
      <c r="G537" s="4">
        <v>7660</v>
      </c>
      <c r="H537" s="4">
        <v>84260</v>
      </c>
    </row>
    <row r="538" spans="1:8" ht="15.75">
      <c r="A538" s="3" t="s">
        <v>9</v>
      </c>
      <c r="B538" s="2" t="s">
        <v>394</v>
      </c>
      <c r="C538" s="2" t="s">
        <v>393</v>
      </c>
      <c r="D538" s="2"/>
      <c r="E538" s="4">
        <v>30</v>
      </c>
      <c r="F538" s="4">
        <v>132000</v>
      </c>
      <c r="G538" s="4">
        <v>13200</v>
      </c>
      <c r="H538" s="4">
        <v>145200</v>
      </c>
    </row>
    <row r="539" spans="1:8" ht="15.75">
      <c r="A539" s="3" t="s">
        <v>9</v>
      </c>
      <c r="B539" s="2" t="s">
        <v>400</v>
      </c>
      <c r="C539" s="2" t="s">
        <v>399</v>
      </c>
      <c r="D539" s="2" t="s">
        <v>73</v>
      </c>
      <c r="E539" s="4">
        <v>5</v>
      </c>
      <c r="F539" s="4">
        <v>17500</v>
      </c>
      <c r="G539" s="4">
        <v>1750</v>
      </c>
      <c r="H539" s="4">
        <v>19250</v>
      </c>
    </row>
    <row r="540" spans="1:8" ht="15.75">
      <c r="A540" s="3" t="s">
        <v>9</v>
      </c>
      <c r="B540" s="2" t="s">
        <v>410</v>
      </c>
      <c r="C540" s="2" t="s">
        <v>264</v>
      </c>
      <c r="D540" s="2" t="s">
        <v>411</v>
      </c>
      <c r="E540" s="4">
        <v>10</v>
      </c>
      <c r="F540" s="4">
        <v>30410</v>
      </c>
      <c r="G540" s="4">
        <v>3041</v>
      </c>
      <c r="H540" s="4">
        <v>33451</v>
      </c>
    </row>
    <row r="541" spans="1:8" ht="15.75">
      <c r="A541" s="3" t="s">
        <v>9</v>
      </c>
      <c r="B541" s="2" t="s">
        <v>413</v>
      </c>
      <c r="C541" s="2" t="s">
        <v>412</v>
      </c>
      <c r="D541" s="2" t="s">
        <v>414</v>
      </c>
      <c r="E541" s="4">
        <v>2</v>
      </c>
      <c r="F541" s="4">
        <v>34000</v>
      </c>
      <c r="G541" s="4">
        <v>3400</v>
      </c>
      <c r="H541" s="4">
        <v>37400</v>
      </c>
    </row>
    <row r="542" spans="1:8" ht="15.75">
      <c r="A542" s="3" t="s">
        <v>9</v>
      </c>
      <c r="B542" s="2" t="s">
        <v>419</v>
      </c>
      <c r="C542" s="2" t="s">
        <v>236</v>
      </c>
      <c r="D542" s="2" t="s">
        <v>420</v>
      </c>
      <c r="E542" s="4">
        <v>4</v>
      </c>
      <c r="F542" s="4">
        <v>127200</v>
      </c>
      <c r="G542" s="4">
        <v>12720</v>
      </c>
      <c r="H542" s="4">
        <v>139920</v>
      </c>
    </row>
    <row r="543" spans="1:8" ht="15.75">
      <c r="A543" s="3" t="s">
        <v>9</v>
      </c>
      <c r="B543" s="2" t="s">
        <v>421</v>
      </c>
      <c r="C543" s="2" t="s">
        <v>267</v>
      </c>
      <c r="D543" s="2" t="s">
        <v>422</v>
      </c>
      <c r="E543" s="4">
        <v>10</v>
      </c>
      <c r="F543" s="4">
        <v>84860</v>
      </c>
      <c r="G543" s="4">
        <v>8486</v>
      </c>
      <c r="H543" s="4">
        <v>93346</v>
      </c>
    </row>
    <row r="544" spans="1:8" ht="15.75">
      <c r="A544" s="3" t="s">
        <v>9</v>
      </c>
      <c r="B544" s="2" t="s">
        <v>443</v>
      </c>
      <c r="C544" s="2" t="s">
        <v>223</v>
      </c>
      <c r="D544" s="2" t="s">
        <v>241</v>
      </c>
      <c r="E544" s="4">
        <v>16</v>
      </c>
      <c r="F544" s="4">
        <v>185600</v>
      </c>
      <c r="G544" s="4">
        <v>18560</v>
      </c>
      <c r="H544" s="4">
        <v>204160</v>
      </c>
    </row>
    <row r="545" spans="1:8" ht="15.75">
      <c r="A545" s="3" t="s">
        <v>9</v>
      </c>
      <c r="B545" s="2" t="s">
        <v>452</v>
      </c>
      <c r="C545" s="2" t="s">
        <v>451</v>
      </c>
      <c r="D545" s="2"/>
      <c r="E545" s="4">
        <v>5</v>
      </c>
      <c r="F545" s="4">
        <v>38500</v>
      </c>
      <c r="G545" s="4">
        <v>3850</v>
      </c>
      <c r="H545" s="4">
        <v>42350</v>
      </c>
    </row>
    <row r="546" spans="1:8" ht="15.75">
      <c r="A546" s="3" t="s">
        <v>9</v>
      </c>
      <c r="B546" s="2" t="s">
        <v>454</v>
      </c>
      <c r="C546" s="2" t="s">
        <v>453</v>
      </c>
      <c r="D546" s="2"/>
      <c r="E546" s="4">
        <v>25</v>
      </c>
      <c r="F546" s="4">
        <v>277500</v>
      </c>
      <c r="G546" s="4">
        <v>27750</v>
      </c>
      <c r="H546" s="4">
        <v>305250</v>
      </c>
    </row>
    <row r="547" spans="1:8" ht="15.75">
      <c r="A547" s="3" t="s">
        <v>9</v>
      </c>
      <c r="B547" s="2" t="s">
        <v>456</v>
      </c>
      <c r="C547" s="2" t="s">
        <v>455</v>
      </c>
      <c r="D547" s="2"/>
      <c r="E547" s="4">
        <v>45</v>
      </c>
      <c r="F547" s="4">
        <v>603000</v>
      </c>
      <c r="G547" s="4">
        <v>60300</v>
      </c>
      <c r="H547" s="4">
        <v>663300</v>
      </c>
    </row>
    <row r="548" spans="1:8" ht="15.75">
      <c r="A548" s="3" t="s">
        <v>9</v>
      </c>
      <c r="B548" s="2" t="s">
        <v>458</v>
      </c>
      <c r="C548" s="2" t="s">
        <v>457</v>
      </c>
      <c r="D548" s="2"/>
      <c r="E548" s="4">
        <v>5</v>
      </c>
      <c r="F548" s="4">
        <v>76500</v>
      </c>
      <c r="G548" s="4">
        <v>7650</v>
      </c>
      <c r="H548" s="4">
        <v>84150</v>
      </c>
    </row>
    <row r="549" spans="1:8" ht="15.75">
      <c r="A549" s="3" t="s">
        <v>9</v>
      </c>
      <c r="B549" s="2" t="s">
        <v>460</v>
      </c>
      <c r="C549" s="2" t="s">
        <v>459</v>
      </c>
      <c r="D549" s="2"/>
      <c r="E549" s="4">
        <v>10</v>
      </c>
      <c r="F549" s="4">
        <v>176000</v>
      </c>
      <c r="G549" s="4">
        <v>17600</v>
      </c>
      <c r="H549" s="4">
        <v>193600</v>
      </c>
    </row>
    <row r="550" spans="1:8" ht="15.75">
      <c r="A550" s="3" t="s">
        <v>9</v>
      </c>
      <c r="B550" s="2" t="s">
        <v>462</v>
      </c>
      <c r="C550" s="2" t="s">
        <v>461</v>
      </c>
      <c r="D550" s="2"/>
      <c r="E550" s="4">
        <v>5</v>
      </c>
      <c r="F550" s="4">
        <v>99000</v>
      </c>
      <c r="G550" s="4">
        <v>9900</v>
      </c>
      <c r="H550" s="4">
        <v>108900</v>
      </c>
    </row>
    <row r="551" spans="1:8" ht="15.75">
      <c r="A551" s="3" t="s">
        <v>9</v>
      </c>
      <c r="B551" s="2" t="s">
        <v>464</v>
      </c>
      <c r="C551" s="2" t="s">
        <v>463</v>
      </c>
      <c r="D551" s="2"/>
      <c r="E551" s="4">
        <v>6</v>
      </c>
      <c r="F551" s="4">
        <v>31800</v>
      </c>
      <c r="G551" s="4">
        <v>3180</v>
      </c>
      <c r="H551" s="4">
        <v>34980</v>
      </c>
    </row>
    <row r="552" spans="1:8" ht="15.75">
      <c r="A552" s="3" t="s">
        <v>9</v>
      </c>
      <c r="B552" s="2" t="s">
        <v>468</v>
      </c>
      <c r="C552" s="2" t="s">
        <v>467</v>
      </c>
      <c r="D552" s="2"/>
      <c r="E552" s="4">
        <v>10</v>
      </c>
      <c r="F552" s="4">
        <v>60000</v>
      </c>
      <c r="G552" s="4">
        <v>6000</v>
      </c>
      <c r="H552" s="4">
        <v>66000</v>
      </c>
    </row>
    <row r="553" spans="1:8" ht="15.75">
      <c r="A553" s="3" t="s">
        <v>9</v>
      </c>
      <c r="B553" s="2" t="s">
        <v>473</v>
      </c>
      <c r="C553" s="2" t="s">
        <v>472</v>
      </c>
      <c r="D553" s="2" t="s">
        <v>474</v>
      </c>
      <c r="E553" s="4">
        <v>10</v>
      </c>
      <c r="F553" s="4">
        <v>52820</v>
      </c>
      <c r="G553" s="4">
        <v>5282</v>
      </c>
      <c r="H553" s="4">
        <v>58102</v>
      </c>
    </row>
    <row r="554" spans="1:8" ht="15.75">
      <c r="A554" s="3" t="s">
        <v>9</v>
      </c>
      <c r="B554" s="2" t="s">
        <v>476</v>
      </c>
      <c r="C554" s="2" t="s">
        <v>475</v>
      </c>
      <c r="D554" s="2" t="s">
        <v>477</v>
      </c>
      <c r="E554" s="4">
        <v>10</v>
      </c>
      <c r="F554" s="4">
        <v>59930</v>
      </c>
      <c r="G554" s="4">
        <v>5993</v>
      </c>
      <c r="H554" s="4">
        <v>65923</v>
      </c>
    </row>
    <row r="555" spans="1:8" ht="15.75">
      <c r="A555" s="3" t="s">
        <v>9</v>
      </c>
      <c r="B555" s="2" t="s">
        <v>479</v>
      </c>
      <c r="C555" s="2" t="s">
        <v>478</v>
      </c>
      <c r="D555" s="2" t="s">
        <v>480</v>
      </c>
      <c r="E555" s="4">
        <v>3</v>
      </c>
      <c r="F555" s="4">
        <v>11415</v>
      </c>
      <c r="G555" s="4">
        <v>1142</v>
      </c>
      <c r="H555" s="4">
        <v>12557</v>
      </c>
    </row>
    <row r="556" spans="1:8" ht="15.75">
      <c r="A556" s="3" t="s">
        <v>9</v>
      </c>
      <c r="B556" s="2" t="s">
        <v>482</v>
      </c>
      <c r="C556" s="2" t="s">
        <v>481</v>
      </c>
      <c r="D556" s="2" t="s">
        <v>483</v>
      </c>
      <c r="E556" s="4">
        <v>15</v>
      </c>
      <c r="F556" s="4">
        <v>100560</v>
      </c>
      <c r="G556" s="4">
        <v>10056</v>
      </c>
      <c r="H556" s="4">
        <v>110616</v>
      </c>
    </row>
    <row r="557" spans="1:8" ht="15.75">
      <c r="A557" s="3" t="s">
        <v>9</v>
      </c>
      <c r="B557" s="2" t="s">
        <v>502</v>
      </c>
      <c r="C557" s="2" t="s">
        <v>501</v>
      </c>
      <c r="D557" s="2" t="s">
        <v>500</v>
      </c>
      <c r="E557" s="4">
        <v>5</v>
      </c>
      <c r="F557" s="4">
        <v>112000</v>
      </c>
      <c r="G557" s="4">
        <v>11200</v>
      </c>
      <c r="H557" s="4">
        <v>123200</v>
      </c>
    </row>
    <row r="558" spans="1:8" ht="15.75">
      <c r="A558" s="3" t="s">
        <v>9</v>
      </c>
      <c r="B558" s="2" t="s">
        <v>515</v>
      </c>
      <c r="C558" s="2" t="s">
        <v>514</v>
      </c>
      <c r="D558" s="2" t="s">
        <v>516</v>
      </c>
      <c r="E558" s="4">
        <v>65</v>
      </c>
      <c r="F558" s="4">
        <v>320320</v>
      </c>
      <c r="G558" s="4">
        <v>32032</v>
      </c>
      <c r="H558" s="4">
        <v>352352</v>
      </c>
    </row>
    <row r="559" spans="1:8" ht="15.75">
      <c r="A559" s="3" t="s">
        <v>9</v>
      </c>
      <c r="B559" s="2" t="s">
        <v>525</v>
      </c>
      <c r="C559" s="2" t="s">
        <v>524</v>
      </c>
      <c r="D559" s="2" t="s">
        <v>526</v>
      </c>
      <c r="E559" s="4">
        <v>50</v>
      </c>
      <c r="F559" s="4">
        <v>293220</v>
      </c>
      <c r="G559" s="4">
        <v>29322</v>
      </c>
      <c r="H559" s="4">
        <v>322542</v>
      </c>
    </row>
    <row r="560" spans="1:8" ht="15.75">
      <c r="A560" s="3" t="s">
        <v>9</v>
      </c>
      <c r="B560" s="2" t="s">
        <v>536</v>
      </c>
      <c r="C560" s="2" t="s">
        <v>355</v>
      </c>
      <c r="D560" s="2" t="s">
        <v>537</v>
      </c>
      <c r="E560" s="4">
        <v>53</v>
      </c>
      <c r="F560" s="4">
        <v>362790</v>
      </c>
      <c r="G560" s="4">
        <v>36279</v>
      </c>
      <c r="H560" s="4">
        <v>399069</v>
      </c>
    </row>
    <row r="561" spans="1:8" ht="15.75">
      <c r="A561" s="3" t="s">
        <v>9</v>
      </c>
      <c r="B561" s="2" t="s">
        <v>546</v>
      </c>
      <c r="C561" s="2" t="s">
        <v>545</v>
      </c>
      <c r="D561" s="2" t="s">
        <v>547</v>
      </c>
      <c r="E561" s="4">
        <v>15</v>
      </c>
      <c r="F561" s="4">
        <v>107670</v>
      </c>
      <c r="G561" s="4">
        <v>10767</v>
      </c>
      <c r="H561" s="4">
        <v>118437</v>
      </c>
    </row>
    <row r="562" spans="1:8" ht="15.75">
      <c r="A562" s="3" t="s">
        <v>9</v>
      </c>
      <c r="B562" s="2" t="s">
        <v>549</v>
      </c>
      <c r="C562" s="2" t="s">
        <v>548</v>
      </c>
      <c r="D562" s="2" t="s">
        <v>550</v>
      </c>
      <c r="E562" s="4">
        <v>21</v>
      </c>
      <c r="F562" s="4">
        <v>66400</v>
      </c>
      <c r="G562" s="4">
        <v>6640</v>
      </c>
      <c r="H562" s="4">
        <v>73040</v>
      </c>
    </row>
    <row r="563" spans="1:8" ht="15.75">
      <c r="A563" s="3" t="s">
        <v>9</v>
      </c>
      <c r="B563" s="2" t="s">
        <v>552</v>
      </c>
      <c r="C563" s="2" t="s">
        <v>551</v>
      </c>
      <c r="D563" s="2" t="s">
        <v>553</v>
      </c>
      <c r="E563" s="4">
        <v>10</v>
      </c>
      <c r="F563" s="4">
        <v>77790</v>
      </c>
      <c r="G563" s="4">
        <v>7779</v>
      </c>
      <c r="H563" s="4">
        <v>85569</v>
      </c>
    </row>
    <row r="564" spans="1:8" ht="15.75">
      <c r="A564" s="3" t="s">
        <v>9</v>
      </c>
      <c r="B564" s="2" t="s">
        <v>576</v>
      </c>
      <c r="C564" s="2" t="s">
        <v>575</v>
      </c>
      <c r="D564" s="2" t="s">
        <v>577</v>
      </c>
      <c r="E564" s="4">
        <v>186</v>
      </c>
      <c r="F564" s="4">
        <v>681704</v>
      </c>
      <c r="G564" s="4">
        <v>68170</v>
      </c>
      <c r="H564" s="4">
        <v>749874</v>
      </c>
    </row>
    <row r="565" spans="1:8" ht="15.75">
      <c r="A565" s="3" t="s">
        <v>9</v>
      </c>
      <c r="B565" s="2" t="s">
        <v>582</v>
      </c>
      <c r="C565" s="2" t="s">
        <v>581</v>
      </c>
      <c r="D565" s="2"/>
      <c r="E565" s="4">
        <v>52</v>
      </c>
      <c r="F565" s="4">
        <v>290200</v>
      </c>
      <c r="G565" s="4">
        <v>29020</v>
      </c>
      <c r="H565" s="4">
        <v>319220</v>
      </c>
    </row>
    <row r="566" spans="1:8" ht="15.75">
      <c r="A566" s="3" t="s">
        <v>9</v>
      </c>
      <c r="B566" s="2" t="s">
        <v>590</v>
      </c>
      <c r="C566" s="2" t="s">
        <v>589</v>
      </c>
      <c r="D566" s="2" t="s">
        <v>591</v>
      </c>
      <c r="E566" s="4">
        <v>50</v>
      </c>
      <c r="F566" s="4">
        <v>201100</v>
      </c>
      <c r="G566" s="4">
        <v>20110</v>
      </c>
      <c r="H566" s="4">
        <v>221210</v>
      </c>
    </row>
    <row r="567" spans="1:8" ht="15.75">
      <c r="A567" s="3" t="s">
        <v>9</v>
      </c>
      <c r="B567" s="2" t="s">
        <v>593</v>
      </c>
      <c r="C567" s="2" t="s">
        <v>592</v>
      </c>
      <c r="D567" s="2" t="s">
        <v>594</v>
      </c>
      <c r="E567" s="4">
        <v>50</v>
      </c>
      <c r="F567" s="4">
        <v>271550</v>
      </c>
      <c r="G567" s="4">
        <v>27155</v>
      </c>
      <c r="H567" s="4">
        <v>298705</v>
      </c>
    </row>
    <row r="568" spans="1:8" ht="15.75">
      <c r="A568" s="3" t="s">
        <v>9</v>
      </c>
      <c r="B568" s="2" t="s">
        <v>596</v>
      </c>
      <c r="C568" s="2" t="s">
        <v>595</v>
      </c>
      <c r="D568" s="2" t="s">
        <v>597</v>
      </c>
      <c r="E568" s="4">
        <v>50</v>
      </c>
      <c r="F568" s="4">
        <v>307100</v>
      </c>
      <c r="G568" s="4">
        <v>30710</v>
      </c>
      <c r="H568" s="4">
        <v>337810</v>
      </c>
    </row>
    <row r="569" spans="1:8" ht="15.75">
      <c r="A569" s="3" t="s">
        <v>9</v>
      </c>
      <c r="B569" s="2" t="s">
        <v>599</v>
      </c>
      <c r="C569" s="2" t="s">
        <v>598</v>
      </c>
      <c r="D569" s="2" t="s">
        <v>600</v>
      </c>
      <c r="E569" s="4">
        <v>50</v>
      </c>
      <c r="F569" s="4">
        <v>143950</v>
      </c>
      <c r="G569" s="4">
        <v>14395</v>
      </c>
      <c r="H569" s="4">
        <v>158345</v>
      </c>
    </row>
    <row r="570" spans="1:8" ht="15.75">
      <c r="A570" s="3" t="s">
        <v>9</v>
      </c>
      <c r="B570" s="2" t="s">
        <v>605</v>
      </c>
      <c r="C570" s="2" t="s">
        <v>604</v>
      </c>
      <c r="D570" s="2" t="s">
        <v>606</v>
      </c>
      <c r="E570" s="4">
        <v>16</v>
      </c>
      <c r="F570" s="4">
        <v>63840</v>
      </c>
      <c r="G570" s="4">
        <v>6384</v>
      </c>
      <c r="H570" s="4">
        <v>70224</v>
      </c>
    </row>
    <row r="571" spans="1:8" ht="15.75">
      <c r="A571" s="3" t="s">
        <v>9</v>
      </c>
      <c r="B571" s="2" t="s">
        <v>608</v>
      </c>
      <c r="C571" s="2" t="s">
        <v>607</v>
      </c>
      <c r="D571" s="2"/>
      <c r="E571" s="4">
        <v>50</v>
      </c>
      <c r="F571" s="4">
        <v>88950</v>
      </c>
      <c r="G571" s="4">
        <v>8895</v>
      </c>
      <c r="H571" s="4">
        <v>97845</v>
      </c>
    </row>
    <row r="572" spans="1:8" ht="15.75">
      <c r="A572" s="3" t="s">
        <v>9</v>
      </c>
      <c r="B572" s="2" t="s">
        <v>612</v>
      </c>
      <c r="C572" s="2" t="s">
        <v>363</v>
      </c>
      <c r="D572" s="2" t="s">
        <v>613</v>
      </c>
      <c r="E572" s="4">
        <v>86</v>
      </c>
      <c r="F572" s="4">
        <v>471340</v>
      </c>
      <c r="G572" s="4">
        <v>47134</v>
      </c>
      <c r="H572" s="4">
        <v>518474</v>
      </c>
    </row>
    <row r="573" spans="1:8" ht="15.75">
      <c r="A573" s="3" t="s">
        <v>9</v>
      </c>
      <c r="B573" s="2" t="s">
        <v>615</v>
      </c>
      <c r="C573" s="2" t="s">
        <v>614</v>
      </c>
      <c r="D573" s="2" t="s">
        <v>616</v>
      </c>
      <c r="E573" s="4">
        <v>70</v>
      </c>
      <c r="F573" s="4">
        <v>183260</v>
      </c>
      <c r="G573" s="4">
        <v>18326</v>
      </c>
      <c r="H573" s="4">
        <v>201586</v>
      </c>
    </row>
    <row r="574" spans="1:8" ht="15.75">
      <c r="A574" s="3" t="s">
        <v>9</v>
      </c>
      <c r="B574" s="2" t="s">
        <v>619</v>
      </c>
      <c r="C574" s="2" t="s">
        <v>366</v>
      </c>
      <c r="D574" s="2" t="s">
        <v>620</v>
      </c>
      <c r="E574" s="4">
        <v>30</v>
      </c>
      <c r="F574" s="4">
        <v>225000</v>
      </c>
      <c r="G574" s="4">
        <v>22500</v>
      </c>
      <c r="H574" s="4">
        <v>247500</v>
      </c>
    </row>
    <row r="575" spans="1:8" ht="15.75">
      <c r="A575" s="3" t="s">
        <v>9</v>
      </c>
      <c r="B575" s="2" t="s">
        <v>622</v>
      </c>
      <c r="C575" s="2" t="s">
        <v>621</v>
      </c>
      <c r="D575" s="2" t="s">
        <v>623</v>
      </c>
      <c r="E575" s="4">
        <v>50</v>
      </c>
      <c r="F575" s="4">
        <v>139970</v>
      </c>
      <c r="G575" s="4">
        <v>13997</v>
      </c>
      <c r="H575" s="4">
        <v>153967</v>
      </c>
    </row>
    <row r="576" spans="1:8" ht="15.75">
      <c r="A576" s="3" t="s">
        <v>9</v>
      </c>
      <c r="B576" s="2" t="s">
        <v>631</v>
      </c>
      <c r="C576" s="2" t="s">
        <v>630</v>
      </c>
      <c r="D576" s="2" t="s">
        <v>632</v>
      </c>
      <c r="E576" s="4">
        <v>115</v>
      </c>
      <c r="F576" s="4">
        <v>350200</v>
      </c>
      <c r="G576" s="4">
        <v>35020</v>
      </c>
      <c r="H576" s="4">
        <v>385220</v>
      </c>
    </row>
    <row r="577" spans="1:8" ht="15.75">
      <c r="A577" s="3" t="s">
        <v>9</v>
      </c>
      <c r="B577" s="2" t="s">
        <v>634</v>
      </c>
      <c r="C577" s="2" t="s">
        <v>633</v>
      </c>
      <c r="D577" s="2" t="s">
        <v>635</v>
      </c>
      <c r="E577" s="4">
        <v>101</v>
      </c>
      <c r="F577" s="4">
        <v>161196</v>
      </c>
      <c r="G577" s="4">
        <v>16120</v>
      </c>
      <c r="H577" s="4">
        <v>177316</v>
      </c>
    </row>
    <row r="578" spans="1:8" ht="15.75">
      <c r="A578" s="3" t="s">
        <v>9</v>
      </c>
      <c r="B578" s="2" t="s">
        <v>638</v>
      </c>
      <c r="C578" s="2" t="s">
        <v>352</v>
      </c>
      <c r="D578" s="2" t="s">
        <v>639</v>
      </c>
      <c r="E578" s="4">
        <v>100</v>
      </c>
      <c r="F578" s="4">
        <v>710050</v>
      </c>
      <c r="G578" s="4">
        <v>71005</v>
      </c>
      <c r="H578" s="4">
        <v>781055</v>
      </c>
    </row>
    <row r="579" spans="1:8" ht="15.75">
      <c r="A579" s="3" t="s">
        <v>9</v>
      </c>
      <c r="B579" s="2" t="s">
        <v>641</v>
      </c>
      <c r="C579" s="2" t="s">
        <v>640</v>
      </c>
      <c r="D579" s="2" t="s">
        <v>642</v>
      </c>
      <c r="E579" s="4">
        <v>90</v>
      </c>
      <c r="F579" s="4">
        <v>309740</v>
      </c>
      <c r="G579" s="4">
        <v>30974</v>
      </c>
      <c r="H579" s="4">
        <v>340714</v>
      </c>
    </row>
    <row r="580" spans="1:8" ht="15.75">
      <c r="A580" s="3" t="s">
        <v>9</v>
      </c>
      <c r="B580" s="2" t="s">
        <v>645</v>
      </c>
      <c r="C580" s="2" t="s">
        <v>358</v>
      </c>
      <c r="D580" s="2" t="s">
        <v>646</v>
      </c>
      <c r="E580" s="4">
        <v>91</v>
      </c>
      <c r="F580" s="4">
        <v>759050</v>
      </c>
      <c r="G580" s="4">
        <v>75905</v>
      </c>
      <c r="H580" s="4">
        <v>834955</v>
      </c>
    </row>
    <row r="581" spans="1:8" ht="15.75">
      <c r="A581" s="3" t="s">
        <v>9</v>
      </c>
      <c r="B581" s="2" t="s">
        <v>648</v>
      </c>
      <c r="C581" s="2" t="s">
        <v>647</v>
      </c>
      <c r="D581" s="2" t="s">
        <v>649</v>
      </c>
      <c r="E581" s="4">
        <v>15</v>
      </c>
      <c r="F581" s="4">
        <v>55470</v>
      </c>
      <c r="G581" s="4">
        <v>5547</v>
      </c>
      <c r="H581" s="4">
        <v>61017</v>
      </c>
    </row>
    <row r="582" spans="1:8" ht="15.75">
      <c r="A582" s="3" t="s">
        <v>9</v>
      </c>
      <c r="B582" s="2" t="s">
        <v>655</v>
      </c>
      <c r="C582" s="2" t="s">
        <v>654</v>
      </c>
      <c r="D582" s="2" t="s">
        <v>656</v>
      </c>
      <c r="E582" s="4">
        <v>70</v>
      </c>
      <c r="F582" s="4">
        <v>229150</v>
      </c>
      <c r="G582" s="4">
        <v>22915</v>
      </c>
      <c r="H582" s="4">
        <v>252065</v>
      </c>
    </row>
    <row r="583" spans="1:8" ht="15.75">
      <c r="A583" s="3" t="s">
        <v>9</v>
      </c>
      <c r="B583" s="2" t="s">
        <v>658</v>
      </c>
      <c r="C583" s="2" t="s">
        <v>657</v>
      </c>
      <c r="D583" s="2" t="s">
        <v>659</v>
      </c>
      <c r="E583" s="4">
        <v>16</v>
      </c>
      <c r="F583" s="4">
        <v>30720</v>
      </c>
      <c r="G583" s="4">
        <v>3072</v>
      </c>
      <c r="H583" s="4">
        <v>33792</v>
      </c>
    </row>
    <row r="584" spans="1:8" ht="15.75">
      <c r="A584" s="3" t="s">
        <v>9</v>
      </c>
      <c r="B584" s="2" t="s">
        <v>660</v>
      </c>
      <c r="C584" s="2" t="s">
        <v>448</v>
      </c>
      <c r="D584" s="2" t="s">
        <v>661</v>
      </c>
      <c r="E584" s="4">
        <v>1</v>
      </c>
      <c r="F584" s="4">
        <v>9600</v>
      </c>
      <c r="G584" s="4">
        <v>960</v>
      </c>
      <c r="H584" s="4">
        <v>10560</v>
      </c>
    </row>
    <row r="585" spans="1:8" ht="15.75">
      <c r="A585" s="3" t="s">
        <v>9</v>
      </c>
      <c r="B585" s="2" t="s">
        <v>674</v>
      </c>
      <c r="C585" s="2" t="s">
        <v>673</v>
      </c>
      <c r="D585" s="2" t="s">
        <v>675</v>
      </c>
      <c r="E585" s="4">
        <v>76</v>
      </c>
      <c r="F585" s="4">
        <v>263440</v>
      </c>
      <c r="G585" s="4">
        <v>26344</v>
      </c>
      <c r="H585" s="4">
        <v>289784</v>
      </c>
    </row>
    <row r="586" spans="1:8" ht="15.75">
      <c r="A586" s="3" t="s">
        <v>9</v>
      </c>
      <c r="B586" s="2" t="s">
        <v>677</v>
      </c>
      <c r="C586" s="2" t="s">
        <v>676</v>
      </c>
      <c r="D586" s="2" t="s">
        <v>678</v>
      </c>
      <c r="E586" s="4">
        <v>140</v>
      </c>
      <c r="F586" s="4">
        <v>237300</v>
      </c>
      <c r="G586" s="4">
        <v>23730</v>
      </c>
      <c r="H586" s="4">
        <v>261030</v>
      </c>
    </row>
    <row r="587" spans="1:8" ht="15.75">
      <c r="A587" s="3" t="s">
        <v>9</v>
      </c>
      <c r="B587" s="2" t="s">
        <v>680</v>
      </c>
      <c r="C587" s="2" t="s">
        <v>679</v>
      </c>
      <c r="D587" s="2" t="s">
        <v>681</v>
      </c>
      <c r="E587" s="4">
        <v>2</v>
      </c>
      <c r="F587" s="4">
        <v>23000</v>
      </c>
      <c r="G587" s="4">
        <v>2300</v>
      </c>
      <c r="H587" s="4">
        <v>25300</v>
      </c>
    </row>
    <row r="588" spans="1:8" ht="15.75">
      <c r="A588" s="3" t="s">
        <v>9</v>
      </c>
      <c r="B588" s="2" t="s">
        <v>692</v>
      </c>
      <c r="C588" s="2" t="s">
        <v>691</v>
      </c>
      <c r="D588" s="2" t="s">
        <v>693</v>
      </c>
      <c r="E588" s="4">
        <v>2</v>
      </c>
      <c r="F588" s="4">
        <v>25000</v>
      </c>
      <c r="G588" s="4">
        <v>2500</v>
      </c>
      <c r="H588" s="4">
        <v>27500</v>
      </c>
    </row>
    <row r="589" spans="1:8" ht="15.75">
      <c r="A589" s="3" t="s">
        <v>9</v>
      </c>
      <c r="B589" s="2" t="s">
        <v>700</v>
      </c>
      <c r="C589" s="2" t="s">
        <v>699</v>
      </c>
      <c r="D589" s="2" t="s">
        <v>701</v>
      </c>
      <c r="E589" s="4">
        <v>70</v>
      </c>
      <c r="F589" s="4">
        <v>266630</v>
      </c>
      <c r="G589" s="4">
        <v>26663</v>
      </c>
      <c r="H589" s="4">
        <v>293293</v>
      </c>
    </row>
    <row r="590" spans="1:8" ht="15.75">
      <c r="A590" s="3" t="s">
        <v>9</v>
      </c>
      <c r="B590" s="2" t="s">
        <v>720</v>
      </c>
      <c r="C590" s="2" t="s">
        <v>719</v>
      </c>
      <c r="D590" s="2"/>
      <c r="E590" s="4">
        <v>74</v>
      </c>
      <c r="F590" s="4">
        <v>92870</v>
      </c>
      <c r="G590" s="4">
        <v>9287</v>
      </c>
      <c r="H590" s="4">
        <v>102157</v>
      </c>
    </row>
    <row r="591" spans="1:8" ht="15.75">
      <c r="A591" s="3" t="s">
        <v>9</v>
      </c>
      <c r="B591" s="2" t="s">
        <v>731</v>
      </c>
      <c r="C591" s="2" t="s">
        <v>730</v>
      </c>
      <c r="D591" s="2" t="s">
        <v>732</v>
      </c>
      <c r="E591" s="4">
        <v>132</v>
      </c>
      <c r="F591" s="4">
        <v>273460</v>
      </c>
      <c r="G591" s="4">
        <v>27346</v>
      </c>
      <c r="H591" s="4">
        <v>300806</v>
      </c>
    </row>
    <row r="592" spans="1:8" ht="15.75">
      <c r="A592" s="3" t="s">
        <v>9</v>
      </c>
      <c r="B592" s="2" t="s">
        <v>734</v>
      </c>
      <c r="C592" s="2" t="s">
        <v>733</v>
      </c>
      <c r="D592" s="2" t="s">
        <v>735</v>
      </c>
      <c r="E592" s="4">
        <v>120</v>
      </c>
      <c r="F592" s="4">
        <v>478200</v>
      </c>
      <c r="G592" s="4">
        <v>47820</v>
      </c>
      <c r="H592" s="4">
        <v>526020</v>
      </c>
    </row>
    <row r="593" spans="1:8" ht="15.75">
      <c r="A593" s="3" t="s">
        <v>9</v>
      </c>
      <c r="B593" s="2" t="s">
        <v>737</v>
      </c>
      <c r="C593" s="2" t="s">
        <v>736</v>
      </c>
      <c r="D593" s="2" t="s">
        <v>738</v>
      </c>
      <c r="E593" s="4">
        <v>5</v>
      </c>
      <c r="F593" s="4">
        <v>11020</v>
      </c>
      <c r="G593" s="4">
        <v>1102</v>
      </c>
      <c r="H593" s="4">
        <v>12122</v>
      </c>
    </row>
    <row r="594" spans="1:8" ht="15.75">
      <c r="A594" s="3" t="s">
        <v>9</v>
      </c>
      <c r="B594" s="2" t="s">
        <v>745</v>
      </c>
      <c r="C594" s="2" t="s">
        <v>744</v>
      </c>
      <c r="D594" s="2" t="s">
        <v>746</v>
      </c>
      <c r="E594" s="4">
        <v>102</v>
      </c>
      <c r="F594" s="4">
        <v>496100</v>
      </c>
      <c r="G594" s="4">
        <v>49610</v>
      </c>
      <c r="H594" s="4">
        <v>545710</v>
      </c>
    </row>
    <row r="595" spans="1:8" ht="15.75">
      <c r="A595" s="3" t="s">
        <v>9</v>
      </c>
      <c r="B595" s="2" t="s">
        <v>748</v>
      </c>
      <c r="C595" s="2" t="s">
        <v>747</v>
      </c>
      <c r="D595" s="2" t="s">
        <v>749</v>
      </c>
      <c r="E595" s="4">
        <v>305</v>
      </c>
      <c r="F595" s="4">
        <v>690420</v>
      </c>
      <c r="G595" s="4">
        <v>69042</v>
      </c>
      <c r="H595" s="4">
        <v>759462</v>
      </c>
    </row>
    <row r="596" spans="1:8" ht="15.75">
      <c r="A596" s="3" t="s">
        <v>9</v>
      </c>
      <c r="B596" s="2" t="s">
        <v>757</v>
      </c>
      <c r="C596" s="2" t="s">
        <v>756</v>
      </c>
      <c r="D596" s="2" t="s">
        <v>758</v>
      </c>
      <c r="E596" s="4">
        <v>5</v>
      </c>
      <c r="F596" s="4">
        <v>18000</v>
      </c>
      <c r="G596" s="4">
        <v>1800</v>
      </c>
      <c r="H596" s="4">
        <v>19800</v>
      </c>
    </row>
    <row r="597" spans="1:8" ht="15.75">
      <c r="A597" s="3" t="s">
        <v>9</v>
      </c>
      <c r="B597" s="2" t="s">
        <v>763</v>
      </c>
      <c r="C597" s="2" t="s">
        <v>762</v>
      </c>
      <c r="D597" s="2"/>
      <c r="E597" s="4">
        <v>5</v>
      </c>
      <c r="F597" s="4">
        <v>14650</v>
      </c>
      <c r="G597" s="4">
        <v>1465</v>
      </c>
      <c r="H597" s="4">
        <v>16115</v>
      </c>
    </row>
    <row r="598" spans="1:8" ht="15.75">
      <c r="A598" s="3" t="s">
        <v>9</v>
      </c>
      <c r="B598" s="2" t="s">
        <v>768</v>
      </c>
      <c r="C598" s="2" t="s">
        <v>767</v>
      </c>
      <c r="D598" s="2" t="s">
        <v>769</v>
      </c>
      <c r="E598" s="4">
        <v>1</v>
      </c>
      <c r="F598" s="4">
        <v>3500</v>
      </c>
      <c r="G598" s="4">
        <v>350</v>
      </c>
      <c r="H598" s="4">
        <v>3850</v>
      </c>
    </row>
    <row r="599" spans="1:8" ht="15.75">
      <c r="A599" s="3" t="s">
        <v>9</v>
      </c>
      <c r="B599" s="2" t="s">
        <v>771</v>
      </c>
      <c r="C599" s="2" t="s">
        <v>770</v>
      </c>
      <c r="D599" s="2" t="s">
        <v>772</v>
      </c>
      <c r="E599" s="4">
        <v>325</v>
      </c>
      <c r="F599" s="4">
        <v>1856840</v>
      </c>
      <c r="G599" s="4">
        <v>185684</v>
      </c>
      <c r="H599" s="4">
        <v>2042524</v>
      </c>
    </row>
    <row r="600" spans="1:8" ht="15.75">
      <c r="A600" s="3" t="s">
        <v>9</v>
      </c>
      <c r="B600" s="2" t="s">
        <v>774</v>
      </c>
      <c r="C600" s="2" t="s">
        <v>773</v>
      </c>
      <c r="D600" s="2" t="s">
        <v>775</v>
      </c>
      <c r="E600" s="4">
        <v>550</v>
      </c>
      <c r="F600" s="4">
        <v>1459500</v>
      </c>
      <c r="G600" s="4">
        <v>145950</v>
      </c>
      <c r="H600" s="4">
        <v>1605450</v>
      </c>
    </row>
    <row r="601" spans="1:8" ht="15.75">
      <c r="A601" s="3" t="s">
        <v>9</v>
      </c>
      <c r="B601" s="2" t="s">
        <v>779</v>
      </c>
      <c r="C601" s="2" t="s">
        <v>778</v>
      </c>
      <c r="D601" s="2" t="s">
        <v>780</v>
      </c>
      <c r="E601" s="4">
        <v>42</v>
      </c>
      <c r="F601" s="4">
        <v>276810</v>
      </c>
      <c r="G601" s="4">
        <v>27681</v>
      </c>
      <c r="H601" s="4">
        <v>304491</v>
      </c>
    </row>
    <row r="602" spans="1:8" ht="15.75">
      <c r="A602" s="3" t="s">
        <v>9</v>
      </c>
      <c r="B602" s="2" t="s">
        <v>787</v>
      </c>
      <c r="C602" s="2" t="s">
        <v>786</v>
      </c>
      <c r="D602" s="2" t="s">
        <v>788</v>
      </c>
      <c r="E602" s="4">
        <v>20</v>
      </c>
      <c r="F602" s="4">
        <v>46860</v>
      </c>
      <c r="G602" s="4">
        <v>4686</v>
      </c>
      <c r="H602" s="4">
        <v>51546</v>
      </c>
    </row>
    <row r="603" spans="1:8" ht="15.75">
      <c r="A603" s="3" t="s">
        <v>9</v>
      </c>
      <c r="B603" s="2" t="s">
        <v>795</v>
      </c>
      <c r="C603" s="2" t="s">
        <v>794</v>
      </c>
      <c r="D603" s="2"/>
      <c r="E603" s="4">
        <v>2</v>
      </c>
      <c r="F603" s="4">
        <v>20800</v>
      </c>
      <c r="G603" s="4">
        <v>2080</v>
      </c>
      <c r="H603" s="4">
        <v>22880</v>
      </c>
    </row>
    <row r="604" spans="1:8" ht="15.75">
      <c r="A604" s="3" t="s">
        <v>9</v>
      </c>
      <c r="B604" s="2" t="s">
        <v>800</v>
      </c>
      <c r="C604" s="2" t="s">
        <v>799</v>
      </c>
      <c r="D604" s="2" t="s">
        <v>801</v>
      </c>
      <c r="E604" s="4">
        <v>25</v>
      </c>
      <c r="F604" s="4">
        <v>189140</v>
      </c>
      <c r="G604" s="4">
        <v>18914</v>
      </c>
      <c r="H604" s="4">
        <v>208054</v>
      </c>
    </row>
    <row r="605" spans="1:8" ht="15.75">
      <c r="A605" s="3" t="s">
        <v>9</v>
      </c>
      <c r="B605" s="2" t="s">
        <v>806</v>
      </c>
      <c r="C605" s="2" t="s">
        <v>805</v>
      </c>
      <c r="D605" s="2" t="s">
        <v>807</v>
      </c>
      <c r="E605" s="4">
        <v>20</v>
      </c>
      <c r="F605" s="4">
        <v>160200</v>
      </c>
      <c r="G605" s="4">
        <v>16020</v>
      </c>
      <c r="H605" s="4">
        <v>176220</v>
      </c>
    </row>
    <row r="606" spans="1:8" ht="15.75">
      <c r="A606" s="3" t="s">
        <v>9</v>
      </c>
      <c r="B606" s="2" t="s">
        <v>814</v>
      </c>
      <c r="C606" s="2" t="s">
        <v>813</v>
      </c>
      <c r="D606" s="2" t="s">
        <v>815</v>
      </c>
      <c r="E606" s="4">
        <v>250</v>
      </c>
      <c r="F606" s="4">
        <v>375950</v>
      </c>
      <c r="G606" s="4">
        <v>37595</v>
      </c>
      <c r="H606" s="4">
        <v>413545</v>
      </c>
    </row>
    <row r="607" spans="1:8" ht="15.75">
      <c r="A607" s="3" t="s">
        <v>9</v>
      </c>
      <c r="B607" s="2" t="s">
        <v>817</v>
      </c>
      <c r="C607" s="2" t="s">
        <v>816</v>
      </c>
      <c r="D607" s="2" t="s">
        <v>818</v>
      </c>
      <c r="E607" s="4">
        <v>200</v>
      </c>
      <c r="F607" s="4">
        <v>250800</v>
      </c>
      <c r="G607" s="4">
        <v>25080</v>
      </c>
      <c r="H607" s="4">
        <v>275880</v>
      </c>
    </row>
    <row r="608" spans="1:8" ht="15.75">
      <c r="A608" s="3" t="s">
        <v>9</v>
      </c>
      <c r="B608" s="2" t="s">
        <v>820</v>
      </c>
      <c r="C608" s="2" t="s">
        <v>819</v>
      </c>
      <c r="D608" s="2" t="s">
        <v>821</v>
      </c>
      <c r="E608" s="4">
        <v>51</v>
      </c>
      <c r="F608" s="4">
        <v>218700</v>
      </c>
      <c r="G608" s="4">
        <v>21870</v>
      </c>
      <c r="H608" s="4">
        <v>240570</v>
      </c>
    </row>
    <row r="609" spans="1:8" ht="15.75">
      <c r="A609" s="3" t="s">
        <v>9</v>
      </c>
      <c r="B609" s="2" t="s">
        <v>823</v>
      </c>
      <c r="C609" s="2" t="s">
        <v>822</v>
      </c>
      <c r="D609" s="2" t="s">
        <v>824</v>
      </c>
      <c r="E609" s="4">
        <v>2362</v>
      </c>
      <c r="F609" s="4">
        <v>3115820</v>
      </c>
      <c r="G609" s="4">
        <v>311582</v>
      </c>
      <c r="H609" s="4">
        <v>3427402</v>
      </c>
    </row>
    <row r="610" spans="1:8" ht="15.75">
      <c r="A610" s="3" t="s">
        <v>9</v>
      </c>
      <c r="B610" s="2" t="s">
        <v>826</v>
      </c>
      <c r="C610" s="2" t="s">
        <v>825</v>
      </c>
      <c r="D610" s="2" t="s">
        <v>827</v>
      </c>
      <c r="E610" s="4">
        <v>10</v>
      </c>
      <c r="F610" s="4">
        <v>88160</v>
      </c>
      <c r="G610" s="4">
        <v>8816</v>
      </c>
      <c r="H610" s="4">
        <v>96976</v>
      </c>
    </row>
    <row r="611" spans="1:8" ht="15.75">
      <c r="A611" s="3" t="s">
        <v>9</v>
      </c>
      <c r="B611" s="2" t="s">
        <v>852</v>
      </c>
      <c r="C611" s="2" t="s">
        <v>851</v>
      </c>
      <c r="D611" s="2" t="s">
        <v>853</v>
      </c>
      <c r="E611" s="4">
        <v>30</v>
      </c>
      <c r="F611" s="4">
        <v>48270</v>
      </c>
      <c r="G611" s="4">
        <v>4827</v>
      </c>
      <c r="H611" s="4">
        <v>53097</v>
      </c>
    </row>
    <row r="612" spans="1:8" ht="15.75">
      <c r="A612" s="3" t="s">
        <v>9</v>
      </c>
      <c r="B612" s="2" t="s">
        <v>855</v>
      </c>
      <c r="C612" s="2" t="s">
        <v>854</v>
      </c>
      <c r="D612" s="2" t="s">
        <v>856</v>
      </c>
      <c r="E612" s="4">
        <v>22</v>
      </c>
      <c r="F612" s="4">
        <v>69520</v>
      </c>
      <c r="G612" s="4">
        <v>6952</v>
      </c>
      <c r="H612" s="4">
        <v>76472</v>
      </c>
    </row>
    <row r="613" spans="1:8" ht="15.75">
      <c r="A613" s="3" t="s">
        <v>9</v>
      </c>
      <c r="B613" s="2" t="s">
        <v>858</v>
      </c>
      <c r="C613" s="2" t="s">
        <v>857</v>
      </c>
      <c r="D613" s="2" t="s">
        <v>859</v>
      </c>
      <c r="E613" s="4">
        <v>35</v>
      </c>
      <c r="F613" s="4">
        <v>55265</v>
      </c>
      <c r="G613" s="4">
        <v>5527</v>
      </c>
      <c r="H613" s="4">
        <v>60792</v>
      </c>
    </row>
    <row r="614" spans="1:8" ht="15.75">
      <c r="A614" s="3" t="s">
        <v>9</v>
      </c>
      <c r="B614" s="2" t="s">
        <v>883</v>
      </c>
      <c r="C614" s="2" t="s">
        <v>882</v>
      </c>
      <c r="D614" s="2" t="s">
        <v>884</v>
      </c>
      <c r="E614" s="4">
        <v>10</v>
      </c>
      <c r="F614" s="4">
        <v>213320</v>
      </c>
      <c r="G614" s="4">
        <v>21332</v>
      </c>
      <c r="H614" s="4">
        <v>234652</v>
      </c>
    </row>
    <row r="615" spans="1:8" ht="15.75">
      <c r="A615" s="3" t="s">
        <v>9</v>
      </c>
      <c r="B615" s="2" t="s">
        <v>897</v>
      </c>
      <c r="C615" s="2" t="s">
        <v>896</v>
      </c>
      <c r="D615" s="2" t="s">
        <v>884</v>
      </c>
      <c r="E615" s="4">
        <v>20</v>
      </c>
      <c r="F615" s="4">
        <v>490520</v>
      </c>
      <c r="G615" s="4">
        <v>49052</v>
      </c>
      <c r="H615" s="4">
        <v>539572</v>
      </c>
    </row>
    <row r="616" spans="1:8" ht="15.75">
      <c r="A616" s="3" t="s">
        <v>9</v>
      </c>
      <c r="B616" s="2" t="s">
        <v>906</v>
      </c>
      <c r="C616" s="2" t="s">
        <v>905</v>
      </c>
      <c r="D616" s="2" t="s">
        <v>884</v>
      </c>
      <c r="E616" s="4">
        <v>3</v>
      </c>
      <c r="F616" s="4">
        <v>83160</v>
      </c>
      <c r="G616" s="4">
        <v>8316</v>
      </c>
      <c r="H616" s="4">
        <v>91476</v>
      </c>
    </row>
    <row r="617" spans="1:8" ht="15.75">
      <c r="A617" s="3" t="s">
        <v>9</v>
      </c>
      <c r="B617" s="2" t="s">
        <v>916</v>
      </c>
      <c r="C617" s="2" t="s">
        <v>915</v>
      </c>
      <c r="D617" s="2" t="s">
        <v>914</v>
      </c>
      <c r="E617" s="4">
        <v>2</v>
      </c>
      <c r="F617" s="4">
        <v>253744</v>
      </c>
      <c r="G617" s="4">
        <v>25374</v>
      </c>
      <c r="H617" s="4">
        <v>279118</v>
      </c>
    </row>
    <row r="618" spans="1:8" ht="15.75">
      <c r="A618" s="3" t="s">
        <v>9</v>
      </c>
      <c r="B618" s="2" t="s">
        <v>921</v>
      </c>
      <c r="C618" s="2" t="s">
        <v>920</v>
      </c>
      <c r="D618" s="2" t="s">
        <v>884</v>
      </c>
      <c r="E618" s="4">
        <v>13</v>
      </c>
      <c r="F618" s="4">
        <v>252408</v>
      </c>
      <c r="G618" s="4">
        <v>25241</v>
      </c>
      <c r="H618" s="4">
        <v>277649</v>
      </c>
    </row>
    <row r="619" spans="1:8" ht="15.75">
      <c r="A619" s="3" t="s">
        <v>9</v>
      </c>
      <c r="B619" s="2" t="s">
        <v>965</v>
      </c>
      <c r="C619" s="2" t="s">
        <v>964</v>
      </c>
      <c r="D619" s="2"/>
      <c r="E619" s="4">
        <v>7</v>
      </c>
      <c r="F619" s="4">
        <v>148800</v>
      </c>
      <c r="G619" s="4">
        <v>14880</v>
      </c>
      <c r="H619" s="4">
        <v>163680</v>
      </c>
    </row>
    <row r="620" spans="1:8" ht="15.75">
      <c r="A620" s="3" t="s">
        <v>9</v>
      </c>
      <c r="B620" s="2" t="s">
        <v>1069</v>
      </c>
      <c r="C620" s="2" t="s">
        <v>789</v>
      </c>
      <c r="D620" s="2" t="s">
        <v>1070</v>
      </c>
      <c r="E620" s="4"/>
      <c r="F620" s="4"/>
      <c r="G620" s="4"/>
      <c r="H620" s="4"/>
    </row>
    <row r="621" spans="1:8" ht="15.75">
      <c r="A621" s="3" t="s">
        <v>9</v>
      </c>
      <c r="B621" s="2" t="s">
        <v>1075</v>
      </c>
      <c r="C621" s="2" t="s">
        <v>822</v>
      </c>
      <c r="D621" s="2" t="s">
        <v>1076</v>
      </c>
      <c r="E621" s="4">
        <v>1000</v>
      </c>
      <c r="F621" s="4">
        <v>1379000</v>
      </c>
      <c r="G621" s="4">
        <v>137900</v>
      </c>
      <c r="H621" s="4">
        <v>1516900</v>
      </c>
    </row>
    <row r="622" spans="1:8" ht="15.75">
      <c r="A622" s="3" t="s">
        <v>9</v>
      </c>
      <c r="B622" s="2" t="s">
        <v>1086</v>
      </c>
      <c r="C622" s="2" t="s">
        <v>1085</v>
      </c>
      <c r="D622" s="2" t="s">
        <v>1087</v>
      </c>
      <c r="E622" s="4">
        <v>10</v>
      </c>
      <c r="F622" s="4">
        <v>62000</v>
      </c>
      <c r="G622" s="4">
        <v>6200</v>
      </c>
      <c r="H622" s="4">
        <v>68200</v>
      </c>
    </row>
    <row r="623" spans="1:8" ht="15.75">
      <c r="A623" s="3" t="s">
        <v>9</v>
      </c>
      <c r="B623" s="2" t="s">
        <v>1090</v>
      </c>
      <c r="C623" s="2" t="s">
        <v>366</v>
      </c>
      <c r="D623" s="2" t="s">
        <v>1091</v>
      </c>
      <c r="E623" s="4">
        <v>1000</v>
      </c>
      <c r="F623" s="4">
        <v>5625000</v>
      </c>
      <c r="G623" s="4">
        <v>562500</v>
      </c>
      <c r="H623" s="4">
        <v>6187500</v>
      </c>
    </row>
    <row r="624" spans="1:8" ht="15.75">
      <c r="A624" s="3" t="s">
        <v>9</v>
      </c>
      <c r="B624" s="2" t="s">
        <v>1105</v>
      </c>
      <c r="C624" s="2" t="s">
        <v>1104</v>
      </c>
      <c r="D624" s="2" t="s">
        <v>951</v>
      </c>
      <c r="E624" s="4">
        <v>10</v>
      </c>
      <c r="F624" s="4">
        <v>470160</v>
      </c>
      <c r="G624" s="4">
        <v>47016</v>
      </c>
      <c r="H624" s="4">
        <v>517176</v>
      </c>
    </row>
    <row r="625" spans="1:8" ht="15.75">
      <c r="A625" s="3" t="s">
        <v>9</v>
      </c>
      <c r="B625" s="2" t="s">
        <v>1115</v>
      </c>
      <c r="C625" s="2" t="s">
        <v>1114</v>
      </c>
      <c r="D625" s="2" t="s">
        <v>951</v>
      </c>
      <c r="E625" s="4">
        <v>10</v>
      </c>
      <c r="F625" s="4">
        <v>524030</v>
      </c>
      <c r="G625" s="4">
        <v>52403</v>
      </c>
      <c r="H625" s="4">
        <v>576433</v>
      </c>
    </row>
    <row r="626" spans="1:8" ht="15.75">
      <c r="A626" s="3" t="s">
        <v>9</v>
      </c>
      <c r="B626" s="2" t="s">
        <v>1121</v>
      </c>
      <c r="C626" s="2" t="s">
        <v>1120</v>
      </c>
      <c r="D626" s="2"/>
      <c r="E626" s="4">
        <v>75</v>
      </c>
      <c r="F626" s="4">
        <v>295500</v>
      </c>
      <c r="G626" s="4">
        <v>29550</v>
      </c>
      <c r="H626" s="4">
        <v>325050</v>
      </c>
    </row>
    <row r="627" spans="1:8" ht="15.75">
      <c r="A627" s="3" t="s">
        <v>9</v>
      </c>
      <c r="B627" s="2" t="s">
        <v>1212</v>
      </c>
      <c r="C627" s="2" t="s">
        <v>1211</v>
      </c>
      <c r="D627" s="2"/>
      <c r="E627" s="4">
        <v>55</v>
      </c>
      <c r="F627" s="4">
        <v>85250</v>
      </c>
      <c r="G627" s="4">
        <v>8525</v>
      </c>
      <c r="H627" s="4">
        <v>93775</v>
      </c>
    </row>
    <row r="628" spans="1:8" ht="15.75">
      <c r="A628" s="3" t="s">
        <v>9</v>
      </c>
      <c r="B628" s="2" t="s">
        <v>1346</v>
      </c>
      <c r="C628" s="2" t="s">
        <v>1345</v>
      </c>
      <c r="D628" s="2" t="s">
        <v>1342</v>
      </c>
      <c r="E628" s="4">
        <v>50</v>
      </c>
      <c r="F628" s="4">
        <v>600000</v>
      </c>
      <c r="G628" s="4">
        <v>60000</v>
      </c>
      <c r="H628" s="4">
        <v>660000</v>
      </c>
    </row>
    <row r="629" spans="1:8" ht="15.75">
      <c r="A629" s="3" t="s">
        <v>9</v>
      </c>
      <c r="B629" s="2" t="s">
        <v>1351</v>
      </c>
      <c r="C629" s="2" t="s">
        <v>1350</v>
      </c>
      <c r="D629" s="2" t="s">
        <v>1352</v>
      </c>
      <c r="E629" s="4">
        <v>200</v>
      </c>
      <c r="F629" s="4">
        <v>250000</v>
      </c>
      <c r="G629" s="4">
        <v>25000</v>
      </c>
      <c r="H629" s="4">
        <v>275000</v>
      </c>
    </row>
    <row r="630" spans="1:8" ht="15.75">
      <c r="A630" s="3" t="s">
        <v>9</v>
      </c>
      <c r="B630" s="2" t="s">
        <v>1354</v>
      </c>
      <c r="C630" s="2" t="s">
        <v>1353</v>
      </c>
      <c r="D630" s="2" t="s">
        <v>1342</v>
      </c>
      <c r="E630" s="4">
        <v>156</v>
      </c>
      <c r="F630" s="4">
        <v>1801200</v>
      </c>
      <c r="G630" s="4">
        <v>180120</v>
      </c>
      <c r="H630" s="4">
        <v>1981320</v>
      </c>
    </row>
    <row r="631" spans="1:8" ht="15.75">
      <c r="A631" s="3" t="s">
        <v>9</v>
      </c>
      <c r="B631" s="2" t="s">
        <v>1356</v>
      </c>
      <c r="C631" s="2" t="s">
        <v>1355</v>
      </c>
      <c r="D631" s="2" t="s">
        <v>1352</v>
      </c>
      <c r="E631" s="4">
        <v>800</v>
      </c>
      <c r="F631" s="4">
        <v>760000</v>
      </c>
      <c r="G631" s="4">
        <v>76000</v>
      </c>
      <c r="H631" s="4">
        <v>836000</v>
      </c>
    </row>
    <row r="632" spans="1:8" ht="15.75">
      <c r="A632" s="3" t="s">
        <v>9</v>
      </c>
      <c r="B632" s="2" t="s">
        <v>1363</v>
      </c>
      <c r="C632" s="2" t="s">
        <v>1362</v>
      </c>
      <c r="D632" s="2" t="s">
        <v>1342</v>
      </c>
      <c r="E632" s="4">
        <v>10</v>
      </c>
      <c r="F632" s="4">
        <v>108000</v>
      </c>
      <c r="G632" s="4">
        <v>10800</v>
      </c>
      <c r="H632" s="4">
        <v>118800</v>
      </c>
    </row>
    <row r="633" spans="1:8" ht="15.75">
      <c r="A633" s="3" t="s">
        <v>9</v>
      </c>
      <c r="B633" s="2" t="s">
        <v>1365</v>
      </c>
      <c r="C633" s="2" t="s">
        <v>1364</v>
      </c>
      <c r="D633" s="2" t="s">
        <v>1352</v>
      </c>
      <c r="E633" s="4">
        <v>644</v>
      </c>
      <c r="F633" s="4">
        <v>578478</v>
      </c>
      <c r="G633" s="4">
        <v>57848</v>
      </c>
      <c r="H633" s="4">
        <v>636326</v>
      </c>
    </row>
    <row r="634" spans="1:8" ht="15.75">
      <c r="A634" s="3" t="s">
        <v>9</v>
      </c>
      <c r="B634" s="2" t="s">
        <v>1370</v>
      </c>
      <c r="C634" s="2" t="s">
        <v>1369</v>
      </c>
      <c r="D634" s="2" t="s">
        <v>1352</v>
      </c>
      <c r="E634" s="4">
        <v>702</v>
      </c>
      <c r="F634" s="4">
        <v>17550000</v>
      </c>
      <c r="G634" s="4">
        <v>1755000</v>
      </c>
      <c r="H634" s="4">
        <v>19305000</v>
      </c>
    </row>
    <row r="635" spans="1:8" ht="15.75">
      <c r="A635" s="3" t="s">
        <v>9</v>
      </c>
      <c r="B635" s="2" t="s">
        <v>1418</v>
      </c>
      <c r="C635" s="2" t="s">
        <v>1417</v>
      </c>
      <c r="D635" s="2" t="s">
        <v>104</v>
      </c>
      <c r="E635" s="4">
        <v>50</v>
      </c>
      <c r="F635" s="4">
        <v>205000</v>
      </c>
      <c r="G635" s="4">
        <v>20500</v>
      </c>
      <c r="H635" s="4">
        <v>225500</v>
      </c>
    </row>
    <row r="636" spans="1:8" ht="15.75">
      <c r="A636" s="3" t="s">
        <v>9</v>
      </c>
      <c r="B636" s="2" t="s">
        <v>1421</v>
      </c>
      <c r="C636" s="2" t="s">
        <v>1417</v>
      </c>
      <c r="D636" s="2" t="s">
        <v>184</v>
      </c>
      <c r="E636" s="4">
        <v>21</v>
      </c>
      <c r="F636" s="4">
        <v>39900</v>
      </c>
      <c r="G636" s="4">
        <v>3990</v>
      </c>
      <c r="H636" s="4">
        <v>43890</v>
      </c>
    </row>
    <row r="637" spans="1:8" ht="15.75">
      <c r="A637" s="3" t="s">
        <v>9</v>
      </c>
      <c r="B637" s="2" t="s">
        <v>1422</v>
      </c>
      <c r="C637" s="2" t="s">
        <v>1417</v>
      </c>
      <c r="D637" s="2" t="s">
        <v>56</v>
      </c>
      <c r="E637" s="4">
        <v>61</v>
      </c>
      <c r="F637" s="4">
        <v>86000</v>
      </c>
      <c r="G637" s="4">
        <v>8600</v>
      </c>
      <c r="H637" s="4">
        <v>94600</v>
      </c>
    </row>
    <row r="638" spans="1:8" ht="15.75">
      <c r="A638" s="3" t="s">
        <v>9</v>
      </c>
      <c r="B638" s="2" t="s">
        <v>1425</v>
      </c>
      <c r="C638" s="2" t="s">
        <v>1424</v>
      </c>
      <c r="D638" s="2" t="s">
        <v>102</v>
      </c>
      <c r="E638" s="4">
        <v>5</v>
      </c>
      <c r="F638" s="4">
        <v>11500</v>
      </c>
      <c r="G638" s="4">
        <v>1150</v>
      </c>
      <c r="H638" s="4">
        <v>12650</v>
      </c>
    </row>
    <row r="639" spans="1:8" ht="15.75">
      <c r="A639" s="3" t="s">
        <v>9</v>
      </c>
      <c r="B639" s="2" t="s">
        <v>1439</v>
      </c>
      <c r="C639" s="2" t="s">
        <v>1433</v>
      </c>
      <c r="D639" s="2" t="s">
        <v>56</v>
      </c>
      <c r="E639" s="4">
        <v>50</v>
      </c>
      <c r="F639" s="4">
        <v>62750</v>
      </c>
      <c r="G639" s="4">
        <v>6275</v>
      </c>
      <c r="H639" s="4">
        <v>69025</v>
      </c>
    </row>
    <row r="640" spans="1:8" ht="15.75">
      <c r="A640" s="3" t="s">
        <v>9</v>
      </c>
      <c r="B640" s="2" t="s">
        <v>1623</v>
      </c>
      <c r="C640" s="2" t="s">
        <v>1622</v>
      </c>
      <c r="D640" s="2" t="s">
        <v>1624</v>
      </c>
      <c r="E640" s="4">
        <v>1</v>
      </c>
      <c r="F640" s="4">
        <v>40000</v>
      </c>
      <c r="G640" s="4">
        <v>4000</v>
      </c>
      <c r="H640" s="4">
        <v>44000</v>
      </c>
    </row>
    <row r="641" spans="1:8" ht="15.75">
      <c r="A641" s="3" t="s">
        <v>9</v>
      </c>
      <c r="B641" s="2" t="s">
        <v>1626</v>
      </c>
      <c r="C641" s="2" t="s">
        <v>1625</v>
      </c>
      <c r="D641" s="2" t="s">
        <v>1627</v>
      </c>
      <c r="E641" s="4">
        <v>6</v>
      </c>
      <c r="F641" s="4">
        <v>882000</v>
      </c>
      <c r="G641" s="4">
        <v>88200</v>
      </c>
      <c r="H641" s="4">
        <v>970200</v>
      </c>
    </row>
    <row r="642" spans="1:8" ht="15.75">
      <c r="A642" s="3" t="s">
        <v>9</v>
      </c>
      <c r="B642" s="2" t="s">
        <v>1765</v>
      </c>
      <c r="C642" s="2" t="s">
        <v>1763</v>
      </c>
      <c r="D642" s="2" t="s">
        <v>1758</v>
      </c>
      <c r="E642" s="4">
        <v>3</v>
      </c>
      <c r="F642" s="4">
        <v>42000</v>
      </c>
      <c r="G642" s="4">
        <v>4200</v>
      </c>
      <c r="H642" s="4">
        <v>46200</v>
      </c>
    </row>
    <row r="643" spans="1:8" ht="15.75">
      <c r="A643" s="3" t="s">
        <v>9</v>
      </c>
      <c r="B643" s="2" t="s">
        <v>2295</v>
      </c>
      <c r="C643" s="2" t="s">
        <v>2292</v>
      </c>
      <c r="D643" s="2" t="s">
        <v>2296</v>
      </c>
      <c r="E643" s="4">
        <v>10</v>
      </c>
      <c r="F643" s="4">
        <v>67100</v>
      </c>
      <c r="G643" s="4">
        <v>6710</v>
      </c>
      <c r="H643" s="4">
        <v>73810</v>
      </c>
    </row>
    <row r="644" spans="1:8" ht="15.75">
      <c r="A644" s="3" t="s">
        <v>9</v>
      </c>
      <c r="B644" s="2" t="s">
        <v>2297</v>
      </c>
      <c r="C644" s="2" t="s">
        <v>2292</v>
      </c>
      <c r="D644" s="2" t="s">
        <v>2298</v>
      </c>
      <c r="E644" s="4">
        <v>10</v>
      </c>
      <c r="F644" s="4">
        <v>77390</v>
      </c>
      <c r="G644" s="4">
        <v>7739</v>
      </c>
      <c r="H644" s="4">
        <v>85129</v>
      </c>
    </row>
    <row r="645" spans="1:8" ht="15.75">
      <c r="A645" s="3" t="s">
        <v>9</v>
      </c>
      <c r="B645" s="2" t="s">
        <v>2331</v>
      </c>
      <c r="C645" s="2" t="s">
        <v>294</v>
      </c>
      <c r="D645" s="2" t="s">
        <v>2332</v>
      </c>
      <c r="E645" s="4">
        <v>2</v>
      </c>
      <c r="F645" s="4">
        <v>8550</v>
      </c>
      <c r="G645" s="4">
        <v>855</v>
      </c>
      <c r="H645" s="4">
        <v>9405</v>
      </c>
    </row>
    <row r="646" spans="1:8" ht="15.75">
      <c r="A646" s="3" t="s">
        <v>9</v>
      </c>
      <c r="B646" s="2" t="s">
        <v>2337</v>
      </c>
      <c r="C646" s="2" t="s">
        <v>252</v>
      </c>
      <c r="D646" s="2" t="s">
        <v>2338</v>
      </c>
      <c r="E646" s="4">
        <v>1</v>
      </c>
      <c r="F646" s="4">
        <v>12494</v>
      </c>
      <c r="G646" s="4">
        <v>1249</v>
      </c>
      <c r="H646" s="4">
        <v>13743</v>
      </c>
    </row>
    <row r="647" spans="1:8" ht="15.75">
      <c r="A647" s="3" t="s">
        <v>9</v>
      </c>
      <c r="B647" s="2" t="s">
        <v>2373</v>
      </c>
      <c r="C647" s="2" t="s">
        <v>236</v>
      </c>
      <c r="D647" s="2" t="s">
        <v>2374</v>
      </c>
      <c r="E647" s="4">
        <v>1</v>
      </c>
      <c r="F647" s="4">
        <v>3094</v>
      </c>
      <c r="G647" s="4">
        <v>309</v>
      </c>
      <c r="H647" s="4">
        <v>3403</v>
      </c>
    </row>
    <row r="648" spans="1:8" ht="15.75">
      <c r="A648" s="3" t="s">
        <v>9</v>
      </c>
      <c r="B648" s="2" t="s">
        <v>2375</v>
      </c>
      <c r="C648" s="2" t="s">
        <v>236</v>
      </c>
      <c r="D648" s="2" t="s">
        <v>2376</v>
      </c>
      <c r="E648" s="4">
        <v>10</v>
      </c>
      <c r="F648" s="4">
        <v>112160</v>
      </c>
      <c r="G648" s="4">
        <v>11216</v>
      </c>
      <c r="H648" s="4">
        <v>123376</v>
      </c>
    </row>
    <row r="649" spans="1:8" ht="15.75">
      <c r="A649" s="3" t="s">
        <v>9</v>
      </c>
      <c r="B649" s="2" t="s">
        <v>2377</v>
      </c>
      <c r="C649" s="2" t="s">
        <v>236</v>
      </c>
      <c r="D649" s="2" t="s">
        <v>2378</v>
      </c>
      <c r="E649" s="4">
        <v>5</v>
      </c>
      <c r="F649" s="4">
        <v>21185</v>
      </c>
      <c r="G649" s="4">
        <v>2119</v>
      </c>
      <c r="H649" s="4">
        <v>23304</v>
      </c>
    </row>
    <row r="650" spans="1:8" ht="15.75">
      <c r="A650" s="3" t="s">
        <v>9</v>
      </c>
      <c r="B650" s="2" t="s">
        <v>2379</v>
      </c>
      <c r="C650" s="2" t="s">
        <v>236</v>
      </c>
      <c r="D650" s="2" t="s">
        <v>2380</v>
      </c>
      <c r="E650" s="4">
        <v>28</v>
      </c>
      <c r="F650" s="4">
        <v>126196</v>
      </c>
      <c r="G650" s="4">
        <v>12620</v>
      </c>
      <c r="H650" s="4">
        <v>138816</v>
      </c>
    </row>
    <row r="651" spans="1:8" ht="15.75">
      <c r="A651" s="3" t="s">
        <v>9</v>
      </c>
      <c r="B651" s="2" t="s">
        <v>2383</v>
      </c>
      <c r="C651" s="2" t="s">
        <v>252</v>
      </c>
      <c r="D651" s="2" t="s">
        <v>2384</v>
      </c>
      <c r="E651" s="4">
        <v>18</v>
      </c>
      <c r="F651" s="4">
        <v>120942</v>
      </c>
      <c r="G651" s="4">
        <v>12094</v>
      </c>
      <c r="H651" s="4">
        <v>133036</v>
      </c>
    </row>
    <row r="652" spans="1:8" ht="15.75">
      <c r="A652" s="3" t="s">
        <v>9</v>
      </c>
      <c r="B652" s="2" t="s">
        <v>2397</v>
      </c>
      <c r="C652" s="2" t="s">
        <v>236</v>
      </c>
      <c r="D652" s="2" t="s">
        <v>2398</v>
      </c>
      <c r="E652" s="4">
        <v>57</v>
      </c>
      <c r="F652" s="4">
        <v>306603</v>
      </c>
      <c r="G652" s="4">
        <v>30661</v>
      </c>
      <c r="H652" s="4">
        <v>337264</v>
      </c>
    </row>
    <row r="653" spans="1:8" ht="15.75">
      <c r="A653" s="3" t="s">
        <v>9</v>
      </c>
      <c r="B653" s="2" t="s">
        <v>2400</v>
      </c>
      <c r="C653" s="2" t="s">
        <v>236</v>
      </c>
      <c r="D653" s="2" t="s">
        <v>2401</v>
      </c>
      <c r="E653" s="4">
        <v>43</v>
      </c>
      <c r="F653" s="4">
        <v>294722</v>
      </c>
      <c r="G653" s="4">
        <v>29472</v>
      </c>
      <c r="H653" s="4">
        <v>324194</v>
      </c>
    </row>
    <row r="654" spans="1:8" ht="15.75">
      <c r="A654" s="3" t="s">
        <v>9</v>
      </c>
      <c r="B654" s="2" t="s">
        <v>2402</v>
      </c>
      <c r="C654" s="2" t="s">
        <v>236</v>
      </c>
      <c r="D654" s="2" t="s">
        <v>2403</v>
      </c>
      <c r="E654" s="4">
        <v>25</v>
      </c>
      <c r="F654" s="4">
        <v>202575</v>
      </c>
      <c r="G654" s="4">
        <v>20258</v>
      </c>
      <c r="H654" s="4">
        <v>222833</v>
      </c>
    </row>
    <row r="655" spans="1:8" ht="15.75">
      <c r="A655" s="3" t="s">
        <v>9</v>
      </c>
      <c r="B655" s="2" t="s">
        <v>2404</v>
      </c>
      <c r="C655" s="2" t="s">
        <v>236</v>
      </c>
      <c r="D655" s="2" t="s">
        <v>2405</v>
      </c>
      <c r="E655" s="4">
        <v>17</v>
      </c>
      <c r="F655" s="4">
        <v>165604</v>
      </c>
      <c r="G655" s="4">
        <v>16560</v>
      </c>
      <c r="H655" s="4">
        <v>182164</v>
      </c>
    </row>
    <row r="656" spans="1:8" ht="15.75">
      <c r="A656" s="3" t="s">
        <v>9</v>
      </c>
      <c r="B656" s="2" t="s">
        <v>2406</v>
      </c>
      <c r="C656" s="2" t="s">
        <v>236</v>
      </c>
      <c r="D656" s="2" t="s">
        <v>2407</v>
      </c>
      <c r="E656" s="4">
        <v>28</v>
      </c>
      <c r="F656" s="4">
        <v>94192</v>
      </c>
      <c r="G656" s="4">
        <v>9419</v>
      </c>
      <c r="H656" s="4">
        <v>103611</v>
      </c>
    </row>
    <row r="657" spans="1:8" ht="15.75">
      <c r="A657" s="3" t="s">
        <v>9</v>
      </c>
      <c r="B657" s="2" t="s">
        <v>2410</v>
      </c>
      <c r="C657" s="2" t="s">
        <v>223</v>
      </c>
      <c r="D657" s="2" t="s">
        <v>52</v>
      </c>
      <c r="E657" s="4">
        <v>6</v>
      </c>
      <c r="F657" s="4">
        <v>52800</v>
      </c>
      <c r="G657" s="4">
        <v>5280</v>
      </c>
      <c r="H657" s="4">
        <v>58080</v>
      </c>
    </row>
    <row r="658" spans="1:8" ht="15.75">
      <c r="A658" s="3" t="s">
        <v>9</v>
      </c>
      <c r="B658" s="2" t="s">
        <v>2411</v>
      </c>
      <c r="C658" s="2" t="s">
        <v>223</v>
      </c>
      <c r="D658" s="2" t="s">
        <v>104</v>
      </c>
      <c r="E658" s="4">
        <v>6</v>
      </c>
      <c r="F658" s="4">
        <v>54600</v>
      </c>
      <c r="G658" s="4">
        <v>5460</v>
      </c>
      <c r="H658" s="4">
        <v>60060</v>
      </c>
    </row>
    <row r="659" spans="1:8" ht="15.75">
      <c r="A659" s="3" t="s">
        <v>9</v>
      </c>
      <c r="B659" s="2" t="s">
        <v>2413</v>
      </c>
      <c r="C659" s="2" t="s">
        <v>223</v>
      </c>
      <c r="D659" s="2" t="s">
        <v>65</v>
      </c>
      <c r="E659" s="4">
        <v>3</v>
      </c>
      <c r="F659" s="4">
        <v>47400</v>
      </c>
      <c r="G659" s="4">
        <v>4740</v>
      </c>
      <c r="H659" s="4">
        <v>52140</v>
      </c>
    </row>
    <row r="660" spans="1:8" ht="15.75">
      <c r="A660" s="3" t="s">
        <v>9</v>
      </c>
      <c r="B660" s="2" t="s">
        <v>2417</v>
      </c>
      <c r="C660" s="2" t="s">
        <v>264</v>
      </c>
      <c r="D660" s="2" t="s">
        <v>383</v>
      </c>
      <c r="E660" s="4">
        <v>20</v>
      </c>
      <c r="F660" s="4">
        <v>76600</v>
      </c>
      <c r="G660" s="4">
        <v>7660</v>
      </c>
      <c r="H660" s="4">
        <v>84260</v>
      </c>
    </row>
    <row r="661" spans="1:8" ht="15.75">
      <c r="A661" s="3" t="s">
        <v>9</v>
      </c>
      <c r="B661" s="2" t="s">
        <v>2418</v>
      </c>
      <c r="C661" s="2" t="s">
        <v>2287</v>
      </c>
      <c r="D661" s="2" t="s">
        <v>2419</v>
      </c>
      <c r="E661" s="4">
        <v>10</v>
      </c>
      <c r="F661" s="4">
        <v>48670</v>
      </c>
      <c r="G661" s="4">
        <v>4867</v>
      </c>
      <c r="H661" s="4">
        <v>53537</v>
      </c>
    </row>
    <row r="662" spans="1:8" ht="15.75">
      <c r="A662" s="3" t="s">
        <v>9</v>
      </c>
      <c r="B662" s="2" t="s">
        <v>2422</v>
      </c>
      <c r="C662" s="2" t="s">
        <v>2287</v>
      </c>
      <c r="D662" s="2" t="s">
        <v>2423</v>
      </c>
      <c r="E662" s="4">
        <v>12</v>
      </c>
      <c r="F662" s="4">
        <v>91596</v>
      </c>
      <c r="G662" s="4">
        <v>9160</v>
      </c>
      <c r="H662" s="4">
        <v>100756</v>
      </c>
    </row>
    <row r="663" spans="1:8" ht="15.75">
      <c r="A663" s="3" t="s">
        <v>9</v>
      </c>
      <c r="B663" s="2" t="s">
        <v>2426</v>
      </c>
      <c r="C663" s="2" t="s">
        <v>2287</v>
      </c>
      <c r="D663" s="2" t="s">
        <v>2427</v>
      </c>
      <c r="E663" s="4">
        <v>12</v>
      </c>
      <c r="F663" s="4">
        <v>119040</v>
      </c>
      <c r="G663" s="4">
        <v>11904</v>
      </c>
      <c r="H663" s="4">
        <v>130944</v>
      </c>
    </row>
    <row r="664" spans="1:8" ht="15.75">
      <c r="A664" s="3" t="s">
        <v>9</v>
      </c>
      <c r="B664" s="2" t="s">
        <v>2428</v>
      </c>
      <c r="C664" s="2" t="s">
        <v>2303</v>
      </c>
      <c r="D664" s="2" t="s">
        <v>2429</v>
      </c>
      <c r="E664" s="4">
        <v>20</v>
      </c>
      <c r="F664" s="4">
        <v>101060</v>
      </c>
      <c r="G664" s="4">
        <v>10106</v>
      </c>
      <c r="H664" s="4">
        <v>111166</v>
      </c>
    </row>
    <row r="665" spans="1:8" ht="15.75">
      <c r="A665" s="3" t="s">
        <v>9</v>
      </c>
      <c r="B665" s="2" t="s">
        <v>2430</v>
      </c>
      <c r="C665" s="2" t="s">
        <v>2303</v>
      </c>
      <c r="D665" s="2" t="s">
        <v>2431</v>
      </c>
      <c r="E665" s="4">
        <v>20</v>
      </c>
      <c r="F665" s="4">
        <v>113100</v>
      </c>
      <c r="G665" s="4">
        <v>11310</v>
      </c>
      <c r="H665" s="4">
        <v>124410</v>
      </c>
    </row>
    <row r="666" spans="1:8" ht="15.75">
      <c r="A666" s="3" t="s">
        <v>9</v>
      </c>
      <c r="B666" s="2" t="s">
        <v>2432</v>
      </c>
      <c r="C666" s="2" t="s">
        <v>267</v>
      </c>
      <c r="D666" s="2" t="s">
        <v>2433</v>
      </c>
      <c r="E666" s="4">
        <v>56</v>
      </c>
      <c r="F666" s="4">
        <v>284048</v>
      </c>
      <c r="G666" s="4">
        <v>28405</v>
      </c>
      <c r="H666" s="4">
        <v>312453</v>
      </c>
    </row>
    <row r="667" spans="1:8" ht="15.75">
      <c r="A667" s="3" t="s">
        <v>9</v>
      </c>
      <c r="B667" s="2" t="s">
        <v>2436</v>
      </c>
      <c r="C667" s="2" t="s">
        <v>267</v>
      </c>
      <c r="D667" s="2" t="s">
        <v>2437</v>
      </c>
      <c r="E667" s="4">
        <v>62</v>
      </c>
      <c r="F667" s="4">
        <v>307210</v>
      </c>
      <c r="G667" s="4">
        <v>30722</v>
      </c>
      <c r="H667" s="4">
        <v>337932</v>
      </c>
    </row>
    <row r="668" spans="1:8" ht="15.75">
      <c r="A668" s="3" t="s">
        <v>9</v>
      </c>
      <c r="B668" s="2" t="s">
        <v>2440</v>
      </c>
      <c r="C668" s="2" t="s">
        <v>267</v>
      </c>
      <c r="D668" s="2" t="s">
        <v>2441</v>
      </c>
      <c r="E668" s="4">
        <v>85</v>
      </c>
      <c r="F668" s="4">
        <v>624155</v>
      </c>
      <c r="G668" s="4">
        <v>62416</v>
      </c>
      <c r="H668" s="4">
        <v>686571</v>
      </c>
    </row>
    <row r="669" spans="1:8" ht="15.75">
      <c r="A669" s="3" t="s">
        <v>9</v>
      </c>
      <c r="B669" s="2" t="s">
        <v>2442</v>
      </c>
      <c r="C669" s="2" t="s">
        <v>267</v>
      </c>
      <c r="D669" s="2" t="s">
        <v>2443</v>
      </c>
      <c r="E669" s="4">
        <v>10</v>
      </c>
      <c r="F669" s="4">
        <v>84870</v>
      </c>
      <c r="G669" s="4">
        <v>8487</v>
      </c>
      <c r="H669" s="4">
        <v>93357</v>
      </c>
    </row>
    <row r="670" spans="1:8" ht="15.75">
      <c r="A670" s="3" t="s">
        <v>9</v>
      </c>
      <c r="B670" s="2" t="s">
        <v>2444</v>
      </c>
      <c r="C670" s="2" t="s">
        <v>267</v>
      </c>
      <c r="D670" s="2" t="s">
        <v>2445</v>
      </c>
      <c r="E670" s="4">
        <v>50</v>
      </c>
      <c r="F670" s="4">
        <v>481500</v>
      </c>
      <c r="G670" s="4">
        <v>48150</v>
      </c>
      <c r="H670" s="4">
        <v>529650</v>
      </c>
    </row>
    <row r="671" spans="1:8" ht="15.75">
      <c r="A671" s="3" t="s">
        <v>9</v>
      </c>
      <c r="B671" s="2" t="s">
        <v>2450</v>
      </c>
      <c r="C671" s="2" t="s">
        <v>267</v>
      </c>
      <c r="D671" s="2" t="s">
        <v>2451</v>
      </c>
      <c r="E671" s="4">
        <v>5</v>
      </c>
      <c r="F671" s="4">
        <v>90000</v>
      </c>
      <c r="G671" s="4">
        <v>9000</v>
      </c>
      <c r="H671" s="4">
        <v>99000</v>
      </c>
    </row>
    <row r="672" spans="1:8" ht="15.75">
      <c r="A672" s="3" t="s">
        <v>9</v>
      </c>
      <c r="B672" s="2" t="s">
        <v>2461</v>
      </c>
      <c r="C672" s="2" t="s">
        <v>271</v>
      </c>
      <c r="D672" s="2" t="s">
        <v>2462</v>
      </c>
      <c r="E672" s="4">
        <v>3</v>
      </c>
      <c r="F672" s="4">
        <v>14820</v>
      </c>
      <c r="G672" s="4">
        <v>1482</v>
      </c>
      <c r="H672" s="4">
        <v>16302</v>
      </c>
    </row>
    <row r="673" spans="1:8" ht="15.75">
      <c r="A673" s="3" t="s">
        <v>9</v>
      </c>
      <c r="B673" s="2" t="s">
        <v>2463</v>
      </c>
      <c r="C673" s="2" t="s">
        <v>271</v>
      </c>
      <c r="D673" s="2" t="s">
        <v>2464</v>
      </c>
      <c r="E673" s="4">
        <v>112</v>
      </c>
      <c r="F673" s="4">
        <v>620608</v>
      </c>
      <c r="G673" s="4">
        <v>62061</v>
      </c>
      <c r="H673" s="4">
        <v>682669</v>
      </c>
    </row>
    <row r="674" spans="1:8" ht="15.75">
      <c r="A674" s="3" t="s">
        <v>9</v>
      </c>
      <c r="B674" s="2" t="s">
        <v>2465</v>
      </c>
      <c r="C674" s="2" t="s">
        <v>271</v>
      </c>
      <c r="D674" s="2" t="s">
        <v>2466</v>
      </c>
      <c r="E674" s="4">
        <v>35</v>
      </c>
      <c r="F674" s="4">
        <v>250775</v>
      </c>
      <c r="G674" s="4">
        <v>25078</v>
      </c>
      <c r="H674" s="4">
        <v>275853</v>
      </c>
    </row>
    <row r="675" spans="1:8" ht="15.75">
      <c r="A675" s="3" t="s">
        <v>9</v>
      </c>
      <c r="B675" s="2" t="s">
        <v>2467</v>
      </c>
      <c r="C675" s="2" t="s">
        <v>271</v>
      </c>
      <c r="D675" s="2" t="s">
        <v>2468</v>
      </c>
      <c r="E675" s="4">
        <v>1</v>
      </c>
      <c r="F675" s="4">
        <v>7478</v>
      </c>
      <c r="G675" s="4">
        <v>748</v>
      </c>
      <c r="H675" s="4">
        <v>8226</v>
      </c>
    </row>
    <row r="676" spans="1:8" ht="15.75">
      <c r="A676" s="3" t="s">
        <v>9</v>
      </c>
      <c r="B676" s="2" t="s">
        <v>2469</v>
      </c>
      <c r="C676" s="2" t="s">
        <v>271</v>
      </c>
      <c r="D676" s="2" t="s">
        <v>2470</v>
      </c>
      <c r="E676" s="4">
        <v>33</v>
      </c>
      <c r="F676" s="4">
        <v>311949</v>
      </c>
      <c r="G676" s="4">
        <v>31195</v>
      </c>
      <c r="H676" s="4">
        <v>343144</v>
      </c>
    </row>
    <row r="677" spans="1:8" ht="15.75">
      <c r="A677" s="3" t="s">
        <v>9</v>
      </c>
      <c r="B677" s="2" t="s">
        <v>2473</v>
      </c>
      <c r="C677" s="2" t="s">
        <v>264</v>
      </c>
      <c r="D677" s="2" t="s">
        <v>2474</v>
      </c>
      <c r="E677" s="4">
        <v>530</v>
      </c>
      <c r="F677" s="4">
        <v>2029900</v>
      </c>
      <c r="G677" s="4">
        <v>202990</v>
      </c>
      <c r="H677" s="4">
        <v>2232890</v>
      </c>
    </row>
    <row r="678" spans="1:8" ht="15.75">
      <c r="A678" s="3" t="s">
        <v>9</v>
      </c>
      <c r="B678" s="2" t="s">
        <v>2475</v>
      </c>
      <c r="C678" s="2" t="s">
        <v>264</v>
      </c>
      <c r="D678" s="2" t="s">
        <v>2476</v>
      </c>
      <c r="E678" s="4">
        <v>55</v>
      </c>
      <c r="F678" s="4">
        <v>284515</v>
      </c>
      <c r="G678" s="4">
        <v>28452</v>
      </c>
      <c r="H678" s="4">
        <v>312967</v>
      </c>
    </row>
    <row r="679" spans="1:8" ht="15.75">
      <c r="A679" s="3" t="s">
        <v>9</v>
      </c>
      <c r="B679" s="2" t="s">
        <v>2479</v>
      </c>
      <c r="C679" s="2" t="s">
        <v>264</v>
      </c>
      <c r="D679" s="2" t="s">
        <v>2480</v>
      </c>
      <c r="E679" s="4">
        <v>952</v>
      </c>
      <c r="F679" s="4">
        <v>4517816</v>
      </c>
      <c r="G679" s="4">
        <v>451783</v>
      </c>
      <c r="H679" s="4">
        <v>4969599</v>
      </c>
    </row>
    <row r="680" spans="1:8" ht="15.75">
      <c r="A680" s="3" t="s">
        <v>9</v>
      </c>
      <c r="B680" s="2" t="s">
        <v>2482</v>
      </c>
      <c r="C680" s="2" t="s">
        <v>264</v>
      </c>
      <c r="D680" s="2" t="s">
        <v>2483</v>
      </c>
      <c r="E680" s="4">
        <v>8</v>
      </c>
      <c r="F680" s="4">
        <v>23560</v>
      </c>
      <c r="G680" s="4">
        <v>2356</v>
      </c>
      <c r="H680" s="4">
        <v>25916</v>
      </c>
    </row>
    <row r="681" spans="1:8" ht="15.75">
      <c r="A681" s="3" t="s">
        <v>9</v>
      </c>
      <c r="B681" s="2" t="s">
        <v>2484</v>
      </c>
      <c r="C681" s="2" t="s">
        <v>264</v>
      </c>
      <c r="D681" s="2" t="s">
        <v>2485</v>
      </c>
      <c r="E681" s="4">
        <v>458</v>
      </c>
      <c r="F681" s="4">
        <v>2588510</v>
      </c>
      <c r="G681" s="4">
        <v>258853</v>
      </c>
      <c r="H681" s="4">
        <v>2847363</v>
      </c>
    </row>
    <row r="682" spans="1:8" ht="15.75">
      <c r="A682" s="3" t="s">
        <v>9</v>
      </c>
      <c r="B682" s="2" t="s">
        <v>2486</v>
      </c>
      <c r="C682" s="2" t="s">
        <v>264</v>
      </c>
      <c r="D682" s="2" t="s">
        <v>2487</v>
      </c>
      <c r="E682" s="4">
        <v>159</v>
      </c>
      <c r="F682" s="4">
        <v>1047451</v>
      </c>
      <c r="G682" s="4">
        <v>104745</v>
      </c>
      <c r="H682" s="4">
        <v>1152196</v>
      </c>
    </row>
    <row r="683" spans="1:8" ht="15.75">
      <c r="A683" s="3" t="s">
        <v>9</v>
      </c>
      <c r="B683" s="2" t="s">
        <v>2488</v>
      </c>
      <c r="C683" s="2" t="s">
        <v>264</v>
      </c>
      <c r="D683" s="2" t="s">
        <v>2489</v>
      </c>
      <c r="E683" s="4">
        <v>70</v>
      </c>
      <c r="F683" s="4">
        <v>159460</v>
      </c>
      <c r="G683" s="4">
        <v>15946</v>
      </c>
      <c r="H683" s="4">
        <v>175406</v>
      </c>
    </row>
    <row r="684" spans="1:8" ht="15.75">
      <c r="A684" s="3" t="s">
        <v>9</v>
      </c>
      <c r="B684" s="2" t="s">
        <v>2490</v>
      </c>
      <c r="C684" s="2" t="s">
        <v>264</v>
      </c>
      <c r="D684" s="2" t="s">
        <v>2491</v>
      </c>
      <c r="E684" s="4">
        <v>30</v>
      </c>
      <c r="F684" s="4">
        <v>226860</v>
      </c>
      <c r="G684" s="4">
        <v>22686</v>
      </c>
      <c r="H684" s="4">
        <v>249546</v>
      </c>
    </row>
    <row r="685" spans="1:8" ht="15.75">
      <c r="A685" s="3" t="s">
        <v>9</v>
      </c>
      <c r="B685" s="2" t="s">
        <v>2492</v>
      </c>
      <c r="C685" s="2" t="s">
        <v>264</v>
      </c>
      <c r="D685" s="2" t="s">
        <v>2493</v>
      </c>
      <c r="E685" s="4">
        <v>10</v>
      </c>
      <c r="F685" s="4">
        <v>102970</v>
      </c>
      <c r="G685" s="4">
        <v>10297</v>
      </c>
      <c r="H685" s="4">
        <v>113267</v>
      </c>
    </row>
    <row r="686" spans="1:8" ht="15.75">
      <c r="A686" s="3" t="s">
        <v>9</v>
      </c>
      <c r="B686" s="2" t="s">
        <v>2494</v>
      </c>
      <c r="C686" s="2" t="s">
        <v>264</v>
      </c>
      <c r="D686" s="2" t="s">
        <v>2495</v>
      </c>
      <c r="E686" s="4">
        <v>240</v>
      </c>
      <c r="F686" s="4">
        <v>619020</v>
      </c>
      <c r="G686" s="4">
        <v>61902</v>
      </c>
      <c r="H686" s="4">
        <v>680922</v>
      </c>
    </row>
    <row r="687" spans="1:8" ht="15.75">
      <c r="A687" s="3" t="s">
        <v>9</v>
      </c>
      <c r="B687" s="2" t="s">
        <v>2496</v>
      </c>
      <c r="C687" s="2" t="s">
        <v>264</v>
      </c>
      <c r="D687" s="2" t="s">
        <v>2497</v>
      </c>
      <c r="E687" s="4">
        <v>10</v>
      </c>
      <c r="F687" s="4">
        <v>114400</v>
      </c>
      <c r="G687" s="4">
        <v>11440</v>
      </c>
      <c r="H687" s="4">
        <v>125840</v>
      </c>
    </row>
    <row r="688" spans="1:8" ht="15.75">
      <c r="A688" s="3" t="s">
        <v>9</v>
      </c>
      <c r="B688" s="2" t="s">
        <v>2498</v>
      </c>
      <c r="C688" s="2" t="s">
        <v>264</v>
      </c>
      <c r="D688" s="2" t="s">
        <v>2328</v>
      </c>
      <c r="E688" s="4">
        <v>14</v>
      </c>
      <c r="F688" s="4">
        <v>233400</v>
      </c>
      <c r="G688" s="4">
        <v>23340</v>
      </c>
      <c r="H688" s="4">
        <v>256740</v>
      </c>
    </row>
    <row r="689" spans="1:8" ht="15.75">
      <c r="A689" s="3" t="s">
        <v>9</v>
      </c>
      <c r="B689" s="2" t="s">
        <v>2502</v>
      </c>
      <c r="C689" s="2" t="s">
        <v>264</v>
      </c>
      <c r="D689" s="2" t="s">
        <v>2456</v>
      </c>
      <c r="E689" s="4">
        <v>2</v>
      </c>
      <c r="F689" s="4">
        <v>44800</v>
      </c>
      <c r="G689" s="4">
        <v>4480</v>
      </c>
      <c r="H689" s="4">
        <v>49280</v>
      </c>
    </row>
    <row r="690" spans="1:8" ht="15.75">
      <c r="A690" s="3" t="s">
        <v>9</v>
      </c>
      <c r="B690" s="2" t="s">
        <v>2503</v>
      </c>
      <c r="C690" s="2" t="s">
        <v>264</v>
      </c>
      <c r="D690" s="2" t="s">
        <v>2504</v>
      </c>
      <c r="E690" s="4">
        <v>104</v>
      </c>
      <c r="F690" s="4">
        <v>316368</v>
      </c>
      <c r="G690" s="4">
        <v>31637</v>
      </c>
      <c r="H690" s="4">
        <v>348005</v>
      </c>
    </row>
    <row r="691" spans="1:8" ht="15.75">
      <c r="A691" s="3" t="s">
        <v>9</v>
      </c>
      <c r="B691" s="2" t="s">
        <v>2509</v>
      </c>
      <c r="C691" s="2" t="s">
        <v>264</v>
      </c>
      <c r="D691" s="2" t="s">
        <v>2510</v>
      </c>
      <c r="E691" s="4">
        <v>90</v>
      </c>
      <c r="F691" s="4">
        <v>358580</v>
      </c>
      <c r="G691" s="4">
        <v>35858</v>
      </c>
      <c r="H691" s="4">
        <v>394438</v>
      </c>
    </row>
    <row r="692" spans="1:8" ht="15.75">
      <c r="A692" s="3" t="s">
        <v>9</v>
      </c>
      <c r="B692" s="2" t="s">
        <v>2513</v>
      </c>
      <c r="C692" s="2" t="s">
        <v>294</v>
      </c>
      <c r="D692" s="2" t="s">
        <v>2514</v>
      </c>
      <c r="E692" s="4">
        <v>5</v>
      </c>
      <c r="F692" s="4">
        <v>23725</v>
      </c>
      <c r="G692" s="4">
        <v>2373</v>
      </c>
      <c r="H692" s="4">
        <v>26098</v>
      </c>
    </row>
    <row r="693" spans="1:8" ht="15.75">
      <c r="A693" s="3" t="s">
        <v>9</v>
      </c>
      <c r="B693" s="2" t="s">
        <v>2515</v>
      </c>
      <c r="C693" s="2" t="s">
        <v>294</v>
      </c>
      <c r="D693" s="2" t="s">
        <v>2516</v>
      </c>
      <c r="E693" s="4">
        <v>24</v>
      </c>
      <c r="F693" s="4">
        <v>141336</v>
      </c>
      <c r="G693" s="4">
        <v>14134</v>
      </c>
      <c r="H693" s="4">
        <v>155470</v>
      </c>
    </row>
    <row r="694" spans="1:8" ht="15.75">
      <c r="A694" s="3" t="s">
        <v>9</v>
      </c>
      <c r="B694" s="2" t="s">
        <v>2519</v>
      </c>
      <c r="C694" s="2" t="s">
        <v>294</v>
      </c>
      <c r="D694" s="2" t="s">
        <v>2520</v>
      </c>
      <c r="E694" s="4">
        <v>30</v>
      </c>
      <c r="F694" s="4">
        <v>209100</v>
      </c>
      <c r="G694" s="4">
        <v>20910</v>
      </c>
      <c r="H694" s="4">
        <v>230010</v>
      </c>
    </row>
    <row r="695" spans="1:8" ht="15.75">
      <c r="A695" s="3" t="s">
        <v>9</v>
      </c>
      <c r="B695" s="2" t="s">
        <v>2523</v>
      </c>
      <c r="C695" s="2" t="s">
        <v>294</v>
      </c>
      <c r="D695" s="2" t="s">
        <v>2524</v>
      </c>
      <c r="E695" s="4">
        <v>50</v>
      </c>
      <c r="F695" s="4">
        <v>159650</v>
      </c>
      <c r="G695" s="4">
        <v>15965</v>
      </c>
      <c r="H695" s="4">
        <v>175615</v>
      </c>
    </row>
    <row r="696" spans="1:8" ht="15.75">
      <c r="A696" s="3" t="s">
        <v>9</v>
      </c>
      <c r="B696" s="2" t="s">
        <v>2528</v>
      </c>
      <c r="C696" s="2" t="s">
        <v>294</v>
      </c>
      <c r="D696" s="2" t="s">
        <v>2529</v>
      </c>
      <c r="E696" s="4">
        <v>302</v>
      </c>
      <c r="F696" s="4">
        <v>803208</v>
      </c>
      <c r="G696" s="4">
        <v>80321</v>
      </c>
      <c r="H696" s="4">
        <v>883529</v>
      </c>
    </row>
    <row r="697" spans="1:8" ht="15.75">
      <c r="A697" s="3" t="s">
        <v>9</v>
      </c>
      <c r="B697" s="2" t="s">
        <v>2530</v>
      </c>
      <c r="C697" s="2" t="s">
        <v>294</v>
      </c>
      <c r="D697" s="2" t="s">
        <v>2531</v>
      </c>
      <c r="E697" s="4">
        <v>30</v>
      </c>
      <c r="F697" s="4">
        <v>118740</v>
      </c>
      <c r="G697" s="4">
        <v>11874</v>
      </c>
      <c r="H697" s="4">
        <v>130614</v>
      </c>
    </row>
    <row r="698" spans="1:8" ht="15.75">
      <c r="A698" s="3" t="s">
        <v>9</v>
      </c>
      <c r="B698" s="2" t="s">
        <v>2534</v>
      </c>
      <c r="C698" s="2" t="s">
        <v>299</v>
      </c>
      <c r="D698" s="2" t="s">
        <v>2535</v>
      </c>
      <c r="E698" s="4">
        <v>174</v>
      </c>
      <c r="F698" s="4">
        <v>794832</v>
      </c>
      <c r="G698" s="4">
        <v>79484</v>
      </c>
      <c r="H698" s="4">
        <v>874316</v>
      </c>
    </row>
    <row r="699" spans="1:8" ht="15.75">
      <c r="A699" s="3" t="s">
        <v>9</v>
      </c>
      <c r="B699" s="2" t="s">
        <v>2538</v>
      </c>
      <c r="C699" s="2" t="s">
        <v>299</v>
      </c>
      <c r="D699" s="2" t="s">
        <v>2539</v>
      </c>
      <c r="E699" s="4">
        <v>307</v>
      </c>
      <c r="F699" s="4">
        <v>1447198</v>
      </c>
      <c r="G699" s="4">
        <v>144720</v>
      </c>
      <c r="H699" s="4">
        <v>1591918</v>
      </c>
    </row>
    <row r="700" spans="1:8" ht="15.75">
      <c r="A700" s="3" t="s">
        <v>9</v>
      </c>
      <c r="B700" s="2" t="s">
        <v>2542</v>
      </c>
      <c r="C700" s="2" t="s">
        <v>299</v>
      </c>
      <c r="D700" s="2" t="s">
        <v>2543</v>
      </c>
      <c r="E700" s="4">
        <v>207</v>
      </c>
      <c r="F700" s="4">
        <v>1406151</v>
      </c>
      <c r="G700" s="4">
        <v>140616</v>
      </c>
      <c r="H700" s="4">
        <v>1546767</v>
      </c>
    </row>
    <row r="701" spans="1:8" ht="15.75">
      <c r="A701" s="3" t="s">
        <v>9</v>
      </c>
      <c r="B701" s="2" t="s">
        <v>2544</v>
      </c>
      <c r="C701" s="2" t="s">
        <v>299</v>
      </c>
      <c r="D701" s="2" t="s">
        <v>2545</v>
      </c>
      <c r="E701" s="4">
        <v>39</v>
      </c>
      <c r="F701" s="4">
        <v>309529</v>
      </c>
      <c r="G701" s="4">
        <v>30953</v>
      </c>
      <c r="H701" s="4">
        <v>340482</v>
      </c>
    </row>
    <row r="702" spans="1:8" ht="15.75">
      <c r="A702" s="3" t="s">
        <v>9</v>
      </c>
      <c r="B702" s="2" t="s">
        <v>2548</v>
      </c>
      <c r="C702" s="2" t="s">
        <v>299</v>
      </c>
      <c r="D702" s="2" t="s">
        <v>2549</v>
      </c>
      <c r="E702" s="4">
        <v>10</v>
      </c>
      <c r="F702" s="4">
        <v>90800</v>
      </c>
      <c r="G702" s="4">
        <v>9080</v>
      </c>
      <c r="H702" s="4">
        <v>99880</v>
      </c>
    </row>
    <row r="703" spans="1:8" ht="15.75">
      <c r="A703" s="3" t="s">
        <v>9</v>
      </c>
      <c r="B703" s="2" t="s">
        <v>2550</v>
      </c>
      <c r="C703" s="2" t="s">
        <v>299</v>
      </c>
      <c r="D703" s="2" t="s">
        <v>2551</v>
      </c>
      <c r="E703" s="4">
        <v>22</v>
      </c>
      <c r="F703" s="4">
        <v>71330</v>
      </c>
      <c r="G703" s="4">
        <v>7133</v>
      </c>
      <c r="H703" s="4">
        <v>78463</v>
      </c>
    </row>
    <row r="704" spans="1:8" ht="15.75">
      <c r="A704" s="3" t="s">
        <v>9</v>
      </c>
      <c r="B704" s="2" t="s">
        <v>2556</v>
      </c>
      <c r="C704" s="2" t="s">
        <v>299</v>
      </c>
      <c r="D704" s="2" t="s">
        <v>2557</v>
      </c>
      <c r="E704" s="4">
        <v>80</v>
      </c>
      <c r="F704" s="4">
        <v>312400</v>
      </c>
      <c r="G704" s="4">
        <v>31240</v>
      </c>
      <c r="H704" s="4">
        <v>343640</v>
      </c>
    </row>
    <row r="705" spans="1:8" ht="15.75">
      <c r="A705" s="3" t="s">
        <v>9</v>
      </c>
      <c r="B705" s="2" t="s">
        <v>2562</v>
      </c>
      <c r="C705" s="2" t="s">
        <v>299</v>
      </c>
      <c r="D705" s="2" t="s">
        <v>2563</v>
      </c>
      <c r="E705" s="4">
        <v>50</v>
      </c>
      <c r="F705" s="4">
        <v>194700</v>
      </c>
      <c r="G705" s="4">
        <v>19470</v>
      </c>
      <c r="H705" s="4">
        <v>214170</v>
      </c>
    </row>
    <row r="706" spans="1:8" ht="15.75">
      <c r="A706" s="3" t="s">
        <v>9</v>
      </c>
      <c r="B706" s="2" t="s">
        <v>2564</v>
      </c>
      <c r="C706" s="2" t="s">
        <v>299</v>
      </c>
      <c r="D706" s="2" t="s">
        <v>2565</v>
      </c>
      <c r="E706" s="4">
        <v>1</v>
      </c>
      <c r="F706" s="4">
        <v>4098</v>
      </c>
      <c r="G706" s="4">
        <v>410</v>
      </c>
      <c r="H706" s="4">
        <v>4508</v>
      </c>
    </row>
    <row r="707" spans="1:8" ht="15.75">
      <c r="A707" s="3" t="s">
        <v>9</v>
      </c>
      <c r="B707" s="2" t="s">
        <v>2576</v>
      </c>
      <c r="C707" s="2" t="s">
        <v>310</v>
      </c>
      <c r="D707" s="2" t="s">
        <v>2577</v>
      </c>
      <c r="E707" s="4">
        <v>50</v>
      </c>
      <c r="F707" s="4">
        <v>242900</v>
      </c>
      <c r="G707" s="4">
        <v>24290</v>
      </c>
      <c r="H707" s="4">
        <v>267190</v>
      </c>
    </row>
    <row r="708" spans="1:8" ht="15.75">
      <c r="A708" s="3" t="s">
        <v>9</v>
      </c>
      <c r="B708" s="2" t="s">
        <v>2578</v>
      </c>
      <c r="C708" s="2" t="s">
        <v>310</v>
      </c>
      <c r="D708" s="2" t="s">
        <v>2579</v>
      </c>
      <c r="E708" s="4">
        <v>105</v>
      </c>
      <c r="F708" s="4">
        <v>630210</v>
      </c>
      <c r="G708" s="4">
        <v>63021</v>
      </c>
      <c r="H708" s="4">
        <v>693231</v>
      </c>
    </row>
    <row r="709" spans="1:8" ht="15.75">
      <c r="A709" s="3" t="s">
        <v>9</v>
      </c>
      <c r="B709" s="2" t="s">
        <v>2580</v>
      </c>
      <c r="C709" s="2" t="s">
        <v>310</v>
      </c>
      <c r="D709" s="2" t="s">
        <v>2581</v>
      </c>
      <c r="E709" s="4">
        <v>20</v>
      </c>
      <c r="F709" s="4">
        <v>141660</v>
      </c>
      <c r="G709" s="4">
        <v>14166</v>
      </c>
      <c r="H709" s="4">
        <v>155826</v>
      </c>
    </row>
    <row r="710" spans="1:8" ht="15.75">
      <c r="A710" s="3" t="s">
        <v>9</v>
      </c>
      <c r="B710" s="2" t="s">
        <v>2590</v>
      </c>
      <c r="C710" s="2" t="s">
        <v>312</v>
      </c>
      <c r="D710" s="2" t="s">
        <v>2591</v>
      </c>
      <c r="E710" s="4">
        <v>10</v>
      </c>
      <c r="F710" s="4">
        <v>58240</v>
      </c>
      <c r="G710" s="4">
        <v>5824</v>
      </c>
      <c r="H710" s="4">
        <v>64064</v>
      </c>
    </row>
    <row r="711" spans="1:8" ht="15.75">
      <c r="A711" s="3" t="s">
        <v>9</v>
      </c>
      <c r="B711" s="2" t="s">
        <v>2596</v>
      </c>
      <c r="C711" s="2" t="s">
        <v>314</v>
      </c>
      <c r="D711" s="2" t="s">
        <v>2597</v>
      </c>
      <c r="E711" s="4">
        <v>22</v>
      </c>
      <c r="F711" s="4">
        <v>98670</v>
      </c>
      <c r="G711" s="4">
        <v>9867</v>
      </c>
      <c r="H711" s="4">
        <v>108537</v>
      </c>
    </row>
    <row r="712" spans="1:8" ht="15.75">
      <c r="A712" s="3" t="s">
        <v>9</v>
      </c>
      <c r="B712" s="2" t="s">
        <v>2598</v>
      </c>
      <c r="C712" s="2" t="s">
        <v>314</v>
      </c>
      <c r="D712" s="2" t="s">
        <v>2599</v>
      </c>
      <c r="E712" s="4">
        <v>10</v>
      </c>
      <c r="F712" s="4">
        <v>56290</v>
      </c>
      <c r="G712" s="4">
        <v>5629</v>
      </c>
      <c r="H712" s="4">
        <v>61919</v>
      </c>
    </row>
    <row r="713" spans="1:8" ht="15.75">
      <c r="A713" s="3" t="s">
        <v>9</v>
      </c>
      <c r="B713" s="2" t="s">
        <v>2602</v>
      </c>
      <c r="C713" s="2" t="s">
        <v>314</v>
      </c>
      <c r="D713" s="2" t="s">
        <v>2603</v>
      </c>
      <c r="E713" s="4">
        <v>10</v>
      </c>
      <c r="F713" s="4">
        <v>67100</v>
      </c>
      <c r="G713" s="4">
        <v>6710</v>
      </c>
      <c r="H713" s="4">
        <v>73810</v>
      </c>
    </row>
    <row r="714" spans="1:8" ht="15.75">
      <c r="A714" s="3" t="s">
        <v>9</v>
      </c>
      <c r="B714" s="2" t="s">
        <v>2604</v>
      </c>
      <c r="C714" s="2" t="s">
        <v>314</v>
      </c>
      <c r="D714" s="2" t="s">
        <v>2605</v>
      </c>
      <c r="E714" s="4">
        <v>200</v>
      </c>
      <c r="F714" s="4">
        <v>548000</v>
      </c>
      <c r="G714" s="4">
        <v>54800</v>
      </c>
      <c r="H714" s="4">
        <v>602800</v>
      </c>
    </row>
    <row r="715" spans="1:8" ht="15.75">
      <c r="A715" s="3" t="s">
        <v>9</v>
      </c>
      <c r="B715" s="2" t="s">
        <v>2606</v>
      </c>
      <c r="C715" s="2" t="s">
        <v>314</v>
      </c>
      <c r="D715" s="2" t="s">
        <v>2607</v>
      </c>
      <c r="E715" s="4">
        <v>90</v>
      </c>
      <c r="F715" s="4">
        <v>238950</v>
      </c>
      <c r="G715" s="4">
        <v>23895</v>
      </c>
      <c r="H715" s="4">
        <v>262845</v>
      </c>
    </row>
    <row r="716" spans="1:8" ht="15.75">
      <c r="A716" s="3" t="s">
        <v>9</v>
      </c>
      <c r="B716" s="2" t="s">
        <v>2610</v>
      </c>
      <c r="C716" s="2" t="s">
        <v>314</v>
      </c>
      <c r="D716" s="2" t="s">
        <v>2611</v>
      </c>
      <c r="E716" s="4">
        <v>20</v>
      </c>
      <c r="F716" s="4">
        <v>72960</v>
      </c>
      <c r="G716" s="4">
        <v>7296</v>
      </c>
      <c r="H716" s="4">
        <v>80256</v>
      </c>
    </row>
    <row r="717" spans="1:8" ht="15.75">
      <c r="A717" s="3" t="s">
        <v>9</v>
      </c>
      <c r="B717" s="2" t="s">
        <v>2614</v>
      </c>
      <c r="C717" s="2" t="s">
        <v>318</v>
      </c>
      <c r="D717" s="2" t="s">
        <v>2615</v>
      </c>
      <c r="E717" s="4">
        <v>31</v>
      </c>
      <c r="F717" s="4">
        <v>124928</v>
      </c>
      <c r="G717" s="4">
        <v>12492</v>
      </c>
      <c r="H717" s="4">
        <v>137420</v>
      </c>
    </row>
    <row r="718" spans="1:8" ht="15.75">
      <c r="A718" s="3" t="s">
        <v>9</v>
      </c>
      <c r="B718" s="2" t="s">
        <v>2618</v>
      </c>
      <c r="C718" s="2" t="s">
        <v>318</v>
      </c>
      <c r="D718" s="2" t="s">
        <v>2619</v>
      </c>
      <c r="E718" s="4">
        <v>50</v>
      </c>
      <c r="F718" s="4">
        <v>128750</v>
      </c>
      <c r="G718" s="4">
        <v>12875</v>
      </c>
      <c r="H718" s="4">
        <v>141625</v>
      </c>
    </row>
    <row r="719" spans="1:8" ht="15.75">
      <c r="A719" s="3" t="s">
        <v>9</v>
      </c>
      <c r="B719" s="2" t="s">
        <v>2624</v>
      </c>
      <c r="C719" s="2" t="s">
        <v>318</v>
      </c>
      <c r="D719" s="2" t="s">
        <v>2625</v>
      </c>
      <c r="E719" s="4">
        <v>50</v>
      </c>
      <c r="F719" s="4">
        <v>141500</v>
      </c>
      <c r="G719" s="4">
        <v>14150</v>
      </c>
      <c r="H719" s="4">
        <v>155650</v>
      </c>
    </row>
    <row r="720" spans="1:8" ht="15.75">
      <c r="A720" s="3" t="s">
        <v>9</v>
      </c>
      <c r="B720" s="2" t="s">
        <v>2628</v>
      </c>
      <c r="C720" s="2" t="s">
        <v>318</v>
      </c>
      <c r="D720" s="2" t="s">
        <v>2629</v>
      </c>
      <c r="E720" s="4">
        <v>130</v>
      </c>
      <c r="F720" s="4">
        <v>401050</v>
      </c>
      <c r="G720" s="4">
        <v>40105</v>
      </c>
      <c r="H720" s="4">
        <v>441155</v>
      </c>
    </row>
    <row r="721" spans="1:8" ht="15.75">
      <c r="A721" s="3" t="s">
        <v>9</v>
      </c>
      <c r="B721" s="2" t="s">
        <v>2632</v>
      </c>
      <c r="C721" s="2" t="s">
        <v>318</v>
      </c>
      <c r="D721" s="2" t="s">
        <v>2633</v>
      </c>
      <c r="E721" s="4">
        <v>20</v>
      </c>
      <c r="F721" s="4">
        <v>71900</v>
      </c>
      <c r="G721" s="4">
        <v>7190</v>
      </c>
      <c r="H721" s="4">
        <v>79090</v>
      </c>
    </row>
    <row r="722" spans="1:8" ht="15.75">
      <c r="A722" s="3" t="s">
        <v>9</v>
      </c>
      <c r="B722" s="2" t="s">
        <v>2636</v>
      </c>
      <c r="C722" s="2" t="s">
        <v>2312</v>
      </c>
      <c r="D722" s="2" t="s">
        <v>2637</v>
      </c>
      <c r="E722" s="4">
        <v>70</v>
      </c>
      <c r="F722" s="4">
        <v>418040</v>
      </c>
      <c r="G722" s="4">
        <v>41804</v>
      </c>
      <c r="H722" s="4">
        <v>459844</v>
      </c>
    </row>
    <row r="723" spans="1:8" ht="15.75">
      <c r="A723" s="3" t="s">
        <v>9</v>
      </c>
      <c r="B723" s="2" t="s">
        <v>2638</v>
      </c>
      <c r="C723" s="2" t="s">
        <v>2312</v>
      </c>
      <c r="D723" s="2" t="s">
        <v>2639</v>
      </c>
      <c r="E723" s="4">
        <v>130</v>
      </c>
      <c r="F723" s="4">
        <v>916890</v>
      </c>
      <c r="G723" s="4">
        <v>91690</v>
      </c>
      <c r="H723" s="4">
        <v>1008580</v>
      </c>
    </row>
    <row r="724" spans="1:8" ht="15.75">
      <c r="A724" s="3" t="s">
        <v>9</v>
      </c>
      <c r="B724" s="2" t="s">
        <v>2640</v>
      </c>
      <c r="C724" s="2" t="s">
        <v>2312</v>
      </c>
      <c r="D724" s="2" t="s">
        <v>2641</v>
      </c>
      <c r="E724" s="4">
        <v>20</v>
      </c>
      <c r="F724" s="4">
        <v>250000</v>
      </c>
      <c r="G724" s="4">
        <v>25000</v>
      </c>
      <c r="H724" s="4">
        <v>275000</v>
      </c>
    </row>
    <row r="725" spans="1:8" ht="15.75">
      <c r="A725" s="3" t="s">
        <v>9</v>
      </c>
      <c r="B725" s="2" t="s">
        <v>2643</v>
      </c>
      <c r="C725" s="2" t="s">
        <v>2642</v>
      </c>
      <c r="D725" s="2" t="s">
        <v>2644</v>
      </c>
      <c r="E725" s="4">
        <v>40</v>
      </c>
      <c r="F725" s="4">
        <v>304000</v>
      </c>
      <c r="G725" s="4">
        <v>30400</v>
      </c>
      <c r="H725" s="4">
        <v>334400</v>
      </c>
    </row>
    <row r="726" spans="1:8" ht="15.75">
      <c r="A726" s="3" t="s">
        <v>9</v>
      </c>
      <c r="B726" s="2" t="s">
        <v>2645</v>
      </c>
      <c r="C726" s="2" t="s">
        <v>2642</v>
      </c>
      <c r="D726" s="2" t="s">
        <v>2646</v>
      </c>
      <c r="E726" s="4">
        <v>50</v>
      </c>
      <c r="F726" s="4">
        <v>465000</v>
      </c>
      <c r="G726" s="4">
        <v>46500</v>
      </c>
      <c r="H726" s="4">
        <v>511500</v>
      </c>
    </row>
    <row r="727" spans="1:8" ht="15.75">
      <c r="A727" s="3" t="s">
        <v>9</v>
      </c>
      <c r="B727" s="2" t="s">
        <v>2647</v>
      </c>
      <c r="C727" s="2" t="s">
        <v>2642</v>
      </c>
      <c r="D727" s="2" t="s">
        <v>2648</v>
      </c>
      <c r="E727" s="4">
        <v>40</v>
      </c>
      <c r="F727" s="4">
        <v>436000</v>
      </c>
      <c r="G727" s="4">
        <v>43600</v>
      </c>
      <c r="H727" s="4">
        <v>479600</v>
      </c>
    </row>
    <row r="728" spans="1:8" ht="15.75">
      <c r="A728" s="3" t="s">
        <v>9</v>
      </c>
      <c r="B728" s="2" t="s">
        <v>2649</v>
      </c>
      <c r="C728" s="2" t="s">
        <v>2642</v>
      </c>
      <c r="D728" s="2" t="s">
        <v>2641</v>
      </c>
      <c r="E728" s="4">
        <v>20</v>
      </c>
      <c r="F728" s="4">
        <v>250000</v>
      </c>
      <c r="G728" s="4">
        <v>25000</v>
      </c>
      <c r="H728" s="4">
        <v>275000</v>
      </c>
    </row>
    <row r="729" spans="1:8" ht="15.75">
      <c r="A729" s="3" t="s">
        <v>9</v>
      </c>
      <c r="B729" s="2" t="s">
        <v>2656</v>
      </c>
      <c r="C729" s="2" t="s">
        <v>2312</v>
      </c>
      <c r="D729" s="2" t="s">
        <v>2657</v>
      </c>
      <c r="E729" s="4">
        <v>50</v>
      </c>
      <c r="F729" s="4">
        <v>185250</v>
      </c>
      <c r="G729" s="4">
        <v>18525</v>
      </c>
      <c r="H729" s="4">
        <v>203775</v>
      </c>
    </row>
    <row r="730" spans="1:8" ht="15.75">
      <c r="A730" s="3" t="s">
        <v>9</v>
      </c>
      <c r="B730" s="2" t="s">
        <v>2669</v>
      </c>
      <c r="C730" s="2" t="s">
        <v>2668</v>
      </c>
      <c r="D730" s="2" t="s">
        <v>2648</v>
      </c>
      <c r="E730" s="4">
        <v>20</v>
      </c>
      <c r="F730" s="4">
        <v>222000</v>
      </c>
      <c r="G730" s="4">
        <v>22200</v>
      </c>
      <c r="H730" s="4">
        <v>244200</v>
      </c>
    </row>
    <row r="731" spans="1:8" ht="15.75">
      <c r="A731" s="3" t="s">
        <v>9</v>
      </c>
      <c r="B731" s="2" t="s">
        <v>2670</v>
      </c>
      <c r="C731" s="2" t="s">
        <v>2668</v>
      </c>
      <c r="D731" s="2" t="s">
        <v>2646</v>
      </c>
      <c r="E731" s="4">
        <v>20</v>
      </c>
      <c r="F731" s="4">
        <v>190000</v>
      </c>
      <c r="G731" s="4">
        <v>19000</v>
      </c>
      <c r="H731" s="4">
        <v>209000</v>
      </c>
    </row>
    <row r="732" spans="1:8" ht="15.75">
      <c r="A732" s="3" t="s">
        <v>9</v>
      </c>
      <c r="B732" s="2" t="s">
        <v>2671</v>
      </c>
      <c r="C732" s="2" t="s">
        <v>2312</v>
      </c>
      <c r="D732" s="2" t="s">
        <v>2672</v>
      </c>
      <c r="E732" s="4">
        <v>40</v>
      </c>
      <c r="F732" s="4">
        <v>193120</v>
      </c>
      <c r="G732" s="4">
        <v>19312</v>
      </c>
      <c r="H732" s="4">
        <v>212432</v>
      </c>
    </row>
    <row r="733" spans="1:8" ht="15.75">
      <c r="A733" s="3" t="s">
        <v>9</v>
      </c>
      <c r="B733" s="2" t="s">
        <v>2677</v>
      </c>
      <c r="C733" s="2" t="s">
        <v>2664</v>
      </c>
      <c r="D733" s="2" t="s">
        <v>2648</v>
      </c>
      <c r="E733" s="4">
        <v>20</v>
      </c>
      <c r="F733" s="4">
        <v>226000</v>
      </c>
      <c r="G733" s="4">
        <v>22600</v>
      </c>
      <c r="H733" s="4">
        <v>248600</v>
      </c>
    </row>
    <row r="734" spans="1:8" ht="15.75">
      <c r="A734" s="3" t="s">
        <v>9</v>
      </c>
      <c r="B734" s="2" t="s">
        <v>2682</v>
      </c>
      <c r="C734" s="2" t="s">
        <v>399</v>
      </c>
      <c r="D734" s="2" t="s">
        <v>2646</v>
      </c>
      <c r="E734" s="4">
        <v>10</v>
      </c>
      <c r="F734" s="4">
        <v>95000</v>
      </c>
      <c r="G734" s="4">
        <v>9500</v>
      </c>
      <c r="H734" s="4">
        <v>104500</v>
      </c>
    </row>
    <row r="735" spans="1:8" ht="15.75">
      <c r="A735" s="3" t="s">
        <v>9</v>
      </c>
      <c r="B735" s="2" t="s">
        <v>2684</v>
      </c>
      <c r="C735" s="2" t="s">
        <v>2312</v>
      </c>
      <c r="D735" s="2" t="s">
        <v>2685</v>
      </c>
      <c r="E735" s="4">
        <v>30</v>
      </c>
      <c r="F735" s="4">
        <v>103500</v>
      </c>
      <c r="G735" s="4">
        <v>10350</v>
      </c>
      <c r="H735" s="4">
        <v>113850</v>
      </c>
    </row>
    <row r="736" spans="1:8" ht="15.75">
      <c r="A736" s="3" t="s">
        <v>9</v>
      </c>
      <c r="B736" s="2" t="s">
        <v>2718</v>
      </c>
      <c r="C736" s="2" t="s">
        <v>1267</v>
      </c>
      <c r="D736" s="2" t="s">
        <v>2719</v>
      </c>
      <c r="E736" s="4">
        <v>25</v>
      </c>
      <c r="F736" s="4">
        <v>689875</v>
      </c>
      <c r="G736" s="4">
        <v>68988</v>
      </c>
      <c r="H736" s="4">
        <v>758863</v>
      </c>
    </row>
    <row r="737" spans="1:8" ht="15.75">
      <c r="A737" s="3" t="s">
        <v>9</v>
      </c>
      <c r="B737" s="2" t="s">
        <v>2722</v>
      </c>
      <c r="C737" s="2" t="s">
        <v>1267</v>
      </c>
      <c r="D737" s="2" t="s">
        <v>2723</v>
      </c>
      <c r="E737" s="4">
        <v>15</v>
      </c>
      <c r="F737" s="4">
        <v>447750</v>
      </c>
      <c r="G737" s="4">
        <v>44775</v>
      </c>
      <c r="H737" s="4">
        <v>492525</v>
      </c>
    </row>
    <row r="738" spans="1:8" ht="15.75">
      <c r="A738" s="3" t="s">
        <v>9</v>
      </c>
      <c r="B738" s="2" t="s">
        <v>2758</v>
      </c>
      <c r="C738" s="2" t="s">
        <v>1443</v>
      </c>
      <c r="D738" s="2" t="s">
        <v>2759</v>
      </c>
      <c r="E738" s="4">
        <v>70</v>
      </c>
      <c r="F738" s="4">
        <v>400260</v>
      </c>
      <c r="G738" s="4">
        <v>40026</v>
      </c>
      <c r="H738" s="4">
        <v>440286</v>
      </c>
    </row>
    <row r="739" spans="1:8" ht="15.75">
      <c r="A739" s="3" t="s">
        <v>9</v>
      </c>
      <c r="B739" s="2" t="s">
        <v>2813</v>
      </c>
      <c r="C739" s="2" t="s">
        <v>1443</v>
      </c>
      <c r="D739" s="2" t="s">
        <v>2814</v>
      </c>
      <c r="E739" s="4">
        <v>10</v>
      </c>
      <c r="F739" s="4">
        <v>38680</v>
      </c>
      <c r="G739" s="4">
        <v>3868</v>
      </c>
      <c r="H739" s="4">
        <v>42548</v>
      </c>
    </row>
    <row r="740" spans="1:8" ht="15.75">
      <c r="A740" s="3" t="s">
        <v>9</v>
      </c>
      <c r="B740" s="2" t="s">
        <v>2819</v>
      </c>
      <c r="C740" s="2" t="s">
        <v>2762</v>
      </c>
      <c r="D740" s="2" t="s">
        <v>2820</v>
      </c>
      <c r="E740" s="4">
        <v>2</v>
      </c>
      <c r="F740" s="4">
        <v>5132</v>
      </c>
      <c r="G740" s="4">
        <v>513</v>
      </c>
      <c r="H740" s="4">
        <v>5645</v>
      </c>
    </row>
    <row r="741" spans="1:8" ht="15.75">
      <c r="A741" s="3" t="s">
        <v>9</v>
      </c>
      <c r="B741" s="2" t="s">
        <v>2821</v>
      </c>
      <c r="C741" s="2" t="s">
        <v>2762</v>
      </c>
      <c r="D741" s="2" t="s">
        <v>2822</v>
      </c>
      <c r="E741" s="4">
        <v>30</v>
      </c>
      <c r="F741" s="4">
        <v>96120</v>
      </c>
      <c r="G741" s="4">
        <v>9612</v>
      </c>
      <c r="H741" s="4">
        <v>105732</v>
      </c>
    </row>
    <row r="742" spans="1:8" ht="15.75">
      <c r="A742" s="3" t="s">
        <v>9</v>
      </c>
      <c r="B742" s="2" t="s">
        <v>2823</v>
      </c>
      <c r="C742" s="2" t="s">
        <v>2762</v>
      </c>
      <c r="D742" s="2" t="s">
        <v>2824</v>
      </c>
      <c r="E742" s="4">
        <v>2</v>
      </c>
      <c r="F742" s="4">
        <v>7558</v>
      </c>
      <c r="G742" s="4">
        <v>756</v>
      </c>
      <c r="H742" s="4">
        <v>8314</v>
      </c>
    </row>
    <row r="743" spans="1:8" ht="15.75">
      <c r="A743" s="3" t="s">
        <v>9</v>
      </c>
      <c r="B743" s="2" t="s">
        <v>2829</v>
      </c>
      <c r="C743" s="2" t="s">
        <v>2827</v>
      </c>
      <c r="D743" s="2" t="s">
        <v>2648</v>
      </c>
      <c r="E743" s="4">
        <v>11</v>
      </c>
      <c r="F743" s="4">
        <v>62700</v>
      </c>
      <c r="G743" s="4">
        <v>6270</v>
      </c>
      <c r="H743" s="4">
        <v>68970</v>
      </c>
    </row>
    <row r="744" spans="1:8" ht="15.75">
      <c r="A744" s="3" t="s">
        <v>9</v>
      </c>
      <c r="B744" s="2" t="s">
        <v>2830</v>
      </c>
      <c r="C744" s="2" t="s">
        <v>2827</v>
      </c>
      <c r="D744" s="2" t="s">
        <v>2641</v>
      </c>
      <c r="E744" s="4">
        <v>10</v>
      </c>
      <c r="F744" s="4">
        <v>67000</v>
      </c>
      <c r="G744" s="4">
        <v>6700</v>
      </c>
      <c r="H744" s="4">
        <v>73700</v>
      </c>
    </row>
    <row r="745" spans="1:8" ht="15.75">
      <c r="A745" s="3" t="s">
        <v>9</v>
      </c>
      <c r="B745" s="2" t="s">
        <v>2831</v>
      </c>
      <c r="C745" s="2" t="s">
        <v>1401</v>
      </c>
      <c r="D745" s="2" t="s">
        <v>2832</v>
      </c>
      <c r="E745" s="4">
        <v>80</v>
      </c>
      <c r="F745" s="4">
        <v>153200</v>
      </c>
      <c r="G745" s="4">
        <v>15320</v>
      </c>
      <c r="H745" s="4">
        <v>168520</v>
      </c>
    </row>
    <row r="746" spans="1:8" ht="15.75">
      <c r="A746" s="3" t="s">
        <v>9</v>
      </c>
      <c r="B746" s="2" t="s">
        <v>2835</v>
      </c>
      <c r="C746" s="2" t="s">
        <v>1401</v>
      </c>
      <c r="D746" s="2" t="s">
        <v>2836</v>
      </c>
      <c r="E746" s="4">
        <v>110</v>
      </c>
      <c r="F746" s="4">
        <v>262020</v>
      </c>
      <c r="G746" s="4">
        <v>26202</v>
      </c>
      <c r="H746" s="4">
        <v>288222</v>
      </c>
    </row>
    <row r="747" spans="1:8" ht="15.75">
      <c r="A747" s="3" t="s">
        <v>9</v>
      </c>
      <c r="B747" s="2" t="s">
        <v>2838</v>
      </c>
      <c r="C747" s="2" t="s">
        <v>1401</v>
      </c>
      <c r="D747" s="2" t="s">
        <v>2839</v>
      </c>
      <c r="E747" s="4">
        <v>5</v>
      </c>
      <c r="F747" s="4">
        <v>5475</v>
      </c>
      <c r="G747" s="4">
        <v>548</v>
      </c>
      <c r="H747" s="4">
        <v>6023</v>
      </c>
    </row>
    <row r="748" spans="1:8" ht="15.75">
      <c r="A748" s="3" t="s">
        <v>9</v>
      </c>
      <c r="B748" s="2" t="s">
        <v>2840</v>
      </c>
      <c r="C748" s="2" t="s">
        <v>1401</v>
      </c>
      <c r="D748" s="2" t="s">
        <v>2841</v>
      </c>
      <c r="E748" s="4">
        <v>165</v>
      </c>
      <c r="F748" s="4">
        <v>462850</v>
      </c>
      <c r="G748" s="4">
        <v>46285</v>
      </c>
      <c r="H748" s="4">
        <v>509135</v>
      </c>
    </row>
    <row r="749" spans="1:8" ht="15.75">
      <c r="A749" s="3" t="s">
        <v>9</v>
      </c>
      <c r="B749" s="2" t="s">
        <v>2848</v>
      </c>
      <c r="C749" s="2" t="s">
        <v>1401</v>
      </c>
      <c r="D749" s="2" t="s">
        <v>2849</v>
      </c>
      <c r="E749" s="4">
        <v>70</v>
      </c>
      <c r="F749" s="4">
        <v>91280</v>
      </c>
      <c r="G749" s="4">
        <v>9128</v>
      </c>
      <c r="H749" s="4">
        <v>100408</v>
      </c>
    </row>
    <row r="750" spans="1:8" ht="15.75">
      <c r="A750" s="3" t="s">
        <v>9</v>
      </c>
      <c r="B750" s="2" t="s">
        <v>2850</v>
      </c>
      <c r="C750" s="2" t="s">
        <v>1401</v>
      </c>
      <c r="D750" s="2" t="s">
        <v>2851</v>
      </c>
      <c r="E750" s="4">
        <v>20</v>
      </c>
      <c r="F750" s="4">
        <v>30260</v>
      </c>
      <c r="G750" s="4">
        <v>3026</v>
      </c>
      <c r="H750" s="4">
        <v>33286</v>
      </c>
    </row>
    <row r="751" spans="1:8" ht="15.75">
      <c r="A751" s="3" t="s">
        <v>9</v>
      </c>
      <c r="B751" s="2" t="s">
        <v>2861</v>
      </c>
      <c r="C751" s="2" t="s">
        <v>1405</v>
      </c>
      <c r="D751" s="2" t="s">
        <v>2862</v>
      </c>
      <c r="E751" s="4">
        <v>1</v>
      </c>
      <c r="F751" s="4">
        <v>2469</v>
      </c>
      <c r="G751" s="4">
        <v>247</v>
      </c>
      <c r="H751" s="4">
        <v>2716</v>
      </c>
    </row>
    <row r="752" spans="1:8" ht="15.75">
      <c r="A752" s="3" t="s">
        <v>9</v>
      </c>
      <c r="B752" s="2" t="s">
        <v>2867</v>
      </c>
      <c r="C752" s="2" t="s">
        <v>1405</v>
      </c>
      <c r="D752" s="2" t="s">
        <v>2868</v>
      </c>
      <c r="E752" s="4">
        <v>1</v>
      </c>
      <c r="F752" s="4">
        <v>3682</v>
      </c>
      <c r="G752" s="4">
        <v>368</v>
      </c>
      <c r="H752" s="4">
        <v>4050</v>
      </c>
    </row>
    <row r="753" spans="1:8" ht="15.75">
      <c r="A753" s="3" t="s">
        <v>9</v>
      </c>
      <c r="B753" s="2" t="s">
        <v>2871</v>
      </c>
      <c r="C753" s="2" t="s">
        <v>1405</v>
      </c>
      <c r="D753" s="2" t="s">
        <v>2872</v>
      </c>
      <c r="E753" s="4">
        <v>57</v>
      </c>
      <c r="F753" s="4">
        <v>282549</v>
      </c>
      <c r="G753" s="4">
        <v>28255</v>
      </c>
      <c r="H753" s="4">
        <v>310804</v>
      </c>
    </row>
    <row r="754" spans="1:8" ht="15.75">
      <c r="A754" s="3" t="s">
        <v>9</v>
      </c>
      <c r="B754" s="2" t="s">
        <v>2879</v>
      </c>
      <c r="C754" s="2" t="s">
        <v>1412</v>
      </c>
      <c r="D754" s="2" t="s">
        <v>2880</v>
      </c>
      <c r="E754" s="4">
        <v>101</v>
      </c>
      <c r="F754" s="4">
        <v>191799</v>
      </c>
      <c r="G754" s="4">
        <v>19180</v>
      </c>
      <c r="H754" s="4">
        <v>210979</v>
      </c>
    </row>
    <row r="755" spans="1:8" ht="15.75">
      <c r="A755" s="3" t="s">
        <v>9</v>
      </c>
      <c r="B755" s="2" t="s">
        <v>2882</v>
      </c>
      <c r="C755" s="2" t="s">
        <v>1412</v>
      </c>
      <c r="D755" s="2" t="s">
        <v>2646</v>
      </c>
      <c r="E755" s="4">
        <v>170</v>
      </c>
      <c r="F755" s="4">
        <v>402050</v>
      </c>
      <c r="G755" s="4">
        <v>40205</v>
      </c>
      <c r="H755" s="4">
        <v>442255</v>
      </c>
    </row>
    <row r="756" spans="1:8" ht="15.75">
      <c r="A756" s="3" t="s">
        <v>9</v>
      </c>
      <c r="B756" s="2" t="s">
        <v>2883</v>
      </c>
      <c r="C756" s="2" t="s">
        <v>1412</v>
      </c>
      <c r="D756" s="2" t="s">
        <v>2884</v>
      </c>
      <c r="E756" s="4">
        <v>111</v>
      </c>
      <c r="F756" s="4">
        <v>163059</v>
      </c>
      <c r="G756" s="4">
        <v>16306</v>
      </c>
      <c r="H756" s="4">
        <v>179365</v>
      </c>
    </row>
    <row r="757" spans="1:8" ht="15.75">
      <c r="A757" s="3" t="s">
        <v>9</v>
      </c>
      <c r="B757" s="2" t="s">
        <v>2885</v>
      </c>
      <c r="C757" s="2" t="s">
        <v>1412</v>
      </c>
      <c r="D757" s="2" t="s">
        <v>2886</v>
      </c>
      <c r="E757" s="4">
        <v>151</v>
      </c>
      <c r="F757" s="4">
        <v>535363</v>
      </c>
      <c r="G757" s="4">
        <v>53536</v>
      </c>
      <c r="H757" s="4">
        <v>588899</v>
      </c>
    </row>
    <row r="758" spans="1:8" ht="15.75">
      <c r="A758" s="3" t="s">
        <v>9</v>
      </c>
      <c r="B758" s="2" t="s">
        <v>2887</v>
      </c>
      <c r="C758" s="2" t="s">
        <v>1412</v>
      </c>
      <c r="D758" s="2" t="s">
        <v>2888</v>
      </c>
      <c r="E758" s="4">
        <v>10</v>
      </c>
      <c r="F758" s="4">
        <v>42300</v>
      </c>
      <c r="G758" s="4">
        <v>4230</v>
      </c>
      <c r="H758" s="4">
        <v>46530</v>
      </c>
    </row>
    <row r="759" spans="1:8" ht="15.75">
      <c r="A759" s="3" t="s">
        <v>9</v>
      </c>
      <c r="B759" s="2" t="s">
        <v>2889</v>
      </c>
      <c r="C759" s="2" t="s">
        <v>1412</v>
      </c>
      <c r="D759" s="2" t="s">
        <v>2890</v>
      </c>
      <c r="E759" s="4">
        <v>115</v>
      </c>
      <c r="F759" s="4">
        <v>183425</v>
      </c>
      <c r="G759" s="4">
        <v>18343</v>
      </c>
      <c r="H759" s="4">
        <v>201768</v>
      </c>
    </row>
    <row r="760" spans="1:8" ht="15.75">
      <c r="A760" s="3" t="s">
        <v>9</v>
      </c>
      <c r="B760" s="2" t="s">
        <v>2893</v>
      </c>
      <c r="C760" s="2" t="s">
        <v>1412</v>
      </c>
      <c r="D760" s="2" t="s">
        <v>2894</v>
      </c>
      <c r="E760" s="4">
        <v>50</v>
      </c>
      <c r="F760" s="4">
        <v>86050</v>
      </c>
      <c r="G760" s="4">
        <v>8605</v>
      </c>
      <c r="H760" s="4">
        <v>94655</v>
      </c>
    </row>
    <row r="761" spans="1:8" ht="15.75">
      <c r="A761" s="3" t="s">
        <v>9</v>
      </c>
      <c r="B761" s="2" t="s">
        <v>2912</v>
      </c>
      <c r="C761" s="2" t="s">
        <v>1417</v>
      </c>
      <c r="D761" s="2" t="s">
        <v>2913</v>
      </c>
      <c r="E761" s="4">
        <v>20</v>
      </c>
      <c r="F761" s="4">
        <v>28000</v>
      </c>
      <c r="G761" s="4">
        <v>2800</v>
      </c>
      <c r="H761" s="4">
        <v>30800</v>
      </c>
    </row>
    <row r="762" spans="1:8" ht="15.75">
      <c r="A762" s="3" t="s">
        <v>9</v>
      </c>
      <c r="B762" s="2" t="s">
        <v>2916</v>
      </c>
      <c r="C762" s="2" t="s">
        <v>1424</v>
      </c>
      <c r="D762" s="2" t="s">
        <v>2917</v>
      </c>
      <c r="E762" s="4">
        <v>36</v>
      </c>
      <c r="F762" s="4">
        <v>90900</v>
      </c>
      <c r="G762" s="4">
        <v>9090</v>
      </c>
      <c r="H762" s="4">
        <v>99990</v>
      </c>
    </row>
    <row r="763" spans="1:8" ht="15.75">
      <c r="A763" s="3" t="s">
        <v>9</v>
      </c>
      <c r="B763" s="2" t="s">
        <v>2918</v>
      </c>
      <c r="C763" s="2" t="s">
        <v>1424</v>
      </c>
      <c r="D763" s="2" t="s">
        <v>2919</v>
      </c>
      <c r="E763" s="4">
        <v>65</v>
      </c>
      <c r="F763" s="4">
        <v>160095</v>
      </c>
      <c r="G763" s="4">
        <v>16010</v>
      </c>
      <c r="H763" s="4">
        <v>176105</v>
      </c>
    </row>
    <row r="764" spans="1:8" ht="15.75">
      <c r="A764" s="3" t="s">
        <v>9</v>
      </c>
      <c r="B764" s="2" t="s">
        <v>2920</v>
      </c>
      <c r="C764" s="2" t="s">
        <v>1424</v>
      </c>
      <c r="D764" s="2" t="s">
        <v>2921</v>
      </c>
      <c r="E764" s="4">
        <v>30</v>
      </c>
      <c r="F764" s="4">
        <v>112140</v>
      </c>
      <c r="G764" s="4">
        <v>11214</v>
      </c>
      <c r="H764" s="4">
        <v>123354</v>
      </c>
    </row>
    <row r="765" spans="1:8" ht="15.75">
      <c r="A765" s="3" t="s">
        <v>9</v>
      </c>
      <c r="B765" s="2" t="s">
        <v>2926</v>
      </c>
      <c r="C765" s="2" t="s">
        <v>1424</v>
      </c>
      <c r="D765" s="2" t="s">
        <v>2927</v>
      </c>
      <c r="E765" s="4">
        <v>15</v>
      </c>
      <c r="F765" s="4">
        <v>36345</v>
      </c>
      <c r="G765" s="4">
        <v>3635</v>
      </c>
      <c r="H765" s="4">
        <v>39980</v>
      </c>
    </row>
    <row r="766" spans="1:8" ht="15.75">
      <c r="A766" s="3" t="s">
        <v>9</v>
      </c>
      <c r="B766" s="2" t="s">
        <v>4449</v>
      </c>
      <c r="C766" s="2" t="s">
        <v>1426</v>
      </c>
      <c r="D766" s="2" t="s">
        <v>4450</v>
      </c>
      <c r="E766" s="4">
        <v>1350</v>
      </c>
      <c r="F766" s="4">
        <v>2115450</v>
      </c>
      <c r="G766" s="4">
        <v>211545</v>
      </c>
      <c r="H766" s="4">
        <v>2326995</v>
      </c>
    </row>
    <row r="767" spans="1:8" ht="15.75">
      <c r="A767" s="3" t="s">
        <v>9</v>
      </c>
      <c r="B767" s="2" t="s">
        <v>3862</v>
      </c>
      <c r="C767" s="2" t="s">
        <v>1426</v>
      </c>
      <c r="D767" s="2" t="s">
        <v>3863</v>
      </c>
      <c r="E767" s="4">
        <v>20</v>
      </c>
      <c r="F767" s="4">
        <v>46780</v>
      </c>
      <c r="G767" s="4">
        <v>4678</v>
      </c>
      <c r="H767" s="4">
        <v>51458</v>
      </c>
    </row>
    <row r="768" spans="1:8" ht="15.75">
      <c r="A768" s="3" t="s">
        <v>9</v>
      </c>
      <c r="B768" s="2" t="s">
        <v>3866</v>
      </c>
      <c r="C768" s="2" t="s">
        <v>1426</v>
      </c>
      <c r="D768" s="2" t="s">
        <v>3867</v>
      </c>
      <c r="E768" s="4">
        <v>110</v>
      </c>
      <c r="F768" s="4">
        <v>116160</v>
      </c>
      <c r="G768" s="4">
        <v>11616</v>
      </c>
      <c r="H768" s="4">
        <v>127776</v>
      </c>
    </row>
    <row r="769" spans="1:8" ht="15.75">
      <c r="A769" s="3" t="s">
        <v>9</v>
      </c>
      <c r="B769" s="2" t="s">
        <v>3870</v>
      </c>
      <c r="C769" s="2" t="s">
        <v>1426</v>
      </c>
      <c r="D769" s="2" t="s">
        <v>3871</v>
      </c>
      <c r="E769" s="4">
        <v>258</v>
      </c>
      <c r="F769" s="4">
        <v>312132</v>
      </c>
      <c r="G769" s="4">
        <v>31213</v>
      </c>
      <c r="H769" s="4">
        <v>343345</v>
      </c>
    </row>
    <row r="770" spans="1:8" ht="15.75">
      <c r="A770" s="3" t="s">
        <v>9</v>
      </c>
      <c r="B770" s="2" t="s">
        <v>3872</v>
      </c>
      <c r="C770" s="2" t="s">
        <v>1426</v>
      </c>
      <c r="D770" s="2" t="s">
        <v>3873</v>
      </c>
      <c r="E770" s="4">
        <v>995</v>
      </c>
      <c r="F770" s="4">
        <v>1290960</v>
      </c>
      <c r="G770" s="4">
        <v>129096</v>
      </c>
      <c r="H770" s="4">
        <v>1420056</v>
      </c>
    </row>
    <row r="771" spans="1:8" ht="15.75">
      <c r="A771" s="3" t="s">
        <v>9</v>
      </c>
      <c r="B771" s="2" t="s">
        <v>3876</v>
      </c>
      <c r="C771" s="2" t="s">
        <v>1433</v>
      </c>
      <c r="D771" s="2" t="s">
        <v>3877</v>
      </c>
      <c r="E771" s="4">
        <v>110</v>
      </c>
      <c r="F771" s="4">
        <v>205360</v>
      </c>
      <c r="G771" s="4">
        <v>20536</v>
      </c>
      <c r="H771" s="4">
        <v>225896</v>
      </c>
    </row>
    <row r="772" spans="1:8" ht="15.75">
      <c r="A772" s="3" t="s">
        <v>9</v>
      </c>
      <c r="B772" s="2" t="s">
        <v>3878</v>
      </c>
      <c r="C772" s="2" t="s">
        <v>1433</v>
      </c>
      <c r="D772" s="2" t="s">
        <v>3879</v>
      </c>
      <c r="E772" s="4">
        <v>30</v>
      </c>
      <c r="F772" s="4">
        <v>70020</v>
      </c>
      <c r="G772" s="4">
        <v>7002</v>
      </c>
      <c r="H772" s="4">
        <v>77022</v>
      </c>
    </row>
    <row r="773" spans="1:8" ht="15.75">
      <c r="A773" s="3" t="s">
        <v>9</v>
      </c>
      <c r="B773" s="2" t="s">
        <v>3880</v>
      </c>
      <c r="C773" s="2" t="s">
        <v>1433</v>
      </c>
      <c r="D773" s="2" t="s">
        <v>3881</v>
      </c>
      <c r="E773" s="4">
        <v>3730</v>
      </c>
      <c r="F773" s="4">
        <v>3720020</v>
      </c>
      <c r="G773" s="4">
        <v>372002</v>
      </c>
      <c r="H773" s="4">
        <v>4092022</v>
      </c>
    </row>
    <row r="774" spans="1:8" ht="15.75">
      <c r="A774" s="3" t="s">
        <v>9</v>
      </c>
      <c r="B774" s="2" t="s">
        <v>3882</v>
      </c>
      <c r="C774" s="2" t="s">
        <v>1433</v>
      </c>
      <c r="D774" s="2" t="s">
        <v>3883</v>
      </c>
      <c r="E774" s="4"/>
      <c r="F774" s="4"/>
      <c r="G774" s="4"/>
      <c r="H774" s="4"/>
    </row>
    <row r="775" spans="1:8" ht="15.75">
      <c r="A775" s="3" t="s">
        <v>9</v>
      </c>
      <c r="B775" s="2" t="s">
        <v>3884</v>
      </c>
      <c r="C775" s="2" t="s">
        <v>1433</v>
      </c>
      <c r="D775" s="2" t="s">
        <v>3885</v>
      </c>
      <c r="E775" s="4">
        <v>5</v>
      </c>
      <c r="F775" s="4">
        <v>19485</v>
      </c>
      <c r="G775" s="4">
        <v>1949</v>
      </c>
      <c r="H775" s="4">
        <v>21434</v>
      </c>
    </row>
    <row r="776" spans="1:8" ht="15.75">
      <c r="A776" s="3" t="s">
        <v>9</v>
      </c>
      <c r="B776" s="2" t="s">
        <v>3886</v>
      </c>
      <c r="C776" s="2" t="s">
        <v>1433</v>
      </c>
      <c r="D776" s="2" t="s">
        <v>3887</v>
      </c>
      <c r="E776" s="4">
        <v>670</v>
      </c>
      <c r="F776" s="4">
        <v>727620</v>
      </c>
      <c r="G776" s="4">
        <v>72762</v>
      </c>
      <c r="H776" s="4">
        <v>800382</v>
      </c>
    </row>
    <row r="777" spans="1:8" ht="15.75">
      <c r="A777" s="3" t="s">
        <v>9</v>
      </c>
      <c r="B777" s="2" t="s">
        <v>3888</v>
      </c>
      <c r="C777" s="2" t="s">
        <v>1433</v>
      </c>
      <c r="D777" s="2" t="s">
        <v>3889</v>
      </c>
      <c r="E777" s="4">
        <v>3885</v>
      </c>
      <c r="F777" s="4">
        <v>4716855</v>
      </c>
      <c r="G777" s="4">
        <v>471686</v>
      </c>
      <c r="H777" s="4">
        <v>5188541</v>
      </c>
    </row>
    <row r="778" spans="1:8" ht="15.75">
      <c r="A778" s="3" t="s">
        <v>9</v>
      </c>
      <c r="B778" s="2" t="s">
        <v>3890</v>
      </c>
      <c r="C778" s="2" t="s">
        <v>1433</v>
      </c>
      <c r="D778" s="2" t="s">
        <v>3891</v>
      </c>
      <c r="E778" s="4">
        <v>30</v>
      </c>
      <c r="F778" s="4">
        <v>48270</v>
      </c>
      <c r="G778" s="4">
        <v>4827</v>
      </c>
      <c r="H778" s="4">
        <v>53097</v>
      </c>
    </row>
    <row r="779" spans="1:8" ht="15.75">
      <c r="A779" s="3" t="s">
        <v>9</v>
      </c>
      <c r="B779" s="2" t="s">
        <v>3892</v>
      </c>
      <c r="C779" s="2" t="s">
        <v>1433</v>
      </c>
      <c r="D779" s="2" t="s">
        <v>3893</v>
      </c>
      <c r="E779" s="4">
        <v>1210</v>
      </c>
      <c r="F779" s="4">
        <v>2087240</v>
      </c>
      <c r="G779" s="4">
        <v>208724</v>
      </c>
      <c r="H779" s="4">
        <v>2295964</v>
      </c>
    </row>
    <row r="780" spans="1:8" ht="15.75">
      <c r="A780" s="3" t="s">
        <v>9</v>
      </c>
      <c r="B780" s="2" t="s">
        <v>3894</v>
      </c>
      <c r="C780" s="2" t="s">
        <v>1433</v>
      </c>
      <c r="D780" s="2" t="s">
        <v>3895</v>
      </c>
      <c r="E780" s="4">
        <v>20</v>
      </c>
      <c r="F780" s="4">
        <v>31880</v>
      </c>
      <c r="G780" s="4">
        <v>3188</v>
      </c>
      <c r="H780" s="4">
        <v>35068</v>
      </c>
    </row>
    <row r="781" spans="1:8" ht="15.75">
      <c r="A781" s="3" t="s">
        <v>9</v>
      </c>
      <c r="B781" s="2" t="s">
        <v>3896</v>
      </c>
      <c r="C781" s="2" t="s">
        <v>1433</v>
      </c>
      <c r="D781" s="2" t="s">
        <v>3897</v>
      </c>
      <c r="E781" s="4">
        <v>20</v>
      </c>
      <c r="F781" s="4">
        <v>33480</v>
      </c>
      <c r="G781" s="4">
        <v>3348</v>
      </c>
      <c r="H781" s="4">
        <v>36828</v>
      </c>
    </row>
    <row r="782" spans="1:8" ht="15.75">
      <c r="A782" s="3" t="s">
        <v>9</v>
      </c>
      <c r="B782" s="2" t="s">
        <v>3898</v>
      </c>
      <c r="C782" s="2" t="s">
        <v>1433</v>
      </c>
      <c r="D782" s="2" t="s">
        <v>3899</v>
      </c>
      <c r="E782" s="4">
        <v>165</v>
      </c>
      <c r="F782" s="4">
        <v>264000</v>
      </c>
      <c r="G782" s="4">
        <v>26400</v>
      </c>
      <c r="H782" s="4">
        <v>290400</v>
      </c>
    </row>
    <row r="783" spans="1:8" ht="15.75">
      <c r="A783" s="3" t="s">
        <v>9</v>
      </c>
      <c r="B783" s="2" t="s">
        <v>3903</v>
      </c>
      <c r="C783" s="2" t="s">
        <v>3902</v>
      </c>
      <c r="D783" s="2" t="s">
        <v>2644</v>
      </c>
      <c r="E783" s="4">
        <v>25</v>
      </c>
      <c r="F783" s="4">
        <v>97500</v>
      </c>
      <c r="G783" s="4">
        <v>9750</v>
      </c>
      <c r="H783" s="4">
        <v>107250</v>
      </c>
    </row>
    <row r="784" spans="1:8" ht="15.75">
      <c r="A784" s="3" t="s">
        <v>9</v>
      </c>
      <c r="B784" s="2" t="s">
        <v>6369</v>
      </c>
      <c r="C784" s="2" t="s">
        <v>3905</v>
      </c>
      <c r="D784" s="2" t="s">
        <v>2644</v>
      </c>
      <c r="E784" s="4">
        <v>1</v>
      </c>
      <c r="F784" s="4">
        <v>4000</v>
      </c>
      <c r="G784" s="4">
        <v>400</v>
      </c>
      <c r="H784" s="4">
        <v>4400</v>
      </c>
    </row>
    <row r="785" spans="1:8" ht="15.75">
      <c r="A785" s="3" t="s">
        <v>9</v>
      </c>
      <c r="B785" s="2" t="s">
        <v>6357</v>
      </c>
      <c r="C785" s="2" t="s">
        <v>3905</v>
      </c>
      <c r="D785" s="2" t="s">
        <v>2646</v>
      </c>
      <c r="E785" s="4">
        <v>3</v>
      </c>
      <c r="F785" s="4">
        <v>15000</v>
      </c>
      <c r="G785" s="4">
        <v>1500</v>
      </c>
      <c r="H785" s="4">
        <v>16500</v>
      </c>
    </row>
    <row r="786" spans="1:8" ht="15.75">
      <c r="A786" s="3" t="s">
        <v>9</v>
      </c>
      <c r="B786" s="2" t="s">
        <v>6358</v>
      </c>
      <c r="C786" s="2" t="s">
        <v>3912</v>
      </c>
      <c r="D786" s="2" t="s">
        <v>2646</v>
      </c>
      <c r="E786" s="4">
        <v>3</v>
      </c>
      <c r="F786" s="4">
        <v>15000</v>
      </c>
      <c r="G786" s="4">
        <v>1500</v>
      </c>
      <c r="H786" s="4">
        <v>16500</v>
      </c>
    </row>
    <row r="787" spans="1:8" ht="15.75">
      <c r="A787" s="3" t="s">
        <v>9</v>
      </c>
      <c r="B787" s="2" t="s">
        <v>3913</v>
      </c>
      <c r="C787" s="2" t="s">
        <v>3912</v>
      </c>
      <c r="D787" s="2" t="s">
        <v>2648</v>
      </c>
      <c r="E787" s="4">
        <v>2</v>
      </c>
      <c r="F787" s="4">
        <v>11600</v>
      </c>
      <c r="G787" s="4">
        <v>1160</v>
      </c>
      <c r="H787" s="4">
        <v>12760</v>
      </c>
    </row>
    <row r="788" spans="1:8" ht="15.75">
      <c r="A788" s="3" t="s">
        <v>9</v>
      </c>
      <c r="B788" s="2" t="s">
        <v>3915</v>
      </c>
      <c r="C788" s="2" t="s">
        <v>2827</v>
      </c>
      <c r="D788" s="2" t="s">
        <v>2644</v>
      </c>
      <c r="E788" s="4">
        <v>11</v>
      </c>
      <c r="F788" s="4">
        <v>42900</v>
      </c>
      <c r="G788" s="4">
        <v>4290</v>
      </c>
      <c r="H788" s="4">
        <v>47190</v>
      </c>
    </row>
    <row r="789" spans="1:8" ht="15.75">
      <c r="A789" s="3" t="s">
        <v>9</v>
      </c>
      <c r="B789" s="2" t="s">
        <v>6359</v>
      </c>
      <c r="C789" s="2" t="s">
        <v>2827</v>
      </c>
      <c r="D789" s="2" t="s">
        <v>2667</v>
      </c>
      <c r="E789" s="4">
        <v>8</v>
      </c>
      <c r="F789" s="4">
        <v>27200</v>
      </c>
      <c r="G789" s="4">
        <v>2720</v>
      </c>
      <c r="H789" s="4">
        <v>29920</v>
      </c>
    </row>
    <row r="790" spans="1:8" ht="15.75">
      <c r="A790" s="3" t="s">
        <v>9</v>
      </c>
      <c r="B790" s="2" t="s">
        <v>6372</v>
      </c>
      <c r="C790" s="2" t="s">
        <v>3912</v>
      </c>
      <c r="D790" s="2" t="s">
        <v>2644</v>
      </c>
      <c r="E790" s="4">
        <v>2</v>
      </c>
      <c r="F790" s="4">
        <v>8000</v>
      </c>
      <c r="G790" s="4">
        <v>800</v>
      </c>
      <c r="H790" s="4">
        <v>8800</v>
      </c>
    </row>
    <row r="791" spans="1:8" ht="15.75">
      <c r="A791" s="3" t="s">
        <v>9</v>
      </c>
      <c r="B791" s="2" t="s">
        <v>6370</v>
      </c>
      <c r="C791" s="2" t="s">
        <v>3902</v>
      </c>
      <c r="D791" s="2" t="s">
        <v>2648</v>
      </c>
      <c r="E791" s="4">
        <v>15</v>
      </c>
      <c r="F791" s="4">
        <v>85500</v>
      </c>
      <c r="G791" s="4">
        <v>8550</v>
      </c>
      <c r="H791" s="4">
        <v>94050</v>
      </c>
    </row>
    <row r="792" spans="1:8" ht="15.75">
      <c r="A792" s="3" t="s">
        <v>9</v>
      </c>
      <c r="B792" s="2" t="s">
        <v>6371</v>
      </c>
      <c r="C792" s="2" t="s">
        <v>3905</v>
      </c>
      <c r="D792" s="2" t="s">
        <v>2648</v>
      </c>
      <c r="E792" s="4">
        <v>1</v>
      </c>
      <c r="F792" s="4">
        <v>5700</v>
      </c>
      <c r="G792" s="4">
        <v>570</v>
      </c>
      <c r="H792" s="4">
        <v>6270</v>
      </c>
    </row>
    <row r="793" spans="1:8" ht="15.75">
      <c r="A793" s="32" t="s">
        <v>10</v>
      </c>
      <c r="B793" s="32" t="s">
        <v>51</v>
      </c>
      <c r="C793" s="32" t="s">
        <v>50</v>
      </c>
      <c r="D793" s="32" t="s">
        <v>52</v>
      </c>
      <c r="E793" s="4">
        <v>30</v>
      </c>
      <c r="F793" s="4">
        <v>180000</v>
      </c>
      <c r="G793" s="4">
        <v>18000</v>
      </c>
      <c r="H793" s="4">
        <v>198000</v>
      </c>
    </row>
    <row r="794" spans="1:8" ht="15.75">
      <c r="A794" s="32" t="s">
        <v>10</v>
      </c>
      <c r="B794" s="32" t="s">
        <v>55</v>
      </c>
      <c r="C794" s="32" t="s">
        <v>50</v>
      </c>
      <c r="D794" s="32" t="s">
        <v>56</v>
      </c>
      <c r="E794" s="4">
        <v>30</v>
      </c>
      <c r="F794" s="4">
        <v>123000</v>
      </c>
      <c r="G794" s="4">
        <v>12300</v>
      </c>
      <c r="H794" s="4">
        <v>135300</v>
      </c>
    </row>
    <row r="795" spans="1:8" ht="15.75">
      <c r="A795" s="32" t="s">
        <v>10</v>
      </c>
      <c r="B795" s="32" t="s">
        <v>57</v>
      </c>
      <c r="C795" s="32" t="s">
        <v>50</v>
      </c>
      <c r="D795" s="32" t="s">
        <v>58</v>
      </c>
      <c r="E795" s="4">
        <v>50</v>
      </c>
      <c r="F795" s="4">
        <v>221000</v>
      </c>
      <c r="G795" s="4">
        <v>22100</v>
      </c>
      <c r="H795" s="4">
        <v>243100</v>
      </c>
    </row>
    <row r="796" spans="1:8" ht="15.75">
      <c r="A796" s="32" t="s">
        <v>10</v>
      </c>
      <c r="B796" s="32" t="s">
        <v>94</v>
      </c>
      <c r="C796" s="32" t="s">
        <v>62</v>
      </c>
      <c r="D796" s="32" t="s">
        <v>95</v>
      </c>
      <c r="E796" s="4">
        <v>3</v>
      </c>
      <c r="F796" s="4">
        <v>16500</v>
      </c>
      <c r="G796" s="4">
        <v>1650</v>
      </c>
      <c r="H796" s="4">
        <v>18150</v>
      </c>
    </row>
    <row r="797" spans="1:8" ht="15.75">
      <c r="A797" s="32" t="s">
        <v>10</v>
      </c>
      <c r="B797" s="32" t="s">
        <v>101</v>
      </c>
      <c r="C797" s="32" t="s">
        <v>62</v>
      </c>
      <c r="D797" s="32" t="s">
        <v>102</v>
      </c>
      <c r="E797" s="4">
        <v>2</v>
      </c>
      <c r="F797" s="4">
        <v>9200</v>
      </c>
      <c r="G797" s="4">
        <v>920</v>
      </c>
      <c r="H797" s="4">
        <v>10120</v>
      </c>
    </row>
    <row r="798" spans="1:8" ht="15.75">
      <c r="A798" s="32" t="s">
        <v>10</v>
      </c>
      <c r="B798" s="32" t="s">
        <v>105</v>
      </c>
      <c r="C798" s="32" t="s">
        <v>50</v>
      </c>
      <c r="D798" s="32" t="s">
        <v>104</v>
      </c>
      <c r="E798" s="4">
        <v>30</v>
      </c>
      <c r="F798" s="4">
        <v>219000</v>
      </c>
      <c r="G798" s="4">
        <v>21900</v>
      </c>
      <c r="H798" s="4">
        <v>240900</v>
      </c>
    </row>
    <row r="799" spans="1:8" ht="15.75">
      <c r="A799" s="32" t="s">
        <v>10</v>
      </c>
      <c r="B799" s="32" t="s">
        <v>108</v>
      </c>
      <c r="C799" s="32" t="s">
        <v>106</v>
      </c>
      <c r="D799" s="32" t="s">
        <v>75</v>
      </c>
      <c r="E799" s="4">
        <v>4</v>
      </c>
      <c r="F799" s="4">
        <v>43200</v>
      </c>
      <c r="G799" s="4">
        <v>4320</v>
      </c>
      <c r="H799" s="4">
        <v>47520</v>
      </c>
    </row>
    <row r="800" spans="1:8" ht="15.75">
      <c r="A800" s="32" t="s">
        <v>10</v>
      </c>
      <c r="B800" s="32" t="s">
        <v>132</v>
      </c>
      <c r="C800" s="32" t="s">
        <v>106</v>
      </c>
      <c r="D800" s="32" t="s">
        <v>90</v>
      </c>
      <c r="E800" s="4">
        <v>1</v>
      </c>
      <c r="F800" s="4">
        <v>12300</v>
      </c>
      <c r="G800" s="4">
        <v>1230</v>
      </c>
      <c r="H800" s="4">
        <v>13530</v>
      </c>
    </row>
    <row r="801" spans="1:8" ht="15.75">
      <c r="A801" s="32" t="s">
        <v>10</v>
      </c>
      <c r="B801" s="32" t="s">
        <v>152</v>
      </c>
      <c r="C801" s="32" t="s">
        <v>149</v>
      </c>
      <c r="D801" s="32" t="s">
        <v>153</v>
      </c>
      <c r="E801" s="4">
        <v>30</v>
      </c>
      <c r="F801" s="4">
        <v>246000</v>
      </c>
      <c r="G801" s="4">
        <v>24600</v>
      </c>
      <c r="H801" s="4">
        <v>270600</v>
      </c>
    </row>
    <row r="802" spans="1:8" ht="15.75">
      <c r="A802" s="32" t="s">
        <v>10</v>
      </c>
      <c r="B802" s="32" t="s">
        <v>182</v>
      </c>
      <c r="C802" s="32" t="s">
        <v>96</v>
      </c>
      <c r="D802" s="32" t="s">
        <v>58</v>
      </c>
      <c r="E802" s="4">
        <v>20</v>
      </c>
      <c r="F802" s="4">
        <v>120000</v>
      </c>
      <c r="G802" s="4">
        <v>12000</v>
      </c>
      <c r="H802" s="4">
        <v>132000</v>
      </c>
    </row>
    <row r="803" spans="1:8" ht="15.75">
      <c r="A803" s="32" t="s">
        <v>10</v>
      </c>
      <c r="B803" s="32" t="s">
        <v>265</v>
      </c>
      <c r="C803" s="32" t="s">
        <v>264</v>
      </c>
      <c r="D803" s="32" t="s">
        <v>266</v>
      </c>
      <c r="E803" s="4">
        <v>100</v>
      </c>
      <c r="F803" s="4">
        <v>430000</v>
      </c>
      <c r="G803" s="4">
        <v>43000</v>
      </c>
      <c r="H803" s="4">
        <v>473000</v>
      </c>
    </row>
    <row r="804" spans="1:8" ht="15.75">
      <c r="A804" s="32" t="s">
        <v>10</v>
      </c>
      <c r="B804" s="32" t="s">
        <v>273</v>
      </c>
      <c r="C804" s="32" t="s">
        <v>264</v>
      </c>
      <c r="D804" s="32" t="s">
        <v>52</v>
      </c>
      <c r="E804" s="4">
        <v>50</v>
      </c>
      <c r="F804" s="4">
        <v>191500</v>
      </c>
      <c r="G804" s="4">
        <v>19150</v>
      </c>
      <c r="H804" s="4">
        <v>210650</v>
      </c>
    </row>
    <row r="805" spans="1:8" ht="15.75">
      <c r="A805" s="32" t="s">
        <v>10</v>
      </c>
      <c r="B805" s="32" t="s">
        <v>278</v>
      </c>
      <c r="C805" s="32" t="s">
        <v>264</v>
      </c>
      <c r="D805" s="32" t="s">
        <v>54</v>
      </c>
      <c r="E805" s="4">
        <v>50</v>
      </c>
      <c r="F805" s="4">
        <v>284750</v>
      </c>
      <c r="G805" s="4">
        <v>28475</v>
      </c>
      <c r="H805" s="4">
        <v>313225</v>
      </c>
    </row>
    <row r="806" spans="1:8" ht="15.75">
      <c r="A806" s="32" t="s">
        <v>10</v>
      </c>
      <c r="B806" s="32" t="s">
        <v>281</v>
      </c>
      <c r="C806" s="32" t="s">
        <v>264</v>
      </c>
      <c r="D806" s="32" t="s">
        <v>65</v>
      </c>
      <c r="E806" s="4">
        <v>50</v>
      </c>
      <c r="F806" s="4">
        <v>331450</v>
      </c>
      <c r="G806" s="4">
        <v>33145</v>
      </c>
      <c r="H806" s="4">
        <v>364595</v>
      </c>
    </row>
    <row r="807" spans="1:8" ht="15.75">
      <c r="A807" s="32" t="s">
        <v>10</v>
      </c>
      <c r="B807" s="32" t="s">
        <v>283</v>
      </c>
      <c r="C807" s="32" t="s">
        <v>264</v>
      </c>
      <c r="D807" s="32" t="s">
        <v>75</v>
      </c>
      <c r="E807" s="4">
        <v>20</v>
      </c>
      <c r="F807" s="4">
        <v>151240</v>
      </c>
      <c r="G807" s="4">
        <v>15124</v>
      </c>
      <c r="H807" s="4">
        <v>166364</v>
      </c>
    </row>
    <row r="808" spans="1:8" ht="15.75">
      <c r="A808" s="32" t="s">
        <v>10</v>
      </c>
      <c r="B808" s="32" t="s">
        <v>286</v>
      </c>
      <c r="C808" s="32" t="s">
        <v>264</v>
      </c>
      <c r="D808" s="32" t="s">
        <v>90</v>
      </c>
      <c r="E808" s="4">
        <v>10</v>
      </c>
      <c r="F808" s="4">
        <v>114400</v>
      </c>
      <c r="G808" s="4">
        <v>11440</v>
      </c>
      <c r="H808" s="4">
        <v>125840</v>
      </c>
    </row>
    <row r="809" spans="1:8" ht="15.75">
      <c r="A809" s="32" t="s">
        <v>10</v>
      </c>
      <c r="B809" s="32" t="s">
        <v>287</v>
      </c>
      <c r="C809" s="32" t="s">
        <v>264</v>
      </c>
      <c r="D809" s="32" t="s">
        <v>245</v>
      </c>
      <c r="E809" s="4">
        <v>10</v>
      </c>
      <c r="F809" s="4">
        <v>190000</v>
      </c>
      <c r="G809" s="4">
        <v>19000</v>
      </c>
      <c r="H809" s="4">
        <v>209000</v>
      </c>
    </row>
    <row r="810" spans="1:8" ht="15.75">
      <c r="A810" s="32" t="s">
        <v>10</v>
      </c>
      <c r="B810" s="32" t="s">
        <v>288</v>
      </c>
      <c r="C810" s="32" t="s">
        <v>264</v>
      </c>
      <c r="D810" s="32" t="s">
        <v>78</v>
      </c>
      <c r="E810" s="4">
        <v>10</v>
      </c>
      <c r="F810" s="4">
        <v>206000</v>
      </c>
      <c r="G810" s="4">
        <v>20600</v>
      </c>
      <c r="H810" s="4">
        <v>226600</v>
      </c>
    </row>
    <row r="811" spans="1:8" ht="15.75">
      <c r="A811" s="32" t="s">
        <v>10</v>
      </c>
      <c r="B811" s="32" t="s">
        <v>289</v>
      </c>
      <c r="C811" s="32" t="s">
        <v>264</v>
      </c>
      <c r="D811" s="32" t="s">
        <v>290</v>
      </c>
      <c r="E811" s="4">
        <v>20</v>
      </c>
      <c r="F811" s="4">
        <v>446000</v>
      </c>
      <c r="G811" s="4">
        <v>44600</v>
      </c>
      <c r="H811" s="4">
        <v>490600</v>
      </c>
    </row>
    <row r="812" spans="1:8" ht="15.75">
      <c r="A812" s="32" t="s">
        <v>10</v>
      </c>
      <c r="B812" s="32" t="s">
        <v>293</v>
      </c>
      <c r="C812" s="32" t="s">
        <v>264</v>
      </c>
      <c r="D812" s="32" t="s">
        <v>99</v>
      </c>
      <c r="E812" s="4">
        <v>100</v>
      </c>
      <c r="F812" s="4">
        <v>382500</v>
      </c>
      <c r="G812" s="4">
        <v>38250</v>
      </c>
      <c r="H812" s="4">
        <v>420750</v>
      </c>
    </row>
    <row r="813" spans="1:8" ht="15.75">
      <c r="A813" s="32" t="s">
        <v>10</v>
      </c>
      <c r="B813" s="32" t="s">
        <v>334</v>
      </c>
      <c r="C813" s="32" t="s">
        <v>329</v>
      </c>
      <c r="D813" s="32" t="s">
        <v>75</v>
      </c>
      <c r="E813" s="4">
        <v>2</v>
      </c>
      <c r="F813" s="4">
        <v>14604</v>
      </c>
      <c r="G813" s="4">
        <v>1460</v>
      </c>
      <c r="H813" s="4">
        <v>16064</v>
      </c>
    </row>
    <row r="814" spans="1:8" ht="15.75">
      <c r="A814" s="32" t="s">
        <v>10</v>
      </c>
      <c r="B814" s="32" t="s">
        <v>353</v>
      </c>
      <c r="C814" s="32" t="s">
        <v>352</v>
      </c>
      <c r="D814" s="32" t="s">
        <v>354</v>
      </c>
      <c r="E814" s="4">
        <v>35</v>
      </c>
      <c r="F814" s="4">
        <v>225400</v>
      </c>
      <c r="G814" s="4">
        <v>22540</v>
      </c>
      <c r="H814" s="4">
        <v>247940</v>
      </c>
    </row>
    <row r="815" spans="1:8" ht="15.75">
      <c r="A815" s="32" t="s">
        <v>10</v>
      </c>
      <c r="B815" s="32" t="s">
        <v>356</v>
      </c>
      <c r="C815" s="32" t="s">
        <v>355</v>
      </c>
      <c r="D815" s="32" t="s">
        <v>357</v>
      </c>
      <c r="E815" s="4">
        <v>5</v>
      </c>
      <c r="F815" s="4">
        <v>32620</v>
      </c>
      <c r="G815" s="4">
        <v>3262</v>
      </c>
      <c r="H815" s="4">
        <v>35882</v>
      </c>
    </row>
    <row r="816" spans="1:8" ht="15.75">
      <c r="A816" s="32" t="s">
        <v>10</v>
      </c>
      <c r="B816" s="32" t="s">
        <v>359</v>
      </c>
      <c r="C816" s="32" t="s">
        <v>358</v>
      </c>
      <c r="D816" s="32" t="s">
        <v>360</v>
      </c>
      <c r="E816" s="4">
        <v>5</v>
      </c>
      <c r="F816" s="4">
        <v>39490</v>
      </c>
      <c r="G816" s="4">
        <v>3949</v>
      </c>
      <c r="H816" s="4">
        <v>43439</v>
      </c>
    </row>
    <row r="817" spans="1:8" ht="15.75">
      <c r="A817" s="32" t="s">
        <v>10</v>
      </c>
      <c r="B817" s="32" t="s">
        <v>364</v>
      </c>
      <c r="C817" s="32" t="s">
        <v>363</v>
      </c>
      <c r="D817" s="32" t="s">
        <v>365</v>
      </c>
      <c r="E817" s="4">
        <v>5</v>
      </c>
      <c r="F817" s="4">
        <v>25210</v>
      </c>
      <c r="G817" s="4">
        <v>2521</v>
      </c>
      <c r="H817" s="4">
        <v>27731</v>
      </c>
    </row>
    <row r="818" spans="1:8" ht="15.75">
      <c r="A818" s="32" t="s">
        <v>10</v>
      </c>
      <c r="B818" s="32" t="s">
        <v>367</v>
      </c>
      <c r="C818" s="32" t="s">
        <v>366</v>
      </c>
      <c r="D818" s="32" t="s">
        <v>368</v>
      </c>
      <c r="E818" s="4">
        <v>20</v>
      </c>
      <c r="F818" s="4">
        <v>119920</v>
      </c>
      <c r="G818" s="4">
        <v>11992</v>
      </c>
      <c r="H818" s="4">
        <v>131912</v>
      </c>
    </row>
    <row r="819" spans="1:8" ht="15.75">
      <c r="A819" s="32" t="s">
        <v>10</v>
      </c>
      <c r="B819" s="32" t="s">
        <v>392</v>
      </c>
      <c r="C819" s="32" t="s">
        <v>223</v>
      </c>
      <c r="D819" s="32" t="s">
        <v>99</v>
      </c>
      <c r="E819" s="4">
        <v>20</v>
      </c>
      <c r="F819" s="4">
        <v>136000</v>
      </c>
      <c r="G819" s="4">
        <v>13600</v>
      </c>
      <c r="H819" s="4">
        <v>149600</v>
      </c>
    </row>
    <row r="820" spans="1:8" ht="15.75">
      <c r="A820" s="32" t="s">
        <v>10</v>
      </c>
      <c r="B820" s="32" t="s">
        <v>400</v>
      </c>
      <c r="C820" s="32" t="s">
        <v>399</v>
      </c>
      <c r="D820" s="32" t="s">
        <v>73</v>
      </c>
      <c r="E820" s="4">
        <v>2</v>
      </c>
      <c r="F820" s="4">
        <v>7000</v>
      </c>
      <c r="G820" s="4">
        <v>700</v>
      </c>
      <c r="H820" s="4">
        <v>7700</v>
      </c>
    </row>
    <row r="821" spans="1:8" ht="15.75">
      <c r="A821" s="32" t="s">
        <v>10</v>
      </c>
      <c r="B821" s="32" t="s">
        <v>452</v>
      </c>
      <c r="C821" s="32" t="s">
        <v>451</v>
      </c>
      <c r="D821" s="32"/>
      <c r="E821" s="4">
        <v>7</v>
      </c>
      <c r="F821" s="4">
        <v>54380</v>
      </c>
      <c r="G821" s="4">
        <v>5438</v>
      </c>
      <c r="H821" s="4">
        <v>59818</v>
      </c>
    </row>
    <row r="822" spans="1:8" ht="15.75">
      <c r="A822" s="32" t="s">
        <v>10</v>
      </c>
      <c r="B822" s="32" t="s">
        <v>454</v>
      </c>
      <c r="C822" s="32" t="s">
        <v>453</v>
      </c>
      <c r="D822" s="32"/>
      <c r="E822" s="4">
        <v>10</v>
      </c>
      <c r="F822" s="4">
        <v>106800</v>
      </c>
      <c r="G822" s="4">
        <v>10680</v>
      </c>
      <c r="H822" s="4">
        <v>117480</v>
      </c>
    </row>
    <row r="823" spans="1:8" ht="15.75">
      <c r="A823" s="32" t="s">
        <v>10</v>
      </c>
      <c r="B823" s="32" t="s">
        <v>456</v>
      </c>
      <c r="C823" s="32" t="s">
        <v>455</v>
      </c>
      <c r="D823" s="32"/>
      <c r="E823" s="4">
        <v>16</v>
      </c>
      <c r="F823" s="4">
        <v>204000</v>
      </c>
      <c r="G823" s="4">
        <v>20400</v>
      </c>
      <c r="H823" s="4">
        <v>224400</v>
      </c>
    </row>
    <row r="824" spans="1:8" ht="15.75">
      <c r="A824" s="32" t="s">
        <v>10</v>
      </c>
      <c r="B824" s="32" t="s">
        <v>460</v>
      </c>
      <c r="C824" s="32" t="s">
        <v>459</v>
      </c>
      <c r="D824" s="32"/>
      <c r="E824" s="4">
        <v>4</v>
      </c>
      <c r="F824" s="4">
        <v>70400</v>
      </c>
      <c r="G824" s="4">
        <v>7040</v>
      </c>
      <c r="H824" s="4">
        <v>77440</v>
      </c>
    </row>
    <row r="825" spans="1:8" ht="15.75">
      <c r="A825" s="32" t="s">
        <v>10</v>
      </c>
      <c r="B825" s="32" t="s">
        <v>464</v>
      </c>
      <c r="C825" s="32" t="s">
        <v>463</v>
      </c>
      <c r="D825" s="32"/>
      <c r="E825" s="4">
        <v>6</v>
      </c>
      <c r="F825" s="4">
        <v>31800</v>
      </c>
      <c r="G825" s="4">
        <v>3180</v>
      </c>
      <c r="H825" s="4">
        <v>34980</v>
      </c>
    </row>
    <row r="826" spans="1:8" ht="15.75">
      <c r="A826" s="32" t="s">
        <v>10</v>
      </c>
      <c r="B826" s="32" t="s">
        <v>468</v>
      </c>
      <c r="C826" s="32" t="s">
        <v>467</v>
      </c>
      <c r="D826" s="32"/>
      <c r="E826" s="4">
        <v>23</v>
      </c>
      <c r="F826" s="4">
        <v>126800</v>
      </c>
      <c r="G826" s="4">
        <v>12680</v>
      </c>
      <c r="H826" s="4">
        <v>139480</v>
      </c>
    </row>
    <row r="827" spans="1:8" ht="15.75">
      <c r="A827" s="32" t="s">
        <v>10</v>
      </c>
      <c r="B827" s="32" t="s">
        <v>470</v>
      </c>
      <c r="C827" s="32" t="s">
        <v>469</v>
      </c>
      <c r="D827" s="32" t="s">
        <v>471</v>
      </c>
      <c r="E827" s="4">
        <v>4</v>
      </c>
      <c r="F827" s="4">
        <v>22100</v>
      </c>
      <c r="G827" s="4">
        <v>2210</v>
      </c>
      <c r="H827" s="4">
        <v>24310</v>
      </c>
    </row>
    <row r="828" spans="1:8" ht="15.75">
      <c r="A828" s="32" t="s">
        <v>10</v>
      </c>
      <c r="B828" s="32" t="s">
        <v>515</v>
      </c>
      <c r="C828" s="32" t="s">
        <v>514</v>
      </c>
      <c r="D828" s="32" t="s">
        <v>516</v>
      </c>
      <c r="E828" s="4">
        <v>373</v>
      </c>
      <c r="F828" s="4">
        <v>1854316</v>
      </c>
      <c r="G828" s="4">
        <v>185433</v>
      </c>
      <c r="H828" s="4">
        <v>2039749</v>
      </c>
    </row>
    <row r="829" spans="1:8" ht="15.75">
      <c r="A829" s="32" t="s">
        <v>10</v>
      </c>
      <c r="B829" s="32" t="s">
        <v>525</v>
      </c>
      <c r="C829" s="32" t="s">
        <v>524</v>
      </c>
      <c r="D829" s="32" t="s">
        <v>526</v>
      </c>
      <c r="E829" s="4">
        <v>231</v>
      </c>
      <c r="F829" s="4">
        <v>1296912</v>
      </c>
      <c r="G829" s="4">
        <v>129691</v>
      </c>
      <c r="H829" s="4">
        <v>1426603</v>
      </c>
    </row>
    <row r="830" spans="1:8" ht="15.75">
      <c r="A830" s="32" t="s">
        <v>10</v>
      </c>
      <c r="B830" s="32" t="s">
        <v>536</v>
      </c>
      <c r="C830" s="32" t="s">
        <v>355</v>
      </c>
      <c r="D830" s="32" t="s">
        <v>537</v>
      </c>
      <c r="E830" s="4">
        <v>162</v>
      </c>
      <c r="F830" s="4">
        <v>1074822</v>
      </c>
      <c r="G830" s="4">
        <v>107482</v>
      </c>
      <c r="H830" s="4">
        <v>1182304</v>
      </c>
    </row>
    <row r="831" spans="1:8" ht="15.75">
      <c r="A831" s="32" t="s">
        <v>10</v>
      </c>
      <c r="B831" s="32" t="s">
        <v>546</v>
      </c>
      <c r="C831" s="32" t="s">
        <v>545</v>
      </c>
      <c r="D831" s="32" t="s">
        <v>547</v>
      </c>
      <c r="E831" s="4">
        <v>26</v>
      </c>
      <c r="F831" s="4">
        <v>184585</v>
      </c>
      <c r="G831" s="4">
        <v>18459</v>
      </c>
      <c r="H831" s="4">
        <v>203044</v>
      </c>
    </row>
    <row r="832" spans="1:8" ht="15.75">
      <c r="A832" s="32" t="s">
        <v>10</v>
      </c>
      <c r="B832" s="32" t="s">
        <v>549</v>
      </c>
      <c r="C832" s="32" t="s">
        <v>548</v>
      </c>
      <c r="D832" s="32" t="s">
        <v>550</v>
      </c>
      <c r="E832" s="4">
        <v>415</v>
      </c>
      <c r="F832" s="4">
        <v>1023222</v>
      </c>
      <c r="G832" s="4">
        <v>102322</v>
      </c>
      <c r="H832" s="4">
        <v>1125544</v>
      </c>
    </row>
    <row r="833" spans="1:8" ht="15.75">
      <c r="A833" s="32" t="s">
        <v>10</v>
      </c>
      <c r="B833" s="32" t="s">
        <v>552</v>
      </c>
      <c r="C833" s="32" t="s">
        <v>551</v>
      </c>
      <c r="D833" s="32" t="s">
        <v>553</v>
      </c>
      <c r="E833" s="4">
        <v>60</v>
      </c>
      <c r="F833" s="4">
        <v>525840</v>
      </c>
      <c r="G833" s="4">
        <v>52584</v>
      </c>
      <c r="H833" s="4">
        <v>578424</v>
      </c>
    </row>
    <row r="834" spans="1:8" ht="15.75">
      <c r="A834" s="32" t="s">
        <v>10</v>
      </c>
      <c r="B834" s="32" t="s">
        <v>561</v>
      </c>
      <c r="C834" s="32" t="s">
        <v>560</v>
      </c>
      <c r="D834" s="32" t="s">
        <v>562</v>
      </c>
      <c r="E834" s="4">
        <v>18</v>
      </c>
      <c r="F834" s="4">
        <v>76468</v>
      </c>
      <c r="G834" s="4">
        <v>7647</v>
      </c>
      <c r="H834" s="4">
        <v>84115</v>
      </c>
    </row>
    <row r="835" spans="1:8" ht="15.75">
      <c r="A835" s="32" t="s">
        <v>10</v>
      </c>
      <c r="B835" s="32" t="s">
        <v>564</v>
      </c>
      <c r="C835" s="32" t="s">
        <v>563</v>
      </c>
      <c r="D835" s="32" t="s">
        <v>565</v>
      </c>
      <c r="E835" s="4">
        <v>60</v>
      </c>
      <c r="F835" s="4">
        <v>115920</v>
      </c>
      <c r="G835" s="4">
        <v>11592</v>
      </c>
      <c r="H835" s="4">
        <v>127512</v>
      </c>
    </row>
    <row r="836" spans="1:8" ht="15.75">
      <c r="A836" s="32" t="s">
        <v>10</v>
      </c>
      <c r="B836" s="32" t="s">
        <v>567</v>
      </c>
      <c r="C836" s="32" t="s">
        <v>566</v>
      </c>
      <c r="D836" s="32" t="s">
        <v>568</v>
      </c>
      <c r="E836" s="4">
        <v>12</v>
      </c>
      <c r="F836" s="4">
        <v>102252</v>
      </c>
      <c r="G836" s="4">
        <v>10225</v>
      </c>
      <c r="H836" s="4">
        <v>112477</v>
      </c>
    </row>
    <row r="837" spans="1:8" ht="15.75">
      <c r="A837" s="32" t="s">
        <v>10</v>
      </c>
      <c r="B837" s="32" t="s">
        <v>573</v>
      </c>
      <c r="C837" s="32" t="s">
        <v>572</v>
      </c>
      <c r="D837" s="32" t="s">
        <v>574</v>
      </c>
      <c r="E837" s="4">
        <v>8</v>
      </c>
      <c r="F837" s="4">
        <v>75440</v>
      </c>
      <c r="G837" s="4">
        <v>7544</v>
      </c>
      <c r="H837" s="4">
        <v>82984</v>
      </c>
    </row>
    <row r="838" spans="1:8" ht="15.75">
      <c r="A838" s="32" t="s">
        <v>10</v>
      </c>
      <c r="B838" s="32" t="s">
        <v>576</v>
      </c>
      <c r="C838" s="32" t="s">
        <v>575</v>
      </c>
      <c r="D838" s="32" t="s">
        <v>577</v>
      </c>
      <c r="E838" s="4">
        <v>104</v>
      </c>
      <c r="F838" s="4">
        <v>404660</v>
      </c>
      <c r="G838" s="4">
        <v>40466</v>
      </c>
      <c r="H838" s="4">
        <v>445126</v>
      </c>
    </row>
    <row r="839" spans="1:8" ht="15.75">
      <c r="A839" s="32" t="s">
        <v>10</v>
      </c>
      <c r="B839" s="32" t="s">
        <v>586</v>
      </c>
      <c r="C839" s="32" t="s">
        <v>585</v>
      </c>
      <c r="D839" s="32"/>
      <c r="E839" s="4">
        <v>1</v>
      </c>
      <c r="F839" s="4">
        <v>18100</v>
      </c>
      <c r="G839" s="4">
        <v>1810</v>
      </c>
      <c r="H839" s="4">
        <v>19910</v>
      </c>
    </row>
    <row r="840" spans="1:8" ht="15.75">
      <c r="A840" s="32" t="s">
        <v>10</v>
      </c>
      <c r="B840" s="32" t="s">
        <v>588</v>
      </c>
      <c r="C840" s="32" t="s">
        <v>587</v>
      </c>
      <c r="D840" s="32"/>
      <c r="E840" s="4">
        <v>50</v>
      </c>
      <c r="F840" s="4">
        <v>210000</v>
      </c>
      <c r="G840" s="4">
        <v>21000</v>
      </c>
      <c r="H840" s="4">
        <v>231000</v>
      </c>
    </row>
    <row r="841" spans="1:8" ht="15.75">
      <c r="A841" s="32" t="s">
        <v>10</v>
      </c>
      <c r="B841" s="32" t="s">
        <v>599</v>
      </c>
      <c r="C841" s="32" t="s">
        <v>598</v>
      </c>
      <c r="D841" s="32" t="s">
        <v>600</v>
      </c>
      <c r="E841" s="4">
        <v>18</v>
      </c>
      <c r="F841" s="4">
        <v>59400</v>
      </c>
      <c r="G841" s="4">
        <v>5940</v>
      </c>
      <c r="H841" s="4">
        <v>65340</v>
      </c>
    </row>
    <row r="842" spans="1:8" ht="15.75">
      <c r="A842" s="32" t="s">
        <v>10</v>
      </c>
      <c r="B842" s="32" t="s">
        <v>612</v>
      </c>
      <c r="C842" s="32" t="s">
        <v>363</v>
      </c>
      <c r="D842" s="32" t="s">
        <v>613</v>
      </c>
      <c r="E842" s="4">
        <v>304</v>
      </c>
      <c r="F842" s="4">
        <v>1538668</v>
      </c>
      <c r="G842" s="4">
        <v>153867</v>
      </c>
      <c r="H842" s="4">
        <v>1692535</v>
      </c>
    </row>
    <row r="843" spans="1:8" ht="15.75">
      <c r="A843" s="32" t="s">
        <v>10</v>
      </c>
      <c r="B843" s="32" t="s">
        <v>631</v>
      </c>
      <c r="C843" s="32" t="s">
        <v>630</v>
      </c>
      <c r="D843" s="32" t="s">
        <v>632</v>
      </c>
      <c r="E843" s="4">
        <v>60</v>
      </c>
      <c r="F843" s="4">
        <v>187005</v>
      </c>
      <c r="G843" s="4">
        <v>18701</v>
      </c>
      <c r="H843" s="4">
        <v>205706</v>
      </c>
    </row>
    <row r="844" spans="1:8" ht="15.75">
      <c r="A844" s="32" t="s">
        <v>10</v>
      </c>
      <c r="B844" s="32" t="s">
        <v>634</v>
      </c>
      <c r="C844" s="32" t="s">
        <v>633</v>
      </c>
      <c r="D844" s="32" t="s">
        <v>635</v>
      </c>
      <c r="E844" s="4">
        <v>340</v>
      </c>
      <c r="F844" s="4">
        <v>597140</v>
      </c>
      <c r="G844" s="4">
        <v>59714</v>
      </c>
      <c r="H844" s="4">
        <v>656854</v>
      </c>
    </row>
    <row r="845" spans="1:8" ht="15.75">
      <c r="A845" s="32" t="s">
        <v>10</v>
      </c>
      <c r="B845" s="32" t="s">
        <v>638</v>
      </c>
      <c r="C845" s="32" t="s">
        <v>352</v>
      </c>
      <c r="D845" s="32" t="s">
        <v>639</v>
      </c>
      <c r="E845" s="4">
        <v>45</v>
      </c>
      <c r="F845" s="4">
        <v>307460</v>
      </c>
      <c r="G845" s="4">
        <v>30746</v>
      </c>
      <c r="H845" s="4">
        <v>338206</v>
      </c>
    </row>
    <row r="846" spans="1:8" ht="15.75">
      <c r="A846" s="32" t="s">
        <v>10</v>
      </c>
      <c r="B846" s="32" t="s">
        <v>645</v>
      </c>
      <c r="C846" s="32" t="s">
        <v>358</v>
      </c>
      <c r="D846" s="32" t="s">
        <v>646</v>
      </c>
      <c r="E846" s="4">
        <v>2</v>
      </c>
      <c r="F846" s="4">
        <v>15372</v>
      </c>
      <c r="G846" s="4">
        <v>1537</v>
      </c>
      <c r="H846" s="4">
        <v>16909</v>
      </c>
    </row>
    <row r="847" spans="1:8" ht="15.75">
      <c r="A847" s="32" t="s">
        <v>10</v>
      </c>
      <c r="B847" s="32" t="s">
        <v>655</v>
      </c>
      <c r="C847" s="32" t="s">
        <v>654</v>
      </c>
      <c r="D847" s="32" t="s">
        <v>656</v>
      </c>
      <c r="E847" s="4">
        <v>200</v>
      </c>
      <c r="F847" s="4">
        <v>653000</v>
      </c>
      <c r="G847" s="4">
        <v>65300</v>
      </c>
      <c r="H847" s="4">
        <v>718300</v>
      </c>
    </row>
    <row r="848" spans="1:8" ht="15.75">
      <c r="A848" s="32" t="s">
        <v>10</v>
      </c>
      <c r="B848" s="32" t="s">
        <v>658</v>
      </c>
      <c r="C848" s="32" t="s">
        <v>657</v>
      </c>
      <c r="D848" s="32" t="s">
        <v>659</v>
      </c>
      <c r="E848" s="4">
        <v>50</v>
      </c>
      <c r="F848" s="4">
        <v>81250</v>
      </c>
      <c r="G848" s="4">
        <v>8125</v>
      </c>
      <c r="H848" s="4">
        <v>89375</v>
      </c>
    </row>
    <row r="849" spans="1:8" ht="15.75">
      <c r="A849" s="32" t="s">
        <v>10</v>
      </c>
      <c r="B849" s="32" t="s">
        <v>660</v>
      </c>
      <c r="C849" s="32" t="s">
        <v>448</v>
      </c>
      <c r="D849" s="32" t="s">
        <v>661</v>
      </c>
      <c r="E849" s="4">
        <v>4</v>
      </c>
      <c r="F849" s="4">
        <v>36800</v>
      </c>
      <c r="G849" s="4">
        <v>3680</v>
      </c>
      <c r="H849" s="4">
        <v>40480</v>
      </c>
    </row>
    <row r="850" spans="1:8" ht="15.75">
      <c r="A850" s="32" t="s">
        <v>10</v>
      </c>
      <c r="B850" s="32" t="s">
        <v>666</v>
      </c>
      <c r="C850" s="32" t="s">
        <v>665</v>
      </c>
      <c r="D850" s="32" t="s">
        <v>667</v>
      </c>
      <c r="E850" s="4">
        <v>18</v>
      </c>
      <c r="F850" s="4">
        <v>181800</v>
      </c>
      <c r="G850" s="4">
        <v>18180</v>
      </c>
      <c r="H850" s="4">
        <v>199980</v>
      </c>
    </row>
    <row r="851" spans="1:8" ht="15.75">
      <c r="A851" s="32" t="s">
        <v>10</v>
      </c>
      <c r="B851" s="32" t="s">
        <v>674</v>
      </c>
      <c r="C851" s="32" t="s">
        <v>673</v>
      </c>
      <c r="D851" s="32" t="s">
        <v>675</v>
      </c>
      <c r="E851" s="4">
        <v>92</v>
      </c>
      <c r="F851" s="4">
        <v>378000</v>
      </c>
      <c r="G851" s="4">
        <v>37800</v>
      </c>
      <c r="H851" s="4">
        <v>415800</v>
      </c>
    </row>
    <row r="852" spans="1:8" ht="15.75">
      <c r="A852" s="32" t="s">
        <v>10</v>
      </c>
      <c r="B852" s="32" t="s">
        <v>692</v>
      </c>
      <c r="C852" s="32" t="s">
        <v>691</v>
      </c>
      <c r="D852" s="32" t="s">
        <v>693</v>
      </c>
      <c r="E852" s="4">
        <v>54</v>
      </c>
      <c r="F852" s="4">
        <v>866640</v>
      </c>
      <c r="G852" s="4">
        <v>86664</v>
      </c>
      <c r="H852" s="4">
        <v>953304</v>
      </c>
    </row>
    <row r="853" spans="1:8" ht="15.75">
      <c r="A853" s="32" t="s">
        <v>10</v>
      </c>
      <c r="B853" s="32" t="s">
        <v>700</v>
      </c>
      <c r="C853" s="32" t="s">
        <v>699</v>
      </c>
      <c r="D853" s="32" t="s">
        <v>701</v>
      </c>
      <c r="E853" s="4">
        <v>9</v>
      </c>
      <c r="F853" s="4">
        <v>36783</v>
      </c>
      <c r="G853" s="4">
        <v>3678</v>
      </c>
      <c r="H853" s="4">
        <v>40461</v>
      </c>
    </row>
    <row r="854" spans="1:8" ht="15.75">
      <c r="A854" s="32" t="s">
        <v>10</v>
      </c>
      <c r="B854" s="32" t="s">
        <v>713</v>
      </c>
      <c r="C854" s="32" t="s">
        <v>712</v>
      </c>
      <c r="D854" s="32"/>
      <c r="E854" s="4">
        <v>200</v>
      </c>
      <c r="F854" s="4">
        <v>800000</v>
      </c>
      <c r="G854" s="4">
        <v>80000</v>
      </c>
      <c r="H854" s="4">
        <v>880000</v>
      </c>
    </row>
    <row r="855" spans="1:8" ht="15.75">
      <c r="A855" s="32" t="s">
        <v>10</v>
      </c>
      <c r="B855" s="32" t="s">
        <v>715</v>
      </c>
      <c r="C855" s="32" t="s">
        <v>714</v>
      </c>
      <c r="D855" s="32" t="s">
        <v>716</v>
      </c>
      <c r="E855" s="4">
        <v>8</v>
      </c>
      <c r="F855" s="4">
        <v>24800</v>
      </c>
      <c r="G855" s="4">
        <v>2480</v>
      </c>
      <c r="H855" s="4">
        <v>27280</v>
      </c>
    </row>
    <row r="856" spans="1:8" ht="15.75">
      <c r="A856" s="32" t="s">
        <v>10</v>
      </c>
      <c r="B856" s="32" t="s">
        <v>726</v>
      </c>
      <c r="C856" s="32" t="s">
        <v>725</v>
      </c>
      <c r="D856" s="32"/>
      <c r="E856" s="4">
        <v>45</v>
      </c>
      <c r="F856" s="4">
        <v>101940</v>
      </c>
      <c r="G856" s="4">
        <v>10194</v>
      </c>
      <c r="H856" s="4">
        <v>112134</v>
      </c>
    </row>
    <row r="857" spans="1:8" ht="15.75">
      <c r="A857" s="32" t="s">
        <v>10</v>
      </c>
      <c r="B857" s="32" t="s">
        <v>731</v>
      </c>
      <c r="C857" s="32" t="s">
        <v>730</v>
      </c>
      <c r="D857" s="32" t="s">
        <v>732</v>
      </c>
      <c r="E857" s="4">
        <v>10</v>
      </c>
      <c r="F857" s="4">
        <v>27000</v>
      </c>
      <c r="G857" s="4">
        <v>2700</v>
      </c>
      <c r="H857" s="4">
        <v>29700</v>
      </c>
    </row>
    <row r="858" spans="1:8" ht="15.75">
      <c r="A858" s="32" t="s">
        <v>10</v>
      </c>
      <c r="B858" s="32" t="s">
        <v>734</v>
      </c>
      <c r="C858" s="32" t="s">
        <v>733</v>
      </c>
      <c r="D858" s="32" t="s">
        <v>735</v>
      </c>
      <c r="E858" s="4">
        <v>100</v>
      </c>
      <c r="F858" s="4">
        <v>480000</v>
      </c>
      <c r="G858" s="4">
        <v>48000</v>
      </c>
      <c r="H858" s="4">
        <v>528000</v>
      </c>
    </row>
    <row r="859" spans="1:8" ht="15.75">
      <c r="A859" s="32" t="s">
        <v>10</v>
      </c>
      <c r="B859" s="32" t="s">
        <v>740</v>
      </c>
      <c r="C859" s="32" t="s">
        <v>739</v>
      </c>
      <c r="D859" s="32"/>
      <c r="E859" s="4">
        <v>10</v>
      </c>
      <c r="F859" s="4">
        <v>27500</v>
      </c>
      <c r="G859" s="4">
        <v>2750</v>
      </c>
      <c r="H859" s="4">
        <v>30250</v>
      </c>
    </row>
    <row r="860" spans="1:8" ht="15.75">
      <c r="A860" s="32" t="s">
        <v>10</v>
      </c>
      <c r="B860" s="32" t="s">
        <v>748</v>
      </c>
      <c r="C860" s="32" t="s">
        <v>747</v>
      </c>
      <c r="D860" s="32" t="s">
        <v>749</v>
      </c>
      <c r="E860" s="4">
        <v>50</v>
      </c>
      <c r="F860" s="4">
        <v>124200</v>
      </c>
      <c r="G860" s="4">
        <v>12420</v>
      </c>
      <c r="H860" s="4">
        <v>136620</v>
      </c>
    </row>
    <row r="861" spans="1:8" ht="15.75">
      <c r="A861" s="32" t="s">
        <v>10</v>
      </c>
      <c r="B861" s="32" t="s">
        <v>760</v>
      </c>
      <c r="C861" s="32" t="s">
        <v>759</v>
      </c>
      <c r="D861" s="32" t="s">
        <v>761</v>
      </c>
      <c r="E861" s="4">
        <v>-1000</v>
      </c>
      <c r="F861" s="4">
        <v>-1151000</v>
      </c>
      <c r="G861" s="4">
        <v>-115100</v>
      </c>
      <c r="H861" s="4">
        <v>-1266100</v>
      </c>
    </row>
    <row r="862" spans="1:8" ht="15.75">
      <c r="A862" s="32" t="s">
        <v>10</v>
      </c>
      <c r="B862" s="32" t="s">
        <v>765</v>
      </c>
      <c r="C862" s="32" t="s">
        <v>764</v>
      </c>
      <c r="D862" s="32" t="s">
        <v>766</v>
      </c>
      <c r="E862" s="4">
        <v>2</v>
      </c>
      <c r="F862" s="4">
        <v>16200</v>
      </c>
      <c r="G862" s="4">
        <v>1620</v>
      </c>
      <c r="H862" s="4">
        <v>17820</v>
      </c>
    </row>
    <row r="863" spans="1:8" ht="15.75">
      <c r="A863" s="32" t="s">
        <v>10</v>
      </c>
      <c r="B863" s="32" t="s">
        <v>768</v>
      </c>
      <c r="C863" s="32" t="s">
        <v>767</v>
      </c>
      <c r="D863" s="32" t="s">
        <v>769</v>
      </c>
      <c r="E863" s="4">
        <v>1</v>
      </c>
      <c r="F863" s="4">
        <v>3500</v>
      </c>
      <c r="G863" s="4">
        <v>350</v>
      </c>
      <c r="H863" s="4">
        <v>3850</v>
      </c>
    </row>
    <row r="864" spans="1:8" ht="15.75">
      <c r="A864" s="32" t="s">
        <v>10</v>
      </c>
      <c r="B864" s="32" t="s">
        <v>782</v>
      </c>
      <c r="C864" s="32" t="s">
        <v>781</v>
      </c>
      <c r="D864" s="32" t="s">
        <v>783</v>
      </c>
      <c r="E864" s="4">
        <v>30</v>
      </c>
      <c r="F864" s="4">
        <v>126000</v>
      </c>
      <c r="G864" s="4">
        <v>12600</v>
      </c>
      <c r="H864" s="4">
        <v>138600</v>
      </c>
    </row>
    <row r="865" spans="1:8" ht="15.75">
      <c r="A865" s="32" t="s">
        <v>10</v>
      </c>
      <c r="B865" s="32" t="s">
        <v>790</v>
      </c>
      <c r="C865" s="32" t="s">
        <v>789</v>
      </c>
      <c r="D865" s="32" t="s">
        <v>791</v>
      </c>
      <c r="E865" s="4">
        <v>-1000</v>
      </c>
      <c r="F865" s="4">
        <v>-1417000</v>
      </c>
      <c r="G865" s="4">
        <v>-141700</v>
      </c>
      <c r="H865" s="4">
        <v>-1558700</v>
      </c>
    </row>
    <row r="866" spans="1:8" ht="15.75">
      <c r="A866" s="32" t="s">
        <v>10</v>
      </c>
      <c r="B866" s="32" t="s">
        <v>793</v>
      </c>
      <c r="C866" s="32" t="s">
        <v>792</v>
      </c>
      <c r="D866" s="32"/>
      <c r="E866" s="4">
        <v>10</v>
      </c>
      <c r="F866" s="4">
        <v>41000</v>
      </c>
      <c r="G866" s="4">
        <v>4100</v>
      </c>
      <c r="H866" s="4">
        <v>45100</v>
      </c>
    </row>
    <row r="867" spans="1:8" ht="15.75">
      <c r="A867" s="32" t="s">
        <v>10</v>
      </c>
      <c r="B867" s="32" t="s">
        <v>800</v>
      </c>
      <c r="C867" s="32" t="s">
        <v>799</v>
      </c>
      <c r="D867" s="32" t="s">
        <v>801</v>
      </c>
      <c r="E867" s="4">
        <v>5</v>
      </c>
      <c r="F867" s="4">
        <v>52500</v>
      </c>
      <c r="G867" s="4">
        <v>5250</v>
      </c>
      <c r="H867" s="4">
        <v>57750</v>
      </c>
    </row>
    <row r="868" spans="1:8" ht="15.75">
      <c r="A868" s="32" t="s">
        <v>10</v>
      </c>
      <c r="B868" s="32" t="s">
        <v>806</v>
      </c>
      <c r="C868" s="32" t="s">
        <v>805</v>
      </c>
      <c r="D868" s="32" t="s">
        <v>807</v>
      </c>
      <c r="E868" s="4">
        <v>44</v>
      </c>
      <c r="F868" s="4">
        <v>330660</v>
      </c>
      <c r="G868" s="4">
        <v>33066</v>
      </c>
      <c r="H868" s="4">
        <v>363726</v>
      </c>
    </row>
    <row r="869" spans="1:8" ht="15.75">
      <c r="A869" s="32" t="s">
        <v>10</v>
      </c>
      <c r="B869" s="32" t="s">
        <v>812</v>
      </c>
      <c r="C869" s="32" t="s">
        <v>811</v>
      </c>
      <c r="D869" s="32"/>
      <c r="E869" s="4">
        <v>2</v>
      </c>
      <c r="F869" s="4">
        <v>9400</v>
      </c>
      <c r="G869" s="4">
        <v>940</v>
      </c>
      <c r="H869" s="4">
        <v>10340</v>
      </c>
    </row>
    <row r="870" spans="1:8" ht="15.75">
      <c r="A870" s="32" t="s">
        <v>10</v>
      </c>
      <c r="B870" s="32" t="s">
        <v>814</v>
      </c>
      <c r="C870" s="32" t="s">
        <v>813</v>
      </c>
      <c r="D870" s="32" t="s">
        <v>815</v>
      </c>
      <c r="E870" s="4">
        <v>730</v>
      </c>
      <c r="F870" s="4">
        <v>1100350</v>
      </c>
      <c r="G870" s="4">
        <v>110035</v>
      </c>
      <c r="H870" s="4">
        <v>1210385</v>
      </c>
    </row>
    <row r="871" spans="1:8" ht="15.75">
      <c r="A871" s="32" t="s">
        <v>10</v>
      </c>
      <c r="B871" s="32" t="s">
        <v>823</v>
      </c>
      <c r="C871" s="32" t="s">
        <v>822</v>
      </c>
      <c r="D871" s="32" t="s">
        <v>824</v>
      </c>
      <c r="E871" s="4">
        <v>6653</v>
      </c>
      <c r="F871" s="4">
        <v>9387026</v>
      </c>
      <c r="G871" s="4">
        <v>938704</v>
      </c>
      <c r="H871" s="4">
        <v>10325730</v>
      </c>
    </row>
    <row r="872" spans="1:8" ht="15.75">
      <c r="A872" s="32" t="s">
        <v>10</v>
      </c>
      <c r="B872" s="32" t="s">
        <v>829</v>
      </c>
      <c r="C872" s="32" t="s">
        <v>828</v>
      </c>
      <c r="D872" s="32" t="s">
        <v>830</v>
      </c>
      <c r="E872" s="4">
        <v>1</v>
      </c>
      <c r="F872" s="4">
        <v>6300</v>
      </c>
      <c r="G872" s="4">
        <v>630</v>
      </c>
      <c r="H872" s="4">
        <v>6930</v>
      </c>
    </row>
    <row r="873" spans="1:8" ht="15.75">
      <c r="A873" s="32" t="s">
        <v>10</v>
      </c>
      <c r="B873" s="32" t="s">
        <v>847</v>
      </c>
      <c r="C873" s="32" t="s">
        <v>846</v>
      </c>
      <c r="D873" s="32"/>
      <c r="E873" s="4">
        <v>30</v>
      </c>
      <c r="F873" s="4">
        <v>45090</v>
      </c>
      <c r="G873" s="4">
        <v>4509</v>
      </c>
      <c r="H873" s="4">
        <v>49599</v>
      </c>
    </row>
    <row r="874" spans="1:8" ht="15.75">
      <c r="A874" s="32" t="s">
        <v>10</v>
      </c>
      <c r="B874" s="32" t="s">
        <v>858</v>
      </c>
      <c r="C874" s="32" t="s">
        <v>857</v>
      </c>
      <c r="D874" s="32" t="s">
        <v>859</v>
      </c>
      <c r="E874" s="4">
        <v>270</v>
      </c>
      <c r="F874" s="4">
        <v>437690</v>
      </c>
      <c r="G874" s="4">
        <v>43769</v>
      </c>
      <c r="H874" s="4">
        <v>481459</v>
      </c>
    </row>
    <row r="875" spans="1:8" ht="15.75">
      <c r="A875" s="32" t="s">
        <v>10</v>
      </c>
      <c r="B875" s="32" t="s">
        <v>906</v>
      </c>
      <c r="C875" s="32" t="s">
        <v>905</v>
      </c>
      <c r="D875" s="32" t="s">
        <v>884</v>
      </c>
      <c r="E875" s="4">
        <v>8</v>
      </c>
      <c r="F875" s="4">
        <v>221760</v>
      </c>
      <c r="G875" s="4">
        <v>22176</v>
      </c>
      <c r="H875" s="4">
        <v>243936</v>
      </c>
    </row>
    <row r="876" spans="1:8" ht="15.75">
      <c r="A876" s="32" t="s">
        <v>10</v>
      </c>
      <c r="B876" s="32" t="s">
        <v>1027</v>
      </c>
      <c r="C876" s="32" t="s">
        <v>1026</v>
      </c>
      <c r="D876" s="32"/>
      <c r="E876" s="4">
        <v>10</v>
      </c>
      <c r="F876" s="4">
        <v>14360</v>
      </c>
      <c r="G876" s="4">
        <v>1436</v>
      </c>
      <c r="H876" s="4">
        <v>15796</v>
      </c>
    </row>
    <row r="877" spans="1:8" ht="15.75">
      <c r="A877" s="32" t="s">
        <v>10</v>
      </c>
      <c r="B877" s="32" t="s">
        <v>1075</v>
      </c>
      <c r="C877" s="32" t="s">
        <v>822</v>
      </c>
      <c r="D877" s="32" t="s">
        <v>1076</v>
      </c>
      <c r="E877" s="4">
        <v>1000</v>
      </c>
      <c r="F877" s="4">
        <v>1379000</v>
      </c>
      <c r="G877" s="4">
        <v>137900</v>
      </c>
      <c r="H877" s="4">
        <v>1516900</v>
      </c>
    </row>
    <row r="878" spans="1:8" ht="15.75">
      <c r="A878" s="32" t="s">
        <v>10</v>
      </c>
      <c r="B878" s="32" t="s">
        <v>1079</v>
      </c>
      <c r="C878" s="32" t="s">
        <v>789</v>
      </c>
      <c r="D878" s="32" t="s">
        <v>1080</v>
      </c>
      <c r="E878" s="4">
        <v>1000</v>
      </c>
      <c r="F878" s="4">
        <v>1417000</v>
      </c>
      <c r="G878" s="4">
        <v>141700</v>
      </c>
      <c r="H878" s="4">
        <v>1558700</v>
      </c>
    </row>
    <row r="879" spans="1:8" ht="15.75">
      <c r="A879" s="32" t="s">
        <v>10</v>
      </c>
      <c r="B879" s="32" t="s">
        <v>1081</v>
      </c>
      <c r="C879" s="32" t="s">
        <v>759</v>
      </c>
      <c r="D879" s="32" t="s">
        <v>1082</v>
      </c>
      <c r="E879" s="4">
        <v>1000</v>
      </c>
      <c r="F879" s="4">
        <v>1151000</v>
      </c>
      <c r="G879" s="4">
        <v>115100</v>
      </c>
      <c r="H879" s="4">
        <v>1266100</v>
      </c>
    </row>
    <row r="880" spans="1:8" ht="15.75">
      <c r="A880" s="32" t="s">
        <v>10</v>
      </c>
      <c r="B880" s="32" t="s">
        <v>1083</v>
      </c>
      <c r="C880" s="32" t="s">
        <v>822</v>
      </c>
      <c r="D880" s="32" t="s">
        <v>1084</v>
      </c>
      <c r="E880" s="4">
        <v>1000</v>
      </c>
      <c r="F880" s="4">
        <v>1515000</v>
      </c>
      <c r="G880" s="4">
        <v>151500</v>
      </c>
      <c r="H880" s="4">
        <v>1666500</v>
      </c>
    </row>
    <row r="881" spans="1:8" ht="15.75">
      <c r="A881" s="32" t="s">
        <v>10</v>
      </c>
      <c r="B881" s="32" t="s">
        <v>1126</v>
      </c>
      <c r="C881" s="32" t="s">
        <v>1125</v>
      </c>
      <c r="D881" s="32"/>
      <c r="E881" s="4">
        <v>10</v>
      </c>
      <c r="F881" s="4">
        <v>58000</v>
      </c>
      <c r="G881" s="4">
        <v>5800</v>
      </c>
      <c r="H881" s="4">
        <v>63800</v>
      </c>
    </row>
    <row r="882" spans="1:8" ht="15.75">
      <c r="A882" s="32" t="s">
        <v>10</v>
      </c>
      <c r="B882" s="32" t="s">
        <v>1130</v>
      </c>
      <c r="C882" s="32" t="s">
        <v>524</v>
      </c>
      <c r="D882" s="32" t="s">
        <v>1131</v>
      </c>
      <c r="E882" s="4">
        <v>5</v>
      </c>
      <c r="F882" s="4">
        <v>28185</v>
      </c>
      <c r="G882" s="4">
        <v>2819</v>
      </c>
      <c r="H882" s="4">
        <v>31004</v>
      </c>
    </row>
    <row r="883" spans="1:8" ht="15.75">
      <c r="A883" s="32" t="s">
        <v>10</v>
      </c>
      <c r="B883" s="32" t="s">
        <v>1149</v>
      </c>
      <c r="C883" s="32" t="s">
        <v>1148</v>
      </c>
      <c r="D883" s="32"/>
      <c r="E883" s="4">
        <v>10</v>
      </c>
      <c r="F883" s="4">
        <v>49500</v>
      </c>
      <c r="G883" s="4">
        <v>4950</v>
      </c>
      <c r="H883" s="4">
        <v>54450</v>
      </c>
    </row>
    <row r="884" spans="1:8" ht="15.75">
      <c r="A884" s="32" t="s">
        <v>10</v>
      </c>
      <c r="B884" s="32" t="s">
        <v>1189</v>
      </c>
      <c r="C884" s="32" t="s">
        <v>551</v>
      </c>
      <c r="D884" s="32" t="s">
        <v>1166</v>
      </c>
      <c r="E884" s="4">
        <v>5</v>
      </c>
      <c r="F884" s="4">
        <v>41460</v>
      </c>
      <c r="G884" s="4">
        <v>4146</v>
      </c>
      <c r="H884" s="4">
        <v>45606</v>
      </c>
    </row>
    <row r="885" spans="1:8" ht="15.75">
      <c r="A885" s="32" t="s">
        <v>10</v>
      </c>
      <c r="B885" s="32" t="s">
        <v>1214</v>
      </c>
      <c r="C885" s="32" t="s">
        <v>1213</v>
      </c>
      <c r="D885" s="32"/>
      <c r="E885" s="4">
        <v>6</v>
      </c>
      <c r="F885" s="4">
        <v>31200</v>
      </c>
      <c r="G885" s="4">
        <v>3120</v>
      </c>
      <c r="H885" s="4">
        <v>34320</v>
      </c>
    </row>
    <row r="886" spans="1:8" ht="15.75">
      <c r="A886" s="32" t="s">
        <v>10</v>
      </c>
      <c r="B886" s="32" t="s">
        <v>1351</v>
      </c>
      <c r="C886" s="32" t="s">
        <v>1350</v>
      </c>
      <c r="D886" s="32" t="s">
        <v>1352</v>
      </c>
      <c r="E886" s="4">
        <v>672</v>
      </c>
      <c r="F886" s="4">
        <v>672000</v>
      </c>
      <c r="G886" s="4">
        <v>67200</v>
      </c>
      <c r="H886" s="4">
        <v>739200</v>
      </c>
    </row>
    <row r="887" spans="1:8" ht="15.75">
      <c r="A887" s="32" t="s">
        <v>10</v>
      </c>
      <c r="B887" s="32" t="s">
        <v>1356</v>
      </c>
      <c r="C887" s="32" t="s">
        <v>1355</v>
      </c>
      <c r="D887" s="32" t="s">
        <v>1352</v>
      </c>
      <c r="E887" s="4">
        <v>400</v>
      </c>
      <c r="F887" s="4">
        <v>359000</v>
      </c>
      <c r="G887" s="4">
        <v>35900</v>
      </c>
      <c r="H887" s="4">
        <v>394900</v>
      </c>
    </row>
    <row r="888" spans="1:8" ht="15.75">
      <c r="A888" s="32" t="s">
        <v>10</v>
      </c>
      <c r="B888" s="32" t="s">
        <v>1365</v>
      </c>
      <c r="C888" s="32" t="s">
        <v>1364</v>
      </c>
      <c r="D888" s="32" t="s">
        <v>1352</v>
      </c>
      <c r="E888" s="4">
        <v>300</v>
      </c>
      <c r="F888" s="4">
        <v>270000</v>
      </c>
      <c r="G888" s="4">
        <v>27000</v>
      </c>
      <c r="H888" s="4">
        <v>297000</v>
      </c>
    </row>
    <row r="889" spans="1:8" ht="15.75">
      <c r="A889" s="32" t="s">
        <v>10</v>
      </c>
      <c r="B889" s="32" t="s">
        <v>1370</v>
      </c>
      <c r="C889" s="32" t="s">
        <v>1369</v>
      </c>
      <c r="D889" s="32" t="s">
        <v>1352</v>
      </c>
      <c r="E889" s="4">
        <v>52</v>
      </c>
      <c r="F889" s="4">
        <v>1300000</v>
      </c>
      <c r="G889" s="4">
        <v>130000</v>
      </c>
      <c r="H889" s="4">
        <v>1430000</v>
      </c>
    </row>
    <row r="890" spans="1:8" ht="15.75">
      <c r="A890" s="32" t="s">
        <v>10</v>
      </c>
      <c r="B890" s="32" t="s">
        <v>1372</v>
      </c>
      <c r="C890" s="32" t="s">
        <v>1371</v>
      </c>
      <c r="D890" s="32" t="s">
        <v>1352</v>
      </c>
      <c r="E890" s="4">
        <v>20</v>
      </c>
      <c r="F890" s="4">
        <v>500000</v>
      </c>
      <c r="G890" s="4">
        <v>50000</v>
      </c>
      <c r="H890" s="4">
        <v>550000</v>
      </c>
    </row>
    <row r="891" spans="1:8" ht="15.75">
      <c r="A891" s="32" t="s">
        <v>10</v>
      </c>
      <c r="B891" s="32" t="s">
        <v>1389</v>
      </c>
      <c r="C891" s="32" t="s">
        <v>1388</v>
      </c>
      <c r="D891" s="32" t="s">
        <v>1390</v>
      </c>
      <c r="E891" s="4">
        <v>40</v>
      </c>
      <c r="F891" s="4">
        <v>80000</v>
      </c>
      <c r="G891" s="4">
        <v>8000</v>
      </c>
      <c r="H891" s="4">
        <v>88000</v>
      </c>
    </row>
    <row r="892" spans="1:8" ht="15.75">
      <c r="A892" s="32" t="s">
        <v>10</v>
      </c>
      <c r="B892" s="32" t="s">
        <v>1392</v>
      </c>
      <c r="C892" s="32" t="s">
        <v>1391</v>
      </c>
      <c r="D892" s="32" t="s">
        <v>1390</v>
      </c>
      <c r="E892" s="4">
        <v>50</v>
      </c>
      <c r="F892" s="4">
        <v>44500</v>
      </c>
      <c r="G892" s="4">
        <v>4450</v>
      </c>
      <c r="H892" s="4">
        <v>48950</v>
      </c>
    </row>
    <row r="893" spans="1:8" ht="15.75">
      <c r="A893" s="32" t="s">
        <v>10</v>
      </c>
      <c r="B893" s="32" t="s">
        <v>1394</v>
      </c>
      <c r="C893" s="32" t="s">
        <v>1393</v>
      </c>
      <c r="D893" s="32" t="s">
        <v>1352</v>
      </c>
      <c r="E893" s="4">
        <v>8</v>
      </c>
      <c r="F893" s="4">
        <v>225600</v>
      </c>
      <c r="G893" s="4">
        <v>22560</v>
      </c>
      <c r="H893" s="4">
        <v>248160</v>
      </c>
    </row>
    <row r="894" spans="1:8" ht="15.75">
      <c r="A894" s="32" t="s">
        <v>10</v>
      </c>
      <c r="B894" s="32" t="s">
        <v>1416</v>
      </c>
      <c r="C894" s="32" t="s">
        <v>1415</v>
      </c>
      <c r="D894" s="32" t="s">
        <v>184</v>
      </c>
      <c r="E894" s="4">
        <v>10</v>
      </c>
      <c r="F894" s="4">
        <v>18400</v>
      </c>
      <c r="G894" s="4">
        <v>1840</v>
      </c>
      <c r="H894" s="4">
        <v>20240</v>
      </c>
    </row>
    <row r="895" spans="1:8" ht="15.75">
      <c r="A895" s="32" t="s">
        <v>10</v>
      </c>
      <c r="B895" s="32" t="s">
        <v>1430</v>
      </c>
      <c r="C895" s="32" t="s">
        <v>1426</v>
      </c>
      <c r="D895" s="32" t="s">
        <v>184</v>
      </c>
      <c r="E895" s="4">
        <v>10</v>
      </c>
      <c r="F895" s="4">
        <v>19000</v>
      </c>
      <c r="G895" s="4">
        <v>1900</v>
      </c>
      <c r="H895" s="4">
        <v>20900</v>
      </c>
    </row>
    <row r="896" spans="1:8" ht="15.75">
      <c r="A896" s="32" t="s">
        <v>10</v>
      </c>
      <c r="B896" s="32" t="s">
        <v>1432</v>
      </c>
      <c r="C896" s="32" t="s">
        <v>1426</v>
      </c>
      <c r="D896" s="32" t="s">
        <v>58</v>
      </c>
      <c r="E896" s="4">
        <v>10</v>
      </c>
      <c r="F896" s="4">
        <v>21000</v>
      </c>
      <c r="G896" s="4">
        <v>2100</v>
      </c>
      <c r="H896" s="4">
        <v>23100</v>
      </c>
    </row>
    <row r="897" spans="1:8" ht="15.75">
      <c r="A897" s="32" t="s">
        <v>10</v>
      </c>
      <c r="B897" s="32" t="s">
        <v>1434</v>
      </c>
      <c r="C897" s="32" t="s">
        <v>1433</v>
      </c>
      <c r="D897" s="32" t="s">
        <v>433</v>
      </c>
      <c r="E897" s="4">
        <v>50</v>
      </c>
      <c r="F897" s="4">
        <v>52300</v>
      </c>
      <c r="G897" s="4">
        <v>5230</v>
      </c>
      <c r="H897" s="4">
        <v>57530</v>
      </c>
    </row>
    <row r="898" spans="1:8" ht="15.75">
      <c r="A898" s="32" t="s">
        <v>10</v>
      </c>
      <c r="B898" s="32" t="s">
        <v>1626</v>
      </c>
      <c r="C898" s="32" t="s">
        <v>1625</v>
      </c>
      <c r="D898" s="32" t="s">
        <v>1627</v>
      </c>
      <c r="E898" s="4">
        <v>1</v>
      </c>
      <c r="F898" s="4">
        <v>180000</v>
      </c>
      <c r="G898" s="4">
        <v>18000</v>
      </c>
      <c r="H898" s="4">
        <v>198000</v>
      </c>
    </row>
    <row r="899" spans="1:8" ht="15.75">
      <c r="A899" s="32" t="s">
        <v>10</v>
      </c>
      <c r="B899" s="32" t="s">
        <v>1755</v>
      </c>
      <c r="C899" s="32" t="s">
        <v>1754</v>
      </c>
      <c r="D899" s="32" t="s">
        <v>1756</v>
      </c>
      <c r="E899" s="4">
        <v>3</v>
      </c>
      <c r="F899" s="4">
        <v>30000</v>
      </c>
      <c r="G899" s="4">
        <v>3000</v>
      </c>
      <c r="H899" s="4">
        <v>33000</v>
      </c>
    </row>
    <row r="900" spans="1:8" ht="15.75">
      <c r="A900" s="3" t="s">
        <v>10</v>
      </c>
      <c r="B900" s="2" t="s">
        <v>2313</v>
      </c>
      <c r="C900" s="2" t="s">
        <v>2312</v>
      </c>
      <c r="D900" s="2" t="s">
        <v>2314</v>
      </c>
      <c r="E900" s="4">
        <v>50</v>
      </c>
      <c r="F900" s="4">
        <v>208660</v>
      </c>
      <c r="G900" s="4">
        <v>20866</v>
      </c>
      <c r="H900" s="4">
        <v>229526</v>
      </c>
    </row>
    <row r="901" spans="1:8" ht="15.75">
      <c r="A901" s="3" t="s">
        <v>10</v>
      </c>
      <c r="B901" s="2" t="s">
        <v>2341</v>
      </c>
      <c r="C901" s="2" t="s">
        <v>299</v>
      </c>
      <c r="D901" s="2" t="s">
        <v>2342</v>
      </c>
      <c r="E901" s="4">
        <v>20</v>
      </c>
      <c r="F901" s="4">
        <v>145260</v>
      </c>
      <c r="G901" s="4">
        <v>14526</v>
      </c>
      <c r="H901" s="4">
        <v>159786</v>
      </c>
    </row>
    <row r="902" spans="1:8" ht="15.75">
      <c r="A902" s="3" t="s">
        <v>10</v>
      </c>
      <c r="B902" s="2" t="s">
        <v>2363</v>
      </c>
      <c r="C902" s="2" t="s">
        <v>314</v>
      </c>
      <c r="D902" s="2" t="s">
        <v>2364</v>
      </c>
      <c r="E902" s="4">
        <v>5</v>
      </c>
      <c r="F902" s="4">
        <v>39270</v>
      </c>
      <c r="G902" s="4">
        <v>3927</v>
      </c>
      <c r="H902" s="4">
        <v>43197</v>
      </c>
    </row>
    <row r="903" spans="1:8" ht="15.75">
      <c r="A903" s="3" t="s">
        <v>10</v>
      </c>
      <c r="B903" s="2" t="s">
        <v>2371</v>
      </c>
      <c r="C903" s="2" t="s">
        <v>318</v>
      </c>
      <c r="D903" s="2" t="s">
        <v>2372</v>
      </c>
      <c r="E903" s="4">
        <v>30</v>
      </c>
      <c r="F903" s="4">
        <v>109020</v>
      </c>
      <c r="G903" s="4">
        <v>10902</v>
      </c>
      <c r="H903" s="4">
        <v>119922</v>
      </c>
    </row>
    <row r="904" spans="1:8" ht="15.75">
      <c r="A904" s="3" t="s">
        <v>10</v>
      </c>
      <c r="B904" s="2" t="s">
        <v>2373</v>
      </c>
      <c r="C904" s="2" t="s">
        <v>236</v>
      </c>
      <c r="D904" s="2" t="s">
        <v>2374</v>
      </c>
      <c r="E904" s="4">
        <v>2</v>
      </c>
      <c r="F904" s="4">
        <v>6188</v>
      </c>
      <c r="G904" s="4">
        <v>619</v>
      </c>
      <c r="H904" s="4">
        <v>6807</v>
      </c>
    </row>
    <row r="905" spans="1:8" ht="15.75">
      <c r="A905" s="3" t="s">
        <v>10</v>
      </c>
      <c r="B905" s="2" t="s">
        <v>2375</v>
      </c>
      <c r="C905" s="2" t="s">
        <v>236</v>
      </c>
      <c r="D905" s="2" t="s">
        <v>2376</v>
      </c>
      <c r="E905" s="4">
        <v>10</v>
      </c>
      <c r="F905" s="4">
        <v>112170</v>
      </c>
      <c r="G905" s="4">
        <v>11217</v>
      </c>
      <c r="H905" s="4">
        <v>123387</v>
      </c>
    </row>
    <row r="906" spans="1:8" ht="15.75">
      <c r="A906" s="3" t="s">
        <v>10</v>
      </c>
      <c r="B906" s="2" t="s">
        <v>2379</v>
      </c>
      <c r="C906" s="2" t="s">
        <v>236</v>
      </c>
      <c r="D906" s="2" t="s">
        <v>2380</v>
      </c>
      <c r="E906" s="4">
        <v>23</v>
      </c>
      <c r="F906" s="4">
        <v>103661</v>
      </c>
      <c r="G906" s="4">
        <v>10367</v>
      </c>
      <c r="H906" s="4">
        <v>114028</v>
      </c>
    </row>
    <row r="907" spans="1:8" ht="15.75">
      <c r="A907" s="3" t="s">
        <v>10</v>
      </c>
      <c r="B907" s="2" t="s">
        <v>2391</v>
      </c>
      <c r="C907" s="2" t="s">
        <v>252</v>
      </c>
      <c r="D907" s="2" t="s">
        <v>2392</v>
      </c>
      <c r="E907" s="4">
        <v>3</v>
      </c>
      <c r="F907" s="4">
        <v>9687</v>
      </c>
      <c r="G907" s="4">
        <v>969</v>
      </c>
      <c r="H907" s="4">
        <v>10656</v>
      </c>
    </row>
    <row r="908" spans="1:8" ht="15.75">
      <c r="A908" s="3" t="s">
        <v>10</v>
      </c>
      <c r="B908" s="2" t="s">
        <v>2395</v>
      </c>
      <c r="C908" s="2" t="s">
        <v>252</v>
      </c>
      <c r="D908" s="2" t="s">
        <v>2396</v>
      </c>
      <c r="E908" s="4">
        <v>3</v>
      </c>
      <c r="F908" s="4">
        <v>13116</v>
      </c>
      <c r="G908" s="4">
        <v>1312</v>
      </c>
      <c r="H908" s="4">
        <v>14428</v>
      </c>
    </row>
    <row r="909" spans="1:8" ht="15.75">
      <c r="A909" s="3" t="s">
        <v>10</v>
      </c>
      <c r="B909" s="2" t="s">
        <v>2397</v>
      </c>
      <c r="C909" s="2" t="s">
        <v>236</v>
      </c>
      <c r="D909" s="2" t="s">
        <v>2398</v>
      </c>
      <c r="E909" s="4">
        <v>32</v>
      </c>
      <c r="F909" s="4">
        <v>172128</v>
      </c>
      <c r="G909" s="4">
        <v>17212</v>
      </c>
      <c r="H909" s="4">
        <v>189340</v>
      </c>
    </row>
    <row r="910" spans="1:8" ht="15.75">
      <c r="A910" s="3" t="s">
        <v>10</v>
      </c>
      <c r="B910" s="2" t="s">
        <v>2400</v>
      </c>
      <c r="C910" s="2" t="s">
        <v>236</v>
      </c>
      <c r="D910" s="2" t="s">
        <v>2401</v>
      </c>
      <c r="E910" s="4">
        <v>69</v>
      </c>
      <c r="F910" s="4">
        <v>472926</v>
      </c>
      <c r="G910" s="4">
        <v>47293</v>
      </c>
      <c r="H910" s="4">
        <v>520219</v>
      </c>
    </row>
    <row r="911" spans="1:8" ht="15.75">
      <c r="A911" s="3" t="s">
        <v>10</v>
      </c>
      <c r="B911" s="2" t="s">
        <v>2402</v>
      </c>
      <c r="C911" s="2" t="s">
        <v>236</v>
      </c>
      <c r="D911" s="2" t="s">
        <v>2403</v>
      </c>
      <c r="E911" s="4">
        <v>10</v>
      </c>
      <c r="F911" s="4">
        <v>82670</v>
      </c>
      <c r="G911" s="4">
        <v>8267</v>
      </c>
      <c r="H911" s="4">
        <v>90937</v>
      </c>
    </row>
    <row r="912" spans="1:8" ht="15.75">
      <c r="A912" s="3" t="s">
        <v>10</v>
      </c>
      <c r="B912" s="2" t="s">
        <v>2404</v>
      </c>
      <c r="C912" s="2" t="s">
        <v>236</v>
      </c>
      <c r="D912" s="2" t="s">
        <v>2405</v>
      </c>
      <c r="E912" s="4">
        <v>10</v>
      </c>
      <c r="F912" s="4">
        <v>97420</v>
      </c>
      <c r="G912" s="4">
        <v>9742</v>
      </c>
      <c r="H912" s="4">
        <v>107162</v>
      </c>
    </row>
    <row r="913" spans="1:8" ht="15.75">
      <c r="A913" s="3" t="s">
        <v>10</v>
      </c>
      <c r="B913" s="2" t="s">
        <v>2406</v>
      </c>
      <c r="C913" s="2" t="s">
        <v>236</v>
      </c>
      <c r="D913" s="2" t="s">
        <v>2407</v>
      </c>
      <c r="E913" s="4">
        <v>15</v>
      </c>
      <c r="F913" s="4">
        <v>50460</v>
      </c>
      <c r="G913" s="4">
        <v>5046</v>
      </c>
      <c r="H913" s="4">
        <v>55506</v>
      </c>
    </row>
    <row r="914" spans="1:8" ht="15.75">
      <c r="A914" s="3" t="s">
        <v>10</v>
      </c>
      <c r="B914" s="2" t="s">
        <v>2408</v>
      </c>
      <c r="C914" s="2" t="s">
        <v>236</v>
      </c>
      <c r="D914" s="2" t="s">
        <v>2409</v>
      </c>
      <c r="E914" s="4">
        <v>10</v>
      </c>
      <c r="F914" s="4">
        <v>39040</v>
      </c>
      <c r="G914" s="4">
        <v>3904</v>
      </c>
      <c r="H914" s="4">
        <v>42944</v>
      </c>
    </row>
    <row r="915" spans="1:8" ht="15.75">
      <c r="A915" s="3" t="s">
        <v>10</v>
      </c>
      <c r="B915" s="2" t="s">
        <v>2420</v>
      </c>
      <c r="C915" s="2" t="s">
        <v>2287</v>
      </c>
      <c r="D915" s="2" t="s">
        <v>2421</v>
      </c>
      <c r="E915" s="4">
        <v>10</v>
      </c>
      <c r="F915" s="4">
        <v>65520</v>
      </c>
      <c r="G915" s="4">
        <v>6552</v>
      </c>
      <c r="H915" s="4">
        <v>72072</v>
      </c>
    </row>
    <row r="916" spans="1:8" ht="15.75">
      <c r="A916" s="3" t="s">
        <v>10</v>
      </c>
      <c r="B916" s="2" t="s">
        <v>2424</v>
      </c>
      <c r="C916" s="2" t="s">
        <v>2287</v>
      </c>
      <c r="D916" s="2" t="s">
        <v>2425</v>
      </c>
      <c r="E916" s="4">
        <v>10</v>
      </c>
      <c r="F916" s="4">
        <v>87760</v>
      </c>
      <c r="G916" s="4">
        <v>8776</v>
      </c>
      <c r="H916" s="4">
        <v>96536</v>
      </c>
    </row>
    <row r="917" spans="1:8" ht="15.75">
      <c r="A917" s="3" t="s">
        <v>10</v>
      </c>
      <c r="B917" s="2" t="s">
        <v>2428</v>
      </c>
      <c r="C917" s="2" t="s">
        <v>2303</v>
      </c>
      <c r="D917" s="2" t="s">
        <v>2429</v>
      </c>
      <c r="E917" s="4">
        <v>10</v>
      </c>
      <c r="F917" s="4">
        <v>50530</v>
      </c>
      <c r="G917" s="4">
        <v>5053</v>
      </c>
      <c r="H917" s="4">
        <v>55583</v>
      </c>
    </row>
    <row r="918" spans="1:8" ht="15.75">
      <c r="A918" s="3" t="s">
        <v>10</v>
      </c>
      <c r="B918" s="2" t="s">
        <v>2436</v>
      </c>
      <c r="C918" s="2" t="s">
        <v>267</v>
      </c>
      <c r="D918" s="2" t="s">
        <v>2437</v>
      </c>
      <c r="E918" s="4">
        <v>109</v>
      </c>
      <c r="F918" s="4">
        <v>540095</v>
      </c>
      <c r="G918" s="4">
        <v>54010</v>
      </c>
      <c r="H918" s="4">
        <v>594105</v>
      </c>
    </row>
    <row r="919" spans="1:8" ht="15.75">
      <c r="A919" s="3" t="s">
        <v>10</v>
      </c>
      <c r="B919" s="2" t="s">
        <v>2440</v>
      </c>
      <c r="C919" s="2" t="s">
        <v>267</v>
      </c>
      <c r="D919" s="2" t="s">
        <v>2441</v>
      </c>
      <c r="E919" s="4">
        <v>38</v>
      </c>
      <c r="F919" s="4">
        <v>269574</v>
      </c>
      <c r="G919" s="4">
        <v>26957</v>
      </c>
      <c r="H919" s="4">
        <v>296531</v>
      </c>
    </row>
    <row r="920" spans="1:8" ht="15.75">
      <c r="A920" s="3" t="s">
        <v>10</v>
      </c>
      <c r="B920" s="2" t="s">
        <v>2442</v>
      </c>
      <c r="C920" s="2" t="s">
        <v>267</v>
      </c>
      <c r="D920" s="2" t="s">
        <v>2443</v>
      </c>
      <c r="E920" s="4">
        <v>54</v>
      </c>
      <c r="F920" s="4">
        <v>458288</v>
      </c>
      <c r="G920" s="4">
        <v>45829</v>
      </c>
      <c r="H920" s="4">
        <v>504117</v>
      </c>
    </row>
    <row r="921" spans="1:8" ht="15.75">
      <c r="A921" s="3" t="s">
        <v>10</v>
      </c>
      <c r="B921" s="2" t="s">
        <v>2446</v>
      </c>
      <c r="C921" s="2" t="s">
        <v>267</v>
      </c>
      <c r="D921" s="2" t="s">
        <v>2447</v>
      </c>
      <c r="E921" s="4">
        <v>10</v>
      </c>
      <c r="F921" s="4">
        <v>163000</v>
      </c>
      <c r="G921" s="4">
        <v>16300</v>
      </c>
      <c r="H921" s="4">
        <v>179300</v>
      </c>
    </row>
    <row r="922" spans="1:8" ht="15.75">
      <c r="A922" s="3" t="s">
        <v>10</v>
      </c>
      <c r="B922" s="2" t="s">
        <v>2461</v>
      </c>
      <c r="C922" s="2" t="s">
        <v>271</v>
      </c>
      <c r="D922" s="2" t="s">
        <v>2462</v>
      </c>
      <c r="E922" s="4">
        <v>10</v>
      </c>
      <c r="F922" s="4">
        <v>49400</v>
      </c>
      <c r="G922" s="4">
        <v>4940</v>
      </c>
      <c r="H922" s="4">
        <v>54340</v>
      </c>
    </row>
    <row r="923" spans="1:8" ht="15.75">
      <c r="A923" s="3" t="s">
        <v>10</v>
      </c>
      <c r="B923" s="2" t="s">
        <v>2463</v>
      </c>
      <c r="C923" s="2" t="s">
        <v>271</v>
      </c>
      <c r="D923" s="2" t="s">
        <v>2464</v>
      </c>
      <c r="E923" s="4">
        <v>20</v>
      </c>
      <c r="F923" s="4">
        <v>121680</v>
      </c>
      <c r="G923" s="4">
        <v>12168</v>
      </c>
      <c r="H923" s="4">
        <v>133848</v>
      </c>
    </row>
    <row r="924" spans="1:8" ht="15.75">
      <c r="A924" s="3" t="s">
        <v>10</v>
      </c>
      <c r="B924" s="2" t="s">
        <v>2465</v>
      </c>
      <c r="C924" s="2" t="s">
        <v>271</v>
      </c>
      <c r="D924" s="2" t="s">
        <v>2466</v>
      </c>
      <c r="E924" s="4">
        <v>40</v>
      </c>
      <c r="F924" s="4">
        <v>286600</v>
      </c>
      <c r="G924" s="4">
        <v>28660</v>
      </c>
      <c r="H924" s="4">
        <v>315260</v>
      </c>
    </row>
    <row r="925" spans="1:8" ht="15.75">
      <c r="A925" s="3" t="s">
        <v>10</v>
      </c>
      <c r="B925" s="2" t="s">
        <v>2467</v>
      </c>
      <c r="C925" s="2" t="s">
        <v>271</v>
      </c>
      <c r="D925" s="2" t="s">
        <v>2468</v>
      </c>
      <c r="E925" s="4">
        <v>9</v>
      </c>
      <c r="F925" s="4">
        <v>74781</v>
      </c>
      <c r="G925" s="4">
        <v>7479</v>
      </c>
      <c r="H925" s="4">
        <v>82260</v>
      </c>
    </row>
    <row r="926" spans="1:8" ht="15.75">
      <c r="A926" s="3" t="s">
        <v>10</v>
      </c>
      <c r="B926" s="2" t="s">
        <v>2473</v>
      </c>
      <c r="C926" s="2" t="s">
        <v>264</v>
      </c>
      <c r="D926" s="2" t="s">
        <v>2474</v>
      </c>
      <c r="E926" s="4">
        <v>2197</v>
      </c>
      <c r="F926" s="4">
        <v>8403100</v>
      </c>
      <c r="G926" s="4">
        <v>840310</v>
      </c>
      <c r="H926" s="4">
        <v>9243410</v>
      </c>
    </row>
    <row r="927" spans="1:8" ht="15.75">
      <c r="A927" s="3" t="s">
        <v>10</v>
      </c>
      <c r="B927" s="2" t="s">
        <v>2479</v>
      </c>
      <c r="C927" s="2" t="s">
        <v>264</v>
      </c>
      <c r="D927" s="2" t="s">
        <v>2480</v>
      </c>
      <c r="E927" s="4">
        <v>1525</v>
      </c>
      <c r="F927" s="4">
        <v>7263575</v>
      </c>
      <c r="G927" s="4">
        <v>726358</v>
      </c>
      <c r="H927" s="4">
        <v>7989933</v>
      </c>
    </row>
    <row r="928" spans="1:8" ht="15.75">
      <c r="A928" s="3" t="s">
        <v>10</v>
      </c>
      <c r="B928" s="2" t="s">
        <v>2481</v>
      </c>
      <c r="C928" s="2" t="s">
        <v>264</v>
      </c>
      <c r="D928" s="2" t="s">
        <v>2439</v>
      </c>
      <c r="E928" s="4">
        <v>10</v>
      </c>
      <c r="F928" s="4">
        <v>100000</v>
      </c>
      <c r="G928" s="4">
        <v>10000</v>
      </c>
      <c r="H928" s="4">
        <v>110000</v>
      </c>
    </row>
    <row r="929" spans="1:8" ht="15.75">
      <c r="A929" s="3" t="s">
        <v>10</v>
      </c>
      <c r="B929" s="2" t="s">
        <v>2482</v>
      </c>
      <c r="C929" s="2" t="s">
        <v>264</v>
      </c>
      <c r="D929" s="2" t="s">
        <v>2483</v>
      </c>
      <c r="E929" s="4">
        <v>30</v>
      </c>
      <c r="F929" s="4">
        <v>88350</v>
      </c>
      <c r="G929" s="4">
        <v>8835</v>
      </c>
      <c r="H929" s="4">
        <v>97185</v>
      </c>
    </row>
    <row r="930" spans="1:8" ht="15.75">
      <c r="A930" s="3" t="s">
        <v>10</v>
      </c>
      <c r="B930" s="2" t="s">
        <v>2484</v>
      </c>
      <c r="C930" s="2" t="s">
        <v>264</v>
      </c>
      <c r="D930" s="2" t="s">
        <v>2485</v>
      </c>
      <c r="E930" s="4">
        <v>987</v>
      </c>
      <c r="F930" s="4">
        <v>5620965</v>
      </c>
      <c r="G930" s="4">
        <v>562097</v>
      </c>
      <c r="H930" s="4">
        <v>6183062</v>
      </c>
    </row>
    <row r="931" spans="1:8" ht="15.75">
      <c r="A931" s="3" t="s">
        <v>10</v>
      </c>
      <c r="B931" s="2" t="s">
        <v>2486</v>
      </c>
      <c r="C931" s="2" t="s">
        <v>264</v>
      </c>
      <c r="D931" s="2" t="s">
        <v>2487</v>
      </c>
      <c r="E931" s="4">
        <v>309</v>
      </c>
      <c r="F931" s="4">
        <v>2048361</v>
      </c>
      <c r="G931" s="4">
        <v>204836</v>
      </c>
      <c r="H931" s="4">
        <v>2253197</v>
      </c>
    </row>
    <row r="932" spans="1:8" ht="15.75">
      <c r="A932" s="3" t="s">
        <v>10</v>
      </c>
      <c r="B932" s="2" t="s">
        <v>2488</v>
      </c>
      <c r="C932" s="2" t="s">
        <v>264</v>
      </c>
      <c r="D932" s="2" t="s">
        <v>2489</v>
      </c>
      <c r="E932" s="4">
        <v>70</v>
      </c>
      <c r="F932" s="4">
        <v>164260</v>
      </c>
      <c r="G932" s="4">
        <v>16426</v>
      </c>
      <c r="H932" s="4">
        <v>180686</v>
      </c>
    </row>
    <row r="933" spans="1:8" ht="15.75">
      <c r="A933" s="3" t="s">
        <v>10</v>
      </c>
      <c r="B933" s="2" t="s">
        <v>2490</v>
      </c>
      <c r="C933" s="2" t="s">
        <v>264</v>
      </c>
      <c r="D933" s="2" t="s">
        <v>2491</v>
      </c>
      <c r="E933" s="4">
        <v>50</v>
      </c>
      <c r="F933" s="4">
        <v>378100</v>
      </c>
      <c r="G933" s="4">
        <v>37810</v>
      </c>
      <c r="H933" s="4">
        <v>415910</v>
      </c>
    </row>
    <row r="934" spans="1:8" ht="15.75">
      <c r="A934" s="3" t="s">
        <v>10</v>
      </c>
      <c r="B934" s="2" t="s">
        <v>2492</v>
      </c>
      <c r="C934" s="2" t="s">
        <v>264</v>
      </c>
      <c r="D934" s="2" t="s">
        <v>2493</v>
      </c>
      <c r="E934" s="4">
        <v>43</v>
      </c>
      <c r="F934" s="4">
        <v>442766</v>
      </c>
      <c r="G934" s="4">
        <v>44277</v>
      </c>
      <c r="H934" s="4">
        <v>487043</v>
      </c>
    </row>
    <row r="935" spans="1:8" ht="15.75">
      <c r="A935" s="3" t="s">
        <v>10</v>
      </c>
      <c r="B935" s="2" t="s">
        <v>2494</v>
      </c>
      <c r="C935" s="2" t="s">
        <v>264</v>
      </c>
      <c r="D935" s="2" t="s">
        <v>2495</v>
      </c>
      <c r="E935" s="4">
        <v>384</v>
      </c>
      <c r="F935" s="4">
        <v>994369</v>
      </c>
      <c r="G935" s="4">
        <v>99437</v>
      </c>
      <c r="H935" s="4">
        <v>1093806</v>
      </c>
    </row>
    <row r="936" spans="1:8" ht="15.75">
      <c r="A936" s="3" t="s">
        <v>10</v>
      </c>
      <c r="B936" s="2" t="s">
        <v>2496</v>
      </c>
      <c r="C936" s="2" t="s">
        <v>264</v>
      </c>
      <c r="D936" s="2" t="s">
        <v>2497</v>
      </c>
      <c r="E936" s="4">
        <v>30</v>
      </c>
      <c r="F936" s="4">
        <v>343200</v>
      </c>
      <c r="G936" s="4">
        <v>34320</v>
      </c>
      <c r="H936" s="4">
        <v>377520</v>
      </c>
    </row>
    <row r="937" spans="1:8" ht="15.75">
      <c r="A937" s="3" t="s">
        <v>10</v>
      </c>
      <c r="B937" s="2" t="s">
        <v>2498</v>
      </c>
      <c r="C937" s="2" t="s">
        <v>264</v>
      </c>
      <c r="D937" s="2" t="s">
        <v>2328</v>
      </c>
      <c r="E937" s="4">
        <v>20</v>
      </c>
      <c r="F937" s="4">
        <v>381000</v>
      </c>
      <c r="G937" s="4">
        <v>38100</v>
      </c>
      <c r="H937" s="4">
        <v>419100</v>
      </c>
    </row>
    <row r="938" spans="1:8" ht="15.75">
      <c r="A938" s="3" t="s">
        <v>10</v>
      </c>
      <c r="B938" s="2" t="s">
        <v>2501</v>
      </c>
      <c r="C938" s="2" t="s">
        <v>264</v>
      </c>
      <c r="D938" s="2" t="s">
        <v>2454</v>
      </c>
      <c r="E938" s="4">
        <v>15</v>
      </c>
      <c r="F938" s="4">
        <v>303885</v>
      </c>
      <c r="G938" s="4">
        <v>30389</v>
      </c>
      <c r="H938" s="4">
        <v>334274</v>
      </c>
    </row>
    <row r="939" spans="1:8" ht="15.75">
      <c r="A939" s="3" t="s">
        <v>10</v>
      </c>
      <c r="B939" s="2" t="s">
        <v>2503</v>
      </c>
      <c r="C939" s="2" t="s">
        <v>264</v>
      </c>
      <c r="D939" s="2" t="s">
        <v>2504</v>
      </c>
      <c r="E939" s="4">
        <v>149</v>
      </c>
      <c r="F939" s="4">
        <v>453238</v>
      </c>
      <c r="G939" s="4">
        <v>45324</v>
      </c>
      <c r="H939" s="4">
        <v>498562</v>
      </c>
    </row>
    <row r="940" spans="1:8" ht="15.75">
      <c r="A940" s="3" t="s">
        <v>10</v>
      </c>
      <c r="B940" s="2" t="s">
        <v>2507</v>
      </c>
      <c r="C940" s="2" t="s">
        <v>264</v>
      </c>
      <c r="D940" s="2" t="s">
        <v>2508</v>
      </c>
      <c r="E940" s="4">
        <v>10</v>
      </c>
      <c r="F940" s="4">
        <v>38250</v>
      </c>
      <c r="G940" s="4">
        <v>3825</v>
      </c>
      <c r="H940" s="4">
        <v>42075</v>
      </c>
    </row>
    <row r="941" spans="1:8" ht="15.75">
      <c r="A941" s="3" t="s">
        <v>10</v>
      </c>
      <c r="B941" s="2" t="s">
        <v>2509</v>
      </c>
      <c r="C941" s="2" t="s">
        <v>264</v>
      </c>
      <c r="D941" s="2" t="s">
        <v>2510</v>
      </c>
      <c r="E941" s="4">
        <v>150</v>
      </c>
      <c r="F941" s="4">
        <v>604350</v>
      </c>
      <c r="G941" s="4">
        <v>60435</v>
      </c>
      <c r="H941" s="4">
        <v>664785</v>
      </c>
    </row>
    <row r="942" spans="1:8" ht="15.75">
      <c r="A942" s="3" t="s">
        <v>10</v>
      </c>
      <c r="B942" s="2" t="s">
        <v>2511</v>
      </c>
      <c r="C942" s="2" t="s">
        <v>264</v>
      </c>
      <c r="D942" s="2" t="s">
        <v>2512</v>
      </c>
      <c r="E942" s="4">
        <v>8</v>
      </c>
      <c r="F942" s="4">
        <v>33864</v>
      </c>
      <c r="G942" s="4">
        <v>3386</v>
      </c>
      <c r="H942" s="4">
        <v>37250</v>
      </c>
    </row>
    <row r="943" spans="1:8" ht="15.75">
      <c r="A943" s="3" t="s">
        <v>10</v>
      </c>
      <c r="B943" s="2" t="s">
        <v>2515</v>
      </c>
      <c r="C943" s="2" t="s">
        <v>294</v>
      </c>
      <c r="D943" s="2" t="s">
        <v>2516</v>
      </c>
      <c r="E943" s="4">
        <v>14</v>
      </c>
      <c r="F943" s="4">
        <v>82446</v>
      </c>
      <c r="G943" s="4">
        <v>8245</v>
      </c>
      <c r="H943" s="4">
        <v>90691</v>
      </c>
    </row>
    <row r="944" spans="1:8" ht="15.75">
      <c r="A944" s="3" t="s">
        <v>10</v>
      </c>
      <c r="B944" s="2" t="s">
        <v>2519</v>
      </c>
      <c r="C944" s="2" t="s">
        <v>294</v>
      </c>
      <c r="D944" s="2" t="s">
        <v>2520</v>
      </c>
      <c r="E944" s="4">
        <v>2</v>
      </c>
      <c r="F944" s="4">
        <v>13940</v>
      </c>
      <c r="G944" s="4">
        <v>1394</v>
      </c>
      <c r="H944" s="4">
        <v>15334</v>
      </c>
    </row>
    <row r="945" spans="1:8" ht="15.75">
      <c r="A945" s="3" t="s">
        <v>10</v>
      </c>
      <c r="B945" s="2" t="s">
        <v>2523</v>
      </c>
      <c r="C945" s="2" t="s">
        <v>294</v>
      </c>
      <c r="D945" s="2" t="s">
        <v>2524</v>
      </c>
      <c r="E945" s="4">
        <v>9</v>
      </c>
      <c r="F945" s="4">
        <v>27142</v>
      </c>
      <c r="G945" s="4">
        <v>2714</v>
      </c>
      <c r="H945" s="4">
        <v>29856</v>
      </c>
    </row>
    <row r="946" spans="1:8" ht="15.75">
      <c r="A946" s="3" t="s">
        <v>10</v>
      </c>
      <c r="B946" s="2" t="s">
        <v>2525</v>
      </c>
      <c r="C946" s="2" t="s">
        <v>294</v>
      </c>
      <c r="D946" s="2" t="s">
        <v>2526</v>
      </c>
      <c r="E946" s="4">
        <v>10</v>
      </c>
      <c r="F946" s="4">
        <v>92580</v>
      </c>
      <c r="G946" s="4">
        <v>9258</v>
      </c>
      <c r="H946" s="4">
        <v>101838</v>
      </c>
    </row>
    <row r="947" spans="1:8" ht="15.75">
      <c r="A947" s="3" t="s">
        <v>10</v>
      </c>
      <c r="B947" s="2" t="s">
        <v>2528</v>
      </c>
      <c r="C947" s="2" t="s">
        <v>294</v>
      </c>
      <c r="D947" s="2" t="s">
        <v>2529</v>
      </c>
      <c r="E947" s="4">
        <v>230</v>
      </c>
      <c r="F947" s="4">
        <v>621245</v>
      </c>
      <c r="G947" s="4">
        <v>62125</v>
      </c>
      <c r="H947" s="4">
        <v>683370</v>
      </c>
    </row>
    <row r="948" spans="1:8" ht="15.75">
      <c r="A948" s="3" t="s">
        <v>10</v>
      </c>
      <c r="B948" s="2" t="s">
        <v>2530</v>
      </c>
      <c r="C948" s="2" t="s">
        <v>294</v>
      </c>
      <c r="D948" s="2" t="s">
        <v>2531</v>
      </c>
      <c r="E948" s="4">
        <v>20</v>
      </c>
      <c r="F948" s="4">
        <v>79160</v>
      </c>
      <c r="G948" s="4">
        <v>7916</v>
      </c>
      <c r="H948" s="4">
        <v>87076</v>
      </c>
    </row>
    <row r="949" spans="1:8" ht="15.75">
      <c r="A949" s="3" t="s">
        <v>10</v>
      </c>
      <c r="B949" s="2" t="s">
        <v>2532</v>
      </c>
      <c r="C949" s="2" t="s">
        <v>294</v>
      </c>
      <c r="D949" s="2" t="s">
        <v>2533</v>
      </c>
      <c r="E949" s="4">
        <v>20</v>
      </c>
      <c r="F949" s="4">
        <v>81440</v>
      </c>
      <c r="G949" s="4">
        <v>8144</v>
      </c>
      <c r="H949" s="4">
        <v>89584</v>
      </c>
    </row>
    <row r="950" spans="1:8" ht="15.75">
      <c r="A950" s="3" t="s">
        <v>10</v>
      </c>
      <c r="B950" s="2" t="s">
        <v>2534</v>
      </c>
      <c r="C950" s="2" t="s">
        <v>299</v>
      </c>
      <c r="D950" s="2" t="s">
        <v>2535</v>
      </c>
      <c r="E950" s="4">
        <v>110</v>
      </c>
      <c r="F950" s="4">
        <v>502480</v>
      </c>
      <c r="G950" s="4">
        <v>50248</v>
      </c>
      <c r="H950" s="4">
        <v>552728</v>
      </c>
    </row>
    <row r="951" spans="1:8" ht="15.75">
      <c r="A951" s="3" t="s">
        <v>10</v>
      </c>
      <c r="B951" s="2" t="s">
        <v>2538</v>
      </c>
      <c r="C951" s="2" t="s">
        <v>299</v>
      </c>
      <c r="D951" s="2" t="s">
        <v>2539</v>
      </c>
      <c r="E951" s="4">
        <v>88</v>
      </c>
      <c r="F951" s="4">
        <v>414832</v>
      </c>
      <c r="G951" s="4">
        <v>41483</v>
      </c>
      <c r="H951" s="4">
        <v>456315</v>
      </c>
    </row>
    <row r="952" spans="1:8" ht="15.75">
      <c r="A952" s="3" t="s">
        <v>10</v>
      </c>
      <c r="B952" s="2" t="s">
        <v>2542</v>
      </c>
      <c r="C952" s="2" t="s">
        <v>299</v>
      </c>
      <c r="D952" s="2" t="s">
        <v>2543</v>
      </c>
      <c r="E952" s="4">
        <v>95</v>
      </c>
      <c r="F952" s="4">
        <v>645335</v>
      </c>
      <c r="G952" s="4">
        <v>64534</v>
      </c>
      <c r="H952" s="4">
        <v>709869</v>
      </c>
    </row>
    <row r="953" spans="1:8" ht="15.75">
      <c r="A953" s="3" t="s">
        <v>10</v>
      </c>
      <c r="B953" s="2" t="s">
        <v>2544</v>
      </c>
      <c r="C953" s="2" t="s">
        <v>299</v>
      </c>
      <c r="D953" s="2" t="s">
        <v>2545</v>
      </c>
      <c r="E953" s="4">
        <v>116</v>
      </c>
      <c r="F953" s="4">
        <v>920576</v>
      </c>
      <c r="G953" s="4">
        <v>92058</v>
      </c>
      <c r="H953" s="4">
        <v>1012634</v>
      </c>
    </row>
    <row r="954" spans="1:8" ht="15.75">
      <c r="A954" s="3" t="s">
        <v>10</v>
      </c>
      <c r="B954" s="2" t="s">
        <v>2546</v>
      </c>
      <c r="C954" s="2" t="s">
        <v>299</v>
      </c>
      <c r="D954" s="2" t="s">
        <v>2547</v>
      </c>
      <c r="E954" s="4">
        <v>80</v>
      </c>
      <c r="F954" s="4">
        <v>251200</v>
      </c>
      <c r="G954" s="4">
        <v>25120</v>
      </c>
      <c r="H954" s="4">
        <v>276320</v>
      </c>
    </row>
    <row r="955" spans="1:8" ht="15.75">
      <c r="A955" s="3" t="s">
        <v>10</v>
      </c>
      <c r="B955" s="2" t="s">
        <v>2550</v>
      </c>
      <c r="C955" s="2" t="s">
        <v>299</v>
      </c>
      <c r="D955" s="2" t="s">
        <v>2551</v>
      </c>
      <c r="E955" s="4">
        <v>140</v>
      </c>
      <c r="F955" s="4">
        <v>475300</v>
      </c>
      <c r="G955" s="4">
        <v>47530</v>
      </c>
      <c r="H955" s="4">
        <v>522830</v>
      </c>
    </row>
    <row r="956" spans="1:8" ht="15.75">
      <c r="A956" s="3" t="s">
        <v>10</v>
      </c>
      <c r="B956" s="2" t="s">
        <v>2556</v>
      </c>
      <c r="C956" s="2" t="s">
        <v>299</v>
      </c>
      <c r="D956" s="2" t="s">
        <v>2557</v>
      </c>
      <c r="E956" s="4">
        <v>20</v>
      </c>
      <c r="F956" s="4">
        <v>78100</v>
      </c>
      <c r="G956" s="4">
        <v>7810</v>
      </c>
      <c r="H956" s="4">
        <v>85910</v>
      </c>
    </row>
    <row r="957" spans="1:8" ht="15.75">
      <c r="A957" s="3" t="s">
        <v>10</v>
      </c>
      <c r="B957" s="2" t="s">
        <v>2562</v>
      </c>
      <c r="C957" s="2" t="s">
        <v>299</v>
      </c>
      <c r="D957" s="2" t="s">
        <v>2563</v>
      </c>
      <c r="E957" s="4">
        <v>60</v>
      </c>
      <c r="F957" s="4">
        <v>233640</v>
      </c>
      <c r="G957" s="4">
        <v>23364</v>
      </c>
      <c r="H957" s="4">
        <v>257004</v>
      </c>
    </row>
    <row r="958" spans="1:8" ht="15.75">
      <c r="A958" s="3" t="s">
        <v>10</v>
      </c>
      <c r="B958" s="2" t="s">
        <v>2564</v>
      </c>
      <c r="C958" s="2" t="s">
        <v>299</v>
      </c>
      <c r="D958" s="2" t="s">
        <v>2565</v>
      </c>
      <c r="E958" s="4">
        <v>30</v>
      </c>
      <c r="F958" s="4">
        <v>122940</v>
      </c>
      <c r="G958" s="4">
        <v>12294</v>
      </c>
      <c r="H958" s="4">
        <v>135234</v>
      </c>
    </row>
    <row r="959" spans="1:8" ht="15.75">
      <c r="A959" s="3" t="s">
        <v>10</v>
      </c>
      <c r="B959" s="2" t="s">
        <v>2572</v>
      </c>
      <c r="C959" s="2" t="s">
        <v>307</v>
      </c>
      <c r="D959" s="2" t="s">
        <v>2573</v>
      </c>
      <c r="E959" s="4">
        <v>50</v>
      </c>
      <c r="F959" s="4">
        <v>159500</v>
      </c>
      <c r="G959" s="4">
        <v>15950</v>
      </c>
      <c r="H959" s="4">
        <v>175450</v>
      </c>
    </row>
    <row r="960" spans="1:8" ht="15.75">
      <c r="A960" s="3" t="s">
        <v>10</v>
      </c>
      <c r="B960" s="2" t="s">
        <v>2576</v>
      </c>
      <c r="C960" s="2" t="s">
        <v>310</v>
      </c>
      <c r="D960" s="2" t="s">
        <v>2577</v>
      </c>
      <c r="E960" s="4">
        <v>5</v>
      </c>
      <c r="F960" s="4">
        <v>24290</v>
      </c>
      <c r="G960" s="4">
        <v>2429</v>
      </c>
      <c r="H960" s="4">
        <v>26719</v>
      </c>
    </row>
    <row r="961" spans="1:8" ht="15.75">
      <c r="A961" s="3" t="s">
        <v>10</v>
      </c>
      <c r="B961" s="2" t="s">
        <v>2578</v>
      </c>
      <c r="C961" s="2" t="s">
        <v>310</v>
      </c>
      <c r="D961" s="2" t="s">
        <v>2579</v>
      </c>
      <c r="E961" s="4">
        <v>10</v>
      </c>
      <c r="F961" s="4">
        <v>60020</v>
      </c>
      <c r="G961" s="4">
        <v>6002</v>
      </c>
      <c r="H961" s="4">
        <v>66022</v>
      </c>
    </row>
    <row r="962" spans="1:8" ht="15.75">
      <c r="A962" s="3" t="s">
        <v>10</v>
      </c>
      <c r="B962" s="2" t="s">
        <v>2580</v>
      </c>
      <c r="C962" s="2" t="s">
        <v>310</v>
      </c>
      <c r="D962" s="2" t="s">
        <v>2581</v>
      </c>
      <c r="E962" s="4">
        <v>20</v>
      </c>
      <c r="F962" s="4">
        <v>127500</v>
      </c>
      <c r="G962" s="4">
        <v>12750</v>
      </c>
      <c r="H962" s="4">
        <v>140250</v>
      </c>
    </row>
    <row r="963" spans="1:8" ht="15.75">
      <c r="A963" s="3" t="s">
        <v>10</v>
      </c>
      <c r="B963" s="2" t="s">
        <v>2582</v>
      </c>
      <c r="C963" s="2" t="s">
        <v>310</v>
      </c>
      <c r="D963" s="2" t="s">
        <v>2583</v>
      </c>
      <c r="E963" s="4">
        <v>20</v>
      </c>
      <c r="F963" s="4">
        <v>164540</v>
      </c>
      <c r="G963" s="4">
        <v>16454</v>
      </c>
      <c r="H963" s="4">
        <v>180994</v>
      </c>
    </row>
    <row r="964" spans="1:8" ht="15.75">
      <c r="A964" s="3" t="s">
        <v>10</v>
      </c>
      <c r="B964" s="2" t="s">
        <v>2584</v>
      </c>
      <c r="C964" s="2" t="s">
        <v>310</v>
      </c>
      <c r="D964" s="2" t="s">
        <v>2585</v>
      </c>
      <c r="E964" s="4">
        <v>10</v>
      </c>
      <c r="F964" s="4">
        <v>84330</v>
      </c>
      <c r="G964" s="4">
        <v>8433</v>
      </c>
      <c r="H964" s="4">
        <v>92763</v>
      </c>
    </row>
    <row r="965" spans="1:8" ht="15.75">
      <c r="A965" s="3" t="s">
        <v>10</v>
      </c>
      <c r="B965" s="2" t="s">
        <v>2606</v>
      </c>
      <c r="C965" s="2" t="s">
        <v>314</v>
      </c>
      <c r="D965" s="2" t="s">
        <v>2607</v>
      </c>
      <c r="E965" s="4">
        <v>40</v>
      </c>
      <c r="F965" s="4">
        <v>106200</v>
      </c>
      <c r="G965" s="4">
        <v>10620</v>
      </c>
      <c r="H965" s="4">
        <v>116820</v>
      </c>
    </row>
    <row r="966" spans="1:8" ht="15.75">
      <c r="A966" s="3" t="s">
        <v>10</v>
      </c>
      <c r="B966" s="2" t="s">
        <v>2614</v>
      </c>
      <c r="C966" s="2" t="s">
        <v>318</v>
      </c>
      <c r="D966" s="2" t="s">
        <v>2615</v>
      </c>
      <c r="E966" s="4">
        <v>125</v>
      </c>
      <c r="F966" s="4">
        <v>538500</v>
      </c>
      <c r="G966" s="4">
        <v>53850</v>
      </c>
      <c r="H966" s="4">
        <v>592350</v>
      </c>
    </row>
    <row r="967" spans="1:8" ht="15.75">
      <c r="A967" s="3" t="s">
        <v>10</v>
      </c>
      <c r="B967" s="2" t="s">
        <v>2618</v>
      </c>
      <c r="C967" s="2" t="s">
        <v>318</v>
      </c>
      <c r="D967" s="2" t="s">
        <v>2619</v>
      </c>
      <c r="E967" s="4">
        <v>30</v>
      </c>
      <c r="F967" s="4">
        <v>77250</v>
      </c>
      <c r="G967" s="4">
        <v>7725</v>
      </c>
      <c r="H967" s="4">
        <v>84975</v>
      </c>
    </row>
    <row r="968" spans="1:8" ht="15.75">
      <c r="A968" s="3" t="s">
        <v>10</v>
      </c>
      <c r="B968" s="2" t="s">
        <v>2624</v>
      </c>
      <c r="C968" s="2" t="s">
        <v>318</v>
      </c>
      <c r="D968" s="2" t="s">
        <v>2625</v>
      </c>
      <c r="E968" s="4">
        <v>10</v>
      </c>
      <c r="F968" s="4">
        <v>28300</v>
      </c>
      <c r="G968" s="4">
        <v>2830</v>
      </c>
      <c r="H968" s="4">
        <v>31130</v>
      </c>
    </row>
    <row r="969" spans="1:8" ht="15.75">
      <c r="A969" s="3" t="s">
        <v>10</v>
      </c>
      <c r="B969" s="2" t="s">
        <v>2626</v>
      </c>
      <c r="C969" s="2" t="s">
        <v>318</v>
      </c>
      <c r="D969" s="2" t="s">
        <v>2627</v>
      </c>
      <c r="E969" s="4">
        <v>10</v>
      </c>
      <c r="F969" s="4">
        <v>79380</v>
      </c>
      <c r="G969" s="4">
        <v>7938</v>
      </c>
      <c r="H969" s="4">
        <v>87318</v>
      </c>
    </row>
    <row r="970" spans="1:8" ht="15.75">
      <c r="A970" s="3" t="s">
        <v>10</v>
      </c>
      <c r="B970" s="2" t="s">
        <v>2628</v>
      </c>
      <c r="C970" s="2" t="s">
        <v>318</v>
      </c>
      <c r="D970" s="2" t="s">
        <v>2629</v>
      </c>
      <c r="E970" s="4">
        <v>50</v>
      </c>
      <c r="F970" s="4">
        <v>154250</v>
      </c>
      <c r="G970" s="4">
        <v>15425</v>
      </c>
      <c r="H970" s="4">
        <v>169675</v>
      </c>
    </row>
    <row r="971" spans="1:8" ht="15.75">
      <c r="A971" s="3" t="s">
        <v>10</v>
      </c>
      <c r="B971" s="2" t="s">
        <v>2632</v>
      </c>
      <c r="C971" s="2" t="s">
        <v>318</v>
      </c>
      <c r="D971" s="2" t="s">
        <v>2633</v>
      </c>
      <c r="E971" s="4">
        <v>120</v>
      </c>
      <c r="F971" s="4">
        <v>431400</v>
      </c>
      <c r="G971" s="4">
        <v>43140</v>
      </c>
      <c r="H971" s="4">
        <v>474540</v>
      </c>
    </row>
    <row r="972" spans="1:8" ht="15.75">
      <c r="A972" s="3" t="s">
        <v>10</v>
      </c>
      <c r="B972" s="2" t="s">
        <v>2636</v>
      </c>
      <c r="C972" s="2" t="s">
        <v>2312</v>
      </c>
      <c r="D972" s="2" t="s">
        <v>2637</v>
      </c>
      <c r="E972" s="4">
        <v>73</v>
      </c>
      <c r="F972" s="4">
        <v>435926</v>
      </c>
      <c r="G972" s="4">
        <v>43593</v>
      </c>
      <c r="H972" s="4">
        <v>479519</v>
      </c>
    </row>
    <row r="973" spans="1:8" ht="15.75">
      <c r="A973" s="3" t="s">
        <v>10</v>
      </c>
      <c r="B973" s="2" t="s">
        <v>2638</v>
      </c>
      <c r="C973" s="2" t="s">
        <v>2312</v>
      </c>
      <c r="D973" s="2" t="s">
        <v>2639</v>
      </c>
      <c r="E973" s="4">
        <v>48</v>
      </c>
      <c r="F973" s="4">
        <v>335054</v>
      </c>
      <c r="G973" s="4">
        <v>33506</v>
      </c>
      <c r="H973" s="4">
        <v>368560</v>
      </c>
    </row>
    <row r="974" spans="1:8" ht="15.75">
      <c r="A974" s="3" t="s">
        <v>10</v>
      </c>
      <c r="B974" s="2" t="s">
        <v>2643</v>
      </c>
      <c r="C974" s="2" t="s">
        <v>2642</v>
      </c>
      <c r="D974" s="2" t="s">
        <v>2644</v>
      </c>
      <c r="E974" s="4">
        <v>10</v>
      </c>
      <c r="F974" s="4">
        <v>75000</v>
      </c>
      <c r="G974" s="4">
        <v>7500</v>
      </c>
      <c r="H974" s="4">
        <v>82500</v>
      </c>
    </row>
    <row r="975" spans="1:8" ht="15.75">
      <c r="A975" s="3" t="s">
        <v>10</v>
      </c>
      <c r="B975" s="2" t="s">
        <v>2647</v>
      </c>
      <c r="C975" s="2" t="s">
        <v>2642</v>
      </c>
      <c r="D975" s="2" t="s">
        <v>2648</v>
      </c>
      <c r="E975" s="4">
        <v>7</v>
      </c>
      <c r="F975" s="4">
        <v>75600</v>
      </c>
      <c r="G975" s="4">
        <v>7560</v>
      </c>
      <c r="H975" s="4">
        <v>83160</v>
      </c>
    </row>
    <row r="976" spans="1:8" ht="15.75">
      <c r="A976" s="3" t="s">
        <v>10</v>
      </c>
      <c r="B976" s="2" t="s">
        <v>2651</v>
      </c>
      <c r="C976" s="2" t="s">
        <v>271</v>
      </c>
      <c r="D976" s="2" t="s">
        <v>2328</v>
      </c>
      <c r="E976" s="4">
        <v>12</v>
      </c>
      <c r="F976" s="4">
        <v>233800</v>
      </c>
      <c r="G976" s="4">
        <v>23380</v>
      </c>
      <c r="H976" s="4">
        <v>257180</v>
      </c>
    </row>
    <row r="977" spans="1:8" ht="15.75">
      <c r="A977" s="3" t="s">
        <v>10</v>
      </c>
      <c r="B977" s="2" t="s">
        <v>2656</v>
      </c>
      <c r="C977" s="2" t="s">
        <v>2312</v>
      </c>
      <c r="D977" s="2" t="s">
        <v>2657</v>
      </c>
      <c r="E977" s="4">
        <v>32</v>
      </c>
      <c r="F977" s="4">
        <v>118560</v>
      </c>
      <c r="G977" s="4">
        <v>11856</v>
      </c>
      <c r="H977" s="4">
        <v>130416</v>
      </c>
    </row>
    <row r="978" spans="1:8" ht="15.75">
      <c r="A978" s="3" t="s">
        <v>10</v>
      </c>
      <c r="B978" s="2" t="s">
        <v>2669</v>
      </c>
      <c r="C978" s="2" t="s">
        <v>2668</v>
      </c>
      <c r="D978" s="2" t="s">
        <v>2648</v>
      </c>
      <c r="E978" s="4">
        <v>1</v>
      </c>
      <c r="F978" s="4">
        <v>11000</v>
      </c>
      <c r="G978" s="4">
        <v>1100</v>
      </c>
      <c r="H978" s="4">
        <v>12100</v>
      </c>
    </row>
    <row r="979" spans="1:8" ht="15.75">
      <c r="A979" s="3" t="s">
        <v>10</v>
      </c>
      <c r="B979" s="2" t="s">
        <v>2671</v>
      </c>
      <c r="C979" s="2" t="s">
        <v>2312</v>
      </c>
      <c r="D979" s="2" t="s">
        <v>2672</v>
      </c>
      <c r="E979" s="4">
        <v>105</v>
      </c>
      <c r="F979" s="4">
        <v>504550</v>
      </c>
      <c r="G979" s="4">
        <v>50455</v>
      </c>
      <c r="H979" s="4">
        <v>555005</v>
      </c>
    </row>
    <row r="980" spans="1:8" ht="15.75">
      <c r="A980" s="3" t="s">
        <v>10</v>
      </c>
      <c r="B980" s="2" t="s">
        <v>2683</v>
      </c>
      <c r="C980" s="2" t="s">
        <v>2668</v>
      </c>
      <c r="D980" s="2" t="s">
        <v>2644</v>
      </c>
      <c r="E980" s="4">
        <v>3</v>
      </c>
      <c r="F980" s="4">
        <v>23100</v>
      </c>
      <c r="G980" s="4">
        <v>2310</v>
      </c>
      <c r="H980" s="4">
        <v>25410</v>
      </c>
    </row>
    <row r="981" spans="1:8" ht="15.75">
      <c r="A981" s="3" t="s">
        <v>10</v>
      </c>
      <c r="B981" s="2" t="s">
        <v>2686</v>
      </c>
      <c r="C981" s="2" t="s">
        <v>2661</v>
      </c>
      <c r="D981" s="2" t="s">
        <v>2687</v>
      </c>
      <c r="E981" s="4">
        <v>20</v>
      </c>
      <c r="F981" s="4">
        <v>82000</v>
      </c>
      <c r="G981" s="4">
        <v>8200</v>
      </c>
      <c r="H981" s="4">
        <v>90200</v>
      </c>
    </row>
    <row r="982" spans="1:8" ht="15.75">
      <c r="A982" s="3" t="s">
        <v>10</v>
      </c>
      <c r="B982" s="2" t="s">
        <v>2688</v>
      </c>
      <c r="C982" s="2" t="s">
        <v>2661</v>
      </c>
      <c r="D982" s="2" t="s">
        <v>2644</v>
      </c>
      <c r="E982" s="4">
        <v>1</v>
      </c>
      <c r="F982" s="4">
        <v>7400</v>
      </c>
      <c r="G982" s="4">
        <v>740</v>
      </c>
      <c r="H982" s="4">
        <v>8140</v>
      </c>
    </row>
    <row r="983" spans="1:8" ht="15.75">
      <c r="A983" s="3" t="s">
        <v>10</v>
      </c>
      <c r="B983" s="2" t="s">
        <v>2690</v>
      </c>
      <c r="C983" s="2" t="s">
        <v>2661</v>
      </c>
      <c r="D983" s="2" t="s">
        <v>2648</v>
      </c>
      <c r="E983" s="4">
        <v>1</v>
      </c>
      <c r="F983" s="4">
        <v>10900</v>
      </c>
      <c r="G983" s="4">
        <v>1090</v>
      </c>
      <c r="H983" s="4">
        <v>11990</v>
      </c>
    </row>
    <row r="984" spans="1:8" ht="15.75">
      <c r="A984" s="3" t="s">
        <v>10</v>
      </c>
      <c r="B984" s="2" t="s">
        <v>2712</v>
      </c>
      <c r="C984" s="2" t="s">
        <v>1267</v>
      </c>
      <c r="D984" s="2" t="s">
        <v>2713</v>
      </c>
      <c r="E984" s="4">
        <v>9</v>
      </c>
      <c r="F984" s="4">
        <v>217917</v>
      </c>
      <c r="G984" s="4">
        <v>21792</v>
      </c>
      <c r="H984" s="4">
        <v>239709</v>
      </c>
    </row>
    <row r="985" spans="1:8" ht="15.75">
      <c r="A985" s="3" t="s">
        <v>10</v>
      </c>
      <c r="B985" s="2" t="s">
        <v>2714</v>
      </c>
      <c r="C985" s="2" t="s">
        <v>1267</v>
      </c>
      <c r="D985" s="2" t="s">
        <v>2715</v>
      </c>
      <c r="E985" s="4">
        <v>51</v>
      </c>
      <c r="F985" s="4">
        <v>1590588</v>
      </c>
      <c r="G985" s="4">
        <v>159059</v>
      </c>
      <c r="H985" s="4">
        <v>1749647</v>
      </c>
    </row>
    <row r="986" spans="1:8" ht="15.75">
      <c r="A986" s="3" t="s">
        <v>10</v>
      </c>
      <c r="B986" s="2" t="s">
        <v>2716</v>
      </c>
      <c r="C986" s="2" t="s">
        <v>1267</v>
      </c>
      <c r="D986" s="2" t="s">
        <v>2717</v>
      </c>
      <c r="E986" s="4">
        <v>33</v>
      </c>
      <c r="F986" s="4">
        <v>788740</v>
      </c>
      <c r="G986" s="4">
        <v>78874</v>
      </c>
      <c r="H986" s="4">
        <v>867614</v>
      </c>
    </row>
    <row r="987" spans="1:8" ht="15.75">
      <c r="A987" s="3" t="s">
        <v>10</v>
      </c>
      <c r="B987" s="2" t="s">
        <v>2718</v>
      </c>
      <c r="C987" s="2" t="s">
        <v>1267</v>
      </c>
      <c r="D987" s="2" t="s">
        <v>2719</v>
      </c>
      <c r="E987" s="4">
        <v>95</v>
      </c>
      <c r="F987" s="4">
        <v>2621525</v>
      </c>
      <c r="G987" s="4">
        <v>262153</v>
      </c>
      <c r="H987" s="4">
        <v>2883678</v>
      </c>
    </row>
    <row r="988" spans="1:8" ht="15.75">
      <c r="A988" s="3" t="s">
        <v>10</v>
      </c>
      <c r="B988" s="2" t="s">
        <v>2722</v>
      </c>
      <c r="C988" s="2" t="s">
        <v>1267</v>
      </c>
      <c r="D988" s="2" t="s">
        <v>2723</v>
      </c>
      <c r="E988" s="4">
        <v>40</v>
      </c>
      <c r="F988" s="4">
        <v>1194000</v>
      </c>
      <c r="G988" s="4">
        <v>119400</v>
      </c>
      <c r="H988" s="4">
        <v>1313400</v>
      </c>
    </row>
    <row r="989" spans="1:8" ht="15.75">
      <c r="A989" s="3" t="s">
        <v>10</v>
      </c>
      <c r="B989" s="2" t="s">
        <v>2726</v>
      </c>
      <c r="C989" s="2" t="s">
        <v>1267</v>
      </c>
      <c r="D989" s="2" t="s">
        <v>2727</v>
      </c>
      <c r="E989" s="4">
        <v>10</v>
      </c>
      <c r="F989" s="4">
        <v>343600</v>
      </c>
      <c r="G989" s="4">
        <v>34360</v>
      </c>
      <c r="H989" s="4">
        <v>377960</v>
      </c>
    </row>
    <row r="990" spans="1:8" ht="15.75">
      <c r="A990" s="3" t="s">
        <v>10</v>
      </c>
      <c r="B990" s="2" t="s">
        <v>2737</v>
      </c>
      <c r="C990" s="2" t="s">
        <v>2732</v>
      </c>
      <c r="D990" s="2" t="s">
        <v>2738</v>
      </c>
      <c r="E990" s="4">
        <v>29</v>
      </c>
      <c r="F990" s="4">
        <v>349334</v>
      </c>
      <c r="G990" s="4">
        <v>34933</v>
      </c>
      <c r="H990" s="4">
        <v>384267</v>
      </c>
    </row>
    <row r="991" spans="1:8" ht="15.75">
      <c r="A991" s="3" t="s">
        <v>10</v>
      </c>
      <c r="B991" s="2" t="s">
        <v>2741</v>
      </c>
      <c r="C991" s="2" t="s">
        <v>2732</v>
      </c>
      <c r="D991" s="2" t="s">
        <v>2742</v>
      </c>
      <c r="E991" s="4">
        <v>10</v>
      </c>
      <c r="F991" s="4">
        <v>151470</v>
      </c>
      <c r="G991" s="4">
        <v>15147</v>
      </c>
      <c r="H991" s="4">
        <v>166617</v>
      </c>
    </row>
    <row r="992" spans="1:8" ht="15.75">
      <c r="A992" s="3" t="s">
        <v>10</v>
      </c>
      <c r="B992" s="2" t="s">
        <v>2754</v>
      </c>
      <c r="C992" s="2" t="s">
        <v>2753</v>
      </c>
      <c r="D992" s="2" t="s">
        <v>2755</v>
      </c>
      <c r="E992" s="4">
        <v>10</v>
      </c>
      <c r="F992" s="4">
        <v>40130</v>
      </c>
      <c r="G992" s="4">
        <v>4013</v>
      </c>
      <c r="H992" s="4">
        <v>44143</v>
      </c>
    </row>
    <row r="993" spans="1:8" ht="15.75">
      <c r="A993" s="3" t="s">
        <v>10</v>
      </c>
      <c r="B993" s="2" t="s">
        <v>2758</v>
      </c>
      <c r="C993" s="2" t="s">
        <v>1443</v>
      </c>
      <c r="D993" s="2" t="s">
        <v>2759</v>
      </c>
      <c r="E993" s="4">
        <v>5</v>
      </c>
      <c r="F993" s="4">
        <v>28590</v>
      </c>
      <c r="G993" s="4">
        <v>2859</v>
      </c>
      <c r="H993" s="4">
        <v>31449</v>
      </c>
    </row>
    <row r="994" spans="1:8" ht="15.75">
      <c r="A994" s="3" t="s">
        <v>10</v>
      </c>
      <c r="B994" s="2" t="s">
        <v>2777</v>
      </c>
      <c r="C994" s="2" t="s">
        <v>1424</v>
      </c>
      <c r="D994" s="2" t="s">
        <v>2778</v>
      </c>
      <c r="E994" s="4"/>
      <c r="F994" s="4"/>
      <c r="G994" s="4"/>
      <c r="H994" s="4"/>
    </row>
    <row r="995" spans="1:8" ht="15.75">
      <c r="A995" s="3" t="s">
        <v>10</v>
      </c>
      <c r="B995" s="2" t="s">
        <v>2790</v>
      </c>
      <c r="C995" s="2" t="s">
        <v>1426</v>
      </c>
      <c r="D995" s="2" t="s">
        <v>2791</v>
      </c>
      <c r="E995" s="4">
        <v>12</v>
      </c>
      <c r="F995" s="4">
        <v>20628</v>
      </c>
      <c r="G995" s="4">
        <v>2063</v>
      </c>
      <c r="H995" s="4">
        <v>22691</v>
      </c>
    </row>
    <row r="996" spans="1:8" ht="15.75">
      <c r="A996" s="3" t="s">
        <v>10</v>
      </c>
      <c r="B996" s="2" t="s">
        <v>2809</v>
      </c>
      <c r="C996" s="2" t="s">
        <v>1443</v>
      </c>
      <c r="D996" s="2" t="s">
        <v>2810</v>
      </c>
      <c r="E996" s="4">
        <v>20</v>
      </c>
      <c r="F996" s="4">
        <v>53100</v>
      </c>
      <c r="G996" s="4">
        <v>5310</v>
      </c>
      <c r="H996" s="4">
        <v>58410</v>
      </c>
    </row>
    <row r="997" spans="1:8" ht="15.75">
      <c r="A997" s="3" t="s">
        <v>10</v>
      </c>
      <c r="B997" s="2" t="s">
        <v>2811</v>
      </c>
      <c r="C997" s="2" t="s">
        <v>1443</v>
      </c>
      <c r="D997" s="2" t="s">
        <v>2812</v>
      </c>
      <c r="E997" s="4">
        <v>56</v>
      </c>
      <c r="F997" s="4">
        <v>138768</v>
      </c>
      <c r="G997" s="4">
        <v>13877</v>
      </c>
      <c r="H997" s="4">
        <v>152645</v>
      </c>
    </row>
    <row r="998" spans="1:8" ht="15.75">
      <c r="A998" s="3" t="s">
        <v>10</v>
      </c>
      <c r="B998" s="2" t="s">
        <v>2813</v>
      </c>
      <c r="C998" s="2" t="s">
        <v>1443</v>
      </c>
      <c r="D998" s="2" t="s">
        <v>2814</v>
      </c>
      <c r="E998" s="4">
        <v>20</v>
      </c>
      <c r="F998" s="4">
        <v>77360</v>
      </c>
      <c r="G998" s="4">
        <v>7736</v>
      </c>
      <c r="H998" s="4">
        <v>85096</v>
      </c>
    </row>
    <row r="999" spans="1:8" ht="15.75">
      <c r="A999" s="3" t="s">
        <v>10</v>
      </c>
      <c r="B999" s="2" t="s">
        <v>2815</v>
      </c>
      <c r="C999" s="2" t="s">
        <v>1443</v>
      </c>
      <c r="D999" s="2" t="s">
        <v>2816</v>
      </c>
      <c r="E999" s="4">
        <v>18</v>
      </c>
      <c r="F999" s="4">
        <v>81090</v>
      </c>
      <c r="G999" s="4">
        <v>8109</v>
      </c>
      <c r="H999" s="4">
        <v>89199</v>
      </c>
    </row>
    <row r="1000" spans="1:8" ht="15.75">
      <c r="A1000" s="3" t="s">
        <v>10</v>
      </c>
      <c r="B1000" s="2" t="s">
        <v>2831</v>
      </c>
      <c r="C1000" s="2" t="s">
        <v>1401</v>
      </c>
      <c r="D1000" s="2" t="s">
        <v>2832</v>
      </c>
      <c r="E1000" s="4">
        <v>35</v>
      </c>
      <c r="F1000" s="4">
        <v>67025</v>
      </c>
      <c r="G1000" s="4">
        <v>6703</v>
      </c>
      <c r="H1000" s="4">
        <v>73728</v>
      </c>
    </row>
    <row r="1001" spans="1:8" ht="15.75">
      <c r="A1001" s="3" t="s">
        <v>10</v>
      </c>
      <c r="B1001" s="2" t="s">
        <v>2835</v>
      </c>
      <c r="C1001" s="2" t="s">
        <v>1401</v>
      </c>
      <c r="D1001" s="2" t="s">
        <v>2836</v>
      </c>
      <c r="E1001" s="4">
        <v>210</v>
      </c>
      <c r="F1001" s="4">
        <v>500190</v>
      </c>
      <c r="G1001" s="4">
        <v>50019</v>
      </c>
      <c r="H1001" s="4">
        <v>550209</v>
      </c>
    </row>
    <row r="1002" spans="1:8" ht="15.75">
      <c r="A1002" s="3" t="s">
        <v>10</v>
      </c>
      <c r="B1002" s="2" t="s">
        <v>2837</v>
      </c>
      <c r="C1002" s="2" t="s">
        <v>1401</v>
      </c>
      <c r="D1002" s="2" t="s">
        <v>2439</v>
      </c>
      <c r="E1002" s="4">
        <v>20</v>
      </c>
      <c r="F1002" s="4">
        <v>106000</v>
      </c>
      <c r="G1002" s="4">
        <v>10600</v>
      </c>
      <c r="H1002" s="4">
        <v>116600</v>
      </c>
    </row>
    <row r="1003" spans="1:8" ht="15.75">
      <c r="A1003" s="3" t="s">
        <v>10</v>
      </c>
      <c r="B1003" s="2" t="s">
        <v>2840</v>
      </c>
      <c r="C1003" s="2" t="s">
        <v>1401</v>
      </c>
      <c r="D1003" s="2" t="s">
        <v>2841</v>
      </c>
      <c r="E1003" s="4">
        <v>152</v>
      </c>
      <c r="F1003" s="4">
        <v>432896</v>
      </c>
      <c r="G1003" s="4">
        <v>43290</v>
      </c>
      <c r="H1003" s="4">
        <v>476186</v>
      </c>
    </row>
    <row r="1004" spans="1:8" ht="15.75">
      <c r="A1004" s="3" t="s">
        <v>10</v>
      </c>
      <c r="B1004" s="2" t="s">
        <v>2848</v>
      </c>
      <c r="C1004" s="2" t="s">
        <v>1401</v>
      </c>
      <c r="D1004" s="2" t="s">
        <v>2849</v>
      </c>
      <c r="E1004" s="4">
        <v>380</v>
      </c>
      <c r="F1004" s="4">
        <v>495520</v>
      </c>
      <c r="G1004" s="4">
        <v>49552</v>
      </c>
      <c r="H1004" s="4">
        <v>545072</v>
      </c>
    </row>
    <row r="1005" spans="1:8" ht="15.75">
      <c r="A1005" s="3" t="s">
        <v>10</v>
      </c>
      <c r="B1005" s="2" t="s">
        <v>2861</v>
      </c>
      <c r="C1005" s="2" t="s">
        <v>1405</v>
      </c>
      <c r="D1005" s="2" t="s">
        <v>2862</v>
      </c>
      <c r="E1005" s="4">
        <v>20</v>
      </c>
      <c r="F1005" s="4">
        <v>49380</v>
      </c>
      <c r="G1005" s="4">
        <v>4938</v>
      </c>
      <c r="H1005" s="4">
        <v>54318</v>
      </c>
    </row>
    <row r="1006" spans="1:8" ht="15.75">
      <c r="A1006" s="3" t="s">
        <v>10</v>
      </c>
      <c r="B1006" s="2" t="s">
        <v>2867</v>
      </c>
      <c r="C1006" s="2" t="s">
        <v>1405</v>
      </c>
      <c r="D1006" s="2" t="s">
        <v>2868</v>
      </c>
      <c r="E1006" s="4">
        <v>20</v>
      </c>
      <c r="F1006" s="4">
        <v>73640</v>
      </c>
      <c r="G1006" s="4">
        <v>7364</v>
      </c>
      <c r="H1006" s="4">
        <v>81004</v>
      </c>
    </row>
    <row r="1007" spans="1:8" ht="15.75">
      <c r="A1007" s="3" t="s">
        <v>10</v>
      </c>
      <c r="B1007" s="2" t="s">
        <v>2879</v>
      </c>
      <c r="C1007" s="2" t="s">
        <v>1412</v>
      </c>
      <c r="D1007" s="2" t="s">
        <v>2880</v>
      </c>
      <c r="E1007" s="4">
        <v>190</v>
      </c>
      <c r="F1007" s="4">
        <v>360810</v>
      </c>
      <c r="G1007" s="4">
        <v>36081</v>
      </c>
      <c r="H1007" s="4">
        <v>396891</v>
      </c>
    </row>
    <row r="1008" spans="1:8" ht="15.75">
      <c r="A1008" s="3" t="s">
        <v>10</v>
      </c>
      <c r="B1008" s="2" t="s">
        <v>2882</v>
      </c>
      <c r="C1008" s="2" t="s">
        <v>1412</v>
      </c>
      <c r="D1008" s="2" t="s">
        <v>2646</v>
      </c>
      <c r="E1008" s="4">
        <v>796</v>
      </c>
      <c r="F1008" s="4">
        <v>1879472</v>
      </c>
      <c r="G1008" s="4">
        <v>187947</v>
      </c>
      <c r="H1008" s="4">
        <v>2067419</v>
      </c>
    </row>
    <row r="1009" spans="1:8" ht="15.75">
      <c r="A1009" s="3" t="s">
        <v>10</v>
      </c>
      <c r="B1009" s="2" t="s">
        <v>2885</v>
      </c>
      <c r="C1009" s="2" t="s">
        <v>1412</v>
      </c>
      <c r="D1009" s="2" t="s">
        <v>2886</v>
      </c>
      <c r="E1009" s="4">
        <v>150</v>
      </c>
      <c r="F1009" s="4">
        <v>538950</v>
      </c>
      <c r="G1009" s="4">
        <v>53895</v>
      </c>
      <c r="H1009" s="4">
        <v>592845</v>
      </c>
    </row>
    <row r="1010" spans="1:8" ht="15.75">
      <c r="A1010" s="3" t="s">
        <v>10</v>
      </c>
      <c r="B1010" s="2" t="s">
        <v>2889</v>
      </c>
      <c r="C1010" s="2" t="s">
        <v>1412</v>
      </c>
      <c r="D1010" s="2" t="s">
        <v>2890</v>
      </c>
      <c r="E1010" s="4">
        <v>10</v>
      </c>
      <c r="F1010" s="4">
        <v>15160</v>
      </c>
      <c r="G1010" s="4">
        <v>1516</v>
      </c>
      <c r="H1010" s="4">
        <v>16676</v>
      </c>
    </row>
    <row r="1011" spans="1:8" ht="15.75">
      <c r="A1011" s="3" t="s">
        <v>10</v>
      </c>
      <c r="B1011" s="2" t="s">
        <v>2893</v>
      </c>
      <c r="C1011" s="2" t="s">
        <v>1412</v>
      </c>
      <c r="D1011" s="2" t="s">
        <v>2894</v>
      </c>
      <c r="E1011" s="4">
        <v>130</v>
      </c>
      <c r="F1011" s="4">
        <v>223860</v>
      </c>
      <c r="G1011" s="4">
        <v>22386</v>
      </c>
      <c r="H1011" s="4">
        <v>246246</v>
      </c>
    </row>
    <row r="1012" spans="1:8" ht="15.75">
      <c r="A1012" s="3" t="s">
        <v>10</v>
      </c>
      <c r="B1012" s="2" t="s">
        <v>2899</v>
      </c>
      <c r="C1012" s="2" t="s">
        <v>1412</v>
      </c>
      <c r="D1012" s="2" t="s">
        <v>2900</v>
      </c>
      <c r="E1012" s="4">
        <v>40</v>
      </c>
      <c r="F1012" s="4">
        <v>80400</v>
      </c>
      <c r="G1012" s="4">
        <v>8040</v>
      </c>
      <c r="H1012" s="4">
        <v>88440</v>
      </c>
    </row>
    <row r="1013" spans="1:8" ht="15.75">
      <c r="A1013" s="3" t="s">
        <v>10</v>
      </c>
      <c r="B1013" s="2" t="s">
        <v>2908</v>
      </c>
      <c r="C1013" s="2" t="s">
        <v>1417</v>
      </c>
      <c r="D1013" s="2" t="s">
        <v>2909</v>
      </c>
      <c r="E1013" s="4">
        <v>5</v>
      </c>
      <c r="F1013" s="4">
        <v>6835</v>
      </c>
      <c r="G1013" s="4">
        <v>684</v>
      </c>
      <c r="H1013" s="4">
        <v>7519</v>
      </c>
    </row>
    <row r="1014" spans="1:8" ht="15.75">
      <c r="A1014" s="3" t="s">
        <v>10</v>
      </c>
      <c r="B1014" s="2" t="s">
        <v>2910</v>
      </c>
      <c r="C1014" s="2" t="s">
        <v>1417</v>
      </c>
      <c r="D1014" s="2" t="s">
        <v>2911</v>
      </c>
      <c r="E1014" s="4">
        <v>25</v>
      </c>
      <c r="F1014" s="4">
        <v>37325</v>
      </c>
      <c r="G1014" s="4">
        <v>3733</v>
      </c>
      <c r="H1014" s="4">
        <v>41058</v>
      </c>
    </row>
    <row r="1015" spans="1:8" ht="15.75">
      <c r="A1015" s="3" t="s">
        <v>10</v>
      </c>
      <c r="B1015" s="2" t="s">
        <v>2916</v>
      </c>
      <c r="C1015" s="2" t="s">
        <v>1424</v>
      </c>
      <c r="D1015" s="2" t="s">
        <v>2917</v>
      </c>
      <c r="E1015" s="4">
        <v>20</v>
      </c>
      <c r="F1015" s="4">
        <v>50500</v>
      </c>
      <c r="G1015" s="4">
        <v>5050</v>
      </c>
      <c r="H1015" s="4">
        <v>55550</v>
      </c>
    </row>
    <row r="1016" spans="1:8" ht="15.75">
      <c r="A1016" s="3" t="s">
        <v>10</v>
      </c>
      <c r="B1016" s="2" t="s">
        <v>2918</v>
      </c>
      <c r="C1016" s="2" t="s">
        <v>1424</v>
      </c>
      <c r="D1016" s="2" t="s">
        <v>2919</v>
      </c>
      <c r="E1016" s="4">
        <v>10</v>
      </c>
      <c r="F1016" s="4">
        <v>24630</v>
      </c>
      <c r="G1016" s="4">
        <v>2463</v>
      </c>
      <c r="H1016" s="4">
        <v>27093</v>
      </c>
    </row>
    <row r="1017" spans="1:8" ht="15.75">
      <c r="A1017" s="3" t="s">
        <v>10</v>
      </c>
      <c r="B1017" s="2" t="s">
        <v>4449</v>
      </c>
      <c r="C1017" s="2" t="s">
        <v>1426</v>
      </c>
      <c r="D1017" s="2" t="s">
        <v>4450</v>
      </c>
      <c r="E1017" s="4">
        <v>970</v>
      </c>
      <c r="F1017" s="4">
        <v>1519990</v>
      </c>
      <c r="G1017" s="4">
        <v>151999</v>
      </c>
      <c r="H1017" s="4">
        <v>1671989</v>
      </c>
    </row>
    <row r="1018" spans="1:8" ht="15.75">
      <c r="A1018" s="3" t="s">
        <v>10</v>
      </c>
      <c r="B1018" s="2" t="s">
        <v>3866</v>
      </c>
      <c r="C1018" s="2" t="s">
        <v>1426</v>
      </c>
      <c r="D1018" s="2" t="s">
        <v>3867</v>
      </c>
      <c r="E1018" s="4">
        <v>30</v>
      </c>
      <c r="F1018" s="4">
        <v>33330</v>
      </c>
      <c r="G1018" s="4">
        <v>3333</v>
      </c>
      <c r="H1018" s="4">
        <v>36663</v>
      </c>
    </row>
    <row r="1019" spans="1:8" ht="15.75">
      <c r="A1019" s="3" t="s">
        <v>10</v>
      </c>
      <c r="B1019" s="2" t="s">
        <v>3870</v>
      </c>
      <c r="C1019" s="2" t="s">
        <v>1426</v>
      </c>
      <c r="D1019" s="2" t="s">
        <v>3871</v>
      </c>
      <c r="E1019" s="4">
        <v>370</v>
      </c>
      <c r="F1019" s="4">
        <v>440680</v>
      </c>
      <c r="G1019" s="4">
        <v>44068</v>
      </c>
      <c r="H1019" s="4">
        <v>484748</v>
      </c>
    </row>
    <row r="1020" spans="1:8" ht="15.75">
      <c r="A1020" s="3" t="s">
        <v>10</v>
      </c>
      <c r="B1020" s="2" t="s">
        <v>3872</v>
      </c>
      <c r="C1020" s="2" t="s">
        <v>1426</v>
      </c>
      <c r="D1020" s="2" t="s">
        <v>3873</v>
      </c>
      <c r="E1020" s="4">
        <v>310</v>
      </c>
      <c r="F1020" s="4">
        <v>405240</v>
      </c>
      <c r="G1020" s="4">
        <v>40524</v>
      </c>
      <c r="H1020" s="4">
        <v>445764</v>
      </c>
    </row>
    <row r="1021" spans="1:8" ht="15.75">
      <c r="A1021" s="3" t="s">
        <v>10</v>
      </c>
      <c r="B1021" s="2" t="s">
        <v>3874</v>
      </c>
      <c r="C1021" s="2" t="s">
        <v>1426</v>
      </c>
      <c r="D1021" s="2" t="s">
        <v>3875</v>
      </c>
      <c r="E1021" s="4">
        <v>56</v>
      </c>
      <c r="F1021" s="4">
        <v>103320</v>
      </c>
      <c r="G1021" s="4">
        <v>10332</v>
      </c>
      <c r="H1021" s="4">
        <v>113652</v>
      </c>
    </row>
    <row r="1022" spans="1:8" ht="15.75">
      <c r="A1022" s="3" t="s">
        <v>10</v>
      </c>
      <c r="B1022" s="2" t="s">
        <v>3876</v>
      </c>
      <c r="C1022" s="2" t="s">
        <v>1433</v>
      </c>
      <c r="D1022" s="2" t="s">
        <v>3877</v>
      </c>
      <c r="E1022" s="4">
        <v>100</v>
      </c>
      <c r="F1022" s="4">
        <v>177300</v>
      </c>
      <c r="G1022" s="4">
        <v>17730</v>
      </c>
      <c r="H1022" s="4">
        <v>195030</v>
      </c>
    </row>
    <row r="1023" spans="1:8" ht="15.75">
      <c r="A1023" s="3" t="s">
        <v>10</v>
      </c>
      <c r="B1023" s="2" t="s">
        <v>6114</v>
      </c>
      <c r="C1023" s="2" t="s">
        <v>1433</v>
      </c>
      <c r="D1023" s="2" t="s">
        <v>2435</v>
      </c>
      <c r="E1023" s="4">
        <v>50</v>
      </c>
      <c r="F1023" s="4">
        <v>195000</v>
      </c>
      <c r="G1023" s="4">
        <v>19500</v>
      </c>
      <c r="H1023" s="4">
        <v>214500</v>
      </c>
    </row>
    <row r="1024" spans="1:8" ht="15.75">
      <c r="A1024" s="3" t="s">
        <v>10</v>
      </c>
      <c r="B1024" s="2" t="s">
        <v>3878</v>
      </c>
      <c r="C1024" s="2" t="s">
        <v>1433</v>
      </c>
      <c r="D1024" s="2" t="s">
        <v>3879</v>
      </c>
      <c r="E1024" s="4">
        <v>112</v>
      </c>
      <c r="F1024" s="4">
        <v>260640</v>
      </c>
      <c r="G1024" s="4">
        <v>26064</v>
      </c>
      <c r="H1024" s="4">
        <v>286704</v>
      </c>
    </row>
    <row r="1025" spans="1:8" ht="15.75">
      <c r="A1025" s="3" t="s">
        <v>10</v>
      </c>
      <c r="B1025" s="2" t="s">
        <v>3880</v>
      </c>
      <c r="C1025" s="2" t="s">
        <v>1433</v>
      </c>
      <c r="D1025" s="2" t="s">
        <v>3881</v>
      </c>
      <c r="E1025" s="4">
        <v>3530</v>
      </c>
      <c r="F1025" s="4">
        <v>3527650</v>
      </c>
      <c r="G1025" s="4">
        <v>352765</v>
      </c>
      <c r="H1025" s="4">
        <v>3880415</v>
      </c>
    </row>
    <row r="1026" spans="1:8" ht="15.75">
      <c r="A1026" s="3" t="s">
        <v>10</v>
      </c>
      <c r="B1026" s="2" t="s">
        <v>3882</v>
      </c>
      <c r="C1026" s="2" t="s">
        <v>1433</v>
      </c>
      <c r="D1026" s="2" t="s">
        <v>3883</v>
      </c>
      <c r="E1026" s="4">
        <v>77</v>
      </c>
      <c r="F1026" s="4">
        <v>251239</v>
      </c>
      <c r="G1026" s="4">
        <v>25124</v>
      </c>
      <c r="H1026" s="4">
        <v>276363</v>
      </c>
    </row>
    <row r="1027" spans="1:8" ht="15.75">
      <c r="A1027" s="3" t="s">
        <v>10</v>
      </c>
      <c r="B1027" s="2" t="s">
        <v>3884</v>
      </c>
      <c r="C1027" s="2" t="s">
        <v>1433</v>
      </c>
      <c r="D1027" s="2" t="s">
        <v>3885</v>
      </c>
      <c r="E1027" s="4">
        <v>80</v>
      </c>
      <c r="F1027" s="4">
        <v>321910</v>
      </c>
      <c r="G1027" s="4">
        <v>32191</v>
      </c>
      <c r="H1027" s="4">
        <v>354101</v>
      </c>
    </row>
    <row r="1028" spans="1:8" ht="15.75">
      <c r="A1028" s="3" t="s">
        <v>10</v>
      </c>
      <c r="B1028" s="2" t="s">
        <v>3886</v>
      </c>
      <c r="C1028" s="2" t="s">
        <v>1433</v>
      </c>
      <c r="D1028" s="2" t="s">
        <v>3887</v>
      </c>
      <c r="E1028" s="4">
        <v>780</v>
      </c>
      <c r="F1028" s="4">
        <v>847080</v>
      </c>
      <c r="G1028" s="4">
        <v>84708</v>
      </c>
      <c r="H1028" s="4">
        <v>931788</v>
      </c>
    </row>
    <row r="1029" spans="1:8" ht="15.75">
      <c r="A1029" s="3" t="s">
        <v>10</v>
      </c>
      <c r="B1029" s="2" t="s">
        <v>3888</v>
      </c>
      <c r="C1029" s="2" t="s">
        <v>1433</v>
      </c>
      <c r="D1029" s="2" t="s">
        <v>3889</v>
      </c>
      <c r="E1029" s="4">
        <v>3540</v>
      </c>
      <c r="F1029" s="4">
        <v>4313740</v>
      </c>
      <c r="G1029" s="4">
        <v>431374</v>
      </c>
      <c r="H1029" s="4">
        <v>4745114</v>
      </c>
    </row>
    <row r="1030" spans="1:8" ht="15.75">
      <c r="A1030" s="3" t="s">
        <v>10</v>
      </c>
      <c r="B1030" s="2" t="s">
        <v>3890</v>
      </c>
      <c r="C1030" s="2" t="s">
        <v>1433</v>
      </c>
      <c r="D1030" s="2" t="s">
        <v>3891</v>
      </c>
      <c r="E1030" s="4">
        <v>275</v>
      </c>
      <c r="F1030" s="4">
        <v>463895</v>
      </c>
      <c r="G1030" s="4">
        <v>46390</v>
      </c>
      <c r="H1030" s="4">
        <v>510285</v>
      </c>
    </row>
    <row r="1031" spans="1:8" ht="15.75">
      <c r="A1031" s="3" t="s">
        <v>10</v>
      </c>
      <c r="B1031" s="2" t="s">
        <v>3892</v>
      </c>
      <c r="C1031" s="2" t="s">
        <v>1433</v>
      </c>
      <c r="D1031" s="2" t="s">
        <v>3893</v>
      </c>
      <c r="E1031" s="4">
        <v>195</v>
      </c>
      <c r="F1031" s="4">
        <v>340145</v>
      </c>
      <c r="G1031" s="4">
        <v>34015</v>
      </c>
      <c r="H1031" s="4">
        <v>374160</v>
      </c>
    </row>
    <row r="1032" spans="1:8" ht="15.75">
      <c r="A1032" s="3" t="s">
        <v>10</v>
      </c>
      <c r="B1032" s="2" t="s">
        <v>3896</v>
      </c>
      <c r="C1032" s="2" t="s">
        <v>1433</v>
      </c>
      <c r="D1032" s="2" t="s">
        <v>3897</v>
      </c>
      <c r="E1032" s="4">
        <v>50</v>
      </c>
      <c r="F1032" s="4">
        <v>83700</v>
      </c>
      <c r="G1032" s="4">
        <v>8370</v>
      </c>
      <c r="H1032" s="4">
        <v>92070</v>
      </c>
    </row>
    <row r="1033" spans="1:8" ht="15.75">
      <c r="A1033" s="3" t="s">
        <v>10</v>
      </c>
      <c r="B1033" s="2" t="s">
        <v>3898</v>
      </c>
      <c r="C1033" s="2" t="s">
        <v>1433</v>
      </c>
      <c r="D1033" s="2" t="s">
        <v>3899</v>
      </c>
      <c r="E1033" s="4">
        <v>50</v>
      </c>
      <c r="F1033" s="4">
        <v>88900</v>
      </c>
      <c r="G1033" s="4">
        <v>8890</v>
      </c>
      <c r="H1033" s="4">
        <v>97790</v>
      </c>
    </row>
    <row r="1034" spans="1:8" ht="15.75">
      <c r="A1034" s="3" t="s">
        <v>10</v>
      </c>
      <c r="B1034" s="2" t="s">
        <v>6423</v>
      </c>
      <c r="C1034" s="2" t="s">
        <v>1401</v>
      </c>
      <c r="D1034" s="2" t="s">
        <v>6424</v>
      </c>
      <c r="E1034" s="4">
        <v>3</v>
      </c>
      <c r="F1034" s="4">
        <v>18300</v>
      </c>
      <c r="G1034" s="4">
        <v>1830</v>
      </c>
      <c r="H1034" s="4">
        <v>20130</v>
      </c>
    </row>
    <row r="1035" spans="1:8" ht="15.75">
      <c r="A1035" s="3" t="s">
        <v>10</v>
      </c>
      <c r="B1035" s="2" t="s">
        <v>3930</v>
      </c>
      <c r="C1035" s="2" t="s">
        <v>1433</v>
      </c>
      <c r="D1035" s="2" t="s">
        <v>56</v>
      </c>
      <c r="E1035" s="4">
        <v>11</v>
      </c>
      <c r="F1035" s="4">
        <v>31900</v>
      </c>
      <c r="G1035" s="4">
        <v>3190</v>
      </c>
      <c r="H1035" s="4">
        <v>35090</v>
      </c>
    </row>
    <row r="1036" spans="1:8" ht="15.75">
      <c r="A1036" s="3" t="s">
        <v>10</v>
      </c>
      <c r="B1036" s="2" t="s">
        <v>4529</v>
      </c>
      <c r="C1036" s="2" t="s">
        <v>4526</v>
      </c>
      <c r="D1036" s="2" t="s">
        <v>4530</v>
      </c>
      <c r="E1036" s="4">
        <v>831</v>
      </c>
      <c r="F1036" s="4">
        <v>8326620</v>
      </c>
      <c r="G1036" s="4">
        <v>832662</v>
      </c>
      <c r="H1036" s="4">
        <v>9159282</v>
      </c>
    </row>
    <row r="1037" spans="1:8" ht="15.75">
      <c r="A1037" s="3" t="s">
        <v>10</v>
      </c>
      <c r="B1037" s="2" t="s">
        <v>4534</v>
      </c>
      <c r="C1037" s="2" t="s">
        <v>4533</v>
      </c>
      <c r="D1037" s="2" t="s">
        <v>4535</v>
      </c>
      <c r="E1037" s="4">
        <v>963</v>
      </c>
      <c r="F1037" s="4">
        <v>13838310</v>
      </c>
      <c r="G1037" s="4">
        <v>1383831</v>
      </c>
      <c r="H1037" s="4">
        <v>15222141</v>
      </c>
    </row>
    <row r="1038" spans="1:8" ht="15.75">
      <c r="A1038" s="3" t="s">
        <v>10</v>
      </c>
      <c r="B1038" s="2" t="s">
        <v>4537</v>
      </c>
      <c r="C1038" s="2" t="s">
        <v>4536</v>
      </c>
      <c r="D1038" s="2" t="s">
        <v>4538</v>
      </c>
      <c r="E1038" s="4">
        <v>54</v>
      </c>
      <c r="F1038" s="4">
        <v>1254420</v>
      </c>
      <c r="G1038" s="4">
        <v>125442</v>
      </c>
      <c r="H1038" s="4">
        <v>1379862</v>
      </c>
    </row>
    <row r="1039" spans="1:8" ht="15.75">
      <c r="A1039" s="3" t="s">
        <v>10</v>
      </c>
      <c r="B1039" s="2" t="s">
        <v>4543</v>
      </c>
      <c r="C1039" s="2" t="s">
        <v>4542</v>
      </c>
      <c r="D1039" s="2" t="s">
        <v>4544</v>
      </c>
      <c r="E1039" s="4">
        <v>170</v>
      </c>
      <c r="F1039" s="4">
        <v>2045100</v>
      </c>
      <c r="G1039" s="4">
        <v>204510</v>
      </c>
      <c r="H1039" s="4">
        <v>2249610</v>
      </c>
    </row>
    <row r="1040" spans="1:8" ht="15.75">
      <c r="A1040" s="3" t="s">
        <v>10</v>
      </c>
      <c r="B1040" s="2" t="s">
        <v>4546</v>
      </c>
      <c r="C1040" s="2" t="s">
        <v>4545</v>
      </c>
      <c r="D1040" s="2" t="s">
        <v>4547</v>
      </c>
      <c r="E1040" s="4">
        <v>225</v>
      </c>
      <c r="F1040" s="4">
        <v>4986000</v>
      </c>
      <c r="G1040" s="4">
        <v>498600</v>
      </c>
      <c r="H1040" s="4">
        <v>5484600</v>
      </c>
    </row>
    <row r="1041" spans="1:8" ht="15.75">
      <c r="A1041" s="3" t="s">
        <v>10</v>
      </c>
      <c r="B1041" s="2" t="s">
        <v>4554</v>
      </c>
      <c r="C1041" s="2" t="s">
        <v>4553</v>
      </c>
      <c r="D1041" s="2" t="s">
        <v>4555</v>
      </c>
      <c r="E1041" s="4">
        <v>670</v>
      </c>
      <c r="F1041" s="4">
        <v>6505700</v>
      </c>
      <c r="G1041" s="4">
        <v>650570</v>
      </c>
      <c r="H1041" s="4">
        <v>7156270</v>
      </c>
    </row>
    <row r="1042" spans="1:8" ht="15.75">
      <c r="A1042" s="3" t="s">
        <v>10</v>
      </c>
      <c r="B1042" s="2" t="s">
        <v>4559</v>
      </c>
      <c r="C1042" s="2" t="s">
        <v>4558</v>
      </c>
      <c r="D1042" s="2" t="s">
        <v>4560</v>
      </c>
      <c r="E1042" s="4">
        <v>10</v>
      </c>
      <c r="F1042" s="4">
        <v>99100</v>
      </c>
      <c r="G1042" s="4">
        <v>9910</v>
      </c>
      <c r="H1042" s="4">
        <v>109010</v>
      </c>
    </row>
    <row r="1043" spans="1:8" ht="15.75">
      <c r="A1043" s="3" t="s">
        <v>10</v>
      </c>
      <c r="B1043" s="2" t="s">
        <v>4569</v>
      </c>
      <c r="C1043" s="2" t="s">
        <v>4568</v>
      </c>
      <c r="D1043" s="2" t="s">
        <v>4570</v>
      </c>
      <c r="E1043" s="4">
        <v>195</v>
      </c>
      <c r="F1043" s="4">
        <v>2033850</v>
      </c>
      <c r="G1043" s="4">
        <v>203385</v>
      </c>
      <c r="H1043" s="4">
        <v>2237235</v>
      </c>
    </row>
    <row r="1044" spans="1:8" ht="15.75">
      <c r="A1044" s="3" t="s">
        <v>10</v>
      </c>
      <c r="B1044" s="2" t="s">
        <v>4576</v>
      </c>
      <c r="C1044" s="2" t="s">
        <v>4575</v>
      </c>
      <c r="D1044" s="2" t="s">
        <v>4577</v>
      </c>
      <c r="E1044" s="4">
        <v>255</v>
      </c>
      <c r="F1044" s="4">
        <v>3796950</v>
      </c>
      <c r="G1044" s="4">
        <v>379695</v>
      </c>
      <c r="H1044" s="4">
        <v>4176645</v>
      </c>
    </row>
    <row r="1045" spans="1:8" ht="15.75">
      <c r="A1045" s="3" t="s">
        <v>10</v>
      </c>
      <c r="B1045" s="2" t="s">
        <v>4581</v>
      </c>
      <c r="C1045" s="2" t="s">
        <v>4580</v>
      </c>
      <c r="D1045" s="2" t="s">
        <v>4582</v>
      </c>
      <c r="E1045" s="4">
        <v>230</v>
      </c>
      <c r="F1045" s="4">
        <v>5395800</v>
      </c>
      <c r="G1045" s="4">
        <v>539580</v>
      </c>
      <c r="H1045" s="4">
        <v>5935380</v>
      </c>
    </row>
    <row r="1046" spans="1:8" ht="15.75">
      <c r="A1046" s="3" t="s">
        <v>10</v>
      </c>
      <c r="B1046" s="2" t="s">
        <v>4586</v>
      </c>
      <c r="C1046" s="2" t="s">
        <v>4585</v>
      </c>
      <c r="D1046" s="2" t="s">
        <v>6131</v>
      </c>
      <c r="E1046" s="4">
        <v>96</v>
      </c>
      <c r="F1046" s="4">
        <v>3177600</v>
      </c>
      <c r="G1046" s="4">
        <v>317760</v>
      </c>
      <c r="H1046" s="4">
        <v>3495360</v>
      </c>
    </row>
    <row r="1047" spans="1:8" ht="15.75">
      <c r="A1047" s="3" t="s">
        <v>10</v>
      </c>
      <c r="B1047" s="2" t="s">
        <v>4621</v>
      </c>
      <c r="C1047" s="2" t="s">
        <v>4620</v>
      </c>
      <c r="D1047" s="2" t="s">
        <v>4622</v>
      </c>
      <c r="E1047" s="4">
        <v>100</v>
      </c>
      <c r="F1047" s="4">
        <v>1239000</v>
      </c>
      <c r="G1047" s="4">
        <v>123900</v>
      </c>
      <c r="H1047" s="4">
        <v>1362900</v>
      </c>
    </row>
    <row r="1048" spans="1:8" ht="15.75">
      <c r="A1048" s="32" t="s">
        <v>12</v>
      </c>
      <c r="B1048" s="32" t="s">
        <v>53</v>
      </c>
      <c r="C1048" s="32" t="s">
        <v>50</v>
      </c>
      <c r="D1048" s="32" t="s">
        <v>54</v>
      </c>
      <c r="E1048" s="4">
        <v>100</v>
      </c>
      <c r="F1048" s="4">
        <v>682000</v>
      </c>
      <c r="G1048" s="4">
        <v>68200</v>
      </c>
      <c r="H1048" s="4">
        <v>750200</v>
      </c>
    </row>
    <row r="1049" spans="1:8" ht="15.75">
      <c r="A1049" s="32" t="s">
        <v>12</v>
      </c>
      <c r="B1049" s="32" t="s">
        <v>55</v>
      </c>
      <c r="C1049" s="32" t="s">
        <v>50</v>
      </c>
      <c r="D1049" s="32" t="s">
        <v>56</v>
      </c>
      <c r="E1049" s="4">
        <v>330</v>
      </c>
      <c r="F1049" s="4">
        <v>1353000</v>
      </c>
      <c r="G1049" s="4">
        <v>135300</v>
      </c>
      <c r="H1049" s="4">
        <v>1488300</v>
      </c>
    </row>
    <row r="1050" spans="1:8" ht="15.75">
      <c r="A1050" s="32" t="s">
        <v>12</v>
      </c>
      <c r="B1050" s="32" t="s">
        <v>61</v>
      </c>
      <c r="C1050" s="32" t="s">
        <v>59</v>
      </c>
      <c r="D1050" s="32" t="s">
        <v>54</v>
      </c>
      <c r="E1050" s="4">
        <v>30</v>
      </c>
      <c r="F1050" s="4">
        <v>276000</v>
      </c>
      <c r="G1050" s="4">
        <v>27600</v>
      </c>
      <c r="H1050" s="4">
        <v>303600</v>
      </c>
    </row>
    <row r="1051" spans="1:8" ht="15.75">
      <c r="A1051" s="32" t="s">
        <v>12</v>
      </c>
      <c r="B1051" s="32" t="s">
        <v>66</v>
      </c>
      <c r="C1051" s="32" t="s">
        <v>62</v>
      </c>
      <c r="D1051" s="32" t="s">
        <v>58</v>
      </c>
      <c r="E1051" s="4">
        <v>200</v>
      </c>
      <c r="F1051" s="4">
        <v>720000</v>
      </c>
      <c r="G1051" s="4">
        <v>72000</v>
      </c>
      <c r="H1051" s="4">
        <v>792000</v>
      </c>
    </row>
    <row r="1052" spans="1:8" ht="15.75">
      <c r="A1052" s="32" t="s">
        <v>12</v>
      </c>
      <c r="B1052" s="32" t="s">
        <v>77</v>
      </c>
      <c r="C1052" s="32" t="s">
        <v>69</v>
      </c>
      <c r="D1052" s="32" t="s">
        <v>78</v>
      </c>
      <c r="E1052" s="4">
        <v>1</v>
      </c>
      <c r="F1052" s="4">
        <v>17400</v>
      </c>
      <c r="G1052" s="4">
        <v>1740</v>
      </c>
      <c r="H1052" s="4">
        <v>19140</v>
      </c>
    </row>
    <row r="1053" spans="1:8" ht="15.75">
      <c r="A1053" s="32" t="s">
        <v>12</v>
      </c>
      <c r="B1053" s="32" t="s">
        <v>82</v>
      </c>
      <c r="C1053" s="32" t="s">
        <v>69</v>
      </c>
      <c r="D1053" s="32" t="s">
        <v>83</v>
      </c>
      <c r="E1053" s="4">
        <v>50</v>
      </c>
      <c r="F1053" s="4">
        <v>255000</v>
      </c>
      <c r="G1053" s="4">
        <v>25500</v>
      </c>
      <c r="H1053" s="4">
        <v>280500</v>
      </c>
    </row>
    <row r="1054" spans="1:8" ht="15.75">
      <c r="A1054" s="32" t="s">
        <v>12</v>
      </c>
      <c r="B1054" s="32" t="s">
        <v>91</v>
      </c>
      <c r="C1054" s="32" t="s">
        <v>62</v>
      </c>
      <c r="D1054" s="32" t="s">
        <v>56</v>
      </c>
      <c r="E1054" s="4">
        <v>200</v>
      </c>
      <c r="F1054" s="4">
        <v>640000</v>
      </c>
      <c r="G1054" s="4">
        <v>64000</v>
      </c>
      <c r="H1054" s="4">
        <v>704000</v>
      </c>
    </row>
    <row r="1055" spans="1:8" ht="15.75">
      <c r="A1055" s="32" t="s">
        <v>12</v>
      </c>
      <c r="B1055" s="32" t="s">
        <v>98</v>
      </c>
      <c r="C1055" s="32" t="s">
        <v>96</v>
      </c>
      <c r="D1055" s="32" t="s">
        <v>99</v>
      </c>
      <c r="E1055" s="4"/>
      <c r="F1055" s="4"/>
      <c r="G1055" s="4"/>
      <c r="H1055" s="4"/>
    </row>
    <row r="1056" spans="1:8" ht="15.75">
      <c r="A1056" s="32" t="s">
        <v>12</v>
      </c>
      <c r="B1056" s="32" t="s">
        <v>100</v>
      </c>
      <c r="C1056" s="32" t="s">
        <v>50</v>
      </c>
      <c r="D1056" s="32" t="s">
        <v>73</v>
      </c>
      <c r="E1056" s="4">
        <v>100</v>
      </c>
      <c r="F1056" s="4">
        <v>330000</v>
      </c>
      <c r="G1056" s="4">
        <v>33000</v>
      </c>
      <c r="H1056" s="4">
        <v>363000</v>
      </c>
    </row>
    <row r="1057" spans="1:8" ht="15.75">
      <c r="A1057" s="32" t="s">
        <v>12</v>
      </c>
      <c r="B1057" s="32" t="s">
        <v>105</v>
      </c>
      <c r="C1057" s="32" t="s">
        <v>50</v>
      </c>
      <c r="D1057" s="32" t="s">
        <v>104</v>
      </c>
      <c r="E1057" s="4">
        <v>50</v>
      </c>
      <c r="F1057" s="4">
        <v>365000</v>
      </c>
      <c r="G1057" s="4">
        <v>36500</v>
      </c>
      <c r="H1057" s="4">
        <v>401500</v>
      </c>
    </row>
    <row r="1058" spans="1:8" ht="15.75">
      <c r="A1058" s="32" t="s">
        <v>12</v>
      </c>
      <c r="B1058" s="32" t="s">
        <v>139</v>
      </c>
      <c r="C1058" s="32" t="s">
        <v>138</v>
      </c>
      <c r="D1058" s="32" t="s">
        <v>136</v>
      </c>
      <c r="E1058" s="4">
        <v>30</v>
      </c>
      <c r="F1058" s="4">
        <v>285000</v>
      </c>
      <c r="G1058" s="4">
        <v>28500</v>
      </c>
      <c r="H1058" s="4">
        <v>313500</v>
      </c>
    </row>
    <row r="1059" spans="1:8" ht="15.75">
      <c r="A1059" s="32" t="s">
        <v>12</v>
      </c>
      <c r="B1059" s="32" t="s">
        <v>141</v>
      </c>
      <c r="C1059" s="32" t="s">
        <v>140</v>
      </c>
      <c r="D1059" s="32" t="s">
        <v>136</v>
      </c>
      <c r="E1059" s="4">
        <v>7</v>
      </c>
      <c r="F1059" s="4">
        <v>77000</v>
      </c>
      <c r="G1059" s="4">
        <v>7700</v>
      </c>
      <c r="H1059" s="4">
        <v>84700</v>
      </c>
    </row>
    <row r="1060" spans="1:8" ht="15.75">
      <c r="A1060" s="32" t="s">
        <v>12</v>
      </c>
      <c r="B1060" s="32" t="s">
        <v>145</v>
      </c>
      <c r="C1060" s="32" t="s">
        <v>144</v>
      </c>
      <c r="D1060" s="32" t="s">
        <v>146</v>
      </c>
      <c r="E1060" s="4">
        <v>20</v>
      </c>
      <c r="F1060" s="4">
        <v>140000</v>
      </c>
      <c r="G1060" s="4">
        <v>14000</v>
      </c>
      <c r="H1060" s="4">
        <v>154000</v>
      </c>
    </row>
    <row r="1061" spans="1:8" ht="15.75">
      <c r="A1061" s="32" t="s">
        <v>12</v>
      </c>
      <c r="B1061" s="32" t="s">
        <v>174</v>
      </c>
      <c r="C1061" s="32" t="s">
        <v>173</v>
      </c>
      <c r="D1061" s="32" t="s">
        <v>175</v>
      </c>
      <c r="E1061" s="4">
        <v>10</v>
      </c>
      <c r="F1061" s="4">
        <v>160000</v>
      </c>
      <c r="G1061" s="4">
        <v>16000</v>
      </c>
      <c r="H1061" s="4">
        <v>176000</v>
      </c>
    </row>
    <row r="1062" spans="1:8" ht="15.75">
      <c r="A1062" s="32" t="s">
        <v>12</v>
      </c>
      <c r="B1062" s="32" t="s">
        <v>190</v>
      </c>
      <c r="C1062" s="32" t="s">
        <v>189</v>
      </c>
      <c r="D1062" s="32" t="s">
        <v>54</v>
      </c>
      <c r="E1062" s="4">
        <v>2</v>
      </c>
      <c r="F1062" s="4">
        <v>27800</v>
      </c>
      <c r="G1062" s="4">
        <v>2780</v>
      </c>
      <c r="H1062" s="4">
        <v>30580</v>
      </c>
    </row>
    <row r="1063" spans="1:8" ht="15.75">
      <c r="A1063" s="32" t="s">
        <v>12</v>
      </c>
      <c r="B1063" s="32" t="s">
        <v>203</v>
      </c>
      <c r="C1063" s="32" t="s">
        <v>189</v>
      </c>
      <c r="D1063" s="32" t="s">
        <v>56</v>
      </c>
      <c r="E1063" s="4">
        <v>4</v>
      </c>
      <c r="F1063" s="4">
        <v>26000</v>
      </c>
      <c r="G1063" s="4">
        <v>2600</v>
      </c>
      <c r="H1063" s="4">
        <v>28600</v>
      </c>
    </row>
    <row r="1064" spans="1:8" ht="15.75">
      <c r="A1064" s="32" t="s">
        <v>12</v>
      </c>
      <c r="B1064" s="32" t="s">
        <v>204</v>
      </c>
      <c r="C1064" s="32" t="s">
        <v>149</v>
      </c>
      <c r="D1064" s="32" t="s">
        <v>99</v>
      </c>
      <c r="E1064" s="4">
        <v>30</v>
      </c>
      <c r="F1064" s="4">
        <v>273000</v>
      </c>
      <c r="G1064" s="4">
        <v>27300</v>
      </c>
      <c r="H1064" s="4">
        <v>300300</v>
      </c>
    </row>
    <row r="1065" spans="1:8" ht="15.75">
      <c r="A1065" s="32" t="s">
        <v>12</v>
      </c>
      <c r="B1065" s="32" t="s">
        <v>205</v>
      </c>
      <c r="C1065" s="32" t="s">
        <v>189</v>
      </c>
      <c r="D1065" s="32" t="s">
        <v>206</v>
      </c>
      <c r="E1065" s="4">
        <v>1</v>
      </c>
      <c r="F1065" s="4">
        <v>51400</v>
      </c>
      <c r="G1065" s="4">
        <v>5140</v>
      </c>
      <c r="H1065" s="4">
        <v>56540</v>
      </c>
    </row>
    <row r="1066" spans="1:8" ht="15.75">
      <c r="A1066" s="32" t="s">
        <v>12</v>
      </c>
      <c r="B1066" s="32" t="s">
        <v>238</v>
      </c>
      <c r="C1066" s="32" t="s">
        <v>236</v>
      </c>
      <c r="D1066" s="32" t="s">
        <v>239</v>
      </c>
      <c r="E1066" s="4">
        <v>4</v>
      </c>
      <c r="F1066" s="4">
        <v>28448</v>
      </c>
      <c r="G1066" s="4">
        <v>2845</v>
      </c>
      <c r="H1066" s="4">
        <v>31293</v>
      </c>
    </row>
    <row r="1067" spans="1:8" ht="15.75">
      <c r="A1067" s="32" t="s">
        <v>12</v>
      </c>
      <c r="B1067" s="32" t="s">
        <v>263</v>
      </c>
      <c r="C1067" s="32" t="s">
        <v>262</v>
      </c>
      <c r="D1067" s="32"/>
      <c r="E1067" s="4">
        <v>7</v>
      </c>
      <c r="F1067" s="4">
        <v>28000</v>
      </c>
      <c r="G1067" s="4">
        <v>2800</v>
      </c>
      <c r="H1067" s="4">
        <v>30800</v>
      </c>
    </row>
    <row r="1068" spans="1:8" ht="15.75">
      <c r="A1068" s="32" t="s">
        <v>12</v>
      </c>
      <c r="B1068" s="32" t="s">
        <v>388</v>
      </c>
      <c r="C1068" s="32" t="s">
        <v>318</v>
      </c>
      <c r="D1068" s="32" t="s">
        <v>389</v>
      </c>
      <c r="E1068" s="4">
        <v>8</v>
      </c>
      <c r="F1068" s="4">
        <v>26560</v>
      </c>
      <c r="G1068" s="4">
        <v>2656</v>
      </c>
      <c r="H1068" s="4">
        <v>29216</v>
      </c>
    </row>
    <row r="1069" spans="1:8" ht="15.75">
      <c r="A1069" s="32" t="s">
        <v>12</v>
      </c>
      <c r="B1069" s="32" t="s">
        <v>404</v>
      </c>
      <c r="C1069" s="32" t="s">
        <v>403</v>
      </c>
      <c r="D1069" s="32" t="s">
        <v>405</v>
      </c>
      <c r="E1069" s="4">
        <v>4</v>
      </c>
      <c r="F1069" s="4">
        <v>18200</v>
      </c>
      <c r="G1069" s="4">
        <v>1820</v>
      </c>
      <c r="H1069" s="4">
        <v>20020</v>
      </c>
    </row>
    <row r="1070" spans="1:8" ht="15.75">
      <c r="A1070" s="32" t="s">
        <v>12</v>
      </c>
      <c r="B1070" s="32" t="s">
        <v>407</v>
      </c>
      <c r="C1070" s="32" t="s">
        <v>406</v>
      </c>
      <c r="D1070" s="32" t="s">
        <v>405</v>
      </c>
      <c r="E1070" s="4">
        <v>1</v>
      </c>
      <c r="F1070" s="4">
        <v>5200</v>
      </c>
      <c r="G1070" s="4">
        <v>520</v>
      </c>
      <c r="H1070" s="4">
        <v>5720</v>
      </c>
    </row>
    <row r="1071" spans="1:8" ht="15.75">
      <c r="A1071" s="32" t="s">
        <v>12</v>
      </c>
      <c r="B1071" s="32" t="s">
        <v>452</v>
      </c>
      <c r="C1071" s="32" t="s">
        <v>451</v>
      </c>
      <c r="D1071" s="32"/>
      <c r="E1071" s="4">
        <v>20</v>
      </c>
      <c r="F1071" s="4">
        <v>150000</v>
      </c>
      <c r="G1071" s="4">
        <v>15000</v>
      </c>
      <c r="H1071" s="4">
        <v>165000</v>
      </c>
    </row>
    <row r="1072" spans="1:8" ht="15.75">
      <c r="A1072" s="32" t="s">
        <v>12</v>
      </c>
      <c r="B1072" s="32" t="s">
        <v>454</v>
      </c>
      <c r="C1072" s="32" t="s">
        <v>453</v>
      </c>
      <c r="D1072" s="32"/>
      <c r="E1072" s="4">
        <v>20</v>
      </c>
      <c r="F1072" s="4">
        <v>202000</v>
      </c>
      <c r="G1072" s="4">
        <v>20200</v>
      </c>
      <c r="H1072" s="4">
        <v>222200</v>
      </c>
    </row>
    <row r="1073" spans="1:8" ht="15.75">
      <c r="A1073" s="32" t="s">
        <v>12</v>
      </c>
      <c r="B1073" s="32" t="s">
        <v>456</v>
      </c>
      <c r="C1073" s="32" t="s">
        <v>455</v>
      </c>
      <c r="D1073" s="32"/>
      <c r="E1073" s="4">
        <v>20</v>
      </c>
      <c r="F1073" s="4">
        <v>236000</v>
      </c>
      <c r="G1073" s="4">
        <v>23600</v>
      </c>
      <c r="H1073" s="4">
        <v>259600</v>
      </c>
    </row>
    <row r="1074" spans="1:8" ht="15.75">
      <c r="A1074" s="32" t="s">
        <v>12</v>
      </c>
      <c r="B1074" s="32" t="s">
        <v>460</v>
      </c>
      <c r="C1074" s="32" t="s">
        <v>459</v>
      </c>
      <c r="D1074" s="32"/>
      <c r="E1074" s="4">
        <v>2</v>
      </c>
      <c r="F1074" s="4">
        <v>24880</v>
      </c>
      <c r="G1074" s="4">
        <v>2488</v>
      </c>
      <c r="H1074" s="4">
        <v>27368</v>
      </c>
    </row>
    <row r="1075" spans="1:8" ht="15.75">
      <c r="A1075" s="32" t="s">
        <v>12</v>
      </c>
      <c r="B1075" s="32" t="s">
        <v>470</v>
      </c>
      <c r="C1075" s="32" t="s">
        <v>469</v>
      </c>
      <c r="D1075" s="32" t="s">
        <v>471</v>
      </c>
      <c r="E1075" s="4">
        <v>30</v>
      </c>
      <c r="F1075" s="4">
        <v>179100</v>
      </c>
      <c r="G1075" s="4">
        <v>17910</v>
      </c>
      <c r="H1075" s="4">
        <v>197010</v>
      </c>
    </row>
    <row r="1076" spans="1:8" ht="15.75">
      <c r="A1076" s="32" t="s">
        <v>12</v>
      </c>
      <c r="B1076" s="32" t="s">
        <v>473</v>
      </c>
      <c r="C1076" s="32" t="s">
        <v>472</v>
      </c>
      <c r="D1076" s="32" t="s">
        <v>474</v>
      </c>
      <c r="E1076" s="4">
        <v>20</v>
      </c>
      <c r="F1076" s="4">
        <v>105640</v>
      </c>
      <c r="G1076" s="4">
        <v>10564</v>
      </c>
      <c r="H1076" s="4">
        <v>116204</v>
      </c>
    </row>
    <row r="1077" spans="1:8" ht="15.75">
      <c r="A1077" s="32" t="s">
        <v>12</v>
      </c>
      <c r="B1077" s="32" t="s">
        <v>476</v>
      </c>
      <c r="C1077" s="32" t="s">
        <v>475</v>
      </c>
      <c r="D1077" s="32" t="s">
        <v>477</v>
      </c>
      <c r="E1077" s="4">
        <v>25</v>
      </c>
      <c r="F1077" s="4">
        <v>149825</v>
      </c>
      <c r="G1077" s="4">
        <v>14983</v>
      </c>
      <c r="H1077" s="4">
        <v>164808</v>
      </c>
    </row>
    <row r="1078" spans="1:8" ht="15.75">
      <c r="A1078" s="32" t="s">
        <v>12</v>
      </c>
      <c r="B1078" s="32" t="s">
        <v>482</v>
      </c>
      <c r="C1078" s="32" t="s">
        <v>481</v>
      </c>
      <c r="D1078" s="32" t="s">
        <v>483</v>
      </c>
      <c r="E1078" s="4">
        <v>30</v>
      </c>
      <c r="F1078" s="4">
        <v>201120</v>
      </c>
      <c r="G1078" s="4">
        <v>20112</v>
      </c>
      <c r="H1078" s="4">
        <v>221232</v>
      </c>
    </row>
    <row r="1079" spans="1:8" ht="15.75">
      <c r="A1079" s="32" t="s">
        <v>12</v>
      </c>
      <c r="B1079" s="32" t="s">
        <v>485</v>
      </c>
      <c r="C1079" s="32" t="s">
        <v>484</v>
      </c>
      <c r="D1079" s="32"/>
      <c r="E1079" s="4">
        <v>3</v>
      </c>
      <c r="F1079" s="4">
        <v>26973</v>
      </c>
      <c r="G1079" s="4">
        <v>2697</v>
      </c>
      <c r="H1079" s="4">
        <v>29670</v>
      </c>
    </row>
    <row r="1080" spans="1:8" ht="15.75">
      <c r="A1080" s="32" t="s">
        <v>12</v>
      </c>
      <c r="B1080" s="32" t="s">
        <v>490</v>
      </c>
      <c r="C1080" s="32" t="s">
        <v>489</v>
      </c>
      <c r="D1080" s="32" t="s">
        <v>491</v>
      </c>
      <c r="E1080" s="4">
        <v>20</v>
      </c>
      <c r="F1080" s="4">
        <v>148260</v>
      </c>
      <c r="G1080" s="4">
        <v>14826</v>
      </c>
      <c r="H1080" s="4">
        <v>163086</v>
      </c>
    </row>
    <row r="1081" spans="1:8" ht="15.75">
      <c r="A1081" s="32" t="s">
        <v>12</v>
      </c>
      <c r="B1081" s="32" t="s">
        <v>507</v>
      </c>
      <c r="C1081" s="32" t="s">
        <v>506</v>
      </c>
      <c r="D1081" s="32"/>
      <c r="E1081" s="4">
        <v>35</v>
      </c>
      <c r="F1081" s="4">
        <v>854000</v>
      </c>
      <c r="G1081" s="4">
        <v>85400</v>
      </c>
      <c r="H1081" s="4">
        <v>939400</v>
      </c>
    </row>
    <row r="1082" spans="1:8" ht="15.75">
      <c r="A1082" s="32" t="s">
        <v>12</v>
      </c>
      <c r="B1082" s="32" t="s">
        <v>509</v>
      </c>
      <c r="C1082" s="32" t="s">
        <v>508</v>
      </c>
      <c r="D1082" s="32"/>
      <c r="E1082" s="4">
        <v>35</v>
      </c>
      <c r="F1082" s="4">
        <v>1022000</v>
      </c>
      <c r="G1082" s="4">
        <v>102200</v>
      </c>
      <c r="H1082" s="4">
        <v>1124200</v>
      </c>
    </row>
    <row r="1083" spans="1:8" ht="15.75">
      <c r="A1083" s="32" t="s">
        <v>12</v>
      </c>
      <c r="B1083" s="32" t="s">
        <v>511</v>
      </c>
      <c r="C1083" s="32" t="s">
        <v>510</v>
      </c>
      <c r="D1083" s="32"/>
      <c r="E1083" s="4">
        <v>35</v>
      </c>
      <c r="F1083" s="4">
        <v>1120000</v>
      </c>
      <c r="G1083" s="4">
        <v>112000</v>
      </c>
      <c r="H1083" s="4">
        <v>1232000</v>
      </c>
    </row>
    <row r="1084" spans="1:8" ht="15.75">
      <c r="A1084" s="32" t="s">
        <v>12</v>
      </c>
      <c r="B1084" s="32" t="s">
        <v>515</v>
      </c>
      <c r="C1084" s="32" t="s">
        <v>514</v>
      </c>
      <c r="D1084" s="32" t="s">
        <v>516</v>
      </c>
      <c r="E1084" s="4">
        <v>120</v>
      </c>
      <c r="F1084" s="4">
        <v>588700</v>
      </c>
      <c r="G1084" s="4">
        <v>58870</v>
      </c>
      <c r="H1084" s="4">
        <v>647570</v>
      </c>
    </row>
    <row r="1085" spans="1:8" ht="15.75">
      <c r="A1085" s="32" t="s">
        <v>12</v>
      </c>
      <c r="B1085" s="32" t="s">
        <v>521</v>
      </c>
      <c r="C1085" s="32" t="s">
        <v>520</v>
      </c>
      <c r="D1085" s="32"/>
      <c r="E1085" s="4">
        <v>3</v>
      </c>
      <c r="F1085" s="4">
        <v>13470</v>
      </c>
      <c r="G1085" s="4">
        <v>1347</v>
      </c>
      <c r="H1085" s="4">
        <v>14817</v>
      </c>
    </row>
    <row r="1086" spans="1:8" ht="15.75">
      <c r="A1086" s="32" t="s">
        <v>12</v>
      </c>
      <c r="B1086" s="32" t="s">
        <v>523</v>
      </c>
      <c r="C1086" s="32" t="s">
        <v>522</v>
      </c>
      <c r="D1086" s="32"/>
      <c r="E1086" s="4">
        <v>4</v>
      </c>
      <c r="F1086" s="4">
        <v>18480</v>
      </c>
      <c r="G1086" s="4">
        <v>1848</v>
      </c>
      <c r="H1086" s="4">
        <v>20328</v>
      </c>
    </row>
    <row r="1087" spans="1:8" ht="15.75">
      <c r="A1087" s="32" t="s">
        <v>12</v>
      </c>
      <c r="B1087" s="32" t="s">
        <v>525</v>
      </c>
      <c r="C1087" s="32" t="s">
        <v>524</v>
      </c>
      <c r="D1087" s="32" t="s">
        <v>526</v>
      </c>
      <c r="E1087" s="4">
        <v>110</v>
      </c>
      <c r="F1087" s="4">
        <v>596280</v>
      </c>
      <c r="G1087" s="4">
        <v>59628</v>
      </c>
      <c r="H1087" s="4">
        <v>655908</v>
      </c>
    </row>
    <row r="1088" spans="1:8" ht="15.75">
      <c r="A1088" s="32" t="s">
        <v>12</v>
      </c>
      <c r="B1088" s="32" t="s">
        <v>536</v>
      </c>
      <c r="C1088" s="32" t="s">
        <v>355</v>
      </c>
      <c r="D1088" s="32" t="s">
        <v>537</v>
      </c>
      <c r="E1088" s="4">
        <v>146</v>
      </c>
      <c r="F1088" s="4">
        <v>922180</v>
      </c>
      <c r="G1088" s="4">
        <v>92218</v>
      </c>
      <c r="H1088" s="4">
        <v>1014398</v>
      </c>
    </row>
    <row r="1089" spans="1:8" ht="15.75">
      <c r="A1089" s="32" t="s">
        <v>12</v>
      </c>
      <c r="B1089" s="32" t="s">
        <v>542</v>
      </c>
      <c r="C1089" s="32" t="s">
        <v>541</v>
      </c>
      <c r="D1089" s="32"/>
      <c r="E1089" s="4">
        <v>78</v>
      </c>
      <c r="F1089" s="4">
        <v>451620</v>
      </c>
      <c r="G1089" s="4">
        <v>45162</v>
      </c>
      <c r="H1089" s="4">
        <v>496782</v>
      </c>
    </row>
    <row r="1090" spans="1:8" ht="15.75">
      <c r="A1090" s="32" t="s">
        <v>12</v>
      </c>
      <c r="B1090" s="32" t="s">
        <v>546</v>
      </c>
      <c r="C1090" s="32" t="s">
        <v>545</v>
      </c>
      <c r="D1090" s="32" t="s">
        <v>547</v>
      </c>
      <c r="E1090" s="4">
        <v>90</v>
      </c>
      <c r="F1090" s="4">
        <v>636800</v>
      </c>
      <c r="G1090" s="4">
        <v>63680</v>
      </c>
      <c r="H1090" s="4">
        <v>700480</v>
      </c>
    </row>
    <row r="1091" spans="1:8" ht="15.75">
      <c r="A1091" s="32" t="s">
        <v>12</v>
      </c>
      <c r="B1091" s="32" t="s">
        <v>552</v>
      </c>
      <c r="C1091" s="32" t="s">
        <v>551</v>
      </c>
      <c r="D1091" s="32" t="s">
        <v>553</v>
      </c>
      <c r="E1091" s="4">
        <v>40</v>
      </c>
      <c r="F1091" s="4">
        <v>348140</v>
      </c>
      <c r="G1091" s="4">
        <v>34814</v>
      </c>
      <c r="H1091" s="4">
        <v>382954</v>
      </c>
    </row>
    <row r="1092" spans="1:8" ht="15.75">
      <c r="A1092" s="32" t="s">
        <v>12</v>
      </c>
      <c r="B1092" s="32" t="s">
        <v>558</v>
      </c>
      <c r="C1092" s="32" t="s">
        <v>557</v>
      </c>
      <c r="D1092" s="32" t="s">
        <v>559</v>
      </c>
      <c r="E1092" s="4">
        <v>20</v>
      </c>
      <c r="F1092" s="4">
        <v>154040</v>
      </c>
      <c r="G1092" s="4">
        <v>15404</v>
      </c>
      <c r="H1092" s="4">
        <v>169444</v>
      </c>
    </row>
    <row r="1093" spans="1:8" ht="15.75">
      <c r="A1093" s="32" t="s">
        <v>12</v>
      </c>
      <c r="B1093" s="32" t="s">
        <v>561</v>
      </c>
      <c r="C1093" s="32" t="s">
        <v>560</v>
      </c>
      <c r="D1093" s="32" t="s">
        <v>562</v>
      </c>
      <c r="E1093" s="4">
        <v>180</v>
      </c>
      <c r="F1093" s="4">
        <v>731600</v>
      </c>
      <c r="G1093" s="4">
        <v>73160</v>
      </c>
      <c r="H1093" s="4">
        <v>804760</v>
      </c>
    </row>
    <row r="1094" spans="1:8" ht="15.75">
      <c r="A1094" s="32" t="s">
        <v>12</v>
      </c>
      <c r="B1094" s="32" t="s">
        <v>564</v>
      </c>
      <c r="C1094" s="32" t="s">
        <v>563</v>
      </c>
      <c r="D1094" s="32" t="s">
        <v>565</v>
      </c>
      <c r="E1094" s="4">
        <v>50</v>
      </c>
      <c r="F1094" s="4">
        <v>65200</v>
      </c>
      <c r="G1094" s="4">
        <v>6520</v>
      </c>
      <c r="H1094" s="4">
        <v>71720</v>
      </c>
    </row>
    <row r="1095" spans="1:8" ht="15.75">
      <c r="A1095" s="32" t="s">
        <v>12</v>
      </c>
      <c r="B1095" s="32" t="s">
        <v>567</v>
      </c>
      <c r="C1095" s="32" t="s">
        <v>566</v>
      </c>
      <c r="D1095" s="32" t="s">
        <v>568</v>
      </c>
      <c r="E1095" s="4">
        <v>22</v>
      </c>
      <c r="F1095" s="4">
        <v>185746</v>
      </c>
      <c r="G1095" s="4">
        <v>18575</v>
      </c>
      <c r="H1095" s="4">
        <v>204321</v>
      </c>
    </row>
    <row r="1096" spans="1:8" ht="15.75">
      <c r="A1096" s="32" t="s">
        <v>12</v>
      </c>
      <c r="B1096" s="32" t="s">
        <v>570</v>
      </c>
      <c r="C1096" s="32" t="s">
        <v>569</v>
      </c>
      <c r="D1096" s="32" t="s">
        <v>571</v>
      </c>
      <c r="E1096" s="4">
        <v>6</v>
      </c>
      <c r="F1096" s="4">
        <v>105000</v>
      </c>
      <c r="G1096" s="4">
        <v>10500</v>
      </c>
      <c r="H1096" s="4">
        <v>115500</v>
      </c>
    </row>
    <row r="1097" spans="1:8" ht="15.75">
      <c r="A1097" s="32" t="s">
        <v>12</v>
      </c>
      <c r="B1097" s="32" t="s">
        <v>576</v>
      </c>
      <c r="C1097" s="32" t="s">
        <v>575</v>
      </c>
      <c r="D1097" s="32" t="s">
        <v>577</v>
      </c>
      <c r="E1097" s="4">
        <v>80</v>
      </c>
      <c r="F1097" s="4">
        <v>287840</v>
      </c>
      <c r="G1097" s="4">
        <v>28784</v>
      </c>
      <c r="H1097" s="4">
        <v>316624</v>
      </c>
    </row>
    <row r="1098" spans="1:8" ht="15.75">
      <c r="A1098" s="32" t="s">
        <v>12</v>
      </c>
      <c r="B1098" s="32" t="s">
        <v>582</v>
      </c>
      <c r="C1098" s="32" t="s">
        <v>581</v>
      </c>
      <c r="D1098" s="32"/>
      <c r="E1098" s="4">
        <v>50</v>
      </c>
      <c r="F1098" s="4">
        <v>235000</v>
      </c>
      <c r="G1098" s="4">
        <v>23500</v>
      </c>
      <c r="H1098" s="4">
        <v>258500</v>
      </c>
    </row>
    <row r="1099" spans="1:8" ht="15.75">
      <c r="A1099" s="32" t="s">
        <v>12</v>
      </c>
      <c r="B1099" s="32" t="s">
        <v>584</v>
      </c>
      <c r="C1099" s="32" t="s">
        <v>583</v>
      </c>
      <c r="D1099" s="32"/>
      <c r="E1099" s="4">
        <v>54</v>
      </c>
      <c r="F1099" s="4">
        <v>220880</v>
      </c>
      <c r="G1099" s="4">
        <v>22088</v>
      </c>
      <c r="H1099" s="4">
        <v>242968</v>
      </c>
    </row>
    <row r="1100" spans="1:8" ht="15.75">
      <c r="A1100" s="32" t="s">
        <v>12</v>
      </c>
      <c r="B1100" s="32" t="s">
        <v>612</v>
      </c>
      <c r="C1100" s="32" t="s">
        <v>363</v>
      </c>
      <c r="D1100" s="32" t="s">
        <v>613</v>
      </c>
      <c r="E1100" s="4">
        <v>200</v>
      </c>
      <c r="F1100" s="4">
        <v>941700</v>
      </c>
      <c r="G1100" s="4">
        <v>94170</v>
      </c>
      <c r="H1100" s="4">
        <v>1035870</v>
      </c>
    </row>
    <row r="1101" spans="1:8" ht="15.75">
      <c r="A1101" s="32" t="s">
        <v>12</v>
      </c>
      <c r="B1101" s="32" t="s">
        <v>615</v>
      </c>
      <c r="C1101" s="32" t="s">
        <v>614</v>
      </c>
      <c r="D1101" s="32" t="s">
        <v>616</v>
      </c>
      <c r="E1101" s="4">
        <v>10</v>
      </c>
      <c r="F1101" s="4">
        <v>27000</v>
      </c>
      <c r="G1101" s="4">
        <v>2700</v>
      </c>
      <c r="H1101" s="4">
        <v>29700</v>
      </c>
    </row>
    <row r="1102" spans="1:8" ht="15.75">
      <c r="A1102" s="32" t="s">
        <v>12</v>
      </c>
      <c r="B1102" s="32" t="s">
        <v>619</v>
      </c>
      <c r="C1102" s="32" t="s">
        <v>366</v>
      </c>
      <c r="D1102" s="32" t="s">
        <v>620</v>
      </c>
      <c r="E1102" s="4">
        <v>20</v>
      </c>
      <c r="F1102" s="4">
        <v>119920</v>
      </c>
      <c r="G1102" s="4">
        <v>11992</v>
      </c>
      <c r="H1102" s="4">
        <v>131912</v>
      </c>
    </row>
    <row r="1103" spans="1:8" ht="15.75">
      <c r="A1103" s="32" t="s">
        <v>12</v>
      </c>
      <c r="B1103" s="32" t="s">
        <v>625</v>
      </c>
      <c r="C1103" s="32" t="s">
        <v>624</v>
      </c>
      <c r="D1103" s="32"/>
      <c r="E1103" s="4">
        <v>4</v>
      </c>
      <c r="F1103" s="4">
        <v>20280</v>
      </c>
      <c r="G1103" s="4">
        <v>2028</v>
      </c>
      <c r="H1103" s="4">
        <v>22308</v>
      </c>
    </row>
    <row r="1104" spans="1:8" ht="15.75">
      <c r="A1104" s="32" t="s">
        <v>12</v>
      </c>
      <c r="B1104" s="32" t="s">
        <v>627</v>
      </c>
      <c r="C1104" s="32" t="s">
        <v>626</v>
      </c>
      <c r="D1104" s="32"/>
      <c r="E1104" s="4">
        <v>3</v>
      </c>
      <c r="F1104" s="4">
        <v>16380</v>
      </c>
      <c r="G1104" s="4">
        <v>1638</v>
      </c>
      <c r="H1104" s="4">
        <v>18018</v>
      </c>
    </row>
    <row r="1105" spans="1:8" ht="15.75">
      <c r="A1105" s="32" t="s">
        <v>12</v>
      </c>
      <c r="B1105" s="32" t="s">
        <v>631</v>
      </c>
      <c r="C1105" s="32" t="s">
        <v>630</v>
      </c>
      <c r="D1105" s="32" t="s">
        <v>632</v>
      </c>
      <c r="E1105" s="4">
        <v>42</v>
      </c>
      <c r="F1105" s="4">
        <v>121300</v>
      </c>
      <c r="G1105" s="4">
        <v>12130</v>
      </c>
      <c r="H1105" s="4">
        <v>133430</v>
      </c>
    </row>
    <row r="1106" spans="1:8" ht="15.75">
      <c r="A1106" s="32" t="s">
        <v>12</v>
      </c>
      <c r="B1106" s="32" t="s">
        <v>634</v>
      </c>
      <c r="C1106" s="32" t="s">
        <v>633</v>
      </c>
      <c r="D1106" s="32" t="s">
        <v>635</v>
      </c>
      <c r="E1106" s="4">
        <v>20</v>
      </c>
      <c r="F1106" s="4">
        <v>31100</v>
      </c>
      <c r="G1106" s="4">
        <v>3110</v>
      </c>
      <c r="H1106" s="4">
        <v>34210</v>
      </c>
    </row>
    <row r="1107" spans="1:8" ht="15.75">
      <c r="A1107" s="32" t="s">
        <v>12</v>
      </c>
      <c r="B1107" s="32" t="s">
        <v>638</v>
      </c>
      <c r="C1107" s="32" t="s">
        <v>352</v>
      </c>
      <c r="D1107" s="32" t="s">
        <v>639</v>
      </c>
      <c r="E1107" s="4">
        <v>1</v>
      </c>
      <c r="F1107" s="4">
        <v>7000</v>
      </c>
      <c r="G1107" s="4">
        <v>700</v>
      </c>
      <c r="H1107" s="4">
        <v>7700</v>
      </c>
    </row>
    <row r="1108" spans="1:8" ht="15.75">
      <c r="A1108" s="32" t="s">
        <v>12</v>
      </c>
      <c r="B1108" s="32" t="s">
        <v>644</v>
      </c>
      <c r="C1108" s="32" t="s">
        <v>643</v>
      </c>
      <c r="D1108" s="32"/>
      <c r="E1108" s="4">
        <v>22</v>
      </c>
      <c r="F1108" s="4">
        <v>131560</v>
      </c>
      <c r="G1108" s="4">
        <v>13156</v>
      </c>
      <c r="H1108" s="4">
        <v>144716</v>
      </c>
    </row>
    <row r="1109" spans="1:8" ht="15.75">
      <c r="A1109" s="32" t="s">
        <v>12</v>
      </c>
      <c r="B1109" s="32" t="s">
        <v>645</v>
      </c>
      <c r="C1109" s="32" t="s">
        <v>358</v>
      </c>
      <c r="D1109" s="32" t="s">
        <v>646</v>
      </c>
      <c r="E1109" s="4">
        <v>1</v>
      </c>
      <c r="F1109" s="4">
        <v>7686</v>
      </c>
      <c r="G1109" s="4">
        <v>769</v>
      </c>
      <c r="H1109" s="4">
        <v>8455</v>
      </c>
    </row>
    <row r="1110" spans="1:8" ht="15.75">
      <c r="A1110" s="32" t="s">
        <v>12</v>
      </c>
      <c r="B1110" s="32" t="s">
        <v>651</v>
      </c>
      <c r="C1110" s="32" t="s">
        <v>650</v>
      </c>
      <c r="D1110" s="32"/>
      <c r="E1110" s="4">
        <v>9</v>
      </c>
      <c r="F1110" s="4">
        <v>60840</v>
      </c>
      <c r="G1110" s="4">
        <v>6084</v>
      </c>
      <c r="H1110" s="4">
        <v>66924</v>
      </c>
    </row>
    <row r="1111" spans="1:8" ht="15.75">
      <c r="A1111" s="32" t="s">
        <v>12</v>
      </c>
      <c r="B1111" s="32" t="s">
        <v>655</v>
      </c>
      <c r="C1111" s="32" t="s">
        <v>654</v>
      </c>
      <c r="D1111" s="32" t="s">
        <v>656</v>
      </c>
      <c r="E1111" s="4">
        <v>204</v>
      </c>
      <c r="F1111" s="4">
        <v>669400</v>
      </c>
      <c r="G1111" s="4">
        <v>66940</v>
      </c>
      <c r="H1111" s="4">
        <v>736340</v>
      </c>
    </row>
    <row r="1112" spans="1:8" ht="15.75">
      <c r="A1112" s="32" t="s">
        <v>12</v>
      </c>
      <c r="B1112" s="32" t="s">
        <v>660</v>
      </c>
      <c r="C1112" s="32" t="s">
        <v>448</v>
      </c>
      <c r="D1112" s="32" t="s">
        <v>661</v>
      </c>
      <c r="E1112" s="4">
        <v>4</v>
      </c>
      <c r="F1112" s="4">
        <v>30270</v>
      </c>
      <c r="G1112" s="4">
        <v>3027</v>
      </c>
      <c r="H1112" s="4">
        <v>33297</v>
      </c>
    </row>
    <row r="1113" spans="1:8" ht="15.75">
      <c r="A1113" s="32" t="s">
        <v>12</v>
      </c>
      <c r="B1113" s="32" t="s">
        <v>666</v>
      </c>
      <c r="C1113" s="32" t="s">
        <v>665</v>
      </c>
      <c r="D1113" s="32" t="s">
        <v>667</v>
      </c>
      <c r="E1113" s="4">
        <v>22</v>
      </c>
      <c r="F1113" s="4">
        <v>185002</v>
      </c>
      <c r="G1113" s="4">
        <v>18500</v>
      </c>
      <c r="H1113" s="4">
        <v>203502</v>
      </c>
    </row>
    <row r="1114" spans="1:8" ht="15.75">
      <c r="A1114" s="32" t="s">
        <v>12</v>
      </c>
      <c r="B1114" s="32" t="s">
        <v>674</v>
      </c>
      <c r="C1114" s="32" t="s">
        <v>673</v>
      </c>
      <c r="D1114" s="32" t="s">
        <v>675</v>
      </c>
      <c r="E1114" s="4">
        <v>20</v>
      </c>
      <c r="F1114" s="4">
        <v>84000</v>
      </c>
      <c r="G1114" s="4">
        <v>8400</v>
      </c>
      <c r="H1114" s="4">
        <v>92400</v>
      </c>
    </row>
    <row r="1115" spans="1:8" ht="15.75">
      <c r="A1115" s="32" t="s">
        <v>12</v>
      </c>
      <c r="B1115" s="32" t="s">
        <v>677</v>
      </c>
      <c r="C1115" s="32" t="s">
        <v>676</v>
      </c>
      <c r="D1115" s="32" t="s">
        <v>678</v>
      </c>
      <c r="E1115" s="4">
        <v>315</v>
      </c>
      <c r="F1115" s="4">
        <v>389100</v>
      </c>
      <c r="G1115" s="4">
        <v>38910</v>
      </c>
      <c r="H1115" s="4">
        <v>428010</v>
      </c>
    </row>
    <row r="1116" spans="1:8" ht="15.75">
      <c r="A1116" s="32" t="s">
        <v>12</v>
      </c>
      <c r="B1116" s="32" t="s">
        <v>692</v>
      </c>
      <c r="C1116" s="32" t="s">
        <v>691</v>
      </c>
      <c r="D1116" s="32" t="s">
        <v>693</v>
      </c>
      <c r="E1116" s="4">
        <v>8</v>
      </c>
      <c r="F1116" s="4">
        <v>75440</v>
      </c>
      <c r="G1116" s="4">
        <v>7544</v>
      </c>
      <c r="H1116" s="4">
        <v>82984</v>
      </c>
    </row>
    <row r="1117" spans="1:8" ht="15.75">
      <c r="A1117" s="32" t="s">
        <v>12</v>
      </c>
      <c r="B1117" s="32" t="s">
        <v>700</v>
      </c>
      <c r="C1117" s="32" t="s">
        <v>699</v>
      </c>
      <c r="D1117" s="32" t="s">
        <v>701</v>
      </c>
      <c r="E1117" s="4">
        <v>13</v>
      </c>
      <c r="F1117" s="4">
        <v>26900</v>
      </c>
      <c r="G1117" s="4">
        <v>2690</v>
      </c>
      <c r="H1117" s="4">
        <v>29590</v>
      </c>
    </row>
    <row r="1118" spans="1:8" ht="15.75">
      <c r="A1118" s="32" t="s">
        <v>12</v>
      </c>
      <c r="B1118" s="32" t="s">
        <v>703</v>
      </c>
      <c r="C1118" s="32" t="s">
        <v>702</v>
      </c>
      <c r="D1118" s="32" t="s">
        <v>704</v>
      </c>
      <c r="E1118" s="4">
        <v>15</v>
      </c>
      <c r="F1118" s="4">
        <v>33000</v>
      </c>
      <c r="G1118" s="4">
        <v>3300</v>
      </c>
      <c r="H1118" s="4">
        <v>36300</v>
      </c>
    </row>
    <row r="1119" spans="1:8" ht="15.75">
      <c r="A1119" s="32" t="s">
        <v>12</v>
      </c>
      <c r="B1119" s="32" t="s">
        <v>707</v>
      </c>
      <c r="C1119" s="32" t="s">
        <v>706</v>
      </c>
      <c r="D1119" s="32"/>
      <c r="E1119" s="4">
        <v>1</v>
      </c>
      <c r="F1119" s="4">
        <v>18700</v>
      </c>
      <c r="G1119" s="4">
        <v>1870</v>
      </c>
      <c r="H1119" s="4">
        <v>20570</v>
      </c>
    </row>
    <row r="1120" spans="1:8" ht="15.75">
      <c r="A1120" s="32" t="s">
        <v>12</v>
      </c>
      <c r="B1120" s="32" t="s">
        <v>709</v>
      </c>
      <c r="C1120" s="32" t="s">
        <v>708</v>
      </c>
      <c r="D1120" s="32"/>
      <c r="E1120" s="4">
        <v>1</v>
      </c>
      <c r="F1120" s="4">
        <v>19900</v>
      </c>
      <c r="G1120" s="4">
        <v>1990</v>
      </c>
      <c r="H1120" s="4">
        <v>21890</v>
      </c>
    </row>
    <row r="1121" spans="1:8" ht="15.75">
      <c r="A1121" s="32" t="s">
        <v>12</v>
      </c>
      <c r="B1121" s="32" t="s">
        <v>722</v>
      </c>
      <c r="C1121" s="32" t="s">
        <v>721</v>
      </c>
      <c r="D1121" s="32"/>
      <c r="E1121" s="4">
        <v>20</v>
      </c>
      <c r="F1121" s="4">
        <v>26500</v>
      </c>
      <c r="G1121" s="4">
        <v>2650</v>
      </c>
      <c r="H1121" s="4">
        <v>29150</v>
      </c>
    </row>
    <row r="1122" spans="1:8" ht="15.75">
      <c r="A1122" s="32" t="s">
        <v>12</v>
      </c>
      <c r="B1122" s="32" t="s">
        <v>734</v>
      </c>
      <c r="C1122" s="32" t="s">
        <v>733</v>
      </c>
      <c r="D1122" s="32" t="s">
        <v>735</v>
      </c>
      <c r="E1122" s="4">
        <v>53</v>
      </c>
      <c r="F1122" s="4">
        <v>255000</v>
      </c>
      <c r="G1122" s="4">
        <v>25500</v>
      </c>
      <c r="H1122" s="4">
        <v>280500</v>
      </c>
    </row>
    <row r="1123" spans="1:8" ht="15.75">
      <c r="A1123" s="32" t="s">
        <v>12</v>
      </c>
      <c r="B1123" s="32" t="s">
        <v>737</v>
      </c>
      <c r="C1123" s="32" t="s">
        <v>736</v>
      </c>
      <c r="D1123" s="32" t="s">
        <v>738</v>
      </c>
      <c r="E1123" s="4">
        <v>100</v>
      </c>
      <c r="F1123" s="4">
        <v>220400</v>
      </c>
      <c r="G1123" s="4">
        <v>22040</v>
      </c>
      <c r="H1123" s="4">
        <v>242440</v>
      </c>
    </row>
    <row r="1124" spans="1:8" ht="15.75">
      <c r="A1124" s="32" t="s">
        <v>12</v>
      </c>
      <c r="B1124" s="32" t="s">
        <v>745</v>
      </c>
      <c r="C1124" s="32" t="s">
        <v>744</v>
      </c>
      <c r="D1124" s="32" t="s">
        <v>746</v>
      </c>
      <c r="E1124" s="4">
        <v>53</v>
      </c>
      <c r="F1124" s="4">
        <v>332000</v>
      </c>
      <c r="G1124" s="4">
        <v>33200</v>
      </c>
      <c r="H1124" s="4">
        <v>365200</v>
      </c>
    </row>
    <row r="1125" spans="1:8" ht="15.75">
      <c r="A1125" s="32" t="s">
        <v>12</v>
      </c>
      <c r="B1125" s="32" t="s">
        <v>748</v>
      </c>
      <c r="C1125" s="32" t="s">
        <v>747</v>
      </c>
      <c r="D1125" s="32" t="s">
        <v>749</v>
      </c>
      <c r="E1125" s="4">
        <v>56</v>
      </c>
      <c r="F1125" s="4">
        <v>138550</v>
      </c>
      <c r="G1125" s="4">
        <v>13855</v>
      </c>
      <c r="H1125" s="4">
        <v>152405</v>
      </c>
    </row>
    <row r="1126" spans="1:8" ht="15.75">
      <c r="A1126" s="32" t="s">
        <v>12</v>
      </c>
      <c r="B1126" s="32" t="s">
        <v>754</v>
      </c>
      <c r="C1126" s="32" t="s">
        <v>753</v>
      </c>
      <c r="D1126" s="32" t="s">
        <v>755</v>
      </c>
      <c r="E1126" s="4">
        <v>30</v>
      </c>
      <c r="F1126" s="4">
        <v>31650</v>
      </c>
      <c r="G1126" s="4">
        <v>3165</v>
      </c>
      <c r="H1126" s="4">
        <v>34815</v>
      </c>
    </row>
    <row r="1127" spans="1:8" ht="15.75">
      <c r="A1127" s="32" t="s">
        <v>12</v>
      </c>
      <c r="B1127" s="32" t="s">
        <v>757</v>
      </c>
      <c r="C1127" s="32" t="s">
        <v>756</v>
      </c>
      <c r="D1127" s="32" t="s">
        <v>758</v>
      </c>
      <c r="E1127" s="4">
        <v>20</v>
      </c>
      <c r="F1127" s="4">
        <v>57700</v>
      </c>
      <c r="G1127" s="4">
        <v>5770</v>
      </c>
      <c r="H1127" s="4">
        <v>63470</v>
      </c>
    </row>
    <row r="1128" spans="1:8" ht="15.75">
      <c r="A1128" s="32" t="s">
        <v>12</v>
      </c>
      <c r="B1128" s="32" t="s">
        <v>760</v>
      </c>
      <c r="C1128" s="32" t="s">
        <v>759</v>
      </c>
      <c r="D1128" s="32" t="s">
        <v>761</v>
      </c>
      <c r="E1128" s="4">
        <v>153</v>
      </c>
      <c r="F1128" s="4">
        <v>154500</v>
      </c>
      <c r="G1128" s="4">
        <v>15450</v>
      </c>
      <c r="H1128" s="4">
        <v>169950</v>
      </c>
    </row>
    <row r="1129" spans="1:8" ht="15.75">
      <c r="A1129" s="32" t="s">
        <v>12</v>
      </c>
      <c r="B1129" s="32" t="s">
        <v>774</v>
      </c>
      <c r="C1129" s="32" t="s">
        <v>773</v>
      </c>
      <c r="D1129" s="32" t="s">
        <v>775</v>
      </c>
      <c r="E1129" s="4">
        <v>50</v>
      </c>
      <c r="F1129" s="4">
        <v>137850</v>
      </c>
      <c r="G1129" s="4">
        <v>13785</v>
      </c>
      <c r="H1129" s="4">
        <v>151635</v>
      </c>
    </row>
    <row r="1130" spans="1:8" ht="15.75">
      <c r="A1130" s="32" t="s">
        <v>12</v>
      </c>
      <c r="B1130" s="32" t="s">
        <v>782</v>
      </c>
      <c r="C1130" s="32" t="s">
        <v>781</v>
      </c>
      <c r="D1130" s="32" t="s">
        <v>783</v>
      </c>
      <c r="E1130" s="4">
        <v>50</v>
      </c>
      <c r="F1130" s="4">
        <v>150900</v>
      </c>
      <c r="G1130" s="4">
        <v>15090</v>
      </c>
      <c r="H1130" s="4">
        <v>165990</v>
      </c>
    </row>
    <row r="1131" spans="1:8" ht="15.75">
      <c r="A1131" s="32" t="s">
        <v>12</v>
      </c>
      <c r="B1131" s="32" t="s">
        <v>785</v>
      </c>
      <c r="C1131" s="32" t="s">
        <v>784</v>
      </c>
      <c r="D1131" s="32"/>
      <c r="E1131" s="4">
        <v>10</v>
      </c>
      <c r="F1131" s="4">
        <v>19000</v>
      </c>
      <c r="G1131" s="4">
        <v>1900</v>
      </c>
      <c r="H1131" s="4">
        <v>20900</v>
      </c>
    </row>
    <row r="1132" spans="1:8" ht="15.75">
      <c r="A1132" s="32" t="s">
        <v>12</v>
      </c>
      <c r="B1132" s="32" t="s">
        <v>787</v>
      </c>
      <c r="C1132" s="32" t="s">
        <v>786</v>
      </c>
      <c r="D1132" s="32" t="s">
        <v>788</v>
      </c>
      <c r="E1132" s="4">
        <v>20</v>
      </c>
      <c r="F1132" s="4">
        <v>60300</v>
      </c>
      <c r="G1132" s="4">
        <v>6030</v>
      </c>
      <c r="H1132" s="4">
        <v>66330</v>
      </c>
    </row>
    <row r="1133" spans="1:8" ht="15.75">
      <c r="A1133" s="32" t="s">
        <v>12</v>
      </c>
      <c r="B1133" s="32" t="s">
        <v>790</v>
      </c>
      <c r="C1133" s="32" t="s">
        <v>789</v>
      </c>
      <c r="D1133" s="32" t="s">
        <v>791</v>
      </c>
      <c r="E1133" s="4">
        <v>430</v>
      </c>
      <c r="F1133" s="4">
        <v>554760</v>
      </c>
      <c r="G1133" s="4">
        <v>55476</v>
      </c>
      <c r="H1133" s="4">
        <v>610236</v>
      </c>
    </row>
    <row r="1134" spans="1:8" ht="15.75">
      <c r="A1134" s="32" t="s">
        <v>12</v>
      </c>
      <c r="B1134" s="32" t="s">
        <v>797</v>
      </c>
      <c r="C1134" s="32" t="s">
        <v>796</v>
      </c>
      <c r="D1134" s="32" t="s">
        <v>798</v>
      </c>
      <c r="E1134" s="4">
        <v>4</v>
      </c>
      <c r="F1134" s="4">
        <v>18000</v>
      </c>
      <c r="G1134" s="4">
        <v>1800</v>
      </c>
      <c r="H1134" s="4">
        <v>19800</v>
      </c>
    </row>
    <row r="1135" spans="1:8" ht="15.75">
      <c r="A1135" s="32" t="s">
        <v>12</v>
      </c>
      <c r="B1135" s="32" t="s">
        <v>814</v>
      </c>
      <c r="C1135" s="32" t="s">
        <v>813</v>
      </c>
      <c r="D1135" s="32" t="s">
        <v>815</v>
      </c>
      <c r="E1135" s="4">
        <v>100</v>
      </c>
      <c r="F1135" s="4">
        <v>156620</v>
      </c>
      <c r="G1135" s="4">
        <v>15662</v>
      </c>
      <c r="H1135" s="4">
        <v>172282</v>
      </c>
    </row>
    <row r="1136" spans="1:8" ht="15.75">
      <c r="A1136" s="32" t="s">
        <v>12</v>
      </c>
      <c r="B1136" s="32" t="s">
        <v>817</v>
      </c>
      <c r="C1136" s="32" t="s">
        <v>816</v>
      </c>
      <c r="D1136" s="32" t="s">
        <v>818</v>
      </c>
      <c r="E1136" s="4">
        <v>60</v>
      </c>
      <c r="F1136" s="4">
        <v>86000</v>
      </c>
      <c r="G1136" s="4">
        <v>8600</v>
      </c>
      <c r="H1136" s="4">
        <v>94600</v>
      </c>
    </row>
    <row r="1137" spans="1:8" ht="15.75">
      <c r="A1137" s="32" t="s">
        <v>12</v>
      </c>
      <c r="B1137" s="32" t="s">
        <v>820</v>
      </c>
      <c r="C1137" s="32" t="s">
        <v>819</v>
      </c>
      <c r="D1137" s="32" t="s">
        <v>821</v>
      </c>
      <c r="E1137" s="4">
        <v>20</v>
      </c>
      <c r="F1137" s="4">
        <v>74000</v>
      </c>
      <c r="G1137" s="4">
        <v>7400</v>
      </c>
      <c r="H1137" s="4">
        <v>81400</v>
      </c>
    </row>
    <row r="1138" spans="1:8" ht="15.75">
      <c r="A1138" s="32" t="s">
        <v>12</v>
      </c>
      <c r="B1138" s="32" t="s">
        <v>823</v>
      </c>
      <c r="C1138" s="32" t="s">
        <v>822</v>
      </c>
      <c r="D1138" s="32" t="s">
        <v>824</v>
      </c>
      <c r="E1138" s="4">
        <v>2103</v>
      </c>
      <c r="F1138" s="4">
        <v>2665196</v>
      </c>
      <c r="G1138" s="4">
        <v>266520</v>
      </c>
      <c r="H1138" s="4">
        <v>2931716</v>
      </c>
    </row>
    <row r="1139" spans="1:8" ht="15.75">
      <c r="A1139" s="32" t="s">
        <v>12</v>
      </c>
      <c r="B1139" s="32" t="s">
        <v>829</v>
      </c>
      <c r="C1139" s="32" t="s">
        <v>828</v>
      </c>
      <c r="D1139" s="32" t="s">
        <v>830</v>
      </c>
      <c r="E1139" s="4">
        <v>3</v>
      </c>
      <c r="F1139" s="4">
        <v>18900</v>
      </c>
      <c r="G1139" s="4">
        <v>1890</v>
      </c>
      <c r="H1139" s="4">
        <v>20790</v>
      </c>
    </row>
    <row r="1140" spans="1:8" ht="15.75">
      <c r="A1140" s="32" t="s">
        <v>12</v>
      </c>
      <c r="B1140" s="32" t="s">
        <v>838</v>
      </c>
      <c r="C1140" s="32" t="s">
        <v>837</v>
      </c>
      <c r="D1140" s="32" t="s">
        <v>839</v>
      </c>
      <c r="E1140" s="4">
        <v>200</v>
      </c>
      <c r="F1140" s="4">
        <v>298600</v>
      </c>
      <c r="G1140" s="4">
        <v>29860</v>
      </c>
      <c r="H1140" s="4">
        <v>328460</v>
      </c>
    </row>
    <row r="1141" spans="1:8" ht="15.75">
      <c r="A1141" s="32" t="s">
        <v>12</v>
      </c>
      <c r="B1141" s="32" t="s">
        <v>847</v>
      </c>
      <c r="C1141" s="32" t="s">
        <v>846</v>
      </c>
      <c r="D1141" s="32"/>
      <c r="E1141" s="4">
        <v>4</v>
      </c>
      <c r="F1141" s="4">
        <v>9200</v>
      </c>
      <c r="G1141" s="4">
        <v>920</v>
      </c>
      <c r="H1141" s="4">
        <v>10120</v>
      </c>
    </row>
    <row r="1142" spans="1:8" ht="15.75">
      <c r="A1142" s="32" t="s">
        <v>12</v>
      </c>
      <c r="B1142" s="32" t="s">
        <v>849</v>
      </c>
      <c r="C1142" s="32" t="s">
        <v>848</v>
      </c>
      <c r="D1142" s="32" t="s">
        <v>850</v>
      </c>
      <c r="E1142" s="4">
        <v>2</v>
      </c>
      <c r="F1142" s="4">
        <v>8600</v>
      </c>
      <c r="G1142" s="4">
        <v>860</v>
      </c>
      <c r="H1142" s="4">
        <v>9460</v>
      </c>
    </row>
    <row r="1143" spans="1:8" ht="15.75">
      <c r="A1143" s="32" t="s">
        <v>12</v>
      </c>
      <c r="B1143" s="32" t="s">
        <v>855</v>
      </c>
      <c r="C1143" s="32" t="s">
        <v>854</v>
      </c>
      <c r="D1143" s="32" t="s">
        <v>856</v>
      </c>
      <c r="E1143" s="4">
        <v>206</v>
      </c>
      <c r="F1143" s="4">
        <v>643200</v>
      </c>
      <c r="G1143" s="4">
        <v>64320</v>
      </c>
      <c r="H1143" s="4">
        <v>707520</v>
      </c>
    </row>
    <row r="1144" spans="1:8" ht="15.75">
      <c r="A1144" s="32" t="s">
        <v>12</v>
      </c>
      <c r="B1144" s="32" t="s">
        <v>858</v>
      </c>
      <c r="C1144" s="32" t="s">
        <v>857</v>
      </c>
      <c r="D1144" s="32" t="s">
        <v>859</v>
      </c>
      <c r="E1144" s="4">
        <v>30</v>
      </c>
      <c r="F1144" s="4">
        <v>51330</v>
      </c>
      <c r="G1144" s="4">
        <v>5133</v>
      </c>
      <c r="H1144" s="4">
        <v>56463</v>
      </c>
    </row>
    <row r="1145" spans="1:8" ht="15.75">
      <c r="A1145" s="32" t="s">
        <v>12</v>
      </c>
      <c r="B1145" s="32" t="s">
        <v>870</v>
      </c>
      <c r="C1145" s="32" t="s">
        <v>869</v>
      </c>
      <c r="D1145" s="32" t="s">
        <v>871</v>
      </c>
      <c r="E1145" s="4">
        <v>50</v>
      </c>
      <c r="F1145" s="4">
        <v>215000</v>
      </c>
      <c r="G1145" s="4">
        <v>21500</v>
      </c>
      <c r="H1145" s="4">
        <v>236500</v>
      </c>
    </row>
    <row r="1146" spans="1:8" ht="15.75">
      <c r="A1146" s="32" t="s">
        <v>12</v>
      </c>
      <c r="B1146" s="32" t="s">
        <v>873</v>
      </c>
      <c r="C1146" s="32" t="s">
        <v>872</v>
      </c>
      <c r="D1146" s="32" t="s">
        <v>874</v>
      </c>
      <c r="E1146" s="4">
        <v>60</v>
      </c>
      <c r="F1146" s="4">
        <v>126300</v>
      </c>
      <c r="G1146" s="4">
        <v>12630</v>
      </c>
      <c r="H1146" s="4">
        <v>138930</v>
      </c>
    </row>
    <row r="1147" spans="1:8" ht="15.75">
      <c r="A1147" s="32" t="s">
        <v>12</v>
      </c>
      <c r="B1147" s="32" t="s">
        <v>936</v>
      </c>
      <c r="C1147" s="32" t="s">
        <v>935</v>
      </c>
      <c r="D1147" s="32"/>
      <c r="E1147" s="4">
        <v>50</v>
      </c>
      <c r="F1147" s="4">
        <v>190000</v>
      </c>
      <c r="G1147" s="4">
        <v>19000</v>
      </c>
      <c r="H1147" s="4">
        <v>209000</v>
      </c>
    </row>
    <row r="1148" spans="1:8" ht="15.75">
      <c r="A1148" s="32" t="s">
        <v>12</v>
      </c>
      <c r="B1148" s="32" t="s">
        <v>954</v>
      </c>
      <c r="C1148" s="32" t="s">
        <v>363</v>
      </c>
      <c r="D1148" s="32" t="s">
        <v>955</v>
      </c>
      <c r="E1148" s="4">
        <v>50</v>
      </c>
      <c r="F1148" s="4">
        <v>234350</v>
      </c>
      <c r="G1148" s="4">
        <v>23435</v>
      </c>
      <c r="H1148" s="4">
        <v>257785</v>
      </c>
    </row>
    <row r="1149" spans="1:8" ht="15.75">
      <c r="A1149" s="32" t="s">
        <v>12</v>
      </c>
      <c r="B1149" s="32" t="s">
        <v>956</v>
      </c>
      <c r="C1149" s="32" t="s">
        <v>366</v>
      </c>
      <c r="D1149" s="32" t="s">
        <v>957</v>
      </c>
      <c r="E1149" s="4">
        <v>50</v>
      </c>
      <c r="F1149" s="4">
        <v>278700</v>
      </c>
      <c r="G1149" s="4">
        <v>27870</v>
      </c>
      <c r="H1149" s="4">
        <v>306570</v>
      </c>
    </row>
    <row r="1150" spans="1:8" ht="15.75">
      <c r="A1150" s="32" t="s">
        <v>12</v>
      </c>
      <c r="B1150" s="32" t="s">
        <v>958</v>
      </c>
      <c r="C1150" s="32" t="s">
        <v>352</v>
      </c>
      <c r="D1150" s="32" t="s">
        <v>959</v>
      </c>
      <c r="E1150" s="4">
        <v>50</v>
      </c>
      <c r="F1150" s="4">
        <v>299300</v>
      </c>
      <c r="G1150" s="4">
        <v>29930</v>
      </c>
      <c r="H1150" s="4">
        <v>329230</v>
      </c>
    </row>
    <row r="1151" spans="1:8" ht="15.75">
      <c r="A1151" s="32" t="s">
        <v>12</v>
      </c>
      <c r="B1151" s="32" t="s">
        <v>965</v>
      </c>
      <c r="C1151" s="32" t="s">
        <v>964</v>
      </c>
      <c r="D1151" s="32"/>
      <c r="E1151" s="4">
        <v>4</v>
      </c>
      <c r="F1151" s="4">
        <v>75200</v>
      </c>
      <c r="G1151" s="4">
        <v>7520</v>
      </c>
      <c r="H1151" s="4">
        <v>82720</v>
      </c>
    </row>
    <row r="1152" spans="1:8" ht="15.75">
      <c r="A1152" s="32" t="s">
        <v>12</v>
      </c>
      <c r="B1152" s="32" t="s">
        <v>1002</v>
      </c>
      <c r="C1152" s="32" t="s">
        <v>557</v>
      </c>
      <c r="D1152" s="32" t="s">
        <v>1003</v>
      </c>
      <c r="E1152" s="4">
        <v>50</v>
      </c>
      <c r="F1152" s="4">
        <v>385100</v>
      </c>
      <c r="G1152" s="4">
        <v>38510</v>
      </c>
      <c r="H1152" s="4">
        <v>423610</v>
      </c>
    </row>
    <row r="1153" spans="1:8" ht="15.75">
      <c r="A1153" s="32" t="s">
        <v>12</v>
      </c>
      <c r="B1153" s="32" t="s">
        <v>1004</v>
      </c>
      <c r="C1153" s="32" t="s">
        <v>551</v>
      </c>
      <c r="D1153" s="32" t="s">
        <v>1005</v>
      </c>
      <c r="E1153" s="4">
        <v>50</v>
      </c>
      <c r="F1153" s="4">
        <v>385350</v>
      </c>
      <c r="G1153" s="4">
        <v>38535</v>
      </c>
      <c r="H1153" s="4">
        <v>423885</v>
      </c>
    </row>
    <row r="1154" spans="1:8" ht="15.75">
      <c r="A1154" s="32" t="s">
        <v>12</v>
      </c>
      <c r="B1154" s="32" t="s">
        <v>1006</v>
      </c>
      <c r="C1154" s="32" t="s">
        <v>545</v>
      </c>
      <c r="D1154" s="32" t="s">
        <v>1007</v>
      </c>
      <c r="E1154" s="4">
        <v>50</v>
      </c>
      <c r="F1154" s="4">
        <v>344250</v>
      </c>
      <c r="G1154" s="4">
        <v>34425</v>
      </c>
      <c r="H1154" s="4">
        <v>378675</v>
      </c>
    </row>
    <row r="1155" spans="1:8" ht="15.75">
      <c r="A1155" s="32" t="s">
        <v>12</v>
      </c>
      <c r="B1155" s="32" t="s">
        <v>1008</v>
      </c>
      <c r="C1155" s="32" t="s">
        <v>355</v>
      </c>
      <c r="D1155" s="32" t="s">
        <v>1009</v>
      </c>
      <c r="E1155" s="4">
        <v>50</v>
      </c>
      <c r="F1155" s="4">
        <v>303250</v>
      </c>
      <c r="G1155" s="4">
        <v>30325</v>
      </c>
      <c r="H1155" s="4">
        <v>333575</v>
      </c>
    </row>
    <row r="1156" spans="1:8" ht="15.75">
      <c r="A1156" s="32" t="s">
        <v>12</v>
      </c>
      <c r="B1156" s="32" t="s">
        <v>1010</v>
      </c>
      <c r="C1156" s="32" t="s">
        <v>524</v>
      </c>
      <c r="D1156" s="32" t="s">
        <v>1011</v>
      </c>
      <c r="E1156" s="4">
        <v>50</v>
      </c>
      <c r="F1156" s="4">
        <v>262050</v>
      </c>
      <c r="G1156" s="4">
        <v>26205</v>
      </c>
      <c r="H1156" s="4">
        <v>288255</v>
      </c>
    </row>
    <row r="1157" spans="1:8" ht="15.75">
      <c r="A1157" s="32" t="s">
        <v>12</v>
      </c>
      <c r="B1157" s="32" t="s">
        <v>1012</v>
      </c>
      <c r="C1157" s="32" t="s">
        <v>514</v>
      </c>
      <c r="D1157" s="32" t="s">
        <v>1013</v>
      </c>
      <c r="E1157" s="4">
        <v>50</v>
      </c>
      <c r="F1157" s="4">
        <v>221050</v>
      </c>
      <c r="G1157" s="4">
        <v>22105</v>
      </c>
      <c r="H1157" s="4">
        <v>243155</v>
      </c>
    </row>
    <row r="1158" spans="1:8" ht="15.75">
      <c r="A1158" s="32" t="s">
        <v>12</v>
      </c>
      <c r="B1158" s="32" t="s">
        <v>1018</v>
      </c>
      <c r="C1158" s="32" t="s">
        <v>566</v>
      </c>
      <c r="D1158" s="32" t="s">
        <v>1019</v>
      </c>
      <c r="E1158" s="4">
        <v>50</v>
      </c>
      <c r="F1158" s="4">
        <v>422150</v>
      </c>
      <c r="G1158" s="4">
        <v>42215</v>
      </c>
      <c r="H1158" s="4">
        <v>464365</v>
      </c>
    </row>
    <row r="1159" spans="1:8" ht="15.75">
      <c r="A1159" s="32" t="s">
        <v>12</v>
      </c>
      <c r="B1159" s="32" t="s">
        <v>1032</v>
      </c>
      <c r="C1159" s="32" t="s">
        <v>355</v>
      </c>
      <c r="D1159" s="32" t="s">
        <v>1033</v>
      </c>
      <c r="E1159" s="4">
        <v>26</v>
      </c>
      <c r="F1159" s="4">
        <v>143780</v>
      </c>
      <c r="G1159" s="4">
        <v>14378</v>
      </c>
      <c r="H1159" s="4">
        <v>158158</v>
      </c>
    </row>
    <row r="1160" spans="1:8" ht="15.75">
      <c r="A1160" s="32" t="s">
        <v>12</v>
      </c>
      <c r="B1160" s="32" t="s">
        <v>1034</v>
      </c>
      <c r="C1160" s="32" t="s">
        <v>545</v>
      </c>
      <c r="D1160" s="32" t="s">
        <v>1035</v>
      </c>
      <c r="E1160" s="4">
        <v>7</v>
      </c>
      <c r="F1160" s="4">
        <v>43260</v>
      </c>
      <c r="G1160" s="4">
        <v>4326</v>
      </c>
      <c r="H1160" s="4">
        <v>47586</v>
      </c>
    </row>
    <row r="1161" spans="1:8" ht="15.75">
      <c r="A1161" s="32" t="s">
        <v>12</v>
      </c>
      <c r="B1161" s="32" t="s">
        <v>1036</v>
      </c>
      <c r="C1161" s="32" t="s">
        <v>551</v>
      </c>
      <c r="D1161" s="32" t="s">
        <v>1037</v>
      </c>
      <c r="E1161" s="4">
        <v>11</v>
      </c>
      <c r="F1161" s="4">
        <v>75130</v>
      </c>
      <c r="G1161" s="4">
        <v>7513</v>
      </c>
      <c r="H1161" s="4">
        <v>82643</v>
      </c>
    </row>
    <row r="1162" spans="1:8" ht="15.75">
      <c r="A1162" s="32" t="s">
        <v>12</v>
      </c>
      <c r="B1162" s="32" t="s">
        <v>1051</v>
      </c>
      <c r="C1162" s="32" t="s">
        <v>699</v>
      </c>
      <c r="D1162" s="32" t="s">
        <v>1052</v>
      </c>
      <c r="E1162" s="4">
        <v>50</v>
      </c>
      <c r="F1162" s="4">
        <v>189950</v>
      </c>
      <c r="G1162" s="4">
        <v>18995</v>
      </c>
      <c r="H1162" s="4">
        <v>208945</v>
      </c>
    </row>
    <row r="1163" spans="1:8" ht="15.75">
      <c r="A1163" s="32" t="s">
        <v>12</v>
      </c>
      <c r="B1163" s="32" t="s">
        <v>1068</v>
      </c>
      <c r="C1163" s="32" t="s">
        <v>1067</v>
      </c>
      <c r="D1163" s="32"/>
      <c r="E1163" s="4">
        <v>4</v>
      </c>
      <c r="F1163" s="4">
        <v>129600</v>
      </c>
      <c r="G1163" s="4">
        <v>12960</v>
      </c>
      <c r="H1163" s="4">
        <v>142560</v>
      </c>
    </row>
    <row r="1164" spans="1:8" ht="15.75">
      <c r="A1164" s="32" t="s">
        <v>12</v>
      </c>
      <c r="B1164" s="32" t="s">
        <v>1075</v>
      </c>
      <c r="C1164" s="32" t="s">
        <v>822</v>
      </c>
      <c r="D1164" s="32" t="s">
        <v>1076</v>
      </c>
      <c r="E1164" s="4">
        <v>100</v>
      </c>
      <c r="F1164" s="4">
        <v>119200</v>
      </c>
      <c r="G1164" s="4">
        <v>11920</v>
      </c>
      <c r="H1164" s="4">
        <v>131120</v>
      </c>
    </row>
    <row r="1165" spans="1:8" ht="15.75">
      <c r="A1165" s="32" t="s">
        <v>12</v>
      </c>
      <c r="B1165" s="32" t="s">
        <v>1093</v>
      </c>
      <c r="C1165" s="32" t="s">
        <v>1092</v>
      </c>
      <c r="D1165" s="32"/>
      <c r="E1165" s="4">
        <v>16</v>
      </c>
      <c r="F1165" s="4">
        <v>91520</v>
      </c>
      <c r="G1165" s="4">
        <v>9152</v>
      </c>
      <c r="H1165" s="4">
        <v>100672</v>
      </c>
    </row>
    <row r="1166" spans="1:8" ht="15.75">
      <c r="A1166" s="32" t="s">
        <v>12</v>
      </c>
      <c r="B1166" s="32" t="s">
        <v>1095</v>
      </c>
      <c r="C1166" s="32" t="s">
        <v>1094</v>
      </c>
      <c r="D1166" s="32"/>
      <c r="E1166" s="4">
        <v>10</v>
      </c>
      <c r="F1166" s="4">
        <v>56600</v>
      </c>
      <c r="G1166" s="4">
        <v>5660</v>
      </c>
      <c r="H1166" s="4">
        <v>62260</v>
      </c>
    </row>
    <row r="1167" spans="1:8" ht="15.75">
      <c r="A1167" s="32" t="s">
        <v>12</v>
      </c>
      <c r="B1167" s="32" t="s">
        <v>1097</v>
      </c>
      <c r="C1167" s="32" t="s">
        <v>1096</v>
      </c>
      <c r="D1167" s="32"/>
      <c r="E1167" s="4">
        <v>11</v>
      </c>
      <c r="F1167" s="4">
        <v>67210</v>
      </c>
      <c r="G1167" s="4">
        <v>6721</v>
      </c>
      <c r="H1167" s="4">
        <v>73931</v>
      </c>
    </row>
    <row r="1168" spans="1:8" ht="15.75">
      <c r="A1168" s="32" t="s">
        <v>12</v>
      </c>
      <c r="B1168" s="32" t="s">
        <v>1101</v>
      </c>
      <c r="C1168" s="32" t="s">
        <v>1100</v>
      </c>
      <c r="D1168" s="32"/>
      <c r="E1168" s="4">
        <v>3</v>
      </c>
      <c r="F1168" s="4">
        <v>19500</v>
      </c>
      <c r="G1168" s="4">
        <v>1950</v>
      </c>
      <c r="H1168" s="4">
        <v>21450</v>
      </c>
    </row>
    <row r="1169" spans="1:8" ht="15.75">
      <c r="A1169" s="32" t="s">
        <v>12</v>
      </c>
      <c r="B1169" s="32" t="s">
        <v>1145</v>
      </c>
      <c r="C1169" s="32" t="s">
        <v>1144</v>
      </c>
      <c r="D1169" s="32"/>
      <c r="E1169" s="4">
        <v>1</v>
      </c>
      <c r="F1169" s="4">
        <v>6570</v>
      </c>
      <c r="G1169" s="4">
        <v>657</v>
      </c>
      <c r="H1169" s="4">
        <v>7227</v>
      </c>
    </row>
    <row r="1170" spans="1:8" ht="15.75">
      <c r="A1170" s="32" t="s">
        <v>12</v>
      </c>
      <c r="B1170" s="32" t="s">
        <v>1157</v>
      </c>
      <c r="C1170" s="32" t="s">
        <v>941</v>
      </c>
      <c r="D1170" s="32" t="s">
        <v>414</v>
      </c>
      <c r="E1170" s="4">
        <v>10</v>
      </c>
      <c r="F1170" s="4">
        <v>51400</v>
      </c>
      <c r="G1170" s="4">
        <v>5140</v>
      </c>
      <c r="H1170" s="4">
        <v>56540</v>
      </c>
    </row>
    <row r="1171" spans="1:8" ht="15.75">
      <c r="A1171" s="32" t="s">
        <v>12</v>
      </c>
      <c r="B1171" s="32" t="s">
        <v>1159</v>
      </c>
      <c r="C1171" s="32" t="s">
        <v>1158</v>
      </c>
      <c r="D1171" s="32"/>
      <c r="E1171" s="4">
        <v>6</v>
      </c>
      <c r="F1171" s="4">
        <v>32400</v>
      </c>
      <c r="G1171" s="4">
        <v>3240</v>
      </c>
      <c r="H1171" s="4">
        <v>35640</v>
      </c>
    </row>
    <row r="1172" spans="1:8" ht="15.75">
      <c r="A1172" s="32" t="s">
        <v>12</v>
      </c>
      <c r="B1172" s="32" t="s">
        <v>1163</v>
      </c>
      <c r="C1172" s="32" t="s">
        <v>1162</v>
      </c>
      <c r="D1172" s="32"/>
      <c r="E1172" s="4">
        <v>11</v>
      </c>
      <c r="F1172" s="4">
        <v>77220</v>
      </c>
      <c r="G1172" s="4">
        <v>7722</v>
      </c>
      <c r="H1172" s="4">
        <v>84942</v>
      </c>
    </row>
    <row r="1173" spans="1:8" ht="15.75">
      <c r="A1173" s="32" t="s">
        <v>12</v>
      </c>
      <c r="B1173" s="32" t="s">
        <v>1174</v>
      </c>
      <c r="C1173" s="32" t="s">
        <v>1173</v>
      </c>
      <c r="D1173" s="32"/>
      <c r="E1173" s="4">
        <v>8</v>
      </c>
      <c r="F1173" s="4">
        <v>147520</v>
      </c>
      <c r="G1173" s="4">
        <v>14752</v>
      </c>
      <c r="H1173" s="4">
        <v>162272</v>
      </c>
    </row>
    <row r="1174" spans="1:8" ht="15.75">
      <c r="A1174" s="32" t="s">
        <v>12</v>
      </c>
      <c r="B1174" s="32" t="s">
        <v>1182</v>
      </c>
      <c r="C1174" s="32" t="s">
        <v>1181</v>
      </c>
      <c r="D1174" s="32" t="s">
        <v>414</v>
      </c>
      <c r="E1174" s="4">
        <v>1</v>
      </c>
      <c r="F1174" s="4">
        <v>6630</v>
      </c>
      <c r="G1174" s="4">
        <v>663</v>
      </c>
      <c r="H1174" s="4">
        <v>7293</v>
      </c>
    </row>
    <row r="1175" spans="1:8" ht="15.75">
      <c r="A1175" s="32" t="s">
        <v>12</v>
      </c>
      <c r="B1175" s="32" t="s">
        <v>1185</v>
      </c>
      <c r="C1175" s="32" t="s">
        <v>1162</v>
      </c>
      <c r="D1175" s="32" t="s">
        <v>405</v>
      </c>
      <c r="E1175" s="4">
        <v>2</v>
      </c>
      <c r="F1175" s="4">
        <v>14040</v>
      </c>
      <c r="G1175" s="4">
        <v>1404</v>
      </c>
      <c r="H1175" s="4">
        <v>15444</v>
      </c>
    </row>
    <row r="1176" spans="1:8" ht="15.75">
      <c r="A1176" s="32" t="s">
        <v>12</v>
      </c>
      <c r="B1176" s="32" t="s">
        <v>1199</v>
      </c>
      <c r="C1176" s="32" t="s">
        <v>1198</v>
      </c>
      <c r="D1176" s="32"/>
      <c r="E1176" s="4">
        <v>9</v>
      </c>
      <c r="F1176" s="4">
        <v>39240</v>
      </c>
      <c r="G1176" s="4">
        <v>3924</v>
      </c>
      <c r="H1176" s="4">
        <v>43164</v>
      </c>
    </row>
    <row r="1177" spans="1:8" ht="15.75">
      <c r="A1177" s="32" t="s">
        <v>12</v>
      </c>
      <c r="B1177" s="32" t="s">
        <v>1200</v>
      </c>
      <c r="C1177" s="32" t="s">
        <v>543</v>
      </c>
      <c r="D1177" s="32" t="s">
        <v>1201</v>
      </c>
      <c r="E1177" s="4">
        <v>10</v>
      </c>
      <c r="F1177" s="4">
        <v>59200</v>
      </c>
      <c r="G1177" s="4">
        <v>5920</v>
      </c>
      <c r="H1177" s="4">
        <v>65120</v>
      </c>
    </row>
    <row r="1178" spans="1:8" ht="15.75">
      <c r="A1178" s="32" t="s">
        <v>12</v>
      </c>
      <c r="B1178" s="32" t="s">
        <v>1215</v>
      </c>
      <c r="C1178" s="32" t="s">
        <v>426</v>
      </c>
      <c r="D1178" s="32" t="s">
        <v>405</v>
      </c>
      <c r="E1178" s="4">
        <v>3</v>
      </c>
      <c r="F1178" s="4">
        <v>20100</v>
      </c>
      <c r="G1178" s="4">
        <v>2010</v>
      </c>
      <c r="H1178" s="4">
        <v>22110</v>
      </c>
    </row>
    <row r="1179" spans="1:8" ht="15.75">
      <c r="A1179" s="32" t="s">
        <v>12</v>
      </c>
      <c r="B1179" s="32" t="s">
        <v>1356</v>
      </c>
      <c r="C1179" s="32" t="s">
        <v>1355</v>
      </c>
      <c r="D1179" s="32" t="s">
        <v>1352</v>
      </c>
      <c r="E1179" s="4">
        <v>270</v>
      </c>
      <c r="F1179" s="4">
        <v>259000</v>
      </c>
      <c r="G1179" s="4">
        <v>25900</v>
      </c>
      <c r="H1179" s="4">
        <v>284900</v>
      </c>
    </row>
    <row r="1180" spans="1:8" ht="15.75">
      <c r="A1180" s="32" t="s">
        <v>12</v>
      </c>
      <c r="B1180" s="32" t="s">
        <v>1363</v>
      </c>
      <c r="C1180" s="32" t="s">
        <v>1362</v>
      </c>
      <c r="D1180" s="32" t="s">
        <v>1342</v>
      </c>
      <c r="E1180" s="4">
        <v>4</v>
      </c>
      <c r="F1180" s="4">
        <v>50000</v>
      </c>
      <c r="G1180" s="4">
        <v>5000</v>
      </c>
      <c r="H1180" s="4">
        <v>55000</v>
      </c>
    </row>
    <row r="1181" spans="1:8" ht="15.75">
      <c r="A1181" s="32" t="s">
        <v>12</v>
      </c>
      <c r="B1181" s="32" t="s">
        <v>1365</v>
      </c>
      <c r="C1181" s="32" t="s">
        <v>1364</v>
      </c>
      <c r="D1181" s="32" t="s">
        <v>1352</v>
      </c>
      <c r="E1181" s="4">
        <v>1208</v>
      </c>
      <c r="F1181" s="4">
        <v>1087200</v>
      </c>
      <c r="G1181" s="4">
        <v>108720</v>
      </c>
      <c r="H1181" s="4">
        <v>1195920</v>
      </c>
    </row>
    <row r="1182" spans="1:8" ht="15.75">
      <c r="A1182" s="32" t="s">
        <v>12</v>
      </c>
      <c r="B1182" s="32" t="s">
        <v>1370</v>
      </c>
      <c r="C1182" s="32" t="s">
        <v>1369</v>
      </c>
      <c r="D1182" s="32" t="s">
        <v>1352</v>
      </c>
      <c r="E1182" s="4">
        <v>275</v>
      </c>
      <c r="F1182" s="4">
        <v>6875000</v>
      </c>
      <c r="G1182" s="4">
        <v>687500</v>
      </c>
      <c r="H1182" s="4">
        <v>7562500</v>
      </c>
    </row>
    <row r="1183" spans="1:8" ht="15.75">
      <c r="A1183" s="32" t="s">
        <v>12</v>
      </c>
      <c r="B1183" s="32" t="s">
        <v>1373</v>
      </c>
      <c r="C1183" s="32" t="s">
        <v>1362</v>
      </c>
      <c r="D1183" s="32" t="s">
        <v>1374</v>
      </c>
      <c r="E1183" s="4">
        <v>55</v>
      </c>
      <c r="F1183" s="4">
        <v>602500</v>
      </c>
      <c r="G1183" s="4">
        <v>60250</v>
      </c>
      <c r="H1183" s="4">
        <v>662750</v>
      </c>
    </row>
    <row r="1184" spans="1:8" ht="15.75">
      <c r="A1184" s="32" t="s">
        <v>12</v>
      </c>
      <c r="B1184" s="32" t="s">
        <v>1377</v>
      </c>
      <c r="C1184" s="32" t="s">
        <v>1376</v>
      </c>
      <c r="D1184" s="32" t="s">
        <v>1378</v>
      </c>
      <c r="E1184" s="4">
        <v>60</v>
      </c>
      <c r="F1184" s="4">
        <v>708000</v>
      </c>
      <c r="G1184" s="4">
        <v>70800</v>
      </c>
      <c r="H1184" s="4">
        <v>778800</v>
      </c>
    </row>
    <row r="1185" spans="1:8" ht="15.75">
      <c r="A1185" s="32" t="s">
        <v>12</v>
      </c>
      <c r="B1185" s="32" t="s">
        <v>1389</v>
      </c>
      <c r="C1185" s="32" t="s">
        <v>1388</v>
      </c>
      <c r="D1185" s="32" t="s">
        <v>1390</v>
      </c>
      <c r="E1185" s="4">
        <v>27</v>
      </c>
      <c r="F1185" s="4">
        <v>54000</v>
      </c>
      <c r="G1185" s="4">
        <v>5400</v>
      </c>
      <c r="H1185" s="4">
        <v>59400</v>
      </c>
    </row>
    <row r="1186" spans="1:8" ht="15.75">
      <c r="A1186" s="32" t="s">
        <v>12</v>
      </c>
      <c r="B1186" s="32" t="s">
        <v>1406</v>
      </c>
      <c r="C1186" s="32" t="s">
        <v>1405</v>
      </c>
      <c r="D1186" s="32" t="s">
        <v>1352</v>
      </c>
      <c r="E1186" s="4">
        <v>20</v>
      </c>
      <c r="F1186" s="4">
        <v>32420</v>
      </c>
      <c r="G1186" s="4">
        <v>3242</v>
      </c>
      <c r="H1186" s="4">
        <v>35662</v>
      </c>
    </row>
    <row r="1187" spans="1:8" ht="15.75">
      <c r="A1187" s="32" t="s">
        <v>12</v>
      </c>
      <c r="B1187" s="32" t="s">
        <v>1407</v>
      </c>
      <c r="C1187" s="32" t="s">
        <v>1405</v>
      </c>
      <c r="D1187" s="32" t="s">
        <v>52</v>
      </c>
      <c r="E1187" s="4">
        <v>10</v>
      </c>
      <c r="F1187" s="4">
        <v>24690</v>
      </c>
      <c r="G1187" s="4">
        <v>2469</v>
      </c>
      <c r="H1187" s="4">
        <v>27159</v>
      </c>
    </row>
    <row r="1188" spans="1:8" ht="15.75">
      <c r="A1188" s="32" t="s">
        <v>12</v>
      </c>
      <c r="B1188" s="32" t="s">
        <v>1408</v>
      </c>
      <c r="C1188" s="32" t="s">
        <v>1405</v>
      </c>
      <c r="D1188" s="32" t="s">
        <v>104</v>
      </c>
      <c r="E1188" s="4">
        <v>10</v>
      </c>
      <c r="F1188" s="4">
        <v>31060</v>
      </c>
      <c r="G1188" s="4">
        <v>3106</v>
      </c>
      <c r="H1188" s="4">
        <v>34166</v>
      </c>
    </row>
    <row r="1189" spans="1:8" ht="15.75">
      <c r="A1189" s="32" t="s">
        <v>12</v>
      </c>
      <c r="B1189" s="32" t="s">
        <v>1409</v>
      </c>
      <c r="C1189" s="32" t="s">
        <v>1405</v>
      </c>
      <c r="D1189" s="32" t="s">
        <v>54</v>
      </c>
      <c r="E1189" s="4">
        <v>10</v>
      </c>
      <c r="F1189" s="4">
        <v>36810</v>
      </c>
      <c r="G1189" s="4">
        <v>3681</v>
      </c>
      <c r="H1189" s="4">
        <v>40491</v>
      </c>
    </row>
    <row r="1190" spans="1:8" ht="15.75">
      <c r="A1190" s="32" t="s">
        <v>12</v>
      </c>
      <c r="B1190" s="32" t="s">
        <v>1410</v>
      </c>
      <c r="C1190" s="32" t="s">
        <v>1405</v>
      </c>
      <c r="D1190" s="32" t="s">
        <v>65</v>
      </c>
      <c r="E1190" s="4">
        <v>5</v>
      </c>
      <c r="F1190" s="4">
        <v>21595</v>
      </c>
      <c r="G1190" s="4">
        <v>2160</v>
      </c>
      <c r="H1190" s="4">
        <v>23755</v>
      </c>
    </row>
    <row r="1191" spans="1:8" ht="15.75">
      <c r="A1191" s="32" t="s">
        <v>12</v>
      </c>
      <c r="B1191" s="32" t="s">
        <v>1411</v>
      </c>
      <c r="C1191" s="32" t="s">
        <v>1405</v>
      </c>
      <c r="D1191" s="32" t="s">
        <v>58</v>
      </c>
      <c r="E1191" s="4">
        <v>20</v>
      </c>
      <c r="F1191" s="4">
        <v>40000</v>
      </c>
      <c r="G1191" s="4">
        <v>4000</v>
      </c>
      <c r="H1191" s="4">
        <v>44000</v>
      </c>
    </row>
    <row r="1192" spans="1:8" ht="15.75">
      <c r="A1192" s="32" t="s">
        <v>12</v>
      </c>
      <c r="B1192" s="32" t="s">
        <v>1419</v>
      </c>
      <c r="C1192" s="32" t="s">
        <v>1417</v>
      </c>
      <c r="D1192" s="32" t="s">
        <v>73</v>
      </c>
      <c r="E1192" s="4">
        <v>10</v>
      </c>
      <c r="F1192" s="4">
        <v>19000</v>
      </c>
      <c r="G1192" s="4">
        <v>1900</v>
      </c>
      <c r="H1192" s="4">
        <v>20900</v>
      </c>
    </row>
    <row r="1193" spans="1:8" ht="15.75">
      <c r="A1193" s="32" t="s">
        <v>12</v>
      </c>
      <c r="B1193" s="32" t="s">
        <v>1421</v>
      </c>
      <c r="C1193" s="32" t="s">
        <v>1417</v>
      </c>
      <c r="D1193" s="32" t="s">
        <v>184</v>
      </c>
      <c r="E1193" s="4">
        <v>42</v>
      </c>
      <c r="F1193" s="4">
        <v>79800</v>
      </c>
      <c r="G1193" s="4">
        <v>7980</v>
      </c>
      <c r="H1193" s="4">
        <v>87780</v>
      </c>
    </row>
    <row r="1194" spans="1:8" ht="15.75">
      <c r="A1194" s="32" t="s">
        <v>12</v>
      </c>
      <c r="B1194" s="32" t="s">
        <v>1422</v>
      </c>
      <c r="C1194" s="32" t="s">
        <v>1417</v>
      </c>
      <c r="D1194" s="32" t="s">
        <v>56</v>
      </c>
      <c r="E1194" s="4">
        <v>50</v>
      </c>
      <c r="F1194" s="4">
        <v>70000</v>
      </c>
      <c r="G1194" s="4">
        <v>7000</v>
      </c>
      <c r="H1194" s="4">
        <v>77000</v>
      </c>
    </row>
    <row r="1195" spans="1:8" ht="15.75">
      <c r="A1195" s="32" t="s">
        <v>12</v>
      </c>
      <c r="B1195" s="32" t="s">
        <v>1423</v>
      </c>
      <c r="C1195" s="32" t="s">
        <v>1417</v>
      </c>
      <c r="D1195" s="32" t="s">
        <v>58</v>
      </c>
      <c r="E1195" s="4">
        <v>50</v>
      </c>
      <c r="F1195" s="4">
        <v>93550</v>
      </c>
      <c r="G1195" s="4">
        <v>9355</v>
      </c>
      <c r="H1195" s="4">
        <v>102905</v>
      </c>
    </row>
    <row r="1196" spans="1:8" ht="15.75">
      <c r="A1196" s="32" t="s">
        <v>12</v>
      </c>
      <c r="B1196" s="32" t="s">
        <v>1425</v>
      </c>
      <c r="C1196" s="32" t="s">
        <v>1424</v>
      </c>
      <c r="D1196" s="32" t="s">
        <v>102</v>
      </c>
      <c r="E1196" s="4">
        <v>2</v>
      </c>
      <c r="F1196" s="4">
        <v>4600</v>
      </c>
      <c r="G1196" s="4">
        <v>460</v>
      </c>
      <c r="H1196" s="4">
        <v>5060</v>
      </c>
    </row>
    <row r="1197" spans="1:8" ht="15.75">
      <c r="A1197" s="32" t="s">
        <v>12</v>
      </c>
      <c r="B1197" s="32" t="s">
        <v>1430</v>
      </c>
      <c r="C1197" s="32" t="s">
        <v>1426</v>
      </c>
      <c r="D1197" s="32" t="s">
        <v>184</v>
      </c>
      <c r="E1197" s="4">
        <v>1</v>
      </c>
      <c r="F1197" s="4">
        <v>1900</v>
      </c>
      <c r="G1197" s="4">
        <v>190</v>
      </c>
      <c r="H1197" s="4">
        <v>2090</v>
      </c>
    </row>
    <row r="1198" spans="1:8" ht="15.75">
      <c r="A1198" s="32" t="s">
        <v>12</v>
      </c>
      <c r="B1198" s="32" t="s">
        <v>1432</v>
      </c>
      <c r="C1198" s="32" t="s">
        <v>1426</v>
      </c>
      <c r="D1198" s="32" t="s">
        <v>58</v>
      </c>
      <c r="E1198" s="4">
        <v>2</v>
      </c>
      <c r="F1198" s="4">
        <v>4200</v>
      </c>
      <c r="G1198" s="4">
        <v>420</v>
      </c>
      <c r="H1198" s="4">
        <v>4620</v>
      </c>
    </row>
    <row r="1199" spans="1:8" ht="15.75">
      <c r="A1199" s="32" t="s">
        <v>12</v>
      </c>
      <c r="B1199" s="32" t="s">
        <v>1435</v>
      </c>
      <c r="C1199" s="32" t="s">
        <v>1433</v>
      </c>
      <c r="D1199" s="32" t="s">
        <v>52</v>
      </c>
      <c r="E1199" s="4">
        <v>5</v>
      </c>
      <c r="F1199" s="4">
        <v>9330</v>
      </c>
      <c r="G1199" s="4">
        <v>933</v>
      </c>
      <c r="H1199" s="4">
        <v>10263</v>
      </c>
    </row>
    <row r="1200" spans="1:8" ht="15.75">
      <c r="A1200" s="32" t="s">
        <v>12</v>
      </c>
      <c r="B1200" s="32" t="s">
        <v>1436</v>
      </c>
      <c r="C1200" s="32" t="s">
        <v>1433</v>
      </c>
      <c r="D1200" s="32" t="s">
        <v>104</v>
      </c>
      <c r="E1200" s="4">
        <v>5</v>
      </c>
      <c r="F1200" s="4">
        <v>11670</v>
      </c>
      <c r="G1200" s="4">
        <v>1167</v>
      </c>
      <c r="H1200" s="4">
        <v>12837</v>
      </c>
    </row>
    <row r="1201" spans="1:8" ht="15.75">
      <c r="A1201" s="32" t="s">
        <v>12</v>
      </c>
      <c r="B1201" s="32" t="s">
        <v>1437</v>
      </c>
      <c r="C1201" s="32" t="s">
        <v>1433</v>
      </c>
      <c r="D1201" s="32" t="s">
        <v>54</v>
      </c>
      <c r="E1201" s="4">
        <v>20</v>
      </c>
      <c r="F1201" s="4">
        <v>69260</v>
      </c>
      <c r="G1201" s="4">
        <v>6926</v>
      </c>
      <c r="H1201" s="4">
        <v>76186</v>
      </c>
    </row>
    <row r="1202" spans="1:8" ht="15.75">
      <c r="A1202" s="32" t="s">
        <v>12</v>
      </c>
      <c r="B1202" s="32" t="s">
        <v>1438</v>
      </c>
      <c r="C1202" s="32" t="s">
        <v>1433</v>
      </c>
      <c r="D1202" s="32" t="s">
        <v>65</v>
      </c>
      <c r="E1202" s="4">
        <v>5</v>
      </c>
      <c r="F1202" s="4">
        <v>20500</v>
      </c>
      <c r="G1202" s="4">
        <v>2050</v>
      </c>
      <c r="H1202" s="4">
        <v>22550</v>
      </c>
    </row>
    <row r="1203" spans="1:8" ht="15.75">
      <c r="A1203" s="32" t="s">
        <v>12</v>
      </c>
      <c r="B1203" s="32" t="s">
        <v>1439</v>
      </c>
      <c r="C1203" s="32" t="s">
        <v>1433</v>
      </c>
      <c r="D1203" s="32" t="s">
        <v>56</v>
      </c>
      <c r="E1203" s="4">
        <v>20</v>
      </c>
      <c r="F1203" s="4">
        <v>25100</v>
      </c>
      <c r="G1203" s="4">
        <v>2510</v>
      </c>
      <c r="H1203" s="4">
        <v>27610</v>
      </c>
    </row>
    <row r="1204" spans="1:8" ht="15.75">
      <c r="A1204" s="32" t="s">
        <v>12</v>
      </c>
      <c r="B1204" s="32" t="s">
        <v>1440</v>
      </c>
      <c r="C1204" s="32" t="s">
        <v>1433</v>
      </c>
      <c r="D1204" s="32" t="s">
        <v>58</v>
      </c>
      <c r="E1204" s="4">
        <v>5</v>
      </c>
      <c r="F1204" s="4">
        <v>9095</v>
      </c>
      <c r="G1204" s="4">
        <v>910</v>
      </c>
      <c r="H1204" s="4">
        <v>10005</v>
      </c>
    </row>
    <row r="1205" spans="1:8" ht="15.75">
      <c r="A1205" s="32" t="s">
        <v>12</v>
      </c>
      <c r="B1205" s="32" t="s">
        <v>1626</v>
      </c>
      <c r="C1205" s="32" t="s">
        <v>1625</v>
      </c>
      <c r="D1205" s="32" t="s">
        <v>1627</v>
      </c>
      <c r="E1205" s="4">
        <v>1</v>
      </c>
      <c r="F1205" s="4">
        <v>180000</v>
      </c>
      <c r="G1205" s="4">
        <v>18000</v>
      </c>
      <c r="H1205" s="4">
        <v>198000</v>
      </c>
    </row>
    <row r="1206" spans="1:8" ht="15.75">
      <c r="A1206" s="32" t="s">
        <v>12</v>
      </c>
      <c r="B1206" s="32" t="s">
        <v>1755</v>
      </c>
      <c r="C1206" s="32" t="s">
        <v>1754</v>
      </c>
      <c r="D1206" s="32" t="s">
        <v>1756</v>
      </c>
      <c r="E1206" s="4">
        <v>7</v>
      </c>
      <c r="F1206" s="4">
        <v>84075</v>
      </c>
      <c r="G1206" s="4">
        <v>8408</v>
      </c>
      <c r="H1206" s="4">
        <v>92483</v>
      </c>
    </row>
    <row r="1207" spans="1:8" ht="15.75">
      <c r="A1207" s="32" t="s">
        <v>12</v>
      </c>
      <c r="B1207" s="32" t="s">
        <v>2306</v>
      </c>
      <c r="C1207" s="32" t="s">
        <v>2303</v>
      </c>
      <c r="D1207" s="32" t="s">
        <v>2307</v>
      </c>
      <c r="E1207" s="4">
        <v>30</v>
      </c>
      <c r="F1207" s="4">
        <v>252630</v>
      </c>
      <c r="G1207" s="4">
        <v>25263</v>
      </c>
      <c r="H1207" s="4">
        <v>277893</v>
      </c>
    </row>
    <row r="1208" spans="1:8" ht="15.75">
      <c r="A1208" s="32" t="s">
        <v>12</v>
      </c>
      <c r="B1208" s="32" t="s">
        <v>2313</v>
      </c>
      <c r="C1208" s="32" t="s">
        <v>2312</v>
      </c>
      <c r="D1208" s="32" t="s">
        <v>2314</v>
      </c>
      <c r="E1208" s="4">
        <v>20</v>
      </c>
      <c r="F1208" s="4">
        <v>84300</v>
      </c>
      <c r="G1208" s="4">
        <v>8430</v>
      </c>
      <c r="H1208" s="4">
        <v>92730</v>
      </c>
    </row>
    <row r="1209" spans="1:8" ht="15.75">
      <c r="A1209" s="32" t="s">
        <v>12</v>
      </c>
      <c r="B1209" s="32" t="s">
        <v>2321</v>
      </c>
      <c r="C1209" s="32" t="s">
        <v>271</v>
      </c>
      <c r="D1209" s="32" t="s">
        <v>2322</v>
      </c>
      <c r="E1209" s="4">
        <v>10</v>
      </c>
      <c r="F1209" s="4">
        <v>42670</v>
      </c>
      <c r="G1209" s="4">
        <v>4267</v>
      </c>
      <c r="H1209" s="4">
        <v>46937</v>
      </c>
    </row>
    <row r="1210" spans="1:8" ht="15.75">
      <c r="A1210" s="32" t="s">
        <v>12</v>
      </c>
      <c r="B1210" s="32" t="s">
        <v>2323</v>
      </c>
      <c r="C1210" s="32" t="s">
        <v>264</v>
      </c>
      <c r="D1210" s="32" t="s">
        <v>2324</v>
      </c>
      <c r="E1210" s="4">
        <v>20</v>
      </c>
      <c r="F1210" s="4">
        <v>98140</v>
      </c>
      <c r="G1210" s="4">
        <v>9814</v>
      </c>
      <c r="H1210" s="4">
        <v>107954</v>
      </c>
    </row>
    <row r="1211" spans="1:8" ht="15.75">
      <c r="A1211" s="32" t="s">
        <v>12</v>
      </c>
      <c r="B1211" s="32" t="s">
        <v>2343</v>
      </c>
      <c r="C1211" s="32" t="s">
        <v>299</v>
      </c>
      <c r="D1211" s="32" t="s">
        <v>2344</v>
      </c>
      <c r="E1211" s="4">
        <v>2</v>
      </c>
      <c r="F1211" s="4">
        <v>18290</v>
      </c>
      <c r="G1211" s="4">
        <v>1829</v>
      </c>
      <c r="H1211" s="4">
        <v>20119</v>
      </c>
    </row>
    <row r="1212" spans="1:8" ht="15.75">
      <c r="A1212" s="32" t="s">
        <v>12</v>
      </c>
      <c r="B1212" s="32" t="s">
        <v>2397</v>
      </c>
      <c r="C1212" s="32" t="s">
        <v>236</v>
      </c>
      <c r="D1212" s="32" t="s">
        <v>2398</v>
      </c>
      <c r="E1212" s="4">
        <v>50</v>
      </c>
      <c r="F1212" s="4">
        <v>268950</v>
      </c>
      <c r="G1212" s="4">
        <v>26895</v>
      </c>
      <c r="H1212" s="4">
        <v>295845</v>
      </c>
    </row>
    <row r="1213" spans="1:8" ht="15.75">
      <c r="A1213" s="32" t="s">
        <v>12</v>
      </c>
      <c r="B1213" s="32" t="s">
        <v>2400</v>
      </c>
      <c r="C1213" s="32" t="s">
        <v>236</v>
      </c>
      <c r="D1213" s="32" t="s">
        <v>2401</v>
      </c>
      <c r="E1213" s="4">
        <v>53</v>
      </c>
      <c r="F1213" s="4">
        <v>363262</v>
      </c>
      <c r="G1213" s="4">
        <v>36327</v>
      </c>
      <c r="H1213" s="4">
        <v>399589</v>
      </c>
    </row>
    <row r="1214" spans="1:8" ht="15.75">
      <c r="A1214" s="32" t="s">
        <v>12</v>
      </c>
      <c r="B1214" s="32" t="s">
        <v>2404</v>
      </c>
      <c r="C1214" s="32" t="s">
        <v>236</v>
      </c>
      <c r="D1214" s="32" t="s">
        <v>2405</v>
      </c>
      <c r="E1214" s="4">
        <v>10</v>
      </c>
      <c r="F1214" s="4">
        <v>97410</v>
      </c>
      <c r="G1214" s="4">
        <v>9741</v>
      </c>
      <c r="H1214" s="4">
        <v>107151</v>
      </c>
    </row>
    <row r="1215" spans="1:8" ht="15.75">
      <c r="A1215" s="32" t="s">
        <v>12</v>
      </c>
      <c r="B1215" s="32" t="s">
        <v>2406</v>
      </c>
      <c r="C1215" s="32" t="s">
        <v>236</v>
      </c>
      <c r="D1215" s="32" t="s">
        <v>2407</v>
      </c>
      <c r="E1215" s="4">
        <v>16</v>
      </c>
      <c r="F1215" s="4">
        <v>53824</v>
      </c>
      <c r="G1215" s="4">
        <v>5382</v>
      </c>
      <c r="H1215" s="4">
        <v>59206</v>
      </c>
    </row>
    <row r="1216" spans="1:8" ht="15.75">
      <c r="A1216" s="32" t="s">
        <v>12</v>
      </c>
      <c r="B1216" s="32" t="s">
        <v>2410</v>
      </c>
      <c r="C1216" s="32" t="s">
        <v>223</v>
      </c>
      <c r="D1216" s="32" t="s">
        <v>52</v>
      </c>
      <c r="E1216" s="4">
        <v>12</v>
      </c>
      <c r="F1216" s="4">
        <v>93840</v>
      </c>
      <c r="G1216" s="4">
        <v>9384</v>
      </c>
      <c r="H1216" s="4">
        <v>103224</v>
      </c>
    </row>
    <row r="1217" spans="1:8" ht="15.75">
      <c r="A1217" s="32" t="s">
        <v>12</v>
      </c>
      <c r="B1217" s="32" t="s">
        <v>2432</v>
      </c>
      <c r="C1217" s="32" t="s">
        <v>267</v>
      </c>
      <c r="D1217" s="32" t="s">
        <v>2433</v>
      </c>
      <c r="E1217" s="4">
        <v>72</v>
      </c>
      <c r="F1217" s="4">
        <v>365936</v>
      </c>
      <c r="G1217" s="4">
        <v>36594</v>
      </c>
      <c r="H1217" s="4">
        <v>402530</v>
      </c>
    </row>
    <row r="1218" spans="1:8" ht="15.75">
      <c r="A1218" s="32" t="s">
        <v>12</v>
      </c>
      <c r="B1218" s="32" t="s">
        <v>2436</v>
      </c>
      <c r="C1218" s="32" t="s">
        <v>267</v>
      </c>
      <c r="D1218" s="32" t="s">
        <v>2437</v>
      </c>
      <c r="E1218" s="4">
        <v>144</v>
      </c>
      <c r="F1218" s="4">
        <v>708560</v>
      </c>
      <c r="G1218" s="4">
        <v>70857</v>
      </c>
      <c r="H1218" s="4">
        <v>779417</v>
      </c>
    </row>
    <row r="1219" spans="1:8" ht="15.75">
      <c r="A1219" s="32" t="s">
        <v>12</v>
      </c>
      <c r="B1219" s="32" t="s">
        <v>2438</v>
      </c>
      <c r="C1219" s="32" t="s">
        <v>267</v>
      </c>
      <c r="D1219" s="32" t="s">
        <v>2439</v>
      </c>
      <c r="E1219" s="4">
        <v>12</v>
      </c>
      <c r="F1219" s="4">
        <v>129600</v>
      </c>
      <c r="G1219" s="4">
        <v>12960</v>
      </c>
      <c r="H1219" s="4">
        <v>142560</v>
      </c>
    </row>
    <row r="1220" spans="1:8" ht="15.75">
      <c r="A1220" s="32" t="s">
        <v>12</v>
      </c>
      <c r="B1220" s="32" t="s">
        <v>2440</v>
      </c>
      <c r="C1220" s="32" t="s">
        <v>267</v>
      </c>
      <c r="D1220" s="32" t="s">
        <v>2441</v>
      </c>
      <c r="E1220" s="4">
        <v>115</v>
      </c>
      <c r="F1220" s="4">
        <v>818875</v>
      </c>
      <c r="G1220" s="4">
        <v>81888</v>
      </c>
      <c r="H1220" s="4">
        <v>900763</v>
      </c>
    </row>
    <row r="1221" spans="1:8" ht="15.75">
      <c r="A1221" s="32" t="s">
        <v>12</v>
      </c>
      <c r="B1221" s="32" t="s">
        <v>2442</v>
      </c>
      <c r="C1221" s="32" t="s">
        <v>267</v>
      </c>
      <c r="D1221" s="32" t="s">
        <v>2443</v>
      </c>
      <c r="E1221" s="4">
        <v>58</v>
      </c>
      <c r="F1221" s="4">
        <v>492246</v>
      </c>
      <c r="G1221" s="4">
        <v>49225</v>
      </c>
      <c r="H1221" s="4">
        <v>541471</v>
      </c>
    </row>
    <row r="1222" spans="1:8" ht="15.75">
      <c r="A1222" s="32" t="s">
        <v>12</v>
      </c>
      <c r="B1222" s="32" t="s">
        <v>2444</v>
      </c>
      <c r="C1222" s="32" t="s">
        <v>267</v>
      </c>
      <c r="D1222" s="32" t="s">
        <v>2445</v>
      </c>
      <c r="E1222" s="4">
        <v>62</v>
      </c>
      <c r="F1222" s="4">
        <v>592290</v>
      </c>
      <c r="G1222" s="4">
        <v>59229</v>
      </c>
      <c r="H1222" s="4">
        <v>651519</v>
      </c>
    </row>
    <row r="1223" spans="1:8" ht="15.75">
      <c r="A1223" s="32" t="s">
        <v>12</v>
      </c>
      <c r="B1223" s="32" t="s">
        <v>2450</v>
      </c>
      <c r="C1223" s="32" t="s">
        <v>267</v>
      </c>
      <c r="D1223" s="32" t="s">
        <v>2451</v>
      </c>
      <c r="E1223" s="4">
        <v>10</v>
      </c>
      <c r="F1223" s="4">
        <v>180000</v>
      </c>
      <c r="G1223" s="4">
        <v>18000</v>
      </c>
      <c r="H1223" s="4">
        <v>198000</v>
      </c>
    </row>
    <row r="1224" spans="1:8" ht="15.75">
      <c r="A1224" s="32" t="s">
        <v>12</v>
      </c>
      <c r="B1224" s="32" t="s">
        <v>2452</v>
      </c>
      <c r="C1224" s="32" t="s">
        <v>267</v>
      </c>
      <c r="D1224" s="32" t="s">
        <v>2328</v>
      </c>
      <c r="E1224" s="4">
        <v>6</v>
      </c>
      <c r="F1224" s="4">
        <v>112008</v>
      </c>
      <c r="G1224" s="4">
        <v>11201</v>
      </c>
      <c r="H1224" s="4">
        <v>123209</v>
      </c>
    </row>
    <row r="1225" spans="1:8" ht="15.75">
      <c r="A1225" s="32" t="s">
        <v>12</v>
      </c>
      <c r="B1225" s="32" t="s">
        <v>2461</v>
      </c>
      <c r="C1225" s="32" t="s">
        <v>271</v>
      </c>
      <c r="D1225" s="32" t="s">
        <v>2462</v>
      </c>
      <c r="E1225" s="4">
        <v>10</v>
      </c>
      <c r="F1225" s="4">
        <v>49400</v>
      </c>
      <c r="G1225" s="4">
        <v>4940</v>
      </c>
      <c r="H1225" s="4">
        <v>54340</v>
      </c>
    </row>
    <row r="1226" spans="1:8" ht="15.75">
      <c r="A1226" s="32" t="s">
        <v>12</v>
      </c>
      <c r="B1226" s="32" t="s">
        <v>2463</v>
      </c>
      <c r="C1226" s="32" t="s">
        <v>271</v>
      </c>
      <c r="D1226" s="32" t="s">
        <v>2464</v>
      </c>
      <c r="E1226" s="4">
        <v>10</v>
      </c>
      <c r="F1226" s="4">
        <v>60840</v>
      </c>
      <c r="G1226" s="4">
        <v>6084</v>
      </c>
      <c r="H1226" s="4">
        <v>66924</v>
      </c>
    </row>
    <row r="1227" spans="1:8" ht="15.75">
      <c r="A1227" s="32" t="s">
        <v>12</v>
      </c>
      <c r="B1227" s="32" t="s">
        <v>2465</v>
      </c>
      <c r="C1227" s="32" t="s">
        <v>271</v>
      </c>
      <c r="D1227" s="32" t="s">
        <v>2466</v>
      </c>
      <c r="E1227" s="4">
        <v>2</v>
      </c>
      <c r="F1227" s="4">
        <v>14330</v>
      </c>
      <c r="G1227" s="4">
        <v>1433</v>
      </c>
      <c r="H1227" s="4">
        <v>15763</v>
      </c>
    </row>
    <row r="1228" spans="1:8" ht="15.75">
      <c r="A1228" s="32" t="s">
        <v>12</v>
      </c>
      <c r="B1228" s="32" t="s">
        <v>2467</v>
      </c>
      <c r="C1228" s="32" t="s">
        <v>271</v>
      </c>
      <c r="D1228" s="32" t="s">
        <v>2468</v>
      </c>
      <c r="E1228" s="4">
        <v>20</v>
      </c>
      <c r="F1228" s="4">
        <v>166180</v>
      </c>
      <c r="G1228" s="4">
        <v>16618</v>
      </c>
      <c r="H1228" s="4">
        <v>182798</v>
      </c>
    </row>
    <row r="1229" spans="1:8" ht="15.75">
      <c r="A1229" s="32" t="s">
        <v>12</v>
      </c>
      <c r="B1229" s="32" t="s">
        <v>2473</v>
      </c>
      <c r="C1229" s="32" t="s">
        <v>264</v>
      </c>
      <c r="D1229" s="32" t="s">
        <v>2474</v>
      </c>
      <c r="E1229" s="4">
        <v>405</v>
      </c>
      <c r="F1229" s="4">
        <v>1519695</v>
      </c>
      <c r="G1229" s="4">
        <v>151970</v>
      </c>
      <c r="H1229" s="4">
        <v>1671665</v>
      </c>
    </row>
    <row r="1230" spans="1:8" ht="15.75">
      <c r="A1230" s="32" t="s">
        <v>12</v>
      </c>
      <c r="B1230" s="32" t="s">
        <v>2477</v>
      </c>
      <c r="C1230" s="32" t="s">
        <v>264</v>
      </c>
      <c r="D1230" s="32" t="s">
        <v>2478</v>
      </c>
      <c r="E1230" s="4">
        <v>23</v>
      </c>
      <c r="F1230" s="4">
        <v>123671</v>
      </c>
      <c r="G1230" s="4">
        <v>12367</v>
      </c>
      <c r="H1230" s="4">
        <v>136038</v>
      </c>
    </row>
    <row r="1231" spans="1:8" ht="15.75">
      <c r="A1231" s="32" t="s">
        <v>12</v>
      </c>
      <c r="B1231" s="32" t="s">
        <v>2479</v>
      </c>
      <c r="C1231" s="32" t="s">
        <v>264</v>
      </c>
      <c r="D1231" s="32" t="s">
        <v>2480</v>
      </c>
      <c r="E1231" s="4">
        <v>418</v>
      </c>
      <c r="F1231" s="4">
        <v>1969694</v>
      </c>
      <c r="G1231" s="4">
        <v>196969</v>
      </c>
      <c r="H1231" s="4">
        <v>2166663</v>
      </c>
    </row>
    <row r="1232" spans="1:8" ht="15.75">
      <c r="A1232" s="32" t="s">
        <v>12</v>
      </c>
      <c r="B1232" s="32" t="s">
        <v>2484</v>
      </c>
      <c r="C1232" s="32" t="s">
        <v>264</v>
      </c>
      <c r="D1232" s="32" t="s">
        <v>2485</v>
      </c>
      <c r="E1232" s="4">
        <v>391</v>
      </c>
      <c r="F1232" s="4">
        <v>2225320</v>
      </c>
      <c r="G1232" s="4">
        <v>222534</v>
      </c>
      <c r="H1232" s="4">
        <v>2447854</v>
      </c>
    </row>
    <row r="1233" spans="1:8" ht="15.75">
      <c r="A1233" s="32" t="s">
        <v>12</v>
      </c>
      <c r="B1233" s="32" t="s">
        <v>2486</v>
      </c>
      <c r="C1233" s="32" t="s">
        <v>264</v>
      </c>
      <c r="D1233" s="32" t="s">
        <v>2487</v>
      </c>
      <c r="E1233" s="4">
        <v>180</v>
      </c>
      <c r="F1233" s="4">
        <v>1191565</v>
      </c>
      <c r="G1233" s="4">
        <v>119157</v>
      </c>
      <c r="H1233" s="4">
        <v>1310722</v>
      </c>
    </row>
    <row r="1234" spans="1:8" ht="15.75">
      <c r="A1234" s="32" t="s">
        <v>12</v>
      </c>
      <c r="B1234" s="32" t="s">
        <v>2488</v>
      </c>
      <c r="C1234" s="32" t="s">
        <v>264</v>
      </c>
      <c r="D1234" s="32" t="s">
        <v>2489</v>
      </c>
      <c r="E1234" s="4">
        <v>40</v>
      </c>
      <c r="F1234" s="4">
        <v>95920</v>
      </c>
      <c r="G1234" s="4">
        <v>9592</v>
      </c>
      <c r="H1234" s="4">
        <v>105512</v>
      </c>
    </row>
    <row r="1235" spans="1:8" ht="15.75">
      <c r="A1235" s="32" t="s">
        <v>12</v>
      </c>
      <c r="B1235" s="32" t="s">
        <v>2490</v>
      </c>
      <c r="C1235" s="32" t="s">
        <v>264</v>
      </c>
      <c r="D1235" s="32" t="s">
        <v>2491</v>
      </c>
      <c r="E1235" s="4">
        <v>42</v>
      </c>
      <c r="F1235" s="4">
        <v>313854</v>
      </c>
      <c r="G1235" s="4">
        <v>31385</v>
      </c>
      <c r="H1235" s="4">
        <v>345239</v>
      </c>
    </row>
    <row r="1236" spans="1:8" ht="15.75">
      <c r="A1236" s="32" t="s">
        <v>12</v>
      </c>
      <c r="B1236" s="32" t="s">
        <v>2492</v>
      </c>
      <c r="C1236" s="32" t="s">
        <v>264</v>
      </c>
      <c r="D1236" s="32" t="s">
        <v>2493</v>
      </c>
      <c r="E1236" s="4">
        <v>26</v>
      </c>
      <c r="F1236" s="4">
        <v>267722</v>
      </c>
      <c r="G1236" s="4">
        <v>26772</v>
      </c>
      <c r="H1236" s="4">
        <v>294494</v>
      </c>
    </row>
    <row r="1237" spans="1:8" ht="15.75">
      <c r="A1237" s="32" t="s">
        <v>12</v>
      </c>
      <c r="B1237" s="32" t="s">
        <v>2494</v>
      </c>
      <c r="C1237" s="32" t="s">
        <v>264</v>
      </c>
      <c r="D1237" s="32" t="s">
        <v>2495</v>
      </c>
      <c r="E1237" s="4">
        <v>333</v>
      </c>
      <c r="F1237" s="4">
        <v>866748</v>
      </c>
      <c r="G1237" s="4">
        <v>86675</v>
      </c>
      <c r="H1237" s="4">
        <v>953423</v>
      </c>
    </row>
    <row r="1238" spans="1:8" ht="15.75">
      <c r="A1238" s="32" t="s">
        <v>12</v>
      </c>
      <c r="B1238" s="32" t="s">
        <v>2496</v>
      </c>
      <c r="C1238" s="32" t="s">
        <v>264</v>
      </c>
      <c r="D1238" s="32" t="s">
        <v>2497</v>
      </c>
      <c r="E1238" s="4">
        <v>4</v>
      </c>
      <c r="F1238" s="4">
        <v>45760</v>
      </c>
      <c r="G1238" s="4">
        <v>4576</v>
      </c>
      <c r="H1238" s="4">
        <v>50336</v>
      </c>
    </row>
    <row r="1239" spans="1:8" ht="15.75">
      <c r="A1239" s="32" t="s">
        <v>12</v>
      </c>
      <c r="B1239" s="32" t="s">
        <v>2498</v>
      </c>
      <c r="C1239" s="32" t="s">
        <v>264</v>
      </c>
      <c r="D1239" s="32" t="s">
        <v>2328</v>
      </c>
      <c r="E1239" s="4">
        <v>20</v>
      </c>
      <c r="F1239" s="4">
        <v>382000</v>
      </c>
      <c r="G1239" s="4">
        <v>38200</v>
      </c>
      <c r="H1239" s="4">
        <v>420200</v>
      </c>
    </row>
    <row r="1240" spans="1:8" ht="15.75">
      <c r="A1240" s="32" t="s">
        <v>12</v>
      </c>
      <c r="B1240" s="32" t="s">
        <v>2503</v>
      </c>
      <c r="C1240" s="32" t="s">
        <v>264</v>
      </c>
      <c r="D1240" s="32" t="s">
        <v>2504</v>
      </c>
      <c r="E1240" s="4">
        <v>90</v>
      </c>
      <c r="F1240" s="4">
        <v>273720</v>
      </c>
      <c r="G1240" s="4">
        <v>27372</v>
      </c>
      <c r="H1240" s="4">
        <v>301092</v>
      </c>
    </row>
    <row r="1241" spans="1:8" ht="15.75">
      <c r="A1241" s="32" t="s">
        <v>12</v>
      </c>
      <c r="B1241" s="32" t="s">
        <v>2509</v>
      </c>
      <c r="C1241" s="32" t="s">
        <v>264</v>
      </c>
      <c r="D1241" s="32" t="s">
        <v>2510</v>
      </c>
      <c r="E1241" s="4">
        <v>70</v>
      </c>
      <c r="F1241" s="4">
        <v>261880</v>
      </c>
      <c r="G1241" s="4">
        <v>26188</v>
      </c>
      <c r="H1241" s="4">
        <v>288068</v>
      </c>
    </row>
    <row r="1242" spans="1:8" ht="15.75">
      <c r="A1242" s="32" t="s">
        <v>12</v>
      </c>
      <c r="B1242" s="32" t="s">
        <v>2511</v>
      </c>
      <c r="C1242" s="32" t="s">
        <v>264</v>
      </c>
      <c r="D1242" s="32" t="s">
        <v>2512</v>
      </c>
      <c r="E1242" s="4">
        <v>10</v>
      </c>
      <c r="F1242" s="4">
        <v>42330</v>
      </c>
      <c r="G1242" s="4">
        <v>4233</v>
      </c>
      <c r="H1242" s="4">
        <v>46563</v>
      </c>
    </row>
    <row r="1243" spans="1:8" ht="15.75">
      <c r="A1243" s="32" t="s">
        <v>12</v>
      </c>
      <c r="B1243" s="32" t="s">
        <v>2513</v>
      </c>
      <c r="C1243" s="32" t="s">
        <v>294</v>
      </c>
      <c r="D1243" s="32" t="s">
        <v>2514</v>
      </c>
      <c r="E1243" s="4">
        <v>15</v>
      </c>
      <c r="F1243" s="4">
        <v>71175</v>
      </c>
      <c r="G1243" s="4">
        <v>7118</v>
      </c>
      <c r="H1243" s="4">
        <v>78293</v>
      </c>
    </row>
    <row r="1244" spans="1:8" ht="15.75">
      <c r="A1244" s="32" t="s">
        <v>12</v>
      </c>
      <c r="B1244" s="32" t="s">
        <v>2515</v>
      </c>
      <c r="C1244" s="32" t="s">
        <v>294</v>
      </c>
      <c r="D1244" s="32" t="s">
        <v>2516</v>
      </c>
      <c r="E1244" s="4">
        <v>2</v>
      </c>
      <c r="F1244" s="4">
        <v>11778</v>
      </c>
      <c r="G1244" s="4">
        <v>1178</v>
      </c>
      <c r="H1244" s="4">
        <v>12956</v>
      </c>
    </row>
    <row r="1245" spans="1:8" ht="15.75">
      <c r="A1245" s="32" t="s">
        <v>12</v>
      </c>
      <c r="B1245" s="32" t="s">
        <v>2519</v>
      </c>
      <c r="C1245" s="32" t="s">
        <v>294</v>
      </c>
      <c r="D1245" s="32" t="s">
        <v>2520</v>
      </c>
      <c r="E1245" s="4">
        <v>5</v>
      </c>
      <c r="F1245" s="4">
        <v>34850</v>
      </c>
      <c r="G1245" s="4">
        <v>3485</v>
      </c>
      <c r="H1245" s="4">
        <v>38335</v>
      </c>
    </row>
    <row r="1246" spans="1:8" ht="15.75">
      <c r="A1246" s="32" t="s">
        <v>12</v>
      </c>
      <c r="B1246" s="32" t="s">
        <v>2523</v>
      </c>
      <c r="C1246" s="32" t="s">
        <v>294</v>
      </c>
      <c r="D1246" s="32" t="s">
        <v>2524</v>
      </c>
      <c r="E1246" s="4">
        <v>52</v>
      </c>
      <c r="F1246" s="4">
        <v>166036</v>
      </c>
      <c r="G1246" s="4">
        <v>16604</v>
      </c>
      <c r="H1246" s="4">
        <v>182640</v>
      </c>
    </row>
    <row r="1247" spans="1:8" ht="15.75">
      <c r="A1247" s="32" t="s">
        <v>12</v>
      </c>
      <c r="B1247" s="32" t="s">
        <v>2528</v>
      </c>
      <c r="C1247" s="32" t="s">
        <v>294</v>
      </c>
      <c r="D1247" s="32" t="s">
        <v>2529</v>
      </c>
      <c r="E1247" s="4">
        <v>230</v>
      </c>
      <c r="F1247" s="4">
        <v>621920</v>
      </c>
      <c r="G1247" s="4">
        <v>62192</v>
      </c>
      <c r="H1247" s="4">
        <v>684112</v>
      </c>
    </row>
    <row r="1248" spans="1:8" ht="15.75">
      <c r="A1248" s="32" t="s">
        <v>12</v>
      </c>
      <c r="B1248" s="32" t="s">
        <v>2530</v>
      </c>
      <c r="C1248" s="32" t="s">
        <v>294</v>
      </c>
      <c r="D1248" s="32" t="s">
        <v>2531</v>
      </c>
      <c r="E1248" s="4">
        <v>5</v>
      </c>
      <c r="F1248" s="4">
        <v>19790</v>
      </c>
      <c r="G1248" s="4">
        <v>1979</v>
      </c>
      <c r="H1248" s="4">
        <v>21769</v>
      </c>
    </row>
    <row r="1249" spans="1:8" ht="15.75">
      <c r="A1249" s="32" t="s">
        <v>12</v>
      </c>
      <c r="B1249" s="32" t="s">
        <v>2534</v>
      </c>
      <c r="C1249" s="32" t="s">
        <v>299</v>
      </c>
      <c r="D1249" s="32" t="s">
        <v>2535</v>
      </c>
      <c r="E1249" s="4">
        <v>215</v>
      </c>
      <c r="F1249" s="4">
        <v>947845</v>
      </c>
      <c r="G1249" s="4">
        <v>94785</v>
      </c>
      <c r="H1249" s="4">
        <v>1042630</v>
      </c>
    </row>
    <row r="1250" spans="1:8" ht="15.75">
      <c r="A1250" s="32" t="s">
        <v>12</v>
      </c>
      <c r="B1250" s="32" t="s">
        <v>2538</v>
      </c>
      <c r="C1250" s="32" t="s">
        <v>299</v>
      </c>
      <c r="D1250" s="32" t="s">
        <v>2539</v>
      </c>
      <c r="E1250" s="4">
        <v>162</v>
      </c>
      <c r="F1250" s="4">
        <v>761308</v>
      </c>
      <c r="G1250" s="4">
        <v>76131</v>
      </c>
      <c r="H1250" s="4">
        <v>837439</v>
      </c>
    </row>
    <row r="1251" spans="1:8" ht="15.75">
      <c r="A1251" s="32" t="s">
        <v>12</v>
      </c>
      <c r="B1251" s="32" t="s">
        <v>2542</v>
      </c>
      <c r="C1251" s="32" t="s">
        <v>299</v>
      </c>
      <c r="D1251" s="32" t="s">
        <v>2543</v>
      </c>
      <c r="E1251" s="4">
        <v>135</v>
      </c>
      <c r="F1251" s="4">
        <v>913660</v>
      </c>
      <c r="G1251" s="4">
        <v>91366</v>
      </c>
      <c r="H1251" s="4">
        <v>1005026</v>
      </c>
    </row>
    <row r="1252" spans="1:8" ht="15.75">
      <c r="A1252" s="32" t="s">
        <v>12</v>
      </c>
      <c r="B1252" s="32" t="s">
        <v>2544</v>
      </c>
      <c r="C1252" s="32" t="s">
        <v>299</v>
      </c>
      <c r="D1252" s="32" t="s">
        <v>2545</v>
      </c>
      <c r="E1252" s="4">
        <v>92</v>
      </c>
      <c r="F1252" s="4">
        <v>730112</v>
      </c>
      <c r="G1252" s="4">
        <v>73011</v>
      </c>
      <c r="H1252" s="4">
        <v>803123</v>
      </c>
    </row>
    <row r="1253" spans="1:8" ht="15.75">
      <c r="A1253" s="32" t="s">
        <v>12</v>
      </c>
      <c r="B1253" s="32" t="s">
        <v>2546</v>
      </c>
      <c r="C1253" s="32" t="s">
        <v>299</v>
      </c>
      <c r="D1253" s="32" t="s">
        <v>2547</v>
      </c>
      <c r="E1253" s="4">
        <v>10</v>
      </c>
      <c r="F1253" s="4">
        <v>31400</v>
      </c>
      <c r="G1253" s="4">
        <v>3140</v>
      </c>
      <c r="H1253" s="4">
        <v>34540</v>
      </c>
    </row>
    <row r="1254" spans="1:8" ht="15.75">
      <c r="A1254" s="32" t="s">
        <v>12</v>
      </c>
      <c r="B1254" s="32" t="s">
        <v>2548</v>
      </c>
      <c r="C1254" s="32" t="s">
        <v>299</v>
      </c>
      <c r="D1254" s="32" t="s">
        <v>2549</v>
      </c>
      <c r="E1254" s="4">
        <v>7</v>
      </c>
      <c r="F1254" s="4">
        <v>59020</v>
      </c>
      <c r="G1254" s="4">
        <v>5902</v>
      </c>
      <c r="H1254" s="4">
        <v>64922</v>
      </c>
    </row>
    <row r="1255" spans="1:8" ht="15.75">
      <c r="A1255" s="32" t="s">
        <v>12</v>
      </c>
      <c r="B1255" s="32" t="s">
        <v>2550</v>
      </c>
      <c r="C1255" s="32" t="s">
        <v>299</v>
      </c>
      <c r="D1255" s="32" t="s">
        <v>2551</v>
      </c>
      <c r="E1255" s="4">
        <v>135</v>
      </c>
      <c r="F1255" s="4">
        <v>458325</v>
      </c>
      <c r="G1255" s="4">
        <v>45833</v>
      </c>
      <c r="H1255" s="4">
        <v>504158</v>
      </c>
    </row>
    <row r="1256" spans="1:8" ht="15.75">
      <c r="A1256" s="32" t="s">
        <v>12</v>
      </c>
      <c r="B1256" s="32" t="s">
        <v>2556</v>
      </c>
      <c r="C1256" s="32" t="s">
        <v>299</v>
      </c>
      <c r="D1256" s="32" t="s">
        <v>2557</v>
      </c>
      <c r="E1256" s="4">
        <v>20</v>
      </c>
      <c r="F1256" s="4">
        <v>78100</v>
      </c>
      <c r="G1256" s="4">
        <v>7810</v>
      </c>
      <c r="H1256" s="4">
        <v>85910</v>
      </c>
    </row>
    <row r="1257" spans="1:8" ht="15.75">
      <c r="A1257" s="32" t="s">
        <v>12</v>
      </c>
      <c r="B1257" s="32" t="s">
        <v>2562</v>
      </c>
      <c r="C1257" s="32" t="s">
        <v>299</v>
      </c>
      <c r="D1257" s="32" t="s">
        <v>2563</v>
      </c>
      <c r="E1257" s="4">
        <v>5</v>
      </c>
      <c r="F1257" s="4">
        <v>19470</v>
      </c>
      <c r="G1257" s="4">
        <v>1947</v>
      </c>
      <c r="H1257" s="4">
        <v>21417</v>
      </c>
    </row>
    <row r="1258" spans="1:8" ht="15.75">
      <c r="A1258" s="32" t="s">
        <v>12</v>
      </c>
      <c r="B1258" s="32" t="s">
        <v>2570</v>
      </c>
      <c r="C1258" s="32" t="s">
        <v>307</v>
      </c>
      <c r="D1258" s="32" t="s">
        <v>2571</v>
      </c>
      <c r="E1258" s="4">
        <v>7</v>
      </c>
      <c r="F1258" s="4">
        <v>48216</v>
      </c>
      <c r="G1258" s="4">
        <v>4822</v>
      </c>
      <c r="H1258" s="4">
        <v>53038</v>
      </c>
    </row>
    <row r="1259" spans="1:8" ht="15.75">
      <c r="A1259" s="32" t="s">
        <v>12</v>
      </c>
      <c r="B1259" s="32" t="s">
        <v>2576</v>
      </c>
      <c r="C1259" s="32" t="s">
        <v>310</v>
      </c>
      <c r="D1259" s="32" t="s">
        <v>2577</v>
      </c>
      <c r="E1259" s="4">
        <v>40</v>
      </c>
      <c r="F1259" s="4">
        <v>182170</v>
      </c>
      <c r="G1259" s="4">
        <v>18217</v>
      </c>
      <c r="H1259" s="4">
        <v>200387</v>
      </c>
    </row>
    <row r="1260" spans="1:8" ht="15.75">
      <c r="A1260" s="32" t="s">
        <v>12</v>
      </c>
      <c r="B1260" s="32" t="s">
        <v>2578</v>
      </c>
      <c r="C1260" s="32" t="s">
        <v>310</v>
      </c>
      <c r="D1260" s="32" t="s">
        <v>2579</v>
      </c>
      <c r="E1260" s="4">
        <v>70</v>
      </c>
      <c r="F1260" s="4">
        <v>384080</v>
      </c>
      <c r="G1260" s="4">
        <v>38408</v>
      </c>
      <c r="H1260" s="4">
        <v>422488</v>
      </c>
    </row>
    <row r="1261" spans="1:8" ht="15.75">
      <c r="A1261" s="32" t="s">
        <v>12</v>
      </c>
      <c r="B1261" s="32" t="s">
        <v>2580</v>
      </c>
      <c r="C1261" s="32" t="s">
        <v>310</v>
      </c>
      <c r="D1261" s="32" t="s">
        <v>2581</v>
      </c>
      <c r="E1261" s="4">
        <v>94</v>
      </c>
      <c r="F1261" s="4">
        <v>665802</v>
      </c>
      <c r="G1261" s="4">
        <v>66580</v>
      </c>
      <c r="H1261" s="4">
        <v>732382</v>
      </c>
    </row>
    <row r="1262" spans="1:8" ht="15.75">
      <c r="A1262" s="32" t="s">
        <v>12</v>
      </c>
      <c r="B1262" s="32" t="s">
        <v>2584</v>
      </c>
      <c r="C1262" s="32" t="s">
        <v>310</v>
      </c>
      <c r="D1262" s="32" t="s">
        <v>2585</v>
      </c>
      <c r="E1262" s="4">
        <v>10</v>
      </c>
      <c r="F1262" s="4">
        <v>84330</v>
      </c>
      <c r="G1262" s="4">
        <v>8433</v>
      </c>
      <c r="H1262" s="4">
        <v>92763</v>
      </c>
    </row>
    <row r="1263" spans="1:8" ht="15.75">
      <c r="A1263" s="32" t="s">
        <v>12</v>
      </c>
      <c r="B1263" s="32" t="s">
        <v>2588</v>
      </c>
      <c r="C1263" s="32" t="s">
        <v>312</v>
      </c>
      <c r="D1263" s="32" t="s">
        <v>2589</v>
      </c>
      <c r="E1263" s="4">
        <v>5</v>
      </c>
      <c r="F1263" s="4">
        <v>21060</v>
      </c>
      <c r="G1263" s="4">
        <v>2106</v>
      </c>
      <c r="H1263" s="4">
        <v>23166</v>
      </c>
    </row>
    <row r="1264" spans="1:8" ht="15.75">
      <c r="A1264" s="32" t="s">
        <v>12</v>
      </c>
      <c r="B1264" s="32" t="s">
        <v>2590</v>
      </c>
      <c r="C1264" s="32" t="s">
        <v>312</v>
      </c>
      <c r="D1264" s="32" t="s">
        <v>2591</v>
      </c>
      <c r="E1264" s="4">
        <v>70</v>
      </c>
      <c r="F1264" s="4">
        <v>401860</v>
      </c>
      <c r="G1264" s="4">
        <v>40186</v>
      </c>
      <c r="H1264" s="4">
        <v>442046</v>
      </c>
    </row>
    <row r="1265" spans="1:8" ht="15.75">
      <c r="A1265" s="32" t="s">
        <v>12</v>
      </c>
      <c r="B1265" s="32" t="s">
        <v>2592</v>
      </c>
      <c r="C1265" s="32" t="s">
        <v>312</v>
      </c>
      <c r="D1265" s="32" t="s">
        <v>2593</v>
      </c>
      <c r="E1265" s="4">
        <v>5</v>
      </c>
      <c r="F1265" s="4">
        <v>31075</v>
      </c>
      <c r="G1265" s="4">
        <v>3108</v>
      </c>
      <c r="H1265" s="4">
        <v>34183</v>
      </c>
    </row>
    <row r="1266" spans="1:8" ht="15.75">
      <c r="A1266" s="32" t="s">
        <v>12</v>
      </c>
      <c r="B1266" s="32" t="s">
        <v>2594</v>
      </c>
      <c r="C1266" s="32" t="s">
        <v>312</v>
      </c>
      <c r="D1266" s="32" t="s">
        <v>2595</v>
      </c>
      <c r="E1266" s="4">
        <v>60</v>
      </c>
      <c r="F1266" s="4">
        <v>482940</v>
      </c>
      <c r="G1266" s="4">
        <v>48294</v>
      </c>
      <c r="H1266" s="4">
        <v>531234</v>
      </c>
    </row>
    <row r="1267" spans="1:8" ht="15.75">
      <c r="A1267" s="32" t="s">
        <v>12</v>
      </c>
      <c r="B1267" s="32" t="s">
        <v>2596</v>
      </c>
      <c r="C1267" s="32" t="s">
        <v>314</v>
      </c>
      <c r="D1267" s="32" t="s">
        <v>2597</v>
      </c>
      <c r="E1267" s="4">
        <v>55</v>
      </c>
      <c r="F1267" s="4">
        <v>246675</v>
      </c>
      <c r="G1267" s="4">
        <v>24668</v>
      </c>
      <c r="H1267" s="4">
        <v>271343</v>
      </c>
    </row>
    <row r="1268" spans="1:8" ht="15.75">
      <c r="A1268" s="32" t="s">
        <v>12</v>
      </c>
      <c r="B1268" s="32" t="s">
        <v>2598</v>
      </c>
      <c r="C1268" s="32" t="s">
        <v>314</v>
      </c>
      <c r="D1268" s="32" t="s">
        <v>2599</v>
      </c>
      <c r="E1268" s="4">
        <v>2</v>
      </c>
      <c r="F1268" s="4">
        <v>11258</v>
      </c>
      <c r="G1268" s="4">
        <v>1126</v>
      </c>
      <c r="H1268" s="4">
        <v>12384</v>
      </c>
    </row>
    <row r="1269" spans="1:8" ht="15.75">
      <c r="A1269" s="32" t="s">
        <v>12</v>
      </c>
      <c r="B1269" s="32" t="s">
        <v>2602</v>
      </c>
      <c r="C1269" s="32" t="s">
        <v>314</v>
      </c>
      <c r="D1269" s="32" t="s">
        <v>2603</v>
      </c>
      <c r="E1269" s="4">
        <v>8</v>
      </c>
      <c r="F1269" s="4">
        <v>53680</v>
      </c>
      <c r="G1269" s="4">
        <v>5368</v>
      </c>
      <c r="H1269" s="4">
        <v>59048</v>
      </c>
    </row>
    <row r="1270" spans="1:8" ht="15.75">
      <c r="A1270" s="32" t="s">
        <v>12</v>
      </c>
      <c r="B1270" s="32" t="s">
        <v>2604</v>
      </c>
      <c r="C1270" s="32" t="s">
        <v>314</v>
      </c>
      <c r="D1270" s="32" t="s">
        <v>2605</v>
      </c>
      <c r="E1270" s="4">
        <v>100</v>
      </c>
      <c r="F1270" s="4">
        <v>288300</v>
      </c>
      <c r="G1270" s="4">
        <v>28830</v>
      </c>
      <c r="H1270" s="4">
        <v>317130</v>
      </c>
    </row>
    <row r="1271" spans="1:8" ht="15.75">
      <c r="A1271" s="32" t="s">
        <v>12</v>
      </c>
      <c r="B1271" s="32" t="s">
        <v>2606</v>
      </c>
      <c r="C1271" s="32" t="s">
        <v>314</v>
      </c>
      <c r="D1271" s="32" t="s">
        <v>2607</v>
      </c>
      <c r="E1271" s="4">
        <v>705</v>
      </c>
      <c r="F1271" s="4">
        <v>1767055</v>
      </c>
      <c r="G1271" s="4">
        <v>176706</v>
      </c>
      <c r="H1271" s="4">
        <v>1943761</v>
      </c>
    </row>
    <row r="1272" spans="1:8" ht="15.75">
      <c r="A1272" s="32" t="s">
        <v>12</v>
      </c>
      <c r="B1272" s="32" t="s">
        <v>2610</v>
      </c>
      <c r="C1272" s="32" t="s">
        <v>314</v>
      </c>
      <c r="D1272" s="32" t="s">
        <v>2611</v>
      </c>
      <c r="E1272" s="4">
        <v>15</v>
      </c>
      <c r="F1272" s="4">
        <v>54720</v>
      </c>
      <c r="G1272" s="4">
        <v>5472</v>
      </c>
      <c r="H1272" s="4">
        <v>60192</v>
      </c>
    </row>
    <row r="1273" spans="1:8" ht="15.75">
      <c r="A1273" s="32" t="s">
        <v>12</v>
      </c>
      <c r="B1273" s="32" t="s">
        <v>2614</v>
      </c>
      <c r="C1273" s="32" t="s">
        <v>318</v>
      </c>
      <c r="D1273" s="32" t="s">
        <v>2615</v>
      </c>
      <c r="E1273" s="4">
        <v>32</v>
      </c>
      <c r="F1273" s="4">
        <v>136994</v>
      </c>
      <c r="G1273" s="4">
        <v>13699</v>
      </c>
      <c r="H1273" s="4">
        <v>150693</v>
      </c>
    </row>
    <row r="1274" spans="1:8" ht="15.75">
      <c r="A1274" s="32" t="s">
        <v>12</v>
      </c>
      <c r="B1274" s="32" t="s">
        <v>2616</v>
      </c>
      <c r="C1274" s="32" t="s">
        <v>318</v>
      </c>
      <c r="D1274" s="32" t="s">
        <v>2617</v>
      </c>
      <c r="E1274" s="4">
        <v>13</v>
      </c>
      <c r="F1274" s="4">
        <v>69233</v>
      </c>
      <c r="G1274" s="4">
        <v>6924</v>
      </c>
      <c r="H1274" s="4">
        <v>76157</v>
      </c>
    </row>
    <row r="1275" spans="1:8" ht="15.75">
      <c r="A1275" s="32" t="s">
        <v>12</v>
      </c>
      <c r="B1275" s="32" t="s">
        <v>2624</v>
      </c>
      <c r="C1275" s="32" t="s">
        <v>318</v>
      </c>
      <c r="D1275" s="32" t="s">
        <v>2625</v>
      </c>
      <c r="E1275" s="4">
        <v>130</v>
      </c>
      <c r="F1275" s="4">
        <v>367900</v>
      </c>
      <c r="G1275" s="4">
        <v>36790</v>
      </c>
      <c r="H1275" s="4">
        <v>404690</v>
      </c>
    </row>
    <row r="1276" spans="1:8" ht="15.75">
      <c r="A1276" s="32" t="s">
        <v>12</v>
      </c>
      <c r="B1276" s="32" t="s">
        <v>2626</v>
      </c>
      <c r="C1276" s="32" t="s">
        <v>318</v>
      </c>
      <c r="D1276" s="32" t="s">
        <v>2627</v>
      </c>
      <c r="E1276" s="4">
        <v>10</v>
      </c>
      <c r="F1276" s="4">
        <v>88200</v>
      </c>
      <c r="G1276" s="4">
        <v>8820</v>
      </c>
      <c r="H1276" s="4">
        <v>97020</v>
      </c>
    </row>
    <row r="1277" spans="1:8" ht="15.75">
      <c r="A1277" s="32" t="s">
        <v>12</v>
      </c>
      <c r="B1277" s="32" t="s">
        <v>2628</v>
      </c>
      <c r="C1277" s="32" t="s">
        <v>318</v>
      </c>
      <c r="D1277" s="32" t="s">
        <v>2629</v>
      </c>
      <c r="E1277" s="4">
        <v>570</v>
      </c>
      <c r="F1277" s="4">
        <v>1758450</v>
      </c>
      <c r="G1277" s="4">
        <v>175845</v>
      </c>
      <c r="H1277" s="4">
        <v>1934295</v>
      </c>
    </row>
    <row r="1278" spans="1:8" ht="15.75">
      <c r="A1278" s="32" t="s">
        <v>12</v>
      </c>
      <c r="B1278" s="32" t="s">
        <v>2632</v>
      </c>
      <c r="C1278" s="32" t="s">
        <v>318</v>
      </c>
      <c r="D1278" s="32" t="s">
        <v>2633</v>
      </c>
      <c r="E1278" s="4">
        <v>80</v>
      </c>
      <c r="F1278" s="4">
        <v>287600</v>
      </c>
      <c r="G1278" s="4">
        <v>28760</v>
      </c>
      <c r="H1278" s="4">
        <v>316360</v>
      </c>
    </row>
    <row r="1279" spans="1:8" ht="15.75">
      <c r="A1279" s="32" t="s">
        <v>12</v>
      </c>
      <c r="B1279" s="32" t="s">
        <v>2636</v>
      </c>
      <c r="C1279" s="32" t="s">
        <v>2312</v>
      </c>
      <c r="D1279" s="32" t="s">
        <v>2637</v>
      </c>
      <c r="E1279" s="4">
        <v>115</v>
      </c>
      <c r="F1279" s="4">
        <v>686770</v>
      </c>
      <c r="G1279" s="4">
        <v>68677</v>
      </c>
      <c r="H1279" s="4">
        <v>755447</v>
      </c>
    </row>
    <row r="1280" spans="1:8" ht="15.75">
      <c r="A1280" s="32" t="s">
        <v>12</v>
      </c>
      <c r="B1280" s="32" t="s">
        <v>2638</v>
      </c>
      <c r="C1280" s="32" t="s">
        <v>2312</v>
      </c>
      <c r="D1280" s="32" t="s">
        <v>2639</v>
      </c>
      <c r="E1280" s="4">
        <v>50</v>
      </c>
      <c r="F1280" s="4">
        <v>352650</v>
      </c>
      <c r="G1280" s="4">
        <v>35265</v>
      </c>
      <c r="H1280" s="4">
        <v>387915</v>
      </c>
    </row>
    <row r="1281" spans="1:8" ht="15.75">
      <c r="A1281" s="32" t="s">
        <v>12</v>
      </c>
      <c r="B1281" s="32" t="s">
        <v>2647</v>
      </c>
      <c r="C1281" s="32" t="s">
        <v>2642</v>
      </c>
      <c r="D1281" s="32" t="s">
        <v>2648</v>
      </c>
      <c r="E1281" s="4">
        <v>4</v>
      </c>
      <c r="F1281" s="4">
        <v>43600</v>
      </c>
      <c r="G1281" s="4">
        <v>4360</v>
      </c>
      <c r="H1281" s="4">
        <v>47960</v>
      </c>
    </row>
    <row r="1282" spans="1:8" ht="15.75">
      <c r="A1282" s="32" t="s">
        <v>12</v>
      </c>
      <c r="B1282" s="32" t="s">
        <v>2656</v>
      </c>
      <c r="C1282" s="32" t="s">
        <v>2312</v>
      </c>
      <c r="D1282" s="32" t="s">
        <v>2657</v>
      </c>
      <c r="E1282" s="4">
        <v>60</v>
      </c>
      <c r="F1282" s="4">
        <v>222300</v>
      </c>
      <c r="G1282" s="4">
        <v>22230</v>
      </c>
      <c r="H1282" s="4">
        <v>244530</v>
      </c>
    </row>
    <row r="1283" spans="1:8" ht="15.75">
      <c r="A1283" s="32" t="s">
        <v>12</v>
      </c>
      <c r="B1283" s="32" t="s">
        <v>2658</v>
      </c>
      <c r="C1283" s="32" t="s">
        <v>2312</v>
      </c>
      <c r="D1283" s="32" t="s">
        <v>2659</v>
      </c>
      <c r="E1283" s="4">
        <v>7</v>
      </c>
      <c r="F1283" s="4">
        <v>87500</v>
      </c>
      <c r="G1283" s="4">
        <v>8750</v>
      </c>
      <c r="H1283" s="4">
        <v>96250</v>
      </c>
    </row>
    <row r="1284" spans="1:8" ht="15.75">
      <c r="A1284" s="32" t="s">
        <v>12</v>
      </c>
      <c r="B1284" s="32" t="s">
        <v>2660</v>
      </c>
      <c r="C1284" s="32" t="s">
        <v>2312</v>
      </c>
      <c r="D1284" s="32" t="s">
        <v>2447</v>
      </c>
      <c r="E1284" s="4">
        <v>7</v>
      </c>
      <c r="F1284" s="4">
        <v>97300</v>
      </c>
      <c r="G1284" s="4">
        <v>9730</v>
      </c>
      <c r="H1284" s="4">
        <v>107030</v>
      </c>
    </row>
    <row r="1285" spans="1:8" ht="15.75">
      <c r="A1285" s="32" t="s">
        <v>12</v>
      </c>
      <c r="B1285" s="32" t="s">
        <v>2671</v>
      </c>
      <c r="C1285" s="32" t="s">
        <v>2312</v>
      </c>
      <c r="D1285" s="32" t="s">
        <v>2672</v>
      </c>
      <c r="E1285" s="4">
        <v>120</v>
      </c>
      <c r="F1285" s="4">
        <v>579360</v>
      </c>
      <c r="G1285" s="4">
        <v>57936</v>
      </c>
      <c r="H1285" s="4">
        <v>637296</v>
      </c>
    </row>
    <row r="1286" spans="1:8" ht="15.75">
      <c r="A1286" s="32" t="s">
        <v>12</v>
      </c>
      <c r="B1286" s="32" t="s">
        <v>2673</v>
      </c>
      <c r="C1286" s="32" t="s">
        <v>2312</v>
      </c>
      <c r="D1286" s="32" t="s">
        <v>2674</v>
      </c>
      <c r="E1286" s="4">
        <v>38</v>
      </c>
      <c r="F1286" s="4">
        <v>326800</v>
      </c>
      <c r="G1286" s="4">
        <v>32680</v>
      </c>
      <c r="H1286" s="4">
        <v>359480</v>
      </c>
    </row>
    <row r="1287" spans="1:8" ht="15.75">
      <c r="A1287" s="32" t="s">
        <v>12</v>
      </c>
      <c r="B1287" s="32" t="s">
        <v>2677</v>
      </c>
      <c r="C1287" s="32" t="s">
        <v>2664</v>
      </c>
      <c r="D1287" s="32" t="s">
        <v>2648</v>
      </c>
      <c r="E1287" s="4">
        <v>10</v>
      </c>
      <c r="F1287" s="4">
        <v>114000</v>
      </c>
      <c r="G1287" s="4">
        <v>11400</v>
      </c>
      <c r="H1287" s="4">
        <v>125400</v>
      </c>
    </row>
    <row r="1288" spans="1:8" ht="15.75">
      <c r="A1288" s="32" t="s">
        <v>12</v>
      </c>
      <c r="B1288" s="32" t="s">
        <v>2680</v>
      </c>
      <c r="C1288" s="32" t="s">
        <v>2312</v>
      </c>
      <c r="D1288" s="32" t="s">
        <v>2681</v>
      </c>
      <c r="E1288" s="4">
        <v>20</v>
      </c>
      <c r="F1288" s="4">
        <v>63900</v>
      </c>
      <c r="G1288" s="4">
        <v>6390</v>
      </c>
      <c r="H1288" s="4">
        <v>70290</v>
      </c>
    </row>
    <row r="1289" spans="1:8" ht="15.75">
      <c r="A1289" s="32" t="s">
        <v>12</v>
      </c>
      <c r="B1289" s="32" t="s">
        <v>2684</v>
      </c>
      <c r="C1289" s="32" t="s">
        <v>2312</v>
      </c>
      <c r="D1289" s="32" t="s">
        <v>2685</v>
      </c>
      <c r="E1289" s="4">
        <v>26</v>
      </c>
      <c r="F1289" s="4">
        <v>89700</v>
      </c>
      <c r="G1289" s="4">
        <v>8970</v>
      </c>
      <c r="H1289" s="4">
        <v>98670</v>
      </c>
    </row>
    <row r="1290" spans="1:8" ht="15.75">
      <c r="A1290" s="32" t="s">
        <v>12</v>
      </c>
      <c r="B1290" s="32" t="s">
        <v>2689</v>
      </c>
      <c r="C1290" s="32" t="s">
        <v>307</v>
      </c>
      <c r="D1290" s="32" t="s">
        <v>2506</v>
      </c>
      <c r="E1290" s="4">
        <v>3</v>
      </c>
      <c r="F1290" s="4">
        <v>72000</v>
      </c>
      <c r="G1290" s="4">
        <v>7200</v>
      </c>
      <c r="H1290" s="4">
        <v>79200</v>
      </c>
    </row>
    <row r="1291" spans="1:8" ht="15.75">
      <c r="A1291" s="32" t="s">
        <v>12</v>
      </c>
      <c r="B1291" s="32" t="s">
        <v>2716</v>
      </c>
      <c r="C1291" s="32" t="s">
        <v>1267</v>
      </c>
      <c r="D1291" s="32" t="s">
        <v>2717</v>
      </c>
      <c r="E1291" s="4">
        <v>63</v>
      </c>
      <c r="F1291" s="4">
        <v>1667484</v>
      </c>
      <c r="G1291" s="4">
        <v>166748</v>
      </c>
      <c r="H1291" s="4">
        <v>1834232</v>
      </c>
    </row>
    <row r="1292" spans="1:8" ht="15.75">
      <c r="A1292" s="32" t="s">
        <v>12</v>
      </c>
      <c r="B1292" s="32" t="s">
        <v>2720</v>
      </c>
      <c r="C1292" s="32" t="s">
        <v>1267</v>
      </c>
      <c r="D1292" s="32" t="s">
        <v>2721</v>
      </c>
      <c r="E1292" s="4">
        <v>12</v>
      </c>
      <c r="F1292" s="4">
        <v>344676</v>
      </c>
      <c r="G1292" s="4">
        <v>34468</v>
      </c>
      <c r="H1292" s="4">
        <v>379144</v>
      </c>
    </row>
    <row r="1293" spans="1:8" ht="15.75">
      <c r="A1293" s="32" t="s">
        <v>12</v>
      </c>
      <c r="B1293" s="32" t="s">
        <v>2728</v>
      </c>
      <c r="C1293" s="32" t="s">
        <v>1267</v>
      </c>
      <c r="D1293" s="32" t="s">
        <v>2729</v>
      </c>
      <c r="E1293" s="4">
        <v>3</v>
      </c>
      <c r="F1293" s="4">
        <v>113229</v>
      </c>
      <c r="G1293" s="4">
        <v>11323</v>
      </c>
      <c r="H1293" s="4">
        <v>124552</v>
      </c>
    </row>
    <row r="1294" spans="1:8" ht="15.75">
      <c r="A1294" s="32" t="s">
        <v>12</v>
      </c>
      <c r="B1294" s="32" t="s">
        <v>2737</v>
      </c>
      <c r="C1294" s="32" t="s">
        <v>2732</v>
      </c>
      <c r="D1294" s="32" t="s">
        <v>2738</v>
      </c>
      <c r="E1294" s="4">
        <v>28</v>
      </c>
      <c r="F1294" s="4">
        <v>374752</v>
      </c>
      <c r="G1294" s="4">
        <v>37475</v>
      </c>
      <c r="H1294" s="4">
        <v>412227</v>
      </c>
    </row>
    <row r="1295" spans="1:8" ht="15.75">
      <c r="A1295" s="32" t="s">
        <v>12</v>
      </c>
      <c r="B1295" s="32" t="s">
        <v>2743</v>
      </c>
      <c r="C1295" s="32" t="s">
        <v>2732</v>
      </c>
      <c r="D1295" s="32" t="s">
        <v>2744</v>
      </c>
      <c r="E1295" s="4">
        <v>25</v>
      </c>
      <c r="F1295" s="4">
        <v>408050</v>
      </c>
      <c r="G1295" s="4">
        <v>40805</v>
      </c>
      <c r="H1295" s="4">
        <v>448855</v>
      </c>
    </row>
    <row r="1296" spans="1:8" ht="15.75">
      <c r="A1296" s="32" t="s">
        <v>12</v>
      </c>
      <c r="B1296" s="32" t="s">
        <v>2749</v>
      </c>
      <c r="C1296" s="32" t="s">
        <v>1267</v>
      </c>
      <c r="D1296" s="32" t="s">
        <v>2750</v>
      </c>
      <c r="E1296" s="4">
        <v>84</v>
      </c>
      <c r="F1296" s="4">
        <v>2696820</v>
      </c>
      <c r="G1296" s="4">
        <v>269683</v>
      </c>
      <c r="H1296" s="4">
        <v>2966503</v>
      </c>
    </row>
    <row r="1297" spans="1:8" ht="15.75">
      <c r="A1297" s="32" t="s">
        <v>12</v>
      </c>
      <c r="B1297" s="32" t="s">
        <v>2765</v>
      </c>
      <c r="C1297" s="32" t="s">
        <v>2762</v>
      </c>
      <c r="D1297" s="32" t="s">
        <v>2766</v>
      </c>
      <c r="E1297" s="4">
        <v>15</v>
      </c>
      <c r="F1297" s="4">
        <v>37335</v>
      </c>
      <c r="G1297" s="4">
        <v>3734</v>
      </c>
      <c r="H1297" s="4">
        <v>41069</v>
      </c>
    </row>
    <row r="1298" spans="1:8" ht="15.75">
      <c r="A1298" s="32" t="s">
        <v>12</v>
      </c>
      <c r="B1298" s="32" t="s">
        <v>2782</v>
      </c>
      <c r="C1298" s="32" t="s">
        <v>2781</v>
      </c>
      <c r="D1298" s="32" t="s">
        <v>2783</v>
      </c>
      <c r="E1298" s="4">
        <v>3</v>
      </c>
      <c r="F1298" s="4">
        <v>14772</v>
      </c>
      <c r="G1298" s="4">
        <v>1477</v>
      </c>
      <c r="H1298" s="4">
        <v>16249</v>
      </c>
    </row>
    <row r="1299" spans="1:8" ht="15.75">
      <c r="A1299" s="32" t="s">
        <v>12</v>
      </c>
      <c r="B1299" s="32" t="s">
        <v>2786</v>
      </c>
      <c r="C1299" s="32" t="s">
        <v>2781</v>
      </c>
      <c r="D1299" s="32" t="s">
        <v>2787</v>
      </c>
      <c r="E1299" s="4">
        <v>25</v>
      </c>
      <c r="F1299" s="4">
        <v>51675</v>
      </c>
      <c r="G1299" s="4">
        <v>5168</v>
      </c>
      <c r="H1299" s="4">
        <v>56843</v>
      </c>
    </row>
    <row r="1300" spans="1:8" ht="15.75">
      <c r="A1300" s="32" t="s">
        <v>12</v>
      </c>
      <c r="B1300" s="32" t="s">
        <v>2788</v>
      </c>
      <c r="C1300" s="32" t="s">
        <v>1426</v>
      </c>
      <c r="D1300" s="32" t="s">
        <v>2789</v>
      </c>
      <c r="E1300" s="4">
        <v>4</v>
      </c>
      <c r="F1300" s="4">
        <v>16756</v>
      </c>
      <c r="G1300" s="4">
        <v>1676</v>
      </c>
      <c r="H1300" s="4">
        <v>18432</v>
      </c>
    </row>
    <row r="1301" spans="1:8" ht="15.75">
      <c r="A1301" s="32" t="s">
        <v>12</v>
      </c>
      <c r="B1301" s="32" t="s">
        <v>2809</v>
      </c>
      <c r="C1301" s="32" t="s">
        <v>1443</v>
      </c>
      <c r="D1301" s="32" t="s">
        <v>2810</v>
      </c>
      <c r="E1301" s="4">
        <v>40</v>
      </c>
      <c r="F1301" s="4">
        <v>106200</v>
      </c>
      <c r="G1301" s="4">
        <v>10620</v>
      </c>
      <c r="H1301" s="4">
        <v>116820</v>
      </c>
    </row>
    <row r="1302" spans="1:8" ht="15.75">
      <c r="A1302" s="32" t="s">
        <v>12</v>
      </c>
      <c r="B1302" s="32" t="s">
        <v>2811</v>
      </c>
      <c r="C1302" s="32" t="s">
        <v>1443</v>
      </c>
      <c r="D1302" s="32" t="s">
        <v>2812</v>
      </c>
      <c r="E1302" s="4">
        <v>30</v>
      </c>
      <c r="F1302" s="4">
        <v>74340</v>
      </c>
      <c r="G1302" s="4">
        <v>7434</v>
      </c>
      <c r="H1302" s="4">
        <v>81774</v>
      </c>
    </row>
    <row r="1303" spans="1:8" ht="15.75">
      <c r="A1303" s="32" t="s">
        <v>12</v>
      </c>
      <c r="B1303" s="32" t="s">
        <v>2813</v>
      </c>
      <c r="C1303" s="32" t="s">
        <v>1443</v>
      </c>
      <c r="D1303" s="32" t="s">
        <v>2814</v>
      </c>
      <c r="E1303" s="4">
        <v>60</v>
      </c>
      <c r="F1303" s="4">
        <v>232080</v>
      </c>
      <c r="G1303" s="4">
        <v>23208</v>
      </c>
      <c r="H1303" s="4">
        <v>255288</v>
      </c>
    </row>
    <row r="1304" spans="1:8" ht="15.75">
      <c r="A1304" s="32" t="s">
        <v>12</v>
      </c>
      <c r="B1304" s="32" t="s">
        <v>2821</v>
      </c>
      <c r="C1304" s="32" t="s">
        <v>2762</v>
      </c>
      <c r="D1304" s="32" t="s">
        <v>2822</v>
      </c>
      <c r="E1304" s="4">
        <v>30</v>
      </c>
      <c r="F1304" s="4">
        <v>96120</v>
      </c>
      <c r="G1304" s="4">
        <v>9612</v>
      </c>
      <c r="H1304" s="4">
        <v>105732</v>
      </c>
    </row>
    <row r="1305" spans="1:8" ht="15.75">
      <c r="A1305" s="32" t="s">
        <v>12</v>
      </c>
      <c r="B1305" s="32" t="s">
        <v>2823</v>
      </c>
      <c r="C1305" s="32" t="s">
        <v>2762</v>
      </c>
      <c r="D1305" s="32" t="s">
        <v>2824</v>
      </c>
      <c r="E1305" s="4">
        <v>30</v>
      </c>
      <c r="F1305" s="4">
        <v>113370</v>
      </c>
      <c r="G1305" s="4">
        <v>11337</v>
      </c>
      <c r="H1305" s="4">
        <v>124707</v>
      </c>
    </row>
    <row r="1306" spans="1:8" ht="15.75">
      <c r="A1306" s="32" t="s">
        <v>12</v>
      </c>
      <c r="B1306" s="32" t="s">
        <v>2829</v>
      </c>
      <c r="C1306" s="32" t="s">
        <v>2827</v>
      </c>
      <c r="D1306" s="32" t="s">
        <v>2648</v>
      </c>
      <c r="E1306" s="4">
        <v>6</v>
      </c>
      <c r="F1306" s="4">
        <v>34200</v>
      </c>
      <c r="G1306" s="4">
        <v>3420</v>
      </c>
      <c r="H1306" s="4">
        <v>37620</v>
      </c>
    </row>
    <row r="1307" spans="1:8" ht="15.75">
      <c r="A1307" s="32" t="s">
        <v>12</v>
      </c>
      <c r="B1307" s="32" t="s">
        <v>2831</v>
      </c>
      <c r="C1307" s="32" t="s">
        <v>1401</v>
      </c>
      <c r="D1307" s="32" t="s">
        <v>2832</v>
      </c>
      <c r="E1307" s="4">
        <v>95</v>
      </c>
      <c r="F1307" s="4">
        <v>179075</v>
      </c>
      <c r="G1307" s="4">
        <v>17908</v>
      </c>
      <c r="H1307" s="4">
        <v>196983</v>
      </c>
    </row>
    <row r="1308" spans="1:8" ht="15.75">
      <c r="A1308" s="32" t="s">
        <v>12</v>
      </c>
      <c r="B1308" s="32" t="s">
        <v>2835</v>
      </c>
      <c r="C1308" s="32" t="s">
        <v>1401</v>
      </c>
      <c r="D1308" s="32" t="s">
        <v>2836</v>
      </c>
      <c r="E1308" s="4">
        <v>80</v>
      </c>
      <c r="F1308" s="4">
        <v>190560</v>
      </c>
      <c r="G1308" s="4">
        <v>19056</v>
      </c>
      <c r="H1308" s="4">
        <v>209616</v>
      </c>
    </row>
    <row r="1309" spans="1:8" ht="15.75">
      <c r="A1309" s="32" t="s">
        <v>12</v>
      </c>
      <c r="B1309" s="32" t="s">
        <v>2840</v>
      </c>
      <c r="C1309" s="32" t="s">
        <v>1401</v>
      </c>
      <c r="D1309" s="32" t="s">
        <v>2841</v>
      </c>
      <c r="E1309" s="4">
        <v>50</v>
      </c>
      <c r="F1309" s="4">
        <v>135330</v>
      </c>
      <c r="G1309" s="4">
        <v>13533</v>
      </c>
      <c r="H1309" s="4">
        <v>148863</v>
      </c>
    </row>
    <row r="1310" spans="1:8" ht="15.75">
      <c r="A1310" s="32" t="s">
        <v>12</v>
      </c>
      <c r="B1310" s="32" t="s">
        <v>2842</v>
      </c>
      <c r="C1310" s="32" t="s">
        <v>1401</v>
      </c>
      <c r="D1310" s="32" t="s">
        <v>2843</v>
      </c>
      <c r="E1310" s="4">
        <v>5</v>
      </c>
      <c r="F1310" s="4">
        <v>19340</v>
      </c>
      <c r="G1310" s="4">
        <v>1934</v>
      </c>
      <c r="H1310" s="4">
        <v>21274</v>
      </c>
    </row>
    <row r="1311" spans="1:8" ht="15.75">
      <c r="A1311" s="32" t="s">
        <v>12</v>
      </c>
      <c r="B1311" s="32" t="s">
        <v>2844</v>
      </c>
      <c r="C1311" s="32" t="s">
        <v>1401</v>
      </c>
      <c r="D1311" s="32" t="s">
        <v>2845</v>
      </c>
      <c r="E1311" s="4">
        <v>10</v>
      </c>
      <c r="F1311" s="4">
        <v>11920</v>
      </c>
      <c r="G1311" s="4">
        <v>1192</v>
      </c>
      <c r="H1311" s="4">
        <v>13112</v>
      </c>
    </row>
    <row r="1312" spans="1:8" ht="15.75">
      <c r="A1312" s="32" t="s">
        <v>12</v>
      </c>
      <c r="B1312" s="32" t="s">
        <v>2848</v>
      </c>
      <c r="C1312" s="32" t="s">
        <v>1401</v>
      </c>
      <c r="D1312" s="32" t="s">
        <v>2849</v>
      </c>
      <c r="E1312" s="4">
        <v>175</v>
      </c>
      <c r="F1312" s="4">
        <v>228200</v>
      </c>
      <c r="G1312" s="4">
        <v>22820</v>
      </c>
      <c r="H1312" s="4">
        <v>251020</v>
      </c>
    </row>
    <row r="1313" spans="1:8" ht="15.75">
      <c r="A1313" s="32" t="s">
        <v>12</v>
      </c>
      <c r="B1313" s="32" t="s">
        <v>2850</v>
      </c>
      <c r="C1313" s="32" t="s">
        <v>1401</v>
      </c>
      <c r="D1313" s="32" t="s">
        <v>2851</v>
      </c>
      <c r="E1313" s="4">
        <v>20</v>
      </c>
      <c r="F1313" s="4">
        <v>30260</v>
      </c>
      <c r="G1313" s="4">
        <v>3026</v>
      </c>
      <c r="H1313" s="4">
        <v>33286</v>
      </c>
    </row>
    <row r="1314" spans="1:8" ht="15.75">
      <c r="A1314" s="32" t="s">
        <v>12</v>
      </c>
      <c r="B1314" s="32" t="s">
        <v>2854</v>
      </c>
      <c r="C1314" s="32" t="s">
        <v>1401</v>
      </c>
      <c r="D1314" s="32" t="s">
        <v>2855</v>
      </c>
      <c r="E1314" s="4">
        <v>25</v>
      </c>
      <c r="F1314" s="4">
        <v>51950</v>
      </c>
      <c r="G1314" s="4">
        <v>5195</v>
      </c>
      <c r="H1314" s="4">
        <v>57145</v>
      </c>
    </row>
    <row r="1315" spans="1:8" ht="15.75">
      <c r="A1315" s="32" t="s">
        <v>12</v>
      </c>
      <c r="B1315" s="32" t="s">
        <v>2858</v>
      </c>
      <c r="C1315" s="32" t="s">
        <v>1401</v>
      </c>
      <c r="D1315" s="32" t="s">
        <v>2859</v>
      </c>
      <c r="E1315" s="4">
        <v>30</v>
      </c>
      <c r="F1315" s="4">
        <v>120000</v>
      </c>
      <c r="G1315" s="4">
        <v>12000</v>
      </c>
      <c r="H1315" s="4">
        <v>132000</v>
      </c>
    </row>
    <row r="1316" spans="1:8" ht="15.75">
      <c r="A1316" s="32" t="s">
        <v>12</v>
      </c>
      <c r="B1316" s="32" t="s">
        <v>2861</v>
      </c>
      <c r="C1316" s="32" t="s">
        <v>1405</v>
      </c>
      <c r="D1316" s="32" t="s">
        <v>2862</v>
      </c>
      <c r="E1316" s="4">
        <v>10</v>
      </c>
      <c r="F1316" s="4">
        <v>24690</v>
      </c>
      <c r="G1316" s="4">
        <v>2469</v>
      </c>
      <c r="H1316" s="4">
        <v>27159</v>
      </c>
    </row>
    <row r="1317" spans="1:8" ht="15.75">
      <c r="A1317" s="32" t="s">
        <v>12</v>
      </c>
      <c r="B1317" s="32" t="s">
        <v>2867</v>
      </c>
      <c r="C1317" s="32" t="s">
        <v>1405</v>
      </c>
      <c r="D1317" s="32" t="s">
        <v>2868</v>
      </c>
      <c r="E1317" s="4">
        <v>10</v>
      </c>
      <c r="F1317" s="4">
        <v>36820</v>
      </c>
      <c r="G1317" s="4">
        <v>3682</v>
      </c>
      <c r="H1317" s="4">
        <v>40502</v>
      </c>
    </row>
    <row r="1318" spans="1:8" ht="15.75">
      <c r="A1318" s="32" t="s">
        <v>12</v>
      </c>
      <c r="B1318" s="32" t="s">
        <v>2875</v>
      </c>
      <c r="C1318" s="32" t="s">
        <v>1405</v>
      </c>
      <c r="D1318" s="32" t="s">
        <v>2876</v>
      </c>
      <c r="E1318" s="4">
        <v>15</v>
      </c>
      <c r="F1318" s="4">
        <v>30000</v>
      </c>
      <c r="G1318" s="4">
        <v>3000</v>
      </c>
      <c r="H1318" s="4">
        <v>33000</v>
      </c>
    </row>
    <row r="1319" spans="1:8" ht="15.75">
      <c r="A1319" s="32" t="s">
        <v>12</v>
      </c>
      <c r="B1319" s="32" t="s">
        <v>2879</v>
      </c>
      <c r="C1319" s="32" t="s">
        <v>1412</v>
      </c>
      <c r="D1319" s="32" t="s">
        <v>2880</v>
      </c>
      <c r="E1319" s="4">
        <v>10</v>
      </c>
      <c r="F1319" s="4">
        <v>18990</v>
      </c>
      <c r="G1319" s="4">
        <v>1899</v>
      </c>
      <c r="H1319" s="4">
        <v>20889</v>
      </c>
    </row>
    <row r="1320" spans="1:8" ht="15.75">
      <c r="A1320" s="32" t="s">
        <v>12</v>
      </c>
      <c r="B1320" s="32" t="s">
        <v>2882</v>
      </c>
      <c r="C1320" s="32" t="s">
        <v>1412</v>
      </c>
      <c r="D1320" s="32" t="s">
        <v>2646</v>
      </c>
      <c r="E1320" s="4">
        <v>20</v>
      </c>
      <c r="F1320" s="4">
        <v>47300</v>
      </c>
      <c r="G1320" s="4">
        <v>4730</v>
      </c>
      <c r="H1320" s="4">
        <v>52030</v>
      </c>
    </row>
    <row r="1321" spans="1:8" ht="15.75">
      <c r="A1321" s="32" t="s">
        <v>12</v>
      </c>
      <c r="B1321" s="32" t="s">
        <v>2885</v>
      </c>
      <c r="C1321" s="32" t="s">
        <v>1412</v>
      </c>
      <c r="D1321" s="32" t="s">
        <v>2886</v>
      </c>
      <c r="E1321" s="4">
        <v>30</v>
      </c>
      <c r="F1321" s="4">
        <v>107790</v>
      </c>
      <c r="G1321" s="4">
        <v>10779</v>
      </c>
      <c r="H1321" s="4">
        <v>118569</v>
      </c>
    </row>
    <row r="1322" spans="1:8" ht="15.75">
      <c r="A1322" s="32" t="s">
        <v>12</v>
      </c>
      <c r="B1322" s="32" t="s">
        <v>2887</v>
      </c>
      <c r="C1322" s="32" t="s">
        <v>1412</v>
      </c>
      <c r="D1322" s="32" t="s">
        <v>2888</v>
      </c>
      <c r="E1322" s="4">
        <v>50</v>
      </c>
      <c r="F1322" s="4">
        <v>198810</v>
      </c>
      <c r="G1322" s="4">
        <v>19881</v>
      </c>
      <c r="H1322" s="4">
        <v>218691</v>
      </c>
    </row>
    <row r="1323" spans="1:8" ht="15.75">
      <c r="A1323" s="32" t="s">
        <v>12</v>
      </c>
      <c r="B1323" s="32" t="s">
        <v>2891</v>
      </c>
      <c r="C1323" s="32" t="s">
        <v>1412</v>
      </c>
      <c r="D1323" s="32" t="s">
        <v>2892</v>
      </c>
      <c r="E1323" s="4">
        <v>20</v>
      </c>
      <c r="F1323" s="4">
        <v>97360</v>
      </c>
      <c r="G1323" s="4">
        <v>9736</v>
      </c>
      <c r="H1323" s="4">
        <v>107096</v>
      </c>
    </row>
    <row r="1324" spans="1:8" ht="15.75">
      <c r="A1324" s="32" t="s">
        <v>12</v>
      </c>
      <c r="B1324" s="32" t="s">
        <v>2893</v>
      </c>
      <c r="C1324" s="32" t="s">
        <v>1412</v>
      </c>
      <c r="D1324" s="32" t="s">
        <v>2894</v>
      </c>
      <c r="E1324" s="4">
        <v>50</v>
      </c>
      <c r="F1324" s="4">
        <v>86050</v>
      </c>
      <c r="G1324" s="4">
        <v>8605</v>
      </c>
      <c r="H1324" s="4">
        <v>94655</v>
      </c>
    </row>
    <row r="1325" spans="1:8" ht="15.75">
      <c r="A1325" s="32" t="s">
        <v>12</v>
      </c>
      <c r="B1325" s="32" t="s">
        <v>2895</v>
      </c>
      <c r="C1325" s="32" t="s">
        <v>1412</v>
      </c>
      <c r="D1325" s="32" t="s">
        <v>2896</v>
      </c>
      <c r="E1325" s="4">
        <v>80</v>
      </c>
      <c r="F1325" s="4">
        <v>157920</v>
      </c>
      <c r="G1325" s="4">
        <v>15792</v>
      </c>
      <c r="H1325" s="4">
        <v>173712</v>
      </c>
    </row>
    <row r="1326" spans="1:8" ht="15.75">
      <c r="A1326" s="32" t="s">
        <v>12</v>
      </c>
      <c r="B1326" s="32" t="s">
        <v>2899</v>
      </c>
      <c r="C1326" s="32" t="s">
        <v>1412</v>
      </c>
      <c r="D1326" s="32" t="s">
        <v>2900</v>
      </c>
      <c r="E1326" s="4">
        <v>30</v>
      </c>
      <c r="F1326" s="4">
        <v>60300</v>
      </c>
      <c r="G1326" s="4">
        <v>6030</v>
      </c>
      <c r="H1326" s="4">
        <v>66330</v>
      </c>
    </row>
    <row r="1327" spans="1:8" ht="15.75">
      <c r="A1327" s="32" t="s">
        <v>12</v>
      </c>
      <c r="B1327" s="32" t="s">
        <v>2903</v>
      </c>
      <c r="C1327" s="32" t="s">
        <v>1417</v>
      </c>
      <c r="D1327" s="32" t="s">
        <v>2904</v>
      </c>
      <c r="E1327" s="4">
        <v>65</v>
      </c>
      <c r="F1327" s="4">
        <v>151880</v>
      </c>
      <c r="G1327" s="4">
        <v>15188</v>
      </c>
      <c r="H1327" s="4">
        <v>167068</v>
      </c>
    </row>
    <row r="1328" spans="1:8" ht="15.75">
      <c r="A1328" s="32" t="s">
        <v>12</v>
      </c>
      <c r="B1328" s="32" t="s">
        <v>2906</v>
      </c>
      <c r="C1328" s="32" t="s">
        <v>1417</v>
      </c>
      <c r="D1328" s="32" t="s">
        <v>2907</v>
      </c>
      <c r="E1328" s="4">
        <v>65</v>
      </c>
      <c r="F1328" s="4">
        <v>184675</v>
      </c>
      <c r="G1328" s="4">
        <v>18468</v>
      </c>
      <c r="H1328" s="4">
        <v>203143</v>
      </c>
    </row>
    <row r="1329" spans="1:8" ht="15.75">
      <c r="A1329" s="32" t="s">
        <v>12</v>
      </c>
      <c r="B1329" s="32" t="s">
        <v>2912</v>
      </c>
      <c r="C1329" s="32" t="s">
        <v>1417</v>
      </c>
      <c r="D1329" s="32" t="s">
        <v>2913</v>
      </c>
      <c r="E1329" s="4">
        <v>70</v>
      </c>
      <c r="F1329" s="4">
        <v>98000</v>
      </c>
      <c r="G1329" s="4">
        <v>9800</v>
      </c>
      <c r="H1329" s="4">
        <v>107800</v>
      </c>
    </row>
    <row r="1330" spans="1:8" ht="15.75">
      <c r="A1330" s="32" t="s">
        <v>12</v>
      </c>
      <c r="B1330" s="32" t="s">
        <v>2914</v>
      </c>
      <c r="C1330" s="32" t="s">
        <v>1417</v>
      </c>
      <c r="D1330" s="32" t="s">
        <v>2915</v>
      </c>
      <c r="E1330" s="4">
        <v>35</v>
      </c>
      <c r="F1330" s="4">
        <v>65520</v>
      </c>
      <c r="G1330" s="4">
        <v>6552</v>
      </c>
      <c r="H1330" s="4">
        <v>72072</v>
      </c>
    </row>
    <row r="1331" spans="1:8" ht="15.75">
      <c r="A1331" s="32" t="s">
        <v>12</v>
      </c>
      <c r="B1331" s="32" t="s">
        <v>2916</v>
      </c>
      <c r="C1331" s="32" t="s">
        <v>1424</v>
      </c>
      <c r="D1331" s="32" t="s">
        <v>2917</v>
      </c>
      <c r="E1331" s="4">
        <v>1</v>
      </c>
      <c r="F1331" s="4">
        <v>2525</v>
      </c>
      <c r="G1331" s="4">
        <v>253</v>
      </c>
      <c r="H1331" s="4">
        <v>2778</v>
      </c>
    </row>
    <row r="1332" spans="1:8" ht="15.75">
      <c r="A1332" s="32" t="s">
        <v>12</v>
      </c>
      <c r="B1332" s="32" t="s">
        <v>2918</v>
      </c>
      <c r="C1332" s="32" t="s">
        <v>1424</v>
      </c>
      <c r="D1332" s="32" t="s">
        <v>2919</v>
      </c>
      <c r="E1332" s="4">
        <v>23</v>
      </c>
      <c r="F1332" s="4">
        <v>56649</v>
      </c>
      <c r="G1332" s="4">
        <v>5665</v>
      </c>
      <c r="H1332" s="4">
        <v>62314</v>
      </c>
    </row>
    <row r="1333" spans="1:8" ht="15.75">
      <c r="A1333" s="32" t="s">
        <v>12</v>
      </c>
      <c r="B1333" s="32" t="s">
        <v>2920</v>
      </c>
      <c r="C1333" s="32" t="s">
        <v>1424</v>
      </c>
      <c r="D1333" s="32" t="s">
        <v>2921</v>
      </c>
      <c r="E1333" s="4">
        <v>42</v>
      </c>
      <c r="F1333" s="4">
        <v>149516</v>
      </c>
      <c r="G1333" s="4">
        <v>14952</v>
      </c>
      <c r="H1333" s="4">
        <v>164468</v>
      </c>
    </row>
    <row r="1334" spans="1:8" ht="15.75">
      <c r="A1334" s="32" t="s">
        <v>12</v>
      </c>
      <c r="B1334" s="32" t="s">
        <v>2934</v>
      </c>
      <c r="C1334" s="32" t="s">
        <v>2781</v>
      </c>
      <c r="D1334" s="32" t="s">
        <v>2935</v>
      </c>
      <c r="E1334" s="4">
        <v>8</v>
      </c>
      <c r="F1334" s="4">
        <v>34296</v>
      </c>
      <c r="G1334" s="4">
        <v>3430</v>
      </c>
      <c r="H1334" s="4">
        <v>37726</v>
      </c>
    </row>
    <row r="1335" spans="1:8" ht="15.75">
      <c r="A1335" s="32" t="s">
        <v>12</v>
      </c>
      <c r="B1335" s="32" t="s">
        <v>3864</v>
      </c>
      <c r="C1335" s="32" t="s">
        <v>1426</v>
      </c>
      <c r="D1335" s="32" t="s">
        <v>3865</v>
      </c>
      <c r="E1335" s="4">
        <v>10</v>
      </c>
      <c r="F1335" s="4">
        <v>29770</v>
      </c>
      <c r="G1335" s="4">
        <v>2977</v>
      </c>
      <c r="H1335" s="4">
        <v>32747</v>
      </c>
    </row>
    <row r="1336" spans="1:8" ht="15.75">
      <c r="A1336" s="32" t="s">
        <v>12</v>
      </c>
      <c r="B1336" s="32" t="s">
        <v>3866</v>
      </c>
      <c r="C1336" s="32" t="s">
        <v>1426</v>
      </c>
      <c r="D1336" s="32" t="s">
        <v>3867</v>
      </c>
      <c r="E1336" s="4">
        <v>50</v>
      </c>
      <c r="F1336" s="4">
        <v>52750</v>
      </c>
      <c r="G1336" s="4">
        <v>5275</v>
      </c>
      <c r="H1336" s="4">
        <v>58025</v>
      </c>
    </row>
    <row r="1337" spans="1:8" ht="15.75">
      <c r="A1337" s="32" t="s">
        <v>12</v>
      </c>
      <c r="B1337" s="32" t="s">
        <v>3868</v>
      </c>
      <c r="C1337" s="32" t="s">
        <v>1426</v>
      </c>
      <c r="D1337" s="32" t="s">
        <v>3869</v>
      </c>
      <c r="E1337" s="4">
        <v>8</v>
      </c>
      <c r="F1337" s="4">
        <v>28416</v>
      </c>
      <c r="G1337" s="4">
        <v>2842</v>
      </c>
      <c r="H1337" s="4">
        <v>31258</v>
      </c>
    </row>
    <row r="1338" spans="1:8" ht="15.75">
      <c r="A1338" s="32" t="s">
        <v>12</v>
      </c>
      <c r="B1338" s="32" t="s">
        <v>3870</v>
      </c>
      <c r="C1338" s="32" t="s">
        <v>1426</v>
      </c>
      <c r="D1338" s="32" t="s">
        <v>3871</v>
      </c>
      <c r="E1338" s="4">
        <v>40</v>
      </c>
      <c r="F1338" s="4">
        <v>48960</v>
      </c>
      <c r="G1338" s="4">
        <v>4896</v>
      </c>
      <c r="H1338" s="4">
        <v>53856</v>
      </c>
    </row>
    <row r="1339" spans="1:8" ht="15.75">
      <c r="A1339" s="32" t="s">
        <v>12</v>
      </c>
      <c r="B1339" s="32" t="s">
        <v>3872</v>
      </c>
      <c r="C1339" s="32" t="s">
        <v>1426</v>
      </c>
      <c r="D1339" s="32" t="s">
        <v>3873</v>
      </c>
      <c r="E1339" s="4">
        <v>594</v>
      </c>
      <c r="F1339" s="4">
        <v>774840</v>
      </c>
      <c r="G1339" s="4">
        <v>77484</v>
      </c>
      <c r="H1339" s="4">
        <v>852324</v>
      </c>
    </row>
    <row r="1340" spans="1:8" ht="15.75">
      <c r="A1340" s="32" t="s">
        <v>12</v>
      </c>
      <c r="B1340" s="32" t="s">
        <v>3876</v>
      </c>
      <c r="C1340" s="32" t="s">
        <v>1433</v>
      </c>
      <c r="D1340" s="32" t="s">
        <v>3877</v>
      </c>
      <c r="E1340" s="4">
        <v>630</v>
      </c>
      <c r="F1340" s="4">
        <v>1124430</v>
      </c>
      <c r="G1340" s="4">
        <v>112443</v>
      </c>
      <c r="H1340" s="4">
        <v>1236873</v>
      </c>
    </row>
    <row r="1341" spans="1:8" ht="15.75">
      <c r="A1341" s="32" t="s">
        <v>12</v>
      </c>
      <c r="B1341" s="32" t="s">
        <v>3878</v>
      </c>
      <c r="C1341" s="32" t="s">
        <v>1433</v>
      </c>
      <c r="D1341" s="32" t="s">
        <v>3879</v>
      </c>
      <c r="E1341" s="4">
        <v>50</v>
      </c>
      <c r="F1341" s="4">
        <v>110900</v>
      </c>
      <c r="G1341" s="4">
        <v>11090</v>
      </c>
      <c r="H1341" s="4">
        <v>121990</v>
      </c>
    </row>
    <row r="1342" spans="1:8" ht="15.75">
      <c r="A1342" s="32" t="s">
        <v>12</v>
      </c>
      <c r="B1342" s="32" t="s">
        <v>3880</v>
      </c>
      <c r="C1342" s="32" t="s">
        <v>1433</v>
      </c>
      <c r="D1342" s="32" t="s">
        <v>3881</v>
      </c>
      <c r="E1342" s="4">
        <v>5890</v>
      </c>
      <c r="F1342" s="4">
        <v>5863610</v>
      </c>
      <c r="G1342" s="4">
        <v>586361</v>
      </c>
      <c r="H1342" s="4">
        <v>6449971</v>
      </c>
    </row>
    <row r="1343" spans="1:8" ht="15.75">
      <c r="A1343" s="32" t="s">
        <v>12</v>
      </c>
      <c r="B1343" s="32" t="s">
        <v>3886</v>
      </c>
      <c r="C1343" s="32" t="s">
        <v>1433</v>
      </c>
      <c r="D1343" s="32" t="s">
        <v>3887</v>
      </c>
      <c r="E1343" s="4">
        <v>690</v>
      </c>
      <c r="F1343" s="4">
        <v>751050</v>
      </c>
      <c r="G1343" s="4">
        <v>75105</v>
      </c>
      <c r="H1343" s="4">
        <v>826155</v>
      </c>
    </row>
    <row r="1344" spans="1:8" ht="15.75">
      <c r="A1344" s="32" t="s">
        <v>12</v>
      </c>
      <c r="B1344" s="32" t="s">
        <v>3888</v>
      </c>
      <c r="C1344" s="32" t="s">
        <v>1433</v>
      </c>
      <c r="D1344" s="32" t="s">
        <v>3889</v>
      </c>
      <c r="E1344" s="4">
        <v>5286</v>
      </c>
      <c r="F1344" s="4">
        <v>6406910</v>
      </c>
      <c r="G1344" s="4">
        <v>640691</v>
      </c>
      <c r="H1344" s="4">
        <v>7047601</v>
      </c>
    </row>
    <row r="1345" spans="1:8" ht="15.75">
      <c r="A1345" s="32" t="s">
        <v>12</v>
      </c>
      <c r="B1345" s="32" t="s">
        <v>3890</v>
      </c>
      <c r="C1345" s="32" t="s">
        <v>1433</v>
      </c>
      <c r="D1345" s="32" t="s">
        <v>3891</v>
      </c>
      <c r="E1345" s="4">
        <v>20</v>
      </c>
      <c r="F1345" s="4">
        <v>32180</v>
      </c>
      <c r="G1345" s="4">
        <v>3218</v>
      </c>
      <c r="H1345" s="4">
        <v>35398</v>
      </c>
    </row>
    <row r="1346" spans="1:8" ht="15.75">
      <c r="A1346" s="32" t="s">
        <v>12</v>
      </c>
      <c r="B1346" s="32" t="s">
        <v>3892</v>
      </c>
      <c r="C1346" s="32" t="s">
        <v>1433</v>
      </c>
      <c r="D1346" s="32" t="s">
        <v>3893</v>
      </c>
      <c r="E1346" s="4">
        <v>1160</v>
      </c>
      <c r="F1346" s="4">
        <v>2005390</v>
      </c>
      <c r="G1346" s="4">
        <v>200539</v>
      </c>
      <c r="H1346" s="4">
        <v>2205929</v>
      </c>
    </row>
    <row r="1347" spans="1:8" ht="15.75">
      <c r="A1347" s="32" t="s">
        <v>12</v>
      </c>
      <c r="B1347" s="32" t="s">
        <v>3894</v>
      </c>
      <c r="C1347" s="32" t="s">
        <v>1433</v>
      </c>
      <c r="D1347" s="32" t="s">
        <v>3895</v>
      </c>
      <c r="E1347" s="4">
        <v>100</v>
      </c>
      <c r="F1347" s="4">
        <v>159400</v>
      </c>
      <c r="G1347" s="4">
        <v>15940</v>
      </c>
      <c r="H1347" s="4">
        <v>175340</v>
      </c>
    </row>
    <row r="1348" spans="1:8" ht="15.75">
      <c r="A1348" s="32" t="s">
        <v>12</v>
      </c>
      <c r="B1348" s="32" t="s">
        <v>6119</v>
      </c>
      <c r="C1348" s="32" t="s">
        <v>2827</v>
      </c>
      <c r="D1348" s="32" t="s">
        <v>6120</v>
      </c>
      <c r="E1348" s="4">
        <v>1</v>
      </c>
      <c r="F1348" s="4">
        <v>7600</v>
      </c>
      <c r="G1348" s="4">
        <v>760</v>
      </c>
      <c r="H1348" s="4">
        <v>8360</v>
      </c>
    </row>
    <row r="1349" spans="1:8" ht="15.75">
      <c r="A1349" s="32" t="s">
        <v>12</v>
      </c>
      <c r="B1349" s="32" t="s">
        <v>4529</v>
      </c>
      <c r="C1349" s="32" t="s">
        <v>4526</v>
      </c>
      <c r="D1349" s="32" t="s">
        <v>4530</v>
      </c>
      <c r="E1349" s="4">
        <v>944</v>
      </c>
      <c r="F1349" s="4">
        <v>9459860</v>
      </c>
      <c r="G1349" s="4">
        <v>945986</v>
      </c>
      <c r="H1349" s="4">
        <v>10405846</v>
      </c>
    </row>
    <row r="1350" spans="1:8" ht="15.75">
      <c r="A1350" s="32" t="s">
        <v>12</v>
      </c>
      <c r="B1350" s="32" t="s">
        <v>4534</v>
      </c>
      <c r="C1350" s="32" t="s">
        <v>4533</v>
      </c>
      <c r="D1350" s="32" t="s">
        <v>4535</v>
      </c>
      <c r="E1350" s="4">
        <v>742</v>
      </c>
      <c r="F1350" s="4">
        <v>10662540</v>
      </c>
      <c r="G1350" s="4">
        <v>1066254</v>
      </c>
      <c r="H1350" s="4">
        <v>11728794</v>
      </c>
    </row>
    <row r="1351" spans="1:8" ht="15.75">
      <c r="A1351" s="32" t="s">
        <v>12</v>
      </c>
      <c r="B1351" s="32" t="s">
        <v>4537</v>
      </c>
      <c r="C1351" s="32" t="s">
        <v>4536</v>
      </c>
      <c r="D1351" s="32" t="s">
        <v>4538</v>
      </c>
      <c r="E1351" s="4">
        <v>145</v>
      </c>
      <c r="F1351" s="4">
        <v>3368350</v>
      </c>
      <c r="G1351" s="4">
        <v>336835</v>
      </c>
      <c r="H1351" s="4">
        <v>3705185</v>
      </c>
    </row>
    <row r="1352" spans="1:8" ht="15.75">
      <c r="A1352" s="32" t="s">
        <v>12</v>
      </c>
      <c r="B1352" s="32" t="s">
        <v>4543</v>
      </c>
      <c r="C1352" s="32" t="s">
        <v>4542</v>
      </c>
      <c r="D1352" s="32" t="s">
        <v>4544</v>
      </c>
      <c r="E1352" s="4">
        <v>152</v>
      </c>
      <c r="F1352" s="4">
        <v>1828560</v>
      </c>
      <c r="G1352" s="4">
        <v>182856</v>
      </c>
      <c r="H1352" s="4">
        <v>2011416</v>
      </c>
    </row>
    <row r="1353" spans="1:8" ht="15.75">
      <c r="A1353" s="32" t="s">
        <v>12</v>
      </c>
      <c r="B1353" s="32" t="s">
        <v>4546</v>
      </c>
      <c r="C1353" s="32" t="s">
        <v>4545</v>
      </c>
      <c r="D1353" s="32" t="s">
        <v>4547</v>
      </c>
      <c r="E1353" s="4">
        <v>315</v>
      </c>
      <c r="F1353" s="4">
        <v>6980400</v>
      </c>
      <c r="G1353" s="4">
        <v>698040</v>
      </c>
      <c r="H1353" s="4">
        <v>7678440</v>
      </c>
    </row>
    <row r="1354" spans="1:8" ht="15.75">
      <c r="A1354" s="32" t="s">
        <v>12</v>
      </c>
      <c r="B1354" s="32" t="s">
        <v>4554</v>
      </c>
      <c r="C1354" s="32" t="s">
        <v>4553</v>
      </c>
      <c r="D1354" s="32" t="s">
        <v>4555</v>
      </c>
      <c r="E1354" s="4">
        <v>2759</v>
      </c>
      <c r="F1354" s="4">
        <v>26789890</v>
      </c>
      <c r="G1354" s="4">
        <v>2678989</v>
      </c>
      <c r="H1354" s="4">
        <v>29468879</v>
      </c>
    </row>
    <row r="1355" spans="1:8" ht="15.75">
      <c r="A1355" s="32" t="s">
        <v>12</v>
      </c>
      <c r="B1355" s="32" t="s">
        <v>4559</v>
      </c>
      <c r="C1355" s="32" t="s">
        <v>4558</v>
      </c>
      <c r="D1355" s="32" t="s">
        <v>4560</v>
      </c>
      <c r="E1355" s="4">
        <v>105</v>
      </c>
      <c r="F1355" s="4">
        <v>1045520</v>
      </c>
      <c r="G1355" s="4">
        <v>104552</v>
      </c>
      <c r="H1355" s="4">
        <v>1150072</v>
      </c>
    </row>
    <row r="1356" spans="1:8" ht="15.75">
      <c r="A1356" s="32" t="s">
        <v>12</v>
      </c>
      <c r="B1356" s="32" t="s">
        <v>4569</v>
      </c>
      <c r="C1356" s="32" t="s">
        <v>4568</v>
      </c>
      <c r="D1356" s="32" t="s">
        <v>4570</v>
      </c>
      <c r="E1356" s="4">
        <v>93</v>
      </c>
      <c r="F1356" s="4">
        <v>969990</v>
      </c>
      <c r="G1356" s="4">
        <v>96999</v>
      </c>
      <c r="H1356" s="4">
        <v>1066989</v>
      </c>
    </row>
    <row r="1357" spans="1:8" ht="15.75">
      <c r="A1357" s="32" t="s">
        <v>12</v>
      </c>
      <c r="B1357" s="32" t="s">
        <v>4576</v>
      </c>
      <c r="C1357" s="32" t="s">
        <v>4575</v>
      </c>
      <c r="D1357" s="32" t="s">
        <v>4577</v>
      </c>
      <c r="E1357" s="4">
        <v>476</v>
      </c>
      <c r="F1357" s="4">
        <v>7087640</v>
      </c>
      <c r="G1357" s="4">
        <v>708764</v>
      </c>
      <c r="H1357" s="4">
        <v>7796404</v>
      </c>
    </row>
    <row r="1358" spans="1:8" ht="15.75">
      <c r="A1358" s="32" t="s">
        <v>12</v>
      </c>
      <c r="B1358" s="32" t="s">
        <v>4581</v>
      </c>
      <c r="C1358" s="32" t="s">
        <v>4580</v>
      </c>
      <c r="D1358" s="32" t="s">
        <v>4582</v>
      </c>
      <c r="E1358" s="4">
        <v>100</v>
      </c>
      <c r="F1358" s="4">
        <v>2346000</v>
      </c>
      <c r="G1358" s="4">
        <v>234600</v>
      </c>
      <c r="H1358" s="4">
        <v>2580600</v>
      </c>
    </row>
    <row r="1359" spans="1:8" ht="15.75">
      <c r="A1359" s="32" t="s">
        <v>12</v>
      </c>
      <c r="B1359" s="32" t="s">
        <v>4586</v>
      </c>
      <c r="C1359" s="32" t="s">
        <v>4585</v>
      </c>
      <c r="D1359" s="32" t="s">
        <v>6131</v>
      </c>
      <c r="E1359" s="4">
        <v>21</v>
      </c>
      <c r="F1359" s="4">
        <v>695100</v>
      </c>
      <c r="G1359" s="4">
        <v>69510</v>
      </c>
      <c r="H1359" s="4">
        <v>764610</v>
      </c>
    </row>
    <row r="1360" spans="1:8" ht="15.75">
      <c r="A1360" s="32" t="s">
        <v>12</v>
      </c>
      <c r="B1360" s="32" t="s">
        <v>4597</v>
      </c>
      <c r="C1360" s="32" t="s">
        <v>4594</v>
      </c>
      <c r="D1360" s="32" t="s">
        <v>4598</v>
      </c>
      <c r="E1360" s="4">
        <v>401</v>
      </c>
      <c r="F1360" s="4">
        <v>5465630</v>
      </c>
      <c r="G1360" s="4">
        <v>546563</v>
      </c>
      <c r="H1360" s="4">
        <v>6012193</v>
      </c>
    </row>
    <row r="1361" spans="1:8" ht="15.75">
      <c r="A1361" s="32" t="s">
        <v>12</v>
      </c>
      <c r="B1361" s="32" t="s">
        <v>4603</v>
      </c>
      <c r="C1361" s="32" t="s">
        <v>4602</v>
      </c>
      <c r="D1361" s="32" t="s">
        <v>4604</v>
      </c>
      <c r="E1361" s="4">
        <v>214</v>
      </c>
      <c r="F1361" s="4">
        <v>4031620</v>
      </c>
      <c r="G1361" s="4">
        <v>403162</v>
      </c>
      <c r="H1361" s="4">
        <v>4434782</v>
      </c>
    </row>
    <row r="1362" spans="1:8" ht="15.75">
      <c r="A1362" s="32" t="s">
        <v>12</v>
      </c>
      <c r="B1362" s="32" t="s">
        <v>4609</v>
      </c>
      <c r="C1362" s="32" t="s">
        <v>4608</v>
      </c>
      <c r="D1362" s="32" t="s">
        <v>4610</v>
      </c>
      <c r="E1362" s="4">
        <v>165</v>
      </c>
      <c r="F1362" s="4">
        <v>4544100</v>
      </c>
      <c r="G1362" s="4">
        <v>454410</v>
      </c>
      <c r="H1362" s="4">
        <v>4998510</v>
      </c>
    </row>
    <row r="1363" spans="1:8" ht="15.75">
      <c r="A1363" s="32" t="s">
        <v>12</v>
      </c>
      <c r="B1363" s="32" t="s">
        <v>4615</v>
      </c>
      <c r="C1363" s="32" t="s">
        <v>4614</v>
      </c>
      <c r="D1363" s="32" t="s">
        <v>4616</v>
      </c>
      <c r="E1363" s="4">
        <v>80</v>
      </c>
      <c r="F1363" s="4">
        <v>2223200</v>
      </c>
      <c r="G1363" s="4">
        <v>222320</v>
      </c>
      <c r="H1363" s="4">
        <v>2445520</v>
      </c>
    </row>
    <row r="1364" spans="1:8" ht="15.75">
      <c r="A1364" s="32" t="s">
        <v>12</v>
      </c>
      <c r="B1364" s="32" t="s">
        <v>4621</v>
      </c>
      <c r="C1364" s="32" t="s">
        <v>4620</v>
      </c>
      <c r="D1364" s="32" t="s">
        <v>4622</v>
      </c>
      <c r="E1364" s="4">
        <v>180</v>
      </c>
      <c r="F1364" s="4">
        <v>2230200</v>
      </c>
      <c r="G1364" s="4">
        <v>223020</v>
      </c>
      <c r="H1364" s="4">
        <v>2453220</v>
      </c>
    </row>
    <row r="1365" spans="1:8" ht="15.75">
      <c r="A1365" s="32" t="s">
        <v>12</v>
      </c>
      <c r="B1365" s="32" t="s">
        <v>4634</v>
      </c>
      <c r="C1365" s="32" t="s">
        <v>4632</v>
      </c>
      <c r="D1365" s="32" t="s">
        <v>4635</v>
      </c>
      <c r="E1365" s="4">
        <v>200</v>
      </c>
      <c r="F1365" s="4">
        <v>2752000</v>
      </c>
      <c r="G1365" s="4">
        <v>275200</v>
      </c>
      <c r="H1365" s="4">
        <v>3027200</v>
      </c>
    </row>
    <row r="1366" spans="1:8" ht="15.75">
      <c r="A1366" s="3" t="s">
        <v>13</v>
      </c>
      <c r="B1366" s="2" t="s">
        <v>51</v>
      </c>
      <c r="C1366" s="2" t="s">
        <v>50</v>
      </c>
      <c r="D1366" s="2" t="s">
        <v>52</v>
      </c>
      <c r="E1366" s="4">
        <v>110</v>
      </c>
      <c r="F1366" s="4">
        <v>675000</v>
      </c>
      <c r="G1366" s="4">
        <v>67500</v>
      </c>
      <c r="H1366" s="4">
        <v>742500</v>
      </c>
    </row>
    <row r="1367" spans="1:8" ht="15.75">
      <c r="A1367" s="3" t="s">
        <v>13</v>
      </c>
      <c r="B1367" s="2" t="s">
        <v>53</v>
      </c>
      <c r="C1367" s="2" t="s">
        <v>50</v>
      </c>
      <c r="D1367" s="2" t="s">
        <v>54</v>
      </c>
      <c r="E1367" s="4">
        <v>100</v>
      </c>
      <c r="F1367" s="4">
        <v>682000</v>
      </c>
      <c r="G1367" s="4">
        <v>68200</v>
      </c>
      <c r="H1367" s="4">
        <v>750200</v>
      </c>
    </row>
    <row r="1368" spans="1:8" ht="15.75">
      <c r="A1368" s="3" t="s">
        <v>13</v>
      </c>
      <c r="B1368" s="2" t="s">
        <v>55</v>
      </c>
      <c r="C1368" s="2" t="s">
        <v>50</v>
      </c>
      <c r="D1368" s="2" t="s">
        <v>56</v>
      </c>
      <c r="E1368" s="4">
        <v>30</v>
      </c>
      <c r="F1368" s="4">
        <v>108000</v>
      </c>
      <c r="G1368" s="4">
        <v>10800</v>
      </c>
      <c r="H1368" s="4">
        <v>118800</v>
      </c>
    </row>
    <row r="1369" spans="1:8" ht="15.75">
      <c r="A1369" s="3" t="s">
        <v>13</v>
      </c>
      <c r="B1369" s="2" t="s">
        <v>60</v>
      </c>
      <c r="C1369" s="2" t="s">
        <v>59</v>
      </c>
      <c r="D1369" s="2" t="s">
        <v>52</v>
      </c>
      <c r="E1369" s="4">
        <v>30</v>
      </c>
      <c r="F1369" s="4">
        <v>159000</v>
      </c>
      <c r="G1369" s="4">
        <v>15900</v>
      </c>
      <c r="H1369" s="4">
        <v>174900</v>
      </c>
    </row>
    <row r="1370" spans="1:8" ht="15.75">
      <c r="A1370" s="3" t="s">
        <v>13</v>
      </c>
      <c r="B1370" s="2" t="s">
        <v>72</v>
      </c>
      <c r="C1370" s="2" t="s">
        <v>69</v>
      </c>
      <c r="D1370" s="2" t="s">
        <v>73</v>
      </c>
      <c r="E1370" s="4">
        <v>120</v>
      </c>
      <c r="F1370" s="4">
        <v>379600</v>
      </c>
      <c r="G1370" s="4">
        <v>37960</v>
      </c>
      <c r="H1370" s="4">
        <v>417560</v>
      </c>
    </row>
    <row r="1371" spans="1:8" ht="15.75">
      <c r="A1371" s="3" t="s">
        <v>13</v>
      </c>
      <c r="B1371" s="2" t="s">
        <v>82</v>
      </c>
      <c r="C1371" s="2" t="s">
        <v>69</v>
      </c>
      <c r="D1371" s="2" t="s">
        <v>83</v>
      </c>
      <c r="E1371" s="4">
        <v>50</v>
      </c>
      <c r="F1371" s="4">
        <v>154000</v>
      </c>
      <c r="G1371" s="4">
        <v>15400</v>
      </c>
      <c r="H1371" s="4">
        <v>169400</v>
      </c>
    </row>
    <row r="1372" spans="1:8" ht="15.75">
      <c r="A1372" s="3" t="s">
        <v>13</v>
      </c>
      <c r="B1372" s="2" t="s">
        <v>97</v>
      </c>
      <c r="C1372" s="2" t="s">
        <v>96</v>
      </c>
      <c r="D1372" s="2" t="s">
        <v>56</v>
      </c>
      <c r="E1372" s="4">
        <v>30</v>
      </c>
      <c r="F1372" s="4">
        <v>240000</v>
      </c>
      <c r="G1372" s="4">
        <v>24000</v>
      </c>
      <c r="H1372" s="4">
        <v>264000</v>
      </c>
    </row>
    <row r="1373" spans="1:8" ht="15.75">
      <c r="A1373" s="3" t="s">
        <v>13</v>
      </c>
      <c r="B1373" s="2" t="s">
        <v>98</v>
      </c>
      <c r="C1373" s="2" t="s">
        <v>96</v>
      </c>
      <c r="D1373" s="2" t="s">
        <v>99</v>
      </c>
      <c r="E1373" s="4">
        <v>30</v>
      </c>
      <c r="F1373" s="4">
        <v>273000</v>
      </c>
      <c r="G1373" s="4">
        <v>27300</v>
      </c>
      <c r="H1373" s="4">
        <v>300300</v>
      </c>
    </row>
    <row r="1374" spans="1:8" ht="15.75">
      <c r="A1374" s="3" t="s">
        <v>13</v>
      </c>
      <c r="B1374" s="2" t="s">
        <v>137</v>
      </c>
      <c r="C1374" s="2" t="s">
        <v>128</v>
      </c>
      <c r="D1374" s="2" t="s">
        <v>136</v>
      </c>
      <c r="E1374" s="4">
        <v>1</v>
      </c>
      <c r="F1374" s="4">
        <v>12000</v>
      </c>
      <c r="G1374" s="4">
        <v>1200</v>
      </c>
      <c r="H1374" s="4">
        <v>13200</v>
      </c>
    </row>
    <row r="1375" spans="1:8" ht="15.75">
      <c r="A1375" s="3" t="s">
        <v>13</v>
      </c>
      <c r="B1375" s="2" t="s">
        <v>165</v>
      </c>
      <c r="C1375" s="2" t="s">
        <v>96</v>
      </c>
      <c r="D1375" s="2" t="s">
        <v>52</v>
      </c>
      <c r="E1375" s="4">
        <v>10</v>
      </c>
      <c r="F1375" s="4">
        <v>106000</v>
      </c>
      <c r="G1375" s="4">
        <v>10600</v>
      </c>
      <c r="H1375" s="4">
        <v>116600</v>
      </c>
    </row>
    <row r="1376" spans="1:8" ht="15.75">
      <c r="A1376" s="3" t="s">
        <v>13</v>
      </c>
      <c r="B1376" s="2" t="s">
        <v>178</v>
      </c>
      <c r="C1376" s="2" t="s">
        <v>128</v>
      </c>
      <c r="D1376" s="2" t="s">
        <v>179</v>
      </c>
      <c r="E1376" s="4">
        <v>50</v>
      </c>
      <c r="F1376" s="4">
        <v>400000</v>
      </c>
      <c r="G1376" s="4">
        <v>40000</v>
      </c>
      <c r="H1376" s="4">
        <v>440000</v>
      </c>
    </row>
    <row r="1377" spans="1:8" ht="15.75">
      <c r="A1377" s="3" t="s">
        <v>13</v>
      </c>
      <c r="B1377" s="2" t="s">
        <v>181</v>
      </c>
      <c r="C1377" s="2" t="s">
        <v>140</v>
      </c>
      <c r="D1377" s="2" t="s">
        <v>179</v>
      </c>
      <c r="E1377" s="4">
        <v>50</v>
      </c>
      <c r="F1377" s="4">
        <v>550000</v>
      </c>
      <c r="G1377" s="4">
        <v>55000</v>
      </c>
      <c r="H1377" s="4">
        <v>605000</v>
      </c>
    </row>
    <row r="1378" spans="1:8" ht="15.75">
      <c r="A1378" s="3" t="s">
        <v>13</v>
      </c>
      <c r="B1378" s="2" t="s">
        <v>182</v>
      </c>
      <c r="C1378" s="2" t="s">
        <v>96</v>
      </c>
      <c r="D1378" s="2" t="s">
        <v>58</v>
      </c>
      <c r="E1378" s="4">
        <v>20</v>
      </c>
      <c r="F1378" s="4">
        <v>176000</v>
      </c>
      <c r="G1378" s="4">
        <v>17600</v>
      </c>
      <c r="H1378" s="4">
        <v>193600</v>
      </c>
    </row>
    <row r="1379" spans="1:8" ht="15.75">
      <c r="A1379" s="3" t="s">
        <v>13</v>
      </c>
      <c r="B1379" s="2" t="s">
        <v>191</v>
      </c>
      <c r="C1379" s="2" t="s">
        <v>96</v>
      </c>
      <c r="D1379" s="2" t="s">
        <v>192</v>
      </c>
      <c r="E1379" s="4">
        <v>10</v>
      </c>
      <c r="F1379" s="4">
        <v>60000</v>
      </c>
      <c r="G1379" s="4">
        <v>6000</v>
      </c>
      <c r="H1379" s="4">
        <v>66000</v>
      </c>
    </row>
    <row r="1380" spans="1:8" ht="15.75">
      <c r="A1380" s="3" t="s">
        <v>13</v>
      </c>
      <c r="B1380" s="2" t="s">
        <v>202</v>
      </c>
      <c r="C1380" s="2" t="s">
        <v>147</v>
      </c>
      <c r="D1380" s="2" t="s">
        <v>172</v>
      </c>
      <c r="E1380" s="4">
        <v>50</v>
      </c>
      <c r="F1380" s="4">
        <v>375000</v>
      </c>
      <c r="G1380" s="4">
        <v>37500</v>
      </c>
      <c r="H1380" s="4">
        <v>412500</v>
      </c>
    </row>
    <row r="1381" spans="1:8" ht="15.75">
      <c r="A1381" s="3" t="s">
        <v>13</v>
      </c>
      <c r="B1381" s="2" t="s">
        <v>207</v>
      </c>
      <c r="C1381" s="2" t="s">
        <v>198</v>
      </c>
      <c r="D1381" s="2" t="s">
        <v>58</v>
      </c>
      <c r="E1381" s="4"/>
      <c r="F1381" s="4"/>
      <c r="G1381" s="4"/>
      <c r="H1381" s="4"/>
    </row>
    <row r="1382" spans="1:8" ht="15.75">
      <c r="A1382" s="3" t="s">
        <v>13</v>
      </c>
      <c r="B1382" s="2" t="s">
        <v>208</v>
      </c>
      <c r="C1382" s="2" t="s">
        <v>198</v>
      </c>
      <c r="D1382" s="2" t="s">
        <v>52</v>
      </c>
      <c r="E1382" s="4"/>
      <c r="F1382" s="4"/>
      <c r="G1382" s="4"/>
      <c r="H1382" s="4"/>
    </row>
    <row r="1383" spans="1:8" ht="15.75">
      <c r="A1383" s="3" t="s">
        <v>13</v>
      </c>
      <c r="B1383" s="2" t="s">
        <v>209</v>
      </c>
      <c r="C1383" s="2" t="s">
        <v>198</v>
      </c>
      <c r="D1383" s="2" t="s">
        <v>104</v>
      </c>
      <c r="E1383" s="4"/>
      <c r="F1383" s="4"/>
      <c r="G1383" s="4"/>
      <c r="H1383" s="4"/>
    </row>
    <row r="1384" spans="1:8" ht="15.75">
      <c r="A1384" s="3" t="s">
        <v>13</v>
      </c>
      <c r="B1384" s="2" t="s">
        <v>210</v>
      </c>
      <c r="C1384" s="2" t="s">
        <v>147</v>
      </c>
      <c r="D1384" s="2" t="s">
        <v>179</v>
      </c>
      <c r="E1384" s="4">
        <v>50</v>
      </c>
      <c r="F1384" s="4">
        <v>375000</v>
      </c>
      <c r="G1384" s="4">
        <v>37500</v>
      </c>
      <c r="H1384" s="4">
        <v>412500</v>
      </c>
    </row>
    <row r="1385" spans="1:8" ht="15.75">
      <c r="A1385" s="3" t="s">
        <v>13</v>
      </c>
      <c r="B1385" s="2" t="s">
        <v>237</v>
      </c>
      <c r="C1385" s="2" t="s">
        <v>236</v>
      </c>
      <c r="D1385" s="2" t="s">
        <v>95</v>
      </c>
      <c r="E1385" s="4">
        <v>6</v>
      </c>
      <c r="F1385" s="4">
        <v>41376</v>
      </c>
      <c r="G1385" s="4">
        <v>4138</v>
      </c>
      <c r="H1385" s="4">
        <v>45514</v>
      </c>
    </row>
    <row r="1386" spans="1:8" ht="15.75">
      <c r="A1386" s="3" t="s">
        <v>13</v>
      </c>
      <c r="B1386" s="2" t="s">
        <v>258</v>
      </c>
      <c r="C1386" s="2" t="s">
        <v>257</v>
      </c>
      <c r="D1386" s="2" t="s">
        <v>52</v>
      </c>
      <c r="E1386" s="4">
        <v>2</v>
      </c>
      <c r="F1386" s="4">
        <v>14600</v>
      </c>
      <c r="G1386" s="4">
        <v>1460</v>
      </c>
      <c r="H1386" s="4">
        <v>16060</v>
      </c>
    </row>
    <row r="1387" spans="1:8" ht="15.75">
      <c r="A1387" s="3" t="s">
        <v>13</v>
      </c>
      <c r="B1387" s="2" t="s">
        <v>273</v>
      </c>
      <c r="C1387" s="2" t="s">
        <v>264</v>
      </c>
      <c r="D1387" s="2" t="s">
        <v>52</v>
      </c>
      <c r="E1387" s="4">
        <v>50</v>
      </c>
      <c r="F1387" s="4">
        <v>191500</v>
      </c>
      <c r="G1387" s="4">
        <v>19150</v>
      </c>
      <c r="H1387" s="4">
        <v>210650</v>
      </c>
    </row>
    <row r="1388" spans="1:8" ht="15.75">
      <c r="A1388" s="3" t="s">
        <v>13</v>
      </c>
      <c r="B1388" s="2" t="s">
        <v>274</v>
      </c>
      <c r="C1388" s="2" t="s">
        <v>264</v>
      </c>
      <c r="D1388" s="2" t="s">
        <v>104</v>
      </c>
      <c r="E1388" s="4">
        <v>10</v>
      </c>
      <c r="F1388" s="4">
        <v>47630</v>
      </c>
      <c r="G1388" s="4">
        <v>4763</v>
      </c>
      <c r="H1388" s="4">
        <v>52393</v>
      </c>
    </row>
    <row r="1389" spans="1:8" ht="15.75">
      <c r="A1389" s="3" t="s">
        <v>13</v>
      </c>
      <c r="B1389" s="2" t="s">
        <v>285</v>
      </c>
      <c r="C1389" s="2" t="s">
        <v>264</v>
      </c>
      <c r="D1389" s="2" t="s">
        <v>56</v>
      </c>
      <c r="E1389" s="4">
        <v>20</v>
      </c>
      <c r="F1389" s="4">
        <v>52120</v>
      </c>
      <c r="G1389" s="4">
        <v>5212</v>
      </c>
      <c r="H1389" s="4">
        <v>57332</v>
      </c>
    </row>
    <row r="1390" spans="1:8" ht="15.75">
      <c r="A1390" s="3" t="s">
        <v>13</v>
      </c>
      <c r="B1390" s="2" t="s">
        <v>286</v>
      </c>
      <c r="C1390" s="2" t="s">
        <v>264</v>
      </c>
      <c r="D1390" s="2" t="s">
        <v>90</v>
      </c>
      <c r="E1390" s="4">
        <v>10</v>
      </c>
      <c r="F1390" s="4">
        <v>114400</v>
      </c>
      <c r="G1390" s="4">
        <v>11440</v>
      </c>
      <c r="H1390" s="4">
        <v>125840</v>
      </c>
    </row>
    <row r="1391" spans="1:8" ht="15.75">
      <c r="A1391" s="3" t="s">
        <v>13</v>
      </c>
      <c r="B1391" s="2" t="s">
        <v>287</v>
      </c>
      <c r="C1391" s="2" t="s">
        <v>264</v>
      </c>
      <c r="D1391" s="2" t="s">
        <v>245</v>
      </c>
      <c r="E1391" s="4">
        <v>10</v>
      </c>
      <c r="F1391" s="4">
        <v>190000</v>
      </c>
      <c r="G1391" s="4">
        <v>19000</v>
      </c>
      <c r="H1391" s="4">
        <v>209000</v>
      </c>
    </row>
    <row r="1392" spans="1:8" ht="15.75">
      <c r="A1392" s="3" t="s">
        <v>13</v>
      </c>
      <c r="B1392" s="2" t="s">
        <v>288</v>
      </c>
      <c r="C1392" s="2" t="s">
        <v>264</v>
      </c>
      <c r="D1392" s="2" t="s">
        <v>78</v>
      </c>
      <c r="E1392" s="4">
        <v>6</v>
      </c>
      <c r="F1392" s="4">
        <v>78600</v>
      </c>
      <c r="G1392" s="4">
        <v>7860</v>
      </c>
      <c r="H1392" s="4">
        <v>86460</v>
      </c>
    </row>
    <row r="1393" spans="1:8" ht="15.75">
      <c r="A1393" s="3" t="s">
        <v>13</v>
      </c>
      <c r="B1393" s="2" t="s">
        <v>289</v>
      </c>
      <c r="C1393" s="2" t="s">
        <v>264</v>
      </c>
      <c r="D1393" s="2" t="s">
        <v>290</v>
      </c>
      <c r="E1393" s="4">
        <v>10</v>
      </c>
      <c r="F1393" s="4">
        <v>223000</v>
      </c>
      <c r="G1393" s="4">
        <v>22300</v>
      </c>
      <c r="H1393" s="4">
        <v>245300</v>
      </c>
    </row>
    <row r="1394" spans="1:8" ht="15.75">
      <c r="A1394" s="3" t="s">
        <v>13</v>
      </c>
      <c r="B1394" s="2" t="s">
        <v>293</v>
      </c>
      <c r="C1394" s="2" t="s">
        <v>264</v>
      </c>
      <c r="D1394" s="2" t="s">
        <v>99</v>
      </c>
      <c r="E1394" s="4">
        <v>50</v>
      </c>
      <c r="F1394" s="4">
        <v>191250</v>
      </c>
      <c r="G1394" s="4">
        <v>19125</v>
      </c>
      <c r="H1394" s="4">
        <v>210375</v>
      </c>
    </row>
    <row r="1395" spans="1:8" ht="15.75">
      <c r="A1395" s="3" t="s">
        <v>13</v>
      </c>
      <c r="B1395" s="2" t="s">
        <v>296</v>
      </c>
      <c r="C1395" s="2" t="s">
        <v>294</v>
      </c>
      <c r="D1395" s="2" t="s">
        <v>75</v>
      </c>
      <c r="E1395" s="4">
        <v>10</v>
      </c>
      <c r="F1395" s="4">
        <v>92580</v>
      </c>
      <c r="G1395" s="4">
        <v>9258</v>
      </c>
      <c r="H1395" s="4">
        <v>101838</v>
      </c>
    </row>
    <row r="1396" spans="1:8" ht="15.75">
      <c r="A1396" s="3" t="s">
        <v>13</v>
      </c>
      <c r="B1396" s="2" t="s">
        <v>330</v>
      </c>
      <c r="C1396" s="2" t="s">
        <v>329</v>
      </c>
      <c r="D1396" s="2" t="s">
        <v>184</v>
      </c>
      <c r="E1396" s="4">
        <v>30</v>
      </c>
      <c r="F1396" s="4">
        <v>201000</v>
      </c>
      <c r="G1396" s="4">
        <v>20100</v>
      </c>
      <c r="H1396" s="4">
        <v>221100</v>
      </c>
    </row>
    <row r="1397" spans="1:8" ht="15.75">
      <c r="A1397" s="3" t="s">
        <v>13</v>
      </c>
      <c r="B1397" s="2" t="s">
        <v>353</v>
      </c>
      <c r="C1397" s="2" t="s">
        <v>352</v>
      </c>
      <c r="D1397" s="2" t="s">
        <v>354</v>
      </c>
      <c r="E1397" s="4">
        <v>4</v>
      </c>
      <c r="F1397" s="4">
        <v>24164</v>
      </c>
      <c r="G1397" s="4">
        <v>2416</v>
      </c>
      <c r="H1397" s="4">
        <v>26580</v>
      </c>
    </row>
    <row r="1398" spans="1:8" ht="15.75">
      <c r="A1398" s="3" t="s">
        <v>13</v>
      </c>
      <c r="B1398" s="2" t="s">
        <v>356</v>
      </c>
      <c r="C1398" s="2" t="s">
        <v>355</v>
      </c>
      <c r="D1398" s="2" t="s">
        <v>357</v>
      </c>
      <c r="E1398" s="4">
        <v>5</v>
      </c>
      <c r="F1398" s="4">
        <v>29010</v>
      </c>
      <c r="G1398" s="4">
        <v>2901</v>
      </c>
      <c r="H1398" s="4">
        <v>31911</v>
      </c>
    </row>
    <row r="1399" spans="1:8" ht="15.75">
      <c r="A1399" s="3" t="s">
        <v>13</v>
      </c>
      <c r="B1399" s="2" t="s">
        <v>359</v>
      </c>
      <c r="C1399" s="2" t="s">
        <v>358</v>
      </c>
      <c r="D1399" s="2" t="s">
        <v>360</v>
      </c>
      <c r="E1399" s="4">
        <v>4</v>
      </c>
      <c r="F1399" s="4">
        <v>29636</v>
      </c>
      <c r="G1399" s="4">
        <v>2964</v>
      </c>
      <c r="H1399" s="4">
        <v>32600</v>
      </c>
    </row>
    <row r="1400" spans="1:8" ht="15.75">
      <c r="A1400" s="3" t="s">
        <v>13</v>
      </c>
      <c r="B1400" s="2" t="s">
        <v>449</v>
      </c>
      <c r="C1400" s="2" t="s">
        <v>448</v>
      </c>
      <c r="D1400" s="2" t="s">
        <v>450</v>
      </c>
      <c r="E1400" s="4">
        <v>6</v>
      </c>
      <c r="F1400" s="4">
        <v>47160</v>
      </c>
      <c r="G1400" s="4">
        <v>4716</v>
      </c>
      <c r="H1400" s="4">
        <v>51876</v>
      </c>
    </row>
    <row r="1401" spans="1:8" ht="15.75">
      <c r="A1401" s="3" t="s">
        <v>13</v>
      </c>
      <c r="B1401" s="2" t="s">
        <v>466</v>
      </c>
      <c r="C1401" s="2" t="s">
        <v>465</v>
      </c>
      <c r="D1401" s="2"/>
      <c r="E1401" s="4">
        <v>8</v>
      </c>
      <c r="F1401" s="4">
        <v>205600</v>
      </c>
      <c r="G1401" s="4">
        <v>20560</v>
      </c>
      <c r="H1401" s="4">
        <v>226160</v>
      </c>
    </row>
    <row r="1402" spans="1:8" ht="15.75">
      <c r="A1402" s="3" t="s">
        <v>13</v>
      </c>
      <c r="B1402" s="2" t="s">
        <v>470</v>
      </c>
      <c r="C1402" s="2" t="s">
        <v>469</v>
      </c>
      <c r="D1402" s="2" t="s">
        <v>471</v>
      </c>
      <c r="E1402" s="4">
        <v>10</v>
      </c>
      <c r="F1402" s="4">
        <v>40650</v>
      </c>
      <c r="G1402" s="4">
        <v>4065</v>
      </c>
      <c r="H1402" s="4">
        <v>44715</v>
      </c>
    </row>
    <row r="1403" spans="1:8" ht="15.75">
      <c r="A1403" s="3" t="s">
        <v>13</v>
      </c>
      <c r="B1403" s="2" t="s">
        <v>473</v>
      </c>
      <c r="C1403" s="2" t="s">
        <v>472</v>
      </c>
      <c r="D1403" s="2" t="s">
        <v>474</v>
      </c>
      <c r="E1403" s="4">
        <v>10</v>
      </c>
      <c r="F1403" s="4">
        <v>46970</v>
      </c>
      <c r="G1403" s="4">
        <v>4697</v>
      </c>
      <c r="H1403" s="4">
        <v>51667</v>
      </c>
    </row>
    <row r="1404" spans="1:8" ht="15.75">
      <c r="A1404" s="3" t="s">
        <v>13</v>
      </c>
      <c r="B1404" s="2" t="s">
        <v>476</v>
      </c>
      <c r="C1404" s="2" t="s">
        <v>475</v>
      </c>
      <c r="D1404" s="2" t="s">
        <v>477</v>
      </c>
      <c r="E1404" s="4">
        <v>5</v>
      </c>
      <c r="F1404" s="4">
        <v>29965</v>
      </c>
      <c r="G1404" s="4">
        <v>2997</v>
      </c>
      <c r="H1404" s="4">
        <v>32962</v>
      </c>
    </row>
    <row r="1405" spans="1:8" ht="15.75">
      <c r="A1405" s="3" t="s">
        <v>13</v>
      </c>
      <c r="B1405" s="2" t="s">
        <v>482</v>
      </c>
      <c r="C1405" s="2" t="s">
        <v>481</v>
      </c>
      <c r="D1405" s="2" t="s">
        <v>483</v>
      </c>
      <c r="E1405" s="4">
        <v>11</v>
      </c>
      <c r="F1405" s="4">
        <v>85800</v>
      </c>
      <c r="G1405" s="4">
        <v>8580</v>
      </c>
      <c r="H1405" s="4">
        <v>94380</v>
      </c>
    </row>
    <row r="1406" spans="1:8" ht="15.75">
      <c r="A1406" s="3" t="s">
        <v>13</v>
      </c>
      <c r="B1406" s="2" t="s">
        <v>490</v>
      </c>
      <c r="C1406" s="2" t="s">
        <v>489</v>
      </c>
      <c r="D1406" s="2" t="s">
        <v>491</v>
      </c>
      <c r="E1406" s="4">
        <v>55</v>
      </c>
      <c r="F1406" s="4">
        <v>812065</v>
      </c>
      <c r="G1406" s="4">
        <v>81207</v>
      </c>
      <c r="H1406" s="4">
        <v>893272</v>
      </c>
    </row>
    <row r="1407" spans="1:8" ht="15.75">
      <c r="A1407" s="3" t="s">
        <v>13</v>
      </c>
      <c r="B1407" s="2" t="s">
        <v>493</v>
      </c>
      <c r="C1407" s="2" t="s">
        <v>492</v>
      </c>
      <c r="D1407" s="2" t="s">
        <v>494</v>
      </c>
      <c r="E1407" s="4">
        <v>11</v>
      </c>
      <c r="F1407" s="4">
        <v>145020</v>
      </c>
      <c r="G1407" s="4">
        <v>14502</v>
      </c>
      <c r="H1407" s="4">
        <v>159522</v>
      </c>
    </row>
    <row r="1408" spans="1:8" ht="15.75">
      <c r="A1408" s="3" t="s">
        <v>13</v>
      </c>
      <c r="B1408" s="2" t="s">
        <v>499</v>
      </c>
      <c r="C1408" s="2" t="s">
        <v>498</v>
      </c>
      <c r="D1408" s="2" t="s">
        <v>500</v>
      </c>
      <c r="E1408" s="4">
        <v>5</v>
      </c>
      <c r="F1408" s="4">
        <v>44180</v>
      </c>
      <c r="G1408" s="4">
        <v>4418</v>
      </c>
      <c r="H1408" s="4">
        <v>48598</v>
      </c>
    </row>
    <row r="1409" spans="1:8" ht="15.75">
      <c r="A1409" s="3" t="s">
        <v>13</v>
      </c>
      <c r="B1409" s="2" t="s">
        <v>513</v>
      </c>
      <c r="C1409" s="2" t="s">
        <v>512</v>
      </c>
      <c r="D1409" s="2"/>
      <c r="E1409" s="4">
        <v>2</v>
      </c>
      <c r="F1409" s="4">
        <v>48020</v>
      </c>
      <c r="G1409" s="4">
        <v>4802</v>
      </c>
      <c r="H1409" s="4">
        <v>52822</v>
      </c>
    </row>
    <row r="1410" spans="1:8" ht="15.75">
      <c r="A1410" s="3" t="s">
        <v>13</v>
      </c>
      <c r="B1410" s="2" t="s">
        <v>515</v>
      </c>
      <c r="C1410" s="2" t="s">
        <v>514</v>
      </c>
      <c r="D1410" s="2" t="s">
        <v>516</v>
      </c>
      <c r="E1410" s="4">
        <v>130</v>
      </c>
      <c r="F1410" s="4">
        <v>654080</v>
      </c>
      <c r="G1410" s="4">
        <v>65408</v>
      </c>
      <c r="H1410" s="4">
        <v>719488</v>
      </c>
    </row>
    <row r="1411" spans="1:8" ht="15.75">
      <c r="A1411" s="3" t="s">
        <v>13</v>
      </c>
      <c r="B1411" s="2" t="s">
        <v>525</v>
      </c>
      <c r="C1411" s="2" t="s">
        <v>524</v>
      </c>
      <c r="D1411" s="2" t="s">
        <v>526</v>
      </c>
      <c r="E1411" s="4">
        <v>141</v>
      </c>
      <c r="F1411" s="4">
        <v>831080</v>
      </c>
      <c r="G1411" s="4">
        <v>83108</v>
      </c>
      <c r="H1411" s="4">
        <v>914188</v>
      </c>
    </row>
    <row r="1412" spans="1:8" ht="15.75">
      <c r="A1412" s="3" t="s">
        <v>13</v>
      </c>
      <c r="B1412" s="2" t="s">
        <v>531</v>
      </c>
      <c r="C1412" s="2" t="s">
        <v>530</v>
      </c>
      <c r="D1412" s="2" t="s">
        <v>532</v>
      </c>
      <c r="E1412" s="4">
        <v>4</v>
      </c>
      <c r="F1412" s="4">
        <v>17200</v>
      </c>
      <c r="G1412" s="4">
        <v>1720</v>
      </c>
      <c r="H1412" s="4">
        <v>18920</v>
      </c>
    </row>
    <row r="1413" spans="1:8" ht="15.75">
      <c r="A1413" s="3" t="s">
        <v>13</v>
      </c>
      <c r="B1413" s="2" t="s">
        <v>536</v>
      </c>
      <c r="C1413" s="2" t="s">
        <v>355</v>
      </c>
      <c r="D1413" s="2" t="s">
        <v>537</v>
      </c>
      <c r="E1413" s="4">
        <v>135</v>
      </c>
      <c r="F1413" s="4">
        <v>894360</v>
      </c>
      <c r="G1413" s="4">
        <v>89436</v>
      </c>
      <c r="H1413" s="4">
        <v>983796</v>
      </c>
    </row>
    <row r="1414" spans="1:8" ht="15.75">
      <c r="A1414" s="3" t="s">
        <v>13</v>
      </c>
      <c r="B1414" s="2" t="s">
        <v>546</v>
      </c>
      <c r="C1414" s="2" t="s">
        <v>545</v>
      </c>
      <c r="D1414" s="2" t="s">
        <v>547</v>
      </c>
      <c r="E1414" s="4">
        <v>110</v>
      </c>
      <c r="F1414" s="4">
        <v>724570</v>
      </c>
      <c r="G1414" s="4">
        <v>72457</v>
      </c>
      <c r="H1414" s="4">
        <v>797027</v>
      </c>
    </row>
    <row r="1415" spans="1:8" ht="15.75">
      <c r="A1415" s="3" t="s">
        <v>13</v>
      </c>
      <c r="B1415" s="2" t="s">
        <v>549</v>
      </c>
      <c r="C1415" s="2" t="s">
        <v>548</v>
      </c>
      <c r="D1415" s="2" t="s">
        <v>550</v>
      </c>
      <c r="E1415" s="4">
        <v>70</v>
      </c>
      <c r="F1415" s="4">
        <v>217350</v>
      </c>
      <c r="G1415" s="4">
        <v>21735</v>
      </c>
      <c r="H1415" s="4">
        <v>239085</v>
      </c>
    </row>
    <row r="1416" spans="1:8" ht="15.75">
      <c r="A1416" s="3" t="s">
        <v>13</v>
      </c>
      <c r="B1416" s="2" t="s">
        <v>552</v>
      </c>
      <c r="C1416" s="2" t="s">
        <v>551</v>
      </c>
      <c r="D1416" s="2" t="s">
        <v>553</v>
      </c>
      <c r="E1416" s="4">
        <v>43</v>
      </c>
      <c r="F1416" s="4">
        <v>323760</v>
      </c>
      <c r="G1416" s="4">
        <v>32376</v>
      </c>
      <c r="H1416" s="4">
        <v>356136</v>
      </c>
    </row>
    <row r="1417" spans="1:8" ht="15.75">
      <c r="A1417" s="3" t="s">
        <v>13</v>
      </c>
      <c r="B1417" s="2" t="s">
        <v>558</v>
      </c>
      <c r="C1417" s="2" t="s">
        <v>557</v>
      </c>
      <c r="D1417" s="2" t="s">
        <v>559</v>
      </c>
      <c r="E1417" s="4">
        <v>4</v>
      </c>
      <c r="F1417" s="4">
        <v>46400</v>
      </c>
      <c r="G1417" s="4">
        <v>4640</v>
      </c>
      <c r="H1417" s="4">
        <v>51040</v>
      </c>
    </row>
    <row r="1418" spans="1:8" ht="15.75">
      <c r="A1418" s="3" t="s">
        <v>13</v>
      </c>
      <c r="B1418" s="2" t="s">
        <v>561</v>
      </c>
      <c r="C1418" s="2" t="s">
        <v>560</v>
      </c>
      <c r="D1418" s="2" t="s">
        <v>562</v>
      </c>
      <c r="E1418" s="4">
        <v>10</v>
      </c>
      <c r="F1418" s="4">
        <v>43500</v>
      </c>
      <c r="G1418" s="4">
        <v>4350</v>
      </c>
      <c r="H1418" s="4">
        <v>47850</v>
      </c>
    </row>
    <row r="1419" spans="1:8" ht="15.75">
      <c r="A1419" s="3" t="s">
        <v>13</v>
      </c>
      <c r="B1419" s="2" t="s">
        <v>570</v>
      </c>
      <c r="C1419" s="2" t="s">
        <v>569</v>
      </c>
      <c r="D1419" s="2" t="s">
        <v>571</v>
      </c>
      <c r="E1419" s="4">
        <v>2</v>
      </c>
      <c r="F1419" s="4">
        <v>35000</v>
      </c>
      <c r="G1419" s="4">
        <v>3500</v>
      </c>
      <c r="H1419" s="4">
        <v>38500</v>
      </c>
    </row>
    <row r="1420" spans="1:8" ht="15.75">
      <c r="A1420" s="3" t="s">
        <v>13</v>
      </c>
      <c r="B1420" s="2" t="s">
        <v>576</v>
      </c>
      <c r="C1420" s="2" t="s">
        <v>575</v>
      </c>
      <c r="D1420" s="2" t="s">
        <v>577</v>
      </c>
      <c r="E1420" s="4">
        <v>80</v>
      </c>
      <c r="F1420" s="4">
        <v>275360</v>
      </c>
      <c r="G1420" s="4">
        <v>27536</v>
      </c>
      <c r="H1420" s="4">
        <v>302896</v>
      </c>
    </row>
    <row r="1421" spans="1:8" ht="15.75">
      <c r="A1421" s="3" t="s">
        <v>13</v>
      </c>
      <c r="B1421" s="2" t="s">
        <v>612</v>
      </c>
      <c r="C1421" s="2" t="s">
        <v>363</v>
      </c>
      <c r="D1421" s="2" t="s">
        <v>613</v>
      </c>
      <c r="E1421" s="4">
        <v>78</v>
      </c>
      <c r="F1421" s="4">
        <v>379365</v>
      </c>
      <c r="G1421" s="4">
        <v>37936</v>
      </c>
      <c r="H1421" s="4">
        <v>417301</v>
      </c>
    </row>
    <row r="1422" spans="1:8" ht="15.75">
      <c r="A1422" s="3" t="s">
        <v>13</v>
      </c>
      <c r="B1422" s="2" t="s">
        <v>619</v>
      </c>
      <c r="C1422" s="2" t="s">
        <v>366</v>
      </c>
      <c r="D1422" s="2" t="s">
        <v>620</v>
      </c>
      <c r="E1422" s="4">
        <v>2</v>
      </c>
      <c r="F1422" s="4">
        <v>13000</v>
      </c>
      <c r="G1422" s="4">
        <v>1300</v>
      </c>
      <c r="H1422" s="4">
        <v>14300</v>
      </c>
    </row>
    <row r="1423" spans="1:8" ht="15.75">
      <c r="A1423" s="3" t="s">
        <v>13</v>
      </c>
      <c r="B1423" s="2" t="s">
        <v>622</v>
      </c>
      <c r="C1423" s="2" t="s">
        <v>621</v>
      </c>
      <c r="D1423" s="2" t="s">
        <v>623</v>
      </c>
      <c r="E1423" s="4">
        <v>100</v>
      </c>
      <c r="F1423" s="4">
        <v>270200</v>
      </c>
      <c r="G1423" s="4">
        <v>27020</v>
      </c>
      <c r="H1423" s="4">
        <v>297220</v>
      </c>
    </row>
    <row r="1424" spans="1:8" ht="15.75">
      <c r="A1424" s="3" t="s">
        <v>13</v>
      </c>
      <c r="B1424" s="2" t="s">
        <v>631</v>
      </c>
      <c r="C1424" s="2" t="s">
        <v>630</v>
      </c>
      <c r="D1424" s="2" t="s">
        <v>632</v>
      </c>
      <c r="E1424" s="4">
        <v>100</v>
      </c>
      <c r="F1424" s="4">
        <v>290250</v>
      </c>
      <c r="G1424" s="4">
        <v>29025</v>
      </c>
      <c r="H1424" s="4">
        <v>319275</v>
      </c>
    </row>
    <row r="1425" spans="1:8" ht="15.75">
      <c r="A1425" s="3" t="s">
        <v>13</v>
      </c>
      <c r="B1425" s="2" t="s">
        <v>634</v>
      </c>
      <c r="C1425" s="2" t="s">
        <v>633</v>
      </c>
      <c r="D1425" s="2" t="s">
        <v>635</v>
      </c>
      <c r="E1425" s="4">
        <v>359</v>
      </c>
      <c r="F1425" s="4">
        <v>543167</v>
      </c>
      <c r="G1425" s="4">
        <v>54317</v>
      </c>
      <c r="H1425" s="4">
        <v>597484</v>
      </c>
    </row>
    <row r="1426" spans="1:8" ht="15.75">
      <c r="A1426" s="3" t="s">
        <v>13</v>
      </c>
      <c r="B1426" s="2" t="s">
        <v>637</v>
      </c>
      <c r="C1426" s="2" t="s">
        <v>636</v>
      </c>
      <c r="D1426" s="2"/>
      <c r="E1426" s="4">
        <v>50</v>
      </c>
      <c r="F1426" s="4">
        <v>114400</v>
      </c>
      <c r="G1426" s="4">
        <v>11440</v>
      </c>
      <c r="H1426" s="4">
        <v>125840</v>
      </c>
    </row>
    <row r="1427" spans="1:8" ht="15.75">
      <c r="A1427" s="3" t="s">
        <v>13</v>
      </c>
      <c r="B1427" s="2" t="s">
        <v>638</v>
      </c>
      <c r="C1427" s="2" t="s">
        <v>352</v>
      </c>
      <c r="D1427" s="2" t="s">
        <v>639</v>
      </c>
      <c r="E1427" s="4">
        <v>200</v>
      </c>
      <c r="F1427" s="4">
        <v>1204730</v>
      </c>
      <c r="G1427" s="4">
        <v>120473</v>
      </c>
      <c r="H1427" s="4">
        <v>1325203</v>
      </c>
    </row>
    <row r="1428" spans="1:8" ht="15.75">
      <c r="A1428" s="3" t="s">
        <v>13</v>
      </c>
      <c r="B1428" s="2" t="s">
        <v>641</v>
      </c>
      <c r="C1428" s="2" t="s">
        <v>640</v>
      </c>
      <c r="D1428" s="2" t="s">
        <v>642</v>
      </c>
      <c r="E1428" s="4">
        <v>100</v>
      </c>
      <c r="F1428" s="4">
        <v>312100</v>
      </c>
      <c r="G1428" s="4">
        <v>31210</v>
      </c>
      <c r="H1428" s="4">
        <v>343310</v>
      </c>
    </row>
    <row r="1429" spans="1:8" ht="15.75">
      <c r="A1429" s="3" t="s">
        <v>13</v>
      </c>
      <c r="B1429" s="2" t="s">
        <v>645</v>
      </c>
      <c r="C1429" s="2" t="s">
        <v>358</v>
      </c>
      <c r="D1429" s="2" t="s">
        <v>646</v>
      </c>
      <c r="E1429" s="4">
        <v>160</v>
      </c>
      <c r="F1429" s="4">
        <v>1135260</v>
      </c>
      <c r="G1429" s="4">
        <v>113526</v>
      </c>
      <c r="H1429" s="4">
        <v>1248786</v>
      </c>
    </row>
    <row r="1430" spans="1:8" ht="15.75">
      <c r="A1430" s="3" t="s">
        <v>13</v>
      </c>
      <c r="B1430" s="2" t="s">
        <v>648</v>
      </c>
      <c r="C1430" s="2" t="s">
        <v>647</v>
      </c>
      <c r="D1430" s="2" t="s">
        <v>649</v>
      </c>
      <c r="E1430" s="4">
        <v>100</v>
      </c>
      <c r="F1430" s="4">
        <v>350500</v>
      </c>
      <c r="G1430" s="4">
        <v>35050</v>
      </c>
      <c r="H1430" s="4">
        <v>385550</v>
      </c>
    </row>
    <row r="1431" spans="1:8" ht="15.75">
      <c r="A1431" s="3" t="s">
        <v>13</v>
      </c>
      <c r="B1431" s="2" t="s">
        <v>660</v>
      </c>
      <c r="C1431" s="2" t="s">
        <v>448</v>
      </c>
      <c r="D1431" s="2" t="s">
        <v>661</v>
      </c>
      <c r="E1431" s="4">
        <v>52</v>
      </c>
      <c r="F1431" s="4">
        <v>412200</v>
      </c>
      <c r="G1431" s="4">
        <v>41220</v>
      </c>
      <c r="H1431" s="4">
        <v>453420</v>
      </c>
    </row>
    <row r="1432" spans="1:8" ht="15.75">
      <c r="A1432" s="3" t="s">
        <v>13</v>
      </c>
      <c r="B1432" s="2" t="s">
        <v>666</v>
      </c>
      <c r="C1432" s="2" t="s">
        <v>665</v>
      </c>
      <c r="D1432" s="2" t="s">
        <v>667</v>
      </c>
      <c r="E1432" s="4">
        <v>10</v>
      </c>
      <c r="F1432" s="4">
        <v>84480</v>
      </c>
      <c r="G1432" s="4">
        <v>8448</v>
      </c>
      <c r="H1432" s="4">
        <v>92928</v>
      </c>
    </row>
    <row r="1433" spans="1:8" ht="15.75">
      <c r="A1433" s="3" t="s">
        <v>13</v>
      </c>
      <c r="B1433" s="2" t="s">
        <v>672</v>
      </c>
      <c r="C1433" s="2" t="s">
        <v>671</v>
      </c>
      <c r="D1433" s="2"/>
      <c r="E1433" s="4">
        <v>60</v>
      </c>
      <c r="F1433" s="4">
        <v>142380</v>
      </c>
      <c r="G1433" s="4">
        <v>14238</v>
      </c>
      <c r="H1433" s="4">
        <v>156618</v>
      </c>
    </row>
    <row r="1434" spans="1:8" ht="15.75">
      <c r="A1434" s="3" t="s">
        <v>13</v>
      </c>
      <c r="B1434" s="2" t="s">
        <v>674</v>
      </c>
      <c r="C1434" s="2" t="s">
        <v>673</v>
      </c>
      <c r="D1434" s="2" t="s">
        <v>675</v>
      </c>
      <c r="E1434" s="4">
        <v>20</v>
      </c>
      <c r="F1434" s="4">
        <v>84000</v>
      </c>
      <c r="G1434" s="4">
        <v>8400</v>
      </c>
      <c r="H1434" s="4">
        <v>92400</v>
      </c>
    </row>
    <row r="1435" spans="1:8" ht="15.75">
      <c r="A1435" s="3" t="s">
        <v>13</v>
      </c>
      <c r="B1435" s="2" t="s">
        <v>700</v>
      </c>
      <c r="C1435" s="2" t="s">
        <v>699</v>
      </c>
      <c r="D1435" s="2" t="s">
        <v>701</v>
      </c>
      <c r="E1435" s="4">
        <v>4</v>
      </c>
      <c r="F1435" s="4">
        <v>18000</v>
      </c>
      <c r="G1435" s="4">
        <v>1800</v>
      </c>
      <c r="H1435" s="4">
        <v>19800</v>
      </c>
    </row>
    <row r="1436" spans="1:8" ht="15.75">
      <c r="A1436" s="3" t="s">
        <v>13</v>
      </c>
      <c r="B1436" s="2" t="s">
        <v>707</v>
      </c>
      <c r="C1436" s="2" t="s">
        <v>706</v>
      </c>
      <c r="D1436" s="2"/>
      <c r="E1436" s="4">
        <v>10</v>
      </c>
      <c r="F1436" s="4">
        <v>187000</v>
      </c>
      <c r="G1436" s="4">
        <v>18700</v>
      </c>
      <c r="H1436" s="4">
        <v>205700</v>
      </c>
    </row>
    <row r="1437" spans="1:8" ht="15.75">
      <c r="A1437" s="3" t="s">
        <v>13</v>
      </c>
      <c r="B1437" s="2" t="s">
        <v>722</v>
      </c>
      <c r="C1437" s="2" t="s">
        <v>721</v>
      </c>
      <c r="D1437" s="2"/>
      <c r="E1437" s="4">
        <v>200</v>
      </c>
      <c r="F1437" s="4">
        <v>420000</v>
      </c>
      <c r="G1437" s="4">
        <v>42000</v>
      </c>
      <c r="H1437" s="4">
        <v>462000</v>
      </c>
    </row>
    <row r="1438" spans="1:8" ht="15.75">
      <c r="A1438" s="3" t="s">
        <v>13</v>
      </c>
      <c r="B1438" s="2" t="s">
        <v>724</v>
      </c>
      <c r="C1438" s="2" t="s">
        <v>723</v>
      </c>
      <c r="D1438" s="2"/>
      <c r="E1438" s="4">
        <v>90</v>
      </c>
      <c r="F1438" s="4">
        <v>355950</v>
      </c>
      <c r="G1438" s="4">
        <v>35595</v>
      </c>
      <c r="H1438" s="4">
        <v>391545</v>
      </c>
    </row>
    <row r="1439" spans="1:8" ht="15.75">
      <c r="A1439" s="3" t="s">
        <v>13</v>
      </c>
      <c r="B1439" s="2" t="s">
        <v>726</v>
      </c>
      <c r="C1439" s="2" t="s">
        <v>725</v>
      </c>
      <c r="D1439" s="2"/>
      <c r="E1439" s="4">
        <v>140</v>
      </c>
      <c r="F1439" s="4">
        <v>279720</v>
      </c>
      <c r="G1439" s="4">
        <v>27972</v>
      </c>
      <c r="H1439" s="4">
        <v>307692</v>
      </c>
    </row>
    <row r="1440" spans="1:8" ht="15.75">
      <c r="A1440" s="3" t="s">
        <v>13</v>
      </c>
      <c r="B1440" s="2" t="s">
        <v>731</v>
      </c>
      <c r="C1440" s="2" t="s">
        <v>730</v>
      </c>
      <c r="D1440" s="2" t="s">
        <v>732</v>
      </c>
      <c r="E1440" s="4">
        <v>31</v>
      </c>
      <c r="F1440" s="4">
        <v>61320</v>
      </c>
      <c r="G1440" s="4">
        <v>6132</v>
      </c>
      <c r="H1440" s="4">
        <v>67452</v>
      </c>
    </row>
    <row r="1441" spans="1:8" ht="15.75">
      <c r="A1441" s="3" t="s">
        <v>13</v>
      </c>
      <c r="B1441" s="2" t="s">
        <v>734</v>
      </c>
      <c r="C1441" s="2" t="s">
        <v>733</v>
      </c>
      <c r="D1441" s="2" t="s">
        <v>735</v>
      </c>
      <c r="E1441" s="4">
        <v>264</v>
      </c>
      <c r="F1441" s="4">
        <v>1044432</v>
      </c>
      <c r="G1441" s="4">
        <v>104443</v>
      </c>
      <c r="H1441" s="4">
        <v>1148875</v>
      </c>
    </row>
    <row r="1442" spans="1:8" ht="15.75">
      <c r="A1442" s="3" t="s">
        <v>13</v>
      </c>
      <c r="B1442" s="2" t="s">
        <v>737</v>
      </c>
      <c r="C1442" s="2" t="s">
        <v>736</v>
      </c>
      <c r="D1442" s="2" t="s">
        <v>738</v>
      </c>
      <c r="E1442" s="4">
        <v>468</v>
      </c>
      <c r="F1442" s="4">
        <v>900510</v>
      </c>
      <c r="G1442" s="4">
        <v>90051</v>
      </c>
      <c r="H1442" s="4">
        <v>990561</v>
      </c>
    </row>
    <row r="1443" spans="1:8" ht="15.75">
      <c r="A1443" s="3" t="s">
        <v>13</v>
      </c>
      <c r="B1443" s="2" t="s">
        <v>742</v>
      </c>
      <c r="C1443" s="2" t="s">
        <v>741</v>
      </c>
      <c r="D1443" s="2" t="s">
        <v>743</v>
      </c>
      <c r="E1443" s="4">
        <v>1</v>
      </c>
      <c r="F1443" s="4">
        <v>3100</v>
      </c>
      <c r="G1443" s="4">
        <v>310</v>
      </c>
      <c r="H1443" s="4">
        <v>3410</v>
      </c>
    </row>
    <row r="1444" spans="1:8" ht="15.75">
      <c r="A1444" s="3" t="s">
        <v>13</v>
      </c>
      <c r="B1444" s="2" t="s">
        <v>745</v>
      </c>
      <c r="C1444" s="2" t="s">
        <v>744</v>
      </c>
      <c r="D1444" s="2" t="s">
        <v>746</v>
      </c>
      <c r="E1444" s="4">
        <v>162</v>
      </c>
      <c r="F1444" s="4">
        <v>829940</v>
      </c>
      <c r="G1444" s="4">
        <v>82994</v>
      </c>
      <c r="H1444" s="4">
        <v>912934</v>
      </c>
    </row>
    <row r="1445" spans="1:8" ht="15.75">
      <c r="A1445" s="3" t="s">
        <v>13</v>
      </c>
      <c r="B1445" s="2" t="s">
        <v>748</v>
      </c>
      <c r="C1445" s="2" t="s">
        <v>747</v>
      </c>
      <c r="D1445" s="2" t="s">
        <v>749</v>
      </c>
      <c r="E1445" s="4">
        <v>155</v>
      </c>
      <c r="F1445" s="4">
        <v>349750</v>
      </c>
      <c r="G1445" s="4">
        <v>34975</v>
      </c>
      <c r="H1445" s="4">
        <v>384725</v>
      </c>
    </row>
    <row r="1446" spans="1:8" ht="15.75">
      <c r="A1446" s="3" t="s">
        <v>13</v>
      </c>
      <c r="B1446" s="2" t="s">
        <v>751</v>
      </c>
      <c r="C1446" s="2" t="s">
        <v>750</v>
      </c>
      <c r="D1446" s="2" t="s">
        <v>752</v>
      </c>
      <c r="E1446" s="4">
        <v>50</v>
      </c>
      <c r="F1446" s="4">
        <v>56350</v>
      </c>
      <c r="G1446" s="4">
        <v>5635</v>
      </c>
      <c r="H1446" s="4">
        <v>61985</v>
      </c>
    </row>
    <row r="1447" spans="1:8" ht="15.75">
      <c r="A1447" s="3" t="s">
        <v>13</v>
      </c>
      <c r="B1447" s="2" t="s">
        <v>757</v>
      </c>
      <c r="C1447" s="2" t="s">
        <v>756</v>
      </c>
      <c r="D1447" s="2" t="s">
        <v>758</v>
      </c>
      <c r="E1447" s="4">
        <v>14</v>
      </c>
      <c r="F1447" s="4">
        <v>30326</v>
      </c>
      <c r="G1447" s="4">
        <v>3033</v>
      </c>
      <c r="H1447" s="4">
        <v>33359</v>
      </c>
    </row>
    <row r="1448" spans="1:8" ht="15.75">
      <c r="A1448" s="3" t="s">
        <v>13</v>
      </c>
      <c r="B1448" s="2" t="s">
        <v>760</v>
      </c>
      <c r="C1448" s="2" t="s">
        <v>759</v>
      </c>
      <c r="D1448" s="2" t="s">
        <v>761</v>
      </c>
      <c r="E1448" s="4">
        <v>50</v>
      </c>
      <c r="F1448" s="4">
        <v>89091</v>
      </c>
      <c r="G1448" s="4">
        <v>8909</v>
      </c>
      <c r="H1448" s="4">
        <v>98000</v>
      </c>
    </row>
    <row r="1449" spans="1:8" ht="15.75">
      <c r="A1449" s="3" t="s">
        <v>13</v>
      </c>
      <c r="B1449" s="2" t="s">
        <v>771</v>
      </c>
      <c r="C1449" s="2" t="s">
        <v>770</v>
      </c>
      <c r="D1449" s="2" t="s">
        <v>772</v>
      </c>
      <c r="E1449" s="4">
        <v>225</v>
      </c>
      <c r="F1449" s="4">
        <v>1309092</v>
      </c>
      <c r="G1449" s="4">
        <v>130909</v>
      </c>
      <c r="H1449" s="4">
        <v>1440001</v>
      </c>
    </row>
    <row r="1450" spans="1:8" ht="15.75">
      <c r="A1450" s="3" t="s">
        <v>13</v>
      </c>
      <c r="B1450" s="2" t="s">
        <v>774</v>
      </c>
      <c r="C1450" s="2" t="s">
        <v>773</v>
      </c>
      <c r="D1450" s="2" t="s">
        <v>775</v>
      </c>
      <c r="E1450" s="4">
        <v>554</v>
      </c>
      <c r="F1450" s="4">
        <v>1400070</v>
      </c>
      <c r="G1450" s="4">
        <v>140007</v>
      </c>
      <c r="H1450" s="4">
        <v>1540077</v>
      </c>
    </row>
    <row r="1451" spans="1:8" ht="15.75">
      <c r="A1451" s="3" t="s">
        <v>13</v>
      </c>
      <c r="B1451" s="2" t="s">
        <v>782</v>
      </c>
      <c r="C1451" s="2" t="s">
        <v>781</v>
      </c>
      <c r="D1451" s="2" t="s">
        <v>783</v>
      </c>
      <c r="E1451" s="4">
        <v>323</v>
      </c>
      <c r="F1451" s="4">
        <v>950570</v>
      </c>
      <c r="G1451" s="4">
        <v>95057</v>
      </c>
      <c r="H1451" s="4">
        <v>1045627</v>
      </c>
    </row>
    <row r="1452" spans="1:8" ht="15.75">
      <c r="A1452" s="3" t="s">
        <v>13</v>
      </c>
      <c r="B1452" s="2" t="s">
        <v>787</v>
      </c>
      <c r="C1452" s="2" t="s">
        <v>786</v>
      </c>
      <c r="D1452" s="2" t="s">
        <v>788</v>
      </c>
      <c r="E1452" s="4">
        <v>2</v>
      </c>
      <c r="F1452" s="4">
        <v>7200</v>
      </c>
      <c r="G1452" s="4">
        <v>720</v>
      </c>
      <c r="H1452" s="4">
        <v>7920</v>
      </c>
    </row>
    <row r="1453" spans="1:8" ht="15.75">
      <c r="A1453" s="3" t="s">
        <v>13</v>
      </c>
      <c r="B1453" s="2" t="s">
        <v>800</v>
      </c>
      <c r="C1453" s="2" t="s">
        <v>799</v>
      </c>
      <c r="D1453" s="2" t="s">
        <v>801</v>
      </c>
      <c r="E1453" s="4">
        <v>15</v>
      </c>
      <c r="F1453" s="4">
        <v>135000</v>
      </c>
      <c r="G1453" s="4">
        <v>13500</v>
      </c>
      <c r="H1453" s="4">
        <v>148500</v>
      </c>
    </row>
    <row r="1454" spans="1:8" ht="15.75">
      <c r="A1454" s="3" t="s">
        <v>13</v>
      </c>
      <c r="B1454" s="2" t="s">
        <v>803</v>
      </c>
      <c r="C1454" s="2" t="s">
        <v>802</v>
      </c>
      <c r="D1454" s="2" t="s">
        <v>804</v>
      </c>
      <c r="E1454" s="4">
        <v>70</v>
      </c>
      <c r="F1454" s="4">
        <v>240590</v>
      </c>
      <c r="G1454" s="4">
        <v>24059</v>
      </c>
      <c r="H1454" s="4">
        <v>264649</v>
      </c>
    </row>
    <row r="1455" spans="1:8" ht="15.75">
      <c r="A1455" s="3" t="s">
        <v>13</v>
      </c>
      <c r="B1455" s="2" t="s">
        <v>806</v>
      </c>
      <c r="C1455" s="2" t="s">
        <v>805</v>
      </c>
      <c r="D1455" s="2" t="s">
        <v>807</v>
      </c>
      <c r="E1455" s="4">
        <v>40</v>
      </c>
      <c r="F1455" s="4">
        <v>284920</v>
      </c>
      <c r="G1455" s="4">
        <v>28492</v>
      </c>
      <c r="H1455" s="4">
        <v>313412</v>
      </c>
    </row>
    <row r="1456" spans="1:8" ht="15.75">
      <c r="A1456" s="3" t="s">
        <v>13</v>
      </c>
      <c r="B1456" s="2" t="s">
        <v>809</v>
      </c>
      <c r="C1456" s="2" t="s">
        <v>808</v>
      </c>
      <c r="D1456" s="2" t="s">
        <v>810</v>
      </c>
      <c r="E1456" s="4">
        <v>80</v>
      </c>
      <c r="F1456" s="4">
        <v>302960</v>
      </c>
      <c r="G1456" s="4">
        <v>30296</v>
      </c>
      <c r="H1456" s="4">
        <v>333256</v>
      </c>
    </row>
    <row r="1457" spans="1:8" ht="15.75">
      <c r="A1457" s="3" t="s">
        <v>13</v>
      </c>
      <c r="B1457" s="2" t="s">
        <v>812</v>
      </c>
      <c r="C1457" s="2" t="s">
        <v>811</v>
      </c>
      <c r="D1457" s="2"/>
      <c r="E1457" s="4">
        <v>100</v>
      </c>
      <c r="F1457" s="4">
        <v>256000</v>
      </c>
      <c r="G1457" s="4">
        <v>25600</v>
      </c>
      <c r="H1457" s="4">
        <v>281600</v>
      </c>
    </row>
    <row r="1458" spans="1:8" ht="15.75">
      <c r="A1458" s="3" t="s">
        <v>13</v>
      </c>
      <c r="B1458" s="2" t="s">
        <v>814</v>
      </c>
      <c r="C1458" s="2" t="s">
        <v>813</v>
      </c>
      <c r="D1458" s="2" t="s">
        <v>815</v>
      </c>
      <c r="E1458" s="4">
        <v>2862</v>
      </c>
      <c r="F1458" s="4">
        <v>4148950</v>
      </c>
      <c r="G1458" s="4">
        <v>414895</v>
      </c>
      <c r="H1458" s="4">
        <v>4563845</v>
      </c>
    </row>
    <row r="1459" spans="1:8" ht="15.75">
      <c r="A1459" s="3" t="s">
        <v>13</v>
      </c>
      <c r="B1459" s="2" t="s">
        <v>817</v>
      </c>
      <c r="C1459" s="2" t="s">
        <v>816</v>
      </c>
      <c r="D1459" s="2" t="s">
        <v>818</v>
      </c>
      <c r="E1459" s="4">
        <v>12</v>
      </c>
      <c r="F1459" s="4">
        <v>24000</v>
      </c>
      <c r="G1459" s="4">
        <v>2400</v>
      </c>
      <c r="H1459" s="4">
        <v>26400</v>
      </c>
    </row>
    <row r="1460" spans="1:8" ht="15.75">
      <c r="A1460" s="3" t="s">
        <v>13</v>
      </c>
      <c r="B1460" s="2" t="s">
        <v>820</v>
      </c>
      <c r="C1460" s="2" t="s">
        <v>819</v>
      </c>
      <c r="D1460" s="2" t="s">
        <v>821</v>
      </c>
      <c r="E1460" s="4">
        <v>130</v>
      </c>
      <c r="F1460" s="4">
        <v>419500</v>
      </c>
      <c r="G1460" s="4">
        <v>41950</v>
      </c>
      <c r="H1460" s="4">
        <v>461450</v>
      </c>
    </row>
    <row r="1461" spans="1:8" ht="15.75">
      <c r="A1461" s="3" t="s">
        <v>13</v>
      </c>
      <c r="B1461" s="2" t="s">
        <v>823</v>
      </c>
      <c r="C1461" s="2" t="s">
        <v>822</v>
      </c>
      <c r="D1461" s="2" t="s">
        <v>824</v>
      </c>
      <c r="E1461" s="4">
        <v>6385</v>
      </c>
      <c r="F1461" s="4">
        <v>8464920</v>
      </c>
      <c r="G1461" s="4">
        <v>846492</v>
      </c>
      <c r="H1461" s="4">
        <v>9311412</v>
      </c>
    </row>
    <row r="1462" spans="1:8" ht="15.75">
      <c r="A1462" s="3" t="s">
        <v>13</v>
      </c>
      <c r="B1462" s="2" t="s">
        <v>829</v>
      </c>
      <c r="C1462" s="2" t="s">
        <v>828</v>
      </c>
      <c r="D1462" s="2" t="s">
        <v>830</v>
      </c>
      <c r="E1462" s="4">
        <v>100</v>
      </c>
      <c r="F1462" s="4">
        <v>378700</v>
      </c>
      <c r="G1462" s="4">
        <v>37870</v>
      </c>
      <c r="H1462" s="4">
        <v>416570</v>
      </c>
    </row>
    <row r="1463" spans="1:8" ht="15.75">
      <c r="A1463" s="3" t="s">
        <v>13</v>
      </c>
      <c r="B1463" s="2" t="s">
        <v>847</v>
      </c>
      <c r="C1463" s="2" t="s">
        <v>846</v>
      </c>
      <c r="D1463" s="2"/>
      <c r="E1463" s="4">
        <v>16</v>
      </c>
      <c r="F1463" s="4">
        <v>36800</v>
      </c>
      <c r="G1463" s="4">
        <v>3680</v>
      </c>
      <c r="H1463" s="4">
        <v>40480</v>
      </c>
    </row>
    <row r="1464" spans="1:8" ht="15.75">
      <c r="A1464" s="3" t="s">
        <v>13</v>
      </c>
      <c r="B1464" s="2" t="s">
        <v>852</v>
      </c>
      <c r="C1464" s="2" t="s">
        <v>851</v>
      </c>
      <c r="D1464" s="2" t="s">
        <v>853</v>
      </c>
      <c r="E1464" s="4">
        <v>1</v>
      </c>
      <c r="F1464" s="4">
        <v>2100</v>
      </c>
      <c r="G1464" s="4">
        <v>210</v>
      </c>
      <c r="H1464" s="4">
        <v>2310</v>
      </c>
    </row>
    <row r="1465" spans="1:8" ht="15.75">
      <c r="A1465" s="3" t="s">
        <v>13</v>
      </c>
      <c r="B1465" s="2" t="s">
        <v>858</v>
      </c>
      <c r="C1465" s="2" t="s">
        <v>857</v>
      </c>
      <c r="D1465" s="2" t="s">
        <v>859</v>
      </c>
      <c r="E1465" s="4">
        <v>10</v>
      </c>
      <c r="F1465" s="4">
        <v>14760</v>
      </c>
      <c r="G1465" s="4">
        <v>1476</v>
      </c>
      <c r="H1465" s="4">
        <v>16236</v>
      </c>
    </row>
    <row r="1466" spans="1:8" ht="15.75">
      <c r="A1466" s="3" t="s">
        <v>13</v>
      </c>
      <c r="B1466" s="2" t="s">
        <v>878</v>
      </c>
      <c r="C1466" s="2" t="s">
        <v>877</v>
      </c>
      <c r="D1466" s="2" t="s">
        <v>879</v>
      </c>
      <c r="E1466" s="4">
        <v>100</v>
      </c>
      <c r="F1466" s="4">
        <v>160200</v>
      </c>
      <c r="G1466" s="4">
        <v>16020</v>
      </c>
      <c r="H1466" s="4">
        <v>176220</v>
      </c>
    </row>
    <row r="1467" spans="1:8" ht="15.75">
      <c r="A1467" s="3" t="s">
        <v>13</v>
      </c>
      <c r="B1467" s="2" t="s">
        <v>881</v>
      </c>
      <c r="C1467" s="2" t="s">
        <v>880</v>
      </c>
      <c r="D1467" s="2"/>
      <c r="E1467" s="4">
        <v>80</v>
      </c>
      <c r="F1467" s="4">
        <v>138400</v>
      </c>
      <c r="G1467" s="4">
        <v>13840</v>
      </c>
      <c r="H1467" s="4">
        <v>152240</v>
      </c>
    </row>
    <row r="1468" spans="1:8" ht="15.75">
      <c r="A1468" s="3" t="s">
        <v>13</v>
      </c>
      <c r="B1468" s="2" t="s">
        <v>913</v>
      </c>
      <c r="C1468" s="2" t="s">
        <v>912</v>
      </c>
      <c r="D1468" s="2" t="s">
        <v>914</v>
      </c>
      <c r="E1468" s="4">
        <v>1</v>
      </c>
      <c r="F1468" s="4">
        <v>60128</v>
      </c>
      <c r="G1468" s="4">
        <v>6012</v>
      </c>
      <c r="H1468" s="4">
        <v>66140</v>
      </c>
    </row>
    <row r="1469" spans="1:8" ht="15.75">
      <c r="A1469" s="3" t="s">
        <v>13</v>
      </c>
      <c r="B1469" s="2" t="s">
        <v>950</v>
      </c>
      <c r="C1469" s="2" t="s">
        <v>949</v>
      </c>
      <c r="D1469" s="2" t="s">
        <v>951</v>
      </c>
      <c r="E1469" s="4">
        <v>3</v>
      </c>
      <c r="F1469" s="4">
        <v>173370</v>
      </c>
      <c r="G1469" s="4">
        <v>17337</v>
      </c>
      <c r="H1469" s="4">
        <v>190707</v>
      </c>
    </row>
    <row r="1470" spans="1:8" ht="15.75">
      <c r="A1470" s="3" t="s">
        <v>13</v>
      </c>
      <c r="B1470" s="2" t="s">
        <v>965</v>
      </c>
      <c r="C1470" s="2" t="s">
        <v>964</v>
      </c>
      <c r="D1470" s="2"/>
      <c r="E1470" s="4">
        <v>2</v>
      </c>
      <c r="F1470" s="4">
        <v>38800</v>
      </c>
      <c r="G1470" s="4">
        <v>3880</v>
      </c>
      <c r="H1470" s="4">
        <v>42680</v>
      </c>
    </row>
    <row r="1471" spans="1:8" ht="15.75">
      <c r="A1471" s="3" t="s">
        <v>13</v>
      </c>
      <c r="B1471" s="2" t="s">
        <v>966</v>
      </c>
      <c r="C1471" s="2" t="s">
        <v>770</v>
      </c>
      <c r="D1471" s="2" t="s">
        <v>967</v>
      </c>
      <c r="E1471" s="4">
        <v>50</v>
      </c>
      <c r="F1471" s="4">
        <v>283650</v>
      </c>
      <c r="G1471" s="4">
        <v>28365</v>
      </c>
      <c r="H1471" s="4">
        <v>312015</v>
      </c>
    </row>
    <row r="1472" spans="1:8" ht="15.75">
      <c r="A1472" s="3" t="s">
        <v>13</v>
      </c>
      <c r="B1472" s="2" t="s">
        <v>968</v>
      </c>
      <c r="C1472" s="2" t="s">
        <v>778</v>
      </c>
      <c r="D1472" s="2" t="s">
        <v>969</v>
      </c>
      <c r="E1472" s="4">
        <v>150</v>
      </c>
      <c r="F1472" s="4">
        <v>973500</v>
      </c>
      <c r="G1472" s="4">
        <v>97350</v>
      </c>
      <c r="H1472" s="4">
        <v>1070850</v>
      </c>
    </row>
    <row r="1473" spans="1:8" ht="15.75">
      <c r="A1473" s="3" t="s">
        <v>13</v>
      </c>
      <c r="B1473" s="2" t="s">
        <v>970</v>
      </c>
      <c r="C1473" s="2" t="s">
        <v>733</v>
      </c>
      <c r="D1473" s="2" t="s">
        <v>971</v>
      </c>
      <c r="E1473" s="4">
        <v>50</v>
      </c>
      <c r="F1473" s="4">
        <v>199550</v>
      </c>
      <c r="G1473" s="4">
        <v>19955</v>
      </c>
      <c r="H1473" s="4">
        <v>219505</v>
      </c>
    </row>
    <row r="1474" spans="1:8" ht="15.75">
      <c r="A1474" s="3" t="s">
        <v>13</v>
      </c>
      <c r="B1474" s="2" t="s">
        <v>972</v>
      </c>
      <c r="C1474" s="2" t="s">
        <v>744</v>
      </c>
      <c r="D1474" s="2" t="s">
        <v>973</v>
      </c>
      <c r="E1474" s="4">
        <v>354</v>
      </c>
      <c r="F1474" s="4">
        <v>1713714</v>
      </c>
      <c r="G1474" s="4">
        <v>171371</v>
      </c>
      <c r="H1474" s="4">
        <v>1885085</v>
      </c>
    </row>
    <row r="1475" spans="1:8" ht="15.75">
      <c r="A1475" s="3" t="s">
        <v>13</v>
      </c>
      <c r="B1475" s="2" t="s">
        <v>978</v>
      </c>
      <c r="C1475" s="2" t="s">
        <v>799</v>
      </c>
      <c r="D1475" s="2" t="s">
        <v>979</v>
      </c>
      <c r="E1475" s="4">
        <v>106</v>
      </c>
      <c r="F1475" s="4">
        <v>714554</v>
      </c>
      <c r="G1475" s="4">
        <v>71455</v>
      </c>
      <c r="H1475" s="4">
        <v>786009</v>
      </c>
    </row>
    <row r="1476" spans="1:8" ht="15.75">
      <c r="A1476" s="3" t="s">
        <v>13</v>
      </c>
      <c r="B1476" s="2" t="s">
        <v>984</v>
      </c>
      <c r="C1476" s="2" t="s">
        <v>854</v>
      </c>
      <c r="D1476" s="2" t="s">
        <v>985</v>
      </c>
      <c r="E1476" s="4">
        <v>300</v>
      </c>
      <c r="F1476" s="4">
        <v>927900</v>
      </c>
      <c r="G1476" s="4">
        <v>92790</v>
      </c>
      <c r="H1476" s="4">
        <v>1020690</v>
      </c>
    </row>
    <row r="1477" spans="1:8" ht="15.75">
      <c r="A1477" s="3" t="s">
        <v>13</v>
      </c>
      <c r="B1477" s="2" t="s">
        <v>1061</v>
      </c>
      <c r="C1477" s="2" t="s">
        <v>857</v>
      </c>
      <c r="D1477" s="2" t="s">
        <v>1062</v>
      </c>
      <c r="E1477" s="4">
        <v>4</v>
      </c>
      <c r="F1477" s="4">
        <v>5904</v>
      </c>
      <c r="G1477" s="4">
        <v>590</v>
      </c>
      <c r="H1477" s="4">
        <v>6494</v>
      </c>
    </row>
    <row r="1478" spans="1:8" ht="15.75">
      <c r="A1478" s="3" t="s">
        <v>13</v>
      </c>
      <c r="B1478" s="2" t="s">
        <v>1064</v>
      </c>
      <c r="C1478" s="2" t="s">
        <v>1063</v>
      </c>
      <c r="D1478" s="2"/>
      <c r="E1478" s="4">
        <v>2</v>
      </c>
      <c r="F1478" s="4">
        <v>57000</v>
      </c>
      <c r="G1478" s="4">
        <v>5700</v>
      </c>
      <c r="H1478" s="4">
        <v>62700</v>
      </c>
    </row>
    <row r="1479" spans="1:8" ht="15.75">
      <c r="A1479" s="3" t="s">
        <v>13</v>
      </c>
      <c r="B1479" s="2" t="s">
        <v>1075</v>
      </c>
      <c r="C1479" s="2" t="s">
        <v>822</v>
      </c>
      <c r="D1479" s="2" t="s">
        <v>1076</v>
      </c>
      <c r="E1479" s="4">
        <v>1000</v>
      </c>
      <c r="F1479" s="4">
        <v>1307000</v>
      </c>
      <c r="G1479" s="4">
        <v>130700</v>
      </c>
      <c r="H1479" s="4">
        <v>1437700</v>
      </c>
    </row>
    <row r="1480" spans="1:8" ht="15.75">
      <c r="A1480" s="3" t="s">
        <v>13</v>
      </c>
      <c r="B1480" s="2" t="s">
        <v>1105</v>
      </c>
      <c r="C1480" s="2" t="s">
        <v>1104</v>
      </c>
      <c r="D1480" s="2" t="s">
        <v>951</v>
      </c>
      <c r="E1480" s="4">
        <v>3</v>
      </c>
      <c r="F1480" s="4">
        <v>141048</v>
      </c>
      <c r="G1480" s="4">
        <v>14105</v>
      </c>
      <c r="H1480" s="4">
        <v>155153</v>
      </c>
    </row>
    <row r="1481" spans="1:8" ht="15.75">
      <c r="A1481" s="3" t="s">
        <v>13</v>
      </c>
      <c r="B1481" s="2" t="s">
        <v>1115</v>
      </c>
      <c r="C1481" s="2" t="s">
        <v>1114</v>
      </c>
      <c r="D1481" s="2" t="s">
        <v>951</v>
      </c>
      <c r="E1481" s="4">
        <v>3</v>
      </c>
      <c r="F1481" s="4">
        <v>157209</v>
      </c>
      <c r="G1481" s="4">
        <v>15721</v>
      </c>
      <c r="H1481" s="4">
        <v>172930</v>
      </c>
    </row>
    <row r="1482" spans="1:8" ht="15.75">
      <c r="A1482" s="3" t="s">
        <v>13</v>
      </c>
      <c r="B1482" s="2" t="s">
        <v>1119</v>
      </c>
      <c r="C1482" s="2" t="s">
        <v>1118</v>
      </c>
      <c r="D1482" s="2"/>
      <c r="E1482" s="4">
        <v>28</v>
      </c>
      <c r="F1482" s="4">
        <v>131600</v>
      </c>
      <c r="G1482" s="4">
        <v>13160</v>
      </c>
      <c r="H1482" s="4">
        <v>144760</v>
      </c>
    </row>
    <row r="1483" spans="1:8" ht="15.75">
      <c r="A1483" s="3" t="s">
        <v>13</v>
      </c>
      <c r="B1483" s="2" t="s">
        <v>1122</v>
      </c>
      <c r="C1483" s="2" t="s">
        <v>366</v>
      </c>
      <c r="D1483" s="2" t="s">
        <v>1117</v>
      </c>
      <c r="E1483" s="4">
        <v>3</v>
      </c>
      <c r="F1483" s="4">
        <v>20100</v>
      </c>
      <c r="G1483" s="4">
        <v>2010</v>
      </c>
      <c r="H1483" s="4">
        <v>22110</v>
      </c>
    </row>
    <row r="1484" spans="1:8" ht="15.75">
      <c r="A1484" s="3" t="s">
        <v>13</v>
      </c>
      <c r="B1484" s="2" t="s">
        <v>1130</v>
      </c>
      <c r="C1484" s="2" t="s">
        <v>524</v>
      </c>
      <c r="D1484" s="2" t="s">
        <v>1131</v>
      </c>
      <c r="E1484" s="4">
        <v>5</v>
      </c>
      <c r="F1484" s="4">
        <v>25060</v>
      </c>
      <c r="G1484" s="4">
        <v>2506</v>
      </c>
      <c r="H1484" s="4">
        <v>27566</v>
      </c>
    </row>
    <row r="1485" spans="1:8" ht="15.75">
      <c r="A1485" s="3" t="s">
        <v>13</v>
      </c>
      <c r="B1485" s="2" t="s">
        <v>1134</v>
      </c>
      <c r="C1485" s="2" t="s">
        <v>621</v>
      </c>
      <c r="D1485" s="2" t="s">
        <v>1135</v>
      </c>
      <c r="E1485" s="4">
        <v>6</v>
      </c>
      <c r="F1485" s="4">
        <v>14754</v>
      </c>
      <c r="G1485" s="4">
        <v>1475</v>
      </c>
      <c r="H1485" s="4">
        <v>16229</v>
      </c>
    </row>
    <row r="1486" spans="1:8" ht="15.75">
      <c r="A1486" s="3" t="s">
        <v>13</v>
      </c>
      <c r="B1486" s="2" t="s">
        <v>1136</v>
      </c>
      <c r="C1486" s="2" t="s">
        <v>640</v>
      </c>
      <c r="D1486" s="2" t="s">
        <v>1137</v>
      </c>
      <c r="E1486" s="4">
        <v>21</v>
      </c>
      <c r="F1486" s="4">
        <v>61524</v>
      </c>
      <c r="G1486" s="4">
        <v>6152</v>
      </c>
      <c r="H1486" s="4">
        <v>67676</v>
      </c>
    </row>
    <row r="1487" spans="1:8" ht="15.75">
      <c r="A1487" s="3" t="s">
        <v>13</v>
      </c>
      <c r="B1487" s="2" t="s">
        <v>1138</v>
      </c>
      <c r="C1487" s="2" t="s">
        <v>676</v>
      </c>
      <c r="D1487" s="2" t="s">
        <v>1139</v>
      </c>
      <c r="E1487" s="4">
        <v>48</v>
      </c>
      <c r="F1487" s="4">
        <v>80757</v>
      </c>
      <c r="G1487" s="4">
        <v>8076</v>
      </c>
      <c r="H1487" s="4">
        <v>88833</v>
      </c>
    </row>
    <row r="1488" spans="1:8" ht="15.75">
      <c r="A1488" s="3" t="s">
        <v>13</v>
      </c>
      <c r="B1488" s="2" t="s">
        <v>1140</v>
      </c>
      <c r="C1488" s="2" t="s">
        <v>662</v>
      </c>
      <c r="D1488" s="2" t="s">
        <v>1141</v>
      </c>
      <c r="E1488" s="4">
        <v>6</v>
      </c>
      <c r="F1488" s="4">
        <v>22578</v>
      </c>
      <c r="G1488" s="4">
        <v>2258</v>
      </c>
      <c r="H1488" s="4">
        <v>24836</v>
      </c>
    </row>
    <row r="1489" spans="1:8" ht="15.75">
      <c r="A1489" s="3" t="s">
        <v>13</v>
      </c>
      <c r="B1489" s="2" t="s">
        <v>1146</v>
      </c>
      <c r="C1489" s="2" t="s">
        <v>702</v>
      </c>
      <c r="D1489" s="2" t="s">
        <v>1147</v>
      </c>
      <c r="E1489" s="4">
        <v>3</v>
      </c>
      <c r="F1489" s="4">
        <v>5355</v>
      </c>
      <c r="G1489" s="4">
        <v>536</v>
      </c>
      <c r="H1489" s="4">
        <v>5891</v>
      </c>
    </row>
    <row r="1490" spans="1:8" ht="15.75">
      <c r="A1490" s="3" t="s">
        <v>13</v>
      </c>
      <c r="B1490" s="2" t="s">
        <v>1176</v>
      </c>
      <c r="C1490" s="2" t="s">
        <v>1175</v>
      </c>
      <c r="D1490" s="2"/>
      <c r="E1490" s="4">
        <v>2</v>
      </c>
      <c r="F1490" s="4">
        <v>4800</v>
      </c>
      <c r="G1490" s="4">
        <v>480</v>
      </c>
      <c r="H1490" s="4">
        <v>5280</v>
      </c>
    </row>
    <row r="1491" spans="1:8" ht="15.75">
      <c r="A1491" s="3" t="s">
        <v>13</v>
      </c>
      <c r="B1491" s="2" t="s">
        <v>1216</v>
      </c>
      <c r="C1491" s="2" t="s">
        <v>888</v>
      </c>
      <c r="D1491" s="2" t="s">
        <v>1217</v>
      </c>
      <c r="E1491" s="4">
        <v>100</v>
      </c>
      <c r="F1491" s="4">
        <v>1733100</v>
      </c>
      <c r="G1491" s="4">
        <v>173310</v>
      </c>
      <c r="H1491" s="4">
        <v>1906410</v>
      </c>
    </row>
    <row r="1492" spans="1:8" ht="15.75">
      <c r="A1492" s="3" t="s">
        <v>13</v>
      </c>
      <c r="B1492" s="2" t="s">
        <v>1218</v>
      </c>
      <c r="C1492" s="2" t="s">
        <v>924</v>
      </c>
      <c r="D1492" s="2" t="s">
        <v>1217</v>
      </c>
      <c r="E1492" s="4">
        <v>100</v>
      </c>
      <c r="F1492" s="4">
        <v>1570500</v>
      </c>
      <c r="G1492" s="4">
        <v>157050</v>
      </c>
      <c r="H1492" s="4">
        <v>1727550</v>
      </c>
    </row>
    <row r="1493" spans="1:8" ht="15.75">
      <c r="A1493" s="3" t="s">
        <v>13</v>
      </c>
      <c r="B1493" s="2" t="s">
        <v>1219</v>
      </c>
      <c r="C1493" s="2" t="s">
        <v>901</v>
      </c>
      <c r="D1493" s="2" t="s">
        <v>1217</v>
      </c>
      <c r="E1493" s="4">
        <v>100</v>
      </c>
      <c r="F1493" s="4">
        <v>2004100</v>
      </c>
      <c r="G1493" s="4">
        <v>200410</v>
      </c>
      <c r="H1493" s="4">
        <v>2204510</v>
      </c>
    </row>
    <row r="1494" spans="1:8" ht="15.75">
      <c r="A1494" s="3" t="s">
        <v>13</v>
      </c>
      <c r="B1494" s="2" t="s">
        <v>1220</v>
      </c>
      <c r="C1494" s="2" t="s">
        <v>888</v>
      </c>
      <c r="D1494" s="2" t="s">
        <v>1221</v>
      </c>
      <c r="E1494" s="4">
        <v>100</v>
      </c>
      <c r="F1494" s="4">
        <v>1733100</v>
      </c>
      <c r="G1494" s="4">
        <v>173310</v>
      </c>
      <c r="H1494" s="4">
        <v>1906410</v>
      </c>
    </row>
    <row r="1495" spans="1:8" ht="15.75">
      <c r="A1495" s="3" t="s">
        <v>13</v>
      </c>
      <c r="B1495" s="2" t="s">
        <v>1222</v>
      </c>
      <c r="C1495" s="2" t="s">
        <v>924</v>
      </c>
      <c r="D1495" s="2" t="s">
        <v>1221</v>
      </c>
      <c r="E1495" s="4">
        <v>100</v>
      </c>
      <c r="F1495" s="4">
        <v>1570500</v>
      </c>
      <c r="G1495" s="4">
        <v>157050</v>
      </c>
      <c r="H1495" s="4">
        <v>1727550</v>
      </c>
    </row>
    <row r="1496" spans="1:8" ht="15.75">
      <c r="A1496" s="3" t="s">
        <v>13</v>
      </c>
      <c r="B1496" s="2" t="s">
        <v>1223</v>
      </c>
      <c r="C1496" s="2" t="s">
        <v>901</v>
      </c>
      <c r="D1496" s="2" t="s">
        <v>1221</v>
      </c>
      <c r="E1496" s="4">
        <v>100</v>
      </c>
      <c r="F1496" s="4">
        <v>2004100</v>
      </c>
      <c r="G1496" s="4">
        <v>200410</v>
      </c>
      <c r="H1496" s="4">
        <v>2204510</v>
      </c>
    </row>
    <row r="1497" spans="1:8" ht="15.75">
      <c r="A1497" s="3" t="s">
        <v>13</v>
      </c>
      <c r="B1497" s="2" t="s">
        <v>1224</v>
      </c>
      <c r="C1497" s="2" t="s">
        <v>888</v>
      </c>
      <c r="D1497" s="2" t="s">
        <v>1225</v>
      </c>
      <c r="E1497" s="4">
        <v>100</v>
      </c>
      <c r="F1497" s="4">
        <v>1733100</v>
      </c>
      <c r="G1497" s="4">
        <v>173310</v>
      </c>
      <c r="H1497" s="4">
        <v>1906410</v>
      </c>
    </row>
    <row r="1498" spans="1:8" ht="15.75">
      <c r="A1498" s="3" t="s">
        <v>13</v>
      </c>
      <c r="B1498" s="2" t="s">
        <v>1226</v>
      </c>
      <c r="C1498" s="2" t="s">
        <v>924</v>
      </c>
      <c r="D1498" s="2" t="s">
        <v>1225</v>
      </c>
      <c r="E1498" s="4">
        <v>100</v>
      </c>
      <c r="F1498" s="4">
        <v>1570500</v>
      </c>
      <c r="G1498" s="4">
        <v>157050</v>
      </c>
      <c r="H1498" s="4">
        <v>1727550</v>
      </c>
    </row>
    <row r="1499" spans="1:8" ht="15.75">
      <c r="A1499" s="3" t="s">
        <v>13</v>
      </c>
      <c r="B1499" s="2" t="s">
        <v>1227</v>
      </c>
      <c r="C1499" s="2" t="s">
        <v>901</v>
      </c>
      <c r="D1499" s="2" t="s">
        <v>1225</v>
      </c>
      <c r="E1499" s="4">
        <v>100</v>
      </c>
      <c r="F1499" s="4">
        <v>2004100</v>
      </c>
      <c r="G1499" s="4">
        <v>200410</v>
      </c>
      <c r="H1499" s="4">
        <v>2204510</v>
      </c>
    </row>
    <row r="1500" spans="1:8" ht="15.75">
      <c r="A1500" s="3" t="s">
        <v>13</v>
      </c>
      <c r="B1500" s="2" t="s">
        <v>1228</v>
      </c>
      <c r="C1500" s="2" t="s">
        <v>888</v>
      </c>
      <c r="D1500" s="2" t="s">
        <v>1229</v>
      </c>
      <c r="E1500" s="4">
        <v>100</v>
      </c>
      <c r="F1500" s="4">
        <v>1733100</v>
      </c>
      <c r="G1500" s="4">
        <v>173310</v>
      </c>
      <c r="H1500" s="4">
        <v>1906410</v>
      </c>
    </row>
    <row r="1501" spans="1:8" ht="15.75">
      <c r="A1501" s="3" t="s">
        <v>13</v>
      </c>
      <c r="B1501" s="2" t="s">
        <v>1230</v>
      </c>
      <c r="C1501" s="2" t="s">
        <v>924</v>
      </c>
      <c r="D1501" s="2" t="s">
        <v>1229</v>
      </c>
      <c r="E1501" s="4">
        <v>100</v>
      </c>
      <c r="F1501" s="4">
        <v>1570500</v>
      </c>
      <c r="G1501" s="4">
        <v>157050</v>
      </c>
      <c r="H1501" s="4">
        <v>1727550</v>
      </c>
    </row>
    <row r="1502" spans="1:8" ht="15.75">
      <c r="A1502" s="3" t="s">
        <v>13</v>
      </c>
      <c r="B1502" s="2" t="s">
        <v>1231</v>
      </c>
      <c r="C1502" s="2" t="s">
        <v>901</v>
      </c>
      <c r="D1502" s="2" t="s">
        <v>1229</v>
      </c>
      <c r="E1502" s="4">
        <v>100</v>
      </c>
      <c r="F1502" s="4">
        <v>2004100</v>
      </c>
      <c r="G1502" s="4">
        <v>200410</v>
      </c>
      <c r="H1502" s="4">
        <v>2204510</v>
      </c>
    </row>
    <row r="1503" spans="1:8" ht="15.75">
      <c r="A1503" s="3" t="s">
        <v>13</v>
      </c>
      <c r="B1503" s="2" t="s">
        <v>1233</v>
      </c>
      <c r="C1503" s="2" t="s">
        <v>1232</v>
      </c>
      <c r="D1503" s="2"/>
      <c r="E1503" s="4">
        <v>50</v>
      </c>
      <c r="F1503" s="4">
        <v>99400</v>
      </c>
      <c r="G1503" s="4">
        <v>9940</v>
      </c>
      <c r="H1503" s="4">
        <v>109340</v>
      </c>
    </row>
    <row r="1504" spans="1:8" ht="15.75">
      <c r="A1504" s="3" t="s">
        <v>13</v>
      </c>
      <c r="B1504" s="2" t="s">
        <v>1268</v>
      </c>
      <c r="C1504" s="2" t="s">
        <v>1267</v>
      </c>
      <c r="D1504" s="2" t="s">
        <v>1269</v>
      </c>
      <c r="E1504" s="4">
        <v>5</v>
      </c>
      <c r="F1504" s="4">
        <v>177930</v>
      </c>
      <c r="G1504" s="4">
        <v>17793</v>
      </c>
      <c r="H1504" s="4">
        <v>195723</v>
      </c>
    </row>
    <row r="1505" spans="1:8" ht="15.75">
      <c r="A1505" s="3" t="s">
        <v>13</v>
      </c>
      <c r="B1505" s="2" t="s">
        <v>1344</v>
      </c>
      <c r="C1505" s="2" t="s">
        <v>1343</v>
      </c>
      <c r="D1505" s="2" t="s">
        <v>1342</v>
      </c>
      <c r="E1505" s="4">
        <v>30</v>
      </c>
      <c r="F1505" s="4">
        <v>468000</v>
      </c>
      <c r="G1505" s="4">
        <v>46800</v>
      </c>
      <c r="H1505" s="4">
        <v>514800</v>
      </c>
    </row>
    <row r="1506" spans="1:8" ht="15.75">
      <c r="A1506" s="3" t="s">
        <v>13</v>
      </c>
      <c r="B1506" s="2" t="s">
        <v>1346</v>
      </c>
      <c r="C1506" s="2" t="s">
        <v>1345</v>
      </c>
      <c r="D1506" s="2" t="s">
        <v>1342</v>
      </c>
      <c r="E1506" s="4">
        <v>64</v>
      </c>
      <c r="F1506" s="4">
        <v>768000</v>
      </c>
      <c r="G1506" s="4">
        <v>76800</v>
      </c>
      <c r="H1506" s="4">
        <v>844800</v>
      </c>
    </row>
    <row r="1507" spans="1:8" ht="15.75">
      <c r="A1507" s="3" t="s">
        <v>13</v>
      </c>
      <c r="B1507" s="2" t="s">
        <v>1354</v>
      </c>
      <c r="C1507" s="2" t="s">
        <v>1353</v>
      </c>
      <c r="D1507" s="2" t="s">
        <v>1342</v>
      </c>
      <c r="E1507" s="4">
        <v>30</v>
      </c>
      <c r="F1507" s="4">
        <v>320400</v>
      </c>
      <c r="G1507" s="4">
        <v>32040</v>
      </c>
      <c r="H1507" s="4">
        <v>352440</v>
      </c>
    </row>
    <row r="1508" spans="1:8" ht="15.75">
      <c r="A1508" s="3" t="s">
        <v>13</v>
      </c>
      <c r="B1508" s="2" t="s">
        <v>1363</v>
      </c>
      <c r="C1508" s="2" t="s">
        <v>1362</v>
      </c>
      <c r="D1508" s="2" t="s">
        <v>1342</v>
      </c>
      <c r="E1508" s="4">
        <v>40</v>
      </c>
      <c r="F1508" s="4">
        <v>432000</v>
      </c>
      <c r="G1508" s="4">
        <v>43200</v>
      </c>
      <c r="H1508" s="4">
        <v>475200</v>
      </c>
    </row>
    <row r="1509" spans="1:8" ht="15.75">
      <c r="A1509" s="3" t="s">
        <v>13</v>
      </c>
      <c r="B1509" s="2" t="s">
        <v>1365</v>
      </c>
      <c r="C1509" s="2" t="s">
        <v>1364</v>
      </c>
      <c r="D1509" s="2" t="s">
        <v>1352</v>
      </c>
      <c r="E1509" s="4"/>
      <c r="F1509" s="4"/>
      <c r="G1509" s="4"/>
      <c r="H1509" s="4"/>
    </row>
    <row r="1510" spans="1:8" ht="15.75">
      <c r="A1510" s="3" t="s">
        <v>13</v>
      </c>
      <c r="B1510" s="2" t="s">
        <v>1367</v>
      </c>
      <c r="C1510" s="2" t="s">
        <v>1366</v>
      </c>
      <c r="D1510" s="2" t="s">
        <v>1368</v>
      </c>
      <c r="E1510" s="4">
        <v>4</v>
      </c>
      <c r="F1510" s="4">
        <v>22400</v>
      </c>
      <c r="G1510" s="4">
        <v>2240</v>
      </c>
      <c r="H1510" s="4">
        <v>24640</v>
      </c>
    </row>
    <row r="1511" spans="1:8" ht="15.75">
      <c r="A1511" s="3" t="s">
        <v>13</v>
      </c>
      <c r="B1511" s="2" t="s">
        <v>1370</v>
      </c>
      <c r="C1511" s="2" t="s">
        <v>1369</v>
      </c>
      <c r="D1511" s="2" t="s">
        <v>1352</v>
      </c>
      <c r="E1511" s="4">
        <v>185</v>
      </c>
      <c r="F1511" s="4">
        <v>4625000</v>
      </c>
      <c r="G1511" s="4">
        <v>462500</v>
      </c>
      <c r="H1511" s="4">
        <v>5087500</v>
      </c>
    </row>
    <row r="1512" spans="1:8" ht="15.75">
      <c r="A1512" s="3" t="s">
        <v>13</v>
      </c>
      <c r="B1512" s="2" t="s">
        <v>1373</v>
      </c>
      <c r="C1512" s="2" t="s">
        <v>1362</v>
      </c>
      <c r="D1512" s="2" t="s">
        <v>1374</v>
      </c>
      <c r="E1512" s="4">
        <v>35</v>
      </c>
      <c r="F1512" s="4">
        <v>393000</v>
      </c>
      <c r="G1512" s="4">
        <v>39300</v>
      </c>
      <c r="H1512" s="4">
        <v>432300</v>
      </c>
    </row>
    <row r="1513" spans="1:8" ht="15.75">
      <c r="A1513" s="3" t="s">
        <v>13</v>
      </c>
      <c r="B1513" s="2" t="s">
        <v>1375</v>
      </c>
      <c r="C1513" s="2" t="s">
        <v>1353</v>
      </c>
      <c r="D1513" s="2" t="s">
        <v>1374</v>
      </c>
      <c r="E1513" s="4">
        <v>35</v>
      </c>
      <c r="F1513" s="4">
        <v>444000</v>
      </c>
      <c r="G1513" s="4">
        <v>44400</v>
      </c>
      <c r="H1513" s="4">
        <v>488400</v>
      </c>
    </row>
    <row r="1514" spans="1:8" ht="15.75">
      <c r="A1514" s="3" t="s">
        <v>13</v>
      </c>
      <c r="B1514" s="2" t="s">
        <v>1380</v>
      </c>
      <c r="C1514" s="2" t="s">
        <v>1379</v>
      </c>
      <c r="D1514" s="2" t="s">
        <v>1352</v>
      </c>
      <c r="E1514" s="4">
        <v>24</v>
      </c>
      <c r="F1514" s="4">
        <v>768000</v>
      </c>
      <c r="G1514" s="4">
        <v>76800</v>
      </c>
      <c r="H1514" s="4">
        <v>844800</v>
      </c>
    </row>
    <row r="1515" spans="1:8" ht="15.75">
      <c r="A1515" s="3" t="s">
        <v>13</v>
      </c>
      <c r="B1515" s="2" t="s">
        <v>1383</v>
      </c>
      <c r="C1515" s="2" t="s">
        <v>1345</v>
      </c>
      <c r="D1515" s="2" t="s">
        <v>1374</v>
      </c>
      <c r="E1515" s="4">
        <v>10</v>
      </c>
      <c r="F1515" s="4">
        <v>120000</v>
      </c>
      <c r="G1515" s="4">
        <v>12000</v>
      </c>
      <c r="H1515" s="4">
        <v>132000</v>
      </c>
    </row>
    <row r="1516" spans="1:8" ht="15.75">
      <c r="A1516" s="3" t="s">
        <v>13</v>
      </c>
      <c r="B1516" s="2" t="s">
        <v>1400</v>
      </c>
      <c r="C1516" s="2" t="s">
        <v>1399</v>
      </c>
      <c r="D1516" s="2" t="s">
        <v>1368</v>
      </c>
      <c r="E1516" s="4">
        <v>100</v>
      </c>
      <c r="F1516" s="4">
        <v>880000</v>
      </c>
      <c r="G1516" s="4">
        <v>88000</v>
      </c>
      <c r="H1516" s="4">
        <v>968000</v>
      </c>
    </row>
    <row r="1517" spans="1:8" ht="15.75">
      <c r="A1517" s="3" t="s">
        <v>13</v>
      </c>
      <c r="B1517" s="2" t="s">
        <v>1422</v>
      </c>
      <c r="C1517" s="2" t="s">
        <v>1417</v>
      </c>
      <c r="D1517" s="2" t="s">
        <v>56</v>
      </c>
      <c r="E1517" s="4">
        <v>3</v>
      </c>
      <c r="F1517" s="4">
        <v>6000</v>
      </c>
      <c r="G1517" s="4">
        <v>600</v>
      </c>
      <c r="H1517" s="4">
        <v>6600</v>
      </c>
    </row>
    <row r="1518" spans="1:8" ht="15.75">
      <c r="A1518" s="3" t="s">
        <v>13</v>
      </c>
      <c r="B1518" s="2" t="s">
        <v>1430</v>
      </c>
      <c r="C1518" s="2" t="s">
        <v>1426</v>
      </c>
      <c r="D1518" s="2" t="s">
        <v>184</v>
      </c>
      <c r="E1518" s="4">
        <v>22</v>
      </c>
      <c r="F1518" s="4">
        <v>41800</v>
      </c>
      <c r="G1518" s="4">
        <v>4180</v>
      </c>
      <c r="H1518" s="4">
        <v>45980</v>
      </c>
    </row>
    <row r="1519" spans="1:8" ht="15.75">
      <c r="A1519" s="3" t="s">
        <v>13</v>
      </c>
      <c r="B1519" s="2" t="s">
        <v>1626</v>
      </c>
      <c r="C1519" s="2" t="s">
        <v>1625</v>
      </c>
      <c r="D1519" s="2" t="s">
        <v>1627</v>
      </c>
      <c r="E1519" s="4">
        <v>6</v>
      </c>
      <c r="F1519" s="4">
        <v>882000</v>
      </c>
      <c r="G1519" s="4">
        <v>88200</v>
      </c>
      <c r="H1519" s="4">
        <v>970200</v>
      </c>
    </row>
    <row r="1520" spans="1:8" ht="15.75">
      <c r="A1520" s="3" t="s">
        <v>13</v>
      </c>
      <c r="B1520" s="2" t="s">
        <v>1755</v>
      </c>
      <c r="C1520" s="2" t="s">
        <v>1754</v>
      </c>
      <c r="D1520" s="2" t="s">
        <v>1756</v>
      </c>
      <c r="E1520" s="4">
        <v>8</v>
      </c>
      <c r="F1520" s="4">
        <v>94075</v>
      </c>
      <c r="G1520" s="4">
        <v>9407</v>
      </c>
      <c r="H1520" s="4">
        <v>103482</v>
      </c>
    </row>
    <row r="1521" spans="1:8" ht="15.75">
      <c r="A1521" s="3" t="s">
        <v>13</v>
      </c>
      <c r="B1521" s="2" t="s">
        <v>1764</v>
      </c>
      <c r="C1521" s="2" t="s">
        <v>1763</v>
      </c>
      <c r="D1521" s="2" t="s">
        <v>1753</v>
      </c>
      <c r="E1521" s="4">
        <v>1</v>
      </c>
      <c r="F1521" s="4">
        <v>14000</v>
      </c>
      <c r="G1521" s="4">
        <v>1400</v>
      </c>
      <c r="H1521" s="4">
        <v>15400</v>
      </c>
    </row>
    <row r="1522" spans="1:8" ht="15.75">
      <c r="A1522" s="3" t="s">
        <v>13</v>
      </c>
      <c r="B1522" s="2" t="s">
        <v>2310</v>
      </c>
      <c r="C1522" s="2" t="s">
        <v>2303</v>
      </c>
      <c r="D1522" s="2" t="s">
        <v>2311</v>
      </c>
      <c r="E1522" s="4">
        <v>10</v>
      </c>
      <c r="F1522" s="4">
        <v>51450</v>
      </c>
      <c r="G1522" s="4">
        <v>5145</v>
      </c>
      <c r="H1522" s="4">
        <v>56595</v>
      </c>
    </row>
    <row r="1523" spans="1:8" ht="15.75">
      <c r="A1523" s="3" t="s">
        <v>13</v>
      </c>
      <c r="B1523" s="2" t="s">
        <v>2313</v>
      </c>
      <c r="C1523" s="2" t="s">
        <v>2312</v>
      </c>
      <c r="D1523" s="2" t="s">
        <v>2314</v>
      </c>
      <c r="E1523" s="4">
        <v>15</v>
      </c>
      <c r="F1523" s="4">
        <v>63225</v>
      </c>
      <c r="G1523" s="4">
        <v>6323</v>
      </c>
      <c r="H1523" s="4">
        <v>69548</v>
      </c>
    </row>
    <row r="1524" spans="1:8" ht="15.75">
      <c r="A1524" s="3" t="s">
        <v>13</v>
      </c>
      <c r="B1524" s="2" t="s">
        <v>2339</v>
      </c>
      <c r="C1524" s="2" t="s">
        <v>299</v>
      </c>
      <c r="D1524" s="2" t="s">
        <v>2340</v>
      </c>
      <c r="E1524" s="4">
        <v>20</v>
      </c>
      <c r="F1524" s="4">
        <v>57700</v>
      </c>
      <c r="G1524" s="4">
        <v>5770</v>
      </c>
      <c r="H1524" s="4">
        <v>63470</v>
      </c>
    </row>
    <row r="1525" spans="1:8" ht="15.75">
      <c r="A1525" s="3" t="s">
        <v>13</v>
      </c>
      <c r="B1525" s="2" t="s">
        <v>2393</v>
      </c>
      <c r="C1525" s="2" t="s">
        <v>236</v>
      </c>
      <c r="D1525" s="2" t="s">
        <v>2394</v>
      </c>
      <c r="E1525" s="4">
        <v>2</v>
      </c>
      <c r="F1525" s="4">
        <v>9554</v>
      </c>
      <c r="G1525" s="4">
        <v>955</v>
      </c>
      <c r="H1525" s="4">
        <v>10509</v>
      </c>
    </row>
    <row r="1526" spans="1:8" ht="15.75">
      <c r="A1526" s="3" t="s">
        <v>13</v>
      </c>
      <c r="B1526" s="2" t="s">
        <v>2397</v>
      </c>
      <c r="C1526" s="2" t="s">
        <v>236</v>
      </c>
      <c r="D1526" s="2" t="s">
        <v>2398</v>
      </c>
      <c r="E1526" s="4">
        <v>48</v>
      </c>
      <c r="F1526" s="4">
        <v>258192</v>
      </c>
      <c r="G1526" s="4">
        <v>25818</v>
      </c>
      <c r="H1526" s="4">
        <v>284010</v>
      </c>
    </row>
    <row r="1527" spans="1:8" ht="15.75">
      <c r="A1527" s="3" t="s">
        <v>13</v>
      </c>
      <c r="B1527" s="2" t="s">
        <v>2400</v>
      </c>
      <c r="C1527" s="2" t="s">
        <v>236</v>
      </c>
      <c r="D1527" s="2" t="s">
        <v>2401</v>
      </c>
      <c r="E1527" s="4">
        <v>32</v>
      </c>
      <c r="F1527" s="4">
        <v>219328</v>
      </c>
      <c r="G1527" s="4">
        <v>21933</v>
      </c>
      <c r="H1527" s="4">
        <v>241261</v>
      </c>
    </row>
    <row r="1528" spans="1:8" ht="15.75">
      <c r="A1528" s="3" t="s">
        <v>13</v>
      </c>
      <c r="B1528" s="2" t="s">
        <v>2402</v>
      </c>
      <c r="C1528" s="2" t="s">
        <v>236</v>
      </c>
      <c r="D1528" s="2" t="s">
        <v>2403</v>
      </c>
      <c r="E1528" s="4">
        <v>10</v>
      </c>
      <c r="F1528" s="4">
        <v>82670</v>
      </c>
      <c r="G1528" s="4">
        <v>8267</v>
      </c>
      <c r="H1528" s="4">
        <v>90937</v>
      </c>
    </row>
    <row r="1529" spans="1:8" ht="15.75">
      <c r="A1529" s="3" t="s">
        <v>13</v>
      </c>
      <c r="B1529" s="2" t="s">
        <v>2404</v>
      </c>
      <c r="C1529" s="2" t="s">
        <v>236</v>
      </c>
      <c r="D1529" s="2" t="s">
        <v>2405</v>
      </c>
      <c r="E1529" s="4">
        <v>10</v>
      </c>
      <c r="F1529" s="4">
        <v>97420</v>
      </c>
      <c r="G1529" s="4">
        <v>9742</v>
      </c>
      <c r="H1529" s="4">
        <v>107162</v>
      </c>
    </row>
    <row r="1530" spans="1:8" ht="15.75">
      <c r="A1530" s="3" t="s">
        <v>13</v>
      </c>
      <c r="B1530" s="2" t="s">
        <v>2406</v>
      </c>
      <c r="C1530" s="2" t="s">
        <v>236</v>
      </c>
      <c r="D1530" s="2" t="s">
        <v>2407</v>
      </c>
      <c r="E1530" s="4">
        <v>4</v>
      </c>
      <c r="F1530" s="4">
        <v>13456</v>
      </c>
      <c r="G1530" s="4">
        <v>1346</v>
      </c>
      <c r="H1530" s="4">
        <v>14802</v>
      </c>
    </row>
    <row r="1531" spans="1:8" ht="15.75">
      <c r="A1531" s="3" t="s">
        <v>13</v>
      </c>
      <c r="B1531" s="2" t="s">
        <v>2432</v>
      </c>
      <c r="C1531" s="2" t="s">
        <v>267</v>
      </c>
      <c r="D1531" s="2" t="s">
        <v>2433</v>
      </c>
      <c r="E1531" s="4">
        <v>40</v>
      </c>
      <c r="F1531" s="4">
        <v>204720</v>
      </c>
      <c r="G1531" s="4">
        <v>20472</v>
      </c>
      <c r="H1531" s="4">
        <v>225192</v>
      </c>
    </row>
    <row r="1532" spans="1:8" ht="15.75">
      <c r="A1532" s="3" t="s">
        <v>13</v>
      </c>
      <c r="B1532" s="2" t="s">
        <v>2436</v>
      </c>
      <c r="C1532" s="2" t="s">
        <v>267</v>
      </c>
      <c r="D1532" s="2" t="s">
        <v>2437</v>
      </c>
      <c r="E1532" s="4">
        <v>152</v>
      </c>
      <c r="F1532" s="4">
        <v>745720</v>
      </c>
      <c r="G1532" s="4">
        <v>74573</v>
      </c>
      <c r="H1532" s="4">
        <v>820293</v>
      </c>
    </row>
    <row r="1533" spans="1:8" ht="15.75">
      <c r="A1533" s="3" t="s">
        <v>13</v>
      </c>
      <c r="B1533" s="2" t="s">
        <v>2440</v>
      </c>
      <c r="C1533" s="2" t="s">
        <v>267</v>
      </c>
      <c r="D1533" s="2" t="s">
        <v>2441</v>
      </c>
      <c r="E1533" s="4">
        <v>80</v>
      </c>
      <c r="F1533" s="4">
        <v>587440</v>
      </c>
      <c r="G1533" s="4">
        <v>58744</v>
      </c>
      <c r="H1533" s="4">
        <v>646184</v>
      </c>
    </row>
    <row r="1534" spans="1:8" ht="15.75">
      <c r="A1534" s="3" t="s">
        <v>13</v>
      </c>
      <c r="B1534" s="2" t="s">
        <v>2442</v>
      </c>
      <c r="C1534" s="2" t="s">
        <v>267</v>
      </c>
      <c r="D1534" s="2" t="s">
        <v>2443</v>
      </c>
      <c r="E1534" s="4">
        <v>59</v>
      </c>
      <c r="F1534" s="4">
        <v>500733</v>
      </c>
      <c r="G1534" s="4">
        <v>50074</v>
      </c>
      <c r="H1534" s="4">
        <v>550807</v>
      </c>
    </row>
    <row r="1535" spans="1:8" ht="15.75">
      <c r="A1535" s="3" t="s">
        <v>13</v>
      </c>
      <c r="B1535" s="2" t="s">
        <v>2444</v>
      </c>
      <c r="C1535" s="2" t="s">
        <v>267</v>
      </c>
      <c r="D1535" s="2" t="s">
        <v>2445</v>
      </c>
      <c r="E1535" s="4">
        <v>35</v>
      </c>
      <c r="F1535" s="4">
        <v>334665</v>
      </c>
      <c r="G1535" s="4">
        <v>33467</v>
      </c>
      <c r="H1535" s="4">
        <v>368132</v>
      </c>
    </row>
    <row r="1536" spans="1:8" ht="15.75">
      <c r="A1536" s="3" t="s">
        <v>13</v>
      </c>
      <c r="B1536" s="2" t="s">
        <v>2446</v>
      </c>
      <c r="C1536" s="2" t="s">
        <v>267</v>
      </c>
      <c r="D1536" s="2" t="s">
        <v>2447</v>
      </c>
      <c r="E1536" s="4">
        <v>8</v>
      </c>
      <c r="F1536" s="4">
        <v>114400</v>
      </c>
      <c r="G1536" s="4">
        <v>11440</v>
      </c>
      <c r="H1536" s="4">
        <v>125840</v>
      </c>
    </row>
    <row r="1537" spans="1:8" ht="15.75">
      <c r="A1537" s="3" t="s">
        <v>13</v>
      </c>
      <c r="B1537" s="2" t="s">
        <v>2452</v>
      </c>
      <c r="C1537" s="2" t="s">
        <v>267</v>
      </c>
      <c r="D1537" s="2" t="s">
        <v>2328</v>
      </c>
      <c r="E1537" s="4">
        <v>5</v>
      </c>
      <c r="F1537" s="4">
        <v>94000</v>
      </c>
      <c r="G1537" s="4">
        <v>9400</v>
      </c>
      <c r="H1537" s="4">
        <v>103400</v>
      </c>
    </row>
    <row r="1538" spans="1:8" ht="15.75">
      <c r="A1538" s="3" t="s">
        <v>13</v>
      </c>
      <c r="B1538" s="2" t="s">
        <v>2463</v>
      </c>
      <c r="C1538" s="2" t="s">
        <v>271</v>
      </c>
      <c r="D1538" s="2" t="s">
        <v>2464</v>
      </c>
      <c r="E1538" s="4">
        <v>40</v>
      </c>
      <c r="F1538" s="4">
        <v>243360</v>
      </c>
      <c r="G1538" s="4">
        <v>24336</v>
      </c>
      <c r="H1538" s="4">
        <v>267696</v>
      </c>
    </row>
    <row r="1539" spans="1:8" ht="15.75">
      <c r="A1539" s="3" t="s">
        <v>13</v>
      </c>
      <c r="B1539" s="2" t="s">
        <v>2465</v>
      </c>
      <c r="C1539" s="2" t="s">
        <v>271</v>
      </c>
      <c r="D1539" s="2" t="s">
        <v>2466</v>
      </c>
      <c r="E1539" s="4">
        <v>50</v>
      </c>
      <c r="F1539" s="4">
        <v>358250</v>
      </c>
      <c r="G1539" s="4">
        <v>35825</v>
      </c>
      <c r="H1539" s="4">
        <v>394075</v>
      </c>
    </row>
    <row r="1540" spans="1:8" ht="15.75">
      <c r="A1540" s="3" t="s">
        <v>13</v>
      </c>
      <c r="B1540" s="2" t="s">
        <v>2469</v>
      </c>
      <c r="C1540" s="2" t="s">
        <v>271</v>
      </c>
      <c r="D1540" s="2" t="s">
        <v>2470</v>
      </c>
      <c r="E1540" s="4">
        <v>5</v>
      </c>
      <c r="F1540" s="4">
        <v>47265</v>
      </c>
      <c r="G1540" s="4">
        <v>4727</v>
      </c>
      <c r="H1540" s="4">
        <v>51992</v>
      </c>
    </row>
    <row r="1541" spans="1:8" ht="15.75">
      <c r="A1541" s="3" t="s">
        <v>13</v>
      </c>
      <c r="B1541" s="2" t="s">
        <v>2473</v>
      </c>
      <c r="C1541" s="2" t="s">
        <v>264</v>
      </c>
      <c r="D1541" s="2" t="s">
        <v>2474</v>
      </c>
      <c r="E1541" s="4">
        <v>676</v>
      </c>
      <c r="F1541" s="4">
        <v>2573850</v>
      </c>
      <c r="G1541" s="4">
        <v>257385</v>
      </c>
      <c r="H1541" s="4">
        <v>2831235</v>
      </c>
    </row>
    <row r="1542" spans="1:8" ht="15.75">
      <c r="A1542" s="3" t="s">
        <v>13</v>
      </c>
      <c r="B1542" s="2" t="s">
        <v>2479</v>
      </c>
      <c r="C1542" s="2" t="s">
        <v>264</v>
      </c>
      <c r="D1542" s="2" t="s">
        <v>2480</v>
      </c>
      <c r="E1542" s="4">
        <v>965</v>
      </c>
      <c r="F1542" s="4">
        <v>4532275</v>
      </c>
      <c r="G1542" s="4">
        <v>453229</v>
      </c>
      <c r="H1542" s="4">
        <v>4985504</v>
      </c>
    </row>
    <row r="1543" spans="1:8" ht="15.75">
      <c r="A1543" s="3" t="s">
        <v>13</v>
      </c>
      <c r="B1543" s="2" t="s">
        <v>2484</v>
      </c>
      <c r="C1543" s="2" t="s">
        <v>264</v>
      </c>
      <c r="D1543" s="2" t="s">
        <v>2485</v>
      </c>
      <c r="E1543" s="4">
        <v>279</v>
      </c>
      <c r="F1543" s="4">
        <v>1580445</v>
      </c>
      <c r="G1543" s="4">
        <v>158048</v>
      </c>
      <c r="H1543" s="4">
        <v>1738493</v>
      </c>
    </row>
    <row r="1544" spans="1:8" ht="15.75">
      <c r="A1544" s="3" t="s">
        <v>13</v>
      </c>
      <c r="B1544" s="2" t="s">
        <v>2486</v>
      </c>
      <c r="C1544" s="2" t="s">
        <v>264</v>
      </c>
      <c r="D1544" s="2" t="s">
        <v>2487</v>
      </c>
      <c r="E1544" s="4">
        <v>263</v>
      </c>
      <c r="F1544" s="4">
        <v>1743427</v>
      </c>
      <c r="G1544" s="4">
        <v>174342</v>
      </c>
      <c r="H1544" s="4">
        <v>1917769</v>
      </c>
    </row>
    <row r="1545" spans="1:8" ht="15.75">
      <c r="A1545" s="3" t="s">
        <v>13</v>
      </c>
      <c r="B1545" s="2" t="s">
        <v>2488</v>
      </c>
      <c r="C1545" s="2" t="s">
        <v>264</v>
      </c>
      <c r="D1545" s="2" t="s">
        <v>2489</v>
      </c>
      <c r="E1545" s="4">
        <v>70</v>
      </c>
      <c r="F1545" s="4">
        <v>166670</v>
      </c>
      <c r="G1545" s="4">
        <v>16667</v>
      </c>
      <c r="H1545" s="4">
        <v>183337</v>
      </c>
    </row>
    <row r="1546" spans="1:8" ht="15.75">
      <c r="A1546" s="3" t="s">
        <v>13</v>
      </c>
      <c r="B1546" s="2" t="s">
        <v>2490</v>
      </c>
      <c r="C1546" s="2" t="s">
        <v>264</v>
      </c>
      <c r="D1546" s="2" t="s">
        <v>2491</v>
      </c>
      <c r="E1546" s="4">
        <v>130</v>
      </c>
      <c r="F1546" s="4">
        <v>975450</v>
      </c>
      <c r="G1546" s="4">
        <v>97545</v>
      </c>
      <c r="H1546" s="4">
        <v>1072995</v>
      </c>
    </row>
    <row r="1547" spans="1:8" ht="15.75">
      <c r="A1547" s="3" t="s">
        <v>13</v>
      </c>
      <c r="B1547" s="2" t="s">
        <v>2492</v>
      </c>
      <c r="C1547" s="2" t="s">
        <v>264</v>
      </c>
      <c r="D1547" s="2" t="s">
        <v>2493</v>
      </c>
      <c r="E1547" s="4">
        <v>24</v>
      </c>
      <c r="F1547" s="4">
        <v>247128</v>
      </c>
      <c r="G1547" s="4">
        <v>24712</v>
      </c>
      <c r="H1547" s="4">
        <v>271840</v>
      </c>
    </row>
    <row r="1548" spans="1:8" ht="15.75">
      <c r="A1548" s="3" t="s">
        <v>13</v>
      </c>
      <c r="B1548" s="2" t="s">
        <v>2494</v>
      </c>
      <c r="C1548" s="2" t="s">
        <v>264</v>
      </c>
      <c r="D1548" s="2" t="s">
        <v>2495</v>
      </c>
      <c r="E1548" s="4">
        <v>320</v>
      </c>
      <c r="F1548" s="4">
        <v>827510</v>
      </c>
      <c r="G1548" s="4">
        <v>82751</v>
      </c>
      <c r="H1548" s="4">
        <v>910261</v>
      </c>
    </row>
    <row r="1549" spans="1:8" ht="15.75">
      <c r="A1549" s="3" t="s">
        <v>13</v>
      </c>
      <c r="B1549" s="2" t="s">
        <v>2496</v>
      </c>
      <c r="C1549" s="2" t="s">
        <v>264</v>
      </c>
      <c r="D1549" s="2" t="s">
        <v>2497</v>
      </c>
      <c r="E1549" s="4">
        <v>95</v>
      </c>
      <c r="F1549" s="4">
        <v>1063920</v>
      </c>
      <c r="G1549" s="4">
        <v>106392</v>
      </c>
      <c r="H1549" s="4">
        <v>1170312</v>
      </c>
    </row>
    <row r="1550" spans="1:8" ht="15.75">
      <c r="A1550" s="3" t="s">
        <v>13</v>
      </c>
      <c r="B1550" s="2" t="s">
        <v>2499</v>
      </c>
      <c r="C1550" s="2" t="s">
        <v>264</v>
      </c>
      <c r="D1550" s="2" t="s">
        <v>2500</v>
      </c>
      <c r="E1550" s="4">
        <v>50</v>
      </c>
      <c r="F1550" s="4">
        <v>185500</v>
      </c>
      <c r="G1550" s="4">
        <v>18550</v>
      </c>
      <c r="H1550" s="4">
        <v>204050</v>
      </c>
    </row>
    <row r="1551" spans="1:8" ht="15.75">
      <c r="A1551" s="3" t="s">
        <v>13</v>
      </c>
      <c r="B1551" s="2" t="s">
        <v>2501</v>
      </c>
      <c r="C1551" s="2" t="s">
        <v>264</v>
      </c>
      <c r="D1551" s="2" t="s">
        <v>2454</v>
      </c>
      <c r="E1551" s="4">
        <v>20</v>
      </c>
      <c r="F1551" s="4">
        <v>414000</v>
      </c>
      <c r="G1551" s="4">
        <v>41400</v>
      </c>
      <c r="H1551" s="4">
        <v>455400</v>
      </c>
    </row>
    <row r="1552" spans="1:8" ht="15.75">
      <c r="A1552" s="3" t="s">
        <v>13</v>
      </c>
      <c r="B1552" s="2" t="s">
        <v>2503</v>
      </c>
      <c r="C1552" s="2" t="s">
        <v>264</v>
      </c>
      <c r="D1552" s="2" t="s">
        <v>2504</v>
      </c>
      <c r="E1552" s="4">
        <v>140</v>
      </c>
      <c r="F1552" s="4">
        <v>425810</v>
      </c>
      <c r="G1552" s="4">
        <v>42581</v>
      </c>
      <c r="H1552" s="4">
        <v>468391</v>
      </c>
    </row>
    <row r="1553" spans="1:8" ht="15.75">
      <c r="A1553" s="3" t="s">
        <v>13</v>
      </c>
      <c r="B1553" s="2" t="s">
        <v>2505</v>
      </c>
      <c r="C1553" s="2" t="s">
        <v>264</v>
      </c>
      <c r="D1553" s="2" t="s">
        <v>2506</v>
      </c>
      <c r="E1553" s="4">
        <v>3</v>
      </c>
      <c r="F1553" s="4">
        <v>72000</v>
      </c>
      <c r="G1553" s="4">
        <v>7200</v>
      </c>
      <c r="H1553" s="4">
        <v>79200</v>
      </c>
    </row>
    <row r="1554" spans="1:8" ht="15.75">
      <c r="A1554" s="3" t="s">
        <v>13</v>
      </c>
      <c r="B1554" s="2" t="s">
        <v>2509</v>
      </c>
      <c r="C1554" s="2" t="s">
        <v>264</v>
      </c>
      <c r="D1554" s="2" t="s">
        <v>2510</v>
      </c>
      <c r="E1554" s="4">
        <v>40</v>
      </c>
      <c r="F1554" s="4">
        <v>161160</v>
      </c>
      <c r="G1554" s="4">
        <v>16116</v>
      </c>
      <c r="H1554" s="4">
        <v>177276</v>
      </c>
    </row>
    <row r="1555" spans="1:8" ht="15.75">
      <c r="A1555" s="3" t="s">
        <v>13</v>
      </c>
      <c r="B1555" s="2" t="s">
        <v>2511</v>
      </c>
      <c r="C1555" s="2" t="s">
        <v>264</v>
      </c>
      <c r="D1555" s="2" t="s">
        <v>2512</v>
      </c>
      <c r="E1555" s="4">
        <v>10</v>
      </c>
      <c r="F1555" s="4">
        <v>42330</v>
      </c>
      <c r="G1555" s="4">
        <v>4233</v>
      </c>
      <c r="H1555" s="4">
        <v>46563</v>
      </c>
    </row>
    <row r="1556" spans="1:8" ht="15.75">
      <c r="A1556" s="3" t="s">
        <v>13</v>
      </c>
      <c r="B1556" s="2" t="s">
        <v>2515</v>
      </c>
      <c r="C1556" s="2" t="s">
        <v>294</v>
      </c>
      <c r="D1556" s="2" t="s">
        <v>2516</v>
      </c>
      <c r="E1556" s="4">
        <v>48</v>
      </c>
      <c r="F1556" s="4">
        <v>265002</v>
      </c>
      <c r="G1556" s="4">
        <v>26500</v>
      </c>
      <c r="H1556" s="4">
        <v>291502</v>
      </c>
    </row>
    <row r="1557" spans="1:8" ht="15.75">
      <c r="A1557" s="3" t="s">
        <v>13</v>
      </c>
      <c r="B1557" s="2" t="s">
        <v>2519</v>
      </c>
      <c r="C1557" s="2" t="s">
        <v>294</v>
      </c>
      <c r="D1557" s="2" t="s">
        <v>2520</v>
      </c>
      <c r="E1557" s="4">
        <v>15</v>
      </c>
      <c r="F1557" s="4">
        <v>104550</v>
      </c>
      <c r="G1557" s="4">
        <v>10455</v>
      </c>
      <c r="H1557" s="4">
        <v>115005</v>
      </c>
    </row>
    <row r="1558" spans="1:8" ht="15.75">
      <c r="A1558" s="3" t="s">
        <v>13</v>
      </c>
      <c r="B1558" s="2" t="s">
        <v>2523</v>
      </c>
      <c r="C1558" s="2" t="s">
        <v>294</v>
      </c>
      <c r="D1558" s="2" t="s">
        <v>2524</v>
      </c>
      <c r="E1558" s="4">
        <v>84</v>
      </c>
      <c r="F1558" s="4">
        <v>266632</v>
      </c>
      <c r="G1558" s="4">
        <v>26664</v>
      </c>
      <c r="H1558" s="4">
        <v>293296</v>
      </c>
    </row>
    <row r="1559" spans="1:8" ht="15.75">
      <c r="A1559" s="3" t="s">
        <v>13</v>
      </c>
      <c r="B1559" s="2" t="s">
        <v>2528</v>
      </c>
      <c r="C1559" s="2" t="s">
        <v>294</v>
      </c>
      <c r="D1559" s="2" t="s">
        <v>2529</v>
      </c>
      <c r="E1559" s="4">
        <v>150</v>
      </c>
      <c r="F1559" s="4">
        <v>405600</v>
      </c>
      <c r="G1559" s="4">
        <v>40560</v>
      </c>
      <c r="H1559" s="4">
        <v>446160</v>
      </c>
    </row>
    <row r="1560" spans="1:8" ht="15.75">
      <c r="A1560" s="3" t="s">
        <v>13</v>
      </c>
      <c r="B1560" s="2" t="s">
        <v>2534</v>
      </c>
      <c r="C1560" s="2" t="s">
        <v>299</v>
      </c>
      <c r="D1560" s="2" t="s">
        <v>2535</v>
      </c>
      <c r="E1560" s="4">
        <v>210</v>
      </c>
      <c r="F1560" s="4">
        <v>954710</v>
      </c>
      <c r="G1560" s="4">
        <v>95471</v>
      </c>
      <c r="H1560" s="4">
        <v>1050181</v>
      </c>
    </row>
    <row r="1561" spans="1:8" ht="15.75">
      <c r="A1561" s="3" t="s">
        <v>13</v>
      </c>
      <c r="B1561" s="2" t="s">
        <v>2538</v>
      </c>
      <c r="C1561" s="2" t="s">
        <v>299</v>
      </c>
      <c r="D1561" s="2" t="s">
        <v>2539</v>
      </c>
      <c r="E1561" s="4">
        <v>195</v>
      </c>
      <c r="F1561" s="4">
        <v>903890</v>
      </c>
      <c r="G1561" s="4">
        <v>90389</v>
      </c>
      <c r="H1561" s="4">
        <v>994279</v>
      </c>
    </row>
    <row r="1562" spans="1:8" ht="15.75">
      <c r="A1562" s="3" t="s">
        <v>13</v>
      </c>
      <c r="B1562" s="2" t="s">
        <v>2540</v>
      </c>
      <c r="C1562" s="2" t="s">
        <v>299</v>
      </c>
      <c r="D1562" s="2" t="s">
        <v>2541</v>
      </c>
      <c r="E1562" s="4">
        <v>7</v>
      </c>
      <c r="F1562" s="4">
        <v>69300</v>
      </c>
      <c r="G1562" s="4">
        <v>6930</v>
      </c>
      <c r="H1562" s="4">
        <v>76230</v>
      </c>
    </row>
    <row r="1563" spans="1:8" ht="15.75">
      <c r="A1563" s="3" t="s">
        <v>13</v>
      </c>
      <c r="B1563" s="2" t="s">
        <v>2542</v>
      </c>
      <c r="C1563" s="2" t="s">
        <v>299</v>
      </c>
      <c r="D1563" s="2" t="s">
        <v>2543</v>
      </c>
      <c r="E1563" s="4">
        <v>45</v>
      </c>
      <c r="F1563" s="4">
        <v>305685</v>
      </c>
      <c r="G1563" s="4">
        <v>30569</v>
      </c>
      <c r="H1563" s="4">
        <v>336254</v>
      </c>
    </row>
    <row r="1564" spans="1:8" ht="15.75">
      <c r="A1564" s="3" t="s">
        <v>13</v>
      </c>
      <c r="B1564" s="2" t="s">
        <v>2544</v>
      </c>
      <c r="C1564" s="2" t="s">
        <v>299</v>
      </c>
      <c r="D1564" s="2" t="s">
        <v>2545</v>
      </c>
      <c r="E1564" s="4">
        <v>8</v>
      </c>
      <c r="F1564" s="4">
        <v>63488</v>
      </c>
      <c r="G1564" s="4">
        <v>6349</v>
      </c>
      <c r="H1564" s="4">
        <v>69837</v>
      </c>
    </row>
    <row r="1565" spans="1:8" ht="15.75">
      <c r="A1565" s="3" t="s">
        <v>13</v>
      </c>
      <c r="B1565" s="2" t="s">
        <v>2546</v>
      </c>
      <c r="C1565" s="2" t="s">
        <v>299</v>
      </c>
      <c r="D1565" s="2" t="s">
        <v>2547</v>
      </c>
      <c r="E1565" s="4">
        <v>55</v>
      </c>
      <c r="F1565" s="4">
        <v>172700</v>
      </c>
      <c r="G1565" s="4">
        <v>17270</v>
      </c>
      <c r="H1565" s="4">
        <v>189970</v>
      </c>
    </row>
    <row r="1566" spans="1:8" ht="15.75">
      <c r="A1566" s="3" t="s">
        <v>13</v>
      </c>
      <c r="B1566" s="2" t="s">
        <v>2548</v>
      </c>
      <c r="C1566" s="2" t="s">
        <v>299</v>
      </c>
      <c r="D1566" s="2" t="s">
        <v>2549</v>
      </c>
      <c r="E1566" s="4">
        <v>50</v>
      </c>
      <c r="F1566" s="4">
        <v>454000</v>
      </c>
      <c r="G1566" s="4">
        <v>45400</v>
      </c>
      <c r="H1566" s="4">
        <v>499400</v>
      </c>
    </row>
    <row r="1567" spans="1:8" ht="15.75">
      <c r="A1567" s="3" t="s">
        <v>13</v>
      </c>
      <c r="B1567" s="2" t="s">
        <v>2550</v>
      </c>
      <c r="C1567" s="2" t="s">
        <v>299</v>
      </c>
      <c r="D1567" s="2" t="s">
        <v>2551</v>
      </c>
      <c r="E1567" s="4">
        <v>70</v>
      </c>
      <c r="F1567" s="4">
        <v>234290</v>
      </c>
      <c r="G1567" s="4">
        <v>23429</v>
      </c>
      <c r="H1567" s="4">
        <v>257719</v>
      </c>
    </row>
    <row r="1568" spans="1:8" ht="15.75">
      <c r="A1568" s="3" t="s">
        <v>13</v>
      </c>
      <c r="B1568" s="2" t="s">
        <v>2556</v>
      </c>
      <c r="C1568" s="2" t="s">
        <v>299</v>
      </c>
      <c r="D1568" s="2" t="s">
        <v>2557</v>
      </c>
      <c r="E1568" s="4">
        <v>20</v>
      </c>
      <c r="F1568" s="4">
        <v>78100</v>
      </c>
      <c r="G1568" s="4">
        <v>7810</v>
      </c>
      <c r="H1568" s="4">
        <v>85910</v>
      </c>
    </row>
    <row r="1569" spans="1:8" ht="15.75">
      <c r="A1569" s="3" t="s">
        <v>13</v>
      </c>
      <c r="B1569" s="2" t="s">
        <v>2562</v>
      </c>
      <c r="C1569" s="2" t="s">
        <v>299</v>
      </c>
      <c r="D1569" s="2" t="s">
        <v>2563</v>
      </c>
      <c r="E1569" s="4">
        <v>30</v>
      </c>
      <c r="F1569" s="4">
        <v>116820</v>
      </c>
      <c r="G1569" s="4">
        <v>11682</v>
      </c>
      <c r="H1569" s="4">
        <v>128502</v>
      </c>
    </row>
    <row r="1570" spans="1:8" ht="15.75">
      <c r="A1570" s="3" t="s">
        <v>13</v>
      </c>
      <c r="B1570" s="2" t="s">
        <v>2566</v>
      </c>
      <c r="C1570" s="2" t="s">
        <v>307</v>
      </c>
      <c r="D1570" s="2" t="s">
        <v>2567</v>
      </c>
      <c r="E1570" s="4">
        <v>5</v>
      </c>
      <c r="F1570" s="4">
        <v>23315</v>
      </c>
      <c r="G1570" s="4">
        <v>2332</v>
      </c>
      <c r="H1570" s="4">
        <v>25647</v>
      </c>
    </row>
    <row r="1571" spans="1:8" ht="15.75">
      <c r="A1571" s="3" t="s">
        <v>13</v>
      </c>
      <c r="B1571" s="2" t="s">
        <v>2570</v>
      </c>
      <c r="C1571" s="2" t="s">
        <v>307</v>
      </c>
      <c r="D1571" s="2" t="s">
        <v>2571</v>
      </c>
      <c r="E1571" s="4">
        <v>7</v>
      </c>
      <c r="F1571" s="4">
        <v>48216</v>
      </c>
      <c r="G1571" s="4">
        <v>4822</v>
      </c>
      <c r="H1571" s="4">
        <v>53038</v>
      </c>
    </row>
    <row r="1572" spans="1:8" ht="15.75">
      <c r="A1572" s="3" t="s">
        <v>13</v>
      </c>
      <c r="B1572" s="2" t="s">
        <v>2576</v>
      </c>
      <c r="C1572" s="2" t="s">
        <v>310</v>
      </c>
      <c r="D1572" s="2" t="s">
        <v>2577</v>
      </c>
      <c r="E1572" s="4">
        <v>20</v>
      </c>
      <c r="F1572" s="4">
        <v>97160</v>
      </c>
      <c r="G1572" s="4">
        <v>9716</v>
      </c>
      <c r="H1572" s="4">
        <v>106876</v>
      </c>
    </row>
    <row r="1573" spans="1:8" ht="15.75">
      <c r="A1573" s="3" t="s">
        <v>13</v>
      </c>
      <c r="B1573" s="2" t="s">
        <v>2578</v>
      </c>
      <c r="C1573" s="2" t="s">
        <v>310</v>
      </c>
      <c r="D1573" s="2" t="s">
        <v>2579</v>
      </c>
      <c r="E1573" s="4">
        <v>110</v>
      </c>
      <c r="F1573" s="4">
        <v>642190</v>
      </c>
      <c r="G1573" s="4">
        <v>64219</v>
      </c>
      <c r="H1573" s="4">
        <v>706409</v>
      </c>
    </row>
    <row r="1574" spans="1:8" ht="15.75">
      <c r="A1574" s="3" t="s">
        <v>13</v>
      </c>
      <c r="B1574" s="2" t="s">
        <v>2584</v>
      </c>
      <c r="C1574" s="2" t="s">
        <v>310</v>
      </c>
      <c r="D1574" s="2" t="s">
        <v>2585</v>
      </c>
      <c r="E1574" s="4">
        <v>20</v>
      </c>
      <c r="F1574" s="4">
        <v>187400</v>
      </c>
      <c r="G1574" s="4">
        <v>18740</v>
      </c>
      <c r="H1574" s="4">
        <v>206140</v>
      </c>
    </row>
    <row r="1575" spans="1:8" ht="15.75">
      <c r="A1575" s="3" t="s">
        <v>13</v>
      </c>
      <c r="B1575" s="2" t="s">
        <v>2588</v>
      </c>
      <c r="C1575" s="2" t="s">
        <v>312</v>
      </c>
      <c r="D1575" s="2" t="s">
        <v>2589</v>
      </c>
      <c r="E1575" s="4">
        <v>10</v>
      </c>
      <c r="F1575" s="4">
        <v>46800</v>
      </c>
      <c r="G1575" s="4">
        <v>4680</v>
      </c>
      <c r="H1575" s="4">
        <v>51480</v>
      </c>
    </row>
    <row r="1576" spans="1:8" ht="15.75">
      <c r="A1576" s="3" t="s">
        <v>13</v>
      </c>
      <c r="B1576" s="2" t="s">
        <v>2590</v>
      </c>
      <c r="C1576" s="2" t="s">
        <v>312</v>
      </c>
      <c r="D1576" s="2" t="s">
        <v>2591</v>
      </c>
      <c r="E1576" s="4">
        <v>10</v>
      </c>
      <c r="F1576" s="4">
        <v>58240</v>
      </c>
      <c r="G1576" s="4">
        <v>5824</v>
      </c>
      <c r="H1576" s="4">
        <v>64064</v>
      </c>
    </row>
    <row r="1577" spans="1:8" ht="15.75">
      <c r="A1577" s="3" t="s">
        <v>13</v>
      </c>
      <c r="B1577" s="2" t="s">
        <v>2604</v>
      </c>
      <c r="C1577" s="2" t="s">
        <v>314</v>
      </c>
      <c r="D1577" s="2" t="s">
        <v>2605</v>
      </c>
      <c r="E1577" s="4">
        <v>110</v>
      </c>
      <c r="F1577" s="4">
        <v>317130</v>
      </c>
      <c r="G1577" s="4">
        <v>31713</v>
      </c>
      <c r="H1577" s="4">
        <v>348843</v>
      </c>
    </row>
    <row r="1578" spans="1:8" ht="15.75">
      <c r="A1578" s="3" t="s">
        <v>13</v>
      </c>
      <c r="B1578" s="2" t="s">
        <v>2606</v>
      </c>
      <c r="C1578" s="2" t="s">
        <v>314</v>
      </c>
      <c r="D1578" s="2" t="s">
        <v>2607</v>
      </c>
      <c r="E1578" s="4">
        <v>30</v>
      </c>
      <c r="F1578" s="4">
        <v>79650</v>
      </c>
      <c r="G1578" s="4">
        <v>7965</v>
      </c>
      <c r="H1578" s="4">
        <v>87615</v>
      </c>
    </row>
    <row r="1579" spans="1:8" ht="15.75">
      <c r="A1579" s="3" t="s">
        <v>13</v>
      </c>
      <c r="B1579" s="2" t="s">
        <v>2614</v>
      </c>
      <c r="C1579" s="2" t="s">
        <v>318</v>
      </c>
      <c r="D1579" s="2" t="s">
        <v>2615</v>
      </c>
      <c r="E1579" s="4">
        <v>210</v>
      </c>
      <c r="F1579" s="4">
        <v>902550</v>
      </c>
      <c r="G1579" s="4">
        <v>90255</v>
      </c>
      <c r="H1579" s="4">
        <v>992805</v>
      </c>
    </row>
    <row r="1580" spans="1:8" ht="15.75">
      <c r="A1580" s="3" t="s">
        <v>13</v>
      </c>
      <c r="B1580" s="2" t="s">
        <v>2616</v>
      </c>
      <c r="C1580" s="2" t="s">
        <v>318</v>
      </c>
      <c r="D1580" s="2" t="s">
        <v>2617</v>
      </c>
      <c r="E1580" s="4">
        <v>120</v>
      </c>
      <c r="F1580" s="4">
        <v>654220</v>
      </c>
      <c r="G1580" s="4">
        <v>65422</v>
      </c>
      <c r="H1580" s="4">
        <v>719642</v>
      </c>
    </row>
    <row r="1581" spans="1:8" ht="15.75">
      <c r="A1581" s="3" t="s">
        <v>13</v>
      </c>
      <c r="B1581" s="2" t="s">
        <v>2618</v>
      </c>
      <c r="C1581" s="2" t="s">
        <v>318</v>
      </c>
      <c r="D1581" s="2" t="s">
        <v>2619</v>
      </c>
      <c r="E1581" s="4">
        <v>20</v>
      </c>
      <c r="F1581" s="4">
        <v>51500</v>
      </c>
      <c r="G1581" s="4">
        <v>5150</v>
      </c>
      <c r="H1581" s="4">
        <v>56650</v>
      </c>
    </row>
    <row r="1582" spans="1:8" ht="15.75">
      <c r="A1582" s="3" t="s">
        <v>13</v>
      </c>
      <c r="B1582" s="2" t="s">
        <v>2624</v>
      </c>
      <c r="C1582" s="2" t="s">
        <v>318</v>
      </c>
      <c r="D1582" s="2" t="s">
        <v>2625</v>
      </c>
      <c r="E1582" s="4">
        <v>110</v>
      </c>
      <c r="F1582" s="4">
        <v>311300</v>
      </c>
      <c r="G1582" s="4">
        <v>31130</v>
      </c>
      <c r="H1582" s="4">
        <v>342430</v>
      </c>
    </row>
    <row r="1583" spans="1:8" ht="15.75">
      <c r="A1583" s="3" t="s">
        <v>13</v>
      </c>
      <c r="B1583" s="2" t="s">
        <v>2628</v>
      </c>
      <c r="C1583" s="2" t="s">
        <v>318</v>
      </c>
      <c r="D1583" s="2" t="s">
        <v>2629</v>
      </c>
      <c r="E1583" s="4">
        <v>230</v>
      </c>
      <c r="F1583" s="4">
        <v>709550</v>
      </c>
      <c r="G1583" s="4">
        <v>70955</v>
      </c>
      <c r="H1583" s="4">
        <v>780505</v>
      </c>
    </row>
    <row r="1584" spans="1:8" ht="15.75">
      <c r="A1584" s="3" t="s">
        <v>13</v>
      </c>
      <c r="B1584" s="2" t="s">
        <v>2632</v>
      </c>
      <c r="C1584" s="2" t="s">
        <v>318</v>
      </c>
      <c r="D1584" s="2" t="s">
        <v>2633</v>
      </c>
      <c r="E1584" s="4">
        <v>184</v>
      </c>
      <c r="F1584" s="4">
        <v>659700</v>
      </c>
      <c r="G1584" s="4">
        <v>65970</v>
      </c>
      <c r="H1584" s="4">
        <v>725670</v>
      </c>
    </row>
    <row r="1585" spans="1:8" ht="15.75">
      <c r="A1585" s="3" t="s">
        <v>13</v>
      </c>
      <c r="B1585" s="2" t="s">
        <v>2634</v>
      </c>
      <c r="C1585" s="2" t="s">
        <v>318</v>
      </c>
      <c r="D1585" s="2" t="s">
        <v>2635</v>
      </c>
      <c r="E1585" s="4">
        <v>20</v>
      </c>
      <c r="F1585" s="4">
        <v>76760</v>
      </c>
      <c r="G1585" s="4">
        <v>7676</v>
      </c>
      <c r="H1585" s="4">
        <v>84436</v>
      </c>
    </row>
    <row r="1586" spans="1:8" ht="15.75">
      <c r="A1586" s="3" t="s">
        <v>13</v>
      </c>
      <c r="B1586" s="2" t="s">
        <v>2636</v>
      </c>
      <c r="C1586" s="2" t="s">
        <v>2312</v>
      </c>
      <c r="D1586" s="2" t="s">
        <v>2637</v>
      </c>
      <c r="E1586" s="4">
        <v>143</v>
      </c>
      <c r="F1586" s="4">
        <v>853996</v>
      </c>
      <c r="G1586" s="4">
        <v>85400</v>
      </c>
      <c r="H1586" s="4">
        <v>939396</v>
      </c>
    </row>
    <row r="1587" spans="1:8" ht="15.75">
      <c r="A1587" s="3" t="s">
        <v>13</v>
      </c>
      <c r="B1587" s="2" t="s">
        <v>2638</v>
      </c>
      <c r="C1587" s="2" t="s">
        <v>2312</v>
      </c>
      <c r="D1587" s="2" t="s">
        <v>2639</v>
      </c>
      <c r="E1587" s="4">
        <v>152</v>
      </c>
      <c r="F1587" s="4">
        <v>1072056</v>
      </c>
      <c r="G1587" s="4">
        <v>107206</v>
      </c>
      <c r="H1587" s="4">
        <v>1179262</v>
      </c>
    </row>
    <row r="1588" spans="1:8" ht="15.75">
      <c r="A1588" s="3" t="s">
        <v>13</v>
      </c>
      <c r="B1588" s="2" t="s">
        <v>2640</v>
      </c>
      <c r="C1588" s="2" t="s">
        <v>2312</v>
      </c>
      <c r="D1588" s="2" t="s">
        <v>2641</v>
      </c>
      <c r="E1588" s="4">
        <v>2</v>
      </c>
      <c r="F1588" s="4">
        <v>25200</v>
      </c>
      <c r="G1588" s="4">
        <v>2520</v>
      </c>
      <c r="H1588" s="4">
        <v>27720</v>
      </c>
    </row>
    <row r="1589" spans="1:8" ht="15.75">
      <c r="A1589" s="3" t="s">
        <v>13</v>
      </c>
      <c r="B1589" s="2" t="s">
        <v>2645</v>
      </c>
      <c r="C1589" s="2" t="s">
        <v>2642</v>
      </c>
      <c r="D1589" s="2" t="s">
        <v>2646</v>
      </c>
      <c r="E1589" s="4">
        <v>5</v>
      </c>
      <c r="F1589" s="4">
        <v>46500</v>
      </c>
      <c r="G1589" s="4">
        <v>4650</v>
      </c>
      <c r="H1589" s="4">
        <v>51150</v>
      </c>
    </row>
    <row r="1590" spans="1:8" ht="15.75">
      <c r="A1590" s="3" t="s">
        <v>13</v>
      </c>
      <c r="B1590" s="2" t="s">
        <v>2647</v>
      </c>
      <c r="C1590" s="2" t="s">
        <v>2642</v>
      </c>
      <c r="D1590" s="2" t="s">
        <v>2648</v>
      </c>
      <c r="E1590" s="4">
        <v>2</v>
      </c>
      <c r="F1590" s="4">
        <v>21800</v>
      </c>
      <c r="G1590" s="4">
        <v>2180</v>
      </c>
      <c r="H1590" s="4">
        <v>23980</v>
      </c>
    </row>
    <row r="1591" spans="1:8" ht="15.75">
      <c r="A1591" s="3" t="s">
        <v>13</v>
      </c>
      <c r="B1591" s="2" t="s">
        <v>2665</v>
      </c>
      <c r="C1591" s="2" t="s">
        <v>2664</v>
      </c>
      <c r="D1591" s="2" t="s">
        <v>2646</v>
      </c>
      <c r="E1591" s="4">
        <v>15</v>
      </c>
      <c r="F1591" s="4">
        <v>147000</v>
      </c>
      <c r="G1591" s="4">
        <v>14700</v>
      </c>
      <c r="H1591" s="4">
        <v>161700</v>
      </c>
    </row>
    <row r="1592" spans="1:8" ht="15.75">
      <c r="A1592" s="3" t="s">
        <v>13</v>
      </c>
      <c r="B1592" s="2" t="s">
        <v>2671</v>
      </c>
      <c r="C1592" s="2" t="s">
        <v>2312</v>
      </c>
      <c r="D1592" s="2" t="s">
        <v>2672</v>
      </c>
      <c r="E1592" s="4">
        <v>52</v>
      </c>
      <c r="F1592" s="4">
        <v>251056</v>
      </c>
      <c r="G1592" s="4">
        <v>25106</v>
      </c>
      <c r="H1592" s="4">
        <v>276162</v>
      </c>
    </row>
    <row r="1593" spans="1:8" ht="15.75">
      <c r="A1593" s="3" t="s">
        <v>13</v>
      </c>
      <c r="B1593" s="2" t="s">
        <v>2676</v>
      </c>
      <c r="C1593" s="2" t="s">
        <v>2664</v>
      </c>
      <c r="D1593" s="2" t="s">
        <v>2644</v>
      </c>
      <c r="E1593" s="4">
        <v>10</v>
      </c>
      <c r="F1593" s="4">
        <v>81000</v>
      </c>
      <c r="G1593" s="4">
        <v>8100</v>
      </c>
      <c r="H1593" s="4">
        <v>89100</v>
      </c>
    </row>
    <row r="1594" spans="1:8" ht="15.75">
      <c r="A1594" s="3" t="s">
        <v>13</v>
      </c>
      <c r="B1594" s="2" t="s">
        <v>2684</v>
      </c>
      <c r="C1594" s="2" t="s">
        <v>2312</v>
      </c>
      <c r="D1594" s="2" t="s">
        <v>2685</v>
      </c>
      <c r="E1594" s="4">
        <v>20</v>
      </c>
      <c r="F1594" s="4">
        <v>69000</v>
      </c>
      <c r="G1594" s="4">
        <v>6900</v>
      </c>
      <c r="H1594" s="4">
        <v>75900</v>
      </c>
    </row>
    <row r="1595" spans="1:8" ht="15.75">
      <c r="A1595" s="3" t="s">
        <v>13</v>
      </c>
      <c r="B1595" s="2" t="s">
        <v>2716</v>
      </c>
      <c r="C1595" s="2" t="s">
        <v>1267</v>
      </c>
      <c r="D1595" s="2" t="s">
        <v>2717</v>
      </c>
      <c r="E1595" s="4">
        <v>24</v>
      </c>
      <c r="F1595" s="4">
        <v>635232</v>
      </c>
      <c r="G1595" s="4">
        <v>63523</v>
      </c>
      <c r="H1595" s="4">
        <v>698755</v>
      </c>
    </row>
    <row r="1596" spans="1:8" ht="15.75">
      <c r="A1596" s="3" t="s">
        <v>13</v>
      </c>
      <c r="B1596" s="2" t="s">
        <v>2726</v>
      </c>
      <c r="C1596" s="2" t="s">
        <v>1267</v>
      </c>
      <c r="D1596" s="2" t="s">
        <v>2727</v>
      </c>
      <c r="E1596" s="4">
        <v>13</v>
      </c>
      <c r="F1596" s="4">
        <v>446680</v>
      </c>
      <c r="G1596" s="4">
        <v>44668</v>
      </c>
      <c r="H1596" s="4">
        <v>491348</v>
      </c>
    </row>
    <row r="1597" spans="1:8" ht="15.75">
      <c r="A1597" s="3" t="s">
        <v>13</v>
      </c>
      <c r="B1597" s="2" t="s">
        <v>2737</v>
      </c>
      <c r="C1597" s="2" t="s">
        <v>2732</v>
      </c>
      <c r="D1597" s="2" t="s">
        <v>2738</v>
      </c>
      <c r="E1597" s="4">
        <v>11</v>
      </c>
      <c r="F1597" s="4">
        <v>147224</v>
      </c>
      <c r="G1597" s="4">
        <v>14722</v>
      </c>
      <c r="H1597" s="4">
        <v>161946</v>
      </c>
    </row>
    <row r="1598" spans="1:8" ht="15.75">
      <c r="A1598" s="3" t="s">
        <v>13</v>
      </c>
      <c r="B1598" s="2" t="s">
        <v>2743</v>
      </c>
      <c r="C1598" s="2" t="s">
        <v>2732</v>
      </c>
      <c r="D1598" s="2" t="s">
        <v>2744</v>
      </c>
      <c r="E1598" s="4">
        <v>22</v>
      </c>
      <c r="F1598" s="4">
        <v>359084</v>
      </c>
      <c r="G1598" s="4">
        <v>35907</v>
      </c>
      <c r="H1598" s="4">
        <v>394991</v>
      </c>
    </row>
    <row r="1599" spans="1:8" ht="15.75">
      <c r="A1599" s="3" t="s">
        <v>13</v>
      </c>
      <c r="B1599" s="2" t="s">
        <v>2749</v>
      </c>
      <c r="C1599" s="2" t="s">
        <v>1267</v>
      </c>
      <c r="D1599" s="2" t="s">
        <v>2750</v>
      </c>
      <c r="E1599" s="4">
        <v>60</v>
      </c>
      <c r="F1599" s="4">
        <v>1926300</v>
      </c>
      <c r="G1599" s="4">
        <v>192630</v>
      </c>
      <c r="H1599" s="4">
        <v>2118930</v>
      </c>
    </row>
    <row r="1600" spans="1:8" ht="15.75">
      <c r="A1600" s="3" t="s">
        <v>13</v>
      </c>
      <c r="B1600" s="2" t="s">
        <v>2756</v>
      </c>
      <c r="C1600" s="2" t="s">
        <v>1443</v>
      </c>
      <c r="D1600" s="2" t="s">
        <v>2757</v>
      </c>
      <c r="E1600" s="4">
        <v>10</v>
      </c>
      <c r="F1600" s="4">
        <v>51430</v>
      </c>
      <c r="G1600" s="4">
        <v>5143</v>
      </c>
      <c r="H1600" s="4">
        <v>56573</v>
      </c>
    </row>
    <row r="1601" spans="1:8" ht="15.75">
      <c r="A1601" s="3" t="s">
        <v>13</v>
      </c>
      <c r="B1601" s="2" t="s">
        <v>2763</v>
      </c>
      <c r="C1601" s="2" t="s">
        <v>2762</v>
      </c>
      <c r="D1601" s="2" t="s">
        <v>2764</v>
      </c>
      <c r="E1601" s="4"/>
      <c r="F1601" s="4"/>
      <c r="G1601" s="4"/>
      <c r="H1601" s="4"/>
    </row>
    <row r="1602" spans="1:8" ht="15.75">
      <c r="A1602" s="3" t="s">
        <v>13</v>
      </c>
      <c r="B1602" s="2" t="s">
        <v>2779</v>
      </c>
      <c r="C1602" s="2" t="s">
        <v>1424</v>
      </c>
      <c r="D1602" s="2" t="s">
        <v>2780</v>
      </c>
      <c r="E1602" s="4">
        <v>10</v>
      </c>
      <c r="F1602" s="4">
        <v>50130</v>
      </c>
      <c r="G1602" s="4">
        <v>5013</v>
      </c>
      <c r="H1602" s="4">
        <v>55143</v>
      </c>
    </row>
    <row r="1603" spans="1:8" ht="15.75">
      <c r="A1603" s="3" t="s">
        <v>13</v>
      </c>
      <c r="B1603" s="2" t="s">
        <v>2795</v>
      </c>
      <c r="C1603" s="2" t="s">
        <v>2794</v>
      </c>
      <c r="D1603" s="2" t="s">
        <v>2796</v>
      </c>
      <c r="E1603" s="4"/>
      <c r="F1603" s="4"/>
      <c r="G1603" s="4"/>
      <c r="H1603" s="4"/>
    </row>
    <row r="1604" spans="1:8" ht="15.75">
      <c r="A1604" s="3" t="s">
        <v>13</v>
      </c>
      <c r="B1604" s="2" t="s">
        <v>2797</v>
      </c>
      <c r="C1604" s="2" t="s">
        <v>2794</v>
      </c>
      <c r="D1604" s="2" t="s">
        <v>2798</v>
      </c>
      <c r="E1604" s="4"/>
      <c r="F1604" s="4"/>
      <c r="G1604" s="4"/>
      <c r="H1604" s="4"/>
    </row>
    <row r="1605" spans="1:8" ht="15.75">
      <c r="A1605" s="3" t="s">
        <v>13</v>
      </c>
      <c r="B1605" s="2" t="s">
        <v>2801</v>
      </c>
      <c r="C1605" s="2" t="s">
        <v>2794</v>
      </c>
      <c r="D1605" s="2" t="s">
        <v>2802</v>
      </c>
      <c r="E1605" s="4"/>
      <c r="F1605" s="4"/>
      <c r="G1605" s="4"/>
      <c r="H1605" s="4"/>
    </row>
    <row r="1606" spans="1:8" ht="15.75">
      <c r="A1606" s="3" t="s">
        <v>13</v>
      </c>
      <c r="B1606" s="2" t="s">
        <v>2803</v>
      </c>
      <c r="C1606" s="2" t="s">
        <v>2794</v>
      </c>
      <c r="D1606" s="2" t="s">
        <v>2804</v>
      </c>
      <c r="E1606" s="4"/>
      <c r="F1606" s="4"/>
      <c r="G1606" s="4"/>
      <c r="H1606" s="4"/>
    </row>
    <row r="1607" spans="1:8" ht="15.75">
      <c r="A1607" s="3" t="s">
        <v>13</v>
      </c>
      <c r="B1607" s="2" t="s">
        <v>2807</v>
      </c>
      <c r="C1607" s="2" t="s">
        <v>2794</v>
      </c>
      <c r="D1607" s="2" t="s">
        <v>2808</v>
      </c>
      <c r="E1607" s="4"/>
      <c r="F1607" s="4"/>
      <c r="G1607" s="4"/>
      <c r="H1607" s="4"/>
    </row>
    <row r="1608" spans="1:8" ht="15.75">
      <c r="A1608" s="3" t="s">
        <v>13</v>
      </c>
      <c r="B1608" s="2" t="s">
        <v>2809</v>
      </c>
      <c r="C1608" s="2" t="s">
        <v>1443</v>
      </c>
      <c r="D1608" s="2" t="s">
        <v>2810</v>
      </c>
      <c r="E1608" s="4">
        <v>20</v>
      </c>
      <c r="F1608" s="4">
        <v>50460</v>
      </c>
      <c r="G1608" s="4">
        <v>5046</v>
      </c>
      <c r="H1608" s="4">
        <v>55506</v>
      </c>
    </row>
    <row r="1609" spans="1:8" ht="15.75">
      <c r="A1609" s="3" t="s">
        <v>13</v>
      </c>
      <c r="B1609" s="2" t="s">
        <v>2811</v>
      </c>
      <c r="C1609" s="2" t="s">
        <v>1443</v>
      </c>
      <c r="D1609" s="2" t="s">
        <v>2812</v>
      </c>
      <c r="E1609" s="4">
        <v>30</v>
      </c>
      <c r="F1609" s="4">
        <v>70650</v>
      </c>
      <c r="G1609" s="4">
        <v>7065</v>
      </c>
      <c r="H1609" s="4">
        <v>77715</v>
      </c>
    </row>
    <row r="1610" spans="1:8" ht="15.75">
      <c r="A1610" s="3" t="s">
        <v>13</v>
      </c>
      <c r="B1610" s="2" t="s">
        <v>2813</v>
      </c>
      <c r="C1610" s="2" t="s">
        <v>1443</v>
      </c>
      <c r="D1610" s="2" t="s">
        <v>2814</v>
      </c>
      <c r="E1610" s="4">
        <v>60</v>
      </c>
      <c r="F1610" s="4">
        <v>226320</v>
      </c>
      <c r="G1610" s="4">
        <v>22632</v>
      </c>
      <c r="H1610" s="4">
        <v>248952</v>
      </c>
    </row>
    <row r="1611" spans="1:8" ht="15.75">
      <c r="A1611" s="3" t="s">
        <v>13</v>
      </c>
      <c r="B1611" s="2" t="s">
        <v>2815</v>
      </c>
      <c r="C1611" s="2" t="s">
        <v>1443</v>
      </c>
      <c r="D1611" s="2" t="s">
        <v>2816</v>
      </c>
      <c r="E1611" s="4">
        <v>20</v>
      </c>
      <c r="F1611" s="4">
        <v>90100</v>
      </c>
      <c r="G1611" s="4">
        <v>9010</v>
      </c>
      <c r="H1611" s="4">
        <v>99110</v>
      </c>
    </row>
    <row r="1612" spans="1:8" ht="15.75">
      <c r="A1612" s="3" t="s">
        <v>13</v>
      </c>
      <c r="B1612" s="2" t="s">
        <v>2828</v>
      </c>
      <c r="C1612" s="2" t="s">
        <v>2827</v>
      </c>
      <c r="D1612" s="2" t="s">
        <v>2646</v>
      </c>
      <c r="E1612" s="4">
        <v>35</v>
      </c>
      <c r="F1612" s="4">
        <v>182000</v>
      </c>
      <c r="G1612" s="4">
        <v>18200</v>
      </c>
      <c r="H1612" s="4">
        <v>200200</v>
      </c>
    </row>
    <row r="1613" spans="1:8" ht="15.75">
      <c r="A1613" s="3" t="s">
        <v>13</v>
      </c>
      <c r="B1613" s="2" t="s">
        <v>2829</v>
      </c>
      <c r="C1613" s="2" t="s">
        <v>2827</v>
      </c>
      <c r="D1613" s="2" t="s">
        <v>2648</v>
      </c>
      <c r="E1613" s="4">
        <v>25</v>
      </c>
      <c r="F1613" s="4">
        <v>142500</v>
      </c>
      <c r="G1613" s="4">
        <v>14250</v>
      </c>
      <c r="H1613" s="4">
        <v>156750</v>
      </c>
    </row>
    <row r="1614" spans="1:8" ht="15.75">
      <c r="A1614" s="3" t="s">
        <v>13</v>
      </c>
      <c r="B1614" s="2" t="s">
        <v>2831</v>
      </c>
      <c r="C1614" s="2" t="s">
        <v>1401</v>
      </c>
      <c r="D1614" s="2" t="s">
        <v>2832</v>
      </c>
      <c r="E1614" s="4">
        <v>80</v>
      </c>
      <c r="F1614" s="4">
        <v>153200</v>
      </c>
      <c r="G1614" s="4">
        <v>15320</v>
      </c>
      <c r="H1614" s="4">
        <v>168520</v>
      </c>
    </row>
    <row r="1615" spans="1:8" ht="15.75">
      <c r="A1615" s="3" t="s">
        <v>13</v>
      </c>
      <c r="B1615" s="2" t="s">
        <v>2835</v>
      </c>
      <c r="C1615" s="2" t="s">
        <v>1401</v>
      </c>
      <c r="D1615" s="2" t="s">
        <v>2836</v>
      </c>
      <c r="E1615" s="4">
        <v>195</v>
      </c>
      <c r="F1615" s="4">
        <v>458505</v>
      </c>
      <c r="G1615" s="4">
        <v>45851</v>
      </c>
      <c r="H1615" s="4">
        <v>504356</v>
      </c>
    </row>
    <row r="1616" spans="1:8" ht="15.75">
      <c r="A1616" s="3" t="s">
        <v>13</v>
      </c>
      <c r="B1616" s="2" t="s">
        <v>2840</v>
      </c>
      <c r="C1616" s="2" t="s">
        <v>1401</v>
      </c>
      <c r="D1616" s="2" t="s">
        <v>2841</v>
      </c>
      <c r="E1616" s="4">
        <v>261</v>
      </c>
      <c r="F1616" s="4">
        <v>732048</v>
      </c>
      <c r="G1616" s="4">
        <v>73205</v>
      </c>
      <c r="H1616" s="4">
        <v>805253</v>
      </c>
    </row>
    <row r="1617" spans="1:8" ht="15.75">
      <c r="A1617" s="3" t="s">
        <v>13</v>
      </c>
      <c r="B1617" s="2" t="s">
        <v>2842</v>
      </c>
      <c r="C1617" s="2" t="s">
        <v>1401</v>
      </c>
      <c r="D1617" s="2" t="s">
        <v>2843</v>
      </c>
      <c r="E1617" s="4">
        <v>1</v>
      </c>
      <c r="F1617" s="4">
        <v>4298</v>
      </c>
      <c r="G1617" s="4">
        <v>430</v>
      </c>
      <c r="H1617" s="4">
        <v>4728</v>
      </c>
    </row>
    <row r="1618" spans="1:8" ht="15.75">
      <c r="A1618" s="3" t="s">
        <v>13</v>
      </c>
      <c r="B1618" s="2" t="s">
        <v>2846</v>
      </c>
      <c r="C1618" s="2" t="s">
        <v>1401</v>
      </c>
      <c r="D1618" s="2" t="s">
        <v>2847</v>
      </c>
      <c r="E1618" s="4">
        <v>15</v>
      </c>
      <c r="F1618" s="4">
        <v>74025</v>
      </c>
      <c r="G1618" s="4">
        <v>7403</v>
      </c>
      <c r="H1618" s="4">
        <v>81428</v>
      </c>
    </row>
    <row r="1619" spans="1:8" ht="15.75">
      <c r="A1619" s="3" t="s">
        <v>13</v>
      </c>
      <c r="B1619" s="2" t="s">
        <v>2848</v>
      </c>
      <c r="C1619" s="2" t="s">
        <v>1401</v>
      </c>
      <c r="D1619" s="2" t="s">
        <v>2849</v>
      </c>
      <c r="E1619" s="4">
        <v>110</v>
      </c>
      <c r="F1619" s="4">
        <v>143440</v>
      </c>
      <c r="G1619" s="4">
        <v>14344</v>
      </c>
      <c r="H1619" s="4">
        <v>157784</v>
      </c>
    </row>
    <row r="1620" spans="1:8" ht="15.75">
      <c r="A1620" s="3" t="s">
        <v>13</v>
      </c>
      <c r="B1620" s="2" t="s">
        <v>2850</v>
      </c>
      <c r="C1620" s="2" t="s">
        <v>1401</v>
      </c>
      <c r="D1620" s="2" t="s">
        <v>2851</v>
      </c>
      <c r="E1620" s="4">
        <v>36</v>
      </c>
      <c r="F1620" s="4">
        <v>54468</v>
      </c>
      <c r="G1620" s="4">
        <v>5447</v>
      </c>
      <c r="H1620" s="4">
        <v>59915</v>
      </c>
    </row>
    <row r="1621" spans="1:8" ht="15.75">
      <c r="A1621" s="3" t="s">
        <v>13</v>
      </c>
      <c r="B1621" s="2" t="s">
        <v>2863</v>
      </c>
      <c r="C1621" s="2" t="s">
        <v>1405</v>
      </c>
      <c r="D1621" s="2" t="s">
        <v>2864</v>
      </c>
      <c r="E1621" s="4">
        <v>30</v>
      </c>
      <c r="F1621" s="4">
        <v>93200</v>
      </c>
      <c r="G1621" s="4">
        <v>9320</v>
      </c>
      <c r="H1621" s="4">
        <v>102520</v>
      </c>
    </row>
    <row r="1622" spans="1:8" ht="15.75">
      <c r="A1622" s="3" t="s">
        <v>13</v>
      </c>
      <c r="B1622" s="2" t="s">
        <v>2875</v>
      </c>
      <c r="C1622" s="2" t="s">
        <v>1405</v>
      </c>
      <c r="D1622" s="2" t="s">
        <v>2876</v>
      </c>
      <c r="E1622" s="4">
        <v>15</v>
      </c>
      <c r="F1622" s="4">
        <v>30000</v>
      </c>
      <c r="G1622" s="4">
        <v>3000</v>
      </c>
      <c r="H1622" s="4">
        <v>33000</v>
      </c>
    </row>
    <row r="1623" spans="1:8" ht="15.75">
      <c r="A1623" s="3" t="s">
        <v>13</v>
      </c>
      <c r="B1623" s="2" t="s">
        <v>2879</v>
      </c>
      <c r="C1623" s="2" t="s">
        <v>1412</v>
      </c>
      <c r="D1623" s="2" t="s">
        <v>2880</v>
      </c>
      <c r="E1623" s="4">
        <v>50</v>
      </c>
      <c r="F1623" s="4">
        <v>94000</v>
      </c>
      <c r="G1623" s="4">
        <v>9400</v>
      </c>
      <c r="H1623" s="4">
        <v>103400</v>
      </c>
    </row>
    <row r="1624" spans="1:8" ht="15.75">
      <c r="A1624" s="3" t="s">
        <v>13</v>
      </c>
      <c r="B1624" s="2" t="s">
        <v>2882</v>
      </c>
      <c r="C1624" s="2" t="s">
        <v>1412</v>
      </c>
      <c r="D1624" s="2" t="s">
        <v>2646</v>
      </c>
      <c r="E1624" s="4">
        <v>145</v>
      </c>
      <c r="F1624" s="4">
        <v>341745</v>
      </c>
      <c r="G1624" s="4">
        <v>34175</v>
      </c>
      <c r="H1624" s="4">
        <v>375920</v>
      </c>
    </row>
    <row r="1625" spans="1:8" ht="15.75">
      <c r="A1625" s="3" t="s">
        <v>13</v>
      </c>
      <c r="B1625" s="2" t="s">
        <v>2885</v>
      </c>
      <c r="C1625" s="2" t="s">
        <v>1412</v>
      </c>
      <c r="D1625" s="2" t="s">
        <v>2886</v>
      </c>
      <c r="E1625" s="4">
        <v>196</v>
      </c>
      <c r="F1625" s="4">
        <v>700638</v>
      </c>
      <c r="G1625" s="4">
        <v>70064</v>
      </c>
      <c r="H1625" s="4">
        <v>770702</v>
      </c>
    </row>
    <row r="1626" spans="1:8" ht="15.75">
      <c r="A1626" s="3" t="s">
        <v>13</v>
      </c>
      <c r="B1626" s="2" t="s">
        <v>2887</v>
      </c>
      <c r="C1626" s="2" t="s">
        <v>1412</v>
      </c>
      <c r="D1626" s="2" t="s">
        <v>2888</v>
      </c>
      <c r="E1626" s="4">
        <v>40</v>
      </c>
      <c r="F1626" s="4">
        <v>169200</v>
      </c>
      <c r="G1626" s="4">
        <v>16920</v>
      </c>
      <c r="H1626" s="4">
        <v>186120</v>
      </c>
    </row>
    <row r="1627" spans="1:8" ht="15.75">
      <c r="A1627" s="3" t="s">
        <v>13</v>
      </c>
      <c r="B1627" s="2" t="s">
        <v>2891</v>
      </c>
      <c r="C1627" s="2" t="s">
        <v>1412</v>
      </c>
      <c r="D1627" s="2" t="s">
        <v>2892</v>
      </c>
      <c r="E1627" s="4">
        <v>1</v>
      </c>
      <c r="F1627" s="4">
        <v>4868</v>
      </c>
      <c r="G1627" s="4">
        <v>487</v>
      </c>
      <c r="H1627" s="4">
        <v>5355</v>
      </c>
    </row>
    <row r="1628" spans="1:8" ht="15.75">
      <c r="A1628" s="3" t="s">
        <v>13</v>
      </c>
      <c r="B1628" s="2" t="s">
        <v>2893</v>
      </c>
      <c r="C1628" s="2" t="s">
        <v>1412</v>
      </c>
      <c r="D1628" s="2" t="s">
        <v>2894</v>
      </c>
      <c r="E1628" s="4">
        <v>10</v>
      </c>
      <c r="F1628" s="4">
        <v>17210</v>
      </c>
      <c r="G1628" s="4">
        <v>1721</v>
      </c>
      <c r="H1628" s="4">
        <v>18931</v>
      </c>
    </row>
    <row r="1629" spans="1:8" ht="15.75">
      <c r="A1629" s="3" t="s">
        <v>13</v>
      </c>
      <c r="B1629" s="2" t="s">
        <v>2895</v>
      </c>
      <c r="C1629" s="2" t="s">
        <v>1412</v>
      </c>
      <c r="D1629" s="2" t="s">
        <v>2896</v>
      </c>
      <c r="E1629" s="4">
        <v>10</v>
      </c>
      <c r="F1629" s="4">
        <v>19740</v>
      </c>
      <c r="G1629" s="4">
        <v>1974</v>
      </c>
      <c r="H1629" s="4">
        <v>21714</v>
      </c>
    </row>
    <row r="1630" spans="1:8" ht="15.75">
      <c r="A1630" s="3" t="s">
        <v>13</v>
      </c>
      <c r="B1630" s="2" t="s">
        <v>2912</v>
      </c>
      <c r="C1630" s="2" t="s">
        <v>1417</v>
      </c>
      <c r="D1630" s="2" t="s">
        <v>2913</v>
      </c>
      <c r="E1630" s="4">
        <v>170</v>
      </c>
      <c r="F1630" s="4">
        <v>238000</v>
      </c>
      <c r="G1630" s="4">
        <v>23800</v>
      </c>
      <c r="H1630" s="4">
        <v>261800</v>
      </c>
    </row>
    <row r="1631" spans="1:8" ht="15.75">
      <c r="A1631" s="3" t="s">
        <v>13</v>
      </c>
      <c r="B1631" s="2" t="s">
        <v>2916</v>
      </c>
      <c r="C1631" s="2" t="s">
        <v>1424</v>
      </c>
      <c r="D1631" s="2" t="s">
        <v>2917</v>
      </c>
      <c r="E1631" s="4">
        <v>30</v>
      </c>
      <c r="F1631" s="4">
        <v>73230</v>
      </c>
      <c r="G1631" s="4">
        <v>7323</v>
      </c>
      <c r="H1631" s="4">
        <v>80553</v>
      </c>
    </row>
    <row r="1632" spans="1:8" ht="15.75">
      <c r="A1632" s="3" t="s">
        <v>13</v>
      </c>
      <c r="B1632" s="2" t="s">
        <v>2918</v>
      </c>
      <c r="C1632" s="2" t="s">
        <v>1424</v>
      </c>
      <c r="D1632" s="2" t="s">
        <v>2919</v>
      </c>
      <c r="E1632" s="4">
        <v>20</v>
      </c>
      <c r="F1632" s="4">
        <v>48030</v>
      </c>
      <c r="G1632" s="4">
        <v>4803</v>
      </c>
      <c r="H1632" s="4">
        <v>52833</v>
      </c>
    </row>
    <row r="1633" spans="1:8" ht="15.75">
      <c r="A1633" s="3" t="s">
        <v>13</v>
      </c>
      <c r="B1633" s="2" t="s">
        <v>2920</v>
      </c>
      <c r="C1633" s="2" t="s">
        <v>1424</v>
      </c>
      <c r="D1633" s="2" t="s">
        <v>2921</v>
      </c>
      <c r="E1633" s="4">
        <v>60</v>
      </c>
      <c r="F1633" s="4">
        <v>220540</v>
      </c>
      <c r="G1633" s="4">
        <v>22054</v>
      </c>
      <c r="H1633" s="4">
        <v>242594</v>
      </c>
    </row>
    <row r="1634" spans="1:8" ht="15.75">
      <c r="A1634" s="3" t="s">
        <v>13</v>
      </c>
      <c r="B1634" s="2" t="s">
        <v>3862</v>
      </c>
      <c r="C1634" s="2" t="s">
        <v>1426</v>
      </c>
      <c r="D1634" s="2" t="s">
        <v>3863</v>
      </c>
      <c r="E1634" s="4">
        <v>30</v>
      </c>
      <c r="F1634" s="4">
        <v>67850</v>
      </c>
      <c r="G1634" s="4">
        <v>6785</v>
      </c>
      <c r="H1634" s="4">
        <v>74635</v>
      </c>
    </row>
    <row r="1635" spans="1:8" ht="15.75">
      <c r="A1635" s="3" t="s">
        <v>13</v>
      </c>
      <c r="B1635" s="2" t="s">
        <v>3864</v>
      </c>
      <c r="C1635" s="2" t="s">
        <v>1426</v>
      </c>
      <c r="D1635" s="2" t="s">
        <v>3865</v>
      </c>
      <c r="E1635" s="4">
        <v>10</v>
      </c>
      <c r="F1635" s="4">
        <v>29770</v>
      </c>
      <c r="G1635" s="4">
        <v>2977</v>
      </c>
      <c r="H1635" s="4">
        <v>32747</v>
      </c>
    </row>
    <row r="1636" spans="1:8" ht="15.75">
      <c r="A1636" s="3" t="s">
        <v>13</v>
      </c>
      <c r="B1636" s="2" t="s">
        <v>3866</v>
      </c>
      <c r="C1636" s="2" t="s">
        <v>1426</v>
      </c>
      <c r="D1636" s="2" t="s">
        <v>3867</v>
      </c>
      <c r="E1636" s="4">
        <v>115</v>
      </c>
      <c r="F1636" s="4">
        <v>126940</v>
      </c>
      <c r="G1636" s="4">
        <v>12694</v>
      </c>
      <c r="H1636" s="4">
        <v>139634</v>
      </c>
    </row>
    <row r="1637" spans="1:8" ht="15.75">
      <c r="A1637" s="3" t="s">
        <v>13</v>
      </c>
      <c r="B1637" s="2" t="s">
        <v>3868</v>
      </c>
      <c r="C1637" s="2" t="s">
        <v>1426</v>
      </c>
      <c r="D1637" s="2" t="s">
        <v>3869</v>
      </c>
      <c r="E1637" s="4">
        <v>10</v>
      </c>
      <c r="F1637" s="4">
        <v>35520</v>
      </c>
      <c r="G1637" s="4">
        <v>3552</v>
      </c>
      <c r="H1637" s="4">
        <v>39072</v>
      </c>
    </row>
    <row r="1638" spans="1:8" ht="15.75">
      <c r="A1638" s="3" t="s">
        <v>13</v>
      </c>
      <c r="B1638" s="2" t="s">
        <v>3870</v>
      </c>
      <c r="C1638" s="2" t="s">
        <v>1426</v>
      </c>
      <c r="D1638" s="2" t="s">
        <v>3871</v>
      </c>
      <c r="E1638" s="4">
        <v>170</v>
      </c>
      <c r="F1638" s="4">
        <v>208080</v>
      </c>
      <c r="G1638" s="4">
        <v>20808</v>
      </c>
      <c r="H1638" s="4">
        <v>228888</v>
      </c>
    </row>
    <row r="1639" spans="1:8" ht="15.75">
      <c r="A1639" s="3" t="s">
        <v>13</v>
      </c>
      <c r="B1639" s="2" t="s">
        <v>3872</v>
      </c>
      <c r="C1639" s="2" t="s">
        <v>1426</v>
      </c>
      <c r="D1639" s="2" t="s">
        <v>3873</v>
      </c>
      <c r="E1639" s="4">
        <v>152</v>
      </c>
      <c r="F1639" s="4">
        <v>200640</v>
      </c>
      <c r="G1639" s="4">
        <v>20064</v>
      </c>
      <c r="H1639" s="4">
        <v>220704</v>
      </c>
    </row>
    <row r="1640" spans="1:8" ht="15.75">
      <c r="A1640" s="3" t="s">
        <v>13</v>
      </c>
      <c r="B1640" s="2" t="s">
        <v>3876</v>
      </c>
      <c r="C1640" s="2" t="s">
        <v>1433</v>
      </c>
      <c r="D1640" s="2" t="s">
        <v>3877</v>
      </c>
      <c r="E1640" s="4">
        <v>308</v>
      </c>
      <c r="F1640" s="4">
        <v>572460</v>
      </c>
      <c r="G1640" s="4">
        <v>57246</v>
      </c>
      <c r="H1640" s="4">
        <v>629706</v>
      </c>
    </row>
    <row r="1641" spans="1:8" ht="15.75">
      <c r="A1641" s="3" t="s">
        <v>13</v>
      </c>
      <c r="B1641" s="2" t="s">
        <v>6114</v>
      </c>
      <c r="C1641" s="2" t="s">
        <v>1433</v>
      </c>
      <c r="D1641" s="2" t="s">
        <v>2435</v>
      </c>
      <c r="E1641" s="4">
        <v>100</v>
      </c>
      <c r="F1641" s="4">
        <v>390000</v>
      </c>
      <c r="G1641" s="4">
        <v>39000</v>
      </c>
      <c r="H1641" s="4">
        <v>429000</v>
      </c>
    </row>
    <row r="1642" spans="1:8" ht="15.75">
      <c r="A1642" s="3" t="s">
        <v>13</v>
      </c>
      <c r="B1642" s="2" t="s">
        <v>3878</v>
      </c>
      <c r="C1642" s="2" t="s">
        <v>1433</v>
      </c>
      <c r="D1642" s="2" t="s">
        <v>3879</v>
      </c>
      <c r="E1642" s="4">
        <v>80</v>
      </c>
      <c r="F1642" s="4">
        <v>180920</v>
      </c>
      <c r="G1642" s="4">
        <v>18092</v>
      </c>
      <c r="H1642" s="4">
        <v>199012</v>
      </c>
    </row>
    <row r="1643" spans="1:8" ht="15.75">
      <c r="A1643" s="3" t="s">
        <v>13</v>
      </c>
      <c r="B1643" s="2" t="s">
        <v>3880</v>
      </c>
      <c r="C1643" s="2" t="s">
        <v>1433</v>
      </c>
      <c r="D1643" s="2" t="s">
        <v>3881</v>
      </c>
      <c r="E1643" s="4">
        <v>5210</v>
      </c>
      <c r="F1643" s="4">
        <v>5225305</v>
      </c>
      <c r="G1643" s="4">
        <v>522531</v>
      </c>
      <c r="H1643" s="4">
        <v>5747836</v>
      </c>
    </row>
    <row r="1644" spans="1:8" ht="15.75">
      <c r="A1644" s="3" t="s">
        <v>13</v>
      </c>
      <c r="B1644" s="2" t="s">
        <v>3886</v>
      </c>
      <c r="C1644" s="2" t="s">
        <v>1433</v>
      </c>
      <c r="D1644" s="2" t="s">
        <v>3887</v>
      </c>
      <c r="E1644" s="4">
        <v>570</v>
      </c>
      <c r="F1644" s="4">
        <v>619020</v>
      </c>
      <c r="G1644" s="4">
        <v>61902</v>
      </c>
      <c r="H1644" s="4">
        <v>680922</v>
      </c>
    </row>
    <row r="1645" spans="1:8" ht="15.75">
      <c r="A1645" s="3" t="s">
        <v>13</v>
      </c>
      <c r="B1645" s="2" t="s">
        <v>3888</v>
      </c>
      <c r="C1645" s="2" t="s">
        <v>1433</v>
      </c>
      <c r="D1645" s="2" t="s">
        <v>3889</v>
      </c>
      <c r="E1645" s="4">
        <v>2970</v>
      </c>
      <c r="F1645" s="4">
        <v>3618850</v>
      </c>
      <c r="G1645" s="4">
        <v>361886</v>
      </c>
      <c r="H1645" s="4">
        <v>3980736</v>
      </c>
    </row>
    <row r="1646" spans="1:8" ht="15.75">
      <c r="A1646" s="3" t="s">
        <v>13</v>
      </c>
      <c r="B1646" s="2" t="s">
        <v>3890</v>
      </c>
      <c r="C1646" s="2" t="s">
        <v>1433</v>
      </c>
      <c r="D1646" s="2" t="s">
        <v>3891</v>
      </c>
      <c r="E1646" s="4">
        <v>20</v>
      </c>
      <c r="F1646" s="4">
        <v>32180</v>
      </c>
      <c r="G1646" s="4">
        <v>3218</v>
      </c>
      <c r="H1646" s="4">
        <v>35398</v>
      </c>
    </row>
    <row r="1647" spans="1:8" ht="15.75">
      <c r="A1647" s="3" t="s">
        <v>13</v>
      </c>
      <c r="B1647" s="2" t="s">
        <v>3892</v>
      </c>
      <c r="C1647" s="2" t="s">
        <v>1433</v>
      </c>
      <c r="D1647" s="2" t="s">
        <v>3893</v>
      </c>
      <c r="E1647" s="4">
        <v>100</v>
      </c>
      <c r="F1647" s="4">
        <v>173710</v>
      </c>
      <c r="G1647" s="4">
        <v>17371</v>
      </c>
      <c r="H1647" s="4">
        <v>191081</v>
      </c>
    </row>
    <row r="1648" spans="1:8" ht="15.75">
      <c r="A1648" s="3" t="s">
        <v>13</v>
      </c>
      <c r="B1648" s="2" t="s">
        <v>3894</v>
      </c>
      <c r="C1648" s="2" t="s">
        <v>1433</v>
      </c>
      <c r="D1648" s="2" t="s">
        <v>3895</v>
      </c>
      <c r="E1648" s="4">
        <v>110</v>
      </c>
      <c r="F1648" s="4">
        <v>167440</v>
      </c>
      <c r="G1648" s="4">
        <v>16744</v>
      </c>
      <c r="H1648" s="4">
        <v>184184</v>
      </c>
    </row>
    <row r="1649" spans="1:8" ht="15.75">
      <c r="A1649" s="3" t="s">
        <v>13</v>
      </c>
      <c r="B1649" s="2" t="s">
        <v>3896</v>
      </c>
      <c r="C1649" s="2" t="s">
        <v>1433</v>
      </c>
      <c r="D1649" s="2" t="s">
        <v>3897</v>
      </c>
      <c r="E1649" s="4">
        <v>70</v>
      </c>
      <c r="F1649" s="4">
        <v>117180</v>
      </c>
      <c r="G1649" s="4">
        <v>11718</v>
      </c>
      <c r="H1649" s="4">
        <v>128898</v>
      </c>
    </row>
    <row r="1650" spans="1:8" ht="15.75">
      <c r="A1650" s="3" t="s">
        <v>13</v>
      </c>
      <c r="B1650" s="2" t="s">
        <v>6420</v>
      </c>
      <c r="C1650" s="2" t="s">
        <v>1412</v>
      </c>
      <c r="D1650" s="2" t="s">
        <v>6421</v>
      </c>
      <c r="E1650" s="4"/>
      <c r="F1650" s="4"/>
      <c r="G1650" s="4"/>
      <c r="H1650" s="4"/>
    </row>
    <row r="1651" spans="1:8" ht="15.75">
      <c r="A1651" s="3" t="s">
        <v>13</v>
      </c>
      <c r="B1651" s="2" t="s">
        <v>3904</v>
      </c>
      <c r="C1651" s="2" t="s">
        <v>3900</v>
      </c>
      <c r="D1651" s="2" t="s">
        <v>2644</v>
      </c>
      <c r="E1651" s="4">
        <v>16</v>
      </c>
      <c r="F1651" s="4">
        <v>70400</v>
      </c>
      <c r="G1651" s="4">
        <v>7040</v>
      </c>
      <c r="H1651" s="4">
        <v>77440</v>
      </c>
    </row>
    <row r="1652" spans="1:8" ht="15.75">
      <c r="A1652" s="3" t="s">
        <v>13</v>
      </c>
      <c r="B1652" s="2" t="s">
        <v>5883</v>
      </c>
      <c r="C1652" s="2" t="s">
        <v>3902</v>
      </c>
      <c r="D1652" s="2" t="s">
        <v>5884</v>
      </c>
      <c r="E1652" s="4">
        <v>5</v>
      </c>
      <c r="F1652" s="4">
        <v>12550</v>
      </c>
      <c r="G1652" s="4">
        <v>1255</v>
      </c>
      <c r="H1652" s="4">
        <v>13805</v>
      </c>
    </row>
    <row r="1653" spans="1:8" ht="15.75">
      <c r="A1653" s="3" t="s">
        <v>13</v>
      </c>
      <c r="B1653" s="2" t="s">
        <v>3911</v>
      </c>
      <c r="C1653" s="2" t="s">
        <v>3900</v>
      </c>
      <c r="D1653" s="2" t="s">
        <v>2646</v>
      </c>
      <c r="E1653" s="4">
        <v>45</v>
      </c>
      <c r="F1653" s="4">
        <v>229500</v>
      </c>
      <c r="G1653" s="4">
        <v>22950</v>
      </c>
      <c r="H1653" s="4">
        <v>252450</v>
      </c>
    </row>
    <row r="1654" spans="1:8" ht="15.75">
      <c r="A1654" s="3" t="s">
        <v>13</v>
      </c>
      <c r="B1654" s="2" t="s">
        <v>3914</v>
      </c>
      <c r="C1654" s="2" t="s">
        <v>3902</v>
      </c>
      <c r="D1654" s="2" t="s">
        <v>2646</v>
      </c>
      <c r="E1654" s="4">
        <v>20</v>
      </c>
      <c r="F1654" s="4">
        <v>98000</v>
      </c>
      <c r="G1654" s="4">
        <v>9800</v>
      </c>
      <c r="H1654" s="4">
        <v>107800</v>
      </c>
    </row>
    <row r="1655" spans="1:8" ht="15.75">
      <c r="A1655" s="3" t="s">
        <v>13</v>
      </c>
      <c r="B1655" s="2" t="s">
        <v>3915</v>
      </c>
      <c r="C1655" s="2" t="s">
        <v>2827</v>
      </c>
      <c r="D1655" s="2" t="s">
        <v>2644</v>
      </c>
      <c r="E1655" s="4">
        <v>10</v>
      </c>
      <c r="F1655" s="4">
        <v>40000</v>
      </c>
      <c r="G1655" s="4">
        <v>4000</v>
      </c>
      <c r="H1655" s="4">
        <v>44000</v>
      </c>
    </row>
    <row r="1656" spans="1:8" ht="15.75">
      <c r="A1656" s="3" t="s">
        <v>13</v>
      </c>
      <c r="B1656" s="2" t="s">
        <v>6359</v>
      </c>
      <c r="C1656" s="2" t="s">
        <v>2827</v>
      </c>
      <c r="D1656" s="2" t="s">
        <v>2667</v>
      </c>
      <c r="E1656" s="4">
        <v>2</v>
      </c>
      <c r="F1656" s="4">
        <v>6800</v>
      </c>
      <c r="G1656" s="4">
        <v>680</v>
      </c>
      <c r="H1656" s="4">
        <v>7480</v>
      </c>
    </row>
    <row r="1657" spans="1:8" ht="15.75">
      <c r="A1657" s="3" t="s">
        <v>13</v>
      </c>
      <c r="B1657" s="2" t="s">
        <v>6370</v>
      </c>
      <c r="C1657" s="2" t="s">
        <v>3902</v>
      </c>
      <c r="D1657" s="2" t="s">
        <v>2648</v>
      </c>
      <c r="E1657" s="4">
        <v>1</v>
      </c>
      <c r="F1657" s="4">
        <v>5700</v>
      </c>
      <c r="G1657" s="4">
        <v>570</v>
      </c>
      <c r="H1657" s="4">
        <v>6270</v>
      </c>
    </row>
    <row r="1658" spans="1:8" ht="15.75">
      <c r="A1658" s="3" t="s">
        <v>13</v>
      </c>
      <c r="B1658" s="2" t="s">
        <v>6119</v>
      </c>
      <c r="C1658" s="2" t="s">
        <v>2827</v>
      </c>
      <c r="D1658" s="2" t="s">
        <v>6120</v>
      </c>
      <c r="E1658" s="4">
        <v>15</v>
      </c>
      <c r="F1658" s="4">
        <v>114000</v>
      </c>
      <c r="G1658" s="4">
        <v>11400</v>
      </c>
      <c r="H1658" s="4">
        <v>125400</v>
      </c>
    </row>
    <row r="1659" spans="1:8" ht="15.75">
      <c r="A1659" s="3" t="s">
        <v>13</v>
      </c>
      <c r="B1659" s="2" t="s">
        <v>6427</v>
      </c>
      <c r="C1659" s="2" t="s">
        <v>3902</v>
      </c>
      <c r="D1659" s="2" t="s">
        <v>2641</v>
      </c>
      <c r="E1659" s="4">
        <v>1</v>
      </c>
      <c r="F1659" s="4">
        <v>6700</v>
      </c>
      <c r="G1659" s="4">
        <v>670</v>
      </c>
      <c r="H1659" s="4">
        <v>7370</v>
      </c>
    </row>
    <row r="1660" spans="1:8" ht="15.75">
      <c r="A1660" s="3" t="s">
        <v>13</v>
      </c>
      <c r="B1660" s="2" t="s">
        <v>6428</v>
      </c>
      <c r="C1660" s="2" t="s">
        <v>3920</v>
      </c>
      <c r="D1660" s="2" t="s">
        <v>2667</v>
      </c>
      <c r="E1660" s="4">
        <v>10</v>
      </c>
      <c r="F1660" s="4">
        <v>36000</v>
      </c>
      <c r="G1660" s="4">
        <v>3600</v>
      </c>
      <c r="H1660" s="4">
        <v>39600</v>
      </c>
    </row>
    <row r="1661" spans="1:8" ht="15.75">
      <c r="A1661" s="3" t="s">
        <v>13</v>
      </c>
      <c r="B1661" s="2" t="s">
        <v>6429</v>
      </c>
      <c r="C1661" s="2" t="s">
        <v>3920</v>
      </c>
      <c r="D1661" s="2" t="s">
        <v>6430</v>
      </c>
      <c r="E1661" s="4">
        <v>8</v>
      </c>
      <c r="F1661" s="4">
        <v>30400</v>
      </c>
      <c r="G1661" s="4">
        <v>3040</v>
      </c>
      <c r="H1661" s="4">
        <v>33440</v>
      </c>
    </row>
    <row r="1662" spans="1:8" ht="15.75">
      <c r="A1662" s="3" t="s">
        <v>13</v>
      </c>
      <c r="B1662" s="2" t="s">
        <v>6431</v>
      </c>
      <c r="C1662" s="2" t="s">
        <v>1401</v>
      </c>
      <c r="D1662" s="2" t="s">
        <v>6432</v>
      </c>
      <c r="E1662" s="4">
        <v>55</v>
      </c>
      <c r="F1662" s="4">
        <v>117000</v>
      </c>
      <c r="G1662" s="4">
        <v>11700</v>
      </c>
      <c r="H1662" s="4">
        <v>128700</v>
      </c>
    </row>
    <row r="1663" spans="1:8" ht="15.75">
      <c r="A1663" s="3" t="s">
        <v>13</v>
      </c>
      <c r="B1663" s="2" t="s">
        <v>6433</v>
      </c>
      <c r="C1663" s="2" t="s">
        <v>2312</v>
      </c>
      <c r="D1663" s="2" t="s">
        <v>2454</v>
      </c>
      <c r="E1663" s="4">
        <v>60</v>
      </c>
      <c r="F1663" s="4">
        <v>1254000</v>
      </c>
      <c r="G1663" s="4">
        <v>125400</v>
      </c>
      <c r="H1663" s="4">
        <v>1379400</v>
      </c>
    </row>
    <row r="1664" spans="1:8" ht="15.75">
      <c r="A1664" s="3" t="s">
        <v>13</v>
      </c>
      <c r="B1664" s="2" t="s">
        <v>6434</v>
      </c>
      <c r="C1664" s="2" t="s">
        <v>2664</v>
      </c>
      <c r="D1664" s="2" t="s">
        <v>6424</v>
      </c>
      <c r="E1664" s="4">
        <v>2</v>
      </c>
      <c r="F1664" s="4">
        <v>24200</v>
      </c>
      <c r="G1664" s="4">
        <v>2420</v>
      </c>
      <c r="H1664" s="4">
        <v>26620</v>
      </c>
    </row>
    <row r="1665" spans="1:8" ht="15.75">
      <c r="A1665" s="3" t="s">
        <v>13</v>
      </c>
      <c r="B1665" s="2" t="s">
        <v>6435</v>
      </c>
      <c r="C1665" s="2" t="s">
        <v>2312</v>
      </c>
      <c r="D1665" s="2" t="s">
        <v>3795</v>
      </c>
      <c r="E1665" s="4">
        <v>33</v>
      </c>
      <c r="F1665" s="4">
        <v>316800</v>
      </c>
      <c r="G1665" s="4">
        <v>31680</v>
      </c>
      <c r="H1665" s="4">
        <v>348480</v>
      </c>
    </row>
    <row r="1666" spans="1:8" ht="15.75">
      <c r="A1666" s="3" t="s">
        <v>13</v>
      </c>
      <c r="B1666" s="2" t="s">
        <v>3930</v>
      </c>
      <c r="C1666" s="2" t="s">
        <v>1433</v>
      </c>
      <c r="D1666" s="2" t="s">
        <v>56</v>
      </c>
      <c r="E1666" s="4">
        <v>1</v>
      </c>
      <c r="F1666" s="4">
        <v>2900</v>
      </c>
      <c r="G1666" s="4">
        <v>290</v>
      </c>
      <c r="H1666" s="4">
        <v>3190</v>
      </c>
    </row>
    <row r="1667" spans="1:8" ht="15.75">
      <c r="A1667" s="3" t="s">
        <v>13</v>
      </c>
      <c r="B1667" s="2" t="s">
        <v>4529</v>
      </c>
      <c r="C1667" s="2" t="s">
        <v>4526</v>
      </c>
      <c r="D1667" s="2" t="s">
        <v>4530</v>
      </c>
      <c r="E1667" s="4">
        <v>937</v>
      </c>
      <c r="F1667" s="4">
        <v>9367940</v>
      </c>
      <c r="G1667" s="4">
        <v>936794</v>
      </c>
      <c r="H1667" s="4">
        <v>10304734</v>
      </c>
    </row>
    <row r="1668" spans="1:8" ht="15.75">
      <c r="A1668" s="3" t="s">
        <v>13</v>
      </c>
      <c r="B1668" s="2" t="s">
        <v>4534</v>
      </c>
      <c r="C1668" s="2" t="s">
        <v>4533</v>
      </c>
      <c r="D1668" s="2" t="s">
        <v>4535</v>
      </c>
      <c r="E1668" s="4">
        <v>713</v>
      </c>
      <c r="F1668" s="4">
        <v>10245810</v>
      </c>
      <c r="G1668" s="4">
        <v>1024581</v>
      </c>
      <c r="H1668" s="4">
        <v>11270391</v>
      </c>
    </row>
    <row r="1669" spans="1:8" ht="15.75">
      <c r="A1669" s="3" t="s">
        <v>13</v>
      </c>
      <c r="B1669" s="2" t="s">
        <v>4537</v>
      </c>
      <c r="C1669" s="2" t="s">
        <v>4536</v>
      </c>
      <c r="D1669" s="2" t="s">
        <v>4538</v>
      </c>
      <c r="E1669" s="4">
        <v>20</v>
      </c>
      <c r="F1669" s="4">
        <v>464600</v>
      </c>
      <c r="G1669" s="4">
        <v>46460</v>
      </c>
      <c r="H1669" s="4">
        <v>511060</v>
      </c>
    </row>
    <row r="1670" spans="1:8" ht="15.75">
      <c r="A1670" s="3" t="s">
        <v>13</v>
      </c>
      <c r="B1670" s="2" t="s">
        <v>4543</v>
      </c>
      <c r="C1670" s="2" t="s">
        <v>4542</v>
      </c>
      <c r="D1670" s="2" t="s">
        <v>4544</v>
      </c>
      <c r="E1670" s="4">
        <v>60</v>
      </c>
      <c r="F1670" s="4">
        <v>660600</v>
      </c>
      <c r="G1670" s="4">
        <v>66060</v>
      </c>
      <c r="H1670" s="4">
        <v>726660</v>
      </c>
    </row>
    <row r="1671" spans="1:8" ht="15.75">
      <c r="A1671" s="3" t="s">
        <v>13</v>
      </c>
      <c r="B1671" s="2" t="s">
        <v>4546</v>
      </c>
      <c r="C1671" s="2" t="s">
        <v>4545</v>
      </c>
      <c r="D1671" s="2" t="s">
        <v>4547</v>
      </c>
      <c r="E1671" s="4">
        <v>50</v>
      </c>
      <c r="F1671" s="4">
        <v>1108000</v>
      </c>
      <c r="G1671" s="4">
        <v>110800</v>
      </c>
      <c r="H1671" s="4">
        <v>1218800</v>
      </c>
    </row>
    <row r="1672" spans="1:8" ht="15.75">
      <c r="A1672" s="3" t="s">
        <v>13</v>
      </c>
      <c r="B1672" s="2" t="s">
        <v>4554</v>
      </c>
      <c r="C1672" s="2" t="s">
        <v>4553</v>
      </c>
      <c r="D1672" s="2" t="s">
        <v>4555</v>
      </c>
      <c r="E1672" s="4">
        <v>472</v>
      </c>
      <c r="F1672" s="4">
        <v>4583120</v>
      </c>
      <c r="G1672" s="4">
        <v>458312</v>
      </c>
      <c r="H1672" s="4">
        <v>5041432</v>
      </c>
    </row>
    <row r="1673" spans="1:8" ht="15.75">
      <c r="A1673" s="3" t="s">
        <v>13</v>
      </c>
      <c r="B1673" s="2" t="s">
        <v>4559</v>
      </c>
      <c r="C1673" s="2" t="s">
        <v>4558</v>
      </c>
      <c r="D1673" s="2" t="s">
        <v>4560</v>
      </c>
      <c r="E1673" s="4">
        <v>20</v>
      </c>
      <c r="F1673" s="4">
        <v>198200</v>
      </c>
      <c r="G1673" s="4">
        <v>19820</v>
      </c>
      <c r="H1673" s="4">
        <v>218020</v>
      </c>
    </row>
    <row r="1674" spans="1:8" ht="15.75">
      <c r="A1674" s="3" t="s">
        <v>13</v>
      </c>
      <c r="B1674" s="2" t="s">
        <v>4569</v>
      </c>
      <c r="C1674" s="2" t="s">
        <v>4568</v>
      </c>
      <c r="D1674" s="2" t="s">
        <v>4570</v>
      </c>
      <c r="E1674" s="4">
        <v>166</v>
      </c>
      <c r="F1674" s="4">
        <v>1731380</v>
      </c>
      <c r="G1674" s="4">
        <v>173138</v>
      </c>
      <c r="H1674" s="4">
        <v>1904518</v>
      </c>
    </row>
    <row r="1675" spans="1:8" ht="15.75">
      <c r="A1675" s="3" t="s">
        <v>13</v>
      </c>
      <c r="B1675" s="2" t="s">
        <v>4576</v>
      </c>
      <c r="C1675" s="2" t="s">
        <v>4575</v>
      </c>
      <c r="D1675" s="2" t="s">
        <v>4577</v>
      </c>
      <c r="E1675" s="4">
        <v>160</v>
      </c>
      <c r="F1675" s="4">
        <v>2382400</v>
      </c>
      <c r="G1675" s="4">
        <v>238240</v>
      </c>
      <c r="H1675" s="4">
        <v>2620640</v>
      </c>
    </row>
    <row r="1676" spans="1:8" ht="15.75">
      <c r="A1676" s="3" t="s">
        <v>13</v>
      </c>
      <c r="B1676" s="2" t="s">
        <v>4581</v>
      </c>
      <c r="C1676" s="2" t="s">
        <v>4580</v>
      </c>
      <c r="D1676" s="2" t="s">
        <v>4582</v>
      </c>
      <c r="E1676" s="4">
        <v>15</v>
      </c>
      <c r="F1676" s="4">
        <v>351900</v>
      </c>
      <c r="G1676" s="4">
        <v>35190</v>
      </c>
      <c r="H1676" s="4">
        <v>387090</v>
      </c>
    </row>
    <row r="1677" spans="1:8" ht="15.75">
      <c r="A1677" s="3" t="s">
        <v>13</v>
      </c>
      <c r="B1677" s="2" t="s">
        <v>4597</v>
      </c>
      <c r="C1677" s="2" t="s">
        <v>4594</v>
      </c>
      <c r="D1677" s="2" t="s">
        <v>4598</v>
      </c>
      <c r="E1677" s="4">
        <v>30</v>
      </c>
      <c r="F1677" s="4">
        <v>336300</v>
      </c>
      <c r="G1677" s="4">
        <v>33630</v>
      </c>
      <c r="H1677" s="4">
        <v>369930</v>
      </c>
    </row>
    <row r="1678" spans="1:8" ht="15.75">
      <c r="A1678" s="3" t="s">
        <v>13</v>
      </c>
      <c r="B1678" s="2" t="s">
        <v>4603</v>
      </c>
      <c r="C1678" s="2" t="s">
        <v>4602</v>
      </c>
      <c r="D1678" s="2" t="s">
        <v>4604</v>
      </c>
      <c r="E1678" s="4">
        <v>50</v>
      </c>
      <c r="F1678" s="4">
        <v>940000</v>
      </c>
      <c r="G1678" s="4">
        <v>94000</v>
      </c>
      <c r="H1678" s="4">
        <v>1034000</v>
      </c>
    </row>
    <row r="1679" spans="1:8" ht="15.75">
      <c r="A1679" s="3" t="s">
        <v>13</v>
      </c>
      <c r="B1679" s="2" t="s">
        <v>4609</v>
      </c>
      <c r="C1679" s="2" t="s">
        <v>4608</v>
      </c>
      <c r="D1679" s="2" t="s">
        <v>4610</v>
      </c>
      <c r="E1679" s="4">
        <v>20</v>
      </c>
      <c r="F1679" s="4">
        <v>550800</v>
      </c>
      <c r="G1679" s="4">
        <v>55080</v>
      </c>
      <c r="H1679" s="4">
        <v>605880</v>
      </c>
    </row>
    <row r="1680" spans="1:8" ht="15.75">
      <c r="A1680" s="3" t="s">
        <v>13</v>
      </c>
      <c r="B1680" s="2" t="s">
        <v>4615</v>
      </c>
      <c r="C1680" s="2" t="s">
        <v>4614</v>
      </c>
      <c r="D1680" s="2" t="s">
        <v>4616</v>
      </c>
      <c r="E1680" s="4">
        <v>50</v>
      </c>
      <c r="F1680" s="4">
        <v>1389500</v>
      </c>
      <c r="G1680" s="4">
        <v>138950</v>
      </c>
      <c r="H1680" s="4">
        <v>1528450</v>
      </c>
    </row>
    <row r="1681" spans="1:8" ht="15.75">
      <c r="A1681" s="3" t="s">
        <v>13</v>
      </c>
      <c r="B1681" s="2" t="s">
        <v>4621</v>
      </c>
      <c r="C1681" s="2" t="s">
        <v>4620</v>
      </c>
      <c r="D1681" s="2" t="s">
        <v>4622</v>
      </c>
      <c r="E1681" s="4">
        <v>173</v>
      </c>
      <c r="F1681" s="4">
        <v>2143470</v>
      </c>
      <c r="G1681" s="4">
        <v>214347</v>
      </c>
      <c r="H1681" s="4">
        <v>2357817</v>
      </c>
    </row>
    <row r="1682" spans="1:8" ht="15.75">
      <c r="A1682" s="3" t="s">
        <v>13</v>
      </c>
      <c r="B1682" s="2" t="s">
        <v>4634</v>
      </c>
      <c r="C1682" s="2" t="s">
        <v>4632</v>
      </c>
      <c r="D1682" s="2" t="s">
        <v>4635</v>
      </c>
      <c r="E1682" s="4">
        <v>895</v>
      </c>
      <c r="F1682" s="4">
        <v>12315200</v>
      </c>
      <c r="G1682" s="4">
        <v>1231520</v>
      </c>
      <c r="H1682" s="4">
        <v>13546720</v>
      </c>
    </row>
    <row r="1683" spans="1:8" ht="15.75">
      <c r="A1683" s="3" t="s">
        <v>13</v>
      </c>
      <c r="B1683" s="2" t="s">
        <v>6523</v>
      </c>
      <c r="C1683" s="2" t="s">
        <v>6522</v>
      </c>
      <c r="D1683" s="2" t="s">
        <v>2188</v>
      </c>
      <c r="E1683" s="4">
        <v>25</v>
      </c>
      <c r="F1683" s="4">
        <v>217280</v>
      </c>
      <c r="G1683" s="4">
        <v>21728</v>
      </c>
      <c r="H1683" s="4">
        <v>239008</v>
      </c>
    </row>
    <row r="1684" spans="1:8" ht="15.75">
      <c r="A1684" s="3" t="s">
        <v>13</v>
      </c>
      <c r="B1684" s="2" t="s">
        <v>6528</v>
      </c>
      <c r="C1684" s="2" t="s">
        <v>6527</v>
      </c>
      <c r="D1684" s="2" t="s">
        <v>6529</v>
      </c>
      <c r="E1684" s="4">
        <v>250</v>
      </c>
      <c r="F1684" s="4">
        <v>1086400</v>
      </c>
      <c r="G1684" s="4">
        <v>108640</v>
      </c>
      <c r="H1684" s="4">
        <v>1195040</v>
      </c>
    </row>
    <row r="1685" spans="1:8" ht="15.75">
      <c r="A1685" s="32" t="s">
        <v>14</v>
      </c>
      <c r="B1685" s="32" t="s">
        <v>55</v>
      </c>
      <c r="C1685" s="32" t="s">
        <v>50</v>
      </c>
      <c r="D1685" s="32" t="s">
        <v>56</v>
      </c>
      <c r="E1685" s="4">
        <v>90</v>
      </c>
      <c r="F1685" s="4">
        <v>363000</v>
      </c>
      <c r="G1685" s="4">
        <v>36300</v>
      </c>
      <c r="H1685" s="4">
        <v>399300</v>
      </c>
    </row>
    <row r="1686" spans="1:8" ht="15.75">
      <c r="A1686" s="32" t="s">
        <v>14</v>
      </c>
      <c r="B1686" s="32" t="s">
        <v>57</v>
      </c>
      <c r="C1686" s="32" t="s">
        <v>50</v>
      </c>
      <c r="D1686" s="32" t="s">
        <v>58</v>
      </c>
      <c r="E1686" s="4">
        <v>50</v>
      </c>
      <c r="F1686" s="4">
        <v>221000</v>
      </c>
      <c r="G1686" s="4">
        <v>22100</v>
      </c>
      <c r="H1686" s="4">
        <v>243100</v>
      </c>
    </row>
    <row r="1687" spans="1:8" ht="15.75">
      <c r="A1687" s="32" t="s">
        <v>14</v>
      </c>
      <c r="B1687" s="32" t="s">
        <v>60</v>
      </c>
      <c r="C1687" s="32" t="s">
        <v>59</v>
      </c>
      <c r="D1687" s="32" t="s">
        <v>52</v>
      </c>
      <c r="E1687" s="4">
        <v>100</v>
      </c>
      <c r="F1687" s="4">
        <v>490000</v>
      </c>
      <c r="G1687" s="4">
        <v>49000</v>
      </c>
      <c r="H1687" s="4">
        <v>539000</v>
      </c>
    </row>
    <row r="1688" spans="1:8" ht="15.75">
      <c r="A1688" s="32" t="s">
        <v>14</v>
      </c>
      <c r="B1688" s="32" t="s">
        <v>64</v>
      </c>
      <c r="C1688" s="32" t="s">
        <v>62</v>
      </c>
      <c r="D1688" s="32" t="s">
        <v>65</v>
      </c>
      <c r="E1688" s="4">
        <v>5</v>
      </c>
      <c r="F1688" s="4">
        <v>47500</v>
      </c>
      <c r="G1688" s="4">
        <v>4750</v>
      </c>
      <c r="H1688" s="4">
        <v>52250</v>
      </c>
    </row>
    <row r="1689" spans="1:8" ht="15.75">
      <c r="A1689" s="32" t="s">
        <v>14</v>
      </c>
      <c r="B1689" s="32" t="s">
        <v>66</v>
      </c>
      <c r="C1689" s="32" t="s">
        <v>62</v>
      </c>
      <c r="D1689" s="32" t="s">
        <v>58</v>
      </c>
      <c r="E1689" s="4">
        <v>10</v>
      </c>
      <c r="F1689" s="4">
        <v>39500</v>
      </c>
      <c r="G1689" s="4">
        <v>3950</v>
      </c>
      <c r="H1689" s="4">
        <v>43450</v>
      </c>
    </row>
    <row r="1690" spans="1:8" ht="15.75">
      <c r="A1690" s="32" t="s">
        <v>14</v>
      </c>
      <c r="B1690" s="32" t="s">
        <v>72</v>
      </c>
      <c r="C1690" s="32" t="s">
        <v>69</v>
      </c>
      <c r="D1690" s="32" t="s">
        <v>73</v>
      </c>
      <c r="E1690" s="4">
        <v>30</v>
      </c>
      <c r="F1690" s="4">
        <v>94800</v>
      </c>
      <c r="G1690" s="4">
        <v>9480</v>
      </c>
      <c r="H1690" s="4">
        <v>104280</v>
      </c>
    </row>
    <row r="1691" spans="1:8" ht="15.75">
      <c r="A1691" s="32" t="s">
        <v>14</v>
      </c>
      <c r="B1691" s="32" t="s">
        <v>74</v>
      </c>
      <c r="C1691" s="32" t="s">
        <v>69</v>
      </c>
      <c r="D1691" s="32" t="s">
        <v>75</v>
      </c>
      <c r="E1691" s="4">
        <v>2</v>
      </c>
      <c r="F1691" s="4">
        <v>21600</v>
      </c>
      <c r="G1691" s="4">
        <v>2160</v>
      </c>
      <c r="H1691" s="4">
        <v>23760</v>
      </c>
    </row>
    <row r="1692" spans="1:8" ht="15.75">
      <c r="A1692" s="32" t="s">
        <v>14</v>
      </c>
      <c r="B1692" s="32" t="s">
        <v>82</v>
      </c>
      <c r="C1692" s="32" t="s">
        <v>69</v>
      </c>
      <c r="D1692" s="32" t="s">
        <v>83</v>
      </c>
      <c r="E1692" s="4">
        <v>100</v>
      </c>
      <c r="F1692" s="4">
        <v>410000</v>
      </c>
      <c r="G1692" s="4">
        <v>41000</v>
      </c>
      <c r="H1692" s="4">
        <v>451000</v>
      </c>
    </row>
    <row r="1693" spans="1:8" ht="15.75">
      <c r="A1693" s="32" t="s">
        <v>14</v>
      </c>
      <c r="B1693" s="32" t="s">
        <v>92</v>
      </c>
      <c r="C1693" s="32" t="s">
        <v>62</v>
      </c>
      <c r="D1693" s="32" t="s">
        <v>56</v>
      </c>
      <c r="E1693" s="4">
        <v>200</v>
      </c>
      <c r="F1693" s="4">
        <v>760000</v>
      </c>
      <c r="G1693" s="4">
        <v>76000</v>
      </c>
      <c r="H1693" s="4">
        <v>836000</v>
      </c>
    </row>
    <row r="1694" spans="1:8" ht="15.75">
      <c r="A1694" s="32" t="s">
        <v>14</v>
      </c>
      <c r="B1694" s="32" t="s">
        <v>107</v>
      </c>
      <c r="C1694" s="32" t="s">
        <v>106</v>
      </c>
      <c r="D1694" s="32" t="s">
        <v>58</v>
      </c>
      <c r="E1694" s="4">
        <v>10</v>
      </c>
      <c r="F1694" s="4">
        <v>40000</v>
      </c>
      <c r="G1694" s="4">
        <v>4000</v>
      </c>
      <c r="H1694" s="4">
        <v>44000</v>
      </c>
    </row>
    <row r="1695" spans="1:8" ht="15.75">
      <c r="A1695" s="32" t="s">
        <v>14</v>
      </c>
      <c r="B1695" s="32" t="s">
        <v>109</v>
      </c>
      <c r="C1695" s="32" t="s">
        <v>59</v>
      </c>
      <c r="D1695" s="32" t="s">
        <v>58</v>
      </c>
      <c r="E1695" s="4">
        <v>70</v>
      </c>
      <c r="F1695" s="4">
        <v>315000</v>
      </c>
      <c r="G1695" s="4">
        <v>31500</v>
      </c>
      <c r="H1695" s="4">
        <v>346500</v>
      </c>
    </row>
    <row r="1696" spans="1:8" ht="15.75">
      <c r="A1696" s="32" t="s">
        <v>14</v>
      </c>
      <c r="B1696" s="32" t="s">
        <v>126</v>
      </c>
      <c r="C1696" s="32" t="s">
        <v>96</v>
      </c>
      <c r="D1696" s="32" t="s">
        <v>75</v>
      </c>
      <c r="E1696" s="4">
        <v>40</v>
      </c>
      <c r="F1696" s="4">
        <v>764000</v>
      </c>
      <c r="G1696" s="4">
        <v>76400</v>
      </c>
      <c r="H1696" s="4">
        <v>840400</v>
      </c>
    </row>
    <row r="1697" spans="1:8" ht="15.75">
      <c r="A1697" s="32" t="s">
        <v>14</v>
      </c>
      <c r="B1697" s="32" t="s">
        <v>127</v>
      </c>
      <c r="C1697" s="32" t="s">
        <v>96</v>
      </c>
      <c r="D1697" s="32" t="s">
        <v>90</v>
      </c>
      <c r="E1697" s="4">
        <v>10</v>
      </c>
      <c r="F1697" s="4">
        <v>235000</v>
      </c>
      <c r="G1697" s="4">
        <v>23500</v>
      </c>
      <c r="H1697" s="4">
        <v>258500</v>
      </c>
    </row>
    <row r="1698" spans="1:8" ht="15.75">
      <c r="A1698" s="32" t="s">
        <v>14</v>
      </c>
      <c r="B1698" s="32" t="s">
        <v>131</v>
      </c>
      <c r="C1698" s="32" t="s">
        <v>59</v>
      </c>
      <c r="D1698" s="32" t="s">
        <v>83</v>
      </c>
      <c r="E1698" s="4">
        <v>70</v>
      </c>
      <c r="F1698" s="4">
        <v>329000</v>
      </c>
      <c r="G1698" s="4">
        <v>32900</v>
      </c>
      <c r="H1698" s="4">
        <v>361900</v>
      </c>
    </row>
    <row r="1699" spans="1:8" ht="15.75">
      <c r="A1699" s="32" t="s">
        <v>14</v>
      </c>
      <c r="B1699" s="32" t="s">
        <v>135</v>
      </c>
      <c r="C1699" s="32" t="s">
        <v>134</v>
      </c>
      <c r="D1699" s="32" t="s">
        <v>136</v>
      </c>
      <c r="E1699" s="4">
        <v>100</v>
      </c>
      <c r="F1699" s="4">
        <v>600000</v>
      </c>
      <c r="G1699" s="4">
        <v>60000</v>
      </c>
      <c r="H1699" s="4">
        <v>660000</v>
      </c>
    </row>
    <row r="1700" spans="1:8" ht="15.75">
      <c r="A1700" s="32" t="s">
        <v>14</v>
      </c>
      <c r="B1700" s="32" t="s">
        <v>165</v>
      </c>
      <c r="C1700" s="32" t="s">
        <v>96</v>
      </c>
      <c r="D1700" s="32" t="s">
        <v>52</v>
      </c>
      <c r="E1700" s="4">
        <v>90</v>
      </c>
      <c r="F1700" s="4">
        <v>863000</v>
      </c>
      <c r="G1700" s="4">
        <v>86300</v>
      </c>
      <c r="H1700" s="4">
        <v>949300</v>
      </c>
    </row>
    <row r="1701" spans="1:8" ht="15.75">
      <c r="A1701" s="32" t="s">
        <v>14</v>
      </c>
      <c r="B1701" s="32" t="s">
        <v>170</v>
      </c>
      <c r="C1701" s="32" t="s">
        <v>59</v>
      </c>
      <c r="D1701" s="32" t="s">
        <v>65</v>
      </c>
      <c r="E1701" s="4">
        <v>5</v>
      </c>
      <c r="F1701" s="4">
        <v>48500</v>
      </c>
      <c r="G1701" s="4">
        <v>4850</v>
      </c>
      <c r="H1701" s="4">
        <v>53350</v>
      </c>
    </row>
    <row r="1702" spans="1:8" ht="15.75">
      <c r="A1702" s="32" t="s">
        <v>14</v>
      </c>
      <c r="B1702" s="32" t="s">
        <v>174</v>
      </c>
      <c r="C1702" s="32" t="s">
        <v>173</v>
      </c>
      <c r="D1702" s="32" t="s">
        <v>175</v>
      </c>
      <c r="E1702" s="4">
        <v>100</v>
      </c>
      <c r="F1702" s="4">
        <v>1600000</v>
      </c>
      <c r="G1702" s="4">
        <v>160000</v>
      </c>
      <c r="H1702" s="4">
        <v>1760000</v>
      </c>
    </row>
    <row r="1703" spans="1:8" ht="15.75">
      <c r="A1703" s="32" t="s">
        <v>14</v>
      </c>
      <c r="B1703" s="32" t="s">
        <v>176</v>
      </c>
      <c r="C1703" s="32" t="s">
        <v>173</v>
      </c>
      <c r="D1703" s="32" t="s">
        <v>177</v>
      </c>
      <c r="E1703" s="4">
        <v>134</v>
      </c>
      <c r="F1703" s="4">
        <v>3015000</v>
      </c>
      <c r="G1703" s="4">
        <v>301500</v>
      </c>
      <c r="H1703" s="4">
        <v>3316500</v>
      </c>
    </row>
    <row r="1704" spans="1:8" ht="15.75">
      <c r="A1704" s="32" t="s">
        <v>14</v>
      </c>
      <c r="B1704" s="32" t="s">
        <v>182</v>
      </c>
      <c r="C1704" s="32" t="s">
        <v>96</v>
      </c>
      <c r="D1704" s="32" t="s">
        <v>58</v>
      </c>
      <c r="E1704" s="4">
        <v>20</v>
      </c>
      <c r="F1704" s="4">
        <v>120000</v>
      </c>
      <c r="G1704" s="4">
        <v>12000</v>
      </c>
      <c r="H1704" s="4">
        <v>132000</v>
      </c>
    </row>
    <row r="1705" spans="1:8" ht="15.75">
      <c r="A1705" s="32" t="s">
        <v>14</v>
      </c>
      <c r="B1705" s="32" t="s">
        <v>187</v>
      </c>
      <c r="C1705" s="32" t="s">
        <v>173</v>
      </c>
      <c r="D1705" s="32" t="s">
        <v>188</v>
      </c>
      <c r="E1705" s="4">
        <v>53</v>
      </c>
      <c r="F1705" s="4">
        <v>1060000</v>
      </c>
      <c r="G1705" s="4">
        <v>106000</v>
      </c>
      <c r="H1705" s="4">
        <v>1166000</v>
      </c>
    </row>
    <row r="1706" spans="1:8" ht="15.75">
      <c r="A1706" s="32" t="s">
        <v>14</v>
      </c>
      <c r="B1706" s="32" t="s">
        <v>191</v>
      </c>
      <c r="C1706" s="32" t="s">
        <v>96</v>
      </c>
      <c r="D1706" s="32" t="s">
        <v>192</v>
      </c>
      <c r="E1706" s="4">
        <v>40</v>
      </c>
      <c r="F1706" s="4">
        <v>470000</v>
      </c>
      <c r="G1706" s="4">
        <v>47000</v>
      </c>
      <c r="H1706" s="4">
        <v>517000</v>
      </c>
    </row>
    <row r="1707" spans="1:8" ht="15.75">
      <c r="A1707" s="32" t="s">
        <v>14</v>
      </c>
      <c r="B1707" s="32" t="s">
        <v>193</v>
      </c>
      <c r="C1707" s="32" t="s">
        <v>96</v>
      </c>
      <c r="D1707" s="32" t="s">
        <v>54</v>
      </c>
      <c r="E1707" s="4">
        <v>20</v>
      </c>
      <c r="F1707" s="4">
        <v>290000</v>
      </c>
      <c r="G1707" s="4">
        <v>29000</v>
      </c>
      <c r="H1707" s="4">
        <v>319000</v>
      </c>
    </row>
    <row r="1708" spans="1:8" ht="15.75">
      <c r="A1708" s="32" t="s">
        <v>14</v>
      </c>
      <c r="B1708" s="32" t="s">
        <v>211</v>
      </c>
      <c r="C1708" s="32" t="s">
        <v>96</v>
      </c>
      <c r="D1708" s="32" t="s">
        <v>65</v>
      </c>
      <c r="E1708" s="4">
        <v>20</v>
      </c>
      <c r="F1708" s="4">
        <v>340000</v>
      </c>
      <c r="G1708" s="4">
        <v>34000</v>
      </c>
      <c r="H1708" s="4">
        <v>374000</v>
      </c>
    </row>
    <row r="1709" spans="1:8" ht="15.75">
      <c r="A1709" s="32" t="s">
        <v>14</v>
      </c>
      <c r="B1709" s="32" t="s">
        <v>212</v>
      </c>
      <c r="C1709" s="32" t="s">
        <v>96</v>
      </c>
      <c r="D1709" s="32" t="s">
        <v>78</v>
      </c>
      <c r="E1709" s="4">
        <v>10</v>
      </c>
      <c r="F1709" s="4">
        <v>279000</v>
      </c>
      <c r="G1709" s="4">
        <v>27900</v>
      </c>
      <c r="H1709" s="4">
        <v>306900</v>
      </c>
    </row>
    <row r="1710" spans="1:8" ht="15.75">
      <c r="A1710" s="32" t="s">
        <v>14</v>
      </c>
      <c r="B1710" s="32" t="s">
        <v>224</v>
      </c>
      <c r="C1710" s="32" t="s">
        <v>223</v>
      </c>
      <c r="D1710" s="32" t="s">
        <v>95</v>
      </c>
      <c r="E1710" s="4">
        <v>16</v>
      </c>
      <c r="F1710" s="4">
        <v>112640</v>
      </c>
      <c r="G1710" s="4">
        <v>11264</v>
      </c>
      <c r="H1710" s="4">
        <v>123904</v>
      </c>
    </row>
    <row r="1711" spans="1:8" ht="15.75">
      <c r="A1711" s="32" t="s">
        <v>14</v>
      </c>
      <c r="B1711" s="32" t="s">
        <v>230</v>
      </c>
      <c r="C1711" s="32" t="s">
        <v>229</v>
      </c>
      <c r="D1711" s="32"/>
      <c r="E1711" s="4">
        <v>6</v>
      </c>
      <c r="F1711" s="4">
        <v>36000</v>
      </c>
      <c r="G1711" s="4">
        <v>3600</v>
      </c>
      <c r="H1711" s="4">
        <v>39600</v>
      </c>
    </row>
    <row r="1712" spans="1:8" ht="15.75">
      <c r="A1712" s="32" t="s">
        <v>14</v>
      </c>
      <c r="B1712" s="32" t="s">
        <v>242</v>
      </c>
      <c r="C1712" s="32" t="s">
        <v>236</v>
      </c>
      <c r="D1712" s="32" t="s">
        <v>243</v>
      </c>
      <c r="E1712" s="4">
        <v>10</v>
      </c>
      <c r="F1712" s="4">
        <v>174000</v>
      </c>
      <c r="G1712" s="4">
        <v>17400</v>
      </c>
      <c r="H1712" s="4">
        <v>191400</v>
      </c>
    </row>
    <row r="1713" spans="1:8" ht="15.75">
      <c r="A1713" s="32" t="s">
        <v>14</v>
      </c>
      <c r="B1713" s="32" t="s">
        <v>268</v>
      </c>
      <c r="C1713" s="32" t="s">
        <v>267</v>
      </c>
      <c r="D1713" s="32" t="s">
        <v>52</v>
      </c>
      <c r="E1713" s="4">
        <v>20</v>
      </c>
      <c r="F1713" s="4">
        <v>102360</v>
      </c>
      <c r="G1713" s="4">
        <v>10236</v>
      </c>
      <c r="H1713" s="4">
        <v>112596</v>
      </c>
    </row>
    <row r="1714" spans="1:8" ht="15.75">
      <c r="A1714" s="32" t="s">
        <v>14</v>
      </c>
      <c r="B1714" s="32" t="s">
        <v>269</v>
      </c>
      <c r="C1714" s="32" t="s">
        <v>267</v>
      </c>
      <c r="D1714" s="32" t="s">
        <v>104</v>
      </c>
      <c r="E1714" s="4">
        <v>20</v>
      </c>
      <c r="F1714" s="4">
        <v>99100</v>
      </c>
      <c r="G1714" s="4">
        <v>9910</v>
      </c>
      <c r="H1714" s="4">
        <v>109010</v>
      </c>
    </row>
    <row r="1715" spans="1:8" ht="15.75">
      <c r="A1715" s="32" t="s">
        <v>14</v>
      </c>
      <c r="B1715" s="32" t="s">
        <v>273</v>
      </c>
      <c r="C1715" s="32" t="s">
        <v>264</v>
      </c>
      <c r="D1715" s="32" t="s">
        <v>52</v>
      </c>
      <c r="E1715" s="4">
        <v>70</v>
      </c>
      <c r="F1715" s="4">
        <v>268100</v>
      </c>
      <c r="G1715" s="4">
        <v>26810</v>
      </c>
      <c r="H1715" s="4">
        <v>294910</v>
      </c>
    </row>
    <row r="1716" spans="1:8" ht="15.75">
      <c r="A1716" s="32" t="s">
        <v>14</v>
      </c>
      <c r="B1716" s="32" t="s">
        <v>274</v>
      </c>
      <c r="C1716" s="32" t="s">
        <v>264</v>
      </c>
      <c r="D1716" s="32" t="s">
        <v>104</v>
      </c>
      <c r="E1716" s="4">
        <v>10</v>
      </c>
      <c r="F1716" s="4">
        <v>47630</v>
      </c>
      <c r="G1716" s="4">
        <v>4763</v>
      </c>
      <c r="H1716" s="4">
        <v>52393</v>
      </c>
    </row>
    <row r="1717" spans="1:8" ht="15.75">
      <c r="A1717" s="32" t="s">
        <v>14</v>
      </c>
      <c r="B1717" s="32" t="s">
        <v>278</v>
      </c>
      <c r="C1717" s="32" t="s">
        <v>264</v>
      </c>
      <c r="D1717" s="32" t="s">
        <v>54</v>
      </c>
      <c r="E1717" s="4">
        <v>50</v>
      </c>
      <c r="F1717" s="4">
        <v>284750</v>
      </c>
      <c r="G1717" s="4">
        <v>28475</v>
      </c>
      <c r="H1717" s="4">
        <v>313225</v>
      </c>
    </row>
    <row r="1718" spans="1:8" ht="15.75">
      <c r="A1718" s="32" t="s">
        <v>14</v>
      </c>
      <c r="B1718" s="32" t="s">
        <v>285</v>
      </c>
      <c r="C1718" s="32" t="s">
        <v>264</v>
      </c>
      <c r="D1718" s="32" t="s">
        <v>56</v>
      </c>
      <c r="E1718" s="4">
        <v>30</v>
      </c>
      <c r="F1718" s="4">
        <v>78210</v>
      </c>
      <c r="G1718" s="4">
        <v>7821</v>
      </c>
      <c r="H1718" s="4">
        <v>86031</v>
      </c>
    </row>
    <row r="1719" spans="1:8" ht="15.75">
      <c r="A1719" s="32" t="s">
        <v>14</v>
      </c>
      <c r="B1719" s="32" t="s">
        <v>291</v>
      </c>
      <c r="C1719" s="32" t="s">
        <v>264</v>
      </c>
      <c r="D1719" s="32" t="s">
        <v>58</v>
      </c>
      <c r="E1719" s="4">
        <v>10</v>
      </c>
      <c r="F1719" s="4">
        <v>30420</v>
      </c>
      <c r="G1719" s="4">
        <v>3042</v>
      </c>
      <c r="H1719" s="4">
        <v>33462</v>
      </c>
    </row>
    <row r="1720" spans="1:8" ht="15.75">
      <c r="A1720" s="32" t="s">
        <v>14</v>
      </c>
      <c r="B1720" s="32" t="s">
        <v>293</v>
      </c>
      <c r="C1720" s="32" t="s">
        <v>264</v>
      </c>
      <c r="D1720" s="32" t="s">
        <v>99</v>
      </c>
      <c r="E1720" s="4">
        <v>150</v>
      </c>
      <c r="F1720" s="4">
        <v>573750</v>
      </c>
      <c r="G1720" s="4">
        <v>57375</v>
      </c>
      <c r="H1720" s="4">
        <v>631125</v>
      </c>
    </row>
    <row r="1721" spans="1:8" ht="15.75">
      <c r="A1721" s="32" t="s">
        <v>14</v>
      </c>
      <c r="B1721" s="32" t="s">
        <v>297</v>
      </c>
      <c r="C1721" s="32" t="s">
        <v>294</v>
      </c>
      <c r="D1721" s="32" t="s">
        <v>56</v>
      </c>
      <c r="E1721" s="4">
        <v>30</v>
      </c>
      <c r="F1721" s="4">
        <v>81120</v>
      </c>
      <c r="G1721" s="4">
        <v>8112</v>
      </c>
      <c r="H1721" s="4">
        <v>89232</v>
      </c>
    </row>
    <row r="1722" spans="1:8" ht="15.75">
      <c r="A1722" s="32" t="s">
        <v>14</v>
      </c>
      <c r="B1722" s="32" t="s">
        <v>300</v>
      </c>
      <c r="C1722" s="32" t="s">
        <v>299</v>
      </c>
      <c r="D1722" s="32" t="s">
        <v>54</v>
      </c>
      <c r="E1722" s="4">
        <v>10</v>
      </c>
      <c r="F1722" s="4">
        <v>67930</v>
      </c>
      <c r="G1722" s="4">
        <v>6793</v>
      </c>
      <c r="H1722" s="4">
        <v>74723</v>
      </c>
    </row>
    <row r="1723" spans="1:8" ht="15.75">
      <c r="A1723" s="32" t="s">
        <v>14</v>
      </c>
      <c r="B1723" s="32" t="s">
        <v>302</v>
      </c>
      <c r="C1723" s="32" t="s">
        <v>299</v>
      </c>
      <c r="D1723" s="32" t="s">
        <v>75</v>
      </c>
      <c r="E1723" s="4">
        <v>10</v>
      </c>
      <c r="F1723" s="4">
        <v>90800</v>
      </c>
      <c r="G1723" s="4">
        <v>9080</v>
      </c>
      <c r="H1723" s="4">
        <v>99880</v>
      </c>
    </row>
    <row r="1724" spans="1:8" ht="15.75">
      <c r="A1724" s="32" t="s">
        <v>14</v>
      </c>
      <c r="B1724" s="32" t="s">
        <v>303</v>
      </c>
      <c r="C1724" s="32" t="s">
        <v>299</v>
      </c>
      <c r="D1724" s="32" t="s">
        <v>56</v>
      </c>
      <c r="E1724" s="4">
        <v>80</v>
      </c>
      <c r="F1724" s="4">
        <v>271600</v>
      </c>
      <c r="G1724" s="4">
        <v>27160</v>
      </c>
      <c r="H1724" s="4">
        <v>298760</v>
      </c>
    </row>
    <row r="1725" spans="1:8" ht="15.75">
      <c r="A1725" s="32" t="s">
        <v>14</v>
      </c>
      <c r="B1725" s="32" t="s">
        <v>304</v>
      </c>
      <c r="C1725" s="32" t="s">
        <v>299</v>
      </c>
      <c r="D1725" s="32" t="s">
        <v>58</v>
      </c>
      <c r="E1725" s="4">
        <v>50</v>
      </c>
      <c r="F1725" s="4">
        <v>195250</v>
      </c>
      <c r="G1725" s="4">
        <v>19525</v>
      </c>
      <c r="H1725" s="4">
        <v>214775</v>
      </c>
    </row>
    <row r="1726" spans="1:8" ht="15.75">
      <c r="A1726" s="32" t="s">
        <v>14</v>
      </c>
      <c r="B1726" s="32" t="s">
        <v>340</v>
      </c>
      <c r="C1726" s="32" t="s">
        <v>264</v>
      </c>
      <c r="D1726" s="32" t="s">
        <v>341</v>
      </c>
      <c r="E1726" s="4">
        <v>30</v>
      </c>
      <c r="F1726" s="4">
        <v>142890</v>
      </c>
      <c r="G1726" s="4">
        <v>14289</v>
      </c>
      <c r="H1726" s="4">
        <v>157179</v>
      </c>
    </row>
    <row r="1727" spans="1:8" ht="15.75">
      <c r="A1727" s="32" t="s">
        <v>14</v>
      </c>
      <c r="B1727" s="32" t="s">
        <v>342</v>
      </c>
      <c r="C1727" s="32" t="s">
        <v>264</v>
      </c>
      <c r="D1727" s="32" t="s">
        <v>343</v>
      </c>
      <c r="E1727" s="4">
        <v>30</v>
      </c>
      <c r="F1727" s="4">
        <v>170850</v>
      </c>
      <c r="G1727" s="4">
        <v>17085</v>
      </c>
      <c r="H1727" s="4">
        <v>187935</v>
      </c>
    </row>
    <row r="1728" spans="1:8" ht="15.75">
      <c r="A1728" s="32" t="s">
        <v>14</v>
      </c>
      <c r="B1728" s="32" t="s">
        <v>344</v>
      </c>
      <c r="C1728" s="32" t="s">
        <v>264</v>
      </c>
      <c r="D1728" s="32" t="s">
        <v>345</v>
      </c>
      <c r="E1728" s="4">
        <v>30</v>
      </c>
      <c r="F1728" s="4">
        <v>198870</v>
      </c>
      <c r="G1728" s="4">
        <v>19887</v>
      </c>
      <c r="H1728" s="4">
        <v>218757</v>
      </c>
    </row>
    <row r="1729" spans="1:8" ht="15.75">
      <c r="A1729" s="32" t="s">
        <v>14</v>
      </c>
      <c r="B1729" s="32" t="s">
        <v>350</v>
      </c>
      <c r="C1729" s="32" t="s">
        <v>264</v>
      </c>
      <c r="D1729" s="32" t="s">
        <v>351</v>
      </c>
      <c r="E1729" s="4">
        <v>30</v>
      </c>
      <c r="F1729" s="4">
        <v>114900</v>
      </c>
      <c r="G1729" s="4">
        <v>11490</v>
      </c>
      <c r="H1729" s="4">
        <v>126390</v>
      </c>
    </row>
    <row r="1730" spans="1:8" ht="15.75">
      <c r="A1730" s="32" t="s">
        <v>14</v>
      </c>
      <c r="B1730" s="32" t="s">
        <v>353</v>
      </c>
      <c r="C1730" s="32" t="s">
        <v>352</v>
      </c>
      <c r="D1730" s="32" t="s">
        <v>354</v>
      </c>
      <c r="E1730" s="4">
        <v>12</v>
      </c>
      <c r="F1730" s="4">
        <v>75516</v>
      </c>
      <c r="G1730" s="4">
        <v>7552</v>
      </c>
      <c r="H1730" s="4">
        <v>83068</v>
      </c>
    </row>
    <row r="1731" spans="1:8" ht="15.75">
      <c r="A1731" s="32" t="s">
        <v>14</v>
      </c>
      <c r="B1731" s="32" t="s">
        <v>356</v>
      </c>
      <c r="C1731" s="32" t="s">
        <v>355</v>
      </c>
      <c r="D1731" s="32" t="s">
        <v>357</v>
      </c>
      <c r="E1731" s="4">
        <v>36</v>
      </c>
      <c r="F1731" s="4">
        <v>208872</v>
      </c>
      <c r="G1731" s="4">
        <v>20887</v>
      </c>
      <c r="H1731" s="4">
        <v>229759</v>
      </c>
    </row>
    <row r="1732" spans="1:8" ht="15.75">
      <c r="A1732" s="32" t="s">
        <v>14</v>
      </c>
      <c r="B1732" s="32" t="s">
        <v>359</v>
      </c>
      <c r="C1732" s="32" t="s">
        <v>358</v>
      </c>
      <c r="D1732" s="32" t="s">
        <v>360</v>
      </c>
      <c r="E1732" s="4">
        <v>12</v>
      </c>
      <c r="F1732" s="4">
        <v>92616</v>
      </c>
      <c r="G1732" s="4">
        <v>9262</v>
      </c>
      <c r="H1732" s="4">
        <v>101878</v>
      </c>
    </row>
    <row r="1733" spans="1:8" ht="15.75">
      <c r="A1733" s="32" t="s">
        <v>14</v>
      </c>
      <c r="B1733" s="32" t="s">
        <v>381</v>
      </c>
      <c r="C1733" s="32" t="s">
        <v>318</v>
      </c>
      <c r="D1733" s="32" t="s">
        <v>276</v>
      </c>
      <c r="E1733" s="4">
        <v>20</v>
      </c>
      <c r="F1733" s="4">
        <v>98120</v>
      </c>
      <c r="G1733" s="4">
        <v>9812</v>
      </c>
      <c r="H1733" s="4">
        <v>107932</v>
      </c>
    </row>
    <row r="1734" spans="1:8" ht="15.75">
      <c r="A1734" s="32" t="s">
        <v>14</v>
      </c>
      <c r="B1734" s="32" t="s">
        <v>382</v>
      </c>
      <c r="C1734" s="32" t="s">
        <v>318</v>
      </c>
      <c r="D1734" s="32" t="s">
        <v>383</v>
      </c>
      <c r="E1734" s="4">
        <v>20</v>
      </c>
      <c r="F1734" s="4">
        <v>77540</v>
      </c>
      <c r="G1734" s="4">
        <v>7754</v>
      </c>
      <c r="H1734" s="4">
        <v>85294</v>
      </c>
    </row>
    <row r="1735" spans="1:8" ht="15.75">
      <c r="A1735" s="32" t="s">
        <v>14</v>
      </c>
      <c r="B1735" s="32" t="s">
        <v>401</v>
      </c>
      <c r="C1735" s="32" t="s">
        <v>318</v>
      </c>
      <c r="D1735" s="32" t="s">
        <v>402</v>
      </c>
      <c r="E1735" s="4">
        <v>20</v>
      </c>
      <c r="F1735" s="4">
        <v>64720</v>
      </c>
      <c r="G1735" s="4">
        <v>6472</v>
      </c>
      <c r="H1735" s="4">
        <v>71192</v>
      </c>
    </row>
    <row r="1736" spans="1:8" ht="15.75">
      <c r="A1736" s="32" t="s">
        <v>14</v>
      </c>
      <c r="B1736" s="32" t="s">
        <v>408</v>
      </c>
      <c r="C1736" s="32" t="s">
        <v>318</v>
      </c>
      <c r="D1736" s="32" t="s">
        <v>409</v>
      </c>
      <c r="E1736" s="4">
        <v>20</v>
      </c>
      <c r="F1736" s="4">
        <v>86000</v>
      </c>
      <c r="G1736" s="4">
        <v>8600</v>
      </c>
      <c r="H1736" s="4">
        <v>94600</v>
      </c>
    </row>
    <row r="1737" spans="1:8" ht="15.75">
      <c r="A1737" s="32" t="s">
        <v>14</v>
      </c>
      <c r="B1737" s="32" t="s">
        <v>415</v>
      </c>
      <c r="C1737" s="32" t="s">
        <v>267</v>
      </c>
      <c r="D1737" s="32" t="s">
        <v>416</v>
      </c>
      <c r="E1737" s="4">
        <v>20</v>
      </c>
      <c r="F1737" s="4">
        <v>146860</v>
      </c>
      <c r="G1737" s="4">
        <v>14686</v>
      </c>
      <c r="H1737" s="4">
        <v>161546</v>
      </c>
    </row>
    <row r="1738" spans="1:8" ht="15.75">
      <c r="A1738" s="32" t="s">
        <v>14</v>
      </c>
      <c r="B1738" s="32" t="s">
        <v>423</v>
      </c>
      <c r="C1738" s="32" t="s">
        <v>314</v>
      </c>
      <c r="D1738" s="32" t="s">
        <v>424</v>
      </c>
      <c r="E1738" s="4">
        <v>10</v>
      </c>
      <c r="F1738" s="4">
        <v>34300</v>
      </c>
      <c r="G1738" s="4">
        <v>3430</v>
      </c>
      <c r="H1738" s="4">
        <v>37730</v>
      </c>
    </row>
    <row r="1739" spans="1:8" ht="15.75">
      <c r="A1739" s="32" t="s">
        <v>14</v>
      </c>
      <c r="B1739" s="32" t="s">
        <v>425</v>
      </c>
      <c r="C1739" s="32" t="s">
        <v>314</v>
      </c>
      <c r="D1739" s="32" t="s">
        <v>383</v>
      </c>
      <c r="E1739" s="4">
        <v>10</v>
      </c>
      <c r="F1739" s="4">
        <v>40370</v>
      </c>
      <c r="G1739" s="4">
        <v>4037</v>
      </c>
      <c r="H1739" s="4">
        <v>44407</v>
      </c>
    </row>
    <row r="1740" spans="1:8" ht="15.75">
      <c r="A1740" s="32" t="s">
        <v>14</v>
      </c>
      <c r="B1740" s="32" t="s">
        <v>452</v>
      </c>
      <c r="C1740" s="32" t="s">
        <v>451</v>
      </c>
      <c r="D1740" s="32"/>
      <c r="E1740" s="4">
        <v>5</v>
      </c>
      <c r="F1740" s="4">
        <v>39100</v>
      </c>
      <c r="G1740" s="4">
        <v>3910</v>
      </c>
      <c r="H1740" s="4">
        <v>43010</v>
      </c>
    </row>
    <row r="1741" spans="1:8" ht="15.75">
      <c r="A1741" s="32" t="s">
        <v>14</v>
      </c>
      <c r="B1741" s="32" t="s">
        <v>454</v>
      </c>
      <c r="C1741" s="32" t="s">
        <v>453</v>
      </c>
      <c r="D1741" s="32"/>
      <c r="E1741" s="4">
        <v>4</v>
      </c>
      <c r="F1741" s="4">
        <v>40400</v>
      </c>
      <c r="G1741" s="4">
        <v>4040</v>
      </c>
      <c r="H1741" s="4">
        <v>44440</v>
      </c>
    </row>
    <row r="1742" spans="1:8" ht="15.75">
      <c r="A1742" s="32" t="s">
        <v>14</v>
      </c>
      <c r="B1742" s="32" t="s">
        <v>468</v>
      </c>
      <c r="C1742" s="32" t="s">
        <v>467</v>
      </c>
      <c r="D1742" s="32"/>
      <c r="E1742" s="4">
        <v>20</v>
      </c>
      <c r="F1742" s="4">
        <v>120000</v>
      </c>
      <c r="G1742" s="4">
        <v>12000</v>
      </c>
      <c r="H1742" s="4">
        <v>132000</v>
      </c>
    </row>
    <row r="1743" spans="1:8" ht="15.75">
      <c r="A1743" s="32" t="s">
        <v>14</v>
      </c>
      <c r="B1743" s="32" t="s">
        <v>470</v>
      </c>
      <c r="C1743" s="32" t="s">
        <v>469</v>
      </c>
      <c r="D1743" s="32" t="s">
        <v>471</v>
      </c>
      <c r="E1743" s="4">
        <v>4</v>
      </c>
      <c r="F1743" s="4">
        <v>27200</v>
      </c>
      <c r="G1743" s="4">
        <v>2720</v>
      </c>
      <c r="H1743" s="4">
        <v>29920</v>
      </c>
    </row>
    <row r="1744" spans="1:8" ht="15.75">
      <c r="A1744" s="32" t="s">
        <v>14</v>
      </c>
      <c r="B1744" s="32" t="s">
        <v>487</v>
      </c>
      <c r="C1744" s="32" t="s">
        <v>486</v>
      </c>
      <c r="D1744" s="32" t="s">
        <v>488</v>
      </c>
      <c r="E1744" s="4">
        <v>20</v>
      </c>
      <c r="F1744" s="4">
        <v>55340</v>
      </c>
      <c r="G1744" s="4">
        <v>5534</v>
      </c>
      <c r="H1744" s="4">
        <v>60874</v>
      </c>
    </row>
    <row r="1745" spans="1:8" ht="15.75">
      <c r="A1745" s="32" t="s">
        <v>14</v>
      </c>
      <c r="B1745" s="32" t="s">
        <v>493</v>
      </c>
      <c r="C1745" s="32" t="s">
        <v>492</v>
      </c>
      <c r="D1745" s="32" t="s">
        <v>494</v>
      </c>
      <c r="E1745" s="4">
        <v>2</v>
      </c>
      <c r="F1745" s="4">
        <v>34800</v>
      </c>
      <c r="G1745" s="4">
        <v>3480</v>
      </c>
      <c r="H1745" s="4">
        <v>38280</v>
      </c>
    </row>
    <row r="1746" spans="1:8" ht="15.75">
      <c r="A1746" s="32" t="s">
        <v>14</v>
      </c>
      <c r="B1746" s="32" t="s">
        <v>496</v>
      </c>
      <c r="C1746" s="32" t="s">
        <v>495</v>
      </c>
      <c r="D1746" s="32" t="s">
        <v>497</v>
      </c>
      <c r="E1746" s="4">
        <v>5</v>
      </c>
      <c r="F1746" s="4">
        <v>14405</v>
      </c>
      <c r="G1746" s="4">
        <v>1441</v>
      </c>
      <c r="H1746" s="4">
        <v>15846</v>
      </c>
    </row>
    <row r="1747" spans="1:8" ht="15.75">
      <c r="A1747" s="32" t="s">
        <v>14</v>
      </c>
      <c r="B1747" s="32" t="s">
        <v>515</v>
      </c>
      <c r="C1747" s="32" t="s">
        <v>514</v>
      </c>
      <c r="D1747" s="32" t="s">
        <v>516</v>
      </c>
      <c r="E1747" s="4">
        <v>279</v>
      </c>
      <c r="F1747" s="4">
        <v>1309881</v>
      </c>
      <c r="G1747" s="4">
        <v>130988</v>
      </c>
      <c r="H1747" s="4">
        <v>1440869</v>
      </c>
    </row>
    <row r="1748" spans="1:8" ht="15.75">
      <c r="A1748" s="32" t="s">
        <v>14</v>
      </c>
      <c r="B1748" s="32" t="s">
        <v>525</v>
      </c>
      <c r="C1748" s="32" t="s">
        <v>524</v>
      </c>
      <c r="D1748" s="32" t="s">
        <v>526</v>
      </c>
      <c r="E1748" s="4">
        <v>185</v>
      </c>
      <c r="F1748" s="4">
        <v>1196800</v>
      </c>
      <c r="G1748" s="4">
        <v>119680</v>
      </c>
      <c r="H1748" s="4">
        <v>1316480</v>
      </c>
    </row>
    <row r="1749" spans="1:8" ht="15.75">
      <c r="A1749" s="32" t="s">
        <v>14</v>
      </c>
      <c r="B1749" s="32" t="s">
        <v>531</v>
      </c>
      <c r="C1749" s="32" t="s">
        <v>530</v>
      </c>
      <c r="D1749" s="32" t="s">
        <v>532</v>
      </c>
      <c r="E1749" s="4">
        <v>280</v>
      </c>
      <c r="F1749" s="4">
        <v>822890</v>
      </c>
      <c r="G1749" s="4">
        <v>82289</v>
      </c>
      <c r="H1749" s="4">
        <v>905179</v>
      </c>
    </row>
    <row r="1750" spans="1:8" ht="15.75">
      <c r="A1750" s="32" t="s">
        <v>14</v>
      </c>
      <c r="B1750" s="32" t="s">
        <v>536</v>
      </c>
      <c r="C1750" s="32" t="s">
        <v>355</v>
      </c>
      <c r="D1750" s="32" t="s">
        <v>537</v>
      </c>
      <c r="E1750" s="4">
        <v>156</v>
      </c>
      <c r="F1750" s="4">
        <v>1037812</v>
      </c>
      <c r="G1750" s="4">
        <v>103781</v>
      </c>
      <c r="H1750" s="4">
        <v>1141593</v>
      </c>
    </row>
    <row r="1751" spans="1:8" ht="15.75">
      <c r="A1751" s="32" t="s">
        <v>14</v>
      </c>
      <c r="B1751" s="32" t="s">
        <v>546</v>
      </c>
      <c r="C1751" s="32" t="s">
        <v>545</v>
      </c>
      <c r="D1751" s="32" t="s">
        <v>547</v>
      </c>
      <c r="E1751" s="4">
        <v>24</v>
      </c>
      <c r="F1751" s="4">
        <v>159740</v>
      </c>
      <c r="G1751" s="4">
        <v>15974</v>
      </c>
      <c r="H1751" s="4">
        <v>175714</v>
      </c>
    </row>
    <row r="1752" spans="1:8" ht="15.75">
      <c r="A1752" s="32" t="s">
        <v>14</v>
      </c>
      <c r="B1752" s="32" t="s">
        <v>549</v>
      </c>
      <c r="C1752" s="32" t="s">
        <v>548</v>
      </c>
      <c r="D1752" s="32" t="s">
        <v>550</v>
      </c>
      <c r="E1752" s="4">
        <v>70</v>
      </c>
      <c r="F1752" s="4">
        <v>217350</v>
      </c>
      <c r="G1752" s="4">
        <v>21735</v>
      </c>
      <c r="H1752" s="4">
        <v>239085</v>
      </c>
    </row>
    <row r="1753" spans="1:8" ht="15.75">
      <c r="A1753" s="32" t="s">
        <v>14</v>
      </c>
      <c r="B1753" s="32" t="s">
        <v>552</v>
      </c>
      <c r="C1753" s="32" t="s">
        <v>551</v>
      </c>
      <c r="D1753" s="32" t="s">
        <v>553</v>
      </c>
      <c r="E1753" s="4">
        <v>28</v>
      </c>
      <c r="F1753" s="4">
        <v>266827</v>
      </c>
      <c r="G1753" s="4">
        <v>26683</v>
      </c>
      <c r="H1753" s="4">
        <v>293510</v>
      </c>
    </row>
    <row r="1754" spans="1:8" ht="15.75">
      <c r="A1754" s="32" t="s">
        <v>14</v>
      </c>
      <c r="B1754" s="32" t="s">
        <v>558</v>
      </c>
      <c r="C1754" s="32" t="s">
        <v>557</v>
      </c>
      <c r="D1754" s="32" t="s">
        <v>559</v>
      </c>
      <c r="E1754" s="4">
        <v>6</v>
      </c>
      <c r="F1754" s="4">
        <v>61804</v>
      </c>
      <c r="G1754" s="4">
        <v>6180</v>
      </c>
      <c r="H1754" s="4">
        <v>67984</v>
      </c>
    </row>
    <row r="1755" spans="1:8" ht="15.75">
      <c r="A1755" s="32" t="s">
        <v>14</v>
      </c>
      <c r="B1755" s="32" t="s">
        <v>561</v>
      </c>
      <c r="C1755" s="32" t="s">
        <v>560</v>
      </c>
      <c r="D1755" s="32" t="s">
        <v>562</v>
      </c>
      <c r="E1755" s="4">
        <v>10</v>
      </c>
      <c r="F1755" s="4">
        <v>24760</v>
      </c>
      <c r="G1755" s="4">
        <v>2476</v>
      </c>
      <c r="H1755" s="4">
        <v>27236</v>
      </c>
    </row>
    <row r="1756" spans="1:8" ht="15.75">
      <c r="A1756" s="32" t="s">
        <v>14</v>
      </c>
      <c r="B1756" s="32" t="s">
        <v>567</v>
      </c>
      <c r="C1756" s="32" t="s">
        <v>566</v>
      </c>
      <c r="D1756" s="32" t="s">
        <v>568</v>
      </c>
      <c r="E1756" s="4">
        <v>10</v>
      </c>
      <c r="F1756" s="4">
        <v>100000</v>
      </c>
      <c r="G1756" s="4">
        <v>10000</v>
      </c>
      <c r="H1756" s="4">
        <v>110000</v>
      </c>
    </row>
    <row r="1757" spans="1:8" ht="15.75">
      <c r="A1757" s="32" t="s">
        <v>14</v>
      </c>
      <c r="B1757" s="32" t="s">
        <v>573</v>
      </c>
      <c r="C1757" s="32" t="s">
        <v>572</v>
      </c>
      <c r="D1757" s="32" t="s">
        <v>574</v>
      </c>
      <c r="E1757" s="4">
        <v>35</v>
      </c>
      <c r="F1757" s="4">
        <v>428000</v>
      </c>
      <c r="G1757" s="4">
        <v>42800</v>
      </c>
      <c r="H1757" s="4">
        <v>470800</v>
      </c>
    </row>
    <row r="1758" spans="1:8" ht="15.75">
      <c r="A1758" s="32" t="s">
        <v>14</v>
      </c>
      <c r="B1758" s="32" t="s">
        <v>576</v>
      </c>
      <c r="C1758" s="32" t="s">
        <v>575</v>
      </c>
      <c r="D1758" s="32" t="s">
        <v>577</v>
      </c>
      <c r="E1758" s="4">
        <v>189</v>
      </c>
      <c r="F1758" s="4">
        <v>751678</v>
      </c>
      <c r="G1758" s="4">
        <v>75168</v>
      </c>
      <c r="H1758" s="4">
        <v>826846</v>
      </c>
    </row>
    <row r="1759" spans="1:8" ht="15.75">
      <c r="A1759" s="32" t="s">
        <v>14</v>
      </c>
      <c r="B1759" s="32" t="s">
        <v>612</v>
      </c>
      <c r="C1759" s="32" t="s">
        <v>363</v>
      </c>
      <c r="D1759" s="32" t="s">
        <v>613</v>
      </c>
      <c r="E1759" s="4">
        <v>690</v>
      </c>
      <c r="F1759" s="4">
        <v>3280040</v>
      </c>
      <c r="G1759" s="4">
        <v>328004</v>
      </c>
      <c r="H1759" s="4">
        <v>3608044</v>
      </c>
    </row>
    <row r="1760" spans="1:8" ht="15.75">
      <c r="A1760" s="32" t="s">
        <v>14</v>
      </c>
      <c r="B1760" s="32" t="s">
        <v>615</v>
      </c>
      <c r="C1760" s="32" t="s">
        <v>614</v>
      </c>
      <c r="D1760" s="32" t="s">
        <v>616</v>
      </c>
      <c r="E1760" s="4">
        <v>21</v>
      </c>
      <c r="F1760" s="4">
        <v>58081</v>
      </c>
      <c r="G1760" s="4">
        <v>5808</v>
      </c>
      <c r="H1760" s="4">
        <v>63889</v>
      </c>
    </row>
    <row r="1761" spans="1:8" ht="15.75">
      <c r="A1761" s="32" t="s">
        <v>14</v>
      </c>
      <c r="B1761" s="32" t="s">
        <v>619</v>
      </c>
      <c r="C1761" s="32" t="s">
        <v>366</v>
      </c>
      <c r="D1761" s="32" t="s">
        <v>620</v>
      </c>
      <c r="E1761" s="4">
        <v>80</v>
      </c>
      <c r="F1761" s="4">
        <v>524800</v>
      </c>
      <c r="G1761" s="4">
        <v>52480</v>
      </c>
      <c r="H1761" s="4">
        <v>577280</v>
      </c>
    </row>
    <row r="1762" spans="1:8" ht="15.75">
      <c r="A1762" s="32" t="s">
        <v>14</v>
      </c>
      <c r="B1762" s="32" t="s">
        <v>622</v>
      </c>
      <c r="C1762" s="32" t="s">
        <v>621</v>
      </c>
      <c r="D1762" s="32" t="s">
        <v>623</v>
      </c>
      <c r="E1762" s="4">
        <v>110</v>
      </c>
      <c r="F1762" s="4">
        <v>289310</v>
      </c>
      <c r="G1762" s="4">
        <v>28931</v>
      </c>
      <c r="H1762" s="4">
        <v>318241</v>
      </c>
    </row>
    <row r="1763" spans="1:8" ht="15.75">
      <c r="A1763" s="32" t="s">
        <v>14</v>
      </c>
      <c r="B1763" s="32" t="s">
        <v>631</v>
      </c>
      <c r="C1763" s="32" t="s">
        <v>630</v>
      </c>
      <c r="D1763" s="32" t="s">
        <v>632</v>
      </c>
      <c r="E1763" s="4">
        <v>770</v>
      </c>
      <c r="F1763" s="4">
        <v>2603440</v>
      </c>
      <c r="G1763" s="4">
        <v>260344</v>
      </c>
      <c r="H1763" s="4">
        <v>2863784</v>
      </c>
    </row>
    <row r="1764" spans="1:8" ht="15.75">
      <c r="A1764" s="32" t="s">
        <v>14</v>
      </c>
      <c r="B1764" s="32" t="s">
        <v>634</v>
      </c>
      <c r="C1764" s="32" t="s">
        <v>633</v>
      </c>
      <c r="D1764" s="32" t="s">
        <v>635</v>
      </c>
      <c r="E1764" s="4">
        <v>285</v>
      </c>
      <c r="F1764" s="4">
        <v>424405</v>
      </c>
      <c r="G1764" s="4">
        <v>42441</v>
      </c>
      <c r="H1764" s="4">
        <v>466846</v>
      </c>
    </row>
    <row r="1765" spans="1:8" ht="15.75">
      <c r="A1765" s="32" t="s">
        <v>14</v>
      </c>
      <c r="B1765" s="32" t="s">
        <v>638</v>
      </c>
      <c r="C1765" s="32" t="s">
        <v>352</v>
      </c>
      <c r="D1765" s="32" t="s">
        <v>639</v>
      </c>
      <c r="E1765" s="4">
        <v>485</v>
      </c>
      <c r="F1765" s="4">
        <v>3002080</v>
      </c>
      <c r="G1765" s="4">
        <v>300208</v>
      </c>
      <c r="H1765" s="4">
        <v>3302288</v>
      </c>
    </row>
    <row r="1766" spans="1:8" ht="15.75">
      <c r="A1766" s="32" t="s">
        <v>14</v>
      </c>
      <c r="B1766" s="32" t="s">
        <v>641</v>
      </c>
      <c r="C1766" s="32" t="s">
        <v>640</v>
      </c>
      <c r="D1766" s="32" t="s">
        <v>642</v>
      </c>
      <c r="E1766" s="4">
        <v>107</v>
      </c>
      <c r="F1766" s="4">
        <v>315120</v>
      </c>
      <c r="G1766" s="4">
        <v>31512</v>
      </c>
      <c r="H1766" s="4">
        <v>346632</v>
      </c>
    </row>
    <row r="1767" spans="1:8" ht="15.75">
      <c r="A1767" s="32" t="s">
        <v>14</v>
      </c>
      <c r="B1767" s="32" t="s">
        <v>645</v>
      </c>
      <c r="C1767" s="32" t="s">
        <v>358</v>
      </c>
      <c r="D1767" s="32" t="s">
        <v>646</v>
      </c>
      <c r="E1767" s="4">
        <v>130</v>
      </c>
      <c r="F1767" s="4">
        <v>912990</v>
      </c>
      <c r="G1767" s="4">
        <v>91299</v>
      </c>
      <c r="H1767" s="4">
        <v>1004289</v>
      </c>
    </row>
    <row r="1768" spans="1:8" ht="15.75">
      <c r="A1768" s="32" t="s">
        <v>14</v>
      </c>
      <c r="B1768" s="32" t="s">
        <v>648</v>
      </c>
      <c r="C1768" s="32" t="s">
        <v>647</v>
      </c>
      <c r="D1768" s="32" t="s">
        <v>649</v>
      </c>
      <c r="E1768" s="4">
        <v>20</v>
      </c>
      <c r="F1768" s="4">
        <v>63800</v>
      </c>
      <c r="G1768" s="4">
        <v>6380</v>
      </c>
      <c r="H1768" s="4">
        <v>70180</v>
      </c>
    </row>
    <row r="1769" spans="1:8" ht="15.75">
      <c r="A1769" s="32" t="s">
        <v>14</v>
      </c>
      <c r="B1769" s="32" t="s">
        <v>655</v>
      </c>
      <c r="C1769" s="32" t="s">
        <v>654</v>
      </c>
      <c r="D1769" s="32" t="s">
        <v>656</v>
      </c>
      <c r="E1769" s="4">
        <v>260</v>
      </c>
      <c r="F1769" s="4">
        <v>840380</v>
      </c>
      <c r="G1769" s="4">
        <v>84038</v>
      </c>
      <c r="H1769" s="4">
        <v>924418</v>
      </c>
    </row>
    <row r="1770" spans="1:8" ht="15.75">
      <c r="A1770" s="32" t="s">
        <v>14</v>
      </c>
      <c r="B1770" s="32" t="s">
        <v>658</v>
      </c>
      <c r="C1770" s="32" t="s">
        <v>657</v>
      </c>
      <c r="D1770" s="32" t="s">
        <v>659</v>
      </c>
      <c r="E1770" s="4">
        <v>30</v>
      </c>
      <c r="F1770" s="4">
        <v>48030</v>
      </c>
      <c r="G1770" s="4">
        <v>4803</v>
      </c>
      <c r="H1770" s="4">
        <v>52833</v>
      </c>
    </row>
    <row r="1771" spans="1:8" ht="15.75">
      <c r="A1771" s="32" t="s">
        <v>14</v>
      </c>
      <c r="B1771" s="32" t="s">
        <v>660</v>
      </c>
      <c r="C1771" s="32" t="s">
        <v>448</v>
      </c>
      <c r="D1771" s="32" t="s">
        <v>661</v>
      </c>
      <c r="E1771" s="4">
        <v>36</v>
      </c>
      <c r="F1771" s="4">
        <v>413160</v>
      </c>
      <c r="G1771" s="4">
        <v>41316</v>
      </c>
      <c r="H1771" s="4">
        <v>454476</v>
      </c>
    </row>
    <row r="1772" spans="1:8" ht="15.75">
      <c r="A1772" s="32" t="s">
        <v>14</v>
      </c>
      <c r="B1772" s="32" t="s">
        <v>663</v>
      </c>
      <c r="C1772" s="32" t="s">
        <v>662</v>
      </c>
      <c r="D1772" s="32" t="s">
        <v>664</v>
      </c>
      <c r="E1772" s="4">
        <v>20</v>
      </c>
      <c r="F1772" s="4">
        <v>71320</v>
      </c>
      <c r="G1772" s="4">
        <v>7132</v>
      </c>
      <c r="H1772" s="4">
        <v>78452</v>
      </c>
    </row>
    <row r="1773" spans="1:8" ht="15.75">
      <c r="A1773" s="32" t="s">
        <v>14</v>
      </c>
      <c r="B1773" s="32" t="s">
        <v>672</v>
      </c>
      <c r="C1773" s="32" t="s">
        <v>671</v>
      </c>
      <c r="D1773" s="32"/>
      <c r="E1773" s="4">
        <v>30</v>
      </c>
      <c r="F1773" s="4">
        <v>90000</v>
      </c>
      <c r="G1773" s="4">
        <v>9000</v>
      </c>
      <c r="H1773" s="4">
        <v>99000</v>
      </c>
    </row>
    <row r="1774" spans="1:8" ht="15.75">
      <c r="A1774" s="32" t="s">
        <v>14</v>
      </c>
      <c r="B1774" s="32" t="s">
        <v>677</v>
      </c>
      <c r="C1774" s="32" t="s">
        <v>676</v>
      </c>
      <c r="D1774" s="32" t="s">
        <v>678</v>
      </c>
      <c r="E1774" s="4">
        <v>50</v>
      </c>
      <c r="F1774" s="4">
        <v>92160</v>
      </c>
      <c r="G1774" s="4">
        <v>9216</v>
      </c>
      <c r="H1774" s="4">
        <v>101376</v>
      </c>
    </row>
    <row r="1775" spans="1:8" ht="15.75">
      <c r="A1775" s="32" t="s">
        <v>14</v>
      </c>
      <c r="B1775" s="32" t="s">
        <v>680</v>
      </c>
      <c r="C1775" s="32" t="s">
        <v>679</v>
      </c>
      <c r="D1775" s="32" t="s">
        <v>681</v>
      </c>
      <c r="E1775" s="4">
        <v>10</v>
      </c>
      <c r="F1775" s="4">
        <v>95000</v>
      </c>
      <c r="G1775" s="4">
        <v>9500</v>
      </c>
      <c r="H1775" s="4">
        <v>104500</v>
      </c>
    </row>
    <row r="1776" spans="1:8" ht="15.75">
      <c r="A1776" s="32" t="s">
        <v>14</v>
      </c>
      <c r="B1776" s="32" t="s">
        <v>692</v>
      </c>
      <c r="C1776" s="32" t="s">
        <v>691</v>
      </c>
      <c r="D1776" s="32" t="s">
        <v>693</v>
      </c>
      <c r="E1776" s="4">
        <v>20</v>
      </c>
      <c r="F1776" s="4">
        <v>331200</v>
      </c>
      <c r="G1776" s="4">
        <v>33120</v>
      </c>
      <c r="H1776" s="4">
        <v>364320</v>
      </c>
    </row>
    <row r="1777" spans="1:8" ht="15.75">
      <c r="A1777" s="32" t="s">
        <v>14</v>
      </c>
      <c r="B1777" s="32" t="s">
        <v>698</v>
      </c>
      <c r="C1777" s="32" t="s">
        <v>697</v>
      </c>
      <c r="D1777" s="32"/>
      <c r="E1777" s="4">
        <v>50</v>
      </c>
      <c r="F1777" s="4">
        <v>165000</v>
      </c>
      <c r="G1777" s="4">
        <v>16500</v>
      </c>
      <c r="H1777" s="4">
        <v>181500</v>
      </c>
    </row>
    <row r="1778" spans="1:8" ht="15.75">
      <c r="A1778" s="32" t="s">
        <v>14</v>
      </c>
      <c r="B1778" s="32" t="s">
        <v>700</v>
      </c>
      <c r="C1778" s="32" t="s">
        <v>699</v>
      </c>
      <c r="D1778" s="32" t="s">
        <v>701</v>
      </c>
      <c r="E1778" s="4">
        <v>195</v>
      </c>
      <c r="F1778" s="4">
        <v>778309</v>
      </c>
      <c r="G1778" s="4">
        <v>77831</v>
      </c>
      <c r="H1778" s="4">
        <v>856140</v>
      </c>
    </row>
    <row r="1779" spans="1:8" ht="15.75">
      <c r="A1779" s="32" t="s">
        <v>14</v>
      </c>
      <c r="B1779" s="32" t="s">
        <v>703</v>
      </c>
      <c r="C1779" s="32" t="s">
        <v>702</v>
      </c>
      <c r="D1779" s="32" t="s">
        <v>704</v>
      </c>
      <c r="E1779" s="4">
        <v>35</v>
      </c>
      <c r="F1779" s="4">
        <v>98000</v>
      </c>
      <c r="G1779" s="4">
        <v>9800</v>
      </c>
      <c r="H1779" s="4">
        <v>107800</v>
      </c>
    </row>
    <row r="1780" spans="1:8" ht="15.75">
      <c r="A1780" s="32" t="s">
        <v>14</v>
      </c>
      <c r="B1780" s="32" t="s">
        <v>718</v>
      </c>
      <c r="C1780" s="32" t="s">
        <v>717</v>
      </c>
      <c r="D1780" s="32"/>
      <c r="E1780" s="4">
        <v>5</v>
      </c>
      <c r="F1780" s="4">
        <v>10000</v>
      </c>
      <c r="G1780" s="4">
        <v>1000</v>
      </c>
      <c r="H1780" s="4">
        <v>11000</v>
      </c>
    </row>
    <row r="1781" spans="1:8" ht="15.75">
      <c r="A1781" s="32" t="s">
        <v>14</v>
      </c>
      <c r="B1781" s="32" t="s">
        <v>731</v>
      </c>
      <c r="C1781" s="32" t="s">
        <v>730</v>
      </c>
      <c r="D1781" s="32" t="s">
        <v>732</v>
      </c>
      <c r="E1781" s="4">
        <v>100</v>
      </c>
      <c r="F1781" s="4">
        <v>195400</v>
      </c>
      <c r="G1781" s="4">
        <v>19540</v>
      </c>
      <c r="H1781" s="4">
        <v>214940</v>
      </c>
    </row>
    <row r="1782" spans="1:8" ht="15.75">
      <c r="A1782" s="32" t="s">
        <v>14</v>
      </c>
      <c r="B1782" s="32" t="s">
        <v>734</v>
      </c>
      <c r="C1782" s="32" t="s">
        <v>733</v>
      </c>
      <c r="D1782" s="32" t="s">
        <v>735</v>
      </c>
      <c r="E1782" s="4">
        <v>250</v>
      </c>
      <c r="F1782" s="4">
        <v>1039250</v>
      </c>
      <c r="G1782" s="4">
        <v>103925</v>
      </c>
      <c r="H1782" s="4">
        <v>1143175</v>
      </c>
    </row>
    <row r="1783" spans="1:8" ht="15.75">
      <c r="A1783" s="32" t="s">
        <v>14</v>
      </c>
      <c r="B1783" s="32" t="s">
        <v>737</v>
      </c>
      <c r="C1783" s="32" t="s">
        <v>736</v>
      </c>
      <c r="D1783" s="32" t="s">
        <v>738</v>
      </c>
      <c r="E1783" s="4">
        <v>236</v>
      </c>
      <c r="F1783" s="4">
        <v>465624</v>
      </c>
      <c r="G1783" s="4">
        <v>46562</v>
      </c>
      <c r="H1783" s="4">
        <v>512186</v>
      </c>
    </row>
    <row r="1784" spans="1:8" ht="15.75">
      <c r="A1784" s="32" t="s">
        <v>14</v>
      </c>
      <c r="B1784" s="32" t="s">
        <v>742</v>
      </c>
      <c r="C1784" s="32" t="s">
        <v>741</v>
      </c>
      <c r="D1784" s="32" t="s">
        <v>743</v>
      </c>
      <c r="E1784" s="4">
        <v>3</v>
      </c>
      <c r="F1784" s="4">
        <v>9300</v>
      </c>
      <c r="G1784" s="4">
        <v>930</v>
      </c>
      <c r="H1784" s="4">
        <v>10230</v>
      </c>
    </row>
    <row r="1785" spans="1:8" ht="15.75">
      <c r="A1785" s="32" t="s">
        <v>14</v>
      </c>
      <c r="B1785" s="32" t="s">
        <v>745</v>
      </c>
      <c r="C1785" s="32" t="s">
        <v>744</v>
      </c>
      <c r="D1785" s="32" t="s">
        <v>746</v>
      </c>
      <c r="E1785" s="4">
        <v>150</v>
      </c>
      <c r="F1785" s="4">
        <v>688350</v>
      </c>
      <c r="G1785" s="4">
        <v>68835</v>
      </c>
      <c r="H1785" s="4">
        <v>757185</v>
      </c>
    </row>
    <row r="1786" spans="1:8" ht="15.75">
      <c r="A1786" s="32" t="s">
        <v>14</v>
      </c>
      <c r="B1786" s="32" t="s">
        <v>748</v>
      </c>
      <c r="C1786" s="32" t="s">
        <v>747</v>
      </c>
      <c r="D1786" s="32" t="s">
        <v>749</v>
      </c>
      <c r="E1786" s="4">
        <v>441</v>
      </c>
      <c r="F1786" s="4">
        <v>969214</v>
      </c>
      <c r="G1786" s="4">
        <v>96921</v>
      </c>
      <c r="H1786" s="4">
        <v>1066135</v>
      </c>
    </row>
    <row r="1787" spans="1:8" ht="15.75">
      <c r="A1787" s="32" t="s">
        <v>14</v>
      </c>
      <c r="B1787" s="32" t="s">
        <v>757</v>
      </c>
      <c r="C1787" s="32" t="s">
        <v>756</v>
      </c>
      <c r="D1787" s="32" t="s">
        <v>758</v>
      </c>
      <c r="E1787" s="4"/>
      <c r="F1787" s="4"/>
      <c r="G1787" s="4"/>
      <c r="H1787" s="4"/>
    </row>
    <row r="1788" spans="1:8" ht="15.75">
      <c r="A1788" s="32" t="s">
        <v>14</v>
      </c>
      <c r="B1788" s="32" t="s">
        <v>760</v>
      </c>
      <c r="C1788" s="32" t="s">
        <v>759</v>
      </c>
      <c r="D1788" s="32" t="s">
        <v>761</v>
      </c>
      <c r="E1788" s="4">
        <v>1</v>
      </c>
      <c r="F1788" s="4">
        <v>1800</v>
      </c>
      <c r="G1788" s="4">
        <v>180</v>
      </c>
      <c r="H1788" s="4">
        <v>1980</v>
      </c>
    </row>
    <row r="1789" spans="1:8" ht="15.75">
      <c r="A1789" s="32" t="s">
        <v>14</v>
      </c>
      <c r="B1789" s="32" t="s">
        <v>768</v>
      </c>
      <c r="C1789" s="32" t="s">
        <v>767</v>
      </c>
      <c r="D1789" s="32" t="s">
        <v>769</v>
      </c>
      <c r="E1789" s="4">
        <v>5</v>
      </c>
      <c r="F1789" s="4">
        <v>14225</v>
      </c>
      <c r="G1789" s="4">
        <v>1423</v>
      </c>
      <c r="H1789" s="4">
        <v>15648</v>
      </c>
    </row>
    <row r="1790" spans="1:8" ht="15.75">
      <c r="A1790" s="32" t="s">
        <v>14</v>
      </c>
      <c r="B1790" s="32" t="s">
        <v>771</v>
      </c>
      <c r="C1790" s="32" t="s">
        <v>770</v>
      </c>
      <c r="D1790" s="32" t="s">
        <v>772</v>
      </c>
      <c r="E1790" s="4">
        <v>124</v>
      </c>
      <c r="F1790" s="4">
        <v>666748</v>
      </c>
      <c r="G1790" s="4">
        <v>66674</v>
      </c>
      <c r="H1790" s="4">
        <v>733422</v>
      </c>
    </row>
    <row r="1791" spans="1:8" ht="15.75">
      <c r="A1791" s="32" t="s">
        <v>14</v>
      </c>
      <c r="B1791" s="32" t="s">
        <v>774</v>
      </c>
      <c r="C1791" s="32" t="s">
        <v>773</v>
      </c>
      <c r="D1791" s="32" t="s">
        <v>775</v>
      </c>
      <c r="E1791" s="4">
        <v>188</v>
      </c>
      <c r="F1791" s="4">
        <v>498472</v>
      </c>
      <c r="G1791" s="4">
        <v>49847</v>
      </c>
      <c r="H1791" s="4">
        <v>548319</v>
      </c>
    </row>
    <row r="1792" spans="1:8" ht="15.75">
      <c r="A1792" s="32" t="s">
        <v>14</v>
      </c>
      <c r="B1792" s="32" t="s">
        <v>782</v>
      </c>
      <c r="C1792" s="32" t="s">
        <v>781</v>
      </c>
      <c r="D1792" s="32" t="s">
        <v>783</v>
      </c>
      <c r="E1792" s="4">
        <v>20</v>
      </c>
      <c r="F1792" s="4">
        <v>57860</v>
      </c>
      <c r="G1792" s="4">
        <v>5786</v>
      </c>
      <c r="H1792" s="4">
        <v>63646</v>
      </c>
    </row>
    <row r="1793" spans="1:8" ht="15.75">
      <c r="A1793" s="32" t="s">
        <v>14</v>
      </c>
      <c r="B1793" s="32" t="s">
        <v>787</v>
      </c>
      <c r="C1793" s="32" t="s">
        <v>786</v>
      </c>
      <c r="D1793" s="32" t="s">
        <v>788</v>
      </c>
      <c r="E1793" s="4">
        <v>8</v>
      </c>
      <c r="F1793" s="4">
        <v>28800</v>
      </c>
      <c r="G1793" s="4">
        <v>2880</v>
      </c>
      <c r="H1793" s="4">
        <v>31680</v>
      </c>
    </row>
    <row r="1794" spans="1:8" ht="15.75">
      <c r="A1794" s="32" t="s">
        <v>14</v>
      </c>
      <c r="B1794" s="32" t="s">
        <v>790</v>
      </c>
      <c r="C1794" s="32" t="s">
        <v>789</v>
      </c>
      <c r="D1794" s="32" t="s">
        <v>791</v>
      </c>
      <c r="E1794" s="4">
        <v>100</v>
      </c>
      <c r="F1794" s="4">
        <v>126825</v>
      </c>
      <c r="G1794" s="4">
        <v>12682</v>
      </c>
      <c r="H1794" s="4">
        <v>139507</v>
      </c>
    </row>
    <row r="1795" spans="1:8" ht="15.75">
      <c r="A1795" s="32" t="s">
        <v>14</v>
      </c>
      <c r="B1795" s="32" t="s">
        <v>812</v>
      </c>
      <c r="C1795" s="32" t="s">
        <v>811</v>
      </c>
      <c r="D1795" s="32"/>
      <c r="E1795" s="4">
        <v>20</v>
      </c>
      <c r="F1795" s="4">
        <v>69400</v>
      </c>
      <c r="G1795" s="4">
        <v>6940</v>
      </c>
      <c r="H1795" s="4">
        <v>76340</v>
      </c>
    </row>
    <row r="1796" spans="1:8" ht="15.75">
      <c r="A1796" s="32" t="s">
        <v>14</v>
      </c>
      <c r="B1796" s="32" t="s">
        <v>814</v>
      </c>
      <c r="C1796" s="32" t="s">
        <v>813</v>
      </c>
      <c r="D1796" s="32" t="s">
        <v>815</v>
      </c>
      <c r="E1796" s="4">
        <v>-450</v>
      </c>
      <c r="F1796" s="4">
        <v>-720700</v>
      </c>
      <c r="G1796" s="4">
        <v>-72070</v>
      </c>
      <c r="H1796" s="4">
        <v>-792770</v>
      </c>
    </row>
    <row r="1797" spans="1:8" ht="15.75">
      <c r="A1797" s="32" t="s">
        <v>14</v>
      </c>
      <c r="B1797" s="32" t="s">
        <v>817</v>
      </c>
      <c r="C1797" s="32" t="s">
        <v>816</v>
      </c>
      <c r="D1797" s="32" t="s">
        <v>818</v>
      </c>
      <c r="E1797" s="4">
        <v>200</v>
      </c>
      <c r="F1797" s="4">
        <v>250800</v>
      </c>
      <c r="G1797" s="4">
        <v>25080</v>
      </c>
      <c r="H1797" s="4">
        <v>275880</v>
      </c>
    </row>
    <row r="1798" spans="1:8" ht="15.75">
      <c r="A1798" s="32" t="s">
        <v>14</v>
      </c>
      <c r="B1798" s="32" t="s">
        <v>820</v>
      </c>
      <c r="C1798" s="32" t="s">
        <v>819</v>
      </c>
      <c r="D1798" s="32" t="s">
        <v>821</v>
      </c>
      <c r="E1798" s="4">
        <v>200</v>
      </c>
      <c r="F1798" s="4">
        <v>527600</v>
      </c>
      <c r="G1798" s="4">
        <v>52760</v>
      </c>
      <c r="H1798" s="4">
        <v>580360</v>
      </c>
    </row>
    <row r="1799" spans="1:8" ht="15.75">
      <c r="A1799" s="32" t="s">
        <v>14</v>
      </c>
      <c r="B1799" s="32" t="s">
        <v>823</v>
      </c>
      <c r="C1799" s="32" t="s">
        <v>822</v>
      </c>
      <c r="D1799" s="32" t="s">
        <v>824</v>
      </c>
      <c r="E1799" s="4">
        <v>2120</v>
      </c>
      <c r="F1799" s="4">
        <v>3049640</v>
      </c>
      <c r="G1799" s="4">
        <v>304964</v>
      </c>
      <c r="H1799" s="4">
        <v>3354604</v>
      </c>
    </row>
    <row r="1800" spans="1:8" ht="15.75">
      <c r="A1800" s="32" t="s">
        <v>14</v>
      </c>
      <c r="B1800" s="32" t="s">
        <v>852</v>
      </c>
      <c r="C1800" s="32" t="s">
        <v>851</v>
      </c>
      <c r="D1800" s="32" t="s">
        <v>853</v>
      </c>
      <c r="E1800" s="4">
        <v>3</v>
      </c>
      <c r="F1800" s="4">
        <v>6300</v>
      </c>
      <c r="G1800" s="4">
        <v>630</v>
      </c>
      <c r="H1800" s="4">
        <v>6930</v>
      </c>
    </row>
    <row r="1801" spans="1:8" ht="15.75">
      <c r="A1801" s="32" t="s">
        <v>14</v>
      </c>
      <c r="B1801" s="32" t="s">
        <v>855</v>
      </c>
      <c r="C1801" s="32" t="s">
        <v>854</v>
      </c>
      <c r="D1801" s="32" t="s">
        <v>856</v>
      </c>
      <c r="E1801" s="4">
        <v>20</v>
      </c>
      <c r="F1801" s="4">
        <v>94000</v>
      </c>
      <c r="G1801" s="4">
        <v>9400</v>
      </c>
      <c r="H1801" s="4">
        <v>103400</v>
      </c>
    </row>
    <row r="1802" spans="1:8" ht="15.75">
      <c r="A1802" s="32" t="s">
        <v>14</v>
      </c>
      <c r="B1802" s="32" t="s">
        <v>858</v>
      </c>
      <c r="C1802" s="32" t="s">
        <v>857</v>
      </c>
      <c r="D1802" s="32" t="s">
        <v>859</v>
      </c>
      <c r="E1802" s="4">
        <v>86</v>
      </c>
      <c r="F1802" s="4">
        <v>185472</v>
      </c>
      <c r="G1802" s="4">
        <v>18547</v>
      </c>
      <c r="H1802" s="4">
        <v>204019</v>
      </c>
    </row>
    <row r="1803" spans="1:8" ht="15.75">
      <c r="A1803" s="32" t="s">
        <v>14</v>
      </c>
      <c r="B1803" s="32" t="s">
        <v>889</v>
      </c>
      <c r="C1803" s="32" t="s">
        <v>888</v>
      </c>
      <c r="D1803" s="32" t="s">
        <v>890</v>
      </c>
      <c r="E1803" s="4">
        <v>45</v>
      </c>
      <c r="F1803" s="4">
        <v>672435</v>
      </c>
      <c r="G1803" s="4">
        <v>67244</v>
      </c>
      <c r="H1803" s="4">
        <v>739679</v>
      </c>
    </row>
    <row r="1804" spans="1:8" ht="15.75">
      <c r="A1804" s="32" t="s">
        <v>14</v>
      </c>
      <c r="B1804" s="32" t="s">
        <v>893</v>
      </c>
      <c r="C1804" s="32" t="s">
        <v>892</v>
      </c>
      <c r="D1804" s="32" t="s">
        <v>890</v>
      </c>
      <c r="E1804" s="4">
        <v>1</v>
      </c>
      <c r="F1804" s="4">
        <v>17447</v>
      </c>
      <c r="G1804" s="4">
        <v>1745</v>
      </c>
      <c r="H1804" s="4">
        <v>19192</v>
      </c>
    </row>
    <row r="1805" spans="1:8" ht="15.75">
      <c r="A1805" s="32" t="s">
        <v>14</v>
      </c>
      <c r="B1805" s="32" t="s">
        <v>902</v>
      </c>
      <c r="C1805" s="32" t="s">
        <v>901</v>
      </c>
      <c r="D1805" s="32" t="s">
        <v>890</v>
      </c>
      <c r="E1805" s="4">
        <v>10</v>
      </c>
      <c r="F1805" s="4">
        <v>172770</v>
      </c>
      <c r="G1805" s="4">
        <v>17277</v>
      </c>
      <c r="H1805" s="4">
        <v>190047</v>
      </c>
    </row>
    <row r="1806" spans="1:8" ht="15.75">
      <c r="A1806" s="32" t="s">
        <v>14</v>
      </c>
      <c r="B1806" s="32" t="s">
        <v>904</v>
      </c>
      <c r="C1806" s="32" t="s">
        <v>903</v>
      </c>
      <c r="D1806" s="32" t="s">
        <v>884</v>
      </c>
      <c r="E1806" s="4">
        <v>10</v>
      </c>
      <c r="F1806" s="4">
        <v>244540</v>
      </c>
      <c r="G1806" s="4">
        <v>24454</v>
      </c>
      <c r="H1806" s="4">
        <v>268994</v>
      </c>
    </row>
    <row r="1807" spans="1:8" ht="15.75">
      <c r="A1807" s="32" t="s">
        <v>14</v>
      </c>
      <c r="B1807" s="32" t="s">
        <v>911</v>
      </c>
      <c r="C1807" s="32" t="s">
        <v>910</v>
      </c>
      <c r="D1807" s="32" t="s">
        <v>884</v>
      </c>
      <c r="E1807" s="4">
        <v>10</v>
      </c>
      <c r="F1807" s="4">
        <v>307445</v>
      </c>
      <c r="G1807" s="4">
        <v>30745</v>
      </c>
      <c r="H1807" s="4">
        <v>338190</v>
      </c>
    </row>
    <row r="1808" spans="1:8" ht="15.75">
      <c r="A1808" s="32" t="s">
        <v>14</v>
      </c>
      <c r="B1808" s="32" t="s">
        <v>932</v>
      </c>
      <c r="C1808" s="32" t="s">
        <v>931</v>
      </c>
      <c r="D1808" s="32" t="s">
        <v>890</v>
      </c>
      <c r="E1808" s="4">
        <v>42</v>
      </c>
      <c r="F1808" s="4">
        <v>490350</v>
      </c>
      <c r="G1808" s="4">
        <v>49035</v>
      </c>
      <c r="H1808" s="4">
        <v>539385</v>
      </c>
    </row>
    <row r="1809" spans="1:8" ht="15.75">
      <c r="A1809" s="32" t="s">
        <v>14</v>
      </c>
      <c r="B1809" s="32" t="s">
        <v>953</v>
      </c>
      <c r="C1809" s="32" t="s">
        <v>952</v>
      </c>
      <c r="D1809" s="32"/>
      <c r="E1809" s="4">
        <v>2</v>
      </c>
      <c r="F1809" s="4">
        <v>11600</v>
      </c>
      <c r="G1809" s="4">
        <v>1160</v>
      </c>
      <c r="H1809" s="4">
        <v>12760</v>
      </c>
    </row>
    <row r="1810" spans="1:8" ht="15.75">
      <c r="A1810" s="32" t="s">
        <v>14</v>
      </c>
      <c r="B1810" s="32" t="s">
        <v>966</v>
      </c>
      <c r="C1810" s="32" t="s">
        <v>770</v>
      </c>
      <c r="D1810" s="32" t="s">
        <v>967</v>
      </c>
      <c r="E1810" s="4">
        <v>105</v>
      </c>
      <c r="F1810" s="4">
        <v>593845</v>
      </c>
      <c r="G1810" s="4">
        <v>59385</v>
      </c>
      <c r="H1810" s="4">
        <v>653230</v>
      </c>
    </row>
    <row r="1811" spans="1:8" ht="15.75">
      <c r="A1811" s="32" t="s">
        <v>14</v>
      </c>
      <c r="B1811" s="32" t="s">
        <v>968</v>
      </c>
      <c r="C1811" s="32" t="s">
        <v>778</v>
      </c>
      <c r="D1811" s="32" t="s">
        <v>969</v>
      </c>
      <c r="E1811" s="4">
        <v>119</v>
      </c>
      <c r="F1811" s="4">
        <v>774159</v>
      </c>
      <c r="G1811" s="4">
        <v>77416</v>
      </c>
      <c r="H1811" s="4">
        <v>851575</v>
      </c>
    </row>
    <row r="1812" spans="1:8" ht="15.75">
      <c r="A1812" s="32" t="s">
        <v>14</v>
      </c>
      <c r="B1812" s="32" t="s">
        <v>970</v>
      </c>
      <c r="C1812" s="32" t="s">
        <v>733</v>
      </c>
      <c r="D1812" s="32" t="s">
        <v>971</v>
      </c>
      <c r="E1812" s="4">
        <v>50</v>
      </c>
      <c r="F1812" s="4">
        <v>189150</v>
      </c>
      <c r="G1812" s="4">
        <v>18915</v>
      </c>
      <c r="H1812" s="4">
        <v>208065</v>
      </c>
    </row>
    <row r="1813" spans="1:8" ht="15.75">
      <c r="A1813" s="32" t="s">
        <v>14</v>
      </c>
      <c r="B1813" s="32" t="s">
        <v>972</v>
      </c>
      <c r="C1813" s="32" t="s">
        <v>744</v>
      </c>
      <c r="D1813" s="32" t="s">
        <v>973</v>
      </c>
      <c r="E1813" s="4">
        <v>120</v>
      </c>
      <c r="F1813" s="4">
        <v>582460</v>
      </c>
      <c r="G1813" s="4">
        <v>58246</v>
      </c>
      <c r="H1813" s="4">
        <v>640706</v>
      </c>
    </row>
    <row r="1814" spans="1:8" ht="15.75">
      <c r="A1814" s="32" t="s">
        <v>14</v>
      </c>
      <c r="B1814" s="32" t="s">
        <v>974</v>
      </c>
      <c r="C1814" s="32" t="s">
        <v>773</v>
      </c>
      <c r="D1814" s="32" t="s">
        <v>975</v>
      </c>
      <c r="E1814" s="4">
        <v>242</v>
      </c>
      <c r="F1814" s="4">
        <v>620056</v>
      </c>
      <c r="G1814" s="4">
        <v>62006</v>
      </c>
      <c r="H1814" s="4">
        <v>682062</v>
      </c>
    </row>
    <row r="1815" spans="1:8" ht="15.75">
      <c r="A1815" s="32" t="s">
        <v>14</v>
      </c>
      <c r="B1815" s="32" t="s">
        <v>986</v>
      </c>
      <c r="C1815" s="32" t="s">
        <v>736</v>
      </c>
      <c r="D1815" s="32" t="s">
        <v>987</v>
      </c>
      <c r="E1815" s="4">
        <v>110</v>
      </c>
      <c r="F1815" s="4">
        <v>209110</v>
      </c>
      <c r="G1815" s="4">
        <v>20911</v>
      </c>
      <c r="H1815" s="4">
        <v>230021</v>
      </c>
    </row>
    <row r="1816" spans="1:8" ht="15.75">
      <c r="A1816" s="32" t="s">
        <v>14</v>
      </c>
      <c r="B1816" s="32" t="s">
        <v>988</v>
      </c>
      <c r="C1816" s="32" t="s">
        <v>747</v>
      </c>
      <c r="D1816" s="32" t="s">
        <v>989</v>
      </c>
      <c r="E1816" s="4">
        <v>250</v>
      </c>
      <c r="F1816" s="4">
        <v>546100</v>
      </c>
      <c r="G1816" s="4">
        <v>54610</v>
      </c>
      <c r="H1816" s="4">
        <v>600710</v>
      </c>
    </row>
    <row r="1817" spans="1:8" ht="15.75">
      <c r="A1817" s="32" t="s">
        <v>14</v>
      </c>
      <c r="B1817" s="32" t="s">
        <v>1014</v>
      </c>
      <c r="C1817" s="32" t="s">
        <v>781</v>
      </c>
      <c r="D1817" s="32" t="s">
        <v>1015</v>
      </c>
      <c r="E1817" s="4">
        <v>150</v>
      </c>
      <c r="F1817" s="4">
        <v>448250</v>
      </c>
      <c r="G1817" s="4">
        <v>44825</v>
      </c>
      <c r="H1817" s="4">
        <v>493075</v>
      </c>
    </row>
    <row r="1818" spans="1:8" ht="15.75">
      <c r="A1818" s="32" t="s">
        <v>14</v>
      </c>
      <c r="B1818" s="32" t="s">
        <v>1021</v>
      </c>
      <c r="C1818" s="32" t="s">
        <v>1020</v>
      </c>
      <c r="D1818" s="32"/>
      <c r="E1818" s="4">
        <v>50</v>
      </c>
      <c r="F1818" s="4">
        <v>210000</v>
      </c>
      <c r="G1818" s="4">
        <v>21000</v>
      </c>
      <c r="H1818" s="4">
        <v>231000</v>
      </c>
    </row>
    <row r="1819" spans="1:8" ht="15.75">
      <c r="A1819" s="32" t="s">
        <v>14</v>
      </c>
      <c r="B1819" s="32" t="s">
        <v>1028</v>
      </c>
      <c r="C1819" s="32" t="s">
        <v>352</v>
      </c>
      <c r="D1819" s="32" t="s">
        <v>1029</v>
      </c>
      <c r="E1819" s="4">
        <v>20</v>
      </c>
      <c r="F1819" s="4">
        <v>128800</v>
      </c>
      <c r="G1819" s="4">
        <v>12880</v>
      </c>
      <c r="H1819" s="4">
        <v>141680</v>
      </c>
    </row>
    <row r="1820" spans="1:8" ht="15.75">
      <c r="A1820" s="32" t="s">
        <v>14</v>
      </c>
      <c r="B1820" s="32" t="s">
        <v>1030</v>
      </c>
      <c r="C1820" s="32" t="s">
        <v>358</v>
      </c>
      <c r="D1820" s="32" t="s">
        <v>1031</v>
      </c>
      <c r="E1820" s="4">
        <v>20</v>
      </c>
      <c r="F1820" s="4">
        <v>157960</v>
      </c>
      <c r="G1820" s="4">
        <v>15796</v>
      </c>
      <c r="H1820" s="4">
        <v>173756</v>
      </c>
    </row>
    <row r="1821" spans="1:8" ht="15.75">
      <c r="A1821" s="32" t="s">
        <v>14</v>
      </c>
      <c r="B1821" s="32" t="s">
        <v>1034</v>
      </c>
      <c r="C1821" s="32" t="s">
        <v>545</v>
      </c>
      <c r="D1821" s="32" t="s">
        <v>1035</v>
      </c>
      <c r="E1821" s="4">
        <v>20</v>
      </c>
      <c r="F1821" s="4">
        <v>148140</v>
      </c>
      <c r="G1821" s="4">
        <v>14814</v>
      </c>
      <c r="H1821" s="4">
        <v>162954</v>
      </c>
    </row>
    <row r="1822" spans="1:8" ht="15.75">
      <c r="A1822" s="32" t="s">
        <v>14</v>
      </c>
      <c r="B1822" s="32" t="s">
        <v>1036</v>
      </c>
      <c r="C1822" s="32" t="s">
        <v>551</v>
      </c>
      <c r="D1822" s="32" t="s">
        <v>1037</v>
      </c>
      <c r="E1822" s="4">
        <v>20</v>
      </c>
      <c r="F1822" s="4">
        <v>165840</v>
      </c>
      <c r="G1822" s="4">
        <v>16584</v>
      </c>
      <c r="H1822" s="4">
        <v>182424</v>
      </c>
    </row>
    <row r="1823" spans="1:8" ht="15.75">
      <c r="A1823" s="32" t="s">
        <v>14</v>
      </c>
      <c r="B1823" s="32" t="s">
        <v>1038</v>
      </c>
      <c r="C1823" s="32" t="s">
        <v>448</v>
      </c>
      <c r="D1823" s="32" t="s">
        <v>1039</v>
      </c>
      <c r="E1823" s="4">
        <v>10</v>
      </c>
      <c r="F1823" s="4">
        <v>88380</v>
      </c>
      <c r="G1823" s="4">
        <v>8838</v>
      </c>
      <c r="H1823" s="4">
        <v>97218</v>
      </c>
    </row>
    <row r="1824" spans="1:8" ht="15.75">
      <c r="A1824" s="32" t="s">
        <v>14</v>
      </c>
      <c r="B1824" s="32" t="s">
        <v>1041</v>
      </c>
      <c r="C1824" s="32" t="s">
        <v>1040</v>
      </c>
      <c r="D1824" s="32"/>
      <c r="E1824" s="4">
        <v>14</v>
      </c>
      <c r="F1824" s="4">
        <v>90580</v>
      </c>
      <c r="G1824" s="4">
        <v>9058</v>
      </c>
      <c r="H1824" s="4">
        <v>99638</v>
      </c>
    </row>
    <row r="1825" spans="1:8" ht="15.75">
      <c r="A1825" s="32" t="s">
        <v>14</v>
      </c>
      <c r="B1825" s="32" t="s">
        <v>1061</v>
      </c>
      <c r="C1825" s="32" t="s">
        <v>857</v>
      </c>
      <c r="D1825" s="32" t="s">
        <v>1062</v>
      </c>
      <c r="E1825" s="4">
        <v>28</v>
      </c>
      <c r="F1825" s="4">
        <v>41328</v>
      </c>
      <c r="G1825" s="4">
        <v>4133</v>
      </c>
      <c r="H1825" s="4">
        <v>45461</v>
      </c>
    </row>
    <row r="1826" spans="1:8" ht="15.75">
      <c r="A1826" s="32" t="s">
        <v>14</v>
      </c>
      <c r="B1826" s="32" t="s">
        <v>1071</v>
      </c>
      <c r="C1826" s="32" t="s">
        <v>759</v>
      </c>
      <c r="D1826" s="32" t="s">
        <v>1072</v>
      </c>
      <c r="E1826" s="4">
        <v>1500</v>
      </c>
      <c r="F1826" s="4">
        <v>1576500</v>
      </c>
      <c r="G1826" s="4">
        <v>157650</v>
      </c>
      <c r="H1826" s="4">
        <v>1734150</v>
      </c>
    </row>
    <row r="1827" spans="1:8" ht="15.75">
      <c r="A1827" s="32" t="s">
        <v>14</v>
      </c>
      <c r="B1827" s="32" t="s">
        <v>1073</v>
      </c>
      <c r="C1827" s="32" t="s">
        <v>789</v>
      </c>
      <c r="D1827" s="32" t="s">
        <v>1074</v>
      </c>
      <c r="E1827" s="4">
        <v>1000</v>
      </c>
      <c r="F1827" s="4">
        <v>1222000</v>
      </c>
      <c r="G1827" s="4">
        <v>122200</v>
      </c>
      <c r="H1827" s="4">
        <v>1344200</v>
      </c>
    </row>
    <row r="1828" spans="1:8" ht="15.75">
      <c r="A1828" s="32" t="s">
        <v>14</v>
      </c>
      <c r="B1828" s="32" t="s">
        <v>1075</v>
      </c>
      <c r="C1828" s="32" t="s">
        <v>822</v>
      </c>
      <c r="D1828" s="32" t="s">
        <v>1076</v>
      </c>
      <c r="E1828" s="4">
        <v>1500</v>
      </c>
      <c r="F1828" s="4">
        <v>1960500</v>
      </c>
      <c r="G1828" s="4">
        <v>196050</v>
      </c>
      <c r="H1828" s="4">
        <v>2156550</v>
      </c>
    </row>
    <row r="1829" spans="1:8" ht="15.75">
      <c r="A1829" s="32" t="s">
        <v>14</v>
      </c>
      <c r="B1829" s="32" t="s">
        <v>1090</v>
      </c>
      <c r="C1829" s="32" t="s">
        <v>366</v>
      </c>
      <c r="D1829" s="32" t="s">
        <v>1091</v>
      </c>
      <c r="E1829" s="4">
        <v>1003</v>
      </c>
      <c r="F1829" s="4">
        <v>5347996</v>
      </c>
      <c r="G1829" s="4">
        <v>534800</v>
      </c>
      <c r="H1829" s="4">
        <v>5882796</v>
      </c>
    </row>
    <row r="1830" spans="1:8" ht="15.75">
      <c r="A1830" s="32" t="s">
        <v>14</v>
      </c>
      <c r="B1830" s="32" t="s">
        <v>1130</v>
      </c>
      <c r="C1830" s="32" t="s">
        <v>524</v>
      </c>
      <c r="D1830" s="32" t="s">
        <v>1131</v>
      </c>
      <c r="E1830" s="4">
        <v>16</v>
      </c>
      <c r="F1830" s="4">
        <v>80192</v>
      </c>
      <c r="G1830" s="4">
        <v>8019</v>
      </c>
      <c r="H1830" s="4">
        <v>88211</v>
      </c>
    </row>
    <row r="1831" spans="1:8" ht="15.75">
      <c r="A1831" s="32" t="s">
        <v>14</v>
      </c>
      <c r="B1831" s="32" t="s">
        <v>1136</v>
      </c>
      <c r="C1831" s="32" t="s">
        <v>640</v>
      </c>
      <c r="D1831" s="32" t="s">
        <v>1137</v>
      </c>
      <c r="E1831" s="4">
        <v>28</v>
      </c>
      <c r="F1831" s="4">
        <v>79520</v>
      </c>
      <c r="G1831" s="4">
        <v>7952</v>
      </c>
      <c r="H1831" s="4">
        <v>87472</v>
      </c>
    </row>
    <row r="1832" spans="1:8" ht="15.75">
      <c r="A1832" s="32" t="s">
        <v>14</v>
      </c>
      <c r="B1832" s="32" t="s">
        <v>1138</v>
      </c>
      <c r="C1832" s="32" t="s">
        <v>676</v>
      </c>
      <c r="D1832" s="32" t="s">
        <v>1139</v>
      </c>
      <c r="E1832" s="4">
        <v>14</v>
      </c>
      <c r="F1832" s="4">
        <v>23156</v>
      </c>
      <c r="G1832" s="4">
        <v>2316</v>
      </c>
      <c r="H1832" s="4">
        <v>25472</v>
      </c>
    </row>
    <row r="1833" spans="1:8" ht="15.75">
      <c r="A1833" s="32" t="s">
        <v>14</v>
      </c>
      <c r="B1833" s="32" t="s">
        <v>1160</v>
      </c>
      <c r="C1833" s="32" t="s">
        <v>545</v>
      </c>
      <c r="D1833" s="32" t="s">
        <v>1161</v>
      </c>
      <c r="E1833" s="4">
        <v>16</v>
      </c>
      <c r="F1833" s="4">
        <v>105392</v>
      </c>
      <c r="G1833" s="4">
        <v>10539</v>
      </c>
      <c r="H1833" s="4">
        <v>115931</v>
      </c>
    </row>
    <row r="1834" spans="1:8" ht="15.75">
      <c r="A1834" s="32" t="s">
        <v>14</v>
      </c>
      <c r="B1834" s="32" t="s">
        <v>1164</v>
      </c>
      <c r="C1834" s="32" t="s">
        <v>557</v>
      </c>
      <c r="D1834" s="32" t="s">
        <v>414</v>
      </c>
      <c r="E1834" s="4">
        <v>10</v>
      </c>
      <c r="F1834" s="4">
        <v>82870</v>
      </c>
      <c r="G1834" s="4">
        <v>8287</v>
      </c>
      <c r="H1834" s="4">
        <v>91157</v>
      </c>
    </row>
    <row r="1835" spans="1:8" ht="15.75">
      <c r="A1835" s="32" t="s">
        <v>14</v>
      </c>
      <c r="B1835" s="32" t="s">
        <v>1179</v>
      </c>
      <c r="C1835" s="32" t="s">
        <v>524</v>
      </c>
      <c r="D1835" s="32" t="s">
        <v>414</v>
      </c>
      <c r="E1835" s="4">
        <v>20</v>
      </c>
      <c r="F1835" s="4">
        <v>112740</v>
      </c>
      <c r="G1835" s="4">
        <v>11274</v>
      </c>
      <c r="H1835" s="4">
        <v>124014</v>
      </c>
    </row>
    <row r="1836" spans="1:8" ht="15.75">
      <c r="A1836" s="32" t="s">
        <v>14</v>
      </c>
      <c r="B1836" s="32" t="s">
        <v>1180</v>
      </c>
      <c r="C1836" s="32" t="s">
        <v>514</v>
      </c>
      <c r="D1836" s="32" t="s">
        <v>414</v>
      </c>
      <c r="E1836" s="4">
        <v>20</v>
      </c>
      <c r="F1836" s="4">
        <v>95100</v>
      </c>
      <c r="G1836" s="4">
        <v>9510</v>
      </c>
      <c r="H1836" s="4">
        <v>104610</v>
      </c>
    </row>
    <row r="1837" spans="1:8" ht="15.75">
      <c r="A1837" s="32" t="s">
        <v>14</v>
      </c>
      <c r="B1837" s="32" t="s">
        <v>1184</v>
      </c>
      <c r="C1837" s="32" t="s">
        <v>665</v>
      </c>
      <c r="D1837" s="32" t="s">
        <v>414</v>
      </c>
      <c r="E1837" s="4">
        <v>5</v>
      </c>
      <c r="F1837" s="4">
        <v>45025</v>
      </c>
      <c r="G1837" s="4">
        <v>4503</v>
      </c>
      <c r="H1837" s="4">
        <v>49528</v>
      </c>
    </row>
    <row r="1838" spans="1:8" ht="15.75">
      <c r="A1838" s="32" t="s">
        <v>14</v>
      </c>
      <c r="B1838" s="32" t="s">
        <v>1194</v>
      </c>
      <c r="C1838" s="32" t="s">
        <v>514</v>
      </c>
      <c r="D1838" s="32" t="s">
        <v>1195</v>
      </c>
      <c r="E1838" s="4">
        <v>12</v>
      </c>
      <c r="F1838" s="4">
        <v>50748</v>
      </c>
      <c r="G1838" s="4">
        <v>5075</v>
      </c>
      <c r="H1838" s="4">
        <v>55823</v>
      </c>
    </row>
    <row r="1839" spans="1:8" ht="15.75">
      <c r="A1839" s="32" t="s">
        <v>14</v>
      </c>
      <c r="B1839" s="32" t="s">
        <v>1196</v>
      </c>
      <c r="C1839" s="32" t="s">
        <v>575</v>
      </c>
      <c r="D1839" s="32" t="s">
        <v>1197</v>
      </c>
      <c r="E1839" s="4"/>
      <c r="F1839" s="4"/>
      <c r="G1839" s="4"/>
      <c r="H1839" s="4"/>
    </row>
    <row r="1840" spans="1:8" ht="15.75">
      <c r="A1840" s="32" t="s">
        <v>14</v>
      </c>
      <c r="B1840" s="32" t="s">
        <v>1235</v>
      </c>
      <c r="C1840" s="32" t="s">
        <v>1234</v>
      </c>
      <c r="D1840" s="32" t="s">
        <v>1236</v>
      </c>
      <c r="E1840" s="4">
        <v>5</v>
      </c>
      <c r="F1840" s="4">
        <v>413270</v>
      </c>
      <c r="G1840" s="4">
        <v>41327</v>
      </c>
      <c r="H1840" s="4">
        <v>454597</v>
      </c>
    </row>
    <row r="1841" spans="1:8" ht="15.75">
      <c r="A1841" s="32" t="s">
        <v>14</v>
      </c>
      <c r="B1841" s="32" t="s">
        <v>1238</v>
      </c>
      <c r="C1841" s="32" t="s">
        <v>1237</v>
      </c>
      <c r="D1841" s="32" t="s">
        <v>1239</v>
      </c>
      <c r="E1841" s="4">
        <v>5</v>
      </c>
      <c r="F1841" s="4">
        <v>176485</v>
      </c>
      <c r="G1841" s="4">
        <v>17649</v>
      </c>
      <c r="H1841" s="4">
        <v>194134</v>
      </c>
    </row>
    <row r="1842" spans="1:8" ht="15.75">
      <c r="A1842" s="32" t="s">
        <v>14</v>
      </c>
      <c r="B1842" s="32" t="s">
        <v>1241</v>
      </c>
      <c r="C1842" s="32" t="s">
        <v>1240</v>
      </c>
      <c r="D1842" s="32" t="s">
        <v>1239</v>
      </c>
      <c r="E1842" s="4">
        <v>5</v>
      </c>
      <c r="F1842" s="4">
        <v>187705</v>
      </c>
      <c r="G1842" s="4">
        <v>18771</v>
      </c>
      <c r="H1842" s="4">
        <v>206476</v>
      </c>
    </row>
    <row r="1843" spans="1:8" ht="15.75">
      <c r="A1843" s="32" t="s">
        <v>14</v>
      </c>
      <c r="B1843" s="32" t="s">
        <v>1242</v>
      </c>
      <c r="C1843" s="32" t="s">
        <v>1016</v>
      </c>
      <c r="D1843" s="32" t="s">
        <v>1239</v>
      </c>
      <c r="E1843" s="4">
        <v>5</v>
      </c>
      <c r="F1843" s="4">
        <v>215755</v>
      </c>
      <c r="G1843" s="4">
        <v>21576</v>
      </c>
      <c r="H1843" s="4">
        <v>237331</v>
      </c>
    </row>
    <row r="1844" spans="1:8" ht="15.75">
      <c r="A1844" s="32" t="s">
        <v>14</v>
      </c>
      <c r="B1844" s="32" t="s">
        <v>1244</v>
      </c>
      <c r="C1844" s="32" t="s">
        <v>1243</v>
      </c>
      <c r="D1844" s="32" t="s">
        <v>1239</v>
      </c>
      <c r="E1844" s="4">
        <v>5</v>
      </c>
      <c r="F1844" s="4">
        <v>243805</v>
      </c>
      <c r="G1844" s="4">
        <v>24381</v>
      </c>
      <c r="H1844" s="4">
        <v>268186</v>
      </c>
    </row>
    <row r="1845" spans="1:8" ht="15.75">
      <c r="A1845" s="32" t="s">
        <v>14</v>
      </c>
      <c r="B1845" s="32" t="s">
        <v>1246</v>
      </c>
      <c r="C1845" s="32" t="s">
        <v>1245</v>
      </c>
      <c r="D1845" s="32" t="s">
        <v>1239</v>
      </c>
      <c r="E1845" s="4">
        <v>5</v>
      </c>
      <c r="F1845" s="4">
        <v>271855</v>
      </c>
      <c r="G1845" s="4">
        <v>27186</v>
      </c>
      <c r="H1845" s="4">
        <v>299041</v>
      </c>
    </row>
    <row r="1846" spans="1:8" ht="15.75">
      <c r="A1846" s="32" t="s">
        <v>14</v>
      </c>
      <c r="B1846" s="32" t="s">
        <v>1248</v>
      </c>
      <c r="C1846" s="32" t="s">
        <v>1247</v>
      </c>
      <c r="D1846" s="32" t="s">
        <v>1249</v>
      </c>
      <c r="E1846" s="4">
        <v>11</v>
      </c>
      <c r="F1846" s="4">
        <v>43582</v>
      </c>
      <c r="G1846" s="4">
        <v>4358</v>
      </c>
      <c r="H1846" s="4">
        <v>47940</v>
      </c>
    </row>
    <row r="1847" spans="1:8" ht="15.75">
      <c r="A1847" s="32" t="s">
        <v>14</v>
      </c>
      <c r="B1847" s="32" t="s">
        <v>1251</v>
      </c>
      <c r="C1847" s="32" t="s">
        <v>1250</v>
      </c>
      <c r="D1847" s="32"/>
      <c r="E1847" s="4">
        <v>5</v>
      </c>
      <c r="F1847" s="4">
        <v>10000</v>
      </c>
      <c r="G1847" s="4">
        <v>1000</v>
      </c>
      <c r="H1847" s="4">
        <v>11000</v>
      </c>
    </row>
    <row r="1848" spans="1:8" ht="15.75">
      <c r="A1848" s="32" t="s">
        <v>14</v>
      </c>
      <c r="B1848" s="32" t="s">
        <v>1344</v>
      </c>
      <c r="C1848" s="32" t="s">
        <v>1343</v>
      </c>
      <c r="D1848" s="32" t="s">
        <v>1342</v>
      </c>
      <c r="E1848" s="4">
        <v>25</v>
      </c>
      <c r="F1848" s="4">
        <v>390000</v>
      </c>
      <c r="G1848" s="4">
        <v>39000</v>
      </c>
      <c r="H1848" s="4">
        <v>429000</v>
      </c>
    </row>
    <row r="1849" spans="1:8" ht="15.75">
      <c r="A1849" s="32" t="s">
        <v>14</v>
      </c>
      <c r="B1849" s="32" t="s">
        <v>1346</v>
      </c>
      <c r="C1849" s="32" t="s">
        <v>1345</v>
      </c>
      <c r="D1849" s="32" t="s">
        <v>1342</v>
      </c>
      <c r="E1849" s="4">
        <v>30</v>
      </c>
      <c r="F1849" s="4">
        <v>360000</v>
      </c>
      <c r="G1849" s="4">
        <v>36000</v>
      </c>
      <c r="H1849" s="4">
        <v>396000</v>
      </c>
    </row>
    <row r="1850" spans="1:8" ht="15.75">
      <c r="A1850" s="32" t="s">
        <v>14</v>
      </c>
      <c r="B1850" s="32" t="s">
        <v>1351</v>
      </c>
      <c r="C1850" s="32" t="s">
        <v>1350</v>
      </c>
      <c r="D1850" s="32" t="s">
        <v>1352</v>
      </c>
      <c r="E1850" s="4">
        <v>100</v>
      </c>
      <c r="F1850" s="4">
        <v>125000</v>
      </c>
      <c r="G1850" s="4">
        <v>12500</v>
      </c>
      <c r="H1850" s="4">
        <v>137500</v>
      </c>
    </row>
    <row r="1851" spans="1:8" ht="15.75">
      <c r="A1851" s="32" t="s">
        <v>14</v>
      </c>
      <c r="B1851" s="32" t="s">
        <v>1354</v>
      </c>
      <c r="C1851" s="32" t="s">
        <v>1353</v>
      </c>
      <c r="D1851" s="32" t="s">
        <v>1342</v>
      </c>
      <c r="E1851" s="4">
        <v>10</v>
      </c>
      <c r="F1851" s="4">
        <v>90000</v>
      </c>
      <c r="G1851" s="4">
        <v>9000</v>
      </c>
      <c r="H1851" s="4">
        <v>99000</v>
      </c>
    </row>
    <row r="1852" spans="1:8" ht="15.75">
      <c r="A1852" s="32" t="s">
        <v>14</v>
      </c>
      <c r="B1852" s="32" t="s">
        <v>1356</v>
      </c>
      <c r="C1852" s="32" t="s">
        <v>1355</v>
      </c>
      <c r="D1852" s="32" t="s">
        <v>1352</v>
      </c>
      <c r="E1852" s="4">
        <v>330</v>
      </c>
      <c r="F1852" s="4">
        <v>313500</v>
      </c>
      <c r="G1852" s="4">
        <v>31350</v>
      </c>
      <c r="H1852" s="4">
        <v>344850</v>
      </c>
    </row>
    <row r="1853" spans="1:8" ht="15.75">
      <c r="A1853" s="32" t="s">
        <v>14</v>
      </c>
      <c r="B1853" s="32" t="s">
        <v>1363</v>
      </c>
      <c r="C1853" s="32" t="s">
        <v>1362</v>
      </c>
      <c r="D1853" s="32" t="s">
        <v>1342</v>
      </c>
      <c r="E1853" s="4">
        <v>45</v>
      </c>
      <c r="F1853" s="4">
        <v>478800</v>
      </c>
      <c r="G1853" s="4">
        <v>47880</v>
      </c>
      <c r="H1853" s="4">
        <v>526680</v>
      </c>
    </row>
    <row r="1854" spans="1:8" ht="15.75">
      <c r="A1854" s="32" t="s">
        <v>14</v>
      </c>
      <c r="B1854" s="32" t="s">
        <v>1365</v>
      </c>
      <c r="C1854" s="32" t="s">
        <v>1364</v>
      </c>
      <c r="D1854" s="32" t="s">
        <v>1352</v>
      </c>
      <c r="E1854" s="4">
        <v>908</v>
      </c>
      <c r="F1854" s="4">
        <v>817200</v>
      </c>
      <c r="G1854" s="4">
        <v>81720</v>
      </c>
      <c r="H1854" s="4">
        <v>898920</v>
      </c>
    </row>
    <row r="1855" spans="1:8" ht="15.75">
      <c r="A1855" s="32" t="s">
        <v>14</v>
      </c>
      <c r="B1855" s="32" t="s">
        <v>1370</v>
      </c>
      <c r="C1855" s="32" t="s">
        <v>1369</v>
      </c>
      <c r="D1855" s="32" t="s">
        <v>1352</v>
      </c>
      <c r="E1855" s="4">
        <v>152</v>
      </c>
      <c r="F1855" s="4">
        <v>3800000</v>
      </c>
      <c r="G1855" s="4">
        <v>380000</v>
      </c>
      <c r="H1855" s="4">
        <v>4180000</v>
      </c>
    </row>
    <row r="1856" spans="1:8" ht="15.75">
      <c r="A1856" s="32" t="s">
        <v>14</v>
      </c>
      <c r="B1856" s="32" t="s">
        <v>1373</v>
      </c>
      <c r="C1856" s="32" t="s">
        <v>1362</v>
      </c>
      <c r="D1856" s="32" t="s">
        <v>1374</v>
      </c>
      <c r="E1856" s="4">
        <v>148</v>
      </c>
      <c r="F1856" s="4">
        <v>1103700</v>
      </c>
      <c r="G1856" s="4">
        <v>110370</v>
      </c>
      <c r="H1856" s="4">
        <v>1214070</v>
      </c>
    </row>
    <row r="1857" spans="1:8" ht="15.75">
      <c r="A1857" s="32" t="s">
        <v>14</v>
      </c>
      <c r="B1857" s="32" t="s">
        <v>1375</v>
      </c>
      <c r="C1857" s="32" t="s">
        <v>1353</v>
      </c>
      <c r="D1857" s="32" t="s">
        <v>1374</v>
      </c>
      <c r="E1857" s="4">
        <v>20</v>
      </c>
      <c r="F1857" s="4">
        <v>228000</v>
      </c>
      <c r="G1857" s="4">
        <v>22800</v>
      </c>
      <c r="H1857" s="4">
        <v>250800</v>
      </c>
    </row>
    <row r="1858" spans="1:8" ht="15.75">
      <c r="A1858" s="32" t="s">
        <v>14</v>
      </c>
      <c r="B1858" s="32" t="s">
        <v>1404</v>
      </c>
      <c r="C1858" s="32" t="s">
        <v>1401</v>
      </c>
      <c r="D1858" s="32" t="s">
        <v>56</v>
      </c>
      <c r="E1858" s="4">
        <v>50</v>
      </c>
      <c r="F1858" s="4">
        <v>65200</v>
      </c>
      <c r="G1858" s="4">
        <v>6520</v>
      </c>
      <c r="H1858" s="4">
        <v>71720</v>
      </c>
    </row>
    <row r="1859" spans="1:8" ht="15.75">
      <c r="A1859" s="32" t="s">
        <v>14</v>
      </c>
      <c r="B1859" s="32" t="s">
        <v>1418</v>
      </c>
      <c r="C1859" s="32" t="s">
        <v>1417</v>
      </c>
      <c r="D1859" s="32" t="s">
        <v>104</v>
      </c>
      <c r="E1859" s="4">
        <v>50</v>
      </c>
      <c r="F1859" s="4">
        <v>153250</v>
      </c>
      <c r="G1859" s="4">
        <v>15325</v>
      </c>
      <c r="H1859" s="4">
        <v>168575</v>
      </c>
    </row>
    <row r="1860" spans="1:8" ht="15.75">
      <c r="A1860" s="32" t="s">
        <v>14</v>
      </c>
      <c r="B1860" s="32" t="s">
        <v>1420</v>
      </c>
      <c r="C1860" s="32" t="s">
        <v>1417</v>
      </c>
      <c r="D1860" s="32" t="s">
        <v>54</v>
      </c>
      <c r="E1860" s="4">
        <v>50</v>
      </c>
      <c r="F1860" s="4">
        <v>182000</v>
      </c>
      <c r="G1860" s="4">
        <v>18200</v>
      </c>
      <c r="H1860" s="4">
        <v>200200</v>
      </c>
    </row>
    <row r="1861" spans="1:8" ht="15.75">
      <c r="A1861" s="32" t="s">
        <v>14</v>
      </c>
      <c r="B1861" s="32" t="s">
        <v>1421</v>
      </c>
      <c r="C1861" s="32" t="s">
        <v>1417</v>
      </c>
      <c r="D1861" s="32" t="s">
        <v>184</v>
      </c>
      <c r="E1861" s="4">
        <v>6</v>
      </c>
      <c r="F1861" s="4">
        <v>11400</v>
      </c>
      <c r="G1861" s="4">
        <v>1140</v>
      </c>
      <c r="H1861" s="4">
        <v>12540</v>
      </c>
    </row>
    <row r="1862" spans="1:8" ht="15.75">
      <c r="A1862" s="32" t="s">
        <v>14</v>
      </c>
      <c r="B1862" s="32" t="s">
        <v>1422</v>
      </c>
      <c r="C1862" s="32" t="s">
        <v>1417</v>
      </c>
      <c r="D1862" s="32" t="s">
        <v>56</v>
      </c>
      <c r="E1862" s="4">
        <v>100</v>
      </c>
      <c r="F1862" s="4">
        <v>140000</v>
      </c>
      <c r="G1862" s="4">
        <v>14000</v>
      </c>
      <c r="H1862" s="4">
        <v>154000</v>
      </c>
    </row>
    <row r="1863" spans="1:8" ht="15.75">
      <c r="A1863" s="32" t="s">
        <v>14</v>
      </c>
      <c r="B1863" s="32" t="s">
        <v>1425</v>
      </c>
      <c r="C1863" s="32" t="s">
        <v>1424</v>
      </c>
      <c r="D1863" s="32" t="s">
        <v>102</v>
      </c>
      <c r="E1863" s="4">
        <v>3</v>
      </c>
      <c r="F1863" s="4">
        <v>6900</v>
      </c>
      <c r="G1863" s="4">
        <v>690</v>
      </c>
      <c r="H1863" s="4">
        <v>7590</v>
      </c>
    </row>
    <row r="1864" spans="1:8" ht="15.75">
      <c r="A1864" s="32" t="s">
        <v>14</v>
      </c>
      <c r="B1864" s="32" t="s">
        <v>1427</v>
      </c>
      <c r="C1864" s="32" t="s">
        <v>1426</v>
      </c>
      <c r="D1864" s="32" t="s">
        <v>104</v>
      </c>
      <c r="E1864" s="4">
        <v>50</v>
      </c>
      <c r="F1864" s="4">
        <v>148800</v>
      </c>
      <c r="G1864" s="4">
        <v>14880</v>
      </c>
      <c r="H1864" s="4">
        <v>163680</v>
      </c>
    </row>
    <row r="1865" spans="1:8" ht="15.75">
      <c r="A1865" s="32" t="s">
        <v>14</v>
      </c>
      <c r="B1865" s="32" t="s">
        <v>1428</v>
      </c>
      <c r="C1865" s="32" t="s">
        <v>1426</v>
      </c>
      <c r="D1865" s="32" t="s">
        <v>73</v>
      </c>
      <c r="E1865" s="4">
        <v>6</v>
      </c>
      <c r="F1865" s="4">
        <v>11400</v>
      </c>
      <c r="G1865" s="4">
        <v>1140</v>
      </c>
      <c r="H1865" s="4">
        <v>12540</v>
      </c>
    </row>
    <row r="1866" spans="1:8" ht="15.75">
      <c r="A1866" s="32" t="s">
        <v>14</v>
      </c>
      <c r="B1866" s="32" t="s">
        <v>1429</v>
      </c>
      <c r="C1866" s="32" t="s">
        <v>1426</v>
      </c>
      <c r="D1866" s="32" t="s">
        <v>54</v>
      </c>
      <c r="E1866" s="4">
        <v>50</v>
      </c>
      <c r="F1866" s="4">
        <v>177550</v>
      </c>
      <c r="G1866" s="4">
        <v>17755</v>
      </c>
      <c r="H1866" s="4">
        <v>195305</v>
      </c>
    </row>
    <row r="1867" spans="1:8" ht="15.75">
      <c r="A1867" s="32" t="s">
        <v>14</v>
      </c>
      <c r="B1867" s="32" t="s">
        <v>1430</v>
      </c>
      <c r="C1867" s="32" t="s">
        <v>1426</v>
      </c>
      <c r="D1867" s="32" t="s">
        <v>184</v>
      </c>
      <c r="E1867" s="4">
        <v>6</v>
      </c>
      <c r="F1867" s="4">
        <v>11400</v>
      </c>
      <c r="G1867" s="4">
        <v>1140</v>
      </c>
      <c r="H1867" s="4">
        <v>12540</v>
      </c>
    </row>
    <row r="1868" spans="1:8" ht="15.75">
      <c r="A1868" s="32" t="s">
        <v>14</v>
      </c>
      <c r="B1868" s="32" t="s">
        <v>1431</v>
      </c>
      <c r="C1868" s="32" t="s">
        <v>1426</v>
      </c>
      <c r="D1868" s="32" t="s">
        <v>56</v>
      </c>
      <c r="E1868" s="4">
        <v>50</v>
      </c>
      <c r="F1868" s="4">
        <v>66000</v>
      </c>
      <c r="G1868" s="4">
        <v>6600</v>
      </c>
      <c r="H1868" s="4">
        <v>72600</v>
      </c>
    </row>
    <row r="1869" spans="1:8" ht="15.75">
      <c r="A1869" s="32" t="s">
        <v>14</v>
      </c>
      <c r="B1869" s="32" t="s">
        <v>1439</v>
      </c>
      <c r="C1869" s="32" t="s">
        <v>1433</v>
      </c>
      <c r="D1869" s="32" t="s">
        <v>56</v>
      </c>
      <c r="E1869" s="4">
        <v>50</v>
      </c>
      <c r="F1869" s="4">
        <v>62750</v>
      </c>
      <c r="G1869" s="4">
        <v>6275</v>
      </c>
      <c r="H1869" s="4">
        <v>69025</v>
      </c>
    </row>
    <row r="1870" spans="1:8" ht="15.75">
      <c r="A1870" s="32" t="s">
        <v>14</v>
      </c>
      <c r="B1870" s="32" t="s">
        <v>1446</v>
      </c>
      <c r="C1870" s="32" t="s">
        <v>1445</v>
      </c>
      <c r="D1870" s="32" t="s">
        <v>73</v>
      </c>
      <c r="E1870" s="4">
        <v>2</v>
      </c>
      <c r="F1870" s="4">
        <v>4800</v>
      </c>
      <c r="G1870" s="4">
        <v>480</v>
      </c>
      <c r="H1870" s="4">
        <v>5280</v>
      </c>
    </row>
    <row r="1871" spans="1:8" ht="15.75">
      <c r="A1871" s="3" t="s">
        <v>14</v>
      </c>
      <c r="B1871" s="2" t="s">
        <v>1626</v>
      </c>
      <c r="C1871" s="2" t="s">
        <v>1625</v>
      </c>
      <c r="D1871" s="2" t="s">
        <v>1627</v>
      </c>
      <c r="E1871" s="4">
        <v>3</v>
      </c>
      <c r="F1871" s="4">
        <v>474000</v>
      </c>
      <c r="G1871" s="4">
        <v>47400</v>
      </c>
      <c r="H1871" s="4">
        <v>521400</v>
      </c>
    </row>
    <row r="1872" spans="1:8" ht="15.75">
      <c r="A1872" s="3" t="s">
        <v>14</v>
      </c>
      <c r="B1872" s="2" t="s">
        <v>1755</v>
      </c>
      <c r="C1872" s="2" t="s">
        <v>1754</v>
      </c>
      <c r="D1872" s="2" t="s">
        <v>1756</v>
      </c>
      <c r="E1872" s="4">
        <v>1</v>
      </c>
      <c r="F1872" s="4">
        <v>10000</v>
      </c>
      <c r="G1872" s="4">
        <v>1000</v>
      </c>
      <c r="H1872" s="4">
        <v>11000</v>
      </c>
    </row>
    <row r="1873" spans="1:8" ht="15.75">
      <c r="A1873" s="3" t="s">
        <v>14</v>
      </c>
      <c r="B1873" s="2" t="s">
        <v>2313</v>
      </c>
      <c r="C1873" s="2" t="s">
        <v>2312</v>
      </c>
      <c r="D1873" s="2" t="s">
        <v>2314</v>
      </c>
      <c r="E1873" s="4">
        <v>40</v>
      </c>
      <c r="F1873" s="4">
        <v>168600</v>
      </c>
      <c r="G1873" s="4">
        <v>16860</v>
      </c>
      <c r="H1873" s="4">
        <v>185460</v>
      </c>
    </row>
    <row r="1874" spans="1:8" ht="15.75">
      <c r="A1874" s="3" t="s">
        <v>14</v>
      </c>
      <c r="B1874" s="2" t="s">
        <v>2327</v>
      </c>
      <c r="C1874" s="2" t="s">
        <v>264</v>
      </c>
      <c r="D1874" s="2" t="s">
        <v>2328</v>
      </c>
      <c r="E1874" s="4">
        <v>10</v>
      </c>
      <c r="F1874" s="4">
        <v>191000</v>
      </c>
      <c r="G1874" s="4">
        <v>19100</v>
      </c>
      <c r="H1874" s="4">
        <v>210100</v>
      </c>
    </row>
    <row r="1875" spans="1:8" ht="15.75">
      <c r="A1875" s="3" t="s">
        <v>14</v>
      </c>
      <c r="B1875" s="2" t="s">
        <v>2335</v>
      </c>
      <c r="C1875" s="2" t="s">
        <v>252</v>
      </c>
      <c r="D1875" s="2" t="s">
        <v>2336</v>
      </c>
      <c r="E1875" s="4">
        <v>22</v>
      </c>
      <c r="F1875" s="4">
        <v>243804</v>
      </c>
      <c r="G1875" s="4">
        <v>24380</v>
      </c>
      <c r="H1875" s="4">
        <v>268184</v>
      </c>
    </row>
    <row r="1876" spans="1:8" ht="15.75">
      <c r="A1876" s="3" t="s">
        <v>14</v>
      </c>
      <c r="B1876" s="2" t="s">
        <v>2339</v>
      </c>
      <c r="C1876" s="2" t="s">
        <v>299</v>
      </c>
      <c r="D1876" s="2" t="s">
        <v>2340</v>
      </c>
      <c r="E1876" s="4">
        <v>30</v>
      </c>
      <c r="F1876" s="4">
        <v>86550</v>
      </c>
      <c r="G1876" s="4">
        <v>8655</v>
      </c>
      <c r="H1876" s="4">
        <v>95205</v>
      </c>
    </row>
    <row r="1877" spans="1:8" ht="15.75">
      <c r="A1877" s="3" t="s">
        <v>14</v>
      </c>
      <c r="B1877" s="2" t="s">
        <v>2343</v>
      </c>
      <c r="C1877" s="2" t="s">
        <v>299</v>
      </c>
      <c r="D1877" s="2" t="s">
        <v>2344</v>
      </c>
      <c r="E1877" s="4">
        <v>10</v>
      </c>
      <c r="F1877" s="4">
        <v>101620</v>
      </c>
      <c r="G1877" s="4">
        <v>10162</v>
      </c>
      <c r="H1877" s="4">
        <v>111782</v>
      </c>
    </row>
    <row r="1878" spans="1:8" ht="15.75">
      <c r="A1878" s="3" t="s">
        <v>14</v>
      </c>
      <c r="B1878" s="2" t="s">
        <v>2359</v>
      </c>
      <c r="C1878" s="2" t="s">
        <v>312</v>
      </c>
      <c r="D1878" s="2" t="s">
        <v>2360</v>
      </c>
      <c r="E1878" s="4">
        <v>10</v>
      </c>
      <c r="F1878" s="4">
        <v>82740</v>
      </c>
      <c r="G1878" s="4">
        <v>8274</v>
      </c>
      <c r="H1878" s="4">
        <v>91014</v>
      </c>
    </row>
    <row r="1879" spans="1:8" ht="15.75">
      <c r="A1879" s="3" t="s">
        <v>14</v>
      </c>
      <c r="B1879" s="2" t="s">
        <v>2367</v>
      </c>
      <c r="C1879" s="2" t="s">
        <v>314</v>
      </c>
      <c r="D1879" s="2" t="s">
        <v>2368</v>
      </c>
      <c r="E1879" s="4">
        <v>15</v>
      </c>
      <c r="F1879" s="4">
        <v>60225</v>
      </c>
      <c r="G1879" s="4">
        <v>6023</v>
      </c>
      <c r="H1879" s="4">
        <v>66248</v>
      </c>
    </row>
    <row r="1880" spans="1:8" ht="15.75">
      <c r="A1880" s="3" t="s">
        <v>14</v>
      </c>
      <c r="B1880" s="2" t="s">
        <v>2369</v>
      </c>
      <c r="C1880" s="2" t="s">
        <v>318</v>
      </c>
      <c r="D1880" s="2" t="s">
        <v>2370</v>
      </c>
      <c r="E1880" s="4">
        <v>10</v>
      </c>
      <c r="F1880" s="4">
        <v>47780</v>
      </c>
      <c r="G1880" s="4">
        <v>4778</v>
      </c>
      <c r="H1880" s="4">
        <v>52558</v>
      </c>
    </row>
    <row r="1881" spans="1:8" ht="15.75">
      <c r="A1881" s="3" t="s">
        <v>14</v>
      </c>
      <c r="B1881" s="2" t="s">
        <v>2371</v>
      </c>
      <c r="C1881" s="2" t="s">
        <v>318</v>
      </c>
      <c r="D1881" s="2" t="s">
        <v>2372</v>
      </c>
      <c r="E1881" s="4">
        <v>20</v>
      </c>
      <c r="F1881" s="4">
        <v>72680</v>
      </c>
      <c r="G1881" s="4">
        <v>7268</v>
      </c>
      <c r="H1881" s="4">
        <v>79948</v>
      </c>
    </row>
    <row r="1882" spans="1:8" ht="15.75">
      <c r="A1882" s="3" t="s">
        <v>14</v>
      </c>
      <c r="B1882" s="2" t="s">
        <v>2375</v>
      </c>
      <c r="C1882" s="2" t="s">
        <v>236</v>
      </c>
      <c r="D1882" s="2" t="s">
        <v>2376</v>
      </c>
      <c r="E1882" s="4">
        <v>54</v>
      </c>
      <c r="F1882" s="4">
        <v>605718</v>
      </c>
      <c r="G1882" s="4">
        <v>60572</v>
      </c>
      <c r="H1882" s="4">
        <v>666290</v>
      </c>
    </row>
    <row r="1883" spans="1:8" ht="15.75">
      <c r="A1883" s="3" t="s">
        <v>14</v>
      </c>
      <c r="B1883" s="2" t="s">
        <v>2385</v>
      </c>
      <c r="C1883" s="2" t="s">
        <v>252</v>
      </c>
      <c r="D1883" s="2" t="s">
        <v>2386</v>
      </c>
      <c r="E1883" s="4">
        <v>40</v>
      </c>
      <c r="F1883" s="4">
        <v>325280</v>
      </c>
      <c r="G1883" s="4">
        <v>32528</v>
      </c>
      <c r="H1883" s="4">
        <v>357808</v>
      </c>
    </row>
    <row r="1884" spans="1:8" ht="15.75">
      <c r="A1884" s="3" t="s">
        <v>14</v>
      </c>
      <c r="B1884" s="2" t="s">
        <v>2387</v>
      </c>
      <c r="C1884" s="2" t="s">
        <v>252</v>
      </c>
      <c r="D1884" s="2" t="s">
        <v>2388</v>
      </c>
      <c r="E1884" s="4">
        <v>8</v>
      </c>
      <c r="F1884" s="4">
        <v>76856</v>
      </c>
      <c r="G1884" s="4">
        <v>7686</v>
      </c>
      <c r="H1884" s="4">
        <v>84542</v>
      </c>
    </row>
    <row r="1885" spans="1:8" ht="15.75">
      <c r="A1885" s="3" t="s">
        <v>14</v>
      </c>
      <c r="B1885" s="2" t="s">
        <v>2389</v>
      </c>
      <c r="C1885" s="2" t="s">
        <v>252</v>
      </c>
      <c r="D1885" s="2" t="s">
        <v>2390</v>
      </c>
      <c r="E1885" s="4"/>
      <c r="F1885" s="4"/>
      <c r="G1885" s="4"/>
      <c r="H1885" s="4"/>
    </row>
    <row r="1886" spans="1:8" ht="15.75">
      <c r="A1886" s="3" t="s">
        <v>14</v>
      </c>
      <c r="B1886" s="2" t="s">
        <v>2393</v>
      </c>
      <c r="C1886" s="2" t="s">
        <v>236</v>
      </c>
      <c r="D1886" s="2" t="s">
        <v>2394</v>
      </c>
      <c r="E1886" s="4">
        <v>10</v>
      </c>
      <c r="F1886" s="4">
        <v>47770</v>
      </c>
      <c r="G1886" s="4">
        <v>4777</v>
      </c>
      <c r="H1886" s="4">
        <v>52547</v>
      </c>
    </row>
    <row r="1887" spans="1:8" ht="15.75">
      <c r="A1887" s="3" t="s">
        <v>14</v>
      </c>
      <c r="B1887" s="2" t="s">
        <v>2397</v>
      </c>
      <c r="C1887" s="2" t="s">
        <v>236</v>
      </c>
      <c r="D1887" s="2" t="s">
        <v>2398</v>
      </c>
      <c r="E1887" s="4">
        <v>28</v>
      </c>
      <c r="F1887" s="4">
        <v>150612</v>
      </c>
      <c r="G1887" s="4">
        <v>15062</v>
      </c>
      <c r="H1887" s="4">
        <v>165674</v>
      </c>
    </row>
    <row r="1888" spans="1:8" ht="15.75">
      <c r="A1888" s="3" t="s">
        <v>14</v>
      </c>
      <c r="B1888" s="2" t="s">
        <v>2400</v>
      </c>
      <c r="C1888" s="2" t="s">
        <v>236</v>
      </c>
      <c r="D1888" s="2" t="s">
        <v>2401</v>
      </c>
      <c r="E1888" s="4">
        <v>26</v>
      </c>
      <c r="F1888" s="4">
        <v>178204</v>
      </c>
      <c r="G1888" s="4">
        <v>17820</v>
      </c>
      <c r="H1888" s="4">
        <v>196024</v>
      </c>
    </row>
    <row r="1889" spans="1:8" ht="15.75">
      <c r="A1889" s="3" t="s">
        <v>14</v>
      </c>
      <c r="B1889" s="2" t="s">
        <v>2402</v>
      </c>
      <c r="C1889" s="2" t="s">
        <v>236</v>
      </c>
      <c r="D1889" s="2" t="s">
        <v>2403</v>
      </c>
      <c r="E1889" s="4">
        <v>34</v>
      </c>
      <c r="F1889" s="4">
        <v>281078</v>
      </c>
      <c r="G1889" s="4">
        <v>28108</v>
      </c>
      <c r="H1889" s="4">
        <v>309186</v>
      </c>
    </row>
    <row r="1890" spans="1:8" ht="15.75">
      <c r="A1890" s="3" t="s">
        <v>14</v>
      </c>
      <c r="B1890" s="2" t="s">
        <v>2404</v>
      </c>
      <c r="C1890" s="2" t="s">
        <v>236</v>
      </c>
      <c r="D1890" s="2" t="s">
        <v>2405</v>
      </c>
      <c r="E1890" s="4">
        <v>38</v>
      </c>
      <c r="F1890" s="4">
        <v>370196</v>
      </c>
      <c r="G1890" s="4">
        <v>37020</v>
      </c>
      <c r="H1890" s="4">
        <v>407216</v>
      </c>
    </row>
    <row r="1891" spans="1:8" ht="15.75">
      <c r="A1891" s="3" t="s">
        <v>14</v>
      </c>
      <c r="B1891" s="2" t="s">
        <v>2406</v>
      </c>
      <c r="C1891" s="2" t="s">
        <v>236</v>
      </c>
      <c r="D1891" s="2" t="s">
        <v>2407</v>
      </c>
      <c r="E1891" s="4">
        <v>34</v>
      </c>
      <c r="F1891" s="4">
        <v>114376</v>
      </c>
      <c r="G1891" s="4">
        <v>11438</v>
      </c>
      <c r="H1891" s="4">
        <v>125814</v>
      </c>
    </row>
    <row r="1892" spans="1:8" ht="15.75">
      <c r="A1892" s="3" t="s">
        <v>14</v>
      </c>
      <c r="B1892" s="2" t="s">
        <v>2408</v>
      </c>
      <c r="C1892" s="2" t="s">
        <v>236</v>
      </c>
      <c r="D1892" s="2" t="s">
        <v>2409</v>
      </c>
      <c r="E1892" s="4">
        <v>4</v>
      </c>
      <c r="F1892" s="4">
        <v>15616</v>
      </c>
      <c r="G1892" s="4">
        <v>1562</v>
      </c>
      <c r="H1892" s="4">
        <v>17178</v>
      </c>
    </row>
    <row r="1893" spans="1:8" ht="15.75">
      <c r="A1893" s="3" t="s">
        <v>14</v>
      </c>
      <c r="B1893" s="2" t="s">
        <v>2415</v>
      </c>
      <c r="C1893" s="2" t="s">
        <v>223</v>
      </c>
      <c r="D1893" s="2" t="s">
        <v>2416</v>
      </c>
      <c r="E1893" s="4">
        <v>16</v>
      </c>
      <c r="F1893" s="4">
        <v>107840</v>
      </c>
      <c r="G1893" s="4">
        <v>10784</v>
      </c>
      <c r="H1893" s="4">
        <v>118624</v>
      </c>
    </row>
    <row r="1894" spans="1:8" ht="15.75">
      <c r="A1894" s="3" t="s">
        <v>14</v>
      </c>
      <c r="B1894" s="2" t="s">
        <v>2432</v>
      </c>
      <c r="C1894" s="2" t="s">
        <v>267</v>
      </c>
      <c r="D1894" s="2" t="s">
        <v>2433</v>
      </c>
      <c r="E1894" s="4">
        <v>40</v>
      </c>
      <c r="F1894" s="4">
        <v>199600</v>
      </c>
      <c r="G1894" s="4">
        <v>19960</v>
      </c>
      <c r="H1894" s="4">
        <v>219560</v>
      </c>
    </row>
    <row r="1895" spans="1:8" ht="15.75">
      <c r="A1895" s="3" t="s">
        <v>14</v>
      </c>
      <c r="B1895" s="2" t="s">
        <v>2436</v>
      </c>
      <c r="C1895" s="2" t="s">
        <v>267</v>
      </c>
      <c r="D1895" s="2" t="s">
        <v>2437</v>
      </c>
      <c r="E1895" s="4">
        <v>148</v>
      </c>
      <c r="F1895" s="4">
        <v>730860</v>
      </c>
      <c r="G1895" s="4">
        <v>73086</v>
      </c>
      <c r="H1895" s="4">
        <v>803946</v>
      </c>
    </row>
    <row r="1896" spans="1:8" ht="15.75">
      <c r="A1896" s="3" t="s">
        <v>14</v>
      </c>
      <c r="B1896" s="2" t="s">
        <v>2440</v>
      </c>
      <c r="C1896" s="2" t="s">
        <v>267</v>
      </c>
      <c r="D1896" s="2" t="s">
        <v>2441</v>
      </c>
      <c r="E1896" s="4">
        <v>112</v>
      </c>
      <c r="F1896" s="4">
        <v>822416</v>
      </c>
      <c r="G1896" s="4">
        <v>82242</v>
      </c>
      <c r="H1896" s="4">
        <v>904658</v>
      </c>
    </row>
    <row r="1897" spans="1:8" ht="15.75">
      <c r="A1897" s="3" t="s">
        <v>14</v>
      </c>
      <c r="B1897" s="2" t="s">
        <v>2442</v>
      </c>
      <c r="C1897" s="2" t="s">
        <v>267</v>
      </c>
      <c r="D1897" s="2" t="s">
        <v>2443</v>
      </c>
      <c r="E1897" s="4">
        <v>50</v>
      </c>
      <c r="F1897" s="4">
        <v>424350</v>
      </c>
      <c r="G1897" s="4">
        <v>42435</v>
      </c>
      <c r="H1897" s="4">
        <v>466785</v>
      </c>
    </row>
    <row r="1898" spans="1:8" ht="15.75">
      <c r="A1898" s="3" t="s">
        <v>14</v>
      </c>
      <c r="B1898" s="2" t="s">
        <v>2444</v>
      </c>
      <c r="C1898" s="2" t="s">
        <v>267</v>
      </c>
      <c r="D1898" s="2" t="s">
        <v>2445</v>
      </c>
      <c r="E1898" s="4">
        <v>17</v>
      </c>
      <c r="F1898" s="4">
        <v>163710</v>
      </c>
      <c r="G1898" s="4">
        <v>16371</v>
      </c>
      <c r="H1898" s="4">
        <v>180081</v>
      </c>
    </row>
    <row r="1899" spans="1:8" ht="15.75">
      <c r="A1899" s="3" t="s">
        <v>14</v>
      </c>
      <c r="B1899" s="2" t="s">
        <v>2457</v>
      </c>
      <c r="C1899" s="2" t="s">
        <v>267</v>
      </c>
      <c r="D1899" s="2" t="s">
        <v>2458</v>
      </c>
      <c r="E1899" s="4">
        <v>5</v>
      </c>
      <c r="F1899" s="4">
        <v>25565</v>
      </c>
      <c r="G1899" s="4">
        <v>2556</v>
      </c>
      <c r="H1899" s="4">
        <v>28121</v>
      </c>
    </row>
    <row r="1900" spans="1:8" ht="15.75">
      <c r="A1900" s="3" t="s">
        <v>14</v>
      </c>
      <c r="B1900" s="2" t="s">
        <v>2463</v>
      </c>
      <c r="C1900" s="2" t="s">
        <v>271</v>
      </c>
      <c r="D1900" s="2" t="s">
        <v>2464</v>
      </c>
      <c r="E1900" s="4">
        <v>90</v>
      </c>
      <c r="F1900" s="4">
        <v>547560</v>
      </c>
      <c r="G1900" s="4">
        <v>54756</v>
      </c>
      <c r="H1900" s="4">
        <v>602316</v>
      </c>
    </row>
    <row r="1901" spans="1:8" ht="15.75">
      <c r="A1901" s="3" t="s">
        <v>14</v>
      </c>
      <c r="B1901" s="2" t="s">
        <v>2465</v>
      </c>
      <c r="C1901" s="2" t="s">
        <v>271</v>
      </c>
      <c r="D1901" s="2" t="s">
        <v>2466</v>
      </c>
      <c r="E1901" s="4">
        <v>85</v>
      </c>
      <c r="F1901" s="4">
        <v>609025</v>
      </c>
      <c r="G1901" s="4">
        <v>60903</v>
      </c>
      <c r="H1901" s="4">
        <v>669928</v>
      </c>
    </row>
    <row r="1902" spans="1:8" ht="15.75">
      <c r="A1902" s="3" t="s">
        <v>14</v>
      </c>
      <c r="B1902" s="2" t="s">
        <v>2467</v>
      </c>
      <c r="C1902" s="2" t="s">
        <v>271</v>
      </c>
      <c r="D1902" s="2" t="s">
        <v>2468</v>
      </c>
      <c r="E1902" s="4">
        <v>70</v>
      </c>
      <c r="F1902" s="4">
        <v>581630</v>
      </c>
      <c r="G1902" s="4">
        <v>58163</v>
      </c>
      <c r="H1902" s="4">
        <v>639793</v>
      </c>
    </row>
    <row r="1903" spans="1:8" ht="15.75">
      <c r="A1903" s="3" t="s">
        <v>14</v>
      </c>
      <c r="B1903" s="2" t="s">
        <v>2473</v>
      </c>
      <c r="C1903" s="2" t="s">
        <v>264</v>
      </c>
      <c r="D1903" s="2" t="s">
        <v>2474</v>
      </c>
      <c r="E1903" s="4">
        <v>1015</v>
      </c>
      <c r="F1903" s="4">
        <v>3834070</v>
      </c>
      <c r="G1903" s="4">
        <v>383407</v>
      </c>
      <c r="H1903" s="4">
        <v>4217477</v>
      </c>
    </row>
    <row r="1904" spans="1:8" ht="15.75">
      <c r="A1904" s="3" t="s">
        <v>14</v>
      </c>
      <c r="B1904" s="2" t="s">
        <v>2479</v>
      </c>
      <c r="C1904" s="2" t="s">
        <v>264</v>
      </c>
      <c r="D1904" s="2" t="s">
        <v>2480</v>
      </c>
      <c r="E1904" s="4">
        <v>1034</v>
      </c>
      <c r="F1904" s="4">
        <v>4872782</v>
      </c>
      <c r="G1904" s="4">
        <v>487279</v>
      </c>
      <c r="H1904" s="4">
        <v>5360061</v>
      </c>
    </row>
    <row r="1905" spans="1:8" ht="15.75">
      <c r="A1905" s="3" t="s">
        <v>14</v>
      </c>
      <c r="B1905" s="2" t="s">
        <v>2484</v>
      </c>
      <c r="C1905" s="2" t="s">
        <v>264</v>
      </c>
      <c r="D1905" s="2" t="s">
        <v>2485</v>
      </c>
      <c r="E1905" s="4">
        <v>660</v>
      </c>
      <c r="F1905" s="4">
        <v>3719100</v>
      </c>
      <c r="G1905" s="4">
        <v>371911</v>
      </c>
      <c r="H1905" s="4">
        <v>4091011</v>
      </c>
    </row>
    <row r="1906" spans="1:8" ht="15.75">
      <c r="A1906" s="3" t="s">
        <v>14</v>
      </c>
      <c r="B1906" s="2" t="s">
        <v>2486</v>
      </c>
      <c r="C1906" s="2" t="s">
        <v>264</v>
      </c>
      <c r="D1906" s="2" t="s">
        <v>2487</v>
      </c>
      <c r="E1906" s="4">
        <v>488</v>
      </c>
      <c r="F1906" s="4">
        <v>3221772</v>
      </c>
      <c r="G1906" s="4">
        <v>322179</v>
      </c>
      <c r="H1906" s="4">
        <v>3543951</v>
      </c>
    </row>
    <row r="1907" spans="1:8" ht="15.75">
      <c r="A1907" s="3" t="s">
        <v>14</v>
      </c>
      <c r="B1907" s="2" t="s">
        <v>2488</v>
      </c>
      <c r="C1907" s="2" t="s">
        <v>264</v>
      </c>
      <c r="D1907" s="2" t="s">
        <v>2489</v>
      </c>
      <c r="E1907" s="4">
        <v>130</v>
      </c>
      <c r="F1907" s="4">
        <v>311740</v>
      </c>
      <c r="G1907" s="4">
        <v>31174</v>
      </c>
      <c r="H1907" s="4">
        <v>342914</v>
      </c>
    </row>
    <row r="1908" spans="1:8" ht="15.75">
      <c r="A1908" s="3" t="s">
        <v>14</v>
      </c>
      <c r="B1908" s="2" t="s">
        <v>2490</v>
      </c>
      <c r="C1908" s="2" t="s">
        <v>264</v>
      </c>
      <c r="D1908" s="2" t="s">
        <v>2491</v>
      </c>
      <c r="E1908" s="4">
        <v>198</v>
      </c>
      <c r="F1908" s="4">
        <v>1459756</v>
      </c>
      <c r="G1908" s="4">
        <v>145976</v>
      </c>
      <c r="H1908" s="4">
        <v>1605732</v>
      </c>
    </row>
    <row r="1909" spans="1:8" ht="15.75">
      <c r="A1909" s="3" t="s">
        <v>14</v>
      </c>
      <c r="B1909" s="2" t="s">
        <v>2492</v>
      </c>
      <c r="C1909" s="2" t="s">
        <v>264</v>
      </c>
      <c r="D1909" s="2" t="s">
        <v>2493</v>
      </c>
      <c r="E1909" s="4">
        <v>60</v>
      </c>
      <c r="F1909" s="4">
        <v>617820</v>
      </c>
      <c r="G1909" s="4">
        <v>61782</v>
      </c>
      <c r="H1909" s="4">
        <v>679602</v>
      </c>
    </row>
    <row r="1910" spans="1:8" ht="15.75">
      <c r="A1910" s="3" t="s">
        <v>14</v>
      </c>
      <c r="B1910" s="2" t="s">
        <v>2494</v>
      </c>
      <c r="C1910" s="2" t="s">
        <v>264</v>
      </c>
      <c r="D1910" s="2" t="s">
        <v>2495</v>
      </c>
      <c r="E1910" s="4">
        <v>349</v>
      </c>
      <c r="F1910" s="4">
        <v>894784</v>
      </c>
      <c r="G1910" s="4">
        <v>89478</v>
      </c>
      <c r="H1910" s="4">
        <v>984262</v>
      </c>
    </row>
    <row r="1911" spans="1:8" ht="15.75">
      <c r="A1911" s="3" t="s">
        <v>14</v>
      </c>
      <c r="B1911" s="2" t="s">
        <v>2498</v>
      </c>
      <c r="C1911" s="2" t="s">
        <v>264</v>
      </c>
      <c r="D1911" s="2" t="s">
        <v>2328</v>
      </c>
      <c r="E1911" s="4">
        <v>4</v>
      </c>
      <c r="F1911" s="4">
        <v>62800</v>
      </c>
      <c r="G1911" s="4">
        <v>6280</v>
      </c>
      <c r="H1911" s="4">
        <v>69080</v>
      </c>
    </row>
    <row r="1912" spans="1:8" ht="15.75">
      <c r="A1912" s="3" t="s">
        <v>14</v>
      </c>
      <c r="B1912" s="2" t="s">
        <v>2501</v>
      </c>
      <c r="C1912" s="2" t="s">
        <v>264</v>
      </c>
      <c r="D1912" s="2" t="s">
        <v>2454</v>
      </c>
      <c r="E1912" s="4">
        <v>4</v>
      </c>
      <c r="F1912" s="4">
        <v>78308</v>
      </c>
      <c r="G1912" s="4">
        <v>7831</v>
      </c>
      <c r="H1912" s="4">
        <v>86139</v>
      </c>
    </row>
    <row r="1913" spans="1:8" ht="15.75">
      <c r="A1913" s="3" t="s">
        <v>14</v>
      </c>
      <c r="B1913" s="2" t="s">
        <v>2503</v>
      </c>
      <c r="C1913" s="2" t="s">
        <v>264</v>
      </c>
      <c r="D1913" s="2" t="s">
        <v>2504</v>
      </c>
      <c r="E1913" s="4">
        <v>66</v>
      </c>
      <c r="F1913" s="4">
        <v>200756</v>
      </c>
      <c r="G1913" s="4">
        <v>20076</v>
      </c>
      <c r="H1913" s="4">
        <v>220832</v>
      </c>
    </row>
    <row r="1914" spans="1:8" ht="15.75">
      <c r="A1914" s="3" t="s">
        <v>14</v>
      </c>
      <c r="B1914" s="2" t="s">
        <v>2509</v>
      </c>
      <c r="C1914" s="2" t="s">
        <v>264</v>
      </c>
      <c r="D1914" s="2" t="s">
        <v>2510</v>
      </c>
      <c r="E1914" s="4">
        <v>150</v>
      </c>
      <c r="F1914" s="4">
        <v>604350</v>
      </c>
      <c r="G1914" s="4">
        <v>60435</v>
      </c>
      <c r="H1914" s="4">
        <v>664785</v>
      </c>
    </row>
    <row r="1915" spans="1:8" ht="15.75">
      <c r="A1915" s="3" t="s">
        <v>14</v>
      </c>
      <c r="B1915" s="2" t="s">
        <v>2513</v>
      </c>
      <c r="C1915" s="2" t="s">
        <v>294</v>
      </c>
      <c r="D1915" s="2" t="s">
        <v>2514</v>
      </c>
      <c r="E1915" s="4">
        <v>26</v>
      </c>
      <c r="F1915" s="4">
        <v>123370</v>
      </c>
      <c r="G1915" s="4">
        <v>12337</v>
      </c>
      <c r="H1915" s="4">
        <v>135707</v>
      </c>
    </row>
    <row r="1916" spans="1:8" ht="15.75">
      <c r="A1916" s="3" t="s">
        <v>14</v>
      </c>
      <c r="B1916" s="2" t="s">
        <v>2515</v>
      </c>
      <c r="C1916" s="2" t="s">
        <v>294</v>
      </c>
      <c r="D1916" s="2" t="s">
        <v>2516</v>
      </c>
      <c r="E1916" s="4">
        <v>74</v>
      </c>
      <c r="F1916" s="4">
        <v>432841</v>
      </c>
      <c r="G1916" s="4">
        <v>43285</v>
      </c>
      <c r="H1916" s="4">
        <v>476126</v>
      </c>
    </row>
    <row r="1917" spans="1:8" ht="15.75">
      <c r="A1917" s="3" t="s">
        <v>14</v>
      </c>
      <c r="B1917" s="2" t="s">
        <v>2517</v>
      </c>
      <c r="C1917" s="2" t="s">
        <v>294</v>
      </c>
      <c r="D1917" s="2" t="s">
        <v>2518</v>
      </c>
      <c r="E1917" s="4">
        <v>50</v>
      </c>
      <c r="F1917" s="4">
        <v>146900</v>
      </c>
      <c r="G1917" s="4">
        <v>14690</v>
      </c>
      <c r="H1917" s="4">
        <v>161590</v>
      </c>
    </row>
    <row r="1918" spans="1:8" ht="15.75">
      <c r="A1918" s="3" t="s">
        <v>14</v>
      </c>
      <c r="B1918" s="2" t="s">
        <v>2521</v>
      </c>
      <c r="C1918" s="2" t="s">
        <v>294</v>
      </c>
      <c r="D1918" s="2" t="s">
        <v>2522</v>
      </c>
      <c r="E1918" s="4">
        <v>5</v>
      </c>
      <c r="F1918" s="4">
        <v>40570</v>
      </c>
      <c r="G1918" s="4">
        <v>4057</v>
      </c>
      <c r="H1918" s="4">
        <v>44627</v>
      </c>
    </row>
    <row r="1919" spans="1:8" ht="15.75">
      <c r="A1919" s="3" t="s">
        <v>14</v>
      </c>
      <c r="B1919" s="2" t="s">
        <v>2523</v>
      </c>
      <c r="C1919" s="2" t="s">
        <v>294</v>
      </c>
      <c r="D1919" s="2" t="s">
        <v>2524</v>
      </c>
      <c r="E1919" s="4">
        <v>2</v>
      </c>
      <c r="F1919" s="4">
        <v>6386</v>
      </c>
      <c r="G1919" s="4">
        <v>639</v>
      </c>
      <c r="H1919" s="4">
        <v>7025</v>
      </c>
    </row>
    <row r="1920" spans="1:8" ht="15.75">
      <c r="A1920" s="3" t="s">
        <v>14</v>
      </c>
      <c r="B1920" s="2" t="s">
        <v>2528</v>
      </c>
      <c r="C1920" s="2" t="s">
        <v>294</v>
      </c>
      <c r="D1920" s="2" t="s">
        <v>2529</v>
      </c>
      <c r="E1920" s="4">
        <v>240</v>
      </c>
      <c r="F1920" s="4">
        <v>646260</v>
      </c>
      <c r="G1920" s="4">
        <v>64626</v>
      </c>
      <c r="H1920" s="4">
        <v>710886</v>
      </c>
    </row>
    <row r="1921" spans="1:8" ht="15.75">
      <c r="A1921" s="3" t="s">
        <v>14</v>
      </c>
      <c r="B1921" s="2" t="s">
        <v>2530</v>
      </c>
      <c r="C1921" s="2" t="s">
        <v>294</v>
      </c>
      <c r="D1921" s="2" t="s">
        <v>2531</v>
      </c>
      <c r="E1921" s="4">
        <v>10</v>
      </c>
      <c r="F1921" s="4">
        <v>37620</v>
      </c>
      <c r="G1921" s="4">
        <v>3762</v>
      </c>
      <c r="H1921" s="4">
        <v>41382</v>
      </c>
    </row>
    <row r="1922" spans="1:8" ht="15.75">
      <c r="A1922" s="3" t="s">
        <v>14</v>
      </c>
      <c r="B1922" s="2" t="s">
        <v>2534</v>
      </c>
      <c r="C1922" s="2" t="s">
        <v>299</v>
      </c>
      <c r="D1922" s="2" t="s">
        <v>2535</v>
      </c>
      <c r="E1922" s="4">
        <v>282</v>
      </c>
      <c r="F1922" s="4">
        <v>1228766</v>
      </c>
      <c r="G1922" s="4">
        <v>122877</v>
      </c>
      <c r="H1922" s="4">
        <v>1351643</v>
      </c>
    </row>
    <row r="1923" spans="1:8" ht="15.75">
      <c r="A1923" s="3" t="s">
        <v>14</v>
      </c>
      <c r="B1923" s="2" t="s">
        <v>2538</v>
      </c>
      <c r="C1923" s="2" t="s">
        <v>299</v>
      </c>
      <c r="D1923" s="2" t="s">
        <v>2539</v>
      </c>
      <c r="E1923" s="4">
        <v>262</v>
      </c>
      <c r="F1923" s="4">
        <v>1220908</v>
      </c>
      <c r="G1923" s="4">
        <v>122091</v>
      </c>
      <c r="H1923" s="4">
        <v>1342999</v>
      </c>
    </row>
    <row r="1924" spans="1:8" ht="15.75">
      <c r="A1924" s="3" t="s">
        <v>14</v>
      </c>
      <c r="B1924" s="2" t="s">
        <v>2542</v>
      </c>
      <c r="C1924" s="2" t="s">
        <v>299</v>
      </c>
      <c r="D1924" s="2" t="s">
        <v>2543</v>
      </c>
      <c r="E1924" s="4">
        <v>100</v>
      </c>
      <c r="F1924" s="4">
        <v>658930</v>
      </c>
      <c r="G1924" s="4">
        <v>65894</v>
      </c>
      <c r="H1924" s="4">
        <v>724824</v>
      </c>
    </row>
    <row r="1925" spans="1:8" ht="15.75">
      <c r="A1925" s="3" t="s">
        <v>14</v>
      </c>
      <c r="B1925" s="2" t="s">
        <v>2544</v>
      </c>
      <c r="C1925" s="2" t="s">
        <v>299</v>
      </c>
      <c r="D1925" s="2" t="s">
        <v>2545</v>
      </c>
      <c r="E1925" s="4">
        <v>86</v>
      </c>
      <c r="F1925" s="4">
        <v>670716</v>
      </c>
      <c r="G1925" s="4">
        <v>67071</v>
      </c>
      <c r="H1925" s="4">
        <v>737787</v>
      </c>
    </row>
    <row r="1926" spans="1:8" ht="15.75">
      <c r="A1926" s="3" t="s">
        <v>14</v>
      </c>
      <c r="B1926" s="2" t="s">
        <v>2546</v>
      </c>
      <c r="C1926" s="2" t="s">
        <v>299</v>
      </c>
      <c r="D1926" s="2" t="s">
        <v>2547</v>
      </c>
      <c r="E1926" s="4">
        <v>60</v>
      </c>
      <c r="F1926" s="4">
        <v>183720</v>
      </c>
      <c r="G1926" s="4">
        <v>18372</v>
      </c>
      <c r="H1926" s="4">
        <v>202092</v>
      </c>
    </row>
    <row r="1927" spans="1:8" ht="15.75">
      <c r="A1927" s="3" t="s">
        <v>14</v>
      </c>
      <c r="B1927" s="2" t="s">
        <v>2548</v>
      </c>
      <c r="C1927" s="2" t="s">
        <v>299</v>
      </c>
      <c r="D1927" s="2" t="s">
        <v>2549</v>
      </c>
      <c r="E1927" s="4">
        <v>20</v>
      </c>
      <c r="F1927" s="4">
        <v>181600</v>
      </c>
      <c r="G1927" s="4">
        <v>18160</v>
      </c>
      <c r="H1927" s="4">
        <v>199760</v>
      </c>
    </row>
    <row r="1928" spans="1:8" ht="15.75">
      <c r="A1928" s="3" t="s">
        <v>14</v>
      </c>
      <c r="B1928" s="2" t="s">
        <v>2550</v>
      </c>
      <c r="C1928" s="2" t="s">
        <v>299</v>
      </c>
      <c r="D1928" s="2" t="s">
        <v>2551</v>
      </c>
      <c r="E1928" s="4">
        <v>40</v>
      </c>
      <c r="F1928" s="4">
        <v>135800</v>
      </c>
      <c r="G1928" s="4">
        <v>13580</v>
      </c>
      <c r="H1928" s="4">
        <v>149380</v>
      </c>
    </row>
    <row r="1929" spans="1:8" ht="15.75">
      <c r="A1929" s="3" t="s">
        <v>14</v>
      </c>
      <c r="B1929" s="2" t="s">
        <v>2552</v>
      </c>
      <c r="C1929" s="2" t="s">
        <v>299</v>
      </c>
      <c r="D1929" s="2" t="s">
        <v>2553</v>
      </c>
      <c r="E1929" s="4">
        <v>5</v>
      </c>
      <c r="F1929" s="4">
        <v>56525</v>
      </c>
      <c r="G1929" s="4">
        <v>5653</v>
      </c>
      <c r="H1929" s="4">
        <v>62178</v>
      </c>
    </row>
    <row r="1930" spans="1:8" ht="15.75">
      <c r="A1930" s="3" t="s">
        <v>14</v>
      </c>
      <c r="B1930" s="2" t="s">
        <v>2556</v>
      </c>
      <c r="C1930" s="2" t="s">
        <v>299</v>
      </c>
      <c r="D1930" s="2" t="s">
        <v>2557</v>
      </c>
      <c r="E1930" s="4">
        <v>30</v>
      </c>
      <c r="F1930" s="4">
        <v>105450</v>
      </c>
      <c r="G1930" s="4">
        <v>10545</v>
      </c>
      <c r="H1930" s="4">
        <v>115995</v>
      </c>
    </row>
    <row r="1931" spans="1:8" ht="15.75">
      <c r="A1931" s="3" t="s">
        <v>14</v>
      </c>
      <c r="B1931" s="2" t="s">
        <v>2560</v>
      </c>
      <c r="C1931" s="2" t="s">
        <v>299</v>
      </c>
      <c r="D1931" s="2" t="s">
        <v>2561</v>
      </c>
      <c r="E1931" s="4">
        <v>50</v>
      </c>
      <c r="F1931" s="4">
        <v>184500</v>
      </c>
      <c r="G1931" s="4">
        <v>18450</v>
      </c>
      <c r="H1931" s="4">
        <v>202950</v>
      </c>
    </row>
    <row r="1932" spans="1:8" ht="15.75">
      <c r="A1932" s="3" t="s">
        <v>14</v>
      </c>
      <c r="B1932" s="2" t="s">
        <v>2562</v>
      </c>
      <c r="C1932" s="2" t="s">
        <v>299</v>
      </c>
      <c r="D1932" s="2" t="s">
        <v>2563</v>
      </c>
      <c r="E1932" s="4">
        <v>50</v>
      </c>
      <c r="F1932" s="4">
        <v>190810</v>
      </c>
      <c r="G1932" s="4">
        <v>19081</v>
      </c>
      <c r="H1932" s="4">
        <v>209891</v>
      </c>
    </row>
    <row r="1933" spans="1:8" ht="15.75">
      <c r="A1933" s="3" t="s">
        <v>14</v>
      </c>
      <c r="B1933" s="2" t="s">
        <v>2572</v>
      </c>
      <c r="C1933" s="2" t="s">
        <v>307</v>
      </c>
      <c r="D1933" s="2" t="s">
        <v>2573</v>
      </c>
      <c r="E1933" s="4">
        <v>30</v>
      </c>
      <c r="F1933" s="4">
        <v>90960</v>
      </c>
      <c r="G1933" s="4">
        <v>9096</v>
      </c>
      <c r="H1933" s="4">
        <v>100056</v>
      </c>
    </row>
    <row r="1934" spans="1:8" ht="15.75">
      <c r="A1934" s="3" t="s">
        <v>14</v>
      </c>
      <c r="B1934" s="2" t="s">
        <v>2576</v>
      </c>
      <c r="C1934" s="2" t="s">
        <v>310</v>
      </c>
      <c r="D1934" s="2" t="s">
        <v>2577</v>
      </c>
      <c r="E1934" s="4">
        <v>30</v>
      </c>
      <c r="F1934" s="4">
        <v>140880</v>
      </c>
      <c r="G1934" s="4">
        <v>14088</v>
      </c>
      <c r="H1934" s="4">
        <v>154968</v>
      </c>
    </row>
    <row r="1935" spans="1:8" ht="15.75">
      <c r="A1935" s="3" t="s">
        <v>14</v>
      </c>
      <c r="B1935" s="2" t="s">
        <v>2578</v>
      </c>
      <c r="C1935" s="2" t="s">
        <v>310</v>
      </c>
      <c r="D1935" s="2" t="s">
        <v>2579</v>
      </c>
      <c r="E1935" s="4">
        <v>24</v>
      </c>
      <c r="F1935" s="4">
        <v>138038</v>
      </c>
      <c r="G1935" s="4">
        <v>13804</v>
      </c>
      <c r="H1935" s="4">
        <v>151842</v>
      </c>
    </row>
    <row r="1936" spans="1:8" ht="15.75">
      <c r="A1936" s="3" t="s">
        <v>14</v>
      </c>
      <c r="B1936" s="2" t="s">
        <v>2580</v>
      </c>
      <c r="C1936" s="2" t="s">
        <v>310</v>
      </c>
      <c r="D1936" s="2" t="s">
        <v>2581</v>
      </c>
      <c r="E1936" s="4">
        <v>10</v>
      </c>
      <c r="F1936" s="4">
        <v>70830</v>
      </c>
      <c r="G1936" s="4">
        <v>7083</v>
      </c>
      <c r="H1936" s="4">
        <v>77913</v>
      </c>
    </row>
    <row r="1937" spans="1:8" ht="15.75">
      <c r="A1937" s="3" t="s">
        <v>14</v>
      </c>
      <c r="B1937" s="2" t="s">
        <v>2582</v>
      </c>
      <c r="C1937" s="2" t="s">
        <v>310</v>
      </c>
      <c r="D1937" s="2" t="s">
        <v>2583</v>
      </c>
      <c r="E1937" s="4">
        <v>10</v>
      </c>
      <c r="F1937" s="4">
        <v>82265</v>
      </c>
      <c r="G1937" s="4">
        <v>8227</v>
      </c>
      <c r="H1937" s="4">
        <v>90492</v>
      </c>
    </row>
    <row r="1938" spans="1:8" ht="15.75">
      <c r="A1938" s="3" t="s">
        <v>14</v>
      </c>
      <c r="B1938" s="2" t="s">
        <v>2586</v>
      </c>
      <c r="C1938" s="2" t="s">
        <v>310</v>
      </c>
      <c r="D1938" s="2" t="s">
        <v>2587</v>
      </c>
      <c r="E1938" s="4">
        <v>10</v>
      </c>
      <c r="F1938" s="4">
        <v>48030</v>
      </c>
      <c r="G1938" s="4">
        <v>4803</v>
      </c>
      <c r="H1938" s="4">
        <v>52833</v>
      </c>
    </row>
    <row r="1939" spans="1:8" ht="15.75">
      <c r="A1939" s="3" t="s">
        <v>14</v>
      </c>
      <c r="B1939" s="2" t="s">
        <v>2596</v>
      </c>
      <c r="C1939" s="2" t="s">
        <v>314</v>
      </c>
      <c r="D1939" s="2" t="s">
        <v>2597</v>
      </c>
      <c r="E1939" s="4">
        <v>30</v>
      </c>
      <c r="F1939" s="4">
        <v>134550</v>
      </c>
      <c r="G1939" s="4">
        <v>13455</v>
      </c>
      <c r="H1939" s="4">
        <v>148005</v>
      </c>
    </row>
    <row r="1940" spans="1:8" ht="15.75">
      <c r="A1940" s="3" t="s">
        <v>14</v>
      </c>
      <c r="B1940" s="2" t="s">
        <v>2598</v>
      </c>
      <c r="C1940" s="2" t="s">
        <v>314</v>
      </c>
      <c r="D1940" s="2" t="s">
        <v>2599</v>
      </c>
      <c r="E1940" s="4">
        <v>5</v>
      </c>
      <c r="F1940" s="4">
        <v>28145</v>
      </c>
      <c r="G1940" s="4">
        <v>2815</v>
      </c>
      <c r="H1940" s="4">
        <v>30960</v>
      </c>
    </row>
    <row r="1941" spans="1:8" ht="15.75">
      <c r="A1941" s="3" t="s">
        <v>14</v>
      </c>
      <c r="B1941" s="2" t="s">
        <v>2604</v>
      </c>
      <c r="C1941" s="2" t="s">
        <v>314</v>
      </c>
      <c r="D1941" s="2" t="s">
        <v>2605</v>
      </c>
      <c r="E1941" s="4">
        <v>70</v>
      </c>
      <c r="F1941" s="4">
        <v>201810</v>
      </c>
      <c r="G1941" s="4">
        <v>20181</v>
      </c>
      <c r="H1941" s="4">
        <v>221991</v>
      </c>
    </row>
    <row r="1942" spans="1:8" ht="15.75">
      <c r="A1942" s="3" t="s">
        <v>14</v>
      </c>
      <c r="B1942" s="2" t="s">
        <v>2606</v>
      </c>
      <c r="C1942" s="2" t="s">
        <v>314</v>
      </c>
      <c r="D1942" s="2" t="s">
        <v>2607</v>
      </c>
      <c r="E1942" s="4">
        <v>270</v>
      </c>
      <c r="F1942" s="4">
        <v>702320</v>
      </c>
      <c r="G1942" s="4">
        <v>70232</v>
      </c>
      <c r="H1942" s="4">
        <v>772552</v>
      </c>
    </row>
    <row r="1943" spans="1:8" ht="15.75">
      <c r="A1943" s="3" t="s">
        <v>14</v>
      </c>
      <c r="B1943" s="2" t="s">
        <v>2608</v>
      </c>
      <c r="C1943" s="2" t="s">
        <v>314</v>
      </c>
      <c r="D1943" s="2" t="s">
        <v>2609</v>
      </c>
      <c r="E1943" s="4">
        <v>10</v>
      </c>
      <c r="F1943" s="4">
        <v>33930</v>
      </c>
      <c r="G1943" s="4">
        <v>3393</v>
      </c>
      <c r="H1943" s="4">
        <v>37323</v>
      </c>
    </row>
    <row r="1944" spans="1:8" ht="15.75">
      <c r="A1944" s="3" t="s">
        <v>14</v>
      </c>
      <c r="B1944" s="2" t="s">
        <v>2610</v>
      </c>
      <c r="C1944" s="2" t="s">
        <v>314</v>
      </c>
      <c r="D1944" s="2" t="s">
        <v>2611</v>
      </c>
      <c r="E1944" s="4">
        <v>10</v>
      </c>
      <c r="F1944" s="4">
        <v>32830</v>
      </c>
      <c r="G1944" s="4">
        <v>3283</v>
      </c>
      <c r="H1944" s="4">
        <v>36113</v>
      </c>
    </row>
    <row r="1945" spans="1:8" ht="15.75">
      <c r="A1945" s="3" t="s">
        <v>14</v>
      </c>
      <c r="B1945" s="2" t="s">
        <v>2612</v>
      </c>
      <c r="C1945" s="2" t="s">
        <v>314</v>
      </c>
      <c r="D1945" s="2" t="s">
        <v>2613</v>
      </c>
      <c r="E1945" s="4">
        <v>10</v>
      </c>
      <c r="F1945" s="4">
        <v>38120</v>
      </c>
      <c r="G1945" s="4">
        <v>3812</v>
      </c>
      <c r="H1945" s="4">
        <v>41932</v>
      </c>
    </row>
    <row r="1946" spans="1:8" ht="15.75">
      <c r="A1946" s="3" t="s">
        <v>14</v>
      </c>
      <c r="B1946" s="2" t="s">
        <v>2614</v>
      </c>
      <c r="C1946" s="2" t="s">
        <v>318</v>
      </c>
      <c r="D1946" s="2" t="s">
        <v>2615</v>
      </c>
      <c r="E1946" s="4">
        <v>145</v>
      </c>
      <c r="F1946" s="4">
        <v>624660</v>
      </c>
      <c r="G1946" s="4">
        <v>62466</v>
      </c>
      <c r="H1946" s="4">
        <v>687126</v>
      </c>
    </row>
    <row r="1947" spans="1:8" ht="15.75">
      <c r="A1947" s="3" t="s">
        <v>14</v>
      </c>
      <c r="B1947" s="2" t="s">
        <v>2616</v>
      </c>
      <c r="C1947" s="2" t="s">
        <v>318</v>
      </c>
      <c r="D1947" s="2" t="s">
        <v>2617</v>
      </c>
      <c r="E1947" s="4">
        <v>52</v>
      </c>
      <c r="F1947" s="4">
        <v>283504</v>
      </c>
      <c r="G1947" s="4">
        <v>28350</v>
      </c>
      <c r="H1947" s="4">
        <v>311854</v>
      </c>
    </row>
    <row r="1948" spans="1:8" ht="15.75">
      <c r="A1948" s="3" t="s">
        <v>14</v>
      </c>
      <c r="B1948" s="2" t="s">
        <v>2618</v>
      </c>
      <c r="C1948" s="2" t="s">
        <v>318</v>
      </c>
      <c r="D1948" s="2" t="s">
        <v>2619</v>
      </c>
      <c r="E1948" s="4">
        <v>60</v>
      </c>
      <c r="F1948" s="4">
        <v>154500</v>
      </c>
      <c r="G1948" s="4">
        <v>15450</v>
      </c>
      <c r="H1948" s="4">
        <v>169950</v>
      </c>
    </row>
    <row r="1949" spans="1:8" ht="15.75">
      <c r="A1949" s="3" t="s">
        <v>14</v>
      </c>
      <c r="B1949" s="2" t="s">
        <v>2620</v>
      </c>
      <c r="C1949" s="2" t="s">
        <v>318</v>
      </c>
      <c r="D1949" s="2" t="s">
        <v>2621</v>
      </c>
      <c r="E1949" s="4">
        <v>15</v>
      </c>
      <c r="F1949" s="4">
        <v>97995</v>
      </c>
      <c r="G1949" s="4">
        <v>9800</v>
      </c>
      <c r="H1949" s="4">
        <v>107795</v>
      </c>
    </row>
    <row r="1950" spans="1:8" ht="15.75">
      <c r="A1950" s="3" t="s">
        <v>14</v>
      </c>
      <c r="B1950" s="2" t="s">
        <v>2624</v>
      </c>
      <c r="C1950" s="2" t="s">
        <v>318</v>
      </c>
      <c r="D1950" s="2" t="s">
        <v>2625</v>
      </c>
      <c r="E1950" s="4">
        <v>50</v>
      </c>
      <c r="F1950" s="4">
        <v>141500</v>
      </c>
      <c r="G1950" s="4">
        <v>14150</v>
      </c>
      <c r="H1950" s="4">
        <v>155650</v>
      </c>
    </row>
    <row r="1951" spans="1:8" ht="15.75">
      <c r="A1951" s="3" t="s">
        <v>14</v>
      </c>
      <c r="B1951" s="2" t="s">
        <v>2628</v>
      </c>
      <c r="C1951" s="2" t="s">
        <v>318</v>
      </c>
      <c r="D1951" s="2" t="s">
        <v>2629</v>
      </c>
      <c r="E1951" s="4">
        <v>70</v>
      </c>
      <c r="F1951" s="4">
        <v>215950</v>
      </c>
      <c r="G1951" s="4">
        <v>21595</v>
      </c>
      <c r="H1951" s="4">
        <v>237545</v>
      </c>
    </row>
    <row r="1952" spans="1:8" ht="15.75">
      <c r="A1952" s="3" t="s">
        <v>14</v>
      </c>
      <c r="B1952" s="2" t="s">
        <v>2630</v>
      </c>
      <c r="C1952" s="2" t="s">
        <v>318</v>
      </c>
      <c r="D1952" s="2" t="s">
        <v>2631</v>
      </c>
      <c r="E1952" s="4">
        <v>30</v>
      </c>
      <c r="F1952" s="4">
        <v>100200</v>
      </c>
      <c r="G1952" s="4">
        <v>10020</v>
      </c>
      <c r="H1952" s="4">
        <v>110220</v>
      </c>
    </row>
    <row r="1953" spans="1:8" ht="15.75">
      <c r="A1953" s="3" t="s">
        <v>14</v>
      </c>
      <c r="B1953" s="2" t="s">
        <v>2632</v>
      </c>
      <c r="C1953" s="2" t="s">
        <v>318</v>
      </c>
      <c r="D1953" s="2" t="s">
        <v>2633</v>
      </c>
      <c r="E1953" s="4">
        <v>150</v>
      </c>
      <c r="F1953" s="4">
        <v>539250</v>
      </c>
      <c r="G1953" s="4">
        <v>53925</v>
      </c>
      <c r="H1953" s="4">
        <v>593175</v>
      </c>
    </row>
    <row r="1954" spans="1:8" ht="15.75">
      <c r="A1954" s="3" t="s">
        <v>14</v>
      </c>
      <c r="B1954" s="2" t="s">
        <v>2636</v>
      </c>
      <c r="C1954" s="2" t="s">
        <v>2312</v>
      </c>
      <c r="D1954" s="2" t="s">
        <v>2637</v>
      </c>
      <c r="E1954" s="4">
        <v>60</v>
      </c>
      <c r="F1954" s="4">
        <v>352340</v>
      </c>
      <c r="G1954" s="4">
        <v>35234</v>
      </c>
      <c r="H1954" s="4">
        <v>387574</v>
      </c>
    </row>
    <row r="1955" spans="1:8" ht="15.75">
      <c r="A1955" s="3" t="s">
        <v>14</v>
      </c>
      <c r="B1955" s="2" t="s">
        <v>2638</v>
      </c>
      <c r="C1955" s="2" t="s">
        <v>2312</v>
      </c>
      <c r="D1955" s="2" t="s">
        <v>2639</v>
      </c>
      <c r="E1955" s="4">
        <v>20</v>
      </c>
      <c r="F1955" s="4">
        <v>141060</v>
      </c>
      <c r="G1955" s="4">
        <v>14106</v>
      </c>
      <c r="H1955" s="4">
        <v>155166</v>
      </c>
    </row>
    <row r="1956" spans="1:8" ht="15.75">
      <c r="A1956" s="3" t="s">
        <v>14</v>
      </c>
      <c r="B1956" s="2" t="s">
        <v>2652</v>
      </c>
      <c r="C1956" s="2" t="s">
        <v>264</v>
      </c>
      <c r="D1956" s="2" t="s">
        <v>2653</v>
      </c>
      <c r="E1956" s="4">
        <v>40</v>
      </c>
      <c r="F1956" s="4">
        <v>95920</v>
      </c>
      <c r="G1956" s="4">
        <v>9592</v>
      </c>
      <c r="H1956" s="4">
        <v>105512</v>
      </c>
    </row>
    <row r="1957" spans="1:8" ht="15.75">
      <c r="A1957" s="3" t="s">
        <v>14</v>
      </c>
      <c r="B1957" s="2" t="s">
        <v>2656</v>
      </c>
      <c r="C1957" s="2" t="s">
        <v>2312</v>
      </c>
      <c r="D1957" s="2" t="s">
        <v>2657</v>
      </c>
      <c r="E1957" s="4">
        <v>30</v>
      </c>
      <c r="F1957" s="4">
        <v>111150</v>
      </c>
      <c r="G1957" s="4">
        <v>11115</v>
      </c>
      <c r="H1957" s="4">
        <v>122265</v>
      </c>
    </row>
    <row r="1958" spans="1:8" ht="15.75">
      <c r="A1958" s="3" t="s">
        <v>14</v>
      </c>
      <c r="B1958" s="2" t="s">
        <v>2671</v>
      </c>
      <c r="C1958" s="2" t="s">
        <v>2312</v>
      </c>
      <c r="D1958" s="2" t="s">
        <v>2672</v>
      </c>
      <c r="E1958" s="4">
        <v>40</v>
      </c>
      <c r="F1958" s="4">
        <v>193120</v>
      </c>
      <c r="G1958" s="4">
        <v>19312</v>
      </c>
      <c r="H1958" s="4">
        <v>212432</v>
      </c>
    </row>
    <row r="1959" spans="1:8" ht="15.75">
      <c r="A1959" s="3" t="s">
        <v>14</v>
      </c>
      <c r="B1959" s="2" t="s">
        <v>2712</v>
      </c>
      <c r="C1959" s="2" t="s">
        <v>1267</v>
      </c>
      <c r="D1959" s="2" t="s">
        <v>2713</v>
      </c>
      <c r="E1959" s="4">
        <v>13</v>
      </c>
      <c r="F1959" s="4">
        <v>314769</v>
      </c>
      <c r="G1959" s="4">
        <v>31477</v>
      </c>
      <c r="H1959" s="4">
        <v>346246</v>
      </c>
    </row>
    <row r="1960" spans="1:8" ht="15.75">
      <c r="A1960" s="3" t="s">
        <v>14</v>
      </c>
      <c r="B1960" s="2" t="s">
        <v>2716</v>
      </c>
      <c r="C1960" s="2" t="s">
        <v>1267</v>
      </c>
      <c r="D1960" s="2" t="s">
        <v>2717</v>
      </c>
      <c r="E1960" s="4">
        <v>25</v>
      </c>
      <c r="F1960" s="4">
        <v>661700</v>
      </c>
      <c r="G1960" s="4">
        <v>66170</v>
      </c>
      <c r="H1960" s="4">
        <v>727870</v>
      </c>
    </row>
    <row r="1961" spans="1:8" ht="15.75">
      <c r="A1961" s="3" t="s">
        <v>14</v>
      </c>
      <c r="B1961" s="2" t="s">
        <v>2718</v>
      </c>
      <c r="C1961" s="2" t="s">
        <v>1267</v>
      </c>
      <c r="D1961" s="2" t="s">
        <v>2719</v>
      </c>
      <c r="E1961" s="4">
        <v>26</v>
      </c>
      <c r="F1961" s="4">
        <v>717470</v>
      </c>
      <c r="G1961" s="4">
        <v>71747</v>
      </c>
      <c r="H1961" s="4">
        <v>789217</v>
      </c>
    </row>
    <row r="1962" spans="1:8" ht="15.75">
      <c r="A1962" s="3" t="s">
        <v>14</v>
      </c>
      <c r="B1962" s="2" t="s">
        <v>2722</v>
      </c>
      <c r="C1962" s="2" t="s">
        <v>1267</v>
      </c>
      <c r="D1962" s="2" t="s">
        <v>2723</v>
      </c>
      <c r="E1962" s="4">
        <v>43</v>
      </c>
      <c r="F1962" s="4">
        <v>1283550</v>
      </c>
      <c r="G1962" s="4">
        <v>128355</v>
      </c>
      <c r="H1962" s="4">
        <v>1411905</v>
      </c>
    </row>
    <row r="1963" spans="1:8" ht="15.75">
      <c r="A1963" s="3" t="s">
        <v>14</v>
      </c>
      <c r="B1963" s="2" t="s">
        <v>2726</v>
      </c>
      <c r="C1963" s="2" t="s">
        <v>1267</v>
      </c>
      <c r="D1963" s="2" t="s">
        <v>2727</v>
      </c>
      <c r="E1963" s="4">
        <v>10</v>
      </c>
      <c r="F1963" s="4">
        <v>343600</v>
      </c>
      <c r="G1963" s="4">
        <v>34360</v>
      </c>
      <c r="H1963" s="4">
        <v>377960</v>
      </c>
    </row>
    <row r="1964" spans="1:8" ht="15.75">
      <c r="A1964" s="3" t="s">
        <v>14</v>
      </c>
      <c r="B1964" s="2" t="s">
        <v>2728</v>
      </c>
      <c r="C1964" s="2" t="s">
        <v>1267</v>
      </c>
      <c r="D1964" s="2" t="s">
        <v>2729</v>
      </c>
      <c r="E1964" s="4">
        <v>10</v>
      </c>
      <c r="F1964" s="4">
        <v>377430</v>
      </c>
      <c r="G1964" s="4">
        <v>37743</v>
      </c>
      <c r="H1964" s="4">
        <v>415173</v>
      </c>
    </row>
    <row r="1965" spans="1:8" ht="15.75">
      <c r="A1965" s="3" t="s">
        <v>14</v>
      </c>
      <c r="B1965" s="2" t="s">
        <v>2741</v>
      </c>
      <c r="C1965" s="2" t="s">
        <v>2732</v>
      </c>
      <c r="D1965" s="2" t="s">
        <v>2742</v>
      </c>
      <c r="E1965" s="4">
        <v>5</v>
      </c>
      <c r="F1965" s="4">
        <v>75735</v>
      </c>
      <c r="G1965" s="4">
        <v>7574</v>
      </c>
      <c r="H1965" s="4">
        <v>83309</v>
      </c>
    </row>
    <row r="1966" spans="1:8" ht="15.75">
      <c r="A1966" s="3" t="s">
        <v>14</v>
      </c>
      <c r="B1966" s="2" t="s">
        <v>2745</v>
      </c>
      <c r="C1966" s="2" t="s">
        <v>2732</v>
      </c>
      <c r="D1966" s="2" t="s">
        <v>2746</v>
      </c>
      <c r="E1966" s="4">
        <v>5</v>
      </c>
      <c r="F1966" s="4">
        <v>96295</v>
      </c>
      <c r="G1966" s="4">
        <v>9630</v>
      </c>
      <c r="H1966" s="4">
        <v>105925</v>
      </c>
    </row>
    <row r="1967" spans="1:8" ht="15.75">
      <c r="A1967" s="3" t="s">
        <v>14</v>
      </c>
      <c r="B1967" s="2" t="s">
        <v>2751</v>
      </c>
      <c r="C1967" s="2" t="s">
        <v>2732</v>
      </c>
      <c r="D1967" s="2" t="s">
        <v>2752</v>
      </c>
      <c r="E1967" s="4">
        <v>5</v>
      </c>
      <c r="F1967" s="4">
        <v>158540</v>
      </c>
      <c r="G1967" s="4">
        <v>15854</v>
      </c>
      <c r="H1967" s="4">
        <v>174394</v>
      </c>
    </row>
    <row r="1968" spans="1:8" ht="15.75">
      <c r="A1968" s="3" t="s">
        <v>14</v>
      </c>
      <c r="B1968" s="2" t="s">
        <v>2760</v>
      </c>
      <c r="C1968" s="2" t="s">
        <v>1443</v>
      </c>
      <c r="D1968" s="2" t="s">
        <v>2761</v>
      </c>
      <c r="E1968" s="4">
        <v>5</v>
      </c>
      <c r="F1968" s="4">
        <v>11625</v>
      </c>
      <c r="G1968" s="4">
        <v>1163</v>
      </c>
      <c r="H1968" s="4">
        <v>12788</v>
      </c>
    </row>
    <row r="1969" spans="1:8" ht="15.75">
      <c r="A1969" s="3" t="s">
        <v>14</v>
      </c>
      <c r="B1969" s="2" t="s">
        <v>2771</v>
      </c>
      <c r="C1969" s="2" t="s">
        <v>1415</v>
      </c>
      <c r="D1969" s="2" t="s">
        <v>2772</v>
      </c>
      <c r="E1969" s="4">
        <v>10</v>
      </c>
      <c r="F1969" s="4">
        <v>38270</v>
      </c>
      <c r="G1969" s="4">
        <v>3827</v>
      </c>
      <c r="H1969" s="4">
        <v>42097</v>
      </c>
    </row>
    <row r="1970" spans="1:8" ht="15.75">
      <c r="A1970" s="3" t="s">
        <v>14</v>
      </c>
      <c r="B1970" s="2" t="s">
        <v>2782</v>
      </c>
      <c r="C1970" s="2" t="s">
        <v>2781</v>
      </c>
      <c r="D1970" s="2" t="s">
        <v>2783</v>
      </c>
      <c r="E1970" s="4">
        <v>5</v>
      </c>
      <c r="F1970" s="4">
        <v>22160</v>
      </c>
      <c r="G1970" s="4">
        <v>2216</v>
      </c>
      <c r="H1970" s="4">
        <v>24376</v>
      </c>
    </row>
    <row r="1971" spans="1:8" ht="15.75">
      <c r="A1971" s="3" t="s">
        <v>14</v>
      </c>
      <c r="B1971" s="2" t="s">
        <v>2797</v>
      </c>
      <c r="C1971" s="2" t="s">
        <v>2794</v>
      </c>
      <c r="D1971" s="2" t="s">
        <v>2798</v>
      </c>
      <c r="E1971" s="4">
        <v>20</v>
      </c>
      <c r="F1971" s="4">
        <v>24840</v>
      </c>
      <c r="G1971" s="4">
        <v>2484</v>
      </c>
      <c r="H1971" s="4">
        <v>27324</v>
      </c>
    </row>
    <row r="1972" spans="1:8" ht="15.75">
      <c r="A1972" s="3" t="s">
        <v>14</v>
      </c>
      <c r="B1972" s="2" t="s">
        <v>2799</v>
      </c>
      <c r="C1972" s="2" t="s">
        <v>2794</v>
      </c>
      <c r="D1972" s="2" t="s">
        <v>2800</v>
      </c>
      <c r="E1972" s="4">
        <v>25</v>
      </c>
      <c r="F1972" s="4">
        <v>102975</v>
      </c>
      <c r="G1972" s="4">
        <v>10298</v>
      </c>
      <c r="H1972" s="4">
        <v>113273</v>
      </c>
    </row>
    <row r="1973" spans="1:8" ht="15.75">
      <c r="A1973" s="3" t="s">
        <v>14</v>
      </c>
      <c r="B1973" s="2" t="s">
        <v>2809</v>
      </c>
      <c r="C1973" s="2" t="s">
        <v>1443</v>
      </c>
      <c r="D1973" s="2" t="s">
        <v>2810</v>
      </c>
      <c r="E1973" s="4">
        <v>50</v>
      </c>
      <c r="F1973" s="4">
        <v>126150</v>
      </c>
      <c r="G1973" s="4">
        <v>12615</v>
      </c>
      <c r="H1973" s="4">
        <v>138765</v>
      </c>
    </row>
    <row r="1974" spans="1:8" ht="15.75">
      <c r="A1974" s="3" t="s">
        <v>14</v>
      </c>
      <c r="B1974" s="2" t="s">
        <v>2811</v>
      </c>
      <c r="C1974" s="2" t="s">
        <v>1443</v>
      </c>
      <c r="D1974" s="2" t="s">
        <v>2812</v>
      </c>
      <c r="E1974" s="4">
        <v>5</v>
      </c>
      <c r="F1974" s="4">
        <v>12390</v>
      </c>
      <c r="G1974" s="4">
        <v>1239</v>
      </c>
      <c r="H1974" s="4">
        <v>13629</v>
      </c>
    </row>
    <row r="1975" spans="1:8" ht="15.75">
      <c r="A1975" s="3" t="s">
        <v>14</v>
      </c>
      <c r="B1975" s="2" t="s">
        <v>2813</v>
      </c>
      <c r="C1975" s="2" t="s">
        <v>1443</v>
      </c>
      <c r="D1975" s="2" t="s">
        <v>2814</v>
      </c>
      <c r="E1975" s="4">
        <v>3</v>
      </c>
      <c r="F1975" s="4">
        <v>11604</v>
      </c>
      <c r="G1975" s="4">
        <v>1160</v>
      </c>
      <c r="H1975" s="4">
        <v>12764</v>
      </c>
    </row>
    <row r="1976" spans="1:8" ht="15.75">
      <c r="A1976" s="3" t="s">
        <v>14</v>
      </c>
      <c r="B1976" s="2" t="s">
        <v>2831</v>
      </c>
      <c r="C1976" s="2" t="s">
        <v>1401</v>
      </c>
      <c r="D1976" s="2" t="s">
        <v>2832</v>
      </c>
      <c r="E1976" s="4">
        <v>185</v>
      </c>
      <c r="F1976" s="4">
        <v>350945</v>
      </c>
      <c r="G1976" s="4">
        <v>35095</v>
      </c>
      <c r="H1976" s="4">
        <v>386040</v>
      </c>
    </row>
    <row r="1977" spans="1:8" ht="15.75">
      <c r="A1977" s="3" t="s">
        <v>14</v>
      </c>
      <c r="B1977" s="2" t="s">
        <v>2835</v>
      </c>
      <c r="C1977" s="2" t="s">
        <v>1401</v>
      </c>
      <c r="D1977" s="2" t="s">
        <v>2836</v>
      </c>
      <c r="E1977" s="4">
        <v>300</v>
      </c>
      <c r="F1977" s="4">
        <v>698530</v>
      </c>
      <c r="G1977" s="4">
        <v>69853</v>
      </c>
      <c r="H1977" s="4">
        <v>768383</v>
      </c>
    </row>
    <row r="1978" spans="1:8" ht="15.75">
      <c r="A1978" s="3" t="s">
        <v>14</v>
      </c>
      <c r="B1978" s="2" t="s">
        <v>2840</v>
      </c>
      <c r="C1978" s="2" t="s">
        <v>1401</v>
      </c>
      <c r="D1978" s="2" t="s">
        <v>2841</v>
      </c>
      <c r="E1978" s="4">
        <v>110</v>
      </c>
      <c r="F1978" s="4">
        <v>304810</v>
      </c>
      <c r="G1978" s="4">
        <v>30481</v>
      </c>
      <c r="H1978" s="4">
        <v>335291</v>
      </c>
    </row>
    <row r="1979" spans="1:8" ht="15.75">
      <c r="A1979" s="3" t="s">
        <v>14</v>
      </c>
      <c r="B1979" s="2" t="s">
        <v>2842</v>
      </c>
      <c r="C1979" s="2" t="s">
        <v>1401</v>
      </c>
      <c r="D1979" s="2" t="s">
        <v>2843</v>
      </c>
      <c r="E1979" s="4">
        <v>61</v>
      </c>
      <c r="F1979" s="4">
        <v>260028</v>
      </c>
      <c r="G1979" s="4">
        <v>26003</v>
      </c>
      <c r="H1979" s="4">
        <v>286031</v>
      </c>
    </row>
    <row r="1980" spans="1:8" ht="15.75">
      <c r="A1980" s="3" t="s">
        <v>14</v>
      </c>
      <c r="B1980" s="2" t="s">
        <v>2848</v>
      </c>
      <c r="C1980" s="2" t="s">
        <v>1401</v>
      </c>
      <c r="D1980" s="2" t="s">
        <v>2849</v>
      </c>
      <c r="E1980" s="4">
        <v>130</v>
      </c>
      <c r="F1980" s="4">
        <v>169520</v>
      </c>
      <c r="G1980" s="4">
        <v>16952</v>
      </c>
      <c r="H1980" s="4">
        <v>186472</v>
      </c>
    </row>
    <row r="1981" spans="1:8" ht="15.75">
      <c r="A1981" s="3" t="s">
        <v>14</v>
      </c>
      <c r="B1981" s="2" t="s">
        <v>2850</v>
      </c>
      <c r="C1981" s="2" t="s">
        <v>1401</v>
      </c>
      <c r="D1981" s="2" t="s">
        <v>2851</v>
      </c>
      <c r="E1981" s="4">
        <v>50</v>
      </c>
      <c r="F1981" s="4">
        <v>75650</v>
      </c>
      <c r="G1981" s="4">
        <v>7565</v>
      </c>
      <c r="H1981" s="4">
        <v>83215</v>
      </c>
    </row>
    <row r="1982" spans="1:8" ht="15.75">
      <c r="A1982" s="3" t="s">
        <v>14</v>
      </c>
      <c r="B1982" s="2" t="s">
        <v>2860</v>
      </c>
      <c r="C1982" s="2" t="s">
        <v>1412</v>
      </c>
      <c r="D1982" s="2" t="s">
        <v>2859</v>
      </c>
      <c r="E1982" s="4">
        <v>20</v>
      </c>
      <c r="F1982" s="4">
        <v>46000</v>
      </c>
      <c r="G1982" s="4">
        <v>4600</v>
      </c>
      <c r="H1982" s="4">
        <v>50600</v>
      </c>
    </row>
    <row r="1983" spans="1:8" ht="15.75">
      <c r="A1983" s="3" t="s">
        <v>14</v>
      </c>
      <c r="B1983" s="2" t="s">
        <v>2861</v>
      </c>
      <c r="C1983" s="2" t="s">
        <v>1405</v>
      </c>
      <c r="D1983" s="2" t="s">
        <v>2862</v>
      </c>
      <c r="E1983" s="4">
        <v>35</v>
      </c>
      <c r="F1983" s="4">
        <v>85180</v>
      </c>
      <c r="G1983" s="4">
        <v>8518</v>
      </c>
      <c r="H1983" s="4">
        <v>93698</v>
      </c>
    </row>
    <row r="1984" spans="1:8" ht="15.75">
      <c r="A1984" s="3" t="s">
        <v>14</v>
      </c>
      <c r="B1984" s="2" t="s">
        <v>2863</v>
      </c>
      <c r="C1984" s="2" t="s">
        <v>1405</v>
      </c>
      <c r="D1984" s="2" t="s">
        <v>2864</v>
      </c>
      <c r="E1984" s="4">
        <v>40</v>
      </c>
      <c r="F1984" s="4">
        <v>119585</v>
      </c>
      <c r="G1984" s="4">
        <v>11959</v>
      </c>
      <c r="H1984" s="4">
        <v>131544</v>
      </c>
    </row>
    <row r="1985" spans="1:8" ht="15.75">
      <c r="A1985" s="3" t="s">
        <v>14</v>
      </c>
      <c r="B1985" s="2" t="s">
        <v>2867</v>
      </c>
      <c r="C1985" s="2" t="s">
        <v>1405</v>
      </c>
      <c r="D1985" s="2" t="s">
        <v>2868</v>
      </c>
      <c r="E1985" s="4">
        <v>20</v>
      </c>
      <c r="F1985" s="4">
        <v>73640</v>
      </c>
      <c r="G1985" s="4">
        <v>7364</v>
      </c>
      <c r="H1985" s="4">
        <v>81004</v>
      </c>
    </row>
    <row r="1986" spans="1:8" ht="15.75">
      <c r="A1986" s="3" t="s">
        <v>14</v>
      </c>
      <c r="B1986" s="2" t="s">
        <v>2873</v>
      </c>
      <c r="C1986" s="2" t="s">
        <v>1405</v>
      </c>
      <c r="D1986" s="2" t="s">
        <v>2874</v>
      </c>
      <c r="E1986" s="4">
        <v>5</v>
      </c>
      <c r="F1986" s="4">
        <v>8740</v>
      </c>
      <c r="G1986" s="4">
        <v>874</v>
      </c>
      <c r="H1986" s="4">
        <v>9614</v>
      </c>
    </row>
    <row r="1987" spans="1:8" ht="15.75">
      <c r="A1987" s="3" t="s">
        <v>14</v>
      </c>
      <c r="B1987" s="2" t="s">
        <v>2879</v>
      </c>
      <c r="C1987" s="2" t="s">
        <v>1412</v>
      </c>
      <c r="D1987" s="2" t="s">
        <v>2880</v>
      </c>
      <c r="E1987" s="4">
        <v>168</v>
      </c>
      <c r="F1987" s="4">
        <v>318082</v>
      </c>
      <c r="G1987" s="4">
        <v>31808</v>
      </c>
      <c r="H1987" s="4">
        <v>349890</v>
      </c>
    </row>
    <row r="1988" spans="1:8" ht="15.75">
      <c r="A1988" s="3" t="s">
        <v>14</v>
      </c>
      <c r="B1988" s="2" t="s">
        <v>2882</v>
      </c>
      <c r="C1988" s="2" t="s">
        <v>1412</v>
      </c>
      <c r="D1988" s="2" t="s">
        <v>2646</v>
      </c>
      <c r="E1988" s="4">
        <v>256</v>
      </c>
      <c r="F1988" s="4">
        <v>605440</v>
      </c>
      <c r="G1988" s="4">
        <v>60544</v>
      </c>
      <c r="H1988" s="4">
        <v>665984</v>
      </c>
    </row>
    <row r="1989" spans="1:8" ht="15.75">
      <c r="A1989" s="3" t="s">
        <v>14</v>
      </c>
      <c r="B1989" s="2" t="s">
        <v>2883</v>
      </c>
      <c r="C1989" s="2" t="s">
        <v>1412</v>
      </c>
      <c r="D1989" s="2" t="s">
        <v>2884</v>
      </c>
      <c r="E1989" s="4">
        <v>10</v>
      </c>
      <c r="F1989" s="4">
        <v>14690</v>
      </c>
      <c r="G1989" s="4">
        <v>1469</v>
      </c>
      <c r="H1989" s="4">
        <v>16159</v>
      </c>
    </row>
    <row r="1990" spans="1:8" ht="15.75">
      <c r="A1990" s="3" t="s">
        <v>14</v>
      </c>
      <c r="B1990" s="2" t="s">
        <v>2885</v>
      </c>
      <c r="C1990" s="2" t="s">
        <v>1412</v>
      </c>
      <c r="D1990" s="2" t="s">
        <v>2886</v>
      </c>
      <c r="E1990" s="4">
        <v>45</v>
      </c>
      <c r="F1990" s="4">
        <v>156300</v>
      </c>
      <c r="G1990" s="4">
        <v>15630</v>
      </c>
      <c r="H1990" s="4">
        <v>171930</v>
      </c>
    </row>
    <row r="1991" spans="1:8" ht="15.75">
      <c r="A1991" s="3" t="s">
        <v>14</v>
      </c>
      <c r="B1991" s="2" t="s">
        <v>2887</v>
      </c>
      <c r="C1991" s="2" t="s">
        <v>1412</v>
      </c>
      <c r="D1991" s="2" t="s">
        <v>2888</v>
      </c>
      <c r="E1991" s="4">
        <v>55</v>
      </c>
      <c r="F1991" s="4">
        <v>232650</v>
      </c>
      <c r="G1991" s="4">
        <v>23265</v>
      </c>
      <c r="H1991" s="4">
        <v>255915</v>
      </c>
    </row>
    <row r="1992" spans="1:8" ht="15.75">
      <c r="A1992" s="3" t="s">
        <v>14</v>
      </c>
      <c r="B1992" s="2" t="s">
        <v>2891</v>
      </c>
      <c r="C1992" s="2" t="s">
        <v>1412</v>
      </c>
      <c r="D1992" s="2" t="s">
        <v>2892</v>
      </c>
      <c r="E1992" s="4"/>
      <c r="F1992" s="4"/>
      <c r="G1992" s="4"/>
      <c r="H1992" s="4"/>
    </row>
    <row r="1993" spans="1:8" ht="15.75">
      <c r="A1993" s="3" t="s">
        <v>14</v>
      </c>
      <c r="B1993" s="2" t="s">
        <v>2893</v>
      </c>
      <c r="C1993" s="2" t="s">
        <v>1412</v>
      </c>
      <c r="D1993" s="2" t="s">
        <v>2894</v>
      </c>
      <c r="E1993" s="4">
        <v>65</v>
      </c>
      <c r="F1993" s="4">
        <v>111880</v>
      </c>
      <c r="G1993" s="4">
        <v>11188</v>
      </c>
      <c r="H1993" s="4">
        <v>123068</v>
      </c>
    </row>
    <row r="1994" spans="1:8" ht="15.75">
      <c r="A1994" s="3" t="s">
        <v>14</v>
      </c>
      <c r="B1994" s="2" t="s">
        <v>2895</v>
      </c>
      <c r="C1994" s="2" t="s">
        <v>1412</v>
      </c>
      <c r="D1994" s="2" t="s">
        <v>2896</v>
      </c>
      <c r="E1994" s="4">
        <v>50</v>
      </c>
      <c r="F1994" s="4">
        <v>98700</v>
      </c>
      <c r="G1994" s="4">
        <v>9870</v>
      </c>
      <c r="H1994" s="4">
        <v>108570</v>
      </c>
    </row>
    <row r="1995" spans="1:8" ht="15.75">
      <c r="A1995" s="3" t="s">
        <v>14</v>
      </c>
      <c r="B1995" s="2" t="s">
        <v>2897</v>
      </c>
      <c r="C1995" s="2" t="s">
        <v>1412</v>
      </c>
      <c r="D1995" s="2" t="s">
        <v>2898</v>
      </c>
      <c r="E1995" s="4">
        <v>20</v>
      </c>
      <c r="F1995" s="4">
        <v>38160</v>
      </c>
      <c r="G1995" s="4">
        <v>3816</v>
      </c>
      <c r="H1995" s="4">
        <v>41976</v>
      </c>
    </row>
    <row r="1996" spans="1:8" ht="15.75">
      <c r="A1996" s="3" t="s">
        <v>14</v>
      </c>
      <c r="B1996" s="2" t="s">
        <v>2899</v>
      </c>
      <c r="C1996" s="2" t="s">
        <v>1412</v>
      </c>
      <c r="D1996" s="2" t="s">
        <v>2900</v>
      </c>
      <c r="E1996" s="4">
        <v>20</v>
      </c>
      <c r="F1996" s="4">
        <v>40200</v>
      </c>
      <c r="G1996" s="4">
        <v>4020</v>
      </c>
      <c r="H1996" s="4">
        <v>44220</v>
      </c>
    </row>
    <row r="1997" spans="1:8" ht="15.75">
      <c r="A1997" s="3" t="s">
        <v>14</v>
      </c>
      <c r="B1997" s="2" t="s">
        <v>2903</v>
      </c>
      <c r="C1997" s="2" t="s">
        <v>1417</v>
      </c>
      <c r="D1997" s="2" t="s">
        <v>2904</v>
      </c>
      <c r="E1997" s="4">
        <v>50</v>
      </c>
      <c r="F1997" s="4">
        <v>121400</v>
      </c>
      <c r="G1997" s="4">
        <v>12140</v>
      </c>
      <c r="H1997" s="4">
        <v>133540</v>
      </c>
    </row>
    <row r="1998" spans="1:8" ht="15.75">
      <c r="A1998" s="3" t="s">
        <v>14</v>
      </c>
      <c r="B1998" s="2" t="s">
        <v>2918</v>
      </c>
      <c r="C1998" s="2" t="s">
        <v>1424</v>
      </c>
      <c r="D1998" s="2" t="s">
        <v>2919</v>
      </c>
      <c r="E1998" s="4">
        <v>95</v>
      </c>
      <c r="F1998" s="4">
        <v>233985</v>
      </c>
      <c r="G1998" s="4">
        <v>23399</v>
      </c>
      <c r="H1998" s="4">
        <v>257384</v>
      </c>
    </row>
    <row r="1999" spans="1:8" ht="15.75">
      <c r="A1999" s="3" t="s">
        <v>14</v>
      </c>
      <c r="B1999" s="2" t="s">
        <v>2920</v>
      </c>
      <c r="C1999" s="2" t="s">
        <v>1424</v>
      </c>
      <c r="D1999" s="2" t="s">
        <v>2921</v>
      </c>
      <c r="E1999" s="4">
        <v>1</v>
      </c>
      <c r="F1999" s="4">
        <v>3738</v>
      </c>
      <c r="G1999" s="4">
        <v>374</v>
      </c>
      <c r="H1999" s="4">
        <v>4112</v>
      </c>
    </row>
    <row r="2000" spans="1:8" ht="15.75">
      <c r="A2000" s="3" t="s">
        <v>14</v>
      </c>
      <c r="B2000" s="2" t="s">
        <v>2924</v>
      </c>
      <c r="C2000" s="2" t="s">
        <v>1424</v>
      </c>
      <c r="D2000" s="2" t="s">
        <v>2925</v>
      </c>
      <c r="E2000" s="4">
        <v>5</v>
      </c>
      <c r="F2000" s="4">
        <v>10850</v>
      </c>
      <c r="G2000" s="4">
        <v>1085</v>
      </c>
      <c r="H2000" s="4">
        <v>11935</v>
      </c>
    </row>
    <row r="2001" spans="1:8" ht="15.75">
      <c r="A2001" s="3" t="s">
        <v>14</v>
      </c>
      <c r="B2001" s="2" t="s">
        <v>2926</v>
      </c>
      <c r="C2001" s="2" t="s">
        <v>1424</v>
      </c>
      <c r="D2001" s="2" t="s">
        <v>2927</v>
      </c>
      <c r="E2001" s="4">
        <v>5</v>
      </c>
      <c r="F2001" s="4">
        <v>12115</v>
      </c>
      <c r="G2001" s="4">
        <v>1212</v>
      </c>
      <c r="H2001" s="4">
        <v>13327</v>
      </c>
    </row>
    <row r="2002" spans="1:8" ht="15.75">
      <c r="A2002" s="3" t="s">
        <v>14</v>
      </c>
      <c r="B2002" s="2" t="s">
        <v>2928</v>
      </c>
      <c r="C2002" s="2" t="s">
        <v>2781</v>
      </c>
      <c r="D2002" s="2" t="s">
        <v>2929</v>
      </c>
      <c r="E2002" s="4">
        <v>20</v>
      </c>
      <c r="F2002" s="4">
        <v>48740</v>
      </c>
      <c r="G2002" s="4">
        <v>4874</v>
      </c>
      <c r="H2002" s="4">
        <v>53614</v>
      </c>
    </row>
    <row r="2003" spans="1:8" ht="15.75">
      <c r="A2003" s="3" t="s">
        <v>14</v>
      </c>
      <c r="B2003" s="2" t="s">
        <v>2932</v>
      </c>
      <c r="C2003" s="2" t="s">
        <v>2781</v>
      </c>
      <c r="D2003" s="2" t="s">
        <v>2933</v>
      </c>
      <c r="E2003" s="4">
        <v>30</v>
      </c>
      <c r="F2003" s="4">
        <v>109470</v>
      </c>
      <c r="G2003" s="4">
        <v>10947</v>
      </c>
      <c r="H2003" s="4">
        <v>120417</v>
      </c>
    </row>
    <row r="2004" spans="1:8" ht="15.75">
      <c r="A2004" s="3" t="s">
        <v>14</v>
      </c>
      <c r="B2004" s="2" t="s">
        <v>2934</v>
      </c>
      <c r="C2004" s="2" t="s">
        <v>2781</v>
      </c>
      <c r="D2004" s="2" t="s">
        <v>2935</v>
      </c>
      <c r="E2004" s="4">
        <v>30</v>
      </c>
      <c r="F2004" s="4">
        <v>128610</v>
      </c>
      <c r="G2004" s="4">
        <v>12861</v>
      </c>
      <c r="H2004" s="4">
        <v>141471</v>
      </c>
    </row>
    <row r="2005" spans="1:8" ht="15.75">
      <c r="A2005" s="3" t="s">
        <v>14</v>
      </c>
      <c r="B2005" s="2" t="s">
        <v>3862</v>
      </c>
      <c r="C2005" s="2" t="s">
        <v>1426</v>
      </c>
      <c r="D2005" s="2" t="s">
        <v>3863</v>
      </c>
      <c r="E2005" s="4">
        <v>15</v>
      </c>
      <c r="F2005" s="4">
        <v>35085</v>
      </c>
      <c r="G2005" s="4">
        <v>3509</v>
      </c>
      <c r="H2005" s="4">
        <v>38594</v>
      </c>
    </row>
    <row r="2006" spans="1:8" ht="15.75">
      <c r="A2006" s="3" t="s">
        <v>14</v>
      </c>
      <c r="B2006" s="2" t="s">
        <v>3866</v>
      </c>
      <c r="C2006" s="2" t="s">
        <v>1426</v>
      </c>
      <c r="D2006" s="2" t="s">
        <v>3867</v>
      </c>
      <c r="E2006" s="4">
        <v>60</v>
      </c>
      <c r="F2006" s="4">
        <v>66110</v>
      </c>
      <c r="G2006" s="4">
        <v>6611</v>
      </c>
      <c r="H2006" s="4">
        <v>72721</v>
      </c>
    </row>
    <row r="2007" spans="1:8" ht="15.75">
      <c r="A2007" s="3" t="s">
        <v>14</v>
      </c>
      <c r="B2007" s="2" t="s">
        <v>3868</v>
      </c>
      <c r="C2007" s="2" t="s">
        <v>1426</v>
      </c>
      <c r="D2007" s="2" t="s">
        <v>3869</v>
      </c>
      <c r="E2007" s="4">
        <v>15</v>
      </c>
      <c r="F2007" s="4">
        <v>53280</v>
      </c>
      <c r="G2007" s="4">
        <v>5328</v>
      </c>
      <c r="H2007" s="4">
        <v>58608</v>
      </c>
    </row>
    <row r="2008" spans="1:8" ht="15.75">
      <c r="A2008" s="3" t="s">
        <v>14</v>
      </c>
      <c r="B2008" s="2" t="s">
        <v>3870</v>
      </c>
      <c r="C2008" s="2" t="s">
        <v>1426</v>
      </c>
      <c r="D2008" s="2" t="s">
        <v>3871</v>
      </c>
      <c r="E2008" s="4">
        <v>250</v>
      </c>
      <c r="F2008" s="4">
        <v>299900</v>
      </c>
      <c r="G2008" s="4">
        <v>29990</v>
      </c>
      <c r="H2008" s="4">
        <v>329890</v>
      </c>
    </row>
    <row r="2009" spans="1:8" ht="15.75">
      <c r="A2009" s="3" t="s">
        <v>14</v>
      </c>
      <c r="B2009" s="2" t="s">
        <v>3872</v>
      </c>
      <c r="C2009" s="2" t="s">
        <v>1426</v>
      </c>
      <c r="D2009" s="2" t="s">
        <v>3873</v>
      </c>
      <c r="E2009" s="4">
        <v>515</v>
      </c>
      <c r="F2009" s="4">
        <v>666600</v>
      </c>
      <c r="G2009" s="4">
        <v>66660</v>
      </c>
      <c r="H2009" s="4">
        <v>733260</v>
      </c>
    </row>
    <row r="2010" spans="1:8" ht="15.75">
      <c r="A2010" s="3" t="s">
        <v>14</v>
      </c>
      <c r="B2010" s="2" t="s">
        <v>3874</v>
      </c>
      <c r="C2010" s="2" t="s">
        <v>1426</v>
      </c>
      <c r="D2010" s="2" t="s">
        <v>3875</v>
      </c>
      <c r="E2010" s="4">
        <v>15</v>
      </c>
      <c r="F2010" s="4">
        <v>27675</v>
      </c>
      <c r="G2010" s="4">
        <v>2768</v>
      </c>
      <c r="H2010" s="4">
        <v>30443</v>
      </c>
    </row>
    <row r="2011" spans="1:8" ht="15.75">
      <c r="A2011" s="3" t="s">
        <v>14</v>
      </c>
      <c r="B2011" s="2" t="s">
        <v>3876</v>
      </c>
      <c r="C2011" s="2" t="s">
        <v>1433</v>
      </c>
      <c r="D2011" s="2" t="s">
        <v>3877</v>
      </c>
      <c r="E2011" s="4">
        <v>666</v>
      </c>
      <c r="F2011" s="4">
        <v>1187002</v>
      </c>
      <c r="G2011" s="4">
        <v>118700</v>
      </c>
      <c r="H2011" s="4">
        <v>1305702</v>
      </c>
    </row>
    <row r="2012" spans="1:8" ht="15.75">
      <c r="A2012" s="3" t="s">
        <v>14</v>
      </c>
      <c r="B2012" s="2" t="s">
        <v>3878</v>
      </c>
      <c r="C2012" s="2" t="s">
        <v>1433</v>
      </c>
      <c r="D2012" s="2" t="s">
        <v>3879</v>
      </c>
      <c r="E2012" s="4">
        <v>355</v>
      </c>
      <c r="F2012" s="4">
        <v>787970</v>
      </c>
      <c r="G2012" s="4">
        <v>78797</v>
      </c>
      <c r="H2012" s="4">
        <v>866767</v>
      </c>
    </row>
    <row r="2013" spans="1:8" ht="15.75">
      <c r="A2013" s="3" t="s">
        <v>14</v>
      </c>
      <c r="B2013" s="2" t="s">
        <v>3880</v>
      </c>
      <c r="C2013" s="2" t="s">
        <v>1433</v>
      </c>
      <c r="D2013" s="2" t="s">
        <v>3881</v>
      </c>
      <c r="E2013" s="4">
        <v>3650</v>
      </c>
      <c r="F2013" s="4">
        <v>3637460</v>
      </c>
      <c r="G2013" s="4">
        <v>363746</v>
      </c>
      <c r="H2013" s="4">
        <v>4001206</v>
      </c>
    </row>
    <row r="2014" spans="1:8" ht="15.75">
      <c r="A2014" s="3" t="s">
        <v>14</v>
      </c>
      <c r="B2014" s="2" t="s">
        <v>3886</v>
      </c>
      <c r="C2014" s="2" t="s">
        <v>1433</v>
      </c>
      <c r="D2014" s="2" t="s">
        <v>3887</v>
      </c>
      <c r="E2014" s="4">
        <v>660</v>
      </c>
      <c r="F2014" s="4">
        <v>716760</v>
      </c>
      <c r="G2014" s="4">
        <v>71676</v>
      </c>
      <c r="H2014" s="4">
        <v>788436</v>
      </c>
    </row>
    <row r="2015" spans="1:8" ht="15.75">
      <c r="A2015" s="3" t="s">
        <v>14</v>
      </c>
      <c r="B2015" s="2" t="s">
        <v>3888</v>
      </c>
      <c r="C2015" s="2" t="s">
        <v>1433</v>
      </c>
      <c r="D2015" s="2" t="s">
        <v>3889</v>
      </c>
      <c r="E2015" s="4">
        <v>1911</v>
      </c>
      <c r="F2015" s="4">
        <v>2310765</v>
      </c>
      <c r="G2015" s="4">
        <v>231077</v>
      </c>
      <c r="H2015" s="4">
        <v>2541842</v>
      </c>
    </row>
    <row r="2016" spans="1:8" ht="15.75">
      <c r="A2016" s="3" t="s">
        <v>14</v>
      </c>
      <c r="B2016" s="2" t="s">
        <v>3892</v>
      </c>
      <c r="C2016" s="2" t="s">
        <v>1433</v>
      </c>
      <c r="D2016" s="2" t="s">
        <v>3893</v>
      </c>
      <c r="E2016" s="4">
        <v>380</v>
      </c>
      <c r="F2016" s="4">
        <v>660280</v>
      </c>
      <c r="G2016" s="4">
        <v>66028</v>
      </c>
      <c r="H2016" s="4">
        <v>726308</v>
      </c>
    </row>
    <row r="2017" spans="1:8" ht="15.75">
      <c r="A2017" s="3" t="s">
        <v>14</v>
      </c>
      <c r="B2017" s="2" t="s">
        <v>3894</v>
      </c>
      <c r="C2017" s="2" t="s">
        <v>1433</v>
      </c>
      <c r="D2017" s="2" t="s">
        <v>3895</v>
      </c>
      <c r="E2017" s="4">
        <v>20</v>
      </c>
      <c r="F2017" s="4">
        <v>31880</v>
      </c>
      <c r="G2017" s="4">
        <v>3188</v>
      </c>
      <c r="H2017" s="4">
        <v>35068</v>
      </c>
    </row>
    <row r="2018" spans="1:8" ht="15.75">
      <c r="A2018" s="3" t="s">
        <v>14</v>
      </c>
      <c r="B2018" s="2" t="s">
        <v>3896</v>
      </c>
      <c r="C2018" s="2" t="s">
        <v>1433</v>
      </c>
      <c r="D2018" s="2" t="s">
        <v>3897</v>
      </c>
      <c r="E2018" s="4">
        <v>30</v>
      </c>
      <c r="F2018" s="4">
        <v>50220</v>
      </c>
      <c r="G2018" s="4">
        <v>5022</v>
      </c>
      <c r="H2018" s="4">
        <v>55242</v>
      </c>
    </row>
    <row r="2019" spans="1:8" ht="15.75">
      <c r="A2019" s="3" t="s">
        <v>14</v>
      </c>
      <c r="B2019" s="2" t="s">
        <v>6431</v>
      </c>
      <c r="C2019" s="2" t="s">
        <v>1401</v>
      </c>
      <c r="D2019" s="2" t="s">
        <v>6432</v>
      </c>
      <c r="E2019" s="4">
        <v>50</v>
      </c>
      <c r="F2019" s="4">
        <v>105000</v>
      </c>
      <c r="G2019" s="4">
        <v>10500</v>
      </c>
      <c r="H2019" s="4">
        <v>115500</v>
      </c>
    </row>
    <row r="2020" spans="1:8" ht="15.75">
      <c r="A2020" s="3" t="s">
        <v>14</v>
      </c>
      <c r="B2020" s="2" t="s">
        <v>6435</v>
      </c>
      <c r="C2020" s="2" t="s">
        <v>2312</v>
      </c>
      <c r="D2020" s="2" t="s">
        <v>3795</v>
      </c>
      <c r="E2020" s="4">
        <v>30</v>
      </c>
      <c r="F2020" s="4">
        <v>288000</v>
      </c>
      <c r="G2020" s="4">
        <v>28800</v>
      </c>
      <c r="H2020" s="4">
        <v>316800</v>
      </c>
    </row>
    <row r="2021" spans="1:8" ht="15.75">
      <c r="A2021" s="3" t="s">
        <v>14</v>
      </c>
      <c r="B2021" s="2" t="s">
        <v>3930</v>
      </c>
      <c r="C2021" s="2" t="s">
        <v>1433</v>
      </c>
      <c r="D2021" s="2" t="s">
        <v>56</v>
      </c>
      <c r="E2021" s="4">
        <v>1</v>
      </c>
      <c r="F2021" s="4">
        <v>2900</v>
      </c>
      <c r="G2021" s="4">
        <v>290</v>
      </c>
      <c r="H2021" s="4">
        <v>3190</v>
      </c>
    </row>
    <row r="2022" spans="1:8" ht="15.75">
      <c r="A2022" s="3" t="s">
        <v>14</v>
      </c>
      <c r="B2022" s="2" t="s">
        <v>4529</v>
      </c>
      <c r="C2022" s="2" t="s">
        <v>4526</v>
      </c>
      <c r="D2022" s="2" t="s">
        <v>4530</v>
      </c>
      <c r="E2022" s="4">
        <v>290</v>
      </c>
      <c r="F2022" s="4">
        <v>2905800</v>
      </c>
      <c r="G2022" s="4">
        <v>290580</v>
      </c>
      <c r="H2022" s="4">
        <v>3196380</v>
      </c>
    </row>
    <row r="2023" spans="1:8" ht="15.75">
      <c r="A2023" s="3" t="s">
        <v>14</v>
      </c>
      <c r="B2023" s="2" t="s">
        <v>4534</v>
      </c>
      <c r="C2023" s="2" t="s">
        <v>4533</v>
      </c>
      <c r="D2023" s="2" t="s">
        <v>4535</v>
      </c>
      <c r="E2023" s="4">
        <v>655</v>
      </c>
      <c r="F2023" s="4">
        <v>9412350</v>
      </c>
      <c r="G2023" s="4">
        <v>941235</v>
      </c>
      <c r="H2023" s="4">
        <v>10353585</v>
      </c>
    </row>
    <row r="2024" spans="1:8" ht="15.75">
      <c r="A2024" s="3" t="s">
        <v>14</v>
      </c>
      <c r="B2024" s="2" t="s">
        <v>4537</v>
      </c>
      <c r="C2024" s="2" t="s">
        <v>4536</v>
      </c>
      <c r="D2024" s="2" t="s">
        <v>4538</v>
      </c>
      <c r="E2024" s="4">
        <v>40</v>
      </c>
      <c r="F2024" s="4">
        <v>929200</v>
      </c>
      <c r="G2024" s="4">
        <v>92920</v>
      </c>
      <c r="H2024" s="4">
        <v>1022120</v>
      </c>
    </row>
    <row r="2025" spans="1:8" ht="15.75">
      <c r="A2025" s="3" t="s">
        <v>14</v>
      </c>
      <c r="B2025" s="2" t="s">
        <v>4543</v>
      </c>
      <c r="C2025" s="2" t="s">
        <v>4542</v>
      </c>
      <c r="D2025" s="2" t="s">
        <v>4544</v>
      </c>
      <c r="E2025" s="4">
        <v>19</v>
      </c>
      <c r="F2025" s="4">
        <v>228570</v>
      </c>
      <c r="G2025" s="4">
        <v>22857</v>
      </c>
      <c r="H2025" s="4">
        <v>251427</v>
      </c>
    </row>
    <row r="2026" spans="1:8" ht="15.75">
      <c r="A2026" s="3" t="s">
        <v>14</v>
      </c>
      <c r="B2026" s="2" t="s">
        <v>4546</v>
      </c>
      <c r="C2026" s="2" t="s">
        <v>4545</v>
      </c>
      <c r="D2026" s="2" t="s">
        <v>4547</v>
      </c>
      <c r="E2026" s="4">
        <v>50</v>
      </c>
      <c r="F2026" s="4">
        <v>1108000</v>
      </c>
      <c r="G2026" s="4">
        <v>110800</v>
      </c>
      <c r="H2026" s="4">
        <v>1218800</v>
      </c>
    </row>
    <row r="2027" spans="1:8" ht="15.75">
      <c r="A2027" s="3" t="s">
        <v>14</v>
      </c>
      <c r="B2027" s="2" t="s">
        <v>4554</v>
      </c>
      <c r="C2027" s="2" t="s">
        <v>4553</v>
      </c>
      <c r="D2027" s="2" t="s">
        <v>4555</v>
      </c>
      <c r="E2027" s="4">
        <v>450</v>
      </c>
      <c r="F2027" s="4">
        <v>4369500</v>
      </c>
      <c r="G2027" s="4">
        <v>436950</v>
      </c>
      <c r="H2027" s="4">
        <v>4806450</v>
      </c>
    </row>
    <row r="2028" spans="1:8" ht="15.75">
      <c r="A2028" s="3" t="s">
        <v>14</v>
      </c>
      <c r="B2028" s="2" t="s">
        <v>4559</v>
      </c>
      <c r="C2028" s="2" t="s">
        <v>4558</v>
      </c>
      <c r="D2028" s="2" t="s">
        <v>4560</v>
      </c>
      <c r="E2028" s="4">
        <v>30</v>
      </c>
      <c r="F2028" s="4">
        <v>297300</v>
      </c>
      <c r="G2028" s="4">
        <v>29730</v>
      </c>
      <c r="H2028" s="4">
        <v>327030</v>
      </c>
    </row>
    <row r="2029" spans="1:8" ht="15.75">
      <c r="A2029" s="3" t="s">
        <v>14</v>
      </c>
      <c r="B2029" s="2" t="s">
        <v>4569</v>
      </c>
      <c r="C2029" s="2" t="s">
        <v>4568</v>
      </c>
      <c r="D2029" s="2" t="s">
        <v>4570</v>
      </c>
      <c r="E2029" s="4">
        <v>109</v>
      </c>
      <c r="F2029" s="4">
        <v>1136870</v>
      </c>
      <c r="G2029" s="4">
        <v>113687</v>
      </c>
      <c r="H2029" s="4">
        <v>1250557</v>
      </c>
    </row>
    <row r="2030" spans="1:8" ht="15.75">
      <c r="A2030" s="3" t="s">
        <v>14</v>
      </c>
      <c r="B2030" s="2" t="s">
        <v>4576</v>
      </c>
      <c r="C2030" s="2" t="s">
        <v>4575</v>
      </c>
      <c r="D2030" s="2" t="s">
        <v>4577</v>
      </c>
      <c r="E2030" s="4">
        <v>156</v>
      </c>
      <c r="F2030" s="4">
        <v>2322840</v>
      </c>
      <c r="G2030" s="4">
        <v>232284</v>
      </c>
      <c r="H2030" s="4">
        <v>2555124</v>
      </c>
    </row>
    <row r="2031" spans="1:8" ht="15.75">
      <c r="A2031" s="3" t="s">
        <v>14</v>
      </c>
      <c r="B2031" s="2" t="s">
        <v>4581</v>
      </c>
      <c r="C2031" s="2" t="s">
        <v>4580</v>
      </c>
      <c r="D2031" s="2" t="s">
        <v>4582</v>
      </c>
      <c r="E2031" s="4">
        <v>9</v>
      </c>
      <c r="F2031" s="4">
        <v>211140</v>
      </c>
      <c r="G2031" s="4">
        <v>21114</v>
      </c>
      <c r="H2031" s="4">
        <v>232254</v>
      </c>
    </row>
    <row r="2032" spans="1:8" ht="15.75">
      <c r="A2032" s="3" t="s">
        <v>14</v>
      </c>
      <c r="B2032" s="2" t="s">
        <v>4586</v>
      </c>
      <c r="C2032" s="2" t="s">
        <v>4585</v>
      </c>
      <c r="D2032" s="2" t="s">
        <v>6131</v>
      </c>
      <c r="E2032" s="4">
        <v>32</v>
      </c>
      <c r="F2032" s="4">
        <v>1059200</v>
      </c>
      <c r="G2032" s="4">
        <v>105920</v>
      </c>
      <c r="H2032" s="4">
        <v>1165120</v>
      </c>
    </row>
    <row r="2033" spans="1:8" ht="15.75">
      <c r="A2033" s="3" t="s">
        <v>14</v>
      </c>
      <c r="B2033" s="2" t="s">
        <v>4597</v>
      </c>
      <c r="C2033" s="2" t="s">
        <v>4594</v>
      </c>
      <c r="D2033" s="2" t="s">
        <v>4598</v>
      </c>
      <c r="E2033" s="4">
        <v>360</v>
      </c>
      <c r="F2033" s="4">
        <v>4906800</v>
      </c>
      <c r="G2033" s="4">
        <v>490680</v>
      </c>
      <c r="H2033" s="4">
        <v>5397480</v>
      </c>
    </row>
    <row r="2034" spans="1:8" ht="15.75">
      <c r="A2034" s="3" t="s">
        <v>14</v>
      </c>
      <c r="B2034" s="2" t="s">
        <v>4603</v>
      </c>
      <c r="C2034" s="2" t="s">
        <v>4602</v>
      </c>
      <c r="D2034" s="2" t="s">
        <v>4604</v>
      </c>
      <c r="E2034" s="4">
        <v>430</v>
      </c>
      <c r="F2034" s="4">
        <v>8084000</v>
      </c>
      <c r="G2034" s="4">
        <v>808400</v>
      </c>
      <c r="H2034" s="4">
        <v>8892400</v>
      </c>
    </row>
    <row r="2035" spans="1:8" ht="15.75">
      <c r="A2035" s="3" t="s">
        <v>14</v>
      </c>
      <c r="B2035" s="2" t="s">
        <v>4609</v>
      </c>
      <c r="C2035" s="2" t="s">
        <v>4608</v>
      </c>
      <c r="D2035" s="2" t="s">
        <v>4610</v>
      </c>
      <c r="E2035" s="4">
        <v>50</v>
      </c>
      <c r="F2035" s="4">
        <v>1377000</v>
      </c>
      <c r="G2035" s="4">
        <v>137700</v>
      </c>
      <c r="H2035" s="4">
        <v>1514700</v>
      </c>
    </row>
    <row r="2036" spans="1:8" ht="15.75">
      <c r="A2036" s="3" t="s">
        <v>14</v>
      </c>
      <c r="B2036" s="2" t="s">
        <v>4621</v>
      </c>
      <c r="C2036" s="2" t="s">
        <v>4620</v>
      </c>
      <c r="D2036" s="2" t="s">
        <v>4622</v>
      </c>
      <c r="E2036" s="4">
        <v>4453</v>
      </c>
      <c r="F2036" s="4">
        <v>55172670</v>
      </c>
      <c r="G2036" s="4">
        <v>5517267</v>
      </c>
      <c r="H2036" s="4">
        <v>60689937</v>
      </c>
    </row>
    <row r="2037" spans="1:8" ht="15.75">
      <c r="A2037" s="3" t="s">
        <v>14</v>
      </c>
      <c r="B2037" s="2" t="s">
        <v>4634</v>
      </c>
      <c r="C2037" s="2" t="s">
        <v>4632</v>
      </c>
      <c r="D2037" s="2" t="s">
        <v>4635</v>
      </c>
      <c r="E2037" s="4">
        <v>2355</v>
      </c>
      <c r="F2037" s="4">
        <v>32404800</v>
      </c>
      <c r="G2037" s="4">
        <v>3240480</v>
      </c>
      <c r="H2037" s="4">
        <v>35645280</v>
      </c>
    </row>
    <row r="2038" spans="1:8" ht="15.75">
      <c r="A2038" s="3" t="s">
        <v>15</v>
      </c>
      <c r="B2038" s="2" t="s">
        <v>51</v>
      </c>
      <c r="C2038" s="2" t="s">
        <v>50</v>
      </c>
      <c r="D2038" s="2" t="s">
        <v>52</v>
      </c>
      <c r="E2038" s="4">
        <v>100</v>
      </c>
      <c r="F2038" s="4">
        <v>620000</v>
      </c>
      <c r="G2038" s="4">
        <v>62000</v>
      </c>
      <c r="H2038" s="4">
        <v>682000</v>
      </c>
    </row>
    <row r="2039" spans="1:8" ht="15.75">
      <c r="A2039" s="3" t="s">
        <v>15</v>
      </c>
      <c r="B2039" s="2" t="s">
        <v>63</v>
      </c>
      <c r="C2039" s="2" t="s">
        <v>62</v>
      </c>
      <c r="D2039" s="2" t="s">
        <v>52</v>
      </c>
      <c r="E2039" s="4">
        <v>50</v>
      </c>
      <c r="F2039" s="4">
        <v>260000</v>
      </c>
      <c r="G2039" s="4">
        <v>26000</v>
      </c>
      <c r="H2039" s="4">
        <v>286000</v>
      </c>
    </row>
    <row r="2040" spans="1:8" ht="15.75">
      <c r="A2040" s="3" t="s">
        <v>15</v>
      </c>
      <c r="B2040" s="2" t="s">
        <v>66</v>
      </c>
      <c r="C2040" s="2" t="s">
        <v>62</v>
      </c>
      <c r="D2040" s="2" t="s">
        <v>58</v>
      </c>
      <c r="E2040" s="4">
        <v>50</v>
      </c>
      <c r="F2040" s="4">
        <v>200000</v>
      </c>
      <c r="G2040" s="4">
        <v>20000</v>
      </c>
      <c r="H2040" s="4">
        <v>220000</v>
      </c>
    </row>
    <row r="2041" spans="1:8" ht="15.75">
      <c r="A2041" s="3" t="s">
        <v>15</v>
      </c>
      <c r="B2041" s="2" t="s">
        <v>70</v>
      </c>
      <c r="C2041" s="2" t="s">
        <v>69</v>
      </c>
      <c r="D2041" s="2" t="s">
        <v>71</v>
      </c>
      <c r="E2041" s="4">
        <v>10</v>
      </c>
      <c r="F2041" s="4">
        <v>227900</v>
      </c>
      <c r="G2041" s="4">
        <v>22790</v>
      </c>
      <c r="H2041" s="4">
        <v>250690</v>
      </c>
    </row>
    <row r="2042" spans="1:8" ht="15.75">
      <c r="A2042" s="3" t="s">
        <v>15</v>
      </c>
      <c r="B2042" s="2" t="s">
        <v>72</v>
      </c>
      <c r="C2042" s="2" t="s">
        <v>69</v>
      </c>
      <c r="D2042" s="2" t="s">
        <v>73</v>
      </c>
      <c r="E2042" s="4">
        <v>10</v>
      </c>
      <c r="F2042" s="4">
        <v>32000</v>
      </c>
      <c r="G2042" s="4">
        <v>3200</v>
      </c>
      <c r="H2042" s="4">
        <v>35200</v>
      </c>
    </row>
    <row r="2043" spans="1:8" ht="15.75">
      <c r="A2043" s="3" t="s">
        <v>15</v>
      </c>
      <c r="B2043" s="2" t="s">
        <v>77</v>
      </c>
      <c r="C2043" s="2" t="s">
        <v>69</v>
      </c>
      <c r="D2043" s="2" t="s">
        <v>78</v>
      </c>
      <c r="E2043" s="4">
        <v>20</v>
      </c>
      <c r="F2043" s="4">
        <v>227400</v>
      </c>
      <c r="G2043" s="4">
        <v>22740</v>
      </c>
      <c r="H2043" s="4">
        <v>250140</v>
      </c>
    </row>
    <row r="2044" spans="1:8" ht="15.75">
      <c r="A2044" s="3" t="s">
        <v>15</v>
      </c>
      <c r="B2044" s="2" t="s">
        <v>79</v>
      </c>
      <c r="C2044" s="2" t="s">
        <v>69</v>
      </c>
      <c r="D2044" s="2" t="s">
        <v>80</v>
      </c>
      <c r="E2044" s="4">
        <v>20</v>
      </c>
      <c r="F2044" s="4">
        <v>260600</v>
      </c>
      <c r="G2044" s="4">
        <v>26060</v>
      </c>
      <c r="H2044" s="4">
        <v>286660</v>
      </c>
    </row>
    <row r="2045" spans="1:8" ht="15.75">
      <c r="A2045" s="3" t="s">
        <v>15</v>
      </c>
      <c r="B2045" s="2" t="s">
        <v>81</v>
      </c>
      <c r="C2045" s="2" t="s">
        <v>69</v>
      </c>
      <c r="D2045" s="2" t="s">
        <v>68</v>
      </c>
      <c r="E2045" s="4">
        <v>20</v>
      </c>
      <c r="F2045" s="4">
        <v>294000</v>
      </c>
      <c r="G2045" s="4">
        <v>29400</v>
      </c>
      <c r="H2045" s="4">
        <v>323400</v>
      </c>
    </row>
    <row r="2046" spans="1:8" ht="15.75">
      <c r="A2046" s="3" t="s">
        <v>15</v>
      </c>
      <c r="B2046" s="2" t="s">
        <v>84</v>
      </c>
      <c r="C2046" s="2" t="s">
        <v>69</v>
      </c>
      <c r="D2046" s="2" t="s">
        <v>85</v>
      </c>
      <c r="E2046" s="4">
        <v>10</v>
      </c>
      <c r="F2046" s="4">
        <v>165000</v>
      </c>
      <c r="G2046" s="4">
        <v>16500</v>
      </c>
      <c r="H2046" s="4">
        <v>181500</v>
      </c>
    </row>
    <row r="2047" spans="1:8" ht="15.75">
      <c r="A2047" s="3" t="s">
        <v>15</v>
      </c>
      <c r="B2047" s="2" t="s">
        <v>86</v>
      </c>
      <c r="C2047" s="2" t="s">
        <v>69</v>
      </c>
      <c r="D2047" s="2" t="s">
        <v>87</v>
      </c>
      <c r="E2047" s="4">
        <v>10</v>
      </c>
      <c r="F2047" s="4">
        <v>179900</v>
      </c>
      <c r="G2047" s="4">
        <v>17990</v>
      </c>
      <c r="H2047" s="4">
        <v>197890</v>
      </c>
    </row>
    <row r="2048" spans="1:8" ht="15.75">
      <c r="A2048" s="3" t="s">
        <v>15</v>
      </c>
      <c r="B2048" s="2" t="s">
        <v>93</v>
      </c>
      <c r="C2048" s="2" t="s">
        <v>62</v>
      </c>
      <c r="D2048" s="2" t="s">
        <v>83</v>
      </c>
      <c r="E2048" s="4">
        <v>70</v>
      </c>
      <c r="F2048" s="4">
        <v>315000</v>
      </c>
      <c r="G2048" s="4">
        <v>31500</v>
      </c>
      <c r="H2048" s="4">
        <v>346500</v>
      </c>
    </row>
    <row r="2049" spans="1:8" ht="15.75">
      <c r="A2049" s="3" t="s">
        <v>15</v>
      </c>
      <c r="B2049" s="2" t="s">
        <v>143</v>
      </c>
      <c r="C2049" s="2" t="s">
        <v>142</v>
      </c>
      <c r="D2049" s="2" t="s">
        <v>136</v>
      </c>
      <c r="E2049" s="4">
        <v>1</v>
      </c>
      <c r="F2049" s="4">
        <v>21000</v>
      </c>
      <c r="G2049" s="4">
        <v>2100</v>
      </c>
      <c r="H2049" s="4">
        <v>23100</v>
      </c>
    </row>
    <row r="2050" spans="1:8" ht="15.75">
      <c r="A2050" s="3" t="s">
        <v>15</v>
      </c>
      <c r="B2050" s="2" t="s">
        <v>190</v>
      </c>
      <c r="C2050" s="2" t="s">
        <v>189</v>
      </c>
      <c r="D2050" s="2" t="s">
        <v>54</v>
      </c>
      <c r="E2050" s="4">
        <v>20</v>
      </c>
      <c r="F2050" s="4">
        <v>280000</v>
      </c>
      <c r="G2050" s="4">
        <v>28000</v>
      </c>
      <c r="H2050" s="4">
        <v>308000</v>
      </c>
    </row>
    <row r="2051" spans="1:8" ht="15.75">
      <c r="A2051" s="3" t="s">
        <v>15</v>
      </c>
      <c r="B2051" s="2" t="s">
        <v>209</v>
      </c>
      <c r="C2051" s="2" t="s">
        <v>198</v>
      </c>
      <c r="D2051" s="2" t="s">
        <v>104</v>
      </c>
      <c r="E2051" s="4">
        <v>1</v>
      </c>
      <c r="F2051" s="4">
        <v>12500</v>
      </c>
      <c r="G2051" s="4">
        <v>1250</v>
      </c>
      <c r="H2051" s="4">
        <v>13750</v>
      </c>
    </row>
    <row r="2052" spans="1:8" ht="15.75">
      <c r="A2052" s="3" t="s">
        <v>15</v>
      </c>
      <c r="B2052" s="2" t="s">
        <v>213</v>
      </c>
      <c r="C2052" s="2" t="s">
        <v>189</v>
      </c>
      <c r="D2052" s="2" t="s">
        <v>52</v>
      </c>
      <c r="E2052" s="4">
        <v>100</v>
      </c>
      <c r="F2052" s="4">
        <v>1050000</v>
      </c>
      <c r="G2052" s="4">
        <v>105000</v>
      </c>
      <c r="H2052" s="4">
        <v>1155000</v>
      </c>
    </row>
    <row r="2053" spans="1:8" ht="15.75">
      <c r="A2053" s="3" t="s">
        <v>15</v>
      </c>
      <c r="B2053" s="2" t="s">
        <v>214</v>
      </c>
      <c r="C2053" s="2" t="s">
        <v>149</v>
      </c>
      <c r="D2053" s="2" t="s">
        <v>215</v>
      </c>
      <c r="E2053" s="4">
        <v>1</v>
      </c>
      <c r="F2053" s="4">
        <v>50000</v>
      </c>
      <c r="G2053" s="4">
        <v>5000</v>
      </c>
      <c r="H2053" s="4">
        <v>55000</v>
      </c>
    </row>
    <row r="2054" spans="1:8" ht="15.75">
      <c r="A2054" s="3" t="s">
        <v>15</v>
      </c>
      <c r="B2054" s="2" t="s">
        <v>216</v>
      </c>
      <c r="C2054" s="2" t="s">
        <v>189</v>
      </c>
      <c r="D2054" s="2" t="s">
        <v>104</v>
      </c>
      <c r="E2054" s="4">
        <v>20</v>
      </c>
      <c r="F2054" s="4">
        <v>250000</v>
      </c>
      <c r="G2054" s="4">
        <v>25000</v>
      </c>
      <c r="H2054" s="4">
        <v>275000</v>
      </c>
    </row>
    <row r="2055" spans="1:8" ht="15.75">
      <c r="A2055" s="3" t="s">
        <v>15</v>
      </c>
      <c r="B2055" s="2" t="s">
        <v>228</v>
      </c>
      <c r="C2055" s="2" t="s">
        <v>223</v>
      </c>
      <c r="D2055" s="2" t="s">
        <v>78</v>
      </c>
      <c r="E2055" s="4">
        <v>2</v>
      </c>
      <c r="F2055" s="4">
        <v>66000</v>
      </c>
      <c r="G2055" s="4">
        <v>6600</v>
      </c>
      <c r="H2055" s="4">
        <v>72600</v>
      </c>
    </row>
    <row r="2056" spans="1:8" ht="15.75">
      <c r="A2056" s="3" t="s">
        <v>15</v>
      </c>
      <c r="B2056" s="2" t="s">
        <v>238</v>
      </c>
      <c r="C2056" s="2" t="s">
        <v>236</v>
      </c>
      <c r="D2056" s="2" t="s">
        <v>239</v>
      </c>
      <c r="E2056" s="4">
        <v>6</v>
      </c>
      <c r="F2056" s="4">
        <v>55200</v>
      </c>
      <c r="G2056" s="4">
        <v>5520</v>
      </c>
      <c r="H2056" s="4">
        <v>60720</v>
      </c>
    </row>
    <row r="2057" spans="1:8" ht="15.75">
      <c r="A2057" s="3" t="s">
        <v>15</v>
      </c>
      <c r="B2057" s="2" t="s">
        <v>244</v>
      </c>
      <c r="C2057" s="2" t="s">
        <v>236</v>
      </c>
      <c r="D2057" s="2" t="s">
        <v>245</v>
      </c>
      <c r="E2057" s="4">
        <v>1</v>
      </c>
      <c r="F2057" s="4">
        <v>21700</v>
      </c>
      <c r="G2057" s="4">
        <v>2170</v>
      </c>
      <c r="H2057" s="4">
        <v>23870</v>
      </c>
    </row>
    <row r="2058" spans="1:8" ht="15.75">
      <c r="A2058" s="3" t="s">
        <v>15</v>
      </c>
      <c r="B2058" s="2" t="s">
        <v>253</v>
      </c>
      <c r="C2058" s="2" t="s">
        <v>252</v>
      </c>
      <c r="D2058" s="2" t="s">
        <v>95</v>
      </c>
      <c r="E2058" s="4">
        <v>3</v>
      </c>
      <c r="F2058" s="4">
        <v>27000</v>
      </c>
      <c r="G2058" s="4">
        <v>2700</v>
      </c>
      <c r="H2058" s="4">
        <v>29700</v>
      </c>
    </row>
    <row r="2059" spans="1:8" ht="15.75">
      <c r="A2059" s="3" t="s">
        <v>15</v>
      </c>
      <c r="B2059" s="2" t="s">
        <v>254</v>
      </c>
      <c r="C2059" s="2" t="s">
        <v>252</v>
      </c>
      <c r="D2059" s="2" t="s">
        <v>239</v>
      </c>
      <c r="E2059" s="4">
        <v>1</v>
      </c>
      <c r="F2059" s="4">
        <v>9300</v>
      </c>
      <c r="G2059" s="4">
        <v>930</v>
      </c>
      <c r="H2059" s="4">
        <v>10230</v>
      </c>
    </row>
    <row r="2060" spans="1:8" ht="15.75">
      <c r="A2060" s="3" t="s">
        <v>15</v>
      </c>
      <c r="B2060" s="2" t="s">
        <v>261</v>
      </c>
      <c r="C2060" s="2" t="s">
        <v>257</v>
      </c>
      <c r="D2060" s="2" t="s">
        <v>184</v>
      </c>
      <c r="E2060" s="4">
        <v>4</v>
      </c>
      <c r="F2060" s="4">
        <v>18000</v>
      </c>
      <c r="G2060" s="4">
        <v>1800</v>
      </c>
      <c r="H2060" s="4">
        <v>19800</v>
      </c>
    </row>
    <row r="2061" spans="1:8" ht="15.75">
      <c r="A2061" s="3" t="s">
        <v>15</v>
      </c>
      <c r="B2061" s="2" t="s">
        <v>272</v>
      </c>
      <c r="C2061" s="2" t="s">
        <v>271</v>
      </c>
      <c r="D2061" s="2" t="s">
        <v>56</v>
      </c>
      <c r="E2061" s="4">
        <v>2</v>
      </c>
      <c r="F2061" s="4">
        <v>7600</v>
      </c>
      <c r="G2061" s="4">
        <v>760</v>
      </c>
      <c r="H2061" s="4">
        <v>8360</v>
      </c>
    </row>
    <row r="2062" spans="1:8" ht="15.75">
      <c r="A2062" s="3" t="s">
        <v>15</v>
      </c>
      <c r="B2062" s="2" t="s">
        <v>291</v>
      </c>
      <c r="C2062" s="2" t="s">
        <v>264</v>
      </c>
      <c r="D2062" s="2" t="s">
        <v>58</v>
      </c>
      <c r="E2062" s="4">
        <v>50</v>
      </c>
      <c r="F2062" s="4">
        <v>152100</v>
      </c>
      <c r="G2062" s="4">
        <v>15210</v>
      </c>
      <c r="H2062" s="4">
        <v>167310</v>
      </c>
    </row>
    <row r="2063" spans="1:8" ht="15.75">
      <c r="A2063" s="3" t="s">
        <v>15</v>
      </c>
      <c r="B2063" s="2" t="s">
        <v>298</v>
      </c>
      <c r="C2063" s="2" t="s">
        <v>294</v>
      </c>
      <c r="D2063" s="2" t="s">
        <v>90</v>
      </c>
      <c r="E2063" s="4">
        <v>2</v>
      </c>
      <c r="F2063" s="4">
        <v>24600</v>
      </c>
      <c r="G2063" s="4">
        <v>2460</v>
      </c>
      <c r="H2063" s="4">
        <v>27060</v>
      </c>
    </row>
    <row r="2064" spans="1:8" ht="15.75">
      <c r="A2064" s="3" t="s">
        <v>15</v>
      </c>
      <c r="B2064" s="2" t="s">
        <v>452</v>
      </c>
      <c r="C2064" s="2" t="s">
        <v>451</v>
      </c>
      <c r="D2064" s="2"/>
      <c r="E2064" s="4">
        <v>42</v>
      </c>
      <c r="F2064" s="4">
        <v>316400</v>
      </c>
      <c r="G2064" s="4">
        <v>31640</v>
      </c>
      <c r="H2064" s="4">
        <v>348040</v>
      </c>
    </row>
    <row r="2065" spans="1:8" ht="15.75">
      <c r="A2065" s="3" t="s">
        <v>15</v>
      </c>
      <c r="B2065" s="2" t="s">
        <v>454</v>
      </c>
      <c r="C2065" s="2" t="s">
        <v>453</v>
      </c>
      <c r="D2065" s="2"/>
      <c r="E2065" s="4">
        <v>30</v>
      </c>
      <c r="F2065" s="4">
        <v>281000</v>
      </c>
      <c r="G2065" s="4">
        <v>28100</v>
      </c>
      <c r="H2065" s="4">
        <v>309100</v>
      </c>
    </row>
    <row r="2066" spans="1:8" ht="15.75">
      <c r="A2066" s="3" t="s">
        <v>15</v>
      </c>
      <c r="B2066" s="2" t="s">
        <v>456</v>
      </c>
      <c r="C2066" s="2" t="s">
        <v>455</v>
      </c>
      <c r="D2066" s="2"/>
      <c r="E2066" s="4">
        <v>10</v>
      </c>
      <c r="F2066" s="4">
        <v>121000</v>
      </c>
      <c r="G2066" s="4">
        <v>12100</v>
      </c>
      <c r="H2066" s="4">
        <v>133100</v>
      </c>
    </row>
    <row r="2067" spans="1:8" ht="15.75">
      <c r="A2067" s="3" t="s">
        <v>15</v>
      </c>
      <c r="B2067" s="2" t="s">
        <v>458</v>
      </c>
      <c r="C2067" s="2" t="s">
        <v>457</v>
      </c>
      <c r="D2067" s="2"/>
      <c r="E2067" s="4">
        <v>28</v>
      </c>
      <c r="F2067" s="4">
        <v>374640</v>
      </c>
      <c r="G2067" s="4">
        <v>37464</v>
      </c>
      <c r="H2067" s="4">
        <v>412104</v>
      </c>
    </row>
    <row r="2068" spans="1:8" ht="15.75">
      <c r="A2068" s="3" t="s">
        <v>15</v>
      </c>
      <c r="B2068" s="2" t="s">
        <v>464</v>
      </c>
      <c r="C2068" s="2" t="s">
        <v>463</v>
      </c>
      <c r="D2068" s="2"/>
      <c r="E2068" s="4">
        <v>40</v>
      </c>
      <c r="F2068" s="4">
        <v>180000</v>
      </c>
      <c r="G2068" s="4">
        <v>18000</v>
      </c>
      <c r="H2068" s="4">
        <v>198000</v>
      </c>
    </row>
    <row r="2069" spans="1:8" ht="15.75">
      <c r="A2069" s="3" t="s">
        <v>15</v>
      </c>
      <c r="B2069" s="2" t="s">
        <v>468</v>
      </c>
      <c r="C2069" s="2" t="s">
        <v>467</v>
      </c>
      <c r="D2069" s="2"/>
      <c r="E2069" s="4">
        <v>22</v>
      </c>
      <c r="F2069" s="4">
        <v>125200</v>
      </c>
      <c r="G2069" s="4">
        <v>12520</v>
      </c>
      <c r="H2069" s="4">
        <v>137720</v>
      </c>
    </row>
    <row r="2070" spans="1:8" ht="15.75">
      <c r="A2070" s="3" t="s">
        <v>15</v>
      </c>
      <c r="B2070" s="2" t="s">
        <v>470</v>
      </c>
      <c r="C2070" s="2" t="s">
        <v>469</v>
      </c>
      <c r="D2070" s="2" t="s">
        <v>471</v>
      </c>
      <c r="E2070" s="4">
        <v>90</v>
      </c>
      <c r="F2070" s="4">
        <v>388940</v>
      </c>
      <c r="G2070" s="4">
        <v>38894</v>
      </c>
      <c r="H2070" s="4">
        <v>427834</v>
      </c>
    </row>
    <row r="2071" spans="1:8" ht="15.75">
      <c r="A2071" s="3" t="s">
        <v>15</v>
      </c>
      <c r="B2071" s="2" t="s">
        <v>473</v>
      </c>
      <c r="C2071" s="2" t="s">
        <v>472</v>
      </c>
      <c r="D2071" s="2" t="s">
        <v>474</v>
      </c>
      <c r="E2071" s="4">
        <v>20</v>
      </c>
      <c r="F2071" s="4">
        <v>105640</v>
      </c>
      <c r="G2071" s="4">
        <v>10564</v>
      </c>
      <c r="H2071" s="4">
        <v>116204</v>
      </c>
    </row>
    <row r="2072" spans="1:8" ht="15.75">
      <c r="A2072" s="3" t="s">
        <v>15</v>
      </c>
      <c r="B2072" s="2" t="s">
        <v>476</v>
      </c>
      <c r="C2072" s="2" t="s">
        <v>475</v>
      </c>
      <c r="D2072" s="2" t="s">
        <v>477</v>
      </c>
      <c r="E2072" s="4">
        <v>20</v>
      </c>
      <c r="F2072" s="4">
        <v>119860</v>
      </c>
      <c r="G2072" s="4">
        <v>11986</v>
      </c>
      <c r="H2072" s="4">
        <v>131846</v>
      </c>
    </row>
    <row r="2073" spans="1:8" ht="15.75">
      <c r="A2073" s="3" t="s">
        <v>15</v>
      </c>
      <c r="B2073" s="2" t="s">
        <v>496</v>
      </c>
      <c r="C2073" s="2" t="s">
        <v>495</v>
      </c>
      <c r="D2073" s="2" t="s">
        <v>497</v>
      </c>
      <c r="E2073" s="4">
        <v>1</v>
      </c>
      <c r="F2073" s="4">
        <v>2881</v>
      </c>
      <c r="G2073" s="4">
        <v>288</v>
      </c>
      <c r="H2073" s="4">
        <v>3169</v>
      </c>
    </row>
    <row r="2074" spans="1:8" ht="15.75">
      <c r="A2074" s="3" t="s">
        <v>15</v>
      </c>
      <c r="B2074" s="2" t="s">
        <v>504</v>
      </c>
      <c r="C2074" s="2" t="s">
        <v>503</v>
      </c>
      <c r="D2074" s="2" t="s">
        <v>505</v>
      </c>
      <c r="E2074" s="4">
        <v>20</v>
      </c>
      <c r="F2074" s="4">
        <v>77200</v>
      </c>
      <c r="G2074" s="4">
        <v>7720</v>
      </c>
      <c r="H2074" s="4">
        <v>84920</v>
      </c>
    </row>
    <row r="2075" spans="1:8" ht="15.75">
      <c r="A2075" s="3" t="s">
        <v>15</v>
      </c>
      <c r="B2075" s="2" t="s">
        <v>518</v>
      </c>
      <c r="C2075" s="2" t="s">
        <v>517</v>
      </c>
      <c r="D2075" s="2" t="s">
        <v>519</v>
      </c>
      <c r="E2075" s="4">
        <v>20</v>
      </c>
      <c r="F2075" s="4">
        <v>54000</v>
      </c>
      <c r="G2075" s="4">
        <v>5400</v>
      </c>
      <c r="H2075" s="4">
        <v>59400</v>
      </c>
    </row>
    <row r="2076" spans="1:8" ht="15.75">
      <c r="A2076" s="3" t="s">
        <v>15</v>
      </c>
      <c r="B2076" s="2" t="s">
        <v>528</v>
      </c>
      <c r="C2076" s="2" t="s">
        <v>527</v>
      </c>
      <c r="D2076" s="2" t="s">
        <v>529</v>
      </c>
      <c r="E2076" s="4">
        <v>10</v>
      </c>
      <c r="F2076" s="4">
        <v>33000</v>
      </c>
      <c r="G2076" s="4">
        <v>3300</v>
      </c>
      <c r="H2076" s="4">
        <v>36300</v>
      </c>
    </row>
    <row r="2077" spans="1:8" ht="15.75">
      <c r="A2077" s="3" t="s">
        <v>15</v>
      </c>
      <c r="B2077" s="2" t="s">
        <v>536</v>
      </c>
      <c r="C2077" s="2" t="s">
        <v>355</v>
      </c>
      <c r="D2077" s="2" t="s">
        <v>537</v>
      </c>
      <c r="E2077" s="4">
        <v>2</v>
      </c>
      <c r="F2077" s="4">
        <v>15000</v>
      </c>
      <c r="G2077" s="4">
        <v>1500</v>
      </c>
      <c r="H2077" s="4">
        <v>16500</v>
      </c>
    </row>
    <row r="2078" spans="1:8" ht="15.75">
      <c r="A2078" s="3" t="s">
        <v>15</v>
      </c>
      <c r="B2078" s="2" t="s">
        <v>539</v>
      </c>
      <c r="C2078" s="2" t="s">
        <v>538</v>
      </c>
      <c r="D2078" s="2" t="s">
        <v>540</v>
      </c>
      <c r="E2078" s="4">
        <v>10</v>
      </c>
      <c r="F2078" s="4">
        <v>38000</v>
      </c>
      <c r="G2078" s="4">
        <v>3800</v>
      </c>
      <c r="H2078" s="4">
        <v>41800</v>
      </c>
    </row>
    <row r="2079" spans="1:8" ht="15.75">
      <c r="A2079" s="3" t="s">
        <v>15</v>
      </c>
      <c r="B2079" s="2" t="s">
        <v>546</v>
      </c>
      <c r="C2079" s="2" t="s">
        <v>545</v>
      </c>
      <c r="D2079" s="2" t="s">
        <v>547</v>
      </c>
      <c r="E2079" s="4">
        <v>7</v>
      </c>
      <c r="F2079" s="4">
        <v>44074</v>
      </c>
      <c r="G2079" s="4">
        <v>4407</v>
      </c>
      <c r="H2079" s="4">
        <v>48481</v>
      </c>
    </row>
    <row r="2080" spans="1:8" ht="15.75">
      <c r="A2080" s="3" t="s">
        <v>15</v>
      </c>
      <c r="B2080" s="2" t="s">
        <v>549</v>
      </c>
      <c r="C2080" s="2" t="s">
        <v>548</v>
      </c>
      <c r="D2080" s="2" t="s">
        <v>550</v>
      </c>
      <c r="E2080" s="4">
        <v>40</v>
      </c>
      <c r="F2080" s="4">
        <v>169000</v>
      </c>
      <c r="G2080" s="4">
        <v>16900</v>
      </c>
      <c r="H2080" s="4">
        <v>185900</v>
      </c>
    </row>
    <row r="2081" spans="1:8" ht="15.75">
      <c r="A2081" s="3" t="s">
        <v>15</v>
      </c>
      <c r="B2081" s="2" t="s">
        <v>552</v>
      </c>
      <c r="C2081" s="2" t="s">
        <v>551</v>
      </c>
      <c r="D2081" s="2" t="s">
        <v>553</v>
      </c>
      <c r="E2081" s="4">
        <v>50</v>
      </c>
      <c r="F2081" s="4">
        <v>485000</v>
      </c>
      <c r="G2081" s="4">
        <v>48500</v>
      </c>
      <c r="H2081" s="4">
        <v>533500</v>
      </c>
    </row>
    <row r="2082" spans="1:8" ht="15.75">
      <c r="A2082" s="3" t="s">
        <v>15</v>
      </c>
      <c r="B2082" s="2" t="s">
        <v>555</v>
      </c>
      <c r="C2082" s="2" t="s">
        <v>554</v>
      </c>
      <c r="D2082" s="2" t="s">
        <v>556</v>
      </c>
      <c r="E2082" s="4">
        <v>10</v>
      </c>
      <c r="F2082" s="4">
        <v>49000</v>
      </c>
      <c r="G2082" s="4">
        <v>4900</v>
      </c>
      <c r="H2082" s="4">
        <v>53900</v>
      </c>
    </row>
    <row r="2083" spans="1:8" ht="15.75">
      <c r="A2083" s="3" t="s">
        <v>15</v>
      </c>
      <c r="B2083" s="2" t="s">
        <v>558</v>
      </c>
      <c r="C2083" s="2" t="s">
        <v>557</v>
      </c>
      <c r="D2083" s="2" t="s">
        <v>559</v>
      </c>
      <c r="E2083" s="4">
        <v>5</v>
      </c>
      <c r="F2083" s="4">
        <v>37400</v>
      </c>
      <c r="G2083" s="4">
        <v>3740</v>
      </c>
      <c r="H2083" s="4">
        <v>41140</v>
      </c>
    </row>
    <row r="2084" spans="1:8" ht="15.75">
      <c r="A2084" s="3" t="s">
        <v>15</v>
      </c>
      <c r="B2084" s="2" t="s">
        <v>561</v>
      </c>
      <c r="C2084" s="2" t="s">
        <v>560</v>
      </c>
      <c r="D2084" s="2" t="s">
        <v>562</v>
      </c>
      <c r="E2084" s="4">
        <v>24</v>
      </c>
      <c r="F2084" s="4">
        <v>75072</v>
      </c>
      <c r="G2084" s="4">
        <v>7507</v>
      </c>
      <c r="H2084" s="4">
        <v>82579</v>
      </c>
    </row>
    <row r="2085" spans="1:8" ht="15.75">
      <c r="A2085" s="3" t="s">
        <v>15</v>
      </c>
      <c r="B2085" s="2" t="s">
        <v>564</v>
      </c>
      <c r="C2085" s="2" t="s">
        <v>563</v>
      </c>
      <c r="D2085" s="2" t="s">
        <v>565</v>
      </c>
      <c r="E2085" s="4">
        <v>10</v>
      </c>
      <c r="F2085" s="4">
        <v>21000</v>
      </c>
      <c r="G2085" s="4">
        <v>2100</v>
      </c>
      <c r="H2085" s="4">
        <v>23100</v>
      </c>
    </row>
    <row r="2086" spans="1:8" ht="15.75">
      <c r="A2086" s="3" t="s">
        <v>15</v>
      </c>
      <c r="B2086" s="2" t="s">
        <v>570</v>
      </c>
      <c r="C2086" s="2" t="s">
        <v>569</v>
      </c>
      <c r="D2086" s="2" t="s">
        <v>571</v>
      </c>
      <c r="E2086" s="4">
        <v>8</v>
      </c>
      <c r="F2086" s="4">
        <v>70240</v>
      </c>
      <c r="G2086" s="4">
        <v>7024</v>
      </c>
      <c r="H2086" s="4">
        <v>77264</v>
      </c>
    </row>
    <row r="2087" spans="1:8" ht="15.75">
      <c r="A2087" s="3" t="s">
        <v>15</v>
      </c>
      <c r="B2087" s="2" t="s">
        <v>573</v>
      </c>
      <c r="C2087" s="2" t="s">
        <v>572</v>
      </c>
      <c r="D2087" s="2" t="s">
        <v>574</v>
      </c>
      <c r="E2087" s="4">
        <v>8</v>
      </c>
      <c r="F2087" s="4">
        <v>75440</v>
      </c>
      <c r="G2087" s="4">
        <v>7544</v>
      </c>
      <c r="H2087" s="4">
        <v>82984</v>
      </c>
    </row>
    <row r="2088" spans="1:8" ht="15.75">
      <c r="A2088" s="3" t="s">
        <v>15</v>
      </c>
      <c r="B2088" s="2" t="s">
        <v>576</v>
      </c>
      <c r="C2088" s="2" t="s">
        <v>575</v>
      </c>
      <c r="D2088" s="2" t="s">
        <v>577</v>
      </c>
      <c r="E2088" s="4">
        <v>70</v>
      </c>
      <c r="F2088" s="4">
        <v>276300</v>
      </c>
      <c r="G2088" s="4">
        <v>27630</v>
      </c>
      <c r="H2088" s="4">
        <v>303930</v>
      </c>
    </row>
    <row r="2089" spans="1:8" ht="15.75">
      <c r="A2089" s="3" t="s">
        <v>15</v>
      </c>
      <c r="B2089" s="2" t="s">
        <v>579</v>
      </c>
      <c r="C2089" s="2" t="s">
        <v>578</v>
      </c>
      <c r="D2089" s="2" t="s">
        <v>580</v>
      </c>
      <c r="E2089" s="4">
        <v>10</v>
      </c>
      <c r="F2089" s="4">
        <v>22000</v>
      </c>
      <c r="G2089" s="4">
        <v>2200</v>
      </c>
      <c r="H2089" s="4">
        <v>24200</v>
      </c>
    </row>
    <row r="2090" spans="1:8" ht="15.75">
      <c r="A2090" s="3" t="s">
        <v>15</v>
      </c>
      <c r="B2090" s="2" t="s">
        <v>612</v>
      </c>
      <c r="C2090" s="2" t="s">
        <v>363</v>
      </c>
      <c r="D2090" s="2" t="s">
        <v>613</v>
      </c>
      <c r="E2090" s="4">
        <v>244</v>
      </c>
      <c r="F2090" s="4">
        <v>1136310</v>
      </c>
      <c r="G2090" s="4">
        <v>113631</v>
      </c>
      <c r="H2090" s="4">
        <v>1249941</v>
      </c>
    </row>
    <row r="2091" spans="1:8" ht="15.75">
      <c r="A2091" s="3" t="s">
        <v>15</v>
      </c>
      <c r="B2091" s="2" t="s">
        <v>615</v>
      </c>
      <c r="C2091" s="2" t="s">
        <v>614</v>
      </c>
      <c r="D2091" s="2" t="s">
        <v>616</v>
      </c>
      <c r="E2091" s="4">
        <v>223</v>
      </c>
      <c r="F2091" s="4">
        <v>519500</v>
      </c>
      <c r="G2091" s="4">
        <v>51950</v>
      </c>
      <c r="H2091" s="4">
        <v>571450</v>
      </c>
    </row>
    <row r="2092" spans="1:8" ht="15.75">
      <c r="A2092" s="3" t="s">
        <v>15</v>
      </c>
      <c r="B2092" s="2" t="s">
        <v>619</v>
      </c>
      <c r="C2092" s="2" t="s">
        <v>366</v>
      </c>
      <c r="D2092" s="2" t="s">
        <v>620</v>
      </c>
      <c r="E2092" s="4">
        <v>15</v>
      </c>
      <c r="F2092" s="4">
        <v>97500</v>
      </c>
      <c r="G2092" s="4">
        <v>9750</v>
      </c>
      <c r="H2092" s="4">
        <v>107250</v>
      </c>
    </row>
    <row r="2093" spans="1:8" ht="15.75">
      <c r="A2093" s="3" t="s">
        <v>15</v>
      </c>
      <c r="B2093" s="2" t="s">
        <v>622</v>
      </c>
      <c r="C2093" s="2" t="s">
        <v>621</v>
      </c>
      <c r="D2093" s="2" t="s">
        <v>623</v>
      </c>
      <c r="E2093" s="4">
        <v>150</v>
      </c>
      <c r="F2093" s="4">
        <v>419150</v>
      </c>
      <c r="G2093" s="4">
        <v>41915</v>
      </c>
      <c r="H2093" s="4">
        <v>461065</v>
      </c>
    </row>
    <row r="2094" spans="1:8" ht="15.75">
      <c r="A2094" s="3" t="s">
        <v>15</v>
      </c>
      <c r="B2094" s="2" t="s">
        <v>631</v>
      </c>
      <c r="C2094" s="2" t="s">
        <v>630</v>
      </c>
      <c r="D2094" s="2" t="s">
        <v>632</v>
      </c>
      <c r="E2094" s="4">
        <v>46</v>
      </c>
      <c r="F2094" s="4">
        <v>147710</v>
      </c>
      <c r="G2094" s="4">
        <v>14771</v>
      </c>
      <c r="H2094" s="4">
        <v>162481</v>
      </c>
    </row>
    <row r="2095" spans="1:8" ht="15.75">
      <c r="A2095" s="3" t="s">
        <v>15</v>
      </c>
      <c r="B2095" s="2" t="s">
        <v>634</v>
      </c>
      <c r="C2095" s="2" t="s">
        <v>633</v>
      </c>
      <c r="D2095" s="2" t="s">
        <v>635</v>
      </c>
      <c r="E2095" s="4">
        <v>1250</v>
      </c>
      <c r="F2095" s="4">
        <v>1891250</v>
      </c>
      <c r="G2095" s="4">
        <v>189125</v>
      </c>
      <c r="H2095" s="4">
        <v>2080375</v>
      </c>
    </row>
    <row r="2096" spans="1:8" ht="15.75">
      <c r="A2096" s="3" t="s">
        <v>15</v>
      </c>
      <c r="B2096" s="2" t="s">
        <v>638</v>
      </c>
      <c r="C2096" s="2" t="s">
        <v>352</v>
      </c>
      <c r="D2096" s="2" t="s">
        <v>639</v>
      </c>
      <c r="E2096" s="4">
        <v>105</v>
      </c>
      <c r="F2096" s="4">
        <v>651661</v>
      </c>
      <c r="G2096" s="4">
        <v>65166</v>
      </c>
      <c r="H2096" s="4">
        <v>716827</v>
      </c>
    </row>
    <row r="2097" spans="1:8" ht="15.75">
      <c r="A2097" s="3" t="s">
        <v>15</v>
      </c>
      <c r="B2097" s="2" t="s">
        <v>641</v>
      </c>
      <c r="C2097" s="2" t="s">
        <v>640</v>
      </c>
      <c r="D2097" s="2" t="s">
        <v>642</v>
      </c>
      <c r="E2097" s="4">
        <v>123</v>
      </c>
      <c r="F2097" s="4">
        <v>403920</v>
      </c>
      <c r="G2097" s="4">
        <v>40392</v>
      </c>
      <c r="H2097" s="4">
        <v>444312</v>
      </c>
    </row>
    <row r="2098" spans="1:8" ht="15.75">
      <c r="A2098" s="3" t="s">
        <v>15</v>
      </c>
      <c r="B2098" s="2" t="s">
        <v>645</v>
      </c>
      <c r="C2098" s="2" t="s">
        <v>358</v>
      </c>
      <c r="D2098" s="2" t="s">
        <v>646</v>
      </c>
      <c r="E2098" s="4">
        <v>39</v>
      </c>
      <c r="F2098" s="4">
        <v>287797</v>
      </c>
      <c r="G2098" s="4">
        <v>28780</v>
      </c>
      <c r="H2098" s="4">
        <v>316577</v>
      </c>
    </row>
    <row r="2099" spans="1:8" ht="15.75">
      <c r="A2099" s="3" t="s">
        <v>15</v>
      </c>
      <c r="B2099" s="2" t="s">
        <v>648</v>
      </c>
      <c r="C2099" s="2" t="s">
        <v>647</v>
      </c>
      <c r="D2099" s="2" t="s">
        <v>649</v>
      </c>
      <c r="E2099" s="4">
        <v>30</v>
      </c>
      <c r="F2099" s="4">
        <v>107610</v>
      </c>
      <c r="G2099" s="4">
        <v>10761</v>
      </c>
      <c r="H2099" s="4">
        <v>118371</v>
      </c>
    </row>
    <row r="2100" spans="1:8" ht="15.75">
      <c r="A2100" s="3" t="s">
        <v>15</v>
      </c>
      <c r="B2100" s="2" t="s">
        <v>655</v>
      </c>
      <c r="C2100" s="2" t="s">
        <v>654</v>
      </c>
      <c r="D2100" s="2" t="s">
        <v>656</v>
      </c>
      <c r="E2100" s="4">
        <v>454</v>
      </c>
      <c r="F2100" s="4">
        <v>1453480</v>
      </c>
      <c r="G2100" s="4">
        <v>145348</v>
      </c>
      <c r="H2100" s="4">
        <v>1598828</v>
      </c>
    </row>
    <row r="2101" spans="1:8" ht="15.75">
      <c r="A2101" s="3" t="s">
        <v>15</v>
      </c>
      <c r="B2101" s="2" t="s">
        <v>658</v>
      </c>
      <c r="C2101" s="2" t="s">
        <v>657</v>
      </c>
      <c r="D2101" s="2" t="s">
        <v>659</v>
      </c>
      <c r="E2101" s="4">
        <v>150</v>
      </c>
      <c r="F2101" s="4">
        <v>240150</v>
      </c>
      <c r="G2101" s="4">
        <v>24015</v>
      </c>
      <c r="H2101" s="4">
        <v>264165</v>
      </c>
    </row>
    <row r="2102" spans="1:8" ht="15.75">
      <c r="A2102" s="3" t="s">
        <v>15</v>
      </c>
      <c r="B2102" s="2" t="s">
        <v>660</v>
      </c>
      <c r="C2102" s="2" t="s">
        <v>448</v>
      </c>
      <c r="D2102" s="2" t="s">
        <v>661</v>
      </c>
      <c r="E2102" s="4">
        <v>49</v>
      </c>
      <c r="F2102" s="4">
        <v>399310</v>
      </c>
      <c r="G2102" s="4">
        <v>39931</v>
      </c>
      <c r="H2102" s="4">
        <v>439241</v>
      </c>
    </row>
    <row r="2103" spans="1:8" ht="15.75">
      <c r="A2103" s="3" t="s">
        <v>15</v>
      </c>
      <c r="B2103" s="2" t="s">
        <v>663</v>
      </c>
      <c r="C2103" s="2" t="s">
        <v>662</v>
      </c>
      <c r="D2103" s="2" t="s">
        <v>664</v>
      </c>
      <c r="E2103" s="4">
        <v>40</v>
      </c>
      <c r="F2103" s="4">
        <v>178220</v>
      </c>
      <c r="G2103" s="4">
        <v>17822</v>
      </c>
      <c r="H2103" s="4">
        <v>196042</v>
      </c>
    </row>
    <row r="2104" spans="1:8" ht="15.75">
      <c r="A2104" s="3" t="s">
        <v>15</v>
      </c>
      <c r="B2104" s="2" t="s">
        <v>666</v>
      </c>
      <c r="C2104" s="2" t="s">
        <v>665</v>
      </c>
      <c r="D2104" s="2" t="s">
        <v>667</v>
      </c>
      <c r="E2104" s="4">
        <v>6</v>
      </c>
      <c r="F2104" s="4">
        <v>48054</v>
      </c>
      <c r="G2104" s="4">
        <v>4805</v>
      </c>
      <c r="H2104" s="4">
        <v>52859</v>
      </c>
    </row>
    <row r="2105" spans="1:8" ht="15.75">
      <c r="A2105" s="3" t="s">
        <v>15</v>
      </c>
      <c r="B2105" s="2" t="s">
        <v>674</v>
      </c>
      <c r="C2105" s="2" t="s">
        <v>673</v>
      </c>
      <c r="D2105" s="2" t="s">
        <v>675</v>
      </c>
      <c r="E2105" s="4">
        <v>24</v>
      </c>
      <c r="F2105" s="4">
        <v>77920</v>
      </c>
      <c r="G2105" s="4">
        <v>7792</v>
      </c>
      <c r="H2105" s="4">
        <v>85712</v>
      </c>
    </row>
    <row r="2106" spans="1:8" ht="15.75">
      <c r="A2106" s="3" t="s">
        <v>15</v>
      </c>
      <c r="B2106" s="2" t="s">
        <v>677</v>
      </c>
      <c r="C2106" s="2" t="s">
        <v>676</v>
      </c>
      <c r="D2106" s="2" t="s">
        <v>678</v>
      </c>
      <c r="E2106" s="4">
        <v>26</v>
      </c>
      <c r="F2106" s="4">
        <v>45612</v>
      </c>
      <c r="G2106" s="4">
        <v>4561</v>
      </c>
      <c r="H2106" s="4">
        <v>50173</v>
      </c>
    </row>
    <row r="2107" spans="1:8" ht="15.75">
      <c r="A2107" s="3" t="s">
        <v>15</v>
      </c>
      <c r="B2107" s="2" t="s">
        <v>680</v>
      </c>
      <c r="C2107" s="2" t="s">
        <v>679</v>
      </c>
      <c r="D2107" s="2" t="s">
        <v>681</v>
      </c>
      <c r="E2107" s="4">
        <v>41</v>
      </c>
      <c r="F2107" s="4">
        <v>380976</v>
      </c>
      <c r="G2107" s="4">
        <v>38098</v>
      </c>
      <c r="H2107" s="4">
        <v>419074</v>
      </c>
    </row>
    <row r="2108" spans="1:8" ht="15.75">
      <c r="A2108" s="3" t="s">
        <v>15</v>
      </c>
      <c r="B2108" s="2" t="s">
        <v>683</v>
      </c>
      <c r="C2108" s="2" t="s">
        <v>682</v>
      </c>
      <c r="D2108" s="2" t="s">
        <v>684</v>
      </c>
      <c r="E2108" s="4">
        <v>30</v>
      </c>
      <c r="F2108" s="4">
        <v>142380</v>
      </c>
      <c r="G2108" s="4">
        <v>14238</v>
      </c>
      <c r="H2108" s="4">
        <v>156618</v>
      </c>
    </row>
    <row r="2109" spans="1:8" ht="15.75">
      <c r="A2109" s="3" t="s">
        <v>15</v>
      </c>
      <c r="B2109" s="2" t="s">
        <v>686</v>
      </c>
      <c r="C2109" s="2" t="s">
        <v>685</v>
      </c>
      <c r="D2109" s="2" t="s">
        <v>687</v>
      </c>
      <c r="E2109" s="4">
        <v>5</v>
      </c>
      <c r="F2109" s="4">
        <v>44200</v>
      </c>
      <c r="G2109" s="4">
        <v>4420</v>
      </c>
      <c r="H2109" s="4">
        <v>48620</v>
      </c>
    </row>
    <row r="2110" spans="1:8" ht="15.75">
      <c r="A2110" s="3" t="s">
        <v>15</v>
      </c>
      <c r="B2110" s="2" t="s">
        <v>689</v>
      </c>
      <c r="C2110" s="2" t="s">
        <v>688</v>
      </c>
      <c r="D2110" s="2" t="s">
        <v>690</v>
      </c>
      <c r="E2110" s="4">
        <v>10</v>
      </c>
      <c r="F2110" s="4">
        <v>32100</v>
      </c>
      <c r="G2110" s="4">
        <v>3210</v>
      </c>
      <c r="H2110" s="4">
        <v>35310</v>
      </c>
    </row>
    <row r="2111" spans="1:8" ht="15.75">
      <c r="A2111" s="3" t="s">
        <v>15</v>
      </c>
      <c r="B2111" s="2" t="s">
        <v>692</v>
      </c>
      <c r="C2111" s="2" t="s">
        <v>691</v>
      </c>
      <c r="D2111" s="2" t="s">
        <v>693</v>
      </c>
      <c r="E2111" s="4">
        <v>4</v>
      </c>
      <c r="F2111" s="4">
        <v>37720</v>
      </c>
      <c r="G2111" s="4">
        <v>3772</v>
      </c>
      <c r="H2111" s="4">
        <v>41492</v>
      </c>
    </row>
    <row r="2112" spans="1:8" ht="15.75">
      <c r="A2112" s="3" t="s">
        <v>15</v>
      </c>
      <c r="B2112" s="2" t="s">
        <v>700</v>
      </c>
      <c r="C2112" s="2" t="s">
        <v>699</v>
      </c>
      <c r="D2112" s="2" t="s">
        <v>701</v>
      </c>
      <c r="E2112" s="4">
        <v>120</v>
      </c>
      <c r="F2112" s="4">
        <v>433700</v>
      </c>
      <c r="G2112" s="4">
        <v>43370</v>
      </c>
      <c r="H2112" s="4">
        <v>477070</v>
      </c>
    </row>
    <row r="2113" spans="1:8" ht="15.75">
      <c r="A2113" s="3" t="s">
        <v>15</v>
      </c>
      <c r="B2113" s="2" t="s">
        <v>703</v>
      </c>
      <c r="C2113" s="2" t="s">
        <v>702</v>
      </c>
      <c r="D2113" s="2" t="s">
        <v>704</v>
      </c>
      <c r="E2113" s="4">
        <v>23</v>
      </c>
      <c r="F2113" s="4">
        <v>50600</v>
      </c>
      <c r="G2113" s="4">
        <v>5060</v>
      </c>
      <c r="H2113" s="4">
        <v>55660</v>
      </c>
    </row>
    <row r="2114" spans="1:8" ht="15.75">
      <c r="A2114" s="3" t="s">
        <v>15</v>
      </c>
      <c r="B2114" s="2" t="s">
        <v>711</v>
      </c>
      <c r="C2114" s="2" t="s">
        <v>710</v>
      </c>
      <c r="D2114" s="2"/>
      <c r="E2114" s="4">
        <v>32</v>
      </c>
      <c r="F2114" s="4">
        <v>149491</v>
      </c>
      <c r="G2114" s="4">
        <v>14949</v>
      </c>
      <c r="H2114" s="4">
        <v>164440</v>
      </c>
    </row>
    <row r="2115" spans="1:8" ht="15.75">
      <c r="A2115" s="3" t="s">
        <v>15</v>
      </c>
      <c r="B2115" s="2" t="s">
        <v>726</v>
      </c>
      <c r="C2115" s="2" t="s">
        <v>725</v>
      </c>
      <c r="D2115" s="2"/>
      <c r="E2115" s="4">
        <v>160</v>
      </c>
      <c r="F2115" s="4">
        <v>339300</v>
      </c>
      <c r="G2115" s="4">
        <v>33930</v>
      </c>
      <c r="H2115" s="4">
        <v>373230</v>
      </c>
    </row>
    <row r="2116" spans="1:8" ht="15.75">
      <c r="A2116" s="3" t="s">
        <v>15</v>
      </c>
      <c r="B2116" s="2" t="s">
        <v>734</v>
      </c>
      <c r="C2116" s="2" t="s">
        <v>733</v>
      </c>
      <c r="D2116" s="2" t="s">
        <v>735</v>
      </c>
      <c r="E2116" s="4">
        <v>62</v>
      </c>
      <c r="F2116" s="4">
        <v>293140</v>
      </c>
      <c r="G2116" s="4">
        <v>29314</v>
      </c>
      <c r="H2116" s="4">
        <v>322454</v>
      </c>
    </row>
    <row r="2117" spans="1:8" ht="15.75">
      <c r="A2117" s="3" t="s">
        <v>15</v>
      </c>
      <c r="B2117" s="2" t="s">
        <v>737</v>
      </c>
      <c r="C2117" s="2" t="s">
        <v>736</v>
      </c>
      <c r="D2117" s="2" t="s">
        <v>738</v>
      </c>
      <c r="E2117" s="4">
        <v>530</v>
      </c>
      <c r="F2117" s="4">
        <v>1119500</v>
      </c>
      <c r="G2117" s="4">
        <v>111950</v>
      </c>
      <c r="H2117" s="4">
        <v>1231450</v>
      </c>
    </row>
    <row r="2118" spans="1:8" ht="15.75">
      <c r="A2118" s="3" t="s">
        <v>15</v>
      </c>
      <c r="B2118" s="2" t="s">
        <v>740</v>
      </c>
      <c r="C2118" s="2" t="s">
        <v>739</v>
      </c>
      <c r="D2118" s="2"/>
      <c r="E2118" s="4">
        <v>50</v>
      </c>
      <c r="F2118" s="4">
        <v>129000</v>
      </c>
      <c r="G2118" s="4">
        <v>12900</v>
      </c>
      <c r="H2118" s="4">
        <v>141900</v>
      </c>
    </row>
    <row r="2119" spans="1:8" ht="15.75">
      <c r="A2119" s="3" t="s">
        <v>15</v>
      </c>
      <c r="B2119" s="2" t="s">
        <v>745</v>
      </c>
      <c r="C2119" s="2" t="s">
        <v>744</v>
      </c>
      <c r="D2119" s="2" t="s">
        <v>746</v>
      </c>
      <c r="E2119" s="4">
        <v>24</v>
      </c>
      <c r="F2119" s="4">
        <v>122038</v>
      </c>
      <c r="G2119" s="4">
        <v>12204</v>
      </c>
      <c r="H2119" s="4">
        <v>134242</v>
      </c>
    </row>
    <row r="2120" spans="1:8" ht="15.75">
      <c r="A2120" s="3" t="s">
        <v>15</v>
      </c>
      <c r="B2120" s="2" t="s">
        <v>748</v>
      </c>
      <c r="C2120" s="2" t="s">
        <v>747</v>
      </c>
      <c r="D2120" s="2" t="s">
        <v>749</v>
      </c>
      <c r="E2120" s="4">
        <v>270</v>
      </c>
      <c r="F2120" s="4">
        <v>650500</v>
      </c>
      <c r="G2120" s="4">
        <v>65050</v>
      </c>
      <c r="H2120" s="4">
        <v>715550</v>
      </c>
    </row>
    <row r="2121" spans="1:8" ht="15.75">
      <c r="A2121" s="3" t="s">
        <v>15</v>
      </c>
      <c r="B2121" s="2" t="s">
        <v>763</v>
      </c>
      <c r="C2121" s="2" t="s">
        <v>762</v>
      </c>
      <c r="D2121" s="2"/>
      <c r="E2121" s="4">
        <v>20</v>
      </c>
      <c r="F2121" s="4">
        <v>58600</v>
      </c>
      <c r="G2121" s="4">
        <v>5860</v>
      </c>
      <c r="H2121" s="4">
        <v>64460</v>
      </c>
    </row>
    <row r="2122" spans="1:8" ht="15.75">
      <c r="A2122" s="3" t="s">
        <v>15</v>
      </c>
      <c r="B2122" s="2" t="s">
        <v>771</v>
      </c>
      <c r="C2122" s="2" t="s">
        <v>770</v>
      </c>
      <c r="D2122" s="2" t="s">
        <v>772</v>
      </c>
      <c r="E2122" s="4">
        <v>128</v>
      </c>
      <c r="F2122" s="4">
        <v>875624</v>
      </c>
      <c r="G2122" s="4">
        <v>87562</v>
      </c>
      <c r="H2122" s="4">
        <v>963186</v>
      </c>
    </row>
    <row r="2123" spans="1:8" ht="15.75">
      <c r="A2123" s="3" t="s">
        <v>15</v>
      </c>
      <c r="B2123" s="2" t="s">
        <v>774</v>
      </c>
      <c r="C2123" s="2" t="s">
        <v>773</v>
      </c>
      <c r="D2123" s="2" t="s">
        <v>775</v>
      </c>
      <c r="E2123" s="4">
        <v>100</v>
      </c>
      <c r="F2123" s="4">
        <v>288950</v>
      </c>
      <c r="G2123" s="4">
        <v>28895</v>
      </c>
      <c r="H2123" s="4">
        <v>317845</v>
      </c>
    </row>
    <row r="2124" spans="1:8" ht="15.75">
      <c r="A2124" s="3" t="s">
        <v>15</v>
      </c>
      <c r="B2124" s="2" t="s">
        <v>777</v>
      </c>
      <c r="C2124" s="2" t="s">
        <v>776</v>
      </c>
      <c r="D2124" s="2"/>
      <c r="E2124" s="4">
        <v>20</v>
      </c>
      <c r="F2124" s="4">
        <v>65600</v>
      </c>
      <c r="G2124" s="4">
        <v>6560</v>
      </c>
      <c r="H2124" s="4">
        <v>72160</v>
      </c>
    </row>
    <row r="2125" spans="1:8" ht="15.75">
      <c r="A2125" s="3" t="s">
        <v>15</v>
      </c>
      <c r="B2125" s="2" t="s">
        <v>779</v>
      </c>
      <c r="C2125" s="2" t="s">
        <v>778</v>
      </c>
      <c r="D2125" s="2" t="s">
        <v>780</v>
      </c>
      <c r="E2125" s="4">
        <v>43</v>
      </c>
      <c r="F2125" s="4">
        <v>281980</v>
      </c>
      <c r="G2125" s="4">
        <v>28198</v>
      </c>
      <c r="H2125" s="4">
        <v>310178</v>
      </c>
    </row>
    <row r="2126" spans="1:8" ht="15.75">
      <c r="A2126" s="3" t="s">
        <v>15</v>
      </c>
      <c r="B2126" s="2" t="s">
        <v>782</v>
      </c>
      <c r="C2126" s="2" t="s">
        <v>781</v>
      </c>
      <c r="D2126" s="2" t="s">
        <v>783</v>
      </c>
      <c r="E2126" s="4">
        <v>50</v>
      </c>
      <c r="F2126" s="4">
        <v>158950</v>
      </c>
      <c r="G2126" s="4">
        <v>15895</v>
      </c>
      <c r="H2126" s="4">
        <v>174845</v>
      </c>
    </row>
    <row r="2127" spans="1:8" ht="15.75">
      <c r="A2127" s="3" t="s">
        <v>15</v>
      </c>
      <c r="B2127" s="2" t="s">
        <v>787</v>
      </c>
      <c r="C2127" s="2" t="s">
        <v>786</v>
      </c>
      <c r="D2127" s="2" t="s">
        <v>788</v>
      </c>
      <c r="E2127" s="4">
        <v>3</v>
      </c>
      <c r="F2127" s="4">
        <v>10800</v>
      </c>
      <c r="G2127" s="4">
        <v>1080</v>
      </c>
      <c r="H2127" s="4">
        <v>11880</v>
      </c>
    </row>
    <row r="2128" spans="1:8" ht="15.75">
      <c r="A2128" s="3" t="s">
        <v>15</v>
      </c>
      <c r="B2128" s="2" t="s">
        <v>790</v>
      </c>
      <c r="C2128" s="2" t="s">
        <v>789</v>
      </c>
      <c r="D2128" s="2" t="s">
        <v>791</v>
      </c>
      <c r="E2128" s="4">
        <v>560</v>
      </c>
      <c r="F2128" s="4">
        <v>714705</v>
      </c>
      <c r="G2128" s="4">
        <v>71470</v>
      </c>
      <c r="H2128" s="4">
        <v>786175</v>
      </c>
    </row>
    <row r="2129" spans="1:8" ht="15.75">
      <c r="A2129" s="3" t="s">
        <v>15</v>
      </c>
      <c r="B2129" s="2" t="s">
        <v>800</v>
      </c>
      <c r="C2129" s="2" t="s">
        <v>799</v>
      </c>
      <c r="D2129" s="2" t="s">
        <v>801</v>
      </c>
      <c r="E2129" s="4">
        <v>30</v>
      </c>
      <c r="F2129" s="4">
        <v>219135</v>
      </c>
      <c r="G2129" s="4">
        <v>21914</v>
      </c>
      <c r="H2129" s="4">
        <v>241049</v>
      </c>
    </row>
    <row r="2130" spans="1:8" ht="15.75">
      <c r="A2130" s="3" t="s">
        <v>15</v>
      </c>
      <c r="B2130" s="2" t="s">
        <v>803</v>
      </c>
      <c r="C2130" s="2" t="s">
        <v>802</v>
      </c>
      <c r="D2130" s="2" t="s">
        <v>804</v>
      </c>
      <c r="E2130" s="4">
        <v>60</v>
      </c>
      <c r="F2130" s="4">
        <v>239200</v>
      </c>
      <c r="G2130" s="4">
        <v>23920</v>
      </c>
      <c r="H2130" s="4">
        <v>263120</v>
      </c>
    </row>
    <row r="2131" spans="1:8" ht="15.75">
      <c r="A2131" s="3" t="s">
        <v>15</v>
      </c>
      <c r="B2131" s="2" t="s">
        <v>814</v>
      </c>
      <c r="C2131" s="2" t="s">
        <v>813</v>
      </c>
      <c r="D2131" s="2" t="s">
        <v>815</v>
      </c>
      <c r="E2131" s="4">
        <v>100</v>
      </c>
      <c r="F2131" s="4">
        <v>145600</v>
      </c>
      <c r="G2131" s="4">
        <v>14560</v>
      </c>
      <c r="H2131" s="4">
        <v>160160</v>
      </c>
    </row>
    <row r="2132" spans="1:8" ht="15.75">
      <c r="A2132" s="3" t="s">
        <v>15</v>
      </c>
      <c r="B2132" s="2" t="s">
        <v>820</v>
      </c>
      <c r="C2132" s="2" t="s">
        <v>819</v>
      </c>
      <c r="D2132" s="2" t="s">
        <v>821</v>
      </c>
      <c r="E2132" s="4">
        <v>5</v>
      </c>
      <c r="F2132" s="4">
        <v>18500</v>
      </c>
      <c r="G2132" s="4">
        <v>1850</v>
      </c>
      <c r="H2132" s="4">
        <v>20350</v>
      </c>
    </row>
    <row r="2133" spans="1:8" ht="15.75">
      <c r="A2133" s="3" t="s">
        <v>15</v>
      </c>
      <c r="B2133" s="2" t="s">
        <v>823</v>
      </c>
      <c r="C2133" s="2" t="s">
        <v>822</v>
      </c>
      <c r="D2133" s="2" t="s">
        <v>824</v>
      </c>
      <c r="E2133" s="4">
        <v>1520</v>
      </c>
      <c r="F2133" s="4">
        <v>2120550</v>
      </c>
      <c r="G2133" s="4">
        <v>212055</v>
      </c>
      <c r="H2133" s="4">
        <v>2332605</v>
      </c>
    </row>
    <row r="2134" spans="1:8" ht="15.75">
      <c r="A2134" s="3" t="s">
        <v>15</v>
      </c>
      <c r="B2134" s="2" t="s">
        <v>826</v>
      </c>
      <c r="C2134" s="2" t="s">
        <v>825</v>
      </c>
      <c r="D2134" s="2" t="s">
        <v>827</v>
      </c>
      <c r="E2134" s="4">
        <v>30</v>
      </c>
      <c r="F2134" s="4">
        <v>258480</v>
      </c>
      <c r="G2134" s="4">
        <v>25848</v>
      </c>
      <c r="H2134" s="4">
        <v>284328</v>
      </c>
    </row>
    <row r="2135" spans="1:8" ht="15.75">
      <c r="A2135" s="3" t="s">
        <v>15</v>
      </c>
      <c r="B2135" s="2" t="s">
        <v>829</v>
      </c>
      <c r="C2135" s="2" t="s">
        <v>828</v>
      </c>
      <c r="D2135" s="2" t="s">
        <v>830</v>
      </c>
      <c r="E2135" s="4">
        <v>2</v>
      </c>
      <c r="F2135" s="4">
        <v>12600</v>
      </c>
      <c r="G2135" s="4">
        <v>1260</v>
      </c>
      <c r="H2135" s="4">
        <v>13860</v>
      </c>
    </row>
    <row r="2136" spans="1:8" ht="15.75">
      <c r="A2136" s="3" t="s">
        <v>15</v>
      </c>
      <c r="B2136" s="2" t="s">
        <v>832</v>
      </c>
      <c r="C2136" s="2" t="s">
        <v>831</v>
      </c>
      <c r="D2136" s="2" t="s">
        <v>833</v>
      </c>
      <c r="E2136" s="4">
        <v>5</v>
      </c>
      <c r="F2136" s="4">
        <v>43025</v>
      </c>
      <c r="G2136" s="4">
        <v>4303</v>
      </c>
      <c r="H2136" s="4">
        <v>47328</v>
      </c>
    </row>
    <row r="2137" spans="1:8" ht="15.75">
      <c r="A2137" s="3" t="s">
        <v>15</v>
      </c>
      <c r="B2137" s="2" t="s">
        <v>847</v>
      </c>
      <c r="C2137" s="2" t="s">
        <v>846</v>
      </c>
      <c r="D2137" s="2"/>
      <c r="E2137" s="4">
        <v>40</v>
      </c>
      <c r="F2137" s="4">
        <v>79400</v>
      </c>
      <c r="G2137" s="4">
        <v>7940</v>
      </c>
      <c r="H2137" s="4">
        <v>87340</v>
      </c>
    </row>
    <row r="2138" spans="1:8" ht="15.75">
      <c r="A2138" s="3" t="s">
        <v>15</v>
      </c>
      <c r="B2138" s="2" t="s">
        <v>855</v>
      </c>
      <c r="C2138" s="2" t="s">
        <v>854</v>
      </c>
      <c r="D2138" s="2" t="s">
        <v>856</v>
      </c>
      <c r="E2138" s="4">
        <v>6</v>
      </c>
      <c r="F2138" s="4">
        <v>24600</v>
      </c>
      <c r="G2138" s="4">
        <v>2460</v>
      </c>
      <c r="H2138" s="4">
        <v>27060</v>
      </c>
    </row>
    <row r="2139" spans="1:8" ht="15.75">
      <c r="A2139" s="3" t="s">
        <v>15</v>
      </c>
      <c r="B2139" s="2" t="s">
        <v>858</v>
      </c>
      <c r="C2139" s="2" t="s">
        <v>857</v>
      </c>
      <c r="D2139" s="2" t="s">
        <v>859</v>
      </c>
      <c r="E2139" s="4">
        <v>20</v>
      </c>
      <c r="F2139" s="4">
        <v>42000</v>
      </c>
      <c r="G2139" s="4">
        <v>4200</v>
      </c>
      <c r="H2139" s="4">
        <v>46200</v>
      </c>
    </row>
    <row r="2140" spans="1:8" ht="15.75">
      <c r="A2140" s="3" t="s">
        <v>15</v>
      </c>
      <c r="B2140" s="2" t="s">
        <v>876</v>
      </c>
      <c r="C2140" s="2" t="s">
        <v>875</v>
      </c>
      <c r="D2140" s="2"/>
      <c r="E2140" s="4">
        <v>30</v>
      </c>
      <c r="F2140" s="4">
        <v>62700</v>
      </c>
      <c r="G2140" s="4">
        <v>6270</v>
      </c>
      <c r="H2140" s="4">
        <v>68970</v>
      </c>
    </row>
    <row r="2141" spans="1:8" ht="15.75">
      <c r="A2141" s="3" t="s">
        <v>15</v>
      </c>
      <c r="B2141" s="2" t="s">
        <v>886</v>
      </c>
      <c r="C2141" s="2" t="s">
        <v>885</v>
      </c>
      <c r="D2141" s="2" t="s">
        <v>887</v>
      </c>
      <c r="E2141" s="4">
        <v>20</v>
      </c>
      <c r="F2141" s="4">
        <v>783460</v>
      </c>
      <c r="G2141" s="4">
        <v>78346</v>
      </c>
      <c r="H2141" s="4">
        <v>861806</v>
      </c>
    </row>
    <row r="2142" spans="1:8" ht="15.75">
      <c r="A2142" s="3" t="s">
        <v>15</v>
      </c>
      <c r="B2142" s="2" t="s">
        <v>889</v>
      </c>
      <c r="C2142" s="2" t="s">
        <v>888</v>
      </c>
      <c r="D2142" s="2" t="s">
        <v>890</v>
      </c>
      <c r="E2142" s="4">
        <v>10</v>
      </c>
      <c r="F2142" s="4">
        <v>149430</v>
      </c>
      <c r="G2142" s="4">
        <v>14943</v>
      </c>
      <c r="H2142" s="4">
        <v>164373</v>
      </c>
    </row>
    <row r="2143" spans="1:8" ht="15.75">
      <c r="A2143" s="3" t="s">
        <v>15</v>
      </c>
      <c r="B2143" s="2" t="s">
        <v>899</v>
      </c>
      <c r="C2143" s="2" t="s">
        <v>898</v>
      </c>
      <c r="D2143" s="2" t="s">
        <v>900</v>
      </c>
      <c r="E2143" s="4">
        <v>10</v>
      </c>
      <c r="F2143" s="4">
        <v>461580</v>
      </c>
      <c r="G2143" s="4">
        <v>46158</v>
      </c>
      <c r="H2143" s="4">
        <v>507738</v>
      </c>
    </row>
    <row r="2144" spans="1:8" ht="15.75">
      <c r="A2144" s="3" t="s">
        <v>15</v>
      </c>
      <c r="B2144" s="2" t="s">
        <v>902</v>
      </c>
      <c r="C2144" s="2" t="s">
        <v>901</v>
      </c>
      <c r="D2144" s="2" t="s">
        <v>890</v>
      </c>
      <c r="E2144" s="4">
        <v>5</v>
      </c>
      <c r="F2144" s="4">
        <v>86385</v>
      </c>
      <c r="G2144" s="4">
        <v>8639</v>
      </c>
      <c r="H2144" s="4">
        <v>95024</v>
      </c>
    </row>
    <row r="2145" spans="1:8" ht="15.75">
      <c r="A2145" s="3" t="s">
        <v>15</v>
      </c>
      <c r="B2145" s="2" t="s">
        <v>921</v>
      </c>
      <c r="C2145" s="2" t="s">
        <v>920</v>
      </c>
      <c r="D2145" s="2" t="s">
        <v>884</v>
      </c>
      <c r="E2145" s="4">
        <v>50</v>
      </c>
      <c r="F2145" s="4">
        <v>894775</v>
      </c>
      <c r="G2145" s="4">
        <v>89477</v>
      </c>
      <c r="H2145" s="4">
        <v>984252</v>
      </c>
    </row>
    <row r="2146" spans="1:8" ht="15.75">
      <c r="A2146" s="3" t="s">
        <v>15</v>
      </c>
      <c r="B2146" s="2" t="s">
        <v>923</v>
      </c>
      <c r="C2146" s="2" t="s">
        <v>922</v>
      </c>
      <c r="D2146" s="2" t="s">
        <v>914</v>
      </c>
      <c r="E2146" s="4">
        <v>30</v>
      </c>
      <c r="F2146" s="4">
        <v>902775</v>
      </c>
      <c r="G2146" s="4">
        <v>90278</v>
      </c>
      <c r="H2146" s="4">
        <v>993053</v>
      </c>
    </row>
    <row r="2147" spans="1:8" ht="15.75">
      <c r="A2147" s="3" t="s">
        <v>15</v>
      </c>
      <c r="B2147" s="2" t="s">
        <v>925</v>
      </c>
      <c r="C2147" s="2" t="s">
        <v>924</v>
      </c>
      <c r="D2147" s="2" t="s">
        <v>890</v>
      </c>
      <c r="E2147" s="4">
        <v>20</v>
      </c>
      <c r="F2147" s="4">
        <v>261730</v>
      </c>
      <c r="G2147" s="4">
        <v>26173</v>
      </c>
      <c r="H2147" s="4">
        <v>287903</v>
      </c>
    </row>
    <row r="2148" spans="1:8" ht="15.75">
      <c r="A2148" s="3" t="s">
        <v>15</v>
      </c>
      <c r="B2148" s="2" t="s">
        <v>974</v>
      </c>
      <c r="C2148" s="2" t="s">
        <v>773</v>
      </c>
      <c r="D2148" s="2" t="s">
        <v>975</v>
      </c>
      <c r="E2148" s="4">
        <v>6</v>
      </c>
      <c r="F2148" s="4">
        <v>15114</v>
      </c>
      <c r="G2148" s="4">
        <v>1511</v>
      </c>
      <c r="H2148" s="4">
        <v>16625</v>
      </c>
    </row>
    <row r="2149" spans="1:8" ht="15.75">
      <c r="A2149" s="3" t="s">
        <v>15</v>
      </c>
      <c r="B2149" s="2" t="s">
        <v>986</v>
      </c>
      <c r="C2149" s="2" t="s">
        <v>736</v>
      </c>
      <c r="D2149" s="2" t="s">
        <v>987</v>
      </c>
      <c r="E2149" s="4">
        <v>50</v>
      </c>
      <c r="F2149" s="4">
        <v>95050</v>
      </c>
      <c r="G2149" s="4">
        <v>9505</v>
      </c>
      <c r="H2149" s="4">
        <v>104555</v>
      </c>
    </row>
    <row r="2150" spans="1:8" ht="15.75">
      <c r="A2150" s="3" t="s">
        <v>15</v>
      </c>
      <c r="B2150" s="2" t="s">
        <v>1047</v>
      </c>
      <c r="C2150" s="2" t="s">
        <v>1046</v>
      </c>
      <c r="D2150" s="2" t="s">
        <v>1048</v>
      </c>
      <c r="E2150" s="4">
        <v>70</v>
      </c>
      <c r="F2150" s="4">
        <v>46550</v>
      </c>
      <c r="G2150" s="4">
        <v>4655</v>
      </c>
      <c r="H2150" s="4">
        <v>51205</v>
      </c>
    </row>
    <row r="2151" spans="1:8" ht="15.75">
      <c r="A2151" s="3" t="s">
        <v>15</v>
      </c>
      <c r="B2151" s="2" t="s">
        <v>1056</v>
      </c>
      <c r="C2151" s="2" t="s">
        <v>1055</v>
      </c>
      <c r="D2151" s="2" t="s">
        <v>1057</v>
      </c>
      <c r="E2151" s="4">
        <v>70</v>
      </c>
      <c r="F2151" s="4">
        <v>97790</v>
      </c>
      <c r="G2151" s="4">
        <v>9779</v>
      </c>
      <c r="H2151" s="4">
        <v>107569</v>
      </c>
    </row>
    <row r="2152" spans="1:8" ht="15.75">
      <c r="A2152" s="3" t="s">
        <v>15</v>
      </c>
      <c r="B2152" s="2" t="s">
        <v>1059</v>
      </c>
      <c r="C2152" s="2" t="s">
        <v>1058</v>
      </c>
      <c r="D2152" s="2" t="s">
        <v>1060</v>
      </c>
      <c r="E2152" s="4">
        <v>70</v>
      </c>
      <c r="F2152" s="4">
        <v>35910</v>
      </c>
      <c r="G2152" s="4">
        <v>3591</v>
      </c>
      <c r="H2152" s="4">
        <v>39501</v>
      </c>
    </row>
    <row r="2153" spans="1:8" ht="15.75">
      <c r="A2153" s="3" t="s">
        <v>15</v>
      </c>
      <c r="B2153" s="2" t="s">
        <v>1075</v>
      </c>
      <c r="C2153" s="2" t="s">
        <v>822</v>
      </c>
      <c r="D2153" s="2" t="s">
        <v>1076</v>
      </c>
      <c r="E2153" s="4">
        <v>1800</v>
      </c>
      <c r="F2153" s="4">
        <v>2352600</v>
      </c>
      <c r="G2153" s="4">
        <v>235260</v>
      </c>
      <c r="H2153" s="4">
        <v>2587860</v>
      </c>
    </row>
    <row r="2154" spans="1:8" ht="15.75">
      <c r="A2154" s="3" t="s">
        <v>15</v>
      </c>
      <c r="B2154" s="2" t="s">
        <v>1103</v>
      </c>
      <c r="C2154" s="2" t="s">
        <v>1102</v>
      </c>
      <c r="D2154" s="2"/>
      <c r="E2154" s="4">
        <v>3</v>
      </c>
      <c r="F2154" s="4">
        <v>55824</v>
      </c>
      <c r="G2154" s="4">
        <v>5582</v>
      </c>
      <c r="H2154" s="4">
        <v>61406</v>
      </c>
    </row>
    <row r="2155" spans="1:8" ht="15.75">
      <c r="A2155" s="3" t="s">
        <v>15</v>
      </c>
      <c r="B2155" s="2" t="s">
        <v>1124</v>
      </c>
      <c r="C2155" s="2" t="s">
        <v>524</v>
      </c>
      <c r="D2155" s="2" t="s">
        <v>1117</v>
      </c>
      <c r="E2155" s="4">
        <v>40</v>
      </c>
      <c r="F2155" s="4">
        <v>284000</v>
      </c>
      <c r="G2155" s="4">
        <v>28400</v>
      </c>
      <c r="H2155" s="4">
        <v>312400</v>
      </c>
    </row>
    <row r="2156" spans="1:8" ht="15.75">
      <c r="A2156" s="3" t="s">
        <v>15</v>
      </c>
      <c r="B2156" s="2" t="s">
        <v>1127</v>
      </c>
      <c r="C2156" s="2" t="s">
        <v>355</v>
      </c>
      <c r="D2156" s="2" t="s">
        <v>1117</v>
      </c>
      <c r="E2156" s="4">
        <v>10</v>
      </c>
      <c r="F2156" s="4">
        <v>79000</v>
      </c>
      <c r="G2156" s="4">
        <v>7900</v>
      </c>
      <c r="H2156" s="4">
        <v>86900</v>
      </c>
    </row>
    <row r="2157" spans="1:8" ht="15.75">
      <c r="A2157" s="3" t="s">
        <v>15</v>
      </c>
      <c r="B2157" s="2" t="s">
        <v>1134</v>
      </c>
      <c r="C2157" s="2" t="s">
        <v>621</v>
      </c>
      <c r="D2157" s="2" t="s">
        <v>1135</v>
      </c>
      <c r="E2157" s="4">
        <v>6</v>
      </c>
      <c r="F2157" s="4">
        <v>14754</v>
      </c>
      <c r="G2157" s="4">
        <v>1475</v>
      </c>
      <c r="H2157" s="4">
        <v>16229</v>
      </c>
    </row>
    <row r="2158" spans="1:8" ht="15.75">
      <c r="A2158" s="3" t="s">
        <v>15</v>
      </c>
      <c r="B2158" s="2" t="s">
        <v>1138</v>
      </c>
      <c r="C2158" s="2" t="s">
        <v>676</v>
      </c>
      <c r="D2158" s="2" t="s">
        <v>1139</v>
      </c>
      <c r="E2158" s="4">
        <v>50</v>
      </c>
      <c r="F2158" s="4">
        <v>82700</v>
      </c>
      <c r="G2158" s="4">
        <v>8270</v>
      </c>
      <c r="H2158" s="4">
        <v>90970</v>
      </c>
    </row>
    <row r="2159" spans="1:8" ht="15.75">
      <c r="A2159" s="3" t="s">
        <v>15</v>
      </c>
      <c r="B2159" s="2" t="s">
        <v>1146</v>
      </c>
      <c r="C2159" s="2" t="s">
        <v>702</v>
      </c>
      <c r="D2159" s="2" t="s">
        <v>1147</v>
      </c>
      <c r="E2159" s="4">
        <v>6</v>
      </c>
      <c r="F2159" s="4">
        <v>10152</v>
      </c>
      <c r="G2159" s="4">
        <v>1015</v>
      </c>
      <c r="H2159" s="4">
        <v>11167</v>
      </c>
    </row>
    <row r="2160" spans="1:8" ht="15.75">
      <c r="A2160" s="3" t="s">
        <v>15</v>
      </c>
      <c r="B2160" s="2" t="s">
        <v>1155</v>
      </c>
      <c r="C2160" s="2" t="s">
        <v>647</v>
      </c>
      <c r="D2160" s="2" t="s">
        <v>1156</v>
      </c>
      <c r="E2160" s="4">
        <v>6</v>
      </c>
      <c r="F2160" s="4">
        <v>19140</v>
      </c>
      <c r="G2160" s="4">
        <v>1914</v>
      </c>
      <c r="H2160" s="4">
        <v>21054</v>
      </c>
    </row>
    <row r="2161" spans="1:8" ht="15.75">
      <c r="A2161" s="3" t="s">
        <v>15</v>
      </c>
      <c r="B2161" s="2" t="s">
        <v>1253</v>
      </c>
      <c r="C2161" s="2" t="s">
        <v>1252</v>
      </c>
      <c r="D2161" s="2"/>
      <c r="E2161" s="4">
        <v>50</v>
      </c>
      <c r="F2161" s="4">
        <v>118500</v>
      </c>
      <c r="G2161" s="4">
        <v>11850</v>
      </c>
      <c r="H2161" s="4">
        <v>130350</v>
      </c>
    </row>
    <row r="2162" spans="1:8" ht="15.75">
      <c r="A2162" s="3" t="s">
        <v>15</v>
      </c>
      <c r="B2162" s="2" t="s">
        <v>1277</v>
      </c>
      <c r="C2162" s="2" t="s">
        <v>1276</v>
      </c>
      <c r="D2162" s="2" t="s">
        <v>75</v>
      </c>
      <c r="E2162" s="4">
        <v>6</v>
      </c>
      <c r="F2162" s="4">
        <v>244080</v>
      </c>
      <c r="G2162" s="4">
        <v>24408</v>
      </c>
      <c r="H2162" s="4">
        <v>268488</v>
      </c>
    </row>
    <row r="2163" spans="1:8" ht="15.75">
      <c r="A2163" s="3" t="s">
        <v>15</v>
      </c>
      <c r="B2163" s="2" t="s">
        <v>1278</v>
      </c>
      <c r="C2163" s="2" t="s">
        <v>1272</v>
      </c>
      <c r="D2163" s="2" t="s">
        <v>75</v>
      </c>
      <c r="E2163" s="4">
        <v>4</v>
      </c>
      <c r="F2163" s="4">
        <v>535040</v>
      </c>
      <c r="G2163" s="4">
        <v>53504</v>
      </c>
      <c r="H2163" s="4">
        <v>588544</v>
      </c>
    </row>
    <row r="2164" spans="1:8" ht="15.75">
      <c r="A2164" s="3" t="s">
        <v>15</v>
      </c>
      <c r="B2164" s="2" t="s">
        <v>1346</v>
      </c>
      <c r="C2164" s="2" t="s">
        <v>1345</v>
      </c>
      <c r="D2164" s="2" t="s">
        <v>1342</v>
      </c>
      <c r="E2164" s="4">
        <v>506</v>
      </c>
      <c r="F2164" s="4">
        <v>3104700</v>
      </c>
      <c r="G2164" s="4">
        <v>310470</v>
      </c>
      <c r="H2164" s="4">
        <v>3415170</v>
      </c>
    </row>
    <row r="2165" spans="1:8" ht="15.75">
      <c r="A2165" s="3" t="s">
        <v>15</v>
      </c>
      <c r="B2165" s="2" t="s">
        <v>1351</v>
      </c>
      <c r="C2165" s="2" t="s">
        <v>1350</v>
      </c>
      <c r="D2165" s="2" t="s">
        <v>1352</v>
      </c>
      <c r="E2165" s="4">
        <v>50</v>
      </c>
      <c r="F2165" s="4">
        <v>62500</v>
      </c>
      <c r="G2165" s="4">
        <v>6250</v>
      </c>
      <c r="H2165" s="4">
        <v>68750</v>
      </c>
    </row>
    <row r="2166" spans="1:8" ht="15.75">
      <c r="A2166" s="3" t="s">
        <v>15</v>
      </c>
      <c r="B2166" s="2" t="s">
        <v>1354</v>
      </c>
      <c r="C2166" s="2" t="s">
        <v>1353</v>
      </c>
      <c r="D2166" s="2" t="s">
        <v>1342</v>
      </c>
      <c r="E2166" s="4">
        <v>50</v>
      </c>
      <c r="F2166" s="4">
        <v>570000</v>
      </c>
      <c r="G2166" s="4">
        <v>57000</v>
      </c>
      <c r="H2166" s="4">
        <v>627000</v>
      </c>
    </row>
    <row r="2167" spans="1:8" ht="15.75">
      <c r="A2167" s="3" t="s">
        <v>15</v>
      </c>
      <c r="B2167" s="2" t="s">
        <v>1356</v>
      </c>
      <c r="C2167" s="2" t="s">
        <v>1355</v>
      </c>
      <c r="D2167" s="2" t="s">
        <v>1352</v>
      </c>
      <c r="E2167" s="4">
        <v>90</v>
      </c>
      <c r="F2167" s="4">
        <v>84500</v>
      </c>
      <c r="G2167" s="4">
        <v>8450</v>
      </c>
      <c r="H2167" s="4">
        <v>92950</v>
      </c>
    </row>
    <row r="2168" spans="1:8" ht="15.75">
      <c r="A2168" s="3" t="s">
        <v>15</v>
      </c>
      <c r="B2168" s="2" t="s">
        <v>1363</v>
      </c>
      <c r="C2168" s="2" t="s">
        <v>1362</v>
      </c>
      <c r="D2168" s="2" t="s">
        <v>1342</v>
      </c>
      <c r="E2168" s="4">
        <v>1253</v>
      </c>
      <c r="F2168" s="4">
        <v>6093091</v>
      </c>
      <c r="G2168" s="4">
        <v>609309</v>
      </c>
      <c r="H2168" s="4">
        <v>6702400</v>
      </c>
    </row>
    <row r="2169" spans="1:8" ht="15.75">
      <c r="A2169" s="3" t="s">
        <v>15</v>
      </c>
      <c r="B2169" s="2" t="s">
        <v>1365</v>
      </c>
      <c r="C2169" s="2" t="s">
        <v>1364</v>
      </c>
      <c r="D2169" s="2" t="s">
        <v>1352</v>
      </c>
      <c r="E2169" s="4">
        <v>330</v>
      </c>
      <c r="F2169" s="4">
        <v>295200</v>
      </c>
      <c r="G2169" s="4">
        <v>29520</v>
      </c>
      <c r="H2169" s="4">
        <v>324720</v>
      </c>
    </row>
    <row r="2170" spans="1:8" ht="15.75">
      <c r="A2170" s="3" t="s">
        <v>15</v>
      </c>
      <c r="B2170" s="2" t="s">
        <v>1370</v>
      </c>
      <c r="C2170" s="2" t="s">
        <v>1369</v>
      </c>
      <c r="D2170" s="2" t="s">
        <v>1352</v>
      </c>
      <c r="E2170" s="4">
        <v>125</v>
      </c>
      <c r="F2170" s="4">
        <v>3125000</v>
      </c>
      <c r="G2170" s="4">
        <v>312500</v>
      </c>
      <c r="H2170" s="4">
        <v>3437500</v>
      </c>
    </row>
    <row r="2171" spans="1:8" ht="15.75">
      <c r="A2171" s="3" t="s">
        <v>15</v>
      </c>
      <c r="B2171" s="2" t="s">
        <v>1400</v>
      </c>
      <c r="C2171" s="2" t="s">
        <v>1399</v>
      </c>
      <c r="D2171" s="2" t="s">
        <v>1368</v>
      </c>
      <c r="E2171" s="4">
        <v>101</v>
      </c>
      <c r="F2171" s="4">
        <v>880000</v>
      </c>
      <c r="G2171" s="4">
        <v>88000</v>
      </c>
      <c r="H2171" s="4">
        <v>968000</v>
      </c>
    </row>
    <row r="2172" spans="1:8" ht="15.75">
      <c r="A2172" s="3" t="s">
        <v>15</v>
      </c>
      <c r="B2172" s="2" t="s">
        <v>1419</v>
      </c>
      <c r="C2172" s="2" t="s">
        <v>1417</v>
      </c>
      <c r="D2172" s="2" t="s">
        <v>73</v>
      </c>
      <c r="E2172" s="4">
        <v>10</v>
      </c>
      <c r="F2172" s="4">
        <v>19000</v>
      </c>
      <c r="G2172" s="4">
        <v>1900</v>
      </c>
      <c r="H2172" s="4">
        <v>20900</v>
      </c>
    </row>
    <row r="2173" spans="1:8" ht="15.75">
      <c r="A2173" s="3" t="s">
        <v>15</v>
      </c>
      <c r="B2173" s="2" t="s">
        <v>1421</v>
      </c>
      <c r="C2173" s="2" t="s">
        <v>1417</v>
      </c>
      <c r="D2173" s="2" t="s">
        <v>184</v>
      </c>
      <c r="E2173" s="4">
        <v>7</v>
      </c>
      <c r="F2173" s="4">
        <v>13300</v>
      </c>
      <c r="G2173" s="4">
        <v>1330</v>
      </c>
      <c r="H2173" s="4">
        <v>14630</v>
      </c>
    </row>
    <row r="2174" spans="1:8" ht="15.75">
      <c r="A2174" s="3" t="s">
        <v>15</v>
      </c>
      <c r="B2174" s="2" t="s">
        <v>1422</v>
      </c>
      <c r="C2174" s="2" t="s">
        <v>1417</v>
      </c>
      <c r="D2174" s="2" t="s">
        <v>56</v>
      </c>
      <c r="E2174" s="4">
        <v>100</v>
      </c>
      <c r="F2174" s="4">
        <v>140000</v>
      </c>
      <c r="G2174" s="4">
        <v>14000</v>
      </c>
      <c r="H2174" s="4">
        <v>154000</v>
      </c>
    </row>
    <row r="2175" spans="1:8" ht="15.75">
      <c r="A2175" s="3" t="s">
        <v>15</v>
      </c>
      <c r="B2175" s="2" t="s">
        <v>1428</v>
      </c>
      <c r="C2175" s="2" t="s">
        <v>1426</v>
      </c>
      <c r="D2175" s="2" t="s">
        <v>73</v>
      </c>
      <c r="E2175" s="4">
        <v>1</v>
      </c>
      <c r="F2175" s="4">
        <v>1900</v>
      </c>
      <c r="G2175" s="4">
        <v>190</v>
      </c>
      <c r="H2175" s="4">
        <v>2090</v>
      </c>
    </row>
    <row r="2176" spans="1:8" ht="15.75">
      <c r="A2176" s="3" t="s">
        <v>15</v>
      </c>
      <c r="B2176" s="2" t="s">
        <v>1439</v>
      </c>
      <c r="C2176" s="2" t="s">
        <v>1433</v>
      </c>
      <c r="D2176" s="2" t="s">
        <v>56</v>
      </c>
      <c r="E2176" s="4">
        <v>100</v>
      </c>
      <c r="F2176" s="4">
        <v>125500</v>
      </c>
      <c r="G2176" s="4">
        <v>12550</v>
      </c>
      <c r="H2176" s="4">
        <v>138050</v>
      </c>
    </row>
    <row r="2177" spans="1:8" ht="15.75">
      <c r="A2177" s="3" t="s">
        <v>15</v>
      </c>
      <c r="B2177" s="2" t="s">
        <v>1444</v>
      </c>
      <c r="C2177" s="2" t="s">
        <v>1443</v>
      </c>
      <c r="D2177" s="2" t="s">
        <v>78</v>
      </c>
      <c r="E2177" s="4">
        <v>3</v>
      </c>
      <c r="F2177" s="4">
        <v>25800</v>
      </c>
      <c r="G2177" s="4">
        <v>2580</v>
      </c>
      <c r="H2177" s="4">
        <v>28380</v>
      </c>
    </row>
    <row r="2178" spans="1:8" ht="15.75">
      <c r="A2178" s="3" t="s">
        <v>15</v>
      </c>
      <c r="B2178" s="2" t="s">
        <v>1450</v>
      </c>
      <c r="C2178" s="2" t="s">
        <v>822</v>
      </c>
      <c r="D2178" s="2" t="s">
        <v>1451</v>
      </c>
      <c r="E2178" s="4">
        <v>200</v>
      </c>
      <c r="F2178" s="4">
        <v>261400</v>
      </c>
      <c r="G2178" s="4">
        <v>26140</v>
      </c>
      <c r="H2178" s="4">
        <v>287540</v>
      </c>
    </row>
    <row r="2179" spans="1:8" ht="15.75">
      <c r="A2179" s="3" t="s">
        <v>15</v>
      </c>
      <c r="B2179" s="2" t="s">
        <v>1626</v>
      </c>
      <c r="C2179" s="2" t="s">
        <v>1625</v>
      </c>
      <c r="D2179" s="2" t="s">
        <v>1627</v>
      </c>
      <c r="E2179" s="4">
        <v>8</v>
      </c>
      <c r="F2179" s="4">
        <v>1062000</v>
      </c>
      <c r="G2179" s="4">
        <v>106200</v>
      </c>
      <c r="H2179" s="4">
        <v>1168200</v>
      </c>
    </row>
    <row r="2180" spans="1:8" ht="15.75">
      <c r="A2180" s="3" t="s">
        <v>15</v>
      </c>
      <c r="B2180" s="2" t="s">
        <v>1755</v>
      </c>
      <c r="C2180" s="2" t="s">
        <v>1754</v>
      </c>
      <c r="D2180" s="2" t="s">
        <v>1756</v>
      </c>
      <c r="E2180" s="4">
        <v>16</v>
      </c>
      <c r="F2180" s="4">
        <v>95500</v>
      </c>
      <c r="G2180" s="4">
        <v>9550</v>
      </c>
      <c r="H2180" s="4">
        <v>105050</v>
      </c>
    </row>
    <row r="2181" spans="1:8" ht="15.75">
      <c r="A2181" s="3" t="s">
        <v>15</v>
      </c>
      <c r="B2181" s="2" t="s">
        <v>2333</v>
      </c>
      <c r="C2181" s="2" t="s">
        <v>252</v>
      </c>
      <c r="D2181" s="2" t="s">
        <v>2334</v>
      </c>
      <c r="E2181" s="4">
        <v>1</v>
      </c>
      <c r="F2181" s="4">
        <v>3294</v>
      </c>
      <c r="G2181" s="4">
        <v>329</v>
      </c>
      <c r="H2181" s="4">
        <v>3623</v>
      </c>
    </row>
    <row r="2182" spans="1:8" ht="15.75">
      <c r="A2182" s="3" t="s">
        <v>15</v>
      </c>
      <c r="B2182" s="2" t="s">
        <v>2339</v>
      </c>
      <c r="C2182" s="2" t="s">
        <v>299</v>
      </c>
      <c r="D2182" s="2" t="s">
        <v>2340</v>
      </c>
      <c r="E2182" s="4">
        <v>1</v>
      </c>
      <c r="F2182" s="4">
        <v>2885</v>
      </c>
      <c r="G2182" s="4">
        <v>289</v>
      </c>
      <c r="H2182" s="4">
        <v>3174</v>
      </c>
    </row>
    <row r="2183" spans="1:8" ht="15.75">
      <c r="A2183" s="3" t="s">
        <v>15</v>
      </c>
      <c r="B2183" s="2" t="s">
        <v>2343</v>
      </c>
      <c r="C2183" s="2" t="s">
        <v>299</v>
      </c>
      <c r="D2183" s="2" t="s">
        <v>2344</v>
      </c>
      <c r="E2183" s="4">
        <v>20</v>
      </c>
      <c r="F2183" s="4">
        <v>203240</v>
      </c>
      <c r="G2183" s="4">
        <v>20324</v>
      </c>
      <c r="H2183" s="4">
        <v>223564</v>
      </c>
    </row>
    <row r="2184" spans="1:8" ht="15.75">
      <c r="A2184" s="3" t="s">
        <v>15</v>
      </c>
      <c r="B2184" s="2" t="s">
        <v>2379</v>
      </c>
      <c r="C2184" s="2" t="s">
        <v>236</v>
      </c>
      <c r="D2184" s="2" t="s">
        <v>2380</v>
      </c>
      <c r="E2184" s="4">
        <v>23</v>
      </c>
      <c r="F2184" s="4">
        <v>103661</v>
      </c>
      <c r="G2184" s="4">
        <v>10366</v>
      </c>
      <c r="H2184" s="4">
        <v>114027</v>
      </c>
    </row>
    <row r="2185" spans="1:8" ht="15.75">
      <c r="A2185" s="3" t="s">
        <v>15</v>
      </c>
      <c r="B2185" s="2" t="s">
        <v>2397</v>
      </c>
      <c r="C2185" s="2" t="s">
        <v>236</v>
      </c>
      <c r="D2185" s="2" t="s">
        <v>2398</v>
      </c>
      <c r="E2185" s="4">
        <v>82</v>
      </c>
      <c r="F2185" s="4">
        <v>441078</v>
      </c>
      <c r="G2185" s="4">
        <v>44108</v>
      </c>
      <c r="H2185" s="4">
        <v>485186</v>
      </c>
    </row>
    <row r="2186" spans="1:8" ht="15.75">
      <c r="A2186" s="3" t="s">
        <v>15</v>
      </c>
      <c r="B2186" s="2" t="s">
        <v>2400</v>
      </c>
      <c r="C2186" s="2" t="s">
        <v>236</v>
      </c>
      <c r="D2186" s="2" t="s">
        <v>2401</v>
      </c>
      <c r="E2186" s="4">
        <v>154</v>
      </c>
      <c r="F2186" s="4">
        <v>1055516</v>
      </c>
      <c r="G2186" s="4">
        <v>105551</v>
      </c>
      <c r="H2186" s="4">
        <v>1161067</v>
      </c>
    </row>
    <row r="2187" spans="1:8" ht="15.75">
      <c r="A2187" s="3" t="s">
        <v>15</v>
      </c>
      <c r="B2187" s="2" t="s">
        <v>2402</v>
      </c>
      <c r="C2187" s="2" t="s">
        <v>236</v>
      </c>
      <c r="D2187" s="2" t="s">
        <v>2403</v>
      </c>
      <c r="E2187" s="4">
        <v>36</v>
      </c>
      <c r="F2187" s="4">
        <v>297602</v>
      </c>
      <c r="G2187" s="4">
        <v>29760</v>
      </c>
      <c r="H2187" s="4">
        <v>327362</v>
      </c>
    </row>
    <row r="2188" spans="1:8" ht="15.75">
      <c r="A2188" s="3" t="s">
        <v>15</v>
      </c>
      <c r="B2188" s="2" t="s">
        <v>2404</v>
      </c>
      <c r="C2188" s="2" t="s">
        <v>236</v>
      </c>
      <c r="D2188" s="2" t="s">
        <v>2405</v>
      </c>
      <c r="E2188" s="4">
        <v>22</v>
      </c>
      <c r="F2188" s="4">
        <v>214324</v>
      </c>
      <c r="G2188" s="4">
        <v>21432</v>
      </c>
      <c r="H2188" s="4">
        <v>235756</v>
      </c>
    </row>
    <row r="2189" spans="1:8" ht="15.75">
      <c r="A2189" s="3" t="s">
        <v>15</v>
      </c>
      <c r="B2189" s="2" t="s">
        <v>2406</v>
      </c>
      <c r="C2189" s="2" t="s">
        <v>236</v>
      </c>
      <c r="D2189" s="2" t="s">
        <v>2407</v>
      </c>
      <c r="E2189" s="4">
        <v>70</v>
      </c>
      <c r="F2189" s="4">
        <v>235480</v>
      </c>
      <c r="G2189" s="4">
        <v>23548</v>
      </c>
      <c r="H2189" s="4">
        <v>259028</v>
      </c>
    </row>
    <row r="2190" spans="1:8" ht="15.75">
      <c r="A2190" s="3" t="s">
        <v>15</v>
      </c>
      <c r="B2190" s="2" t="s">
        <v>2408</v>
      </c>
      <c r="C2190" s="2" t="s">
        <v>236</v>
      </c>
      <c r="D2190" s="2" t="s">
        <v>2409</v>
      </c>
      <c r="E2190" s="4">
        <v>20</v>
      </c>
      <c r="F2190" s="4">
        <v>78080</v>
      </c>
      <c r="G2190" s="4">
        <v>7808</v>
      </c>
      <c r="H2190" s="4">
        <v>85888</v>
      </c>
    </row>
    <row r="2191" spans="1:8" ht="15.75">
      <c r="A2191" s="3" t="s">
        <v>15</v>
      </c>
      <c r="B2191" s="2" t="s">
        <v>2422</v>
      </c>
      <c r="C2191" s="2" t="s">
        <v>2287</v>
      </c>
      <c r="D2191" s="2" t="s">
        <v>2423</v>
      </c>
      <c r="E2191" s="4">
        <v>30</v>
      </c>
      <c r="F2191" s="4">
        <v>213730</v>
      </c>
      <c r="G2191" s="4">
        <v>21373</v>
      </c>
      <c r="H2191" s="4">
        <v>235103</v>
      </c>
    </row>
    <row r="2192" spans="1:8" ht="15.75">
      <c r="A2192" s="3" t="s">
        <v>15</v>
      </c>
      <c r="B2192" s="2" t="s">
        <v>2424</v>
      </c>
      <c r="C2192" s="2" t="s">
        <v>2287</v>
      </c>
      <c r="D2192" s="2" t="s">
        <v>2425</v>
      </c>
      <c r="E2192" s="4">
        <v>20</v>
      </c>
      <c r="F2192" s="4">
        <v>157960</v>
      </c>
      <c r="G2192" s="4">
        <v>15796</v>
      </c>
      <c r="H2192" s="4">
        <v>173756</v>
      </c>
    </row>
    <row r="2193" spans="1:8" ht="15.75">
      <c r="A2193" s="3" t="s">
        <v>15</v>
      </c>
      <c r="B2193" s="2" t="s">
        <v>2436</v>
      </c>
      <c r="C2193" s="2" t="s">
        <v>267</v>
      </c>
      <c r="D2193" s="2" t="s">
        <v>2437</v>
      </c>
      <c r="E2193" s="4">
        <v>91</v>
      </c>
      <c r="F2193" s="4">
        <v>450905</v>
      </c>
      <c r="G2193" s="4">
        <v>45091</v>
      </c>
      <c r="H2193" s="4">
        <v>495996</v>
      </c>
    </row>
    <row r="2194" spans="1:8" ht="15.75">
      <c r="A2194" s="3" t="s">
        <v>15</v>
      </c>
      <c r="B2194" s="2" t="s">
        <v>2440</v>
      </c>
      <c r="C2194" s="2" t="s">
        <v>267</v>
      </c>
      <c r="D2194" s="2" t="s">
        <v>2441</v>
      </c>
      <c r="E2194" s="4">
        <v>70</v>
      </c>
      <c r="F2194" s="4">
        <v>499330</v>
      </c>
      <c r="G2194" s="4">
        <v>49933</v>
      </c>
      <c r="H2194" s="4">
        <v>549263</v>
      </c>
    </row>
    <row r="2195" spans="1:8" ht="15.75">
      <c r="A2195" s="3" t="s">
        <v>15</v>
      </c>
      <c r="B2195" s="2" t="s">
        <v>2442</v>
      </c>
      <c r="C2195" s="2" t="s">
        <v>267</v>
      </c>
      <c r="D2195" s="2" t="s">
        <v>2443</v>
      </c>
      <c r="E2195" s="4">
        <v>45</v>
      </c>
      <c r="F2195" s="4">
        <v>364915</v>
      </c>
      <c r="G2195" s="4">
        <v>36491</v>
      </c>
      <c r="H2195" s="4">
        <v>401406</v>
      </c>
    </row>
    <row r="2196" spans="1:8" ht="15.75">
      <c r="A2196" s="3" t="s">
        <v>15</v>
      </c>
      <c r="B2196" s="2" t="s">
        <v>2444</v>
      </c>
      <c r="C2196" s="2" t="s">
        <v>267</v>
      </c>
      <c r="D2196" s="2" t="s">
        <v>2445</v>
      </c>
      <c r="E2196" s="4">
        <v>20</v>
      </c>
      <c r="F2196" s="4">
        <v>192600</v>
      </c>
      <c r="G2196" s="4">
        <v>19260</v>
      </c>
      <c r="H2196" s="4">
        <v>211860</v>
      </c>
    </row>
    <row r="2197" spans="1:8" ht="15.75">
      <c r="A2197" s="3" t="s">
        <v>15</v>
      </c>
      <c r="B2197" s="2" t="s">
        <v>2450</v>
      </c>
      <c r="C2197" s="2" t="s">
        <v>267</v>
      </c>
      <c r="D2197" s="2" t="s">
        <v>2451</v>
      </c>
      <c r="E2197" s="4">
        <v>10</v>
      </c>
      <c r="F2197" s="4">
        <v>180000</v>
      </c>
      <c r="G2197" s="4">
        <v>18000</v>
      </c>
      <c r="H2197" s="4">
        <v>198000</v>
      </c>
    </row>
    <row r="2198" spans="1:8" ht="15.75">
      <c r="A2198" s="3" t="s">
        <v>15</v>
      </c>
      <c r="B2198" s="2" t="s">
        <v>2452</v>
      </c>
      <c r="C2198" s="2" t="s">
        <v>267</v>
      </c>
      <c r="D2198" s="2" t="s">
        <v>2328</v>
      </c>
      <c r="E2198" s="4">
        <v>10</v>
      </c>
      <c r="F2198" s="4">
        <v>200000</v>
      </c>
      <c r="G2198" s="4">
        <v>20000</v>
      </c>
      <c r="H2198" s="4">
        <v>220000</v>
      </c>
    </row>
    <row r="2199" spans="1:8" ht="15.75">
      <c r="A2199" s="3" t="s">
        <v>15</v>
      </c>
      <c r="B2199" s="2" t="s">
        <v>2461</v>
      </c>
      <c r="C2199" s="2" t="s">
        <v>271</v>
      </c>
      <c r="D2199" s="2" t="s">
        <v>2462</v>
      </c>
      <c r="E2199" s="4">
        <v>10</v>
      </c>
      <c r="F2199" s="4">
        <v>49400</v>
      </c>
      <c r="G2199" s="4">
        <v>4940</v>
      </c>
      <c r="H2199" s="4">
        <v>54340</v>
      </c>
    </row>
    <row r="2200" spans="1:8" ht="15.75">
      <c r="A2200" s="3" t="s">
        <v>15</v>
      </c>
      <c r="B2200" s="2" t="s">
        <v>2463</v>
      </c>
      <c r="C2200" s="2" t="s">
        <v>271</v>
      </c>
      <c r="D2200" s="2" t="s">
        <v>2464</v>
      </c>
      <c r="E2200" s="4">
        <v>80</v>
      </c>
      <c r="F2200" s="4">
        <v>486720</v>
      </c>
      <c r="G2200" s="4">
        <v>48672</v>
      </c>
      <c r="H2200" s="4">
        <v>535392</v>
      </c>
    </row>
    <row r="2201" spans="1:8" ht="15.75">
      <c r="A2201" s="3" t="s">
        <v>15</v>
      </c>
      <c r="B2201" s="2" t="s">
        <v>2465</v>
      </c>
      <c r="C2201" s="2" t="s">
        <v>271</v>
      </c>
      <c r="D2201" s="2" t="s">
        <v>2466</v>
      </c>
      <c r="E2201" s="4">
        <v>50</v>
      </c>
      <c r="F2201" s="4">
        <v>336770</v>
      </c>
      <c r="G2201" s="4">
        <v>33677</v>
      </c>
      <c r="H2201" s="4">
        <v>370447</v>
      </c>
    </row>
    <row r="2202" spans="1:8" ht="15.75">
      <c r="A2202" s="3" t="s">
        <v>15</v>
      </c>
      <c r="B2202" s="2" t="s">
        <v>2473</v>
      </c>
      <c r="C2202" s="2" t="s">
        <v>264</v>
      </c>
      <c r="D2202" s="2" t="s">
        <v>2474</v>
      </c>
      <c r="E2202" s="4">
        <v>1140</v>
      </c>
      <c r="F2202" s="4">
        <v>4320360</v>
      </c>
      <c r="G2202" s="4">
        <v>432036</v>
      </c>
      <c r="H2202" s="4">
        <v>4752396</v>
      </c>
    </row>
    <row r="2203" spans="1:8" ht="15.75">
      <c r="A2203" s="3" t="s">
        <v>15</v>
      </c>
      <c r="B2203" s="2" t="s">
        <v>2475</v>
      </c>
      <c r="C2203" s="2" t="s">
        <v>264</v>
      </c>
      <c r="D2203" s="2" t="s">
        <v>2476</v>
      </c>
      <c r="E2203" s="4">
        <v>334</v>
      </c>
      <c r="F2203" s="4">
        <v>1727782</v>
      </c>
      <c r="G2203" s="4">
        <v>172778</v>
      </c>
      <c r="H2203" s="4">
        <v>1900560</v>
      </c>
    </row>
    <row r="2204" spans="1:8" ht="15.75">
      <c r="A2204" s="3" t="s">
        <v>15</v>
      </c>
      <c r="B2204" s="2" t="s">
        <v>2479</v>
      </c>
      <c r="C2204" s="2" t="s">
        <v>264</v>
      </c>
      <c r="D2204" s="2" t="s">
        <v>2480</v>
      </c>
      <c r="E2204" s="4">
        <v>1172</v>
      </c>
      <c r="F2204" s="4">
        <v>5545406</v>
      </c>
      <c r="G2204" s="4">
        <v>554541</v>
      </c>
      <c r="H2204" s="4">
        <v>6099947</v>
      </c>
    </row>
    <row r="2205" spans="1:8" ht="15.75">
      <c r="A2205" s="3" t="s">
        <v>15</v>
      </c>
      <c r="B2205" s="2" t="s">
        <v>2484</v>
      </c>
      <c r="C2205" s="2" t="s">
        <v>264</v>
      </c>
      <c r="D2205" s="2" t="s">
        <v>2485</v>
      </c>
      <c r="E2205" s="4">
        <v>460</v>
      </c>
      <c r="F2205" s="4">
        <v>2601175</v>
      </c>
      <c r="G2205" s="4">
        <v>260118</v>
      </c>
      <c r="H2205" s="4">
        <v>2861293</v>
      </c>
    </row>
    <row r="2206" spans="1:8" ht="15.75">
      <c r="A2206" s="3" t="s">
        <v>15</v>
      </c>
      <c r="B2206" s="2" t="s">
        <v>2486</v>
      </c>
      <c r="C2206" s="2" t="s">
        <v>264</v>
      </c>
      <c r="D2206" s="2" t="s">
        <v>2487</v>
      </c>
      <c r="E2206" s="4">
        <v>264</v>
      </c>
      <c r="F2206" s="4">
        <v>1733506</v>
      </c>
      <c r="G2206" s="4">
        <v>173351</v>
      </c>
      <c r="H2206" s="4">
        <v>1906857</v>
      </c>
    </row>
    <row r="2207" spans="1:8" ht="15.75">
      <c r="A2207" s="3" t="s">
        <v>15</v>
      </c>
      <c r="B2207" s="2" t="s">
        <v>2488</v>
      </c>
      <c r="C2207" s="2" t="s">
        <v>264</v>
      </c>
      <c r="D2207" s="2" t="s">
        <v>2489</v>
      </c>
      <c r="E2207" s="4">
        <v>160</v>
      </c>
      <c r="F2207" s="4">
        <v>383680</v>
      </c>
      <c r="G2207" s="4">
        <v>38368</v>
      </c>
      <c r="H2207" s="4">
        <v>422048</v>
      </c>
    </row>
    <row r="2208" spans="1:8" ht="15.75">
      <c r="A2208" s="3" t="s">
        <v>15</v>
      </c>
      <c r="B2208" s="2" t="s">
        <v>2490</v>
      </c>
      <c r="C2208" s="2" t="s">
        <v>264</v>
      </c>
      <c r="D2208" s="2" t="s">
        <v>2491</v>
      </c>
      <c r="E2208" s="4">
        <v>92</v>
      </c>
      <c r="F2208" s="4">
        <v>695704</v>
      </c>
      <c r="G2208" s="4">
        <v>69570</v>
      </c>
      <c r="H2208" s="4">
        <v>765274</v>
      </c>
    </row>
    <row r="2209" spans="1:8" ht="15.75">
      <c r="A2209" s="3" t="s">
        <v>15</v>
      </c>
      <c r="B2209" s="2" t="s">
        <v>2494</v>
      </c>
      <c r="C2209" s="2" t="s">
        <v>264</v>
      </c>
      <c r="D2209" s="2" t="s">
        <v>2495</v>
      </c>
      <c r="E2209" s="4">
        <v>450</v>
      </c>
      <c r="F2209" s="4">
        <v>1172900</v>
      </c>
      <c r="G2209" s="4">
        <v>117290</v>
      </c>
      <c r="H2209" s="4">
        <v>1290190</v>
      </c>
    </row>
    <row r="2210" spans="1:8" ht="15.75">
      <c r="A2210" s="3" t="s">
        <v>15</v>
      </c>
      <c r="B2210" s="2" t="s">
        <v>2496</v>
      </c>
      <c r="C2210" s="2" t="s">
        <v>264</v>
      </c>
      <c r="D2210" s="2" t="s">
        <v>2497</v>
      </c>
      <c r="E2210" s="4">
        <v>26</v>
      </c>
      <c r="F2210" s="4">
        <v>297440</v>
      </c>
      <c r="G2210" s="4">
        <v>29744</v>
      </c>
      <c r="H2210" s="4">
        <v>327184</v>
      </c>
    </row>
    <row r="2211" spans="1:8" ht="15.75">
      <c r="A2211" s="3" t="s">
        <v>15</v>
      </c>
      <c r="B2211" s="2" t="s">
        <v>2503</v>
      </c>
      <c r="C2211" s="2" t="s">
        <v>264</v>
      </c>
      <c r="D2211" s="2" t="s">
        <v>2504</v>
      </c>
      <c r="E2211" s="4">
        <v>70</v>
      </c>
      <c r="F2211" s="4">
        <v>211410</v>
      </c>
      <c r="G2211" s="4">
        <v>21141</v>
      </c>
      <c r="H2211" s="4">
        <v>232551</v>
      </c>
    </row>
    <row r="2212" spans="1:8" ht="15.75">
      <c r="A2212" s="3" t="s">
        <v>15</v>
      </c>
      <c r="B2212" s="2" t="s">
        <v>2509</v>
      </c>
      <c r="C2212" s="2" t="s">
        <v>264</v>
      </c>
      <c r="D2212" s="2" t="s">
        <v>2510</v>
      </c>
      <c r="E2212" s="4">
        <v>30</v>
      </c>
      <c r="F2212" s="4">
        <v>120870</v>
      </c>
      <c r="G2212" s="4">
        <v>12087</v>
      </c>
      <c r="H2212" s="4">
        <v>132957</v>
      </c>
    </row>
    <row r="2213" spans="1:8" ht="15.75">
      <c r="A2213" s="3" t="s">
        <v>15</v>
      </c>
      <c r="B2213" s="2" t="s">
        <v>2513</v>
      </c>
      <c r="C2213" s="2" t="s">
        <v>294</v>
      </c>
      <c r="D2213" s="2" t="s">
        <v>2514</v>
      </c>
      <c r="E2213" s="4">
        <v>62</v>
      </c>
      <c r="F2213" s="4">
        <v>279440</v>
      </c>
      <c r="G2213" s="4">
        <v>27944</v>
      </c>
      <c r="H2213" s="4">
        <v>307384</v>
      </c>
    </row>
    <row r="2214" spans="1:8" ht="15.75">
      <c r="A2214" s="3" t="s">
        <v>15</v>
      </c>
      <c r="B2214" s="2" t="s">
        <v>2515</v>
      </c>
      <c r="C2214" s="2" t="s">
        <v>294</v>
      </c>
      <c r="D2214" s="2" t="s">
        <v>2516</v>
      </c>
      <c r="E2214" s="4">
        <v>34</v>
      </c>
      <c r="F2214" s="4">
        <v>194336</v>
      </c>
      <c r="G2214" s="4">
        <v>19434</v>
      </c>
      <c r="H2214" s="4">
        <v>213770</v>
      </c>
    </row>
    <row r="2215" spans="1:8" ht="15.75">
      <c r="A2215" s="3" t="s">
        <v>15</v>
      </c>
      <c r="B2215" s="2" t="s">
        <v>2519</v>
      </c>
      <c r="C2215" s="2" t="s">
        <v>294</v>
      </c>
      <c r="D2215" s="2" t="s">
        <v>2520</v>
      </c>
      <c r="E2215" s="4">
        <v>25</v>
      </c>
      <c r="F2215" s="4">
        <v>174250</v>
      </c>
      <c r="G2215" s="4">
        <v>17425</v>
      </c>
      <c r="H2215" s="4">
        <v>191675</v>
      </c>
    </row>
    <row r="2216" spans="1:8" ht="15.75">
      <c r="A2216" s="3" t="s">
        <v>15</v>
      </c>
      <c r="B2216" s="2" t="s">
        <v>2521</v>
      </c>
      <c r="C2216" s="2" t="s">
        <v>294</v>
      </c>
      <c r="D2216" s="2" t="s">
        <v>2522</v>
      </c>
      <c r="E2216" s="4">
        <v>25</v>
      </c>
      <c r="F2216" s="4">
        <v>202850</v>
      </c>
      <c r="G2216" s="4">
        <v>20285</v>
      </c>
      <c r="H2216" s="4">
        <v>223135</v>
      </c>
    </row>
    <row r="2217" spans="1:8" ht="15.75">
      <c r="A2217" s="3" t="s">
        <v>15</v>
      </c>
      <c r="B2217" s="2" t="s">
        <v>2527</v>
      </c>
      <c r="C2217" s="2" t="s">
        <v>294</v>
      </c>
      <c r="D2217" s="2" t="s">
        <v>2447</v>
      </c>
      <c r="E2217" s="4">
        <v>20</v>
      </c>
      <c r="F2217" s="4">
        <v>240000</v>
      </c>
      <c r="G2217" s="4">
        <v>24000</v>
      </c>
      <c r="H2217" s="4">
        <v>264000</v>
      </c>
    </row>
    <row r="2218" spans="1:8" ht="15.75">
      <c r="A2218" s="3" t="s">
        <v>15</v>
      </c>
      <c r="B2218" s="2" t="s">
        <v>2528</v>
      </c>
      <c r="C2218" s="2" t="s">
        <v>294</v>
      </c>
      <c r="D2218" s="2" t="s">
        <v>2529</v>
      </c>
      <c r="E2218" s="4">
        <v>190</v>
      </c>
      <c r="F2218" s="4">
        <v>505660</v>
      </c>
      <c r="G2218" s="4">
        <v>50566</v>
      </c>
      <c r="H2218" s="4">
        <v>556226</v>
      </c>
    </row>
    <row r="2219" spans="1:8" ht="15.75">
      <c r="A2219" s="3" t="s">
        <v>15</v>
      </c>
      <c r="B2219" s="2" t="s">
        <v>2534</v>
      </c>
      <c r="C2219" s="2" t="s">
        <v>299</v>
      </c>
      <c r="D2219" s="2" t="s">
        <v>2535</v>
      </c>
      <c r="E2219" s="4">
        <v>270</v>
      </c>
      <c r="F2219" s="4">
        <v>1219650</v>
      </c>
      <c r="G2219" s="4">
        <v>121965</v>
      </c>
      <c r="H2219" s="4">
        <v>1341615</v>
      </c>
    </row>
    <row r="2220" spans="1:8" ht="15.75">
      <c r="A2220" s="3" t="s">
        <v>15</v>
      </c>
      <c r="B2220" s="2" t="s">
        <v>2538</v>
      </c>
      <c r="C2220" s="2" t="s">
        <v>299</v>
      </c>
      <c r="D2220" s="2" t="s">
        <v>2539</v>
      </c>
      <c r="E2220" s="4">
        <v>193</v>
      </c>
      <c r="F2220" s="4">
        <v>908622</v>
      </c>
      <c r="G2220" s="4">
        <v>90862</v>
      </c>
      <c r="H2220" s="4">
        <v>999484</v>
      </c>
    </row>
    <row r="2221" spans="1:8" ht="15.75">
      <c r="A2221" s="3" t="s">
        <v>15</v>
      </c>
      <c r="B2221" s="2" t="s">
        <v>2542</v>
      </c>
      <c r="C2221" s="2" t="s">
        <v>299</v>
      </c>
      <c r="D2221" s="2" t="s">
        <v>2543</v>
      </c>
      <c r="E2221" s="4">
        <v>126</v>
      </c>
      <c r="F2221" s="4">
        <v>852523</v>
      </c>
      <c r="G2221" s="4">
        <v>85253</v>
      </c>
      <c r="H2221" s="4">
        <v>937776</v>
      </c>
    </row>
    <row r="2222" spans="1:8" ht="15.75">
      <c r="A2222" s="3" t="s">
        <v>15</v>
      </c>
      <c r="B2222" s="2" t="s">
        <v>2544</v>
      </c>
      <c r="C2222" s="2" t="s">
        <v>299</v>
      </c>
      <c r="D2222" s="2" t="s">
        <v>2545</v>
      </c>
      <c r="E2222" s="4">
        <v>55</v>
      </c>
      <c r="F2222" s="4">
        <v>436525</v>
      </c>
      <c r="G2222" s="4">
        <v>43653</v>
      </c>
      <c r="H2222" s="4">
        <v>480178</v>
      </c>
    </row>
    <row r="2223" spans="1:8" ht="15.75">
      <c r="A2223" s="3" t="s">
        <v>15</v>
      </c>
      <c r="B2223" s="2" t="s">
        <v>2546</v>
      </c>
      <c r="C2223" s="2" t="s">
        <v>299</v>
      </c>
      <c r="D2223" s="2" t="s">
        <v>2547</v>
      </c>
      <c r="E2223" s="4">
        <v>30</v>
      </c>
      <c r="F2223" s="4">
        <v>94200</v>
      </c>
      <c r="G2223" s="4">
        <v>9420</v>
      </c>
      <c r="H2223" s="4">
        <v>103620</v>
      </c>
    </row>
    <row r="2224" spans="1:8" ht="15.75">
      <c r="A2224" s="3" t="s">
        <v>15</v>
      </c>
      <c r="B2224" s="2" t="s">
        <v>2550</v>
      </c>
      <c r="C2224" s="2" t="s">
        <v>299</v>
      </c>
      <c r="D2224" s="2" t="s">
        <v>2551</v>
      </c>
      <c r="E2224" s="4">
        <v>180</v>
      </c>
      <c r="F2224" s="4">
        <v>607710</v>
      </c>
      <c r="G2224" s="4">
        <v>60771</v>
      </c>
      <c r="H2224" s="4">
        <v>668481</v>
      </c>
    </row>
    <row r="2225" spans="1:8" ht="15.75">
      <c r="A2225" s="3" t="s">
        <v>15</v>
      </c>
      <c r="B2225" s="2" t="s">
        <v>2556</v>
      </c>
      <c r="C2225" s="2" t="s">
        <v>299</v>
      </c>
      <c r="D2225" s="2" t="s">
        <v>2557</v>
      </c>
      <c r="E2225" s="4">
        <v>60</v>
      </c>
      <c r="F2225" s="4">
        <v>234300</v>
      </c>
      <c r="G2225" s="4">
        <v>23430</v>
      </c>
      <c r="H2225" s="4">
        <v>257730</v>
      </c>
    </row>
    <row r="2226" spans="1:8" ht="15.75">
      <c r="A2226" s="3" t="s">
        <v>15</v>
      </c>
      <c r="B2226" s="2" t="s">
        <v>2572</v>
      </c>
      <c r="C2226" s="2" t="s">
        <v>307</v>
      </c>
      <c r="D2226" s="2" t="s">
        <v>2573</v>
      </c>
      <c r="E2226" s="4">
        <v>80</v>
      </c>
      <c r="F2226" s="4">
        <v>255200</v>
      </c>
      <c r="G2226" s="4">
        <v>25520</v>
      </c>
      <c r="H2226" s="4">
        <v>280720</v>
      </c>
    </row>
    <row r="2227" spans="1:8" ht="15.75">
      <c r="A2227" s="3" t="s">
        <v>15</v>
      </c>
      <c r="B2227" s="2" t="s">
        <v>2576</v>
      </c>
      <c r="C2227" s="2" t="s">
        <v>310</v>
      </c>
      <c r="D2227" s="2" t="s">
        <v>2577</v>
      </c>
      <c r="E2227" s="4">
        <v>6</v>
      </c>
      <c r="F2227" s="4">
        <v>29148</v>
      </c>
      <c r="G2227" s="4">
        <v>2915</v>
      </c>
      <c r="H2227" s="4">
        <v>32063</v>
      </c>
    </row>
    <row r="2228" spans="1:8" ht="15.75">
      <c r="A2228" s="3" t="s">
        <v>15</v>
      </c>
      <c r="B2228" s="2" t="s">
        <v>2578</v>
      </c>
      <c r="C2228" s="2" t="s">
        <v>310</v>
      </c>
      <c r="D2228" s="2" t="s">
        <v>2579</v>
      </c>
      <c r="E2228" s="4">
        <v>32</v>
      </c>
      <c r="F2228" s="4">
        <v>192064</v>
      </c>
      <c r="G2228" s="4">
        <v>19206</v>
      </c>
      <c r="H2228" s="4">
        <v>211270</v>
      </c>
    </row>
    <row r="2229" spans="1:8" ht="15.75">
      <c r="A2229" s="3" t="s">
        <v>15</v>
      </c>
      <c r="B2229" s="2" t="s">
        <v>2580</v>
      </c>
      <c r="C2229" s="2" t="s">
        <v>310</v>
      </c>
      <c r="D2229" s="2" t="s">
        <v>2581</v>
      </c>
      <c r="E2229" s="4">
        <v>36</v>
      </c>
      <c r="F2229" s="4">
        <v>254988</v>
      </c>
      <c r="G2229" s="4">
        <v>25499</v>
      </c>
      <c r="H2229" s="4">
        <v>280487</v>
      </c>
    </row>
    <row r="2230" spans="1:8" ht="15.75">
      <c r="A2230" s="3" t="s">
        <v>15</v>
      </c>
      <c r="B2230" s="2" t="s">
        <v>2582</v>
      </c>
      <c r="C2230" s="2" t="s">
        <v>310</v>
      </c>
      <c r="D2230" s="2" t="s">
        <v>2583</v>
      </c>
      <c r="E2230" s="4">
        <v>28</v>
      </c>
      <c r="F2230" s="4">
        <v>230356</v>
      </c>
      <c r="G2230" s="4">
        <v>23035</v>
      </c>
      <c r="H2230" s="4">
        <v>253391</v>
      </c>
    </row>
    <row r="2231" spans="1:8" ht="15.75">
      <c r="A2231" s="3" t="s">
        <v>15</v>
      </c>
      <c r="B2231" s="2" t="s">
        <v>2588</v>
      </c>
      <c r="C2231" s="2" t="s">
        <v>312</v>
      </c>
      <c r="D2231" s="2" t="s">
        <v>2589</v>
      </c>
      <c r="E2231" s="4">
        <v>25</v>
      </c>
      <c r="F2231" s="4">
        <v>117000</v>
      </c>
      <c r="G2231" s="4">
        <v>11700</v>
      </c>
      <c r="H2231" s="4">
        <v>128700</v>
      </c>
    </row>
    <row r="2232" spans="1:8" ht="15.75">
      <c r="A2232" s="3" t="s">
        <v>15</v>
      </c>
      <c r="B2232" s="2" t="s">
        <v>2590</v>
      </c>
      <c r="C2232" s="2" t="s">
        <v>312</v>
      </c>
      <c r="D2232" s="2" t="s">
        <v>2591</v>
      </c>
      <c r="E2232" s="4">
        <v>25</v>
      </c>
      <c r="F2232" s="4">
        <v>145600</v>
      </c>
      <c r="G2232" s="4">
        <v>14560</v>
      </c>
      <c r="H2232" s="4">
        <v>160160</v>
      </c>
    </row>
    <row r="2233" spans="1:8" ht="15.75">
      <c r="A2233" s="3" t="s">
        <v>15</v>
      </c>
      <c r="B2233" s="2" t="s">
        <v>2592</v>
      </c>
      <c r="C2233" s="2" t="s">
        <v>312</v>
      </c>
      <c r="D2233" s="2" t="s">
        <v>2593</v>
      </c>
      <c r="E2233" s="4">
        <v>15</v>
      </c>
      <c r="F2233" s="4">
        <v>96675</v>
      </c>
      <c r="G2233" s="4">
        <v>9668</v>
      </c>
      <c r="H2233" s="4">
        <v>106343</v>
      </c>
    </row>
    <row r="2234" spans="1:8" ht="15.75">
      <c r="A2234" s="3" t="s">
        <v>15</v>
      </c>
      <c r="B2234" s="2" t="s">
        <v>2594</v>
      </c>
      <c r="C2234" s="2" t="s">
        <v>312</v>
      </c>
      <c r="D2234" s="2" t="s">
        <v>2595</v>
      </c>
      <c r="E2234" s="4">
        <v>8</v>
      </c>
      <c r="F2234" s="4">
        <v>61977</v>
      </c>
      <c r="G2234" s="4">
        <v>6198</v>
      </c>
      <c r="H2234" s="4">
        <v>68175</v>
      </c>
    </row>
    <row r="2235" spans="1:8" ht="15.75">
      <c r="A2235" s="3" t="s">
        <v>15</v>
      </c>
      <c r="B2235" s="2" t="s">
        <v>2596</v>
      </c>
      <c r="C2235" s="2" t="s">
        <v>314</v>
      </c>
      <c r="D2235" s="2" t="s">
        <v>2597</v>
      </c>
      <c r="E2235" s="4">
        <v>1</v>
      </c>
      <c r="F2235" s="4">
        <v>4485</v>
      </c>
      <c r="G2235" s="4">
        <v>449</v>
      </c>
      <c r="H2235" s="4">
        <v>4934</v>
      </c>
    </row>
    <row r="2236" spans="1:8" ht="15.75">
      <c r="A2236" s="3" t="s">
        <v>15</v>
      </c>
      <c r="B2236" s="2" t="s">
        <v>2598</v>
      </c>
      <c r="C2236" s="2" t="s">
        <v>314</v>
      </c>
      <c r="D2236" s="2" t="s">
        <v>2599</v>
      </c>
      <c r="E2236" s="4">
        <v>1</v>
      </c>
      <c r="F2236" s="4">
        <v>5629</v>
      </c>
      <c r="G2236" s="4">
        <v>563</v>
      </c>
      <c r="H2236" s="4">
        <v>6192</v>
      </c>
    </row>
    <row r="2237" spans="1:8" ht="15.75">
      <c r="A2237" s="3" t="s">
        <v>15</v>
      </c>
      <c r="B2237" s="2" t="s">
        <v>2606</v>
      </c>
      <c r="C2237" s="2" t="s">
        <v>314</v>
      </c>
      <c r="D2237" s="2" t="s">
        <v>2607</v>
      </c>
      <c r="E2237" s="4">
        <v>110</v>
      </c>
      <c r="F2237" s="4">
        <v>292050</v>
      </c>
      <c r="G2237" s="4">
        <v>29205</v>
      </c>
      <c r="H2237" s="4">
        <v>321255</v>
      </c>
    </row>
    <row r="2238" spans="1:8" ht="15.75">
      <c r="A2238" s="3" t="s">
        <v>15</v>
      </c>
      <c r="B2238" s="2" t="s">
        <v>2614</v>
      </c>
      <c r="C2238" s="2" t="s">
        <v>318</v>
      </c>
      <c r="D2238" s="2" t="s">
        <v>2615</v>
      </c>
      <c r="E2238" s="4">
        <v>106</v>
      </c>
      <c r="F2238" s="4">
        <v>456648</v>
      </c>
      <c r="G2238" s="4">
        <v>45665</v>
      </c>
      <c r="H2238" s="4">
        <v>502313</v>
      </c>
    </row>
    <row r="2239" spans="1:8" ht="15.75">
      <c r="A2239" s="3" t="s">
        <v>15</v>
      </c>
      <c r="B2239" s="2" t="s">
        <v>2616</v>
      </c>
      <c r="C2239" s="2" t="s">
        <v>318</v>
      </c>
      <c r="D2239" s="2" t="s">
        <v>2617</v>
      </c>
      <c r="E2239" s="4">
        <v>2</v>
      </c>
      <c r="F2239" s="4">
        <v>10904</v>
      </c>
      <c r="G2239" s="4">
        <v>1090</v>
      </c>
      <c r="H2239" s="4">
        <v>11994</v>
      </c>
    </row>
    <row r="2240" spans="1:8" ht="15.75">
      <c r="A2240" s="3" t="s">
        <v>15</v>
      </c>
      <c r="B2240" s="2" t="s">
        <v>2618</v>
      </c>
      <c r="C2240" s="2" t="s">
        <v>318</v>
      </c>
      <c r="D2240" s="2" t="s">
        <v>2619</v>
      </c>
      <c r="E2240" s="4">
        <v>40</v>
      </c>
      <c r="F2240" s="4">
        <v>103000</v>
      </c>
      <c r="G2240" s="4">
        <v>10300</v>
      </c>
      <c r="H2240" s="4">
        <v>113300</v>
      </c>
    </row>
    <row r="2241" spans="1:8" ht="15.75">
      <c r="A2241" s="3" t="s">
        <v>15</v>
      </c>
      <c r="B2241" s="2" t="s">
        <v>2620</v>
      </c>
      <c r="C2241" s="2" t="s">
        <v>318</v>
      </c>
      <c r="D2241" s="2" t="s">
        <v>2621</v>
      </c>
      <c r="E2241" s="4">
        <v>4</v>
      </c>
      <c r="F2241" s="4">
        <v>26132</v>
      </c>
      <c r="G2241" s="4">
        <v>2613</v>
      </c>
      <c r="H2241" s="4">
        <v>28745</v>
      </c>
    </row>
    <row r="2242" spans="1:8" ht="15.75">
      <c r="A2242" s="3" t="s">
        <v>15</v>
      </c>
      <c r="B2242" s="2" t="s">
        <v>2622</v>
      </c>
      <c r="C2242" s="2" t="s">
        <v>318</v>
      </c>
      <c r="D2242" s="2" t="s">
        <v>2623</v>
      </c>
      <c r="E2242" s="4">
        <v>4</v>
      </c>
      <c r="F2242" s="4">
        <v>30708</v>
      </c>
      <c r="G2242" s="4">
        <v>3071</v>
      </c>
      <c r="H2242" s="4">
        <v>33779</v>
      </c>
    </row>
    <row r="2243" spans="1:8" ht="15.75">
      <c r="A2243" s="3" t="s">
        <v>15</v>
      </c>
      <c r="B2243" s="2" t="s">
        <v>2624</v>
      </c>
      <c r="C2243" s="2" t="s">
        <v>318</v>
      </c>
      <c r="D2243" s="2" t="s">
        <v>2625</v>
      </c>
      <c r="E2243" s="4">
        <v>70</v>
      </c>
      <c r="F2243" s="4">
        <v>198100</v>
      </c>
      <c r="G2243" s="4">
        <v>19810</v>
      </c>
      <c r="H2243" s="4">
        <v>217910</v>
      </c>
    </row>
    <row r="2244" spans="1:8" ht="15.75">
      <c r="A2244" s="3" t="s">
        <v>15</v>
      </c>
      <c r="B2244" s="2" t="s">
        <v>2628</v>
      </c>
      <c r="C2244" s="2" t="s">
        <v>318</v>
      </c>
      <c r="D2244" s="2" t="s">
        <v>2629</v>
      </c>
      <c r="E2244" s="4">
        <v>600</v>
      </c>
      <c r="F2244" s="4">
        <v>1851000</v>
      </c>
      <c r="G2244" s="4">
        <v>185100</v>
      </c>
      <c r="H2244" s="4">
        <v>2036100</v>
      </c>
    </row>
    <row r="2245" spans="1:8" ht="15.75">
      <c r="A2245" s="3" t="s">
        <v>15</v>
      </c>
      <c r="B2245" s="2" t="s">
        <v>2632</v>
      </c>
      <c r="C2245" s="2" t="s">
        <v>318</v>
      </c>
      <c r="D2245" s="2" t="s">
        <v>2633</v>
      </c>
      <c r="E2245" s="4">
        <v>100</v>
      </c>
      <c r="F2245" s="4">
        <v>359500</v>
      </c>
      <c r="G2245" s="4">
        <v>35950</v>
      </c>
      <c r="H2245" s="4">
        <v>395450</v>
      </c>
    </row>
    <row r="2246" spans="1:8" ht="15.75">
      <c r="A2246" s="3" t="s">
        <v>15</v>
      </c>
      <c r="B2246" s="2" t="s">
        <v>2638</v>
      </c>
      <c r="C2246" s="2" t="s">
        <v>2312</v>
      </c>
      <c r="D2246" s="2" t="s">
        <v>2639</v>
      </c>
      <c r="E2246" s="4">
        <v>100</v>
      </c>
      <c r="F2246" s="4">
        <v>705300</v>
      </c>
      <c r="G2246" s="4">
        <v>70530</v>
      </c>
      <c r="H2246" s="4">
        <v>775830</v>
      </c>
    </row>
    <row r="2247" spans="1:8" ht="15.75">
      <c r="A2247" s="3" t="s">
        <v>15</v>
      </c>
      <c r="B2247" s="2" t="s">
        <v>2650</v>
      </c>
      <c r="C2247" s="2" t="s">
        <v>294</v>
      </c>
      <c r="D2247" s="2" t="s">
        <v>2454</v>
      </c>
      <c r="E2247" s="4">
        <v>20</v>
      </c>
      <c r="F2247" s="4">
        <v>338000</v>
      </c>
      <c r="G2247" s="4">
        <v>33800</v>
      </c>
      <c r="H2247" s="4">
        <v>371800</v>
      </c>
    </row>
    <row r="2248" spans="1:8" ht="15.75">
      <c r="A2248" s="3" t="s">
        <v>15</v>
      </c>
      <c r="B2248" s="2" t="s">
        <v>2656</v>
      </c>
      <c r="C2248" s="2" t="s">
        <v>2312</v>
      </c>
      <c r="D2248" s="2" t="s">
        <v>2657</v>
      </c>
      <c r="E2248" s="4">
        <v>15</v>
      </c>
      <c r="F2248" s="4">
        <v>55575</v>
      </c>
      <c r="G2248" s="4">
        <v>5558</v>
      </c>
      <c r="H2248" s="4">
        <v>61133</v>
      </c>
    </row>
    <row r="2249" spans="1:8" ht="15.75">
      <c r="A2249" s="3" t="s">
        <v>15</v>
      </c>
      <c r="B2249" s="2" t="s">
        <v>2665</v>
      </c>
      <c r="C2249" s="2" t="s">
        <v>2664</v>
      </c>
      <c r="D2249" s="2" t="s">
        <v>2646</v>
      </c>
      <c r="E2249" s="4">
        <v>2</v>
      </c>
      <c r="F2249" s="4">
        <v>19600</v>
      </c>
      <c r="G2249" s="4">
        <v>1960</v>
      </c>
      <c r="H2249" s="4">
        <v>21560</v>
      </c>
    </row>
    <row r="2250" spans="1:8" ht="15.75">
      <c r="A2250" s="3" t="s">
        <v>15</v>
      </c>
      <c r="B2250" s="2" t="s">
        <v>2677</v>
      </c>
      <c r="C2250" s="2" t="s">
        <v>2664</v>
      </c>
      <c r="D2250" s="2" t="s">
        <v>2648</v>
      </c>
      <c r="E2250" s="4">
        <v>1</v>
      </c>
      <c r="F2250" s="4">
        <v>11400</v>
      </c>
      <c r="G2250" s="4">
        <v>1140</v>
      </c>
      <c r="H2250" s="4">
        <v>12540</v>
      </c>
    </row>
    <row r="2251" spans="1:8" ht="15.75">
      <c r="A2251" s="3" t="s">
        <v>15</v>
      </c>
      <c r="B2251" s="2" t="s">
        <v>2691</v>
      </c>
      <c r="C2251" s="2" t="s">
        <v>2668</v>
      </c>
      <c r="D2251" s="2" t="s">
        <v>2641</v>
      </c>
      <c r="E2251" s="4">
        <v>5</v>
      </c>
      <c r="F2251" s="4">
        <v>64000</v>
      </c>
      <c r="G2251" s="4">
        <v>6400</v>
      </c>
      <c r="H2251" s="4">
        <v>70400</v>
      </c>
    </row>
    <row r="2252" spans="1:8" ht="15.75">
      <c r="A2252" s="3" t="s">
        <v>15</v>
      </c>
      <c r="B2252" s="2" t="s">
        <v>2712</v>
      </c>
      <c r="C2252" s="2" t="s">
        <v>1267</v>
      </c>
      <c r="D2252" s="2" t="s">
        <v>2713</v>
      </c>
      <c r="E2252" s="4">
        <v>5</v>
      </c>
      <c r="F2252" s="4">
        <v>121065</v>
      </c>
      <c r="G2252" s="4">
        <v>12107</v>
      </c>
      <c r="H2252" s="4">
        <v>133172</v>
      </c>
    </row>
    <row r="2253" spans="1:8" ht="15.75">
      <c r="A2253" s="3" t="s">
        <v>15</v>
      </c>
      <c r="B2253" s="2" t="s">
        <v>2714</v>
      </c>
      <c r="C2253" s="2" t="s">
        <v>1267</v>
      </c>
      <c r="D2253" s="2" t="s">
        <v>2715</v>
      </c>
      <c r="E2253" s="4">
        <v>24</v>
      </c>
      <c r="F2253" s="4">
        <v>748512</v>
      </c>
      <c r="G2253" s="4">
        <v>74851</v>
      </c>
      <c r="H2253" s="4">
        <v>823363</v>
      </c>
    </row>
    <row r="2254" spans="1:8" ht="15.75">
      <c r="A2254" s="3" t="s">
        <v>15</v>
      </c>
      <c r="B2254" s="2" t="s">
        <v>2720</v>
      </c>
      <c r="C2254" s="2" t="s">
        <v>1267</v>
      </c>
      <c r="D2254" s="2" t="s">
        <v>2721</v>
      </c>
      <c r="E2254" s="4">
        <v>18</v>
      </c>
      <c r="F2254" s="4">
        <v>517014</v>
      </c>
      <c r="G2254" s="4">
        <v>51701</v>
      </c>
      <c r="H2254" s="4">
        <v>568715</v>
      </c>
    </row>
    <row r="2255" spans="1:8" ht="15.75">
      <c r="A2255" s="3" t="s">
        <v>15</v>
      </c>
      <c r="B2255" s="2" t="s">
        <v>2722</v>
      </c>
      <c r="C2255" s="2" t="s">
        <v>1267</v>
      </c>
      <c r="D2255" s="2" t="s">
        <v>2723</v>
      </c>
      <c r="E2255" s="4">
        <v>11</v>
      </c>
      <c r="F2255" s="4">
        <v>328350</v>
      </c>
      <c r="G2255" s="4">
        <v>32835</v>
      </c>
      <c r="H2255" s="4">
        <v>361185</v>
      </c>
    </row>
    <row r="2256" spans="1:8" ht="15.75">
      <c r="A2256" s="3" t="s">
        <v>15</v>
      </c>
      <c r="B2256" s="2" t="s">
        <v>2724</v>
      </c>
      <c r="C2256" s="2" t="s">
        <v>1267</v>
      </c>
      <c r="D2256" s="2" t="s">
        <v>2725</v>
      </c>
      <c r="E2256" s="4">
        <v>36</v>
      </c>
      <c r="F2256" s="4">
        <v>1372536</v>
      </c>
      <c r="G2256" s="4">
        <v>137254</v>
      </c>
      <c r="H2256" s="4">
        <v>1509790</v>
      </c>
    </row>
    <row r="2257" spans="1:8" ht="15.75">
      <c r="A2257" s="3" t="s">
        <v>15</v>
      </c>
      <c r="B2257" s="2" t="s">
        <v>2728</v>
      </c>
      <c r="C2257" s="2" t="s">
        <v>1267</v>
      </c>
      <c r="D2257" s="2" t="s">
        <v>2729</v>
      </c>
      <c r="E2257" s="4">
        <v>20</v>
      </c>
      <c r="F2257" s="4">
        <v>754860</v>
      </c>
      <c r="G2257" s="4">
        <v>75486</v>
      </c>
      <c r="H2257" s="4">
        <v>830346</v>
      </c>
    </row>
    <row r="2258" spans="1:8" ht="15.75">
      <c r="A2258" s="3" t="s">
        <v>15</v>
      </c>
      <c r="B2258" s="2" t="s">
        <v>2730</v>
      </c>
      <c r="C2258" s="2" t="s">
        <v>1267</v>
      </c>
      <c r="D2258" s="2" t="s">
        <v>2731</v>
      </c>
      <c r="E2258" s="4">
        <v>20</v>
      </c>
      <c r="F2258" s="4">
        <v>867600</v>
      </c>
      <c r="G2258" s="4">
        <v>86760</v>
      </c>
      <c r="H2258" s="4">
        <v>954360</v>
      </c>
    </row>
    <row r="2259" spans="1:8" ht="15.75">
      <c r="A2259" s="3" t="s">
        <v>15</v>
      </c>
      <c r="B2259" s="2" t="s">
        <v>2735</v>
      </c>
      <c r="C2259" s="2" t="s">
        <v>2732</v>
      </c>
      <c r="D2259" s="2" t="s">
        <v>2736</v>
      </c>
      <c r="E2259" s="4">
        <v>3</v>
      </c>
      <c r="F2259" s="4">
        <v>47271</v>
      </c>
      <c r="G2259" s="4">
        <v>4727</v>
      </c>
      <c r="H2259" s="4">
        <v>51998</v>
      </c>
    </row>
    <row r="2260" spans="1:8" ht="15.75">
      <c r="A2260" s="3" t="s">
        <v>15</v>
      </c>
      <c r="B2260" s="2" t="s">
        <v>2795</v>
      </c>
      <c r="C2260" s="2" t="s">
        <v>2794</v>
      </c>
      <c r="D2260" s="2" t="s">
        <v>2796</v>
      </c>
      <c r="E2260" s="4">
        <v>2</v>
      </c>
      <c r="F2260" s="4">
        <v>5164</v>
      </c>
      <c r="G2260" s="4">
        <v>516</v>
      </c>
      <c r="H2260" s="4">
        <v>5680</v>
      </c>
    </row>
    <row r="2261" spans="1:8" ht="15.75">
      <c r="A2261" s="3" t="s">
        <v>15</v>
      </c>
      <c r="B2261" s="2" t="s">
        <v>2805</v>
      </c>
      <c r="C2261" s="2" t="s">
        <v>2794</v>
      </c>
      <c r="D2261" s="2" t="s">
        <v>2806</v>
      </c>
      <c r="E2261" s="4">
        <v>2</v>
      </c>
      <c r="F2261" s="4">
        <v>2754</v>
      </c>
      <c r="G2261" s="4">
        <v>276</v>
      </c>
      <c r="H2261" s="4">
        <v>3030</v>
      </c>
    </row>
    <row r="2262" spans="1:8" ht="15.75">
      <c r="A2262" s="3" t="s">
        <v>15</v>
      </c>
      <c r="B2262" s="2" t="s">
        <v>2809</v>
      </c>
      <c r="C2262" s="2" t="s">
        <v>1443</v>
      </c>
      <c r="D2262" s="2" t="s">
        <v>2810</v>
      </c>
      <c r="E2262" s="4">
        <v>20</v>
      </c>
      <c r="F2262" s="4">
        <v>53100</v>
      </c>
      <c r="G2262" s="4">
        <v>5310</v>
      </c>
      <c r="H2262" s="4">
        <v>58410</v>
      </c>
    </row>
    <row r="2263" spans="1:8" ht="15.75">
      <c r="A2263" s="3" t="s">
        <v>15</v>
      </c>
      <c r="B2263" s="2" t="s">
        <v>2811</v>
      </c>
      <c r="C2263" s="2" t="s">
        <v>1443</v>
      </c>
      <c r="D2263" s="2" t="s">
        <v>2812</v>
      </c>
      <c r="E2263" s="4">
        <v>20</v>
      </c>
      <c r="F2263" s="4">
        <v>49560</v>
      </c>
      <c r="G2263" s="4">
        <v>4956</v>
      </c>
      <c r="H2263" s="4">
        <v>54516</v>
      </c>
    </row>
    <row r="2264" spans="1:8" ht="15.75">
      <c r="A2264" s="3" t="s">
        <v>15</v>
      </c>
      <c r="B2264" s="2" t="s">
        <v>2813</v>
      </c>
      <c r="C2264" s="2" t="s">
        <v>1443</v>
      </c>
      <c r="D2264" s="2" t="s">
        <v>2814</v>
      </c>
      <c r="E2264" s="4">
        <v>20</v>
      </c>
      <c r="F2264" s="4">
        <v>77360</v>
      </c>
      <c r="G2264" s="4">
        <v>7736</v>
      </c>
      <c r="H2264" s="4">
        <v>85096</v>
      </c>
    </row>
    <row r="2265" spans="1:8" ht="15.75">
      <c r="A2265" s="3" t="s">
        <v>15</v>
      </c>
      <c r="B2265" s="2" t="s">
        <v>2831</v>
      </c>
      <c r="C2265" s="2" t="s">
        <v>1401</v>
      </c>
      <c r="D2265" s="2" t="s">
        <v>2832</v>
      </c>
      <c r="E2265" s="4">
        <v>120</v>
      </c>
      <c r="F2265" s="4">
        <v>229800</v>
      </c>
      <c r="G2265" s="4">
        <v>22980</v>
      </c>
      <c r="H2265" s="4">
        <v>252780</v>
      </c>
    </row>
    <row r="2266" spans="1:8" ht="15.75">
      <c r="A2266" s="3" t="s">
        <v>15</v>
      </c>
      <c r="B2266" s="2" t="s">
        <v>2835</v>
      </c>
      <c r="C2266" s="2" t="s">
        <v>1401</v>
      </c>
      <c r="D2266" s="2" t="s">
        <v>2836</v>
      </c>
      <c r="E2266" s="4">
        <v>20</v>
      </c>
      <c r="F2266" s="4">
        <v>47630</v>
      </c>
      <c r="G2266" s="4">
        <v>4763</v>
      </c>
      <c r="H2266" s="4">
        <v>52393</v>
      </c>
    </row>
    <row r="2267" spans="1:8" ht="15.75">
      <c r="A2267" s="3" t="s">
        <v>15</v>
      </c>
      <c r="B2267" s="2" t="s">
        <v>2840</v>
      </c>
      <c r="C2267" s="2" t="s">
        <v>1401</v>
      </c>
      <c r="D2267" s="2" t="s">
        <v>2841</v>
      </c>
      <c r="E2267" s="4">
        <v>45</v>
      </c>
      <c r="F2267" s="4">
        <v>125340</v>
      </c>
      <c r="G2267" s="4">
        <v>12534</v>
      </c>
      <c r="H2267" s="4">
        <v>137874</v>
      </c>
    </row>
    <row r="2268" spans="1:8" ht="15.75">
      <c r="A2268" s="3" t="s">
        <v>15</v>
      </c>
      <c r="B2268" s="2" t="s">
        <v>2848</v>
      </c>
      <c r="C2268" s="2" t="s">
        <v>1401</v>
      </c>
      <c r="D2268" s="2" t="s">
        <v>2849</v>
      </c>
      <c r="E2268" s="4">
        <v>140</v>
      </c>
      <c r="F2268" s="4">
        <v>182560</v>
      </c>
      <c r="G2268" s="4">
        <v>18256</v>
      </c>
      <c r="H2268" s="4">
        <v>200816</v>
      </c>
    </row>
    <row r="2269" spans="1:8" ht="15.75">
      <c r="A2269" s="3" t="s">
        <v>15</v>
      </c>
      <c r="B2269" s="2" t="s">
        <v>2850</v>
      </c>
      <c r="C2269" s="2" t="s">
        <v>1401</v>
      </c>
      <c r="D2269" s="2" t="s">
        <v>2851</v>
      </c>
      <c r="E2269" s="4">
        <v>30</v>
      </c>
      <c r="F2269" s="4">
        <v>45390</v>
      </c>
      <c r="G2269" s="4">
        <v>4539</v>
      </c>
      <c r="H2269" s="4">
        <v>49929</v>
      </c>
    </row>
    <row r="2270" spans="1:8" ht="15.75">
      <c r="A2270" s="3" t="s">
        <v>15</v>
      </c>
      <c r="B2270" s="2" t="s">
        <v>2869</v>
      </c>
      <c r="C2270" s="2" t="s">
        <v>1405</v>
      </c>
      <c r="D2270" s="2" t="s">
        <v>2870</v>
      </c>
      <c r="E2270" s="4">
        <v>20</v>
      </c>
      <c r="F2270" s="4">
        <v>30800</v>
      </c>
      <c r="G2270" s="4">
        <v>3080</v>
      </c>
      <c r="H2270" s="4">
        <v>33880</v>
      </c>
    </row>
    <row r="2271" spans="1:8" ht="15.75">
      <c r="A2271" s="3" t="s">
        <v>15</v>
      </c>
      <c r="B2271" s="2" t="s">
        <v>2882</v>
      </c>
      <c r="C2271" s="2" t="s">
        <v>1412</v>
      </c>
      <c r="D2271" s="2" t="s">
        <v>2646</v>
      </c>
      <c r="E2271" s="4">
        <v>170</v>
      </c>
      <c r="F2271" s="4">
        <v>402050</v>
      </c>
      <c r="G2271" s="4">
        <v>40205</v>
      </c>
      <c r="H2271" s="4">
        <v>442255</v>
      </c>
    </row>
    <row r="2272" spans="1:8" ht="15.75">
      <c r="A2272" s="3" t="s">
        <v>15</v>
      </c>
      <c r="B2272" s="2" t="s">
        <v>2883</v>
      </c>
      <c r="C2272" s="2" t="s">
        <v>1412</v>
      </c>
      <c r="D2272" s="2" t="s">
        <v>2884</v>
      </c>
      <c r="E2272" s="4">
        <v>10</v>
      </c>
      <c r="F2272" s="4">
        <v>14690</v>
      </c>
      <c r="G2272" s="4">
        <v>1469</v>
      </c>
      <c r="H2272" s="4">
        <v>16159</v>
      </c>
    </row>
    <row r="2273" spans="1:8" ht="15.75">
      <c r="A2273" s="3" t="s">
        <v>15</v>
      </c>
      <c r="B2273" s="2" t="s">
        <v>2885</v>
      </c>
      <c r="C2273" s="2" t="s">
        <v>1412</v>
      </c>
      <c r="D2273" s="2" t="s">
        <v>2886</v>
      </c>
      <c r="E2273" s="4">
        <v>80</v>
      </c>
      <c r="F2273" s="4">
        <v>287440</v>
      </c>
      <c r="G2273" s="4">
        <v>28744</v>
      </c>
      <c r="H2273" s="4">
        <v>316184</v>
      </c>
    </row>
    <row r="2274" spans="1:8" ht="15.75">
      <c r="A2274" s="3" t="s">
        <v>15</v>
      </c>
      <c r="B2274" s="2" t="s">
        <v>2893</v>
      </c>
      <c r="C2274" s="2" t="s">
        <v>1412</v>
      </c>
      <c r="D2274" s="2" t="s">
        <v>2894</v>
      </c>
      <c r="E2274" s="4">
        <v>110</v>
      </c>
      <c r="F2274" s="4">
        <v>189310</v>
      </c>
      <c r="G2274" s="4">
        <v>18931</v>
      </c>
      <c r="H2274" s="4">
        <v>208241</v>
      </c>
    </row>
    <row r="2275" spans="1:8" ht="15.75">
      <c r="A2275" s="3" t="s">
        <v>15</v>
      </c>
      <c r="B2275" s="2" t="s">
        <v>2895</v>
      </c>
      <c r="C2275" s="2" t="s">
        <v>1412</v>
      </c>
      <c r="D2275" s="2" t="s">
        <v>2896</v>
      </c>
      <c r="E2275" s="4">
        <v>40</v>
      </c>
      <c r="F2275" s="4">
        <v>78960</v>
      </c>
      <c r="G2275" s="4">
        <v>7896</v>
      </c>
      <c r="H2275" s="4">
        <v>86856</v>
      </c>
    </row>
    <row r="2276" spans="1:8" ht="15.75">
      <c r="A2276" s="3" t="s">
        <v>15</v>
      </c>
      <c r="B2276" s="2" t="s">
        <v>2910</v>
      </c>
      <c r="C2276" s="2" t="s">
        <v>1417</v>
      </c>
      <c r="D2276" s="2" t="s">
        <v>2911</v>
      </c>
      <c r="E2276" s="4"/>
      <c r="F2276" s="4"/>
      <c r="G2276" s="4"/>
      <c r="H2276" s="4"/>
    </row>
    <row r="2277" spans="1:8" ht="15.75">
      <c r="A2277" s="3" t="s">
        <v>15</v>
      </c>
      <c r="B2277" s="2" t="s">
        <v>2912</v>
      </c>
      <c r="C2277" s="2" t="s">
        <v>1417</v>
      </c>
      <c r="D2277" s="2" t="s">
        <v>2913</v>
      </c>
      <c r="E2277" s="4">
        <v>490</v>
      </c>
      <c r="F2277" s="4">
        <v>683900</v>
      </c>
      <c r="G2277" s="4">
        <v>68390</v>
      </c>
      <c r="H2277" s="4">
        <v>752290</v>
      </c>
    </row>
    <row r="2278" spans="1:8" ht="15.75">
      <c r="A2278" s="3" t="s">
        <v>15</v>
      </c>
      <c r="B2278" s="2" t="s">
        <v>2916</v>
      </c>
      <c r="C2278" s="2" t="s">
        <v>1424</v>
      </c>
      <c r="D2278" s="2" t="s">
        <v>2917</v>
      </c>
      <c r="E2278" s="4">
        <v>40</v>
      </c>
      <c r="F2278" s="4">
        <v>101000</v>
      </c>
      <c r="G2278" s="4">
        <v>10100</v>
      </c>
      <c r="H2278" s="4">
        <v>111100</v>
      </c>
    </row>
    <row r="2279" spans="1:8" ht="15.75">
      <c r="A2279" s="3" t="s">
        <v>15</v>
      </c>
      <c r="B2279" s="2" t="s">
        <v>2920</v>
      </c>
      <c r="C2279" s="2" t="s">
        <v>1424</v>
      </c>
      <c r="D2279" s="2" t="s">
        <v>2921</v>
      </c>
      <c r="E2279" s="4">
        <v>20</v>
      </c>
      <c r="F2279" s="4">
        <v>74760</v>
      </c>
      <c r="G2279" s="4">
        <v>7476</v>
      </c>
      <c r="H2279" s="4">
        <v>82236</v>
      </c>
    </row>
    <row r="2280" spans="1:8" ht="15.75">
      <c r="A2280" s="3" t="s">
        <v>15</v>
      </c>
      <c r="B2280" s="2" t="s">
        <v>2928</v>
      </c>
      <c r="C2280" s="2" t="s">
        <v>2781</v>
      </c>
      <c r="D2280" s="2" t="s">
        <v>2929</v>
      </c>
      <c r="E2280" s="4">
        <v>5</v>
      </c>
      <c r="F2280" s="4">
        <v>12185</v>
      </c>
      <c r="G2280" s="4">
        <v>1219</v>
      </c>
      <c r="H2280" s="4">
        <v>13404</v>
      </c>
    </row>
    <row r="2281" spans="1:8" ht="15.75">
      <c r="A2281" s="3" t="s">
        <v>15</v>
      </c>
      <c r="B2281" s="2" t="s">
        <v>2930</v>
      </c>
      <c r="C2281" s="2" t="s">
        <v>2781</v>
      </c>
      <c r="D2281" s="2" t="s">
        <v>2931</v>
      </c>
      <c r="E2281" s="4">
        <v>25</v>
      </c>
      <c r="F2281" s="4">
        <v>76850</v>
      </c>
      <c r="G2281" s="4">
        <v>7685</v>
      </c>
      <c r="H2281" s="4">
        <v>84535</v>
      </c>
    </row>
    <row r="2282" spans="1:8" ht="15.75">
      <c r="A2282" s="3" t="s">
        <v>15</v>
      </c>
      <c r="B2282" s="2" t="s">
        <v>2932</v>
      </c>
      <c r="C2282" s="2" t="s">
        <v>2781</v>
      </c>
      <c r="D2282" s="2" t="s">
        <v>2933</v>
      </c>
      <c r="E2282" s="4">
        <v>25</v>
      </c>
      <c r="F2282" s="4">
        <v>91225</v>
      </c>
      <c r="G2282" s="4">
        <v>9123</v>
      </c>
      <c r="H2282" s="4">
        <v>100348</v>
      </c>
    </row>
    <row r="2283" spans="1:8" ht="15.75">
      <c r="A2283" s="3" t="s">
        <v>15</v>
      </c>
      <c r="B2283" s="2" t="s">
        <v>2934</v>
      </c>
      <c r="C2283" s="2" t="s">
        <v>2781</v>
      </c>
      <c r="D2283" s="2" t="s">
        <v>2935</v>
      </c>
      <c r="E2283" s="4">
        <v>25</v>
      </c>
      <c r="F2283" s="4">
        <v>107155</v>
      </c>
      <c r="G2283" s="4">
        <v>10716</v>
      </c>
      <c r="H2283" s="4">
        <v>117871</v>
      </c>
    </row>
    <row r="2284" spans="1:8" ht="15.75">
      <c r="A2284" s="3" t="s">
        <v>15</v>
      </c>
      <c r="B2284" s="2" t="s">
        <v>3866</v>
      </c>
      <c r="C2284" s="2" t="s">
        <v>1426</v>
      </c>
      <c r="D2284" s="2" t="s">
        <v>3867</v>
      </c>
      <c r="E2284" s="4">
        <v>450</v>
      </c>
      <c r="F2284" s="4">
        <v>497500</v>
      </c>
      <c r="G2284" s="4">
        <v>49750</v>
      </c>
      <c r="H2284" s="4">
        <v>547250</v>
      </c>
    </row>
    <row r="2285" spans="1:8" ht="15.75">
      <c r="A2285" s="3" t="s">
        <v>15</v>
      </c>
      <c r="B2285" s="2" t="s">
        <v>3870</v>
      </c>
      <c r="C2285" s="2" t="s">
        <v>1426</v>
      </c>
      <c r="D2285" s="2" t="s">
        <v>3871</v>
      </c>
      <c r="E2285" s="4">
        <v>160</v>
      </c>
      <c r="F2285" s="4">
        <v>189740</v>
      </c>
      <c r="G2285" s="4">
        <v>18974</v>
      </c>
      <c r="H2285" s="4">
        <v>208714</v>
      </c>
    </row>
    <row r="2286" spans="1:8" ht="15.75">
      <c r="A2286" s="3" t="s">
        <v>15</v>
      </c>
      <c r="B2286" s="2" t="s">
        <v>3872</v>
      </c>
      <c r="C2286" s="2" t="s">
        <v>1426</v>
      </c>
      <c r="D2286" s="2" t="s">
        <v>3873</v>
      </c>
      <c r="E2286" s="4">
        <v>520</v>
      </c>
      <c r="F2286" s="4">
        <v>673200</v>
      </c>
      <c r="G2286" s="4">
        <v>67320</v>
      </c>
      <c r="H2286" s="4">
        <v>740520</v>
      </c>
    </row>
    <row r="2287" spans="1:8" ht="15.75">
      <c r="A2287" s="3" t="s">
        <v>15</v>
      </c>
      <c r="B2287" s="2" t="s">
        <v>6418</v>
      </c>
      <c r="C2287" s="2" t="s">
        <v>1426</v>
      </c>
      <c r="D2287" s="2" t="s">
        <v>6419</v>
      </c>
      <c r="E2287" s="4">
        <v>30</v>
      </c>
      <c r="F2287" s="4">
        <v>62130</v>
      </c>
      <c r="G2287" s="4">
        <v>6213</v>
      </c>
      <c r="H2287" s="4">
        <v>68343</v>
      </c>
    </row>
    <row r="2288" spans="1:8" ht="15.75">
      <c r="A2288" s="3" t="s">
        <v>15</v>
      </c>
      <c r="B2288" s="2" t="s">
        <v>3876</v>
      </c>
      <c r="C2288" s="2" t="s">
        <v>1433</v>
      </c>
      <c r="D2288" s="2" t="s">
        <v>3877</v>
      </c>
      <c r="E2288" s="4">
        <v>360</v>
      </c>
      <c r="F2288" s="4">
        <v>639210</v>
      </c>
      <c r="G2288" s="4">
        <v>63921</v>
      </c>
      <c r="H2288" s="4">
        <v>703131</v>
      </c>
    </row>
    <row r="2289" spans="1:8" ht="15.75">
      <c r="A2289" s="3" t="s">
        <v>15</v>
      </c>
      <c r="B2289" s="2" t="s">
        <v>3878</v>
      </c>
      <c r="C2289" s="2" t="s">
        <v>1433</v>
      </c>
      <c r="D2289" s="2" t="s">
        <v>3879</v>
      </c>
      <c r="E2289" s="4">
        <v>10</v>
      </c>
      <c r="F2289" s="4">
        <v>23340</v>
      </c>
      <c r="G2289" s="4">
        <v>2334</v>
      </c>
      <c r="H2289" s="4">
        <v>25674</v>
      </c>
    </row>
    <row r="2290" spans="1:8" ht="15.75">
      <c r="A2290" s="3" t="s">
        <v>15</v>
      </c>
      <c r="B2290" s="2" t="s">
        <v>3880</v>
      </c>
      <c r="C2290" s="2" t="s">
        <v>1433</v>
      </c>
      <c r="D2290" s="2" t="s">
        <v>3881</v>
      </c>
      <c r="E2290" s="4">
        <v>2525</v>
      </c>
      <c r="F2290" s="4">
        <v>2540175</v>
      </c>
      <c r="G2290" s="4">
        <v>254018</v>
      </c>
      <c r="H2290" s="4">
        <v>2794193</v>
      </c>
    </row>
    <row r="2291" spans="1:8" ht="15.75">
      <c r="A2291" s="3" t="s">
        <v>15</v>
      </c>
      <c r="B2291" s="2" t="s">
        <v>3886</v>
      </c>
      <c r="C2291" s="2" t="s">
        <v>1433</v>
      </c>
      <c r="D2291" s="2" t="s">
        <v>3887</v>
      </c>
      <c r="E2291" s="4">
        <v>350</v>
      </c>
      <c r="F2291" s="4">
        <v>391500</v>
      </c>
      <c r="G2291" s="4">
        <v>39150</v>
      </c>
      <c r="H2291" s="4">
        <v>430650</v>
      </c>
    </row>
    <row r="2292" spans="1:8" ht="15.75">
      <c r="A2292" s="3" t="s">
        <v>15</v>
      </c>
      <c r="B2292" s="2" t="s">
        <v>3888</v>
      </c>
      <c r="C2292" s="2" t="s">
        <v>1433</v>
      </c>
      <c r="D2292" s="2" t="s">
        <v>3889</v>
      </c>
      <c r="E2292" s="4">
        <v>2028</v>
      </c>
      <c r="F2292" s="4">
        <v>2490766</v>
      </c>
      <c r="G2292" s="4">
        <v>249077</v>
      </c>
      <c r="H2292" s="4">
        <v>2739843</v>
      </c>
    </row>
    <row r="2293" spans="1:8" ht="15.75">
      <c r="A2293" s="3" t="s">
        <v>15</v>
      </c>
      <c r="B2293" s="2" t="s">
        <v>3890</v>
      </c>
      <c r="C2293" s="2" t="s">
        <v>1433</v>
      </c>
      <c r="D2293" s="2" t="s">
        <v>3891</v>
      </c>
      <c r="E2293" s="4">
        <v>120</v>
      </c>
      <c r="F2293" s="4">
        <v>203160</v>
      </c>
      <c r="G2293" s="4">
        <v>20316</v>
      </c>
      <c r="H2293" s="4">
        <v>223476</v>
      </c>
    </row>
    <row r="2294" spans="1:8" ht="15.75">
      <c r="A2294" s="3" t="s">
        <v>15</v>
      </c>
      <c r="B2294" s="2" t="s">
        <v>3892</v>
      </c>
      <c r="C2294" s="2" t="s">
        <v>1433</v>
      </c>
      <c r="D2294" s="2" t="s">
        <v>3893</v>
      </c>
      <c r="E2294" s="4">
        <v>90</v>
      </c>
      <c r="F2294" s="4">
        <v>155520</v>
      </c>
      <c r="G2294" s="4">
        <v>15552</v>
      </c>
      <c r="H2294" s="4">
        <v>171072</v>
      </c>
    </row>
    <row r="2295" spans="1:8" ht="15.75">
      <c r="A2295" s="3" t="s">
        <v>15</v>
      </c>
      <c r="B2295" s="2" t="s">
        <v>6426</v>
      </c>
      <c r="C2295" s="2" t="s">
        <v>1401</v>
      </c>
      <c r="D2295" s="2" t="s">
        <v>2328</v>
      </c>
      <c r="E2295" s="4">
        <v>15</v>
      </c>
      <c r="F2295" s="4">
        <v>156000</v>
      </c>
      <c r="G2295" s="4">
        <v>15600</v>
      </c>
      <c r="H2295" s="4">
        <v>171600</v>
      </c>
    </row>
    <row r="2296" spans="1:8" ht="15.75">
      <c r="A2296" s="3" t="s">
        <v>15</v>
      </c>
      <c r="B2296" s="2" t="s">
        <v>6443</v>
      </c>
      <c r="C2296" s="2" t="s">
        <v>4499</v>
      </c>
      <c r="D2296" s="2" t="s">
        <v>4502</v>
      </c>
      <c r="E2296" s="4">
        <v>48</v>
      </c>
      <c r="F2296" s="4">
        <v>120000</v>
      </c>
      <c r="G2296" s="4">
        <v>12000</v>
      </c>
      <c r="H2296" s="4">
        <v>132000</v>
      </c>
    </row>
    <row r="2297" spans="1:8" ht="15.75">
      <c r="A2297" s="3" t="s">
        <v>15</v>
      </c>
      <c r="B2297" s="2" t="s">
        <v>4508</v>
      </c>
      <c r="C2297" s="2" t="s">
        <v>4507</v>
      </c>
      <c r="D2297" s="2" t="s">
        <v>4509</v>
      </c>
      <c r="E2297" s="4">
        <v>52</v>
      </c>
      <c r="F2297" s="4">
        <v>160000</v>
      </c>
      <c r="G2297" s="4">
        <v>16000</v>
      </c>
      <c r="H2297" s="4">
        <v>176000</v>
      </c>
    </row>
    <row r="2298" spans="1:8" ht="15.75">
      <c r="A2298" s="3" t="s">
        <v>15</v>
      </c>
      <c r="B2298" s="2" t="s">
        <v>6444</v>
      </c>
      <c r="C2298" s="2" t="s">
        <v>4510</v>
      </c>
      <c r="D2298" s="2" t="s">
        <v>4512</v>
      </c>
      <c r="E2298" s="4">
        <v>50</v>
      </c>
      <c r="F2298" s="4">
        <v>199091</v>
      </c>
      <c r="G2298" s="4">
        <v>19909</v>
      </c>
      <c r="H2298" s="4">
        <v>219000</v>
      </c>
    </row>
    <row r="2299" spans="1:8" ht="15.75">
      <c r="A2299" s="3" t="s">
        <v>15</v>
      </c>
      <c r="B2299" s="2" t="s">
        <v>4529</v>
      </c>
      <c r="C2299" s="2" t="s">
        <v>4526</v>
      </c>
      <c r="D2299" s="2" t="s">
        <v>4530</v>
      </c>
      <c r="E2299" s="4">
        <v>446</v>
      </c>
      <c r="F2299" s="4">
        <v>4468920</v>
      </c>
      <c r="G2299" s="4">
        <v>446892</v>
      </c>
      <c r="H2299" s="4">
        <v>4915812</v>
      </c>
    </row>
    <row r="2300" spans="1:8" ht="15.75">
      <c r="A2300" s="3" t="s">
        <v>15</v>
      </c>
      <c r="B2300" s="2" t="s">
        <v>4534</v>
      </c>
      <c r="C2300" s="2" t="s">
        <v>4533</v>
      </c>
      <c r="D2300" s="2" t="s">
        <v>4535</v>
      </c>
      <c r="E2300" s="4">
        <v>548</v>
      </c>
      <c r="F2300" s="4">
        <v>7874760</v>
      </c>
      <c r="G2300" s="4">
        <v>787476</v>
      </c>
      <c r="H2300" s="4">
        <v>8662236</v>
      </c>
    </row>
    <row r="2301" spans="1:8" ht="15.75">
      <c r="A2301" s="3" t="s">
        <v>15</v>
      </c>
      <c r="B2301" s="2" t="s">
        <v>4537</v>
      </c>
      <c r="C2301" s="2" t="s">
        <v>4536</v>
      </c>
      <c r="D2301" s="2" t="s">
        <v>4538</v>
      </c>
      <c r="E2301" s="4">
        <v>25</v>
      </c>
      <c r="F2301" s="4">
        <v>580750</v>
      </c>
      <c r="G2301" s="4">
        <v>58075</v>
      </c>
      <c r="H2301" s="4">
        <v>638825</v>
      </c>
    </row>
    <row r="2302" spans="1:8" ht="15.75">
      <c r="A2302" s="3" t="s">
        <v>15</v>
      </c>
      <c r="B2302" s="2" t="s">
        <v>4543</v>
      </c>
      <c r="C2302" s="2" t="s">
        <v>4542</v>
      </c>
      <c r="D2302" s="2" t="s">
        <v>4544</v>
      </c>
      <c r="E2302" s="4">
        <v>11</v>
      </c>
      <c r="F2302" s="4">
        <v>132330</v>
      </c>
      <c r="G2302" s="4">
        <v>13233</v>
      </c>
      <c r="H2302" s="4">
        <v>145563</v>
      </c>
    </row>
    <row r="2303" spans="1:8" ht="15.75">
      <c r="A2303" s="3" t="s">
        <v>15</v>
      </c>
      <c r="B2303" s="2" t="s">
        <v>4546</v>
      </c>
      <c r="C2303" s="2" t="s">
        <v>4545</v>
      </c>
      <c r="D2303" s="2" t="s">
        <v>4547</v>
      </c>
      <c r="E2303" s="4">
        <v>270</v>
      </c>
      <c r="F2303" s="4">
        <v>5983200</v>
      </c>
      <c r="G2303" s="4">
        <v>598320</v>
      </c>
      <c r="H2303" s="4">
        <v>6581520</v>
      </c>
    </row>
    <row r="2304" spans="1:8" ht="15.75">
      <c r="A2304" s="3" t="s">
        <v>15</v>
      </c>
      <c r="B2304" s="2" t="s">
        <v>4554</v>
      </c>
      <c r="C2304" s="2" t="s">
        <v>4553</v>
      </c>
      <c r="D2304" s="2" t="s">
        <v>4555</v>
      </c>
      <c r="E2304" s="4">
        <v>462</v>
      </c>
      <c r="F2304" s="4">
        <v>4486020</v>
      </c>
      <c r="G2304" s="4">
        <v>448602</v>
      </c>
      <c r="H2304" s="4">
        <v>4934622</v>
      </c>
    </row>
    <row r="2305" spans="1:8" ht="15.75">
      <c r="A2305" s="3" t="s">
        <v>15</v>
      </c>
      <c r="B2305" s="2" t="s">
        <v>4576</v>
      </c>
      <c r="C2305" s="2" t="s">
        <v>4575</v>
      </c>
      <c r="D2305" s="2" t="s">
        <v>4577</v>
      </c>
      <c r="E2305" s="4">
        <v>16</v>
      </c>
      <c r="F2305" s="4">
        <v>238240</v>
      </c>
      <c r="G2305" s="4">
        <v>23824</v>
      </c>
      <c r="H2305" s="4">
        <v>262064</v>
      </c>
    </row>
    <row r="2306" spans="1:8" ht="15.75">
      <c r="A2306" s="3" t="s">
        <v>15</v>
      </c>
      <c r="B2306" s="2" t="s">
        <v>4597</v>
      </c>
      <c r="C2306" s="2" t="s">
        <v>4594</v>
      </c>
      <c r="D2306" s="2" t="s">
        <v>4598</v>
      </c>
      <c r="E2306" s="4">
        <v>940</v>
      </c>
      <c r="F2306" s="4">
        <v>12812200</v>
      </c>
      <c r="G2306" s="4">
        <v>1281220</v>
      </c>
      <c r="H2306" s="4">
        <v>14093420</v>
      </c>
    </row>
    <row r="2307" spans="1:8" ht="15.75">
      <c r="A2307" s="3" t="s">
        <v>15</v>
      </c>
      <c r="B2307" s="2" t="s">
        <v>4603</v>
      </c>
      <c r="C2307" s="2" t="s">
        <v>4602</v>
      </c>
      <c r="D2307" s="2" t="s">
        <v>4604</v>
      </c>
      <c r="E2307" s="4">
        <v>220</v>
      </c>
      <c r="F2307" s="4">
        <v>4136000</v>
      </c>
      <c r="G2307" s="4">
        <v>413600</v>
      </c>
      <c r="H2307" s="4">
        <v>4549600</v>
      </c>
    </row>
    <row r="2308" spans="1:8" ht="15.75">
      <c r="A2308" s="3" t="s">
        <v>15</v>
      </c>
      <c r="B2308" s="2" t="s">
        <v>4609</v>
      </c>
      <c r="C2308" s="2" t="s">
        <v>4608</v>
      </c>
      <c r="D2308" s="2" t="s">
        <v>4610</v>
      </c>
      <c r="E2308" s="4">
        <v>90</v>
      </c>
      <c r="F2308" s="4">
        <v>2478600</v>
      </c>
      <c r="G2308" s="4">
        <v>247860</v>
      </c>
      <c r="H2308" s="4">
        <v>2726460</v>
      </c>
    </row>
    <row r="2309" spans="1:8" ht="15.75">
      <c r="A2309" s="3" t="s">
        <v>15</v>
      </c>
      <c r="B2309" s="2" t="s">
        <v>4615</v>
      </c>
      <c r="C2309" s="2" t="s">
        <v>4614</v>
      </c>
      <c r="D2309" s="2" t="s">
        <v>4616</v>
      </c>
      <c r="E2309" s="4">
        <v>25</v>
      </c>
      <c r="F2309" s="4">
        <v>694750</v>
      </c>
      <c r="G2309" s="4">
        <v>69475</v>
      </c>
      <c r="H2309" s="4">
        <v>764225</v>
      </c>
    </row>
    <row r="2310" spans="1:8" ht="15.75">
      <c r="A2310" s="3" t="s">
        <v>15</v>
      </c>
      <c r="B2310" s="2" t="s">
        <v>4621</v>
      </c>
      <c r="C2310" s="2" t="s">
        <v>4620</v>
      </c>
      <c r="D2310" s="2" t="s">
        <v>4622</v>
      </c>
      <c r="E2310" s="4">
        <v>850</v>
      </c>
      <c r="F2310" s="4">
        <v>10531500</v>
      </c>
      <c r="G2310" s="4">
        <v>1053150</v>
      </c>
      <c r="H2310" s="4">
        <v>11584650</v>
      </c>
    </row>
    <row r="2311" spans="1:8" ht="15.75">
      <c r="A2311" s="3" t="s">
        <v>15</v>
      </c>
      <c r="B2311" s="2" t="s">
        <v>4627</v>
      </c>
      <c r="C2311" s="2" t="s">
        <v>4626</v>
      </c>
      <c r="D2311" s="2" t="s">
        <v>4628</v>
      </c>
      <c r="E2311" s="4">
        <v>25</v>
      </c>
      <c r="F2311" s="4">
        <v>312750</v>
      </c>
      <c r="G2311" s="4">
        <v>31275</v>
      </c>
      <c r="H2311" s="4">
        <v>344025</v>
      </c>
    </row>
    <row r="2312" spans="1:8" ht="15.75">
      <c r="A2312" s="3" t="s">
        <v>15</v>
      </c>
      <c r="B2312" s="2" t="s">
        <v>4634</v>
      </c>
      <c r="C2312" s="2" t="s">
        <v>4632</v>
      </c>
      <c r="D2312" s="2" t="s">
        <v>4635</v>
      </c>
      <c r="E2312" s="4">
        <v>320</v>
      </c>
      <c r="F2312" s="4">
        <v>4388230</v>
      </c>
      <c r="G2312" s="4">
        <v>438823</v>
      </c>
      <c r="H2312" s="4">
        <v>4827053</v>
      </c>
    </row>
    <row r="2313" spans="1:8" ht="15.75">
      <c r="A2313" s="3" t="s">
        <v>16</v>
      </c>
      <c r="B2313" s="2" t="s">
        <v>55</v>
      </c>
      <c r="C2313" s="2" t="s">
        <v>50</v>
      </c>
      <c r="D2313" s="2" t="s">
        <v>56</v>
      </c>
      <c r="E2313" s="4">
        <v>30</v>
      </c>
      <c r="F2313" s="4">
        <v>108000</v>
      </c>
      <c r="G2313" s="4">
        <v>10800</v>
      </c>
      <c r="H2313" s="4">
        <v>118800</v>
      </c>
    </row>
    <row r="2314" spans="1:8" ht="15.75">
      <c r="A2314" s="3" t="s">
        <v>16</v>
      </c>
      <c r="B2314" s="2" t="s">
        <v>57</v>
      </c>
      <c r="C2314" s="2" t="s">
        <v>50</v>
      </c>
      <c r="D2314" s="2" t="s">
        <v>58</v>
      </c>
      <c r="E2314" s="4">
        <v>80</v>
      </c>
      <c r="F2314" s="4">
        <v>353600</v>
      </c>
      <c r="G2314" s="4">
        <v>35360</v>
      </c>
      <c r="H2314" s="4">
        <v>388960</v>
      </c>
    </row>
    <row r="2315" spans="1:8" ht="15.75">
      <c r="A2315" s="3" t="s">
        <v>16</v>
      </c>
      <c r="B2315" s="2" t="s">
        <v>76</v>
      </c>
      <c r="C2315" s="2" t="s">
        <v>69</v>
      </c>
      <c r="D2315" s="2" t="s">
        <v>56</v>
      </c>
      <c r="E2315" s="4">
        <v>10</v>
      </c>
      <c r="F2315" s="4">
        <v>34800</v>
      </c>
      <c r="G2315" s="4">
        <v>3480</v>
      </c>
      <c r="H2315" s="4">
        <v>38280</v>
      </c>
    </row>
    <row r="2316" spans="1:8" ht="15.75">
      <c r="A2316" s="3" t="s">
        <v>16</v>
      </c>
      <c r="B2316" s="2" t="s">
        <v>82</v>
      </c>
      <c r="C2316" s="2" t="s">
        <v>69</v>
      </c>
      <c r="D2316" s="2" t="s">
        <v>83</v>
      </c>
      <c r="E2316" s="4">
        <v>200</v>
      </c>
      <c r="F2316" s="4">
        <v>616000</v>
      </c>
      <c r="G2316" s="4">
        <v>61600</v>
      </c>
      <c r="H2316" s="4">
        <v>677600</v>
      </c>
    </row>
    <row r="2317" spans="1:8" ht="15.75">
      <c r="A2317" s="3" t="s">
        <v>16</v>
      </c>
      <c r="B2317" s="2" t="s">
        <v>103</v>
      </c>
      <c r="C2317" s="2" t="s">
        <v>59</v>
      </c>
      <c r="D2317" s="2" t="s">
        <v>104</v>
      </c>
      <c r="E2317" s="4">
        <v>5</v>
      </c>
      <c r="F2317" s="4">
        <v>33000</v>
      </c>
      <c r="G2317" s="4">
        <v>3300</v>
      </c>
      <c r="H2317" s="4">
        <v>36300</v>
      </c>
    </row>
    <row r="2318" spans="1:8" ht="15.75">
      <c r="A2318" s="3" t="s">
        <v>16</v>
      </c>
      <c r="B2318" s="2" t="s">
        <v>129</v>
      </c>
      <c r="C2318" s="2" t="s">
        <v>128</v>
      </c>
      <c r="D2318" s="2" t="s">
        <v>130</v>
      </c>
      <c r="E2318" s="4">
        <v>200</v>
      </c>
      <c r="F2318" s="4">
        <v>1600000</v>
      </c>
      <c r="G2318" s="4">
        <v>160000</v>
      </c>
      <c r="H2318" s="4">
        <v>1760000</v>
      </c>
    </row>
    <row r="2319" spans="1:8" ht="15.75">
      <c r="A2319" s="3" t="s">
        <v>16</v>
      </c>
      <c r="B2319" s="2" t="s">
        <v>137</v>
      </c>
      <c r="C2319" s="2" t="s">
        <v>128</v>
      </c>
      <c r="D2319" s="2" t="s">
        <v>136</v>
      </c>
      <c r="E2319" s="4">
        <v>30</v>
      </c>
      <c r="F2319" s="4">
        <v>240000</v>
      </c>
      <c r="G2319" s="4">
        <v>24000</v>
      </c>
      <c r="H2319" s="4">
        <v>264000</v>
      </c>
    </row>
    <row r="2320" spans="1:8" ht="15.75">
      <c r="A2320" s="3" t="s">
        <v>16</v>
      </c>
      <c r="B2320" s="2" t="s">
        <v>141</v>
      </c>
      <c r="C2320" s="2" t="s">
        <v>140</v>
      </c>
      <c r="D2320" s="2" t="s">
        <v>136</v>
      </c>
      <c r="E2320" s="4">
        <v>40</v>
      </c>
      <c r="F2320" s="4">
        <v>440000</v>
      </c>
      <c r="G2320" s="4">
        <v>44000</v>
      </c>
      <c r="H2320" s="4">
        <v>484000</v>
      </c>
    </row>
    <row r="2321" spans="1:8" ht="15.75">
      <c r="A2321" s="3" t="s">
        <v>16</v>
      </c>
      <c r="B2321" s="2" t="s">
        <v>148</v>
      </c>
      <c r="C2321" s="2" t="s">
        <v>147</v>
      </c>
      <c r="D2321" s="2" t="s">
        <v>136</v>
      </c>
      <c r="E2321" s="4">
        <v>50</v>
      </c>
      <c r="F2321" s="4">
        <v>375000</v>
      </c>
      <c r="G2321" s="4">
        <v>37500</v>
      </c>
      <c r="H2321" s="4">
        <v>412500</v>
      </c>
    </row>
    <row r="2322" spans="1:8" ht="15.75">
      <c r="A2322" s="3" t="s">
        <v>16</v>
      </c>
      <c r="B2322" s="2" t="s">
        <v>165</v>
      </c>
      <c r="C2322" s="2" t="s">
        <v>96</v>
      </c>
      <c r="D2322" s="2" t="s">
        <v>52</v>
      </c>
      <c r="E2322" s="4">
        <v>30</v>
      </c>
      <c r="F2322" s="4">
        <v>318000</v>
      </c>
      <c r="G2322" s="4">
        <v>31800</v>
      </c>
      <c r="H2322" s="4">
        <v>349800</v>
      </c>
    </row>
    <row r="2323" spans="1:8" ht="15.75">
      <c r="A2323" s="3" t="s">
        <v>16</v>
      </c>
      <c r="B2323" s="2" t="s">
        <v>186</v>
      </c>
      <c r="C2323" s="2" t="s">
        <v>185</v>
      </c>
      <c r="D2323" s="2" t="s">
        <v>104</v>
      </c>
      <c r="E2323" s="4">
        <v>10</v>
      </c>
      <c r="F2323" s="4">
        <v>72000</v>
      </c>
      <c r="G2323" s="4">
        <v>7200</v>
      </c>
      <c r="H2323" s="4">
        <v>79200</v>
      </c>
    </row>
    <row r="2324" spans="1:8" ht="15.75">
      <c r="A2324" s="3" t="s">
        <v>16</v>
      </c>
      <c r="B2324" s="2" t="s">
        <v>191</v>
      </c>
      <c r="C2324" s="2" t="s">
        <v>96</v>
      </c>
      <c r="D2324" s="2" t="s">
        <v>192</v>
      </c>
      <c r="E2324" s="4">
        <v>20</v>
      </c>
      <c r="F2324" s="4">
        <v>250000</v>
      </c>
      <c r="G2324" s="4">
        <v>25000</v>
      </c>
      <c r="H2324" s="4">
        <v>275000</v>
      </c>
    </row>
    <row r="2325" spans="1:8" ht="15.75">
      <c r="A2325" s="3" t="s">
        <v>16</v>
      </c>
      <c r="B2325" s="2" t="s">
        <v>213</v>
      </c>
      <c r="C2325" s="2" t="s">
        <v>189</v>
      </c>
      <c r="D2325" s="2" t="s">
        <v>52</v>
      </c>
      <c r="E2325" s="4">
        <v>50</v>
      </c>
      <c r="F2325" s="4">
        <v>525000</v>
      </c>
      <c r="G2325" s="4">
        <v>52500</v>
      </c>
      <c r="H2325" s="4">
        <v>577500</v>
      </c>
    </row>
    <row r="2326" spans="1:8" ht="15.75">
      <c r="A2326" s="3" t="s">
        <v>16</v>
      </c>
      <c r="B2326" s="2" t="s">
        <v>235</v>
      </c>
      <c r="C2326" s="2" t="s">
        <v>234</v>
      </c>
      <c r="D2326" s="2"/>
      <c r="E2326" s="4">
        <v>3</v>
      </c>
      <c r="F2326" s="4">
        <v>15000</v>
      </c>
      <c r="G2326" s="4">
        <v>1500</v>
      </c>
      <c r="H2326" s="4">
        <v>16500</v>
      </c>
    </row>
    <row r="2327" spans="1:8" ht="15.75">
      <c r="A2327" s="3" t="s">
        <v>16</v>
      </c>
      <c r="B2327" s="2" t="s">
        <v>237</v>
      </c>
      <c r="C2327" s="2" t="s">
        <v>236</v>
      </c>
      <c r="D2327" s="2" t="s">
        <v>95</v>
      </c>
      <c r="E2327" s="4">
        <v>10</v>
      </c>
      <c r="F2327" s="4">
        <v>88000</v>
      </c>
      <c r="G2327" s="4">
        <v>8800</v>
      </c>
      <c r="H2327" s="4">
        <v>96800</v>
      </c>
    </row>
    <row r="2328" spans="1:8" ht="15.75">
      <c r="A2328" s="3" t="s">
        <v>16</v>
      </c>
      <c r="B2328" s="2" t="s">
        <v>248</v>
      </c>
      <c r="C2328" s="2" t="s">
        <v>247</v>
      </c>
      <c r="D2328" s="2"/>
      <c r="E2328" s="4">
        <v>3</v>
      </c>
      <c r="F2328" s="4">
        <v>12000</v>
      </c>
      <c r="G2328" s="4">
        <v>1200</v>
      </c>
      <c r="H2328" s="4">
        <v>13200</v>
      </c>
    </row>
    <row r="2329" spans="1:8" ht="15.75">
      <c r="A2329" s="3" t="s">
        <v>16</v>
      </c>
      <c r="B2329" s="2" t="s">
        <v>295</v>
      </c>
      <c r="C2329" s="2" t="s">
        <v>294</v>
      </c>
      <c r="D2329" s="2" t="s">
        <v>65</v>
      </c>
      <c r="E2329" s="4">
        <v>4</v>
      </c>
      <c r="F2329" s="4">
        <v>29491</v>
      </c>
      <c r="G2329" s="4">
        <v>2949</v>
      </c>
      <c r="H2329" s="4">
        <v>32440</v>
      </c>
    </row>
    <row r="2330" spans="1:8" ht="15.75">
      <c r="A2330" s="3" t="s">
        <v>16</v>
      </c>
      <c r="B2330" s="2" t="s">
        <v>309</v>
      </c>
      <c r="C2330" s="2" t="s">
        <v>307</v>
      </c>
      <c r="D2330" s="2" t="s">
        <v>56</v>
      </c>
      <c r="E2330" s="4">
        <v>4</v>
      </c>
      <c r="F2330" s="4">
        <v>16800</v>
      </c>
      <c r="G2330" s="4">
        <v>1680</v>
      </c>
      <c r="H2330" s="4">
        <v>18480</v>
      </c>
    </row>
    <row r="2331" spans="1:8" ht="15.75">
      <c r="A2331" s="3" t="s">
        <v>16</v>
      </c>
      <c r="B2331" s="2" t="s">
        <v>394</v>
      </c>
      <c r="C2331" s="2" t="s">
        <v>393</v>
      </c>
      <c r="D2331" s="2"/>
      <c r="E2331" s="4">
        <v>50</v>
      </c>
      <c r="F2331" s="4">
        <v>220000</v>
      </c>
      <c r="G2331" s="4">
        <v>22000</v>
      </c>
      <c r="H2331" s="4">
        <v>242000</v>
      </c>
    </row>
    <row r="2332" spans="1:8" ht="15.75">
      <c r="A2332" s="3" t="s">
        <v>16</v>
      </c>
      <c r="B2332" s="2" t="s">
        <v>400</v>
      </c>
      <c r="C2332" s="2" t="s">
        <v>399</v>
      </c>
      <c r="D2332" s="2" t="s">
        <v>73</v>
      </c>
      <c r="E2332" s="4">
        <v>3</v>
      </c>
      <c r="F2332" s="4">
        <v>10500</v>
      </c>
      <c r="G2332" s="4">
        <v>1050</v>
      </c>
      <c r="H2332" s="4">
        <v>11550</v>
      </c>
    </row>
    <row r="2333" spans="1:8" ht="15.75">
      <c r="A2333" s="3" t="s">
        <v>16</v>
      </c>
      <c r="B2333" s="2" t="s">
        <v>427</v>
      </c>
      <c r="C2333" s="2" t="s">
        <v>426</v>
      </c>
      <c r="D2333" s="2"/>
      <c r="E2333" s="4">
        <v>1</v>
      </c>
      <c r="F2333" s="4">
        <v>6700</v>
      </c>
      <c r="G2333" s="4">
        <v>670</v>
      </c>
      <c r="H2333" s="4">
        <v>7370</v>
      </c>
    </row>
    <row r="2334" spans="1:8" ht="15.75">
      <c r="A2334" s="3" t="s">
        <v>16</v>
      </c>
      <c r="B2334" s="2" t="s">
        <v>429</v>
      </c>
      <c r="C2334" s="2" t="s">
        <v>428</v>
      </c>
      <c r="D2334" s="2"/>
      <c r="E2334" s="4">
        <v>1</v>
      </c>
      <c r="F2334" s="4">
        <v>7090</v>
      </c>
      <c r="G2334" s="4">
        <v>709</v>
      </c>
      <c r="H2334" s="4">
        <v>7799</v>
      </c>
    </row>
    <row r="2335" spans="1:8" ht="15.75">
      <c r="A2335" s="3" t="s">
        <v>16</v>
      </c>
      <c r="B2335" s="2" t="s">
        <v>431</v>
      </c>
      <c r="C2335" s="2" t="s">
        <v>430</v>
      </c>
      <c r="D2335" s="2"/>
      <c r="E2335" s="4">
        <v>1</v>
      </c>
      <c r="F2335" s="4">
        <v>7870</v>
      </c>
      <c r="G2335" s="4">
        <v>787</v>
      </c>
      <c r="H2335" s="4">
        <v>8657</v>
      </c>
    </row>
    <row r="2336" spans="1:8" ht="15.75">
      <c r="A2336" s="3" t="s">
        <v>16</v>
      </c>
      <c r="B2336" s="2" t="s">
        <v>432</v>
      </c>
      <c r="C2336" s="2" t="s">
        <v>257</v>
      </c>
      <c r="D2336" s="2" t="s">
        <v>433</v>
      </c>
      <c r="E2336" s="4">
        <v>200</v>
      </c>
      <c r="F2336" s="4">
        <v>760000</v>
      </c>
      <c r="G2336" s="4">
        <v>76000</v>
      </c>
      <c r="H2336" s="4">
        <v>836000</v>
      </c>
    </row>
    <row r="2337" spans="1:8" ht="15.75">
      <c r="A2337" s="3" t="s">
        <v>16</v>
      </c>
      <c r="B2337" s="2" t="s">
        <v>442</v>
      </c>
      <c r="C2337" s="2" t="s">
        <v>441</v>
      </c>
      <c r="D2337" s="2"/>
      <c r="E2337" s="4">
        <v>2</v>
      </c>
      <c r="F2337" s="4">
        <v>14000</v>
      </c>
      <c r="G2337" s="4">
        <v>1400</v>
      </c>
      <c r="H2337" s="4">
        <v>15400</v>
      </c>
    </row>
    <row r="2338" spans="1:8" ht="15.75">
      <c r="A2338" s="3" t="s">
        <v>16</v>
      </c>
      <c r="B2338" s="2" t="s">
        <v>447</v>
      </c>
      <c r="C2338" s="2" t="s">
        <v>446</v>
      </c>
      <c r="D2338" s="2"/>
      <c r="E2338" s="4">
        <v>2</v>
      </c>
      <c r="F2338" s="4">
        <v>14000</v>
      </c>
      <c r="G2338" s="4">
        <v>1400</v>
      </c>
      <c r="H2338" s="4">
        <v>15400</v>
      </c>
    </row>
    <row r="2339" spans="1:8" ht="15.75">
      <c r="A2339" s="3" t="s">
        <v>16</v>
      </c>
      <c r="B2339" s="2" t="s">
        <v>452</v>
      </c>
      <c r="C2339" s="2" t="s">
        <v>451</v>
      </c>
      <c r="D2339" s="2"/>
      <c r="E2339" s="4">
        <v>20</v>
      </c>
      <c r="F2339" s="4">
        <v>178000</v>
      </c>
      <c r="G2339" s="4">
        <v>17800</v>
      </c>
      <c r="H2339" s="4">
        <v>195800</v>
      </c>
    </row>
    <row r="2340" spans="1:8" ht="15.75">
      <c r="A2340" s="3" t="s">
        <v>16</v>
      </c>
      <c r="B2340" s="2" t="s">
        <v>454</v>
      </c>
      <c r="C2340" s="2" t="s">
        <v>453</v>
      </c>
      <c r="D2340" s="2"/>
      <c r="E2340" s="4">
        <v>10</v>
      </c>
      <c r="F2340" s="4">
        <v>97000</v>
      </c>
      <c r="G2340" s="4">
        <v>9700</v>
      </c>
      <c r="H2340" s="4">
        <v>106700</v>
      </c>
    </row>
    <row r="2341" spans="1:8" ht="15.75">
      <c r="A2341" s="3" t="s">
        <v>16</v>
      </c>
      <c r="B2341" s="2" t="s">
        <v>456</v>
      </c>
      <c r="C2341" s="2" t="s">
        <v>455</v>
      </c>
      <c r="D2341" s="2"/>
      <c r="E2341" s="4">
        <v>3</v>
      </c>
      <c r="F2341" s="4">
        <v>41100</v>
      </c>
      <c r="G2341" s="4">
        <v>4110</v>
      </c>
      <c r="H2341" s="4">
        <v>45210</v>
      </c>
    </row>
    <row r="2342" spans="1:8" ht="15.75">
      <c r="A2342" s="3" t="s">
        <v>16</v>
      </c>
      <c r="B2342" s="2" t="s">
        <v>460</v>
      </c>
      <c r="C2342" s="2" t="s">
        <v>459</v>
      </c>
      <c r="D2342" s="2"/>
      <c r="E2342" s="4">
        <v>3</v>
      </c>
      <c r="F2342" s="4">
        <v>55800</v>
      </c>
      <c r="G2342" s="4">
        <v>5580</v>
      </c>
      <c r="H2342" s="4">
        <v>61380</v>
      </c>
    </row>
    <row r="2343" spans="1:8" ht="15.75">
      <c r="A2343" s="3" t="s">
        <v>16</v>
      </c>
      <c r="B2343" s="2" t="s">
        <v>464</v>
      </c>
      <c r="C2343" s="2" t="s">
        <v>463</v>
      </c>
      <c r="D2343" s="2"/>
      <c r="E2343" s="4">
        <v>30</v>
      </c>
      <c r="F2343" s="4">
        <v>168000</v>
      </c>
      <c r="G2343" s="4">
        <v>16800</v>
      </c>
      <c r="H2343" s="4">
        <v>184800</v>
      </c>
    </row>
    <row r="2344" spans="1:8" ht="15.75">
      <c r="A2344" s="3" t="s">
        <v>16</v>
      </c>
      <c r="B2344" s="2" t="s">
        <v>470</v>
      </c>
      <c r="C2344" s="2" t="s">
        <v>469</v>
      </c>
      <c r="D2344" s="2" t="s">
        <v>471</v>
      </c>
      <c r="E2344" s="4">
        <v>20</v>
      </c>
      <c r="F2344" s="4">
        <v>86660</v>
      </c>
      <c r="G2344" s="4">
        <v>8666</v>
      </c>
      <c r="H2344" s="4">
        <v>95326</v>
      </c>
    </row>
    <row r="2345" spans="1:8" ht="15.75">
      <c r="A2345" s="3" t="s">
        <v>16</v>
      </c>
      <c r="B2345" s="2" t="s">
        <v>504</v>
      </c>
      <c r="C2345" s="2" t="s">
        <v>503</v>
      </c>
      <c r="D2345" s="2" t="s">
        <v>505</v>
      </c>
      <c r="E2345" s="4">
        <v>50</v>
      </c>
      <c r="F2345" s="4">
        <v>185400</v>
      </c>
      <c r="G2345" s="4">
        <v>18540</v>
      </c>
      <c r="H2345" s="4">
        <v>203940</v>
      </c>
    </row>
    <row r="2346" spans="1:8" ht="15.75">
      <c r="A2346" s="3" t="s">
        <v>16</v>
      </c>
      <c r="B2346" s="2" t="s">
        <v>515</v>
      </c>
      <c r="C2346" s="2" t="s">
        <v>514</v>
      </c>
      <c r="D2346" s="2" t="s">
        <v>516</v>
      </c>
      <c r="E2346" s="4">
        <v>37</v>
      </c>
      <c r="F2346" s="4">
        <v>207500</v>
      </c>
      <c r="G2346" s="4">
        <v>20750</v>
      </c>
      <c r="H2346" s="4">
        <v>228250</v>
      </c>
    </row>
    <row r="2347" spans="1:8" ht="15.75">
      <c r="A2347" s="3" t="s">
        <v>16</v>
      </c>
      <c r="B2347" s="2" t="s">
        <v>518</v>
      </c>
      <c r="C2347" s="2" t="s">
        <v>517</v>
      </c>
      <c r="D2347" s="2" t="s">
        <v>519</v>
      </c>
      <c r="E2347" s="4">
        <v>20</v>
      </c>
      <c r="F2347" s="4">
        <v>58000</v>
      </c>
      <c r="G2347" s="4">
        <v>5800</v>
      </c>
      <c r="H2347" s="4">
        <v>63800</v>
      </c>
    </row>
    <row r="2348" spans="1:8" ht="15.75">
      <c r="A2348" s="3" t="s">
        <v>16</v>
      </c>
      <c r="B2348" s="2" t="s">
        <v>525</v>
      </c>
      <c r="C2348" s="2" t="s">
        <v>524</v>
      </c>
      <c r="D2348" s="2" t="s">
        <v>526</v>
      </c>
      <c r="E2348" s="4">
        <v>26</v>
      </c>
      <c r="F2348" s="4">
        <v>129520</v>
      </c>
      <c r="G2348" s="4">
        <v>12952</v>
      </c>
      <c r="H2348" s="4">
        <v>142472</v>
      </c>
    </row>
    <row r="2349" spans="1:8" ht="15.75">
      <c r="A2349" s="3" t="s">
        <v>16</v>
      </c>
      <c r="B2349" s="2" t="s">
        <v>528</v>
      </c>
      <c r="C2349" s="2" t="s">
        <v>527</v>
      </c>
      <c r="D2349" s="2" t="s">
        <v>529</v>
      </c>
      <c r="E2349" s="4">
        <v>5</v>
      </c>
      <c r="F2349" s="4">
        <v>17500</v>
      </c>
      <c r="G2349" s="4">
        <v>1750</v>
      </c>
      <c r="H2349" s="4">
        <v>19250</v>
      </c>
    </row>
    <row r="2350" spans="1:8" ht="15.75">
      <c r="A2350" s="3" t="s">
        <v>16</v>
      </c>
      <c r="B2350" s="2" t="s">
        <v>531</v>
      </c>
      <c r="C2350" s="2" t="s">
        <v>530</v>
      </c>
      <c r="D2350" s="2" t="s">
        <v>532</v>
      </c>
      <c r="E2350" s="4">
        <v>84</v>
      </c>
      <c r="F2350" s="4">
        <v>286800</v>
      </c>
      <c r="G2350" s="4">
        <v>28680</v>
      </c>
      <c r="H2350" s="4">
        <v>315480</v>
      </c>
    </row>
    <row r="2351" spans="1:8" ht="15.75">
      <c r="A2351" s="3" t="s">
        <v>16</v>
      </c>
      <c r="B2351" s="2" t="s">
        <v>536</v>
      </c>
      <c r="C2351" s="2" t="s">
        <v>355</v>
      </c>
      <c r="D2351" s="2" t="s">
        <v>537</v>
      </c>
      <c r="E2351" s="4">
        <v>23</v>
      </c>
      <c r="F2351" s="4">
        <v>166590</v>
      </c>
      <c r="G2351" s="4">
        <v>16659</v>
      </c>
      <c r="H2351" s="4">
        <v>183249</v>
      </c>
    </row>
    <row r="2352" spans="1:8" ht="15.75">
      <c r="A2352" s="3" t="s">
        <v>16</v>
      </c>
      <c r="B2352" s="2" t="s">
        <v>542</v>
      </c>
      <c r="C2352" s="2" t="s">
        <v>541</v>
      </c>
      <c r="D2352" s="2"/>
      <c r="E2352" s="4">
        <v>3</v>
      </c>
      <c r="F2352" s="4">
        <v>17370</v>
      </c>
      <c r="G2352" s="4">
        <v>1737</v>
      </c>
      <c r="H2352" s="4">
        <v>19107</v>
      </c>
    </row>
    <row r="2353" spans="1:8" ht="15.75">
      <c r="A2353" s="3" t="s">
        <v>16</v>
      </c>
      <c r="B2353" s="2" t="s">
        <v>544</v>
      </c>
      <c r="C2353" s="2" t="s">
        <v>543</v>
      </c>
      <c r="D2353" s="2"/>
      <c r="E2353" s="4">
        <v>5</v>
      </c>
      <c r="F2353" s="4">
        <v>29600</v>
      </c>
      <c r="G2353" s="4">
        <v>2960</v>
      </c>
      <c r="H2353" s="4">
        <v>32560</v>
      </c>
    </row>
    <row r="2354" spans="1:8" ht="15.75">
      <c r="A2354" s="3" t="s">
        <v>16</v>
      </c>
      <c r="B2354" s="2" t="s">
        <v>546</v>
      </c>
      <c r="C2354" s="2" t="s">
        <v>545</v>
      </c>
      <c r="D2354" s="2" t="s">
        <v>547</v>
      </c>
      <c r="E2354" s="4">
        <v>5</v>
      </c>
      <c r="F2354" s="4">
        <v>43000</v>
      </c>
      <c r="G2354" s="4">
        <v>4300</v>
      </c>
      <c r="H2354" s="4">
        <v>47300</v>
      </c>
    </row>
    <row r="2355" spans="1:8" ht="15.75">
      <c r="A2355" s="3" t="s">
        <v>16</v>
      </c>
      <c r="B2355" s="2" t="s">
        <v>549</v>
      </c>
      <c r="C2355" s="2" t="s">
        <v>548</v>
      </c>
      <c r="D2355" s="2" t="s">
        <v>550</v>
      </c>
      <c r="E2355" s="4">
        <v>10</v>
      </c>
      <c r="F2355" s="4">
        <v>43000</v>
      </c>
      <c r="G2355" s="4">
        <v>4300</v>
      </c>
      <c r="H2355" s="4">
        <v>47300</v>
      </c>
    </row>
    <row r="2356" spans="1:8" ht="15.75">
      <c r="A2356" s="3" t="s">
        <v>16</v>
      </c>
      <c r="B2356" s="2" t="s">
        <v>552</v>
      </c>
      <c r="C2356" s="2" t="s">
        <v>551</v>
      </c>
      <c r="D2356" s="2" t="s">
        <v>553</v>
      </c>
      <c r="E2356" s="4">
        <v>21</v>
      </c>
      <c r="F2356" s="4">
        <v>200400</v>
      </c>
      <c r="G2356" s="4">
        <v>20040</v>
      </c>
      <c r="H2356" s="4">
        <v>220440</v>
      </c>
    </row>
    <row r="2357" spans="1:8" ht="15.75">
      <c r="A2357" s="3" t="s">
        <v>16</v>
      </c>
      <c r="B2357" s="2" t="s">
        <v>558</v>
      </c>
      <c r="C2357" s="2" t="s">
        <v>557</v>
      </c>
      <c r="D2357" s="2" t="s">
        <v>559</v>
      </c>
      <c r="E2357" s="4">
        <v>1</v>
      </c>
      <c r="F2357" s="4">
        <v>7480</v>
      </c>
      <c r="G2357" s="4">
        <v>748</v>
      </c>
      <c r="H2357" s="4">
        <v>8228</v>
      </c>
    </row>
    <row r="2358" spans="1:8" ht="15.75">
      <c r="A2358" s="3" t="s">
        <v>16</v>
      </c>
      <c r="B2358" s="2" t="s">
        <v>561</v>
      </c>
      <c r="C2358" s="2" t="s">
        <v>560</v>
      </c>
      <c r="D2358" s="2" t="s">
        <v>562</v>
      </c>
      <c r="E2358" s="4">
        <v>30</v>
      </c>
      <c r="F2358" s="4">
        <v>140000</v>
      </c>
      <c r="G2358" s="4">
        <v>14000</v>
      </c>
      <c r="H2358" s="4">
        <v>154000</v>
      </c>
    </row>
    <row r="2359" spans="1:8" ht="15.75">
      <c r="A2359" s="3" t="s">
        <v>16</v>
      </c>
      <c r="B2359" s="2" t="s">
        <v>573</v>
      </c>
      <c r="C2359" s="2" t="s">
        <v>572</v>
      </c>
      <c r="D2359" s="2" t="s">
        <v>574</v>
      </c>
      <c r="E2359" s="4">
        <v>10</v>
      </c>
      <c r="F2359" s="4">
        <v>134000</v>
      </c>
      <c r="G2359" s="4">
        <v>13400</v>
      </c>
      <c r="H2359" s="4">
        <v>147400</v>
      </c>
    </row>
    <row r="2360" spans="1:8" ht="15.75">
      <c r="A2360" s="3" t="s">
        <v>16</v>
      </c>
      <c r="B2360" s="2" t="s">
        <v>576</v>
      </c>
      <c r="C2360" s="2" t="s">
        <v>575</v>
      </c>
      <c r="D2360" s="2" t="s">
        <v>577</v>
      </c>
      <c r="E2360" s="4">
        <v>130</v>
      </c>
      <c r="F2360" s="4">
        <v>475610</v>
      </c>
      <c r="G2360" s="4">
        <v>47561</v>
      </c>
      <c r="H2360" s="4">
        <v>523171</v>
      </c>
    </row>
    <row r="2361" spans="1:8" ht="15.75">
      <c r="A2361" s="3" t="s">
        <v>16</v>
      </c>
      <c r="B2361" s="2" t="s">
        <v>608</v>
      </c>
      <c r="C2361" s="2" t="s">
        <v>607</v>
      </c>
      <c r="D2361" s="2"/>
      <c r="E2361" s="4">
        <v>66</v>
      </c>
      <c r="F2361" s="4">
        <v>138534</v>
      </c>
      <c r="G2361" s="4">
        <v>13853</v>
      </c>
      <c r="H2361" s="4">
        <v>152387</v>
      </c>
    </row>
    <row r="2362" spans="1:8" ht="15.75">
      <c r="A2362" s="3" t="s">
        <v>16</v>
      </c>
      <c r="B2362" s="2" t="s">
        <v>610</v>
      </c>
      <c r="C2362" s="2" t="s">
        <v>609</v>
      </c>
      <c r="D2362" s="2" t="s">
        <v>611</v>
      </c>
      <c r="E2362" s="4">
        <v>4</v>
      </c>
      <c r="F2362" s="4">
        <v>11200</v>
      </c>
      <c r="G2362" s="4">
        <v>1120</v>
      </c>
      <c r="H2362" s="4">
        <v>12320</v>
      </c>
    </row>
    <row r="2363" spans="1:8" ht="15.75">
      <c r="A2363" s="3" t="s">
        <v>16</v>
      </c>
      <c r="B2363" s="2" t="s">
        <v>612</v>
      </c>
      <c r="C2363" s="2" t="s">
        <v>363</v>
      </c>
      <c r="D2363" s="2" t="s">
        <v>613</v>
      </c>
      <c r="E2363" s="4">
        <v>70</v>
      </c>
      <c r="F2363" s="4">
        <v>364680</v>
      </c>
      <c r="G2363" s="4">
        <v>36468</v>
      </c>
      <c r="H2363" s="4">
        <v>401148</v>
      </c>
    </row>
    <row r="2364" spans="1:8" ht="15.75">
      <c r="A2364" s="3" t="s">
        <v>16</v>
      </c>
      <c r="B2364" s="2" t="s">
        <v>619</v>
      </c>
      <c r="C2364" s="2" t="s">
        <v>366</v>
      </c>
      <c r="D2364" s="2" t="s">
        <v>620</v>
      </c>
      <c r="E2364" s="4">
        <v>1030</v>
      </c>
      <c r="F2364" s="4">
        <v>6057000</v>
      </c>
      <c r="G2364" s="4">
        <v>605700</v>
      </c>
      <c r="H2364" s="4">
        <v>6662700</v>
      </c>
    </row>
    <row r="2365" spans="1:8" ht="15.75">
      <c r="A2365" s="3" t="s">
        <v>16</v>
      </c>
      <c r="B2365" s="2" t="s">
        <v>622</v>
      </c>
      <c r="C2365" s="2" t="s">
        <v>621</v>
      </c>
      <c r="D2365" s="2" t="s">
        <v>623</v>
      </c>
      <c r="E2365" s="4">
        <v>20</v>
      </c>
      <c r="F2365" s="4">
        <v>49180</v>
      </c>
      <c r="G2365" s="4">
        <v>4918</v>
      </c>
      <c r="H2365" s="4">
        <v>54098</v>
      </c>
    </row>
    <row r="2366" spans="1:8" ht="15.75">
      <c r="A2366" s="3" t="s">
        <v>16</v>
      </c>
      <c r="B2366" s="2" t="s">
        <v>631</v>
      </c>
      <c r="C2366" s="2" t="s">
        <v>630</v>
      </c>
      <c r="D2366" s="2" t="s">
        <v>632</v>
      </c>
      <c r="E2366" s="4">
        <v>28</v>
      </c>
      <c r="F2366" s="4">
        <v>114800</v>
      </c>
      <c r="G2366" s="4">
        <v>11480</v>
      </c>
      <c r="H2366" s="4">
        <v>126280</v>
      </c>
    </row>
    <row r="2367" spans="1:8" ht="15.75">
      <c r="A2367" s="3" t="s">
        <v>16</v>
      </c>
      <c r="B2367" s="2" t="s">
        <v>634</v>
      </c>
      <c r="C2367" s="2" t="s">
        <v>633</v>
      </c>
      <c r="D2367" s="2" t="s">
        <v>635</v>
      </c>
      <c r="E2367" s="4">
        <v>41</v>
      </c>
      <c r="F2367" s="4">
        <v>62033</v>
      </c>
      <c r="G2367" s="4">
        <v>6203</v>
      </c>
      <c r="H2367" s="4">
        <v>68236</v>
      </c>
    </row>
    <row r="2368" spans="1:8" ht="15.75">
      <c r="A2368" s="3" t="s">
        <v>16</v>
      </c>
      <c r="B2368" s="2" t="s">
        <v>638</v>
      </c>
      <c r="C2368" s="2" t="s">
        <v>352</v>
      </c>
      <c r="D2368" s="2" t="s">
        <v>639</v>
      </c>
      <c r="E2368" s="4">
        <v>77</v>
      </c>
      <c r="F2368" s="4">
        <v>488758</v>
      </c>
      <c r="G2368" s="4">
        <v>48876</v>
      </c>
      <c r="H2368" s="4">
        <v>537634</v>
      </c>
    </row>
    <row r="2369" spans="1:8" ht="15.75">
      <c r="A2369" s="3" t="s">
        <v>16</v>
      </c>
      <c r="B2369" s="2" t="s">
        <v>641</v>
      </c>
      <c r="C2369" s="2" t="s">
        <v>640</v>
      </c>
      <c r="D2369" s="2" t="s">
        <v>642</v>
      </c>
      <c r="E2369" s="4">
        <v>32</v>
      </c>
      <c r="F2369" s="4">
        <v>90880</v>
      </c>
      <c r="G2369" s="4">
        <v>9088</v>
      </c>
      <c r="H2369" s="4">
        <v>99968</v>
      </c>
    </row>
    <row r="2370" spans="1:8" ht="15.75">
      <c r="A2370" s="3" t="s">
        <v>16</v>
      </c>
      <c r="B2370" s="2" t="s">
        <v>645</v>
      </c>
      <c r="C2370" s="2" t="s">
        <v>358</v>
      </c>
      <c r="D2370" s="2" t="s">
        <v>646</v>
      </c>
      <c r="E2370" s="4">
        <v>20</v>
      </c>
      <c r="F2370" s="4">
        <v>140460</v>
      </c>
      <c r="G2370" s="4">
        <v>14046</v>
      </c>
      <c r="H2370" s="4">
        <v>154506</v>
      </c>
    </row>
    <row r="2371" spans="1:8" ht="15.75">
      <c r="A2371" s="3" t="s">
        <v>16</v>
      </c>
      <c r="B2371" s="2" t="s">
        <v>648</v>
      </c>
      <c r="C2371" s="2" t="s">
        <v>647</v>
      </c>
      <c r="D2371" s="2" t="s">
        <v>649</v>
      </c>
      <c r="E2371" s="4">
        <v>40</v>
      </c>
      <c r="F2371" s="4">
        <v>133900</v>
      </c>
      <c r="G2371" s="4">
        <v>13390</v>
      </c>
      <c r="H2371" s="4">
        <v>147290</v>
      </c>
    </row>
    <row r="2372" spans="1:8" ht="15.75">
      <c r="A2372" s="3" t="s">
        <v>16</v>
      </c>
      <c r="B2372" s="2" t="s">
        <v>655</v>
      </c>
      <c r="C2372" s="2" t="s">
        <v>654</v>
      </c>
      <c r="D2372" s="2" t="s">
        <v>656</v>
      </c>
      <c r="E2372" s="4">
        <v>2</v>
      </c>
      <c r="F2372" s="4">
        <v>8200</v>
      </c>
      <c r="G2372" s="4">
        <v>820</v>
      </c>
      <c r="H2372" s="4">
        <v>9020</v>
      </c>
    </row>
    <row r="2373" spans="1:8" ht="15.75">
      <c r="A2373" s="3" t="s">
        <v>16</v>
      </c>
      <c r="B2373" s="2" t="s">
        <v>658</v>
      </c>
      <c r="C2373" s="2" t="s">
        <v>657</v>
      </c>
      <c r="D2373" s="2" t="s">
        <v>659</v>
      </c>
      <c r="E2373" s="4">
        <v>58</v>
      </c>
      <c r="F2373" s="4">
        <v>115091</v>
      </c>
      <c r="G2373" s="4">
        <v>11509</v>
      </c>
      <c r="H2373" s="4">
        <v>126600</v>
      </c>
    </row>
    <row r="2374" spans="1:8" ht="15.75">
      <c r="A2374" s="3" t="s">
        <v>16</v>
      </c>
      <c r="B2374" s="2" t="s">
        <v>660</v>
      </c>
      <c r="C2374" s="2" t="s">
        <v>448</v>
      </c>
      <c r="D2374" s="2" t="s">
        <v>661</v>
      </c>
      <c r="E2374" s="4">
        <v>12</v>
      </c>
      <c r="F2374" s="4">
        <v>120430</v>
      </c>
      <c r="G2374" s="4">
        <v>12043</v>
      </c>
      <c r="H2374" s="4">
        <v>132473</v>
      </c>
    </row>
    <row r="2375" spans="1:8" ht="15.75">
      <c r="A2375" s="3" t="s">
        <v>16</v>
      </c>
      <c r="B2375" s="2" t="s">
        <v>672</v>
      </c>
      <c r="C2375" s="2" t="s">
        <v>671</v>
      </c>
      <c r="D2375" s="2"/>
      <c r="E2375" s="4">
        <v>120</v>
      </c>
      <c r="F2375" s="4">
        <v>600000</v>
      </c>
      <c r="G2375" s="4">
        <v>60000</v>
      </c>
      <c r="H2375" s="4">
        <v>660000</v>
      </c>
    </row>
    <row r="2376" spans="1:8" ht="15.75">
      <c r="A2376" s="3" t="s">
        <v>16</v>
      </c>
      <c r="B2376" s="2" t="s">
        <v>674</v>
      </c>
      <c r="C2376" s="2" t="s">
        <v>673</v>
      </c>
      <c r="D2376" s="2" t="s">
        <v>675</v>
      </c>
      <c r="E2376" s="4">
        <v>15</v>
      </c>
      <c r="F2376" s="4">
        <v>62000</v>
      </c>
      <c r="G2376" s="4">
        <v>6200</v>
      </c>
      <c r="H2376" s="4">
        <v>68200</v>
      </c>
    </row>
    <row r="2377" spans="1:8" ht="15.75">
      <c r="A2377" s="3" t="s">
        <v>16</v>
      </c>
      <c r="B2377" s="2" t="s">
        <v>677</v>
      </c>
      <c r="C2377" s="2" t="s">
        <v>676</v>
      </c>
      <c r="D2377" s="2" t="s">
        <v>678</v>
      </c>
      <c r="E2377" s="4">
        <v>30</v>
      </c>
      <c r="F2377" s="4">
        <v>49620</v>
      </c>
      <c r="G2377" s="4">
        <v>4962</v>
      </c>
      <c r="H2377" s="4">
        <v>54582</v>
      </c>
    </row>
    <row r="2378" spans="1:8" ht="15.75">
      <c r="A2378" s="3" t="s">
        <v>16</v>
      </c>
      <c r="B2378" s="2" t="s">
        <v>683</v>
      </c>
      <c r="C2378" s="2" t="s">
        <v>682</v>
      </c>
      <c r="D2378" s="2" t="s">
        <v>684</v>
      </c>
      <c r="E2378" s="4">
        <v>50</v>
      </c>
      <c r="F2378" s="4">
        <v>237300</v>
      </c>
      <c r="G2378" s="4">
        <v>23730</v>
      </c>
      <c r="H2378" s="4">
        <v>261030</v>
      </c>
    </row>
    <row r="2379" spans="1:8" ht="15.75">
      <c r="A2379" s="3" t="s">
        <v>16</v>
      </c>
      <c r="B2379" s="2" t="s">
        <v>692</v>
      </c>
      <c r="C2379" s="2" t="s">
        <v>691</v>
      </c>
      <c r="D2379" s="2" t="s">
        <v>693</v>
      </c>
      <c r="E2379" s="4">
        <v>10</v>
      </c>
      <c r="F2379" s="4">
        <v>143470</v>
      </c>
      <c r="G2379" s="4">
        <v>14347</v>
      </c>
      <c r="H2379" s="4">
        <v>157817</v>
      </c>
    </row>
    <row r="2380" spans="1:8" ht="15.75">
      <c r="A2380" s="3" t="s">
        <v>16</v>
      </c>
      <c r="B2380" s="2" t="s">
        <v>695</v>
      </c>
      <c r="C2380" s="2" t="s">
        <v>694</v>
      </c>
      <c r="D2380" s="2" t="s">
        <v>696</v>
      </c>
      <c r="E2380" s="4">
        <v>50</v>
      </c>
      <c r="F2380" s="4">
        <v>253500</v>
      </c>
      <c r="G2380" s="4">
        <v>25350</v>
      </c>
      <c r="H2380" s="4">
        <v>278850</v>
      </c>
    </row>
    <row r="2381" spans="1:8" ht="15.75">
      <c r="A2381" s="3" t="s">
        <v>16</v>
      </c>
      <c r="B2381" s="2" t="s">
        <v>700</v>
      </c>
      <c r="C2381" s="2" t="s">
        <v>699</v>
      </c>
      <c r="D2381" s="2" t="s">
        <v>701</v>
      </c>
      <c r="E2381" s="4">
        <v>33</v>
      </c>
      <c r="F2381" s="4">
        <v>160500</v>
      </c>
      <c r="G2381" s="4">
        <v>16050</v>
      </c>
      <c r="H2381" s="4">
        <v>176550</v>
      </c>
    </row>
    <row r="2382" spans="1:8" ht="15.75">
      <c r="A2382" s="3" t="s">
        <v>16</v>
      </c>
      <c r="B2382" s="2" t="s">
        <v>703</v>
      </c>
      <c r="C2382" s="2" t="s">
        <v>702</v>
      </c>
      <c r="D2382" s="2" t="s">
        <v>704</v>
      </c>
      <c r="E2382" s="4">
        <v>12</v>
      </c>
      <c r="F2382" s="4">
        <v>20304</v>
      </c>
      <c r="G2382" s="4">
        <v>2030</v>
      </c>
      <c r="H2382" s="4">
        <v>22334</v>
      </c>
    </row>
    <row r="2383" spans="1:8" ht="15.75">
      <c r="A2383" s="3" t="s">
        <v>16</v>
      </c>
      <c r="B2383" s="2" t="s">
        <v>722</v>
      </c>
      <c r="C2383" s="2" t="s">
        <v>721</v>
      </c>
      <c r="D2383" s="2"/>
      <c r="E2383" s="4">
        <v>200</v>
      </c>
      <c r="F2383" s="4">
        <v>420000</v>
      </c>
      <c r="G2383" s="4">
        <v>42000</v>
      </c>
      <c r="H2383" s="4">
        <v>462000</v>
      </c>
    </row>
    <row r="2384" spans="1:8" ht="15.75">
      <c r="A2384" s="3" t="s">
        <v>16</v>
      </c>
      <c r="B2384" s="2" t="s">
        <v>726</v>
      </c>
      <c r="C2384" s="2" t="s">
        <v>725</v>
      </c>
      <c r="D2384" s="2"/>
      <c r="E2384" s="4">
        <v>53</v>
      </c>
      <c r="F2384" s="4">
        <v>178400</v>
      </c>
      <c r="G2384" s="4">
        <v>17840</v>
      </c>
      <c r="H2384" s="4">
        <v>196240</v>
      </c>
    </row>
    <row r="2385" spans="1:8" ht="15.75">
      <c r="A2385" s="3" t="s">
        <v>16</v>
      </c>
      <c r="B2385" s="2" t="s">
        <v>731</v>
      </c>
      <c r="C2385" s="2" t="s">
        <v>730</v>
      </c>
      <c r="D2385" s="2" t="s">
        <v>732</v>
      </c>
      <c r="E2385" s="4">
        <v>7</v>
      </c>
      <c r="F2385" s="4">
        <v>18900</v>
      </c>
      <c r="G2385" s="4">
        <v>1890</v>
      </c>
      <c r="H2385" s="4">
        <v>20790</v>
      </c>
    </row>
    <row r="2386" spans="1:8" ht="15.75">
      <c r="A2386" s="3" t="s">
        <v>16</v>
      </c>
      <c r="B2386" s="2" t="s">
        <v>734</v>
      </c>
      <c r="C2386" s="2" t="s">
        <v>733</v>
      </c>
      <c r="D2386" s="2" t="s">
        <v>735</v>
      </c>
      <c r="E2386" s="4">
        <v>169</v>
      </c>
      <c r="F2386" s="4">
        <v>741060</v>
      </c>
      <c r="G2386" s="4">
        <v>74106</v>
      </c>
      <c r="H2386" s="4">
        <v>815166</v>
      </c>
    </row>
    <row r="2387" spans="1:8" ht="15.75">
      <c r="A2387" s="3" t="s">
        <v>16</v>
      </c>
      <c r="B2387" s="2" t="s">
        <v>737</v>
      </c>
      <c r="C2387" s="2" t="s">
        <v>736</v>
      </c>
      <c r="D2387" s="2" t="s">
        <v>738</v>
      </c>
      <c r="E2387" s="4">
        <v>61</v>
      </c>
      <c r="F2387" s="4">
        <v>122550</v>
      </c>
      <c r="G2387" s="4">
        <v>12255</v>
      </c>
      <c r="H2387" s="4">
        <v>134805</v>
      </c>
    </row>
    <row r="2388" spans="1:8" ht="15.75">
      <c r="A2388" s="3" t="s">
        <v>16</v>
      </c>
      <c r="B2388" s="2" t="s">
        <v>742</v>
      </c>
      <c r="C2388" s="2" t="s">
        <v>741</v>
      </c>
      <c r="D2388" s="2" t="s">
        <v>743</v>
      </c>
      <c r="E2388" s="4">
        <v>2</v>
      </c>
      <c r="F2388" s="4">
        <v>6200</v>
      </c>
      <c r="G2388" s="4">
        <v>620</v>
      </c>
      <c r="H2388" s="4">
        <v>6820</v>
      </c>
    </row>
    <row r="2389" spans="1:8" ht="15.75">
      <c r="A2389" s="3" t="s">
        <v>16</v>
      </c>
      <c r="B2389" s="2" t="s">
        <v>745</v>
      </c>
      <c r="C2389" s="2" t="s">
        <v>744</v>
      </c>
      <c r="D2389" s="2" t="s">
        <v>746</v>
      </c>
      <c r="E2389" s="4">
        <v>196</v>
      </c>
      <c r="F2389" s="4">
        <v>1399940</v>
      </c>
      <c r="G2389" s="4">
        <v>139994</v>
      </c>
      <c r="H2389" s="4">
        <v>1539934</v>
      </c>
    </row>
    <row r="2390" spans="1:8" ht="15.75">
      <c r="A2390" s="3" t="s">
        <v>16</v>
      </c>
      <c r="B2390" s="2" t="s">
        <v>748</v>
      </c>
      <c r="C2390" s="2" t="s">
        <v>747</v>
      </c>
      <c r="D2390" s="2" t="s">
        <v>749</v>
      </c>
      <c r="E2390" s="4">
        <v>50</v>
      </c>
      <c r="F2390" s="4">
        <v>117700</v>
      </c>
      <c r="G2390" s="4">
        <v>11770</v>
      </c>
      <c r="H2390" s="4">
        <v>129470</v>
      </c>
    </row>
    <row r="2391" spans="1:8" ht="15.75">
      <c r="A2391" s="3" t="s">
        <v>16</v>
      </c>
      <c r="B2391" s="2" t="s">
        <v>760</v>
      </c>
      <c r="C2391" s="2" t="s">
        <v>759</v>
      </c>
      <c r="D2391" s="2" t="s">
        <v>761</v>
      </c>
      <c r="E2391" s="4">
        <v>16</v>
      </c>
      <c r="F2391" s="4">
        <v>28800</v>
      </c>
      <c r="G2391" s="4">
        <v>2880</v>
      </c>
      <c r="H2391" s="4">
        <v>31680</v>
      </c>
    </row>
    <row r="2392" spans="1:8" ht="15.75">
      <c r="A2392" s="3" t="s">
        <v>16</v>
      </c>
      <c r="B2392" s="2" t="s">
        <v>771</v>
      </c>
      <c r="C2392" s="2" t="s">
        <v>770</v>
      </c>
      <c r="D2392" s="2" t="s">
        <v>772</v>
      </c>
      <c r="E2392" s="4">
        <v>289</v>
      </c>
      <c r="F2392" s="4">
        <v>2271160</v>
      </c>
      <c r="G2392" s="4">
        <v>227116</v>
      </c>
      <c r="H2392" s="4">
        <v>2498276</v>
      </c>
    </row>
    <row r="2393" spans="1:8" ht="15.75">
      <c r="A2393" s="3" t="s">
        <v>16</v>
      </c>
      <c r="B2393" s="2" t="s">
        <v>774</v>
      </c>
      <c r="C2393" s="2" t="s">
        <v>773</v>
      </c>
      <c r="D2393" s="2" t="s">
        <v>775</v>
      </c>
      <c r="E2393" s="4">
        <v>110</v>
      </c>
      <c r="F2393" s="4">
        <v>277090</v>
      </c>
      <c r="G2393" s="4">
        <v>27709</v>
      </c>
      <c r="H2393" s="4">
        <v>304799</v>
      </c>
    </row>
    <row r="2394" spans="1:8" ht="15.75">
      <c r="A2394" s="3" t="s">
        <v>16</v>
      </c>
      <c r="B2394" s="2" t="s">
        <v>779</v>
      </c>
      <c r="C2394" s="2" t="s">
        <v>778</v>
      </c>
      <c r="D2394" s="2" t="s">
        <v>780</v>
      </c>
      <c r="E2394" s="4">
        <v>82</v>
      </c>
      <c r="F2394" s="4">
        <v>526280</v>
      </c>
      <c r="G2394" s="4">
        <v>52628</v>
      </c>
      <c r="H2394" s="4">
        <v>578908</v>
      </c>
    </row>
    <row r="2395" spans="1:8" ht="15.75">
      <c r="A2395" s="3" t="s">
        <v>16</v>
      </c>
      <c r="B2395" s="2" t="s">
        <v>797</v>
      </c>
      <c r="C2395" s="2" t="s">
        <v>796</v>
      </c>
      <c r="D2395" s="2" t="s">
        <v>798</v>
      </c>
      <c r="E2395" s="4"/>
      <c r="F2395" s="4"/>
      <c r="G2395" s="4"/>
      <c r="H2395" s="4"/>
    </row>
    <row r="2396" spans="1:8" ht="15.75">
      <c r="A2396" s="3" t="s">
        <v>16</v>
      </c>
      <c r="B2396" s="2" t="s">
        <v>800</v>
      </c>
      <c r="C2396" s="2" t="s">
        <v>799</v>
      </c>
      <c r="D2396" s="2" t="s">
        <v>801</v>
      </c>
      <c r="E2396" s="4">
        <v>14</v>
      </c>
      <c r="F2396" s="4">
        <v>141000</v>
      </c>
      <c r="G2396" s="4">
        <v>14100</v>
      </c>
      <c r="H2396" s="4">
        <v>155100</v>
      </c>
    </row>
    <row r="2397" spans="1:8" ht="15.75">
      <c r="A2397" s="3" t="s">
        <v>16</v>
      </c>
      <c r="B2397" s="2" t="s">
        <v>803</v>
      </c>
      <c r="C2397" s="2" t="s">
        <v>802</v>
      </c>
      <c r="D2397" s="2" t="s">
        <v>804</v>
      </c>
      <c r="E2397" s="4">
        <v>60</v>
      </c>
      <c r="F2397" s="4">
        <v>206430</v>
      </c>
      <c r="G2397" s="4">
        <v>20643</v>
      </c>
      <c r="H2397" s="4">
        <v>227073</v>
      </c>
    </row>
    <row r="2398" spans="1:8" ht="15.75">
      <c r="A2398" s="3" t="s">
        <v>16</v>
      </c>
      <c r="B2398" s="2" t="s">
        <v>814</v>
      </c>
      <c r="C2398" s="2" t="s">
        <v>813</v>
      </c>
      <c r="D2398" s="2" t="s">
        <v>815</v>
      </c>
      <c r="E2398" s="4">
        <v>930</v>
      </c>
      <c r="F2398" s="4">
        <v>1656750</v>
      </c>
      <c r="G2398" s="4">
        <v>165675</v>
      </c>
      <c r="H2398" s="4">
        <v>1822425</v>
      </c>
    </row>
    <row r="2399" spans="1:8" ht="15.75">
      <c r="A2399" s="3" t="s">
        <v>16</v>
      </c>
      <c r="B2399" s="2" t="s">
        <v>817</v>
      </c>
      <c r="C2399" s="2" t="s">
        <v>816</v>
      </c>
      <c r="D2399" s="2" t="s">
        <v>818</v>
      </c>
      <c r="E2399" s="4">
        <v>105</v>
      </c>
      <c r="F2399" s="4">
        <v>142000</v>
      </c>
      <c r="G2399" s="4">
        <v>14200</v>
      </c>
      <c r="H2399" s="4">
        <v>156200</v>
      </c>
    </row>
    <row r="2400" spans="1:8" ht="15.75">
      <c r="A2400" s="3" t="s">
        <v>16</v>
      </c>
      <c r="B2400" s="2" t="s">
        <v>820</v>
      </c>
      <c r="C2400" s="2" t="s">
        <v>819</v>
      </c>
      <c r="D2400" s="2" t="s">
        <v>821</v>
      </c>
      <c r="E2400" s="4">
        <v>2</v>
      </c>
      <c r="F2400" s="4">
        <v>7400</v>
      </c>
      <c r="G2400" s="4">
        <v>740</v>
      </c>
      <c r="H2400" s="4">
        <v>8140</v>
      </c>
    </row>
    <row r="2401" spans="1:8" ht="15.75">
      <c r="A2401" s="3" t="s">
        <v>16</v>
      </c>
      <c r="B2401" s="2" t="s">
        <v>823</v>
      </c>
      <c r="C2401" s="2" t="s">
        <v>822</v>
      </c>
      <c r="D2401" s="2" t="s">
        <v>824</v>
      </c>
      <c r="E2401" s="4">
        <v>2250</v>
      </c>
      <c r="F2401" s="4">
        <v>3290750</v>
      </c>
      <c r="G2401" s="4">
        <v>329075</v>
      </c>
      <c r="H2401" s="4">
        <v>3619825</v>
      </c>
    </row>
    <row r="2402" spans="1:8" ht="15.75">
      <c r="A2402" s="3" t="s">
        <v>16</v>
      </c>
      <c r="B2402" s="2" t="s">
        <v>829</v>
      </c>
      <c r="C2402" s="2" t="s">
        <v>828</v>
      </c>
      <c r="D2402" s="2" t="s">
        <v>830</v>
      </c>
      <c r="E2402" s="4">
        <v>50</v>
      </c>
      <c r="F2402" s="4">
        <v>197200</v>
      </c>
      <c r="G2402" s="4">
        <v>19720</v>
      </c>
      <c r="H2402" s="4">
        <v>216920</v>
      </c>
    </row>
    <row r="2403" spans="1:8" ht="15.75">
      <c r="A2403" s="3" t="s">
        <v>16</v>
      </c>
      <c r="B2403" s="2" t="s">
        <v>844</v>
      </c>
      <c r="C2403" s="2" t="s">
        <v>843</v>
      </c>
      <c r="D2403" s="2" t="s">
        <v>845</v>
      </c>
      <c r="E2403" s="4">
        <v>50</v>
      </c>
      <c r="F2403" s="4">
        <v>233200</v>
      </c>
      <c r="G2403" s="4">
        <v>23320</v>
      </c>
      <c r="H2403" s="4">
        <v>256520</v>
      </c>
    </row>
    <row r="2404" spans="1:8" ht="15.75">
      <c r="A2404" s="3" t="s">
        <v>16</v>
      </c>
      <c r="B2404" s="2" t="s">
        <v>847</v>
      </c>
      <c r="C2404" s="2" t="s">
        <v>846</v>
      </c>
      <c r="D2404" s="2"/>
      <c r="E2404" s="4">
        <v>100</v>
      </c>
      <c r="F2404" s="4">
        <v>270000</v>
      </c>
      <c r="G2404" s="4">
        <v>27000</v>
      </c>
      <c r="H2404" s="4">
        <v>297000</v>
      </c>
    </row>
    <row r="2405" spans="1:8" ht="15.75">
      <c r="A2405" s="3" t="s">
        <v>16</v>
      </c>
      <c r="B2405" s="2" t="s">
        <v>855</v>
      </c>
      <c r="C2405" s="2" t="s">
        <v>854</v>
      </c>
      <c r="D2405" s="2" t="s">
        <v>856</v>
      </c>
      <c r="E2405" s="4">
        <v>82</v>
      </c>
      <c r="F2405" s="4">
        <v>295800</v>
      </c>
      <c r="G2405" s="4">
        <v>29580</v>
      </c>
      <c r="H2405" s="4">
        <v>325380</v>
      </c>
    </row>
    <row r="2406" spans="1:8" ht="15.75">
      <c r="A2406" s="3" t="s">
        <v>16</v>
      </c>
      <c r="B2406" s="2" t="s">
        <v>858</v>
      </c>
      <c r="C2406" s="2" t="s">
        <v>857</v>
      </c>
      <c r="D2406" s="2" t="s">
        <v>859</v>
      </c>
      <c r="E2406" s="4">
        <v>170</v>
      </c>
      <c r="F2406" s="4">
        <v>280700</v>
      </c>
      <c r="G2406" s="4">
        <v>28070</v>
      </c>
      <c r="H2406" s="4">
        <v>308770</v>
      </c>
    </row>
    <row r="2407" spans="1:8" ht="15.75">
      <c r="A2407" s="3" t="s">
        <v>16</v>
      </c>
      <c r="B2407" s="2" t="s">
        <v>863</v>
      </c>
      <c r="C2407" s="2" t="s">
        <v>862</v>
      </c>
      <c r="D2407" s="2"/>
      <c r="E2407" s="4">
        <v>28</v>
      </c>
      <c r="F2407" s="4">
        <v>44884</v>
      </c>
      <c r="G2407" s="4">
        <v>4488</v>
      </c>
      <c r="H2407" s="4">
        <v>49372</v>
      </c>
    </row>
    <row r="2408" spans="1:8" ht="15.75">
      <c r="A2408" s="3" t="s">
        <v>16</v>
      </c>
      <c r="B2408" s="2" t="s">
        <v>870</v>
      </c>
      <c r="C2408" s="2" t="s">
        <v>869</v>
      </c>
      <c r="D2408" s="2" t="s">
        <v>871</v>
      </c>
      <c r="E2408" s="4">
        <v>5</v>
      </c>
      <c r="F2408" s="4">
        <v>22500</v>
      </c>
      <c r="G2408" s="4">
        <v>2250</v>
      </c>
      <c r="H2408" s="4">
        <v>24750</v>
      </c>
    </row>
    <row r="2409" spans="1:8" ht="15.75">
      <c r="A2409" s="3" t="s">
        <v>16</v>
      </c>
      <c r="B2409" s="2" t="s">
        <v>883</v>
      </c>
      <c r="C2409" s="2" t="s">
        <v>882</v>
      </c>
      <c r="D2409" s="2" t="s">
        <v>884</v>
      </c>
      <c r="E2409" s="4">
        <v>10</v>
      </c>
      <c r="F2409" s="4">
        <v>202180</v>
      </c>
      <c r="G2409" s="4">
        <v>20218</v>
      </c>
      <c r="H2409" s="4">
        <v>222398</v>
      </c>
    </row>
    <row r="2410" spans="1:8" ht="15.75">
      <c r="A2410" s="3" t="s">
        <v>16</v>
      </c>
      <c r="B2410" s="2" t="s">
        <v>916</v>
      </c>
      <c r="C2410" s="2" t="s">
        <v>915</v>
      </c>
      <c r="D2410" s="2" t="s">
        <v>914</v>
      </c>
      <c r="E2410" s="4">
        <v>4</v>
      </c>
      <c r="F2410" s="4">
        <v>380212</v>
      </c>
      <c r="G2410" s="4">
        <v>38021</v>
      </c>
      <c r="H2410" s="4">
        <v>418233</v>
      </c>
    </row>
    <row r="2411" spans="1:8" ht="15.75">
      <c r="A2411" s="3" t="s">
        <v>16</v>
      </c>
      <c r="B2411" s="2" t="s">
        <v>938</v>
      </c>
      <c r="C2411" s="2" t="s">
        <v>937</v>
      </c>
      <c r="D2411" s="2"/>
      <c r="E2411" s="4">
        <v>4</v>
      </c>
      <c r="F2411" s="4">
        <v>19000</v>
      </c>
      <c r="G2411" s="4">
        <v>1900</v>
      </c>
      <c r="H2411" s="4">
        <v>20900</v>
      </c>
    </row>
    <row r="2412" spans="1:8" ht="15.75">
      <c r="A2412" s="3" t="s">
        <v>16</v>
      </c>
      <c r="B2412" s="2" t="s">
        <v>940</v>
      </c>
      <c r="C2412" s="2" t="s">
        <v>939</v>
      </c>
      <c r="D2412" s="2"/>
      <c r="E2412" s="4">
        <v>6</v>
      </c>
      <c r="F2412" s="4">
        <v>30060</v>
      </c>
      <c r="G2412" s="4">
        <v>3006</v>
      </c>
      <c r="H2412" s="4">
        <v>33066</v>
      </c>
    </row>
    <row r="2413" spans="1:8" ht="15.75">
      <c r="A2413" s="3" t="s">
        <v>16</v>
      </c>
      <c r="B2413" s="2" t="s">
        <v>942</v>
      </c>
      <c r="C2413" s="2" t="s">
        <v>941</v>
      </c>
      <c r="D2413" s="2"/>
      <c r="E2413" s="4">
        <v>5</v>
      </c>
      <c r="F2413" s="4">
        <v>25700</v>
      </c>
      <c r="G2413" s="4">
        <v>2570</v>
      </c>
      <c r="H2413" s="4">
        <v>28270</v>
      </c>
    </row>
    <row r="2414" spans="1:8" ht="15.75">
      <c r="A2414" s="3" t="s">
        <v>16</v>
      </c>
      <c r="B2414" s="2" t="s">
        <v>944</v>
      </c>
      <c r="C2414" s="2" t="s">
        <v>943</v>
      </c>
      <c r="D2414" s="2"/>
      <c r="E2414" s="4">
        <v>9</v>
      </c>
      <c r="F2414" s="4">
        <v>47430</v>
      </c>
      <c r="G2414" s="4">
        <v>4743</v>
      </c>
      <c r="H2414" s="4">
        <v>52173</v>
      </c>
    </row>
    <row r="2415" spans="1:8" ht="15.75">
      <c r="A2415" s="3" t="s">
        <v>16</v>
      </c>
      <c r="B2415" s="2" t="s">
        <v>968</v>
      </c>
      <c r="C2415" s="2" t="s">
        <v>778</v>
      </c>
      <c r="D2415" s="2" t="s">
        <v>969</v>
      </c>
      <c r="E2415" s="4">
        <v>100</v>
      </c>
      <c r="F2415" s="4">
        <v>615300</v>
      </c>
      <c r="G2415" s="4">
        <v>61530</v>
      </c>
      <c r="H2415" s="4">
        <v>676830</v>
      </c>
    </row>
    <row r="2416" spans="1:8" ht="15.75">
      <c r="A2416" s="3" t="s">
        <v>16</v>
      </c>
      <c r="B2416" s="2" t="s">
        <v>974</v>
      </c>
      <c r="C2416" s="2" t="s">
        <v>773</v>
      </c>
      <c r="D2416" s="2" t="s">
        <v>975</v>
      </c>
      <c r="E2416" s="4">
        <v>56</v>
      </c>
      <c r="F2416" s="4">
        <v>141064</v>
      </c>
      <c r="G2416" s="4">
        <v>14106</v>
      </c>
      <c r="H2416" s="4">
        <v>155170</v>
      </c>
    </row>
    <row r="2417" spans="1:8" ht="15.75">
      <c r="A2417" s="3" t="s">
        <v>16</v>
      </c>
      <c r="B2417" s="2" t="s">
        <v>980</v>
      </c>
      <c r="C2417" s="2" t="s">
        <v>805</v>
      </c>
      <c r="D2417" s="2" t="s">
        <v>981</v>
      </c>
      <c r="E2417" s="4">
        <v>200</v>
      </c>
      <c r="F2417" s="4">
        <v>1424600</v>
      </c>
      <c r="G2417" s="4">
        <v>142460</v>
      </c>
      <c r="H2417" s="4">
        <v>1567060</v>
      </c>
    </row>
    <row r="2418" spans="1:8" ht="15.75">
      <c r="A2418" s="3" t="s">
        <v>16</v>
      </c>
      <c r="B2418" s="2" t="s">
        <v>986</v>
      </c>
      <c r="C2418" s="2" t="s">
        <v>736</v>
      </c>
      <c r="D2418" s="2" t="s">
        <v>987</v>
      </c>
      <c r="E2418" s="4">
        <v>31</v>
      </c>
      <c r="F2418" s="4">
        <v>58931</v>
      </c>
      <c r="G2418" s="4">
        <v>5893</v>
      </c>
      <c r="H2418" s="4">
        <v>64824</v>
      </c>
    </row>
    <row r="2419" spans="1:8" ht="15.75">
      <c r="A2419" s="3" t="s">
        <v>16</v>
      </c>
      <c r="B2419" s="2" t="s">
        <v>988</v>
      </c>
      <c r="C2419" s="2" t="s">
        <v>747</v>
      </c>
      <c r="D2419" s="2" t="s">
        <v>989</v>
      </c>
      <c r="E2419" s="4">
        <v>8</v>
      </c>
      <c r="F2419" s="4">
        <v>17136</v>
      </c>
      <c r="G2419" s="4">
        <v>1714</v>
      </c>
      <c r="H2419" s="4">
        <v>18850</v>
      </c>
    </row>
    <row r="2420" spans="1:8" ht="15.75">
      <c r="A2420" s="3" t="s">
        <v>16</v>
      </c>
      <c r="B2420" s="2" t="s">
        <v>1041</v>
      </c>
      <c r="C2420" s="2" t="s">
        <v>1040</v>
      </c>
      <c r="D2420" s="2"/>
      <c r="E2420" s="4">
        <v>50</v>
      </c>
      <c r="F2420" s="4">
        <v>375000</v>
      </c>
      <c r="G2420" s="4">
        <v>37500</v>
      </c>
      <c r="H2420" s="4">
        <v>412500</v>
      </c>
    </row>
    <row r="2421" spans="1:8" ht="15.75">
      <c r="A2421" s="3" t="s">
        <v>16</v>
      </c>
      <c r="B2421" s="2" t="s">
        <v>1045</v>
      </c>
      <c r="C2421" s="2" t="s">
        <v>1044</v>
      </c>
      <c r="D2421" s="2"/>
      <c r="E2421" s="4">
        <v>1</v>
      </c>
      <c r="F2421" s="4">
        <v>33000</v>
      </c>
      <c r="G2421" s="4">
        <v>3300</v>
      </c>
      <c r="H2421" s="4">
        <v>36300</v>
      </c>
    </row>
    <row r="2422" spans="1:8" ht="15.75">
      <c r="A2422" s="3" t="s">
        <v>16</v>
      </c>
      <c r="B2422" s="2" t="s">
        <v>1061</v>
      </c>
      <c r="C2422" s="2" t="s">
        <v>857</v>
      </c>
      <c r="D2422" s="2" t="s">
        <v>1062</v>
      </c>
      <c r="E2422" s="4">
        <v>50</v>
      </c>
      <c r="F2422" s="4">
        <v>73800</v>
      </c>
      <c r="G2422" s="4">
        <v>7380</v>
      </c>
      <c r="H2422" s="4">
        <v>81180</v>
      </c>
    </row>
    <row r="2423" spans="1:8" ht="15.75">
      <c r="A2423" s="3" t="s">
        <v>16</v>
      </c>
      <c r="B2423" s="2" t="s">
        <v>1071</v>
      </c>
      <c r="C2423" s="2" t="s">
        <v>759</v>
      </c>
      <c r="D2423" s="2" t="s">
        <v>1072</v>
      </c>
      <c r="E2423" s="4">
        <v>1000</v>
      </c>
      <c r="F2423" s="4">
        <v>1051000</v>
      </c>
      <c r="G2423" s="4">
        <v>105100</v>
      </c>
      <c r="H2423" s="4">
        <v>1156100</v>
      </c>
    </row>
    <row r="2424" spans="1:8" ht="15.75">
      <c r="A2424" s="3" t="s">
        <v>16</v>
      </c>
      <c r="B2424" s="2" t="s">
        <v>1075</v>
      </c>
      <c r="C2424" s="2" t="s">
        <v>822</v>
      </c>
      <c r="D2424" s="2" t="s">
        <v>1076</v>
      </c>
      <c r="E2424" s="4">
        <v>1900</v>
      </c>
      <c r="F2424" s="4">
        <v>2483300</v>
      </c>
      <c r="G2424" s="4">
        <v>248330</v>
      </c>
      <c r="H2424" s="4">
        <v>2731630</v>
      </c>
    </row>
    <row r="2425" spans="1:8" ht="15.75">
      <c r="A2425" s="3" t="s">
        <v>16</v>
      </c>
      <c r="B2425" s="2" t="s">
        <v>1095</v>
      </c>
      <c r="C2425" s="2" t="s">
        <v>1094</v>
      </c>
      <c r="D2425" s="2"/>
      <c r="E2425" s="4">
        <v>2</v>
      </c>
      <c r="F2425" s="4">
        <v>11320</v>
      </c>
      <c r="G2425" s="4">
        <v>1132</v>
      </c>
      <c r="H2425" s="4">
        <v>12452</v>
      </c>
    </row>
    <row r="2426" spans="1:8" ht="15.75">
      <c r="A2426" s="3" t="s">
        <v>16</v>
      </c>
      <c r="B2426" s="2" t="s">
        <v>1119</v>
      </c>
      <c r="C2426" s="2" t="s">
        <v>1118</v>
      </c>
      <c r="D2426" s="2"/>
      <c r="E2426" s="4">
        <v>210</v>
      </c>
      <c r="F2426" s="4">
        <v>758100</v>
      </c>
      <c r="G2426" s="4">
        <v>75810</v>
      </c>
      <c r="H2426" s="4">
        <v>833910</v>
      </c>
    </row>
    <row r="2427" spans="1:8" ht="15.75">
      <c r="A2427" s="3" t="s">
        <v>16</v>
      </c>
      <c r="B2427" s="2" t="s">
        <v>1145</v>
      </c>
      <c r="C2427" s="2" t="s">
        <v>1144</v>
      </c>
      <c r="D2427" s="2"/>
      <c r="E2427" s="4">
        <v>16</v>
      </c>
      <c r="F2427" s="4">
        <v>144000</v>
      </c>
      <c r="G2427" s="4">
        <v>14400</v>
      </c>
      <c r="H2427" s="4">
        <v>158400</v>
      </c>
    </row>
    <row r="2428" spans="1:8" ht="15.75">
      <c r="A2428" s="3" t="s">
        <v>16</v>
      </c>
      <c r="B2428" s="2" t="s">
        <v>1151</v>
      </c>
      <c r="C2428" s="2" t="s">
        <v>1150</v>
      </c>
      <c r="D2428" s="2" t="s">
        <v>1152</v>
      </c>
      <c r="E2428" s="4">
        <v>680</v>
      </c>
      <c r="F2428" s="4">
        <v>3128000</v>
      </c>
      <c r="G2428" s="4">
        <v>312800</v>
      </c>
      <c r="H2428" s="4">
        <v>3440800</v>
      </c>
    </row>
    <row r="2429" spans="1:8" ht="15.75">
      <c r="A2429" s="3" t="s">
        <v>16</v>
      </c>
      <c r="B2429" s="2" t="s">
        <v>1159</v>
      </c>
      <c r="C2429" s="2" t="s">
        <v>1158</v>
      </c>
      <c r="D2429" s="2"/>
      <c r="E2429" s="4">
        <v>4</v>
      </c>
      <c r="F2429" s="4">
        <v>21600</v>
      </c>
      <c r="G2429" s="4">
        <v>2160</v>
      </c>
      <c r="H2429" s="4">
        <v>23760</v>
      </c>
    </row>
    <row r="2430" spans="1:8" ht="15.75">
      <c r="A2430" s="3" t="s">
        <v>16</v>
      </c>
      <c r="B2430" s="2" t="s">
        <v>1170</v>
      </c>
      <c r="C2430" s="2" t="s">
        <v>1169</v>
      </c>
      <c r="D2430" s="2"/>
      <c r="E2430" s="4">
        <v>1</v>
      </c>
      <c r="F2430" s="4">
        <v>6440</v>
      </c>
      <c r="G2430" s="4">
        <v>644</v>
      </c>
      <c r="H2430" s="4">
        <v>7084</v>
      </c>
    </row>
    <row r="2431" spans="1:8" ht="15.75">
      <c r="A2431" s="3" t="s">
        <v>16</v>
      </c>
      <c r="B2431" s="2" t="s">
        <v>1188</v>
      </c>
      <c r="C2431" s="2" t="s">
        <v>1187</v>
      </c>
      <c r="D2431" s="2" t="s">
        <v>414</v>
      </c>
      <c r="E2431" s="4">
        <v>4</v>
      </c>
      <c r="F2431" s="4">
        <v>24200</v>
      </c>
      <c r="G2431" s="4">
        <v>2420</v>
      </c>
      <c r="H2431" s="4">
        <v>26620</v>
      </c>
    </row>
    <row r="2432" spans="1:8" ht="15.75">
      <c r="A2432" s="3" t="s">
        <v>16</v>
      </c>
      <c r="B2432" s="2" t="s">
        <v>1193</v>
      </c>
      <c r="C2432" s="2" t="s">
        <v>1192</v>
      </c>
      <c r="D2432" s="2"/>
      <c r="E2432" s="4">
        <v>1</v>
      </c>
      <c r="F2432" s="4">
        <v>6310</v>
      </c>
      <c r="G2432" s="4">
        <v>631</v>
      </c>
      <c r="H2432" s="4">
        <v>6941</v>
      </c>
    </row>
    <row r="2433" spans="1:8" ht="15.75">
      <c r="A2433" s="3" t="s">
        <v>16</v>
      </c>
      <c r="B2433" s="2" t="s">
        <v>1346</v>
      </c>
      <c r="C2433" s="2" t="s">
        <v>1345</v>
      </c>
      <c r="D2433" s="2" t="s">
        <v>1342</v>
      </c>
      <c r="E2433" s="4">
        <v>20</v>
      </c>
      <c r="F2433" s="4">
        <v>240000</v>
      </c>
      <c r="G2433" s="4">
        <v>24000</v>
      </c>
      <c r="H2433" s="4">
        <v>264000</v>
      </c>
    </row>
    <row r="2434" spans="1:8" ht="15.75">
      <c r="A2434" s="3" t="s">
        <v>16</v>
      </c>
      <c r="B2434" s="2" t="s">
        <v>1348</v>
      </c>
      <c r="C2434" s="2" t="s">
        <v>1347</v>
      </c>
      <c r="D2434" s="2" t="s">
        <v>1349</v>
      </c>
      <c r="E2434" s="4">
        <v>221</v>
      </c>
      <c r="F2434" s="4">
        <v>2244255</v>
      </c>
      <c r="G2434" s="4">
        <v>224426</v>
      </c>
      <c r="H2434" s="4">
        <v>2468681</v>
      </c>
    </row>
    <row r="2435" spans="1:8" ht="15.75">
      <c r="A2435" s="3" t="s">
        <v>16</v>
      </c>
      <c r="B2435" s="2" t="s">
        <v>1351</v>
      </c>
      <c r="C2435" s="2" t="s">
        <v>1350</v>
      </c>
      <c r="D2435" s="2" t="s">
        <v>1352</v>
      </c>
      <c r="E2435" s="4">
        <v>130</v>
      </c>
      <c r="F2435" s="4">
        <v>130000</v>
      </c>
      <c r="G2435" s="4">
        <v>13000</v>
      </c>
      <c r="H2435" s="4">
        <v>143000</v>
      </c>
    </row>
    <row r="2436" spans="1:8" ht="15.75">
      <c r="A2436" s="3" t="s">
        <v>16</v>
      </c>
      <c r="B2436" s="2" t="s">
        <v>1354</v>
      </c>
      <c r="C2436" s="2" t="s">
        <v>1353</v>
      </c>
      <c r="D2436" s="2" t="s">
        <v>1342</v>
      </c>
      <c r="E2436" s="4">
        <v>10</v>
      </c>
      <c r="F2436" s="4">
        <v>114000</v>
      </c>
      <c r="G2436" s="4">
        <v>11400</v>
      </c>
      <c r="H2436" s="4">
        <v>125400</v>
      </c>
    </row>
    <row r="2437" spans="1:8" ht="15.75">
      <c r="A2437" s="3" t="s">
        <v>16</v>
      </c>
      <c r="B2437" s="2" t="s">
        <v>1363</v>
      </c>
      <c r="C2437" s="2" t="s">
        <v>1362</v>
      </c>
      <c r="D2437" s="2" t="s">
        <v>1342</v>
      </c>
      <c r="E2437" s="4">
        <v>20</v>
      </c>
      <c r="F2437" s="4">
        <v>216000</v>
      </c>
      <c r="G2437" s="4">
        <v>21600</v>
      </c>
      <c r="H2437" s="4">
        <v>237600</v>
      </c>
    </row>
    <row r="2438" spans="1:8" ht="15.75">
      <c r="A2438" s="3" t="s">
        <v>16</v>
      </c>
      <c r="B2438" s="2" t="s">
        <v>1365</v>
      </c>
      <c r="C2438" s="2" t="s">
        <v>1364</v>
      </c>
      <c r="D2438" s="2" t="s">
        <v>1352</v>
      </c>
      <c r="E2438" s="4">
        <v>264</v>
      </c>
      <c r="F2438" s="4">
        <v>237600</v>
      </c>
      <c r="G2438" s="4">
        <v>23760</v>
      </c>
      <c r="H2438" s="4">
        <v>261360</v>
      </c>
    </row>
    <row r="2439" spans="1:8" ht="15.75">
      <c r="A2439" s="3" t="s">
        <v>16</v>
      </c>
      <c r="B2439" s="2" t="s">
        <v>1370</v>
      </c>
      <c r="C2439" s="2" t="s">
        <v>1369</v>
      </c>
      <c r="D2439" s="2" t="s">
        <v>1352</v>
      </c>
      <c r="E2439" s="4">
        <v>98</v>
      </c>
      <c r="F2439" s="4">
        <v>2450000</v>
      </c>
      <c r="G2439" s="4">
        <v>245000</v>
      </c>
      <c r="H2439" s="4">
        <v>2695000</v>
      </c>
    </row>
    <row r="2440" spans="1:8" ht="15.75">
      <c r="A2440" s="3" t="s">
        <v>16</v>
      </c>
      <c r="B2440" s="2" t="s">
        <v>1373</v>
      </c>
      <c r="C2440" s="2" t="s">
        <v>1362</v>
      </c>
      <c r="D2440" s="2" t="s">
        <v>1374</v>
      </c>
      <c r="E2440" s="4">
        <v>60</v>
      </c>
      <c r="F2440" s="4">
        <v>496020</v>
      </c>
      <c r="G2440" s="4">
        <v>49602</v>
      </c>
      <c r="H2440" s="4">
        <v>545622</v>
      </c>
    </row>
    <row r="2441" spans="1:8" ht="15.75">
      <c r="A2441" s="3" t="s">
        <v>16</v>
      </c>
      <c r="B2441" s="2" t="s">
        <v>1384</v>
      </c>
      <c r="C2441" s="2" t="s">
        <v>1364</v>
      </c>
      <c r="D2441" s="2" t="s">
        <v>73</v>
      </c>
      <c r="E2441" s="4">
        <v>300</v>
      </c>
      <c r="F2441" s="4">
        <v>270000</v>
      </c>
      <c r="G2441" s="4">
        <v>27000</v>
      </c>
      <c r="H2441" s="4">
        <v>297000</v>
      </c>
    </row>
    <row r="2442" spans="1:8" ht="15.75">
      <c r="A2442" s="3" t="s">
        <v>16</v>
      </c>
      <c r="B2442" s="2" t="s">
        <v>1386</v>
      </c>
      <c r="C2442" s="2" t="s">
        <v>1385</v>
      </c>
      <c r="D2442" s="2" t="s">
        <v>1387</v>
      </c>
      <c r="E2442" s="4">
        <v>100</v>
      </c>
      <c r="F2442" s="4">
        <v>90000</v>
      </c>
      <c r="G2442" s="4">
        <v>9000</v>
      </c>
      <c r="H2442" s="4">
        <v>99000</v>
      </c>
    </row>
    <row r="2443" spans="1:8" ht="15.75">
      <c r="A2443" s="3" t="s">
        <v>16</v>
      </c>
      <c r="B2443" s="2" t="s">
        <v>1403</v>
      </c>
      <c r="C2443" s="2" t="s">
        <v>1401</v>
      </c>
      <c r="D2443" s="2" t="s">
        <v>73</v>
      </c>
      <c r="E2443" s="4">
        <v>250</v>
      </c>
      <c r="F2443" s="4">
        <v>273750</v>
      </c>
      <c r="G2443" s="4">
        <v>27375</v>
      </c>
      <c r="H2443" s="4">
        <v>301125</v>
      </c>
    </row>
    <row r="2444" spans="1:8" ht="15.75">
      <c r="A2444" s="3" t="s">
        <v>16</v>
      </c>
      <c r="B2444" s="2" t="s">
        <v>1421</v>
      </c>
      <c r="C2444" s="2" t="s">
        <v>1417</v>
      </c>
      <c r="D2444" s="2" t="s">
        <v>184</v>
      </c>
      <c r="E2444" s="4">
        <v>2</v>
      </c>
      <c r="F2444" s="4">
        <v>3800</v>
      </c>
      <c r="G2444" s="4">
        <v>380</v>
      </c>
      <c r="H2444" s="4">
        <v>4180</v>
      </c>
    </row>
    <row r="2445" spans="1:8" ht="15.75">
      <c r="A2445" s="3" t="s">
        <v>16</v>
      </c>
      <c r="B2445" s="2" t="s">
        <v>1422</v>
      </c>
      <c r="C2445" s="2" t="s">
        <v>1417</v>
      </c>
      <c r="D2445" s="2" t="s">
        <v>56</v>
      </c>
      <c r="E2445" s="4">
        <v>2</v>
      </c>
      <c r="F2445" s="4">
        <v>4000</v>
      </c>
      <c r="G2445" s="4">
        <v>400</v>
      </c>
      <c r="H2445" s="4">
        <v>4400</v>
      </c>
    </row>
    <row r="2446" spans="1:8" ht="15.75">
      <c r="A2446" s="3" t="s">
        <v>16</v>
      </c>
      <c r="B2446" s="2" t="s">
        <v>1626</v>
      </c>
      <c r="C2446" s="2" t="s">
        <v>1625</v>
      </c>
      <c r="D2446" s="2" t="s">
        <v>1627</v>
      </c>
      <c r="E2446" s="4">
        <v>4</v>
      </c>
      <c r="F2446" s="4">
        <v>588000</v>
      </c>
      <c r="G2446" s="4">
        <v>58800</v>
      </c>
      <c r="H2446" s="4">
        <v>646800</v>
      </c>
    </row>
    <row r="2447" spans="1:8" ht="15.75">
      <c r="A2447" s="3" t="s">
        <v>16</v>
      </c>
      <c r="B2447" s="2" t="s">
        <v>1752</v>
      </c>
      <c r="C2447" s="2" t="s">
        <v>1751</v>
      </c>
      <c r="D2447" s="2" t="s">
        <v>1753</v>
      </c>
      <c r="E2447" s="4">
        <v>5</v>
      </c>
      <c r="F2447" s="4">
        <v>20000</v>
      </c>
      <c r="G2447" s="4">
        <v>2000</v>
      </c>
      <c r="H2447" s="4">
        <v>22000</v>
      </c>
    </row>
    <row r="2448" spans="1:8" ht="15.75">
      <c r="A2448" s="3" t="s">
        <v>16</v>
      </c>
      <c r="B2448" s="2" t="s">
        <v>1964</v>
      </c>
      <c r="C2448" s="2" t="s">
        <v>1970</v>
      </c>
      <c r="D2448" s="2"/>
      <c r="E2448" s="4">
        <v>3</v>
      </c>
      <c r="F2448" s="4">
        <v>81000</v>
      </c>
      <c r="G2448" s="4">
        <v>8100</v>
      </c>
      <c r="H2448" s="4">
        <v>89100</v>
      </c>
    </row>
    <row r="2449" spans="1:8" ht="15.75">
      <c r="A2449" s="3" t="s">
        <v>16</v>
      </c>
      <c r="B2449" s="2" t="s">
        <v>2295</v>
      </c>
      <c r="C2449" s="2" t="s">
        <v>2292</v>
      </c>
      <c r="D2449" s="2" t="s">
        <v>2296</v>
      </c>
      <c r="E2449" s="4">
        <v>10</v>
      </c>
      <c r="F2449" s="4">
        <v>74550</v>
      </c>
      <c r="G2449" s="4">
        <v>7455</v>
      </c>
      <c r="H2449" s="4">
        <v>82005</v>
      </c>
    </row>
    <row r="2450" spans="1:8" ht="15.75">
      <c r="A2450" s="3" t="s">
        <v>16</v>
      </c>
      <c r="B2450" s="2" t="s">
        <v>2304</v>
      </c>
      <c r="C2450" s="2" t="s">
        <v>2303</v>
      </c>
      <c r="D2450" s="2" t="s">
        <v>2305</v>
      </c>
      <c r="E2450" s="4">
        <v>10</v>
      </c>
      <c r="F2450" s="4">
        <v>72780</v>
      </c>
      <c r="G2450" s="4">
        <v>7278</v>
      </c>
      <c r="H2450" s="4">
        <v>80058</v>
      </c>
    </row>
    <row r="2451" spans="1:8" ht="15.75">
      <c r="A2451" s="3" t="s">
        <v>16</v>
      </c>
      <c r="B2451" s="2" t="s">
        <v>2343</v>
      </c>
      <c r="C2451" s="2" t="s">
        <v>299</v>
      </c>
      <c r="D2451" s="2" t="s">
        <v>2344</v>
      </c>
      <c r="E2451" s="4">
        <v>10</v>
      </c>
      <c r="F2451" s="4">
        <v>101620</v>
      </c>
      <c r="G2451" s="4">
        <v>10162</v>
      </c>
      <c r="H2451" s="4">
        <v>111782</v>
      </c>
    </row>
    <row r="2452" spans="1:8" ht="15.75">
      <c r="A2452" s="3" t="s">
        <v>16</v>
      </c>
      <c r="B2452" s="2" t="s">
        <v>2347</v>
      </c>
      <c r="C2452" s="2" t="s">
        <v>2346</v>
      </c>
      <c r="D2452" s="2" t="s">
        <v>2348</v>
      </c>
      <c r="E2452" s="4">
        <v>5</v>
      </c>
      <c r="F2452" s="4">
        <v>35415</v>
      </c>
      <c r="G2452" s="4">
        <v>3542</v>
      </c>
      <c r="H2452" s="4">
        <v>38957</v>
      </c>
    </row>
    <row r="2453" spans="1:8" ht="15.75">
      <c r="A2453" s="3" t="s">
        <v>16</v>
      </c>
      <c r="B2453" s="2" t="s">
        <v>2375</v>
      </c>
      <c r="C2453" s="2" t="s">
        <v>236</v>
      </c>
      <c r="D2453" s="2" t="s">
        <v>2376</v>
      </c>
      <c r="E2453" s="4">
        <v>22</v>
      </c>
      <c r="F2453" s="4">
        <v>246774</v>
      </c>
      <c r="G2453" s="4">
        <v>24677</v>
      </c>
      <c r="H2453" s="4">
        <v>271451</v>
      </c>
    </row>
    <row r="2454" spans="1:8" ht="15.75">
      <c r="A2454" s="3" t="s">
        <v>16</v>
      </c>
      <c r="B2454" s="2" t="s">
        <v>2381</v>
      </c>
      <c r="C2454" s="2" t="s">
        <v>252</v>
      </c>
      <c r="D2454" s="2" t="s">
        <v>2382</v>
      </c>
      <c r="E2454" s="4">
        <v>10</v>
      </c>
      <c r="F2454" s="4">
        <v>52440</v>
      </c>
      <c r="G2454" s="4">
        <v>5244</v>
      </c>
      <c r="H2454" s="4">
        <v>57684</v>
      </c>
    </row>
    <row r="2455" spans="1:8" ht="15.75">
      <c r="A2455" s="3" t="s">
        <v>16</v>
      </c>
      <c r="B2455" s="2" t="s">
        <v>2383</v>
      </c>
      <c r="C2455" s="2" t="s">
        <v>252</v>
      </c>
      <c r="D2455" s="2" t="s">
        <v>2384</v>
      </c>
      <c r="E2455" s="4">
        <v>10</v>
      </c>
      <c r="F2455" s="4">
        <v>67190</v>
      </c>
      <c r="G2455" s="4">
        <v>6719</v>
      </c>
      <c r="H2455" s="4">
        <v>73909</v>
      </c>
    </row>
    <row r="2456" spans="1:8" ht="15.75">
      <c r="A2456" s="3" t="s">
        <v>16</v>
      </c>
      <c r="B2456" s="2" t="s">
        <v>2397</v>
      </c>
      <c r="C2456" s="2" t="s">
        <v>236</v>
      </c>
      <c r="D2456" s="2" t="s">
        <v>2398</v>
      </c>
      <c r="E2456" s="4">
        <v>90</v>
      </c>
      <c r="F2456" s="4">
        <v>484110</v>
      </c>
      <c r="G2456" s="4">
        <v>48411</v>
      </c>
      <c r="H2456" s="4">
        <v>532521</v>
      </c>
    </row>
    <row r="2457" spans="1:8" ht="15.75">
      <c r="A2457" s="3" t="s">
        <v>16</v>
      </c>
      <c r="B2457" s="2" t="s">
        <v>2400</v>
      </c>
      <c r="C2457" s="2" t="s">
        <v>236</v>
      </c>
      <c r="D2457" s="2" t="s">
        <v>2401</v>
      </c>
      <c r="E2457" s="4">
        <v>60</v>
      </c>
      <c r="F2457" s="4">
        <v>411240</v>
      </c>
      <c r="G2457" s="4">
        <v>41124</v>
      </c>
      <c r="H2457" s="4">
        <v>452364</v>
      </c>
    </row>
    <row r="2458" spans="1:8" ht="15.75">
      <c r="A2458" s="3" t="s">
        <v>16</v>
      </c>
      <c r="B2458" s="2" t="s">
        <v>2402</v>
      </c>
      <c r="C2458" s="2" t="s">
        <v>236</v>
      </c>
      <c r="D2458" s="2" t="s">
        <v>2403</v>
      </c>
      <c r="E2458" s="4">
        <v>30</v>
      </c>
      <c r="F2458" s="4">
        <v>248010</v>
      </c>
      <c r="G2458" s="4">
        <v>24801</v>
      </c>
      <c r="H2458" s="4">
        <v>272811</v>
      </c>
    </row>
    <row r="2459" spans="1:8" ht="15.75">
      <c r="A2459" s="3" t="s">
        <v>16</v>
      </c>
      <c r="B2459" s="2" t="s">
        <v>2404</v>
      </c>
      <c r="C2459" s="2" t="s">
        <v>236</v>
      </c>
      <c r="D2459" s="2" t="s">
        <v>2405</v>
      </c>
      <c r="E2459" s="4">
        <v>42</v>
      </c>
      <c r="F2459" s="4">
        <v>409164</v>
      </c>
      <c r="G2459" s="4">
        <v>40916</v>
      </c>
      <c r="H2459" s="4">
        <v>450080</v>
      </c>
    </row>
    <row r="2460" spans="1:8" ht="15.75">
      <c r="A2460" s="3" t="s">
        <v>16</v>
      </c>
      <c r="B2460" s="2" t="s">
        <v>2406</v>
      </c>
      <c r="C2460" s="2" t="s">
        <v>236</v>
      </c>
      <c r="D2460" s="2" t="s">
        <v>2407</v>
      </c>
      <c r="E2460" s="4">
        <v>50</v>
      </c>
      <c r="F2460" s="4">
        <v>168200</v>
      </c>
      <c r="G2460" s="4">
        <v>16820</v>
      </c>
      <c r="H2460" s="4">
        <v>185020</v>
      </c>
    </row>
    <row r="2461" spans="1:8" ht="15.75">
      <c r="A2461" s="3" t="s">
        <v>16</v>
      </c>
      <c r="B2461" s="2" t="s">
        <v>2408</v>
      </c>
      <c r="C2461" s="2" t="s">
        <v>236</v>
      </c>
      <c r="D2461" s="2" t="s">
        <v>2409</v>
      </c>
      <c r="E2461" s="4">
        <v>20</v>
      </c>
      <c r="F2461" s="4">
        <v>78080</v>
      </c>
      <c r="G2461" s="4">
        <v>7808</v>
      </c>
      <c r="H2461" s="4">
        <v>85888</v>
      </c>
    </row>
    <row r="2462" spans="1:8" ht="15.75">
      <c r="A2462" s="3" t="s">
        <v>16</v>
      </c>
      <c r="B2462" s="2" t="s">
        <v>2422</v>
      </c>
      <c r="C2462" s="2" t="s">
        <v>2287</v>
      </c>
      <c r="D2462" s="2" t="s">
        <v>2423</v>
      </c>
      <c r="E2462" s="4">
        <v>10</v>
      </c>
      <c r="F2462" s="4">
        <v>76330</v>
      </c>
      <c r="G2462" s="4">
        <v>7633</v>
      </c>
      <c r="H2462" s="4">
        <v>83963</v>
      </c>
    </row>
    <row r="2463" spans="1:8" ht="15.75">
      <c r="A2463" s="3" t="s">
        <v>16</v>
      </c>
      <c r="B2463" s="2" t="s">
        <v>2432</v>
      </c>
      <c r="C2463" s="2" t="s">
        <v>267</v>
      </c>
      <c r="D2463" s="2" t="s">
        <v>2433</v>
      </c>
      <c r="E2463" s="4">
        <v>5</v>
      </c>
      <c r="F2463" s="4">
        <v>25590</v>
      </c>
      <c r="G2463" s="4">
        <v>2559</v>
      </c>
      <c r="H2463" s="4">
        <v>28149</v>
      </c>
    </row>
    <row r="2464" spans="1:8" ht="15.75">
      <c r="A2464" s="3" t="s">
        <v>16</v>
      </c>
      <c r="B2464" s="2" t="s">
        <v>2434</v>
      </c>
      <c r="C2464" s="2" t="s">
        <v>267</v>
      </c>
      <c r="D2464" s="2" t="s">
        <v>2435</v>
      </c>
      <c r="E2464" s="4">
        <v>3</v>
      </c>
      <c r="F2464" s="4">
        <v>22500</v>
      </c>
      <c r="G2464" s="4">
        <v>2250</v>
      </c>
      <c r="H2464" s="4">
        <v>24750</v>
      </c>
    </row>
    <row r="2465" spans="1:8" ht="15.75">
      <c r="A2465" s="3" t="s">
        <v>16</v>
      </c>
      <c r="B2465" s="2" t="s">
        <v>2436</v>
      </c>
      <c r="C2465" s="2" t="s">
        <v>267</v>
      </c>
      <c r="D2465" s="2" t="s">
        <v>2437</v>
      </c>
      <c r="E2465" s="4">
        <v>36</v>
      </c>
      <c r="F2465" s="4">
        <v>178380</v>
      </c>
      <c r="G2465" s="4">
        <v>17839</v>
      </c>
      <c r="H2465" s="4">
        <v>196219</v>
      </c>
    </row>
    <row r="2466" spans="1:8" ht="15.75">
      <c r="A2466" s="3" t="s">
        <v>16</v>
      </c>
      <c r="B2466" s="2" t="s">
        <v>2440</v>
      </c>
      <c r="C2466" s="2" t="s">
        <v>267</v>
      </c>
      <c r="D2466" s="2" t="s">
        <v>2441</v>
      </c>
      <c r="E2466" s="4">
        <v>67</v>
      </c>
      <c r="F2466" s="4">
        <v>491981</v>
      </c>
      <c r="G2466" s="4">
        <v>49198</v>
      </c>
      <c r="H2466" s="4">
        <v>541179</v>
      </c>
    </row>
    <row r="2467" spans="1:8" ht="15.75">
      <c r="A2467" s="3" t="s">
        <v>16</v>
      </c>
      <c r="B2467" s="2" t="s">
        <v>2442</v>
      </c>
      <c r="C2467" s="2" t="s">
        <v>267</v>
      </c>
      <c r="D2467" s="2" t="s">
        <v>2443</v>
      </c>
      <c r="E2467" s="4">
        <v>57</v>
      </c>
      <c r="F2467" s="4">
        <v>483729</v>
      </c>
      <c r="G2467" s="4">
        <v>48373</v>
      </c>
      <c r="H2467" s="4">
        <v>532102</v>
      </c>
    </row>
    <row r="2468" spans="1:8" ht="15.75">
      <c r="A2468" s="3" t="s">
        <v>16</v>
      </c>
      <c r="B2468" s="2" t="s">
        <v>2444</v>
      </c>
      <c r="C2468" s="2" t="s">
        <v>267</v>
      </c>
      <c r="D2468" s="2" t="s">
        <v>2445</v>
      </c>
      <c r="E2468" s="4">
        <v>10</v>
      </c>
      <c r="F2468" s="4">
        <v>96300</v>
      </c>
      <c r="G2468" s="4">
        <v>9630</v>
      </c>
      <c r="H2468" s="4">
        <v>105930</v>
      </c>
    </row>
    <row r="2469" spans="1:8" ht="15.75">
      <c r="A2469" s="3" t="s">
        <v>16</v>
      </c>
      <c r="B2469" s="2" t="s">
        <v>2448</v>
      </c>
      <c r="C2469" s="2" t="s">
        <v>267</v>
      </c>
      <c r="D2469" s="2" t="s">
        <v>2449</v>
      </c>
      <c r="E2469" s="4"/>
      <c r="F2469" s="4">
        <v>46030</v>
      </c>
      <c r="G2469" s="4">
        <v>4603</v>
      </c>
      <c r="H2469" s="4">
        <v>50633</v>
      </c>
    </row>
    <row r="2470" spans="1:8" ht="15.75">
      <c r="A2470" s="3" t="s">
        <v>16</v>
      </c>
      <c r="B2470" s="2" t="s">
        <v>2450</v>
      </c>
      <c r="C2470" s="2" t="s">
        <v>267</v>
      </c>
      <c r="D2470" s="2" t="s">
        <v>2451</v>
      </c>
      <c r="E2470" s="4">
        <v>20</v>
      </c>
      <c r="F2470" s="4">
        <v>352000</v>
      </c>
      <c r="G2470" s="4">
        <v>35200</v>
      </c>
      <c r="H2470" s="4">
        <v>387200</v>
      </c>
    </row>
    <row r="2471" spans="1:8" ht="15.75">
      <c r="A2471" s="3" t="s">
        <v>16</v>
      </c>
      <c r="B2471" s="2" t="s">
        <v>2461</v>
      </c>
      <c r="C2471" s="2" t="s">
        <v>271</v>
      </c>
      <c r="D2471" s="2" t="s">
        <v>2462</v>
      </c>
      <c r="E2471" s="4">
        <v>30</v>
      </c>
      <c r="F2471" s="4">
        <v>148200</v>
      </c>
      <c r="G2471" s="4">
        <v>14820</v>
      </c>
      <c r="H2471" s="4">
        <v>163020</v>
      </c>
    </row>
    <row r="2472" spans="1:8" ht="15.75">
      <c r="A2472" s="3" t="s">
        <v>16</v>
      </c>
      <c r="B2472" s="2" t="s">
        <v>2463</v>
      </c>
      <c r="C2472" s="2" t="s">
        <v>271</v>
      </c>
      <c r="D2472" s="2" t="s">
        <v>2464</v>
      </c>
      <c r="E2472" s="4">
        <v>50</v>
      </c>
      <c r="F2472" s="4">
        <v>304200</v>
      </c>
      <c r="G2472" s="4">
        <v>30420</v>
      </c>
      <c r="H2472" s="4">
        <v>334620</v>
      </c>
    </row>
    <row r="2473" spans="1:8" ht="15.75">
      <c r="A2473" s="3" t="s">
        <v>16</v>
      </c>
      <c r="B2473" s="2" t="s">
        <v>2465</v>
      </c>
      <c r="C2473" s="2" t="s">
        <v>271</v>
      </c>
      <c r="D2473" s="2" t="s">
        <v>2466</v>
      </c>
      <c r="E2473" s="4">
        <v>65</v>
      </c>
      <c r="F2473" s="4">
        <v>465725</v>
      </c>
      <c r="G2473" s="4">
        <v>46573</v>
      </c>
      <c r="H2473" s="4">
        <v>512298</v>
      </c>
    </row>
    <row r="2474" spans="1:8" ht="15.75">
      <c r="A2474" s="3" t="s">
        <v>16</v>
      </c>
      <c r="B2474" s="2" t="s">
        <v>2467</v>
      </c>
      <c r="C2474" s="2" t="s">
        <v>271</v>
      </c>
      <c r="D2474" s="2" t="s">
        <v>2468</v>
      </c>
      <c r="E2474" s="4">
        <v>55</v>
      </c>
      <c r="F2474" s="4">
        <v>452840</v>
      </c>
      <c r="G2474" s="4">
        <v>45284</v>
      </c>
      <c r="H2474" s="4">
        <v>498124</v>
      </c>
    </row>
    <row r="2475" spans="1:8" ht="15.75">
      <c r="A2475" s="3" t="s">
        <v>16</v>
      </c>
      <c r="B2475" s="2" t="s">
        <v>2473</v>
      </c>
      <c r="C2475" s="2" t="s">
        <v>264</v>
      </c>
      <c r="D2475" s="2" t="s">
        <v>2474</v>
      </c>
      <c r="E2475" s="4">
        <v>1104</v>
      </c>
      <c r="F2475" s="4">
        <v>4218820</v>
      </c>
      <c r="G2475" s="4">
        <v>421882</v>
      </c>
      <c r="H2475" s="4">
        <v>4640702</v>
      </c>
    </row>
    <row r="2476" spans="1:8" ht="15.75">
      <c r="A2476" s="3" t="s">
        <v>16</v>
      </c>
      <c r="B2476" s="2" t="s">
        <v>2475</v>
      </c>
      <c r="C2476" s="2" t="s">
        <v>264</v>
      </c>
      <c r="D2476" s="2" t="s">
        <v>2476</v>
      </c>
      <c r="E2476" s="4">
        <v>32</v>
      </c>
      <c r="F2476" s="4">
        <v>165536</v>
      </c>
      <c r="G2476" s="4">
        <v>16555</v>
      </c>
      <c r="H2476" s="4">
        <v>182091</v>
      </c>
    </row>
    <row r="2477" spans="1:8" ht="15.75">
      <c r="A2477" s="3" t="s">
        <v>16</v>
      </c>
      <c r="B2477" s="2" t="s">
        <v>2479</v>
      </c>
      <c r="C2477" s="2" t="s">
        <v>264</v>
      </c>
      <c r="D2477" s="2" t="s">
        <v>2480</v>
      </c>
      <c r="E2477" s="4">
        <v>597</v>
      </c>
      <c r="F2477" s="4">
        <v>2843511</v>
      </c>
      <c r="G2477" s="4">
        <v>284352</v>
      </c>
      <c r="H2477" s="4">
        <v>3127863</v>
      </c>
    </row>
    <row r="2478" spans="1:8" ht="15.75">
      <c r="A2478" s="3" t="s">
        <v>16</v>
      </c>
      <c r="B2478" s="2" t="s">
        <v>2484</v>
      </c>
      <c r="C2478" s="2" t="s">
        <v>264</v>
      </c>
      <c r="D2478" s="2" t="s">
        <v>2485</v>
      </c>
      <c r="E2478" s="4">
        <v>460</v>
      </c>
      <c r="F2478" s="4">
        <v>2602600</v>
      </c>
      <c r="G2478" s="4">
        <v>260260</v>
      </c>
      <c r="H2478" s="4">
        <v>2862860</v>
      </c>
    </row>
    <row r="2479" spans="1:8" ht="15.75">
      <c r="A2479" s="3" t="s">
        <v>16</v>
      </c>
      <c r="B2479" s="2" t="s">
        <v>2486</v>
      </c>
      <c r="C2479" s="2" t="s">
        <v>264</v>
      </c>
      <c r="D2479" s="2" t="s">
        <v>2487</v>
      </c>
      <c r="E2479" s="4">
        <v>194</v>
      </c>
      <c r="F2479" s="4">
        <v>1286026</v>
      </c>
      <c r="G2479" s="4">
        <v>128603</v>
      </c>
      <c r="H2479" s="4">
        <v>1414629</v>
      </c>
    </row>
    <row r="2480" spans="1:8" ht="15.75">
      <c r="A2480" s="3" t="s">
        <v>16</v>
      </c>
      <c r="B2480" s="2" t="s">
        <v>2488</v>
      </c>
      <c r="C2480" s="2" t="s">
        <v>264</v>
      </c>
      <c r="D2480" s="2" t="s">
        <v>2489</v>
      </c>
      <c r="E2480" s="4">
        <v>55</v>
      </c>
      <c r="F2480" s="4">
        <v>131290</v>
      </c>
      <c r="G2480" s="4">
        <v>13129</v>
      </c>
      <c r="H2480" s="4">
        <v>144419</v>
      </c>
    </row>
    <row r="2481" spans="1:8" ht="15.75">
      <c r="A2481" s="3" t="s">
        <v>16</v>
      </c>
      <c r="B2481" s="2" t="s">
        <v>2490</v>
      </c>
      <c r="C2481" s="2" t="s">
        <v>264</v>
      </c>
      <c r="D2481" s="2" t="s">
        <v>2491</v>
      </c>
      <c r="E2481" s="4">
        <v>245</v>
      </c>
      <c r="F2481" s="4">
        <v>1852675</v>
      </c>
      <c r="G2481" s="4">
        <v>185268</v>
      </c>
      <c r="H2481" s="4">
        <v>2037943</v>
      </c>
    </row>
    <row r="2482" spans="1:8" ht="15.75">
      <c r="A2482" s="3" t="s">
        <v>16</v>
      </c>
      <c r="B2482" s="2" t="s">
        <v>2492</v>
      </c>
      <c r="C2482" s="2" t="s">
        <v>264</v>
      </c>
      <c r="D2482" s="2" t="s">
        <v>2493</v>
      </c>
      <c r="E2482" s="4">
        <v>30</v>
      </c>
      <c r="F2482" s="4">
        <v>308910</v>
      </c>
      <c r="G2482" s="4">
        <v>30891</v>
      </c>
      <c r="H2482" s="4">
        <v>339801</v>
      </c>
    </row>
    <row r="2483" spans="1:8" ht="15.75">
      <c r="A2483" s="3" t="s">
        <v>16</v>
      </c>
      <c r="B2483" s="2" t="s">
        <v>2494</v>
      </c>
      <c r="C2483" s="2" t="s">
        <v>264</v>
      </c>
      <c r="D2483" s="2" t="s">
        <v>2495</v>
      </c>
      <c r="E2483" s="4">
        <v>125</v>
      </c>
      <c r="F2483" s="4">
        <v>325780</v>
      </c>
      <c r="G2483" s="4">
        <v>32578</v>
      </c>
      <c r="H2483" s="4">
        <v>358358</v>
      </c>
    </row>
    <row r="2484" spans="1:8" ht="15.75">
      <c r="A2484" s="3" t="s">
        <v>16</v>
      </c>
      <c r="B2484" s="2" t="s">
        <v>2496</v>
      </c>
      <c r="C2484" s="2" t="s">
        <v>264</v>
      </c>
      <c r="D2484" s="2" t="s">
        <v>2497</v>
      </c>
      <c r="E2484" s="4">
        <v>20</v>
      </c>
      <c r="F2484" s="4">
        <v>228800</v>
      </c>
      <c r="G2484" s="4">
        <v>22880</v>
      </c>
      <c r="H2484" s="4">
        <v>251680</v>
      </c>
    </row>
    <row r="2485" spans="1:8" ht="15.75">
      <c r="A2485" s="3" t="s">
        <v>16</v>
      </c>
      <c r="B2485" s="2" t="s">
        <v>2503</v>
      </c>
      <c r="C2485" s="2" t="s">
        <v>264</v>
      </c>
      <c r="D2485" s="2" t="s">
        <v>2504</v>
      </c>
      <c r="E2485" s="4">
        <v>90</v>
      </c>
      <c r="F2485" s="4">
        <v>273780</v>
      </c>
      <c r="G2485" s="4">
        <v>27378</v>
      </c>
      <c r="H2485" s="4">
        <v>301158</v>
      </c>
    </row>
    <row r="2486" spans="1:8" ht="15.75">
      <c r="A2486" s="3" t="s">
        <v>16</v>
      </c>
      <c r="B2486" s="2" t="s">
        <v>2509</v>
      </c>
      <c r="C2486" s="2" t="s">
        <v>264</v>
      </c>
      <c r="D2486" s="2" t="s">
        <v>2510</v>
      </c>
      <c r="E2486" s="4">
        <v>39</v>
      </c>
      <c r="F2486" s="4">
        <v>157131</v>
      </c>
      <c r="G2486" s="4">
        <v>15714</v>
      </c>
      <c r="H2486" s="4">
        <v>172845</v>
      </c>
    </row>
    <row r="2487" spans="1:8" ht="15.75">
      <c r="A2487" s="3" t="s">
        <v>16</v>
      </c>
      <c r="B2487" s="2" t="s">
        <v>2511</v>
      </c>
      <c r="C2487" s="2" t="s">
        <v>264</v>
      </c>
      <c r="D2487" s="2" t="s">
        <v>2512</v>
      </c>
      <c r="E2487" s="4">
        <v>70</v>
      </c>
      <c r="F2487" s="4">
        <v>296310</v>
      </c>
      <c r="G2487" s="4">
        <v>29631</v>
      </c>
      <c r="H2487" s="4">
        <v>325941</v>
      </c>
    </row>
    <row r="2488" spans="1:8" ht="15.75">
      <c r="A2488" s="3" t="s">
        <v>16</v>
      </c>
      <c r="B2488" s="2" t="s">
        <v>2513</v>
      </c>
      <c r="C2488" s="2" t="s">
        <v>294</v>
      </c>
      <c r="D2488" s="2" t="s">
        <v>2514</v>
      </c>
      <c r="E2488" s="4">
        <v>70</v>
      </c>
      <c r="F2488" s="4">
        <v>332150</v>
      </c>
      <c r="G2488" s="4">
        <v>33215</v>
      </c>
      <c r="H2488" s="4">
        <v>365365</v>
      </c>
    </row>
    <row r="2489" spans="1:8" ht="15.75">
      <c r="A2489" s="3" t="s">
        <v>16</v>
      </c>
      <c r="B2489" s="2" t="s">
        <v>2515</v>
      </c>
      <c r="C2489" s="2" t="s">
        <v>294</v>
      </c>
      <c r="D2489" s="2" t="s">
        <v>2516</v>
      </c>
      <c r="E2489" s="4">
        <v>40</v>
      </c>
      <c r="F2489" s="4">
        <v>235560</v>
      </c>
      <c r="G2489" s="4">
        <v>23556</v>
      </c>
      <c r="H2489" s="4">
        <v>259116</v>
      </c>
    </row>
    <row r="2490" spans="1:8" ht="15.75">
      <c r="A2490" s="3" t="s">
        <v>16</v>
      </c>
      <c r="B2490" s="2" t="s">
        <v>2519</v>
      </c>
      <c r="C2490" s="2" t="s">
        <v>294</v>
      </c>
      <c r="D2490" s="2" t="s">
        <v>2520</v>
      </c>
      <c r="E2490" s="4">
        <v>10</v>
      </c>
      <c r="F2490" s="4">
        <v>69700</v>
      </c>
      <c r="G2490" s="4">
        <v>6970</v>
      </c>
      <c r="H2490" s="4">
        <v>76670</v>
      </c>
    </row>
    <row r="2491" spans="1:8" ht="15.75">
      <c r="A2491" s="3" t="s">
        <v>16</v>
      </c>
      <c r="B2491" s="2" t="s">
        <v>2521</v>
      </c>
      <c r="C2491" s="2" t="s">
        <v>294</v>
      </c>
      <c r="D2491" s="2" t="s">
        <v>2522</v>
      </c>
      <c r="E2491" s="4">
        <v>10</v>
      </c>
      <c r="F2491" s="4">
        <v>81140</v>
      </c>
      <c r="G2491" s="4">
        <v>8114</v>
      </c>
      <c r="H2491" s="4">
        <v>89254</v>
      </c>
    </row>
    <row r="2492" spans="1:8" ht="15.75">
      <c r="A2492" s="3" t="s">
        <v>16</v>
      </c>
      <c r="B2492" s="2" t="s">
        <v>2523</v>
      </c>
      <c r="C2492" s="2" t="s">
        <v>294</v>
      </c>
      <c r="D2492" s="2" t="s">
        <v>2524</v>
      </c>
      <c r="E2492" s="4">
        <v>20</v>
      </c>
      <c r="F2492" s="4">
        <v>63860</v>
      </c>
      <c r="G2492" s="4">
        <v>6386</v>
      </c>
      <c r="H2492" s="4">
        <v>70246</v>
      </c>
    </row>
    <row r="2493" spans="1:8" ht="15.75">
      <c r="A2493" s="3" t="s">
        <v>16</v>
      </c>
      <c r="B2493" s="2" t="s">
        <v>2528</v>
      </c>
      <c r="C2493" s="2" t="s">
        <v>294</v>
      </c>
      <c r="D2493" s="2" t="s">
        <v>2529</v>
      </c>
      <c r="E2493" s="4">
        <v>170</v>
      </c>
      <c r="F2493" s="4">
        <v>432640</v>
      </c>
      <c r="G2493" s="4">
        <v>43264</v>
      </c>
      <c r="H2493" s="4">
        <v>475904</v>
      </c>
    </row>
    <row r="2494" spans="1:8" ht="15.75">
      <c r="A2494" s="3" t="s">
        <v>16</v>
      </c>
      <c r="B2494" s="2" t="s">
        <v>2530</v>
      </c>
      <c r="C2494" s="2" t="s">
        <v>294</v>
      </c>
      <c r="D2494" s="2" t="s">
        <v>2531</v>
      </c>
      <c r="E2494" s="4">
        <v>30</v>
      </c>
      <c r="F2494" s="4">
        <v>118740</v>
      </c>
      <c r="G2494" s="4">
        <v>11874</v>
      </c>
      <c r="H2494" s="4">
        <v>130614</v>
      </c>
    </row>
    <row r="2495" spans="1:8" ht="15.75">
      <c r="A2495" s="3" t="s">
        <v>16</v>
      </c>
      <c r="B2495" s="2" t="s">
        <v>2532</v>
      </c>
      <c r="C2495" s="2" t="s">
        <v>294</v>
      </c>
      <c r="D2495" s="2" t="s">
        <v>2533</v>
      </c>
      <c r="E2495" s="4">
        <v>30</v>
      </c>
      <c r="F2495" s="4">
        <v>122160</v>
      </c>
      <c r="G2495" s="4">
        <v>12216</v>
      </c>
      <c r="H2495" s="4">
        <v>134376</v>
      </c>
    </row>
    <row r="2496" spans="1:8" ht="15.75">
      <c r="A2496" s="3" t="s">
        <v>16</v>
      </c>
      <c r="B2496" s="2" t="s">
        <v>2534</v>
      </c>
      <c r="C2496" s="2" t="s">
        <v>299</v>
      </c>
      <c r="D2496" s="2" t="s">
        <v>2535</v>
      </c>
      <c r="E2496" s="4">
        <v>165</v>
      </c>
      <c r="F2496" s="4">
        <v>753720</v>
      </c>
      <c r="G2496" s="4">
        <v>75372</v>
      </c>
      <c r="H2496" s="4">
        <v>829092</v>
      </c>
    </row>
    <row r="2497" spans="1:8" ht="15.75">
      <c r="A2497" s="3" t="s">
        <v>16</v>
      </c>
      <c r="B2497" s="2" t="s">
        <v>2536</v>
      </c>
      <c r="C2497" s="2" t="s">
        <v>299</v>
      </c>
      <c r="D2497" s="2" t="s">
        <v>2537</v>
      </c>
      <c r="E2497" s="4">
        <v>20</v>
      </c>
      <c r="F2497" s="4">
        <v>100760</v>
      </c>
      <c r="G2497" s="4">
        <v>10076</v>
      </c>
      <c r="H2497" s="4">
        <v>110836</v>
      </c>
    </row>
    <row r="2498" spans="1:8" ht="15.75">
      <c r="A2498" s="3" t="s">
        <v>16</v>
      </c>
      <c r="B2498" s="2" t="s">
        <v>2538</v>
      </c>
      <c r="C2498" s="2" t="s">
        <v>299</v>
      </c>
      <c r="D2498" s="2" t="s">
        <v>2539</v>
      </c>
      <c r="E2498" s="4">
        <v>260</v>
      </c>
      <c r="F2498" s="4">
        <v>1225640</v>
      </c>
      <c r="G2498" s="4">
        <v>122564</v>
      </c>
      <c r="H2498" s="4">
        <v>1348204</v>
      </c>
    </row>
    <row r="2499" spans="1:8" ht="15.75">
      <c r="A2499" s="3" t="s">
        <v>16</v>
      </c>
      <c r="B2499" s="2" t="s">
        <v>2542</v>
      </c>
      <c r="C2499" s="2" t="s">
        <v>299</v>
      </c>
      <c r="D2499" s="2" t="s">
        <v>2543</v>
      </c>
      <c r="E2499" s="4">
        <v>135</v>
      </c>
      <c r="F2499" s="4">
        <v>917055</v>
      </c>
      <c r="G2499" s="4">
        <v>91706</v>
      </c>
      <c r="H2499" s="4">
        <v>1008761</v>
      </c>
    </row>
    <row r="2500" spans="1:8" ht="15.75">
      <c r="A2500" s="3" t="s">
        <v>16</v>
      </c>
      <c r="B2500" s="2" t="s">
        <v>2544</v>
      </c>
      <c r="C2500" s="2" t="s">
        <v>299</v>
      </c>
      <c r="D2500" s="2" t="s">
        <v>2545</v>
      </c>
      <c r="E2500" s="4">
        <v>30</v>
      </c>
      <c r="F2500" s="4">
        <v>238090</v>
      </c>
      <c r="G2500" s="4">
        <v>23809</v>
      </c>
      <c r="H2500" s="4">
        <v>261899</v>
      </c>
    </row>
    <row r="2501" spans="1:8" ht="15.75">
      <c r="A2501" s="3" t="s">
        <v>16</v>
      </c>
      <c r="B2501" s="2" t="s">
        <v>2546</v>
      </c>
      <c r="C2501" s="2" t="s">
        <v>299</v>
      </c>
      <c r="D2501" s="2" t="s">
        <v>2547</v>
      </c>
      <c r="E2501" s="4">
        <v>50</v>
      </c>
      <c r="F2501" s="4">
        <v>157000</v>
      </c>
      <c r="G2501" s="4">
        <v>15700</v>
      </c>
      <c r="H2501" s="4">
        <v>172700</v>
      </c>
    </row>
    <row r="2502" spans="1:8" ht="15.75">
      <c r="A2502" s="3" t="s">
        <v>16</v>
      </c>
      <c r="B2502" s="2" t="s">
        <v>2548</v>
      </c>
      <c r="C2502" s="2" t="s">
        <v>299</v>
      </c>
      <c r="D2502" s="2" t="s">
        <v>2549</v>
      </c>
      <c r="E2502" s="4">
        <v>10</v>
      </c>
      <c r="F2502" s="4">
        <v>90800</v>
      </c>
      <c r="G2502" s="4">
        <v>9080</v>
      </c>
      <c r="H2502" s="4">
        <v>99880</v>
      </c>
    </row>
    <row r="2503" spans="1:8" ht="15.75">
      <c r="A2503" s="3" t="s">
        <v>16</v>
      </c>
      <c r="B2503" s="2" t="s">
        <v>2550</v>
      </c>
      <c r="C2503" s="2" t="s">
        <v>299</v>
      </c>
      <c r="D2503" s="2" t="s">
        <v>2551</v>
      </c>
      <c r="E2503" s="4">
        <v>75</v>
      </c>
      <c r="F2503" s="4">
        <v>254625</v>
      </c>
      <c r="G2503" s="4">
        <v>25463</v>
      </c>
      <c r="H2503" s="4">
        <v>280088</v>
      </c>
    </row>
    <row r="2504" spans="1:8" ht="15.75">
      <c r="A2504" s="3" t="s">
        <v>16</v>
      </c>
      <c r="B2504" s="2" t="s">
        <v>2552</v>
      </c>
      <c r="C2504" s="2" t="s">
        <v>299</v>
      </c>
      <c r="D2504" s="2" t="s">
        <v>2553</v>
      </c>
      <c r="E2504" s="4">
        <v>10</v>
      </c>
      <c r="F2504" s="4">
        <v>113050</v>
      </c>
      <c r="G2504" s="4">
        <v>11305</v>
      </c>
      <c r="H2504" s="4">
        <v>124355</v>
      </c>
    </row>
    <row r="2505" spans="1:8" ht="15.75">
      <c r="A2505" s="3" t="s">
        <v>16</v>
      </c>
      <c r="B2505" s="2" t="s">
        <v>2556</v>
      </c>
      <c r="C2505" s="2" t="s">
        <v>299</v>
      </c>
      <c r="D2505" s="2" t="s">
        <v>2557</v>
      </c>
      <c r="E2505" s="4">
        <v>10</v>
      </c>
      <c r="F2505" s="4">
        <v>39050</v>
      </c>
      <c r="G2505" s="4">
        <v>3905</v>
      </c>
      <c r="H2505" s="4">
        <v>42955</v>
      </c>
    </row>
    <row r="2506" spans="1:8" ht="15.75">
      <c r="A2506" s="3" t="s">
        <v>16</v>
      </c>
      <c r="B2506" s="2" t="s">
        <v>2564</v>
      </c>
      <c r="C2506" s="2" t="s">
        <v>299</v>
      </c>
      <c r="D2506" s="2" t="s">
        <v>2565</v>
      </c>
      <c r="E2506" s="4">
        <v>20</v>
      </c>
      <c r="F2506" s="4">
        <v>81960</v>
      </c>
      <c r="G2506" s="4">
        <v>8196</v>
      </c>
      <c r="H2506" s="4">
        <v>90156</v>
      </c>
    </row>
    <row r="2507" spans="1:8" ht="15.75">
      <c r="A2507" s="3" t="s">
        <v>16</v>
      </c>
      <c r="B2507" s="2" t="s">
        <v>2566</v>
      </c>
      <c r="C2507" s="2" t="s">
        <v>307</v>
      </c>
      <c r="D2507" s="2" t="s">
        <v>2567</v>
      </c>
      <c r="E2507" s="4">
        <v>10</v>
      </c>
      <c r="F2507" s="4">
        <v>46630</v>
      </c>
      <c r="G2507" s="4">
        <v>4663</v>
      </c>
      <c r="H2507" s="4">
        <v>51293</v>
      </c>
    </row>
    <row r="2508" spans="1:8" ht="15.75">
      <c r="A2508" s="3" t="s">
        <v>16</v>
      </c>
      <c r="B2508" s="2" t="s">
        <v>2568</v>
      </c>
      <c r="C2508" s="2" t="s">
        <v>307</v>
      </c>
      <c r="D2508" s="2" t="s">
        <v>2569</v>
      </c>
      <c r="E2508" s="4">
        <v>10</v>
      </c>
      <c r="F2508" s="4">
        <v>58060</v>
      </c>
      <c r="G2508" s="4">
        <v>5806</v>
      </c>
      <c r="H2508" s="4">
        <v>63866</v>
      </c>
    </row>
    <row r="2509" spans="1:8" ht="15.75">
      <c r="A2509" s="3" t="s">
        <v>16</v>
      </c>
      <c r="B2509" s="2" t="s">
        <v>2574</v>
      </c>
      <c r="C2509" s="2" t="s">
        <v>307</v>
      </c>
      <c r="D2509" s="2" t="s">
        <v>2575</v>
      </c>
      <c r="E2509" s="4">
        <v>10</v>
      </c>
      <c r="F2509" s="4">
        <v>37000</v>
      </c>
      <c r="G2509" s="4">
        <v>3700</v>
      </c>
      <c r="H2509" s="4">
        <v>40700</v>
      </c>
    </row>
    <row r="2510" spans="1:8" ht="15.75">
      <c r="A2510" s="3" t="s">
        <v>16</v>
      </c>
      <c r="B2510" s="2" t="s">
        <v>2580</v>
      </c>
      <c r="C2510" s="2" t="s">
        <v>310</v>
      </c>
      <c r="D2510" s="2" t="s">
        <v>2581</v>
      </c>
      <c r="E2510" s="4">
        <v>20</v>
      </c>
      <c r="F2510" s="4">
        <v>127500</v>
      </c>
      <c r="G2510" s="4">
        <v>12750</v>
      </c>
      <c r="H2510" s="4">
        <v>140250</v>
      </c>
    </row>
    <row r="2511" spans="1:8" ht="15.75">
      <c r="A2511" s="3" t="s">
        <v>16</v>
      </c>
      <c r="B2511" s="2" t="s">
        <v>2590</v>
      </c>
      <c r="C2511" s="2" t="s">
        <v>312</v>
      </c>
      <c r="D2511" s="2" t="s">
        <v>2591</v>
      </c>
      <c r="E2511" s="4">
        <v>20</v>
      </c>
      <c r="F2511" s="4">
        <v>116480</v>
      </c>
      <c r="G2511" s="4">
        <v>11648</v>
      </c>
      <c r="H2511" s="4">
        <v>128128</v>
      </c>
    </row>
    <row r="2512" spans="1:8" ht="15.75">
      <c r="A2512" s="3" t="s">
        <v>16</v>
      </c>
      <c r="B2512" s="2" t="s">
        <v>2592</v>
      </c>
      <c r="C2512" s="2" t="s">
        <v>312</v>
      </c>
      <c r="D2512" s="2" t="s">
        <v>2593</v>
      </c>
      <c r="E2512" s="4">
        <v>15</v>
      </c>
      <c r="F2512" s="4">
        <v>103575</v>
      </c>
      <c r="G2512" s="4">
        <v>10358</v>
      </c>
      <c r="H2512" s="4">
        <v>113933</v>
      </c>
    </row>
    <row r="2513" spans="1:8" ht="15.75">
      <c r="A2513" s="3" t="s">
        <v>16</v>
      </c>
      <c r="B2513" s="2" t="s">
        <v>2602</v>
      </c>
      <c r="C2513" s="2" t="s">
        <v>314</v>
      </c>
      <c r="D2513" s="2" t="s">
        <v>2603</v>
      </c>
      <c r="E2513" s="4">
        <v>20</v>
      </c>
      <c r="F2513" s="4">
        <v>120780</v>
      </c>
      <c r="G2513" s="4">
        <v>12078</v>
      </c>
      <c r="H2513" s="4">
        <v>132858</v>
      </c>
    </row>
    <row r="2514" spans="1:8" ht="15.75">
      <c r="A2514" s="3" t="s">
        <v>16</v>
      </c>
      <c r="B2514" s="2" t="s">
        <v>2606</v>
      </c>
      <c r="C2514" s="2" t="s">
        <v>314</v>
      </c>
      <c r="D2514" s="2" t="s">
        <v>2607</v>
      </c>
      <c r="E2514" s="4">
        <v>50</v>
      </c>
      <c r="F2514" s="4">
        <v>132750</v>
      </c>
      <c r="G2514" s="4">
        <v>13276</v>
      </c>
      <c r="H2514" s="4">
        <v>146026</v>
      </c>
    </row>
    <row r="2515" spans="1:8" ht="15.75">
      <c r="A2515" s="3" t="s">
        <v>16</v>
      </c>
      <c r="B2515" s="2" t="s">
        <v>2614</v>
      </c>
      <c r="C2515" s="2" t="s">
        <v>318</v>
      </c>
      <c r="D2515" s="2" t="s">
        <v>2615</v>
      </c>
      <c r="E2515" s="4">
        <v>30</v>
      </c>
      <c r="F2515" s="4">
        <v>129240</v>
      </c>
      <c r="G2515" s="4">
        <v>12924</v>
      </c>
      <c r="H2515" s="4">
        <v>142164</v>
      </c>
    </row>
    <row r="2516" spans="1:8" ht="15.75">
      <c r="A2516" s="3" t="s">
        <v>16</v>
      </c>
      <c r="B2516" s="2" t="s">
        <v>2616</v>
      </c>
      <c r="C2516" s="2" t="s">
        <v>318</v>
      </c>
      <c r="D2516" s="2" t="s">
        <v>2617</v>
      </c>
      <c r="E2516" s="4">
        <v>30</v>
      </c>
      <c r="F2516" s="4">
        <v>163560</v>
      </c>
      <c r="G2516" s="4">
        <v>16356</v>
      </c>
      <c r="H2516" s="4">
        <v>179916</v>
      </c>
    </row>
    <row r="2517" spans="1:8" ht="15.75">
      <c r="A2517" s="3" t="s">
        <v>16</v>
      </c>
      <c r="B2517" s="2" t="s">
        <v>2618</v>
      </c>
      <c r="C2517" s="2" t="s">
        <v>318</v>
      </c>
      <c r="D2517" s="2" t="s">
        <v>2619</v>
      </c>
      <c r="E2517" s="4">
        <v>50</v>
      </c>
      <c r="F2517" s="4">
        <v>128750</v>
      </c>
      <c r="G2517" s="4">
        <v>12875</v>
      </c>
      <c r="H2517" s="4">
        <v>141625</v>
      </c>
    </row>
    <row r="2518" spans="1:8" ht="15.75">
      <c r="A2518" s="3" t="s">
        <v>16</v>
      </c>
      <c r="B2518" s="2" t="s">
        <v>2624</v>
      </c>
      <c r="C2518" s="2" t="s">
        <v>318</v>
      </c>
      <c r="D2518" s="2" t="s">
        <v>2625</v>
      </c>
      <c r="E2518" s="4">
        <v>50</v>
      </c>
      <c r="F2518" s="4">
        <v>141500</v>
      </c>
      <c r="G2518" s="4">
        <v>14150</v>
      </c>
      <c r="H2518" s="4">
        <v>155650</v>
      </c>
    </row>
    <row r="2519" spans="1:8" ht="15.75">
      <c r="A2519" s="3" t="s">
        <v>16</v>
      </c>
      <c r="B2519" s="2" t="s">
        <v>2628</v>
      </c>
      <c r="C2519" s="2" t="s">
        <v>318</v>
      </c>
      <c r="D2519" s="2" t="s">
        <v>2629</v>
      </c>
      <c r="E2519" s="4">
        <v>130</v>
      </c>
      <c r="F2519" s="4">
        <v>401050</v>
      </c>
      <c r="G2519" s="4">
        <v>40105</v>
      </c>
      <c r="H2519" s="4">
        <v>441155</v>
      </c>
    </row>
    <row r="2520" spans="1:8" ht="15.75">
      <c r="A2520" s="3" t="s">
        <v>16</v>
      </c>
      <c r="B2520" s="2" t="s">
        <v>2640</v>
      </c>
      <c r="C2520" s="2" t="s">
        <v>2312</v>
      </c>
      <c r="D2520" s="2" t="s">
        <v>2641</v>
      </c>
      <c r="E2520" s="4">
        <v>100</v>
      </c>
      <c r="F2520" s="4">
        <v>1260000</v>
      </c>
      <c r="G2520" s="4">
        <v>126000</v>
      </c>
      <c r="H2520" s="4">
        <v>1386000</v>
      </c>
    </row>
    <row r="2521" spans="1:8" ht="15.75">
      <c r="A2521" s="3" t="s">
        <v>16</v>
      </c>
      <c r="B2521" s="2" t="s">
        <v>2643</v>
      </c>
      <c r="C2521" s="2" t="s">
        <v>2642</v>
      </c>
      <c r="D2521" s="2" t="s">
        <v>2644</v>
      </c>
      <c r="E2521" s="4">
        <v>32</v>
      </c>
      <c r="F2521" s="4">
        <v>243200</v>
      </c>
      <c r="G2521" s="4">
        <v>24320</v>
      </c>
      <c r="H2521" s="4">
        <v>267520</v>
      </c>
    </row>
    <row r="2522" spans="1:8" ht="15.75">
      <c r="A2522" s="3" t="s">
        <v>16</v>
      </c>
      <c r="B2522" s="2" t="s">
        <v>2656</v>
      </c>
      <c r="C2522" s="2" t="s">
        <v>2312</v>
      </c>
      <c r="D2522" s="2" t="s">
        <v>2657</v>
      </c>
      <c r="E2522" s="4">
        <v>20</v>
      </c>
      <c r="F2522" s="4">
        <v>74100</v>
      </c>
      <c r="G2522" s="4">
        <v>7410</v>
      </c>
      <c r="H2522" s="4">
        <v>81510</v>
      </c>
    </row>
    <row r="2523" spans="1:8" ht="15.75">
      <c r="A2523" s="3" t="s">
        <v>16</v>
      </c>
      <c r="B2523" s="2" t="s">
        <v>2712</v>
      </c>
      <c r="C2523" s="2" t="s">
        <v>1267</v>
      </c>
      <c r="D2523" s="2" t="s">
        <v>2713</v>
      </c>
      <c r="E2523" s="4">
        <v>36</v>
      </c>
      <c r="F2523" s="4">
        <v>871668</v>
      </c>
      <c r="G2523" s="4">
        <v>87167</v>
      </c>
      <c r="H2523" s="4">
        <v>958835</v>
      </c>
    </row>
    <row r="2524" spans="1:8" ht="15.75">
      <c r="A2524" s="3" t="s">
        <v>16</v>
      </c>
      <c r="B2524" s="2" t="s">
        <v>2728</v>
      </c>
      <c r="C2524" s="2" t="s">
        <v>1267</v>
      </c>
      <c r="D2524" s="2" t="s">
        <v>2729</v>
      </c>
      <c r="E2524" s="4">
        <v>3</v>
      </c>
      <c r="F2524" s="4">
        <v>113229</v>
      </c>
      <c r="G2524" s="4">
        <v>11323</v>
      </c>
      <c r="H2524" s="4">
        <v>124552</v>
      </c>
    </row>
    <row r="2525" spans="1:8" ht="15.75">
      <c r="A2525" s="3" t="s">
        <v>16</v>
      </c>
      <c r="B2525" s="2" t="s">
        <v>2767</v>
      </c>
      <c r="C2525" s="2" t="s">
        <v>2762</v>
      </c>
      <c r="D2525" s="2" t="s">
        <v>2768</v>
      </c>
      <c r="E2525" s="4">
        <v>35</v>
      </c>
      <c r="F2525" s="4">
        <v>90195</v>
      </c>
      <c r="G2525" s="4">
        <v>9020</v>
      </c>
      <c r="H2525" s="4">
        <v>99215</v>
      </c>
    </row>
    <row r="2526" spans="1:8" ht="15.75">
      <c r="A2526" s="3" t="s">
        <v>16</v>
      </c>
      <c r="B2526" s="2" t="s">
        <v>2769</v>
      </c>
      <c r="C2526" s="2" t="s">
        <v>1415</v>
      </c>
      <c r="D2526" s="2" t="s">
        <v>2770</v>
      </c>
      <c r="E2526" s="4">
        <v>24</v>
      </c>
      <c r="F2526" s="4">
        <v>69144</v>
      </c>
      <c r="G2526" s="4">
        <v>6914</v>
      </c>
      <c r="H2526" s="4">
        <v>76058</v>
      </c>
    </row>
    <row r="2527" spans="1:8" ht="15.75">
      <c r="A2527" s="3" t="s">
        <v>16</v>
      </c>
      <c r="B2527" s="2" t="s">
        <v>2811</v>
      </c>
      <c r="C2527" s="2" t="s">
        <v>1443</v>
      </c>
      <c r="D2527" s="2" t="s">
        <v>2812</v>
      </c>
      <c r="E2527" s="4"/>
      <c r="F2527" s="4"/>
      <c r="G2527" s="4"/>
      <c r="H2527" s="4"/>
    </row>
    <row r="2528" spans="1:8" ht="15.75">
      <c r="A2528" s="3" t="s">
        <v>16</v>
      </c>
      <c r="B2528" s="2" t="s">
        <v>2813</v>
      </c>
      <c r="C2528" s="2" t="s">
        <v>1443</v>
      </c>
      <c r="D2528" s="2" t="s">
        <v>2814</v>
      </c>
      <c r="E2528" s="4"/>
      <c r="F2528" s="4"/>
      <c r="G2528" s="4"/>
      <c r="H2528" s="4"/>
    </row>
    <row r="2529" spans="1:8" ht="15.75">
      <c r="A2529" s="3" t="s">
        <v>16</v>
      </c>
      <c r="B2529" s="2" t="s">
        <v>2821</v>
      </c>
      <c r="C2529" s="2" t="s">
        <v>2762</v>
      </c>
      <c r="D2529" s="2" t="s">
        <v>2822</v>
      </c>
      <c r="E2529" s="4">
        <v>30</v>
      </c>
      <c r="F2529" s="4">
        <v>96120</v>
      </c>
      <c r="G2529" s="4">
        <v>9612</v>
      </c>
      <c r="H2529" s="4">
        <v>105732</v>
      </c>
    </row>
    <row r="2530" spans="1:8" ht="15.75">
      <c r="A2530" s="3" t="s">
        <v>16</v>
      </c>
      <c r="B2530" s="2" t="s">
        <v>2823</v>
      </c>
      <c r="C2530" s="2" t="s">
        <v>2762</v>
      </c>
      <c r="D2530" s="2" t="s">
        <v>2824</v>
      </c>
      <c r="E2530" s="4">
        <v>30</v>
      </c>
      <c r="F2530" s="4">
        <v>113370</v>
      </c>
      <c r="G2530" s="4">
        <v>11337</v>
      </c>
      <c r="H2530" s="4">
        <v>124707</v>
      </c>
    </row>
    <row r="2531" spans="1:8" ht="15.75">
      <c r="A2531" s="3" t="s">
        <v>16</v>
      </c>
      <c r="B2531" s="2" t="s">
        <v>2830</v>
      </c>
      <c r="C2531" s="2" t="s">
        <v>2827</v>
      </c>
      <c r="D2531" s="2" t="s">
        <v>2641</v>
      </c>
      <c r="E2531" s="4">
        <v>5</v>
      </c>
      <c r="F2531" s="4">
        <v>29500</v>
      </c>
      <c r="G2531" s="4">
        <v>2950</v>
      </c>
      <c r="H2531" s="4">
        <v>32450</v>
      </c>
    </row>
    <row r="2532" spans="1:8" ht="15.75">
      <c r="A2532" s="3" t="s">
        <v>16</v>
      </c>
      <c r="B2532" s="2" t="s">
        <v>2831</v>
      </c>
      <c r="C2532" s="2" t="s">
        <v>1401</v>
      </c>
      <c r="D2532" s="2" t="s">
        <v>2832</v>
      </c>
      <c r="E2532" s="4">
        <v>300</v>
      </c>
      <c r="F2532" s="4">
        <v>574500</v>
      </c>
      <c r="G2532" s="4">
        <v>57451</v>
      </c>
      <c r="H2532" s="4">
        <v>631951</v>
      </c>
    </row>
    <row r="2533" spans="1:8" ht="15.75">
      <c r="A2533" s="3" t="s">
        <v>16</v>
      </c>
      <c r="B2533" s="2" t="s">
        <v>2833</v>
      </c>
      <c r="C2533" s="2" t="s">
        <v>1401</v>
      </c>
      <c r="D2533" s="2" t="s">
        <v>2435</v>
      </c>
      <c r="E2533" s="4">
        <v>20</v>
      </c>
      <c r="F2533" s="4">
        <v>86000</v>
      </c>
      <c r="G2533" s="4">
        <v>8600</v>
      </c>
      <c r="H2533" s="4">
        <v>94600</v>
      </c>
    </row>
    <row r="2534" spans="1:8" ht="15.75">
      <c r="A2534" s="3" t="s">
        <v>16</v>
      </c>
      <c r="B2534" s="2" t="s">
        <v>2835</v>
      </c>
      <c r="C2534" s="2" t="s">
        <v>1401</v>
      </c>
      <c r="D2534" s="2" t="s">
        <v>2836</v>
      </c>
      <c r="E2534" s="4">
        <v>265</v>
      </c>
      <c r="F2534" s="4">
        <v>631225</v>
      </c>
      <c r="G2534" s="4">
        <v>63123</v>
      </c>
      <c r="H2534" s="4">
        <v>694348</v>
      </c>
    </row>
    <row r="2535" spans="1:8" ht="15.75">
      <c r="A2535" s="3" t="s">
        <v>16</v>
      </c>
      <c r="B2535" s="2" t="s">
        <v>2838</v>
      </c>
      <c r="C2535" s="2" t="s">
        <v>1401</v>
      </c>
      <c r="D2535" s="2" t="s">
        <v>2839</v>
      </c>
      <c r="E2535" s="4">
        <v>10</v>
      </c>
      <c r="F2535" s="4">
        <v>10950</v>
      </c>
      <c r="G2535" s="4">
        <v>1095</v>
      </c>
      <c r="H2535" s="4">
        <v>12045</v>
      </c>
    </row>
    <row r="2536" spans="1:8" ht="15.75">
      <c r="A2536" s="3" t="s">
        <v>16</v>
      </c>
      <c r="B2536" s="2" t="s">
        <v>2840</v>
      </c>
      <c r="C2536" s="2" t="s">
        <v>1401</v>
      </c>
      <c r="D2536" s="2" t="s">
        <v>2841</v>
      </c>
      <c r="E2536" s="4">
        <v>70</v>
      </c>
      <c r="F2536" s="4">
        <v>199360</v>
      </c>
      <c r="G2536" s="4">
        <v>19936</v>
      </c>
      <c r="H2536" s="4">
        <v>219296</v>
      </c>
    </row>
    <row r="2537" spans="1:8" ht="15.75">
      <c r="A2537" s="3" t="s">
        <v>16</v>
      </c>
      <c r="B2537" s="2" t="s">
        <v>2848</v>
      </c>
      <c r="C2537" s="2" t="s">
        <v>1401</v>
      </c>
      <c r="D2537" s="2" t="s">
        <v>2849</v>
      </c>
      <c r="E2537" s="4">
        <v>50</v>
      </c>
      <c r="F2537" s="4">
        <v>65200</v>
      </c>
      <c r="G2537" s="4">
        <v>6520</v>
      </c>
      <c r="H2537" s="4">
        <v>71720</v>
      </c>
    </row>
    <row r="2538" spans="1:8" ht="15.75">
      <c r="A2538" s="3" t="s">
        <v>16</v>
      </c>
      <c r="B2538" s="2" t="s">
        <v>2850</v>
      </c>
      <c r="C2538" s="2" t="s">
        <v>1401</v>
      </c>
      <c r="D2538" s="2" t="s">
        <v>2851</v>
      </c>
      <c r="E2538" s="4">
        <v>70</v>
      </c>
      <c r="F2538" s="4">
        <v>105910</v>
      </c>
      <c r="G2538" s="4">
        <v>10591</v>
      </c>
      <c r="H2538" s="4">
        <v>116501</v>
      </c>
    </row>
    <row r="2539" spans="1:8" ht="15.75">
      <c r="A2539" s="3" t="s">
        <v>16</v>
      </c>
      <c r="B2539" s="2" t="s">
        <v>2856</v>
      </c>
      <c r="C2539" s="2" t="s">
        <v>1401</v>
      </c>
      <c r="D2539" s="2" t="s">
        <v>2857</v>
      </c>
      <c r="E2539" s="4">
        <v>80</v>
      </c>
      <c r="F2539" s="4">
        <v>174400</v>
      </c>
      <c r="G2539" s="4">
        <v>17440</v>
      </c>
      <c r="H2539" s="4">
        <v>191840</v>
      </c>
    </row>
    <row r="2540" spans="1:8" ht="15.75">
      <c r="A2540" s="3" t="s">
        <v>16</v>
      </c>
      <c r="B2540" s="2" t="s">
        <v>2879</v>
      </c>
      <c r="C2540" s="2" t="s">
        <v>1412</v>
      </c>
      <c r="D2540" s="2" t="s">
        <v>2880</v>
      </c>
      <c r="E2540" s="4">
        <v>140</v>
      </c>
      <c r="F2540" s="4">
        <v>265860</v>
      </c>
      <c r="G2540" s="4">
        <v>26586</v>
      </c>
      <c r="H2540" s="4">
        <v>292446</v>
      </c>
    </row>
    <row r="2541" spans="1:8" ht="15.75">
      <c r="A2541" s="3" t="s">
        <v>16</v>
      </c>
      <c r="B2541" s="2" t="s">
        <v>2881</v>
      </c>
      <c r="C2541" s="2" t="s">
        <v>1412</v>
      </c>
      <c r="D2541" s="2" t="s">
        <v>2435</v>
      </c>
      <c r="E2541" s="4">
        <v>10</v>
      </c>
      <c r="F2541" s="4">
        <v>43000</v>
      </c>
      <c r="G2541" s="4">
        <v>4300</v>
      </c>
      <c r="H2541" s="4">
        <v>47300</v>
      </c>
    </row>
    <row r="2542" spans="1:8" ht="15.75">
      <c r="A2542" s="3" t="s">
        <v>16</v>
      </c>
      <c r="B2542" s="2" t="s">
        <v>2882</v>
      </c>
      <c r="C2542" s="2" t="s">
        <v>1412</v>
      </c>
      <c r="D2542" s="2" t="s">
        <v>2646</v>
      </c>
      <c r="E2542" s="4">
        <v>66</v>
      </c>
      <c r="F2542" s="4">
        <v>156090</v>
      </c>
      <c r="G2542" s="4">
        <v>15609</v>
      </c>
      <c r="H2542" s="4">
        <v>171699</v>
      </c>
    </row>
    <row r="2543" spans="1:8" ht="15.75">
      <c r="A2543" s="3" t="s">
        <v>16</v>
      </c>
      <c r="B2543" s="2" t="s">
        <v>2883</v>
      </c>
      <c r="C2543" s="2" t="s">
        <v>1412</v>
      </c>
      <c r="D2543" s="2" t="s">
        <v>2884</v>
      </c>
      <c r="E2543" s="4">
        <v>20</v>
      </c>
      <c r="F2543" s="4">
        <v>29380</v>
      </c>
      <c r="G2543" s="4">
        <v>2938</v>
      </c>
      <c r="H2543" s="4">
        <v>32318</v>
      </c>
    </row>
    <row r="2544" spans="1:8" ht="15.75">
      <c r="A2544" s="3" t="s">
        <v>16</v>
      </c>
      <c r="B2544" s="2" t="s">
        <v>2885</v>
      </c>
      <c r="C2544" s="2" t="s">
        <v>1412</v>
      </c>
      <c r="D2544" s="2" t="s">
        <v>2886</v>
      </c>
      <c r="E2544" s="4">
        <v>160</v>
      </c>
      <c r="F2544" s="4">
        <v>574880</v>
      </c>
      <c r="G2544" s="4">
        <v>57488</v>
      </c>
      <c r="H2544" s="4">
        <v>632368</v>
      </c>
    </row>
    <row r="2545" spans="1:8" ht="15.75">
      <c r="A2545" s="3" t="s">
        <v>16</v>
      </c>
      <c r="B2545" s="2" t="s">
        <v>2887</v>
      </c>
      <c r="C2545" s="2" t="s">
        <v>1412</v>
      </c>
      <c r="D2545" s="2" t="s">
        <v>2888</v>
      </c>
      <c r="E2545" s="4">
        <v>2</v>
      </c>
      <c r="F2545" s="4">
        <v>8460</v>
      </c>
      <c r="G2545" s="4">
        <v>846</v>
      </c>
      <c r="H2545" s="4">
        <v>9306</v>
      </c>
    </row>
    <row r="2546" spans="1:8" ht="15.75">
      <c r="A2546" s="3" t="s">
        <v>16</v>
      </c>
      <c r="B2546" s="2" t="s">
        <v>2891</v>
      </c>
      <c r="C2546" s="2" t="s">
        <v>1412</v>
      </c>
      <c r="D2546" s="2" t="s">
        <v>2892</v>
      </c>
      <c r="E2546" s="4">
        <v>10</v>
      </c>
      <c r="F2546" s="4">
        <v>48680</v>
      </c>
      <c r="G2546" s="4">
        <v>4868</v>
      </c>
      <c r="H2546" s="4">
        <v>53548</v>
      </c>
    </row>
    <row r="2547" spans="1:8" ht="15.75">
      <c r="A2547" s="3" t="s">
        <v>16</v>
      </c>
      <c r="B2547" s="2" t="s">
        <v>2893</v>
      </c>
      <c r="C2547" s="2" t="s">
        <v>1412</v>
      </c>
      <c r="D2547" s="2" t="s">
        <v>2894</v>
      </c>
      <c r="E2547" s="4">
        <v>60</v>
      </c>
      <c r="F2547" s="4">
        <v>103280</v>
      </c>
      <c r="G2547" s="4">
        <v>10328</v>
      </c>
      <c r="H2547" s="4">
        <v>113608</v>
      </c>
    </row>
    <row r="2548" spans="1:8" ht="15.75">
      <c r="A2548" s="3" t="s">
        <v>16</v>
      </c>
      <c r="B2548" s="2" t="s">
        <v>2895</v>
      </c>
      <c r="C2548" s="2" t="s">
        <v>1412</v>
      </c>
      <c r="D2548" s="2" t="s">
        <v>2896</v>
      </c>
      <c r="E2548" s="4">
        <v>70</v>
      </c>
      <c r="F2548" s="4">
        <v>138180</v>
      </c>
      <c r="G2548" s="4">
        <v>13818</v>
      </c>
      <c r="H2548" s="4">
        <v>151998</v>
      </c>
    </row>
    <row r="2549" spans="1:8" ht="15.75">
      <c r="A2549" s="3" t="s">
        <v>16</v>
      </c>
      <c r="B2549" s="2" t="s">
        <v>2897</v>
      </c>
      <c r="C2549" s="2" t="s">
        <v>1412</v>
      </c>
      <c r="D2549" s="2" t="s">
        <v>2898</v>
      </c>
      <c r="E2549" s="4">
        <v>3</v>
      </c>
      <c r="F2549" s="4">
        <v>5724</v>
      </c>
      <c r="G2549" s="4">
        <v>572</v>
      </c>
      <c r="H2549" s="4">
        <v>6296</v>
      </c>
    </row>
    <row r="2550" spans="1:8" ht="15.75">
      <c r="A2550" s="3" t="s">
        <v>16</v>
      </c>
      <c r="B2550" s="2" t="s">
        <v>2899</v>
      </c>
      <c r="C2550" s="2" t="s">
        <v>1412</v>
      </c>
      <c r="D2550" s="2" t="s">
        <v>2900</v>
      </c>
      <c r="E2550" s="4">
        <v>10</v>
      </c>
      <c r="F2550" s="4">
        <v>20100</v>
      </c>
      <c r="G2550" s="4">
        <v>2010</v>
      </c>
      <c r="H2550" s="4">
        <v>22110</v>
      </c>
    </row>
    <row r="2551" spans="1:8" ht="15.75">
      <c r="A2551" s="3" t="s">
        <v>16</v>
      </c>
      <c r="B2551" s="2" t="s">
        <v>2901</v>
      </c>
      <c r="C2551" s="2" t="s">
        <v>1412</v>
      </c>
      <c r="D2551" s="2" t="s">
        <v>2902</v>
      </c>
      <c r="E2551" s="4">
        <v>70</v>
      </c>
      <c r="F2551" s="4">
        <v>147910</v>
      </c>
      <c r="G2551" s="4">
        <v>14791</v>
      </c>
      <c r="H2551" s="4">
        <v>162701</v>
      </c>
    </row>
    <row r="2552" spans="1:8" ht="15.75">
      <c r="A2552" s="3" t="s">
        <v>16</v>
      </c>
      <c r="B2552" s="2" t="s">
        <v>2903</v>
      </c>
      <c r="C2552" s="2" t="s">
        <v>1417</v>
      </c>
      <c r="D2552" s="2" t="s">
        <v>2904</v>
      </c>
      <c r="E2552" s="4">
        <v>20</v>
      </c>
      <c r="F2552" s="4">
        <v>43700</v>
      </c>
      <c r="G2552" s="4">
        <v>4370</v>
      </c>
      <c r="H2552" s="4">
        <v>48070</v>
      </c>
    </row>
    <row r="2553" spans="1:8" ht="15.75">
      <c r="A2553" s="3" t="s">
        <v>16</v>
      </c>
      <c r="B2553" s="2" t="s">
        <v>2905</v>
      </c>
      <c r="C2553" s="2" t="s">
        <v>1417</v>
      </c>
      <c r="D2553" s="2" t="s">
        <v>2435</v>
      </c>
      <c r="E2553" s="4">
        <v>12</v>
      </c>
      <c r="F2553" s="4">
        <v>52800</v>
      </c>
      <c r="G2553" s="4">
        <v>5280</v>
      </c>
      <c r="H2553" s="4">
        <v>58080</v>
      </c>
    </row>
    <row r="2554" spans="1:8" ht="15.75">
      <c r="A2554" s="3" t="s">
        <v>16</v>
      </c>
      <c r="B2554" s="2" t="s">
        <v>2912</v>
      </c>
      <c r="C2554" s="2" t="s">
        <v>1417</v>
      </c>
      <c r="D2554" s="2" t="s">
        <v>2913</v>
      </c>
      <c r="E2554" s="4">
        <v>50</v>
      </c>
      <c r="F2554" s="4">
        <v>66500</v>
      </c>
      <c r="G2554" s="4">
        <v>6650</v>
      </c>
      <c r="H2554" s="4">
        <v>73150</v>
      </c>
    </row>
    <row r="2555" spans="1:8" ht="15.75">
      <c r="A2555" s="3" t="s">
        <v>16</v>
      </c>
      <c r="B2555" s="2" t="s">
        <v>2918</v>
      </c>
      <c r="C2555" s="2" t="s">
        <v>1424</v>
      </c>
      <c r="D2555" s="2" t="s">
        <v>2919</v>
      </c>
      <c r="E2555" s="4">
        <v>8</v>
      </c>
      <c r="F2555" s="4">
        <v>19704</v>
      </c>
      <c r="G2555" s="4">
        <v>1970</v>
      </c>
      <c r="H2555" s="4">
        <v>21674</v>
      </c>
    </row>
    <row r="2556" spans="1:8" ht="15.75">
      <c r="A2556" s="3" t="s">
        <v>16</v>
      </c>
      <c r="B2556" s="2" t="s">
        <v>2920</v>
      </c>
      <c r="C2556" s="2" t="s">
        <v>1424</v>
      </c>
      <c r="D2556" s="2" t="s">
        <v>2921</v>
      </c>
      <c r="E2556" s="4">
        <v>16</v>
      </c>
      <c r="F2556" s="4">
        <v>59808</v>
      </c>
      <c r="G2556" s="4">
        <v>5981</v>
      </c>
      <c r="H2556" s="4">
        <v>65789</v>
      </c>
    </row>
    <row r="2557" spans="1:8" ht="15.75">
      <c r="A2557" s="3" t="s">
        <v>16</v>
      </c>
      <c r="B2557" s="2" t="s">
        <v>2922</v>
      </c>
      <c r="C2557" s="2" t="s">
        <v>1424</v>
      </c>
      <c r="D2557" s="2" t="s">
        <v>2923</v>
      </c>
      <c r="E2557" s="4">
        <v>4</v>
      </c>
      <c r="F2557" s="4">
        <v>17500</v>
      </c>
      <c r="G2557" s="4">
        <v>1750</v>
      </c>
      <c r="H2557" s="4">
        <v>19250</v>
      </c>
    </row>
    <row r="2558" spans="1:8" ht="15.75">
      <c r="A2558" s="3" t="s">
        <v>16</v>
      </c>
      <c r="B2558" s="2" t="s">
        <v>3862</v>
      </c>
      <c r="C2558" s="2" t="s">
        <v>1426</v>
      </c>
      <c r="D2558" s="2" t="s">
        <v>3863</v>
      </c>
      <c r="E2558" s="4">
        <v>20</v>
      </c>
      <c r="F2558" s="4">
        <v>42100</v>
      </c>
      <c r="G2558" s="4">
        <v>4210</v>
      </c>
      <c r="H2558" s="4">
        <v>46310</v>
      </c>
    </row>
    <row r="2559" spans="1:8" ht="15.75">
      <c r="A2559" s="3" t="s">
        <v>16</v>
      </c>
      <c r="B2559" s="2" t="s">
        <v>3866</v>
      </c>
      <c r="C2559" s="2" t="s">
        <v>1426</v>
      </c>
      <c r="D2559" s="2" t="s">
        <v>3867</v>
      </c>
      <c r="E2559" s="4">
        <v>120</v>
      </c>
      <c r="F2559" s="4">
        <v>132320</v>
      </c>
      <c r="G2559" s="4">
        <v>13232</v>
      </c>
      <c r="H2559" s="4">
        <v>145552</v>
      </c>
    </row>
    <row r="2560" spans="1:8" ht="15.75">
      <c r="A2560" s="3" t="s">
        <v>16</v>
      </c>
      <c r="B2560" s="2" t="s">
        <v>3870</v>
      </c>
      <c r="C2560" s="2" t="s">
        <v>1426</v>
      </c>
      <c r="D2560" s="2" t="s">
        <v>3871</v>
      </c>
      <c r="E2560" s="4">
        <v>110</v>
      </c>
      <c r="F2560" s="4">
        <v>134640</v>
      </c>
      <c r="G2560" s="4">
        <v>13464</v>
      </c>
      <c r="H2560" s="4">
        <v>148104</v>
      </c>
    </row>
    <row r="2561" spans="1:8" ht="15.75">
      <c r="A2561" s="3" t="s">
        <v>16</v>
      </c>
      <c r="B2561" s="2" t="s">
        <v>3872</v>
      </c>
      <c r="C2561" s="2" t="s">
        <v>1426</v>
      </c>
      <c r="D2561" s="2" t="s">
        <v>3873</v>
      </c>
      <c r="E2561" s="4">
        <v>480</v>
      </c>
      <c r="F2561" s="4">
        <v>633600</v>
      </c>
      <c r="G2561" s="4">
        <v>63360</v>
      </c>
      <c r="H2561" s="4">
        <v>696960</v>
      </c>
    </row>
    <row r="2562" spans="1:8" ht="15.75">
      <c r="A2562" s="3" t="s">
        <v>16</v>
      </c>
      <c r="B2562" s="2" t="s">
        <v>3876</v>
      </c>
      <c r="C2562" s="2" t="s">
        <v>1433</v>
      </c>
      <c r="D2562" s="2" t="s">
        <v>3877</v>
      </c>
      <c r="E2562" s="4">
        <v>200</v>
      </c>
      <c r="F2562" s="4">
        <v>359250</v>
      </c>
      <c r="G2562" s="4">
        <v>35925</v>
      </c>
      <c r="H2562" s="4">
        <v>395175</v>
      </c>
    </row>
    <row r="2563" spans="1:8" ht="15.75">
      <c r="A2563" s="3" t="s">
        <v>16</v>
      </c>
      <c r="B2563" s="2" t="s">
        <v>3878</v>
      </c>
      <c r="C2563" s="2" t="s">
        <v>1433</v>
      </c>
      <c r="D2563" s="2" t="s">
        <v>3879</v>
      </c>
      <c r="E2563" s="4">
        <v>60</v>
      </c>
      <c r="F2563" s="4">
        <v>140040</v>
      </c>
      <c r="G2563" s="4">
        <v>14004</v>
      </c>
      <c r="H2563" s="4">
        <v>154044</v>
      </c>
    </row>
    <row r="2564" spans="1:8" ht="15.75">
      <c r="A2564" s="3" t="s">
        <v>16</v>
      </c>
      <c r="B2564" s="2" t="s">
        <v>3880</v>
      </c>
      <c r="C2564" s="2" t="s">
        <v>1433</v>
      </c>
      <c r="D2564" s="2" t="s">
        <v>3881</v>
      </c>
      <c r="E2564" s="4">
        <v>3520</v>
      </c>
      <c r="F2564" s="4">
        <v>3503440</v>
      </c>
      <c r="G2564" s="4">
        <v>350344</v>
      </c>
      <c r="H2564" s="4">
        <v>3853784</v>
      </c>
    </row>
    <row r="2565" spans="1:8" ht="15.75">
      <c r="A2565" s="3" t="s">
        <v>16</v>
      </c>
      <c r="B2565" s="2" t="s">
        <v>3882</v>
      </c>
      <c r="C2565" s="2" t="s">
        <v>1433</v>
      </c>
      <c r="D2565" s="2" t="s">
        <v>3883</v>
      </c>
      <c r="E2565" s="4">
        <v>10</v>
      </c>
      <c r="F2565" s="4">
        <v>34630</v>
      </c>
      <c r="G2565" s="4">
        <v>3463</v>
      </c>
      <c r="H2565" s="4">
        <v>38093</v>
      </c>
    </row>
    <row r="2566" spans="1:8" ht="15.75">
      <c r="A2566" s="3" t="s">
        <v>16</v>
      </c>
      <c r="B2566" s="2" t="s">
        <v>3886</v>
      </c>
      <c r="C2566" s="2" t="s">
        <v>1433</v>
      </c>
      <c r="D2566" s="2" t="s">
        <v>3887</v>
      </c>
      <c r="E2566" s="4">
        <v>40</v>
      </c>
      <c r="F2566" s="4">
        <v>45720</v>
      </c>
      <c r="G2566" s="4">
        <v>4572</v>
      </c>
      <c r="H2566" s="4">
        <v>50292</v>
      </c>
    </row>
    <row r="2567" spans="1:8" ht="15.75">
      <c r="A2567" s="3" t="s">
        <v>16</v>
      </c>
      <c r="B2567" s="2" t="s">
        <v>3888</v>
      </c>
      <c r="C2567" s="2" t="s">
        <v>1433</v>
      </c>
      <c r="D2567" s="2" t="s">
        <v>3889</v>
      </c>
      <c r="E2567" s="4">
        <v>1575</v>
      </c>
      <c r="F2567" s="4">
        <v>1971045</v>
      </c>
      <c r="G2567" s="4">
        <v>197105</v>
      </c>
      <c r="H2567" s="4">
        <v>2168150</v>
      </c>
    </row>
    <row r="2568" spans="1:8" ht="15.75">
      <c r="A2568" s="3" t="s">
        <v>16</v>
      </c>
      <c r="B2568" s="2" t="s">
        <v>3892</v>
      </c>
      <c r="C2568" s="2" t="s">
        <v>1433</v>
      </c>
      <c r="D2568" s="2" t="s">
        <v>3893</v>
      </c>
      <c r="E2568" s="4">
        <v>20</v>
      </c>
      <c r="F2568" s="4">
        <v>36380</v>
      </c>
      <c r="G2568" s="4">
        <v>3638</v>
      </c>
      <c r="H2568" s="4">
        <v>40018</v>
      </c>
    </row>
    <row r="2569" spans="1:8" ht="15.75">
      <c r="A2569" s="3" t="s">
        <v>16</v>
      </c>
      <c r="B2569" s="2" t="s">
        <v>3896</v>
      </c>
      <c r="C2569" s="2" t="s">
        <v>1433</v>
      </c>
      <c r="D2569" s="2" t="s">
        <v>3897</v>
      </c>
      <c r="E2569" s="4">
        <v>30</v>
      </c>
      <c r="F2569" s="4">
        <v>50220</v>
      </c>
      <c r="G2569" s="4">
        <v>5022</v>
      </c>
      <c r="H2569" s="4">
        <v>55242</v>
      </c>
    </row>
    <row r="2570" spans="1:8" ht="15.75">
      <c r="A2570" s="3" t="s">
        <v>16</v>
      </c>
      <c r="B2570" s="2" t="s">
        <v>3901</v>
      </c>
      <c r="C2570" s="2" t="s">
        <v>3900</v>
      </c>
      <c r="D2570" s="2" t="s">
        <v>2648</v>
      </c>
      <c r="E2570" s="4">
        <v>20</v>
      </c>
      <c r="F2570" s="4">
        <v>120000</v>
      </c>
      <c r="G2570" s="4">
        <v>12000</v>
      </c>
      <c r="H2570" s="4">
        <v>132000</v>
      </c>
    </row>
    <row r="2571" spans="1:8" ht="15.75">
      <c r="A2571" s="3" t="s">
        <v>16</v>
      </c>
      <c r="B2571" s="2" t="s">
        <v>6425</v>
      </c>
      <c r="C2571" s="2" t="s">
        <v>2762</v>
      </c>
      <c r="D2571" s="2" t="s">
        <v>2435</v>
      </c>
      <c r="E2571" s="4">
        <v>3</v>
      </c>
      <c r="F2571" s="4">
        <v>13200</v>
      </c>
      <c r="G2571" s="4">
        <v>1320</v>
      </c>
      <c r="H2571" s="4">
        <v>14520</v>
      </c>
    </row>
    <row r="2572" spans="1:8" ht="15.75">
      <c r="A2572" s="3" t="s">
        <v>16</v>
      </c>
      <c r="B2572" s="2" t="s">
        <v>4456</v>
      </c>
      <c r="C2572" s="2" t="s">
        <v>1417</v>
      </c>
      <c r="D2572" s="2" t="s">
        <v>4457</v>
      </c>
      <c r="E2572" s="4">
        <v>2840</v>
      </c>
      <c r="F2572" s="4">
        <v>5680000</v>
      </c>
      <c r="G2572" s="4">
        <v>568000</v>
      </c>
      <c r="H2572" s="4">
        <v>6248000</v>
      </c>
    </row>
    <row r="2573" spans="1:8" ht="15.75">
      <c r="A2573" s="3" t="s">
        <v>16</v>
      </c>
      <c r="B2573" s="2" t="s">
        <v>6436</v>
      </c>
      <c r="C2573" s="2" t="s">
        <v>2827</v>
      </c>
      <c r="D2573" s="2" t="s">
        <v>2435</v>
      </c>
      <c r="E2573" s="4">
        <v>2</v>
      </c>
      <c r="F2573" s="4">
        <v>8800</v>
      </c>
      <c r="G2573" s="4">
        <v>880</v>
      </c>
      <c r="H2573" s="4">
        <v>9680</v>
      </c>
    </row>
    <row r="2574" spans="1:8" ht="15.75">
      <c r="A2574" s="3" t="s">
        <v>16</v>
      </c>
      <c r="B2574" s="2" t="s">
        <v>6437</v>
      </c>
      <c r="C2574" s="2" t="s">
        <v>1424</v>
      </c>
      <c r="D2574" s="2" t="s">
        <v>2541</v>
      </c>
      <c r="E2574" s="4">
        <v>21</v>
      </c>
      <c r="F2574" s="4">
        <v>113400</v>
      </c>
      <c r="G2574" s="4">
        <v>11340</v>
      </c>
      <c r="H2574" s="4">
        <v>124740</v>
      </c>
    </row>
    <row r="2575" spans="1:8" ht="15.75">
      <c r="A2575" s="3" t="s">
        <v>16</v>
      </c>
      <c r="B2575" s="2" t="s">
        <v>4529</v>
      </c>
      <c r="C2575" s="2" t="s">
        <v>4526</v>
      </c>
      <c r="D2575" s="2" t="s">
        <v>4530</v>
      </c>
      <c r="E2575" s="4">
        <v>1060</v>
      </c>
      <c r="F2575" s="4">
        <v>10621200</v>
      </c>
      <c r="G2575" s="4">
        <v>1062120</v>
      </c>
      <c r="H2575" s="4">
        <v>11683320</v>
      </c>
    </row>
    <row r="2576" spans="1:8" ht="15.75">
      <c r="A2576" s="3" t="s">
        <v>16</v>
      </c>
      <c r="B2576" s="2" t="s">
        <v>4534</v>
      </c>
      <c r="C2576" s="2" t="s">
        <v>4533</v>
      </c>
      <c r="D2576" s="2" t="s">
        <v>4535</v>
      </c>
      <c r="E2576" s="4">
        <v>815</v>
      </c>
      <c r="F2576" s="4">
        <v>11711550</v>
      </c>
      <c r="G2576" s="4">
        <v>1171155</v>
      </c>
      <c r="H2576" s="4">
        <v>12882705</v>
      </c>
    </row>
    <row r="2577" spans="1:8" ht="15.75">
      <c r="A2577" s="3" t="s">
        <v>16</v>
      </c>
      <c r="B2577" s="2" t="s">
        <v>4537</v>
      </c>
      <c r="C2577" s="2" t="s">
        <v>4536</v>
      </c>
      <c r="D2577" s="2" t="s">
        <v>4538</v>
      </c>
      <c r="E2577" s="4">
        <v>270</v>
      </c>
      <c r="F2577" s="4">
        <v>6272100</v>
      </c>
      <c r="G2577" s="4">
        <v>627210</v>
      </c>
      <c r="H2577" s="4">
        <v>6899310</v>
      </c>
    </row>
    <row r="2578" spans="1:8" ht="15.75">
      <c r="A2578" s="3" t="s">
        <v>16</v>
      </c>
      <c r="B2578" s="2" t="s">
        <v>4543</v>
      </c>
      <c r="C2578" s="2" t="s">
        <v>4542</v>
      </c>
      <c r="D2578" s="2" t="s">
        <v>4544</v>
      </c>
      <c r="E2578" s="4">
        <v>100</v>
      </c>
      <c r="F2578" s="4">
        <v>1203000</v>
      </c>
      <c r="G2578" s="4">
        <v>120300</v>
      </c>
      <c r="H2578" s="4">
        <v>1323300</v>
      </c>
    </row>
    <row r="2579" spans="1:8" ht="15.75">
      <c r="A2579" s="3" t="s">
        <v>16</v>
      </c>
      <c r="B2579" s="2" t="s">
        <v>4546</v>
      </c>
      <c r="C2579" s="2" t="s">
        <v>4545</v>
      </c>
      <c r="D2579" s="2" t="s">
        <v>4547</v>
      </c>
      <c r="E2579" s="4">
        <v>300</v>
      </c>
      <c r="F2579" s="4">
        <v>6648000</v>
      </c>
      <c r="G2579" s="4">
        <v>664800</v>
      </c>
      <c r="H2579" s="4">
        <v>7312800</v>
      </c>
    </row>
    <row r="2580" spans="1:8" ht="15.75">
      <c r="A2580" s="3" t="s">
        <v>16</v>
      </c>
      <c r="B2580" s="2" t="s">
        <v>4554</v>
      </c>
      <c r="C2580" s="2" t="s">
        <v>4553</v>
      </c>
      <c r="D2580" s="2" t="s">
        <v>4555</v>
      </c>
      <c r="E2580" s="4">
        <v>710</v>
      </c>
      <c r="F2580" s="4">
        <v>6894100</v>
      </c>
      <c r="G2580" s="4">
        <v>689410</v>
      </c>
      <c r="H2580" s="4">
        <v>7583510</v>
      </c>
    </row>
    <row r="2581" spans="1:8" ht="15.75">
      <c r="A2581" s="3" t="s">
        <v>16</v>
      </c>
      <c r="B2581" s="2" t="s">
        <v>4559</v>
      </c>
      <c r="C2581" s="2" t="s">
        <v>4558</v>
      </c>
      <c r="D2581" s="2" t="s">
        <v>4560</v>
      </c>
      <c r="E2581" s="4">
        <v>4</v>
      </c>
      <c r="F2581" s="4">
        <v>39640</v>
      </c>
      <c r="G2581" s="4">
        <v>3964</v>
      </c>
      <c r="H2581" s="4">
        <v>43604</v>
      </c>
    </row>
    <row r="2582" spans="1:8" ht="15.75">
      <c r="A2582" s="3" t="s">
        <v>16</v>
      </c>
      <c r="B2582" s="2" t="s">
        <v>4569</v>
      </c>
      <c r="C2582" s="2" t="s">
        <v>4568</v>
      </c>
      <c r="D2582" s="2" t="s">
        <v>4570</v>
      </c>
      <c r="E2582" s="4">
        <v>120</v>
      </c>
      <c r="F2582" s="4">
        <v>1251600</v>
      </c>
      <c r="G2582" s="4">
        <v>125160</v>
      </c>
      <c r="H2582" s="4">
        <v>1376760</v>
      </c>
    </row>
    <row r="2583" spans="1:8" ht="15.75">
      <c r="A2583" s="3" t="s">
        <v>16</v>
      </c>
      <c r="B2583" s="2" t="s">
        <v>4576</v>
      </c>
      <c r="C2583" s="2" t="s">
        <v>4575</v>
      </c>
      <c r="D2583" s="2" t="s">
        <v>4577</v>
      </c>
      <c r="E2583" s="4">
        <v>158</v>
      </c>
      <c r="F2583" s="4">
        <v>2352620</v>
      </c>
      <c r="G2583" s="4">
        <v>235262</v>
      </c>
      <c r="H2583" s="4">
        <v>2587882</v>
      </c>
    </row>
    <row r="2584" spans="1:8" ht="15.75">
      <c r="A2584" s="3" t="s">
        <v>16</v>
      </c>
      <c r="B2584" s="2" t="s">
        <v>4581</v>
      </c>
      <c r="C2584" s="2" t="s">
        <v>4580</v>
      </c>
      <c r="D2584" s="2" t="s">
        <v>4582</v>
      </c>
      <c r="E2584" s="4">
        <v>90</v>
      </c>
      <c r="F2584" s="4">
        <v>2111400</v>
      </c>
      <c r="G2584" s="4">
        <v>211140</v>
      </c>
      <c r="H2584" s="4">
        <v>2322540</v>
      </c>
    </row>
    <row r="2585" spans="1:8" ht="15.75">
      <c r="A2585" s="3" t="s">
        <v>16</v>
      </c>
      <c r="B2585" s="2" t="s">
        <v>4597</v>
      </c>
      <c r="C2585" s="2" t="s">
        <v>4594</v>
      </c>
      <c r="D2585" s="2" t="s">
        <v>4598</v>
      </c>
      <c r="E2585" s="4">
        <v>270</v>
      </c>
      <c r="F2585" s="4">
        <v>3691800</v>
      </c>
      <c r="G2585" s="4">
        <v>369180</v>
      </c>
      <c r="H2585" s="4">
        <v>4060980</v>
      </c>
    </row>
    <row r="2586" spans="1:8" ht="15.75">
      <c r="A2586" s="3" t="s">
        <v>16</v>
      </c>
      <c r="B2586" s="2" t="s">
        <v>4603</v>
      </c>
      <c r="C2586" s="2" t="s">
        <v>4602</v>
      </c>
      <c r="D2586" s="2" t="s">
        <v>4604</v>
      </c>
      <c r="E2586" s="4">
        <v>175</v>
      </c>
      <c r="F2586" s="4">
        <v>3290000</v>
      </c>
      <c r="G2586" s="4">
        <v>329000</v>
      </c>
      <c r="H2586" s="4">
        <v>3619000</v>
      </c>
    </row>
    <row r="2587" spans="1:8" ht="15.75">
      <c r="A2587" s="3" t="s">
        <v>16</v>
      </c>
      <c r="B2587" s="2" t="s">
        <v>4609</v>
      </c>
      <c r="C2587" s="2" t="s">
        <v>4608</v>
      </c>
      <c r="D2587" s="2" t="s">
        <v>4610</v>
      </c>
      <c r="E2587" s="4">
        <v>40</v>
      </c>
      <c r="F2587" s="4">
        <v>1101600</v>
      </c>
      <c r="G2587" s="4">
        <v>110160</v>
      </c>
      <c r="H2587" s="4">
        <v>1211760</v>
      </c>
    </row>
    <row r="2588" spans="1:8" ht="15.75">
      <c r="A2588" s="3" t="s">
        <v>16</v>
      </c>
      <c r="B2588" s="2" t="s">
        <v>4615</v>
      </c>
      <c r="C2588" s="2" t="s">
        <v>4614</v>
      </c>
      <c r="D2588" s="2" t="s">
        <v>4616</v>
      </c>
      <c r="E2588" s="4">
        <v>10</v>
      </c>
      <c r="F2588" s="4">
        <v>277900</v>
      </c>
      <c r="G2588" s="4">
        <v>27790</v>
      </c>
      <c r="H2588" s="4">
        <v>305690</v>
      </c>
    </row>
    <row r="2589" spans="1:8" ht="15.75">
      <c r="A2589" s="3" t="s">
        <v>16</v>
      </c>
      <c r="B2589" s="2" t="s">
        <v>4621</v>
      </c>
      <c r="C2589" s="2" t="s">
        <v>4620</v>
      </c>
      <c r="D2589" s="2" t="s">
        <v>4622</v>
      </c>
      <c r="E2589" s="4">
        <v>73</v>
      </c>
      <c r="F2589" s="4">
        <v>904470</v>
      </c>
      <c r="G2589" s="4">
        <v>90447</v>
      </c>
      <c r="H2589" s="4">
        <v>994917</v>
      </c>
    </row>
    <row r="2590" spans="1:8" ht="15.75">
      <c r="A2590" s="3" t="s">
        <v>16</v>
      </c>
      <c r="B2590" s="2" t="s">
        <v>4634</v>
      </c>
      <c r="C2590" s="2" t="s">
        <v>4632</v>
      </c>
      <c r="D2590" s="2" t="s">
        <v>4635</v>
      </c>
      <c r="E2590" s="4">
        <v>651</v>
      </c>
      <c r="F2590" s="4">
        <v>8957760</v>
      </c>
      <c r="G2590" s="4">
        <v>895776</v>
      </c>
      <c r="H2590" s="4">
        <v>9853536</v>
      </c>
    </row>
    <row r="2591" spans="1:8" ht="15.75">
      <c r="A2591" s="3" t="s">
        <v>17</v>
      </c>
      <c r="B2591" s="2" t="s">
        <v>55</v>
      </c>
      <c r="C2591" s="2" t="s">
        <v>50</v>
      </c>
      <c r="D2591" s="2" t="s">
        <v>56</v>
      </c>
      <c r="E2591" s="4">
        <v>230</v>
      </c>
      <c r="F2591" s="4">
        <v>943000</v>
      </c>
      <c r="G2591" s="4">
        <v>94300</v>
      </c>
      <c r="H2591" s="4">
        <v>1037300</v>
      </c>
    </row>
    <row r="2592" spans="1:8" ht="15.75">
      <c r="A2592" s="3" t="s">
        <v>17</v>
      </c>
      <c r="B2592" s="2" t="s">
        <v>63</v>
      </c>
      <c r="C2592" s="2" t="s">
        <v>62</v>
      </c>
      <c r="D2592" s="2" t="s">
        <v>52</v>
      </c>
      <c r="E2592" s="4">
        <v>15</v>
      </c>
      <c r="F2592" s="4">
        <v>76500</v>
      </c>
      <c r="G2592" s="4">
        <v>7650</v>
      </c>
      <c r="H2592" s="4">
        <v>84150</v>
      </c>
    </row>
    <row r="2593" spans="1:8" ht="15.75">
      <c r="A2593" s="3" t="s">
        <v>17</v>
      </c>
      <c r="B2593" s="2" t="s">
        <v>67</v>
      </c>
      <c r="C2593" s="2" t="s">
        <v>62</v>
      </c>
      <c r="D2593" s="2" t="s">
        <v>68</v>
      </c>
      <c r="E2593" s="4">
        <v>6</v>
      </c>
      <c r="F2593" s="4">
        <v>144000</v>
      </c>
      <c r="G2593" s="4">
        <v>14400</v>
      </c>
      <c r="H2593" s="4">
        <v>158400</v>
      </c>
    </row>
    <row r="2594" spans="1:8" ht="15.75">
      <c r="A2594" s="3" t="s">
        <v>17</v>
      </c>
      <c r="B2594" s="2" t="s">
        <v>72</v>
      </c>
      <c r="C2594" s="2" t="s">
        <v>69</v>
      </c>
      <c r="D2594" s="2" t="s">
        <v>73</v>
      </c>
      <c r="E2594" s="4">
        <v>60</v>
      </c>
      <c r="F2594" s="4">
        <v>189600</v>
      </c>
      <c r="G2594" s="4">
        <v>18960</v>
      </c>
      <c r="H2594" s="4">
        <v>208560</v>
      </c>
    </row>
    <row r="2595" spans="1:8" ht="15.75">
      <c r="A2595" s="3" t="s">
        <v>17</v>
      </c>
      <c r="B2595" s="2" t="s">
        <v>82</v>
      </c>
      <c r="C2595" s="2" t="s">
        <v>69</v>
      </c>
      <c r="D2595" s="2" t="s">
        <v>83</v>
      </c>
      <c r="E2595" s="4">
        <v>50</v>
      </c>
      <c r="F2595" s="4">
        <v>205000</v>
      </c>
      <c r="G2595" s="4">
        <v>20500</v>
      </c>
      <c r="H2595" s="4">
        <v>225500</v>
      </c>
    </row>
    <row r="2596" spans="1:8" ht="15.75">
      <c r="A2596" s="3" t="s">
        <v>17</v>
      </c>
      <c r="B2596" s="2" t="s">
        <v>100</v>
      </c>
      <c r="C2596" s="2" t="s">
        <v>50</v>
      </c>
      <c r="D2596" s="2" t="s">
        <v>73</v>
      </c>
      <c r="E2596" s="4">
        <v>200</v>
      </c>
      <c r="F2596" s="4">
        <v>660000</v>
      </c>
      <c r="G2596" s="4">
        <v>66000</v>
      </c>
      <c r="H2596" s="4">
        <v>726000</v>
      </c>
    </row>
    <row r="2597" spans="1:8" ht="15.75">
      <c r="A2597" s="3" t="s">
        <v>17</v>
      </c>
      <c r="B2597" s="2" t="s">
        <v>108</v>
      </c>
      <c r="C2597" s="2" t="s">
        <v>106</v>
      </c>
      <c r="D2597" s="2" t="s">
        <v>75</v>
      </c>
      <c r="E2597" s="4">
        <v>2</v>
      </c>
      <c r="F2597" s="4">
        <v>20200</v>
      </c>
      <c r="G2597" s="4">
        <v>2020</v>
      </c>
      <c r="H2597" s="4">
        <v>22220</v>
      </c>
    </row>
    <row r="2598" spans="1:8" ht="15.75">
      <c r="A2598" s="3" t="s">
        <v>17</v>
      </c>
      <c r="B2598" s="2" t="s">
        <v>125</v>
      </c>
      <c r="C2598" s="2" t="s">
        <v>106</v>
      </c>
      <c r="D2598" s="2" t="s">
        <v>54</v>
      </c>
      <c r="E2598" s="4">
        <v>1</v>
      </c>
      <c r="F2598" s="4">
        <v>7600</v>
      </c>
      <c r="G2598" s="4">
        <v>760</v>
      </c>
      <c r="H2598" s="4">
        <v>8360</v>
      </c>
    </row>
    <row r="2599" spans="1:8" ht="15.75">
      <c r="A2599" s="3" t="s">
        <v>17</v>
      </c>
      <c r="B2599" s="2" t="s">
        <v>137</v>
      </c>
      <c r="C2599" s="2" t="s">
        <v>128</v>
      </c>
      <c r="D2599" s="2" t="s">
        <v>136</v>
      </c>
      <c r="E2599" s="4">
        <v>20</v>
      </c>
      <c r="F2599" s="4">
        <v>240000</v>
      </c>
      <c r="G2599" s="4">
        <v>24000</v>
      </c>
      <c r="H2599" s="4">
        <v>264000</v>
      </c>
    </row>
    <row r="2600" spans="1:8" ht="15.75">
      <c r="A2600" s="3" t="s">
        <v>17</v>
      </c>
      <c r="B2600" s="2" t="s">
        <v>139</v>
      </c>
      <c r="C2600" s="2" t="s">
        <v>138</v>
      </c>
      <c r="D2600" s="2" t="s">
        <v>136</v>
      </c>
      <c r="E2600" s="4">
        <v>4</v>
      </c>
      <c r="F2600" s="4">
        <v>74000</v>
      </c>
      <c r="G2600" s="4">
        <v>7400</v>
      </c>
      <c r="H2600" s="4">
        <v>81400</v>
      </c>
    </row>
    <row r="2601" spans="1:8" ht="15.75">
      <c r="A2601" s="3" t="s">
        <v>17</v>
      </c>
      <c r="B2601" s="2" t="s">
        <v>166</v>
      </c>
      <c r="C2601" s="2" t="s">
        <v>96</v>
      </c>
      <c r="D2601" s="2" t="s">
        <v>167</v>
      </c>
      <c r="E2601" s="4">
        <v>30</v>
      </c>
      <c r="F2601" s="4">
        <v>240000</v>
      </c>
      <c r="G2601" s="4">
        <v>24000</v>
      </c>
      <c r="H2601" s="4">
        <v>264000</v>
      </c>
    </row>
    <row r="2602" spans="1:8" ht="15.75">
      <c r="A2602" s="3" t="s">
        <v>17</v>
      </c>
      <c r="B2602" s="2" t="s">
        <v>171</v>
      </c>
      <c r="C2602" s="2" t="s">
        <v>138</v>
      </c>
      <c r="D2602" s="2" t="s">
        <v>172</v>
      </c>
      <c r="E2602" s="4">
        <v>50</v>
      </c>
      <c r="F2602" s="4">
        <v>475000</v>
      </c>
      <c r="G2602" s="4">
        <v>47500</v>
      </c>
      <c r="H2602" s="4">
        <v>522500</v>
      </c>
    </row>
    <row r="2603" spans="1:8" ht="15.75">
      <c r="A2603" s="3" t="s">
        <v>17</v>
      </c>
      <c r="B2603" s="2" t="s">
        <v>180</v>
      </c>
      <c r="C2603" s="2" t="s">
        <v>138</v>
      </c>
      <c r="D2603" s="2" t="s">
        <v>179</v>
      </c>
      <c r="E2603" s="4">
        <v>50</v>
      </c>
      <c r="F2603" s="4">
        <v>475000</v>
      </c>
      <c r="G2603" s="4">
        <v>47500</v>
      </c>
      <c r="H2603" s="4">
        <v>522500</v>
      </c>
    </row>
    <row r="2604" spans="1:8" ht="15.75">
      <c r="A2604" s="3" t="s">
        <v>17</v>
      </c>
      <c r="B2604" s="2" t="s">
        <v>183</v>
      </c>
      <c r="C2604" s="2" t="s">
        <v>62</v>
      </c>
      <c r="D2604" s="2" t="s">
        <v>184</v>
      </c>
      <c r="E2604" s="4">
        <v>30</v>
      </c>
      <c r="F2604" s="4">
        <v>99000</v>
      </c>
      <c r="G2604" s="4">
        <v>9900</v>
      </c>
      <c r="H2604" s="4">
        <v>108900</v>
      </c>
    </row>
    <row r="2605" spans="1:8" ht="15.75">
      <c r="A2605" s="3" t="s">
        <v>17</v>
      </c>
      <c r="B2605" s="2" t="s">
        <v>216</v>
      </c>
      <c r="C2605" s="2" t="s">
        <v>189</v>
      </c>
      <c r="D2605" s="2" t="s">
        <v>104</v>
      </c>
      <c r="E2605" s="4">
        <v>50</v>
      </c>
      <c r="F2605" s="4">
        <v>625000</v>
      </c>
      <c r="G2605" s="4">
        <v>62500</v>
      </c>
      <c r="H2605" s="4">
        <v>687500</v>
      </c>
    </row>
    <row r="2606" spans="1:8" ht="15.75">
      <c r="A2606" s="3" t="s">
        <v>17</v>
      </c>
      <c r="B2606" s="2" t="s">
        <v>217</v>
      </c>
      <c r="C2606" s="2" t="s">
        <v>149</v>
      </c>
      <c r="D2606" s="2" t="s">
        <v>184</v>
      </c>
      <c r="E2606" s="4">
        <v>65</v>
      </c>
      <c r="F2606" s="4">
        <v>442000</v>
      </c>
      <c r="G2606" s="4">
        <v>44200</v>
      </c>
      <c r="H2606" s="4">
        <v>486200</v>
      </c>
    </row>
    <row r="2607" spans="1:8" ht="15.75">
      <c r="A2607" s="3" t="s">
        <v>17</v>
      </c>
      <c r="B2607" s="2" t="s">
        <v>218</v>
      </c>
      <c r="C2607" s="2" t="s">
        <v>189</v>
      </c>
      <c r="D2607" s="2" t="s">
        <v>83</v>
      </c>
      <c r="E2607" s="4">
        <v>50</v>
      </c>
      <c r="F2607" s="4">
        <v>465000</v>
      </c>
      <c r="G2607" s="4">
        <v>46500</v>
      </c>
      <c r="H2607" s="4">
        <v>511500</v>
      </c>
    </row>
    <row r="2608" spans="1:8" ht="15.75">
      <c r="A2608" s="3" t="s">
        <v>17</v>
      </c>
      <c r="B2608" s="2" t="s">
        <v>219</v>
      </c>
      <c r="C2608" s="2" t="s">
        <v>96</v>
      </c>
      <c r="D2608" s="2" t="s">
        <v>220</v>
      </c>
      <c r="E2608" s="4">
        <v>1</v>
      </c>
      <c r="F2608" s="4">
        <v>133200</v>
      </c>
      <c r="G2608" s="4">
        <v>13320</v>
      </c>
      <c r="H2608" s="4">
        <v>146520</v>
      </c>
    </row>
    <row r="2609" spans="1:8" ht="15.75">
      <c r="A2609" s="3" t="s">
        <v>17</v>
      </c>
      <c r="B2609" s="2" t="s">
        <v>225</v>
      </c>
      <c r="C2609" s="2" t="s">
        <v>223</v>
      </c>
      <c r="D2609" s="2" t="s">
        <v>75</v>
      </c>
      <c r="E2609" s="4">
        <v>13</v>
      </c>
      <c r="F2609" s="4">
        <v>241800</v>
      </c>
      <c r="G2609" s="4">
        <v>24180</v>
      </c>
      <c r="H2609" s="4">
        <v>265980</v>
      </c>
    </row>
    <row r="2610" spans="1:8" ht="15.75">
      <c r="A2610" s="3" t="s">
        <v>17</v>
      </c>
      <c r="B2610" s="2" t="s">
        <v>228</v>
      </c>
      <c r="C2610" s="2" t="s">
        <v>223</v>
      </c>
      <c r="D2610" s="2" t="s">
        <v>78</v>
      </c>
      <c r="E2610" s="4">
        <v>2</v>
      </c>
      <c r="F2610" s="4">
        <v>49400</v>
      </c>
      <c r="G2610" s="4">
        <v>4940</v>
      </c>
      <c r="H2610" s="4">
        <v>54340</v>
      </c>
    </row>
    <row r="2611" spans="1:8" ht="15.75">
      <c r="A2611" s="3" t="s">
        <v>17</v>
      </c>
      <c r="B2611" s="2" t="s">
        <v>231</v>
      </c>
      <c r="C2611" s="2" t="s">
        <v>223</v>
      </c>
      <c r="D2611" s="2" t="s">
        <v>83</v>
      </c>
      <c r="E2611" s="4">
        <v>10</v>
      </c>
      <c r="F2611" s="4">
        <v>75000</v>
      </c>
      <c r="G2611" s="4">
        <v>7500</v>
      </c>
      <c r="H2611" s="4">
        <v>82500</v>
      </c>
    </row>
    <row r="2612" spans="1:8" ht="15.75">
      <c r="A2612" s="3" t="s">
        <v>17</v>
      </c>
      <c r="B2612" s="2" t="s">
        <v>246</v>
      </c>
      <c r="C2612" s="2" t="s">
        <v>236</v>
      </c>
      <c r="D2612" s="2" t="s">
        <v>78</v>
      </c>
      <c r="E2612" s="4">
        <v>12</v>
      </c>
      <c r="F2612" s="4">
        <v>98400</v>
      </c>
      <c r="G2612" s="4">
        <v>9840</v>
      </c>
      <c r="H2612" s="4">
        <v>108240</v>
      </c>
    </row>
    <row r="2613" spans="1:8" ht="15.75">
      <c r="A2613" s="3" t="s">
        <v>17</v>
      </c>
      <c r="B2613" s="2" t="s">
        <v>248</v>
      </c>
      <c r="C2613" s="2" t="s">
        <v>247</v>
      </c>
      <c r="D2613" s="2"/>
      <c r="E2613" s="4">
        <v>3</v>
      </c>
      <c r="F2613" s="4">
        <v>12000</v>
      </c>
      <c r="G2613" s="4">
        <v>1200</v>
      </c>
      <c r="H2613" s="4">
        <v>13200</v>
      </c>
    </row>
    <row r="2614" spans="1:8" ht="15.75">
      <c r="A2614" s="3" t="s">
        <v>17</v>
      </c>
      <c r="B2614" s="2" t="s">
        <v>285</v>
      </c>
      <c r="C2614" s="2" t="s">
        <v>264</v>
      </c>
      <c r="D2614" s="2" t="s">
        <v>56</v>
      </c>
      <c r="E2614" s="4">
        <v>50</v>
      </c>
      <c r="F2614" s="4">
        <v>130300</v>
      </c>
      <c r="G2614" s="4">
        <v>13030</v>
      </c>
      <c r="H2614" s="4">
        <v>143330</v>
      </c>
    </row>
    <row r="2615" spans="1:8" ht="15.75">
      <c r="A2615" s="3" t="s">
        <v>17</v>
      </c>
      <c r="B2615" s="2" t="s">
        <v>293</v>
      </c>
      <c r="C2615" s="2" t="s">
        <v>264</v>
      </c>
      <c r="D2615" s="2" t="s">
        <v>99</v>
      </c>
      <c r="E2615" s="4">
        <v>150</v>
      </c>
      <c r="F2615" s="4">
        <v>573750</v>
      </c>
      <c r="G2615" s="4">
        <v>57375</v>
      </c>
      <c r="H2615" s="4">
        <v>631125</v>
      </c>
    </row>
    <row r="2616" spans="1:8" ht="15.75">
      <c r="A2616" s="3" t="s">
        <v>17</v>
      </c>
      <c r="B2616" s="2" t="s">
        <v>306</v>
      </c>
      <c r="C2616" s="2" t="s">
        <v>299</v>
      </c>
      <c r="D2616" s="2" t="s">
        <v>102</v>
      </c>
      <c r="E2616" s="4">
        <v>4</v>
      </c>
      <c r="F2616" s="4">
        <v>18800</v>
      </c>
      <c r="G2616" s="4">
        <v>1880</v>
      </c>
      <c r="H2616" s="4">
        <v>20680</v>
      </c>
    </row>
    <row r="2617" spans="1:8" ht="15.75">
      <c r="A2617" s="3" t="s">
        <v>17</v>
      </c>
      <c r="B2617" s="2" t="s">
        <v>308</v>
      </c>
      <c r="C2617" s="2" t="s">
        <v>307</v>
      </c>
      <c r="D2617" s="2" t="s">
        <v>184</v>
      </c>
      <c r="E2617" s="4">
        <v>3</v>
      </c>
      <c r="F2617" s="4">
        <v>12000</v>
      </c>
      <c r="G2617" s="4">
        <v>1200</v>
      </c>
      <c r="H2617" s="4">
        <v>13200</v>
      </c>
    </row>
    <row r="2618" spans="1:8" ht="15.75">
      <c r="A2618" s="3" t="s">
        <v>17</v>
      </c>
      <c r="B2618" s="2" t="s">
        <v>321</v>
      </c>
      <c r="C2618" s="2" t="s">
        <v>318</v>
      </c>
      <c r="D2618" s="2" t="s">
        <v>68</v>
      </c>
      <c r="E2618" s="4">
        <v>1</v>
      </c>
      <c r="F2618" s="4">
        <v>11855</v>
      </c>
      <c r="G2618" s="4">
        <v>1186</v>
      </c>
      <c r="H2618" s="4">
        <v>13041</v>
      </c>
    </row>
    <row r="2619" spans="1:8" ht="15.75">
      <c r="A2619" s="3" t="s">
        <v>17</v>
      </c>
      <c r="B2619" s="2" t="s">
        <v>370</v>
      </c>
      <c r="C2619" s="2" t="s">
        <v>369</v>
      </c>
      <c r="D2619" s="2" t="s">
        <v>371</v>
      </c>
      <c r="E2619" s="4">
        <v>1</v>
      </c>
      <c r="F2619" s="4">
        <v>5075</v>
      </c>
      <c r="G2619" s="4">
        <v>508</v>
      </c>
      <c r="H2619" s="4">
        <v>5583</v>
      </c>
    </row>
    <row r="2620" spans="1:8" ht="15.75">
      <c r="A2620" s="3" t="s">
        <v>17</v>
      </c>
      <c r="B2620" s="2" t="s">
        <v>373</v>
      </c>
      <c r="C2620" s="2" t="s">
        <v>372</v>
      </c>
      <c r="D2620" s="2" t="s">
        <v>374</v>
      </c>
      <c r="E2620" s="4">
        <v>1</v>
      </c>
      <c r="F2620" s="4">
        <v>5595</v>
      </c>
      <c r="G2620" s="4">
        <v>560</v>
      </c>
      <c r="H2620" s="4">
        <v>6155</v>
      </c>
    </row>
    <row r="2621" spans="1:8" ht="15.75">
      <c r="A2621" s="3" t="s">
        <v>17</v>
      </c>
      <c r="B2621" s="2" t="s">
        <v>376</v>
      </c>
      <c r="C2621" s="2" t="s">
        <v>375</v>
      </c>
      <c r="D2621" s="2" t="s">
        <v>377</v>
      </c>
      <c r="E2621" s="4">
        <v>1</v>
      </c>
      <c r="F2621" s="4">
        <v>4425</v>
      </c>
      <c r="G2621" s="4">
        <v>443</v>
      </c>
      <c r="H2621" s="4">
        <v>4868</v>
      </c>
    </row>
    <row r="2622" spans="1:8" ht="15.75">
      <c r="A2622" s="3" t="s">
        <v>17</v>
      </c>
      <c r="B2622" s="2" t="s">
        <v>434</v>
      </c>
      <c r="C2622" s="2" t="s">
        <v>312</v>
      </c>
      <c r="D2622" s="2" t="s">
        <v>90</v>
      </c>
      <c r="E2622" s="4">
        <v>2</v>
      </c>
      <c r="F2622" s="4">
        <v>26200</v>
      </c>
      <c r="G2622" s="4">
        <v>2620</v>
      </c>
      <c r="H2622" s="4">
        <v>28820</v>
      </c>
    </row>
    <row r="2623" spans="1:8" ht="15.75">
      <c r="A2623" s="3" t="s">
        <v>17</v>
      </c>
      <c r="B2623" s="2" t="s">
        <v>456</v>
      </c>
      <c r="C2623" s="2" t="s">
        <v>455</v>
      </c>
      <c r="D2623" s="2"/>
      <c r="E2623" s="4">
        <v>16</v>
      </c>
      <c r="F2623" s="4">
        <v>216200</v>
      </c>
      <c r="G2623" s="4">
        <v>21620</v>
      </c>
      <c r="H2623" s="4">
        <v>237820</v>
      </c>
    </row>
    <row r="2624" spans="1:8" ht="15.75">
      <c r="A2624" s="3" t="s">
        <v>17</v>
      </c>
      <c r="B2624" s="2" t="s">
        <v>458</v>
      </c>
      <c r="C2624" s="2" t="s">
        <v>457</v>
      </c>
      <c r="D2624" s="2"/>
      <c r="E2624" s="4">
        <v>6</v>
      </c>
      <c r="F2624" s="4">
        <v>97200</v>
      </c>
      <c r="G2624" s="4">
        <v>9720</v>
      </c>
      <c r="H2624" s="4">
        <v>106920</v>
      </c>
    </row>
    <row r="2625" spans="1:8" ht="15.75">
      <c r="A2625" s="3" t="s">
        <v>17</v>
      </c>
      <c r="B2625" s="2" t="s">
        <v>464</v>
      </c>
      <c r="C2625" s="2" t="s">
        <v>463</v>
      </c>
      <c r="D2625" s="2"/>
      <c r="E2625" s="4">
        <v>6</v>
      </c>
      <c r="F2625" s="4">
        <v>33000</v>
      </c>
      <c r="G2625" s="4">
        <v>3300</v>
      </c>
      <c r="H2625" s="4">
        <v>36300</v>
      </c>
    </row>
    <row r="2626" spans="1:8" ht="15.75">
      <c r="A2626" s="3" t="s">
        <v>17</v>
      </c>
      <c r="B2626" s="2" t="s">
        <v>468</v>
      </c>
      <c r="C2626" s="2" t="s">
        <v>467</v>
      </c>
      <c r="D2626" s="2"/>
      <c r="E2626" s="4">
        <v>16</v>
      </c>
      <c r="F2626" s="4">
        <v>97000</v>
      </c>
      <c r="G2626" s="4">
        <v>9700</v>
      </c>
      <c r="H2626" s="4">
        <v>106700</v>
      </c>
    </row>
    <row r="2627" spans="1:8" ht="15.75">
      <c r="A2627" s="3" t="s">
        <v>17</v>
      </c>
      <c r="B2627" s="2" t="s">
        <v>476</v>
      </c>
      <c r="C2627" s="2" t="s">
        <v>475</v>
      </c>
      <c r="D2627" s="2" t="s">
        <v>477</v>
      </c>
      <c r="E2627" s="4">
        <v>936</v>
      </c>
      <c r="F2627" s="4">
        <v>4987944</v>
      </c>
      <c r="G2627" s="4">
        <v>498794</v>
      </c>
      <c r="H2627" s="4">
        <v>5486738</v>
      </c>
    </row>
    <row r="2628" spans="1:8" ht="15.75">
      <c r="A2628" s="3" t="s">
        <v>17</v>
      </c>
      <c r="B2628" s="2" t="s">
        <v>515</v>
      </c>
      <c r="C2628" s="2" t="s">
        <v>514</v>
      </c>
      <c r="D2628" s="2" t="s">
        <v>516</v>
      </c>
      <c r="E2628" s="4">
        <v>201</v>
      </c>
      <c r="F2628" s="4">
        <v>922890</v>
      </c>
      <c r="G2628" s="4">
        <v>92289</v>
      </c>
      <c r="H2628" s="4">
        <v>1015179</v>
      </c>
    </row>
    <row r="2629" spans="1:8" ht="15.75">
      <c r="A2629" s="3" t="s">
        <v>17</v>
      </c>
      <c r="B2629" s="2" t="s">
        <v>525</v>
      </c>
      <c r="C2629" s="2" t="s">
        <v>524</v>
      </c>
      <c r="D2629" s="2" t="s">
        <v>526</v>
      </c>
      <c r="E2629" s="4">
        <v>137</v>
      </c>
      <c r="F2629" s="4">
        <v>754032</v>
      </c>
      <c r="G2629" s="4">
        <v>75403</v>
      </c>
      <c r="H2629" s="4">
        <v>829435</v>
      </c>
    </row>
    <row r="2630" spans="1:8" ht="15.75">
      <c r="A2630" s="3" t="s">
        <v>17</v>
      </c>
      <c r="B2630" s="2" t="s">
        <v>531</v>
      </c>
      <c r="C2630" s="2" t="s">
        <v>530</v>
      </c>
      <c r="D2630" s="2" t="s">
        <v>532</v>
      </c>
      <c r="E2630" s="4">
        <v>20</v>
      </c>
      <c r="F2630" s="4">
        <v>99740</v>
      </c>
      <c r="G2630" s="4">
        <v>9974</v>
      </c>
      <c r="H2630" s="4">
        <v>109714</v>
      </c>
    </row>
    <row r="2631" spans="1:8" ht="15.75">
      <c r="A2631" s="3" t="s">
        <v>17</v>
      </c>
      <c r="B2631" s="2" t="s">
        <v>534</v>
      </c>
      <c r="C2631" s="2" t="s">
        <v>533</v>
      </c>
      <c r="D2631" s="2" t="s">
        <v>535</v>
      </c>
      <c r="E2631" s="4">
        <v>5</v>
      </c>
      <c r="F2631" s="4">
        <v>11000</v>
      </c>
      <c r="G2631" s="4">
        <v>1100</v>
      </c>
      <c r="H2631" s="4">
        <v>12100</v>
      </c>
    </row>
    <row r="2632" spans="1:8" ht="15.75">
      <c r="A2632" s="3" t="s">
        <v>17</v>
      </c>
      <c r="B2632" s="2" t="s">
        <v>536</v>
      </c>
      <c r="C2632" s="2" t="s">
        <v>355</v>
      </c>
      <c r="D2632" s="2" t="s">
        <v>537</v>
      </c>
      <c r="E2632" s="4">
        <v>449</v>
      </c>
      <c r="F2632" s="4">
        <v>2684058</v>
      </c>
      <c r="G2632" s="4">
        <v>268406</v>
      </c>
      <c r="H2632" s="4">
        <v>2952464</v>
      </c>
    </row>
    <row r="2633" spans="1:8" ht="15.75">
      <c r="A2633" s="3" t="s">
        <v>17</v>
      </c>
      <c r="B2633" s="2" t="s">
        <v>546</v>
      </c>
      <c r="C2633" s="2" t="s">
        <v>545</v>
      </c>
      <c r="D2633" s="2" t="s">
        <v>547</v>
      </c>
      <c r="E2633" s="4">
        <v>38</v>
      </c>
      <c r="F2633" s="4">
        <v>284084</v>
      </c>
      <c r="G2633" s="4">
        <v>28408</v>
      </c>
      <c r="H2633" s="4">
        <v>312492</v>
      </c>
    </row>
    <row r="2634" spans="1:8" ht="15.75">
      <c r="A2634" s="3" t="s">
        <v>17</v>
      </c>
      <c r="B2634" s="2" t="s">
        <v>549</v>
      </c>
      <c r="C2634" s="2" t="s">
        <v>548</v>
      </c>
      <c r="D2634" s="2" t="s">
        <v>550</v>
      </c>
      <c r="E2634" s="4">
        <v>60</v>
      </c>
      <c r="F2634" s="4">
        <v>186300</v>
      </c>
      <c r="G2634" s="4">
        <v>18630</v>
      </c>
      <c r="H2634" s="4">
        <v>204930</v>
      </c>
    </row>
    <row r="2635" spans="1:8" ht="15.75">
      <c r="A2635" s="3" t="s">
        <v>17</v>
      </c>
      <c r="B2635" s="2" t="s">
        <v>552</v>
      </c>
      <c r="C2635" s="2" t="s">
        <v>551</v>
      </c>
      <c r="D2635" s="2" t="s">
        <v>553</v>
      </c>
      <c r="E2635" s="4">
        <v>75</v>
      </c>
      <c r="F2635" s="4">
        <v>633135</v>
      </c>
      <c r="G2635" s="4">
        <v>63314</v>
      </c>
      <c r="H2635" s="4">
        <v>696449</v>
      </c>
    </row>
    <row r="2636" spans="1:8" ht="15.75">
      <c r="A2636" s="3" t="s">
        <v>17</v>
      </c>
      <c r="B2636" s="2" t="s">
        <v>558</v>
      </c>
      <c r="C2636" s="2" t="s">
        <v>557</v>
      </c>
      <c r="D2636" s="2" t="s">
        <v>559</v>
      </c>
      <c r="E2636" s="4">
        <v>10</v>
      </c>
      <c r="F2636" s="4">
        <v>85430</v>
      </c>
      <c r="G2636" s="4">
        <v>8543</v>
      </c>
      <c r="H2636" s="4">
        <v>93973</v>
      </c>
    </row>
    <row r="2637" spans="1:8" ht="15.75">
      <c r="A2637" s="3" t="s">
        <v>17</v>
      </c>
      <c r="B2637" s="2" t="s">
        <v>561</v>
      </c>
      <c r="C2637" s="2" t="s">
        <v>560</v>
      </c>
      <c r="D2637" s="2" t="s">
        <v>562</v>
      </c>
      <c r="E2637" s="4">
        <v>170</v>
      </c>
      <c r="F2637" s="4">
        <v>630700</v>
      </c>
      <c r="G2637" s="4">
        <v>63070</v>
      </c>
      <c r="H2637" s="4">
        <v>693770</v>
      </c>
    </row>
    <row r="2638" spans="1:8" ht="15.75">
      <c r="A2638" s="3" t="s">
        <v>17</v>
      </c>
      <c r="B2638" s="2" t="s">
        <v>564</v>
      </c>
      <c r="C2638" s="2" t="s">
        <v>563</v>
      </c>
      <c r="D2638" s="2" t="s">
        <v>565</v>
      </c>
      <c r="E2638" s="4">
        <v>20</v>
      </c>
      <c r="F2638" s="4">
        <v>24780</v>
      </c>
      <c r="G2638" s="4">
        <v>2478</v>
      </c>
      <c r="H2638" s="4">
        <v>27258</v>
      </c>
    </row>
    <row r="2639" spans="1:8" ht="15.75">
      <c r="A2639" s="3" t="s">
        <v>17</v>
      </c>
      <c r="B2639" s="2" t="s">
        <v>567</v>
      </c>
      <c r="C2639" s="2" t="s">
        <v>566</v>
      </c>
      <c r="D2639" s="2" t="s">
        <v>568</v>
      </c>
      <c r="E2639" s="4">
        <v>25</v>
      </c>
      <c r="F2639" s="4">
        <v>225640</v>
      </c>
      <c r="G2639" s="4">
        <v>22564</v>
      </c>
      <c r="H2639" s="4">
        <v>248204</v>
      </c>
    </row>
    <row r="2640" spans="1:8" ht="15.75">
      <c r="A2640" s="3" t="s">
        <v>17</v>
      </c>
      <c r="B2640" s="2" t="s">
        <v>573</v>
      </c>
      <c r="C2640" s="2" t="s">
        <v>572</v>
      </c>
      <c r="D2640" s="2" t="s">
        <v>574</v>
      </c>
      <c r="E2640" s="4">
        <v>15</v>
      </c>
      <c r="F2640" s="4">
        <v>150000</v>
      </c>
      <c r="G2640" s="4">
        <v>15000</v>
      </c>
      <c r="H2640" s="4">
        <v>165000</v>
      </c>
    </row>
    <row r="2641" spans="1:8" ht="15.75">
      <c r="A2641" s="3" t="s">
        <v>17</v>
      </c>
      <c r="B2641" s="2" t="s">
        <v>576</v>
      </c>
      <c r="C2641" s="2" t="s">
        <v>575</v>
      </c>
      <c r="D2641" s="2" t="s">
        <v>577</v>
      </c>
      <c r="E2641" s="4">
        <v>220</v>
      </c>
      <c r="F2641" s="4">
        <v>987940</v>
      </c>
      <c r="G2641" s="4">
        <v>98794</v>
      </c>
      <c r="H2641" s="4">
        <v>1086734</v>
      </c>
    </row>
    <row r="2642" spans="1:8" ht="15.75">
      <c r="A2642" s="3" t="s">
        <v>17</v>
      </c>
      <c r="B2642" s="2" t="s">
        <v>582</v>
      </c>
      <c r="C2642" s="2" t="s">
        <v>581</v>
      </c>
      <c r="D2642" s="2"/>
      <c r="E2642" s="4">
        <v>50</v>
      </c>
      <c r="F2642" s="4">
        <v>280000</v>
      </c>
      <c r="G2642" s="4">
        <v>28000</v>
      </c>
      <c r="H2642" s="4">
        <v>308000</v>
      </c>
    </row>
    <row r="2643" spans="1:8" ht="15.75">
      <c r="A2643" s="3" t="s">
        <v>17</v>
      </c>
      <c r="B2643" s="2" t="s">
        <v>602</v>
      </c>
      <c r="C2643" s="2" t="s">
        <v>601</v>
      </c>
      <c r="D2643" s="2" t="s">
        <v>603</v>
      </c>
      <c r="E2643" s="4">
        <v>184</v>
      </c>
      <c r="F2643" s="4">
        <v>699200</v>
      </c>
      <c r="G2643" s="4">
        <v>69920</v>
      </c>
      <c r="H2643" s="4">
        <v>769120</v>
      </c>
    </row>
    <row r="2644" spans="1:8" ht="15.75">
      <c r="A2644" s="3" t="s">
        <v>17</v>
      </c>
      <c r="B2644" s="2" t="s">
        <v>608</v>
      </c>
      <c r="C2644" s="2" t="s">
        <v>607</v>
      </c>
      <c r="D2644" s="2"/>
      <c r="E2644" s="4">
        <v>30</v>
      </c>
      <c r="F2644" s="4">
        <v>81000</v>
      </c>
      <c r="G2644" s="4">
        <v>8100</v>
      </c>
      <c r="H2644" s="4">
        <v>89100</v>
      </c>
    </row>
    <row r="2645" spans="1:8" ht="15.75">
      <c r="A2645" s="3" t="s">
        <v>17</v>
      </c>
      <c r="B2645" s="2" t="s">
        <v>612</v>
      </c>
      <c r="C2645" s="2" t="s">
        <v>363</v>
      </c>
      <c r="D2645" s="2" t="s">
        <v>613</v>
      </c>
      <c r="E2645" s="4">
        <v>448</v>
      </c>
      <c r="F2645" s="4">
        <v>2091484</v>
      </c>
      <c r="G2645" s="4">
        <v>209148</v>
      </c>
      <c r="H2645" s="4">
        <v>2300632</v>
      </c>
    </row>
    <row r="2646" spans="1:8" ht="15.75">
      <c r="A2646" s="3" t="s">
        <v>17</v>
      </c>
      <c r="B2646" s="2" t="s">
        <v>615</v>
      </c>
      <c r="C2646" s="2" t="s">
        <v>614</v>
      </c>
      <c r="D2646" s="2" t="s">
        <v>616</v>
      </c>
      <c r="E2646" s="4">
        <v>60</v>
      </c>
      <c r="F2646" s="4">
        <v>167740</v>
      </c>
      <c r="G2646" s="4">
        <v>16774</v>
      </c>
      <c r="H2646" s="4">
        <v>184514</v>
      </c>
    </row>
    <row r="2647" spans="1:8" ht="15.75">
      <c r="A2647" s="3" t="s">
        <v>17</v>
      </c>
      <c r="B2647" s="2" t="s">
        <v>618</v>
      </c>
      <c r="C2647" s="2" t="s">
        <v>617</v>
      </c>
      <c r="D2647" s="2"/>
      <c r="E2647" s="4">
        <v>4</v>
      </c>
      <c r="F2647" s="4">
        <v>10272</v>
      </c>
      <c r="G2647" s="4">
        <v>1027</v>
      </c>
      <c r="H2647" s="4">
        <v>11299</v>
      </c>
    </row>
    <row r="2648" spans="1:8" ht="15.75">
      <c r="A2648" s="3" t="s">
        <v>17</v>
      </c>
      <c r="B2648" s="2" t="s">
        <v>619</v>
      </c>
      <c r="C2648" s="2" t="s">
        <v>366</v>
      </c>
      <c r="D2648" s="2" t="s">
        <v>620</v>
      </c>
      <c r="E2648" s="4">
        <v>14</v>
      </c>
      <c r="F2648" s="4">
        <v>83308</v>
      </c>
      <c r="G2648" s="4">
        <v>8331</v>
      </c>
      <c r="H2648" s="4">
        <v>91639</v>
      </c>
    </row>
    <row r="2649" spans="1:8" ht="15.75">
      <c r="A2649" s="3" t="s">
        <v>17</v>
      </c>
      <c r="B2649" s="2" t="s">
        <v>622</v>
      </c>
      <c r="C2649" s="2" t="s">
        <v>621</v>
      </c>
      <c r="D2649" s="2" t="s">
        <v>623</v>
      </c>
      <c r="E2649" s="4">
        <v>120</v>
      </c>
      <c r="F2649" s="4">
        <v>321190</v>
      </c>
      <c r="G2649" s="4">
        <v>32119</v>
      </c>
      <c r="H2649" s="4">
        <v>353309</v>
      </c>
    </row>
    <row r="2650" spans="1:8" ht="15.75">
      <c r="A2650" s="3" t="s">
        <v>17</v>
      </c>
      <c r="B2650" s="2" t="s">
        <v>629</v>
      </c>
      <c r="C2650" s="2" t="s">
        <v>628</v>
      </c>
      <c r="D2650" s="2"/>
      <c r="E2650" s="4">
        <v>100</v>
      </c>
      <c r="F2650" s="4">
        <v>180000</v>
      </c>
      <c r="G2650" s="4">
        <v>18000</v>
      </c>
      <c r="H2650" s="4">
        <v>198000</v>
      </c>
    </row>
    <row r="2651" spans="1:8" ht="15.75">
      <c r="A2651" s="3" t="s">
        <v>17</v>
      </c>
      <c r="B2651" s="2" t="s">
        <v>631</v>
      </c>
      <c r="C2651" s="2" t="s">
        <v>630</v>
      </c>
      <c r="D2651" s="2" t="s">
        <v>632</v>
      </c>
      <c r="E2651" s="4">
        <v>39</v>
      </c>
      <c r="F2651" s="4">
        <v>134003</v>
      </c>
      <c r="G2651" s="4">
        <v>13400</v>
      </c>
      <c r="H2651" s="4">
        <v>147403</v>
      </c>
    </row>
    <row r="2652" spans="1:8" ht="15.75">
      <c r="A2652" s="3" t="s">
        <v>17</v>
      </c>
      <c r="B2652" s="2" t="s">
        <v>638</v>
      </c>
      <c r="C2652" s="2" t="s">
        <v>352</v>
      </c>
      <c r="D2652" s="2" t="s">
        <v>639</v>
      </c>
      <c r="E2652" s="4">
        <v>266</v>
      </c>
      <c r="F2652" s="4">
        <v>1546738</v>
      </c>
      <c r="G2652" s="4">
        <v>154674</v>
      </c>
      <c r="H2652" s="4">
        <v>1701412</v>
      </c>
    </row>
    <row r="2653" spans="1:8" ht="15.75">
      <c r="A2653" s="3" t="s">
        <v>17</v>
      </c>
      <c r="B2653" s="2" t="s">
        <v>641</v>
      </c>
      <c r="C2653" s="2" t="s">
        <v>640</v>
      </c>
      <c r="D2653" s="2" t="s">
        <v>642</v>
      </c>
      <c r="E2653" s="4">
        <v>164</v>
      </c>
      <c r="F2653" s="4">
        <v>512296</v>
      </c>
      <c r="G2653" s="4">
        <v>51230</v>
      </c>
      <c r="H2653" s="4">
        <v>563526</v>
      </c>
    </row>
    <row r="2654" spans="1:8" ht="15.75">
      <c r="A2654" s="3" t="s">
        <v>17</v>
      </c>
      <c r="B2654" s="2" t="s">
        <v>645</v>
      </c>
      <c r="C2654" s="2" t="s">
        <v>358</v>
      </c>
      <c r="D2654" s="2" t="s">
        <v>646</v>
      </c>
      <c r="E2654" s="4">
        <v>343</v>
      </c>
      <c r="F2654" s="4">
        <v>2533049</v>
      </c>
      <c r="G2654" s="4">
        <v>253305</v>
      </c>
      <c r="H2654" s="4">
        <v>2786354</v>
      </c>
    </row>
    <row r="2655" spans="1:8" ht="15.75">
      <c r="A2655" s="3" t="s">
        <v>17</v>
      </c>
      <c r="B2655" s="2" t="s">
        <v>648</v>
      </c>
      <c r="C2655" s="2" t="s">
        <v>647</v>
      </c>
      <c r="D2655" s="2" t="s">
        <v>649</v>
      </c>
      <c r="E2655" s="4">
        <v>48</v>
      </c>
      <c r="F2655" s="4">
        <v>168240</v>
      </c>
      <c r="G2655" s="4">
        <v>16825</v>
      </c>
      <c r="H2655" s="4">
        <v>185065</v>
      </c>
    </row>
    <row r="2656" spans="1:8" ht="15.75">
      <c r="A2656" s="3" t="s">
        <v>17</v>
      </c>
      <c r="B2656" s="2" t="s">
        <v>653</v>
      </c>
      <c r="C2656" s="2" t="s">
        <v>652</v>
      </c>
      <c r="D2656" s="2"/>
      <c r="E2656" s="4">
        <v>70</v>
      </c>
      <c r="F2656" s="4">
        <v>336000</v>
      </c>
      <c r="G2656" s="4">
        <v>33600</v>
      </c>
      <c r="H2656" s="4">
        <v>369600</v>
      </c>
    </row>
    <row r="2657" spans="1:8" ht="15.75">
      <c r="A2657" s="3" t="s">
        <v>17</v>
      </c>
      <c r="B2657" s="2" t="s">
        <v>655</v>
      </c>
      <c r="C2657" s="2" t="s">
        <v>654</v>
      </c>
      <c r="D2657" s="2" t="s">
        <v>656</v>
      </c>
      <c r="E2657" s="4">
        <v>355</v>
      </c>
      <c r="F2657" s="4">
        <v>1190800</v>
      </c>
      <c r="G2657" s="4">
        <v>119080</v>
      </c>
      <c r="H2657" s="4">
        <v>1309880</v>
      </c>
    </row>
    <row r="2658" spans="1:8" ht="15.75">
      <c r="A2658" s="3" t="s">
        <v>17</v>
      </c>
      <c r="B2658" s="2" t="s">
        <v>660</v>
      </c>
      <c r="C2658" s="2" t="s">
        <v>448</v>
      </c>
      <c r="D2658" s="2" t="s">
        <v>661</v>
      </c>
      <c r="E2658" s="4">
        <v>300</v>
      </c>
      <c r="F2658" s="4">
        <v>2435700</v>
      </c>
      <c r="G2658" s="4">
        <v>243570</v>
      </c>
      <c r="H2658" s="4">
        <v>2679270</v>
      </c>
    </row>
    <row r="2659" spans="1:8" ht="15.75">
      <c r="A2659" s="3" t="s">
        <v>17</v>
      </c>
      <c r="B2659" s="2" t="s">
        <v>666</v>
      </c>
      <c r="C2659" s="2" t="s">
        <v>665</v>
      </c>
      <c r="D2659" s="2" t="s">
        <v>667</v>
      </c>
      <c r="E2659" s="4">
        <v>222</v>
      </c>
      <c r="F2659" s="4">
        <v>1874622</v>
      </c>
      <c r="G2659" s="4">
        <v>187462</v>
      </c>
      <c r="H2659" s="4">
        <v>2062084</v>
      </c>
    </row>
    <row r="2660" spans="1:8" ht="15.75">
      <c r="A2660" s="3" t="s">
        <v>17</v>
      </c>
      <c r="B2660" s="2" t="s">
        <v>669</v>
      </c>
      <c r="C2660" s="2" t="s">
        <v>668</v>
      </c>
      <c r="D2660" s="2" t="s">
        <v>670</v>
      </c>
      <c r="E2660" s="4">
        <v>56</v>
      </c>
      <c r="F2660" s="4">
        <v>242704</v>
      </c>
      <c r="G2660" s="4">
        <v>24270</v>
      </c>
      <c r="H2660" s="4">
        <v>266974</v>
      </c>
    </row>
    <row r="2661" spans="1:8" ht="15.75">
      <c r="A2661" s="3" t="s">
        <v>17</v>
      </c>
      <c r="B2661" s="2" t="s">
        <v>674</v>
      </c>
      <c r="C2661" s="2" t="s">
        <v>673</v>
      </c>
      <c r="D2661" s="2" t="s">
        <v>675</v>
      </c>
      <c r="E2661" s="4">
        <v>2</v>
      </c>
      <c r="F2661" s="4">
        <v>8400</v>
      </c>
      <c r="G2661" s="4">
        <v>840</v>
      </c>
      <c r="H2661" s="4">
        <v>9240</v>
      </c>
    </row>
    <row r="2662" spans="1:8" ht="15.75">
      <c r="A2662" s="3" t="s">
        <v>17</v>
      </c>
      <c r="B2662" s="2" t="s">
        <v>677</v>
      </c>
      <c r="C2662" s="2" t="s">
        <v>676</v>
      </c>
      <c r="D2662" s="2" t="s">
        <v>678</v>
      </c>
      <c r="E2662" s="4">
        <v>674</v>
      </c>
      <c r="F2662" s="4">
        <v>1178526</v>
      </c>
      <c r="G2662" s="4">
        <v>117853</v>
      </c>
      <c r="H2662" s="4">
        <v>1296379</v>
      </c>
    </row>
    <row r="2663" spans="1:8" ht="15.75">
      <c r="A2663" s="3" t="s">
        <v>17</v>
      </c>
      <c r="B2663" s="2" t="s">
        <v>680</v>
      </c>
      <c r="C2663" s="2" t="s">
        <v>679</v>
      </c>
      <c r="D2663" s="2" t="s">
        <v>681</v>
      </c>
      <c r="E2663" s="4">
        <v>100</v>
      </c>
      <c r="F2663" s="4">
        <v>958900</v>
      </c>
      <c r="G2663" s="4">
        <v>95890</v>
      </c>
      <c r="H2663" s="4">
        <v>1054790</v>
      </c>
    </row>
    <row r="2664" spans="1:8" ht="15.75">
      <c r="A2664" s="3" t="s">
        <v>17</v>
      </c>
      <c r="B2664" s="2" t="s">
        <v>689</v>
      </c>
      <c r="C2664" s="2" t="s">
        <v>688</v>
      </c>
      <c r="D2664" s="2" t="s">
        <v>690</v>
      </c>
      <c r="E2664" s="4">
        <v>200</v>
      </c>
      <c r="F2664" s="4">
        <v>642000</v>
      </c>
      <c r="G2664" s="4">
        <v>64200</v>
      </c>
      <c r="H2664" s="4">
        <v>706200</v>
      </c>
    </row>
    <row r="2665" spans="1:8" ht="15.75">
      <c r="A2665" s="3" t="s">
        <v>17</v>
      </c>
      <c r="B2665" s="2" t="s">
        <v>692</v>
      </c>
      <c r="C2665" s="2" t="s">
        <v>691</v>
      </c>
      <c r="D2665" s="2" t="s">
        <v>693</v>
      </c>
      <c r="E2665" s="4">
        <v>80</v>
      </c>
      <c r="F2665" s="4">
        <v>736920</v>
      </c>
      <c r="G2665" s="4">
        <v>73692</v>
      </c>
      <c r="H2665" s="4">
        <v>810612</v>
      </c>
    </row>
    <row r="2666" spans="1:8" ht="15.75">
      <c r="A2666" s="3" t="s">
        <v>17</v>
      </c>
      <c r="B2666" s="2" t="s">
        <v>700</v>
      </c>
      <c r="C2666" s="2" t="s">
        <v>699</v>
      </c>
      <c r="D2666" s="2" t="s">
        <v>701</v>
      </c>
      <c r="E2666" s="4">
        <v>142</v>
      </c>
      <c r="F2666" s="4">
        <v>529810</v>
      </c>
      <c r="G2666" s="4">
        <v>52981</v>
      </c>
      <c r="H2666" s="4">
        <v>582791</v>
      </c>
    </row>
    <row r="2667" spans="1:8" ht="15.75">
      <c r="A2667" s="3" t="s">
        <v>17</v>
      </c>
      <c r="B2667" s="2" t="s">
        <v>703</v>
      </c>
      <c r="C2667" s="2" t="s">
        <v>702</v>
      </c>
      <c r="D2667" s="2" t="s">
        <v>704</v>
      </c>
      <c r="E2667" s="4">
        <v>30</v>
      </c>
      <c r="F2667" s="4">
        <v>55770</v>
      </c>
      <c r="G2667" s="4">
        <v>5577</v>
      </c>
      <c r="H2667" s="4">
        <v>61347</v>
      </c>
    </row>
    <row r="2668" spans="1:8" ht="15.75">
      <c r="A2668" s="3" t="s">
        <v>17</v>
      </c>
      <c r="B2668" s="2" t="s">
        <v>705</v>
      </c>
      <c r="C2668" s="2" t="s">
        <v>412</v>
      </c>
      <c r="D2668" s="2"/>
      <c r="E2668" s="4">
        <v>50</v>
      </c>
      <c r="F2668" s="4">
        <v>549360</v>
      </c>
      <c r="G2668" s="4">
        <v>54936</v>
      </c>
      <c r="H2668" s="4">
        <v>604296</v>
      </c>
    </row>
    <row r="2669" spans="1:8" ht="15.75">
      <c r="A2669" s="3" t="s">
        <v>17</v>
      </c>
      <c r="B2669" s="2" t="s">
        <v>709</v>
      </c>
      <c r="C2669" s="2" t="s">
        <v>708</v>
      </c>
      <c r="D2669" s="2"/>
      <c r="E2669" s="4">
        <v>5</v>
      </c>
      <c r="F2669" s="4">
        <v>70000</v>
      </c>
      <c r="G2669" s="4">
        <v>7000</v>
      </c>
      <c r="H2669" s="4">
        <v>77000</v>
      </c>
    </row>
    <row r="2670" spans="1:8" ht="15.75">
      <c r="A2670" s="3" t="s">
        <v>17</v>
      </c>
      <c r="B2670" s="2" t="s">
        <v>711</v>
      </c>
      <c r="C2670" s="2" t="s">
        <v>710</v>
      </c>
      <c r="D2670" s="2"/>
      <c r="E2670" s="4">
        <v>2</v>
      </c>
      <c r="F2670" s="4">
        <v>9400</v>
      </c>
      <c r="G2670" s="4">
        <v>940</v>
      </c>
      <c r="H2670" s="4">
        <v>10340</v>
      </c>
    </row>
    <row r="2671" spans="1:8" ht="15.75">
      <c r="A2671" s="3" t="s">
        <v>17</v>
      </c>
      <c r="B2671" s="2" t="s">
        <v>722</v>
      </c>
      <c r="C2671" s="2" t="s">
        <v>721</v>
      </c>
      <c r="D2671" s="2"/>
      <c r="E2671" s="4">
        <v>200</v>
      </c>
      <c r="F2671" s="4">
        <v>420000</v>
      </c>
      <c r="G2671" s="4">
        <v>42000</v>
      </c>
      <c r="H2671" s="4">
        <v>462000</v>
      </c>
    </row>
    <row r="2672" spans="1:8" ht="15.75">
      <c r="A2672" s="3" t="s">
        <v>17</v>
      </c>
      <c r="B2672" s="2" t="s">
        <v>726</v>
      </c>
      <c r="C2672" s="2" t="s">
        <v>725</v>
      </c>
      <c r="D2672" s="2"/>
      <c r="E2672" s="4">
        <v>31</v>
      </c>
      <c r="F2672" s="4">
        <v>60400</v>
      </c>
      <c r="G2672" s="4">
        <v>6040</v>
      </c>
      <c r="H2672" s="4">
        <v>66440</v>
      </c>
    </row>
    <row r="2673" spans="1:8" ht="15.75">
      <c r="A2673" s="3" t="s">
        <v>17</v>
      </c>
      <c r="B2673" s="2" t="s">
        <v>728</v>
      </c>
      <c r="C2673" s="2" t="s">
        <v>727</v>
      </c>
      <c r="D2673" s="2" t="s">
        <v>729</v>
      </c>
      <c r="E2673" s="4">
        <v>3</v>
      </c>
      <c r="F2673" s="4">
        <v>16200</v>
      </c>
      <c r="G2673" s="4">
        <v>1620</v>
      </c>
      <c r="H2673" s="4">
        <v>17820</v>
      </c>
    </row>
    <row r="2674" spans="1:8" ht="15.75">
      <c r="A2674" s="3" t="s">
        <v>17</v>
      </c>
      <c r="B2674" s="2" t="s">
        <v>731</v>
      </c>
      <c r="C2674" s="2" t="s">
        <v>730</v>
      </c>
      <c r="D2674" s="2" t="s">
        <v>732</v>
      </c>
      <c r="E2674" s="4">
        <v>52</v>
      </c>
      <c r="F2674" s="4">
        <v>103100</v>
      </c>
      <c r="G2674" s="4">
        <v>10310</v>
      </c>
      <c r="H2674" s="4">
        <v>113410</v>
      </c>
    </row>
    <row r="2675" spans="1:8" ht="15.75">
      <c r="A2675" s="3" t="s">
        <v>17</v>
      </c>
      <c r="B2675" s="2" t="s">
        <v>734</v>
      </c>
      <c r="C2675" s="2" t="s">
        <v>733</v>
      </c>
      <c r="D2675" s="2" t="s">
        <v>735</v>
      </c>
      <c r="E2675" s="4">
        <v>352</v>
      </c>
      <c r="F2675" s="4">
        <v>1371450</v>
      </c>
      <c r="G2675" s="4">
        <v>137145</v>
      </c>
      <c r="H2675" s="4">
        <v>1508595</v>
      </c>
    </row>
    <row r="2676" spans="1:8" ht="15.75">
      <c r="A2676" s="3" t="s">
        <v>17</v>
      </c>
      <c r="B2676" s="2" t="s">
        <v>737</v>
      </c>
      <c r="C2676" s="2" t="s">
        <v>736</v>
      </c>
      <c r="D2676" s="2" t="s">
        <v>738</v>
      </c>
      <c r="E2676" s="4">
        <v>120</v>
      </c>
      <c r="F2676" s="4">
        <v>260900</v>
      </c>
      <c r="G2676" s="4">
        <v>26090</v>
      </c>
      <c r="H2676" s="4">
        <v>286990</v>
      </c>
    </row>
    <row r="2677" spans="1:8" ht="15.75">
      <c r="A2677" s="3" t="s">
        <v>17</v>
      </c>
      <c r="B2677" s="2" t="s">
        <v>740</v>
      </c>
      <c r="C2677" s="2" t="s">
        <v>739</v>
      </c>
      <c r="D2677" s="2"/>
      <c r="E2677" s="4">
        <v>20</v>
      </c>
      <c r="F2677" s="4">
        <v>45400</v>
      </c>
      <c r="G2677" s="4">
        <v>4540</v>
      </c>
      <c r="H2677" s="4">
        <v>49940</v>
      </c>
    </row>
    <row r="2678" spans="1:8" ht="15.75">
      <c r="A2678" s="3" t="s">
        <v>17</v>
      </c>
      <c r="B2678" s="2" t="s">
        <v>742</v>
      </c>
      <c r="C2678" s="2" t="s">
        <v>741</v>
      </c>
      <c r="D2678" s="2" t="s">
        <v>743</v>
      </c>
      <c r="E2678" s="4">
        <v>30</v>
      </c>
      <c r="F2678" s="4">
        <v>70100</v>
      </c>
      <c r="G2678" s="4">
        <v>7010</v>
      </c>
      <c r="H2678" s="4">
        <v>77110</v>
      </c>
    </row>
    <row r="2679" spans="1:8" ht="15.75">
      <c r="A2679" s="3" t="s">
        <v>17</v>
      </c>
      <c r="B2679" s="2" t="s">
        <v>745</v>
      </c>
      <c r="C2679" s="2" t="s">
        <v>744</v>
      </c>
      <c r="D2679" s="2" t="s">
        <v>746</v>
      </c>
      <c r="E2679" s="4">
        <v>154</v>
      </c>
      <c r="F2679" s="4">
        <v>712350</v>
      </c>
      <c r="G2679" s="4">
        <v>71235</v>
      </c>
      <c r="H2679" s="4">
        <v>783585</v>
      </c>
    </row>
    <row r="2680" spans="1:8" ht="15.75">
      <c r="A2680" s="3" t="s">
        <v>17</v>
      </c>
      <c r="B2680" s="2" t="s">
        <v>748</v>
      </c>
      <c r="C2680" s="2" t="s">
        <v>747</v>
      </c>
      <c r="D2680" s="2" t="s">
        <v>749</v>
      </c>
      <c r="E2680" s="4">
        <v>420</v>
      </c>
      <c r="F2680" s="4">
        <v>946360</v>
      </c>
      <c r="G2680" s="4">
        <v>94636</v>
      </c>
      <c r="H2680" s="4">
        <v>1040996</v>
      </c>
    </row>
    <row r="2681" spans="1:8" ht="15.75">
      <c r="A2681" s="3" t="s">
        <v>17</v>
      </c>
      <c r="B2681" s="2" t="s">
        <v>751</v>
      </c>
      <c r="C2681" s="2" t="s">
        <v>750</v>
      </c>
      <c r="D2681" s="2" t="s">
        <v>752</v>
      </c>
      <c r="E2681" s="4">
        <v>100</v>
      </c>
      <c r="F2681" s="4">
        <v>106700</v>
      </c>
      <c r="G2681" s="4">
        <v>10670</v>
      </c>
      <c r="H2681" s="4">
        <v>117370</v>
      </c>
    </row>
    <row r="2682" spans="1:8" ht="15.75">
      <c r="A2682" s="3" t="s">
        <v>17</v>
      </c>
      <c r="B2682" s="2" t="s">
        <v>757</v>
      </c>
      <c r="C2682" s="2" t="s">
        <v>756</v>
      </c>
      <c r="D2682" s="2" t="s">
        <v>758</v>
      </c>
      <c r="E2682" s="4">
        <v>149</v>
      </c>
      <c r="F2682" s="4">
        <v>376596</v>
      </c>
      <c r="G2682" s="4">
        <v>37660</v>
      </c>
      <c r="H2682" s="4">
        <v>414256</v>
      </c>
    </row>
    <row r="2683" spans="1:8" ht="15.75">
      <c r="A2683" s="3" t="s">
        <v>17</v>
      </c>
      <c r="B2683" s="2" t="s">
        <v>771</v>
      </c>
      <c r="C2683" s="2" t="s">
        <v>770</v>
      </c>
      <c r="D2683" s="2" t="s">
        <v>772</v>
      </c>
      <c r="E2683" s="4">
        <v>2</v>
      </c>
      <c r="F2683" s="4">
        <v>12177</v>
      </c>
      <c r="G2683" s="4">
        <v>1218</v>
      </c>
      <c r="H2683" s="4">
        <v>13395</v>
      </c>
    </row>
    <row r="2684" spans="1:8" ht="15.75">
      <c r="A2684" s="3" t="s">
        <v>17</v>
      </c>
      <c r="B2684" s="2" t="s">
        <v>774</v>
      </c>
      <c r="C2684" s="2" t="s">
        <v>773</v>
      </c>
      <c r="D2684" s="2" t="s">
        <v>775</v>
      </c>
      <c r="E2684" s="4">
        <v>30</v>
      </c>
      <c r="F2684" s="4">
        <v>83040</v>
      </c>
      <c r="G2684" s="4">
        <v>8304</v>
      </c>
      <c r="H2684" s="4">
        <v>91344</v>
      </c>
    </row>
    <row r="2685" spans="1:8" ht="15.75">
      <c r="A2685" s="3" t="s">
        <v>17</v>
      </c>
      <c r="B2685" s="2" t="s">
        <v>779</v>
      </c>
      <c r="C2685" s="2" t="s">
        <v>778</v>
      </c>
      <c r="D2685" s="2" t="s">
        <v>780</v>
      </c>
      <c r="E2685" s="4">
        <v>50</v>
      </c>
      <c r="F2685" s="4">
        <v>307650</v>
      </c>
      <c r="G2685" s="4">
        <v>30765</v>
      </c>
      <c r="H2685" s="4">
        <v>338415</v>
      </c>
    </row>
    <row r="2686" spans="1:8" ht="15.75">
      <c r="A2686" s="3" t="s">
        <v>17</v>
      </c>
      <c r="B2686" s="2" t="s">
        <v>785</v>
      </c>
      <c r="C2686" s="2" t="s">
        <v>784</v>
      </c>
      <c r="D2686" s="2"/>
      <c r="E2686" s="4">
        <v>90</v>
      </c>
      <c r="F2686" s="4">
        <v>115020</v>
      </c>
      <c r="G2686" s="4">
        <v>11502</v>
      </c>
      <c r="H2686" s="4">
        <v>126522</v>
      </c>
    </row>
    <row r="2687" spans="1:8" ht="15.75">
      <c r="A2687" s="3" t="s">
        <v>17</v>
      </c>
      <c r="B2687" s="2" t="s">
        <v>787</v>
      </c>
      <c r="C2687" s="2" t="s">
        <v>786</v>
      </c>
      <c r="D2687" s="2" t="s">
        <v>788</v>
      </c>
      <c r="E2687" s="4">
        <v>100</v>
      </c>
      <c r="F2687" s="4">
        <v>246200</v>
      </c>
      <c r="G2687" s="4">
        <v>24620</v>
      </c>
      <c r="H2687" s="4">
        <v>270820</v>
      </c>
    </row>
    <row r="2688" spans="1:8" ht="15.75">
      <c r="A2688" s="3" t="s">
        <v>17</v>
      </c>
      <c r="B2688" s="2" t="s">
        <v>790</v>
      </c>
      <c r="C2688" s="2" t="s">
        <v>789</v>
      </c>
      <c r="D2688" s="2" t="s">
        <v>791</v>
      </c>
      <c r="E2688" s="4">
        <v>50</v>
      </c>
      <c r="F2688" s="4">
        <v>52300</v>
      </c>
      <c r="G2688" s="4">
        <v>5230</v>
      </c>
      <c r="H2688" s="4">
        <v>57530</v>
      </c>
    </row>
    <row r="2689" spans="1:8" ht="15.75">
      <c r="A2689" s="3" t="s">
        <v>17</v>
      </c>
      <c r="B2689" s="2" t="s">
        <v>803</v>
      </c>
      <c r="C2689" s="2" t="s">
        <v>802</v>
      </c>
      <c r="D2689" s="2" t="s">
        <v>804</v>
      </c>
      <c r="E2689" s="4">
        <v>30</v>
      </c>
      <c r="F2689" s="4">
        <v>107400</v>
      </c>
      <c r="G2689" s="4">
        <v>10740</v>
      </c>
      <c r="H2689" s="4">
        <v>118140</v>
      </c>
    </row>
    <row r="2690" spans="1:8" ht="15.75">
      <c r="A2690" s="3" t="s">
        <v>17</v>
      </c>
      <c r="B2690" s="2" t="s">
        <v>814</v>
      </c>
      <c r="C2690" s="2" t="s">
        <v>813</v>
      </c>
      <c r="D2690" s="2" t="s">
        <v>815</v>
      </c>
      <c r="E2690" s="4">
        <v>50</v>
      </c>
      <c r="F2690" s="4">
        <v>72800</v>
      </c>
      <c r="G2690" s="4">
        <v>7280</v>
      </c>
      <c r="H2690" s="4">
        <v>80080</v>
      </c>
    </row>
    <row r="2691" spans="1:8" ht="15.75">
      <c r="A2691" s="3" t="s">
        <v>17</v>
      </c>
      <c r="B2691" s="2" t="s">
        <v>817</v>
      </c>
      <c r="C2691" s="2" t="s">
        <v>816</v>
      </c>
      <c r="D2691" s="2" t="s">
        <v>818</v>
      </c>
      <c r="E2691" s="4">
        <v>30</v>
      </c>
      <c r="F2691" s="4">
        <v>60000</v>
      </c>
      <c r="G2691" s="4">
        <v>6000</v>
      </c>
      <c r="H2691" s="4">
        <v>66000</v>
      </c>
    </row>
    <row r="2692" spans="1:8" ht="15.75">
      <c r="A2692" s="3" t="s">
        <v>17</v>
      </c>
      <c r="B2692" s="2" t="s">
        <v>820</v>
      </c>
      <c r="C2692" s="2" t="s">
        <v>819</v>
      </c>
      <c r="D2692" s="2" t="s">
        <v>821</v>
      </c>
      <c r="E2692" s="4">
        <v>100</v>
      </c>
      <c r="F2692" s="4">
        <v>263800</v>
      </c>
      <c r="G2692" s="4">
        <v>26380</v>
      </c>
      <c r="H2692" s="4">
        <v>290180</v>
      </c>
    </row>
    <row r="2693" spans="1:8" ht="15.75">
      <c r="A2693" s="3" t="s">
        <v>17</v>
      </c>
      <c r="B2693" s="2" t="s">
        <v>823</v>
      </c>
      <c r="C2693" s="2" t="s">
        <v>822</v>
      </c>
      <c r="D2693" s="2" t="s">
        <v>824</v>
      </c>
      <c r="E2693" s="4">
        <v>1224</v>
      </c>
      <c r="F2693" s="4">
        <v>1803808</v>
      </c>
      <c r="G2693" s="4">
        <v>180381</v>
      </c>
      <c r="H2693" s="4">
        <v>1984189</v>
      </c>
    </row>
    <row r="2694" spans="1:8" ht="15.75">
      <c r="A2694" s="3" t="s">
        <v>17</v>
      </c>
      <c r="B2694" s="2" t="s">
        <v>826</v>
      </c>
      <c r="C2694" s="2" t="s">
        <v>825</v>
      </c>
      <c r="D2694" s="2" t="s">
        <v>827</v>
      </c>
      <c r="E2694" s="4">
        <v>8</v>
      </c>
      <c r="F2694" s="4">
        <v>63640</v>
      </c>
      <c r="G2694" s="4">
        <v>6364</v>
      </c>
      <c r="H2694" s="4">
        <v>70004</v>
      </c>
    </row>
    <row r="2695" spans="1:8" ht="15.75">
      <c r="A2695" s="3" t="s">
        <v>17</v>
      </c>
      <c r="B2695" s="2" t="s">
        <v>841</v>
      </c>
      <c r="C2695" s="2" t="s">
        <v>840</v>
      </c>
      <c r="D2695" s="2" t="s">
        <v>842</v>
      </c>
      <c r="E2695" s="4">
        <v>2</v>
      </c>
      <c r="F2695" s="4">
        <v>18510</v>
      </c>
      <c r="G2695" s="4">
        <v>1851</v>
      </c>
      <c r="H2695" s="4">
        <v>20361</v>
      </c>
    </row>
    <row r="2696" spans="1:8" ht="15.75">
      <c r="A2696" s="3" t="s">
        <v>17</v>
      </c>
      <c r="B2696" s="2" t="s">
        <v>852</v>
      </c>
      <c r="C2696" s="2" t="s">
        <v>851</v>
      </c>
      <c r="D2696" s="2" t="s">
        <v>853</v>
      </c>
      <c r="E2696" s="4">
        <v>20</v>
      </c>
      <c r="F2696" s="4">
        <v>30500</v>
      </c>
      <c r="G2696" s="4">
        <v>3050</v>
      </c>
      <c r="H2696" s="4">
        <v>33550</v>
      </c>
    </row>
    <row r="2697" spans="1:8" ht="15.75">
      <c r="A2697" s="3" t="s">
        <v>17</v>
      </c>
      <c r="B2697" s="2" t="s">
        <v>855</v>
      </c>
      <c r="C2697" s="2" t="s">
        <v>854</v>
      </c>
      <c r="D2697" s="2" t="s">
        <v>856</v>
      </c>
      <c r="E2697" s="4">
        <v>100</v>
      </c>
      <c r="F2697" s="4">
        <v>322200</v>
      </c>
      <c r="G2697" s="4">
        <v>32220</v>
      </c>
      <c r="H2697" s="4">
        <v>354420</v>
      </c>
    </row>
    <row r="2698" spans="1:8" ht="15.75">
      <c r="A2698" s="3" t="s">
        <v>17</v>
      </c>
      <c r="B2698" s="2" t="s">
        <v>858</v>
      </c>
      <c r="C2698" s="2" t="s">
        <v>857</v>
      </c>
      <c r="D2698" s="2" t="s">
        <v>859</v>
      </c>
      <c r="E2698" s="4">
        <v>527</v>
      </c>
      <c r="F2698" s="4">
        <v>854794</v>
      </c>
      <c r="G2698" s="4">
        <v>85479</v>
      </c>
      <c r="H2698" s="4">
        <v>940273</v>
      </c>
    </row>
    <row r="2699" spans="1:8" ht="15.75">
      <c r="A2699" s="3" t="s">
        <v>17</v>
      </c>
      <c r="B2699" s="2" t="s">
        <v>861</v>
      </c>
      <c r="C2699" s="2" t="s">
        <v>860</v>
      </c>
      <c r="D2699" s="2" t="s">
        <v>758</v>
      </c>
      <c r="E2699" s="4">
        <v>3</v>
      </c>
      <c r="F2699" s="4">
        <v>31665</v>
      </c>
      <c r="G2699" s="4">
        <v>3167</v>
      </c>
      <c r="H2699" s="4">
        <v>34832</v>
      </c>
    </row>
    <row r="2700" spans="1:8" ht="15.75">
      <c r="A2700" s="3" t="s">
        <v>17</v>
      </c>
      <c r="B2700" s="2" t="s">
        <v>870</v>
      </c>
      <c r="C2700" s="2" t="s">
        <v>869</v>
      </c>
      <c r="D2700" s="2" t="s">
        <v>871</v>
      </c>
      <c r="E2700" s="4">
        <v>1</v>
      </c>
      <c r="F2700" s="4">
        <v>4500</v>
      </c>
      <c r="G2700" s="4">
        <v>450</v>
      </c>
      <c r="H2700" s="4">
        <v>4950</v>
      </c>
    </row>
    <row r="2701" spans="1:8" ht="15.75">
      <c r="A2701" s="3" t="s">
        <v>17</v>
      </c>
      <c r="B2701" s="2" t="s">
        <v>881</v>
      </c>
      <c r="C2701" s="2" t="s">
        <v>880</v>
      </c>
      <c r="D2701" s="2"/>
      <c r="E2701" s="4">
        <v>80</v>
      </c>
      <c r="F2701" s="4">
        <v>160000</v>
      </c>
      <c r="G2701" s="4">
        <v>16000</v>
      </c>
      <c r="H2701" s="4">
        <v>176000</v>
      </c>
    </row>
    <row r="2702" spans="1:8" ht="15.75">
      <c r="A2702" s="3" t="s">
        <v>17</v>
      </c>
      <c r="B2702" s="2" t="s">
        <v>889</v>
      </c>
      <c r="C2702" s="2" t="s">
        <v>888</v>
      </c>
      <c r="D2702" s="2" t="s">
        <v>890</v>
      </c>
      <c r="E2702" s="4">
        <v>11</v>
      </c>
      <c r="F2702" s="4">
        <v>164373</v>
      </c>
      <c r="G2702" s="4">
        <v>16437</v>
      </c>
      <c r="H2702" s="4">
        <v>180810</v>
      </c>
    </row>
    <row r="2703" spans="1:8" ht="15.75">
      <c r="A2703" s="3" t="s">
        <v>17</v>
      </c>
      <c r="B2703" s="2" t="s">
        <v>906</v>
      </c>
      <c r="C2703" s="2" t="s">
        <v>905</v>
      </c>
      <c r="D2703" s="2" t="s">
        <v>884</v>
      </c>
      <c r="E2703" s="4">
        <v>1</v>
      </c>
      <c r="F2703" s="4">
        <v>28868</v>
      </c>
      <c r="G2703" s="4">
        <v>2887</v>
      </c>
      <c r="H2703" s="4">
        <v>31755</v>
      </c>
    </row>
    <row r="2704" spans="1:8" ht="15.75">
      <c r="A2704" s="3" t="s">
        <v>17</v>
      </c>
      <c r="B2704" s="2" t="s">
        <v>908</v>
      </c>
      <c r="C2704" s="2" t="s">
        <v>907</v>
      </c>
      <c r="D2704" s="2" t="s">
        <v>909</v>
      </c>
      <c r="E2704" s="4">
        <v>3</v>
      </c>
      <c r="F2704" s="4">
        <v>41226</v>
      </c>
      <c r="G2704" s="4">
        <v>4123</v>
      </c>
      <c r="H2704" s="4">
        <v>45349</v>
      </c>
    </row>
    <row r="2705" spans="1:8" ht="15.75">
      <c r="A2705" s="3" t="s">
        <v>17</v>
      </c>
      <c r="B2705" s="2" t="s">
        <v>911</v>
      </c>
      <c r="C2705" s="2" t="s">
        <v>910</v>
      </c>
      <c r="D2705" s="2" t="s">
        <v>884</v>
      </c>
      <c r="E2705" s="4">
        <v>1</v>
      </c>
      <c r="F2705" s="4">
        <v>32193</v>
      </c>
      <c r="G2705" s="4">
        <v>3219</v>
      </c>
      <c r="H2705" s="4">
        <v>35412</v>
      </c>
    </row>
    <row r="2706" spans="1:8" ht="15.75">
      <c r="A2706" s="3" t="s">
        <v>17</v>
      </c>
      <c r="B2706" s="2" t="s">
        <v>918</v>
      </c>
      <c r="C2706" s="2" t="s">
        <v>917</v>
      </c>
      <c r="D2706" s="2" t="s">
        <v>919</v>
      </c>
      <c r="E2706" s="4">
        <v>100</v>
      </c>
      <c r="F2706" s="4">
        <v>2632100</v>
      </c>
      <c r="G2706" s="4">
        <v>263210</v>
      </c>
      <c r="H2706" s="4">
        <v>2895310</v>
      </c>
    </row>
    <row r="2707" spans="1:8" ht="15.75">
      <c r="A2707" s="3" t="s">
        <v>17</v>
      </c>
      <c r="B2707" s="2" t="s">
        <v>923</v>
      </c>
      <c r="C2707" s="2" t="s">
        <v>922</v>
      </c>
      <c r="D2707" s="2" t="s">
        <v>914</v>
      </c>
      <c r="E2707" s="4">
        <v>10</v>
      </c>
      <c r="F2707" s="4">
        <v>339400</v>
      </c>
      <c r="G2707" s="4">
        <v>33940</v>
      </c>
      <c r="H2707" s="4">
        <v>373340</v>
      </c>
    </row>
    <row r="2708" spans="1:8" ht="15.75">
      <c r="A2708" s="3" t="s">
        <v>17</v>
      </c>
      <c r="B2708" s="2" t="s">
        <v>927</v>
      </c>
      <c r="C2708" s="2" t="s">
        <v>926</v>
      </c>
      <c r="D2708" s="2" t="s">
        <v>928</v>
      </c>
      <c r="E2708" s="4">
        <v>10</v>
      </c>
      <c r="F2708" s="4">
        <v>22000</v>
      </c>
      <c r="G2708" s="4">
        <v>2200</v>
      </c>
      <c r="H2708" s="4">
        <v>24200</v>
      </c>
    </row>
    <row r="2709" spans="1:8" ht="15.75">
      <c r="A2709" s="3" t="s">
        <v>17</v>
      </c>
      <c r="B2709" s="2" t="s">
        <v>930</v>
      </c>
      <c r="C2709" s="2" t="s">
        <v>929</v>
      </c>
      <c r="D2709" s="2"/>
      <c r="E2709" s="4">
        <v>5</v>
      </c>
      <c r="F2709" s="4">
        <v>65000</v>
      </c>
      <c r="G2709" s="4">
        <v>6500</v>
      </c>
      <c r="H2709" s="4">
        <v>71500</v>
      </c>
    </row>
    <row r="2710" spans="1:8" ht="15.75">
      <c r="A2710" s="3" t="s">
        <v>17</v>
      </c>
      <c r="B2710" s="2" t="s">
        <v>946</v>
      </c>
      <c r="C2710" s="2" t="s">
        <v>945</v>
      </c>
      <c r="D2710" s="2"/>
      <c r="E2710" s="4">
        <v>10</v>
      </c>
      <c r="F2710" s="4">
        <v>147000</v>
      </c>
      <c r="G2710" s="4">
        <v>14700</v>
      </c>
      <c r="H2710" s="4">
        <v>161700</v>
      </c>
    </row>
    <row r="2711" spans="1:8" ht="15.75">
      <c r="A2711" s="3" t="s">
        <v>17</v>
      </c>
      <c r="B2711" s="2" t="s">
        <v>958</v>
      </c>
      <c r="C2711" s="2" t="s">
        <v>352</v>
      </c>
      <c r="D2711" s="2" t="s">
        <v>959</v>
      </c>
      <c r="E2711" s="4">
        <v>100</v>
      </c>
      <c r="F2711" s="4">
        <v>572700</v>
      </c>
      <c r="G2711" s="4">
        <v>57270</v>
      </c>
      <c r="H2711" s="4">
        <v>629970</v>
      </c>
    </row>
    <row r="2712" spans="1:8" ht="15.75">
      <c r="A2712" s="3" t="s">
        <v>17</v>
      </c>
      <c r="B2712" s="2" t="s">
        <v>974</v>
      </c>
      <c r="C2712" s="2" t="s">
        <v>773</v>
      </c>
      <c r="D2712" s="2" t="s">
        <v>975</v>
      </c>
      <c r="E2712" s="4">
        <v>42</v>
      </c>
      <c r="F2712" s="4">
        <v>105798</v>
      </c>
      <c r="G2712" s="4">
        <v>10580</v>
      </c>
      <c r="H2712" s="4">
        <v>116378</v>
      </c>
    </row>
    <row r="2713" spans="1:8" ht="15.75">
      <c r="A2713" s="3" t="s">
        <v>17</v>
      </c>
      <c r="B2713" s="2" t="s">
        <v>986</v>
      </c>
      <c r="C2713" s="2" t="s">
        <v>736</v>
      </c>
      <c r="D2713" s="2" t="s">
        <v>987</v>
      </c>
      <c r="E2713" s="4">
        <v>192</v>
      </c>
      <c r="F2713" s="4">
        <v>364992</v>
      </c>
      <c r="G2713" s="4">
        <v>36499</v>
      </c>
      <c r="H2713" s="4">
        <v>401491</v>
      </c>
    </row>
    <row r="2714" spans="1:8" ht="15.75">
      <c r="A2714" s="3" t="s">
        <v>17</v>
      </c>
      <c r="B2714" s="2" t="s">
        <v>990</v>
      </c>
      <c r="C2714" s="2" t="s">
        <v>685</v>
      </c>
      <c r="D2714" s="2" t="s">
        <v>991</v>
      </c>
      <c r="E2714" s="4">
        <v>10</v>
      </c>
      <c r="F2714" s="4">
        <v>94380</v>
      </c>
      <c r="G2714" s="4">
        <v>9438</v>
      </c>
      <c r="H2714" s="4">
        <v>103818</v>
      </c>
    </row>
    <row r="2715" spans="1:8" ht="15.75">
      <c r="A2715" s="3" t="s">
        <v>17</v>
      </c>
      <c r="B2715" s="2" t="s">
        <v>1028</v>
      </c>
      <c r="C2715" s="2" t="s">
        <v>352</v>
      </c>
      <c r="D2715" s="2" t="s">
        <v>1029</v>
      </c>
      <c r="E2715" s="4">
        <v>12</v>
      </c>
      <c r="F2715" s="4">
        <v>75516</v>
      </c>
      <c r="G2715" s="4">
        <v>7552</v>
      </c>
      <c r="H2715" s="4">
        <v>83068</v>
      </c>
    </row>
    <row r="2716" spans="1:8" ht="15.75">
      <c r="A2716" s="3" t="s">
        <v>17</v>
      </c>
      <c r="B2716" s="2" t="s">
        <v>1030</v>
      </c>
      <c r="C2716" s="2" t="s">
        <v>358</v>
      </c>
      <c r="D2716" s="2" t="s">
        <v>1031</v>
      </c>
      <c r="E2716" s="4">
        <v>80</v>
      </c>
      <c r="F2716" s="4">
        <v>617440</v>
      </c>
      <c r="G2716" s="4">
        <v>61743</v>
      </c>
      <c r="H2716" s="4">
        <v>679183</v>
      </c>
    </row>
    <row r="2717" spans="1:8" ht="15.75">
      <c r="A2717" s="3" t="s">
        <v>17</v>
      </c>
      <c r="B2717" s="2" t="s">
        <v>1032</v>
      </c>
      <c r="C2717" s="2" t="s">
        <v>355</v>
      </c>
      <c r="D2717" s="2" t="s">
        <v>1033</v>
      </c>
      <c r="E2717" s="4">
        <v>4</v>
      </c>
      <c r="F2717" s="4">
        <v>25504</v>
      </c>
      <c r="G2717" s="4">
        <v>2550</v>
      </c>
      <c r="H2717" s="4">
        <v>28054</v>
      </c>
    </row>
    <row r="2718" spans="1:8" ht="15.75">
      <c r="A2718" s="3" t="s">
        <v>17</v>
      </c>
      <c r="B2718" s="2" t="s">
        <v>1038</v>
      </c>
      <c r="C2718" s="2" t="s">
        <v>448</v>
      </c>
      <c r="D2718" s="2" t="s">
        <v>1039</v>
      </c>
      <c r="E2718" s="4">
        <v>10</v>
      </c>
      <c r="F2718" s="4">
        <v>86370</v>
      </c>
      <c r="G2718" s="4">
        <v>8637</v>
      </c>
      <c r="H2718" s="4">
        <v>95007</v>
      </c>
    </row>
    <row r="2719" spans="1:8" ht="15.75">
      <c r="A2719" s="3" t="s">
        <v>17</v>
      </c>
      <c r="B2719" s="2" t="s">
        <v>1043</v>
      </c>
      <c r="C2719" s="2" t="s">
        <v>1042</v>
      </c>
      <c r="D2719" s="2"/>
      <c r="E2719" s="4">
        <v>2</v>
      </c>
      <c r="F2719" s="4">
        <v>8200</v>
      </c>
      <c r="G2719" s="4">
        <v>820</v>
      </c>
      <c r="H2719" s="4">
        <v>9020</v>
      </c>
    </row>
    <row r="2720" spans="1:8" ht="15.75">
      <c r="A2720" s="3" t="s">
        <v>17</v>
      </c>
      <c r="B2720" s="2" t="s">
        <v>1061</v>
      </c>
      <c r="C2720" s="2" t="s">
        <v>857</v>
      </c>
      <c r="D2720" s="2" t="s">
        <v>1062</v>
      </c>
      <c r="E2720" s="4">
        <v>42</v>
      </c>
      <c r="F2720" s="4">
        <v>61992</v>
      </c>
      <c r="G2720" s="4">
        <v>6199</v>
      </c>
      <c r="H2720" s="4">
        <v>68191</v>
      </c>
    </row>
    <row r="2721" spans="1:8" ht="15.75">
      <c r="A2721" s="3" t="s">
        <v>17</v>
      </c>
      <c r="B2721" s="2" t="s">
        <v>1095</v>
      </c>
      <c r="C2721" s="2" t="s">
        <v>1094</v>
      </c>
      <c r="D2721" s="2"/>
      <c r="E2721" s="4">
        <v>1</v>
      </c>
      <c r="F2721" s="4">
        <v>5660</v>
      </c>
      <c r="G2721" s="4">
        <v>566</v>
      </c>
      <c r="H2721" s="4">
        <v>6226</v>
      </c>
    </row>
    <row r="2722" spans="1:8" ht="15.75">
      <c r="A2722" s="3" t="s">
        <v>17</v>
      </c>
      <c r="B2722" s="2" t="s">
        <v>1103</v>
      </c>
      <c r="C2722" s="2" t="s">
        <v>1102</v>
      </c>
      <c r="D2722" s="2"/>
      <c r="E2722" s="4">
        <v>3</v>
      </c>
      <c r="F2722" s="4">
        <v>48000</v>
      </c>
      <c r="G2722" s="4">
        <v>4800</v>
      </c>
      <c r="H2722" s="4">
        <v>52800</v>
      </c>
    </row>
    <row r="2723" spans="1:8" ht="15.75">
      <c r="A2723" s="3" t="s">
        <v>17</v>
      </c>
      <c r="B2723" s="2" t="s">
        <v>1109</v>
      </c>
      <c r="C2723" s="2" t="s">
        <v>1108</v>
      </c>
      <c r="D2723" s="2" t="s">
        <v>1110</v>
      </c>
      <c r="E2723" s="4">
        <v>2</v>
      </c>
      <c r="F2723" s="4">
        <v>176740</v>
      </c>
      <c r="G2723" s="4">
        <v>17674</v>
      </c>
      <c r="H2723" s="4">
        <v>194414</v>
      </c>
    </row>
    <row r="2724" spans="1:8" ht="15.75">
      <c r="A2724" s="3" t="s">
        <v>17</v>
      </c>
      <c r="B2724" s="2" t="s">
        <v>1116</v>
      </c>
      <c r="C2724" s="2" t="s">
        <v>514</v>
      </c>
      <c r="D2724" s="2" t="s">
        <v>1117</v>
      </c>
      <c r="E2724" s="4">
        <v>3</v>
      </c>
      <c r="F2724" s="4">
        <v>18600</v>
      </c>
      <c r="G2724" s="4">
        <v>1860</v>
      </c>
      <c r="H2724" s="4">
        <v>20460</v>
      </c>
    </row>
    <row r="2725" spans="1:8" ht="15.75">
      <c r="A2725" s="3" t="s">
        <v>17</v>
      </c>
      <c r="B2725" s="2" t="s">
        <v>1122</v>
      </c>
      <c r="C2725" s="2" t="s">
        <v>366</v>
      </c>
      <c r="D2725" s="2" t="s">
        <v>1117</v>
      </c>
      <c r="E2725" s="4">
        <v>4</v>
      </c>
      <c r="F2725" s="4">
        <v>26800</v>
      </c>
      <c r="G2725" s="4">
        <v>2680</v>
      </c>
      <c r="H2725" s="4">
        <v>29480</v>
      </c>
    </row>
    <row r="2726" spans="1:8" ht="15.75">
      <c r="A2726" s="3" t="s">
        <v>17</v>
      </c>
      <c r="B2726" s="2" t="s">
        <v>1123</v>
      </c>
      <c r="C2726" s="2" t="s">
        <v>352</v>
      </c>
      <c r="D2726" s="2" t="s">
        <v>1117</v>
      </c>
      <c r="E2726" s="4">
        <v>2</v>
      </c>
      <c r="F2726" s="4">
        <v>15000</v>
      </c>
      <c r="G2726" s="4">
        <v>1500</v>
      </c>
      <c r="H2726" s="4">
        <v>16500</v>
      </c>
    </row>
    <row r="2727" spans="1:8" ht="15.75">
      <c r="A2727" s="3" t="s">
        <v>17</v>
      </c>
      <c r="B2727" s="2" t="s">
        <v>1128</v>
      </c>
      <c r="C2727" s="2" t="s">
        <v>825</v>
      </c>
      <c r="D2727" s="2" t="s">
        <v>1129</v>
      </c>
      <c r="E2727" s="4">
        <v>20</v>
      </c>
      <c r="F2727" s="4">
        <v>156820</v>
      </c>
      <c r="G2727" s="4">
        <v>15682</v>
      </c>
      <c r="H2727" s="4">
        <v>172502</v>
      </c>
    </row>
    <row r="2728" spans="1:8" ht="15.75">
      <c r="A2728" s="3" t="s">
        <v>17</v>
      </c>
      <c r="B2728" s="2" t="s">
        <v>1132</v>
      </c>
      <c r="C2728" s="2" t="s">
        <v>614</v>
      </c>
      <c r="D2728" s="2" t="s">
        <v>1133</v>
      </c>
      <c r="E2728" s="4">
        <v>3</v>
      </c>
      <c r="F2728" s="4">
        <v>6243</v>
      </c>
      <c r="G2728" s="4">
        <v>624</v>
      </c>
      <c r="H2728" s="4">
        <v>6867</v>
      </c>
    </row>
    <row r="2729" spans="1:8" ht="15.75">
      <c r="A2729" s="3" t="s">
        <v>17</v>
      </c>
      <c r="B2729" s="2" t="s">
        <v>1134</v>
      </c>
      <c r="C2729" s="2" t="s">
        <v>621</v>
      </c>
      <c r="D2729" s="2" t="s">
        <v>1135</v>
      </c>
      <c r="E2729" s="4">
        <v>3</v>
      </c>
      <c r="F2729" s="4">
        <v>7377</v>
      </c>
      <c r="G2729" s="4">
        <v>737</v>
      </c>
      <c r="H2729" s="4">
        <v>8114</v>
      </c>
    </row>
    <row r="2730" spans="1:8" ht="15.75">
      <c r="A2730" s="3" t="s">
        <v>17</v>
      </c>
      <c r="B2730" s="2" t="s">
        <v>1136</v>
      </c>
      <c r="C2730" s="2" t="s">
        <v>640</v>
      </c>
      <c r="D2730" s="2" t="s">
        <v>1137</v>
      </c>
      <c r="E2730" s="4">
        <v>17</v>
      </c>
      <c r="F2730" s="4">
        <v>48280</v>
      </c>
      <c r="G2730" s="4">
        <v>4828</v>
      </c>
      <c r="H2730" s="4">
        <v>53108</v>
      </c>
    </row>
    <row r="2731" spans="1:8" ht="15.75">
      <c r="A2731" s="3" t="s">
        <v>17</v>
      </c>
      <c r="B2731" s="2" t="s">
        <v>1138</v>
      </c>
      <c r="C2731" s="2" t="s">
        <v>676</v>
      </c>
      <c r="D2731" s="2" t="s">
        <v>1139</v>
      </c>
      <c r="E2731" s="4">
        <v>15</v>
      </c>
      <c r="F2731" s="4">
        <v>24810</v>
      </c>
      <c r="G2731" s="4">
        <v>2481</v>
      </c>
      <c r="H2731" s="4">
        <v>27291</v>
      </c>
    </row>
    <row r="2732" spans="1:8" ht="15.75">
      <c r="A2732" s="3" t="s">
        <v>17</v>
      </c>
      <c r="B2732" s="2" t="s">
        <v>1178</v>
      </c>
      <c r="C2732" s="2" t="s">
        <v>1177</v>
      </c>
      <c r="D2732" s="2" t="s">
        <v>574</v>
      </c>
      <c r="E2732" s="4">
        <v>3</v>
      </c>
      <c r="F2732" s="4">
        <v>43500</v>
      </c>
      <c r="G2732" s="4">
        <v>4350</v>
      </c>
      <c r="H2732" s="4">
        <v>47850</v>
      </c>
    </row>
    <row r="2733" spans="1:8" ht="15.75">
      <c r="A2733" s="3" t="s">
        <v>17</v>
      </c>
      <c r="B2733" s="2" t="s">
        <v>1184</v>
      </c>
      <c r="C2733" s="2" t="s">
        <v>665</v>
      </c>
      <c r="D2733" s="2" t="s">
        <v>414</v>
      </c>
      <c r="E2733" s="4">
        <v>14</v>
      </c>
      <c r="F2733" s="4">
        <v>123214</v>
      </c>
      <c r="G2733" s="4">
        <v>12321</v>
      </c>
      <c r="H2733" s="4">
        <v>135535</v>
      </c>
    </row>
    <row r="2734" spans="1:8" ht="15.75">
      <c r="A2734" s="3" t="s">
        <v>17</v>
      </c>
      <c r="B2734" s="2" t="s">
        <v>1275</v>
      </c>
      <c r="C2734" s="2" t="s">
        <v>1274</v>
      </c>
      <c r="D2734" s="2" t="s">
        <v>52</v>
      </c>
      <c r="E2734" s="4">
        <v>2</v>
      </c>
      <c r="F2734" s="4">
        <v>146000</v>
      </c>
      <c r="G2734" s="4">
        <v>14600</v>
      </c>
      <c r="H2734" s="4">
        <v>160600</v>
      </c>
    </row>
    <row r="2735" spans="1:8" ht="15.75">
      <c r="A2735" s="3" t="s">
        <v>17</v>
      </c>
      <c r="B2735" s="2" t="s">
        <v>1346</v>
      </c>
      <c r="C2735" s="2" t="s">
        <v>1345</v>
      </c>
      <c r="D2735" s="2" t="s">
        <v>1342</v>
      </c>
      <c r="E2735" s="4">
        <v>56</v>
      </c>
      <c r="F2735" s="4">
        <v>654000</v>
      </c>
      <c r="G2735" s="4">
        <v>65400</v>
      </c>
      <c r="H2735" s="4">
        <v>719400</v>
      </c>
    </row>
    <row r="2736" spans="1:8" ht="15.75">
      <c r="A2736" s="3" t="s">
        <v>17</v>
      </c>
      <c r="B2736" s="2" t="s">
        <v>1351</v>
      </c>
      <c r="C2736" s="2" t="s">
        <v>1350</v>
      </c>
      <c r="D2736" s="2" t="s">
        <v>1352</v>
      </c>
      <c r="E2736" s="4">
        <v>50</v>
      </c>
      <c r="F2736" s="4">
        <v>62500</v>
      </c>
      <c r="G2736" s="4">
        <v>6250</v>
      </c>
      <c r="H2736" s="4">
        <v>68750</v>
      </c>
    </row>
    <row r="2737" spans="1:8" ht="15.75">
      <c r="A2737" s="3" t="s">
        <v>17</v>
      </c>
      <c r="B2737" s="2" t="s">
        <v>1354</v>
      </c>
      <c r="C2737" s="2" t="s">
        <v>1353</v>
      </c>
      <c r="D2737" s="2" t="s">
        <v>1342</v>
      </c>
      <c r="E2737" s="4">
        <v>75</v>
      </c>
      <c r="F2737" s="4">
        <v>855000</v>
      </c>
      <c r="G2737" s="4">
        <v>85500</v>
      </c>
      <c r="H2737" s="4">
        <v>940500</v>
      </c>
    </row>
    <row r="2738" spans="1:8" ht="15.75">
      <c r="A2738" s="3" t="s">
        <v>17</v>
      </c>
      <c r="B2738" s="2" t="s">
        <v>1356</v>
      </c>
      <c r="C2738" s="2" t="s">
        <v>1355</v>
      </c>
      <c r="D2738" s="2" t="s">
        <v>1352</v>
      </c>
      <c r="E2738" s="4">
        <v>100</v>
      </c>
      <c r="F2738" s="4">
        <v>95000</v>
      </c>
      <c r="G2738" s="4">
        <v>9500</v>
      </c>
      <c r="H2738" s="4">
        <v>104500</v>
      </c>
    </row>
    <row r="2739" spans="1:8" ht="15.75">
      <c r="A2739" s="3" t="s">
        <v>17</v>
      </c>
      <c r="B2739" s="2" t="s">
        <v>1363</v>
      </c>
      <c r="C2739" s="2" t="s">
        <v>1362</v>
      </c>
      <c r="D2739" s="2" t="s">
        <v>1342</v>
      </c>
      <c r="E2739" s="4">
        <v>80</v>
      </c>
      <c r="F2739" s="4">
        <v>864000</v>
      </c>
      <c r="G2739" s="4">
        <v>86400</v>
      </c>
      <c r="H2739" s="4">
        <v>950400</v>
      </c>
    </row>
    <row r="2740" spans="1:8" ht="15.75">
      <c r="A2740" s="3" t="s">
        <v>17</v>
      </c>
      <c r="B2740" s="2" t="s">
        <v>1365</v>
      </c>
      <c r="C2740" s="2" t="s">
        <v>1364</v>
      </c>
      <c r="D2740" s="2" t="s">
        <v>1352</v>
      </c>
      <c r="E2740" s="4">
        <v>1550</v>
      </c>
      <c r="F2740" s="4">
        <v>1404000</v>
      </c>
      <c r="G2740" s="4">
        <v>140400</v>
      </c>
      <c r="H2740" s="4">
        <v>1544400</v>
      </c>
    </row>
    <row r="2741" spans="1:8" ht="15.75">
      <c r="A2741" s="3" t="s">
        <v>17</v>
      </c>
      <c r="B2741" s="2" t="s">
        <v>1370</v>
      </c>
      <c r="C2741" s="2" t="s">
        <v>1369</v>
      </c>
      <c r="D2741" s="2" t="s">
        <v>1352</v>
      </c>
      <c r="E2741" s="4">
        <v>352</v>
      </c>
      <c r="F2741" s="4">
        <v>8800000</v>
      </c>
      <c r="G2741" s="4">
        <v>880000</v>
      </c>
      <c r="H2741" s="4">
        <v>9680000</v>
      </c>
    </row>
    <row r="2742" spans="1:8" ht="15.75">
      <c r="A2742" s="3" t="s">
        <v>17</v>
      </c>
      <c r="B2742" s="2" t="s">
        <v>1373</v>
      </c>
      <c r="C2742" s="2" t="s">
        <v>1362</v>
      </c>
      <c r="D2742" s="2" t="s">
        <v>1374</v>
      </c>
      <c r="E2742" s="4">
        <v>10</v>
      </c>
      <c r="F2742" s="4">
        <v>108000</v>
      </c>
      <c r="G2742" s="4">
        <v>10800</v>
      </c>
      <c r="H2742" s="4">
        <v>118800</v>
      </c>
    </row>
    <row r="2743" spans="1:8" ht="15.75">
      <c r="A2743" s="3" t="s">
        <v>17</v>
      </c>
      <c r="B2743" s="2" t="s">
        <v>1375</v>
      </c>
      <c r="C2743" s="2" t="s">
        <v>1353</v>
      </c>
      <c r="D2743" s="2" t="s">
        <v>1374</v>
      </c>
      <c r="E2743" s="4">
        <v>60</v>
      </c>
      <c r="F2743" s="4">
        <v>684000</v>
      </c>
      <c r="G2743" s="4">
        <v>68400</v>
      </c>
      <c r="H2743" s="4">
        <v>752400</v>
      </c>
    </row>
    <row r="2744" spans="1:8" ht="15.75">
      <c r="A2744" s="3" t="s">
        <v>17</v>
      </c>
      <c r="B2744" s="2" t="s">
        <v>1404</v>
      </c>
      <c r="C2744" s="2" t="s">
        <v>1401</v>
      </c>
      <c r="D2744" s="2" t="s">
        <v>56</v>
      </c>
      <c r="E2744" s="4">
        <v>5</v>
      </c>
      <c r="F2744" s="4">
        <v>12000</v>
      </c>
      <c r="G2744" s="4">
        <v>1200</v>
      </c>
      <c r="H2744" s="4">
        <v>13200</v>
      </c>
    </row>
    <row r="2745" spans="1:8" ht="15.75">
      <c r="A2745" s="3" t="s">
        <v>17</v>
      </c>
      <c r="B2745" s="2" t="s">
        <v>1422</v>
      </c>
      <c r="C2745" s="2" t="s">
        <v>1417</v>
      </c>
      <c r="D2745" s="2" t="s">
        <v>56</v>
      </c>
      <c r="E2745" s="4">
        <v>6</v>
      </c>
      <c r="F2745" s="4">
        <v>12000</v>
      </c>
      <c r="G2745" s="4">
        <v>1200</v>
      </c>
      <c r="H2745" s="4">
        <v>13200</v>
      </c>
    </row>
    <row r="2746" spans="1:8" ht="15.75">
      <c r="A2746" s="3" t="s">
        <v>17</v>
      </c>
      <c r="B2746" s="2" t="s">
        <v>1428</v>
      </c>
      <c r="C2746" s="2" t="s">
        <v>1426</v>
      </c>
      <c r="D2746" s="2" t="s">
        <v>73</v>
      </c>
      <c r="E2746" s="4">
        <v>25</v>
      </c>
      <c r="F2746" s="4">
        <v>47500</v>
      </c>
      <c r="G2746" s="4">
        <v>4750</v>
      </c>
      <c r="H2746" s="4">
        <v>52250</v>
      </c>
    </row>
    <row r="2747" spans="1:8" ht="15.75">
      <c r="A2747" s="3" t="s">
        <v>17</v>
      </c>
      <c r="B2747" s="2" t="s">
        <v>1430</v>
      </c>
      <c r="C2747" s="2" t="s">
        <v>1426</v>
      </c>
      <c r="D2747" s="2" t="s">
        <v>184</v>
      </c>
      <c r="E2747" s="4">
        <v>105</v>
      </c>
      <c r="F2747" s="4">
        <v>199500</v>
      </c>
      <c r="G2747" s="4">
        <v>19950</v>
      </c>
      <c r="H2747" s="4">
        <v>219450</v>
      </c>
    </row>
    <row r="2748" spans="1:8" ht="15.75">
      <c r="A2748" s="3" t="s">
        <v>17</v>
      </c>
      <c r="B2748" s="2" t="s">
        <v>1450</v>
      </c>
      <c r="C2748" s="2" t="s">
        <v>822</v>
      </c>
      <c r="D2748" s="2" t="s">
        <v>1451</v>
      </c>
      <c r="E2748" s="4">
        <v>100</v>
      </c>
      <c r="F2748" s="4">
        <v>130700</v>
      </c>
      <c r="G2748" s="4">
        <v>13070</v>
      </c>
      <c r="H2748" s="4">
        <v>143770</v>
      </c>
    </row>
    <row r="2749" spans="1:8" ht="15.75">
      <c r="A2749" s="3" t="s">
        <v>17</v>
      </c>
      <c r="B2749" s="2" t="s">
        <v>1623</v>
      </c>
      <c r="C2749" s="2" t="s">
        <v>1622</v>
      </c>
      <c r="D2749" s="2" t="s">
        <v>1624</v>
      </c>
      <c r="E2749" s="4">
        <v>2</v>
      </c>
      <c r="F2749" s="4">
        <v>79091</v>
      </c>
      <c r="G2749" s="4">
        <v>7909</v>
      </c>
      <c r="H2749" s="4">
        <v>87000</v>
      </c>
    </row>
    <row r="2750" spans="1:8" ht="15.75">
      <c r="A2750" s="3" t="s">
        <v>17</v>
      </c>
      <c r="B2750" s="2" t="s">
        <v>1626</v>
      </c>
      <c r="C2750" s="2" t="s">
        <v>1625</v>
      </c>
      <c r="D2750" s="2" t="s">
        <v>1627</v>
      </c>
      <c r="E2750" s="4">
        <v>10</v>
      </c>
      <c r="F2750" s="4">
        <v>1682480</v>
      </c>
      <c r="G2750" s="4">
        <v>168248</v>
      </c>
      <c r="H2750" s="4">
        <v>1850728</v>
      </c>
    </row>
    <row r="2751" spans="1:8" ht="15.75">
      <c r="A2751" s="3" t="s">
        <v>17</v>
      </c>
      <c r="B2751" s="2" t="s">
        <v>1755</v>
      </c>
      <c r="C2751" s="2" t="s">
        <v>1754</v>
      </c>
      <c r="D2751" s="2" t="s">
        <v>1756</v>
      </c>
      <c r="E2751" s="4">
        <v>19</v>
      </c>
      <c r="F2751" s="4">
        <v>226125</v>
      </c>
      <c r="G2751" s="4">
        <v>22612</v>
      </c>
      <c r="H2751" s="4">
        <v>248737</v>
      </c>
    </row>
    <row r="2752" spans="1:8" ht="15.75">
      <c r="A2752" s="3" t="s">
        <v>17</v>
      </c>
      <c r="B2752" s="2" t="s">
        <v>1762</v>
      </c>
      <c r="C2752" s="2" t="s">
        <v>1761</v>
      </c>
      <c r="D2752" s="2" t="s">
        <v>1753</v>
      </c>
      <c r="E2752" s="4">
        <v>1</v>
      </c>
      <c r="F2752" s="4">
        <v>14000</v>
      </c>
      <c r="G2752" s="4">
        <v>1400</v>
      </c>
      <c r="H2752" s="4">
        <v>15400</v>
      </c>
    </row>
    <row r="2753" spans="1:8" ht="15.75">
      <c r="A2753" s="3" t="s">
        <v>17</v>
      </c>
      <c r="B2753" s="2" t="s">
        <v>1764</v>
      </c>
      <c r="C2753" s="2" t="s">
        <v>1763</v>
      </c>
      <c r="D2753" s="2" t="s">
        <v>1753</v>
      </c>
      <c r="E2753" s="4">
        <v>2</v>
      </c>
      <c r="F2753" s="4">
        <v>27091</v>
      </c>
      <c r="G2753" s="4">
        <v>2709</v>
      </c>
      <c r="H2753" s="4">
        <v>29800</v>
      </c>
    </row>
    <row r="2754" spans="1:8" ht="15.75">
      <c r="A2754" s="3" t="s">
        <v>17</v>
      </c>
      <c r="B2754" s="2" t="s">
        <v>2290</v>
      </c>
      <c r="C2754" s="2" t="s">
        <v>2287</v>
      </c>
      <c r="D2754" s="2" t="s">
        <v>2291</v>
      </c>
      <c r="E2754" s="4">
        <v>15</v>
      </c>
      <c r="F2754" s="4">
        <v>90150</v>
      </c>
      <c r="G2754" s="4">
        <v>9015</v>
      </c>
      <c r="H2754" s="4">
        <v>99165</v>
      </c>
    </row>
    <row r="2755" spans="1:8" ht="15.75">
      <c r="A2755" s="3" t="s">
        <v>17</v>
      </c>
      <c r="B2755" s="2" t="s">
        <v>2351</v>
      </c>
      <c r="C2755" s="2" t="s">
        <v>307</v>
      </c>
      <c r="D2755" s="2" t="s">
        <v>2352</v>
      </c>
      <c r="E2755" s="4">
        <v>120</v>
      </c>
      <c r="F2755" s="4">
        <v>454200</v>
      </c>
      <c r="G2755" s="4">
        <v>45420</v>
      </c>
      <c r="H2755" s="4">
        <v>499620</v>
      </c>
    </row>
    <row r="2756" spans="1:8" ht="15.75">
      <c r="A2756" s="3" t="s">
        <v>17</v>
      </c>
      <c r="B2756" s="2" t="s">
        <v>2375</v>
      </c>
      <c r="C2756" s="2" t="s">
        <v>236</v>
      </c>
      <c r="D2756" s="2" t="s">
        <v>2376</v>
      </c>
      <c r="E2756" s="4">
        <v>20</v>
      </c>
      <c r="F2756" s="4">
        <v>224340</v>
      </c>
      <c r="G2756" s="4">
        <v>22434</v>
      </c>
      <c r="H2756" s="4">
        <v>246774</v>
      </c>
    </row>
    <row r="2757" spans="1:8" ht="15.75">
      <c r="A2757" s="3" t="s">
        <v>17</v>
      </c>
      <c r="B2757" s="2" t="s">
        <v>2377</v>
      </c>
      <c r="C2757" s="2" t="s">
        <v>236</v>
      </c>
      <c r="D2757" s="2" t="s">
        <v>2378</v>
      </c>
      <c r="E2757" s="4">
        <v>2</v>
      </c>
      <c r="F2757" s="4">
        <v>8474</v>
      </c>
      <c r="G2757" s="4">
        <v>847</v>
      </c>
      <c r="H2757" s="4">
        <v>9321</v>
      </c>
    </row>
    <row r="2758" spans="1:8" ht="15.75">
      <c r="A2758" s="3" t="s">
        <v>17</v>
      </c>
      <c r="B2758" s="2" t="s">
        <v>2379</v>
      </c>
      <c r="C2758" s="2" t="s">
        <v>236</v>
      </c>
      <c r="D2758" s="2" t="s">
        <v>2380</v>
      </c>
      <c r="E2758" s="4">
        <v>4</v>
      </c>
      <c r="F2758" s="4">
        <v>18028</v>
      </c>
      <c r="G2758" s="4">
        <v>1802</v>
      </c>
      <c r="H2758" s="4">
        <v>19830</v>
      </c>
    </row>
    <row r="2759" spans="1:8" ht="15.75">
      <c r="A2759" s="3" t="s">
        <v>17</v>
      </c>
      <c r="B2759" s="2" t="s">
        <v>2381</v>
      </c>
      <c r="C2759" s="2" t="s">
        <v>252</v>
      </c>
      <c r="D2759" s="2" t="s">
        <v>2382</v>
      </c>
      <c r="E2759" s="4">
        <v>10</v>
      </c>
      <c r="F2759" s="4">
        <v>52440</v>
      </c>
      <c r="G2759" s="4">
        <v>5244</v>
      </c>
      <c r="H2759" s="4">
        <v>57684</v>
      </c>
    </row>
    <row r="2760" spans="1:8" ht="15.75">
      <c r="A2760" s="3" t="s">
        <v>17</v>
      </c>
      <c r="B2760" s="2" t="s">
        <v>2383</v>
      </c>
      <c r="C2760" s="2" t="s">
        <v>252</v>
      </c>
      <c r="D2760" s="2" t="s">
        <v>2384</v>
      </c>
      <c r="E2760" s="4">
        <v>50</v>
      </c>
      <c r="F2760" s="4">
        <v>335950</v>
      </c>
      <c r="G2760" s="4">
        <v>33595</v>
      </c>
      <c r="H2760" s="4">
        <v>369545</v>
      </c>
    </row>
    <row r="2761" spans="1:8" ht="15.75">
      <c r="A2761" s="3" t="s">
        <v>17</v>
      </c>
      <c r="B2761" s="2" t="s">
        <v>2393</v>
      </c>
      <c r="C2761" s="2" t="s">
        <v>236</v>
      </c>
      <c r="D2761" s="2" t="s">
        <v>2394</v>
      </c>
      <c r="E2761" s="4">
        <v>6</v>
      </c>
      <c r="F2761" s="4">
        <v>28662</v>
      </c>
      <c r="G2761" s="4">
        <v>2866</v>
      </c>
      <c r="H2761" s="4">
        <v>31528</v>
      </c>
    </row>
    <row r="2762" spans="1:8" ht="15.75">
      <c r="A2762" s="3" t="s">
        <v>17</v>
      </c>
      <c r="B2762" s="2" t="s">
        <v>2397</v>
      </c>
      <c r="C2762" s="2" t="s">
        <v>236</v>
      </c>
      <c r="D2762" s="2" t="s">
        <v>2398</v>
      </c>
      <c r="E2762" s="4">
        <v>100</v>
      </c>
      <c r="F2762" s="4">
        <v>537900</v>
      </c>
      <c r="G2762" s="4">
        <v>53790</v>
      </c>
      <c r="H2762" s="4">
        <v>591690</v>
      </c>
    </row>
    <row r="2763" spans="1:8" ht="15.75">
      <c r="A2763" s="3" t="s">
        <v>17</v>
      </c>
      <c r="B2763" s="2" t="s">
        <v>2399</v>
      </c>
      <c r="C2763" s="2" t="s">
        <v>236</v>
      </c>
      <c r="D2763" s="2" t="s">
        <v>2398</v>
      </c>
      <c r="E2763" s="4">
        <v>22</v>
      </c>
      <c r="F2763" s="4">
        <v>118338</v>
      </c>
      <c r="G2763" s="4">
        <v>11834</v>
      </c>
      <c r="H2763" s="4">
        <v>130172</v>
      </c>
    </row>
    <row r="2764" spans="1:8" ht="15.75">
      <c r="A2764" s="3" t="s">
        <v>17</v>
      </c>
      <c r="B2764" s="2" t="s">
        <v>2400</v>
      </c>
      <c r="C2764" s="2" t="s">
        <v>236</v>
      </c>
      <c r="D2764" s="2" t="s">
        <v>2401</v>
      </c>
      <c r="E2764" s="4">
        <v>199</v>
      </c>
      <c r="F2764" s="4">
        <v>1363946</v>
      </c>
      <c r="G2764" s="4">
        <v>136394</v>
      </c>
      <c r="H2764" s="4">
        <v>1500340</v>
      </c>
    </row>
    <row r="2765" spans="1:8" ht="15.75">
      <c r="A2765" s="3" t="s">
        <v>17</v>
      </c>
      <c r="B2765" s="2" t="s">
        <v>2404</v>
      </c>
      <c r="C2765" s="2" t="s">
        <v>236</v>
      </c>
      <c r="D2765" s="2" t="s">
        <v>2405</v>
      </c>
      <c r="E2765" s="4">
        <v>16</v>
      </c>
      <c r="F2765" s="4">
        <v>155872</v>
      </c>
      <c r="G2765" s="4">
        <v>15588</v>
      </c>
      <c r="H2765" s="4">
        <v>171460</v>
      </c>
    </row>
    <row r="2766" spans="1:8" ht="15.75">
      <c r="A2766" s="3" t="s">
        <v>17</v>
      </c>
      <c r="B2766" s="2" t="s">
        <v>2406</v>
      </c>
      <c r="C2766" s="2" t="s">
        <v>236</v>
      </c>
      <c r="D2766" s="2" t="s">
        <v>2407</v>
      </c>
      <c r="E2766" s="4">
        <v>27</v>
      </c>
      <c r="F2766" s="4">
        <v>93187</v>
      </c>
      <c r="G2766" s="4">
        <v>9320</v>
      </c>
      <c r="H2766" s="4">
        <v>102507</v>
      </c>
    </row>
    <row r="2767" spans="1:8" ht="15.75">
      <c r="A2767" s="3" t="s">
        <v>17</v>
      </c>
      <c r="B2767" s="2" t="s">
        <v>2408</v>
      </c>
      <c r="C2767" s="2" t="s">
        <v>236</v>
      </c>
      <c r="D2767" s="2" t="s">
        <v>2409</v>
      </c>
      <c r="E2767" s="4">
        <v>14</v>
      </c>
      <c r="F2767" s="4">
        <v>54656</v>
      </c>
      <c r="G2767" s="4">
        <v>5466</v>
      </c>
      <c r="H2767" s="4">
        <v>60122</v>
      </c>
    </row>
    <row r="2768" spans="1:8" ht="15.75">
      <c r="A2768" s="3" t="s">
        <v>17</v>
      </c>
      <c r="B2768" s="2" t="s">
        <v>2410</v>
      </c>
      <c r="C2768" s="2" t="s">
        <v>223</v>
      </c>
      <c r="D2768" s="2" t="s">
        <v>52</v>
      </c>
      <c r="E2768" s="4">
        <v>4</v>
      </c>
      <c r="F2768" s="4">
        <v>12210</v>
      </c>
      <c r="G2768" s="4">
        <v>1221</v>
      </c>
      <c r="H2768" s="4">
        <v>13431</v>
      </c>
    </row>
    <row r="2769" spans="1:8" ht="15.75">
      <c r="A2769" s="3" t="s">
        <v>17</v>
      </c>
      <c r="B2769" s="2" t="s">
        <v>2411</v>
      </c>
      <c r="C2769" s="2" t="s">
        <v>223</v>
      </c>
      <c r="D2769" s="2" t="s">
        <v>104</v>
      </c>
      <c r="E2769" s="4">
        <v>4</v>
      </c>
      <c r="F2769" s="4">
        <v>40000</v>
      </c>
      <c r="G2769" s="4">
        <v>4000</v>
      </c>
      <c r="H2769" s="4">
        <v>44000</v>
      </c>
    </row>
    <row r="2770" spans="1:8" ht="15.75">
      <c r="A2770" s="3" t="s">
        <v>17</v>
      </c>
      <c r="B2770" s="2" t="s">
        <v>2418</v>
      </c>
      <c r="C2770" s="2" t="s">
        <v>2287</v>
      </c>
      <c r="D2770" s="2" t="s">
        <v>2419</v>
      </c>
      <c r="E2770" s="4">
        <v>15</v>
      </c>
      <c r="F2770" s="4">
        <v>81120</v>
      </c>
      <c r="G2770" s="4">
        <v>8112</v>
      </c>
      <c r="H2770" s="4">
        <v>89232</v>
      </c>
    </row>
    <row r="2771" spans="1:8" ht="15.75">
      <c r="A2771" s="3" t="s">
        <v>17</v>
      </c>
      <c r="B2771" s="2" t="s">
        <v>2422</v>
      </c>
      <c r="C2771" s="2" t="s">
        <v>2287</v>
      </c>
      <c r="D2771" s="2" t="s">
        <v>2423</v>
      </c>
      <c r="E2771" s="4">
        <v>15</v>
      </c>
      <c r="F2771" s="4">
        <v>114495</v>
      </c>
      <c r="G2771" s="4">
        <v>11450</v>
      </c>
      <c r="H2771" s="4">
        <v>125945</v>
      </c>
    </row>
    <row r="2772" spans="1:8" ht="15.75">
      <c r="A2772" s="3" t="s">
        <v>17</v>
      </c>
      <c r="B2772" s="2" t="s">
        <v>2426</v>
      </c>
      <c r="C2772" s="2" t="s">
        <v>2287</v>
      </c>
      <c r="D2772" s="2" t="s">
        <v>2427</v>
      </c>
      <c r="E2772" s="4">
        <v>10</v>
      </c>
      <c r="F2772" s="4">
        <v>99200</v>
      </c>
      <c r="G2772" s="4">
        <v>9920</v>
      </c>
      <c r="H2772" s="4">
        <v>109120</v>
      </c>
    </row>
    <row r="2773" spans="1:8" ht="15.75">
      <c r="A2773" s="3" t="s">
        <v>17</v>
      </c>
      <c r="B2773" s="2" t="s">
        <v>2432</v>
      </c>
      <c r="C2773" s="2" t="s">
        <v>267</v>
      </c>
      <c r="D2773" s="2" t="s">
        <v>2433</v>
      </c>
      <c r="E2773" s="4">
        <v>95</v>
      </c>
      <c r="F2773" s="4">
        <v>481090</v>
      </c>
      <c r="G2773" s="4">
        <v>48109</v>
      </c>
      <c r="H2773" s="4">
        <v>529199</v>
      </c>
    </row>
    <row r="2774" spans="1:8" ht="15.75">
      <c r="A2774" s="3" t="s">
        <v>17</v>
      </c>
      <c r="B2774" s="2" t="s">
        <v>2436</v>
      </c>
      <c r="C2774" s="2" t="s">
        <v>267</v>
      </c>
      <c r="D2774" s="2" t="s">
        <v>2437</v>
      </c>
      <c r="E2774" s="4">
        <v>170</v>
      </c>
      <c r="F2774" s="4">
        <v>839870</v>
      </c>
      <c r="G2774" s="4">
        <v>83987</v>
      </c>
      <c r="H2774" s="4">
        <v>923857</v>
      </c>
    </row>
    <row r="2775" spans="1:8" ht="15.75">
      <c r="A2775" s="3" t="s">
        <v>17</v>
      </c>
      <c r="B2775" s="2" t="s">
        <v>2440</v>
      </c>
      <c r="C2775" s="2" t="s">
        <v>267</v>
      </c>
      <c r="D2775" s="2" t="s">
        <v>2441</v>
      </c>
      <c r="E2775" s="4">
        <v>30</v>
      </c>
      <c r="F2775" s="4">
        <v>220290</v>
      </c>
      <c r="G2775" s="4">
        <v>22029</v>
      </c>
      <c r="H2775" s="4">
        <v>242319</v>
      </c>
    </row>
    <row r="2776" spans="1:8" ht="15.75">
      <c r="A2776" s="3" t="s">
        <v>17</v>
      </c>
      <c r="B2776" s="2" t="s">
        <v>2442</v>
      </c>
      <c r="C2776" s="2" t="s">
        <v>267</v>
      </c>
      <c r="D2776" s="2" t="s">
        <v>2443</v>
      </c>
      <c r="E2776" s="4">
        <v>30</v>
      </c>
      <c r="F2776" s="4">
        <v>254600</v>
      </c>
      <c r="G2776" s="4">
        <v>25461</v>
      </c>
      <c r="H2776" s="4">
        <v>280061</v>
      </c>
    </row>
    <row r="2777" spans="1:8" ht="15.75">
      <c r="A2777" s="3" t="s">
        <v>17</v>
      </c>
      <c r="B2777" s="2" t="s">
        <v>2444</v>
      </c>
      <c r="C2777" s="2" t="s">
        <v>267</v>
      </c>
      <c r="D2777" s="2" t="s">
        <v>2445</v>
      </c>
      <c r="E2777" s="4">
        <v>20</v>
      </c>
      <c r="F2777" s="4">
        <v>192600</v>
      </c>
      <c r="G2777" s="4">
        <v>19260</v>
      </c>
      <c r="H2777" s="4">
        <v>211860</v>
      </c>
    </row>
    <row r="2778" spans="1:8" ht="15.75">
      <c r="A2778" s="3" t="s">
        <v>17</v>
      </c>
      <c r="B2778" s="2" t="s">
        <v>2448</v>
      </c>
      <c r="C2778" s="2" t="s">
        <v>267</v>
      </c>
      <c r="D2778" s="2" t="s">
        <v>2449</v>
      </c>
      <c r="E2778" s="4">
        <v>25</v>
      </c>
      <c r="F2778" s="4">
        <v>115075</v>
      </c>
      <c r="G2778" s="4">
        <v>11508</v>
      </c>
      <c r="H2778" s="4">
        <v>126583</v>
      </c>
    </row>
    <row r="2779" spans="1:8" ht="15.75">
      <c r="A2779" s="3" t="s">
        <v>17</v>
      </c>
      <c r="B2779" s="2" t="s">
        <v>2450</v>
      </c>
      <c r="C2779" s="2" t="s">
        <v>267</v>
      </c>
      <c r="D2779" s="2" t="s">
        <v>2451</v>
      </c>
      <c r="E2779" s="4">
        <v>10</v>
      </c>
      <c r="F2779" s="4">
        <v>132000</v>
      </c>
      <c r="G2779" s="4">
        <v>13200</v>
      </c>
      <c r="H2779" s="4">
        <v>145200</v>
      </c>
    </row>
    <row r="2780" spans="1:8" ht="15.75">
      <c r="A2780" s="3" t="s">
        <v>17</v>
      </c>
      <c r="B2780" s="2" t="s">
        <v>2459</v>
      </c>
      <c r="C2780" s="2" t="s">
        <v>267</v>
      </c>
      <c r="D2780" s="2" t="s">
        <v>2460</v>
      </c>
      <c r="E2780" s="4">
        <v>10</v>
      </c>
      <c r="F2780" s="4">
        <v>44440</v>
      </c>
      <c r="G2780" s="4">
        <v>4444</v>
      </c>
      <c r="H2780" s="4">
        <v>48884</v>
      </c>
    </row>
    <row r="2781" spans="1:8" ht="15.75">
      <c r="A2781" s="3" t="s">
        <v>17</v>
      </c>
      <c r="B2781" s="2" t="s">
        <v>2461</v>
      </c>
      <c r="C2781" s="2" t="s">
        <v>271</v>
      </c>
      <c r="D2781" s="2" t="s">
        <v>2462</v>
      </c>
      <c r="E2781" s="4">
        <v>20</v>
      </c>
      <c r="F2781" s="4">
        <v>98800</v>
      </c>
      <c r="G2781" s="4">
        <v>9880</v>
      </c>
      <c r="H2781" s="4">
        <v>108680</v>
      </c>
    </row>
    <row r="2782" spans="1:8" ht="15.75">
      <c r="A2782" s="3" t="s">
        <v>17</v>
      </c>
      <c r="B2782" s="2" t="s">
        <v>2463</v>
      </c>
      <c r="C2782" s="2" t="s">
        <v>271</v>
      </c>
      <c r="D2782" s="2" t="s">
        <v>2464</v>
      </c>
      <c r="E2782" s="4">
        <v>20</v>
      </c>
      <c r="F2782" s="4">
        <v>121680</v>
      </c>
      <c r="G2782" s="4">
        <v>12168</v>
      </c>
      <c r="H2782" s="4">
        <v>133848</v>
      </c>
    </row>
    <row r="2783" spans="1:8" ht="15.75">
      <c r="A2783" s="3" t="s">
        <v>17</v>
      </c>
      <c r="B2783" s="2" t="s">
        <v>2469</v>
      </c>
      <c r="C2783" s="2" t="s">
        <v>271</v>
      </c>
      <c r="D2783" s="2" t="s">
        <v>2470</v>
      </c>
      <c r="E2783" s="4">
        <v>2</v>
      </c>
      <c r="F2783" s="4">
        <v>18906</v>
      </c>
      <c r="G2783" s="4">
        <v>1890</v>
      </c>
      <c r="H2783" s="4">
        <v>20796</v>
      </c>
    </row>
    <row r="2784" spans="1:8" ht="15.75">
      <c r="A2784" s="3" t="s">
        <v>17</v>
      </c>
      <c r="B2784" s="2" t="s">
        <v>2472</v>
      </c>
      <c r="C2784" s="2" t="s">
        <v>271</v>
      </c>
      <c r="D2784" s="2" t="s">
        <v>2451</v>
      </c>
      <c r="E2784" s="4">
        <v>22</v>
      </c>
      <c r="F2784" s="4">
        <v>391600</v>
      </c>
      <c r="G2784" s="4">
        <v>39160</v>
      </c>
      <c r="H2784" s="4">
        <v>430760</v>
      </c>
    </row>
    <row r="2785" spans="1:8" ht="15.75">
      <c r="A2785" s="3" t="s">
        <v>17</v>
      </c>
      <c r="B2785" s="2" t="s">
        <v>2473</v>
      </c>
      <c r="C2785" s="2" t="s">
        <v>264</v>
      </c>
      <c r="D2785" s="2" t="s">
        <v>2474</v>
      </c>
      <c r="E2785" s="4">
        <v>282</v>
      </c>
      <c r="F2785" s="4">
        <v>1058195</v>
      </c>
      <c r="G2785" s="4">
        <v>105820</v>
      </c>
      <c r="H2785" s="4">
        <v>1164015</v>
      </c>
    </row>
    <row r="2786" spans="1:8" ht="15.75">
      <c r="A2786" s="3" t="s">
        <v>17</v>
      </c>
      <c r="B2786" s="2" t="s">
        <v>2477</v>
      </c>
      <c r="C2786" s="2" t="s">
        <v>264</v>
      </c>
      <c r="D2786" s="2" t="s">
        <v>2478</v>
      </c>
      <c r="E2786" s="4">
        <v>30</v>
      </c>
      <c r="F2786" s="4">
        <v>161310</v>
      </c>
      <c r="G2786" s="4">
        <v>16131</v>
      </c>
      <c r="H2786" s="4">
        <v>177441</v>
      </c>
    </row>
    <row r="2787" spans="1:8" ht="15.75">
      <c r="A2787" s="3" t="s">
        <v>17</v>
      </c>
      <c r="B2787" s="2" t="s">
        <v>2479</v>
      </c>
      <c r="C2787" s="2" t="s">
        <v>264</v>
      </c>
      <c r="D2787" s="2" t="s">
        <v>2480</v>
      </c>
      <c r="E2787" s="4">
        <v>657</v>
      </c>
      <c r="F2787" s="4">
        <v>3108011</v>
      </c>
      <c r="G2787" s="4">
        <v>310803</v>
      </c>
      <c r="H2787" s="4">
        <v>3418814</v>
      </c>
    </row>
    <row r="2788" spans="1:8" ht="15.75">
      <c r="A2788" s="3" t="s">
        <v>17</v>
      </c>
      <c r="B2788" s="2" t="s">
        <v>2484</v>
      </c>
      <c r="C2788" s="2" t="s">
        <v>264</v>
      </c>
      <c r="D2788" s="2" t="s">
        <v>2485</v>
      </c>
      <c r="E2788" s="4">
        <v>275</v>
      </c>
      <c r="F2788" s="4">
        <v>1554815</v>
      </c>
      <c r="G2788" s="4">
        <v>155482</v>
      </c>
      <c r="H2788" s="4">
        <v>1710297</v>
      </c>
    </row>
    <row r="2789" spans="1:8" ht="15.75">
      <c r="A2789" s="3" t="s">
        <v>17</v>
      </c>
      <c r="B2789" s="2" t="s">
        <v>2486</v>
      </c>
      <c r="C2789" s="2" t="s">
        <v>264</v>
      </c>
      <c r="D2789" s="2" t="s">
        <v>2487</v>
      </c>
      <c r="E2789" s="4">
        <v>142</v>
      </c>
      <c r="F2789" s="4">
        <v>941318</v>
      </c>
      <c r="G2789" s="4">
        <v>94131</v>
      </c>
      <c r="H2789" s="4">
        <v>1035449</v>
      </c>
    </row>
    <row r="2790" spans="1:8" ht="15.75">
      <c r="A2790" s="3" t="s">
        <v>17</v>
      </c>
      <c r="B2790" s="2" t="s">
        <v>2488</v>
      </c>
      <c r="C2790" s="2" t="s">
        <v>264</v>
      </c>
      <c r="D2790" s="2" t="s">
        <v>2489</v>
      </c>
      <c r="E2790" s="4">
        <v>10</v>
      </c>
      <c r="F2790" s="4">
        <v>22790</v>
      </c>
      <c r="G2790" s="4">
        <v>2279</v>
      </c>
      <c r="H2790" s="4">
        <v>25069</v>
      </c>
    </row>
    <row r="2791" spans="1:8" ht="15.75">
      <c r="A2791" s="3" t="s">
        <v>17</v>
      </c>
      <c r="B2791" s="2" t="s">
        <v>2490</v>
      </c>
      <c r="C2791" s="2" t="s">
        <v>264</v>
      </c>
      <c r="D2791" s="2" t="s">
        <v>2491</v>
      </c>
      <c r="E2791" s="4">
        <v>104</v>
      </c>
      <c r="F2791" s="4">
        <v>786379</v>
      </c>
      <c r="G2791" s="4">
        <v>78638</v>
      </c>
      <c r="H2791" s="4">
        <v>865017</v>
      </c>
    </row>
    <row r="2792" spans="1:8" ht="15.75">
      <c r="A2792" s="3" t="s">
        <v>17</v>
      </c>
      <c r="B2792" s="2" t="s">
        <v>2492</v>
      </c>
      <c r="C2792" s="2" t="s">
        <v>264</v>
      </c>
      <c r="D2792" s="2" t="s">
        <v>2493</v>
      </c>
      <c r="E2792" s="4">
        <v>4</v>
      </c>
      <c r="F2792" s="4">
        <v>41188</v>
      </c>
      <c r="G2792" s="4">
        <v>4119</v>
      </c>
      <c r="H2792" s="4">
        <v>45307</v>
      </c>
    </row>
    <row r="2793" spans="1:8" ht="15.75">
      <c r="A2793" s="3" t="s">
        <v>17</v>
      </c>
      <c r="B2793" s="2" t="s">
        <v>2494</v>
      </c>
      <c r="C2793" s="2" t="s">
        <v>264</v>
      </c>
      <c r="D2793" s="2" t="s">
        <v>2495</v>
      </c>
      <c r="E2793" s="4">
        <v>320</v>
      </c>
      <c r="F2793" s="4">
        <v>821150</v>
      </c>
      <c r="G2793" s="4">
        <v>82115</v>
      </c>
      <c r="H2793" s="4">
        <v>903265</v>
      </c>
    </row>
    <row r="2794" spans="1:8" ht="15.75">
      <c r="A2794" s="3" t="s">
        <v>17</v>
      </c>
      <c r="B2794" s="2" t="s">
        <v>2496</v>
      </c>
      <c r="C2794" s="2" t="s">
        <v>264</v>
      </c>
      <c r="D2794" s="2" t="s">
        <v>2497</v>
      </c>
      <c r="E2794" s="4">
        <v>10</v>
      </c>
      <c r="F2794" s="4">
        <v>114400</v>
      </c>
      <c r="G2794" s="4">
        <v>11440</v>
      </c>
      <c r="H2794" s="4">
        <v>125840</v>
      </c>
    </row>
    <row r="2795" spans="1:8" ht="15.75">
      <c r="A2795" s="3" t="s">
        <v>17</v>
      </c>
      <c r="B2795" s="2" t="s">
        <v>2498</v>
      </c>
      <c r="C2795" s="2" t="s">
        <v>264</v>
      </c>
      <c r="D2795" s="2" t="s">
        <v>2328</v>
      </c>
      <c r="E2795" s="4">
        <v>5</v>
      </c>
      <c r="F2795" s="4">
        <v>78500</v>
      </c>
      <c r="G2795" s="4">
        <v>7850</v>
      </c>
      <c r="H2795" s="4">
        <v>86350</v>
      </c>
    </row>
    <row r="2796" spans="1:8" ht="15.75">
      <c r="A2796" s="3" t="s">
        <v>17</v>
      </c>
      <c r="B2796" s="2" t="s">
        <v>2499</v>
      </c>
      <c r="C2796" s="2" t="s">
        <v>264</v>
      </c>
      <c r="D2796" s="2" t="s">
        <v>2500</v>
      </c>
      <c r="E2796" s="4">
        <v>50</v>
      </c>
      <c r="F2796" s="4">
        <v>185500</v>
      </c>
      <c r="G2796" s="4">
        <v>18550</v>
      </c>
      <c r="H2796" s="4">
        <v>204050</v>
      </c>
    </row>
    <row r="2797" spans="1:8" ht="15.75">
      <c r="A2797" s="3" t="s">
        <v>17</v>
      </c>
      <c r="B2797" s="2" t="s">
        <v>2501</v>
      </c>
      <c r="C2797" s="2" t="s">
        <v>264</v>
      </c>
      <c r="D2797" s="2" t="s">
        <v>2454</v>
      </c>
      <c r="E2797" s="4">
        <v>6</v>
      </c>
      <c r="F2797" s="4">
        <v>124800</v>
      </c>
      <c r="G2797" s="4">
        <v>12480</v>
      </c>
      <c r="H2797" s="4">
        <v>137280</v>
      </c>
    </row>
    <row r="2798" spans="1:8" ht="15.75">
      <c r="A2798" s="3" t="s">
        <v>17</v>
      </c>
      <c r="B2798" s="2" t="s">
        <v>2503</v>
      </c>
      <c r="C2798" s="2" t="s">
        <v>264</v>
      </c>
      <c r="D2798" s="2" t="s">
        <v>2504</v>
      </c>
      <c r="E2798" s="4">
        <v>45</v>
      </c>
      <c r="F2798" s="4">
        <v>135370</v>
      </c>
      <c r="G2798" s="4">
        <v>13537</v>
      </c>
      <c r="H2798" s="4">
        <v>148907</v>
      </c>
    </row>
    <row r="2799" spans="1:8" ht="15.75">
      <c r="A2799" s="3" t="s">
        <v>17</v>
      </c>
      <c r="B2799" s="2" t="s">
        <v>2507</v>
      </c>
      <c r="C2799" s="2" t="s">
        <v>264</v>
      </c>
      <c r="D2799" s="2" t="s">
        <v>2508</v>
      </c>
      <c r="E2799" s="4">
        <v>26</v>
      </c>
      <c r="F2799" s="4">
        <v>93338</v>
      </c>
      <c r="G2799" s="4">
        <v>9334</v>
      </c>
      <c r="H2799" s="4">
        <v>102672</v>
      </c>
    </row>
    <row r="2800" spans="1:8" ht="15.75">
      <c r="A2800" s="3" t="s">
        <v>17</v>
      </c>
      <c r="B2800" s="2" t="s">
        <v>2509</v>
      </c>
      <c r="C2800" s="2" t="s">
        <v>264</v>
      </c>
      <c r="D2800" s="2" t="s">
        <v>2510</v>
      </c>
      <c r="E2800" s="4">
        <v>38</v>
      </c>
      <c r="F2800" s="4">
        <v>146654</v>
      </c>
      <c r="G2800" s="4">
        <v>14666</v>
      </c>
      <c r="H2800" s="4">
        <v>161320</v>
      </c>
    </row>
    <row r="2801" spans="1:8" ht="15.75">
      <c r="A2801" s="3" t="s">
        <v>17</v>
      </c>
      <c r="B2801" s="2" t="s">
        <v>2511</v>
      </c>
      <c r="C2801" s="2" t="s">
        <v>264</v>
      </c>
      <c r="D2801" s="2" t="s">
        <v>2512</v>
      </c>
      <c r="E2801" s="4">
        <v>14</v>
      </c>
      <c r="F2801" s="4">
        <v>59262</v>
      </c>
      <c r="G2801" s="4">
        <v>5926</v>
      </c>
      <c r="H2801" s="4">
        <v>65188</v>
      </c>
    </row>
    <row r="2802" spans="1:8" ht="15.75">
      <c r="A2802" s="3" t="s">
        <v>17</v>
      </c>
      <c r="B2802" s="2" t="s">
        <v>2513</v>
      </c>
      <c r="C2802" s="2" t="s">
        <v>294</v>
      </c>
      <c r="D2802" s="2" t="s">
        <v>2514</v>
      </c>
      <c r="E2802" s="4">
        <v>20</v>
      </c>
      <c r="F2802" s="4">
        <v>94900</v>
      </c>
      <c r="G2802" s="4">
        <v>9490</v>
      </c>
      <c r="H2802" s="4">
        <v>104390</v>
      </c>
    </row>
    <row r="2803" spans="1:8" ht="15.75">
      <c r="A2803" s="3" t="s">
        <v>17</v>
      </c>
      <c r="B2803" s="2" t="s">
        <v>2515</v>
      </c>
      <c r="C2803" s="2" t="s">
        <v>294</v>
      </c>
      <c r="D2803" s="2" t="s">
        <v>2516</v>
      </c>
      <c r="E2803" s="4">
        <v>15</v>
      </c>
      <c r="F2803" s="4">
        <v>88335</v>
      </c>
      <c r="G2803" s="4">
        <v>8834</v>
      </c>
      <c r="H2803" s="4">
        <v>97169</v>
      </c>
    </row>
    <row r="2804" spans="1:8" ht="15.75">
      <c r="A2804" s="3" t="s">
        <v>17</v>
      </c>
      <c r="B2804" s="2" t="s">
        <v>2519</v>
      </c>
      <c r="C2804" s="2" t="s">
        <v>294</v>
      </c>
      <c r="D2804" s="2" t="s">
        <v>2520</v>
      </c>
      <c r="E2804" s="4">
        <v>10</v>
      </c>
      <c r="F2804" s="4">
        <v>66250</v>
      </c>
      <c r="G2804" s="4">
        <v>6625</v>
      </c>
      <c r="H2804" s="4">
        <v>72875</v>
      </c>
    </row>
    <row r="2805" spans="1:8" ht="15.75">
      <c r="A2805" s="3" t="s">
        <v>17</v>
      </c>
      <c r="B2805" s="2" t="s">
        <v>2521</v>
      </c>
      <c r="C2805" s="2" t="s">
        <v>294</v>
      </c>
      <c r="D2805" s="2" t="s">
        <v>2522</v>
      </c>
      <c r="E2805" s="4">
        <v>10</v>
      </c>
      <c r="F2805" s="4">
        <v>77120</v>
      </c>
      <c r="G2805" s="4">
        <v>7712</v>
      </c>
      <c r="H2805" s="4">
        <v>84832</v>
      </c>
    </row>
    <row r="2806" spans="1:8" ht="15.75">
      <c r="A2806" s="3" t="s">
        <v>17</v>
      </c>
      <c r="B2806" s="2" t="s">
        <v>2523</v>
      </c>
      <c r="C2806" s="2" t="s">
        <v>294</v>
      </c>
      <c r="D2806" s="2" t="s">
        <v>2524</v>
      </c>
      <c r="E2806" s="4">
        <v>76</v>
      </c>
      <c r="F2806" s="4">
        <v>241088</v>
      </c>
      <c r="G2806" s="4">
        <v>24109</v>
      </c>
      <c r="H2806" s="4">
        <v>265197</v>
      </c>
    </row>
    <row r="2807" spans="1:8" ht="15.75">
      <c r="A2807" s="3" t="s">
        <v>17</v>
      </c>
      <c r="B2807" s="2" t="s">
        <v>2525</v>
      </c>
      <c r="C2807" s="2" t="s">
        <v>294</v>
      </c>
      <c r="D2807" s="2" t="s">
        <v>2526</v>
      </c>
      <c r="E2807" s="4">
        <v>4</v>
      </c>
      <c r="F2807" s="4">
        <v>37032</v>
      </c>
      <c r="G2807" s="4">
        <v>3703</v>
      </c>
      <c r="H2807" s="4">
        <v>40735</v>
      </c>
    </row>
    <row r="2808" spans="1:8" ht="15.75">
      <c r="A2808" s="3" t="s">
        <v>17</v>
      </c>
      <c r="B2808" s="2" t="s">
        <v>2528</v>
      </c>
      <c r="C2808" s="2" t="s">
        <v>294</v>
      </c>
      <c r="D2808" s="2" t="s">
        <v>2529</v>
      </c>
      <c r="E2808" s="4">
        <v>250</v>
      </c>
      <c r="F2808" s="4">
        <v>662500</v>
      </c>
      <c r="G2808" s="4">
        <v>66250</v>
      </c>
      <c r="H2808" s="4">
        <v>728750</v>
      </c>
    </row>
    <row r="2809" spans="1:8" ht="15.75">
      <c r="A2809" s="3" t="s">
        <v>17</v>
      </c>
      <c r="B2809" s="2" t="s">
        <v>2534</v>
      </c>
      <c r="C2809" s="2" t="s">
        <v>299</v>
      </c>
      <c r="D2809" s="2" t="s">
        <v>2535</v>
      </c>
      <c r="E2809" s="4">
        <v>40</v>
      </c>
      <c r="F2809" s="4">
        <v>178150</v>
      </c>
      <c r="G2809" s="4">
        <v>17815</v>
      </c>
      <c r="H2809" s="4">
        <v>195965</v>
      </c>
    </row>
    <row r="2810" spans="1:8" ht="15.75">
      <c r="A2810" s="3" t="s">
        <v>17</v>
      </c>
      <c r="B2810" s="2" t="s">
        <v>2538</v>
      </c>
      <c r="C2810" s="2" t="s">
        <v>299</v>
      </c>
      <c r="D2810" s="2" t="s">
        <v>2539</v>
      </c>
      <c r="E2810" s="4">
        <v>192</v>
      </c>
      <c r="F2810" s="4">
        <v>898008</v>
      </c>
      <c r="G2810" s="4">
        <v>89801</v>
      </c>
      <c r="H2810" s="4">
        <v>987809</v>
      </c>
    </row>
    <row r="2811" spans="1:8" ht="15.75">
      <c r="A2811" s="3" t="s">
        <v>17</v>
      </c>
      <c r="B2811" s="2" t="s">
        <v>2542</v>
      </c>
      <c r="C2811" s="2" t="s">
        <v>299</v>
      </c>
      <c r="D2811" s="2" t="s">
        <v>2543</v>
      </c>
      <c r="E2811" s="4">
        <v>146</v>
      </c>
      <c r="F2811" s="4">
        <v>988418</v>
      </c>
      <c r="G2811" s="4">
        <v>98843</v>
      </c>
      <c r="H2811" s="4">
        <v>1087261</v>
      </c>
    </row>
    <row r="2812" spans="1:8" ht="15.75">
      <c r="A2812" s="3" t="s">
        <v>17</v>
      </c>
      <c r="B2812" s="2" t="s">
        <v>2544</v>
      </c>
      <c r="C2812" s="2" t="s">
        <v>299</v>
      </c>
      <c r="D2812" s="2" t="s">
        <v>2545</v>
      </c>
      <c r="E2812" s="4">
        <v>35</v>
      </c>
      <c r="F2812" s="4">
        <v>277771</v>
      </c>
      <c r="G2812" s="4">
        <v>27777</v>
      </c>
      <c r="H2812" s="4">
        <v>305548</v>
      </c>
    </row>
    <row r="2813" spans="1:8" ht="15.75">
      <c r="A2813" s="3" t="s">
        <v>17</v>
      </c>
      <c r="B2813" s="2" t="s">
        <v>2546</v>
      </c>
      <c r="C2813" s="2" t="s">
        <v>299</v>
      </c>
      <c r="D2813" s="2" t="s">
        <v>2547</v>
      </c>
      <c r="E2813" s="4">
        <v>5</v>
      </c>
      <c r="F2813" s="4">
        <v>15700</v>
      </c>
      <c r="G2813" s="4">
        <v>1570</v>
      </c>
      <c r="H2813" s="4">
        <v>17270</v>
      </c>
    </row>
    <row r="2814" spans="1:8" ht="15.75">
      <c r="A2814" s="3" t="s">
        <v>17</v>
      </c>
      <c r="B2814" s="2" t="s">
        <v>2548</v>
      </c>
      <c r="C2814" s="2" t="s">
        <v>299</v>
      </c>
      <c r="D2814" s="2" t="s">
        <v>2549</v>
      </c>
      <c r="E2814" s="4">
        <v>10</v>
      </c>
      <c r="F2814" s="4">
        <v>86310</v>
      </c>
      <c r="G2814" s="4">
        <v>8631</v>
      </c>
      <c r="H2814" s="4">
        <v>94941</v>
      </c>
    </row>
    <row r="2815" spans="1:8" ht="15.75">
      <c r="A2815" s="3" t="s">
        <v>17</v>
      </c>
      <c r="B2815" s="2" t="s">
        <v>2550</v>
      </c>
      <c r="C2815" s="2" t="s">
        <v>299</v>
      </c>
      <c r="D2815" s="2" t="s">
        <v>2551</v>
      </c>
      <c r="E2815" s="4">
        <v>50</v>
      </c>
      <c r="F2815" s="4">
        <v>166360</v>
      </c>
      <c r="G2815" s="4">
        <v>16636</v>
      </c>
      <c r="H2815" s="4">
        <v>182996</v>
      </c>
    </row>
    <row r="2816" spans="1:8" ht="15.75">
      <c r="A2816" s="3" t="s">
        <v>17</v>
      </c>
      <c r="B2816" s="2" t="s">
        <v>2552</v>
      </c>
      <c r="C2816" s="2" t="s">
        <v>299</v>
      </c>
      <c r="D2816" s="2" t="s">
        <v>2553</v>
      </c>
      <c r="E2816" s="4">
        <v>2</v>
      </c>
      <c r="F2816" s="4">
        <v>22610</v>
      </c>
      <c r="G2816" s="4">
        <v>2261</v>
      </c>
      <c r="H2816" s="4">
        <v>24871</v>
      </c>
    </row>
    <row r="2817" spans="1:8" ht="15.75">
      <c r="A2817" s="3" t="s">
        <v>17</v>
      </c>
      <c r="B2817" s="2" t="s">
        <v>2554</v>
      </c>
      <c r="C2817" s="2" t="s">
        <v>299</v>
      </c>
      <c r="D2817" s="2" t="s">
        <v>2555</v>
      </c>
      <c r="E2817" s="4">
        <v>55</v>
      </c>
      <c r="F2817" s="4">
        <v>198925</v>
      </c>
      <c r="G2817" s="4">
        <v>19893</v>
      </c>
      <c r="H2817" s="4">
        <v>218818</v>
      </c>
    </row>
    <row r="2818" spans="1:8" ht="15.75">
      <c r="A2818" s="3" t="s">
        <v>17</v>
      </c>
      <c r="B2818" s="2" t="s">
        <v>2558</v>
      </c>
      <c r="C2818" s="2" t="s">
        <v>2287</v>
      </c>
      <c r="D2818" s="2" t="s">
        <v>2559</v>
      </c>
      <c r="E2818" s="4">
        <v>10</v>
      </c>
      <c r="F2818" s="4">
        <v>218000</v>
      </c>
      <c r="G2818" s="4">
        <v>21800</v>
      </c>
      <c r="H2818" s="4">
        <v>239800</v>
      </c>
    </row>
    <row r="2819" spans="1:8" ht="15.75">
      <c r="A2819" s="3" t="s">
        <v>17</v>
      </c>
      <c r="B2819" s="2" t="s">
        <v>2562</v>
      </c>
      <c r="C2819" s="2" t="s">
        <v>299</v>
      </c>
      <c r="D2819" s="2" t="s">
        <v>2563</v>
      </c>
      <c r="E2819" s="4">
        <v>50</v>
      </c>
      <c r="F2819" s="4">
        <v>194700</v>
      </c>
      <c r="G2819" s="4">
        <v>19470</v>
      </c>
      <c r="H2819" s="4">
        <v>214170</v>
      </c>
    </row>
    <row r="2820" spans="1:8" ht="15.75">
      <c r="A2820" s="3" t="s">
        <v>17</v>
      </c>
      <c r="B2820" s="2" t="s">
        <v>2572</v>
      </c>
      <c r="C2820" s="2" t="s">
        <v>307</v>
      </c>
      <c r="D2820" s="2" t="s">
        <v>2573</v>
      </c>
      <c r="E2820" s="4">
        <v>100</v>
      </c>
      <c r="F2820" s="4">
        <v>319000</v>
      </c>
      <c r="G2820" s="4">
        <v>31900</v>
      </c>
      <c r="H2820" s="4">
        <v>350900</v>
      </c>
    </row>
    <row r="2821" spans="1:8" ht="15.75">
      <c r="A2821" s="3" t="s">
        <v>17</v>
      </c>
      <c r="B2821" s="2" t="s">
        <v>2576</v>
      </c>
      <c r="C2821" s="2" t="s">
        <v>310</v>
      </c>
      <c r="D2821" s="2" t="s">
        <v>2577</v>
      </c>
      <c r="E2821" s="4">
        <v>15</v>
      </c>
      <c r="F2821" s="4">
        <v>68010</v>
      </c>
      <c r="G2821" s="4">
        <v>6801</v>
      </c>
      <c r="H2821" s="4">
        <v>74811</v>
      </c>
    </row>
    <row r="2822" spans="1:8" ht="15.75">
      <c r="A2822" s="3" t="s">
        <v>17</v>
      </c>
      <c r="B2822" s="2" t="s">
        <v>2578</v>
      </c>
      <c r="C2822" s="2" t="s">
        <v>310</v>
      </c>
      <c r="D2822" s="2" t="s">
        <v>2579</v>
      </c>
      <c r="E2822" s="4">
        <v>82</v>
      </c>
      <c r="F2822" s="4">
        <v>474114</v>
      </c>
      <c r="G2822" s="4">
        <v>47411</v>
      </c>
      <c r="H2822" s="4">
        <v>521525</v>
      </c>
    </row>
    <row r="2823" spans="1:8" ht="15.75">
      <c r="A2823" s="3" t="s">
        <v>17</v>
      </c>
      <c r="B2823" s="2" t="s">
        <v>2580</v>
      </c>
      <c r="C2823" s="2" t="s">
        <v>310</v>
      </c>
      <c r="D2823" s="2" t="s">
        <v>2581</v>
      </c>
      <c r="E2823" s="4">
        <v>35</v>
      </c>
      <c r="F2823" s="4">
        <v>247905</v>
      </c>
      <c r="G2823" s="4">
        <v>24791</v>
      </c>
      <c r="H2823" s="4">
        <v>272696</v>
      </c>
    </row>
    <row r="2824" spans="1:8" ht="15.75">
      <c r="A2824" s="3" t="s">
        <v>17</v>
      </c>
      <c r="B2824" s="2" t="s">
        <v>2582</v>
      </c>
      <c r="C2824" s="2" t="s">
        <v>310</v>
      </c>
      <c r="D2824" s="2" t="s">
        <v>2583</v>
      </c>
      <c r="E2824" s="4">
        <v>10</v>
      </c>
      <c r="F2824" s="4">
        <v>82270</v>
      </c>
      <c r="G2824" s="4">
        <v>8228</v>
      </c>
      <c r="H2824" s="4">
        <v>90498</v>
      </c>
    </row>
    <row r="2825" spans="1:8" ht="15.75">
      <c r="A2825" s="3" t="s">
        <v>17</v>
      </c>
      <c r="B2825" s="2" t="s">
        <v>2590</v>
      </c>
      <c r="C2825" s="2" t="s">
        <v>312</v>
      </c>
      <c r="D2825" s="2" t="s">
        <v>2591</v>
      </c>
      <c r="E2825" s="4">
        <v>10</v>
      </c>
      <c r="F2825" s="4">
        <v>58240</v>
      </c>
      <c r="G2825" s="4">
        <v>5824</v>
      </c>
      <c r="H2825" s="4">
        <v>64064</v>
      </c>
    </row>
    <row r="2826" spans="1:8" ht="15.75">
      <c r="A2826" s="3" t="s">
        <v>17</v>
      </c>
      <c r="B2826" s="2" t="s">
        <v>2596</v>
      </c>
      <c r="C2826" s="2" t="s">
        <v>314</v>
      </c>
      <c r="D2826" s="2" t="s">
        <v>2597</v>
      </c>
      <c r="E2826" s="4">
        <v>6</v>
      </c>
      <c r="F2826" s="4">
        <v>26910</v>
      </c>
      <c r="G2826" s="4">
        <v>2691</v>
      </c>
      <c r="H2826" s="4">
        <v>29601</v>
      </c>
    </row>
    <row r="2827" spans="1:8" ht="15.75">
      <c r="A2827" s="3" t="s">
        <v>17</v>
      </c>
      <c r="B2827" s="2" t="s">
        <v>2598</v>
      </c>
      <c r="C2827" s="2" t="s">
        <v>314</v>
      </c>
      <c r="D2827" s="2" t="s">
        <v>2599</v>
      </c>
      <c r="E2827" s="4">
        <v>1</v>
      </c>
      <c r="F2827" s="4">
        <v>5629</v>
      </c>
      <c r="G2827" s="4">
        <v>563</v>
      </c>
      <c r="H2827" s="4">
        <v>6192</v>
      </c>
    </row>
    <row r="2828" spans="1:8" ht="15.75">
      <c r="A2828" s="3" t="s">
        <v>17</v>
      </c>
      <c r="B2828" s="2" t="s">
        <v>2600</v>
      </c>
      <c r="C2828" s="2" t="s">
        <v>314</v>
      </c>
      <c r="D2828" s="2" t="s">
        <v>2601</v>
      </c>
      <c r="E2828" s="4">
        <v>25</v>
      </c>
      <c r="F2828" s="4">
        <v>59125</v>
      </c>
      <c r="G2828" s="4">
        <v>5913</v>
      </c>
      <c r="H2828" s="4">
        <v>65038</v>
      </c>
    </row>
    <row r="2829" spans="1:8" ht="15.75">
      <c r="A2829" s="3" t="s">
        <v>17</v>
      </c>
      <c r="B2829" s="2" t="s">
        <v>2604</v>
      </c>
      <c r="C2829" s="2" t="s">
        <v>314</v>
      </c>
      <c r="D2829" s="2" t="s">
        <v>2605</v>
      </c>
      <c r="E2829" s="4">
        <v>30</v>
      </c>
      <c r="F2829" s="4">
        <v>86490</v>
      </c>
      <c r="G2829" s="4">
        <v>8649</v>
      </c>
      <c r="H2829" s="4">
        <v>95139</v>
      </c>
    </row>
    <row r="2830" spans="1:8" ht="15.75">
      <c r="A2830" s="3" t="s">
        <v>17</v>
      </c>
      <c r="B2830" s="2" t="s">
        <v>2606</v>
      </c>
      <c r="C2830" s="2" t="s">
        <v>314</v>
      </c>
      <c r="D2830" s="2" t="s">
        <v>2607</v>
      </c>
      <c r="E2830" s="4">
        <v>310</v>
      </c>
      <c r="F2830" s="4">
        <v>816400</v>
      </c>
      <c r="G2830" s="4">
        <v>81640</v>
      </c>
      <c r="H2830" s="4">
        <v>898040</v>
      </c>
    </row>
    <row r="2831" spans="1:8" ht="15.75">
      <c r="A2831" s="3" t="s">
        <v>17</v>
      </c>
      <c r="B2831" s="2" t="s">
        <v>2608</v>
      </c>
      <c r="C2831" s="2" t="s">
        <v>314</v>
      </c>
      <c r="D2831" s="2" t="s">
        <v>2609</v>
      </c>
      <c r="E2831" s="4">
        <v>30</v>
      </c>
      <c r="F2831" s="4">
        <v>101790</v>
      </c>
      <c r="G2831" s="4">
        <v>10179</v>
      </c>
      <c r="H2831" s="4">
        <v>111969</v>
      </c>
    </row>
    <row r="2832" spans="1:8" ht="15.75">
      <c r="A2832" s="3" t="s">
        <v>17</v>
      </c>
      <c r="B2832" s="2" t="s">
        <v>2610</v>
      </c>
      <c r="C2832" s="2" t="s">
        <v>314</v>
      </c>
      <c r="D2832" s="2" t="s">
        <v>2611</v>
      </c>
      <c r="E2832" s="4">
        <v>25</v>
      </c>
      <c r="F2832" s="4">
        <v>82075</v>
      </c>
      <c r="G2832" s="4">
        <v>8208</v>
      </c>
      <c r="H2832" s="4">
        <v>90283</v>
      </c>
    </row>
    <row r="2833" spans="1:8" ht="15.75">
      <c r="A2833" s="3" t="s">
        <v>17</v>
      </c>
      <c r="B2833" s="2" t="s">
        <v>2616</v>
      </c>
      <c r="C2833" s="2" t="s">
        <v>318</v>
      </c>
      <c r="D2833" s="2" t="s">
        <v>2617</v>
      </c>
      <c r="E2833" s="4">
        <v>25</v>
      </c>
      <c r="F2833" s="4">
        <v>136280</v>
      </c>
      <c r="G2833" s="4">
        <v>13628</v>
      </c>
      <c r="H2833" s="4">
        <v>149908</v>
      </c>
    </row>
    <row r="2834" spans="1:8" ht="15.75">
      <c r="A2834" s="3" t="s">
        <v>17</v>
      </c>
      <c r="B2834" s="2" t="s">
        <v>2618</v>
      </c>
      <c r="C2834" s="2" t="s">
        <v>318</v>
      </c>
      <c r="D2834" s="2" t="s">
        <v>2619</v>
      </c>
      <c r="E2834" s="4">
        <v>50</v>
      </c>
      <c r="F2834" s="4">
        <v>128750</v>
      </c>
      <c r="G2834" s="4">
        <v>12875</v>
      </c>
      <c r="H2834" s="4">
        <v>141625</v>
      </c>
    </row>
    <row r="2835" spans="1:8" ht="15.75">
      <c r="A2835" s="3" t="s">
        <v>17</v>
      </c>
      <c r="B2835" s="2" t="s">
        <v>2620</v>
      </c>
      <c r="C2835" s="2" t="s">
        <v>318</v>
      </c>
      <c r="D2835" s="2" t="s">
        <v>2621</v>
      </c>
      <c r="E2835" s="4">
        <v>10</v>
      </c>
      <c r="F2835" s="4">
        <v>65330</v>
      </c>
      <c r="G2835" s="4">
        <v>6533</v>
      </c>
      <c r="H2835" s="4">
        <v>71863</v>
      </c>
    </row>
    <row r="2836" spans="1:8" ht="15.75">
      <c r="A2836" s="3" t="s">
        <v>17</v>
      </c>
      <c r="B2836" s="2" t="s">
        <v>2622</v>
      </c>
      <c r="C2836" s="2" t="s">
        <v>318</v>
      </c>
      <c r="D2836" s="2" t="s">
        <v>2623</v>
      </c>
      <c r="E2836" s="4">
        <v>10</v>
      </c>
      <c r="F2836" s="4">
        <v>76760</v>
      </c>
      <c r="G2836" s="4">
        <v>7676</v>
      </c>
      <c r="H2836" s="4">
        <v>84436</v>
      </c>
    </row>
    <row r="2837" spans="1:8" ht="15.75">
      <c r="A2837" s="3" t="s">
        <v>17</v>
      </c>
      <c r="B2837" s="2" t="s">
        <v>2624</v>
      </c>
      <c r="C2837" s="2" t="s">
        <v>318</v>
      </c>
      <c r="D2837" s="2" t="s">
        <v>2625</v>
      </c>
      <c r="E2837" s="4">
        <v>100</v>
      </c>
      <c r="F2837" s="4">
        <v>283000</v>
      </c>
      <c r="G2837" s="4">
        <v>28300</v>
      </c>
      <c r="H2837" s="4">
        <v>311300</v>
      </c>
    </row>
    <row r="2838" spans="1:8" ht="15.75">
      <c r="A2838" s="3" t="s">
        <v>17</v>
      </c>
      <c r="B2838" s="2" t="s">
        <v>2626</v>
      </c>
      <c r="C2838" s="2" t="s">
        <v>318</v>
      </c>
      <c r="D2838" s="2" t="s">
        <v>2627</v>
      </c>
      <c r="E2838" s="4">
        <v>10</v>
      </c>
      <c r="F2838" s="4">
        <v>88200</v>
      </c>
      <c r="G2838" s="4">
        <v>8820</v>
      </c>
      <c r="H2838" s="4">
        <v>97020</v>
      </c>
    </row>
    <row r="2839" spans="1:8" ht="15.75">
      <c r="A2839" s="3" t="s">
        <v>17</v>
      </c>
      <c r="B2839" s="2" t="s">
        <v>2628</v>
      </c>
      <c r="C2839" s="2" t="s">
        <v>318</v>
      </c>
      <c r="D2839" s="2" t="s">
        <v>2629</v>
      </c>
      <c r="E2839" s="4">
        <v>250</v>
      </c>
      <c r="F2839" s="4">
        <v>771250</v>
      </c>
      <c r="G2839" s="4">
        <v>77125</v>
      </c>
      <c r="H2839" s="4">
        <v>848375</v>
      </c>
    </row>
    <row r="2840" spans="1:8" ht="15.75">
      <c r="A2840" s="3" t="s">
        <v>17</v>
      </c>
      <c r="B2840" s="2" t="s">
        <v>2630</v>
      </c>
      <c r="C2840" s="2" t="s">
        <v>318</v>
      </c>
      <c r="D2840" s="2" t="s">
        <v>2631</v>
      </c>
      <c r="E2840" s="4">
        <v>50</v>
      </c>
      <c r="F2840" s="4">
        <v>167000</v>
      </c>
      <c r="G2840" s="4">
        <v>16700</v>
      </c>
      <c r="H2840" s="4">
        <v>183700</v>
      </c>
    </row>
    <row r="2841" spans="1:8" ht="15.75">
      <c r="A2841" s="3" t="s">
        <v>17</v>
      </c>
      <c r="B2841" s="2" t="s">
        <v>2651</v>
      </c>
      <c r="C2841" s="2" t="s">
        <v>271</v>
      </c>
      <c r="D2841" s="2" t="s">
        <v>2328</v>
      </c>
      <c r="E2841" s="4">
        <v>20</v>
      </c>
      <c r="F2841" s="4">
        <v>390000</v>
      </c>
      <c r="G2841" s="4">
        <v>39000</v>
      </c>
      <c r="H2841" s="4">
        <v>429000</v>
      </c>
    </row>
    <row r="2842" spans="1:8" ht="15.75">
      <c r="A2842" s="3" t="s">
        <v>17</v>
      </c>
      <c r="B2842" s="2" t="s">
        <v>2654</v>
      </c>
      <c r="C2842" s="2" t="s">
        <v>318</v>
      </c>
      <c r="D2842" s="2" t="s">
        <v>2655</v>
      </c>
      <c r="E2842" s="4">
        <v>200</v>
      </c>
      <c r="F2842" s="4">
        <v>780000</v>
      </c>
      <c r="G2842" s="4">
        <v>78000</v>
      </c>
      <c r="H2842" s="4">
        <v>858000</v>
      </c>
    </row>
    <row r="2843" spans="1:8" ht="15.75">
      <c r="A2843" s="3" t="s">
        <v>17</v>
      </c>
      <c r="B2843" s="2" t="s">
        <v>2656</v>
      </c>
      <c r="C2843" s="2" t="s">
        <v>2312</v>
      </c>
      <c r="D2843" s="2" t="s">
        <v>2657</v>
      </c>
      <c r="E2843" s="4">
        <v>100</v>
      </c>
      <c r="F2843" s="4">
        <v>370500</v>
      </c>
      <c r="G2843" s="4">
        <v>37050</v>
      </c>
      <c r="H2843" s="4">
        <v>407550</v>
      </c>
    </row>
    <row r="2844" spans="1:8" ht="15.75">
      <c r="A2844" s="3" t="s">
        <v>17</v>
      </c>
      <c r="B2844" s="2" t="s">
        <v>2671</v>
      </c>
      <c r="C2844" s="2" t="s">
        <v>2312</v>
      </c>
      <c r="D2844" s="2" t="s">
        <v>2672</v>
      </c>
      <c r="E2844" s="4">
        <v>1</v>
      </c>
      <c r="F2844" s="4">
        <v>4828</v>
      </c>
      <c r="G2844" s="4">
        <v>483</v>
      </c>
      <c r="H2844" s="4">
        <v>5311</v>
      </c>
    </row>
    <row r="2845" spans="1:8" ht="15.75">
      <c r="A2845" s="3" t="s">
        <v>17</v>
      </c>
      <c r="B2845" s="2" t="s">
        <v>2720</v>
      </c>
      <c r="C2845" s="2" t="s">
        <v>1267</v>
      </c>
      <c r="D2845" s="2" t="s">
        <v>2721</v>
      </c>
      <c r="E2845" s="4">
        <v>35</v>
      </c>
      <c r="F2845" s="4">
        <v>1005305</v>
      </c>
      <c r="G2845" s="4">
        <v>100531</v>
      </c>
      <c r="H2845" s="4">
        <v>1105836</v>
      </c>
    </row>
    <row r="2846" spans="1:8" ht="15.75">
      <c r="A2846" s="3" t="s">
        <v>17</v>
      </c>
      <c r="B2846" s="2" t="s">
        <v>2722</v>
      </c>
      <c r="C2846" s="2" t="s">
        <v>1267</v>
      </c>
      <c r="D2846" s="2" t="s">
        <v>2723</v>
      </c>
      <c r="E2846" s="4">
        <v>50</v>
      </c>
      <c r="F2846" s="4">
        <v>1492500</v>
      </c>
      <c r="G2846" s="4">
        <v>149250</v>
      </c>
      <c r="H2846" s="4">
        <v>1641750</v>
      </c>
    </row>
    <row r="2847" spans="1:8" ht="15.75">
      <c r="A2847" s="3" t="s">
        <v>17</v>
      </c>
      <c r="B2847" s="2" t="s">
        <v>2728</v>
      </c>
      <c r="C2847" s="2" t="s">
        <v>1267</v>
      </c>
      <c r="D2847" s="2" t="s">
        <v>2729</v>
      </c>
      <c r="E2847" s="4">
        <v>8</v>
      </c>
      <c r="F2847" s="4">
        <v>301944</v>
      </c>
      <c r="G2847" s="4">
        <v>30194</v>
      </c>
      <c r="H2847" s="4">
        <v>332138</v>
      </c>
    </row>
    <row r="2848" spans="1:8" ht="15.75">
      <c r="A2848" s="3" t="s">
        <v>17</v>
      </c>
      <c r="B2848" s="2" t="s">
        <v>2749</v>
      </c>
      <c r="C2848" s="2" t="s">
        <v>1267</v>
      </c>
      <c r="D2848" s="2" t="s">
        <v>2750</v>
      </c>
      <c r="E2848" s="4">
        <v>50</v>
      </c>
      <c r="F2848" s="4">
        <v>1605250</v>
      </c>
      <c r="G2848" s="4">
        <v>160525</v>
      </c>
      <c r="H2848" s="4">
        <v>1765775</v>
      </c>
    </row>
    <row r="2849" spans="1:8" ht="15.75">
      <c r="A2849" s="3" t="s">
        <v>17</v>
      </c>
      <c r="B2849" s="2" t="s">
        <v>2809</v>
      </c>
      <c r="C2849" s="2" t="s">
        <v>1443</v>
      </c>
      <c r="D2849" s="2" t="s">
        <v>2810</v>
      </c>
      <c r="E2849" s="4">
        <v>10</v>
      </c>
      <c r="F2849" s="4">
        <v>26550</v>
      </c>
      <c r="G2849" s="4">
        <v>2655</v>
      </c>
      <c r="H2849" s="4">
        <v>29205</v>
      </c>
    </row>
    <row r="2850" spans="1:8" ht="15.75">
      <c r="A2850" s="3" t="s">
        <v>17</v>
      </c>
      <c r="B2850" s="2" t="s">
        <v>2811</v>
      </c>
      <c r="C2850" s="2" t="s">
        <v>1443</v>
      </c>
      <c r="D2850" s="2" t="s">
        <v>2812</v>
      </c>
      <c r="E2850" s="4">
        <v>10</v>
      </c>
      <c r="F2850" s="4">
        <v>24780</v>
      </c>
      <c r="G2850" s="4">
        <v>2478</v>
      </c>
      <c r="H2850" s="4">
        <v>27258</v>
      </c>
    </row>
    <row r="2851" spans="1:8" ht="15.75">
      <c r="A2851" s="3" t="s">
        <v>17</v>
      </c>
      <c r="B2851" s="2" t="s">
        <v>2823</v>
      </c>
      <c r="C2851" s="2" t="s">
        <v>2762</v>
      </c>
      <c r="D2851" s="2" t="s">
        <v>2824</v>
      </c>
      <c r="E2851" s="4">
        <v>30</v>
      </c>
      <c r="F2851" s="4">
        <v>113370</v>
      </c>
      <c r="G2851" s="4">
        <v>11337</v>
      </c>
      <c r="H2851" s="4">
        <v>124707</v>
      </c>
    </row>
    <row r="2852" spans="1:8" ht="15.75">
      <c r="A2852" s="3" t="s">
        <v>17</v>
      </c>
      <c r="B2852" s="2" t="s">
        <v>2831</v>
      </c>
      <c r="C2852" s="2" t="s">
        <v>1401</v>
      </c>
      <c r="D2852" s="2" t="s">
        <v>2832</v>
      </c>
      <c r="E2852" s="4">
        <v>200</v>
      </c>
      <c r="F2852" s="4">
        <v>383000</v>
      </c>
      <c r="G2852" s="4">
        <v>38300</v>
      </c>
      <c r="H2852" s="4">
        <v>421300</v>
      </c>
    </row>
    <row r="2853" spans="1:8" ht="15.75">
      <c r="A2853" s="3" t="s">
        <v>17</v>
      </c>
      <c r="B2853" s="2" t="s">
        <v>2835</v>
      </c>
      <c r="C2853" s="2" t="s">
        <v>1401</v>
      </c>
      <c r="D2853" s="2" t="s">
        <v>2836</v>
      </c>
      <c r="E2853" s="4">
        <v>430</v>
      </c>
      <c r="F2853" s="4">
        <v>1042220</v>
      </c>
      <c r="G2853" s="4">
        <v>104222</v>
      </c>
      <c r="H2853" s="4">
        <v>1146442</v>
      </c>
    </row>
    <row r="2854" spans="1:8" ht="15.75">
      <c r="A2854" s="3" t="s">
        <v>17</v>
      </c>
      <c r="B2854" s="2" t="s">
        <v>2840</v>
      </c>
      <c r="C2854" s="2" t="s">
        <v>1401</v>
      </c>
      <c r="D2854" s="2" t="s">
        <v>2841</v>
      </c>
      <c r="E2854" s="4">
        <v>67</v>
      </c>
      <c r="F2854" s="4">
        <v>190816</v>
      </c>
      <c r="G2854" s="4">
        <v>19082</v>
      </c>
      <c r="H2854" s="4">
        <v>209898</v>
      </c>
    </row>
    <row r="2855" spans="1:8" ht="15.75">
      <c r="A2855" s="3" t="s">
        <v>17</v>
      </c>
      <c r="B2855" s="2" t="s">
        <v>2842</v>
      </c>
      <c r="C2855" s="2" t="s">
        <v>1401</v>
      </c>
      <c r="D2855" s="2" t="s">
        <v>2843</v>
      </c>
      <c r="E2855" s="4">
        <v>5</v>
      </c>
      <c r="F2855" s="4">
        <v>21490</v>
      </c>
      <c r="G2855" s="4">
        <v>2149</v>
      </c>
      <c r="H2855" s="4">
        <v>23639</v>
      </c>
    </row>
    <row r="2856" spans="1:8" ht="15.75">
      <c r="A2856" s="3" t="s">
        <v>17</v>
      </c>
      <c r="B2856" s="2" t="s">
        <v>2846</v>
      </c>
      <c r="C2856" s="2" t="s">
        <v>1401</v>
      </c>
      <c r="D2856" s="2" t="s">
        <v>2847</v>
      </c>
      <c r="E2856" s="4">
        <v>11</v>
      </c>
      <c r="F2856" s="4">
        <v>54285</v>
      </c>
      <c r="G2856" s="4">
        <v>5429</v>
      </c>
      <c r="H2856" s="4">
        <v>59714</v>
      </c>
    </row>
    <row r="2857" spans="1:8" ht="15.75">
      <c r="A2857" s="3" t="s">
        <v>17</v>
      </c>
      <c r="B2857" s="2" t="s">
        <v>2848</v>
      </c>
      <c r="C2857" s="2" t="s">
        <v>1401</v>
      </c>
      <c r="D2857" s="2" t="s">
        <v>2849</v>
      </c>
      <c r="E2857" s="4">
        <v>65</v>
      </c>
      <c r="F2857" s="4">
        <v>84760</v>
      </c>
      <c r="G2857" s="4">
        <v>8476</v>
      </c>
      <c r="H2857" s="4">
        <v>93236</v>
      </c>
    </row>
    <row r="2858" spans="1:8" ht="15.75">
      <c r="A2858" s="3" t="s">
        <v>17</v>
      </c>
      <c r="B2858" s="2" t="s">
        <v>2863</v>
      </c>
      <c r="C2858" s="2" t="s">
        <v>1405</v>
      </c>
      <c r="D2858" s="2" t="s">
        <v>2864</v>
      </c>
      <c r="E2858" s="4">
        <v>20</v>
      </c>
      <c r="F2858" s="4">
        <v>62120</v>
      </c>
      <c r="G2858" s="4">
        <v>6212</v>
      </c>
      <c r="H2858" s="4">
        <v>68332</v>
      </c>
    </row>
    <row r="2859" spans="1:8" ht="15.75">
      <c r="A2859" s="3" t="s">
        <v>17</v>
      </c>
      <c r="B2859" s="2" t="s">
        <v>2867</v>
      </c>
      <c r="C2859" s="2" t="s">
        <v>1405</v>
      </c>
      <c r="D2859" s="2" t="s">
        <v>2868</v>
      </c>
      <c r="E2859" s="4">
        <v>5</v>
      </c>
      <c r="F2859" s="4">
        <v>18405</v>
      </c>
      <c r="G2859" s="4">
        <v>1841</v>
      </c>
      <c r="H2859" s="4">
        <v>20246</v>
      </c>
    </row>
    <row r="2860" spans="1:8" ht="15.75">
      <c r="A2860" s="3" t="s">
        <v>17</v>
      </c>
      <c r="B2860" s="2" t="s">
        <v>2879</v>
      </c>
      <c r="C2860" s="2" t="s">
        <v>1412</v>
      </c>
      <c r="D2860" s="2" t="s">
        <v>2880</v>
      </c>
      <c r="E2860" s="4">
        <v>195</v>
      </c>
      <c r="F2860" s="4">
        <v>370305</v>
      </c>
      <c r="G2860" s="4">
        <v>37031</v>
      </c>
      <c r="H2860" s="4">
        <v>407336</v>
      </c>
    </row>
    <row r="2861" spans="1:8" ht="15.75">
      <c r="A2861" s="3" t="s">
        <v>17</v>
      </c>
      <c r="B2861" s="2" t="s">
        <v>2882</v>
      </c>
      <c r="C2861" s="2" t="s">
        <v>1412</v>
      </c>
      <c r="D2861" s="2" t="s">
        <v>2646</v>
      </c>
      <c r="E2861" s="4">
        <v>275</v>
      </c>
      <c r="F2861" s="4">
        <v>644525</v>
      </c>
      <c r="G2861" s="4">
        <v>64453</v>
      </c>
      <c r="H2861" s="4">
        <v>708978</v>
      </c>
    </row>
    <row r="2862" spans="1:8" ht="15.75">
      <c r="A2862" s="3" t="s">
        <v>17</v>
      </c>
      <c r="B2862" s="2" t="s">
        <v>2885</v>
      </c>
      <c r="C2862" s="2" t="s">
        <v>1412</v>
      </c>
      <c r="D2862" s="2" t="s">
        <v>2886</v>
      </c>
      <c r="E2862" s="4">
        <v>155</v>
      </c>
      <c r="F2862" s="4">
        <v>556915</v>
      </c>
      <c r="G2862" s="4">
        <v>55692</v>
      </c>
      <c r="H2862" s="4">
        <v>612607</v>
      </c>
    </row>
    <row r="2863" spans="1:8" ht="15.75">
      <c r="A2863" s="3" t="s">
        <v>17</v>
      </c>
      <c r="B2863" s="2" t="s">
        <v>2887</v>
      </c>
      <c r="C2863" s="2" t="s">
        <v>1412</v>
      </c>
      <c r="D2863" s="2" t="s">
        <v>2888</v>
      </c>
      <c r="E2863" s="4">
        <v>28</v>
      </c>
      <c r="F2863" s="4">
        <v>118440</v>
      </c>
      <c r="G2863" s="4">
        <v>11844</v>
      </c>
      <c r="H2863" s="4">
        <v>130284</v>
      </c>
    </row>
    <row r="2864" spans="1:8" ht="15.75">
      <c r="A2864" s="3" t="s">
        <v>17</v>
      </c>
      <c r="B2864" s="2" t="s">
        <v>2889</v>
      </c>
      <c r="C2864" s="2" t="s">
        <v>1412</v>
      </c>
      <c r="D2864" s="2" t="s">
        <v>2890</v>
      </c>
      <c r="E2864" s="4">
        <v>10</v>
      </c>
      <c r="F2864" s="4">
        <v>15950</v>
      </c>
      <c r="G2864" s="4">
        <v>1595</v>
      </c>
      <c r="H2864" s="4">
        <v>17545</v>
      </c>
    </row>
    <row r="2865" spans="1:8" ht="15.75">
      <c r="A2865" s="3" t="s">
        <v>17</v>
      </c>
      <c r="B2865" s="2" t="s">
        <v>2891</v>
      </c>
      <c r="C2865" s="2" t="s">
        <v>1412</v>
      </c>
      <c r="D2865" s="2" t="s">
        <v>2892</v>
      </c>
      <c r="E2865" s="4">
        <v>11</v>
      </c>
      <c r="F2865" s="4">
        <v>53548</v>
      </c>
      <c r="G2865" s="4">
        <v>5355</v>
      </c>
      <c r="H2865" s="4">
        <v>58903</v>
      </c>
    </row>
    <row r="2866" spans="1:8" ht="15.75">
      <c r="A2866" s="3" t="s">
        <v>17</v>
      </c>
      <c r="B2866" s="2" t="s">
        <v>2893</v>
      </c>
      <c r="C2866" s="2" t="s">
        <v>1412</v>
      </c>
      <c r="D2866" s="2" t="s">
        <v>2894</v>
      </c>
      <c r="E2866" s="4">
        <v>20</v>
      </c>
      <c r="F2866" s="4">
        <v>34420</v>
      </c>
      <c r="G2866" s="4">
        <v>3441</v>
      </c>
      <c r="H2866" s="4">
        <v>37861</v>
      </c>
    </row>
    <row r="2867" spans="1:8" ht="15.75">
      <c r="A2867" s="3" t="s">
        <v>17</v>
      </c>
      <c r="B2867" s="2" t="s">
        <v>2895</v>
      </c>
      <c r="C2867" s="2" t="s">
        <v>1412</v>
      </c>
      <c r="D2867" s="2" t="s">
        <v>2896</v>
      </c>
      <c r="E2867" s="4">
        <v>140</v>
      </c>
      <c r="F2867" s="4">
        <v>276360</v>
      </c>
      <c r="G2867" s="4">
        <v>27636</v>
      </c>
      <c r="H2867" s="4">
        <v>303996</v>
      </c>
    </row>
    <row r="2868" spans="1:8" ht="15.75">
      <c r="A2868" s="3" t="s">
        <v>17</v>
      </c>
      <c r="B2868" s="2" t="s">
        <v>2901</v>
      </c>
      <c r="C2868" s="2" t="s">
        <v>1412</v>
      </c>
      <c r="D2868" s="2" t="s">
        <v>2902</v>
      </c>
      <c r="E2868" s="4">
        <v>20</v>
      </c>
      <c r="F2868" s="4">
        <v>42260</v>
      </c>
      <c r="G2868" s="4">
        <v>4226</v>
      </c>
      <c r="H2868" s="4">
        <v>46486</v>
      </c>
    </row>
    <row r="2869" spans="1:8" ht="15.75">
      <c r="A2869" s="3" t="s">
        <v>17</v>
      </c>
      <c r="B2869" s="2" t="s">
        <v>2903</v>
      </c>
      <c r="C2869" s="2" t="s">
        <v>1417</v>
      </c>
      <c r="D2869" s="2" t="s">
        <v>2904</v>
      </c>
      <c r="E2869" s="4">
        <v>70</v>
      </c>
      <c r="F2869" s="4">
        <v>152950</v>
      </c>
      <c r="G2869" s="4">
        <v>15295</v>
      </c>
      <c r="H2869" s="4">
        <v>168245</v>
      </c>
    </row>
    <row r="2870" spans="1:8" ht="15.75">
      <c r="A2870" s="3" t="s">
        <v>17</v>
      </c>
      <c r="B2870" s="2" t="s">
        <v>2912</v>
      </c>
      <c r="C2870" s="2" t="s">
        <v>1417</v>
      </c>
      <c r="D2870" s="2" t="s">
        <v>2913</v>
      </c>
      <c r="E2870" s="4">
        <v>200</v>
      </c>
      <c r="F2870" s="4">
        <v>276500</v>
      </c>
      <c r="G2870" s="4">
        <v>27650</v>
      </c>
      <c r="H2870" s="4">
        <v>304150</v>
      </c>
    </row>
    <row r="2871" spans="1:8" ht="15.75">
      <c r="A2871" s="3" t="s">
        <v>17</v>
      </c>
      <c r="B2871" s="2" t="s">
        <v>2916</v>
      </c>
      <c r="C2871" s="2" t="s">
        <v>1424</v>
      </c>
      <c r="D2871" s="2" t="s">
        <v>2917</v>
      </c>
      <c r="E2871" s="4">
        <v>35</v>
      </c>
      <c r="F2871" s="4">
        <v>88375</v>
      </c>
      <c r="G2871" s="4">
        <v>8838</v>
      </c>
      <c r="H2871" s="4">
        <v>97213</v>
      </c>
    </row>
    <row r="2872" spans="1:8" ht="15.75">
      <c r="A2872" s="3" t="s">
        <v>17</v>
      </c>
      <c r="B2872" s="2" t="s">
        <v>2918</v>
      </c>
      <c r="C2872" s="2" t="s">
        <v>1424</v>
      </c>
      <c r="D2872" s="2" t="s">
        <v>2919</v>
      </c>
      <c r="E2872" s="4">
        <v>95</v>
      </c>
      <c r="F2872" s="4">
        <v>227885</v>
      </c>
      <c r="G2872" s="4">
        <v>22789</v>
      </c>
      <c r="H2872" s="4">
        <v>250674</v>
      </c>
    </row>
    <row r="2873" spans="1:8" ht="15.75">
      <c r="A2873" s="3" t="s">
        <v>17</v>
      </c>
      <c r="B2873" s="2" t="s">
        <v>2920</v>
      </c>
      <c r="C2873" s="2" t="s">
        <v>1424</v>
      </c>
      <c r="D2873" s="2" t="s">
        <v>2921</v>
      </c>
      <c r="E2873" s="4">
        <v>13</v>
      </c>
      <c r="F2873" s="4">
        <v>48594</v>
      </c>
      <c r="G2873" s="4">
        <v>4860</v>
      </c>
      <c r="H2873" s="4">
        <v>53454</v>
      </c>
    </row>
    <row r="2874" spans="1:8" ht="15.75">
      <c r="A2874" s="3" t="s">
        <v>17</v>
      </c>
      <c r="B2874" s="2" t="s">
        <v>2924</v>
      </c>
      <c r="C2874" s="2" t="s">
        <v>1424</v>
      </c>
      <c r="D2874" s="2" t="s">
        <v>2925</v>
      </c>
      <c r="E2874" s="4">
        <v>50</v>
      </c>
      <c r="F2874" s="4">
        <v>108500</v>
      </c>
      <c r="G2874" s="4">
        <v>10850</v>
      </c>
      <c r="H2874" s="4">
        <v>119350</v>
      </c>
    </row>
    <row r="2875" spans="1:8" ht="15.75">
      <c r="A2875" s="3" t="s">
        <v>17</v>
      </c>
      <c r="B2875" s="2" t="s">
        <v>2930</v>
      </c>
      <c r="C2875" s="2" t="s">
        <v>2781</v>
      </c>
      <c r="D2875" s="2" t="s">
        <v>2931</v>
      </c>
      <c r="E2875" s="4">
        <v>30</v>
      </c>
      <c r="F2875" s="4">
        <v>92220</v>
      </c>
      <c r="G2875" s="4">
        <v>9222</v>
      </c>
      <c r="H2875" s="4">
        <v>101442</v>
      </c>
    </row>
    <row r="2876" spans="1:8" ht="15.75">
      <c r="A2876" s="3" t="s">
        <v>17</v>
      </c>
      <c r="B2876" s="2" t="s">
        <v>3862</v>
      </c>
      <c r="C2876" s="2" t="s">
        <v>1426</v>
      </c>
      <c r="D2876" s="2" t="s">
        <v>3863</v>
      </c>
      <c r="E2876" s="4">
        <v>10</v>
      </c>
      <c r="F2876" s="4">
        <v>23390</v>
      </c>
      <c r="G2876" s="4">
        <v>2339</v>
      </c>
      <c r="H2876" s="4">
        <v>25729</v>
      </c>
    </row>
    <row r="2877" spans="1:8" ht="15.75">
      <c r="A2877" s="3" t="s">
        <v>17</v>
      </c>
      <c r="B2877" s="2" t="s">
        <v>3864</v>
      </c>
      <c r="C2877" s="2" t="s">
        <v>1426</v>
      </c>
      <c r="D2877" s="2" t="s">
        <v>3865</v>
      </c>
      <c r="E2877" s="4">
        <v>5</v>
      </c>
      <c r="F2877" s="4">
        <v>14885</v>
      </c>
      <c r="G2877" s="4">
        <v>1489</v>
      </c>
      <c r="H2877" s="4">
        <v>16374</v>
      </c>
    </row>
    <row r="2878" spans="1:8" ht="15.75">
      <c r="A2878" s="3" t="s">
        <v>17</v>
      </c>
      <c r="B2878" s="2" t="s">
        <v>3866</v>
      </c>
      <c r="C2878" s="2" t="s">
        <v>1426</v>
      </c>
      <c r="D2878" s="2" t="s">
        <v>3867</v>
      </c>
      <c r="E2878" s="4">
        <v>140</v>
      </c>
      <c r="F2878" s="4">
        <v>153340</v>
      </c>
      <c r="G2878" s="4">
        <v>15334</v>
      </c>
      <c r="H2878" s="4">
        <v>168674</v>
      </c>
    </row>
    <row r="2879" spans="1:8" ht="15.75">
      <c r="A2879" s="3" t="s">
        <v>17</v>
      </c>
      <c r="B2879" s="2" t="s">
        <v>3868</v>
      </c>
      <c r="C2879" s="2" t="s">
        <v>1426</v>
      </c>
      <c r="D2879" s="2" t="s">
        <v>3869</v>
      </c>
      <c r="E2879" s="4">
        <v>5</v>
      </c>
      <c r="F2879" s="4">
        <v>17760</v>
      </c>
      <c r="G2879" s="4">
        <v>1776</v>
      </c>
      <c r="H2879" s="4">
        <v>19536</v>
      </c>
    </row>
    <row r="2880" spans="1:8" ht="15.75">
      <c r="A2880" s="3" t="s">
        <v>17</v>
      </c>
      <c r="B2880" s="2" t="s">
        <v>3870</v>
      </c>
      <c r="C2880" s="2" t="s">
        <v>1426</v>
      </c>
      <c r="D2880" s="2" t="s">
        <v>3871</v>
      </c>
      <c r="E2880" s="4">
        <v>220</v>
      </c>
      <c r="F2880" s="4">
        <v>257080</v>
      </c>
      <c r="G2880" s="4">
        <v>25708</v>
      </c>
      <c r="H2880" s="4">
        <v>282788</v>
      </c>
    </row>
    <row r="2881" spans="1:8" ht="15.75">
      <c r="A2881" s="3" t="s">
        <v>17</v>
      </c>
      <c r="B2881" s="2" t="s">
        <v>3872</v>
      </c>
      <c r="C2881" s="2" t="s">
        <v>1426</v>
      </c>
      <c r="D2881" s="2" t="s">
        <v>3873</v>
      </c>
      <c r="E2881" s="4">
        <v>830</v>
      </c>
      <c r="F2881" s="4">
        <v>1082400</v>
      </c>
      <c r="G2881" s="4">
        <v>108240</v>
      </c>
      <c r="H2881" s="4">
        <v>1190640</v>
      </c>
    </row>
    <row r="2882" spans="1:8" ht="15.75">
      <c r="A2882" s="3" t="s">
        <v>17</v>
      </c>
      <c r="B2882" s="2" t="s">
        <v>3874</v>
      </c>
      <c r="C2882" s="2" t="s">
        <v>1426</v>
      </c>
      <c r="D2882" s="2" t="s">
        <v>3875</v>
      </c>
      <c r="E2882" s="4">
        <v>10</v>
      </c>
      <c r="F2882" s="4">
        <v>18450</v>
      </c>
      <c r="G2882" s="4">
        <v>1845</v>
      </c>
      <c r="H2882" s="4">
        <v>20295</v>
      </c>
    </row>
    <row r="2883" spans="1:8" ht="15.75">
      <c r="A2883" s="3" t="s">
        <v>17</v>
      </c>
      <c r="B2883" s="2" t="s">
        <v>3876</v>
      </c>
      <c r="C2883" s="2" t="s">
        <v>1433</v>
      </c>
      <c r="D2883" s="2" t="s">
        <v>3877</v>
      </c>
      <c r="E2883" s="4">
        <v>685</v>
      </c>
      <c r="F2883" s="4">
        <v>1226595</v>
      </c>
      <c r="G2883" s="4">
        <v>122660</v>
      </c>
      <c r="H2883" s="4">
        <v>1349255</v>
      </c>
    </row>
    <row r="2884" spans="1:8" ht="15.75">
      <c r="A2884" s="3" t="s">
        <v>17</v>
      </c>
      <c r="B2884" s="2" t="s">
        <v>3878</v>
      </c>
      <c r="C2884" s="2" t="s">
        <v>1433</v>
      </c>
      <c r="D2884" s="2" t="s">
        <v>3879</v>
      </c>
      <c r="E2884" s="4">
        <v>120</v>
      </c>
      <c r="F2884" s="4">
        <v>268480</v>
      </c>
      <c r="G2884" s="4">
        <v>26848</v>
      </c>
      <c r="H2884" s="4">
        <v>295328</v>
      </c>
    </row>
    <row r="2885" spans="1:8" ht="15.75">
      <c r="A2885" s="3" t="s">
        <v>17</v>
      </c>
      <c r="B2885" s="2" t="s">
        <v>3880</v>
      </c>
      <c r="C2885" s="2" t="s">
        <v>1433</v>
      </c>
      <c r="D2885" s="2" t="s">
        <v>3881</v>
      </c>
      <c r="E2885" s="4">
        <v>1980</v>
      </c>
      <c r="F2885" s="4">
        <v>1994780</v>
      </c>
      <c r="G2885" s="4">
        <v>199478</v>
      </c>
      <c r="H2885" s="4">
        <v>2194258</v>
      </c>
    </row>
    <row r="2886" spans="1:8" ht="15.75">
      <c r="A2886" s="3" t="s">
        <v>17</v>
      </c>
      <c r="B2886" s="2" t="s">
        <v>3884</v>
      </c>
      <c r="C2886" s="2" t="s">
        <v>1433</v>
      </c>
      <c r="D2886" s="2" t="s">
        <v>3885</v>
      </c>
      <c r="E2886" s="4">
        <v>14</v>
      </c>
      <c r="F2886" s="4">
        <v>51660</v>
      </c>
      <c r="G2886" s="4">
        <v>5166</v>
      </c>
      <c r="H2886" s="4">
        <v>56826</v>
      </c>
    </row>
    <row r="2887" spans="1:8" ht="15.75">
      <c r="A2887" s="3" t="s">
        <v>17</v>
      </c>
      <c r="B2887" s="2" t="s">
        <v>3886</v>
      </c>
      <c r="C2887" s="2" t="s">
        <v>1433</v>
      </c>
      <c r="D2887" s="2" t="s">
        <v>3887</v>
      </c>
      <c r="E2887" s="4">
        <v>350</v>
      </c>
      <c r="F2887" s="4">
        <v>391500</v>
      </c>
      <c r="G2887" s="4">
        <v>39150</v>
      </c>
      <c r="H2887" s="4">
        <v>430650</v>
      </c>
    </row>
    <row r="2888" spans="1:8" ht="15.75">
      <c r="A2888" s="3" t="s">
        <v>17</v>
      </c>
      <c r="B2888" s="2" t="s">
        <v>3888</v>
      </c>
      <c r="C2888" s="2" t="s">
        <v>1433</v>
      </c>
      <c r="D2888" s="2" t="s">
        <v>3889</v>
      </c>
      <c r="E2888" s="4">
        <v>3450</v>
      </c>
      <c r="F2888" s="4">
        <v>4258400</v>
      </c>
      <c r="G2888" s="4">
        <v>425840</v>
      </c>
      <c r="H2888" s="4">
        <v>4684240</v>
      </c>
    </row>
    <row r="2889" spans="1:8" ht="15.75">
      <c r="A2889" s="3" t="s">
        <v>17</v>
      </c>
      <c r="B2889" s="2" t="s">
        <v>3890</v>
      </c>
      <c r="C2889" s="2" t="s">
        <v>1433</v>
      </c>
      <c r="D2889" s="2" t="s">
        <v>3891</v>
      </c>
      <c r="E2889" s="4">
        <v>40</v>
      </c>
      <c r="F2889" s="4">
        <v>64360</v>
      </c>
      <c r="G2889" s="4">
        <v>6436</v>
      </c>
      <c r="H2889" s="4">
        <v>70796</v>
      </c>
    </row>
    <row r="2890" spans="1:8" ht="15.75">
      <c r="A2890" s="3" t="s">
        <v>17</v>
      </c>
      <c r="B2890" s="2" t="s">
        <v>3892</v>
      </c>
      <c r="C2890" s="2" t="s">
        <v>1433</v>
      </c>
      <c r="D2890" s="2" t="s">
        <v>3893</v>
      </c>
      <c r="E2890" s="4">
        <v>540</v>
      </c>
      <c r="F2890" s="4">
        <v>936760</v>
      </c>
      <c r="G2890" s="4">
        <v>93676</v>
      </c>
      <c r="H2890" s="4">
        <v>1030436</v>
      </c>
    </row>
    <row r="2891" spans="1:8" ht="15.75">
      <c r="A2891" s="3" t="s">
        <v>17</v>
      </c>
      <c r="B2891" s="2" t="s">
        <v>3894</v>
      </c>
      <c r="C2891" s="2" t="s">
        <v>1433</v>
      </c>
      <c r="D2891" s="2" t="s">
        <v>3895</v>
      </c>
      <c r="E2891" s="4">
        <v>200</v>
      </c>
      <c r="F2891" s="4">
        <v>302800</v>
      </c>
      <c r="G2891" s="4">
        <v>30280</v>
      </c>
      <c r="H2891" s="4">
        <v>333080</v>
      </c>
    </row>
    <row r="2892" spans="1:8" ht="15.75">
      <c r="A2892" s="3" t="s">
        <v>17</v>
      </c>
      <c r="B2892" s="2" t="s">
        <v>3896</v>
      </c>
      <c r="C2892" s="2" t="s">
        <v>1433</v>
      </c>
      <c r="D2892" s="2" t="s">
        <v>3897</v>
      </c>
      <c r="E2892" s="4">
        <v>60</v>
      </c>
      <c r="F2892" s="4">
        <v>97950</v>
      </c>
      <c r="G2892" s="4">
        <v>9795</v>
      </c>
      <c r="H2892" s="4">
        <v>107745</v>
      </c>
    </row>
    <row r="2893" spans="1:8" ht="15.75">
      <c r="A2893" s="3" t="s">
        <v>17</v>
      </c>
      <c r="B2893" s="2" t="s">
        <v>4529</v>
      </c>
      <c r="C2893" s="2" t="s">
        <v>4526</v>
      </c>
      <c r="D2893" s="2" t="s">
        <v>4530</v>
      </c>
      <c r="E2893" s="4">
        <v>674</v>
      </c>
      <c r="F2893" s="4">
        <v>6753480</v>
      </c>
      <c r="G2893" s="4">
        <v>675348</v>
      </c>
      <c r="H2893" s="4">
        <v>7428828</v>
      </c>
    </row>
    <row r="2894" spans="1:8" ht="15.75">
      <c r="A2894" s="3" t="s">
        <v>17</v>
      </c>
      <c r="B2894" s="2" t="s">
        <v>4534</v>
      </c>
      <c r="C2894" s="2" t="s">
        <v>4533</v>
      </c>
      <c r="D2894" s="2" t="s">
        <v>4535</v>
      </c>
      <c r="E2894" s="4">
        <v>1115</v>
      </c>
      <c r="F2894" s="4">
        <v>16025700</v>
      </c>
      <c r="G2894" s="4">
        <v>1602570</v>
      </c>
      <c r="H2894" s="4">
        <v>17628270</v>
      </c>
    </row>
    <row r="2895" spans="1:8" ht="15.75">
      <c r="A2895" s="3" t="s">
        <v>17</v>
      </c>
      <c r="B2895" s="2" t="s">
        <v>4537</v>
      </c>
      <c r="C2895" s="2" t="s">
        <v>4536</v>
      </c>
      <c r="D2895" s="2" t="s">
        <v>4538</v>
      </c>
      <c r="E2895" s="4">
        <v>260</v>
      </c>
      <c r="F2895" s="4">
        <v>6039800</v>
      </c>
      <c r="G2895" s="4">
        <v>603980</v>
      </c>
      <c r="H2895" s="4">
        <v>6643780</v>
      </c>
    </row>
    <row r="2896" spans="1:8" ht="15.75">
      <c r="A2896" s="3" t="s">
        <v>17</v>
      </c>
      <c r="B2896" s="2" t="s">
        <v>4543</v>
      </c>
      <c r="C2896" s="2" t="s">
        <v>4542</v>
      </c>
      <c r="D2896" s="2" t="s">
        <v>4544</v>
      </c>
      <c r="E2896" s="4">
        <v>50</v>
      </c>
      <c r="F2896" s="4">
        <v>601500</v>
      </c>
      <c r="G2896" s="4">
        <v>60150</v>
      </c>
      <c r="H2896" s="4">
        <v>661650</v>
      </c>
    </row>
    <row r="2897" spans="1:8" ht="15.75">
      <c r="A2897" s="3" t="s">
        <v>17</v>
      </c>
      <c r="B2897" s="2" t="s">
        <v>4546</v>
      </c>
      <c r="C2897" s="2" t="s">
        <v>4545</v>
      </c>
      <c r="D2897" s="2" t="s">
        <v>4547</v>
      </c>
      <c r="E2897" s="4">
        <v>510</v>
      </c>
      <c r="F2897" s="4">
        <v>11301600</v>
      </c>
      <c r="G2897" s="4">
        <v>1130160</v>
      </c>
      <c r="H2897" s="4">
        <v>12431760</v>
      </c>
    </row>
    <row r="2898" spans="1:8" ht="15.75">
      <c r="A2898" s="3" t="s">
        <v>17</v>
      </c>
      <c r="B2898" s="2" t="s">
        <v>4554</v>
      </c>
      <c r="C2898" s="2" t="s">
        <v>4553</v>
      </c>
      <c r="D2898" s="2" t="s">
        <v>4555</v>
      </c>
      <c r="E2898" s="4">
        <v>250</v>
      </c>
      <c r="F2898" s="4">
        <v>2427500</v>
      </c>
      <c r="G2898" s="4">
        <v>242750</v>
      </c>
      <c r="H2898" s="4">
        <v>2670250</v>
      </c>
    </row>
    <row r="2899" spans="1:8" ht="15.75">
      <c r="A2899" s="3" t="s">
        <v>17</v>
      </c>
      <c r="B2899" s="2" t="s">
        <v>4559</v>
      </c>
      <c r="C2899" s="2" t="s">
        <v>4558</v>
      </c>
      <c r="D2899" s="2" t="s">
        <v>4560</v>
      </c>
      <c r="E2899" s="4">
        <v>10</v>
      </c>
      <c r="F2899" s="4">
        <v>99100</v>
      </c>
      <c r="G2899" s="4">
        <v>9910</v>
      </c>
      <c r="H2899" s="4">
        <v>109010</v>
      </c>
    </row>
    <row r="2900" spans="1:8" ht="15.75">
      <c r="A2900" s="3" t="s">
        <v>17</v>
      </c>
      <c r="B2900" s="2" t="s">
        <v>4569</v>
      </c>
      <c r="C2900" s="2" t="s">
        <v>4568</v>
      </c>
      <c r="D2900" s="2" t="s">
        <v>4570</v>
      </c>
      <c r="E2900" s="4">
        <v>235</v>
      </c>
      <c r="F2900" s="4">
        <v>2451050</v>
      </c>
      <c r="G2900" s="4">
        <v>245105</v>
      </c>
      <c r="H2900" s="4">
        <v>2696155</v>
      </c>
    </row>
    <row r="2901" spans="1:8" ht="15.75">
      <c r="A2901" s="3" t="s">
        <v>17</v>
      </c>
      <c r="B2901" s="2" t="s">
        <v>4576</v>
      </c>
      <c r="C2901" s="2" t="s">
        <v>4575</v>
      </c>
      <c r="D2901" s="2" t="s">
        <v>4577</v>
      </c>
      <c r="E2901" s="4">
        <v>472</v>
      </c>
      <c r="F2901" s="4">
        <v>7028080</v>
      </c>
      <c r="G2901" s="4">
        <v>702808</v>
      </c>
      <c r="H2901" s="4">
        <v>7730888</v>
      </c>
    </row>
    <row r="2902" spans="1:8" ht="15.75">
      <c r="A2902" s="3" t="s">
        <v>17</v>
      </c>
      <c r="B2902" s="2" t="s">
        <v>4581</v>
      </c>
      <c r="C2902" s="2" t="s">
        <v>4580</v>
      </c>
      <c r="D2902" s="2" t="s">
        <v>4582</v>
      </c>
      <c r="E2902" s="4">
        <v>280</v>
      </c>
      <c r="F2902" s="4">
        <v>6568800</v>
      </c>
      <c r="G2902" s="4">
        <v>656880</v>
      </c>
      <c r="H2902" s="4">
        <v>7225680</v>
      </c>
    </row>
    <row r="2903" spans="1:8" ht="15.75">
      <c r="A2903" s="3" t="s">
        <v>17</v>
      </c>
      <c r="B2903" s="2" t="s">
        <v>4586</v>
      </c>
      <c r="C2903" s="2" t="s">
        <v>4585</v>
      </c>
      <c r="D2903" s="2" t="s">
        <v>6131</v>
      </c>
      <c r="E2903" s="4">
        <v>303</v>
      </c>
      <c r="F2903" s="4">
        <v>10029300</v>
      </c>
      <c r="G2903" s="4">
        <v>1002930</v>
      </c>
      <c r="H2903" s="4">
        <v>11032230</v>
      </c>
    </row>
    <row r="2904" spans="1:8" ht="15.75">
      <c r="A2904" s="3" t="s">
        <v>17</v>
      </c>
      <c r="B2904" s="2" t="s">
        <v>4597</v>
      </c>
      <c r="C2904" s="2" t="s">
        <v>4594</v>
      </c>
      <c r="D2904" s="2" t="s">
        <v>4598</v>
      </c>
      <c r="E2904" s="4">
        <v>538</v>
      </c>
      <c r="F2904" s="4">
        <v>7332940</v>
      </c>
      <c r="G2904" s="4">
        <v>733294</v>
      </c>
      <c r="H2904" s="4">
        <v>8066234</v>
      </c>
    </row>
    <row r="2905" spans="1:8" ht="15.75">
      <c r="A2905" s="3" t="s">
        <v>17</v>
      </c>
      <c r="B2905" s="2" t="s">
        <v>4603</v>
      </c>
      <c r="C2905" s="2" t="s">
        <v>4602</v>
      </c>
      <c r="D2905" s="2" t="s">
        <v>4604</v>
      </c>
      <c r="E2905" s="4">
        <v>852</v>
      </c>
      <c r="F2905" s="4">
        <v>16017600</v>
      </c>
      <c r="G2905" s="4">
        <v>1601760</v>
      </c>
      <c r="H2905" s="4">
        <v>17619360</v>
      </c>
    </row>
    <row r="2906" spans="1:8" ht="15.75">
      <c r="A2906" s="3" t="s">
        <v>17</v>
      </c>
      <c r="B2906" s="2" t="s">
        <v>4609</v>
      </c>
      <c r="C2906" s="2" t="s">
        <v>4608</v>
      </c>
      <c r="D2906" s="2" t="s">
        <v>4610</v>
      </c>
      <c r="E2906" s="4">
        <v>320</v>
      </c>
      <c r="F2906" s="4">
        <v>8812800</v>
      </c>
      <c r="G2906" s="4">
        <v>881280</v>
      </c>
      <c r="H2906" s="4">
        <v>9694080</v>
      </c>
    </row>
    <row r="2907" spans="1:8" ht="15.75">
      <c r="A2907" s="3" t="s">
        <v>17</v>
      </c>
      <c r="B2907" s="2" t="s">
        <v>4615</v>
      </c>
      <c r="C2907" s="2" t="s">
        <v>4614</v>
      </c>
      <c r="D2907" s="2" t="s">
        <v>4616</v>
      </c>
      <c r="E2907" s="4">
        <v>175</v>
      </c>
      <c r="F2907" s="4">
        <v>4863250</v>
      </c>
      <c r="G2907" s="4">
        <v>486325</v>
      </c>
      <c r="H2907" s="4">
        <v>5349575</v>
      </c>
    </row>
    <row r="2908" spans="1:8" ht="15.75">
      <c r="A2908" s="3" t="s">
        <v>17</v>
      </c>
      <c r="B2908" s="2" t="s">
        <v>4621</v>
      </c>
      <c r="C2908" s="2" t="s">
        <v>4620</v>
      </c>
      <c r="D2908" s="2" t="s">
        <v>4622</v>
      </c>
      <c r="E2908" s="4">
        <v>2741</v>
      </c>
      <c r="F2908" s="4">
        <v>34051960</v>
      </c>
      <c r="G2908" s="4">
        <v>3405196</v>
      </c>
      <c r="H2908" s="4">
        <v>37457156</v>
      </c>
    </row>
    <row r="2909" spans="1:8" ht="15.75">
      <c r="A2909" s="3" t="s">
        <v>17</v>
      </c>
      <c r="B2909" s="2" t="s">
        <v>4634</v>
      </c>
      <c r="C2909" s="2" t="s">
        <v>4632</v>
      </c>
      <c r="D2909" s="2" t="s">
        <v>4635</v>
      </c>
      <c r="E2909" s="4">
        <v>1049</v>
      </c>
      <c r="F2909" s="4">
        <v>14408240</v>
      </c>
      <c r="G2909" s="4">
        <v>1440824</v>
      </c>
      <c r="H2909" s="4">
        <v>15849064</v>
      </c>
    </row>
    <row r="2910" spans="1:8" ht="15.75">
      <c r="A2910" s="3" t="s">
        <v>18</v>
      </c>
      <c r="B2910" s="2" t="s">
        <v>55</v>
      </c>
      <c r="C2910" s="2" t="s">
        <v>50</v>
      </c>
      <c r="D2910" s="2" t="s">
        <v>56</v>
      </c>
      <c r="E2910" s="4">
        <v>50</v>
      </c>
      <c r="F2910" s="4">
        <v>209000</v>
      </c>
      <c r="G2910" s="4">
        <v>20900</v>
      </c>
      <c r="H2910" s="4">
        <v>229900</v>
      </c>
    </row>
    <row r="2911" spans="1:8" ht="15.75">
      <c r="A2911" s="3" t="s">
        <v>18</v>
      </c>
      <c r="B2911" s="2" t="s">
        <v>57</v>
      </c>
      <c r="C2911" s="2" t="s">
        <v>50</v>
      </c>
      <c r="D2911" s="2" t="s">
        <v>58</v>
      </c>
      <c r="E2911" s="4">
        <v>110</v>
      </c>
      <c r="F2911" s="4">
        <v>497600</v>
      </c>
      <c r="G2911" s="4">
        <v>49760</v>
      </c>
      <c r="H2911" s="4">
        <v>547360</v>
      </c>
    </row>
    <row r="2912" spans="1:8" ht="15.75">
      <c r="A2912" s="3" t="s">
        <v>18</v>
      </c>
      <c r="B2912" s="2" t="s">
        <v>72</v>
      </c>
      <c r="C2912" s="2" t="s">
        <v>69</v>
      </c>
      <c r="D2912" s="2" t="s">
        <v>73</v>
      </c>
      <c r="E2912" s="4">
        <v>200</v>
      </c>
      <c r="F2912" s="4">
        <v>600000</v>
      </c>
      <c r="G2912" s="4">
        <v>60000</v>
      </c>
      <c r="H2912" s="4">
        <v>660000</v>
      </c>
    </row>
    <row r="2913" spans="1:8" ht="15.75">
      <c r="A2913" s="3" t="s">
        <v>18</v>
      </c>
      <c r="B2913" s="2" t="s">
        <v>89</v>
      </c>
      <c r="C2913" s="2" t="s">
        <v>88</v>
      </c>
      <c r="D2913" s="2" t="s">
        <v>90</v>
      </c>
      <c r="E2913" s="4">
        <v>4</v>
      </c>
      <c r="F2913" s="4">
        <v>51200</v>
      </c>
      <c r="G2913" s="4">
        <v>5120</v>
      </c>
      <c r="H2913" s="4">
        <v>56320</v>
      </c>
    </row>
    <row r="2914" spans="1:8" ht="15.75">
      <c r="A2914" s="3" t="s">
        <v>18</v>
      </c>
      <c r="B2914" s="2" t="s">
        <v>100</v>
      </c>
      <c r="C2914" s="2" t="s">
        <v>50</v>
      </c>
      <c r="D2914" s="2" t="s">
        <v>73</v>
      </c>
      <c r="E2914" s="4">
        <v>50</v>
      </c>
      <c r="F2914" s="4">
        <v>165000</v>
      </c>
      <c r="G2914" s="4">
        <v>16500</v>
      </c>
      <c r="H2914" s="4">
        <v>181500</v>
      </c>
    </row>
    <row r="2915" spans="1:8" ht="15.75">
      <c r="A2915" s="3" t="s">
        <v>18</v>
      </c>
      <c r="B2915" s="2" t="s">
        <v>103</v>
      </c>
      <c r="C2915" s="2" t="s">
        <v>59</v>
      </c>
      <c r="D2915" s="2" t="s">
        <v>104</v>
      </c>
      <c r="E2915" s="4">
        <v>5</v>
      </c>
      <c r="F2915" s="4">
        <v>33000</v>
      </c>
      <c r="G2915" s="4">
        <v>3300</v>
      </c>
      <c r="H2915" s="4">
        <v>36300</v>
      </c>
    </row>
    <row r="2916" spans="1:8" ht="15.75">
      <c r="A2916" s="3" t="s">
        <v>18</v>
      </c>
      <c r="B2916" s="2" t="s">
        <v>126</v>
      </c>
      <c r="C2916" s="2" t="s">
        <v>96</v>
      </c>
      <c r="D2916" s="2" t="s">
        <v>75</v>
      </c>
      <c r="E2916" s="4">
        <v>2</v>
      </c>
      <c r="F2916" s="4">
        <v>33400</v>
      </c>
      <c r="G2916" s="4">
        <v>3340</v>
      </c>
      <c r="H2916" s="4">
        <v>36740</v>
      </c>
    </row>
    <row r="2917" spans="1:8" ht="15.75">
      <c r="A2917" s="3" t="s">
        <v>18</v>
      </c>
      <c r="B2917" s="2" t="s">
        <v>127</v>
      </c>
      <c r="C2917" s="2" t="s">
        <v>96</v>
      </c>
      <c r="D2917" s="2" t="s">
        <v>90</v>
      </c>
      <c r="E2917" s="4">
        <v>20</v>
      </c>
      <c r="F2917" s="4">
        <v>470000</v>
      </c>
      <c r="G2917" s="4">
        <v>47000</v>
      </c>
      <c r="H2917" s="4">
        <v>517000</v>
      </c>
    </row>
    <row r="2918" spans="1:8" ht="15.75">
      <c r="A2918" s="3" t="s">
        <v>18</v>
      </c>
      <c r="B2918" s="2" t="s">
        <v>133</v>
      </c>
      <c r="C2918" s="2" t="s">
        <v>96</v>
      </c>
      <c r="D2918" s="2" t="s">
        <v>80</v>
      </c>
      <c r="E2918" s="4">
        <v>10</v>
      </c>
      <c r="F2918" s="4">
        <v>305000</v>
      </c>
      <c r="G2918" s="4">
        <v>30500</v>
      </c>
      <c r="H2918" s="4">
        <v>335500</v>
      </c>
    </row>
    <row r="2919" spans="1:8" ht="15.75">
      <c r="A2919" s="3" t="s">
        <v>18</v>
      </c>
      <c r="B2919" s="2" t="s">
        <v>155</v>
      </c>
      <c r="C2919" s="2" t="s">
        <v>154</v>
      </c>
      <c r="D2919" s="2" t="s">
        <v>156</v>
      </c>
      <c r="E2919" s="4">
        <v>20</v>
      </c>
      <c r="F2919" s="4">
        <v>280000</v>
      </c>
      <c r="G2919" s="4">
        <v>28000</v>
      </c>
      <c r="H2919" s="4">
        <v>308000</v>
      </c>
    </row>
    <row r="2920" spans="1:8" ht="15.75">
      <c r="A2920" s="3" t="s">
        <v>18</v>
      </c>
      <c r="B2920" s="2" t="s">
        <v>158</v>
      </c>
      <c r="C2920" s="2" t="s">
        <v>157</v>
      </c>
      <c r="D2920" s="2" t="s">
        <v>156</v>
      </c>
      <c r="E2920" s="4">
        <v>20</v>
      </c>
      <c r="F2920" s="4">
        <v>376000</v>
      </c>
      <c r="G2920" s="4">
        <v>37600</v>
      </c>
      <c r="H2920" s="4">
        <v>413600</v>
      </c>
    </row>
    <row r="2921" spans="1:8" ht="15.75">
      <c r="A2921" s="3" t="s">
        <v>18</v>
      </c>
      <c r="B2921" s="2" t="s">
        <v>160</v>
      </c>
      <c r="C2921" s="2" t="s">
        <v>159</v>
      </c>
      <c r="D2921" s="2" t="s">
        <v>156</v>
      </c>
      <c r="E2921" s="4">
        <v>10</v>
      </c>
      <c r="F2921" s="4">
        <v>223000</v>
      </c>
      <c r="G2921" s="4">
        <v>22300</v>
      </c>
      <c r="H2921" s="4">
        <v>245300</v>
      </c>
    </row>
    <row r="2922" spans="1:8" ht="15.75">
      <c r="A2922" s="3" t="s">
        <v>18</v>
      </c>
      <c r="B2922" s="2" t="s">
        <v>162</v>
      </c>
      <c r="C2922" s="2" t="s">
        <v>161</v>
      </c>
      <c r="D2922" s="2" t="s">
        <v>156</v>
      </c>
      <c r="E2922" s="4">
        <v>4</v>
      </c>
      <c r="F2922" s="4">
        <v>120000</v>
      </c>
      <c r="G2922" s="4">
        <v>12000</v>
      </c>
      <c r="H2922" s="4">
        <v>132000</v>
      </c>
    </row>
    <row r="2923" spans="1:8" ht="15.75">
      <c r="A2923" s="3" t="s">
        <v>18</v>
      </c>
      <c r="B2923" s="2" t="s">
        <v>164</v>
      </c>
      <c r="C2923" s="2" t="s">
        <v>163</v>
      </c>
      <c r="D2923" s="2" t="s">
        <v>156</v>
      </c>
      <c r="E2923" s="4">
        <v>4</v>
      </c>
      <c r="F2923" s="4">
        <v>160000</v>
      </c>
      <c r="G2923" s="4">
        <v>16000</v>
      </c>
      <c r="H2923" s="4">
        <v>176000</v>
      </c>
    </row>
    <row r="2924" spans="1:8" ht="15.75">
      <c r="A2924" s="3" t="s">
        <v>18</v>
      </c>
      <c r="B2924" s="2" t="s">
        <v>166</v>
      </c>
      <c r="C2924" s="2" t="s">
        <v>96</v>
      </c>
      <c r="D2924" s="2" t="s">
        <v>167</v>
      </c>
      <c r="E2924" s="4">
        <v>100</v>
      </c>
      <c r="F2924" s="4">
        <v>800000</v>
      </c>
      <c r="G2924" s="4">
        <v>80000</v>
      </c>
      <c r="H2924" s="4">
        <v>880000</v>
      </c>
    </row>
    <row r="2925" spans="1:8" ht="15.75">
      <c r="A2925" s="3" t="s">
        <v>18</v>
      </c>
      <c r="B2925" s="2" t="s">
        <v>171</v>
      </c>
      <c r="C2925" s="2" t="s">
        <v>138</v>
      </c>
      <c r="D2925" s="2" t="s">
        <v>172</v>
      </c>
      <c r="E2925" s="4">
        <v>50</v>
      </c>
      <c r="F2925" s="4">
        <v>475000</v>
      </c>
      <c r="G2925" s="4">
        <v>47500</v>
      </c>
      <c r="H2925" s="4">
        <v>522500</v>
      </c>
    </row>
    <row r="2926" spans="1:8" ht="15.75">
      <c r="A2926" s="3" t="s">
        <v>18</v>
      </c>
      <c r="B2926" s="2" t="s">
        <v>174</v>
      </c>
      <c r="C2926" s="2" t="s">
        <v>173</v>
      </c>
      <c r="D2926" s="2" t="s">
        <v>175</v>
      </c>
      <c r="E2926" s="4">
        <v>85</v>
      </c>
      <c r="F2926" s="4">
        <v>1501000</v>
      </c>
      <c r="G2926" s="4">
        <v>150100</v>
      </c>
      <c r="H2926" s="4">
        <v>1651100</v>
      </c>
    </row>
    <row r="2927" spans="1:8" ht="15.75">
      <c r="A2927" s="3" t="s">
        <v>18</v>
      </c>
      <c r="B2927" s="2" t="s">
        <v>193</v>
      </c>
      <c r="C2927" s="2" t="s">
        <v>96</v>
      </c>
      <c r="D2927" s="2" t="s">
        <v>54</v>
      </c>
      <c r="E2927" s="4">
        <v>55</v>
      </c>
      <c r="F2927" s="4">
        <v>749000</v>
      </c>
      <c r="G2927" s="4">
        <v>74900</v>
      </c>
      <c r="H2927" s="4">
        <v>823900</v>
      </c>
    </row>
    <row r="2928" spans="1:8" ht="15.75">
      <c r="A2928" s="3" t="s">
        <v>18</v>
      </c>
      <c r="B2928" s="2" t="s">
        <v>202</v>
      </c>
      <c r="C2928" s="2" t="s">
        <v>147</v>
      </c>
      <c r="D2928" s="2" t="s">
        <v>172</v>
      </c>
      <c r="E2928" s="4">
        <v>50</v>
      </c>
      <c r="F2928" s="4">
        <v>375000</v>
      </c>
      <c r="G2928" s="4">
        <v>37500</v>
      </c>
      <c r="H2928" s="4">
        <v>412500</v>
      </c>
    </row>
    <row r="2929" spans="1:8" ht="15.75">
      <c r="A2929" s="3" t="s">
        <v>18</v>
      </c>
      <c r="B2929" s="2" t="s">
        <v>221</v>
      </c>
      <c r="C2929" s="2" t="s">
        <v>128</v>
      </c>
      <c r="D2929" s="2" t="s">
        <v>172</v>
      </c>
      <c r="E2929" s="4">
        <v>50</v>
      </c>
      <c r="F2929" s="4">
        <v>400000</v>
      </c>
      <c r="G2929" s="4">
        <v>40000</v>
      </c>
      <c r="H2929" s="4">
        <v>440000</v>
      </c>
    </row>
    <row r="2930" spans="1:8" ht="15.75">
      <c r="A2930" s="3" t="s">
        <v>18</v>
      </c>
      <c r="B2930" s="2" t="s">
        <v>248</v>
      </c>
      <c r="C2930" s="2" t="s">
        <v>247</v>
      </c>
      <c r="D2930" s="2"/>
      <c r="E2930" s="4">
        <v>3</v>
      </c>
      <c r="F2930" s="4">
        <v>12000</v>
      </c>
      <c r="G2930" s="4">
        <v>1200</v>
      </c>
      <c r="H2930" s="4">
        <v>13200</v>
      </c>
    </row>
    <row r="2931" spans="1:8" ht="15.75">
      <c r="A2931" s="3" t="s">
        <v>18</v>
      </c>
      <c r="B2931" s="2" t="s">
        <v>251</v>
      </c>
      <c r="C2931" s="2" t="s">
        <v>250</v>
      </c>
      <c r="D2931" s="2"/>
      <c r="E2931" s="4">
        <v>10</v>
      </c>
      <c r="F2931" s="4">
        <v>50000</v>
      </c>
      <c r="G2931" s="4">
        <v>5000</v>
      </c>
      <c r="H2931" s="4">
        <v>55000</v>
      </c>
    </row>
    <row r="2932" spans="1:8" ht="15.75">
      <c r="A2932" s="3" t="s">
        <v>18</v>
      </c>
      <c r="B2932" s="2" t="s">
        <v>256</v>
      </c>
      <c r="C2932" s="2" t="s">
        <v>255</v>
      </c>
      <c r="D2932" s="2"/>
      <c r="E2932" s="4">
        <v>30</v>
      </c>
      <c r="F2932" s="4">
        <v>80000</v>
      </c>
      <c r="G2932" s="4">
        <v>8000</v>
      </c>
      <c r="H2932" s="4">
        <v>88000</v>
      </c>
    </row>
    <row r="2933" spans="1:8" ht="15.75">
      <c r="A2933" s="3" t="s">
        <v>18</v>
      </c>
      <c r="B2933" s="2" t="s">
        <v>285</v>
      </c>
      <c r="C2933" s="2" t="s">
        <v>264</v>
      </c>
      <c r="D2933" s="2" t="s">
        <v>56</v>
      </c>
      <c r="E2933" s="4">
        <v>30</v>
      </c>
      <c r="F2933" s="4">
        <v>78180</v>
      </c>
      <c r="G2933" s="4">
        <v>7818</v>
      </c>
      <c r="H2933" s="4">
        <v>85998</v>
      </c>
    </row>
    <row r="2934" spans="1:8" ht="15.75">
      <c r="A2934" s="3" t="s">
        <v>18</v>
      </c>
      <c r="B2934" s="2" t="s">
        <v>311</v>
      </c>
      <c r="C2934" s="2" t="s">
        <v>310</v>
      </c>
      <c r="D2934" s="2" t="s">
        <v>56</v>
      </c>
      <c r="E2934" s="4">
        <v>6</v>
      </c>
      <c r="F2934" s="4">
        <v>28800</v>
      </c>
      <c r="G2934" s="4">
        <v>2880</v>
      </c>
      <c r="H2934" s="4">
        <v>31680</v>
      </c>
    </row>
    <row r="2935" spans="1:8" ht="15.75">
      <c r="A2935" s="3" t="s">
        <v>18</v>
      </c>
      <c r="B2935" s="2" t="s">
        <v>316</v>
      </c>
      <c r="C2935" s="2" t="s">
        <v>314</v>
      </c>
      <c r="D2935" s="2" t="s">
        <v>56</v>
      </c>
      <c r="E2935" s="4">
        <v>30</v>
      </c>
      <c r="F2935" s="4">
        <v>82000</v>
      </c>
      <c r="G2935" s="4">
        <v>8200</v>
      </c>
      <c r="H2935" s="4">
        <v>90200</v>
      </c>
    </row>
    <row r="2936" spans="1:8" ht="15.75">
      <c r="A2936" s="3" t="s">
        <v>18</v>
      </c>
      <c r="B2936" s="2" t="s">
        <v>317</v>
      </c>
      <c r="C2936" s="2" t="s">
        <v>314</v>
      </c>
      <c r="D2936" s="2" t="s">
        <v>167</v>
      </c>
      <c r="E2936" s="4">
        <v>200</v>
      </c>
      <c r="F2936" s="4">
        <v>610800</v>
      </c>
      <c r="G2936" s="4">
        <v>61080</v>
      </c>
      <c r="H2936" s="4">
        <v>671880</v>
      </c>
    </row>
    <row r="2937" spans="1:8" ht="15.75">
      <c r="A2937" s="3" t="s">
        <v>18</v>
      </c>
      <c r="B2937" s="2" t="s">
        <v>320</v>
      </c>
      <c r="C2937" s="2" t="s">
        <v>318</v>
      </c>
      <c r="D2937" s="2" t="s">
        <v>184</v>
      </c>
      <c r="E2937" s="4">
        <v>40</v>
      </c>
      <c r="F2937" s="4">
        <v>148000</v>
      </c>
      <c r="G2937" s="4">
        <v>14800</v>
      </c>
      <c r="H2937" s="4">
        <v>162800</v>
      </c>
    </row>
    <row r="2938" spans="1:8" ht="15.75">
      <c r="A2938" s="3" t="s">
        <v>18</v>
      </c>
      <c r="B2938" s="2" t="s">
        <v>353</v>
      </c>
      <c r="C2938" s="2" t="s">
        <v>352</v>
      </c>
      <c r="D2938" s="2" t="s">
        <v>354</v>
      </c>
      <c r="E2938" s="4">
        <v>8</v>
      </c>
      <c r="F2938" s="4">
        <v>45776</v>
      </c>
      <c r="G2938" s="4">
        <v>4578</v>
      </c>
      <c r="H2938" s="4">
        <v>50354</v>
      </c>
    </row>
    <row r="2939" spans="1:8" ht="15.75">
      <c r="A2939" s="3" t="s">
        <v>18</v>
      </c>
      <c r="B2939" s="2" t="s">
        <v>356</v>
      </c>
      <c r="C2939" s="2" t="s">
        <v>355</v>
      </c>
      <c r="D2939" s="2" t="s">
        <v>357</v>
      </c>
      <c r="E2939" s="4">
        <v>26</v>
      </c>
      <c r="F2939" s="4">
        <v>150852</v>
      </c>
      <c r="G2939" s="4">
        <v>15085</v>
      </c>
      <c r="H2939" s="4">
        <v>165937</v>
      </c>
    </row>
    <row r="2940" spans="1:8" ht="15.75">
      <c r="A2940" s="3" t="s">
        <v>18</v>
      </c>
      <c r="B2940" s="2" t="s">
        <v>359</v>
      </c>
      <c r="C2940" s="2" t="s">
        <v>358</v>
      </c>
      <c r="D2940" s="2" t="s">
        <v>360</v>
      </c>
      <c r="E2940" s="4">
        <v>7</v>
      </c>
      <c r="F2940" s="4">
        <v>49161</v>
      </c>
      <c r="G2940" s="4">
        <v>4916</v>
      </c>
      <c r="H2940" s="4">
        <v>54077</v>
      </c>
    </row>
    <row r="2941" spans="1:8" ht="15.75">
      <c r="A2941" s="3" t="s">
        <v>18</v>
      </c>
      <c r="B2941" s="2" t="s">
        <v>367</v>
      </c>
      <c r="C2941" s="2" t="s">
        <v>366</v>
      </c>
      <c r="D2941" s="2" t="s">
        <v>368</v>
      </c>
      <c r="E2941" s="4">
        <v>17</v>
      </c>
      <c r="F2941" s="4">
        <v>78013</v>
      </c>
      <c r="G2941" s="4">
        <v>7801</v>
      </c>
      <c r="H2941" s="4">
        <v>85814</v>
      </c>
    </row>
    <row r="2942" spans="1:8" ht="15.75">
      <c r="A2942" s="3" t="s">
        <v>18</v>
      </c>
      <c r="B2942" s="2" t="s">
        <v>452</v>
      </c>
      <c r="C2942" s="2" t="s">
        <v>451</v>
      </c>
      <c r="D2942" s="2"/>
      <c r="E2942" s="4">
        <v>5</v>
      </c>
      <c r="F2942" s="4">
        <v>38500</v>
      </c>
      <c r="G2942" s="4">
        <v>3850</v>
      </c>
      <c r="H2942" s="4">
        <v>42350</v>
      </c>
    </row>
    <row r="2943" spans="1:8" ht="15.75">
      <c r="A2943" s="3" t="s">
        <v>18</v>
      </c>
      <c r="B2943" s="2" t="s">
        <v>460</v>
      </c>
      <c r="C2943" s="2" t="s">
        <v>459</v>
      </c>
      <c r="D2943" s="2"/>
      <c r="E2943" s="4">
        <v>20</v>
      </c>
      <c r="F2943" s="4">
        <v>356000</v>
      </c>
      <c r="G2943" s="4">
        <v>35600</v>
      </c>
      <c r="H2943" s="4">
        <v>391600</v>
      </c>
    </row>
    <row r="2944" spans="1:8" ht="15.75">
      <c r="A2944" s="3" t="s">
        <v>18</v>
      </c>
      <c r="B2944" s="2" t="s">
        <v>468</v>
      </c>
      <c r="C2944" s="2" t="s">
        <v>467</v>
      </c>
      <c r="D2944" s="2"/>
      <c r="E2944" s="4">
        <v>30</v>
      </c>
      <c r="F2944" s="4">
        <v>165000</v>
      </c>
      <c r="G2944" s="4">
        <v>16500</v>
      </c>
      <c r="H2944" s="4">
        <v>181500</v>
      </c>
    </row>
    <row r="2945" spans="1:8" ht="15.75">
      <c r="A2945" s="3" t="s">
        <v>18</v>
      </c>
      <c r="B2945" s="2" t="s">
        <v>470</v>
      </c>
      <c r="C2945" s="2" t="s">
        <v>469</v>
      </c>
      <c r="D2945" s="2" t="s">
        <v>471</v>
      </c>
      <c r="E2945" s="4">
        <v>120</v>
      </c>
      <c r="F2945" s="4">
        <v>487800</v>
      </c>
      <c r="G2945" s="4">
        <v>48780</v>
      </c>
      <c r="H2945" s="4">
        <v>536580</v>
      </c>
    </row>
    <row r="2946" spans="1:8" ht="15.75">
      <c r="A2946" s="3" t="s">
        <v>18</v>
      </c>
      <c r="B2946" s="2" t="s">
        <v>476</v>
      </c>
      <c r="C2946" s="2" t="s">
        <v>475</v>
      </c>
      <c r="D2946" s="2" t="s">
        <v>477</v>
      </c>
      <c r="E2946" s="4">
        <v>24</v>
      </c>
      <c r="F2946" s="4">
        <v>159200</v>
      </c>
      <c r="G2946" s="4">
        <v>15920</v>
      </c>
      <c r="H2946" s="4">
        <v>175120</v>
      </c>
    </row>
    <row r="2947" spans="1:8" ht="15.75">
      <c r="A2947" s="3" t="s">
        <v>18</v>
      </c>
      <c r="B2947" s="2" t="s">
        <v>482</v>
      </c>
      <c r="C2947" s="2" t="s">
        <v>481</v>
      </c>
      <c r="D2947" s="2" t="s">
        <v>483</v>
      </c>
      <c r="E2947" s="4">
        <v>20</v>
      </c>
      <c r="F2947" s="4">
        <v>127080</v>
      </c>
      <c r="G2947" s="4">
        <v>12708</v>
      </c>
      <c r="H2947" s="4">
        <v>139788</v>
      </c>
    </row>
    <row r="2948" spans="1:8" ht="15.75">
      <c r="A2948" s="3" t="s">
        <v>18</v>
      </c>
      <c r="B2948" s="2" t="s">
        <v>490</v>
      </c>
      <c r="C2948" s="2" t="s">
        <v>489</v>
      </c>
      <c r="D2948" s="2" t="s">
        <v>491</v>
      </c>
      <c r="E2948" s="4">
        <v>20</v>
      </c>
      <c r="F2948" s="4">
        <v>140540</v>
      </c>
      <c r="G2948" s="4">
        <v>14054</v>
      </c>
      <c r="H2948" s="4">
        <v>154594</v>
      </c>
    </row>
    <row r="2949" spans="1:8" ht="15.75">
      <c r="A2949" s="3" t="s">
        <v>18</v>
      </c>
      <c r="B2949" s="2" t="s">
        <v>496</v>
      </c>
      <c r="C2949" s="2" t="s">
        <v>495</v>
      </c>
      <c r="D2949" s="2" t="s">
        <v>497</v>
      </c>
      <c r="E2949" s="4">
        <v>8</v>
      </c>
      <c r="F2949" s="4">
        <v>41600</v>
      </c>
      <c r="G2949" s="4">
        <v>4160</v>
      </c>
      <c r="H2949" s="4">
        <v>45760</v>
      </c>
    </row>
    <row r="2950" spans="1:8" ht="15.75">
      <c r="A2950" s="3" t="s">
        <v>18</v>
      </c>
      <c r="B2950" s="2" t="s">
        <v>504</v>
      </c>
      <c r="C2950" s="2" t="s">
        <v>503</v>
      </c>
      <c r="D2950" s="2" t="s">
        <v>505</v>
      </c>
      <c r="E2950" s="4">
        <v>20</v>
      </c>
      <c r="F2950" s="4">
        <v>92720</v>
      </c>
      <c r="G2950" s="4">
        <v>9272</v>
      </c>
      <c r="H2950" s="4">
        <v>101992</v>
      </c>
    </row>
    <row r="2951" spans="1:8" ht="15.75">
      <c r="A2951" s="3" t="s">
        <v>18</v>
      </c>
      <c r="B2951" s="2" t="s">
        <v>515</v>
      </c>
      <c r="C2951" s="2" t="s">
        <v>514</v>
      </c>
      <c r="D2951" s="2" t="s">
        <v>516</v>
      </c>
      <c r="E2951" s="4">
        <v>68</v>
      </c>
      <c r="F2951" s="4">
        <v>331620</v>
      </c>
      <c r="G2951" s="4">
        <v>33162</v>
      </c>
      <c r="H2951" s="4">
        <v>364782</v>
      </c>
    </row>
    <row r="2952" spans="1:8" ht="15.75">
      <c r="A2952" s="3" t="s">
        <v>18</v>
      </c>
      <c r="B2952" s="2" t="s">
        <v>525</v>
      </c>
      <c r="C2952" s="2" t="s">
        <v>524</v>
      </c>
      <c r="D2952" s="2" t="s">
        <v>526</v>
      </c>
      <c r="E2952" s="4">
        <v>170</v>
      </c>
      <c r="F2952" s="4">
        <v>967090</v>
      </c>
      <c r="G2952" s="4">
        <v>96709</v>
      </c>
      <c r="H2952" s="4">
        <v>1063799</v>
      </c>
    </row>
    <row r="2953" spans="1:8" ht="15.75">
      <c r="A2953" s="3" t="s">
        <v>18</v>
      </c>
      <c r="B2953" s="2" t="s">
        <v>531</v>
      </c>
      <c r="C2953" s="2" t="s">
        <v>530</v>
      </c>
      <c r="D2953" s="2" t="s">
        <v>532</v>
      </c>
      <c r="E2953" s="4">
        <v>250</v>
      </c>
      <c r="F2953" s="4">
        <v>1074091</v>
      </c>
      <c r="G2953" s="4">
        <v>107409</v>
      </c>
      <c r="H2953" s="4">
        <v>1181500</v>
      </c>
    </row>
    <row r="2954" spans="1:8" ht="15.75">
      <c r="A2954" s="3" t="s">
        <v>18</v>
      </c>
      <c r="B2954" s="2" t="s">
        <v>536</v>
      </c>
      <c r="C2954" s="2" t="s">
        <v>355</v>
      </c>
      <c r="D2954" s="2" t="s">
        <v>537</v>
      </c>
      <c r="E2954" s="4">
        <v>130</v>
      </c>
      <c r="F2954" s="4">
        <v>829910</v>
      </c>
      <c r="G2954" s="4">
        <v>82991</v>
      </c>
      <c r="H2954" s="4">
        <v>912901</v>
      </c>
    </row>
    <row r="2955" spans="1:8" ht="15.75">
      <c r="A2955" s="3" t="s">
        <v>18</v>
      </c>
      <c r="B2955" s="2" t="s">
        <v>546</v>
      </c>
      <c r="C2955" s="2" t="s">
        <v>545</v>
      </c>
      <c r="D2955" s="2" t="s">
        <v>547</v>
      </c>
      <c r="E2955" s="4">
        <v>40</v>
      </c>
      <c r="F2955" s="4">
        <v>285540</v>
      </c>
      <c r="G2955" s="4">
        <v>28554</v>
      </c>
      <c r="H2955" s="4">
        <v>314094</v>
      </c>
    </row>
    <row r="2956" spans="1:8" ht="15.75">
      <c r="A2956" s="3" t="s">
        <v>18</v>
      </c>
      <c r="B2956" s="2" t="s">
        <v>549</v>
      </c>
      <c r="C2956" s="2" t="s">
        <v>548</v>
      </c>
      <c r="D2956" s="2" t="s">
        <v>550</v>
      </c>
      <c r="E2956" s="4">
        <v>20</v>
      </c>
      <c r="F2956" s="4">
        <v>47960</v>
      </c>
      <c r="G2956" s="4">
        <v>4796</v>
      </c>
      <c r="H2956" s="4">
        <v>52756</v>
      </c>
    </row>
    <row r="2957" spans="1:8" ht="15.75">
      <c r="A2957" s="3" t="s">
        <v>18</v>
      </c>
      <c r="B2957" s="2" t="s">
        <v>552</v>
      </c>
      <c r="C2957" s="2" t="s">
        <v>551</v>
      </c>
      <c r="D2957" s="2" t="s">
        <v>553</v>
      </c>
      <c r="E2957" s="4">
        <v>20</v>
      </c>
      <c r="F2957" s="4">
        <v>194000</v>
      </c>
      <c r="G2957" s="4">
        <v>19400</v>
      </c>
      <c r="H2957" s="4">
        <v>213400</v>
      </c>
    </row>
    <row r="2958" spans="1:8" ht="15.75">
      <c r="A2958" s="3" t="s">
        <v>18</v>
      </c>
      <c r="B2958" s="2" t="s">
        <v>558</v>
      </c>
      <c r="C2958" s="2" t="s">
        <v>557</v>
      </c>
      <c r="D2958" s="2" t="s">
        <v>559</v>
      </c>
      <c r="E2958" s="4">
        <v>16</v>
      </c>
      <c r="F2958" s="4">
        <v>119680</v>
      </c>
      <c r="G2958" s="4">
        <v>11968</v>
      </c>
      <c r="H2958" s="4">
        <v>131648</v>
      </c>
    </row>
    <row r="2959" spans="1:8" ht="15.75">
      <c r="A2959" s="3" t="s">
        <v>18</v>
      </c>
      <c r="B2959" s="2" t="s">
        <v>561</v>
      </c>
      <c r="C2959" s="2" t="s">
        <v>560</v>
      </c>
      <c r="D2959" s="2" t="s">
        <v>562</v>
      </c>
      <c r="E2959" s="4">
        <v>15</v>
      </c>
      <c r="F2959" s="4">
        <v>70500</v>
      </c>
      <c r="G2959" s="4">
        <v>7050</v>
      </c>
      <c r="H2959" s="4">
        <v>77550</v>
      </c>
    </row>
    <row r="2960" spans="1:8" ht="15.75">
      <c r="A2960" s="3" t="s">
        <v>18</v>
      </c>
      <c r="B2960" s="2" t="s">
        <v>564</v>
      </c>
      <c r="C2960" s="2" t="s">
        <v>563</v>
      </c>
      <c r="D2960" s="2" t="s">
        <v>565</v>
      </c>
      <c r="E2960" s="4">
        <v>100</v>
      </c>
      <c r="F2960" s="4">
        <v>123900</v>
      </c>
      <c r="G2960" s="4">
        <v>12390</v>
      </c>
      <c r="H2960" s="4">
        <v>136290</v>
      </c>
    </row>
    <row r="2961" spans="1:8" ht="15.75">
      <c r="A2961" s="3" t="s">
        <v>18</v>
      </c>
      <c r="B2961" s="2" t="s">
        <v>573</v>
      </c>
      <c r="C2961" s="2" t="s">
        <v>572</v>
      </c>
      <c r="D2961" s="2" t="s">
        <v>574</v>
      </c>
      <c r="E2961" s="4">
        <v>10</v>
      </c>
      <c r="F2961" s="4">
        <v>123000</v>
      </c>
      <c r="G2961" s="4">
        <v>12300</v>
      </c>
      <c r="H2961" s="4">
        <v>135300</v>
      </c>
    </row>
    <row r="2962" spans="1:8" ht="15.75">
      <c r="A2962" s="3" t="s">
        <v>18</v>
      </c>
      <c r="B2962" s="2" t="s">
        <v>576</v>
      </c>
      <c r="C2962" s="2" t="s">
        <v>575</v>
      </c>
      <c r="D2962" s="2" t="s">
        <v>577</v>
      </c>
      <c r="E2962" s="4">
        <v>9</v>
      </c>
      <c r="F2962" s="4">
        <v>45000</v>
      </c>
      <c r="G2962" s="4">
        <v>4500</v>
      </c>
      <c r="H2962" s="4">
        <v>49500</v>
      </c>
    </row>
    <row r="2963" spans="1:8" ht="15.75">
      <c r="A2963" s="3" t="s">
        <v>18</v>
      </c>
      <c r="B2963" s="2" t="s">
        <v>599</v>
      </c>
      <c r="C2963" s="2" t="s">
        <v>598</v>
      </c>
      <c r="D2963" s="2" t="s">
        <v>600</v>
      </c>
      <c r="E2963" s="4">
        <v>60</v>
      </c>
      <c r="F2963" s="4">
        <v>172740</v>
      </c>
      <c r="G2963" s="4">
        <v>17274</v>
      </c>
      <c r="H2963" s="4">
        <v>190014</v>
      </c>
    </row>
    <row r="2964" spans="1:8" ht="15.75">
      <c r="A2964" s="3" t="s">
        <v>18</v>
      </c>
      <c r="B2964" s="2" t="s">
        <v>612</v>
      </c>
      <c r="C2964" s="2" t="s">
        <v>363</v>
      </c>
      <c r="D2964" s="2" t="s">
        <v>613</v>
      </c>
      <c r="E2964" s="4">
        <v>4102</v>
      </c>
      <c r="F2964" s="4">
        <v>20185560</v>
      </c>
      <c r="G2964" s="4">
        <v>2018556</v>
      </c>
      <c r="H2964" s="4">
        <v>22204116</v>
      </c>
    </row>
    <row r="2965" spans="1:8" ht="15.75">
      <c r="A2965" s="3" t="s">
        <v>18</v>
      </c>
      <c r="B2965" s="2" t="s">
        <v>618</v>
      </c>
      <c r="C2965" s="2" t="s">
        <v>617</v>
      </c>
      <c r="D2965" s="2"/>
      <c r="E2965" s="4">
        <v>10</v>
      </c>
      <c r="F2965" s="4">
        <v>23250</v>
      </c>
      <c r="G2965" s="4">
        <v>2325</v>
      </c>
      <c r="H2965" s="4">
        <v>25575</v>
      </c>
    </row>
    <row r="2966" spans="1:8" ht="15.75">
      <c r="A2966" s="3" t="s">
        <v>18</v>
      </c>
      <c r="B2966" s="2" t="s">
        <v>622</v>
      </c>
      <c r="C2966" s="2" t="s">
        <v>621</v>
      </c>
      <c r="D2966" s="2" t="s">
        <v>623</v>
      </c>
      <c r="E2966" s="4">
        <v>40</v>
      </c>
      <c r="F2966" s="4">
        <v>98360</v>
      </c>
      <c r="G2966" s="4">
        <v>9836</v>
      </c>
      <c r="H2966" s="4">
        <v>108196</v>
      </c>
    </row>
    <row r="2967" spans="1:8" ht="15.75">
      <c r="A2967" s="3" t="s">
        <v>18</v>
      </c>
      <c r="B2967" s="2" t="s">
        <v>631</v>
      </c>
      <c r="C2967" s="2" t="s">
        <v>630</v>
      </c>
      <c r="D2967" s="2" t="s">
        <v>632</v>
      </c>
      <c r="E2967" s="4">
        <v>48</v>
      </c>
      <c r="F2967" s="4">
        <v>175629</v>
      </c>
      <c r="G2967" s="4">
        <v>17563</v>
      </c>
      <c r="H2967" s="4">
        <v>193192</v>
      </c>
    </row>
    <row r="2968" spans="1:8" ht="15.75">
      <c r="A2968" s="3" t="s">
        <v>18</v>
      </c>
      <c r="B2968" s="2" t="s">
        <v>634</v>
      </c>
      <c r="C2968" s="2" t="s">
        <v>633</v>
      </c>
      <c r="D2968" s="2" t="s">
        <v>635</v>
      </c>
      <c r="E2968" s="4">
        <v>140</v>
      </c>
      <c r="F2968" s="4">
        <v>192780</v>
      </c>
      <c r="G2968" s="4">
        <v>19278</v>
      </c>
      <c r="H2968" s="4">
        <v>212058</v>
      </c>
    </row>
    <row r="2969" spans="1:8" ht="15.75">
      <c r="A2969" s="3" t="s">
        <v>18</v>
      </c>
      <c r="B2969" s="2" t="s">
        <v>638</v>
      </c>
      <c r="C2969" s="2" t="s">
        <v>352</v>
      </c>
      <c r="D2969" s="2" t="s">
        <v>639</v>
      </c>
      <c r="E2969" s="4">
        <v>160</v>
      </c>
      <c r="F2969" s="4">
        <v>963900</v>
      </c>
      <c r="G2969" s="4">
        <v>96391</v>
      </c>
      <c r="H2969" s="4">
        <v>1060291</v>
      </c>
    </row>
    <row r="2970" spans="1:8" ht="15.75">
      <c r="A2970" s="3" t="s">
        <v>18</v>
      </c>
      <c r="B2970" s="2" t="s">
        <v>641</v>
      </c>
      <c r="C2970" s="2" t="s">
        <v>640</v>
      </c>
      <c r="D2970" s="2" t="s">
        <v>642</v>
      </c>
      <c r="E2970" s="4">
        <v>50</v>
      </c>
      <c r="F2970" s="4">
        <v>142450</v>
      </c>
      <c r="G2970" s="4">
        <v>14245</v>
      </c>
      <c r="H2970" s="4">
        <v>156695</v>
      </c>
    </row>
    <row r="2971" spans="1:8" ht="15.75">
      <c r="A2971" s="3" t="s">
        <v>18</v>
      </c>
      <c r="B2971" s="2" t="s">
        <v>645</v>
      </c>
      <c r="C2971" s="2" t="s">
        <v>358</v>
      </c>
      <c r="D2971" s="2" t="s">
        <v>646</v>
      </c>
      <c r="E2971" s="4">
        <v>91</v>
      </c>
      <c r="F2971" s="4">
        <v>639093</v>
      </c>
      <c r="G2971" s="4">
        <v>63910</v>
      </c>
      <c r="H2971" s="4">
        <v>703003</v>
      </c>
    </row>
    <row r="2972" spans="1:8" ht="15.75">
      <c r="A2972" s="3" t="s">
        <v>18</v>
      </c>
      <c r="B2972" s="2" t="s">
        <v>648</v>
      </c>
      <c r="C2972" s="2" t="s">
        <v>647</v>
      </c>
      <c r="D2972" s="2" t="s">
        <v>649</v>
      </c>
      <c r="E2972" s="4">
        <v>2000</v>
      </c>
      <c r="F2972" s="4">
        <v>7010000</v>
      </c>
      <c r="G2972" s="4">
        <v>701000</v>
      </c>
      <c r="H2972" s="4">
        <v>7711000</v>
      </c>
    </row>
    <row r="2973" spans="1:8" ht="15.75">
      <c r="A2973" s="3" t="s">
        <v>18</v>
      </c>
      <c r="B2973" s="2" t="s">
        <v>655</v>
      </c>
      <c r="C2973" s="2" t="s">
        <v>654</v>
      </c>
      <c r="D2973" s="2" t="s">
        <v>656</v>
      </c>
      <c r="E2973" s="4">
        <v>4241</v>
      </c>
      <c r="F2973" s="4">
        <v>14582500</v>
      </c>
      <c r="G2973" s="4">
        <v>1458250</v>
      </c>
      <c r="H2973" s="4">
        <v>16040750</v>
      </c>
    </row>
    <row r="2974" spans="1:8" ht="15.75">
      <c r="A2974" s="3" t="s">
        <v>18</v>
      </c>
      <c r="B2974" s="2" t="s">
        <v>658</v>
      </c>
      <c r="C2974" s="2" t="s">
        <v>657</v>
      </c>
      <c r="D2974" s="2" t="s">
        <v>659</v>
      </c>
      <c r="E2974" s="4">
        <v>18</v>
      </c>
      <c r="F2974" s="4">
        <v>36000</v>
      </c>
      <c r="G2974" s="4">
        <v>3600</v>
      </c>
      <c r="H2974" s="4">
        <v>39600</v>
      </c>
    </row>
    <row r="2975" spans="1:8" ht="15.75">
      <c r="A2975" s="3" t="s">
        <v>18</v>
      </c>
      <c r="B2975" s="2" t="s">
        <v>660</v>
      </c>
      <c r="C2975" s="2" t="s">
        <v>448</v>
      </c>
      <c r="D2975" s="2" t="s">
        <v>661</v>
      </c>
      <c r="E2975" s="4">
        <v>95</v>
      </c>
      <c r="F2975" s="4">
        <v>777940</v>
      </c>
      <c r="G2975" s="4">
        <v>77794</v>
      </c>
      <c r="H2975" s="4">
        <v>855734</v>
      </c>
    </row>
    <row r="2976" spans="1:8" ht="15.75">
      <c r="A2976" s="3" t="s">
        <v>18</v>
      </c>
      <c r="B2976" s="2" t="s">
        <v>669</v>
      </c>
      <c r="C2976" s="2" t="s">
        <v>668</v>
      </c>
      <c r="D2976" s="2" t="s">
        <v>670</v>
      </c>
      <c r="E2976" s="4">
        <v>8</v>
      </c>
      <c r="F2976" s="4">
        <v>31480</v>
      </c>
      <c r="G2976" s="4">
        <v>3148</v>
      </c>
      <c r="H2976" s="4">
        <v>34628</v>
      </c>
    </row>
    <row r="2977" spans="1:8" ht="15.75">
      <c r="A2977" s="3" t="s">
        <v>18</v>
      </c>
      <c r="B2977" s="2" t="s">
        <v>674</v>
      </c>
      <c r="C2977" s="2" t="s">
        <v>673</v>
      </c>
      <c r="D2977" s="2" t="s">
        <v>675</v>
      </c>
      <c r="E2977" s="4">
        <v>73</v>
      </c>
      <c r="F2977" s="4">
        <v>298150</v>
      </c>
      <c r="G2977" s="4">
        <v>29815</v>
      </c>
      <c r="H2977" s="4">
        <v>327965</v>
      </c>
    </row>
    <row r="2978" spans="1:8" ht="15.75">
      <c r="A2978" s="3" t="s">
        <v>18</v>
      </c>
      <c r="B2978" s="2" t="s">
        <v>677</v>
      </c>
      <c r="C2978" s="2" t="s">
        <v>676</v>
      </c>
      <c r="D2978" s="2" t="s">
        <v>678</v>
      </c>
      <c r="E2978" s="4">
        <v>54</v>
      </c>
      <c r="F2978" s="4">
        <v>104391</v>
      </c>
      <c r="G2978" s="4">
        <v>10439</v>
      </c>
      <c r="H2978" s="4">
        <v>114830</v>
      </c>
    </row>
    <row r="2979" spans="1:8" ht="15.75">
      <c r="A2979" s="3" t="s">
        <v>18</v>
      </c>
      <c r="B2979" s="2" t="s">
        <v>683</v>
      </c>
      <c r="C2979" s="2" t="s">
        <v>682</v>
      </c>
      <c r="D2979" s="2" t="s">
        <v>684</v>
      </c>
      <c r="E2979" s="4">
        <v>4</v>
      </c>
      <c r="F2979" s="4">
        <v>17140</v>
      </c>
      <c r="G2979" s="4">
        <v>1714</v>
      </c>
      <c r="H2979" s="4">
        <v>18854</v>
      </c>
    </row>
    <row r="2980" spans="1:8" ht="15.75">
      <c r="A2980" s="3" t="s">
        <v>18</v>
      </c>
      <c r="B2980" s="2" t="s">
        <v>700</v>
      </c>
      <c r="C2980" s="2" t="s">
        <v>699</v>
      </c>
      <c r="D2980" s="2" t="s">
        <v>701</v>
      </c>
      <c r="E2980" s="4">
        <v>28</v>
      </c>
      <c r="F2980" s="4">
        <v>103484</v>
      </c>
      <c r="G2980" s="4">
        <v>10348</v>
      </c>
      <c r="H2980" s="4">
        <v>113832</v>
      </c>
    </row>
    <row r="2981" spans="1:8" ht="15.75">
      <c r="A2981" s="3" t="s">
        <v>18</v>
      </c>
      <c r="B2981" s="2" t="s">
        <v>707</v>
      </c>
      <c r="C2981" s="2" t="s">
        <v>706</v>
      </c>
      <c r="D2981" s="2"/>
      <c r="E2981" s="4">
        <v>2</v>
      </c>
      <c r="F2981" s="4">
        <v>37400</v>
      </c>
      <c r="G2981" s="4">
        <v>3740</v>
      </c>
      <c r="H2981" s="4">
        <v>41140</v>
      </c>
    </row>
    <row r="2982" spans="1:8" ht="15.75">
      <c r="A2982" s="3" t="s">
        <v>18</v>
      </c>
      <c r="B2982" s="2" t="s">
        <v>731</v>
      </c>
      <c r="C2982" s="2" t="s">
        <v>730</v>
      </c>
      <c r="D2982" s="2" t="s">
        <v>732</v>
      </c>
      <c r="E2982" s="4">
        <v>30</v>
      </c>
      <c r="F2982" s="4">
        <v>66080</v>
      </c>
      <c r="G2982" s="4">
        <v>6608</v>
      </c>
      <c r="H2982" s="4">
        <v>72688</v>
      </c>
    </row>
    <row r="2983" spans="1:8" ht="15.75">
      <c r="A2983" s="3" t="s">
        <v>18</v>
      </c>
      <c r="B2983" s="2" t="s">
        <v>734</v>
      </c>
      <c r="C2983" s="2" t="s">
        <v>733</v>
      </c>
      <c r="D2983" s="2" t="s">
        <v>735</v>
      </c>
      <c r="E2983" s="4">
        <v>194</v>
      </c>
      <c r="F2983" s="4">
        <v>775270</v>
      </c>
      <c r="G2983" s="4">
        <v>77527</v>
      </c>
      <c r="H2983" s="4">
        <v>852797</v>
      </c>
    </row>
    <row r="2984" spans="1:8" ht="15.75">
      <c r="A2984" s="3" t="s">
        <v>18</v>
      </c>
      <c r="B2984" s="2" t="s">
        <v>737</v>
      </c>
      <c r="C2984" s="2" t="s">
        <v>736</v>
      </c>
      <c r="D2984" s="2" t="s">
        <v>738</v>
      </c>
      <c r="E2984" s="4">
        <v>260</v>
      </c>
      <c r="F2984" s="4">
        <v>532050</v>
      </c>
      <c r="G2984" s="4">
        <v>53205</v>
      </c>
      <c r="H2984" s="4">
        <v>585255</v>
      </c>
    </row>
    <row r="2985" spans="1:8" ht="15.75">
      <c r="A2985" s="3" t="s">
        <v>18</v>
      </c>
      <c r="B2985" s="2" t="s">
        <v>745</v>
      </c>
      <c r="C2985" s="2" t="s">
        <v>744</v>
      </c>
      <c r="D2985" s="2" t="s">
        <v>746</v>
      </c>
      <c r="E2985" s="4">
        <v>131</v>
      </c>
      <c r="F2985" s="4">
        <v>774220</v>
      </c>
      <c r="G2985" s="4">
        <v>77422</v>
      </c>
      <c r="H2985" s="4">
        <v>851642</v>
      </c>
    </row>
    <row r="2986" spans="1:8" ht="15.75">
      <c r="A2986" s="3" t="s">
        <v>18</v>
      </c>
      <c r="B2986" s="2" t="s">
        <v>748</v>
      </c>
      <c r="C2986" s="2" t="s">
        <v>747</v>
      </c>
      <c r="D2986" s="2" t="s">
        <v>749</v>
      </c>
      <c r="E2986" s="4">
        <v>201</v>
      </c>
      <c r="F2986" s="4">
        <v>431034</v>
      </c>
      <c r="G2986" s="4">
        <v>43103</v>
      </c>
      <c r="H2986" s="4">
        <v>474137</v>
      </c>
    </row>
    <row r="2987" spans="1:8" ht="15.75">
      <c r="A2987" s="3" t="s">
        <v>18</v>
      </c>
      <c r="B2987" s="2" t="s">
        <v>760</v>
      </c>
      <c r="C2987" s="2" t="s">
        <v>759</v>
      </c>
      <c r="D2987" s="2" t="s">
        <v>761</v>
      </c>
      <c r="E2987" s="4">
        <v>2</v>
      </c>
      <c r="F2987" s="4">
        <v>3600</v>
      </c>
      <c r="G2987" s="4">
        <v>360</v>
      </c>
      <c r="H2987" s="4">
        <v>3960</v>
      </c>
    </row>
    <row r="2988" spans="1:8" ht="15.75">
      <c r="A2988" s="3" t="s">
        <v>18</v>
      </c>
      <c r="B2988" s="2" t="s">
        <v>771</v>
      </c>
      <c r="C2988" s="2" t="s">
        <v>770</v>
      </c>
      <c r="D2988" s="2" t="s">
        <v>772</v>
      </c>
      <c r="E2988" s="4">
        <v>175</v>
      </c>
      <c r="F2988" s="4">
        <v>1202600</v>
      </c>
      <c r="G2988" s="4">
        <v>120260</v>
      </c>
      <c r="H2988" s="4">
        <v>1322860</v>
      </c>
    </row>
    <row r="2989" spans="1:8" ht="15.75">
      <c r="A2989" s="3" t="s">
        <v>18</v>
      </c>
      <c r="B2989" s="2" t="s">
        <v>774</v>
      </c>
      <c r="C2989" s="2" t="s">
        <v>773</v>
      </c>
      <c r="D2989" s="2" t="s">
        <v>775</v>
      </c>
      <c r="E2989" s="4">
        <v>323</v>
      </c>
      <c r="F2989" s="4">
        <v>865802</v>
      </c>
      <c r="G2989" s="4">
        <v>86580</v>
      </c>
      <c r="H2989" s="4">
        <v>952382</v>
      </c>
    </row>
    <row r="2990" spans="1:8" ht="15.75">
      <c r="A2990" s="3" t="s">
        <v>18</v>
      </c>
      <c r="B2990" s="2" t="s">
        <v>779</v>
      </c>
      <c r="C2990" s="2" t="s">
        <v>778</v>
      </c>
      <c r="D2990" s="2" t="s">
        <v>780</v>
      </c>
      <c r="E2990" s="4">
        <v>50</v>
      </c>
      <c r="F2990" s="4">
        <v>327900</v>
      </c>
      <c r="G2990" s="4">
        <v>32790</v>
      </c>
      <c r="H2990" s="4">
        <v>360690</v>
      </c>
    </row>
    <row r="2991" spans="1:8" ht="15.75">
      <c r="A2991" s="3" t="s">
        <v>18</v>
      </c>
      <c r="B2991" s="2" t="s">
        <v>790</v>
      </c>
      <c r="C2991" s="2" t="s">
        <v>789</v>
      </c>
      <c r="D2991" s="2" t="s">
        <v>791</v>
      </c>
      <c r="E2991" s="4">
        <v>212</v>
      </c>
      <c r="F2991" s="4">
        <v>280200</v>
      </c>
      <c r="G2991" s="4">
        <v>28020</v>
      </c>
      <c r="H2991" s="4">
        <v>308220</v>
      </c>
    </row>
    <row r="2992" spans="1:8" ht="15.75">
      <c r="A2992" s="3" t="s">
        <v>18</v>
      </c>
      <c r="B2992" s="2" t="s">
        <v>800</v>
      </c>
      <c r="C2992" s="2" t="s">
        <v>799</v>
      </c>
      <c r="D2992" s="2" t="s">
        <v>801</v>
      </c>
      <c r="E2992" s="4">
        <v>45</v>
      </c>
      <c r="F2992" s="4">
        <v>354960</v>
      </c>
      <c r="G2992" s="4">
        <v>35496</v>
      </c>
      <c r="H2992" s="4">
        <v>390456</v>
      </c>
    </row>
    <row r="2993" spans="1:8" ht="15.75">
      <c r="A2993" s="3" t="s">
        <v>18</v>
      </c>
      <c r="B2993" s="2" t="s">
        <v>803</v>
      </c>
      <c r="C2993" s="2" t="s">
        <v>802</v>
      </c>
      <c r="D2993" s="2" t="s">
        <v>804</v>
      </c>
      <c r="E2993" s="4">
        <v>1</v>
      </c>
      <c r="F2993" s="4">
        <v>4800</v>
      </c>
      <c r="G2993" s="4">
        <v>480</v>
      </c>
      <c r="H2993" s="4">
        <v>5280</v>
      </c>
    </row>
    <row r="2994" spans="1:8" ht="15.75">
      <c r="A2994" s="3" t="s">
        <v>18</v>
      </c>
      <c r="B2994" s="2" t="s">
        <v>814</v>
      </c>
      <c r="C2994" s="2" t="s">
        <v>813</v>
      </c>
      <c r="D2994" s="2" t="s">
        <v>815</v>
      </c>
      <c r="E2994" s="4">
        <v>551</v>
      </c>
      <c r="F2994" s="4">
        <v>796500</v>
      </c>
      <c r="G2994" s="4">
        <v>79650</v>
      </c>
      <c r="H2994" s="4">
        <v>876150</v>
      </c>
    </row>
    <row r="2995" spans="1:8" ht="15.75">
      <c r="A2995" s="3" t="s">
        <v>18</v>
      </c>
      <c r="B2995" s="2" t="s">
        <v>817</v>
      </c>
      <c r="C2995" s="2" t="s">
        <v>816</v>
      </c>
      <c r="D2995" s="2" t="s">
        <v>818</v>
      </c>
      <c r="E2995" s="4">
        <v>30</v>
      </c>
      <c r="F2995" s="4">
        <v>37620</v>
      </c>
      <c r="G2995" s="4">
        <v>3762</v>
      </c>
      <c r="H2995" s="4">
        <v>41382</v>
      </c>
    </row>
    <row r="2996" spans="1:8" ht="15.75">
      <c r="A2996" s="3" t="s">
        <v>18</v>
      </c>
      <c r="B2996" s="2" t="s">
        <v>820</v>
      </c>
      <c r="C2996" s="2" t="s">
        <v>819</v>
      </c>
      <c r="D2996" s="2" t="s">
        <v>821</v>
      </c>
      <c r="E2996" s="4">
        <v>20</v>
      </c>
      <c r="F2996" s="4">
        <v>86000</v>
      </c>
      <c r="G2996" s="4">
        <v>8600</v>
      </c>
      <c r="H2996" s="4">
        <v>94600</v>
      </c>
    </row>
    <row r="2997" spans="1:8" ht="15.75">
      <c r="A2997" s="3" t="s">
        <v>18</v>
      </c>
      <c r="B2997" s="2" t="s">
        <v>823</v>
      </c>
      <c r="C2997" s="2" t="s">
        <v>822</v>
      </c>
      <c r="D2997" s="2" t="s">
        <v>824</v>
      </c>
      <c r="E2997" s="4">
        <v>3750</v>
      </c>
      <c r="F2997" s="4">
        <v>5227500</v>
      </c>
      <c r="G2997" s="4">
        <v>522751</v>
      </c>
      <c r="H2997" s="4">
        <v>5750251</v>
      </c>
    </row>
    <row r="2998" spans="1:8" ht="15.75">
      <c r="A2998" s="3" t="s">
        <v>18</v>
      </c>
      <c r="B2998" s="2" t="s">
        <v>829</v>
      </c>
      <c r="C2998" s="2" t="s">
        <v>828</v>
      </c>
      <c r="D2998" s="2" t="s">
        <v>830</v>
      </c>
      <c r="E2998" s="4">
        <v>1</v>
      </c>
      <c r="F2998" s="4">
        <v>6300</v>
      </c>
      <c r="G2998" s="4">
        <v>630</v>
      </c>
      <c r="H2998" s="4">
        <v>6930</v>
      </c>
    </row>
    <row r="2999" spans="1:8" ht="15.75">
      <c r="A2999" s="3" t="s">
        <v>18</v>
      </c>
      <c r="B2999" s="2" t="s">
        <v>855</v>
      </c>
      <c r="C2999" s="2" t="s">
        <v>854</v>
      </c>
      <c r="D2999" s="2" t="s">
        <v>856</v>
      </c>
      <c r="E2999" s="4">
        <v>50</v>
      </c>
      <c r="F2999" s="4">
        <v>187750</v>
      </c>
      <c r="G2999" s="4">
        <v>18775</v>
      </c>
      <c r="H2999" s="4">
        <v>206525</v>
      </c>
    </row>
    <row r="3000" spans="1:8" ht="15.75">
      <c r="A3000" s="3" t="s">
        <v>18</v>
      </c>
      <c r="B3000" s="2" t="s">
        <v>858</v>
      </c>
      <c r="C3000" s="2" t="s">
        <v>857</v>
      </c>
      <c r="D3000" s="2" t="s">
        <v>859</v>
      </c>
      <c r="E3000" s="4">
        <v>310</v>
      </c>
      <c r="F3000" s="4">
        <v>458500</v>
      </c>
      <c r="G3000" s="4">
        <v>45850</v>
      </c>
      <c r="H3000" s="4">
        <v>504350</v>
      </c>
    </row>
    <row r="3001" spans="1:8" ht="15.75">
      <c r="A3001" s="3" t="s">
        <v>18</v>
      </c>
      <c r="B3001" s="2" t="s">
        <v>883</v>
      </c>
      <c r="C3001" s="2" t="s">
        <v>882</v>
      </c>
      <c r="D3001" s="2" t="s">
        <v>884</v>
      </c>
      <c r="E3001" s="4">
        <v>10</v>
      </c>
      <c r="F3001" s="4">
        <v>202180</v>
      </c>
      <c r="G3001" s="4">
        <v>20218</v>
      </c>
      <c r="H3001" s="4">
        <v>222398</v>
      </c>
    </row>
    <row r="3002" spans="1:8" ht="15.75">
      <c r="A3002" s="3" t="s">
        <v>18</v>
      </c>
      <c r="B3002" s="2" t="s">
        <v>889</v>
      </c>
      <c r="C3002" s="2" t="s">
        <v>888</v>
      </c>
      <c r="D3002" s="2" t="s">
        <v>890</v>
      </c>
      <c r="E3002" s="4">
        <v>40</v>
      </c>
      <c r="F3002" s="4">
        <v>597720</v>
      </c>
      <c r="G3002" s="4">
        <v>59772</v>
      </c>
      <c r="H3002" s="4">
        <v>657492</v>
      </c>
    </row>
    <row r="3003" spans="1:8" ht="15.75">
      <c r="A3003" s="3" t="s">
        <v>18</v>
      </c>
      <c r="B3003" s="2" t="s">
        <v>891</v>
      </c>
      <c r="C3003" s="2" t="s">
        <v>882</v>
      </c>
      <c r="D3003" s="2" t="s">
        <v>884</v>
      </c>
      <c r="E3003" s="4">
        <v>10</v>
      </c>
      <c r="F3003" s="4">
        <v>202180</v>
      </c>
      <c r="G3003" s="4">
        <v>20218</v>
      </c>
      <c r="H3003" s="4">
        <v>222398</v>
      </c>
    </row>
    <row r="3004" spans="1:8" ht="15.75">
      <c r="A3004" s="3" t="s">
        <v>18</v>
      </c>
      <c r="B3004" s="2" t="s">
        <v>895</v>
      </c>
      <c r="C3004" s="2" t="s">
        <v>894</v>
      </c>
      <c r="D3004" s="2" t="s">
        <v>884</v>
      </c>
      <c r="E3004" s="4">
        <v>10</v>
      </c>
      <c r="F3004" s="4">
        <v>226390</v>
      </c>
      <c r="G3004" s="4">
        <v>22639</v>
      </c>
      <c r="H3004" s="4">
        <v>249029</v>
      </c>
    </row>
    <row r="3005" spans="1:8" ht="15.75">
      <c r="A3005" s="3" t="s">
        <v>18</v>
      </c>
      <c r="B3005" s="2" t="s">
        <v>902</v>
      </c>
      <c r="C3005" s="2" t="s">
        <v>901</v>
      </c>
      <c r="D3005" s="2" t="s">
        <v>890</v>
      </c>
      <c r="E3005" s="4">
        <v>10</v>
      </c>
      <c r="F3005" s="4">
        <v>172770</v>
      </c>
      <c r="G3005" s="4">
        <v>17277</v>
      </c>
      <c r="H3005" s="4">
        <v>190047</v>
      </c>
    </row>
    <row r="3006" spans="1:8" ht="15.75">
      <c r="A3006" s="3" t="s">
        <v>18</v>
      </c>
      <c r="B3006" s="2" t="s">
        <v>927</v>
      </c>
      <c r="C3006" s="2" t="s">
        <v>926</v>
      </c>
      <c r="D3006" s="2" t="s">
        <v>928</v>
      </c>
      <c r="E3006" s="4">
        <v>5</v>
      </c>
      <c r="F3006" s="4">
        <v>11000</v>
      </c>
      <c r="G3006" s="4">
        <v>1100</v>
      </c>
      <c r="H3006" s="4">
        <v>12100</v>
      </c>
    </row>
    <row r="3007" spans="1:8" ht="15.75">
      <c r="A3007" s="3" t="s">
        <v>18</v>
      </c>
      <c r="B3007" s="2" t="s">
        <v>930</v>
      </c>
      <c r="C3007" s="2" t="s">
        <v>929</v>
      </c>
      <c r="D3007" s="2"/>
      <c r="E3007" s="4">
        <v>10</v>
      </c>
      <c r="F3007" s="4">
        <v>145250</v>
      </c>
      <c r="G3007" s="4">
        <v>14525</v>
      </c>
      <c r="H3007" s="4">
        <v>159775</v>
      </c>
    </row>
    <row r="3008" spans="1:8" ht="15.75">
      <c r="A3008" s="3" t="s">
        <v>18</v>
      </c>
      <c r="B3008" s="2" t="s">
        <v>944</v>
      </c>
      <c r="C3008" s="2" t="s">
        <v>943</v>
      </c>
      <c r="D3008" s="2"/>
      <c r="E3008" s="4">
        <v>12</v>
      </c>
      <c r="F3008" s="4">
        <v>94800</v>
      </c>
      <c r="G3008" s="4">
        <v>9480</v>
      </c>
      <c r="H3008" s="4">
        <v>104280</v>
      </c>
    </row>
    <row r="3009" spans="1:8" ht="15.75">
      <c r="A3009" s="3" t="s">
        <v>18</v>
      </c>
      <c r="B3009" s="2" t="s">
        <v>966</v>
      </c>
      <c r="C3009" s="2" t="s">
        <v>770</v>
      </c>
      <c r="D3009" s="2" t="s">
        <v>967</v>
      </c>
      <c r="E3009" s="4">
        <v>150</v>
      </c>
      <c r="F3009" s="4">
        <v>806550</v>
      </c>
      <c r="G3009" s="4">
        <v>80655</v>
      </c>
      <c r="H3009" s="4">
        <v>887205</v>
      </c>
    </row>
    <row r="3010" spans="1:8" ht="15.75">
      <c r="A3010" s="3" t="s">
        <v>18</v>
      </c>
      <c r="B3010" s="2" t="s">
        <v>968</v>
      </c>
      <c r="C3010" s="2" t="s">
        <v>778</v>
      </c>
      <c r="D3010" s="2" t="s">
        <v>969</v>
      </c>
      <c r="E3010" s="4">
        <v>20</v>
      </c>
      <c r="F3010" s="4">
        <v>123060</v>
      </c>
      <c r="G3010" s="4">
        <v>12306</v>
      </c>
      <c r="H3010" s="4">
        <v>135366</v>
      </c>
    </row>
    <row r="3011" spans="1:8" ht="15.75">
      <c r="A3011" s="3" t="s">
        <v>18</v>
      </c>
      <c r="B3011" s="2" t="s">
        <v>970</v>
      </c>
      <c r="C3011" s="2" t="s">
        <v>733</v>
      </c>
      <c r="D3011" s="2" t="s">
        <v>971</v>
      </c>
      <c r="E3011" s="4">
        <v>180</v>
      </c>
      <c r="F3011" s="4">
        <v>680940</v>
      </c>
      <c r="G3011" s="4">
        <v>68094</v>
      </c>
      <c r="H3011" s="4">
        <v>749034</v>
      </c>
    </row>
    <row r="3012" spans="1:8" ht="15.75">
      <c r="A3012" s="3" t="s">
        <v>18</v>
      </c>
      <c r="B3012" s="2" t="s">
        <v>972</v>
      </c>
      <c r="C3012" s="2" t="s">
        <v>744</v>
      </c>
      <c r="D3012" s="2" t="s">
        <v>973</v>
      </c>
      <c r="E3012" s="4">
        <v>23</v>
      </c>
      <c r="F3012" s="4">
        <v>105547</v>
      </c>
      <c r="G3012" s="4">
        <v>10555</v>
      </c>
      <c r="H3012" s="4">
        <v>116102</v>
      </c>
    </row>
    <row r="3013" spans="1:8" ht="15.75">
      <c r="A3013" s="3" t="s">
        <v>18</v>
      </c>
      <c r="B3013" s="2" t="s">
        <v>974</v>
      </c>
      <c r="C3013" s="2" t="s">
        <v>773</v>
      </c>
      <c r="D3013" s="2" t="s">
        <v>975</v>
      </c>
      <c r="E3013" s="4">
        <v>4</v>
      </c>
      <c r="F3013" s="4">
        <v>10076</v>
      </c>
      <c r="G3013" s="4">
        <v>1008</v>
      </c>
      <c r="H3013" s="4">
        <v>11084</v>
      </c>
    </row>
    <row r="3014" spans="1:8" ht="15.75">
      <c r="A3014" s="3" t="s">
        <v>18</v>
      </c>
      <c r="B3014" s="2" t="s">
        <v>982</v>
      </c>
      <c r="C3014" s="2" t="s">
        <v>778</v>
      </c>
      <c r="D3014" s="2" t="s">
        <v>983</v>
      </c>
      <c r="E3014" s="4">
        <v>30</v>
      </c>
      <c r="F3014" s="4">
        <v>184590</v>
      </c>
      <c r="G3014" s="4">
        <v>18459</v>
      </c>
      <c r="H3014" s="4">
        <v>203049</v>
      </c>
    </row>
    <row r="3015" spans="1:8" ht="15.75">
      <c r="A3015" s="3" t="s">
        <v>18</v>
      </c>
      <c r="B3015" s="2" t="s">
        <v>1000</v>
      </c>
      <c r="C3015" s="2" t="s">
        <v>799</v>
      </c>
      <c r="D3015" s="2" t="s">
        <v>1001</v>
      </c>
      <c r="E3015" s="4">
        <v>30</v>
      </c>
      <c r="F3015" s="4">
        <v>192270</v>
      </c>
      <c r="G3015" s="4">
        <v>19227</v>
      </c>
      <c r="H3015" s="4">
        <v>211497</v>
      </c>
    </row>
    <row r="3016" spans="1:8" ht="15.75">
      <c r="A3016" s="3" t="s">
        <v>18</v>
      </c>
      <c r="B3016" s="2" t="s">
        <v>1050</v>
      </c>
      <c r="C3016" s="2" t="s">
        <v>1049</v>
      </c>
      <c r="D3016" s="2"/>
      <c r="E3016" s="4">
        <v>10</v>
      </c>
      <c r="F3016" s="4">
        <v>162250</v>
      </c>
      <c r="G3016" s="4">
        <v>16225</v>
      </c>
      <c r="H3016" s="4">
        <v>178475</v>
      </c>
    </row>
    <row r="3017" spans="1:8" ht="15.75">
      <c r="A3017" s="3" t="s">
        <v>18</v>
      </c>
      <c r="B3017" s="2" t="s">
        <v>1054</v>
      </c>
      <c r="C3017" s="2" t="s">
        <v>1053</v>
      </c>
      <c r="D3017" s="2"/>
      <c r="E3017" s="4">
        <v>200</v>
      </c>
      <c r="F3017" s="4">
        <v>420000</v>
      </c>
      <c r="G3017" s="4">
        <v>42000</v>
      </c>
      <c r="H3017" s="4">
        <v>462000</v>
      </c>
    </row>
    <row r="3018" spans="1:8" ht="15.75">
      <c r="A3018" s="3" t="s">
        <v>18</v>
      </c>
      <c r="B3018" s="2" t="s">
        <v>1073</v>
      </c>
      <c r="C3018" s="2" t="s">
        <v>789</v>
      </c>
      <c r="D3018" s="2" t="s">
        <v>1074</v>
      </c>
      <c r="E3018" s="4">
        <v>1000</v>
      </c>
      <c r="F3018" s="4">
        <v>1222000</v>
      </c>
      <c r="G3018" s="4">
        <v>122200</v>
      </c>
      <c r="H3018" s="4">
        <v>1344200</v>
      </c>
    </row>
    <row r="3019" spans="1:8" ht="15.75">
      <c r="A3019" s="3" t="s">
        <v>18</v>
      </c>
      <c r="B3019" s="2" t="s">
        <v>1075</v>
      </c>
      <c r="C3019" s="2" t="s">
        <v>822</v>
      </c>
      <c r="D3019" s="2" t="s">
        <v>1076</v>
      </c>
      <c r="E3019" s="4">
        <v>2700</v>
      </c>
      <c r="F3019" s="4">
        <v>3528900</v>
      </c>
      <c r="G3019" s="4">
        <v>352890</v>
      </c>
      <c r="H3019" s="4">
        <v>3881790</v>
      </c>
    </row>
    <row r="3020" spans="1:8" ht="15.75">
      <c r="A3020" s="3" t="s">
        <v>18</v>
      </c>
      <c r="B3020" s="2" t="s">
        <v>1088</v>
      </c>
      <c r="C3020" s="2" t="s">
        <v>819</v>
      </c>
      <c r="D3020" s="2" t="s">
        <v>1089</v>
      </c>
      <c r="E3020" s="4">
        <v>60</v>
      </c>
      <c r="F3020" s="4">
        <v>144060</v>
      </c>
      <c r="G3020" s="4">
        <v>14406</v>
      </c>
      <c r="H3020" s="4">
        <v>158466</v>
      </c>
    </row>
    <row r="3021" spans="1:8" ht="15.75">
      <c r="A3021" s="3" t="s">
        <v>18</v>
      </c>
      <c r="B3021" s="2" t="s">
        <v>1130</v>
      </c>
      <c r="C3021" s="2" t="s">
        <v>524</v>
      </c>
      <c r="D3021" s="2" t="s">
        <v>1131</v>
      </c>
      <c r="E3021" s="4">
        <v>12</v>
      </c>
      <c r="F3021" s="4">
        <v>60144</v>
      </c>
      <c r="G3021" s="4">
        <v>6014</v>
      </c>
      <c r="H3021" s="4">
        <v>66158</v>
      </c>
    </row>
    <row r="3022" spans="1:8" ht="15.75">
      <c r="A3022" s="3" t="s">
        <v>18</v>
      </c>
      <c r="B3022" s="2" t="s">
        <v>1136</v>
      </c>
      <c r="C3022" s="2" t="s">
        <v>640</v>
      </c>
      <c r="D3022" s="2" t="s">
        <v>1137</v>
      </c>
      <c r="E3022" s="4">
        <v>9</v>
      </c>
      <c r="F3022" s="4">
        <v>25560</v>
      </c>
      <c r="G3022" s="4">
        <v>2556</v>
      </c>
      <c r="H3022" s="4">
        <v>28116</v>
      </c>
    </row>
    <row r="3023" spans="1:8" ht="15.75">
      <c r="A3023" s="3" t="s">
        <v>18</v>
      </c>
      <c r="B3023" s="2" t="s">
        <v>1165</v>
      </c>
      <c r="C3023" s="2" t="s">
        <v>557</v>
      </c>
      <c r="D3023" s="2" t="s">
        <v>1166</v>
      </c>
      <c r="E3023" s="4">
        <v>3</v>
      </c>
      <c r="F3023" s="4">
        <v>22107</v>
      </c>
      <c r="G3023" s="4">
        <v>2211</v>
      </c>
      <c r="H3023" s="4">
        <v>24318</v>
      </c>
    </row>
    <row r="3024" spans="1:8" ht="15.75">
      <c r="A3024" s="3" t="s">
        <v>18</v>
      </c>
      <c r="B3024" s="2" t="s">
        <v>1180</v>
      </c>
      <c r="C3024" s="2" t="s">
        <v>514</v>
      </c>
      <c r="D3024" s="2" t="s">
        <v>414</v>
      </c>
      <c r="E3024" s="4">
        <v>20</v>
      </c>
      <c r="F3024" s="4">
        <v>90160</v>
      </c>
      <c r="G3024" s="4">
        <v>9016</v>
      </c>
      <c r="H3024" s="4">
        <v>99176</v>
      </c>
    </row>
    <row r="3025" spans="1:8" ht="15.75">
      <c r="A3025" s="3" t="s">
        <v>18</v>
      </c>
      <c r="B3025" s="2" t="s">
        <v>1183</v>
      </c>
      <c r="C3025" s="2" t="s">
        <v>548</v>
      </c>
      <c r="D3025" s="2" t="s">
        <v>414</v>
      </c>
      <c r="E3025" s="4">
        <v>20</v>
      </c>
      <c r="F3025" s="4">
        <v>63320</v>
      </c>
      <c r="G3025" s="4">
        <v>6332</v>
      </c>
      <c r="H3025" s="4">
        <v>69652</v>
      </c>
    </row>
    <row r="3026" spans="1:8" ht="15.75">
      <c r="A3026" s="3" t="s">
        <v>18</v>
      </c>
      <c r="B3026" s="2" t="s">
        <v>1248</v>
      </c>
      <c r="C3026" s="2" t="s">
        <v>1247</v>
      </c>
      <c r="D3026" s="2" t="s">
        <v>1249</v>
      </c>
      <c r="E3026" s="4">
        <v>1</v>
      </c>
      <c r="F3026" s="4">
        <v>3962</v>
      </c>
      <c r="G3026" s="4">
        <v>396</v>
      </c>
      <c r="H3026" s="4">
        <v>4358</v>
      </c>
    </row>
    <row r="3027" spans="1:8" ht="15.75">
      <c r="A3027" s="3" t="s">
        <v>18</v>
      </c>
      <c r="B3027" s="2" t="s">
        <v>1254</v>
      </c>
      <c r="C3027" s="2" t="s">
        <v>566</v>
      </c>
      <c r="D3027" s="2" t="s">
        <v>1166</v>
      </c>
      <c r="E3027" s="4">
        <v>4</v>
      </c>
      <c r="F3027" s="4">
        <v>32312</v>
      </c>
      <c r="G3027" s="4">
        <v>3231</v>
      </c>
      <c r="H3027" s="4">
        <v>35543</v>
      </c>
    </row>
    <row r="3028" spans="1:8" ht="15.75">
      <c r="A3028" s="3" t="s">
        <v>18</v>
      </c>
      <c r="B3028" s="2" t="s">
        <v>1255</v>
      </c>
      <c r="C3028" s="2" t="s">
        <v>572</v>
      </c>
      <c r="D3028" s="2" t="s">
        <v>1166</v>
      </c>
      <c r="E3028" s="4">
        <v>4</v>
      </c>
      <c r="F3028" s="4">
        <v>41704</v>
      </c>
      <c r="G3028" s="4">
        <v>4170</v>
      </c>
      <c r="H3028" s="4">
        <v>45874</v>
      </c>
    </row>
    <row r="3029" spans="1:8" ht="15.75">
      <c r="A3029" s="3" t="s">
        <v>18</v>
      </c>
      <c r="B3029" s="2" t="s">
        <v>1256</v>
      </c>
      <c r="C3029" s="2" t="s">
        <v>530</v>
      </c>
      <c r="D3029" s="2" t="s">
        <v>414</v>
      </c>
      <c r="E3029" s="4">
        <v>20</v>
      </c>
      <c r="F3029" s="4">
        <v>59940</v>
      </c>
      <c r="G3029" s="4">
        <v>5994</v>
      </c>
      <c r="H3029" s="4">
        <v>65934</v>
      </c>
    </row>
    <row r="3030" spans="1:8" ht="15.75">
      <c r="A3030" s="3" t="s">
        <v>18</v>
      </c>
      <c r="B3030" s="2" t="s">
        <v>1346</v>
      </c>
      <c r="C3030" s="2" t="s">
        <v>1345</v>
      </c>
      <c r="D3030" s="2" t="s">
        <v>1342</v>
      </c>
      <c r="E3030" s="4">
        <v>20</v>
      </c>
      <c r="F3030" s="4">
        <v>240000</v>
      </c>
      <c r="G3030" s="4">
        <v>24000</v>
      </c>
      <c r="H3030" s="4">
        <v>264000</v>
      </c>
    </row>
    <row r="3031" spans="1:8" ht="15.75">
      <c r="A3031" s="3" t="s">
        <v>18</v>
      </c>
      <c r="B3031" s="2" t="s">
        <v>1351</v>
      </c>
      <c r="C3031" s="2" t="s">
        <v>1350</v>
      </c>
      <c r="D3031" s="2" t="s">
        <v>1352</v>
      </c>
      <c r="E3031" s="4">
        <v>120</v>
      </c>
      <c r="F3031" s="4">
        <v>150000</v>
      </c>
      <c r="G3031" s="4">
        <v>15000</v>
      </c>
      <c r="H3031" s="4">
        <v>165000</v>
      </c>
    </row>
    <row r="3032" spans="1:8" ht="15.75">
      <c r="A3032" s="3" t="s">
        <v>18</v>
      </c>
      <c r="B3032" s="2" t="s">
        <v>1354</v>
      </c>
      <c r="C3032" s="2" t="s">
        <v>1353</v>
      </c>
      <c r="D3032" s="2" t="s">
        <v>1342</v>
      </c>
      <c r="E3032" s="4">
        <v>22</v>
      </c>
      <c r="F3032" s="4">
        <v>242160</v>
      </c>
      <c r="G3032" s="4">
        <v>24216</v>
      </c>
      <c r="H3032" s="4">
        <v>266376</v>
      </c>
    </row>
    <row r="3033" spans="1:8" ht="15.75">
      <c r="A3033" s="3" t="s">
        <v>18</v>
      </c>
      <c r="B3033" s="2" t="s">
        <v>1356</v>
      </c>
      <c r="C3033" s="2" t="s">
        <v>1355</v>
      </c>
      <c r="D3033" s="2" t="s">
        <v>1352</v>
      </c>
      <c r="E3033" s="4">
        <v>220</v>
      </c>
      <c r="F3033" s="4">
        <v>209000</v>
      </c>
      <c r="G3033" s="4">
        <v>20900</v>
      </c>
      <c r="H3033" s="4">
        <v>229900</v>
      </c>
    </row>
    <row r="3034" spans="1:8" ht="15.75">
      <c r="A3034" s="3" t="s">
        <v>18</v>
      </c>
      <c r="B3034" s="2" t="s">
        <v>1358</v>
      </c>
      <c r="C3034" s="2" t="s">
        <v>1357</v>
      </c>
      <c r="D3034" s="2" t="s">
        <v>1359</v>
      </c>
      <c r="E3034" s="4">
        <v>5</v>
      </c>
      <c r="F3034" s="4">
        <v>28500</v>
      </c>
      <c r="G3034" s="4">
        <v>2850</v>
      </c>
      <c r="H3034" s="4">
        <v>31350</v>
      </c>
    </row>
    <row r="3035" spans="1:8" ht="15.75">
      <c r="A3035" s="3" t="s">
        <v>18</v>
      </c>
      <c r="B3035" s="2" t="s">
        <v>1361</v>
      </c>
      <c r="C3035" s="2" t="s">
        <v>1360</v>
      </c>
      <c r="D3035" s="2" t="s">
        <v>1352</v>
      </c>
      <c r="E3035" s="4">
        <v>60</v>
      </c>
      <c r="F3035" s="4">
        <v>60000</v>
      </c>
      <c r="G3035" s="4">
        <v>6000</v>
      </c>
      <c r="H3035" s="4">
        <v>66000</v>
      </c>
    </row>
    <row r="3036" spans="1:8" ht="15.75">
      <c r="A3036" s="3" t="s">
        <v>18</v>
      </c>
      <c r="B3036" s="2" t="s">
        <v>1363</v>
      </c>
      <c r="C3036" s="2" t="s">
        <v>1362</v>
      </c>
      <c r="D3036" s="2" t="s">
        <v>1342</v>
      </c>
      <c r="E3036" s="4">
        <v>50</v>
      </c>
      <c r="F3036" s="4">
        <v>540000</v>
      </c>
      <c r="G3036" s="4">
        <v>54000</v>
      </c>
      <c r="H3036" s="4">
        <v>594000</v>
      </c>
    </row>
    <row r="3037" spans="1:8" ht="15.75">
      <c r="A3037" s="3" t="s">
        <v>18</v>
      </c>
      <c r="B3037" s="2" t="s">
        <v>1365</v>
      </c>
      <c r="C3037" s="2" t="s">
        <v>1364</v>
      </c>
      <c r="D3037" s="2" t="s">
        <v>1352</v>
      </c>
      <c r="E3037" s="4">
        <v>1010</v>
      </c>
      <c r="F3037" s="4">
        <v>909000</v>
      </c>
      <c r="G3037" s="4">
        <v>90900</v>
      </c>
      <c r="H3037" s="4">
        <v>999900</v>
      </c>
    </row>
    <row r="3038" spans="1:8" ht="15.75">
      <c r="A3038" s="3" t="s">
        <v>18</v>
      </c>
      <c r="B3038" s="2" t="s">
        <v>1370</v>
      </c>
      <c r="C3038" s="2" t="s">
        <v>1369</v>
      </c>
      <c r="D3038" s="2" t="s">
        <v>1352</v>
      </c>
      <c r="E3038" s="4">
        <v>281</v>
      </c>
      <c r="F3038" s="4">
        <v>7025000</v>
      </c>
      <c r="G3038" s="4">
        <v>702500</v>
      </c>
      <c r="H3038" s="4">
        <v>7727500</v>
      </c>
    </row>
    <row r="3039" spans="1:8" ht="15.75">
      <c r="A3039" s="3" t="s">
        <v>18</v>
      </c>
      <c r="B3039" s="2" t="s">
        <v>1373</v>
      </c>
      <c r="C3039" s="2" t="s">
        <v>1362</v>
      </c>
      <c r="D3039" s="2" t="s">
        <v>1374</v>
      </c>
      <c r="E3039" s="4">
        <v>50</v>
      </c>
      <c r="F3039" s="4">
        <v>540000</v>
      </c>
      <c r="G3039" s="4">
        <v>54000</v>
      </c>
      <c r="H3039" s="4">
        <v>594000</v>
      </c>
    </row>
    <row r="3040" spans="1:8" ht="15.75">
      <c r="A3040" s="3" t="s">
        <v>18</v>
      </c>
      <c r="B3040" s="2" t="s">
        <v>1382</v>
      </c>
      <c r="C3040" s="2" t="s">
        <v>1381</v>
      </c>
      <c r="D3040" s="2" t="s">
        <v>1352</v>
      </c>
      <c r="E3040" s="4">
        <v>12</v>
      </c>
      <c r="F3040" s="4">
        <v>14400</v>
      </c>
      <c r="G3040" s="4">
        <v>1440</v>
      </c>
      <c r="H3040" s="4">
        <v>15840</v>
      </c>
    </row>
    <row r="3041" spans="1:8" ht="15.75">
      <c r="A3041" s="3" t="s">
        <v>18</v>
      </c>
      <c r="B3041" s="2" t="s">
        <v>1396</v>
      </c>
      <c r="C3041" s="2" t="s">
        <v>1395</v>
      </c>
      <c r="D3041" s="2" t="s">
        <v>1342</v>
      </c>
      <c r="E3041" s="4">
        <v>12</v>
      </c>
      <c r="F3041" s="4">
        <v>128160</v>
      </c>
      <c r="G3041" s="4">
        <v>12816</v>
      </c>
      <c r="H3041" s="4">
        <v>140976</v>
      </c>
    </row>
    <row r="3042" spans="1:8" ht="15.75">
      <c r="A3042" s="3" t="s">
        <v>18</v>
      </c>
      <c r="B3042" s="2" t="s">
        <v>1398</v>
      </c>
      <c r="C3042" s="2" t="s">
        <v>1397</v>
      </c>
      <c r="D3042" s="2" t="s">
        <v>1359</v>
      </c>
      <c r="E3042" s="4">
        <v>8</v>
      </c>
      <c r="F3042" s="4">
        <v>117600</v>
      </c>
      <c r="G3042" s="4">
        <v>11760</v>
      </c>
      <c r="H3042" s="4">
        <v>129360</v>
      </c>
    </row>
    <row r="3043" spans="1:8" ht="15.75">
      <c r="A3043" s="3" t="s">
        <v>18</v>
      </c>
      <c r="B3043" s="2" t="s">
        <v>1400</v>
      </c>
      <c r="C3043" s="2" t="s">
        <v>1399</v>
      </c>
      <c r="D3043" s="2" t="s">
        <v>1368</v>
      </c>
      <c r="E3043" s="4">
        <v>100</v>
      </c>
      <c r="F3043" s="4">
        <v>880000</v>
      </c>
      <c r="G3043" s="4">
        <v>88000</v>
      </c>
      <c r="H3043" s="4">
        <v>968000</v>
      </c>
    </row>
    <row r="3044" spans="1:8" ht="15.75">
      <c r="A3044" s="3" t="s">
        <v>18</v>
      </c>
      <c r="B3044" s="2" t="s">
        <v>1419</v>
      </c>
      <c r="C3044" s="2" t="s">
        <v>1417</v>
      </c>
      <c r="D3044" s="2" t="s">
        <v>73</v>
      </c>
      <c r="E3044" s="4">
        <v>51</v>
      </c>
      <c r="F3044" s="4">
        <v>96900</v>
      </c>
      <c r="G3044" s="4">
        <v>9690</v>
      </c>
      <c r="H3044" s="4">
        <v>106590</v>
      </c>
    </row>
    <row r="3045" spans="1:8" ht="15.75">
      <c r="A3045" s="3" t="s">
        <v>18</v>
      </c>
      <c r="B3045" s="2" t="s">
        <v>1425</v>
      </c>
      <c r="C3045" s="2" t="s">
        <v>1424</v>
      </c>
      <c r="D3045" s="2" t="s">
        <v>102</v>
      </c>
      <c r="E3045" s="4">
        <v>2</v>
      </c>
      <c r="F3045" s="4">
        <v>4600</v>
      </c>
      <c r="G3045" s="4">
        <v>460</v>
      </c>
      <c r="H3045" s="4">
        <v>5060</v>
      </c>
    </row>
    <row r="3046" spans="1:8" ht="15.75">
      <c r="A3046" s="3" t="s">
        <v>18</v>
      </c>
      <c r="B3046" s="2" t="s">
        <v>1431</v>
      </c>
      <c r="C3046" s="2" t="s">
        <v>1426</v>
      </c>
      <c r="D3046" s="2" t="s">
        <v>56</v>
      </c>
      <c r="E3046" s="4">
        <v>140</v>
      </c>
      <c r="F3046" s="4">
        <v>187940</v>
      </c>
      <c r="G3046" s="4">
        <v>18794</v>
      </c>
      <c r="H3046" s="4">
        <v>206734</v>
      </c>
    </row>
    <row r="3047" spans="1:8" ht="15.75">
      <c r="A3047" s="3" t="s">
        <v>18</v>
      </c>
      <c r="B3047" s="2" t="s">
        <v>1450</v>
      </c>
      <c r="C3047" s="2" t="s">
        <v>822</v>
      </c>
      <c r="D3047" s="2" t="s">
        <v>1451</v>
      </c>
      <c r="E3047" s="4">
        <v>300</v>
      </c>
      <c r="F3047" s="4">
        <v>392100</v>
      </c>
      <c r="G3047" s="4">
        <v>39210</v>
      </c>
      <c r="H3047" s="4">
        <v>431310</v>
      </c>
    </row>
    <row r="3048" spans="1:8" ht="15.75">
      <c r="A3048" s="3" t="s">
        <v>18</v>
      </c>
      <c r="B3048" s="2" t="s">
        <v>1623</v>
      </c>
      <c r="C3048" s="2" t="s">
        <v>1622</v>
      </c>
      <c r="D3048" s="2" t="s">
        <v>1624</v>
      </c>
      <c r="E3048" s="4">
        <v>4</v>
      </c>
      <c r="F3048" s="4">
        <v>181091</v>
      </c>
      <c r="G3048" s="4">
        <v>18109</v>
      </c>
      <c r="H3048" s="4">
        <v>199200</v>
      </c>
    </row>
    <row r="3049" spans="1:8" ht="15.75">
      <c r="A3049" s="3" t="s">
        <v>18</v>
      </c>
      <c r="B3049" s="2" t="s">
        <v>1626</v>
      </c>
      <c r="C3049" s="2" t="s">
        <v>1625</v>
      </c>
      <c r="D3049" s="2" t="s">
        <v>1627</v>
      </c>
      <c r="E3049" s="4">
        <v>3</v>
      </c>
      <c r="F3049" s="4">
        <v>441000</v>
      </c>
      <c r="G3049" s="4">
        <v>44100</v>
      </c>
      <c r="H3049" s="4">
        <v>485100</v>
      </c>
    </row>
    <row r="3050" spans="1:8" ht="15.75">
      <c r="A3050" s="3" t="s">
        <v>18</v>
      </c>
      <c r="B3050" s="2" t="s">
        <v>1755</v>
      </c>
      <c r="C3050" s="2" t="s">
        <v>1754</v>
      </c>
      <c r="D3050" s="2" t="s">
        <v>1756</v>
      </c>
      <c r="E3050" s="4">
        <v>1</v>
      </c>
      <c r="F3050" s="4">
        <v>8000</v>
      </c>
      <c r="G3050" s="4">
        <v>800</v>
      </c>
      <c r="H3050" s="4">
        <v>8800</v>
      </c>
    </row>
    <row r="3051" spans="1:8" ht="15.75">
      <c r="A3051" s="3" t="s">
        <v>18</v>
      </c>
      <c r="B3051" s="2" t="s">
        <v>1764</v>
      </c>
      <c r="C3051" s="2" t="s">
        <v>1763</v>
      </c>
      <c r="D3051" s="2" t="s">
        <v>1753</v>
      </c>
      <c r="E3051" s="4">
        <v>4</v>
      </c>
      <c r="F3051" s="4">
        <v>56000</v>
      </c>
      <c r="G3051" s="4">
        <v>5600</v>
      </c>
      <c r="H3051" s="4">
        <v>61600</v>
      </c>
    </row>
    <row r="3052" spans="1:8" ht="15.75">
      <c r="A3052" s="3" t="s">
        <v>18</v>
      </c>
      <c r="B3052" s="2" t="s">
        <v>2288</v>
      </c>
      <c r="C3052" s="2" t="s">
        <v>2287</v>
      </c>
      <c r="D3052" s="2" t="s">
        <v>2289</v>
      </c>
      <c r="E3052" s="4">
        <v>10</v>
      </c>
      <c r="F3052" s="4">
        <v>55000</v>
      </c>
      <c r="G3052" s="4">
        <v>5500</v>
      </c>
      <c r="H3052" s="4">
        <v>60500</v>
      </c>
    </row>
    <row r="3053" spans="1:8" ht="15.75">
      <c r="A3053" s="3" t="s">
        <v>18</v>
      </c>
      <c r="B3053" s="2" t="s">
        <v>2315</v>
      </c>
      <c r="C3053" s="2" t="s">
        <v>267</v>
      </c>
      <c r="D3053" s="2" t="s">
        <v>2316</v>
      </c>
      <c r="E3053" s="4">
        <v>2</v>
      </c>
      <c r="F3053" s="4">
        <v>8186</v>
      </c>
      <c r="G3053" s="4">
        <v>819</v>
      </c>
      <c r="H3053" s="4">
        <v>9005</v>
      </c>
    </row>
    <row r="3054" spans="1:8" ht="15.75">
      <c r="A3054" s="3" t="s">
        <v>18</v>
      </c>
      <c r="B3054" s="2" t="s">
        <v>2325</v>
      </c>
      <c r="C3054" s="2" t="s">
        <v>264</v>
      </c>
      <c r="D3054" s="2" t="s">
        <v>2326</v>
      </c>
      <c r="E3054" s="4">
        <v>20</v>
      </c>
      <c r="F3054" s="4">
        <v>110740</v>
      </c>
      <c r="G3054" s="4">
        <v>11074</v>
      </c>
      <c r="H3054" s="4">
        <v>121814</v>
      </c>
    </row>
    <row r="3055" spans="1:8" ht="15.75">
      <c r="A3055" s="3" t="s">
        <v>18</v>
      </c>
      <c r="B3055" s="2" t="s">
        <v>2339</v>
      </c>
      <c r="C3055" s="2" t="s">
        <v>299</v>
      </c>
      <c r="D3055" s="2" t="s">
        <v>2340</v>
      </c>
      <c r="E3055" s="4">
        <v>40</v>
      </c>
      <c r="F3055" s="4">
        <v>115400</v>
      </c>
      <c r="G3055" s="4">
        <v>11540</v>
      </c>
      <c r="H3055" s="4">
        <v>126940</v>
      </c>
    </row>
    <row r="3056" spans="1:8" ht="15.75">
      <c r="A3056" s="3" t="s">
        <v>18</v>
      </c>
      <c r="B3056" s="2" t="s">
        <v>2349</v>
      </c>
      <c r="C3056" s="2" t="s">
        <v>307</v>
      </c>
      <c r="D3056" s="2" t="s">
        <v>2350</v>
      </c>
      <c r="E3056" s="4">
        <v>45</v>
      </c>
      <c r="F3056" s="4">
        <v>132075</v>
      </c>
      <c r="G3056" s="4">
        <v>13208</v>
      </c>
      <c r="H3056" s="4">
        <v>145283</v>
      </c>
    </row>
    <row r="3057" spans="1:8" ht="15.75">
      <c r="A3057" s="3" t="s">
        <v>18</v>
      </c>
      <c r="B3057" s="2" t="s">
        <v>2361</v>
      </c>
      <c r="C3057" s="2" t="s">
        <v>312</v>
      </c>
      <c r="D3057" s="2" t="s">
        <v>2362</v>
      </c>
      <c r="E3057" s="4">
        <v>5</v>
      </c>
      <c r="F3057" s="4">
        <v>18025</v>
      </c>
      <c r="G3057" s="4">
        <v>1803</v>
      </c>
      <c r="H3057" s="4">
        <v>19828</v>
      </c>
    </row>
    <row r="3058" spans="1:8" ht="15.75">
      <c r="A3058" s="3" t="s">
        <v>18</v>
      </c>
      <c r="B3058" s="2" t="s">
        <v>2365</v>
      </c>
      <c r="C3058" s="2" t="s">
        <v>314</v>
      </c>
      <c r="D3058" s="2" t="s">
        <v>2366</v>
      </c>
      <c r="E3058" s="4"/>
      <c r="F3058" s="4"/>
      <c r="G3058" s="4"/>
      <c r="H3058" s="4"/>
    </row>
    <row r="3059" spans="1:8" ht="15.75">
      <c r="A3059" s="3" t="s">
        <v>18</v>
      </c>
      <c r="B3059" s="2" t="s">
        <v>2369</v>
      </c>
      <c r="C3059" s="2" t="s">
        <v>318</v>
      </c>
      <c r="D3059" s="2" t="s">
        <v>2370</v>
      </c>
      <c r="E3059" s="4">
        <v>20</v>
      </c>
      <c r="F3059" s="4">
        <v>95560</v>
      </c>
      <c r="G3059" s="4">
        <v>9556</v>
      </c>
      <c r="H3059" s="4">
        <v>105116</v>
      </c>
    </row>
    <row r="3060" spans="1:8" ht="15.75">
      <c r="A3060" s="3" t="s">
        <v>18</v>
      </c>
      <c r="B3060" s="2" t="s">
        <v>2383</v>
      </c>
      <c r="C3060" s="2" t="s">
        <v>252</v>
      </c>
      <c r="D3060" s="2" t="s">
        <v>2384</v>
      </c>
      <c r="E3060" s="4">
        <v>-40</v>
      </c>
      <c r="F3060" s="4">
        <v>-268760</v>
      </c>
      <c r="G3060" s="4">
        <v>-26876</v>
      </c>
      <c r="H3060" s="4">
        <v>-295636</v>
      </c>
    </row>
    <row r="3061" spans="1:8" ht="15.75">
      <c r="A3061" s="3" t="s">
        <v>18</v>
      </c>
      <c r="B3061" s="2" t="s">
        <v>2397</v>
      </c>
      <c r="C3061" s="2" t="s">
        <v>236</v>
      </c>
      <c r="D3061" s="2" t="s">
        <v>2398</v>
      </c>
      <c r="E3061" s="4">
        <v>6</v>
      </c>
      <c r="F3061" s="4">
        <v>32274</v>
      </c>
      <c r="G3061" s="4">
        <v>3228</v>
      </c>
      <c r="H3061" s="4">
        <v>35502</v>
      </c>
    </row>
    <row r="3062" spans="1:8" ht="15.75">
      <c r="A3062" s="3" t="s">
        <v>18</v>
      </c>
      <c r="B3062" s="2" t="s">
        <v>2400</v>
      </c>
      <c r="C3062" s="2" t="s">
        <v>236</v>
      </c>
      <c r="D3062" s="2" t="s">
        <v>2401</v>
      </c>
      <c r="E3062" s="4">
        <v>-54</v>
      </c>
      <c r="F3062" s="4">
        <v>-370116</v>
      </c>
      <c r="G3062" s="4">
        <v>-37012</v>
      </c>
      <c r="H3062" s="4">
        <v>-407128</v>
      </c>
    </row>
    <row r="3063" spans="1:8" ht="15.75">
      <c r="A3063" s="3" t="s">
        <v>18</v>
      </c>
      <c r="B3063" s="2" t="s">
        <v>2402</v>
      </c>
      <c r="C3063" s="2" t="s">
        <v>236</v>
      </c>
      <c r="D3063" s="2" t="s">
        <v>2403</v>
      </c>
      <c r="E3063" s="4">
        <v>4</v>
      </c>
      <c r="F3063" s="4">
        <v>33068</v>
      </c>
      <c r="G3063" s="4">
        <v>3307</v>
      </c>
      <c r="H3063" s="4">
        <v>36375</v>
      </c>
    </row>
    <row r="3064" spans="1:8" ht="15.75">
      <c r="A3064" s="3" t="s">
        <v>18</v>
      </c>
      <c r="B3064" s="2" t="s">
        <v>2408</v>
      </c>
      <c r="C3064" s="2" t="s">
        <v>236</v>
      </c>
      <c r="D3064" s="2" t="s">
        <v>2409</v>
      </c>
      <c r="E3064" s="4">
        <v>7</v>
      </c>
      <c r="F3064" s="4">
        <v>27328</v>
      </c>
      <c r="G3064" s="4">
        <v>2733</v>
      </c>
      <c r="H3064" s="4">
        <v>30061</v>
      </c>
    </row>
    <row r="3065" spans="1:8" ht="15.75">
      <c r="A3065" s="3" t="s">
        <v>18</v>
      </c>
      <c r="B3065" s="2" t="s">
        <v>2411</v>
      </c>
      <c r="C3065" s="2" t="s">
        <v>223</v>
      </c>
      <c r="D3065" s="2" t="s">
        <v>104</v>
      </c>
      <c r="E3065" s="4">
        <v>4</v>
      </c>
      <c r="F3065" s="4">
        <v>36400</v>
      </c>
      <c r="G3065" s="4">
        <v>3640</v>
      </c>
      <c r="H3065" s="4">
        <v>40040</v>
      </c>
    </row>
    <row r="3066" spans="1:8" ht="15.75">
      <c r="A3066" s="3" t="s">
        <v>18</v>
      </c>
      <c r="B3066" s="2" t="s">
        <v>2413</v>
      </c>
      <c r="C3066" s="2" t="s">
        <v>223</v>
      </c>
      <c r="D3066" s="2" t="s">
        <v>65</v>
      </c>
      <c r="E3066" s="4">
        <v>1</v>
      </c>
      <c r="F3066" s="4">
        <v>15800</v>
      </c>
      <c r="G3066" s="4">
        <v>1580</v>
      </c>
      <c r="H3066" s="4">
        <v>17380</v>
      </c>
    </row>
    <row r="3067" spans="1:8" ht="15.75">
      <c r="A3067" s="3" t="s">
        <v>18</v>
      </c>
      <c r="B3067" s="2" t="s">
        <v>2414</v>
      </c>
      <c r="C3067" s="2" t="s">
        <v>223</v>
      </c>
      <c r="D3067" s="2" t="s">
        <v>58</v>
      </c>
      <c r="E3067" s="4">
        <v>12</v>
      </c>
      <c r="F3067" s="4">
        <v>76800</v>
      </c>
      <c r="G3067" s="4">
        <v>7680</v>
      </c>
      <c r="H3067" s="4">
        <v>84480</v>
      </c>
    </row>
    <row r="3068" spans="1:8" ht="15.75">
      <c r="A3068" s="3" t="s">
        <v>18</v>
      </c>
      <c r="B3068" s="2" t="s">
        <v>2418</v>
      </c>
      <c r="C3068" s="2" t="s">
        <v>2287</v>
      </c>
      <c r="D3068" s="2" t="s">
        <v>2419</v>
      </c>
      <c r="E3068" s="4">
        <v>10</v>
      </c>
      <c r="F3068" s="4">
        <v>54080</v>
      </c>
      <c r="G3068" s="4">
        <v>5408</v>
      </c>
      <c r="H3068" s="4">
        <v>59488</v>
      </c>
    </row>
    <row r="3069" spans="1:8" ht="15.75">
      <c r="A3069" s="3" t="s">
        <v>18</v>
      </c>
      <c r="B3069" s="2" t="s">
        <v>2420</v>
      </c>
      <c r="C3069" s="2" t="s">
        <v>2287</v>
      </c>
      <c r="D3069" s="2" t="s">
        <v>2421</v>
      </c>
      <c r="E3069" s="4">
        <v>10</v>
      </c>
      <c r="F3069" s="4">
        <v>65520</v>
      </c>
      <c r="G3069" s="4">
        <v>6552</v>
      </c>
      <c r="H3069" s="4">
        <v>72072</v>
      </c>
    </row>
    <row r="3070" spans="1:8" ht="15.75">
      <c r="A3070" s="3" t="s">
        <v>18</v>
      </c>
      <c r="B3070" s="2" t="s">
        <v>2422</v>
      </c>
      <c r="C3070" s="2" t="s">
        <v>2287</v>
      </c>
      <c r="D3070" s="2" t="s">
        <v>2423</v>
      </c>
      <c r="E3070" s="4">
        <v>10</v>
      </c>
      <c r="F3070" s="4">
        <v>76330</v>
      </c>
      <c r="G3070" s="4">
        <v>7633</v>
      </c>
      <c r="H3070" s="4">
        <v>83963</v>
      </c>
    </row>
    <row r="3071" spans="1:8" ht="15.75">
      <c r="A3071" s="3" t="s">
        <v>18</v>
      </c>
      <c r="B3071" s="2" t="s">
        <v>2426</v>
      </c>
      <c r="C3071" s="2" t="s">
        <v>2287</v>
      </c>
      <c r="D3071" s="2" t="s">
        <v>2427</v>
      </c>
      <c r="E3071" s="4">
        <v>10</v>
      </c>
      <c r="F3071" s="4">
        <v>99200</v>
      </c>
      <c r="G3071" s="4">
        <v>9920</v>
      </c>
      <c r="H3071" s="4">
        <v>109120</v>
      </c>
    </row>
    <row r="3072" spans="1:8" ht="15.75">
      <c r="A3072" s="3" t="s">
        <v>18</v>
      </c>
      <c r="B3072" s="2" t="s">
        <v>2432</v>
      </c>
      <c r="C3072" s="2" t="s">
        <v>267</v>
      </c>
      <c r="D3072" s="2" t="s">
        <v>2433</v>
      </c>
      <c r="E3072" s="4">
        <v>90</v>
      </c>
      <c r="F3072" s="4">
        <v>460620</v>
      </c>
      <c r="G3072" s="4">
        <v>46062</v>
      </c>
      <c r="H3072" s="4">
        <v>506682</v>
      </c>
    </row>
    <row r="3073" spans="1:8" ht="15.75">
      <c r="A3073" s="3" t="s">
        <v>18</v>
      </c>
      <c r="B3073" s="2" t="s">
        <v>2436</v>
      </c>
      <c r="C3073" s="2" t="s">
        <v>267</v>
      </c>
      <c r="D3073" s="2" t="s">
        <v>2437</v>
      </c>
      <c r="E3073" s="4">
        <v>120</v>
      </c>
      <c r="F3073" s="4">
        <v>594600</v>
      </c>
      <c r="G3073" s="4">
        <v>59461</v>
      </c>
      <c r="H3073" s="4">
        <v>654061</v>
      </c>
    </row>
    <row r="3074" spans="1:8" ht="15.75">
      <c r="A3074" s="3" t="s">
        <v>18</v>
      </c>
      <c r="B3074" s="2" t="s">
        <v>2440</v>
      </c>
      <c r="C3074" s="2" t="s">
        <v>267</v>
      </c>
      <c r="D3074" s="2" t="s">
        <v>2441</v>
      </c>
      <c r="E3074" s="4">
        <v>15</v>
      </c>
      <c r="F3074" s="4">
        <v>110145</v>
      </c>
      <c r="G3074" s="4">
        <v>11015</v>
      </c>
      <c r="H3074" s="4">
        <v>121160</v>
      </c>
    </row>
    <row r="3075" spans="1:8" ht="15.75">
      <c r="A3075" s="3" t="s">
        <v>18</v>
      </c>
      <c r="B3075" s="2" t="s">
        <v>2442</v>
      </c>
      <c r="C3075" s="2" t="s">
        <v>267</v>
      </c>
      <c r="D3075" s="2" t="s">
        <v>2443</v>
      </c>
      <c r="E3075" s="4">
        <v>55</v>
      </c>
      <c r="F3075" s="4">
        <v>466750</v>
      </c>
      <c r="G3075" s="4">
        <v>46675</v>
      </c>
      <c r="H3075" s="4">
        <v>513425</v>
      </c>
    </row>
    <row r="3076" spans="1:8" ht="15.75">
      <c r="A3076" s="3" t="s">
        <v>18</v>
      </c>
      <c r="B3076" s="2" t="s">
        <v>2444</v>
      </c>
      <c r="C3076" s="2" t="s">
        <v>267</v>
      </c>
      <c r="D3076" s="2" t="s">
        <v>2445</v>
      </c>
      <c r="E3076" s="4">
        <v>81</v>
      </c>
      <c r="F3076" s="4">
        <v>770400</v>
      </c>
      <c r="G3076" s="4">
        <v>77040</v>
      </c>
      <c r="H3076" s="4">
        <v>847440</v>
      </c>
    </row>
    <row r="3077" spans="1:8" ht="15.75">
      <c r="A3077" s="3" t="s">
        <v>18</v>
      </c>
      <c r="B3077" s="2" t="s">
        <v>2446</v>
      </c>
      <c r="C3077" s="2" t="s">
        <v>267</v>
      </c>
      <c r="D3077" s="2" t="s">
        <v>2447</v>
      </c>
      <c r="E3077" s="4">
        <v>15</v>
      </c>
      <c r="F3077" s="4">
        <v>246000</v>
      </c>
      <c r="G3077" s="4">
        <v>24600</v>
      </c>
      <c r="H3077" s="4">
        <v>270600</v>
      </c>
    </row>
    <row r="3078" spans="1:8" ht="15.75">
      <c r="A3078" s="3" t="s">
        <v>18</v>
      </c>
      <c r="B3078" s="2" t="s">
        <v>2461</v>
      </c>
      <c r="C3078" s="2" t="s">
        <v>271</v>
      </c>
      <c r="D3078" s="2" t="s">
        <v>2462</v>
      </c>
      <c r="E3078" s="4">
        <v>10</v>
      </c>
      <c r="F3078" s="4">
        <v>49400</v>
      </c>
      <c r="G3078" s="4">
        <v>4940</v>
      </c>
      <c r="H3078" s="4">
        <v>54340</v>
      </c>
    </row>
    <row r="3079" spans="1:8" ht="15.75">
      <c r="A3079" s="3" t="s">
        <v>18</v>
      </c>
      <c r="B3079" s="2" t="s">
        <v>2463</v>
      </c>
      <c r="C3079" s="2" t="s">
        <v>271</v>
      </c>
      <c r="D3079" s="2" t="s">
        <v>2464</v>
      </c>
      <c r="E3079" s="4">
        <v>30</v>
      </c>
      <c r="F3079" s="4">
        <v>176440</v>
      </c>
      <c r="G3079" s="4">
        <v>17644</v>
      </c>
      <c r="H3079" s="4">
        <v>194084</v>
      </c>
    </row>
    <row r="3080" spans="1:8" ht="15.75">
      <c r="A3080" s="3" t="s">
        <v>18</v>
      </c>
      <c r="B3080" s="2" t="s">
        <v>2465</v>
      </c>
      <c r="C3080" s="2" t="s">
        <v>271</v>
      </c>
      <c r="D3080" s="2" t="s">
        <v>2466</v>
      </c>
      <c r="E3080" s="4">
        <v>30</v>
      </c>
      <c r="F3080" s="4">
        <v>207790</v>
      </c>
      <c r="G3080" s="4">
        <v>20779</v>
      </c>
      <c r="H3080" s="4">
        <v>228569</v>
      </c>
    </row>
    <row r="3081" spans="1:8" ht="15.75">
      <c r="A3081" s="3" t="s">
        <v>18</v>
      </c>
      <c r="B3081" s="2" t="s">
        <v>2467</v>
      </c>
      <c r="C3081" s="2" t="s">
        <v>271</v>
      </c>
      <c r="D3081" s="2" t="s">
        <v>2468</v>
      </c>
      <c r="E3081" s="4">
        <v>30</v>
      </c>
      <c r="F3081" s="4">
        <v>240960</v>
      </c>
      <c r="G3081" s="4">
        <v>24096</v>
      </c>
      <c r="H3081" s="4">
        <v>265056</v>
      </c>
    </row>
    <row r="3082" spans="1:8" ht="15.75">
      <c r="A3082" s="3" t="s">
        <v>18</v>
      </c>
      <c r="B3082" s="2" t="s">
        <v>2469</v>
      </c>
      <c r="C3082" s="2" t="s">
        <v>271</v>
      </c>
      <c r="D3082" s="2" t="s">
        <v>2470</v>
      </c>
      <c r="E3082" s="4">
        <v>25</v>
      </c>
      <c r="F3082" s="4">
        <v>226875</v>
      </c>
      <c r="G3082" s="4">
        <v>22687</v>
      </c>
      <c r="H3082" s="4">
        <v>249562</v>
      </c>
    </row>
    <row r="3083" spans="1:8" ht="15.75">
      <c r="A3083" s="3" t="s">
        <v>18</v>
      </c>
      <c r="B3083" s="2" t="s">
        <v>2471</v>
      </c>
      <c r="C3083" s="2" t="s">
        <v>271</v>
      </c>
      <c r="D3083" s="2" t="s">
        <v>2447</v>
      </c>
      <c r="E3083" s="4">
        <v>15</v>
      </c>
      <c r="F3083" s="4">
        <v>241500</v>
      </c>
      <c r="G3083" s="4">
        <v>24150</v>
      </c>
      <c r="H3083" s="4">
        <v>265650</v>
      </c>
    </row>
    <row r="3084" spans="1:8" ht="15.75">
      <c r="A3084" s="3" t="s">
        <v>18</v>
      </c>
      <c r="B3084" s="2" t="s">
        <v>2473</v>
      </c>
      <c r="C3084" s="2" t="s">
        <v>264</v>
      </c>
      <c r="D3084" s="2" t="s">
        <v>2474</v>
      </c>
      <c r="E3084" s="4">
        <v>976</v>
      </c>
      <c r="F3084" s="4">
        <v>3715280</v>
      </c>
      <c r="G3084" s="4">
        <v>371528</v>
      </c>
      <c r="H3084" s="4">
        <v>4086808</v>
      </c>
    </row>
    <row r="3085" spans="1:8" ht="15.75">
      <c r="A3085" s="3" t="s">
        <v>18</v>
      </c>
      <c r="B3085" s="2" t="s">
        <v>2479</v>
      </c>
      <c r="C3085" s="2" t="s">
        <v>264</v>
      </c>
      <c r="D3085" s="2" t="s">
        <v>2480</v>
      </c>
      <c r="E3085" s="4">
        <v>783</v>
      </c>
      <c r="F3085" s="4">
        <v>3701109</v>
      </c>
      <c r="G3085" s="4">
        <v>370111</v>
      </c>
      <c r="H3085" s="4">
        <v>4071220</v>
      </c>
    </row>
    <row r="3086" spans="1:8" ht="15.75">
      <c r="A3086" s="3" t="s">
        <v>18</v>
      </c>
      <c r="B3086" s="2" t="s">
        <v>2481</v>
      </c>
      <c r="C3086" s="2" t="s">
        <v>264</v>
      </c>
      <c r="D3086" s="2" t="s">
        <v>2439</v>
      </c>
      <c r="E3086" s="4">
        <v>40</v>
      </c>
      <c r="F3086" s="4">
        <v>404000</v>
      </c>
      <c r="G3086" s="4">
        <v>40400</v>
      </c>
      <c r="H3086" s="4">
        <v>444400</v>
      </c>
    </row>
    <row r="3087" spans="1:8" ht="15.75">
      <c r="A3087" s="3" t="s">
        <v>18</v>
      </c>
      <c r="B3087" s="2" t="s">
        <v>2484</v>
      </c>
      <c r="C3087" s="2" t="s">
        <v>264</v>
      </c>
      <c r="D3087" s="2" t="s">
        <v>2485</v>
      </c>
      <c r="E3087" s="4">
        <v>352</v>
      </c>
      <c r="F3087" s="4">
        <v>1996180</v>
      </c>
      <c r="G3087" s="4">
        <v>199619</v>
      </c>
      <c r="H3087" s="4">
        <v>2195799</v>
      </c>
    </row>
    <row r="3088" spans="1:8" ht="15.75">
      <c r="A3088" s="3" t="s">
        <v>18</v>
      </c>
      <c r="B3088" s="2" t="s">
        <v>2486</v>
      </c>
      <c r="C3088" s="2" t="s">
        <v>264</v>
      </c>
      <c r="D3088" s="2" t="s">
        <v>2487</v>
      </c>
      <c r="E3088" s="4">
        <v>193</v>
      </c>
      <c r="F3088" s="4">
        <v>1279397</v>
      </c>
      <c r="G3088" s="4">
        <v>127939</v>
      </c>
      <c r="H3088" s="4">
        <v>1407336</v>
      </c>
    </row>
    <row r="3089" spans="1:8" ht="15.75">
      <c r="A3089" s="3" t="s">
        <v>18</v>
      </c>
      <c r="B3089" s="2" t="s">
        <v>2488</v>
      </c>
      <c r="C3089" s="2" t="s">
        <v>264</v>
      </c>
      <c r="D3089" s="2" t="s">
        <v>2489</v>
      </c>
      <c r="E3089" s="4">
        <v>30</v>
      </c>
      <c r="F3089" s="4">
        <v>71940</v>
      </c>
      <c r="G3089" s="4">
        <v>7194</v>
      </c>
      <c r="H3089" s="4">
        <v>79134</v>
      </c>
    </row>
    <row r="3090" spans="1:8" ht="15.75">
      <c r="A3090" s="3" t="s">
        <v>18</v>
      </c>
      <c r="B3090" s="2" t="s">
        <v>2490</v>
      </c>
      <c r="C3090" s="2" t="s">
        <v>264</v>
      </c>
      <c r="D3090" s="2" t="s">
        <v>2491</v>
      </c>
      <c r="E3090" s="4">
        <v>77</v>
      </c>
      <c r="F3090" s="4">
        <v>582249</v>
      </c>
      <c r="G3090" s="4">
        <v>58225</v>
      </c>
      <c r="H3090" s="4">
        <v>640474</v>
      </c>
    </row>
    <row r="3091" spans="1:8" ht="15.75">
      <c r="A3091" s="3" t="s">
        <v>18</v>
      </c>
      <c r="B3091" s="2" t="s">
        <v>2492</v>
      </c>
      <c r="C3091" s="2" t="s">
        <v>264</v>
      </c>
      <c r="D3091" s="2" t="s">
        <v>2493</v>
      </c>
      <c r="E3091" s="4">
        <v>3</v>
      </c>
      <c r="F3091" s="4">
        <v>30888</v>
      </c>
      <c r="G3091" s="4">
        <v>3089</v>
      </c>
      <c r="H3091" s="4">
        <v>33977</v>
      </c>
    </row>
    <row r="3092" spans="1:8" ht="15.75">
      <c r="A3092" s="3" t="s">
        <v>18</v>
      </c>
      <c r="B3092" s="2" t="s">
        <v>2494</v>
      </c>
      <c r="C3092" s="2" t="s">
        <v>264</v>
      </c>
      <c r="D3092" s="2" t="s">
        <v>2495</v>
      </c>
      <c r="E3092" s="4">
        <v>170</v>
      </c>
      <c r="F3092" s="4">
        <v>443020</v>
      </c>
      <c r="G3092" s="4">
        <v>44302</v>
      </c>
      <c r="H3092" s="4">
        <v>487322</v>
      </c>
    </row>
    <row r="3093" spans="1:8" ht="15.75">
      <c r="A3093" s="3" t="s">
        <v>18</v>
      </c>
      <c r="B3093" s="2" t="s">
        <v>2496</v>
      </c>
      <c r="C3093" s="2" t="s">
        <v>264</v>
      </c>
      <c r="D3093" s="2" t="s">
        <v>2497</v>
      </c>
      <c r="E3093" s="4">
        <v>12</v>
      </c>
      <c r="F3093" s="4">
        <v>137280</v>
      </c>
      <c r="G3093" s="4">
        <v>13728</v>
      </c>
      <c r="H3093" s="4">
        <v>151008</v>
      </c>
    </row>
    <row r="3094" spans="1:8" ht="15.75">
      <c r="A3094" s="3" t="s">
        <v>18</v>
      </c>
      <c r="B3094" s="2" t="s">
        <v>2503</v>
      </c>
      <c r="C3094" s="2" t="s">
        <v>264</v>
      </c>
      <c r="D3094" s="2" t="s">
        <v>2504</v>
      </c>
      <c r="E3094" s="4">
        <v>48</v>
      </c>
      <c r="F3094" s="4">
        <v>145996</v>
      </c>
      <c r="G3094" s="4">
        <v>14600</v>
      </c>
      <c r="H3094" s="4">
        <v>160596</v>
      </c>
    </row>
    <row r="3095" spans="1:8" ht="15.75">
      <c r="A3095" s="3" t="s">
        <v>18</v>
      </c>
      <c r="B3095" s="2" t="s">
        <v>2509</v>
      </c>
      <c r="C3095" s="2" t="s">
        <v>264</v>
      </c>
      <c r="D3095" s="2" t="s">
        <v>2510</v>
      </c>
      <c r="E3095" s="4">
        <v>70</v>
      </c>
      <c r="F3095" s="4">
        <v>282030</v>
      </c>
      <c r="G3095" s="4">
        <v>28203</v>
      </c>
      <c r="H3095" s="4">
        <v>310233</v>
      </c>
    </row>
    <row r="3096" spans="1:8" ht="15.75">
      <c r="A3096" s="3" t="s">
        <v>18</v>
      </c>
      <c r="B3096" s="2" t="s">
        <v>2513</v>
      </c>
      <c r="C3096" s="2" t="s">
        <v>294</v>
      </c>
      <c r="D3096" s="2" t="s">
        <v>2514</v>
      </c>
      <c r="E3096" s="4">
        <v>30</v>
      </c>
      <c r="F3096" s="4">
        <v>142350</v>
      </c>
      <c r="G3096" s="4">
        <v>14235</v>
      </c>
      <c r="H3096" s="4">
        <v>156585</v>
      </c>
    </row>
    <row r="3097" spans="1:8" ht="15.75">
      <c r="A3097" s="3" t="s">
        <v>18</v>
      </c>
      <c r="B3097" s="2" t="s">
        <v>2515</v>
      </c>
      <c r="C3097" s="2" t="s">
        <v>294</v>
      </c>
      <c r="D3097" s="2" t="s">
        <v>2516</v>
      </c>
      <c r="E3097" s="4">
        <v>35</v>
      </c>
      <c r="F3097" s="4">
        <v>206115</v>
      </c>
      <c r="G3097" s="4">
        <v>20612</v>
      </c>
      <c r="H3097" s="4">
        <v>226727</v>
      </c>
    </row>
    <row r="3098" spans="1:8" ht="15.75">
      <c r="A3098" s="3" t="s">
        <v>18</v>
      </c>
      <c r="B3098" s="2" t="s">
        <v>2517</v>
      </c>
      <c r="C3098" s="2" t="s">
        <v>294</v>
      </c>
      <c r="D3098" s="2" t="s">
        <v>2518</v>
      </c>
      <c r="E3098" s="4">
        <v>30</v>
      </c>
      <c r="F3098" s="4">
        <v>88140</v>
      </c>
      <c r="G3098" s="4">
        <v>8814</v>
      </c>
      <c r="H3098" s="4">
        <v>96954</v>
      </c>
    </row>
    <row r="3099" spans="1:8" ht="15.75">
      <c r="A3099" s="3" t="s">
        <v>18</v>
      </c>
      <c r="B3099" s="2" t="s">
        <v>2523</v>
      </c>
      <c r="C3099" s="2" t="s">
        <v>294</v>
      </c>
      <c r="D3099" s="2" t="s">
        <v>2524</v>
      </c>
      <c r="E3099" s="4">
        <v>32</v>
      </c>
      <c r="F3099" s="4">
        <v>102176</v>
      </c>
      <c r="G3099" s="4">
        <v>10218</v>
      </c>
      <c r="H3099" s="4">
        <v>112394</v>
      </c>
    </row>
    <row r="3100" spans="1:8" ht="15.75">
      <c r="A3100" s="3" t="s">
        <v>18</v>
      </c>
      <c r="B3100" s="2" t="s">
        <v>2528</v>
      </c>
      <c r="C3100" s="2" t="s">
        <v>294</v>
      </c>
      <c r="D3100" s="2" t="s">
        <v>2529</v>
      </c>
      <c r="E3100" s="4">
        <v>240</v>
      </c>
      <c r="F3100" s="4">
        <v>648960</v>
      </c>
      <c r="G3100" s="4">
        <v>64896</v>
      </c>
      <c r="H3100" s="4">
        <v>713856</v>
      </c>
    </row>
    <row r="3101" spans="1:8" ht="15.75">
      <c r="A3101" s="3" t="s">
        <v>18</v>
      </c>
      <c r="B3101" s="2" t="s">
        <v>2530</v>
      </c>
      <c r="C3101" s="2" t="s">
        <v>294</v>
      </c>
      <c r="D3101" s="2" t="s">
        <v>2531</v>
      </c>
      <c r="E3101" s="4">
        <v>30</v>
      </c>
      <c r="F3101" s="4">
        <v>118740</v>
      </c>
      <c r="G3101" s="4">
        <v>11874</v>
      </c>
      <c r="H3101" s="4">
        <v>130614</v>
      </c>
    </row>
    <row r="3102" spans="1:8" ht="15.75">
      <c r="A3102" s="3" t="s">
        <v>18</v>
      </c>
      <c r="B3102" s="2" t="s">
        <v>2532</v>
      </c>
      <c r="C3102" s="2" t="s">
        <v>294</v>
      </c>
      <c r="D3102" s="2" t="s">
        <v>2533</v>
      </c>
      <c r="E3102" s="4">
        <v>30</v>
      </c>
      <c r="F3102" s="4">
        <v>122160</v>
      </c>
      <c r="G3102" s="4">
        <v>12216</v>
      </c>
      <c r="H3102" s="4">
        <v>134376</v>
      </c>
    </row>
    <row r="3103" spans="1:8" ht="15.75">
      <c r="A3103" s="3" t="s">
        <v>18</v>
      </c>
      <c r="B3103" s="2" t="s">
        <v>2534</v>
      </c>
      <c r="C3103" s="2" t="s">
        <v>299</v>
      </c>
      <c r="D3103" s="2" t="s">
        <v>2535</v>
      </c>
      <c r="E3103" s="4">
        <v>83</v>
      </c>
      <c r="F3103" s="4">
        <v>358654</v>
      </c>
      <c r="G3103" s="4">
        <v>35865</v>
      </c>
      <c r="H3103" s="4">
        <v>394519</v>
      </c>
    </row>
    <row r="3104" spans="1:8" ht="15.75">
      <c r="A3104" s="3" t="s">
        <v>18</v>
      </c>
      <c r="B3104" s="2" t="s">
        <v>2536</v>
      </c>
      <c r="C3104" s="2" t="s">
        <v>299</v>
      </c>
      <c r="D3104" s="2" t="s">
        <v>2537</v>
      </c>
      <c r="E3104" s="4">
        <v>50</v>
      </c>
      <c r="F3104" s="4">
        <v>251900</v>
      </c>
      <c r="G3104" s="4">
        <v>25190</v>
      </c>
      <c r="H3104" s="4">
        <v>277090</v>
      </c>
    </row>
    <row r="3105" spans="1:8" ht="15.75">
      <c r="A3105" s="3" t="s">
        <v>18</v>
      </c>
      <c r="B3105" s="2" t="s">
        <v>2538</v>
      </c>
      <c r="C3105" s="2" t="s">
        <v>299</v>
      </c>
      <c r="D3105" s="2" t="s">
        <v>2539</v>
      </c>
      <c r="E3105" s="4">
        <v>72</v>
      </c>
      <c r="F3105" s="4">
        <v>339408</v>
      </c>
      <c r="G3105" s="4">
        <v>33941</v>
      </c>
      <c r="H3105" s="4">
        <v>373349</v>
      </c>
    </row>
    <row r="3106" spans="1:8" ht="15.75">
      <c r="A3106" s="3" t="s">
        <v>18</v>
      </c>
      <c r="B3106" s="2" t="s">
        <v>2542</v>
      </c>
      <c r="C3106" s="2" t="s">
        <v>299</v>
      </c>
      <c r="D3106" s="2" t="s">
        <v>2543</v>
      </c>
      <c r="E3106" s="4">
        <v>69</v>
      </c>
      <c r="F3106" s="4">
        <v>468717</v>
      </c>
      <c r="G3106" s="4">
        <v>46871</v>
      </c>
      <c r="H3106" s="4">
        <v>515588</v>
      </c>
    </row>
    <row r="3107" spans="1:8" ht="15.75">
      <c r="A3107" s="3" t="s">
        <v>18</v>
      </c>
      <c r="B3107" s="2" t="s">
        <v>2544</v>
      </c>
      <c r="C3107" s="2" t="s">
        <v>299</v>
      </c>
      <c r="D3107" s="2" t="s">
        <v>2545</v>
      </c>
      <c r="E3107" s="4">
        <v>50</v>
      </c>
      <c r="F3107" s="4">
        <v>396810</v>
      </c>
      <c r="G3107" s="4">
        <v>39681</v>
      </c>
      <c r="H3107" s="4">
        <v>436491</v>
      </c>
    </row>
    <row r="3108" spans="1:8" ht="15.75">
      <c r="A3108" s="3" t="s">
        <v>18</v>
      </c>
      <c r="B3108" s="2" t="s">
        <v>2548</v>
      </c>
      <c r="C3108" s="2" t="s">
        <v>299</v>
      </c>
      <c r="D3108" s="2" t="s">
        <v>2549</v>
      </c>
      <c r="E3108" s="4">
        <v>41</v>
      </c>
      <c r="F3108" s="4">
        <v>372280</v>
      </c>
      <c r="G3108" s="4">
        <v>37228</v>
      </c>
      <c r="H3108" s="4">
        <v>409508</v>
      </c>
    </row>
    <row r="3109" spans="1:8" ht="15.75">
      <c r="A3109" s="3" t="s">
        <v>18</v>
      </c>
      <c r="B3109" s="2" t="s">
        <v>2550</v>
      </c>
      <c r="C3109" s="2" t="s">
        <v>299</v>
      </c>
      <c r="D3109" s="2" t="s">
        <v>2551</v>
      </c>
      <c r="E3109" s="4">
        <v>260</v>
      </c>
      <c r="F3109" s="4">
        <v>865900</v>
      </c>
      <c r="G3109" s="4">
        <v>86590</v>
      </c>
      <c r="H3109" s="4">
        <v>952490</v>
      </c>
    </row>
    <row r="3110" spans="1:8" ht="15.75">
      <c r="A3110" s="3" t="s">
        <v>18</v>
      </c>
      <c r="B3110" s="2" t="s">
        <v>2552</v>
      </c>
      <c r="C3110" s="2" t="s">
        <v>299</v>
      </c>
      <c r="D3110" s="2" t="s">
        <v>2553</v>
      </c>
      <c r="E3110" s="4">
        <v>2</v>
      </c>
      <c r="F3110" s="4">
        <v>22610</v>
      </c>
      <c r="G3110" s="4">
        <v>2261</v>
      </c>
      <c r="H3110" s="4">
        <v>24871</v>
      </c>
    </row>
    <row r="3111" spans="1:8" ht="15.75">
      <c r="A3111" s="3" t="s">
        <v>18</v>
      </c>
      <c r="B3111" s="2" t="s">
        <v>2556</v>
      </c>
      <c r="C3111" s="2" t="s">
        <v>299</v>
      </c>
      <c r="D3111" s="2" t="s">
        <v>2557</v>
      </c>
      <c r="E3111" s="4">
        <v>45</v>
      </c>
      <c r="F3111" s="4">
        <v>175725</v>
      </c>
      <c r="G3111" s="4">
        <v>17573</v>
      </c>
      <c r="H3111" s="4">
        <v>193298</v>
      </c>
    </row>
    <row r="3112" spans="1:8" ht="15.75">
      <c r="A3112" s="3" t="s">
        <v>18</v>
      </c>
      <c r="B3112" s="2" t="s">
        <v>2562</v>
      </c>
      <c r="C3112" s="2" t="s">
        <v>299</v>
      </c>
      <c r="D3112" s="2" t="s">
        <v>2563</v>
      </c>
      <c r="E3112" s="4">
        <v>40</v>
      </c>
      <c r="F3112" s="4">
        <v>147980</v>
      </c>
      <c r="G3112" s="4">
        <v>14798</v>
      </c>
      <c r="H3112" s="4">
        <v>162778</v>
      </c>
    </row>
    <row r="3113" spans="1:8" ht="15.75">
      <c r="A3113" s="3" t="s">
        <v>18</v>
      </c>
      <c r="B3113" s="2" t="s">
        <v>2576</v>
      </c>
      <c r="C3113" s="2" t="s">
        <v>310</v>
      </c>
      <c r="D3113" s="2" t="s">
        <v>2577</v>
      </c>
      <c r="E3113" s="4">
        <v>10</v>
      </c>
      <c r="F3113" s="4">
        <v>48580</v>
      </c>
      <c r="G3113" s="4">
        <v>4858</v>
      </c>
      <c r="H3113" s="4">
        <v>53438</v>
      </c>
    </row>
    <row r="3114" spans="1:8" ht="15.75">
      <c r="A3114" s="3" t="s">
        <v>18</v>
      </c>
      <c r="B3114" s="2" t="s">
        <v>2578</v>
      </c>
      <c r="C3114" s="2" t="s">
        <v>310</v>
      </c>
      <c r="D3114" s="2" t="s">
        <v>2579</v>
      </c>
      <c r="E3114" s="4">
        <v>49</v>
      </c>
      <c r="F3114" s="4">
        <v>276068</v>
      </c>
      <c r="G3114" s="4">
        <v>27607</v>
      </c>
      <c r="H3114" s="4">
        <v>303675</v>
      </c>
    </row>
    <row r="3115" spans="1:8" ht="15.75">
      <c r="A3115" s="3" t="s">
        <v>18</v>
      </c>
      <c r="B3115" s="2" t="s">
        <v>2580</v>
      </c>
      <c r="C3115" s="2" t="s">
        <v>310</v>
      </c>
      <c r="D3115" s="2" t="s">
        <v>2581</v>
      </c>
      <c r="E3115" s="4">
        <v>5</v>
      </c>
      <c r="F3115" s="4">
        <v>35415</v>
      </c>
      <c r="G3115" s="4">
        <v>3542</v>
      </c>
      <c r="H3115" s="4">
        <v>38957</v>
      </c>
    </row>
    <row r="3116" spans="1:8" ht="15.75">
      <c r="A3116" s="3" t="s">
        <v>18</v>
      </c>
      <c r="B3116" s="2" t="s">
        <v>2600</v>
      </c>
      <c r="C3116" s="2" t="s">
        <v>314</v>
      </c>
      <c r="D3116" s="2" t="s">
        <v>2601</v>
      </c>
      <c r="E3116" s="4">
        <v>10</v>
      </c>
      <c r="F3116" s="4">
        <v>26280</v>
      </c>
      <c r="G3116" s="4">
        <v>2628</v>
      </c>
      <c r="H3116" s="4">
        <v>28908</v>
      </c>
    </row>
    <row r="3117" spans="1:8" ht="15.75">
      <c r="A3117" s="3" t="s">
        <v>18</v>
      </c>
      <c r="B3117" s="2" t="s">
        <v>2604</v>
      </c>
      <c r="C3117" s="2" t="s">
        <v>314</v>
      </c>
      <c r="D3117" s="2" t="s">
        <v>2605</v>
      </c>
      <c r="E3117" s="4">
        <v>210</v>
      </c>
      <c r="F3117" s="4">
        <v>605430</v>
      </c>
      <c r="G3117" s="4">
        <v>60543</v>
      </c>
      <c r="H3117" s="4">
        <v>665973</v>
      </c>
    </row>
    <row r="3118" spans="1:8" ht="15.75">
      <c r="A3118" s="3" t="s">
        <v>18</v>
      </c>
      <c r="B3118" s="2" t="s">
        <v>2606</v>
      </c>
      <c r="C3118" s="2" t="s">
        <v>314</v>
      </c>
      <c r="D3118" s="2" t="s">
        <v>2607</v>
      </c>
      <c r="E3118" s="4">
        <v>264</v>
      </c>
      <c r="F3118" s="4">
        <v>700388</v>
      </c>
      <c r="G3118" s="4">
        <v>70039</v>
      </c>
      <c r="H3118" s="4">
        <v>770427</v>
      </c>
    </row>
    <row r="3119" spans="1:8" ht="15.75">
      <c r="A3119" s="3" t="s">
        <v>18</v>
      </c>
      <c r="B3119" s="2" t="s">
        <v>2610</v>
      </c>
      <c r="C3119" s="2" t="s">
        <v>314</v>
      </c>
      <c r="D3119" s="2" t="s">
        <v>2611</v>
      </c>
      <c r="E3119" s="4">
        <v>60</v>
      </c>
      <c r="F3119" s="4">
        <v>218880</v>
      </c>
      <c r="G3119" s="4">
        <v>21888</v>
      </c>
      <c r="H3119" s="4">
        <v>240768</v>
      </c>
    </row>
    <row r="3120" spans="1:8" ht="15.75">
      <c r="A3120" s="3" t="s">
        <v>18</v>
      </c>
      <c r="B3120" s="2" t="s">
        <v>2616</v>
      </c>
      <c r="C3120" s="2" t="s">
        <v>318</v>
      </c>
      <c r="D3120" s="2" t="s">
        <v>2617</v>
      </c>
      <c r="E3120" s="4">
        <v>20</v>
      </c>
      <c r="F3120" s="4">
        <v>109040</v>
      </c>
      <c r="G3120" s="4">
        <v>10904</v>
      </c>
      <c r="H3120" s="4">
        <v>119944</v>
      </c>
    </row>
    <row r="3121" spans="1:8" ht="15.75">
      <c r="A3121" s="3" t="s">
        <v>18</v>
      </c>
      <c r="B3121" s="2" t="s">
        <v>2618</v>
      </c>
      <c r="C3121" s="2" t="s">
        <v>318</v>
      </c>
      <c r="D3121" s="2" t="s">
        <v>2619</v>
      </c>
      <c r="E3121" s="4">
        <v>40</v>
      </c>
      <c r="F3121" s="4">
        <v>103000</v>
      </c>
      <c r="G3121" s="4">
        <v>10300</v>
      </c>
      <c r="H3121" s="4">
        <v>113300</v>
      </c>
    </row>
    <row r="3122" spans="1:8" ht="15.75">
      <c r="A3122" s="3" t="s">
        <v>18</v>
      </c>
      <c r="B3122" s="2" t="s">
        <v>2620</v>
      </c>
      <c r="C3122" s="2" t="s">
        <v>318</v>
      </c>
      <c r="D3122" s="2" t="s">
        <v>2621</v>
      </c>
      <c r="E3122" s="4">
        <v>50</v>
      </c>
      <c r="F3122" s="4">
        <v>326650</v>
      </c>
      <c r="G3122" s="4">
        <v>32665</v>
      </c>
      <c r="H3122" s="4">
        <v>359315</v>
      </c>
    </row>
    <row r="3123" spans="1:8" ht="15.75">
      <c r="A3123" s="3" t="s">
        <v>18</v>
      </c>
      <c r="B3123" s="2" t="s">
        <v>2624</v>
      </c>
      <c r="C3123" s="2" t="s">
        <v>318</v>
      </c>
      <c r="D3123" s="2" t="s">
        <v>2625</v>
      </c>
      <c r="E3123" s="4">
        <v>50</v>
      </c>
      <c r="F3123" s="4">
        <v>141500</v>
      </c>
      <c r="G3123" s="4">
        <v>14150</v>
      </c>
      <c r="H3123" s="4">
        <v>155650</v>
      </c>
    </row>
    <row r="3124" spans="1:8" ht="15.75">
      <c r="A3124" s="3" t="s">
        <v>18</v>
      </c>
      <c r="B3124" s="2" t="s">
        <v>2628</v>
      </c>
      <c r="C3124" s="2" t="s">
        <v>318</v>
      </c>
      <c r="D3124" s="2" t="s">
        <v>2629</v>
      </c>
      <c r="E3124" s="4">
        <v>260</v>
      </c>
      <c r="F3124" s="4">
        <v>802100</v>
      </c>
      <c r="G3124" s="4">
        <v>80210</v>
      </c>
      <c r="H3124" s="4">
        <v>882310</v>
      </c>
    </row>
    <row r="3125" spans="1:8" ht="15.75">
      <c r="A3125" s="3" t="s">
        <v>18</v>
      </c>
      <c r="B3125" s="2" t="s">
        <v>2630</v>
      </c>
      <c r="C3125" s="2" t="s">
        <v>318</v>
      </c>
      <c r="D3125" s="2" t="s">
        <v>2631</v>
      </c>
      <c r="E3125" s="4">
        <v>10</v>
      </c>
      <c r="F3125" s="4">
        <v>33400</v>
      </c>
      <c r="G3125" s="4">
        <v>3340</v>
      </c>
      <c r="H3125" s="4">
        <v>36740</v>
      </c>
    </row>
    <row r="3126" spans="1:8" ht="15.75">
      <c r="A3126" s="3" t="s">
        <v>18</v>
      </c>
      <c r="B3126" s="2" t="s">
        <v>2632</v>
      </c>
      <c r="C3126" s="2" t="s">
        <v>318</v>
      </c>
      <c r="D3126" s="2" t="s">
        <v>2633</v>
      </c>
      <c r="E3126" s="4">
        <v>30</v>
      </c>
      <c r="F3126" s="4">
        <v>107850</v>
      </c>
      <c r="G3126" s="4">
        <v>10785</v>
      </c>
      <c r="H3126" s="4">
        <v>118635</v>
      </c>
    </row>
    <row r="3127" spans="1:8" ht="15.75">
      <c r="A3127" s="3" t="s">
        <v>18</v>
      </c>
      <c r="B3127" s="2" t="s">
        <v>2634</v>
      </c>
      <c r="C3127" s="2" t="s">
        <v>318</v>
      </c>
      <c r="D3127" s="2" t="s">
        <v>2635</v>
      </c>
      <c r="E3127" s="4">
        <v>20</v>
      </c>
      <c r="F3127" s="4">
        <v>76760</v>
      </c>
      <c r="G3127" s="4">
        <v>7676</v>
      </c>
      <c r="H3127" s="4">
        <v>84436</v>
      </c>
    </row>
    <row r="3128" spans="1:8" ht="15.75">
      <c r="A3128" s="3" t="s">
        <v>18</v>
      </c>
      <c r="B3128" s="2" t="s">
        <v>2693</v>
      </c>
      <c r="C3128" s="2" t="s">
        <v>2692</v>
      </c>
      <c r="D3128" s="2" t="s">
        <v>2694</v>
      </c>
      <c r="E3128" s="4">
        <v>6</v>
      </c>
      <c r="F3128" s="4">
        <v>163998</v>
      </c>
      <c r="G3128" s="4">
        <v>16400</v>
      </c>
      <c r="H3128" s="4">
        <v>180398</v>
      </c>
    </row>
    <row r="3129" spans="1:8" ht="15.75">
      <c r="A3129" s="3" t="s">
        <v>18</v>
      </c>
      <c r="B3129" s="2" t="s">
        <v>2695</v>
      </c>
      <c r="C3129" s="2" t="s">
        <v>2692</v>
      </c>
      <c r="D3129" s="2" t="s">
        <v>2696</v>
      </c>
      <c r="E3129" s="4">
        <v>2</v>
      </c>
      <c r="F3129" s="4">
        <v>114462</v>
      </c>
      <c r="G3129" s="4">
        <v>11446</v>
      </c>
      <c r="H3129" s="4">
        <v>125908</v>
      </c>
    </row>
    <row r="3130" spans="1:8" ht="15.75">
      <c r="A3130" s="3" t="s">
        <v>18</v>
      </c>
      <c r="B3130" s="2" t="s">
        <v>2707</v>
      </c>
      <c r="C3130" s="2" t="s">
        <v>2706</v>
      </c>
      <c r="D3130" s="2" t="s">
        <v>2708</v>
      </c>
      <c r="E3130" s="4">
        <v>4</v>
      </c>
      <c r="F3130" s="4">
        <v>134660</v>
      </c>
      <c r="G3130" s="4">
        <v>13466</v>
      </c>
      <c r="H3130" s="4">
        <v>148126</v>
      </c>
    </row>
    <row r="3131" spans="1:8" ht="15.75">
      <c r="A3131" s="3" t="s">
        <v>18</v>
      </c>
      <c r="B3131" s="2" t="s">
        <v>2710</v>
      </c>
      <c r="C3131" s="2" t="s">
        <v>2709</v>
      </c>
      <c r="D3131" s="2" t="s">
        <v>2711</v>
      </c>
      <c r="E3131" s="4">
        <v>2</v>
      </c>
      <c r="F3131" s="4">
        <v>34204</v>
      </c>
      <c r="G3131" s="4">
        <v>3420</v>
      </c>
      <c r="H3131" s="4">
        <v>37624</v>
      </c>
    </row>
    <row r="3132" spans="1:8" ht="15.75">
      <c r="A3132" s="3" t="s">
        <v>18</v>
      </c>
      <c r="B3132" s="2" t="s">
        <v>2743</v>
      </c>
      <c r="C3132" s="2" t="s">
        <v>2732</v>
      </c>
      <c r="D3132" s="2" t="s">
        <v>2744</v>
      </c>
      <c r="E3132" s="4">
        <v>10</v>
      </c>
      <c r="F3132" s="4">
        <v>163220</v>
      </c>
      <c r="G3132" s="4">
        <v>16322</v>
      </c>
      <c r="H3132" s="4">
        <v>179542</v>
      </c>
    </row>
    <row r="3133" spans="1:8" ht="15.75">
      <c r="A3133" s="3" t="s">
        <v>18</v>
      </c>
      <c r="B3133" s="2" t="s">
        <v>2749</v>
      </c>
      <c r="C3133" s="2" t="s">
        <v>1267</v>
      </c>
      <c r="D3133" s="2" t="s">
        <v>2750</v>
      </c>
      <c r="E3133" s="4">
        <v>30</v>
      </c>
      <c r="F3133" s="4">
        <v>963150</v>
      </c>
      <c r="G3133" s="4">
        <v>96315</v>
      </c>
      <c r="H3133" s="4">
        <v>1059465</v>
      </c>
    </row>
    <row r="3134" spans="1:8" ht="15.75">
      <c r="A3134" s="3" t="s">
        <v>18</v>
      </c>
      <c r="B3134" s="2" t="s">
        <v>2756</v>
      </c>
      <c r="C3134" s="2" t="s">
        <v>1443</v>
      </c>
      <c r="D3134" s="2" t="s">
        <v>2757</v>
      </c>
      <c r="E3134" s="4">
        <v>20</v>
      </c>
      <c r="F3134" s="4">
        <v>102860</v>
      </c>
      <c r="G3134" s="4">
        <v>10286</v>
      </c>
      <c r="H3134" s="4">
        <v>113146</v>
      </c>
    </row>
    <row r="3135" spans="1:8" ht="15.75">
      <c r="A3135" s="3" t="s">
        <v>18</v>
      </c>
      <c r="B3135" s="2" t="s">
        <v>2809</v>
      </c>
      <c r="C3135" s="2" t="s">
        <v>1443</v>
      </c>
      <c r="D3135" s="2" t="s">
        <v>2810</v>
      </c>
      <c r="E3135" s="4">
        <v>100</v>
      </c>
      <c r="F3135" s="4">
        <v>265500</v>
      </c>
      <c r="G3135" s="4">
        <v>26550</v>
      </c>
      <c r="H3135" s="4">
        <v>292050</v>
      </c>
    </row>
    <row r="3136" spans="1:8" ht="15.75">
      <c r="A3136" s="3" t="s">
        <v>18</v>
      </c>
      <c r="B3136" s="2" t="s">
        <v>2811</v>
      </c>
      <c r="C3136" s="2" t="s">
        <v>1443</v>
      </c>
      <c r="D3136" s="2" t="s">
        <v>2812</v>
      </c>
      <c r="E3136" s="4">
        <v>130</v>
      </c>
      <c r="F3136" s="4">
        <v>322140</v>
      </c>
      <c r="G3136" s="4">
        <v>32214</v>
      </c>
      <c r="H3136" s="4">
        <v>354354</v>
      </c>
    </row>
    <row r="3137" spans="1:8" ht="15.75">
      <c r="A3137" s="3" t="s">
        <v>18</v>
      </c>
      <c r="B3137" s="2" t="s">
        <v>2831</v>
      </c>
      <c r="C3137" s="2" t="s">
        <v>1401</v>
      </c>
      <c r="D3137" s="2" t="s">
        <v>2832</v>
      </c>
      <c r="E3137" s="4">
        <v>230</v>
      </c>
      <c r="F3137" s="4">
        <v>440450</v>
      </c>
      <c r="G3137" s="4">
        <v>44045</v>
      </c>
      <c r="H3137" s="4">
        <v>484495</v>
      </c>
    </row>
    <row r="3138" spans="1:8" ht="15.75">
      <c r="A3138" s="3" t="s">
        <v>18</v>
      </c>
      <c r="B3138" s="2" t="s">
        <v>2835</v>
      </c>
      <c r="C3138" s="2" t="s">
        <v>1401</v>
      </c>
      <c r="D3138" s="2" t="s">
        <v>2836</v>
      </c>
      <c r="E3138" s="4">
        <v>119</v>
      </c>
      <c r="F3138" s="4">
        <v>283419</v>
      </c>
      <c r="G3138" s="4">
        <v>28342</v>
      </c>
      <c r="H3138" s="4">
        <v>311761</v>
      </c>
    </row>
    <row r="3139" spans="1:8" ht="15.75">
      <c r="A3139" s="3" t="s">
        <v>18</v>
      </c>
      <c r="B3139" s="2" t="s">
        <v>2840</v>
      </c>
      <c r="C3139" s="2" t="s">
        <v>1401</v>
      </c>
      <c r="D3139" s="2" t="s">
        <v>2841</v>
      </c>
      <c r="E3139" s="4">
        <v>30</v>
      </c>
      <c r="F3139" s="4">
        <v>85440</v>
      </c>
      <c r="G3139" s="4">
        <v>8544</v>
      </c>
      <c r="H3139" s="4">
        <v>93984</v>
      </c>
    </row>
    <row r="3140" spans="1:8" ht="15.75">
      <c r="A3140" s="3" t="s">
        <v>18</v>
      </c>
      <c r="B3140" s="2" t="s">
        <v>2848</v>
      </c>
      <c r="C3140" s="2" t="s">
        <v>1401</v>
      </c>
      <c r="D3140" s="2" t="s">
        <v>2849</v>
      </c>
      <c r="E3140" s="4">
        <v>125</v>
      </c>
      <c r="F3140" s="4">
        <v>163000</v>
      </c>
      <c r="G3140" s="4">
        <v>16300</v>
      </c>
      <c r="H3140" s="4">
        <v>179300</v>
      </c>
    </row>
    <row r="3141" spans="1:8" ht="15.75">
      <c r="A3141" s="3" t="s">
        <v>18</v>
      </c>
      <c r="B3141" s="2" t="s">
        <v>2850</v>
      </c>
      <c r="C3141" s="2" t="s">
        <v>1401</v>
      </c>
      <c r="D3141" s="2" t="s">
        <v>2851</v>
      </c>
      <c r="E3141" s="4">
        <v>20</v>
      </c>
      <c r="F3141" s="4">
        <v>30260</v>
      </c>
      <c r="G3141" s="4">
        <v>3026</v>
      </c>
      <c r="H3141" s="4">
        <v>33286</v>
      </c>
    </row>
    <row r="3142" spans="1:8" ht="15.75">
      <c r="A3142" s="3" t="s">
        <v>18</v>
      </c>
      <c r="B3142" s="2" t="s">
        <v>2861</v>
      </c>
      <c r="C3142" s="2" t="s">
        <v>1405</v>
      </c>
      <c r="D3142" s="2" t="s">
        <v>2862</v>
      </c>
      <c r="E3142" s="4">
        <v>20</v>
      </c>
      <c r="F3142" s="4">
        <v>49380</v>
      </c>
      <c r="G3142" s="4">
        <v>4938</v>
      </c>
      <c r="H3142" s="4">
        <v>54318</v>
      </c>
    </row>
    <row r="3143" spans="1:8" ht="15.75">
      <c r="A3143" s="3" t="s">
        <v>18</v>
      </c>
      <c r="B3143" s="2" t="s">
        <v>2863</v>
      </c>
      <c r="C3143" s="2" t="s">
        <v>1405</v>
      </c>
      <c r="D3143" s="2" t="s">
        <v>2864</v>
      </c>
      <c r="E3143" s="4">
        <v>20</v>
      </c>
      <c r="F3143" s="4">
        <v>62140</v>
      </c>
      <c r="G3143" s="4">
        <v>6214</v>
      </c>
      <c r="H3143" s="4">
        <v>68354</v>
      </c>
    </row>
    <row r="3144" spans="1:8" ht="15.75">
      <c r="A3144" s="3" t="s">
        <v>18</v>
      </c>
      <c r="B3144" s="2" t="s">
        <v>2879</v>
      </c>
      <c r="C3144" s="2" t="s">
        <v>1412</v>
      </c>
      <c r="D3144" s="2" t="s">
        <v>2880</v>
      </c>
      <c r="E3144" s="4">
        <v>130</v>
      </c>
      <c r="F3144" s="4">
        <v>246870</v>
      </c>
      <c r="G3144" s="4">
        <v>24687</v>
      </c>
      <c r="H3144" s="4">
        <v>271557</v>
      </c>
    </row>
    <row r="3145" spans="1:8" ht="15.75">
      <c r="A3145" s="3" t="s">
        <v>18</v>
      </c>
      <c r="B3145" s="2" t="s">
        <v>2882</v>
      </c>
      <c r="C3145" s="2" t="s">
        <v>1412</v>
      </c>
      <c r="D3145" s="2" t="s">
        <v>2646</v>
      </c>
      <c r="E3145" s="4">
        <v>90</v>
      </c>
      <c r="F3145" s="4">
        <v>205770</v>
      </c>
      <c r="G3145" s="4">
        <v>20577</v>
      </c>
      <c r="H3145" s="4">
        <v>226347</v>
      </c>
    </row>
    <row r="3146" spans="1:8" ht="15.75">
      <c r="A3146" s="3" t="s">
        <v>18</v>
      </c>
      <c r="B3146" s="2" t="s">
        <v>2885</v>
      </c>
      <c r="C3146" s="2" t="s">
        <v>1412</v>
      </c>
      <c r="D3146" s="2" t="s">
        <v>2886</v>
      </c>
      <c r="E3146" s="4">
        <v>10</v>
      </c>
      <c r="F3146" s="4">
        <v>35930</v>
      </c>
      <c r="G3146" s="4">
        <v>3593</v>
      </c>
      <c r="H3146" s="4">
        <v>39523</v>
      </c>
    </row>
    <row r="3147" spans="1:8" ht="15.75">
      <c r="A3147" s="3" t="s">
        <v>18</v>
      </c>
      <c r="B3147" s="2" t="s">
        <v>2887</v>
      </c>
      <c r="C3147" s="2" t="s">
        <v>1412</v>
      </c>
      <c r="D3147" s="2" t="s">
        <v>2888</v>
      </c>
      <c r="E3147" s="4">
        <v>10</v>
      </c>
      <c r="F3147" s="4">
        <v>42300</v>
      </c>
      <c r="G3147" s="4">
        <v>4230</v>
      </c>
      <c r="H3147" s="4">
        <v>46530</v>
      </c>
    </row>
    <row r="3148" spans="1:8" ht="15.75">
      <c r="A3148" s="3" t="s">
        <v>18</v>
      </c>
      <c r="B3148" s="2" t="s">
        <v>2893</v>
      </c>
      <c r="C3148" s="2" t="s">
        <v>1412</v>
      </c>
      <c r="D3148" s="2" t="s">
        <v>2894</v>
      </c>
      <c r="E3148" s="4">
        <v>160</v>
      </c>
      <c r="F3148" s="4">
        <v>268500</v>
      </c>
      <c r="G3148" s="4">
        <v>26850</v>
      </c>
      <c r="H3148" s="4">
        <v>295350</v>
      </c>
    </row>
    <row r="3149" spans="1:8" ht="15.75">
      <c r="A3149" s="3" t="s">
        <v>18</v>
      </c>
      <c r="B3149" s="2" t="s">
        <v>2899</v>
      </c>
      <c r="C3149" s="2" t="s">
        <v>1412</v>
      </c>
      <c r="D3149" s="2" t="s">
        <v>2900</v>
      </c>
      <c r="E3149" s="4">
        <v>20</v>
      </c>
      <c r="F3149" s="4">
        <v>40200</v>
      </c>
      <c r="G3149" s="4">
        <v>4020</v>
      </c>
      <c r="H3149" s="4">
        <v>44220</v>
      </c>
    </row>
    <row r="3150" spans="1:8" ht="15.75">
      <c r="A3150" s="3" t="s">
        <v>18</v>
      </c>
      <c r="B3150" s="2" t="s">
        <v>2901</v>
      </c>
      <c r="C3150" s="2" t="s">
        <v>1412</v>
      </c>
      <c r="D3150" s="2" t="s">
        <v>2902</v>
      </c>
      <c r="E3150" s="4">
        <v>28</v>
      </c>
      <c r="F3150" s="4">
        <v>59164</v>
      </c>
      <c r="G3150" s="4">
        <v>5916</v>
      </c>
      <c r="H3150" s="4">
        <v>65080</v>
      </c>
    </row>
    <row r="3151" spans="1:8" ht="15.75">
      <c r="A3151" s="3" t="s">
        <v>18</v>
      </c>
      <c r="B3151" s="2" t="s">
        <v>2903</v>
      </c>
      <c r="C3151" s="2" t="s">
        <v>1417</v>
      </c>
      <c r="D3151" s="2" t="s">
        <v>2904</v>
      </c>
      <c r="E3151" s="4">
        <v>30</v>
      </c>
      <c r="F3151" s="4">
        <v>72840</v>
      </c>
      <c r="G3151" s="4">
        <v>7284</v>
      </c>
      <c r="H3151" s="4">
        <v>80124</v>
      </c>
    </row>
    <row r="3152" spans="1:8" ht="15.75">
      <c r="A3152" s="3" t="s">
        <v>18</v>
      </c>
      <c r="B3152" s="2" t="s">
        <v>2912</v>
      </c>
      <c r="C3152" s="2" t="s">
        <v>1417</v>
      </c>
      <c r="D3152" s="2" t="s">
        <v>2913</v>
      </c>
      <c r="E3152" s="4">
        <v>140</v>
      </c>
      <c r="F3152" s="4">
        <v>196000</v>
      </c>
      <c r="G3152" s="4">
        <v>19600</v>
      </c>
      <c r="H3152" s="4">
        <v>215600</v>
      </c>
    </row>
    <row r="3153" spans="1:8" ht="15.75">
      <c r="A3153" s="3" t="s">
        <v>18</v>
      </c>
      <c r="B3153" s="2" t="s">
        <v>2914</v>
      </c>
      <c r="C3153" s="2" t="s">
        <v>1417</v>
      </c>
      <c r="D3153" s="2" t="s">
        <v>2915</v>
      </c>
      <c r="E3153" s="4">
        <v>30</v>
      </c>
      <c r="F3153" s="4">
        <v>56160</v>
      </c>
      <c r="G3153" s="4">
        <v>5616</v>
      </c>
      <c r="H3153" s="4">
        <v>61776</v>
      </c>
    </row>
    <row r="3154" spans="1:8" ht="15.75">
      <c r="A3154" s="3" t="s">
        <v>18</v>
      </c>
      <c r="B3154" s="2" t="s">
        <v>2916</v>
      </c>
      <c r="C3154" s="2" t="s">
        <v>1424</v>
      </c>
      <c r="D3154" s="2" t="s">
        <v>2917</v>
      </c>
      <c r="E3154" s="4">
        <v>80</v>
      </c>
      <c r="F3154" s="4">
        <v>193180</v>
      </c>
      <c r="G3154" s="4">
        <v>19318</v>
      </c>
      <c r="H3154" s="4">
        <v>212498</v>
      </c>
    </row>
    <row r="3155" spans="1:8" ht="15.75">
      <c r="A3155" s="3" t="s">
        <v>18</v>
      </c>
      <c r="B3155" s="2" t="s">
        <v>2918</v>
      </c>
      <c r="C3155" s="2" t="s">
        <v>1424</v>
      </c>
      <c r="D3155" s="2" t="s">
        <v>2919</v>
      </c>
      <c r="E3155" s="4">
        <v>15</v>
      </c>
      <c r="F3155" s="4">
        <v>36945</v>
      </c>
      <c r="G3155" s="4">
        <v>3695</v>
      </c>
      <c r="H3155" s="4">
        <v>40640</v>
      </c>
    </row>
    <row r="3156" spans="1:8" ht="15.75">
      <c r="A3156" s="3" t="s">
        <v>18</v>
      </c>
      <c r="B3156" s="2" t="s">
        <v>2920</v>
      </c>
      <c r="C3156" s="2" t="s">
        <v>1424</v>
      </c>
      <c r="D3156" s="2" t="s">
        <v>2921</v>
      </c>
      <c r="E3156" s="4">
        <v>10</v>
      </c>
      <c r="F3156" s="4">
        <v>37380</v>
      </c>
      <c r="G3156" s="4">
        <v>3738</v>
      </c>
      <c r="H3156" s="4">
        <v>41118</v>
      </c>
    </row>
    <row r="3157" spans="1:8" ht="15.75">
      <c r="A3157" s="3" t="s">
        <v>18</v>
      </c>
      <c r="B3157" s="2" t="s">
        <v>2924</v>
      </c>
      <c r="C3157" s="2" t="s">
        <v>1424</v>
      </c>
      <c r="D3157" s="2" t="s">
        <v>2925</v>
      </c>
      <c r="E3157" s="4">
        <v>100</v>
      </c>
      <c r="F3157" s="4">
        <v>206200</v>
      </c>
      <c r="G3157" s="4">
        <v>20620</v>
      </c>
      <c r="H3157" s="4">
        <v>226820</v>
      </c>
    </row>
    <row r="3158" spans="1:8" ht="15.75">
      <c r="A3158" s="3" t="s">
        <v>18</v>
      </c>
      <c r="B3158" s="2" t="s">
        <v>3864</v>
      </c>
      <c r="C3158" s="2" t="s">
        <v>1426</v>
      </c>
      <c r="D3158" s="2" t="s">
        <v>3865</v>
      </c>
      <c r="E3158" s="4">
        <v>202</v>
      </c>
      <c r="F3158" s="4">
        <v>601352</v>
      </c>
      <c r="G3158" s="4">
        <v>60135</v>
      </c>
      <c r="H3158" s="4">
        <v>661487</v>
      </c>
    </row>
    <row r="3159" spans="1:8" ht="15.75">
      <c r="A3159" s="3" t="s">
        <v>18</v>
      </c>
      <c r="B3159" s="2" t="s">
        <v>3866</v>
      </c>
      <c r="C3159" s="2" t="s">
        <v>1426</v>
      </c>
      <c r="D3159" s="2" t="s">
        <v>3867</v>
      </c>
      <c r="E3159" s="4">
        <v>130</v>
      </c>
      <c r="F3159" s="4">
        <v>142780</v>
      </c>
      <c r="G3159" s="4">
        <v>14278</v>
      </c>
      <c r="H3159" s="4">
        <v>157058</v>
      </c>
    </row>
    <row r="3160" spans="1:8" ht="15.75">
      <c r="A3160" s="3" t="s">
        <v>18</v>
      </c>
      <c r="B3160" s="2" t="s">
        <v>3870</v>
      </c>
      <c r="C3160" s="2" t="s">
        <v>1426</v>
      </c>
      <c r="D3160" s="2" t="s">
        <v>3871</v>
      </c>
      <c r="E3160" s="4">
        <v>400</v>
      </c>
      <c r="F3160" s="4">
        <v>477400</v>
      </c>
      <c r="G3160" s="4">
        <v>47740</v>
      </c>
      <c r="H3160" s="4">
        <v>525140</v>
      </c>
    </row>
    <row r="3161" spans="1:8" ht="15.75">
      <c r="A3161" s="3" t="s">
        <v>18</v>
      </c>
      <c r="B3161" s="2" t="s">
        <v>3872</v>
      </c>
      <c r="C3161" s="2" t="s">
        <v>1426</v>
      </c>
      <c r="D3161" s="2" t="s">
        <v>3873</v>
      </c>
      <c r="E3161" s="4">
        <v>350</v>
      </c>
      <c r="F3161" s="4">
        <v>442860</v>
      </c>
      <c r="G3161" s="4">
        <v>44286</v>
      </c>
      <c r="H3161" s="4">
        <v>487146</v>
      </c>
    </row>
    <row r="3162" spans="1:8" ht="15.75">
      <c r="A3162" s="3" t="s">
        <v>18</v>
      </c>
      <c r="B3162" s="2" t="s">
        <v>3874</v>
      </c>
      <c r="C3162" s="2" t="s">
        <v>1426</v>
      </c>
      <c r="D3162" s="2" t="s">
        <v>3875</v>
      </c>
      <c r="E3162" s="4">
        <v>10</v>
      </c>
      <c r="F3162" s="4">
        <v>18450</v>
      </c>
      <c r="G3162" s="4">
        <v>1845</v>
      </c>
      <c r="H3162" s="4">
        <v>20295</v>
      </c>
    </row>
    <row r="3163" spans="1:8" ht="15.75">
      <c r="A3163" s="3" t="s">
        <v>18</v>
      </c>
      <c r="B3163" s="2" t="s">
        <v>3876</v>
      </c>
      <c r="C3163" s="2" t="s">
        <v>1433</v>
      </c>
      <c r="D3163" s="2" t="s">
        <v>3877</v>
      </c>
      <c r="E3163" s="4">
        <v>260</v>
      </c>
      <c r="F3163" s="4">
        <v>471220</v>
      </c>
      <c r="G3163" s="4">
        <v>47122</v>
      </c>
      <c r="H3163" s="4">
        <v>518342</v>
      </c>
    </row>
    <row r="3164" spans="1:8" ht="15.75">
      <c r="A3164" s="3" t="s">
        <v>18</v>
      </c>
      <c r="B3164" s="2" t="s">
        <v>6114</v>
      </c>
      <c r="C3164" s="2" t="s">
        <v>1433</v>
      </c>
      <c r="D3164" s="2" t="s">
        <v>2435</v>
      </c>
      <c r="E3164" s="4">
        <v>50</v>
      </c>
      <c r="F3164" s="4">
        <v>195000</v>
      </c>
      <c r="G3164" s="4">
        <v>19500</v>
      </c>
      <c r="H3164" s="4">
        <v>214500</v>
      </c>
    </row>
    <row r="3165" spans="1:8" ht="15.75">
      <c r="A3165" s="3" t="s">
        <v>18</v>
      </c>
      <c r="B3165" s="2" t="s">
        <v>3878</v>
      </c>
      <c r="C3165" s="2" t="s">
        <v>1433</v>
      </c>
      <c r="D3165" s="2" t="s">
        <v>3879</v>
      </c>
      <c r="E3165" s="4">
        <v>120</v>
      </c>
      <c r="F3165" s="4">
        <v>274230</v>
      </c>
      <c r="G3165" s="4">
        <v>27423</v>
      </c>
      <c r="H3165" s="4">
        <v>301653</v>
      </c>
    </row>
    <row r="3166" spans="1:8" ht="15.75">
      <c r="A3166" s="3" t="s">
        <v>18</v>
      </c>
      <c r="B3166" s="2" t="s">
        <v>3880</v>
      </c>
      <c r="C3166" s="2" t="s">
        <v>1433</v>
      </c>
      <c r="D3166" s="2" t="s">
        <v>3881</v>
      </c>
      <c r="E3166" s="4">
        <v>2630</v>
      </c>
      <c r="F3166" s="4">
        <v>2619940</v>
      </c>
      <c r="G3166" s="4">
        <v>261994</v>
      </c>
      <c r="H3166" s="4">
        <v>2881934</v>
      </c>
    </row>
    <row r="3167" spans="1:8" ht="15.75">
      <c r="A3167" s="3" t="s">
        <v>18</v>
      </c>
      <c r="B3167" s="2" t="s">
        <v>3882</v>
      </c>
      <c r="C3167" s="2" t="s">
        <v>1433</v>
      </c>
      <c r="D3167" s="2" t="s">
        <v>3883</v>
      </c>
      <c r="E3167" s="4">
        <v>10</v>
      </c>
      <c r="F3167" s="4">
        <v>34630</v>
      </c>
      <c r="G3167" s="4">
        <v>3463</v>
      </c>
      <c r="H3167" s="4">
        <v>38093</v>
      </c>
    </row>
    <row r="3168" spans="1:8" ht="15.75">
      <c r="A3168" s="3" t="s">
        <v>18</v>
      </c>
      <c r="B3168" s="2" t="s">
        <v>3884</v>
      </c>
      <c r="C3168" s="2" t="s">
        <v>1433</v>
      </c>
      <c r="D3168" s="2" t="s">
        <v>3885</v>
      </c>
      <c r="E3168" s="4">
        <v>10</v>
      </c>
      <c r="F3168" s="4">
        <v>41000</v>
      </c>
      <c r="G3168" s="4">
        <v>4100</v>
      </c>
      <c r="H3168" s="4">
        <v>45100</v>
      </c>
    </row>
    <row r="3169" spans="1:8" ht="15.75">
      <c r="A3169" s="3" t="s">
        <v>18</v>
      </c>
      <c r="B3169" s="2" t="s">
        <v>3886</v>
      </c>
      <c r="C3169" s="2" t="s">
        <v>1433</v>
      </c>
      <c r="D3169" s="2" t="s">
        <v>3887</v>
      </c>
      <c r="E3169" s="4">
        <v>200</v>
      </c>
      <c r="F3169" s="4">
        <v>222900</v>
      </c>
      <c r="G3169" s="4">
        <v>22290</v>
      </c>
      <c r="H3169" s="4">
        <v>245190</v>
      </c>
    </row>
    <row r="3170" spans="1:8" ht="15.75">
      <c r="A3170" s="3" t="s">
        <v>18</v>
      </c>
      <c r="B3170" s="2" t="s">
        <v>3888</v>
      </c>
      <c r="C3170" s="2" t="s">
        <v>1433</v>
      </c>
      <c r="D3170" s="2" t="s">
        <v>3889</v>
      </c>
      <c r="E3170" s="4">
        <v>825</v>
      </c>
      <c r="F3170" s="4">
        <v>1014615</v>
      </c>
      <c r="G3170" s="4">
        <v>101461</v>
      </c>
      <c r="H3170" s="4">
        <v>1116076</v>
      </c>
    </row>
    <row r="3171" spans="1:8" ht="15.75">
      <c r="A3171" s="3" t="s">
        <v>18</v>
      </c>
      <c r="B3171" s="2" t="s">
        <v>3892</v>
      </c>
      <c r="C3171" s="2" t="s">
        <v>1433</v>
      </c>
      <c r="D3171" s="2" t="s">
        <v>3893</v>
      </c>
      <c r="E3171" s="4">
        <v>130</v>
      </c>
      <c r="F3171" s="4">
        <v>236470</v>
      </c>
      <c r="G3171" s="4">
        <v>23647</v>
      </c>
      <c r="H3171" s="4">
        <v>260117</v>
      </c>
    </row>
    <row r="3172" spans="1:8" ht="15.75">
      <c r="A3172" s="3" t="s">
        <v>18</v>
      </c>
      <c r="B3172" s="2" t="s">
        <v>3894</v>
      </c>
      <c r="C3172" s="2" t="s">
        <v>1433</v>
      </c>
      <c r="D3172" s="2" t="s">
        <v>3895</v>
      </c>
      <c r="E3172" s="4">
        <v>110</v>
      </c>
      <c r="F3172" s="4">
        <v>175340</v>
      </c>
      <c r="G3172" s="4">
        <v>17534</v>
      </c>
      <c r="H3172" s="4">
        <v>192874</v>
      </c>
    </row>
    <row r="3173" spans="1:8" ht="15.75">
      <c r="A3173" s="3" t="s">
        <v>18</v>
      </c>
      <c r="B3173" s="2" t="s">
        <v>3896</v>
      </c>
      <c r="C3173" s="2" t="s">
        <v>1433</v>
      </c>
      <c r="D3173" s="2" t="s">
        <v>3897</v>
      </c>
      <c r="E3173" s="4">
        <v>100</v>
      </c>
      <c r="F3173" s="4">
        <v>167400</v>
      </c>
      <c r="G3173" s="4">
        <v>16740</v>
      </c>
      <c r="H3173" s="4">
        <v>184140</v>
      </c>
    </row>
    <row r="3174" spans="1:8" ht="15.75">
      <c r="A3174" s="3" t="s">
        <v>18</v>
      </c>
      <c r="B3174" s="2" t="s">
        <v>6422</v>
      </c>
      <c r="C3174" s="2" t="s">
        <v>1405</v>
      </c>
      <c r="D3174" s="2" t="s">
        <v>6421</v>
      </c>
      <c r="E3174" s="4">
        <v>50</v>
      </c>
      <c r="F3174" s="4">
        <v>155000</v>
      </c>
      <c r="G3174" s="4">
        <v>15500</v>
      </c>
      <c r="H3174" s="4">
        <v>170500</v>
      </c>
    </row>
    <row r="3175" spans="1:8" ht="15.75">
      <c r="A3175" s="3" t="s">
        <v>18</v>
      </c>
      <c r="B3175" s="2" t="s">
        <v>4529</v>
      </c>
      <c r="C3175" s="2" t="s">
        <v>4526</v>
      </c>
      <c r="D3175" s="2" t="s">
        <v>4530</v>
      </c>
      <c r="E3175" s="4">
        <v>889</v>
      </c>
      <c r="F3175" s="4">
        <v>8907780</v>
      </c>
      <c r="G3175" s="4">
        <v>890778</v>
      </c>
      <c r="H3175" s="4">
        <v>9798558</v>
      </c>
    </row>
    <row r="3176" spans="1:8" ht="15.75">
      <c r="A3176" s="3" t="s">
        <v>18</v>
      </c>
      <c r="B3176" s="2" t="s">
        <v>4534</v>
      </c>
      <c r="C3176" s="2" t="s">
        <v>4533</v>
      </c>
      <c r="D3176" s="2" t="s">
        <v>4535</v>
      </c>
      <c r="E3176" s="4">
        <v>798</v>
      </c>
      <c r="F3176" s="4">
        <v>11467260</v>
      </c>
      <c r="G3176" s="4">
        <v>1146726</v>
      </c>
      <c r="H3176" s="4">
        <v>12613986</v>
      </c>
    </row>
    <row r="3177" spans="1:8" ht="15.75">
      <c r="A3177" s="3" t="s">
        <v>18</v>
      </c>
      <c r="B3177" s="2" t="s">
        <v>4537</v>
      </c>
      <c r="C3177" s="2" t="s">
        <v>4536</v>
      </c>
      <c r="D3177" s="2" t="s">
        <v>4538</v>
      </c>
      <c r="E3177" s="4">
        <v>40</v>
      </c>
      <c r="F3177" s="4">
        <v>929200</v>
      </c>
      <c r="G3177" s="4">
        <v>92920</v>
      </c>
      <c r="H3177" s="4">
        <v>1022120</v>
      </c>
    </row>
    <row r="3178" spans="1:8" ht="15.75">
      <c r="A3178" s="3" t="s">
        <v>18</v>
      </c>
      <c r="B3178" s="2" t="s">
        <v>4543</v>
      </c>
      <c r="C3178" s="2" t="s">
        <v>4542</v>
      </c>
      <c r="D3178" s="2" t="s">
        <v>4544</v>
      </c>
      <c r="E3178" s="4">
        <v>12</v>
      </c>
      <c r="F3178" s="4">
        <v>144360</v>
      </c>
      <c r="G3178" s="4">
        <v>14436</v>
      </c>
      <c r="H3178" s="4">
        <v>158796</v>
      </c>
    </row>
    <row r="3179" spans="1:8" ht="15.75">
      <c r="A3179" s="3" t="s">
        <v>18</v>
      </c>
      <c r="B3179" s="2" t="s">
        <v>4546</v>
      </c>
      <c r="C3179" s="2" t="s">
        <v>4545</v>
      </c>
      <c r="D3179" s="2" t="s">
        <v>4547</v>
      </c>
      <c r="E3179" s="4">
        <v>170</v>
      </c>
      <c r="F3179" s="4">
        <v>3767200</v>
      </c>
      <c r="G3179" s="4">
        <v>376720</v>
      </c>
      <c r="H3179" s="4">
        <v>4143920</v>
      </c>
    </row>
    <row r="3180" spans="1:8" ht="15.75">
      <c r="A3180" s="3" t="s">
        <v>18</v>
      </c>
      <c r="B3180" s="2" t="s">
        <v>4554</v>
      </c>
      <c r="C3180" s="2" t="s">
        <v>4553</v>
      </c>
      <c r="D3180" s="2" t="s">
        <v>4555</v>
      </c>
      <c r="E3180" s="4">
        <v>267</v>
      </c>
      <c r="F3180" s="4">
        <v>2592570</v>
      </c>
      <c r="G3180" s="4">
        <v>259257</v>
      </c>
      <c r="H3180" s="4">
        <v>2851827</v>
      </c>
    </row>
    <row r="3181" spans="1:8" ht="15.75">
      <c r="A3181" s="3" t="s">
        <v>18</v>
      </c>
      <c r="B3181" s="2" t="s">
        <v>4559</v>
      </c>
      <c r="C3181" s="2" t="s">
        <v>4558</v>
      </c>
      <c r="D3181" s="2" t="s">
        <v>4560</v>
      </c>
      <c r="E3181" s="4">
        <v>50</v>
      </c>
      <c r="F3181" s="4">
        <v>495500</v>
      </c>
      <c r="G3181" s="4">
        <v>49550</v>
      </c>
      <c r="H3181" s="4">
        <v>545050</v>
      </c>
    </row>
    <row r="3182" spans="1:8" ht="15.75">
      <c r="A3182" s="3" t="s">
        <v>18</v>
      </c>
      <c r="B3182" s="2" t="s">
        <v>4569</v>
      </c>
      <c r="C3182" s="2" t="s">
        <v>4568</v>
      </c>
      <c r="D3182" s="2" t="s">
        <v>4570</v>
      </c>
      <c r="E3182" s="4">
        <v>242</v>
      </c>
      <c r="F3182" s="4">
        <v>2524060</v>
      </c>
      <c r="G3182" s="4">
        <v>252406</v>
      </c>
      <c r="H3182" s="4">
        <v>2776466</v>
      </c>
    </row>
    <row r="3183" spans="1:8" ht="15.75">
      <c r="A3183" s="3" t="s">
        <v>18</v>
      </c>
      <c r="B3183" s="2" t="s">
        <v>4576</v>
      </c>
      <c r="C3183" s="2" t="s">
        <v>4575</v>
      </c>
      <c r="D3183" s="2" t="s">
        <v>4577</v>
      </c>
      <c r="E3183" s="4">
        <v>474</v>
      </c>
      <c r="F3183" s="4">
        <v>7057860</v>
      </c>
      <c r="G3183" s="4">
        <v>705786</v>
      </c>
      <c r="H3183" s="4">
        <v>7763646</v>
      </c>
    </row>
    <row r="3184" spans="1:8" ht="15.75">
      <c r="A3184" s="3" t="s">
        <v>18</v>
      </c>
      <c r="B3184" s="2" t="s">
        <v>4581</v>
      </c>
      <c r="C3184" s="2" t="s">
        <v>4580</v>
      </c>
      <c r="D3184" s="2" t="s">
        <v>4582</v>
      </c>
      <c r="E3184" s="4">
        <v>250</v>
      </c>
      <c r="F3184" s="4">
        <v>5865000</v>
      </c>
      <c r="G3184" s="4">
        <v>586500</v>
      </c>
      <c r="H3184" s="4">
        <v>6451500</v>
      </c>
    </row>
    <row r="3185" spans="1:8" ht="15.75">
      <c r="A3185" s="3" t="s">
        <v>18</v>
      </c>
      <c r="B3185" s="2" t="s">
        <v>4586</v>
      </c>
      <c r="C3185" s="2" t="s">
        <v>4585</v>
      </c>
      <c r="D3185" s="2" t="s">
        <v>6131</v>
      </c>
      <c r="E3185" s="4">
        <v>10</v>
      </c>
      <c r="F3185" s="4">
        <v>331000</v>
      </c>
      <c r="G3185" s="4">
        <v>33100</v>
      </c>
      <c r="H3185" s="4">
        <v>364100</v>
      </c>
    </row>
    <row r="3186" spans="1:8" ht="15.75">
      <c r="A3186" s="3" t="s">
        <v>18</v>
      </c>
      <c r="B3186" s="2" t="s">
        <v>4597</v>
      </c>
      <c r="C3186" s="2" t="s">
        <v>4594</v>
      </c>
      <c r="D3186" s="2" t="s">
        <v>4598</v>
      </c>
      <c r="E3186" s="4">
        <v>248</v>
      </c>
      <c r="F3186" s="4">
        <v>3380240</v>
      </c>
      <c r="G3186" s="4">
        <v>338024</v>
      </c>
      <c r="H3186" s="4">
        <v>3718264</v>
      </c>
    </row>
    <row r="3187" spans="1:8" ht="15.75">
      <c r="A3187" s="3" t="s">
        <v>18</v>
      </c>
      <c r="B3187" s="2" t="s">
        <v>4603</v>
      </c>
      <c r="C3187" s="2" t="s">
        <v>4602</v>
      </c>
      <c r="D3187" s="2" t="s">
        <v>4604</v>
      </c>
      <c r="E3187" s="4">
        <v>782</v>
      </c>
      <c r="F3187" s="4">
        <v>14701600</v>
      </c>
      <c r="G3187" s="4">
        <v>1470160</v>
      </c>
      <c r="H3187" s="4">
        <v>16171760</v>
      </c>
    </row>
    <row r="3188" spans="1:8" ht="15.75">
      <c r="A3188" s="3" t="s">
        <v>18</v>
      </c>
      <c r="B3188" s="2" t="s">
        <v>4609</v>
      </c>
      <c r="C3188" s="2" t="s">
        <v>4608</v>
      </c>
      <c r="D3188" s="2" t="s">
        <v>4610</v>
      </c>
      <c r="E3188" s="4">
        <v>130</v>
      </c>
      <c r="F3188" s="4">
        <v>3580200</v>
      </c>
      <c r="G3188" s="4">
        <v>358020</v>
      </c>
      <c r="H3188" s="4">
        <v>3938220</v>
      </c>
    </row>
    <row r="3189" spans="1:8" ht="15.75">
      <c r="A3189" s="3" t="s">
        <v>18</v>
      </c>
      <c r="B3189" s="2" t="s">
        <v>4621</v>
      </c>
      <c r="C3189" s="2" t="s">
        <v>4620</v>
      </c>
      <c r="D3189" s="2" t="s">
        <v>4622</v>
      </c>
      <c r="E3189" s="4">
        <v>1705</v>
      </c>
      <c r="F3189" s="4">
        <v>21245822</v>
      </c>
      <c r="G3189" s="4">
        <v>2124582</v>
      </c>
      <c r="H3189" s="4">
        <v>23370404</v>
      </c>
    </row>
    <row r="3190" spans="1:8" ht="15.75">
      <c r="A3190" s="3" t="s">
        <v>18</v>
      </c>
      <c r="B3190" s="2" t="s">
        <v>4634</v>
      </c>
      <c r="C3190" s="2" t="s">
        <v>4632</v>
      </c>
      <c r="D3190" s="2" t="s">
        <v>4635</v>
      </c>
      <c r="E3190" s="4">
        <v>262</v>
      </c>
      <c r="F3190" s="4">
        <v>3605120</v>
      </c>
      <c r="G3190" s="4">
        <v>360512</v>
      </c>
      <c r="H3190" s="4">
        <v>3965632</v>
      </c>
    </row>
    <row r="3191" spans="1:8" ht="15.75">
      <c r="A3191" s="3" t="s">
        <v>18</v>
      </c>
      <c r="B3191" s="2" t="s">
        <v>5033</v>
      </c>
      <c r="C3191" s="2" t="s">
        <v>5032</v>
      </c>
      <c r="D3191" s="2" t="s">
        <v>5034</v>
      </c>
      <c r="E3191" s="4">
        <v>2000</v>
      </c>
      <c r="F3191" s="4">
        <v>400000</v>
      </c>
      <c r="G3191" s="4">
        <v>40000</v>
      </c>
      <c r="H3191" s="4">
        <v>440000</v>
      </c>
    </row>
    <row r="3192" spans="1:8" ht="15.75">
      <c r="A3192" s="3" t="s">
        <v>19</v>
      </c>
      <c r="B3192" s="2" t="s">
        <v>51</v>
      </c>
      <c r="C3192" s="2" t="s">
        <v>50</v>
      </c>
      <c r="D3192" s="2" t="s">
        <v>52</v>
      </c>
      <c r="E3192" s="4">
        <v>50</v>
      </c>
      <c r="F3192" s="4">
        <v>300000</v>
      </c>
      <c r="G3192" s="4">
        <v>30000</v>
      </c>
      <c r="H3192" s="4">
        <v>330000</v>
      </c>
    </row>
    <row r="3193" spans="1:8" ht="15.75">
      <c r="A3193" s="3" t="s">
        <v>19</v>
      </c>
      <c r="B3193" s="2" t="s">
        <v>53</v>
      </c>
      <c r="C3193" s="2" t="s">
        <v>50</v>
      </c>
      <c r="D3193" s="2" t="s">
        <v>54</v>
      </c>
      <c r="E3193" s="4">
        <v>30</v>
      </c>
      <c r="F3193" s="4">
        <v>204600</v>
      </c>
      <c r="G3193" s="4">
        <v>20460</v>
      </c>
      <c r="H3193" s="4">
        <v>225060</v>
      </c>
    </row>
    <row r="3194" spans="1:8" ht="15.75">
      <c r="A3194" s="3" t="s">
        <v>19</v>
      </c>
      <c r="B3194" s="2" t="s">
        <v>57</v>
      </c>
      <c r="C3194" s="2" t="s">
        <v>50</v>
      </c>
      <c r="D3194" s="2" t="s">
        <v>58</v>
      </c>
      <c r="E3194" s="4">
        <v>10</v>
      </c>
      <c r="F3194" s="4">
        <v>41500</v>
      </c>
      <c r="G3194" s="4">
        <v>4150</v>
      </c>
      <c r="H3194" s="4">
        <v>45650</v>
      </c>
    </row>
    <row r="3195" spans="1:8" ht="15.75">
      <c r="A3195" s="3" t="s">
        <v>19</v>
      </c>
      <c r="B3195" s="2" t="s">
        <v>67</v>
      </c>
      <c r="C3195" s="2" t="s">
        <v>62</v>
      </c>
      <c r="D3195" s="2" t="s">
        <v>68</v>
      </c>
      <c r="E3195" s="4">
        <v>1</v>
      </c>
      <c r="F3195" s="4">
        <v>24000</v>
      </c>
      <c r="G3195" s="4">
        <v>2400</v>
      </c>
      <c r="H3195" s="4">
        <v>26400</v>
      </c>
    </row>
    <row r="3196" spans="1:8" ht="15.75">
      <c r="A3196" s="3" t="s">
        <v>19</v>
      </c>
      <c r="B3196" s="2" t="s">
        <v>105</v>
      </c>
      <c r="C3196" s="2" t="s">
        <v>50</v>
      </c>
      <c r="D3196" s="2" t="s">
        <v>104</v>
      </c>
      <c r="E3196" s="4">
        <v>180</v>
      </c>
      <c r="F3196" s="4">
        <v>1314000</v>
      </c>
      <c r="G3196" s="4">
        <v>131400</v>
      </c>
      <c r="H3196" s="4">
        <v>1445400</v>
      </c>
    </row>
    <row r="3197" spans="1:8" ht="15.75">
      <c r="A3197" s="3" t="s">
        <v>19</v>
      </c>
      <c r="B3197" s="2" t="s">
        <v>108</v>
      </c>
      <c r="C3197" s="2" t="s">
        <v>106</v>
      </c>
      <c r="D3197" s="2" t="s">
        <v>75</v>
      </c>
      <c r="E3197" s="4">
        <v>2</v>
      </c>
      <c r="F3197" s="4">
        <v>20200</v>
      </c>
      <c r="G3197" s="4">
        <v>2020</v>
      </c>
      <c r="H3197" s="4">
        <v>22220</v>
      </c>
    </row>
    <row r="3198" spans="1:8" ht="15.75">
      <c r="A3198" s="3" t="s">
        <v>19</v>
      </c>
      <c r="B3198" s="2" t="s">
        <v>110</v>
      </c>
      <c r="C3198" s="2" t="s">
        <v>50</v>
      </c>
      <c r="D3198" s="2" t="s">
        <v>75</v>
      </c>
      <c r="E3198" s="4">
        <v>20</v>
      </c>
      <c r="F3198" s="4">
        <v>232000</v>
      </c>
      <c r="G3198" s="4">
        <v>23200</v>
      </c>
      <c r="H3198" s="4">
        <v>255200</v>
      </c>
    </row>
    <row r="3199" spans="1:8" ht="15.75">
      <c r="A3199" s="3" t="s">
        <v>19</v>
      </c>
      <c r="B3199" s="2" t="s">
        <v>125</v>
      </c>
      <c r="C3199" s="2" t="s">
        <v>106</v>
      </c>
      <c r="D3199" s="2" t="s">
        <v>54</v>
      </c>
      <c r="E3199" s="4">
        <v>1</v>
      </c>
      <c r="F3199" s="4">
        <v>7600</v>
      </c>
      <c r="G3199" s="4">
        <v>760</v>
      </c>
      <c r="H3199" s="4">
        <v>8360</v>
      </c>
    </row>
    <row r="3200" spans="1:8" ht="15.75">
      <c r="A3200" s="3" t="s">
        <v>19</v>
      </c>
      <c r="B3200" s="2" t="s">
        <v>126</v>
      </c>
      <c r="C3200" s="2" t="s">
        <v>96</v>
      </c>
      <c r="D3200" s="2" t="s">
        <v>75</v>
      </c>
      <c r="E3200" s="4">
        <v>20</v>
      </c>
      <c r="F3200" s="4">
        <v>382000</v>
      </c>
      <c r="G3200" s="4">
        <v>38200</v>
      </c>
      <c r="H3200" s="4">
        <v>420200</v>
      </c>
    </row>
    <row r="3201" spans="1:8" ht="15.75">
      <c r="A3201" s="3" t="s">
        <v>19</v>
      </c>
      <c r="B3201" s="2" t="s">
        <v>139</v>
      </c>
      <c r="C3201" s="2" t="s">
        <v>138</v>
      </c>
      <c r="D3201" s="2" t="s">
        <v>136</v>
      </c>
      <c r="E3201" s="4">
        <v>5</v>
      </c>
      <c r="F3201" s="4">
        <v>80000</v>
      </c>
      <c r="G3201" s="4">
        <v>8000</v>
      </c>
      <c r="H3201" s="4">
        <v>88000</v>
      </c>
    </row>
    <row r="3202" spans="1:8" ht="15.75">
      <c r="A3202" s="3" t="s">
        <v>19</v>
      </c>
      <c r="B3202" s="2" t="s">
        <v>150</v>
      </c>
      <c r="C3202" s="2" t="s">
        <v>149</v>
      </c>
      <c r="D3202" s="2" t="s">
        <v>151</v>
      </c>
      <c r="E3202" s="4">
        <v>40</v>
      </c>
      <c r="F3202" s="4">
        <v>312000</v>
      </c>
      <c r="G3202" s="4">
        <v>31200</v>
      </c>
      <c r="H3202" s="4">
        <v>343200</v>
      </c>
    </row>
    <row r="3203" spans="1:8" ht="15.75">
      <c r="A3203" s="3" t="s">
        <v>19</v>
      </c>
      <c r="B3203" s="2" t="s">
        <v>152</v>
      </c>
      <c r="C3203" s="2" t="s">
        <v>149</v>
      </c>
      <c r="D3203" s="2" t="s">
        <v>153</v>
      </c>
      <c r="E3203" s="4">
        <v>30</v>
      </c>
      <c r="F3203" s="4">
        <v>246000</v>
      </c>
      <c r="G3203" s="4">
        <v>24600</v>
      </c>
      <c r="H3203" s="4">
        <v>270600</v>
      </c>
    </row>
    <row r="3204" spans="1:8" ht="15.75">
      <c r="A3204" s="3" t="s">
        <v>19</v>
      </c>
      <c r="B3204" s="2" t="s">
        <v>165</v>
      </c>
      <c r="C3204" s="2" t="s">
        <v>96</v>
      </c>
      <c r="D3204" s="2" t="s">
        <v>52</v>
      </c>
      <c r="E3204" s="4">
        <v>21</v>
      </c>
      <c r="F3204" s="4">
        <v>152500</v>
      </c>
      <c r="G3204" s="4">
        <v>15250</v>
      </c>
      <c r="H3204" s="4">
        <v>167750</v>
      </c>
    </row>
    <row r="3205" spans="1:8" ht="15.75">
      <c r="A3205" s="3" t="s">
        <v>19</v>
      </c>
      <c r="B3205" s="2" t="s">
        <v>166</v>
      </c>
      <c r="C3205" s="2" t="s">
        <v>96</v>
      </c>
      <c r="D3205" s="2" t="s">
        <v>167</v>
      </c>
      <c r="E3205" s="4">
        <v>20</v>
      </c>
      <c r="F3205" s="4">
        <v>190000</v>
      </c>
      <c r="G3205" s="4">
        <v>19000</v>
      </c>
      <c r="H3205" s="4">
        <v>209000</v>
      </c>
    </row>
    <row r="3206" spans="1:8" ht="15.75">
      <c r="A3206" s="3" t="s">
        <v>19</v>
      </c>
      <c r="B3206" s="2" t="s">
        <v>169</v>
      </c>
      <c r="C3206" s="2" t="s">
        <v>168</v>
      </c>
      <c r="D3206" s="2" t="s">
        <v>156</v>
      </c>
      <c r="E3206" s="4">
        <v>18</v>
      </c>
      <c r="F3206" s="4">
        <v>153000</v>
      </c>
      <c r="G3206" s="4">
        <v>15300</v>
      </c>
      <c r="H3206" s="4">
        <v>168300</v>
      </c>
    </row>
    <row r="3207" spans="1:8" ht="15.75">
      <c r="A3207" s="3" t="s">
        <v>19</v>
      </c>
      <c r="B3207" s="2" t="s">
        <v>176</v>
      </c>
      <c r="C3207" s="2" t="s">
        <v>173</v>
      </c>
      <c r="D3207" s="2" t="s">
        <v>177</v>
      </c>
      <c r="E3207" s="4">
        <v>13</v>
      </c>
      <c r="F3207" s="4">
        <v>244400</v>
      </c>
      <c r="G3207" s="4">
        <v>24440</v>
      </c>
      <c r="H3207" s="4">
        <v>268840</v>
      </c>
    </row>
    <row r="3208" spans="1:8" ht="15.75">
      <c r="A3208" s="3" t="s">
        <v>19</v>
      </c>
      <c r="B3208" s="2" t="s">
        <v>222</v>
      </c>
      <c r="C3208" s="2" t="s">
        <v>149</v>
      </c>
      <c r="D3208" s="2" t="s">
        <v>56</v>
      </c>
      <c r="E3208" s="4">
        <v>10</v>
      </c>
      <c r="F3208" s="4">
        <v>61000</v>
      </c>
      <c r="G3208" s="4">
        <v>6100</v>
      </c>
      <c r="H3208" s="4">
        <v>67100</v>
      </c>
    </row>
    <row r="3209" spans="1:8" ht="15.75">
      <c r="A3209" s="3" t="s">
        <v>19</v>
      </c>
      <c r="B3209" s="2" t="s">
        <v>225</v>
      </c>
      <c r="C3209" s="2" t="s">
        <v>223</v>
      </c>
      <c r="D3209" s="2" t="s">
        <v>75</v>
      </c>
      <c r="E3209" s="4">
        <v>10</v>
      </c>
      <c r="F3209" s="4">
        <v>170000</v>
      </c>
      <c r="G3209" s="4">
        <v>17000</v>
      </c>
      <c r="H3209" s="4">
        <v>187000</v>
      </c>
    </row>
    <row r="3210" spans="1:8" ht="15.75">
      <c r="A3210" s="3" t="s">
        <v>19</v>
      </c>
      <c r="B3210" s="2" t="s">
        <v>227</v>
      </c>
      <c r="C3210" s="2" t="s">
        <v>223</v>
      </c>
      <c r="D3210" s="2" t="s">
        <v>90</v>
      </c>
      <c r="E3210" s="4">
        <v>10</v>
      </c>
      <c r="F3210" s="4">
        <v>210000</v>
      </c>
      <c r="G3210" s="4">
        <v>21000</v>
      </c>
      <c r="H3210" s="4">
        <v>231000</v>
      </c>
    </row>
    <row r="3211" spans="1:8" ht="15.75">
      <c r="A3211" s="3" t="s">
        <v>19</v>
      </c>
      <c r="B3211" s="2" t="s">
        <v>231</v>
      </c>
      <c r="C3211" s="2" t="s">
        <v>223</v>
      </c>
      <c r="D3211" s="2" t="s">
        <v>83</v>
      </c>
      <c r="E3211" s="4">
        <v>30</v>
      </c>
      <c r="F3211" s="4">
        <v>222000</v>
      </c>
      <c r="G3211" s="4">
        <v>22200</v>
      </c>
      <c r="H3211" s="4">
        <v>244200</v>
      </c>
    </row>
    <row r="3212" spans="1:8" ht="15.75">
      <c r="A3212" s="3" t="s">
        <v>19</v>
      </c>
      <c r="B3212" s="2" t="s">
        <v>256</v>
      </c>
      <c r="C3212" s="2" t="s">
        <v>255</v>
      </c>
      <c r="D3212" s="2"/>
      <c r="E3212" s="4">
        <v>10</v>
      </c>
      <c r="F3212" s="4">
        <v>40000</v>
      </c>
      <c r="G3212" s="4">
        <v>4000</v>
      </c>
      <c r="H3212" s="4">
        <v>44000</v>
      </c>
    </row>
    <row r="3213" spans="1:8" ht="15.75">
      <c r="A3213" s="3" t="s">
        <v>19</v>
      </c>
      <c r="B3213" s="2" t="s">
        <v>270</v>
      </c>
      <c r="C3213" s="2" t="s">
        <v>267</v>
      </c>
      <c r="D3213" s="2" t="s">
        <v>80</v>
      </c>
      <c r="E3213" s="4">
        <v>1</v>
      </c>
      <c r="F3213" s="4">
        <v>17400</v>
      </c>
      <c r="G3213" s="4">
        <v>1740</v>
      </c>
      <c r="H3213" s="4">
        <v>19140</v>
      </c>
    </row>
    <row r="3214" spans="1:8" ht="15.75">
      <c r="A3214" s="3" t="s">
        <v>19</v>
      </c>
      <c r="B3214" s="2" t="s">
        <v>282</v>
      </c>
      <c r="C3214" s="2" t="s">
        <v>264</v>
      </c>
      <c r="D3214" s="2" t="s">
        <v>184</v>
      </c>
      <c r="E3214" s="4">
        <v>10</v>
      </c>
      <c r="F3214" s="4">
        <v>38800</v>
      </c>
      <c r="G3214" s="4">
        <v>3880</v>
      </c>
      <c r="H3214" s="4">
        <v>42680</v>
      </c>
    </row>
    <row r="3215" spans="1:8" ht="15.75">
      <c r="A3215" s="3" t="s">
        <v>19</v>
      </c>
      <c r="B3215" s="2" t="s">
        <v>292</v>
      </c>
      <c r="C3215" s="2" t="s">
        <v>264</v>
      </c>
      <c r="D3215" s="2" t="s">
        <v>80</v>
      </c>
      <c r="E3215" s="4">
        <v>27</v>
      </c>
      <c r="F3215" s="4">
        <v>453600</v>
      </c>
      <c r="G3215" s="4">
        <v>45360</v>
      </c>
      <c r="H3215" s="4">
        <v>498960</v>
      </c>
    </row>
    <row r="3216" spans="1:8" ht="15.75">
      <c r="A3216" s="3" t="s">
        <v>19</v>
      </c>
      <c r="B3216" s="2" t="s">
        <v>293</v>
      </c>
      <c r="C3216" s="2" t="s">
        <v>264</v>
      </c>
      <c r="D3216" s="2" t="s">
        <v>99</v>
      </c>
      <c r="E3216" s="4">
        <v>250</v>
      </c>
      <c r="F3216" s="4">
        <v>956250</v>
      </c>
      <c r="G3216" s="4">
        <v>95625</v>
      </c>
      <c r="H3216" s="4">
        <v>1051875</v>
      </c>
    </row>
    <row r="3217" spans="1:8" ht="15.75">
      <c r="A3217" s="3" t="s">
        <v>19</v>
      </c>
      <c r="B3217" s="2" t="s">
        <v>297</v>
      </c>
      <c r="C3217" s="2" t="s">
        <v>294</v>
      </c>
      <c r="D3217" s="2" t="s">
        <v>56</v>
      </c>
      <c r="E3217" s="4">
        <v>30</v>
      </c>
      <c r="F3217" s="4">
        <v>81120</v>
      </c>
      <c r="G3217" s="4">
        <v>8112</v>
      </c>
      <c r="H3217" s="4">
        <v>89232</v>
      </c>
    </row>
    <row r="3218" spans="1:8" ht="15.75">
      <c r="A3218" s="3" t="s">
        <v>19</v>
      </c>
      <c r="B3218" s="2" t="s">
        <v>301</v>
      </c>
      <c r="C3218" s="2" t="s">
        <v>299</v>
      </c>
      <c r="D3218" s="2" t="s">
        <v>184</v>
      </c>
      <c r="E3218" s="4">
        <v>26</v>
      </c>
      <c r="F3218" s="4">
        <v>106600</v>
      </c>
      <c r="G3218" s="4">
        <v>10660</v>
      </c>
      <c r="H3218" s="4">
        <v>117260</v>
      </c>
    </row>
    <row r="3219" spans="1:8" ht="15.75">
      <c r="A3219" s="3" t="s">
        <v>19</v>
      </c>
      <c r="B3219" s="2" t="s">
        <v>303</v>
      </c>
      <c r="C3219" s="2" t="s">
        <v>299</v>
      </c>
      <c r="D3219" s="2" t="s">
        <v>56</v>
      </c>
      <c r="E3219" s="4">
        <v>30</v>
      </c>
      <c r="F3219" s="4">
        <v>101850</v>
      </c>
      <c r="G3219" s="4">
        <v>10185</v>
      </c>
      <c r="H3219" s="4">
        <v>112035</v>
      </c>
    </row>
    <row r="3220" spans="1:8" ht="15.75">
      <c r="A3220" s="3" t="s">
        <v>19</v>
      </c>
      <c r="B3220" s="2" t="s">
        <v>305</v>
      </c>
      <c r="C3220" s="2" t="s">
        <v>299</v>
      </c>
      <c r="D3220" s="2" t="s">
        <v>80</v>
      </c>
      <c r="E3220" s="4">
        <v>71</v>
      </c>
      <c r="F3220" s="4">
        <v>1228300</v>
      </c>
      <c r="G3220" s="4">
        <v>122830</v>
      </c>
      <c r="H3220" s="4">
        <v>1351130</v>
      </c>
    </row>
    <row r="3221" spans="1:8" ht="15.75">
      <c r="A3221" s="3" t="s">
        <v>19</v>
      </c>
      <c r="B3221" s="2" t="s">
        <v>313</v>
      </c>
      <c r="C3221" s="2" t="s">
        <v>312</v>
      </c>
      <c r="D3221" s="2" t="s">
        <v>56</v>
      </c>
      <c r="E3221" s="4">
        <v>4</v>
      </c>
      <c r="F3221" s="4">
        <v>14816</v>
      </c>
      <c r="G3221" s="4">
        <v>1482</v>
      </c>
      <c r="H3221" s="4">
        <v>16298</v>
      </c>
    </row>
    <row r="3222" spans="1:8" ht="15.75">
      <c r="A3222" s="3" t="s">
        <v>19</v>
      </c>
      <c r="B3222" s="2" t="s">
        <v>315</v>
      </c>
      <c r="C3222" s="2" t="s">
        <v>314</v>
      </c>
      <c r="D3222" s="2" t="s">
        <v>54</v>
      </c>
      <c r="E3222" s="4">
        <v>6</v>
      </c>
      <c r="F3222" s="4">
        <v>42600</v>
      </c>
      <c r="G3222" s="4">
        <v>4260</v>
      </c>
      <c r="H3222" s="4">
        <v>46860</v>
      </c>
    </row>
    <row r="3223" spans="1:8" ht="15.75">
      <c r="A3223" s="3" t="s">
        <v>19</v>
      </c>
      <c r="B3223" s="2" t="s">
        <v>316</v>
      </c>
      <c r="C3223" s="2" t="s">
        <v>314</v>
      </c>
      <c r="D3223" s="2" t="s">
        <v>56</v>
      </c>
      <c r="E3223" s="4">
        <v>120</v>
      </c>
      <c r="F3223" s="4">
        <v>333050</v>
      </c>
      <c r="G3223" s="4">
        <v>33305</v>
      </c>
      <c r="H3223" s="4">
        <v>366355</v>
      </c>
    </row>
    <row r="3224" spans="1:8" ht="15.75">
      <c r="A3224" s="3" t="s">
        <v>19</v>
      </c>
      <c r="B3224" s="2" t="s">
        <v>319</v>
      </c>
      <c r="C3224" s="2" t="s">
        <v>318</v>
      </c>
      <c r="D3224" s="2" t="s">
        <v>104</v>
      </c>
      <c r="E3224" s="4">
        <v>17</v>
      </c>
      <c r="F3224" s="4">
        <v>96050</v>
      </c>
      <c r="G3224" s="4">
        <v>9605</v>
      </c>
      <c r="H3224" s="4">
        <v>105655</v>
      </c>
    </row>
    <row r="3225" spans="1:8" ht="15.75">
      <c r="A3225" s="3" t="s">
        <v>19</v>
      </c>
      <c r="B3225" s="2" t="s">
        <v>320</v>
      </c>
      <c r="C3225" s="2" t="s">
        <v>318</v>
      </c>
      <c r="D3225" s="2" t="s">
        <v>184</v>
      </c>
      <c r="E3225" s="4">
        <v>10</v>
      </c>
      <c r="F3225" s="4">
        <v>37000</v>
      </c>
      <c r="G3225" s="4">
        <v>3700</v>
      </c>
      <c r="H3225" s="4">
        <v>40700</v>
      </c>
    </row>
    <row r="3226" spans="1:8" ht="15.75">
      <c r="A3226" s="3" t="s">
        <v>19</v>
      </c>
      <c r="B3226" s="2" t="s">
        <v>338</v>
      </c>
      <c r="C3226" s="2" t="s">
        <v>318</v>
      </c>
      <c r="D3226" s="2" t="s">
        <v>339</v>
      </c>
      <c r="E3226" s="4">
        <v>12</v>
      </c>
      <c r="F3226" s="4">
        <v>58800</v>
      </c>
      <c r="G3226" s="4">
        <v>5880</v>
      </c>
      <c r="H3226" s="4">
        <v>64680</v>
      </c>
    </row>
    <row r="3227" spans="1:8" ht="15.75">
      <c r="A3227" s="3" t="s">
        <v>19</v>
      </c>
      <c r="B3227" s="2" t="s">
        <v>353</v>
      </c>
      <c r="C3227" s="2" t="s">
        <v>352</v>
      </c>
      <c r="D3227" s="2" t="s">
        <v>354</v>
      </c>
      <c r="E3227" s="4">
        <v>120</v>
      </c>
      <c r="F3227" s="4">
        <v>687240</v>
      </c>
      <c r="G3227" s="4">
        <v>68724</v>
      </c>
      <c r="H3227" s="4">
        <v>755964</v>
      </c>
    </row>
    <row r="3228" spans="1:8" ht="15.75">
      <c r="A3228" s="3" t="s">
        <v>19</v>
      </c>
      <c r="B3228" s="2" t="s">
        <v>356</v>
      </c>
      <c r="C3228" s="2" t="s">
        <v>355</v>
      </c>
      <c r="D3228" s="2" t="s">
        <v>357</v>
      </c>
      <c r="E3228" s="4">
        <v>6</v>
      </c>
      <c r="F3228" s="4">
        <v>34812</v>
      </c>
      <c r="G3228" s="4">
        <v>3481</v>
      </c>
      <c r="H3228" s="4">
        <v>38293</v>
      </c>
    </row>
    <row r="3229" spans="1:8" ht="15.75">
      <c r="A3229" s="3" t="s">
        <v>19</v>
      </c>
      <c r="B3229" s="2" t="s">
        <v>361</v>
      </c>
      <c r="C3229" s="2" t="s">
        <v>264</v>
      </c>
      <c r="D3229" s="2" t="s">
        <v>362</v>
      </c>
      <c r="E3229" s="4">
        <v>10</v>
      </c>
      <c r="F3229" s="4">
        <v>48000</v>
      </c>
      <c r="G3229" s="4">
        <v>4800</v>
      </c>
      <c r="H3229" s="4">
        <v>52800</v>
      </c>
    </row>
    <row r="3230" spans="1:8" ht="15.75">
      <c r="A3230" s="3" t="s">
        <v>19</v>
      </c>
      <c r="B3230" s="2" t="s">
        <v>364</v>
      </c>
      <c r="C3230" s="2" t="s">
        <v>363</v>
      </c>
      <c r="D3230" s="2" t="s">
        <v>365</v>
      </c>
      <c r="E3230" s="4">
        <v>1</v>
      </c>
      <c r="F3230" s="4">
        <v>4484</v>
      </c>
      <c r="G3230" s="4">
        <v>448</v>
      </c>
      <c r="H3230" s="4">
        <v>4932</v>
      </c>
    </row>
    <row r="3231" spans="1:8" ht="15.75">
      <c r="A3231" s="3" t="s">
        <v>19</v>
      </c>
      <c r="B3231" s="2" t="s">
        <v>367</v>
      </c>
      <c r="C3231" s="2" t="s">
        <v>366</v>
      </c>
      <c r="D3231" s="2" t="s">
        <v>368</v>
      </c>
      <c r="E3231" s="4">
        <v>300</v>
      </c>
      <c r="F3231" s="4">
        <v>1599600</v>
      </c>
      <c r="G3231" s="4">
        <v>159960</v>
      </c>
      <c r="H3231" s="4">
        <v>1759560</v>
      </c>
    </row>
    <row r="3232" spans="1:8" ht="15.75">
      <c r="A3232" s="3" t="s">
        <v>19</v>
      </c>
      <c r="B3232" s="2" t="s">
        <v>384</v>
      </c>
      <c r="C3232" s="2" t="s">
        <v>264</v>
      </c>
      <c r="D3232" s="2" t="s">
        <v>385</v>
      </c>
      <c r="E3232" s="4">
        <v>60</v>
      </c>
      <c r="F3232" s="4">
        <v>234000</v>
      </c>
      <c r="G3232" s="4">
        <v>23400</v>
      </c>
      <c r="H3232" s="4">
        <v>257400</v>
      </c>
    </row>
    <row r="3233" spans="1:8" ht="15.75">
      <c r="A3233" s="3" t="s">
        <v>19</v>
      </c>
      <c r="B3233" s="2" t="s">
        <v>386</v>
      </c>
      <c r="C3233" s="2" t="s">
        <v>264</v>
      </c>
      <c r="D3233" s="2" t="s">
        <v>387</v>
      </c>
      <c r="E3233" s="4">
        <v>10</v>
      </c>
      <c r="F3233" s="4">
        <v>41000</v>
      </c>
      <c r="G3233" s="4">
        <v>4100</v>
      </c>
      <c r="H3233" s="4">
        <v>45100</v>
      </c>
    </row>
    <row r="3234" spans="1:8" ht="15.75">
      <c r="A3234" s="3" t="s">
        <v>19</v>
      </c>
      <c r="B3234" s="2" t="s">
        <v>388</v>
      </c>
      <c r="C3234" s="2" t="s">
        <v>318</v>
      </c>
      <c r="D3234" s="2" t="s">
        <v>389</v>
      </c>
      <c r="E3234" s="4">
        <v>179</v>
      </c>
      <c r="F3234" s="4">
        <v>689150</v>
      </c>
      <c r="G3234" s="4">
        <v>68915</v>
      </c>
      <c r="H3234" s="4">
        <v>758065</v>
      </c>
    </row>
    <row r="3235" spans="1:8" ht="15.75">
      <c r="A3235" s="3" t="s">
        <v>19</v>
      </c>
      <c r="B3235" s="2" t="s">
        <v>390</v>
      </c>
      <c r="C3235" s="2" t="s">
        <v>318</v>
      </c>
      <c r="D3235" s="2" t="s">
        <v>391</v>
      </c>
      <c r="E3235" s="4">
        <v>5</v>
      </c>
      <c r="F3235" s="4">
        <v>20750</v>
      </c>
      <c r="G3235" s="4">
        <v>2075</v>
      </c>
      <c r="H3235" s="4">
        <v>22825</v>
      </c>
    </row>
    <row r="3236" spans="1:8" ht="15.75">
      <c r="A3236" s="3" t="s">
        <v>19</v>
      </c>
      <c r="B3236" s="2" t="s">
        <v>392</v>
      </c>
      <c r="C3236" s="2" t="s">
        <v>223</v>
      </c>
      <c r="D3236" s="2" t="s">
        <v>99</v>
      </c>
      <c r="E3236" s="4">
        <v>50</v>
      </c>
      <c r="F3236" s="4">
        <v>340000</v>
      </c>
      <c r="G3236" s="4">
        <v>34000</v>
      </c>
      <c r="H3236" s="4">
        <v>374000</v>
      </c>
    </row>
    <row r="3237" spans="1:8" ht="15.75">
      <c r="A3237" s="3" t="s">
        <v>19</v>
      </c>
      <c r="B3237" s="2" t="s">
        <v>395</v>
      </c>
      <c r="C3237" s="2" t="s">
        <v>223</v>
      </c>
      <c r="D3237" s="2" t="s">
        <v>396</v>
      </c>
      <c r="E3237" s="4">
        <v>1</v>
      </c>
      <c r="F3237" s="4">
        <v>49000</v>
      </c>
      <c r="G3237" s="4">
        <v>4900</v>
      </c>
      <c r="H3237" s="4">
        <v>53900</v>
      </c>
    </row>
    <row r="3238" spans="1:8" ht="15.75">
      <c r="A3238" s="3" t="s">
        <v>19</v>
      </c>
      <c r="B3238" s="2" t="s">
        <v>435</v>
      </c>
      <c r="C3238" s="2" t="s">
        <v>223</v>
      </c>
      <c r="D3238" s="2" t="s">
        <v>436</v>
      </c>
      <c r="E3238" s="4">
        <v>1</v>
      </c>
      <c r="F3238" s="4">
        <v>30800</v>
      </c>
      <c r="G3238" s="4">
        <v>3080</v>
      </c>
      <c r="H3238" s="4">
        <v>33880</v>
      </c>
    </row>
    <row r="3239" spans="1:8" ht="15.75">
      <c r="A3239" s="3" t="s">
        <v>19</v>
      </c>
      <c r="B3239" s="2" t="s">
        <v>437</v>
      </c>
      <c r="C3239" s="2" t="s">
        <v>223</v>
      </c>
      <c r="D3239" s="2" t="s">
        <v>438</v>
      </c>
      <c r="E3239" s="4">
        <v>1</v>
      </c>
      <c r="F3239" s="4">
        <v>34800</v>
      </c>
      <c r="G3239" s="4">
        <v>3480</v>
      </c>
      <c r="H3239" s="4">
        <v>38280</v>
      </c>
    </row>
    <row r="3240" spans="1:8" ht="15.75">
      <c r="A3240" s="3" t="s">
        <v>19</v>
      </c>
      <c r="B3240" s="2" t="s">
        <v>439</v>
      </c>
      <c r="C3240" s="2" t="s">
        <v>223</v>
      </c>
      <c r="D3240" s="2" t="s">
        <v>440</v>
      </c>
      <c r="E3240" s="4">
        <v>1</v>
      </c>
      <c r="F3240" s="4">
        <v>49000</v>
      </c>
      <c r="G3240" s="4">
        <v>4900</v>
      </c>
      <c r="H3240" s="4">
        <v>53900</v>
      </c>
    </row>
    <row r="3241" spans="1:8" ht="15.75">
      <c r="A3241" s="3" t="s">
        <v>19</v>
      </c>
      <c r="B3241" s="2" t="s">
        <v>444</v>
      </c>
      <c r="C3241" s="2" t="s">
        <v>264</v>
      </c>
      <c r="D3241" s="2" t="s">
        <v>445</v>
      </c>
      <c r="E3241" s="4">
        <v>90</v>
      </c>
      <c r="F3241" s="4">
        <v>380970</v>
      </c>
      <c r="G3241" s="4">
        <v>38097</v>
      </c>
      <c r="H3241" s="4">
        <v>419067</v>
      </c>
    </row>
    <row r="3242" spans="1:8" ht="15.75">
      <c r="A3242" s="3" t="s">
        <v>19</v>
      </c>
      <c r="B3242" s="2" t="s">
        <v>452</v>
      </c>
      <c r="C3242" s="2" t="s">
        <v>451</v>
      </c>
      <c r="D3242" s="2"/>
      <c r="E3242" s="4">
        <v>38</v>
      </c>
      <c r="F3242" s="4">
        <v>332800</v>
      </c>
      <c r="G3242" s="4">
        <v>33280</v>
      </c>
      <c r="H3242" s="4">
        <v>366080</v>
      </c>
    </row>
    <row r="3243" spans="1:8" ht="15.75">
      <c r="A3243" s="3" t="s">
        <v>19</v>
      </c>
      <c r="B3243" s="2" t="s">
        <v>454</v>
      </c>
      <c r="C3243" s="2" t="s">
        <v>453</v>
      </c>
      <c r="D3243" s="2"/>
      <c r="E3243" s="4">
        <v>47</v>
      </c>
      <c r="F3243" s="4">
        <v>521700</v>
      </c>
      <c r="G3243" s="4">
        <v>52170</v>
      </c>
      <c r="H3243" s="4">
        <v>573870</v>
      </c>
    </row>
    <row r="3244" spans="1:8" ht="15.75">
      <c r="A3244" s="3" t="s">
        <v>19</v>
      </c>
      <c r="B3244" s="2" t="s">
        <v>456</v>
      </c>
      <c r="C3244" s="2" t="s">
        <v>455</v>
      </c>
      <c r="D3244" s="2" t="s">
        <v>54</v>
      </c>
      <c r="E3244" s="4">
        <v>20</v>
      </c>
      <c r="F3244" s="4">
        <v>268000</v>
      </c>
      <c r="G3244" s="4">
        <v>26800</v>
      </c>
      <c r="H3244" s="4">
        <v>294800</v>
      </c>
    </row>
    <row r="3245" spans="1:8" ht="15.75">
      <c r="A3245" s="3" t="s">
        <v>19</v>
      </c>
      <c r="B3245" s="2" t="s">
        <v>462</v>
      </c>
      <c r="C3245" s="2" t="s">
        <v>461</v>
      </c>
      <c r="D3245" s="2"/>
      <c r="E3245" s="4">
        <v>24</v>
      </c>
      <c r="F3245" s="4">
        <v>480000</v>
      </c>
      <c r="G3245" s="4">
        <v>48000</v>
      </c>
      <c r="H3245" s="4">
        <v>528000</v>
      </c>
    </row>
    <row r="3246" spans="1:8" ht="15.75">
      <c r="A3246" s="3" t="s">
        <v>19</v>
      </c>
      <c r="B3246" s="2" t="s">
        <v>482</v>
      </c>
      <c r="C3246" s="2" t="s">
        <v>481</v>
      </c>
      <c r="D3246" s="2" t="s">
        <v>483</v>
      </c>
      <c r="E3246" s="4">
        <v>12</v>
      </c>
      <c r="F3246" s="4">
        <v>192000</v>
      </c>
      <c r="G3246" s="4">
        <v>19200</v>
      </c>
      <c r="H3246" s="4">
        <v>211200</v>
      </c>
    </row>
    <row r="3247" spans="1:8" ht="15.75">
      <c r="A3247" s="3" t="s">
        <v>19</v>
      </c>
      <c r="B3247" s="2" t="s">
        <v>487</v>
      </c>
      <c r="C3247" s="2" t="s">
        <v>486</v>
      </c>
      <c r="D3247" s="2" t="s">
        <v>488</v>
      </c>
      <c r="E3247" s="4">
        <v>11</v>
      </c>
      <c r="F3247" s="4">
        <v>30437</v>
      </c>
      <c r="G3247" s="4">
        <v>3044</v>
      </c>
      <c r="H3247" s="4">
        <v>33481</v>
      </c>
    </row>
    <row r="3248" spans="1:8" ht="15.75">
      <c r="A3248" s="3" t="s">
        <v>19</v>
      </c>
      <c r="B3248" s="2" t="s">
        <v>496</v>
      </c>
      <c r="C3248" s="2" t="s">
        <v>495</v>
      </c>
      <c r="D3248" s="2" t="s">
        <v>497</v>
      </c>
      <c r="E3248" s="4">
        <v>7</v>
      </c>
      <c r="F3248" s="4">
        <v>25907</v>
      </c>
      <c r="G3248" s="4">
        <v>2591</v>
      </c>
      <c r="H3248" s="4">
        <v>28498</v>
      </c>
    </row>
    <row r="3249" spans="1:8" ht="15.75">
      <c r="A3249" s="3" t="s">
        <v>19</v>
      </c>
      <c r="B3249" s="2" t="s">
        <v>515</v>
      </c>
      <c r="C3249" s="2" t="s">
        <v>514</v>
      </c>
      <c r="D3249" s="2" t="s">
        <v>516</v>
      </c>
      <c r="E3249" s="4">
        <v>236</v>
      </c>
      <c r="F3249" s="4">
        <v>1152200</v>
      </c>
      <c r="G3249" s="4">
        <v>115220</v>
      </c>
      <c r="H3249" s="4">
        <v>1267420</v>
      </c>
    </row>
    <row r="3250" spans="1:8" ht="15.75">
      <c r="A3250" s="3" t="s">
        <v>19</v>
      </c>
      <c r="B3250" s="2" t="s">
        <v>521</v>
      </c>
      <c r="C3250" s="2" t="s">
        <v>520</v>
      </c>
      <c r="D3250" s="2"/>
      <c r="E3250" s="4">
        <v>11</v>
      </c>
      <c r="F3250" s="4">
        <v>72600</v>
      </c>
      <c r="G3250" s="4">
        <v>7260</v>
      </c>
      <c r="H3250" s="4">
        <v>79860</v>
      </c>
    </row>
    <row r="3251" spans="1:8" ht="15.75">
      <c r="A3251" s="3" t="s">
        <v>19</v>
      </c>
      <c r="B3251" s="2" t="s">
        <v>523</v>
      </c>
      <c r="C3251" s="2" t="s">
        <v>522</v>
      </c>
      <c r="D3251" s="2"/>
      <c r="E3251" s="4">
        <v>22</v>
      </c>
      <c r="F3251" s="4">
        <v>149600</v>
      </c>
      <c r="G3251" s="4">
        <v>14960</v>
      </c>
      <c r="H3251" s="4">
        <v>164560</v>
      </c>
    </row>
    <row r="3252" spans="1:8" ht="15.75">
      <c r="A3252" s="3" t="s">
        <v>19</v>
      </c>
      <c r="B3252" s="2" t="s">
        <v>525</v>
      </c>
      <c r="C3252" s="2" t="s">
        <v>524</v>
      </c>
      <c r="D3252" s="2" t="s">
        <v>526</v>
      </c>
      <c r="E3252" s="4">
        <v>143</v>
      </c>
      <c r="F3252" s="4">
        <v>809680</v>
      </c>
      <c r="G3252" s="4">
        <v>80968</v>
      </c>
      <c r="H3252" s="4">
        <v>890648</v>
      </c>
    </row>
    <row r="3253" spans="1:8" ht="15.75">
      <c r="A3253" s="3" t="s">
        <v>19</v>
      </c>
      <c r="B3253" s="2" t="s">
        <v>531</v>
      </c>
      <c r="C3253" s="2" t="s">
        <v>530</v>
      </c>
      <c r="D3253" s="2" t="s">
        <v>532</v>
      </c>
      <c r="E3253" s="4">
        <v>68</v>
      </c>
      <c r="F3253" s="4">
        <v>211100</v>
      </c>
      <c r="G3253" s="4">
        <v>21110</v>
      </c>
      <c r="H3253" s="4">
        <v>232210</v>
      </c>
    </row>
    <row r="3254" spans="1:8" ht="15.75">
      <c r="A3254" s="3" t="s">
        <v>19</v>
      </c>
      <c r="B3254" s="2" t="s">
        <v>536</v>
      </c>
      <c r="C3254" s="2" t="s">
        <v>355</v>
      </c>
      <c r="D3254" s="2" t="s">
        <v>537</v>
      </c>
      <c r="E3254" s="4">
        <v>148</v>
      </c>
      <c r="F3254" s="4">
        <v>895466</v>
      </c>
      <c r="G3254" s="4">
        <v>89547</v>
      </c>
      <c r="H3254" s="4">
        <v>985013</v>
      </c>
    </row>
    <row r="3255" spans="1:8" ht="15.75">
      <c r="A3255" s="3" t="s">
        <v>19</v>
      </c>
      <c r="B3255" s="2" t="s">
        <v>544</v>
      </c>
      <c r="C3255" s="2" t="s">
        <v>543</v>
      </c>
      <c r="D3255" s="2"/>
      <c r="E3255" s="4">
        <v>12</v>
      </c>
      <c r="F3255" s="4">
        <v>106800</v>
      </c>
      <c r="G3255" s="4">
        <v>10680</v>
      </c>
      <c r="H3255" s="4">
        <v>117480</v>
      </c>
    </row>
    <row r="3256" spans="1:8" ht="15.75">
      <c r="A3256" s="3" t="s">
        <v>19</v>
      </c>
      <c r="B3256" s="2" t="s">
        <v>546</v>
      </c>
      <c r="C3256" s="2" t="s">
        <v>545</v>
      </c>
      <c r="D3256" s="2" t="s">
        <v>547</v>
      </c>
      <c r="E3256" s="4">
        <v>20</v>
      </c>
      <c r="F3256" s="4">
        <v>172000</v>
      </c>
      <c r="G3256" s="4">
        <v>17200</v>
      </c>
      <c r="H3256" s="4">
        <v>189200</v>
      </c>
    </row>
    <row r="3257" spans="1:8" ht="15.75">
      <c r="A3257" s="3" t="s">
        <v>19</v>
      </c>
      <c r="B3257" s="2" t="s">
        <v>549</v>
      </c>
      <c r="C3257" s="2" t="s">
        <v>548</v>
      </c>
      <c r="D3257" s="2" t="s">
        <v>550</v>
      </c>
      <c r="E3257" s="4">
        <v>1</v>
      </c>
      <c r="F3257" s="4">
        <v>4300</v>
      </c>
      <c r="G3257" s="4">
        <v>430</v>
      </c>
      <c r="H3257" s="4">
        <v>4730</v>
      </c>
    </row>
    <row r="3258" spans="1:8" ht="15.75">
      <c r="A3258" s="3" t="s">
        <v>19</v>
      </c>
      <c r="B3258" s="2" t="s">
        <v>552</v>
      </c>
      <c r="C3258" s="2" t="s">
        <v>551</v>
      </c>
      <c r="D3258" s="2" t="s">
        <v>553</v>
      </c>
      <c r="E3258" s="4">
        <v>30</v>
      </c>
      <c r="F3258" s="4">
        <v>226860</v>
      </c>
      <c r="G3258" s="4">
        <v>22686</v>
      </c>
      <c r="H3258" s="4">
        <v>249546</v>
      </c>
    </row>
    <row r="3259" spans="1:8" ht="15.75">
      <c r="A3259" s="3" t="s">
        <v>19</v>
      </c>
      <c r="B3259" s="2" t="s">
        <v>561</v>
      </c>
      <c r="C3259" s="2" t="s">
        <v>560</v>
      </c>
      <c r="D3259" s="2" t="s">
        <v>562</v>
      </c>
      <c r="E3259" s="4">
        <v>13</v>
      </c>
      <c r="F3259" s="4">
        <v>62400</v>
      </c>
      <c r="G3259" s="4">
        <v>6240</v>
      </c>
      <c r="H3259" s="4">
        <v>68640</v>
      </c>
    </row>
    <row r="3260" spans="1:8" ht="15.75">
      <c r="A3260" s="3" t="s">
        <v>19</v>
      </c>
      <c r="B3260" s="2" t="s">
        <v>576</v>
      </c>
      <c r="C3260" s="2" t="s">
        <v>575</v>
      </c>
      <c r="D3260" s="2" t="s">
        <v>577</v>
      </c>
      <c r="E3260" s="4">
        <v>104</v>
      </c>
      <c r="F3260" s="4">
        <v>397400</v>
      </c>
      <c r="G3260" s="4">
        <v>39740</v>
      </c>
      <c r="H3260" s="4">
        <v>437140</v>
      </c>
    </row>
    <row r="3261" spans="1:8" ht="15.75">
      <c r="A3261" s="3" t="s">
        <v>19</v>
      </c>
      <c r="B3261" s="2" t="s">
        <v>582</v>
      </c>
      <c r="C3261" s="2" t="s">
        <v>581</v>
      </c>
      <c r="D3261" s="2"/>
      <c r="E3261" s="4">
        <v>10</v>
      </c>
      <c r="F3261" s="4">
        <v>51000</v>
      </c>
      <c r="G3261" s="4">
        <v>5100</v>
      </c>
      <c r="H3261" s="4">
        <v>56100</v>
      </c>
    </row>
    <row r="3262" spans="1:8" ht="15.75">
      <c r="A3262" s="3" t="s">
        <v>19</v>
      </c>
      <c r="B3262" s="2" t="s">
        <v>612</v>
      </c>
      <c r="C3262" s="2" t="s">
        <v>363</v>
      </c>
      <c r="D3262" s="2" t="s">
        <v>613</v>
      </c>
      <c r="E3262" s="4">
        <v>5</v>
      </c>
      <c r="F3262" s="4">
        <v>27500</v>
      </c>
      <c r="G3262" s="4">
        <v>2750</v>
      </c>
      <c r="H3262" s="4">
        <v>30250</v>
      </c>
    </row>
    <row r="3263" spans="1:8" ht="15.75">
      <c r="A3263" s="3" t="s">
        <v>19</v>
      </c>
      <c r="B3263" s="2" t="s">
        <v>615</v>
      </c>
      <c r="C3263" s="2" t="s">
        <v>614</v>
      </c>
      <c r="D3263" s="2" t="s">
        <v>616</v>
      </c>
      <c r="E3263" s="4">
        <v>170</v>
      </c>
      <c r="F3263" s="4">
        <v>428050</v>
      </c>
      <c r="G3263" s="4">
        <v>42805</v>
      </c>
      <c r="H3263" s="4">
        <v>470855</v>
      </c>
    </row>
    <row r="3264" spans="1:8" ht="15.75">
      <c r="A3264" s="3" t="s">
        <v>19</v>
      </c>
      <c r="B3264" s="2" t="s">
        <v>619</v>
      </c>
      <c r="C3264" s="2" t="s">
        <v>366</v>
      </c>
      <c r="D3264" s="2" t="s">
        <v>620</v>
      </c>
      <c r="E3264" s="4">
        <v>4004</v>
      </c>
      <c r="F3264" s="4">
        <v>23462000</v>
      </c>
      <c r="G3264" s="4">
        <v>2346200</v>
      </c>
      <c r="H3264" s="4">
        <v>25808200</v>
      </c>
    </row>
    <row r="3265" spans="1:8" ht="15.75">
      <c r="A3265" s="3" t="s">
        <v>19</v>
      </c>
      <c r="B3265" s="2" t="s">
        <v>622</v>
      </c>
      <c r="C3265" s="2" t="s">
        <v>621</v>
      </c>
      <c r="D3265" s="2" t="s">
        <v>623</v>
      </c>
      <c r="E3265" s="4">
        <v>210</v>
      </c>
      <c r="F3265" s="4">
        <v>610490</v>
      </c>
      <c r="G3265" s="4">
        <v>61049</v>
      </c>
      <c r="H3265" s="4">
        <v>671539</v>
      </c>
    </row>
    <row r="3266" spans="1:8" ht="15.75">
      <c r="A3266" s="3" t="s">
        <v>19</v>
      </c>
      <c r="B3266" s="2" t="s">
        <v>631</v>
      </c>
      <c r="C3266" s="2" t="s">
        <v>630</v>
      </c>
      <c r="D3266" s="2" t="s">
        <v>632</v>
      </c>
      <c r="E3266" s="4">
        <v>2</v>
      </c>
      <c r="F3266" s="4">
        <v>8200</v>
      </c>
      <c r="G3266" s="4">
        <v>820</v>
      </c>
      <c r="H3266" s="4">
        <v>9020</v>
      </c>
    </row>
    <row r="3267" spans="1:8" ht="15.75">
      <c r="A3267" s="3" t="s">
        <v>19</v>
      </c>
      <c r="B3267" s="2" t="s">
        <v>634</v>
      </c>
      <c r="C3267" s="2" t="s">
        <v>633</v>
      </c>
      <c r="D3267" s="2" t="s">
        <v>635</v>
      </c>
      <c r="E3267" s="4">
        <v>490</v>
      </c>
      <c r="F3267" s="4">
        <v>1118960</v>
      </c>
      <c r="G3267" s="4">
        <v>111896</v>
      </c>
      <c r="H3267" s="4">
        <v>1230856</v>
      </c>
    </row>
    <row r="3268" spans="1:8" ht="15.75">
      <c r="A3268" s="3" t="s">
        <v>19</v>
      </c>
      <c r="B3268" s="2" t="s">
        <v>638</v>
      </c>
      <c r="C3268" s="2" t="s">
        <v>352</v>
      </c>
      <c r="D3268" s="2" t="s">
        <v>639</v>
      </c>
      <c r="E3268" s="4">
        <v>400</v>
      </c>
      <c r="F3268" s="4">
        <v>2166500</v>
      </c>
      <c r="G3268" s="4">
        <v>216650</v>
      </c>
      <c r="H3268" s="4">
        <v>2383150</v>
      </c>
    </row>
    <row r="3269" spans="1:8" ht="15.75">
      <c r="A3269" s="3" t="s">
        <v>19</v>
      </c>
      <c r="B3269" s="2" t="s">
        <v>641</v>
      </c>
      <c r="C3269" s="2" t="s">
        <v>640</v>
      </c>
      <c r="D3269" s="2" t="s">
        <v>642</v>
      </c>
      <c r="E3269" s="4">
        <v>550</v>
      </c>
      <c r="F3269" s="4">
        <v>1894500</v>
      </c>
      <c r="G3269" s="4">
        <v>189450</v>
      </c>
      <c r="H3269" s="4">
        <v>2083950</v>
      </c>
    </row>
    <row r="3270" spans="1:8" ht="15.75">
      <c r="A3270" s="3" t="s">
        <v>19</v>
      </c>
      <c r="B3270" s="2" t="s">
        <v>645</v>
      </c>
      <c r="C3270" s="2" t="s">
        <v>358</v>
      </c>
      <c r="D3270" s="2" t="s">
        <v>646</v>
      </c>
      <c r="E3270" s="4">
        <v>212</v>
      </c>
      <c r="F3270" s="4">
        <v>1520416</v>
      </c>
      <c r="G3270" s="4">
        <v>152042</v>
      </c>
      <c r="H3270" s="4">
        <v>1672458</v>
      </c>
    </row>
    <row r="3271" spans="1:8" ht="15.75">
      <c r="A3271" s="3" t="s">
        <v>19</v>
      </c>
      <c r="B3271" s="2" t="s">
        <v>648</v>
      </c>
      <c r="C3271" s="2" t="s">
        <v>647</v>
      </c>
      <c r="D3271" s="2" t="s">
        <v>649</v>
      </c>
      <c r="E3271" s="4">
        <v>-450</v>
      </c>
      <c r="F3271" s="4">
        <v>-1593000</v>
      </c>
      <c r="G3271" s="4">
        <v>-159300</v>
      </c>
      <c r="H3271" s="4">
        <v>-1752300</v>
      </c>
    </row>
    <row r="3272" spans="1:8" ht="15.75">
      <c r="A3272" s="3" t="s">
        <v>19</v>
      </c>
      <c r="B3272" s="2" t="s">
        <v>653</v>
      </c>
      <c r="C3272" s="2" t="s">
        <v>652</v>
      </c>
      <c r="D3272" s="2"/>
      <c r="E3272" s="4">
        <v>29</v>
      </c>
      <c r="F3272" s="4">
        <v>92800</v>
      </c>
      <c r="G3272" s="4">
        <v>9280</v>
      </c>
      <c r="H3272" s="4">
        <v>102080</v>
      </c>
    </row>
    <row r="3273" spans="1:8" ht="15.75">
      <c r="A3273" s="3" t="s">
        <v>19</v>
      </c>
      <c r="B3273" s="2" t="s">
        <v>655</v>
      </c>
      <c r="C3273" s="2" t="s">
        <v>654</v>
      </c>
      <c r="D3273" s="2" t="s">
        <v>656</v>
      </c>
      <c r="E3273" s="4">
        <v>100</v>
      </c>
      <c r="F3273" s="4">
        <v>312300</v>
      </c>
      <c r="G3273" s="4">
        <v>31230</v>
      </c>
      <c r="H3273" s="4">
        <v>343530</v>
      </c>
    </row>
    <row r="3274" spans="1:8" ht="15.75">
      <c r="A3274" s="3" t="s">
        <v>19</v>
      </c>
      <c r="B3274" s="2" t="s">
        <v>658</v>
      </c>
      <c r="C3274" s="2" t="s">
        <v>657</v>
      </c>
      <c r="D3274" s="2" t="s">
        <v>659</v>
      </c>
      <c r="E3274" s="4">
        <v>120</v>
      </c>
      <c r="F3274" s="4">
        <v>202700</v>
      </c>
      <c r="G3274" s="4">
        <v>20270</v>
      </c>
      <c r="H3274" s="4">
        <v>222970</v>
      </c>
    </row>
    <row r="3275" spans="1:8" ht="15.75">
      <c r="A3275" s="3" t="s">
        <v>19</v>
      </c>
      <c r="B3275" s="2" t="s">
        <v>674</v>
      </c>
      <c r="C3275" s="2" t="s">
        <v>673</v>
      </c>
      <c r="D3275" s="2" t="s">
        <v>675</v>
      </c>
      <c r="E3275" s="4">
        <v>12</v>
      </c>
      <c r="F3275" s="4">
        <v>47120</v>
      </c>
      <c r="G3275" s="4">
        <v>4712</v>
      </c>
      <c r="H3275" s="4">
        <v>51832</v>
      </c>
    </row>
    <row r="3276" spans="1:8" ht="15.75">
      <c r="A3276" s="3" t="s">
        <v>19</v>
      </c>
      <c r="B3276" s="2" t="s">
        <v>683</v>
      </c>
      <c r="C3276" s="2" t="s">
        <v>682</v>
      </c>
      <c r="D3276" s="2" t="s">
        <v>684</v>
      </c>
      <c r="E3276" s="4">
        <v>-4</v>
      </c>
      <c r="F3276" s="4">
        <v>-17140</v>
      </c>
      <c r="G3276" s="4">
        <v>-1714</v>
      </c>
      <c r="H3276" s="4">
        <v>-18854</v>
      </c>
    </row>
    <row r="3277" spans="1:8" ht="15.75">
      <c r="A3277" s="3" t="s">
        <v>19</v>
      </c>
      <c r="B3277" s="2" t="s">
        <v>700</v>
      </c>
      <c r="C3277" s="2" t="s">
        <v>699</v>
      </c>
      <c r="D3277" s="2" t="s">
        <v>701</v>
      </c>
      <c r="E3277" s="4">
        <v>292</v>
      </c>
      <c r="F3277" s="4">
        <v>1097028</v>
      </c>
      <c r="G3277" s="4">
        <v>109703</v>
      </c>
      <c r="H3277" s="4">
        <v>1206731</v>
      </c>
    </row>
    <row r="3278" spans="1:8" ht="15.75">
      <c r="A3278" s="3" t="s">
        <v>19</v>
      </c>
      <c r="B3278" s="2" t="s">
        <v>724</v>
      </c>
      <c r="C3278" s="2" t="s">
        <v>723</v>
      </c>
      <c r="D3278" s="2"/>
      <c r="E3278" s="4">
        <v>40</v>
      </c>
      <c r="F3278" s="4">
        <v>172000</v>
      </c>
      <c r="G3278" s="4">
        <v>17200</v>
      </c>
      <c r="H3278" s="4">
        <v>189200</v>
      </c>
    </row>
    <row r="3279" spans="1:8" ht="15.75">
      <c r="A3279" s="3" t="s">
        <v>19</v>
      </c>
      <c r="B3279" s="2" t="s">
        <v>726</v>
      </c>
      <c r="C3279" s="2" t="s">
        <v>725</v>
      </c>
      <c r="D3279" s="2"/>
      <c r="E3279" s="4">
        <v>10</v>
      </c>
      <c r="F3279" s="4">
        <v>22300</v>
      </c>
      <c r="G3279" s="4">
        <v>2230</v>
      </c>
      <c r="H3279" s="4">
        <v>24530</v>
      </c>
    </row>
    <row r="3280" spans="1:8" ht="15.75">
      <c r="A3280" s="3" t="s">
        <v>19</v>
      </c>
      <c r="B3280" s="2" t="s">
        <v>734</v>
      </c>
      <c r="C3280" s="2" t="s">
        <v>733</v>
      </c>
      <c r="D3280" s="2" t="s">
        <v>735</v>
      </c>
      <c r="E3280" s="4">
        <v>34</v>
      </c>
      <c r="F3280" s="4">
        <v>133490</v>
      </c>
      <c r="G3280" s="4">
        <v>13349</v>
      </c>
      <c r="H3280" s="4">
        <v>146839</v>
      </c>
    </row>
    <row r="3281" spans="1:8" ht="15.75">
      <c r="A3281" s="3" t="s">
        <v>19</v>
      </c>
      <c r="B3281" s="2" t="s">
        <v>737</v>
      </c>
      <c r="C3281" s="2" t="s">
        <v>736</v>
      </c>
      <c r="D3281" s="2" t="s">
        <v>738</v>
      </c>
      <c r="E3281" s="4">
        <v>300</v>
      </c>
      <c r="F3281" s="4">
        <v>570300</v>
      </c>
      <c r="G3281" s="4">
        <v>57030</v>
      </c>
      <c r="H3281" s="4">
        <v>627330</v>
      </c>
    </row>
    <row r="3282" spans="1:8" ht="15.75">
      <c r="A3282" s="3" t="s">
        <v>19</v>
      </c>
      <c r="B3282" s="2" t="s">
        <v>740</v>
      </c>
      <c r="C3282" s="2" t="s">
        <v>739</v>
      </c>
      <c r="D3282" s="2"/>
      <c r="E3282" s="4">
        <v>70</v>
      </c>
      <c r="F3282" s="4">
        <v>179400</v>
      </c>
      <c r="G3282" s="4">
        <v>17940</v>
      </c>
      <c r="H3282" s="4">
        <v>197340</v>
      </c>
    </row>
    <row r="3283" spans="1:8" ht="15.75">
      <c r="A3283" s="3" t="s">
        <v>19</v>
      </c>
      <c r="B3283" s="2" t="s">
        <v>745</v>
      </c>
      <c r="C3283" s="2" t="s">
        <v>744</v>
      </c>
      <c r="D3283" s="2" t="s">
        <v>746</v>
      </c>
      <c r="E3283" s="4">
        <v>38</v>
      </c>
      <c r="F3283" s="4">
        <v>185670</v>
      </c>
      <c r="G3283" s="4">
        <v>18567</v>
      </c>
      <c r="H3283" s="4">
        <v>204237</v>
      </c>
    </row>
    <row r="3284" spans="1:8" ht="15.75">
      <c r="A3284" s="3" t="s">
        <v>19</v>
      </c>
      <c r="B3284" s="2" t="s">
        <v>748</v>
      </c>
      <c r="C3284" s="2" t="s">
        <v>747</v>
      </c>
      <c r="D3284" s="2" t="s">
        <v>749</v>
      </c>
      <c r="E3284" s="4">
        <v>110</v>
      </c>
      <c r="F3284" s="4">
        <v>235620</v>
      </c>
      <c r="G3284" s="4">
        <v>23561</v>
      </c>
      <c r="H3284" s="4">
        <v>259181</v>
      </c>
    </row>
    <row r="3285" spans="1:8" ht="15.75">
      <c r="A3285" s="3" t="s">
        <v>19</v>
      </c>
      <c r="B3285" s="2" t="s">
        <v>760</v>
      </c>
      <c r="C3285" s="2" t="s">
        <v>759</v>
      </c>
      <c r="D3285" s="2" t="s">
        <v>761</v>
      </c>
      <c r="E3285" s="4">
        <v>40</v>
      </c>
      <c r="F3285" s="4">
        <v>72000</v>
      </c>
      <c r="G3285" s="4">
        <v>7200</v>
      </c>
      <c r="H3285" s="4">
        <v>79200</v>
      </c>
    </row>
    <row r="3286" spans="1:8" ht="15.75">
      <c r="A3286" s="3" t="s">
        <v>19</v>
      </c>
      <c r="B3286" s="2" t="s">
        <v>768</v>
      </c>
      <c r="C3286" s="2" t="s">
        <v>767</v>
      </c>
      <c r="D3286" s="2" t="s">
        <v>769</v>
      </c>
      <c r="E3286" s="4">
        <v>2</v>
      </c>
      <c r="F3286" s="4">
        <v>7000</v>
      </c>
      <c r="G3286" s="4">
        <v>700</v>
      </c>
      <c r="H3286" s="4">
        <v>7700</v>
      </c>
    </row>
    <row r="3287" spans="1:8" ht="15.75">
      <c r="A3287" s="3" t="s">
        <v>19</v>
      </c>
      <c r="B3287" s="2" t="s">
        <v>771</v>
      </c>
      <c r="C3287" s="2" t="s">
        <v>770</v>
      </c>
      <c r="D3287" s="2" t="s">
        <v>772</v>
      </c>
      <c r="E3287" s="4">
        <v>39</v>
      </c>
      <c r="F3287" s="4">
        <v>237790</v>
      </c>
      <c r="G3287" s="4">
        <v>23779</v>
      </c>
      <c r="H3287" s="4">
        <v>261569</v>
      </c>
    </row>
    <row r="3288" spans="1:8" ht="15.75">
      <c r="A3288" s="3" t="s">
        <v>19</v>
      </c>
      <c r="B3288" s="2" t="s">
        <v>774</v>
      </c>
      <c r="C3288" s="2" t="s">
        <v>773</v>
      </c>
      <c r="D3288" s="2" t="s">
        <v>775</v>
      </c>
      <c r="E3288" s="4">
        <v>33</v>
      </c>
      <c r="F3288" s="4">
        <v>86070</v>
      </c>
      <c r="G3288" s="4">
        <v>8607</v>
      </c>
      <c r="H3288" s="4">
        <v>94677</v>
      </c>
    </row>
    <row r="3289" spans="1:8" ht="15.75">
      <c r="A3289" s="3" t="s">
        <v>19</v>
      </c>
      <c r="B3289" s="2" t="s">
        <v>779</v>
      </c>
      <c r="C3289" s="2" t="s">
        <v>778</v>
      </c>
      <c r="D3289" s="2" t="s">
        <v>780</v>
      </c>
      <c r="E3289" s="4">
        <v>30</v>
      </c>
      <c r="F3289" s="4">
        <v>184590</v>
      </c>
      <c r="G3289" s="4">
        <v>18459</v>
      </c>
      <c r="H3289" s="4">
        <v>203049</v>
      </c>
    </row>
    <row r="3290" spans="1:8" ht="15.75">
      <c r="A3290" s="3" t="s">
        <v>19</v>
      </c>
      <c r="B3290" s="2" t="s">
        <v>790</v>
      </c>
      <c r="C3290" s="2" t="s">
        <v>789</v>
      </c>
      <c r="D3290" s="2" t="s">
        <v>791</v>
      </c>
      <c r="E3290" s="4">
        <v>40</v>
      </c>
      <c r="F3290" s="4">
        <v>72000</v>
      </c>
      <c r="G3290" s="4">
        <v>7200</v>
      </c>
      <c r="H3290" s="4">
        <v>79200</v>
      </c>
    </row>
    <row r="3291" spans="1:8" ht="15.75">
      <c r="A3291" s="3" t="s">
        <v>19</v>
      </c>
      <c r="B3291" s="2" t="s">
        <v>812</v>
      </c>
      <c r="C3291" s="2" t="s">
        <v>811</v>
      </c>
      <c r="D3291" s="2"/>
      <c r="E3291" s="4">
        <v>8</v>
      </c>
      <c r="F3291" s="4">
        <v>38400</v>
      </c>
      <c r="G3291" s="4">
        <v>3840</v>
      </c>
      <c r="H3291" s="4">
        <v>42240</v>
      </c>
    </row>
    <row r="3292" spans="1:8" ht="15.75">
      <c r="A3292" s="3" t="s">
        <v>19</v>
      </c>
      <c r="B3292" s="2" t="s">
        <v>814</v>
      </c>
      <c r="C3292" s="2" t="s">
        <v>813</v>
      </c>
      <c r="D3292" s="2" t="s">
        <v>815</v>
      </c>
      <c r="E3292" s="4">
        <v>825</v>
      </c>
      <c r="F3292" s="4">
        <v>1176875</v>
      </c>
      <c r="G3292" s="4">
        <v>117688</v>
      </c>
      <c r="H3292" s="4">
        <v>1294563</v>
      </c>
    </row>
    <row r="3293" spans="1:8" ht="15.75">
      <c r="A3293" s="3" t="s">
        <v>19</v>
      </c>
      <c r="B3293" s="2" t="s">
        <v>820</v>
      </c>
      <c r="C3293" s="2" t="s">
        <v>819</v>
      </c>
      <c r="D3293" s="2" t="s">
        <v>821</v>
      </c>
      <c r="E3293" s="4">
        <v>50</v>
      </c>
      <c r="F3293" s="4">
        <v>154250</v>
      </c>
      <c r="G3293" s="4">
        <v>15425</v>
      </c>
      <c r="H3293" s="4">
        <v>169675</v>
      </c>
    </row>
    <row r="3294" spans="1:8" ht="15.75">
      <c r="A3294" s="3" t="s">
        <v>19</v>
      </c>
      <c r="B3294" s="2" t="s">
        <v>823</v>
      </c>
      <c r="C3294" s="2" t="s">
        <v>822</v>
      </c>
      <c r="D3294" s="2" t="s">
        <v>824</v>
      </c>
      <c r="E3294" s="4">
        <v>5600</v>
      </c>
      <c r="F3294" s="4">
        <v>8023500</v>
      </c>
      <c r="G3294" s="4">
        <v>802350</v>
      </c>
      <c r="H3294" s="4">
        <v>8825850</v>
      </c>
    </row>
    <row r="3295" spans="1:8" ht="15.75">
      <c r="A3295" s="3" t="s">
        <v>19</v>
      </c>
      <c r="B3295" s="2" t="s">
        <v>829</v>
      </c>
      <c r="C3295" s="2" t="s">
        <v>828</v>
      </c>
      <c r="D3295" s="2" t="s">
        <v>830</v>
      </c>
      <c r="E3295" s="4">
        <v>4</v>
      </c>
      <c r="F3295" s="4">
        <v>16080</v>
      </c>
      <c r="G3295" s="4">
        <v>1608</v>
      </c>
      <c r="H3295" s="4">
        <v>17688</v>
      </c>
    </row>
    <row r="3296" spans="1:8" ht="15.75">
      <c r="A3296" s="3" t="s">
        <v>19</v>
      </c>
      <c r="B3296" s="2" t="s">
        <v>847</v>
      </c>
      <c r="C3296" s="2" t="s">
        <v>846</v>
      </c>
      <c r="D3296" s="2"/>
      <c r="E3296" s="4">
        <v>46</v>
      </c>
      <c r="F3296" s="4">
        <v>69138</v>
      </c>
      <c r="G3296" s="4">
        <v>6914</v>
      </c>
      <c r="H3296" s="4">
        <v>76052</v>
      </c>
    </row>
    <row r="3297" spans="1:8" ht="15.75">
      <c r="A3297" s="3" t="s">
        <v>19</v>
      </c>
      <c r="B3297" s="2" t="s">
        <v>858</v>
      </c>
      <c r="C3297" s="2" t="s">
        <v>857</v>
      </c>
      <c r="D3297" s="2" t="s">
        <v>859</v>
      </c>
      <c r="E3297" s="4">
        <v>100</v>
      </c>
      <c r="F3297" s="4">
        <v>163800</v>
      </c>
      <c r="G3297" s="4">
        <v>16380</v>
      </c>
      <c r="H3297" s="4">
        <v>180180</v>
      </c>
    </row>
    <row r="3298" spans="1:8" ht="15.75">
      <c r="A3298" s="3" t="s">
        <v>19</v>
      </c>
      <c r="B3298" s="2" t="s">
        <v>868</v>
      </c>
      <c r="C3298" s="2" t="s">
        <v>867</v>
      </c>
      <c r="D3298" s="2"/>
      <c r="E3298" s="4"/>
      <c r="F3298" s="4"/>
      <c r="G3298" s="4"/>
      <c r="H3298" s="4"/>
    </row>
    <row r="3299" spans="1:8" ht="15.75">
      <c r="A3299" s="3" t="s">
        <v>19</v>
      </c>
      <c r="B3299" s="2" t="s">
        <v>883</v>
      </c>
      <c r="C3299" s="2" t="s">
        <v>882</v>
      </c>
      <c r="D3299" s="2" t="s">
        <v>884</v>
      </c>
      <c r="E3299" s="4">
        <v>20</v>
      </c>
      <c r="F3299" s="4">
        <v>404360</v>
      </c>
      <c r="G3299" s="4">
        <v>40436</v>
      </c>
      <c r="H3299" s="4">
        <v>444796</v>
      </c>
    </row>
    <row r="3300" spans="1:8" ht="15.75">
      <c r="A3300" s="3" t="s">
        <v>19</v>
      </c>
      <c r="B3300" s="2" t="s">
        <v>889</v>
      </c>
      <c r="C3300" s="2" t="s">
        <v>888</v>
      </c>
      <c r="D3300" s="2" t="s">
        <v>890</v>
      </c>
      <c r="E3300" s="4">
        <v>20</v>
      </c>
      <c r="F3300" s="4">
        <v>298860</v>
      </c>
      <c r="G3300" s="4">
        <v>29886</v>
      </c>
      <c r="H3300" s="4">
        <v>328746</v>
      </c>
    </row>
    <row r="3301" spans="1:8" ht="15.75">
      <c r="A3301" s="3" t="s">
        <v>19</v>
      </c>
      <c r="B3301" s="2" t="s">
        <v>897</v>
      </c>
      <c r="C3301" s="2" t="s">
        <v>896</v>
      </c>
      <c r="D3301" s="2" t="s">
        <v>884</v>
      </c>
      <c r="E3301" s="4">
        <v>20</v>
      </c>
      <c r="F3301" s="4">
        <v>464880</v>
      </c>
      <c r="G3301" s="4">
        <v>46488</v>
      </c>
      <c r="H3301" s="4">
        <v>511368</v>
      </c>
    </row>
    <row r="3302" spans="1:8" ht="15.75">
      <c r="A3302" s="3" t="s">
        <v>19</v>
      </c>
      <c r="B3302" s="2" t="s">
        <v>902</v>
      </c>
      <c r="C3302" s="2" t="s">
        <v>901</v>
      </c>
      <c r="D3302" s="2" t="s">
        <v>890</v>
      </c>
      <c r="E3302" s="4">
        <v>20</v>
      </c>
      <c r="F3302" s="4">
        <v>345540</v>
      </c>
      <c r="G3302" s="4">
        <v>34554</v>
      </c>
      <c r="H3302" s="4">
        <v>380094</v>
      </c>
    </row>
    <row r="3303" spans="1:8" ht="15.75">
      <c r="A3303" s="3" t="s">
        <v>19</v>
      </c>
      <c r="B3303" s="2" t="s">
        <v>934</v>
      </c>
      <c r="C3303" s="2" t="s">
        <v>933</v>
      </c>
      <c r="D3303" s="2"/>
      <c r="E3303" s="4">
        <v>30</v>
      </c>
      <c r="F3303" s="4">
        <v>180000</v>
      </c>
      <c r="G3303" s="4">
        <v>18000</v>
      </c>
      <c r="H3303" s="4">
        <v>198000</v>
      </c>
    </row>
    <row r="3304" spans="1:8" ht="15.75">
      <c r="A3304" s="3" t="s">
        <v>19</v>
      </c>
      <c r="B3304" s="2" t="s">
        <v>936</v>
      </c>
      <c r="C3304" s="2" t="s">
        <v>935</v>
      </c>
      <c r="D3304" s="2"/>
      <c r="E3304" s="4">
        <v>20</v>
      </c>
      <c r="F3304" s="4">
        <v>106000</v>
      </c>
      <c r="G3304" s="4">
        <v>10600</v>
      </c>
      <c r="H3304" s="4">
        <v>116600</v>
      </c>
    </row>
    <row r="3305" spans="1:8" ht="15.75">
      <c r="A3305" s="3" t="s">
        <v>19</v>
      </c>
      <c r="B3305" s="2" t="s">
        <v>938</v>
      </c>
      <c r="C3305" s="2" t="s">
        <v>937</v>
      </c>
      <c r="D3305" s="2"/>
      <c r="E3305" s="4">
        <v>22</v>
      </c>
      <c r="F3305" s="4">
        <v>151800</v>
      </c>
      <c r="G3305" s="4">
        <v>15180</v>
      </c>
      <c r="H3305" s="4">
        <v>166980</v>
      </c>
    </row>
    <row r="3306" spans="1:8" ht="15.75">
      <c r="A3306" s="3" t="s">
        <v>19</v>
      </c>
      <c r="B3306" s="2" t="s">
        <v>940</v>
      </c>
      <c r="C3306" s="2" t="s">
        <v>939</v>
      </c>
      <c r="D3306" s="2"/>
      <c r="E3306" s="4">
        <v>11</v>
      </c>
      <c r="F3306" s="4">
        <v>81400</v>
      </c>
      <c r="G3306" s="4">
        <v>8140</v>
      </c>
      <c r="H3306" s="4">
        <v>89540</v>
      </c>
    </row>
    <row r="3307" spans="1:8" ht="15.75">
      <c r="A3307" s="3" t="s">
        <v>19</v>
      </c>
      <c r="B3307" s="2" t="s">
        <v>948</v>
      </c>
      <c r="C3307" s="2" t="s">
        <v>947</v>
      </c>
      <c r="D3307" s="2"/>
      <c r="E3307" s="4">
        <v>23</v>
      </c>
      <c r="F3307" s="4">
        <v>345000</v>
      </c>
      <c r="G3307" s="4">
        <v>34500</v>
      </c>
      <c r="H3307" s="4">
        <v>379500</v>
      </c>
    </row>
    <row r="3308" spans="1:8" ht="15.75">
      <c r="A3308" s="3" t="s">
        <v>19</v>
      </c>
      <c r="B3308" s="2" t="s">
        <v>966</v>
      </c>
      <c r="C3308" s="2" t="s">
        <v>770</v>
      </c>
      <c r="D3308" s="2" t="s">
        <v>967</v>
      </c>
      <c r="E3308" s="4">
        <v>6</v>
      </c>
      <c r="F3308" s="4">
        <v>32262</v>
      </c>
      <c r="G3308" s="4">
        <v>3226</v>
      </c>
      <c r="H3308" s="4">
        <v>35488</v>
      </c>
    </row>
    <row r="3309" spans="1:8" ht="15.75">
      <c r="A3309" s="3" t="s">
        <v>19</v>
      </c>
      <c r="B3309" s="2" t="s">
        <v>968</v>
      </c>
      <c r="C3309" s="2" t="s">
        <v>778</v>
      </c>
      <c r="D3309" s="2" t="s">
        <v>969</v>
      </c>
      <c r="E3309" s="4">
        <v>200</v>
      </c>
      <c r="F3309" s="4">
        <v>1230600</v>
      </c>
      <c r="G3309" s="4">
        <v>123060</v>
      </c>
      <c r="H3309" s="4">
        <v>1353660</v>
      </c>
    </row>
    <row r="3310" spans="1:8" ht="15.75">
      <c r="A3310" s="3" t="s">
        <v>19</v>
      </c>
      <c r="B3310" s="2" t="s">
        <v>972</v>
      </c>
      <c r="C3310" s="2" t="s">
        <v>744</v>
      </c>
      <c r="D3310" s="2" t="s">
        <v>973</v>
      </c>
      <c r="E3310" s="4">
        <v>300</v>
      </c>
      <c r="F3310" s="4">
        <v>1376700</v>
      </c>
      <c r="G3310" s="4">
        <v>137670</v>
      </c>
      <c r="H3310" s="4">
        <v>1514370</v>
      </c>
    </row>
    <row r="3311" spans="1:8" ht="15.75">
      <c r="A3311" s="3" t="s">
        <v>19</v>
      </c>
      <c r="B3311" s="2" t="s">
        <v>974</v>
      </c>
      <c r="C3311" s="2" t="s">
        <v>773</v>
      </c>
      <c r="D3311" s="2" t="s">
        <v>975</v>
      </c>
      <c r="E3311" s="4">
        <v>250</v>
      </c>
      <c r="F3311" s="4">
        <v>667100</v>
      </c>
      <c r="G3311" s="4">
        <v>66710</v>
      </c>
      <c r="H3311" s="4">
        <v>733810</v>
      </c>
    </row>
    <row r="3312" spans="1:8" ht="15.75">
      <c r="A3312" s="3" t="s">
        <v>19</v>
      </c>
      <c r="B3312" s="2" t="s">
        <v>976</v>
      </c>
      <c r="C3312" s="2" t="s">
        <v>813</v>
      </c>
      <c r="D3312" s="2" t="s">
        <v>977</v>
      </c>
      <c r="E3312" s="4">
        <v>200</v>
      </c>
      <c r="F3312" s="4">
        <v>265000</v>
      </c>
      <c r="G3312" s="4">
        <v>26500</v>
      </c>
      <c r="H3312" s="4">
        <v>291500</v>
      </c>
    </row>
    <row r="3313" spans="1:8" ht="15.75">
      <c r="A3313" s="3" t="s">
        <v>19</v>
      </c>
      <c r="B3313" s="2" t="s">
        <v>982</v>
      </c>
      <c r="C3313" s="2" t="s">
        <v>778</v>
      </c>
      <c r="D3313" s="2" t="s">
        <v>983</v>
      </c>
      <c r="E3313" s="4">
        <v>100</v>
      </c>
      <c r="F3313" s="4">
        <v>615300</v>
      </c>
      <c r="G3313" s="4">
        <v>61530</v>
      </c>
      <c r="H3313" s="4">
        <v>676830</v>
      </c>
    </row>
    <row r="3314" spans="1:8" ht="15.75">
      <c r="A3314" s="3" t="s">
        <v>19</v>
      </c>
      <c r="B3314" s="2" t="s">
        <v>1023</v>
      </c>
      <c r="C3314" s="2" t="s">
        <v>1022</v>
      </c>
      <c r="D3314" s="2"/>
      <c r="E3314" s="4">
        <v>100</v>
      </c>
      <c r="F3314" s="4">
        <v>312800</v>
      </c>
      <c r="G3314" s="4">
        <v>31280</v>
      </c>
      <c r="H3314" s="4">
        <v>344080</v>
      </c>
    </row>
    <row r="3315" spans="1:8" ht="15.75">
      <c r="A3315" s="3" t="s">
        <v>19</v>
      </c>
      <c r="B3315" s="2" t="s">
        <v>1061</v>
      </c>
      <c r="C3315" s="2" t="s">
        <v>857</v>
      </c>
      <c r="D3315" s="2" t="s">
        <v>1062</v>
      </c>
      <c r="E3315" s="4">
        <v>3</v>
      </c>
      <c r="F3315" s="4">
        <v>4428</v>
      </c>
      <c r="G3315" s="4">
        <v>443</v>
      </c>
      <c r="H3315" s="4">
        <v>4871</v>
      </c>
    </row>
    <row r="3316" spans="1:8" ht="15.75">
      <c r="A3316" s="3" t="s">
        <v>19</v>
      </c>
      <c r="B3316" s="2" t="s">
        <v>1071</v>
      </c>
      <c r="C3316" s="2" t="s">
        <v>759</v>
      </c>
      <c r="D3316" s="2" t="s">
        <v>1072</v>
      </c>
      <c r="E3316" s="4">
        <v>1000</v>
      </c>
      <c r="F3316" s="4">
        <v>1051000</v>
      </c>
      <c r="G3316" s="4">
        <v>105100</v>
      </c>
      <c r="H3316" s="4">
        <v>1156100</v>
      </c>
    </row>
    <row r="3317" spans="1:8" ht="15.75">
      <c r="A3317" s="3" t="s">
        <v>19</v>
      </c>
      <c r="B3317" s="2" t="s">
        <v>1073</v>
      </c>
      <c r="C3317" s="2" t="s">
        <v>789</v>
      </c>
      <c r="D3317" s="2" t="s">
        <v>1074</v>
      </c>
      <c r="E3317" s="4">
        <v>1000</v>
      </c>
      <c r="F3317" s="4">
        <v>1222000</v>
      </c>
      <c r="G3317" s="4">
        <v>122200</v>
      </c>
      <c r="H3317" s="4">
        <v>1344200</v>
      </c>
    </row>
    <row r="3318" spans="1:8" ht="15.75">
      <c r="A3318" s="3" t="s">
        <v>19</v>
      </c>
      <c r="B3318" s="2" t="s">
        <v>1075</v>
      </c>
      <c r="C3318" s="2" t="s">
        <v>822</v>
      </c>
      <c r="D3318" s="2" t="s">
        <v>1076</v>
      </c>
      <c r="E3318" s="4">
        <v>3000</v>
      </c>
      <c r="F3318" s="4">
        <v>3921000</v>
      </c>
      <c r="G3318" s="4">
        <v>392100</v>
      </c>
      <c r="H3318" s="4">
        <v>4313100</v>
      </c>
    </row>
    <row r="3319" spans="1:8" ht="15.75">
      <c r="A3319" s="3" t="s">
        <v>19</v>
      </c>
      <c r="B3319" s="2" t="s">
        <v>1078</v>
      </c>
      <c r="C3319" s="2" t="s">
        <v>1077</v>
      </c>
      <c r="D3319" s="2"/>
      <c r="E3319" s="4">
        <v>56</v>
      </c>
      <c r="F3319" s="4">
        <v>560000</v>
      </c>
      <c r="G3319" s="4">
        <v>56000</v>
      </c>
      <c r="H3319" s="4">
        <v>616000</v>
      </c>
    </row>
    <row r="3320" spans="1:8" ht="15.75">
      <c r="A3320" s="3" t="s">
        <v>19</v>
      </c>
      <c r="B3320" s="2" t="s">
        <v>1090</v>
      </c>
      <c r="C3320" s="2" t="s">
        <v>366</v>
      </c>
      <c r="D3320" s="2" t="s">
        <v>1091</v>
      </c>
      <c r="E3320" s="4">
        <v>700</v>
      </c>
      <c r="F3320" s="4">
        <v>3732400</v>
      </c>
      <c r="G3320" s="4">
        <v>373240</v>
      </c>
      <c r="H3320" s="4">
        <v>4105640</v>
      </c>
    </row>
    <row r="3321" spans="1:8" ht="15.75">
      <c r="A3321" s="3" t="s">
        <v>19</v>
      </c>
      <c r="B3321" s="2" t="s">
        <v>1098</v>
      </c>
      <c r="C3321" s="2" t="s">
        <v>560</v>
      </c>
      <c r="D3321" s="2" t="s">
        <v>1099</v>
      </c>
      <c r="E3321" s="4">
        <v>60</v>
      </c>
      <c r="F3321" s="4">
        <v>156360</v>
      </c>
      <c r="G3321" s="4">
        <v>15636</v>
      </c>
      <c r="H3321" s="4">
        <v>171996</v>
      </c>
    </row>
    <row r="3322" spans="1:8" ht="15.75">
      <c r="A3322" s="3" t="s">
        <v>19</v>
      </c>
      <c r="B3322" s="2" t="s">
        <v>1111</v>
      </c>
      <c r="C3322" s="2" t="s">
        <v>530</v>
      </c>
      <c r="D3322" s="2" t="s">
        <v>1112</v>
      </c>
      <c r="E3322" s="4">
        <v>10</v>
      </c>
      <c r="F3322" s="4">
        <v>38000</v>
      </c>
      <c r="G3322" s="4">
        <v>3800</v>
      </c>
      <c r="H3322" s="4">
        <v>41800</v>
      </c>
    </row>
    <row r="3323" spans="1:8" ht="15.75">
      <c r="A3323" s="3" t="s">
        <v>19</v>
      </c>
      <c r="B3323" s="2" t="s">
        <v>1119</v>
      </c>
      <c r="C3323" s="2" t="s">
        <v>1118</v>
      </c>
      <c r="D3323" s="2"/>
      <c r="E3323" s="4">
        <v>10</v>
      </c>
      <c r="F3323" s="4">
        <v>48000</v>
      </c>
      <c r="G3323" s="4">
        <v>4800</v>
      </c>
      <c r="H3323" s="4">
        <v>52800</v>
      </c>
    </row>
    <row r="3324" spans="1:8" ht="15.75">
      <c r="A3324" s="3" t="s">
        <v>19</v>
      </c>
      <c r="B3324" s="2" t="s">
        <v>1122</v>
      </c>
      <c r="C3324" s="2" t="s">
        <v>366</v>
      </c>
      <c r="D3324" s="2" t="s">
        <v>1117</v>
      </c>
      <c r="E3324" s="4">
        <v>10</v>
      </c>
      <c r="F3324" s="4">
        <v>67000</v>
      </c>
      <c r="G3324" s="4">
        <v>6700</v>
      </c>
      <c r="H3324" s="4">
        <v>73700</v>
      </c>
    </row>
    <row r="3325" spans="1:8" ht="15.75">
      <c r="A3325" s="3" t="s">
        <v>19</v>
      </c>
      <c r="B3325" s="2" t="s">
        <v>1130</v>
      </c>
      <c r="C3325" s="2" t="s">
        <v>524</v>
      </c>
      <c r="D3325" s="2" t="s">
        <v>1131</v>
      </c>
      <c r="E3325" s="4">
        <v>2</v>
      </c>
      <c r="F3325" s="4">
        <v>10024</v>
      </c>
      <c r="G3325" s="4">
        <v>1002</v>
      </c>
      <c r="H3325" s="4">
        <v>11026</v>
      </c>
    </row>
    <row r="3326" spans="1:8" ht="15.75">
      <c r="A3326" s="3" t="s">
        <v>19</v>
      </c>
      <c r="B3326" s="2" t="s">
        <v>1142</v>
      </c>
      <c r="C3326" s="2" t="s">
        <v>548</v>
      </c>
      <c r="D3326" s="2" t="s">
        <v>1143</v>
      </c>
      <c r="E3326" s="4">
        <v>60</v>
      </c>
      <c r="F3326" s="4">
        <v>143880</v>
      </c>
      <c r="G3326" s="4">
        <v>14388</v>
      </c>
      <c r="H3326" s="4">
        <v>158268</v>
      </c>
    </row>
    <row r="3327" spans="1:8" ht="15.75">
      <c r="A3327" s="3" t="s">
        <v>19</v>
      </c>
      <c r="B3327" s="2" t="s">
        <v>1154</v>
      </c>
      <c r="C3327" s="2" t="s">
        <v>1153</v>
      </c>
      <c r="D3327" s="2"/>
      <c r="E3327" s="4">
        <v>32</v>
      </c>
      <c r="F3327" s="4">
        <v>304000</v>
      </c>
      <c r="G3327" s="4">
        <v>30400</v>
      </c>
      <c r="H3327" s="4">
        <v>334400</v>
      </c>
    </row>
    <row r="3328" spans="1:8" ht="15.75">
      <c r="A3328" s="3" t="s">
        <v>19</v>
      </c>
      <c r="B3328" s="2" t="s">
        <v>1160</v>
      </c>
      <c r="C3328" s="2" t="s">
        <v>545</v>
      </c>
      <c r="D3328" s="2" t="s">
        <v>1161</v>
      </c>
      <c r="E3328" s="4">
        <v>5</v>
      </c>
      <c r="F3328" s="4">
        <v>32935</v>
      </c>
      <c r="G3328" s="4">
        <v>3294</v>
      </c>
      <c r="H3328" s="4">
        <v>36229</v>
      </c>
    </row>
    <row r="3329" spans="1:8" ht="15.75">
      <c r="A3329" s="3" t="s">
        <v>19</v>
      </c>
      <c r="B3329" s="2" t="s">
        <v>1168</v>
      </c>
      <c r="C3329" s="2" t="s">
        <v>1167</v>
      </c>
      <c r="D3329" s="2"/>
      <c r="E3329" s="4">
        <v>24</v>
      </c>
      <c r="F3329" s="4">
        <v>216000</v>
      </c>
      <c r="G3329" s="4">
        <v>21600</v>
      </c>
      <c r="H3329" s="4">
        <v>237600</v>
      </c>
    </row>
    <row r="3330" spans="1:8" ht="15.75">
      <c r="A3330" s="3" t="s">
        <v>19</v>
      </c>
      <c r="B3330" s="2" t="s">
        <v>1203</v>
      </c>
      <c r="C3330" s="2" t="s">
        <v>1202</v>
      </c>
      <c r="D3330" s="2"/>
      <c r="E3330" s="4">
        <v>63</v>
      </c>
      <c r="F3330" s="4">
        <v>655200</v>
      </c>
      <c r="G3330" s="4">
        <v>65520</v>
      </c>
      <c r="H3330" s="4">
        <v>720720</v>
      </c>
    </row>
    <row r="3331" spans="1:8" ht="15.75">
      <c r="A3331" s="3" t="s">
        <v>19</v>
      </c>
      <c r="B3331" s="2" t="s">
        <v>1205</v>
      </c>
      <c r="C3331" s="2" t="s">
        <v>1204</v>
      </c>
      <c r="D3331" s="2"/>
      <c r="E3331" s="4">
        <v>32</v>
      </c>
      <c r="F3331" s="4">
        <v>361600</v>
      </c>
      <c r="G3331" s="4">
        <v>36160</v>
      </c>
      <c r="H3331" s="4">
        <v>397760</v>
      </c>
    </row>
    <row r="3332" spans="1:8" ht="15.75">
      <c r="A3332" s="3" t="s">
        <v>19</v>
      </c>
      <c r="B3332" s="2" t="s">
        <v>1258</v>
      </c>
      <c r="C3332" s="2" t="s">
        <v>1257</v>
      </c>
      <c r="D3332" s="2"/>
      <c r="E3332" s="4">
        <v>1</v>
      </c>
      <c r="F3332" s="4">
        <v>64000</v>
      </c>
      <c r="G3332" s="4">
        <v>6400</v>
      </c>
      <c r="H3332" s="4">
        <v>70400</v>
      </c>
    </row>
    <row r="3333" spans="1:8" ht="15.75">
      <c r="A3333" s="3" t="s">
        <v>19</v>
      </c>
      <c r="B3333" s="2" t="s">
        <v>1260</v>
      </c>
      <c r="C3333" s="2" t="s">
        <v>1259</v>
      </c>
      <c r="D3333" s="2"/>
      <c r="E3333" s="4">
        <v>3</v>
      </c>
      <c r="F3333" s="4">
        <v>192000</v>
      </c>
      <c r="G3333" s="4">
        <v>19200</v>
      </c>
      <c r="H3333" s="4">
        <v>211200</v>
      </c>
    </row>
    <row r="3334" spans="1:8" ht="15.75">
      <c r="A3334" s="3" t="s">
        <v>19</v>
      </c>
      <c r="B3334" s="2" t="s">
        <v>1262</v>
      </c>
      <c r="C3334" s="2" t="s">
        <v>1261</v>
      </c>
      <c r="D3334" s="2"/>
      <c r="E3334" s="4">
        <v>2</v>
      </c>
      <c r="F3334" s="4">
        <v>8000</v>
      </c>
      <c r="G3334" s="4">
        <v>800</v>
      </c>
      <c r="H3334" s="4">
        <v>8800</v>
      </c>
    </row>
    <row r="3335" spans="1:8" ht="15.75">
      <c r="A3335" s="3" t="s">
        <v>19</v>
      </c>
      <c r="B3335" s="2" t="s">
        <v>1264</v>
      </c>
      <c r="C3335" s="2" t="s">
        <v>1263</v>
      </c>
      <c r="D3335" s="2"/>
      <c r="E3335" s="4">
        <v>220</v>
      </c>
      <c r="F3335" s="4">
        <v>151800</v>
      </c>
      <c r="G3335" s="4">
        <v>15180</v>
      </c>
      <c r="H3335" s="4">
        <v>166980</v>
      </c>
    </row>
    <row r="3336" spans="1:8" ht="15.75">
      <c r="A3336" s="3" t="s">
        <v>19</v>
      </c>
      <c r="B3336" s="2" t="s">
        <v>1266</v>
      </c>
      <c r="C3336" s="2" t="s">
        <v>1265</v>
      </c>
      <c r="D3336" s="2"/>
      <c r="E3336" s="4">
        <v>100</v>
      </c>
      <c r="F3336" s="4">
        <v>165000</v>
      </c>
      <c r="G3336" s="4">
        <v>16500</v>
      </c>
      <c r="H3336" s="4">
        <v>181500</v>
      </c>
    </row>
    <row r="3337" spans="1:8" ht="15.75">
      <c r="A3337" s="3" t="s">
        <v>19</v>
      </c>
      <c r="B3337" s="2" t="s">
        <v>1344</v>
      </c>
      <c r="C3337" s="2" t="s">
        <v>1343</v>
      </c>
      <c r="D3337" s="2" t="s">
        <v>1342</v>
      </c>
      <c r="E3337" s="4">
        <v>12</v>
      </c>
      <c r="F3337" s="4">
        <v>150000</v>
      </c>
      <c r="G3337" s="4">
        <v>15000</v>
      </c>
      <c r="H3337" s="4">
        <v>165000</v>
      </c>
    </row>
    <row r="3338" spans="1:8" ht="15.75">
      <c r="A3338" s="3" t="s">
        <v>19</v>
      </c>
      <c r="B3338" s="2" t="s">
        <v>1346</v>
      </c>
      <c r="C3338" s="2" t="s">
        <v>1345</v>
      </c>
      <c r="D3338" s="2" t="s">
        <v>1342</v>
      </c>
      <c r="E3338" s="4">
        <v>45</v>
      </c>
      <c r="F3338" s="4">
        <v>545000</v>
      </c>
      <c r="G3338" s="4">
        <v>54500</v>
      </c>
      <c r="H3338" s="4">
        <v>599500</v>
      </c>
    </row>
    <row r="3339" spans="1:8" ht="15.75">
      <c r="A3339" s="3" t="s">
        <v>19</v>
      </c>
      <c r="B3339" s="2" t="s">
        <v>1351</v>
      </c>
      <c r="C3339" s="2" t="s">
        <v>1350</v>
      </c>
      <c r="D3339" s="2" t="s">
        <v>1352</v>
      </c>
      <c r="E3339" s="4">
        <v>96</v>
      </c>
      <c r="F3339" s="4">
        <v>120000</v>
      </c>
      <c r="G3339" s="4">
        <v>12000</v>
      </c>
      <c r="H3339" s="4">
        <v>132000</v>
      </c>
    </row>
    <row r="3340" spans="1:8" ht="15.75">
      <c r="A3340" s="3" t="s">
        <v>19</v>
      </c>
      <c r="B3340" s="2" t="s">
        <v>1354</v>
      </c>
      <c r="C3340" s="2" t="s">
        <v>1353</v>
      </c>
      <c r="D3340" s="2" t="s">
        <v>1342</v>
      </c>
      <c r="E3340" s="4">
        <v>101</v>
      </c>
      <c r="F3340" s="4">
        <v>1124200</v>
      </c>
      <c r="G3340" s="4">
        <v>112420</v>
      </c>
      <c r="H3340" s="4">
        <v>1236620</v>
      </c>
    </row>
    <row r="3341" spans="1:8" ht="15.75">
      <c r="A3341" s="3" t="s">
        <v>19</v>
      </c>
      <c r="B3341" s="2" t="s">
        <v>1356</v>
      </c>
      <c r="C3341" s="2" t="s">
        <v>1355</v>
      </c>
      <c r="D3341" s="2" t="s">
        <v>1352</v>
      </c>
      <c r="E3341" s="4">
        <v>50</v>
      </c>
      <c r="F3341" s="4">
        <v>50000</v>
      </c>
      <c r="G3341" s="4">
        <v>5000</v>
      </c>
      <c r="H3341" s="4">
        <v>55000</v>
      </c>
    </row>
    <row r="3342" spans="1:8" ht="15.75">
      <c r="A3342" s="3" t="s">
        <v>19</v>
      </c>
      <c r="B3342" s="2" t="s">
        <v>1361</v>
      </c>
      <c r="C3342" s="2" t="s">
        <v>1360</v>
      </c>
      <c r="D3342" s="2" t="s">
        <v>1352</v>
      </c>
      <c r="E3342" s="4">
        <v>100</v>
      </c>
      <c r="F3342" s="4">
        <v>100000</v>
      </c>
      <c r="G3342" s="4">
        <v>10000</v>
      </c>
      <c r="H3342" s="4">
        <v>110000</v>
      </c>
    </row>
    <row r="3343" spans="1:8" ht="15.75">
      <c r="A3343" s="3" t="s">
        <v>19</v>
      </c>
      <c r="B3343" s="2" t="s">
        <v>1363</v>
      </c>
      <c r="C3343" s="2" t="s">
        <v>1362</v>
      </c>
      <c r="D3343" s="2" t="s">
        <v>1342</v>
      </c>
      <c r="E3343" s="4">
        <v>84</v>
      </c>
      <c r="F3343" s="4">
        <v>907200</v>
      </c>
      <c r="G3343" s="4">
        <v>90720</v>
      </c>
      <c r="H3343" s="4">
        <v>997920</v>
      </c>
    </row>
    <row r="3344" spans="1:8" ht="15.75">
      <c r="A3344" s="3" t="s">
        <v>19</v>
      </c>
      <c r="B3344" s="2" t="s">
        <v>1365</v>
      </c>
      <c r="C3344" s="2" t="s">
        <v>1364</v>
      </c>
      <c r="D3344" s="2" t="s">
        <v>1352</v>
      </c>
      <c r="E3344" s="4">
        <v>1782</v>
      </c>
      <c r="F3344" s="4">
        <v>1603800</v>
      </c>
      <c r="G3344" s="4">
        <v>160380</v>
      </c>
      <c r="H3344" s="4">
        <v>1764180</v>
      </c>
    </row>
    <row r="3345" spans="1:8" ht="15.75">
      <c r="A3345" s="3" t="s">
        <v>19</v>
      </c>
      <c r="B3345" s="2" t="s">
        <v>1370</v>
      </c>
      <c r="C3345" s="2" t="s">
        <v>1369</v>
      </c>
      <c r="D3345" s="2" t="s">
        <v>1352</v>
      </c>
      <c r="E3345" s="4">
        <v>101</v>
      </c>
      <c r="F3345" s="4">
        <v>2425000</v>
      </c>
      <c r="G3345" s="4">
        <v>242500</v>
      </c>
      <c r="H3345" s="4">
        <v>2667500</v>
      </c>
    </row>
    <row r="3346" spans="1:8" ht="15.75">
      <c r="A3346" s="3" t="s">
        <v>19</v>
      </c>
      <c r="B3346" s="2" t="s">
        <v>1372</v>
      </c>
      <c r="C3346" s="2" t="s">
        <v>1371</v>
      </c>
      <c r="D3346" s="2" t="s">
        <v>1352</v>
      </c>
      <c r="E3346" s="4">
        <v>24</v>
      </c>
      <c r="F3346" s="4">
        <v>600000</v>
      </c>
      <c r="G3346" s="4">
        <v>60000</v>
      </c>
      <c r="H3346" s="4">
        <v>660000</v>
      </c>
    </row>
    <row r="3347" spans="1:8" ht="15.75">
      <c r="A3347" s="3" t="s">
        <v>19</v>
      </c>
      <c r="B3347" s="2" t="s">
        <v>1383</v>
      </c>
      <c r="C3347" s="2" t="s">
        <v>1345</v>
      </c>
      <c r="D3347" s="2" t="s">
        <v>1374</v>
      </c>
      <c r="E3347" s="4">
        <v>1</v>
      </c>
      <c r="F3347" s="4">
        <v>12500</v>
      </c>
      <c r="G3347" s="4">
        <v>1250</v>
      </c>
      <c r="H3347" s="4">
        <v>13750</v>
      </c>
    </row>
    <row r="3348" spans="1:8" ht="15.75">
      <c r="A3348" s="3" t="s">
        <v>19</v>
      </c>
      <c r="B3348" s="2" t="s">
        <v>1396</v>
      </c>
      <c r="C3348" s="2" t="s">
        <v>1395</v>
      </c>
      <c r="D3348" s="2" t="s">
        <v>1342</v>
      </c>
      <c r="E3348" s="4">
        <v>4</v>
      </c>
      <c r="F3348" s="4">
        <v>45600</v>
      </c>
      <c r="G3348" s="4">
        <v>4560</v>
      </c>
      <c r="H3348" s="4">
        <v>50160</v>
      </c>
    </row>
    <row r="3349" spans="1:8" ht="15.75">
      <c r="A3349" s="3" t="s">
        <v>19</v>
      </c>
      <c r="B3349" s="2" t="s">
        <v>1398</v>
      </c>
      <c r="C3349" s="2" t="s">
        <v>1397</v>
      </c>
      <c r="D3349" s="2" t="s">
        <v>1359</v>
      </c>
      <c r="E3349" s="4">
        <v>57</v>
      </c>
      <c r="F3349" s="4">
        <v>837900</v>
      </c>
      <c r="G3349" s="4">
        <v>83790</v>
      </c>
      <c r="H3349" s="4">
        <v>921690</v>
      </c>
    </row>
    <row r="3350" spans="1:8" ht="15.75">
      <c r="A3350" s="3" t="s">
        <v>19</v>
      </c>
      <c r="B3350" s="2" t="s">
        <v>1402</v>
      </c>
      <c r="C3350" s="2" t="s">
        <v>1401</v>
      </c>
      <c r="D3350" s="2" t="s">
        <v>433</v>
      </c>
      <c r="E3350" s="4">
        <v>100</v>
      </c>
      <c r="F3350" s="4">
        <v>198900</v>
      </c>
      <c r="G3350" s="4">
        <v>19890</v>
      </c>
      <c r="H3350" s="4">
        <v>218790</v>
      </c>
    </row>
    <row r="3351" spans="1:8" ht="15.75">
      <c r="A3351" s="3" t="s">
        <v>19</v>
      </c>
      <c r="B3351" s="2" t="s">
        <v>1419</v>
      </c>
      <c r="C3351" s="2" t="s">
        <v>1417</v>
      </c>
      <c r="D3351" s="2" t="s">
        <v>73</v>
      </c>
      <c r="E3351" s="4">
        <v>5</v>
      </c>
      <c r="F3351" s="4">
        <v>9500</v>
      </c>
      <c r="G3351" s="4">
        <v>950</v>
      </c>
      <c r="H3351" s="4">
        <v>10450</v>
      </c>
    </row>
    <row r="3352" spans="1:8" ht="15.75">
      <c r="A3352" s="3" t="s">
        <v>19</v>
      </c>
      <c r="B3352" s="2" t="s">
        <v>1422</v>
      </c>
      <c r="C3352" s="2" t="s">
        <v>1417</v>
      </c>
      <c r="D3352" s="2" t="s">
        <v>56</v>
      </c>
      <c r="E3352" s="4">
        <v>2</v>
      </c>
      <c r="F3352" s="4">
        <v>5000</v>
      </c>
      <c r="G3352" s="4">
        <v>500</v>
      </c>
      <c r="H3352" s="4">
        <v>5500</v>
      </c>
    </row>
    <row r="3353" spans="1:8" ht="15.75">
      <c r="A3353" s="3" t="s">
        <v>19</v>
      </c>
      <c r="B3353" s="2" t="s">
        <v>1428</v>
      </c>
      <c r="C3353" s="2" t="s">
        <v>1426</v>
      </c>
      <c r="D3353" s="2" t="s">
        <v>73</v>
      </c>
      <c r="E3353" s="4">
        <v>8</v>
      </c>
      <c r="F3353" s="4">
        <v>15200</v>
      </c>
      <c r="G3353" s="4">
        <v>1520</v>
      </c>
      <c r="H3353" s="4">
        <v>16720</v>
      </c>
    </row>
    <row r="3354" spans="1:8" ht="15.75">
      <c r="A3354" s="3" t="s">
        <v>19</v>
      </c>
      <c r="B3354" s="2" t="s">
        <v>1430</v>
      </c>
      <c r="C3354" s="2" t="s">
        <v>1426</v>
      </c>
      <c r="D3354" s="2" t="s">
        <v>184</v>
      </c>
      <c r="E3354" s="4">
        <v>4</v>
      </c>
      <c r="F3354" s="4">
        <v>7600</v>
      </c>
      <c r="G3354" s="4">
        <v>760</v>
      </c>
      <c r="H3354" s="4">
        <v>8360</v>
      </c>
    </row>
    <row r="3355" spans="1:8" ht="15.75">
      <c r="A3355" s="3" t="s">
        <v>19</v>
      </c>
      <c r="B3355" s="2" t="s">
        <v>1441</v>
      </c>
      <c r="C3355" s="2" t="s">
        <v>1401</v>
      </c>
      <c r="D3355" s="2" t="s">
        <v>325</v>
      </c>
      <c r="E3355" s="4">
        <v>100</v>
      </c>
      <c r="F3355" s="4">
        <v>220000</v>
      </c>
      <c r="G3355" s="4">
        <v>22000</v>
      </c>
      <c r="H3355" s="4">
        <v>242000</v>
      </c>
    </row>
    <row r="3356" spans="1:8" ht="15.75">
      <c r="A3356" s="3" t="s">
        <v>19</v>
      </c>
      <c r="B3356" s="2" t="s">
        <v>1442</v>
      </c>
      <c r="C3356" s="2" t="s">
        <v>223</v>
      </c>
      <c r="D3356" s="2" t="s">
        <v>290</v>
      </c>
      <c r="E3356" s="4">
        <v>1</v>
      </c>
      <c r="F3356" s="4">
        <v>26000</v>
      </c>
      <c r="G3356" s="4">
        <v>2600</v>
      </c>
      <c r="H3356" s="4">
        <v>28600</v>
      </c>
    </row>
    <row r="3357" spans="1:8" ht="15.75">
      <c r="A3357" s="3" t="s">
        <v>19</v>
      </c>
      <c r="B3357" s="2" t="s">
        <v>1447</v>
      </c>
      <c r="C3357" s="2" t="s">
        <v>1401</v>
      </c>
      <c r="D3357" s="2" t="s">
        <v>80</v>
      </c>
      <c r="E3357" s="4">
        <v>13</v>
      </c>
      <c r="F3357" s="4">
        <v>122200</v>
      </c>
      <c r="G3357" s="4">
        <v>12220</v>
      </c>
      <c r="H3357" s="4">
        <v>134420</v>
      </c>
    </row>
    <row r="3358" spans="1:8" ht="15.75">
      <c r="A3358" s="3" t="s">
        <v>19</v>
      </c>
      <c r="B3358" s="2" t="s">
        <v>1448</v>
      </c>
      <c r="C3358" s="2" t="s">
        <v>1443</v>
      </c>
      <c r="D3358" s="2" t="s">
        <v>80</v>
      </c>
      <c r="E3358" s="4">
        <v>2</v>
      </c>
      <c r="F3358" s="4">
        <v>19400</v>
      </c>
      <c r="G3358" s="4">
        <v>1940</v>
      </c>
      <c r="H3358" s="4">
        <v>21340</v>
      </c>
    </row>
    <row r="3359" spans="1:8" ht="15.75">
      <c r="A3359" s="3" t="s">
        <v>19</v>
      </c>
      <c r="B3359" s="2" t="s">
        <v>1449</v>
      </c>
      <c r="C3359" s="2" t="s">
        <v>1412</v>
      </c>
      <c r="D3359" s="2" t="s">
        <v>80</v>
      </c>
      <c r="E3359" s="4">
        <v>24</v>
      </c>
      <c r="F3359" s="4">
        <v>230400</v>
      </c>
      <c r="G3359" s="4">
        <v>23040</v>
      </c>
      <c r="H3359" s="4">
        <v>253440</v>
      </c>
    </row>
    <row r="3360" spans="1:8" ht="15.75">
      <c r="A3360" s="3" t="s">
        <v>19</v>
      </c>
      <c r="B3360" s="2" t="s">
        <v>1453</v>
      </c>
      <c r="C3360" s="2" t="s">
        <v>1452</v>
      </c>
      <c r="D3360" s="2"/>
      <c r="E3360" s="4">
        <v>44</v>
      </c>
      <c r="F3360" s="4">
        <v>57992</v>
      </c>
      <c r="G3360" s="4">
        <v>5798</v>
      </c>
      <c r="H3360" s="4">
        <v>63790</v>
      </c>
    </row>
    <row r="3361" spans="1:8" ht="15.75">
      <c r="A3361" s="3" t="s">
        <v>19</v>
      </c>
      <c r="B3361" s="2" t="s">
        <v>1623</v>
      </c>
      <c r="C3361" s="2" t="s">
        <v>1622</v>
      </c>
      <c r="D3361" s="2" t="s">
        <v>1624</v>
      </c>
      <c r="E3361" s="4">
        <v>3</v>
      </c>
      <c r="F3361" s="4">
        <v>120000</v>
      </c>
      <c r="G3361" s="4">
        <v>12000</v>
      </c>
      <c r="H3361" s="4">
        <v>132000</v>
      </c>
    </row>
    <row r="3362" spans="1:8" ht="15.75">
      <c r="A3362" s="3" t="s">
        <v>19</v>
      </c>
      <c r="B3362" s="2" t="s">
        <v>1626</v>
      </c>
      <c r="C3362" s="2" t="s">
        <v>1625</v>
      </c>
      <c r="D3362" s="2" t="s">
        <v>1627</v>
      </c>
      <c r="E3362" s="4">
        <v>1</v>
      </c>
      <c r="F3362" s="4">
        <v>180000</v>
      </c>
      <c r="G3362" s="4">
        <v>18000</v>
      </c>
      <c r="H3362" s="4">
        <v>198000</v>
      </c>
    </row>
    <row r="3363" spans="1:8" ht="15.75">
      <c r="A3363" s="3" t="s">
        <v>19</v>
      </c>
      <c r="B3363" s="2" t="s">
        <v>1755</v>
      </c>
      <c r="C3363" s="2" t="s">
        <v>1754</v>
      </c>
      <c r="D3363" s="2" t="s">
        <v>1756</v>
      </c>
      <c r="E3363" s="4">
        <v>3</v>
      </c>
      <c r="F3363" s="4">
        <v>30000</v>
      </c>
      <c r="G3363" s="4">
        <v>3000</v>
      </c>
      <c r="H3363" s="4">
        <v>33000</v>
      </c>
    </row>
    <row r="3364" spans="1:8" ht="15.75">
      <c r="A3364" s="3" t="s">
        <v>19</v>
      </c>
      <c r="B3364" s="2" t="s">
        <v>2293</v>
      </c>
      <c r="C3364" s="2" t="s">
        <v>2292</v>
      </c>
      <c r="D3364" s="2" t="s">
        <v>2294</v>
      </c>
      <c r="E3364" s="4">
        <v>10</v>
      </c>
      <c r="F3364" s="4">
        <v>52300</v>
      </c>
      <c r="G3364" s="4">
        <v>5230</v>
      </c>
      <c r="H3364" s="4">
        <v>57530</v>
      </c>
    </row>
    <row r="3365" spans="1:8" ht="15.75">
      <c r="A3365" s="3" t="s">
        <v>19</v>
      </c>
      <c r="B3365" s="2" t="s">
        <v>2295</v>
      </c>
      <c r="C3365" s="2" t="s">
        <v>2292</v>
      </c>
      <c r="D3365" s="2" t="s">
        <v>2296</v>
      </c>
      <c r="E3365" s="4">
        <v>10</v>
      </c>
      <c r="F3365" s="4">
        <v>74550</v>
      </c>
      <c r="G3365" s="4">
        <v>7455</v>
      </c>
      <c r="H3365" s="4">
        <v>82005</v>
      </c>
    </row>
    <row r="3366" spans="1:8" ht="15.75">
      <c r="A3366" s="3" t="s">
        <v>19</v>
      </c>
      <c r="B3366" s="2" t="s">
        <v>2299</v>
      </c>
      <c r="C3366" s="2" t="s">
        <v>2292</v>
      </c>
      <c r="D3366" s="2" t="s">
        <v>2300</v>
      </c>
      <c r="E3366" s="4">
        <v>10</v>
      </c>
      <c r="F3366" s="4">
        <v>97430</v>
      </c>
      <c r="G3366" s="4">
        <v>9743</v>
      </c>
      <c r="H3366" s="4">
        <v>107173</v>
      </c>
    </row>
    <row r="3367" spans="1:8" ht="15.75">
      <c r="A3367" s="3" t="s">
        <v>19</v>
      </c>
      <c r="B3367" s="2" t="s">
        <v>2301</v>
      </c>
      <c r="C3367" s="2" t="s">
        <v>2292</v>
      </c>
      <c r="D3367" s="2" t="s">
        <v>2302</v>
      </c>
      <c r="E3367" s="4">
        <v>10</v>
      </c>
      <c r="F3367" s="4">
        <v>58330</v>
      </c>
      <c r="G3367" s="4">
        <v>5833</v>
      </c>
      <c r="H3367" s="4">
        <v>64163</v>
      </c>
    </row>
    <row r="3368" spans="1:8" ht="15.75">
      <c r="A3368" s="3" t="s">
        <v>19</v>
      </c>
      <c r="B3368" s="2" t="s">
        <v>2329</v>
      </c>
      <c r="C3368" s="2" t="s">
        <v>294</v>
      </c>
      <c r="D3368" s="2" t="s">
        <v>2330</v>
      </c>
      <c r="E3368" s="4">
        <v>10</v>
      </c>
      <c r="F3368" s="4">
        <v>47600</v>
      </c>
      <c r="G3368" s="4">
        <v>4760</v>
      </c>
      <c r="H3368" s="4">
        <v>52360</v>
      </c>
    </row>
    <row r="3369" spans="1:8" ht="15.75">
      <c r="A3369" s="3" t="s">
        <v>19</v>
      </c>
      <c r="B3369" s="2" t="s">
        <v>2339</v>
      </c>
      <c r="C3369" s="2" t="s">
        <v>299</v>
      </c>
      <c r="D3369" s="2" t="s">
        <v>2340</v>
      </c>
      <c r="E3369" s="4">
        <v>2</v>
      </c>
      <c r="F3369" s="4">
        <v>5770</v>
      </c>
      <c r="G3369" s="4">
        <v>577</v>
      </c>
      <c r="H3369" s="4">
        <v>6347</v>
      </c>
    </row>
    <row r="3370" spans="1:8" ht="15.75">
      <c r="A3370" s="3" t="s">
        <v>19</v>
      </c>
      <c r="B3370" s="2" t="s">
        <v>2345</v>
      </c>
      <c r="C3370" s="2" t="s">
        <v>299</v>
      </c>
      <c r="D3370" s="2" t="s">
        <v>2328</v>
      </c>
      <c r="E3370" s="4">
        <v>2</v>
      </c>
      <c r="F3370" s="4">
        <v>39200</v>
      </c>
      <c r="G3370" s="4">
        <v>3920</v>
      </c>
      <c r="H3370" s="4">
        <v>43120</v>
      </c>
    </row>
    <row r="3371" spans="1:8" ht="15.75">
      <c r="A3371" s="3" t="s">
        <v>19</v>
      </c>
      <c r="B3371" s="2" t="s">
        <v>2355</v>
      </c>
      <c r="C3371" s="2" t="s">
        <v>310</v>
      </c>
      <c r="D3371" s="2" t="s">
        <v>2356</v>
      </c>
      <c r="E3371" s="4">
        <v>2</v>
      </c>
      <c r="F3371" s="4">
        <v>7566</v>
      </c>
      <c r="G3371" s="4">
        <v>757</v>
      </c>
      <c r="H3371" s="4">
        <v>8323</v>
      </c>
    </row>
    <row r="3372" spans="1:8" ht="15.75">
      <c r="A3372" s="3" t="s">
        <v>19</v>
      </c>
      <c r="B3372" s="2" t="s">
        <v>2357</v>
      </c>
      <c r="C3372" s="2" t="s">
        <v>312</v>
      </c>
      <c r="D3372" s="2" t="s">
        <v>2358</v>
      </c>
      <c r="E3372" s="4">
        <v>2</v>
      </c>
      <c r="F3372" s="4">
        <v>8874</v>
      </c>
      <c r="G3372" s="4">
        <v>887</v>
      </c>
      <c r="H3372" s="4">
        <v>9761</v>
      </c>
    </row>
    <row r="3373" spans="1:8" ht="15.75">
      <c r="A3373" s="3" t="s">
        <v>19</v>
      </c>
      <c r="B3373" s="2" t="s">
        <v>2375</v>
      </c>
      <c r="C3373" s="2" t="s">
        <v>236</v>
      </c>
      <c r="D3373" s="2" t="s">
        <v>2376</v>
      </c>
      <c r="E3373" s="4"/>
      <c r="F3373" s="4"/>
      <c r="G3373" s="4"/>
      <c r="H3373" s="4"/>
    </row>
    <row r="3374" spans="1:8" ht="15.75">
      <c r="A3374" s="3" t="s">
        <v>19</v>
      </c>
      <c r="B3374" s="2" t="s">
        <v>2397</v>
      </c>
      <c r="C3374" s="2" t="s">
        <v>236</v>
      </c>
      <c r="D3374" s="2" t="s">
        <v>2398</v>
      </c>
      <c r="E3374" s="4">
        <v>8</v>
      </c>
      <c r="F3374" s="4">
        <v>43032</v>
      </c>
      <c r="G3374" s="4">
        <v>4303</v>
      </c>
      <c r="H3374" s="4">
        <v>47335</v>
      </c>
    </row>
    <row r="3375" spans="1:8" ht="15.75">
      <c r="A3375" s="3" t="s">
        <v>19</v>
      </c>
      <c r="B3375" s="2" t="s">
        <v>2400</v>
      </c>
      <c r="C3375" s="2" t="s">
        <v>236</v>
      </c>
      <c r="D3375" s="2" t="s">
        <v>2401</v>
      </c>
      <c r="E3375" s="4">
        <v>22</v>
      </c>
      <c r="F3375" s="4">
        <v>150788</v>
      </c>
      <c r="G3375" s="4">
        <v>15079</v>
      </c>
      <c r="H3375" s="4">
        <v>165867</v>
      </c>
    </row>
    <row r="3376" spans="1:8" ht="15.75">
      <c r="A3376" s="3" t="s">
        <v>19</v>
      </c>
      <c r="B3376" s="2" t="s">
        <v>2404</v>
      </c>
      <c r="C3376" s="2" t="s">
        <v>236</v>
      </c>
      <c r="D3376" s="2" t="s">
        <v>2405</v>
      </c>
      <c r="E3376" s="4">
        <v>12</v>
      </c>
      <c r="F3376" s="4">
        <v>116904</v>
      </c>
      <c r="G3376" s="4">
        <v>11690</v>
      </c>
      <c r="H3376" s="4">
        <v>128594</v>
      </c>
    </row>
    <row r="3377" spans="1:8" ht="15.75">
      <c r="A3377" s="3" t="s">
        <v>19</v>
      </c>
      <c r="B3377" s="2" t="s">
        <v>2406</v>
      </c>
      <c r="C3377" s="2" t="s">
        <v>236</v>
      </c>
      <c r="D3377" s="2" t="s">
        <v>2407</v>
      </c>
      <c r="E3377" s="4">
        <v>10</v>
      </c>
      <c r="F3377" s="4">
        <v>33640</v>
      </c>
      <c r="G3377" s="4">
        <v>3364</v>
      </c>
      <c r="H3377" s="4">
        <v>37004</v>
      </c>
    </row>
    <row r="3378" spans="1:8" ht="15.75">
      <c r="A3378" s="3" t="s">
        <v>19</v>
      </c>
      <c r="B3378" s="2" t="s">
        <v>2411</v>
      </c>
      <c r="C3378" s="2" t="s">
        <v>223</v>
      </c>
      <c r="D3378" s="2" t="s">
        <v>104</v>
      </c>
      <c r="E3378" s="4">
        <v>40</v>
      </c>
      <c r="F3378" s="4">
        <v>435000</v>
      </c>
      <c r="G3378" s="4">
        <v>43500</v>
      </c>
      <c r="H3378" s="4">
        <v>478500</v>
      </c>
    </row>
    <row r="3379" spans="1:8" ht="15.75">
      <c r="A3379" s="3" t="s">
        <v>19</v>
      </c>
      <c r="B3379" s="2" t="s">
        <v>2412</v>
      </c>
      <c r="C3379" s="2" t="s">
        <v>223</v>
      </c>
      <c r="D3379" s="2" t="s">
        <v>54</v>
      </c>
      <c r="E3379" s="4">
        <v>10</v>
      </c>
      <c r="F3379" s="4">
        <v>125000</v>
      </c>
      <c r="G3379" s="4">
        <v>12500</v>
      </c>
      <c r="H3379" s="4">
        <v>137500</v>
      </c>
    </row>
    <row r="3380" spans="1:8" ht="15.75">
      <c r="A3380" s="3" t="s">
        <v>19</v>
      </c>
      <c r="B3380" s="2" t="s">
        <v>2432</v>
      </c>
      <c r="C3380" s="2" t="s">
        <v>267</v>
      </c>
      <c r="D3380" s="2" t="s">
        <v>2433</v>
      </c>
      <c r="E3380" s="4">
        <v>53</v>
      </c>
      <c r="F3380" s="4">
        <v>253334</v>
      </c>
      <c r="G3380" s="4">
        <v>25333</v>
      </c>
      <c r="H3380" s="4">
        <v>278667</v>
      </c>
    </row>
    <row r="3381" spans="1:8" ht="15.75">
      <c r="A3381" s="3" t="s">
        <v>19</v>
      </c>
      <c r="B3381" s="2" t="s">
        <v>2436</v>
      </c>
      <c r="C3381" s="2" t="s">
        <v>267</v>
      </c>
      <c r="D3381" s="2" t="s">
        <v>2437</v>
      </c>
      <c r="E3381" s="4">
        <v>196</v>
      </c>
      <c r="F3381" s="4">
        <v>958780</v>
      </c>
      <c r="G3381" s="4">
        <v>95878</v>
      </c>
      <c r="H3381" s="4">
        <v>1054658</v>
      </c>
    </row>
    <row r="3382" spans="1:8" ht="15.75">
      <c r="A3382" s="3" t="s">
        <v>19</v>
      </c>
      <c r="B3382" s="2" t="s">
        <v>2440</v>
      </c>
      <c r="C3382" s="2" t="s">
        <v>267</v>
      </c>
      <c r="D3382" s="2" t="s">
        <v>2441</v>
      </c>
      <c r="E3382" s="4">
        <v>80</v>
      </c>
      <c r="F3382" s="4">
        <v>576430</v>
      </c>
      <c r="G3382" s="4">
        <v>57643</v>
      </c>
      <c r="H3382" s="4">
        <v>634073</v>
      </c>
    </row>
    <row r="3383" spans="1:8" ht="15.75">
      <c r="A3383" s="3" t="s">
        <v>19</v>
      </c>
      <c r="B3383" s="2" t="s">
        <v>2442</v>
      </c>
      <c r="C3383" s="2" t="s">
        <v>267</v>
      </c>
      <c r="D3383" s="2" t="s">
        <v>2443</v>
      </c>
      <c r="E3383" s="4">
        <v>71</v>
      </c>
      <c r="F3383" s="4">
        <v>602572</v>
      </c>
      <c r="G3383" s="4">
        <v>60257</v>
      </c>
      <c r="H3383" s="4">
        <v>662829</v>
      </c>
    </row>
    <row r="3384" spans="1:8" ht="15.75">
      <c r="A3384" s="3" t="s">
        <v>19</v>
      </c>
      <c r="B3384" s="2" t="s">
        <v>2452</v>
      </c>
      <c r="C3384" s="2" t="s">
        <v>267</v>
      </c>
      <c r="D3384" s="2" t="s">
        <v>2328</v>
      </c>
      <c r="E3384" s="4">
        <v>2</v>
      </c>
      <c r="F3384" s="4">
        <v>37600</v>
      </c>
      <c r="G3384" s="4">
        <v>3760</v>
      </c>
      <c r="H3384" s="4">
        <v>41360</v>
      </c>
    </row>
    <row r="3385" spans="1:8" ht="15.75">
      <c r="A3385" s="3" t="s">
        <v>19</v>
      </c>
      <c r="B3385" s="2" t="s">
        <v>2461</v>
      </c>
      <c r="C3385" s="2" t="s">
        <v>271</v>
      </c>
      <c r="D3385" s="2" t="s">
        <v>2462</v>
      </c>
      <c r="E3385" s="4">
        <v>10</v>
      </c>
      <c r="F3385" s="4">
        <v>44460</v>
      </c>
      <c r="G3385" s="4">
        <v>4446</v>
      </c>
      <c r="H3385" s="4">
        <v>48906</v>
      </c>
    </row>
    <row r="3386" spans="1:8" ht="15.75">
      <c r="A3386" s="3" t="s">
        <v>19</v>
      </c>
      <c r="B3386" s="2" t="s">
        <v>2463</v>
      </c>
      <c r="C3386" s="2" t="s">
        <v>271</v>
      </c>
      <c r="D3386" s="2" t="s">
        <v>2464</v>
      </c>
      <c r="E3386" s="4">
        <v>40</v>
      </c>
      <c r="F3386" s="4">
        <v>237280</v>
      </c>
      <c r="G3386" s="4">
        <v>23728</v>
      </c>
      <c r="H3386" s="4">
        <v>261008</v>
      </c>
    </row>
    <row r="3387" spans="1:8" ht="15.75">
      <c r="A3387" s="3" t="s">
        <v>19</v>
      </c>
      <c r="B3387" s="2" t="s">
        <v>2465</v>
      </c>
      <c r="C3387" s="2" t="s">
        <v>271</v>
      </c>
      <c r="D3387" s="2" t="s">
        <v>2466</v>
      </c>
      <c r="E3387" s="4">
        <v>35</v>
      </c>
      <c r="F3387" s="4">
        <v>247195</v>
      </c>
      <c r="G3387" s="4">
        <v>24720</v>
      </c>
      <c r="H3387" s="4">
        <v>271915</v>
      </c>
    </row>
    <row r="3388" spans="1:8" ht="15.75">
      <c r="A3388" s="3" t="s">
        <v>19</v>
      </c>
      <c r="B3388" s="2" t="s">
        <v>2467</v>
      </c>
      <c r="C3388" s="2" t="s">
        <v>271</v>
      </c>
      <c r="D3388" s="2" t="s">
        <v>2468</v>
      </c>
      <c r="E3388" s="4">
        <v>3</v>
      </c>
      <c r="F3388" s="4">
        <v>24927</v>
      </c>
      <c r="G3388" s="4">
        <v>2493</v>
      </c>
      <c r="H3388" s="4">
        <v>27420</v>
      </c>
    </row>
    <row r="3389" spans="1:8" ht="15.75">
      <c r="A3389" s="3" t="s">
        <v>19</v>
      </c>
      <c r="B3389" s="2" t="s">
        <v>2469</v>
      </c>
      <c r="C3389" s="2" t="s">
        <v>271</v>
      </c>
      <c r="D3389" s="2" t="s">
        <v>2470</v>
      </c>
      <c r="E3389" s="4">
        <v>3</v>
      </c>
      <c r="F3389" s="4">
        <v>28359</v>
      </c>
      <c r="G3389" s="4">
        <v>2836</v>
      </c>
      <c r="H3389" s="4">
        <v>31195</v>
      </c>
    </row>
    <row r="3390" spans="1:8" ht="15.75">
      <c r="A3390" s="3" t="s">
        <v>19</v>
      </c>
      <c r="B3390" s="2" t="s">
        <v>2472</v>
      </c>
      <c r="C3390" s="2" t="s">
        <v>271</v>
      </c>
      <c r="D3390" s="2" t="s">
        <v>2451</v>
      </c>
      <c r="E3390" s="4">
        <v>5</v>
      </c>
      <c r="F3390" s="4">
        <v>88500</v>
      </c>
      <c r="G3390" s="4">
        <v>8850</v>
      </c>
      <c r="H3390" s="4">
        <v>97350</v>
      </c>
    </row>
    <row r="3391" spans="1:8" ht="15.75">
      <c r="A3391" s="3" t="s">
        <v>19</v>
      </c>
      <c r="B3391" s="2" t="s">
        <v>2473</v>
      </c>
      <c r="C3391" s="2" t="s">
        <v>264</v>
      </c>
      <c r="D3391" s="2" t="s">
        <v>2474</v>
      </c>
      <c r="E3391" s="4">
        <v>675</v>
      </c>
      <c r="F3391" s="4">
        <v>2560520</v>
      </c>
      <c r="G3391" s="4">
        <v>256052</v>
      </c>
      <c r="H3391" s="4">
        <v>2816572</v>
      </c>
    </row>
    <row r="3392" spans="1:8" ht="15.75">
      <c r="A3392" s="3" t="s">
        <v>19</v>
      </c>
      <c r="B3392" s="2" t="s">
        <v>2475</v>
      </c>
      <c r="C3392" s="2" t="s">
        <v>264</v>
      </c>
      <c r="D3392" s="2" t="s">
        <v>2476</v>
      </c>
      <c r="E3392" s="4">
        <v>30</v>
      </c>
      <c r="F3392" s="4">
        <v>155190</v>
      </c>
      <c r="G3392" s="4">
        <v>15519</v>
      </c>
      <c r="H3392" s="4">
        <v>170709</v>
      </c>
    </row>
    <row r="3393" spans="1:8" ht="15.75">
      <c r="A3393" s="3" t="s">
        <v>19</v>
      </c>
      <c r="B3393" s="2" t="s">
        <v>2479</v>
      </c>
      <c r="C3393" s="2" t="s">
        <v>264</v>
      </c>
      <c r="D3393" s="2" t="s">
        <v>2480</v>
      </c>
      <c r="E3393" s="4">
        <v>556</v>
      </c>
      <c r="F3393" s="4">
        <v>2626908</v>
      </c>
      <c r="G3393" s="4">
        <v>262691</v>
      </c>
      <c r="H3393" s="4">
        <v>2889599</v>
      </c>
    </row>
    <row r="3394" spans="1:8" ht="15.75">
      <c r="A3394" s="3" t="s">
        <v>19</v>
      </c>
      <c r="B3394" s="2" t="s">
        <v>2484</v>
      </c>
      <c r="C3394" s="2" t="s">
        <v>264</v>
      </c>
      <c r="D3394" s="2" t="s">
        <v>2485</v>
      </c>
      <c r="E3394" s="4">
        <v>297</v>
      </c>
      <c r="F3394" s="4">
        <v>1689420</v>
      </c>
      <c r="G3394" s="4">
        <v>168942</v>
      </c>
      <c r="H3394" s="4">
        <v>1858362</v>
      </c>
    </row>
    <row r="3395" spans="1:8" ht="15.75">
      <c r="A3395" s="3" t="s">
        <v>19</v>
      </c>
      <c r="B3395" s="2" t="s">
        <v>2486</v>
      </c>
      <c r="C3395" s="2" t="s">
        <v>264</v>
      </c>
      <c r="D3395" s="2" t="s">
        <v>2487</v>
      </c>
      <c r="E3395" s="4">
        <v>199</v>
      </c>
      <c r="F3395" s="4">
        <v>1312551</v>
      </c>
      <c r="G3395" s="4">
        <v>131256</v>
      </c>
      <c r="H3395" s="4">
        <v>1443807</v>
      </c>
    </row>
    <row r="3396" spans="1:8" ht="15.75">
      <c r="A3396" s="3" t="s">
        <v>19</v>
      </c>
      <c r="B3396" s="2" t="s">
        <v>2488</v>
      </c>
      <c r="C3396" s="2" t="s">
        <v>264</v>
      </c>
      <c r="D3396" s="2" t="s">
        <v>2489</v>
      </c>
      <c r="E3396" s="4">
        <v>10</v>
      </c>
      <c r="F3396" s="4">
        <v>23980</v>
      </c>
      <c r="G3396" s="4">
        <v>2398</v>
      </c>
      <c r="H3396" s="4">
        <v>26378</v>
      </c>
    </row>
    <row r="3397" spans="1:8" ht="15.75">
      <c r="A3397" s="3" t="s">
        <v>19</v>
      </c>
      <c r="B3397" s="2" t="s">
        <v>2490</v>
      </c>
      <c r="C3397" s="2" t="s">
        <v>264</v>
      </c>
      <c r="D3397" s="2" t="s">
        <v>2491</v>
      </c>
      <c r="E3397" s="4">
        <v>34</v>
      </c>
      <c r="F3397" s="4">
        <v>257098</v>
      </c>
      <c r="G3397" s="4">
        <v>25710</v>
      </c>
      <c r="H3397" s="4">
        <v>282808</v>
      </c>
    </row>
    <row r="3398" spans="1:8" ht="15.75">
      <c r="A3398" s="3" t="s">
        <v>19</v>
      </c>
      <c r="B3398" s="2" t="s">
        <v>2492</v>
      </c>
      <c r="C3398" s="2" t="s">
        <v>264</v>
      </c>
      <c r="D3398" s="2" t="s">
        <v>2493</v>
      </c>
      <c r="E3398" s="4">
        <v>31</v>
      </c>
      <c r="F3398" s="4">
        <v>319187</v>
      </c>
      <c r="G3398" s="4">
        <v>31919</v>
      </c>
      <c r="H3398" s="4">
        <v>351106</v>
      </c>
    </row>
    <row r="3399" spans="1:8" ht="15.75">
      <c r="A3399" s="3" t="s">
        <v>19</v>
      </c>
      <c r="B3399" s="2" t="s">
        <v>2494</v>
      </c>
      <c r="C3399" s="2" t="s">
        <v>264</v>
      </c>
      <c r="D3399" s="2" t="s">
        <v>2495</v>
      </c>
      <c r="E3399" s="4">
        <v>489</v>
      </c>
      <c r="F3399" s="4">
        <v>1257734</v>
      </c>
      <c r="G3399" s="4">
        <v>125773</v>
      </c>
      <c r="H3399" s="4">
        <v>1383507</v>
      </c>
    </row>
    <row r="3400" spans="1:8" ht="15.75">
      <c r="A3400" s="3" t="s">
        <v>19</v>
      </c>
      <c r="B3400" s="2" t="s">
        <v>2496</v>
      </c>
      <c r="C3400" s="2" t="s">
        <v>264</v>
      </c>
      <c r="D3400" s="2" t="s">
        <v>2497</v>
      </c>
      <c r="E3400" s="4">
        <v>9</v>
      </c>
      <c r="F3400" s="4">
        <v>102960</v>
      </c>
      <c r="G3400" s="4">
        <v>10296</v>
      </c>
      <c r="H3400" s="4">
        <v>113256</v>
      </c>
    </row>
    <row r="3401" spans="1:8" ht="15.75">
      <c r="A3401" s="3" t="s">
        <v>19</v>
      </c>
      <c r="B3401" s="2" t="s">
        <v>2498</v>
      </c>
      <c r="C3401" s="2" t="s">
        <v>264</v>
      </c>
      <c r="D3401" s="2" t="s">
        <v>2328</v>
      </c>
      <c r="E3401" s="4">
        <v>26</v>
      </c>
      <c r="F3401" s="4">
        <v>476200</v>
      </c>
      <c r="G3401" s="4">
        <v>47620</v>
      </c>
      <c r="H3401" s="4">
        <v>523820</v>
      </c>
    </row>
    <row r="3402" spans="1:8" ht="15.75">
      <c r="A3402" s="3" t="s">
        <v>19</v>
      </c>
      <c r="B3402" s="2" t="s">
        <v>2503</v>
      </c>
      <c r="C3402" s="2" t="s">
        <v>264</v>
      </c>
      <c r="D3402" s="2" t="s">
        <v>2504</v>
      </c>
      <c r="E3402" s="4">
        <v>50</v>
      </c>
      <c r="F3402" s="4">
        <v>152100</v>
      </c>
      <c r="G3402" s="4">
        <v>15210</v>
      </c>
      <c r="H3402" s="4">
        <v>167310</v>
      </c>
    </row>
    <row r="3403" spans="1:8" ht="15.75">
      <c r="A3403" s="3" t="s">
        <v>19</v>
      </c>
      <c r="B3403" s="2" t="s">
        <v>2507</v>
      </c>
      <c r="C3403" s="2" t="s">
        <v>264</v>
      </c>
      <c r="D3403" s="2" t="s">
        <v>2508</v>
      </c>
      <c r="E3403" s="4">
        <v>20</v>
      </c>
      <c r="F3403" s="4">
        <v>68860</v>
      </c>
      <c r="G3403" s="4">
        <v>6886</v>
      </c>
      <c r="H3403" s="4">
        <v>75746</v>
      </c>
    </row>
    <row r="3404" spans="1:8" ht="15.75">
      <c r="A3404" s="3" t="s">
        <v>19</v>
      </c>
      <c r="B3404" s="2" t="s">
        <v>2509</v>
      </c>
      <c r="C3404" s="2" t="s">
        <v>264</v>
      </c>
      <c r="D3404" s="2" t="s">
        <v>2510</v>
      </c>
      <c r="E3404" s="4">
        <v>72</v>
      </c>
      <c r="F3404" s="4">
        <v>285252</v>
      </c>
      <c r="G3404" s="4">
        <v>28525</v>
      </c>
      <c r="H3404" s="4">
        <v>313777</v>
      </c>
    </row>
    <row r="3405" spans="1:8" ht="15.75">
      <c r="A3405" s="3" t="s">
        <v>19</v>
      </c>
      <c r="B3405" s="2" t="s">
        <v>2511</v>
      </c>
      <c r="C3405" s="2" t="s">
        <v>264</v>
      </c>
      <c r="D3405" s="2" t="s">
        <v>2512</v>
      </c>
      <c r="E3405" s="4">
        <v>29</v>
      </c>
      <c r="F3405" s="4">
        <v>122757</v>
      </c>
      <c r="G3405" s="4">
        <v>12276</v>
      </c>
      <c r="H3405" s="4">
        <v>135033</v>
      </c>
    </row>
    <row r="3406" spans="1:8" ht="15.75">
      <c r="A3406" s="3" t="s">
        <v>19</v>
      </c>
      <c r="B3406" s="2" t="s">
        <v>2513</v>
      </c>
      <c r="C3406" s="2" t="s">
        <v>294</v>
      </c>
      <c r="D3406" s="2" t="s">
        <v>2514</v>
      </c>
      <c r="E3406" s="4">
        <v>10</v>
      </c>
      <c r="F3406" s="4">
        <v>47450</v>
      </c>
      <c r="G3406" s="4">
        <v>4745</v>
      </c>
      <c r="H3406" s="4">
        <v>52195</v>
      </c>
    </row>
    <row r="3407" spans="1:8" ht="15.75">
      <c r="A3407" s="3" t="s">
        <v>19</v>
      </c>
      <c r="B3407" s="2" t="s">
        <v>2515</v>
      </c>
      <c r="C3407" s="2" t="s">
        <v>294</v>
      </c>
      <c r="D3407" s="2" t="s">
        <v>2516</v>
      </c>
      <c r="E3407" s="4">
        <v>49</v>
      </c>
      <c r="F3407" s="4">
        <v>288561</v>
      </c>
      <c r="G3407" s="4">
        <v>28857</v>
      </c>
      <c r="H3407" s="4">
        <v>317418</v>
      </c>
    </row>
    <row r="3408" spans="1:8" ht="15.75">
      <c r="A3408" s="3" t="s">
        <v>19</v>
      </c>
      <c r="B3408" s="2" t="s">
        <v>2517</v>
      </c>
      <c r="C3408" s="2" t="s">
        <v>294</v>
      </c>
      <c r="D3408" s="2" t="s">
        <v>2518</v>
      </c>
      <c r="E3408" s="4">
        <v>5</v>
      </c>
      <c r="F3408" s="4">
        <v>14690</v>
      </c>
      <c r="G3408" s="4">
        <v>1469</v>
      </c>
      <c r="H3408" s="4">
        <v>16159</v>
      </c>
    </row>
    <row r="3409" spans="1:8" ht="15.75">
      <c r="A3409" s="3" t="s">
        <v>19</v>
      </c>
      <c r="B3409" s="2" t="s">
        <v>2521</v>
      </c>
      <c r="C3409" s="2" t="s">
        <v>294</v>
      </c>
      <c r="D3409" s="2" t="s">
        <v>2522</v>
      </c>
      <c r="E3409" s="4">
        <v>6</v>
      </c>
      <c r="F3409" s="4">
        <v>48684</v>
      </c>
      <c r="G3409" s="4">
        <v>4869</v>
      </c>
      <c r="H3409" s="4">
        <v>53553</v>
      </c>
    </row>
    <row r="3410" spans="1:8" ht="15.75">
      <c r="A3410" s="3" t="s">
        <v>19</v>
      </c>
      <c r="B3410" s="2" t="s">
        <v>2523</v>
      </c>
      <c r="C3410" s="2" t="s">
        <v>294</v>
      </c>
      <c r="D3410" s="2" t="s">
        <v>2524</v>
      </c>
      <c r="E3410" s="4">
        <v>130</v>
      </c>
      <c r="F3410" s="4">
        <v>415090</v>
      </c>
      <c r="G3410" s="4">
        <v>41509</v>
      </c>
      <c r="H3410" s="4">
        <v>456599</v>
      </c>
    </row>
    <row r="3411" spans="1:8" ht="15.75">
      <c r="A3411" s="3" t="s">
        <v>19</v>
      </c>
      <c r="B3411" s="2" t="s">
        <v>2528</v>
      </c>
      <c r="C3411" s="2" t="s">
        <v>294</v>
      </c>
      <c r="D3411" s="2" t="s">
        <v>2529</v>
      </c>
      <c r="E3411" s="4">
        <v>200</v>
      </c>
      <c r="F3411" s="4">
        <v>540800</v>
      </c>
      <c r="G3411" s="4">
        <v>54080</v>
      </c>
      <c r="H3411" s="4">
        <v>594880</v>
      </c>
    </row>
    <row r="3412" spans="1:8" ht="15.75">
      <c r="A3412" s="3" t="s">
        <v>19</v>
      </c>
      <c r="B3412" s="2" t="s">
        <v>2534</v>
      </c>
      <c r="C3412" s="2" t="s">
        <v>299</v>
      </c>
      <c r="D3412" s="2" t="s">
        <v>2535</v>
      </c>
      <c r="E3412" s="4">
        <v>80</v>
      </c>
      <c r="F3412" s="4">
        <v>360920</v>
      </c>
      <c r="G3412" s="4">
        <v>36092</v>
      </c>
      <c r="H3412" s="4">
        <v>397012</v>
      </c>
    </row>
    <row r="3413" spans="1:8" ht="15.75">
      <c r="A3413" s="3" t="s">
        <v>19</v>
      </c>
      <c r="B3413" s="2" t="s">
        <v>2536</v>
      </c>
      <c r="C3413" s="2" t="s">
        <v>299</v>
      </c>
      <c r="D3413" s="2" t="s">
        <v>2537</v>
      </c>
      <c r="E3413" s="4">
        <v>20</v>
      </c>
      <c r="F3413" s="4">
        <v>100760</v>
      </c>
      <c r="G3413" s="4">
        <v>10076</v>
      </c>
      <c r="H3413" s="4">
        <v>110836</v>
      </c>
    </row>
    <row r="3414" spans="1:8" ht="15.75">
      <c r="A3414" s="3" t="s">
        <v>19</v>
      </c>
      <c r="B3414" s="2" t="s">
        <v>2538</v>
      </c>
      <c r="C3414" s="2" t="s">
        <v>299</v>
      </c>
      <c r="D3414" s="2" t="s">
        <v>2539</v>
      </c>
      <c r="E3414" s="4">
        <v>133</v>
      </c>
      <c r="F3414" s="4">
        <v>621810</v>
      </c>
      <c r="G3414" s="4">
        <v>62182</v>
      </c>
      <c r="H3414" s="4">
        <v>683992</v>
      </c>
    </row>
    <row r="3415" spans="1:8" ht="15.75">
      <c r="A3415" s="3" t="s">
        <v>19</v>
      </c>
      <c r="B3415" s="2" t="s">
        <v>2542</v>
      </c>
      <c r="C3415" s="2" t="s">
        <v>299</v>
      </c>
      <c r="D3415" s="2" t="s">
        <v>2543</v>
      </c>
      <c r="E3415" s="4">
        <v>145</v>
      </c>
      <c r="F3415" s="4">
        <v>984985</v>
      </c>
      <c r="G3415" s="4">
        <v>98499</v>
      </c>
      <c r="H3415" s="4">
        <v>1083484</v>
      </c>
    </row>
    <row r="3416" spans="1:8" ht="15.75">
      <c r="A3416" s="3" t="s">
        <v>19</v>
      </c>
      <c r="B3416" s="2" t="s">
        <v>2544</v>
      </c>
      <c r="C3416" s="2" t="s">
        <v>299</v>
      </c>
      <c r="D3416" s="2" t="s">
        <v>2545</v>
      </c>
      <c r="E3416" s="4">
        <v>15</v>
      </c>
      <c r="F3416" s="4">
        <v>119050</v>
      </c>
      <c r="G3416" s="4">
        <v>11905</v>
      </c>
      <c r="H3416" s="4">
        <v>130955</v>
      </c>
    </row>
    <row r="3417" spans="1:8" ht="15.75">
      <c r="A3417" s="3" t="s">
        <v>19</v>
      </c>
      <c r="B3417" s="2" t="s">
        <v>2546</v>
      </c>
      <c r="C3417" s="2" t="s">
        <v>299</v>
      </c>
      <c r="D3417" s="2" t="s">
        <v>2547</v>
      </c>
      <c r="E3417" s="4">
        <v>10</v>
      </c>
      <c r="F3417" s="4">
        <v>31400</v>
      </c>
      <c r="G3417" s="4">
        <v>3140</v>
      </c>
      <c r="H3417" s="4">
        <v>34540</v>
      </c>
    </row>
    <row r="3418" spans="1:8" ht="15.75">
      <c r="A3418" s="3" t="s">
        <v>19</v>
      </c>
      <c r="B3418" s="2" t="s">
        <v>2548</v>
      </c>
      <c r="C3418" s="2" t="s">
        <v>299</v>
      </c>
      <c r="D3418" s="2" t="s">
        <v>2549</v>
      </c>
      <c r="E3418" s="4">
        <v>41</v>
      </c>
      <c r="F3418" s="4">
        <v>372280</v>
      </c>
      <c r="G3418" s="4">
        <v>37228</v>
      </c>
      <c r="H3418" s="4">
        <v>409508</v>
      </c>
    </row>
    <row r="3419" spans="1:8" ht="15.75">
      <c r="A3419" s="3" t="s">
        <v>19</v>
      </c>
      <c r="B3419" s="2" t="s">
        <v>2550</v>
      </c>
      <c r="C3419" s="2" t="s">
        <v>299</v>
      </c>
      <c r="D3419" s="2" t="s">
        <v>2551</v>
      </c>
      <c r="E3419" s="4">
        <v>80</v>
      </c>
      <c r="F3419" s="4">
        <v>271600</v>
      </c>
      <c r="G3419" s="4">
        <v>27160</v>
      </c>
      <c r="H3419" s="4">
        <v>298760</v>
      </c>
    </row>
    <row r="3420" spans="1:8" ht="15.75">
      <c r="A3420" s="3" t="s">
        <v>19</v>
      </c>
      <c r="B3420" s="2" t="s">
        <v>2552</v>
      </c>
      <c r="C3420" s="2" t="s">
        <v>299</v>
      </c>
      <c r="D3420" s="2" t="s">
        <v>2553</v>
      </c>
      <c r="E3420" s="4">
        <v>5</v>
      </c>
      <c r="F3420" s="4">
        <v>56525</v>
      </c>
      <c r="G3420" s="4">
        <v>5653</v>
      </c>
      <c r="H3420" s="4">
        <v>62178</v>
      </c>
    </row>
    <row r="3421" spans="1:8" ht="15.75">
      <c r="A3421" s="3" t="s">
        <v>19</v>
      </c>
      <c r="B3421" s="2" t="s">
        <v>2556</v>
      </c>
      <c r="C3421" s="2" t="s">
        <v>299</v>
      </c>
      <c r="D3421" s="2" t="s">
        <v>2557</v>
      </c>
      <c r="E3421" s="4">
        <v>50</v>
      </c>
      <c r="F3421" s="4">
        <v>195250</v>
      </c>
      <c r="G3421" s="4">
        <v>19525</v>
      </c>
      <c r="H3421" s="4">
        <v>214775</v>
      </c>
    </row>
    <row r="3422" spans="1:8" ht="15.75">
      <c r="A3422" s="3" t="s">
        <v>19</v>
      </c>
      <c r="B3422" s="2" t="s">
        <v>2560</v>
      </c>
      <c r="C3422" s="2" t="s">
        <v>299</v>
      </c>
      <c r="D3422" s="2" t="s">
        <v>2561</v>
      </c>
      <c r="E3422" s="4">
        <v>10</v>
      </c>
      <c r="F3422" s="4">
        <v>36900</v>
      </c>
      <c r="G3422" s="4">
        <v>3690</v>
      </c>
      <c r="H3422" s="4">
        <v>40590</v>
      </c>
    </row>
    <row r="3423" spans="1:8" ht="15.75">
      <c r="A3423" s="3" t="s">
        <v>19</v>
      </c>
      <c r="B3423" s="2" t="s">
        <v>2562</v>
      </c>
      <c r="C3423" s="2" t="s">
        <v>299</v>
      </c>
      <c r="D3423" s="2" t="s">
        <v>2563</v>
      </c>
      <c r="E3423" s="4">
        <v>20</v>
      </c>
      <c r="F3423" s="4">
        <v>77880</v>
      </c>
      <c r="G3423" s="4">
        <v>7788</v>
      </c>
      <c r="H3423" s="4">
        <v>85668</v>
      </c>
    </row>
    <row r="3424" spans="1:8" ht="15.75">
      <c r="A3424" s="3" t="s">
        <v>19</v>
      </c>
      <c r="B3424" s="2" t="s">
        <v>2568</v>
      </c>
      <c r="C3424" s="2" t="s">
        <v>307</v>
      </c>
      <c r="D3424" s="2" t="s">
        <v>2569</v>
      </c>
      <c r="E3424" s="4">
        <v>20</v>
      </c>
      <c r="F3424" s="4">
        <v>116140</v>
      </c>
      <c r="G3424" s="4">
        <v>11614</v>
      </c>
      <c r="H3424" s="4">
        <v>127754</v>
      </c>
    </row>
    <row r="3425" spans="1:8" ht="15.75">
      <c r="A3425" s="3" t="s">
        <v>19</v>
      </c>
      <c r="B3425" s="2" t="s">
        <v>2572</v>
      </c>
      <c r="C3425" s="2" t="s">
        <v>307</v>
      </c>
      <c r="D3425" s="2" t="s">
        <v>2573</v>
      </c>
      <c r="E3425" s="4">
        <v>30</v>
      </c>
      <c r="F3425" s="4">
        <v>95700</v>
      </c>
      <c r="G3425" s="4">
        <v>9570</v>
      </c>
      <c r="H3425" s="4">
        <v>105270</v>
      </c>
    </row>
    <row r="3426" spans="1:8" ht="15.75">
      <c r="A3426" s="3" t="s">
        <v>19</v>
      </c>
      <c r="B3426" s="2" t="s">
        <v>2576</v>
      </c>
      <c r="C3426" s="2" t="s">
        <v>310</v>
      </c>
      <c r="D3426" s="2" t="s">
        <v>2577</v>
      </c>
      <c r="E3426" s="4">
        <v>40</v>
      </c>
      <c r="F3426" s="4">
        <v>184600</v>
      </c>
      <c r="G3426" s="4">
        <v>18460</v>
      </c>
      <c r="H3426" s="4">
        <v>203060</v>
      </c>
    </row>
    <row r="3427" spans="1:8" ht="15.75">
      <c r="A3427" s="3" t="s">
        <v>19</v>
      </c>
      <c r="B3427" s="2" t="s">
        <v>2578</v>
      </c>
      <c r="C3427" s="2" t="s">
        <v>310</v>
      </c>
      <c r="D3427" s="2" t="s">
        <v>2579</v>
      </c>
      <c r="E3427" s="4">
        <v>20</v>
      </c>
      <c r="F3427" s="4">
        <v>108020</v>
      </c>
      <c r="G3427" s="4">
        <v>10802</v>
      </c>
      <c r="H3427" s="4">
        <v>118822</v>
      </c>
    </row>
    <row r="3428" spans="1:8" ht="15.75">
      <c r="A3428" s="3" t="s">
        <v>19</v>
      </c>
      <c r="B3428" s="2" t="s">
        <v>2580</v>
      </c>
      <c r="C3428" s="2" t="s">
        <v>310</v>
      </c>
      <c r="D3428" s="2" t="s">
        <v>2581</v>
      </c>
      <c r="E3428" s="4">
        <v>6</v>
      </c>
      <c r="F3428" s="4">
        <v>42498</v>
      </c>
      <c r="G3428" s="4">
        <v>4250</v>
      </c>
      <c r="H3428" s="4">
        <v>46748</v>
      </c>
    </row>
    <row r="3429" spans="1:8" ht="15.75">
      <c r="A3429" s="3" t="s">
        <v>19</v>
      </c>
      <c r="B3429" s="2" t="s">
        <v>2584</v>
      </c>
      <c r="C3429" s="2" t="s">
        <v>310</v>
      </c>
      <c r="D3429" s="2" t="s">
        <v>2585</v>
      </c>
      <c r="E3429" s="4">
        <v>6</v>
      </c>
      <c r="F3429" s="4">
        <v>56220</v>
      </c>
      <c r="G3429" s="4">
        <v>5622</v>
      </c>
      <c r="H3429" s="4">
        <v>61842</v>
      </c>
    </row>
    <row r="3430" spans="1:8" ht="15.75">
      <c r="A3430" s="3" t="s">
        <v>19</v>
      </c>
      <c r="B3430" s="2" t="s">
        <v>2586</v>
      </c>
      <c r="C3430" s="2" t="s">
        <v>310</v>
      </c>
      <c r="D3430" s="2" t="s">
        <v>2587</v>
      </c>
      <c r="E3430" s="4">
        <v>20</v>
      </c>
      <c r="F3430" s="4">
        <v>86460</v>
      </c>
      <c r="G3430" s="4">
        <v>8646</v>
      </c>
      <c r="H3430" s="4">
        <v>95106</v>
      </c>
    </row>
    <row r="3431" spans="1:8" ht="15.75">
      <c r="A3431" s="3" t="s">
        <v>19</v>
      </c>
      <c r="B3431" s="2" t="s">
        <v>2592</v>
      </c>
      <c r="C3431" s="2" t="s">
        <v>312</v>
      </c>
      <c r="D3431" s="2" t="s">
        <v>2593</v>
      </c>
      <c r="E3431" s="4">
        <v>30</v>
      </c>
      <c r="F3431" s="4">
        <v>207150</v>
      </c>
      <c r="G3431" s="4">
        <v>20715</v>
      </c>
      <c r="H3431" s="4">
        <v>227865</v>
      </c>
    </row>
    <row r="3432" spans="1:8" ht="15.75">
      <c r="A3432" s="3" t="s">
        <v>19</v>
      </c>
      <c r="B3432" s="2" t="s">
        <v>2596</v>
      </c>
      <c r="C3432" s="2" t="s">
        <v>314</v>
      </c>
      <c r="D3432" s="2" t="s">
        <v>2597</v>
      </c>
      <c r="E3432" s="4">
        <v>5</v>
      </c>
      <c r="F3432" s="4">
        <v>22425</v>
      </c>
      <c r="G3432" s="4">
        <v>2243</v>
      </c>
      <c r="H3432" s="4">
        <v>24668</v>
      </c>
    </row>
    <row r="3433" spans="1:8" ht="15.75">
      <c r="A3433" s="3" t="s">
        <v>19</v>
      </c>
      <c r="B3433" s="2" t="s">
        <v>2600</v>
      </c>
      <c r="C3433" s="2" t="s">
        <v>314</v>
      </c>
      <c r="D3433" s="2" t="s">
        <v>2601</v>
      </c>
      <c r="E3433" s="4">
        <v>2</v>
      </c>
      <c r="F3433" s="4">
        <v>5256</v>
      </c>
      <c r="G3433" s="4">
        <v>526</v>
      </c>
      <c r="H3433" s="4">
        <v>5782</v>
      </c>
    </row>
    <row r="3434" spans="1:8" ht="15.75">
      <c r="A3434" s="3" t="s">
        <v>19</v>
      </c>
      <c r="B3434" s="2" t="s">
        <v>2604</v>
      </c>
      <c r="C3434" s="2" t="s">
        <v>314</v>
      </c>
      <c r="D3434" s="2" t="s">
        <v>2605</v>
      </c>
      <c r="E3434" s="4">
        <v>100</v>
      </c>
      <c r="F3434" s="4">
        <v>288300</v>
      </c>
      <c r="G3434" s="4">
        <v>28830</v>
      </c>
      <c r="H3434" s="4">
        <v>317130</v>
      </c>
    </row>
    <row r="3435" spans="1:8" ht="15.75">
      <c r="A3435" s="3" t="s">
        <v>19</v>
      </c>
      <c r="B3435" s="2" t="s">
        <v>2606</v>
      </c>
      <c r="C3435" s="2" t="s">
        <v>314</v>
      </c>
      <c r="D3435" s="2" t="s">
        <v>2607</v>
      </c>
      <c r="E3435" s="4">
        <v>320</v>
      </c>
      <c r="F3435" s="4">
        <v>849600</v>
      </c>
      <c r="G3435" s="4">
        <v>84960</v>
      </c>
      <c r="H3435" s="4">
        <v>934560</v>
      </c>
    </row>
    <row r="3436" spans="1:8" ht="15.75">
      <c r="A3436" s="3" t="s">
        <v>19</v>
      </c>
      <c r="B3436" s="2" t="s">
        <v>2614</v>
      </c>
      <c r="C3436" s="2" t="s">
        <v>318</v>
      </c>
      <c r="D3436" s="2" t="s">
        <v>2615</v>
      </c>
      <c r="E3436" s="4">
        <v>210</v>
      </c>
      <c r="F3436" s="4">
        <v>904680</v>
      </c>
      <c r="G3436" s="4">
        <v>90468</v>
      </c>
      <c r="H3436" s="4">
        <v>995148</v>
      </c>
    </row>
    <row r="3437" spans="1:8" ht="15.75">
      <c r="A3437" s="3" t="s">
        <v>19</v>
      </c>
      <c r="B3437" s="2" t="s">
        <v>2616</v>
      </c>
      <c r="C3437" s="2" t="s">
        <v>318</v>
      </c>
      <c r="D3437" s="2" t="s">
        <v>2617</v>
      </c>
      <c r="E3437" s="4">
        <v>60</v>
      </c>
      <c r="F3437" s="4">
        <v>327110</v>
      </c>
      <c r="G3437" s="4">
        <v>32711</v>
      </c>
      <c r="H3437" s="4">
        <v>359821</v>
      </c>
    </row>
    <row r="3438" spans="1:8" ht="15.75">
      <c r="A3438" s="3" t="s">
        <v>19</v>
      </c>
      <c r="B3438" s="2" t="s">
        <v>2618</v>
      </c>
      <c r="C3438" s="2" t="s">
        <v>318</v>
      </c>
      <c r="D3438" s="2" t="s">
        <v>2619</v>
      </c>
      <c r="E3438" s="4">
        <v>42</v>
      </c>
      <c r="F3438" s="4">
        <v>108150</v>
      </c>
      <c r="G3438" s="4">
        <v>10815</v>
      </c>
      <c r="H3438" s="4">
        <v>118965</v>
      </c>
    </row>
    <row r="3439" spans="1:8" ht="15.75">
      <c r="A3439" s="3" t="s">
        <v>19</v>
      </c>
      <c r="B3439" s="2" t="s">
        <v>2628</v>
      </c>
      <c r="C3439" s="2" t="s">
        <v>318</v>
      </c>
      <c r="D3439" s="2" t="s">
        <v>2629</v>
      </c>
      <c r="E3439" s="4">
        <v>600</v>
      </c>
      <c r="F3439" s="4">
        <v>1851000</v>
      </c>
      <c r="G3439" s="4">
        <v>185100</v>
      </c>
      <c r="H3439" s="4">
        <v>2036100</v>
      </c>
    </row>
    <row r="3440" spans="1:8" ht="15.75">
      <c r="A3440" s="3" t="s">
        <v>19</v>
      </c>
      <c r="B3440" s="2" t="s">
        <v>2651</v>
      </c>
      <c r="C3440" s="2" t="s">
        <v>271</v>
      </c>
      <c r="D3440" s="2" t="s">
        <v>2328</v>
      </c>
      <c r="E3440" s="4">
        <v>2</v>
      </c>
      <c r="F3440" s="4">
        <v>38800</v>
      </c>
      <c r="G3440" s="4">
        <v>3880</v>
      </c>
      <c r="H3440" s="4">
        <v>42680</v>
      </c>
    </row>
    <row r="3441" spans="1:8" ht="15.75">
      <c r="A3441" s="3" t="s">
        <v>19</v>
      </c>
      <c r="B3441" s="2" t="s">
        <v>2662</v>
      </c>
      <c r="C3441" s="2" t="s">
        <v>2661</v>
      </c>
      <c r="D3441" s="2" t="s">
        <v>2663</v>
      </c>
      <c r="E3441" s="4">
        <v>2</v>
      </c>
      <c r="F3441" s="4">
        <v>12000</v>
      </c>
      <c r="G3441" s="4">
        <v>1200</v>
      </c>
      <c r="H3441" s="4">
        <v>13200</v>
      </c>
    </row>
    <row r="3442" spans="1:8" ht="15.75">
      <c r="A3442" s="3" t="s">
        <v>19</v>
      </c>
      <c r="B3442" s="2" t="s">
        <v>2671</v>
      </c>
      <c r="C3442" s="2" t="s">
        <v>2312</v>
      </c>
      <c r="D3442" s="2" t="s">
        <v>2672</v>
      </c>
      <c r="E3442" s="4">
        <v>34</v>
      </c>
      <c r="F3442" s="4">
        <v>164152</v>
      </c>
      <c r="G3442" s="4">
        <v>16415</v>
      </c>
      <c r="H3442" s="4">
        <v>180567</v>
      </c>
    </row>
    <row r="3443" spans="1:8" ht="15.75">
      <c r="A3443" s="3" t="s">
        <v>19</v>
      </c>
      <c r="B3443" s="2" t="s">
        <v>2693</v>
      </c>
      <c r="C3443" s="2" t="s">
        <v>2692</v>
      </c>
      <c r="D3443" s="2" t="s">
        <v>2694</v>
      </c>
      <c r="E3443" s="4">
        <v>2</v>
      </c>
      <c r="F3443" s="4">
        <v>54666</v>
      </c>
      <c r="G3443" s="4">
        <v>5467</v>
      </c>
      <c r="H3443" s="4">
        <v>60133</v>
      </c>
    </row>
    <row r="3444" spans="1:8" ht="15.75">
      <c r="A3444" s="3" t="s">
        <v>19</v>
      </c>
      <c r="B3444" s="2" t="s">
        <v>2720</v>
      </c>
      <c r="C3444" s="2" t="s">
        <v>1267</v>
      </c>
      <c r="D3444" s="2" t="s">
        <v>2721</v>
      </c>
      <c r="E3444" s="4">
        <v>11</v>
      </c>
      <c r="F3444" s="4">
        <v>315953</v>
      </c>
      <c r="G3444" s="4">
        <v>31595</v>
      </c>
      <c r="H3444" s="4">
        <v>347548</v>
      </c>
    </row>
    <row r="3445" spans="1:8" ht="15.75">
      <c r="A3445" s="3" t="s">
        <v>19</v>
      </c>
      <c r="B3445" s="2" t="s">
        <v>2722</v>
      </c>
      <c r="C3445" s="2" t="s">
        <v>1267</v>
      </c>
      <c r="D3445" s="2" t="s">
        <v>2723</v>
      </c>
      <c r="E3445" s="4">
        <v>41</v>
      </c>
      <c r="F3445" s="4">
        <v>1223850</v>
      </c>
      <c r="G3445" s="4">
        <v>122385</v>
      </c>
      <c r="H3445" s="4">
        <v>1346235</v>
      </c>
    </row>
    <row r="3446" spans="1:8" ht="15.75">
      <c r="A3446" s="3" t="s">
        <v>19</v>
      </c>
      <c r="B3446" s="2" t="s">
        <v>2726</v>
      </c>
      <c r="C3446" s="2" t="s">
        <v>1267</v>
      </c>
      <c r="D3446" s="2" t="s">
        <v>2727</v>
      </c>
      <c r="E3446" s="4">
        <v>6</v>
      </c>
      <c r="F3446" s="4">
        <v>206160</v>
      </c>
      <c r="G3446" s="4">
        <v>20616</v>
      </c>
      <c r="H3446" s="4">
        <v>226776</v>
      </c>
    </row>
    <row r="3447" spans="1:8" ht="15.75">
      <c r="A3447" s="3" t="s">
        <v>19</v>
      </c>
      <c r="B3447" s="2" t="s">
        <v>2728</v>
      </c>
      <c r="C3447" s="2" t="s">
        <v>1267</v>
      </c>
      <c r="D3447" s="2" t="s">
        <v>2729</v>
      </c>
      <c r="E3447" s="4">
        <v>2</v>
      </c>
      <c r="F3447" s="4">
        <v>75486</v>
      </c>
      <c r="G3447" s="4">
        <v>7549</v>
      </c>
      <c r="H3447" s="4">
        <v>83035</v>
      </c>
    </row>
    <row r="3448" spans="1:8" ht="15.75">
      <c r="A3448" s="3" t="s">
        <v>19</v>
      </c>
      <c r="B3448" s="2" t="s">
        <v>2739</v>
      </c>
      <c r="C3448" s="2" t="s">
        <v>2732</v>
      </c>
      <c r="D3448" s="2" t="s">
        <v>2740</v>
      </c>
      <c r="E3448" s="4">
        <v>4</v>
      </c>
      <c r="F3448" s="4">
        <v>58236</v>
      </c>
      <c r="G3448" s="4">
        <v>5824</v>
      </c>
      <c r="H3448" s="4">
        <v>64060</v>
      </c>
    </row>
    <row r="3449" spans="1:8" ht="15.75">
      <c r="A3449" s="3" t="s">
        <v>19</v>
      </c>
      <c r="B3449" s="2" t="s">
        <v>2749</v>
      </c>
      <c r="C3449" s="2" t="s">
        <v>1267</v>
      </c>
      <c r="D3449" s="2" t="s">
        <v>2750</v>
      </c>
      <c r="E3449" s="4">
        <v>30</v>
      </c>
      <c r="F3449" s="4">
        <v>931050</v>
      </c>
      <c r="G3449" s="4">
        <v>93105</v>
      </c>
      <c r="H3449" s="4">
        <v>1024155</v>
      </c>
    </row>
    <row r="3450" spans="1:8" ht="15.75">
      <c r="A3450" s="3" t="s">
        <v>19</v>
      </c>
      <c r="B3450" s="2" t="s">
        <v>2792</v>
      </c>
      <c r="C3450" s="2" t="s">
        <v>1426</v>
      </c>
      <c r="D3450" s="2" t="s">
        <v>2793</v>
      </c>
      <c r="E3450" s="4">
        <v>40</v>
      </c>
      <c r="F3450" s="4">
        <v>74640</v>
      </c>
      <c r="G3450" s="4">
        <v>7464</v>
      </c>
      <c r="H3450" s="4">
        <v>82104</v>
      </c>
    </row>
    <row r="3451" spans="1:8" ht="15.75">
      <c r="A3451" s="3" t="s">
        <v>19</v>
      </c>
      <c r="B3451" s="2" t="s">
        <v>2819</v>
      </c>
      <c r="C3451" s="2" t="s">
        <v>2762</v>
      </c>
      <c r="D3451" s="2" t="s">
        <v>2820</v>
      </c>
      <c r="E3451" s="4">
        <v>10</v>
      </c>
      <c r="F3451" s="4">
        <v>25670</v>
      </c>
      <c r="G3451" s="4">
        <v>2567</v>
      </c>
      <c r="H3451" s="4">
        <v>28237</v>
      </c>
    </row>
    <row r="3452" spans="1:8" ht="15.75">
      <c r="A3452" s="3" t="s">
        <v>19</v>
      </c>
      <c r="B3452" s="2" t="s">
        <v>2821</v>
      </c>
      <c r="C3452" s="2" t="s">
        <v>2762</v>
      </c>
      <c r="D3452" s="2" t="s">
        <v>2822</v>
      </c>
      <c r="E3452" s="4">
        <v>10</v>
      </c>
      <c r="F3452" s="4">
        <v>32040</v>
      </c>
      <c r="G3452" s="4">
        <v>3204</v>
      </c>
      <c r="H3452" s="4">
        <v>35244</v>
      </c>
    </row>
    <row r="3453" spans="1:8" ht="15.75">
      <c r="A3453" s="3" t="s">
        <v>19</v>
      </c>
      <c r="B3453" s="2" t="s">
        <v>2823</v>
      </c>
      <c r="C3453" s="2" t="s">
        <v>2762</v>
      </c>
      <c r="D3453" s="2" t="s">
        <v>2824</v>
      </c>
      <c r="E3453" s="4">
        <v>5</v>
      </c>
      <c r="F3453" s="4">
        <v>18895</v>
      </c>
      <c r="G3453" s="4">
        <v>1889</v>
      </c>
      <c r="H3453" s="4">
        <v>20784</v>
      </c>
    </row>
    <row r="3454" spans="1:8" ht="15.75">
      <c r="A3454" s="3" t="s">
        <v>19</v>
      </c>
      <c r="B3454" s="2" t="s">
        <v>2831</v>
      </c>
      <c r="C3454" s="2" t="s">
        <v>1401</v>
      </c>
      <c r="D3454" s="2" t="s">
        <v>2832</v>
      </c>
      <c r="E3454" s="4">
        <v>8</v>
      </c>
      <c r="F3454" s="4">
        <v>15320</v>
      </c>
      <c r="G3454" s="4">
        <v>1533</v>
      </c>
      <c r="H3454" s="4">
        <v>16853</v>
      </c>
    </row>
    <row r="3455" spans="1:8" ht="15.75">
      <c r="A3455" s="3" t="s">
        <v>19</v>
      </c>
      <c r="B3455" s="2" t="s">
        <v>2833</v>
      </c>
      <c r="C3455" s="2" t="s">
        <v>1401</v>
      </c>
      <c r="D3455" s="2" t="s">
        <v>2435</v>
      </c>
      <c r="E3455" s="4">
        <v>150</v>
      </c>
      <c r="F3455" s="4">
        <v>645000</v>
      </c>
      <c r="G3455" s="4">
        <v>64500</v>
      </c>
      <c r="H3455" s="4">
        <v>709500</v>
      </c>
    </row>
    <row r="3456" spans="1:8" ht="15.75">
      <c r="A3456" s="3" t="s">
        <v>19</v>
      </c>
      <c r="B3456" s="2" t="s">
        <v>2835</v>
      </c>
      <c r="C3456" s="2" t="s">
        <v>1401</v>
      </c>
      <c r="D3456" s="2" t="s">
        <v>2836</v>
      </c>
      <c r="E3456" s="4">
        <v>27</v>
      </c>
      <c r="F3456" s="4">
        <v>64307</v>
      </c>
      <c r="G3456" s="4">
        <v>6431</v>
      </c>
      <c r="H3456" s="4">
        <v>70738</v>
      </c>
    </row>
    <row r="3457" spans="1:8" ht="15.75">
      <c r="A3457" s="3" t="s">
        <v>19</v>
      </c>
      <c r="B3457" s="2" t="s">
        <v>2840</v>
      </c>
      <c r="C3457" s="2" t="s">
        <v>1401</v>
      </c>
      <c r="D3457" s="2" t="s">
        <v>2841</v>
      </c>
      <c r="E3457" s="4">
        <v>9</v>
      </c>
      <c r="F3457" s="4">
        <v>25632</v>
      </c>
      <c r="G3457" s="4">
        <v>2563</v>
      </c>
      <c r="H3457" s="4">
        <v>28195</v>
      </c>
    </row>
    <row r="3458" spans="1:8" ht="15.75">
      <c r="A3458" s="3" t="s">
        <v>19</v>
      </c>
      <c r="B3458" s="2" t="s">
        <v>2846</v>
      </c>
      <c r="C3458" s="2" t="s">
        <v>1401</v>
      </c>
      <c r="D3458" s="2" t="s">
        <v>2847</v>
      </c>
      <c r="E3458" s="4">
        <v>4</v>
      </c>
      <c r="F3458" s="4">
        <v>19740</v>
      </c>
      <c r="G3458" s="4">
        <v>1974</v>
      </c>
      <c r="H3458" s="4">
        <v>21714</v>
      </c>
    </row>
    <row r="3459" spans="1:8" ht="15.75">
      <c r="A3459" s="3" t="s">
        <v>19</v>
      </c>
      <c r="B3459" s="2" t="s">
        <v>2848</v>
      </c>
      <c r="C3459" s="2" t="s">
        <v>1401</v>
      </c>
      <c r="D3459" s="2" t="s">
        <v>2849</v>
      </c>
      <c r="E3459" s="4">
        <v>120</v>
      </c>
      <c r="F3459" s="4">
        <v>156480</v>
      </c>
      <c r="G3459" s="4">
        <v>15648</v>
      </c>
      <c r="H3459" s="4">
        <v>172128</v>
      </c>
    </row>
    <row r="3460" spans="1:8" ht="15.75">
      <c r="A3460" s="3" t="s">
        <v>19</v>
      </c>
      <c r="B3460" s="2" t="s">
        <v>2852</v>
      </c>
      <c r="C3460" s="2" t="s">
        <v>1401</v>
      </c>
      <c r="D3460" s="2" t="s">
        <v>2853</v>
      </c>
      <c r="E3460" s="4">
        <v>3</v>
      </c>
      <c r="F3460" s="4">
        <v>5925</v>
      </c>
      <c r="G3460" s="4">
        <v>593</v>
      </c>
      <c r="H3460" s="4">
        <v>6518</v>
      </c>
    </row>
    <row r="3461" spans="1:8" ht="15.75">
      <c r="A3461" s="3" t="s">
        <v>19</v>
      </c>
      <c r="B3461" s="2" t="s">
        <v>2861</v>
      </c>
      <c r="C3461" s="2" t="s">
        <v>1405</v>
      </c>
      <c r="D3461" s="2" t="s">
        <v>2862</v>
      </c>
      <c r="E3461" s="4">
        <v>15</v>
      </c>
      <c r="F3461" s="4">
        <v>37035</v>
      </c>
      <c r="G3461" s="4">
        <v>3704</v>
      </c>
      <c r="H3461" s="4">
        <v>40739</v>
      </c>
    </row>
    <row r="3462" spans="1:8" ht="15.75">
      <c r="A3462" s="3" t="s">
        <v>19</v>
      </c>
      <c r="B3462" s="2" t="s">
        <v>2863</v>
      </c>
      <c r="C3462" s="2" t="s">
        <v>1405</v>
      </c>
      <c r="D3462" s="2" t="s">
        <v>2864</v>
      </c>
      <c r="E3462" s="4">
        <v>70</v>
      </c>
      <c r="F3462" s="4">
        <v>217490</v>
      </c>
      <c r="G3462" s="4">
        <v>21749</v>
      </c>
      <c r="H3462" s="4">
        <v>239239</v>
      </c>
    </row>
    <row r="3463" spans="1:8" ht="15.75">
      <c r="A3463" s="3" t="s">
        <v>19</v>
      </c>
      <c r="B3463" s="2" t="s">
        <v>2865</v>
      </c>
      <c r="C3463" s="2" t="s">
        <v>1405</v>
      </c>
      <c r="D3463" s="2" t="s">
        <v>2866</v>
      </c>
      <c r="E3463" s="4">
        <v>5</v>
      </c>
      <c r="F3463" s="4">
        <v>7475</v>
      </c>
      <c r="G3463" s="4">
        <v>747</v>
      </c>
      <c r="H3463" s="4">
        <v>8222</v>
      </c>
    </row>
    <row r="3464" spans="1:8" ht="15.75">
      <c r="A3464" s="3" t="s">
        <v>19</v>
      </c>
      <c r="B3464" s="2" t="s">
        <v>2867</v>
      </c>
      <c r="C3464" s="2" t="s">
        <v>1405</v>
      </c>
      <c r="D3464" s="2" t="s">
        <v>2868</v>
      </c>
      <c r="E3464" s="4">
        <v>10</v>
      </c>
      <c r="F3464" s="4">
        <v>36820</v>
      </c>
      <c r="G3464" s="4">
        <v>3682</v>
      </c>
      <c r="H3464" s="4">
        <v>40502</v>
      </c>
    </row>
    <row r="3465" spans="1:8" ht="15.75">
      <c r="A3465" s="3" t="s">
        <v>19</v>
      </c>
      <c r="B3465" s="2" t="s">
        <v>2873</v>
      </c>
      <c r="C3465" s="2" t="s">
        <v>1405</v>
      </c>
      <c r="D3465" s="2" t="s">
        <v>2874</v>
      </c>
      <c r="E3465" s="4">
        <v>100</v>
      </c>
      <c r="F3465" s="4">
        <v>174800</v>
      </c>
      <c r="G3465" s="4">
        <v>17480</v>
      </c>
      <c r="H3465" s="4">
        <v>192280</v>
      </c>
    </row>
    <row r="3466" spans="1:8" ht="15.75">
      <c r="A3466" s="3" t="s">
        <v>19</v>
      </c>
      <c r="B3466" s="2" t="s">
        <v>2877</v>
      </c>
      <c r="C3466" s="2" t="s">
        <v>1405</v>
      </c>
      <c r="D3466" s="2" t="s">
        <v>2878</v>
      </c>
      <c r="E3466" s="4">
        <v>15</v>
      </c>
      <c r="F3466" s="4">
        <v>31485</v>
      </c>
      <c r="G3466" s="4">
        <v>3149</v>
      </c>
      <c r="H3466" s="4">
        <v>34634</v>
      </c>
    </row>
    <row r="3467" spans="1:8" ht="15.75">
      <c r="A3467" s="3" t="s">
        <v>19</v>
      </c>
      <c r="B3467" s="2" t="s">
        <v>2879</v>
      </c>
      <c r="C3467" s="2" t="s">
        <v>1412</v>
      </c>
      <c r="D3467" s="2" t="s">
        <v>2880</v>
      </c>
      <c r="E3467" s="4">
        <v>154</v>
      </c>
      <c r="F3467" s="4">
        <v>292446</v>
      </c>
      <c r="G3467" s="4">
        <v>29245</v>
      </c>
      <c r="H3467" s="4">
        <v>321691</v>
      </c>
    </row>
    <row r="3468" spans="1:8" ht="15.75">
      <c r="A3468" s="3" t="s">
        <v>19</v>
      </c>
      <c r="B3468" s="2" t="s">
        <v>2882</v>
      </c>
      <c r="C3468" s="2" t="s">
        <v>1412</v>
      </c>
      <c r="D3468" s="2" t="s">
        <v>2646</v>
      </c>
      <c r="E3468" s="4">
        <v>32</v>
      </c>
      <c r="F3468" s="4">
        <v>75680</v>
      </c>
      <c r="G3468" s="4">
        <v>7568</v>
      </c>
      <c r="H3468" s="4">
        <v>83248</v>
      </c>
    </row>
    <row r="3469" spans="1:8" ht="15.75">
      <c r="A3469" s="3" t="s">
        <v>19</v>
      </c>
      <c r="B3469" s="2" t="s">
        <v>2885</v>
      </c>
      <c r="C3469" s="2" t="s">
        <v>1412</v>
      </c>
      <c r="D3469" s="2" t="s">
        <v>2886</v>
      </c>
      <c r="E3469" s="4">
        <v>58</v>
      </c>
      <c r="F3469" s="4">
        <v>199394</v>
      </c>
      <c r="G3469" s="4">
        <v>19938</v>
      </c>
      <c r="H3469" s="4">
        <v>219332</v>
      </c>
    </row>
    <row r="3470" spans="1:8" ht="15.75">
      <c r="A3470" s="3" t="s">
        <v>19</v>
      </c>
      <c r="B3470" s="2" t="s">
        <v>2887</v>
      </c>
      <c r="C3470" s="2" t="s">
        <v>1412</v>
      </c>
      <c r="D3470" s="2" t="s">
        <v>2888</v>
      </c>
      <c r="E3470" s="4">
        <v>40</v>
      </c>
      <c r="F3470" s="4">
        <v>162870</v>
      </c>
      <c r="G3470" s="4">
        <v>16287</v>
      </c>
      <c r="H3470" s="4">
        <v>179157</v>
      </c>
    </row>
    <row r="3471" spans="1:8" ht="15.75">
      <c r="A3471" s="3" t="s">
        <v>19</v>
      </c>
      <c r="B3471" s="2" t="s">
        <v>2893</v>
      </c>
      <c r="C3471" s="2" t="s">
        <v>1412</v>
      </c>
      <c r="D3471" s="2" t="s">
        <v>2894</v>
      </c>
      <c r="E3471" s="4">
        <v>50</v>
      </c>
      <c r="F3471" s="4">
        <v>83490</v>
      </c>
      <c r="G3471" s="4">
        <v>8349</v>
      </c>
      <c r="H3471" s="4">
        <v>91839</v>
      </c>
    </row>
    <row r="3472" spans="1:8" ht="15.75">
      <c r="A3472" s="3" t="s">
        <v>19</v>
      </c>
      <c r="B3472" s="2" t="s">
        <v>2895</v>
      </c>
      <c r="C3472" s="2" t="s">
        <v>1412</v>
      </c>
      <c r="D3472" s="2" t="s">
        <v>2896</v>
      </c>
      <c r="E3472" s="4">
        <v>50</v>
      </c>
      <c r="F3472" s="4">
        <v>95760</v>
      </c>
      <c r="G3472" s="4">
        <v>9576</v>
      </c>
      <c r="H3472" s="4">
        <v>105336</v>
      </c>
    </row>
    <row r="3473" spans="1:8" ht="15.75">
      <c r="A3473" s="3" t="s">
        <v>19</v>
      </c>
      <c r="B3473" s="2" t="s">
        <v>2897</v>
      </c>
      <c r="C3473" s="2" t="s">
        <v>1412</v>
      </c>
      <c r="D3473" s="2" t="s">
        <v>2898</v>
      </c>
      <c r="E3473" s="4">
        <v>5</v>
      </c>
      <c r="F3473" s="4">
        <v>9540</v>
      </c>
      <c r="G3473" s="4">
        <v>954</v>
      </c>
      <c r="H3473" s="4">
        <v>10494</v>
      </c>
    </row>
    <row r="3474" spans="1:8" ht="15.75">
      <c r="A3474" s="3" t="s">
        <v>19</v>
      </c>
      <c r="B3474" s="2" t="s">
        <v>2903</v>
      </c>
      <c r="C3474" s="2" t="s">
        <v>1417</v>
      </c>
      <c r="D3474" s="2" t="s">
        <v>2904</v>
      </c>
      <c r="E3474" s="4">
        <v>118</v>
      </c>
      <c r="F3474" s="4">
        <v>279214</v>
      </c>
      <c r="G3474" s="4">
        <v>27921</v>
      </c>
      <c r="H3474" s="4">
        <v>307135</v>
      </c>
    </row>
    <row r="3475" spans="1:8" ht="15.75">
      <c r="A3475" s="3" t="s">
        <v>19</v>
      </c>
      <c r="B3475" s="2" t="s">
        <v>2912</v>
      </c>
      <c r="C3475" s="2" t="s">
        <v>1417</v>
      </c>
      <c r="D3475" s="2" t="s">
        <v>2913</v>
      </c>
      <c r="E3475" s="4">
        <v>190</v>
      </c>
      <c r="F3475" s="4">
        <v>266000</v>
      </c>
      <c r="G3475" s="4">
        <v>26600</v>
      </c>
      <c r="H3475" s="4">
        <v>292600</v>
      </c>
    </row>
    <row r="3476" spans="1:8" ht="15.75">
      <c r="A3476" s="3" t="s">
        <v>19</v>
      </c>
      <c r="B3476" s="2" t="s">
        <v>2928</v>
      </c>
      <c r="C3476" s="2" t="s">
        <v>2781</v>
      </c>
      <c r="D3476" s="2" t="s">
        <v>2929</v>
      </c>
      <c r="E3476" s="4">
        <v>20</v>
      </c>
      <c r="F3476" s="4">
        <v>48740</v>
      </c>
      <c r="G3476" s="4">
        <v>4874</v>
      </c>
      <c r="H3476" s="4">
        <v>53614</v>
      </c>
    </row>
    <row r="3477" spans="1:8" ht="15.75">
      <c r="A3477" s="3" t="s">
        <v>19</v>
      </c>
      <c r="B3477" s="2" t="s">
        <v>2930</v>
      </c>
      <c r="C3477" s="2" t="s">
        <v>2781</v>
      </c>
      <c r="D3477" s="2" t="s">
        <v>2931</v>
      </c>
      <c r="E3477" s="4">
        <v>20</v>
      </c>
      <c r="F3477" s="4">
        <v>61480</v>
      </c>
      <c r="G3477" s="4">
        <v>6148</v>
      </c>
      <c r="H3477" s="4">
        <v>67628</v>
      </c>
    </row>
    <row r="3478" spans="1:8" ht="15.75">
      <c r="A3478" s="3" t="s">
        <v>19</v>
      </c>
      <c r="B3478" s="2" t="s">
        <v>3862</v>
      </c>
      <c r="C3478" s="2" t="s">
        <v>1426</v>
      </c>
      <c r="D3478" s="2" t="s">
        <v>3863</v>
      </c>
      <c r="E3478" s="4">
        <v>20</v>
      </c>
      <c r="F3478" s="4">
        <v>46780</v>
      </c>
      <c r="G3478" s="4">
        <v>4678</v>
      </c>
      <c r="H3478" s="4">
        <v>51458</v>
      </c>
    </row>
    <row r="3479" spans="1:8" ht="15.75">
      <c r="A3479" s="3" t="s">
        <v>19</v>
      </c>
      <c r="B3479" s="2" t="s">
        <v>3870</v>
      </c>
      <c r="C3479" s="2" t="s">
        <v>1426</v>
      </c>
      <c r="D3479" s="2" t="s">
        <v>3871</v>
      </c>
      <c r="E3479" s="4">
        <v>130</v>
      </c>
      <c r="F3479" s="4">
        <v>159120</v>
      </c>
      <c r="G3479" s="4">
        <v>15912</v>
      </c>
      <c r="H3479" s="4">
        <v>175032</v>
      </c>
    </row>
    <row r="3480" spans="1:8" ht="15.75">
      <c r="A3480" s="3" t="s">
        <v>19</v>
      </c>
      <c r="B3480" s="2" t="s">
        <v>3872</v>
      </c>
      <c r="C3480" s="2" t="s">
        <v>1426</v>
      </c>
      <c r="D3480" s="2" t="s">
        <v>3873</v>
      </c>
      <c r="E3480" s="4">
        <v>200</v>
      </c>
      <c r="F3480" s="4">
        <v>264000</v>
      </c>
      <c r="G3480" s="4">
        <v>26400</v>
      </c>
      <c r="H3480" s="4">
        <v>290400</v>
      </c>
    </row>
    <row r="3481" spans="1:8" ht="15.75">
      <c r="A3481" s="3" t="s">
        <v>19</v>
      </c>
      <c r="B3481" s="2" t="s">
        <v>3876</v>
      </c>
      <c r="C3481" s="2" t="s">
        <v>1433</v>
      </c>
      <c r="D3481" s="2" t="s">
        <v>3877</v>
      </c>
      <c r="E3481" s="4">
        <v>480</v>
      </c>
      <c r="F3481" s="4">
        <v>851040</v>
      </c>
      <c r="G3481" s="4">
        <v>85104</v>
      </c>
      <c r="H3481" s="4">
        <v>936144</v>
      </c>
    </row>
    <row r="3482" spans="1:8" ht="15.75">
      <c r="A3482" s="3" t="s">
        <v>19</v>
      </c>
      <c r="B3482" s="2" t="s">
        <v>3878</v>
      </c>
      <c r="C3482" s="2" t="s">
        <v>1433</v>
      </c>
      <c r="D3482" s="2" t="s">
        <v>3879</v>
      </c>
      <c r="E3482" s="4">
        <v>170</v>
      </c>
      <c r="F3482" s="4">
        <v>378220</v>
      </c>
      <c r="G3482" s="4">
        <v>37822</v>
      </c>
      <c r="H3482" s="4">
        <v>416042</v>
      </c>
    </row>
    <row r="3483" spans="1:8" ht="15.75">
      <c r="A3483" s="3" t="s">
        <v>19</v>
      </c>
      <c r="B3483" s="2" t="s">
        <v>3880</v>
      </c>
      <c r="C3483" s="2" t="s">
        <v>1433</v>
      </c>
      <c r="D3483" s="2" t="s">
        <v>3881</v>
      </c>
      <c r="E3483" s="4">
        <v>2070</v>
      </c>
      <c r="F3483" s="4">
        <v>2062710</v>
      </c>
      <c r="G3483" s="4">
        <v>206271</v>
      </c>
      <c r="H3483" s="4">
        <v>2268981</v>
      </c>
    </row>
    <row r="3484" spans="1:8" ht="15.75">
      <c r="A3484" s="3" t="s">
        <v>19</v>
      </c>
      <c r="B3484" s="2" t="s">
        <v>3886</v>
      </c>
      <c r="C3484" s="2" t="s">
        <v>1433</v>
      </c>
      <c r="D3484" s="2" t="s">
        <v>3887</v>
      </c>
      <c r="E3484" s="4">
        <v>200</v>
      </c>
      <c r="F3484" s="4">
        <v>218900</v>
      </c>
      <c r="G3484" s="4">
        <v>21890</v>
      </c>
      <c r="H3484" s="4">
        <v>240790</v>
      </c>
    </row>
    <row r="3485" spans="1:8" ht="15.75">
      <c r="A3485" s="3" t="s">
        <v>19</v>
      </c>
      <c r="B3485" s="2" t="s">
        <v>3888</v>
      </c>
      <c r="C3485" s="2" t="s">
        <v>1433</v>
      </c>
      <c r="D3485" s="2" t="s">
        <v>3889</v>
      </c>
      <c r="E3485" s="4">
        <v>1560</v>
      </c>
      <c r="F3485" s="4">
        <v>1945400</v>
      </c>
      <c r="G3485" s="4">
        <v>194540</v>
      </c>
      <c r="H3485" s="4">
        <v>2139940</v>
      </c>
    </row>
    <row r="3486" spans="1:8" ht="15.75">
      <c r="A3486" s="3" t="s">
        <v>19</v>
      </c>
      <c r="B3486" s="2" t="s">
        <v>3892</v>
      </c>
      <c r="C3486" s="2" t="s">
        <v>1433</v>
      </c>
      <c r="D3486" s="2" t="s">
        <v>3893</v>
      </c>
      <c r="E3486" s="4">
        <v>30</v>
      </c>
      <c r="F3486" s="4">
        <v>54570</v>
      </c>
      <c r="G3486" s="4">
        <v>5457</v>
      </c>
      <c r="H3486" s="4">
        <v>60027</v>
      </c>
    </row>
    <row r="3487" spans="1:8" ht="15.75">
      <c r="A3487" s="3" t="s">
        <v>19</v>
      </c>
      <c r="B3487" s="2" t="s">
        <v>4529</v>
      </c>
      <c r="C3487" s="2" t="s">
        <v>4526</v>
      </c>
      <c r="D3487" s="2" t="s">
        <v>4530</v>
      </c>
      <c r="E3487" s="4">
        <v>3050</v>
      </c>
      <c r="F3487" s="4">
        <v>30561000</v>
      </c>
      <c r="G3487" s="4">
        <v>3056100</v>
      </c>
      <c r="H3487" s="4">
        <v>33617100</v>
      </c>
    </row>
    <row r="3488" spans="1:8" ht="15.75">
      <c r="A3488" s="3" t="s">
        <v>19</v>
      </c>
      <c r="B3488" s="2" t="s">
        <v>4534</v>
      </c>
      <c r="C3488" s="2" t="s">
        <v>4533</v>
      </c>
      <c r="D3488" s="2" t="s">
        <v>4535</v>
      </c>
      <c r="E3488" s="4">
        <v>4170</v>
      </c>
      <c r="F3488" s="4">
        <v>59922900</v>
      </c>
      <c r="G3488" s="4">
        <v>5992290</v>
      </c>
      <c r="H3488" s="4">
        <v>65915190</v>
      </c>
    </row>
    <row r="3489" spans="1:8" ht="15.75">
      <c r="A3489" s="3" t="s">
        <v>19</v>
      </c>
      <c r="B3489" s="2" t="s">
        <v>4537</v>
      </c>
      <c r="C3489" s="2" t="s">
        <v>4536</v>
      </c>
      <c r="D3489" s="2" t="s">
        <v>4538</v>
      </c>
      <c r="E3489" s="4">
        <v>18</v>
      </c>
      <c r="F3489" s="4">
        <v>418140</v>
      </c>
      <c r="G3489" s="4">
        <v>41814</v>
      </c>
      <c r="H3489" s="4">
        <v>459954</v>
      </c>
    </row>
    <row r="3490" spans="1:8" ht="15.75">
      <c r="A3490" s="3" t="s">
        <v>19</v>
      </c>
      <c r="B3490" s="2" t="s">
        <v>4543</v>
      </c>
      <c r="C3490" s="2" t="s">
        <v>4542</v>
      </c>
      <c r="D3490" s="2" t="s">
        <v>4544</v>
      </c>
      <c r="E3490" s="4">
        <v>250</v>
      </c>
      <c r="F3490" s="4">
        <v>3007500</v>
      </c>
      <c r="G3490" s="4">
        <v>300750</v>
      </c>
      <c r="H3490" s="4">
        <v>3308250</v>
      </c>
    </row>
    <row r="3491" spans="1:8" ht="15.75">
      <c r="A3491" s="3" t="s">
        <v>19</v>
      </c>
      <c r="B3491" s="2" t="s">
        <v>4546</v>
      </c>
      <c r="C3491" s="2" t="s">
        <v>4545</v>
      </c>
      <c r="D3491" s="2" t="s">
        <v>4547</v>
      </c>
      <c r="E3491" s="4">
        <v>910</v>
      </c>
      <c r="F3491" s="4">
        <v>20165600</v>
      </c>
      <c r="G3491" s="4">
        <v>2016560</v>
      </c>
      <c r="H3491" s="4">
        <v>22182160</v>
      </c>
    </row>
    <row r="3492" spans="1:8" ht="15.75">
      <c r="A3492" s="3" t="s">
        <v>19</v>
      </c>
      <c r="B3492" s="2" t="s">
        <v>4554</v>
      </c>
      <c r="C3492" s="2" t="s">
        <v>4553</v>
      </c>
      <c r="D3492" s="2" t="s">
        <v>4555</v>
      </c>
      <c r="E3492" s="4">
        <v>472</v>
      </c>
      <c r="F3492" s="4">
        <v>4621120</v>
      </c>
      <c r="G3492" s="4">
        <v>462112</v>
      </c>
      <c r="H3492" s="4">
        <v>5083232</v>
      </c>
    </row>
    <row r="3493" spans="1:8" ht="15.75">
      <c r="A3493" s="3" t="s">
        <v>19</v>
      </c>
      <c r="B3493" s="2" t="s">
        <v>4559</v>
      </c>
      <c r="C3493" s="2" t="s">
        <v>4558</v>
      </c>
      <c r="D3493" s="2" t="s">
        <v>4560</v>
      </c>
      <c r="E3493" s="4">
        <v>50</v>
      </c>
      <c r="F3493" s="4">
        <v>495500</v>
      </c>
      <c r="G3493" s="4">
        <v>49550</v>
      </c>
      <c r="H3493" s="4">
        <v>545050</v>
      </c>
    </row>
    <row r="3494" spans="1:8" ht="15.75">
      <c r="A3494" s="3" t="s">
        <v>19</v>
      </c>
      <c r="B3494" s="2" t="s">
        <v>4569</v>
      </c>
      <c r="C3494" s="2" t="s">
        <v>4568</v>
      </c>
      <c r="D3494" s="2" t="s">
        <v>4570</v>
      </c>
      <c r="E3494" s="4">
        <v>370</v>
      </c>
      <c r="F3494" s="4">
        <v>3859100</v>
      </c>
      <c r="G3494" s="4">
        <v>385910</v>
      </c>
      <c r="H3494" s="4">
        <v>4245010</v>
      </c>
    </row>
    <row r="3495" spans="1:8" ht="15.75">
      <c r="A3495" s="3" t="s">
        <v>19</v>
      </c>
      <c r="B3495" s="2" t="s">
        <v>4576</v>
      </c>
      <c r="C3495" s="2" t="s">
        <v>4575</v>
      </c>
      <c r="D3495" s="2" t="s">
        <v>4577</v>
      </c>
      <c r="E3495" s="4">
        <v>411</v>
      </c>
      <c r="F3495" s="4">
        <v>6119790</v>
      </c>
      <c r="G3495" s="4">
        <v>611979</v>
      </c>
      <c r="H3495" s="4">
        <v>6731769</v>
      </c>
    </row>
    <row r="3496" spans="1:8" ht="15.75">
      <c r="A3496" s="3" t="s">
        <v>19</v>
      </c>
      <c r="B3496" s="2" t="s">
        <v>4581</v>
      </c>
      <c r="C3496" s="2" t="s">
        <v>4580</v>
      </c>
      <c r="D3496" s="2" t="s">
        <v>4582</v>
      </c>
      <c r="E3496" s="4">
        <v>169</v>
      </c>
      <c r="F3496" s="4">
        <v>3964740</v>
      </c>
      <c r="G3496" s="4">
        <v>396474</v>
      </c>
      <c r="H3496" s="4">
        <v>4361214</v>
      </c>
    </row>
    <row r="3497" spans="1:8" ht="15.75">
      <c r="A3497" s="3" t="s">
        <v>19</v>
      </c>
      <c r="B3497" s="2" t="s">
        <v>4603</v>
      </c>
      <c r="C3497" s="2" t="s">
        <v>4602</v>
      </c>
      <c r="D3497" s="2" t="s">
        <v>4604</v>
      </c>
      <c r="E3497" s="4">
        <v>408</v>
      </c>
      <c r="F3497" s="4">
        <v>7670400</v>
      </c>
      <c r="G3497" s="4">
        <v>767040</v>
      </c>
      <c r="H3497" s="4">
        <v>8437440</v>
      </c>
    </row>
    <row r="3498" spans="1:8" ht="15.75">
      <c r="A3498" s="3" t="s">
        <v>19</v>
      </c>
      <c r="B3498" s="2" t="s">
        <v>4609</v>
      </c>
      <c r="C3498" s="2" t="s">
        <v>4608</v>
      </c>
      <c r="D3498" s="2" t="s">
        <v>4610</v>
      </c>
      <c r="E3498" s="4">
        <v>53</v>
      </c>
      <c r="F3498" s="4">
        <v>1459620</v>
      </c>
      <c r="G3498" s="4">
        <v>145962</v>
      </c>
      <c r="H3498" s="4">
        <v>1605582</v>
      </c>
    </row>
    <row r="3499" spans="1:8" ht="15.75">
      <c r="A3499" s="3" t="s">
        <v>19</v>
      </c>
      <c r="B3499" s="2" t="s">
        <v>4621</v>
      </c>
      <c r="C3499" s="2" t="s">
        <v>4620</v>
      </c>
      <c r="D3499" s="2" t="s">
        <v>4622</v>
      </c>
      <c r="E3499" s="4">
        <v>1960</v>
      </c>
      <c r="F3499" s="4">
        <v>24285500</v>
      </c>
      <c r="G3499" s="4">
        <v>2428550</v>
      </c>
      <c r="H3499" s="4">
        <v>26714050</v>
      </c>
    </row>
    <row r="3500" spans="1:8" ht="15.75">
      <c r="A3500" s="3" t="s">
        <v>19</v>
      </c>
      <c r="B3500" s="2" t="s">
        <v>4634</v>
      </c>
      <c r="C3500" s="2" t="s">
        <v>4632</v>
      </c>
      <c r="D3500" s="2" t="s">
        <v>4635</v>
      </c>
      <c r="E3500" s="4">
        <v>218</v>
      </c>
      <c r="F3500" s="4">
        <v>2999680</v>
      </c>
      <c r="G3500" s="4">
        <v>299968</v>
      </c>
      <c r="H3500" s="4">
        <v>3299648</v>
      </c>
    </row>
    <row r="3501" spans="1:8" ht="15.75">
      <c r="A3501" s="3" t="s">
        <v>2950</v>
      </c>
      <c r="B3501" s="2" t="s">
        <v>57</v>
      </c>
      <c r="C3501" s="2" t="s">
        <v>50</v>
      </c>
      <c r="D3501" s="2" t="s">
        <v>58</v>
      </c>
      <c r="E3501" s="4">
        <v>100</v>
      </c>
      <c r="F3501" s="4">
        <v>442000</v>
      </c>
      <c r="G3501" s="4">
        <v>44200</v>
      </c>
      <c r="H3501" s="4">
        <v>486200</v>
      </c>
    </row>
    <row r="3502" spans="1:8" ht="15.75">
      <c r="A3502" s="3" t="s">
        <v>2950</v>
      </c>
      <c r="B3502" s="2" t="s">
        <v>63</v>
      </c>
      <c r="C3502" s="2" t="s">
        <v>62</v>
      </c>
      <c r="D3502" s="2" t="s">
        <v>52</v>
      </c>
      <c r="E3502" s="4">
        <v>20</v>
      </c>
      <c r="F3502" s="4">
        <v>102000</v>
      </c>
      <c r="G3502" s="4">
        <v>10200</v>
      </c>
      <c r="H3502" s="4">
        <v>112200</v>
      </c>
    </row>
    <row r="3503" spans="1:8" ht="15.75">
      <c r="A3503" s="3" t="s">
        <v>2950</v>
      </c>
      <c r="B3503" s="2" t="s">
        <v>2955</v>
      </c>
      <c r="C3503" s="2" t="s">
        <v>62</v>
      </c>
      <c r="D3503" s="2" t="s">
        <v>104</v>
      </c>
      <c r="E3503" s="4">
        <v>20</v>
      </c>
      <c r="F3503" s="4">
        <v>124000</v>
      </c>
      <c r="G3503" s="4">
        <v>12400</v>
      </c>
      <c r="H3503" s="4">
        <v>136400</v>
      </c>
    </row>
    <row r="3504" spans="1:8" ht="15.75">
      <c r="A3504" s="3" t="s">
        <v>2950</v>
      </c>
      <c r="B3504" s="2" t="s">
        <v>2957</v>
      </c>
      <c r="C3504" s="2" t="s">
        <v>62</v>
      </c>
      <c r="D3504" s="2" t="s">
        <v>78</v>
      </c>
      <c r="E3504" s="4">
        <v>10</v>
      </c>
      <c r="F3504" s="4">
        <v>149000</v>
      </c>
      <c r="G3504" s="4">
        <v>14900</v>
      </c>
      <c r="H3504" s="4">
        <v>163900</v>
      </c>
    </row>
    <row r="3505" spans="1:8" ht="15.75">
      <c r="A3505" s="3" t="s">
        <v>2950</v>
      </c>
      <c r="B3505" s="2" t="s">
        <v>66</v>
      </c>
      <c r="C3505" s="2" t="s">
        <v>62</v>
      </c>
      <c r="D3505" s="2" t="s">
        <v>58</v>
      </c>
      <c r="E3505" s="4">
        <v>10</v>
      </c>
      <c r="F3505" s="4">
        <v>40000</v>
      </c>
      <c r="G3505" s="4">
        <v>4000</v>
      </c>
      <c r="H3505" s="4">
        <v>44000</v>
      </c>
    </row>
    <row r="3506" spans="1:8" ht="15.75">
      <c r="A3506" s="3" t="s">
        <v>2950</v>
      </c>
      <c r="B3506" s="2" t="s">
        <v>72</v>
      </c>
      <c r="C3506" s="2" t="s">
        <v>69</v>
      </c>
      <c r="D3506" s="2" t="s">
        <v>73</v>
      </c>
      <c r="E3506" s="4">
        <v>30</v>
      </c>
      <c r="F3506" s="4">
        <v>94800</v>
      </c>
      <c r="G3506" s="4">
        <v>9480</v>
      </c>
      <c r="H3506" s="4">
        <v>104280</v>
      </c>
    </row>
    <row r="3507" spans="1:8" ht="15.75">
      <c r="A3507" s="3" t="s">
        <v>2950</v>
      </c>
      <c r="B3507" s="2" t="s">
        <v>82</v>
      </c>
      <c r="C3507" s="2" t="s">
        <v>69</v>
      </c>
      <c r="D3507" s="2" t="s">
        <v>83</v>
      </c>
      <c r="E3507" s="4">
        <v>50</v>
      </c>
      <c r="F3507" s="4">
        <v>205000</v>
      </c>
      <c r="G3507" s="4">
        <v>20500</v>
      </c>
      <c r="H3507" s="4">
        <v>225500</v>
      </c>
    </row>
    <row r="3508" spans="1:8" ht="15.75">
      <c r="A3508" s="3" t="s">
        <v>2950</v>
      </c>
      <c r="B3508" s="2" t="s">
        <v>93</v>
      </c>
      <c r="C3508" s="2" t="s">
        <v>62</v>
      </c>
      <c r="D3508" s="2" t="s">
        <v>83</v>
      </c>
      <c r="E3508" s="4">
        <v>20</v>
      </c>
      <c r="F3508" s="4">
        <v>88000</v>
      </c>
      <c r="G3508" s="4">
        <v>8800</v>
      </c>
      <c r="H3508" s="4">
        <v>96800</v>
      </c>
    </row>
    <row r="3509" spans="1:8" ht="15.75">
      <c r="A3509" s="3" t="s">
        <v>2950</v>
      </c>
      <c r="B3509" s="2" t="s">
        <v>2968</v>
      </c>
      <c r="C3509" s="2" t="s">
        <v>163</v>
      </c>
      <c r="D3509" s="2" t="s">
        <v>130</v>
      </c>
      <c r="E3509" s="4">
        <v>1</v>
      </c>
      <c r="F3509" s="4">
        <v>40000</v>
      </c>
      <c r="G3509" s="4">
        <v>4000</v>
      </c>
      <c r="H3509" s="4">
        <v>44000</v>
      </c>
    </row>
    <row r="3510" spans="1:8" ht="15.75">
      <c r="A3510" s="3" t="s">
        <v>2950</v>
      </c>
      <c r="B3510" s="2" t="s">
        <v>171</v>
      </c>
      <c r="C3510" s="2" t="s">
        <v>138</v>
      </c>
      <c r="D3510" s="2" t="s">
        <v>172</v>
      </c>
      <c r="E3510" s="4">
        <v>50</v>
      </c>
      <c r="F3510" s="4">
        <v>475000</v>
      </c>
      <c r="G3510" s="4">
        <v>47500</v>
      </c>
      <c r="H3510" s="4">
        <v>522500</v>
      </c>
    </row>
    <row r="3511" spans="1:8" ht="15.75">
      <c r="A3511" s="3" t="s">
        <v>2950</v>
      </c>
      <c r="B3511" s="2" t="s">
        <v>174</v>
      </c>
      <c r="C3511" s="2" t="s">
        <v>173</v>
      </c>
      <c r="D3511" s="2" t="s">
        <v>175</v>
      </c>
      <c r="E3511" s="4">
        <v>25</v>
      </c>
      <c r="F3511" s="4">
        <v>525000</v>
      </c>
      <c r="G3511" s="4">
        <v>52500</v>
      </c>
      <c r="H3511" s="4">
        <v>577500</v>
      </c>
    </row>
    <row r="3512" spans="1:8" ht="15.75">
      <c r="A3512" s="3" t="s">
        <v>2950</v>
      </c>
      <c r="B3512" s="2" t="s">
        <v>178</v>
      </c>
      <c r="C3512" s="2" t="s">
        <v>128</v>
      </c>
      <c r="D3512" s="2" t="s">
        <v>179</v>
      </c>
      <c r="E3512" s="4">
        <v>50</v>
      </c>
      <c r="F3512" s="4">
        <v>400000</v>
      </c>
      <c r="G3512" s="4">
        <v>40000</v>
      </c>
      <c r="H3512" s="4">
        <v>440000</v>
      </c>
    </row>
    <row r="3513" spans="1:8" ht="15.75">
      <c r="A3513" s="3" t="s">
        <v>2950</v>
      </c>
      <c r="B3513" s="2" t="s">
        <v>180</v>
      </c>
      <c r="C3513" s="2" t="s">
        <v>138</v>
      </c>
      <c r="D3513" s="2" t="s">
        <v>179</v>
      </c>
      <c r="E3513" s="4">
        <v>50</v>
      </c>
      <c r="F3513" s="4">
        <v>475000</v>
      </c>
      <c r="G3513" s="4">
        <v>47500</v>
      </c>
      <c r="H3513" s="4">
        <v>522500</v>
      </c>
    </row>
    <row r="3514" spans="1:8" ht="15.75">
      <c r="A3514" s="3" t="s">
        <v>2950</v>
      </c>
      <c r="B3514" s="2" t="s">
        <v>202</v>
      </c>
      <c r="C3514" s="2" t="s">
        <v>147</v>
      </c>
      <c r="D3514" s="2" t="s">
        <v>172</v>
      </c>
      <c r="E3514" s="4">
        <v>100</v>
      </c>
      <c r="F3514" s="4">
        <v>750000</v>
      </c>
      <c r="G3514" s="4">
        <v>75000</v>
      </c>
      <c r="H3514" s="4">
        <v>825000</v>
      </c>
    </row>
    <row r="3515" spans="1:8" ht="15.75">
      <c r="A3515" s="3" t="s">
        <v>2950</v>
      </c>
      <c r="B3515" s="2" t="s">
        <v>210</v>
      </c>
      <c r="C3515" s="2" t="s">
        <v>147</v>
      </c>
      <c r="D3515" s="2" t="s">
        <v>179</v>
      </c>
      <c r="E3515" s="4">
        <v>50</v>
      </c>
      <c r="F3515" s="4">
        <v>375000</v>
      </c>
      <c r="G3515" s="4">
        <v>37500</v>
      </c>
      <c r="H3515" s="4">
        <v>412500</v>
      </c>
    </row>
    <row r="3516" spans="1:8" ht="15.75">
      <c r="A3516" s="3" t="s">
        <v>2950</v>
      </c>
      <c r="B3516" s="2" t="s">
        <v>221</v>
      </c>
      <c r="C3516" s="2" t="s">
        <v>128</v>
      </c>
      <c r="D3516" s="2" t="s">
        <v>172</v>
      </c>
      <c r="E3516" s="4">
        <v>50</v>
      </c>
      <c r="F3516" s="4">
        <v>400000</v>
      </c>
      <c r="G3516" s="4">
        <v>40000</v>
      </c>
      <c r="H3516" s="4">
        <v>440000</v>
      </c>
    </row>
    <row r="3517" spans="1:8" ht="15.75">
      <c r="A3517" s="3" t="s">
        <v>2950</v>
      </c>
      <c r="B3517" s="2" t="s">
        <v>2985</v>
      </c>
      <c r="C3517" s="2" t="s">
        <v>2984</v>
      </c>
      <c r="D3517" s="2" t="s">
        <v>2986</v>
      </c>
      <c r="E3517" s="4">
        <v>10</v>
      </c>
      <c r="F3517" s="4">
        <v>67000</v>
      </c>
      <c r="G3517" s="4">
        <v>6700</v>
      </c>
      <c r="H3517" s="4">
        <v>73700</v>
      </c>
    </row>
    <row r="3518" spans="1:8" ht="15.75">
      <c r="A3518" s="3" t="s">
        <v>2950</v>
      </c>
      <c r="B3518" s="2" t="s">
        <v>237</v>
      </c>
      <c r="C3518" s="2" t="s">
        <v>236</v>
      </c>
      <c r="D3518" s="2" t="s">
        <v>95</v>
      </c>
      <c r="E3518" s="4">
        <v>3</v>
      </c>
      <c r="F3518" s="4">
        <v>25500</v>
      </c>
      <c r="G3518" s="4">
        <v>2550</v>
      </c>
      <c r="H3518" s="4">
        <v>28050</v>
      </c>
    </row>
    <row r="3519" spans="1:8" ht="15.75">
      <c r="A3519" s="3" t="s">
        <v>2950</v>
      </c>
      <c r="B3519" s="2" t="s">
        <v>3010</v>
      </c>
      <c r="C3519" s="2" t="s">
        <v>271</v>
      </c>
      <c r="D3519" s="2" t="s">
        <v>65</v>
      </c>
      <c r="E3519" s="4">
        <v>7</v>
      </c>
      <c r="F3519" s="4">
        <v>49491</v>
      </c>
      <c r="G3519" s="4">
        <v>4949</v>
      </c>
      <c r="H3519" s="4">
        <v>54440</v>
      </c>
    </row>
    <row r="3520" spans="1:8" ht="15.75">
      <c r="A3520" s="3" t="s">
        <v>2950</v>
      </c>
      <c r="B3520" s="2" t="s">
        <v>3014</v>
      </c>
      <c r="C3520" s="2" t="s">
        <v>310</v>
      </c>
      <c r="D3520" s="2" t="s">
        <v>65</v>
      </c>
      <c r="E3520" s="4">
        <v>1</v>
      </c>
      <c r="F3520" s="4">
        <v>7200</v>
      </c>
      <c r="G3520" s="4">
        <v>720</v>
      </c>
      <c r="H3520" s="4">
        <v>7920</v>
      </c>
    </row>
    <row r="3521" spans="1:8" ht="15.75">
      <c r="A3521" s="3" t="s">
        <v>2950</v>
      </c>
      <c r="B3521" s="2" t="s">
        <v>3015</v>
      </c>
      <c r="C3521" s="2" t="s">
        <v>312</v>
      </c>
      <c r="D3521" s="2" t="s">
        <v>90</v>
      </c>
      <c r="E3521" s="4">
        <v>5</v>
      </c>
      <c r="F3521" s="4">
        <v>60000</v>
      </c>
      <c r="G3521" s="4">
        <v>6000</v>
      </c>
      <c r="H3521" s="4">
        <v>66000</v>
      </c>
    </row>
    <row r="3522" spans="1:8" ht="15.75">
      <c r="A3522" s="3" t="s">
        <v>2950</v>
      </c>
      <c r="B3522" s="2" t="s">
        <v>3028</v>
      </c>
      <c r="C3522" s="2" t="s">
        <v>264</v>
      </c>
      <c r="D3522" s="2" t="s">
        <v>3029</v>
      </c>
      <c r="E3522" s="4">
        <v>20</v>
      </c>
      <c r="F3522" s="4">
        <v>76500</v>
      </c>
      <c r="G3522" s="4">
        <v>7650</v>
      </c>
      <c r="H3522" s="4">
        <v>84150</v>
      </c>
    </row>
    <row r="3523" spans="1:8" ht="15.75">
      <c r="A3523" s="3" t="s">
        <v>2950</v>
      </c>
      <c r="B3523" s="2" t="s">
        <v>452</v>
      </c>
      <c r="C3523" s="2" t="s">
        <v>451</v>
      </c>
      <c r="D3523" s="2"/>
      <c r="E3523" s="4">
        <v>23</v>
      </c>
      <c r="F3523" s="4">
        <v>193300</v>
      </c>
      <c r="G3523" s="4">
        <v>19330</v>
      </c>
      <c r="H3523" s="4">
        <v>212630</v>
      </c>
    </row>
    <row r="3524" spans="1:8" ht="15.75">
      <c r="A3524" s="3" t="s">
        <v>2950</v>
      </c>
      <c r="B3524" s="2" t="s">
        <v>456</v>
      </c>
      <c r="C3524" s="2" t="s">
        <v>455</v>
      </c>
      <c r="D3524" s="2"/>
      <c r="E3524" s="4">
        <v>50</v>
      </c>
      <c r="F3524" s="4">
        <v>670000</v>
      </c>
      <c r="G3524" s="4">
        <v>67000</v>
      </c>
      <c r="H3524" s="4">
        <v>737000</v>
      </c>
    </row>
    <row r="3525" spans="1:8" ht="15.75">
      <c r="A3525" s="3" t="s">
        <v>2950</v>
      </c>
      <c r="B3525" s="2" t="s">
        <v>458</v>
      </c>
      <c r="C3525" s="2" t="s">
        <v>457</v>
      </c>
      <c r="D3525" s="2"/>
      <c r="E3525" s="4">
        <v>10</v>
      </c>
      <c r="F3525" s="4">
        <v>153000</v>
      </c>
      <c r="G3525" s="4">
        <v>15300</v>
      </c>
      <c r="H3525" s="4">
        <v>168300</v>
      </c>
    </row>
    <row r="3526" spans="1:8" ht="15.75">
      <c r="A3526" s="3" t="s">
        <v>2950</v>
      </c>
      <c r="B3526" s="2" t="s">
        <v>468</v>
      </c>
      <c r="C3526" s="2" t="s">
        <v>467</v>
      </c>
      <c r="D3526" s="2"/>
      <c r="E3526" s="4">
        <v>48</v>
      </c>
      <c r="F3526" s="4">
        <v>302000</v>
      </c>
      <c r="G3526" s="4">
        <v>30200</v>
      </c>
      <c r="H3526" s="4">
        <v>332200</v>
      </c>
    </row>
    <row r="3527" spans="1:8" ht="15.75">
      <c r="A3527" s="3" t="s">
        <v>2950</v>
      </c>
      <c r="B3527" s="2" t="s">
        <v>482</v>
      </c>
      <c r="C3527" s="2" t="s">
        <v>481</v>
      </c>
      <c r="D3527" s="2" t="s">
        <v>483</v>
      </c>
      <c r="E3527" s="4">
        <v>4</v>
      </c>
      <c r="F3527" s="4">
        <v>64000</v>
      </c>
      <c r="G3527" s="4">
        <v>6400</v>
      </c>
      <c r="H3527" s="4">
        <v>70400</v>
      </c>
    </row>
    <row r="3528" spans="1:8" ht="15.75">
      <c r="A3528" s="3" t="s">
        <v>2950</v>
      </c>
      <c r="B3528" s="2" t="s">
        <v>561</v>
      </c>
      <c r="C3528" s="2" t="s">
        <v>560</v>
      </c>
      <c r="D3528" s="2" t="s">
        <v>562</v>
      </c>
      <c r="E3528" s="4">
        <v>2</v>
      </c>
      <c r="F3528" s="4">
        <v>9200</v>
      </c>
      <c r="G3528" s="4">
        <v>920</v>
      </c>
      <c r="H3528" s="4">
        <v>10120</v>
      </c>
    </row>
    <row r="3529" spans="1:8" ht="15.75">
      <c r="A3529" s="3" t="s">
        <v>2950</v>
      </c>
      <c r="B3529" s="2" t="s">
        <v>576</v>
      </c>
      <c r="C3529" s="2" t="s">
        <v>575</v>
      </c>
      <c r="D3529" s="2" t="s">
        <v>577</v>
      </c>
      <c r="E3529" s="4">
        <v>60</v>
      </c>
      <c r="F3529" s="4">
        <v>182460</v>
      </c>
      <c r="G3529" s="4">
        <v>18246</v>
      </c>
      <c r="H3529" s="4">
        <v>200706</v>
      </c>
    </row>
    <row r="3530" spans="1:8" ht="15.75">
      <c r="A3530" s="3" t="s">
        <v>2950</v>
      </c>
      <c r="B3530" s="2" t="s">
        <v>579</v>
      </c>
      <c r="C3530" s="2" t="s">
        <v>578</v>
      </c>
      <c r="D3530" s="2" t="s">
        <v>580</v>
      </c>
      <c r="E3530" s="4">
        <v>20</v>
      </c>
      <c r="F3530" s="4">
        <v>30260</v>
      </c>
      <c r="G3530" s="4">
        <v>3026</v>
      </c>
      <c r="H3530" s="4">
        <v>33286</v>
      </c>
    </row>
    <row r="3531" spans="1:8" ht="15.75">
      <c r="A3531" s="3" t="s">
        <v>2950</v>
      </c>
      <c r="B3531" s="2" t="s">
        <v>612</v>
      </c>
      <c r="C3531" s="2" t="s">
        <v>363</v>
      </c>
      <c r="D3531" s="2" t="s">
        <v>613</v>
      </c>
      <c r="E3531" s="4">
        <v>50</v>
      </c>
      <c r="F3531" s="4">
        <v>224200</v>
      </c>
      <c r="G3531" s="4">
        <v>22420</v>
      </c>
      <c r="H3531" s="4">
        <v>246620</v>
      </c>
    </row>
    <row r="3532" spans="1:8" ht="15.75">
      <c r="A3532" s="3" t="s">
        <v>2950</v>
      </c>
      <c r="B3532" s="2" t="s">
        <v>619</v>
      </c>
      <c r="C3532" s="2" t="s">
        <v>366</v>
      </c>
      <c r="D3532" s="2" t="s">
        <v>620</v>
      </c>
      <c r="E3532" s="4">
        <v>6</v>
      </c>
      <c r="F3532" s="4">
        <v>39000</v>
      </c>
      <c r="G3532" s="4">
        <v>3900</v>
      </c>
      <c r="H3532" s="4">
        <v>42900</v>
      </c>
    </row>
    <row r="3533" spans="1:8" ht="15.75">
      <c r="A3533" s="3" t="s">
        <v>2950</v>
      </c>
      <c r="B3533" s="2" t="s">
        <v>634</v>
      </c>
      <c r="C3533" s="2" t="s">
        <v>633</v>
      </c>
      <c r="D3533" s="2" t="s">
        <v>635</v>
      </c>
      <c r="E3533" s="4">
        <v>104</v>
      </c>
      <c r="F3533" s="4">
        <v>145700</v>
      </c>
      <c r="G3533" s="4">
        <v>14570</v>
      </c>
      <c r="H3533" s="4">
        <v>160270</v>
      </c>
    </row>
    <row r="3534" spans="1:8" ht="15.75">
      <c r="A3534" s="3" t="s">
        <v>2950</v>
      </c>
      <c r="B3534" s="2" t="s">
        <v>655</v>
      </c>
      <c r="C3534" s="2" t="s">
        <v>654</v>
      </c>
      <c r="D3534" s="2" t="s">
        <v>656</v>
      </c>
      <c r="E3534" s="4">
        <v>6</v>
      </c>
      <c r="F3534" s="4">
        <v>24600</v>
      </c>
      <c r="G3534" s="4">
        <v>2460</v>
      </c>
      <c r="H3534" s="4">
        <v>27060</v>
      </c>
    </row>
    <row r="3535" spans="1:8" ht="15.75">
      <c r="A3535" s="3" t="s">
        <v>2950</v>
      </c>
      <c r="B3535" s="2" t="s">
        <v>658</v>
      </c>
      <c r="C3535" s="2" t="s">
        <v>657</v>
      </c>
      <c r="D3535" s="2" t="s">
        <v>659</v>
      </c>
      <c r="E3535" s="4">
        <v>1</v>
      </c>
      <c r="F3535" s="4"/>
      <c r="G3535" s="4"/>
      <c r="H3535" s="4"/>
    </row>
    <row r="3536" spans="1:8" ht="15.75">
      <c r="A3536" s="3" t="s">
        <v>2950</v>
      </c>
      <c r="B3536" s="2" t="s">
        <v>674</v>
      </c>
      <c r="C3536" s="2" t="s">
        <v>673</v>
      </c>
      <c r="D3536" s="2" t="s">
        <v>675</v>
      </c>
      <c r="E3536" s="4">
        <v>16</v>
      </c>
      <c r="F3536" s="4">
        <v>67200</v>
      </c>
      <c r="G3536" s="4">
        <v>6720</v>
      </c>
      <c r="H3536" s="4">
        <v>73920</v>
      </c>
    </row>
    <row r="3537" spans="1:8" ht="15.75">
      <c r="A3537" s="3" t="s">
        <v>2950</v>
      </c>
      <c r="B3537" s="2" t="s">
        <v>700</v>
      </c>
      <c r="C3537" s="2" t="s">
        <v>699</v>
      </c>
      <c r="D3537" s="2" t="s">
        <v>701</v>
      </c>
      <c r="E3537" s="4">
        <v>50</v>
      </c>
      <c r="F3537" s="4">
        <v>181700</v>
      </c>
      <c r="G3537" s="4">
        <v>18170</v>
      </c>
      <c r="H3537" s="4">
        <v>199870</v>
      </c>
    </row>
    <row r="3538" spans="1:8" ht="15.75">
      <c r="A3538" s="3" t="s">
        <v>2950</v>
      </c>
      <c r="B3538" s="2" t="s">
        <v>728</v>
      </c>
      <c r="C3538" s="2" t="s">
        <v>727</v>
      </c>
      <c r="D3538" s="2" t="s">
        <v>729</v>
      </c>
      <c r="E3538" s="4">
        <v>5</v>
      </c>
      <c r="F3538" s="4">
        <v>27000</v>
      </c>
      <c r="G3538" s="4">
        <v>2700</v>
      </c>
      <c r="H3538" s="4">
        <v>29700</v>
      </c>
    </row>
    <row r="3539" spans="1:8" ht="15.75">
      <c r="A3539" s="3" t="s">
        <v>2950</v>
      </c>
      <c r="B3539" s="2" t="s">
        <v>734</v>
      </c>
      <c r="C3539" s="2" t="s">
        <v>733</v>
      </c>
      <c r="D3539" s="2" t="s">
        <v>735</v>
      </c>
      <c r="E3539" s="4">
        <v>10</v>
      </c>
      <c r="F3539" s="4">
        <v>50000</v>
      </c>
      <c r="G3539" s="4">
        <v>5000</v>
      </c>
      <c r="H3539" s="4">
        <v>55000</v>
      </c>
    </row>
    <row r="3540" spans="1:8" ht="15.75">
      <c r="A3540" s="3" t="s">
        <v>2950</v>
      </c>
      <c r="B3540" s="2" t="s">
        <v>745</v>
      </c>
      <c r="C3540" s="2" t="s">
        <v>744</v>
      </c>
      <c r="D3540" s="2" t="s">
        <v>746</v>
      </c>
      <c r="E3540" s="4">
        <v>10</v>
      </c>
      <c r="F3540" s="4">
        <v>60000</v>
      </c>
      <c r="G3540" s="4">
        <v>6000</v>
      </c>
      <c r="H3540" s="4">
        <v>66000</v>
      </c>
    </row>
    <row r="3541" spans="1:8" ht="15.75">
      <c r="A3541" s="3" t="s">
        <v>2950</v>
      </c>
      <c r="B3541" s="2" t="s">
        <v>771</v>
      </c>
      <c r="C3541" s="2" t="s">
        <v>770</v>
      </c>
      <c r="D3541" s="2" t="s">
        <v>772</v>
      </c>
      <c r="E3541" s="4">
        <v>15</v>
      </c>
      <c r="F3541" s="4">
        <v>102000</v>
      </c>
      <c r="G3541" s="4">
        <v>10200</v>
      </c>
      <c r="H3541" s="4">
        <v>112200</v>
      </c>
    </row>
    <row r="3542" spans="1:8" ht="15.75">
      <c r="A3542" s="3" t="s">
        <v>2950</v>
      </c>
      <c r="B3542" s="2" t="s">
        <v>779</v>
      </c>
      <c r="C3542" s="2" t="s">
        <v>778</v>
      </c>
      <c r="D3542" s="2" t="s">
        <v>780</v>
      </c>
      <c r="E3542" s="4">
        <v>8</v>
      </c>
      <c r="F3542" s="4">
        <v>63200</v>
      </c>
      <c r="G3542" s="4">
        <v>6320</v>
      </c>
      <c r="H3542" s="4">
        <v>69520</v>
      </c>
    </row>
    <row r="3543" spans="1:8" ht="15.75">
      <c r="A3543" s="3" t="s">
        <v>2950</v>
      </c>
      <c r="B3543" s="2" t="s">
        <v>800</v>
      </c>
      <c r="C3543" s="2" t="s">
        <v>799</v>
      </c>
      <c r="D3543" s="2" t="s">
        <v>801</v>
      </c>
      <c r="E3543" s="4">
        <v>8</v>
      </c>
      <c r="F3543" s="4">
        <v>72000</v>
      </c>
      <c r="G3543" s="4">
        <v>7200</v>
      </c>
      <c r="H3543" s="4">
        <v>79200</v>
      </c>
    </row>
    <row r="3544" spans="1:8" ht="15.75">
      <c r="A3544" s="3" t="s">
        <v>2950</v>
      </c>
      <c r="B3544" s="2" t="s">
        <v>814</v>
      </c>
      <c r="C3544" s="2" t="s">
        <v>813</v>
      </c>
      <c r="D3544" s="2" t="s">
        <v>815</v>
      </c>
      <c r="E3544" s="4">
        <v>100</v>
      </c>
      <c r="F3544" s="4">
        <v>140000</v>
      </c>
      <c r="G3544" s="4">
        <v>14000</v>
      </c>
      <c r="H3544" s="4">
        <v>154000</v>
      </c>
    </row>
    <row r="3545" spans="1:8" ht="15.75">
      <c r="A3545" s="3" t="s">
        <v>2950</v>
      </c>
      <c r="B3545" s="2" t="s">
        <v>823</v>
      </c>
      <c r="C3545" s="2" t="s">
        <v>822</v>
      </c>
      <c r="D3545" s="2" t="s">
        <v>824</v>
      </c>
      <c r="E3545" s="4">
        <v>200</v>
      </c>
      <c r="F3545" s="4">
        <v>251000</v>
      </c>
      <c r="G3545" s="4">
        <v>25100</v>
      </c>
      <c r="H3545" s="4">
        <v>276100</v>
      </c>
    </row>
    <row r="3546" spans="1:8" ht="15.75">
      <c r="A3546" s="3" t="s">
        <v>2950</v>
      </c>
      <c r="B3546" s="2" t="s">
        <v>855</v>
      </c>
      <c r="C3546" s="2" t="s">
        <v>854</v>
      </c>
      <c r="D3546" s="2" t="s">
        <v>856</v>
      </c>
      <c r="E3546" s="4">
        <v>5</v>
      </c>
      <c r="F3546" s="4">
        <v>20500</v>
      </c>
      <c r="G3546" s="4">
        <v>2050</v>
      </c>
      <c r="H3546" s="4">
        <v>22550</v>
      </c>
    </row>
    <row r="3547" spans="1:8" ht="15.75">
      <c r="A3547" s="3" t="s">
        <v>2950</v>
      </c>
      <c r="B3547" s="2" t="s">
        <v>883</v>
      </c>
      <c r="C3547" s="2" t="s">
        <v>882</v>
      </c>
      <c r="D3547" s="2" t="s">
        <v>884</v>
      </c>
      <c r="E3547" s="4">
        <v>10</v>
      </c>
      <c r="F3547" s="4">
        <v>202180</v>
      </c>
      <c r="G3547" s="4">
        <v>20218</v>
      </c>
      <c r="H3547" s="4">
        <v>222398</v>
      </c>
    </row>
    <row r="3548" spans="1:8" ht="15.75">
      <c r="A3548" s="3" t="s">
        <v>2950</v>
      </c>
      <c r="B3548" s="2" t="s">
        <v>889</v>
      </c>
      <c r="C3548" s="2" t="s">
        <v>888</v>
      </c>
      <c r="D3548" s="2" t="s">
        <v>890</v>
      </c>
      <c r="E3548" s="4">
        <v>20</v>
      </c>
      <c r="F3548" s="4">
        <v>298860</v>
      </c>
      <c r="G3548" s="4">
        <v>29886</v>
      </c>
      <c r="H3548" s="4">
        <v>328746</v>
      </c>
    </row>
    <row r="3549" spans="1:8" ht="15.75">
      <c r="A3549" s="3" t="s">
        <v>2950</v>
      </c>
      <c r="B3549" s="2" t="s">
        <v>897</v>
      </c>
      <c r="C3549" s="2" t="s">
        <v>896</v>
      </c>
      <c r="D3549" s="2" t="s">
        <v>884</v>
      </c>
      <c r="E3549" s="4">
        <v>10</v>
      </c>
      <c r="F3549" s="4">
        <v>232440</v>
      </c>
      <c r="G3549" s="4">
        <v>23244</v>
      </c>
      <c r="H3549" s="4">
        <v>255684</v>
      </c>
    </row>
    <row r="3550" spans="1:8" ht="15.75">
      <c r="A3550" s="3" t="s">
        <v>2950</v>
      </c>
      <c r="B3550" s="2" t="s">
        <v>3165</v>
      </c>
      <c r="C3550" s="2" t="s">
        <v>3164</v>
      </c>
      <c r="D3550" s="2" t="s">
        <v>909</v>
      </c>
      <c r="E3550" s="4">
        <v>10</v>
      </c>
      <c r="F3550" s="4">
        <v>109950</v>
      </c>
      <c r="G3550" s="4">
        <v>10995</v>
      </c>
      <c r="H3550" s="4">
        <v>120945</v>
      </c>
    </row>
    <row r="3551" spans="1:8" ht="15.75">
      <c r="A3551" s="3" t="s">
        <v>2950</v>
      </c>
      <c r="B3551" s="2" t="s">
        <v>902</v>
      </c>
      <c r="C3551" s="2" t="s">
        <v>901</v>
      </c>
      <c r="D3551" s="2" t="s">
        <v>890</v>
      </c>
      <c r="E3551" s="4">
        <v>10</v>
      </c>
      <c r="F3551" s="4">
        <v>172770</v>
      </c>
      <c r="G3551" s="4">
        <v>17277</v>
      </c>
      <c r="H3551" s="4">
        <v>190047</v>
      </c>
    </row>
    <row r="3552" spans="1:8" ht="15.75">
      <c r="A3552" s="3" t="s">
        <v>2950</v>
      </c>
      <c r="B3552" s="2" t="s">
        <v>3184</v>
      </c>
      <c r="C3552" s="2" t="s">
        <v>3183</v>
      </c>
      <c r="D3552" s="2" t="s">
        <v>3185</v>
      </c>
      <c r="E3552" s="4">
        <v>9</v>
      </c>
      <c r="F3552" s="4">
        <v>263619</v>
      </c>
      <c r="G3552" s="4">
        <v>26362</v>
      </c>
      <c r="H3552" s="4">
        <v>289981</v>
      </c>
    </row>
    <row r="3553" spans="1:8" ht="15.75">
      <c r="A3553" s="3" t="s">
        <v>2950</v>
      </c>
      <c r="B3553" s="2" t="s">
        <v>986</v>
      </c>
      <c r="C3553" s="2" t="s">
        <v>736</v>
      </c>
      <c r="D3553" s="2" t="s">
        <v>987</v>
      </c>
      <c r="E3553" s="4">
        <v>2</v>
      </c>
      <c r="F3553" s="4">
        <v>3802</v>
      </c>
      <c r="G3553" s="4">
        <v>380</v>
      </c>
      <c r="H3553" s="4">
        <v>4182</v>
      </c>
    </row>
    <row r="3554" spans="1:8" ht="15.75">
      <c r="A3554" s="3" t="s">
        <v>2950</v>
      </c>
      <c r="B3554" s="2" t="s">
        <v>3238</v>
      </c>
      <c r="C3554" s="2" t="s">
        <v>3237</v>
      </c>
      <c r="D3554" s="2" t="s">
        <v>909</v>
      </c>
      <c r="E3554" s="4">
        <v>10</v>
      </c>
      <c r="F3554" s="4">
        <v>94840</v>
      </c>
      <c r="G3554" s="4">
        <v>9484</v>
      </c>
      <c r="H3554" s="4">
        <v>104324</v>
      </c>
    </row>
    <row r="3555" spans="1:8" ht="15.75">
      <c r="A3555" s="3" t="s">
        <v>2950</v>
      </c>
      <c r="B3555" s="2" t="s">
        <v>1027</v>
      </c>
      <c r="C3555" s="2" t="s">
        <v>1026</v>
      </c>
      <c r="D3555" s="2"/>
      <c r="E3555" s="4">
        <v>20</v>
      </c>
      <c r="F3555" s="4">
        <v>31800</v>
      </c>
      <c r="G3555" s="4">
        <v>3180</v>
      </c>
      <c r="H3555" s="4">
        <v>34980</v>
      </c>
    </row>
    <row r="3556" spans="1:8" ht="15.75">
      <c r="A3556" s="3" t="s">
        <v>2950</v>
      </c>
      <c r="B3556" s="2" t="s">
        <v>3248</v>
      </c>
      <c r="C3556" s="2" t="s">
        <v>802</v>
      </c>
      <c r="D3556" s="2" t="s">
        <v>3249</v>
      </c>
      <c r="E3556" s="4">
        <v>2</v>
      </c>
      <c r="F3556" s="4">
        <v>6516</v>
      </c>
      <c r="G3556" s="4">
        <v>652</v>
      </c>
      <c r="H3556" s="4">
        <v>7168</v>
      </c>
    </row>
    <row r="3557" spans="1:8" ht="15.75">
      <c r="A3557" s="3" t="s">
        <v>2950</v>
      </c>
      <c r="B3557" s="2" t="s">
        <v>1061</v>
      </c>
      <c r="C3557" s="2" t="s">
        <v>857</v>
      </c>
      <c r="D3557" s="2" t="s">
        <v>1062</v>
      </c>
      <c r="E3557" s="4">
        <v>1</v>
      </c>
      <c r="F3557" s="4">
        <v>1476</v>
      </c>
      <c r="G3557" s="4">
        <v>148</v>
      </c>
      <c r="H3557" s="4">
        <v>1624</v>
      </c>
    </row>
    <row r="3558" spans="1:8" ht="15.75">
      <c r="A3558" s="3" t="s">
        <v>2950</v>
      </c>
      <c r="B3558" s="2" t="s">
        <v>3297</v>
      </c>
      <c r="C3558" s="2" t="s">
        <v>3296</v>
      </c>
      <c r="D3558" s="2" t="s">
        <v>3298</v>
      </c>
      <c r="E3558" s="4">
        <v>5</v>
      </c>
      <c r="F3558" s="4">
        <v>20000</v>
      </c>
      <c r="G3558" s="4">
        <v>2000</v>
      </c>
      <c r="H3558" s="4">
        <v>22000</v>
      </c>
    </row>
    <row r="3559" spans="1:8" ht="15.75">
      <c r="A3559" s="3" t="s">
        <v>2950</v>
      </c>
      <c r="B3559" s="2" t="s">
        <v>3495</v>
      </c>
      <c r="C3559" s="2" t="s">
        <v>3494</v>
      </c>
      <c r="D3559" s="2" t="s">
        <v>56</v>
      </c>
      <c r="E3559" s="4">
        <v>26</v>
      </c>
      <c r="F3559" s="4">
        <v>1326000</v>
      </c>
      <c r="G3559" s="4">
        <v>132600</v>
      </c>
      <c r="H3559" s="4">
        <v>1458600</v>
      </c>
    </row>
    <row r="3560" spans="1:8" ht="15.75">
      <c r="A3560" s="3" t="s">
        <v>2950</v>
      </c>
      <c r="B3560" s="2" t="s">
        <v>1346</v>
      </c>
      <c r="C3560" s="2" t="s">
        <v>1345</v>
      </c>
      <c r="D3560" s="2" t="s">
        <v>1342</v>
      </c>
      <c r="E3560" s="4">
        <v>10</v>
      </c>
      <c r="F3560" s="4">
        <v>120000</v>
      </c>
      <c r="G3560" s="4">
        <v>12000</v>
      </c>
      <c r="H3560" s="4">
        <v>132000</v>
      </c>
    </row>
    <row r="3561" spans="1:8" ht="15.75">
      <c r="A3561" s="3" t="s">
        <v>2950</v>
      </c>
      <c r="B3561" s="2" t="s">
        <v>1348</v>
      </c>
      <c r="C3561" s="2" t="s">
        <v>1347</v>
      </c>
      <c r="D3561" s="2" t="s">
        <v>1349</v>
      </c>
      <c r="E3561" s="4">
        <v>300</v>
      </c>
      <c r="F3561" s="4">
        <v>3046500</v>
      </c>
      <c r="G3561" s="4">
        <v>304650</v>
      </c>
      <c r="H3561" s="4">
        <v>3351150</v>
      </c>
    </row>
    <row r="3562" spans="1:8" ht="15.75">
      <c r="A3562" s="3" t="s">
        <v>2950</v>
      </c>
      <c r="B3562" s="2" t="s">
        <v>1351</v>
      </c>
      <c r="C3562" s="2" t="s">
        <v>1350</v>
      </c>
      <c r="D3562" s="2" t="s">
        <v>1352</v>
      </c>
      <c r="E3562" s="4">
        <v>200</v>
      </c>
      <c r="F3562" s="4">
        <v>250000</v>
      </c>
      <c r="G3562" s="4">
        <v>25000</v>
      </c>
      <c r="H3562" s="4">
        <v>275000</v>
      </c>
    </row>
    <row r="3563" spans="1:8" ht="15.75">
      <c r="A3563" s="3" t="s">
        <v>2950</v>
      </c>
      <c r="B3563" s="2" t="s">
        <v>1356</v>
      </c>
      <c r="C3563" s="2" t="s">
        <v>1355</v>
      </c>
      <c r="D3563" s="2" t="s">
        <v>1352</v>
      </c>
      <c r="E3563" s="4">
        <v>755</v>
      </c>
      <c r="F3563" s="4">
        <v>717250</v>
      </c>
      <c r="G3563" s="4">
        <v>71725</v>
      </c>
      <c r="H3563" s="4">
        <v>788975</v>
      </c>
    </row>
    <row r="3564" spans="1:8" ht="15.75">
      <c r="A3564" s="3" t="s">
        <v>2950</v>
      </c>
      <c r="B3564" s="2" t="s">
        <v>1358</v>
      </c>
      <c r="C3564" s="2" t="s">
        <v>1357</v>
      </c>
      <c r="D3564" s="2" t="s">
        <v>1359</v>
      </c>
      <c r="E3564" s="4">
        <v>50</v>
      </c>
      <c r="F3564" s="4">
        <v>285000</v>
      </c>
      <c r="G3564" s="4">
        <v>28500</v>
      </c>
      <c r="H3564" s="4">
        <v>313500</v>
      </c>
    </row>
    <row r="3565" spans="1:8" ht="15.75">
      <c r="A3565" s="3" t="s">
        <v>2950</v>
      </c>
      <c r="B3565" s="2" t="s">
        <v>1363</v>
      </c>
      <c r="C3565" s="2" t="s">
        <v>1362</v>
      </c>
      <c r="D3565" s="2" t="s">
        <v>1342</v>
      </c>
      <c r="E3565" s="4">
        <v>10</v>
      </c>
      <c r="F3565" s="4">
        <v>108000</v>
      </c>
      <c r="G3565" s="4">
        <v>10800</v>
      </c>
      <c r="H3565" s="4">
        <v>118800</v>
      </c>
    </row>
    <row r="3566" spans="1:8" ht="15.75">
      <c r="A3566" s="3" t="s">
        <v>2950</v>
      </c>
      <c r="B3566" s="2" t="s">
        <v>1365</v>
      </c>
      <c r="C3566" s="2" t="s">
        <v>1364</v>
      </c>
      <c r="D3566" s="2" t="s">
        <v>1352</v>
      </c>
      <c r="E3566" s="4">
        <v>8976</v>
      </c>
      <c r="F3566" s="4">
        <v>8078400</v>
      </c>
      <c r="G3566" s="4">
        <v>807840</v>
      </c>
      <c r="H3566" s="4">
        <v>8886240</v>
      </c>
    </row>
    <row r="3567" spans="1:8" ht="15.75">
      <c r="A3567" s="3" t="s">
        <v>2950</v>
      </c>
      <c r="B3567" s="2" t="s">
        <v>1370</v>
      </c>
      <c r="C3567" s="2" t="s">
        <v>1369</v>
      </c>
      <c r="D3567" s="2" t="s">
        <v>1352</v>
      </c>
      <c r="E3567" s="4">
        <v>260</v>
      </c>
      <c r="F3567" s="4">
        <v>6130000</v>
      </c>
      <c r="G3567" s="4">
        <v>613000</v>
      </c>
      <c r="H3567" s="4">
        <v>6743000</v>
      </c>
    </row>
    <row r="3568" spans="1:8" ht="15.75">
      <c r="A3568" s="3" t="s">
        <v>2950</v>
      </c>
      <c r="B3568" s="2" t="s">
        <v>1373</v>
      </c>
      <c r="C3568" s="2" t="s">
        <v>1362</v>
      </c>
      <c r="D3568" s="2" t="s">
        <v>1374</v>
      </c>
      <c r="E3568" s="4">
        <v>1</v>
      </c>
      <c r="F3568" s="4">
        <v>10800</v>
      </c>
      <c r="G3568" s="4">
        <v>1080</v>
      </c>
      <c r="H3568" s="4">
        <v>11880</v>
      </c>
    </row>
    <row r="3569" spans="1:8" ht="15.75">
      <c r="A3569" s="3" t="s">
        <v>2950</v>
      </c>
      <c r="B3569" s="2" t="s">
        <v>1375</v>
      </c>
      <c r="C3569" s="2" t="s">
        <v>1353</v>
      </c>
      <c r="D3569" s="2" t="s">
        <v>1374</v>
      </c>
      <c r="E3569" s="4">
        <v>7</v>
      </c>
      <c r="F3569" s="4">
        <v>79800</v>
      </c>
      <c r="G3569" s="4">
        <v>7980</v>
      </c>
      <c r="H3569" s="4">
        <v>87780</v>
      </c>
    </row>
    <row r="3570" spans="1:8" ht="15.75">
      <c r="A3570" s="3" t="s">
        <v>2950</v>
      </c>
      <c r="B3570" s="2" t="s">
        <v>1430</v>
      </c>
      <c r="C3570" s="2" t="s">
        <v>1426</v>
      </c>
      <c r="D3570" s="2" t="s">
        <v>184</v>
      </c>
      <c r="E3570" s="4">
        <v>9</v>
      </c>
      <c r="F3570" s="4">
        <v>17100</v>
      </c>
      <c r="G3570" s="4">
        <v>1710</v>
      </c>
      <c r="H3570" s="4">
        <v>18810</v>
      </c>
    </row>
    <row r="3571" spans="1:8" ht="15.75">
      <c r="A3571" s="3" t="s">
        <v>2950</v>
      </c>
      <c r="B3571" s="2" t="s">
        <v>1623</v>
      </c>
      <c r="C3571" s="2" t="s">
        <v>1622</v>
      </c>
      <c r="D3571" s="2" t="s">
        <v>1624</v>
      </c>
      <c r="E3571" s="4">
        <v>1</v>
      </c>
      <c r="F3571" s="4">
        <v>40000</v>
      </c>
      <c r="G3571" s="4">
        <v>4000</v>
      </c>
      <c r="H3571" s="4">
        <v>44000</v>
      </c>
    </row>
    <row r="3572" spans="1:8" ht="15.75">
      <c r="A3572" s="3" t="s">
        <v>2950</v>
      </c>
      <c r="B3572" s="2" t="s">
        <v>1626</v>
      </c>
      <c r="C3572" s="2" t="s">
        <v>1625</v>
      </c>
      <c r="D3572" s="2" t="s">
        <v>1627</v>
      </c>
      <c r="E3572" s="4">
        <v>3</v>
      </c>
      <c r="F3572" s="4">
        <v>535680</v>
      </c>
      <c r="G3572" s="4">
        <v>53568</v>
      </c>
      <c r="H3572" s="4">
        <v>589248</v>
      </c>
    </row>
    <row r="3573" spans="1:8" ht="15.75">
      <c r="A3573" s="3" t="s">
        <v>2950</v>
      </c>
      <c r="B3573" s="2" t="s">
        <v>2365</v>
      </c>
      <c r="C3573" s="2" t="s">
        <v>314</v>
      </c>
      <c r="D3573" s="2" t="s">
        <v>2366</v>
      </c>
      <c r="E3573" s="4">
        <v>2</v>
      </c>
      <c r="F3573" s="4">
        <v>17996</v>
      </c>
      <c r="G3573" s="4">
        <v>1800</v>
      </c>
      <c r="H3573" s="4">
        <v>19796</v>
      </c>
    </row>
    <row r="3574" spans="1:8" ht="15.75">
      <c r="A3574" s="3" t="s">
        <v>2950</v>
      </c>
      <c r="B3574" s="2" t="s">
        <v>2400</v>
      </c>
      <c r="C3574" s="2" t="s">
        <v>236</v>
      </c>
      <c r="D3574" s="2" t="s">
        <v>2401</v>
      </c>
      <c r="E3574" s="4">
        <v>5</v>
      </c>
      <c r="F3574" s="4">
        <v>34270</v>
      </c>
      <c r="G3574" s="4">
        <v>3427</v>
      </c>
      <c r="H3574" s="4">
        <v>37697</v>
      </c>
    </row>
    <row r="3575" spans="1:8" ht="15.75">
      <c r="A3575" s="3" t="s">
        <v>2950</v>
      </c>
      <c r="B3575" s="2" t="s">
        <v>2402</v>
      </c>
      <c r="C3575" s="2" t="s">
        <v>236</v>
      </c>
      <c r="D3575" s="2" t="s">
        <v>2403</v>
      </c>
      <c r="E3575" s="4">
        <v>5</v>
      </c>
      <c r="F3575" s="4">
        <v>41330</v>
      </c>
      <c r="G3575" s="4">
        <v>4133</v>
      </c>
      <c r="H3575" s="4">
        <v>45463</v>
      </c>
    </row>
    <row r="3576" spans="1:8" ht="15.75">
      <c r="A3576" s="3" t="s">
        <v>2950</v>
      </c>
      <c r="B3576" s="2" t="s">
        <v>2406</v>
      </c>
      <c r="C3576" s="2" t="s">
        <v>236</v>
      </c>
      <c r="D3576" s="2" t="s">
        <v>2407</v>
      </c>
      <c r="E3576" s="4">
        <v>50</v>
      </c>
      <c r="F3576" s="4">
        <v>168200</v>
      </c>
      <c r="G3576" s="4">
        <v>16820</v>
      </c>
      <c r="H3576" s="4">
        <v>185020</v>
      </c>
    </row>
    <row r="3577" spans="1:8" ht="15.75">
      <c r="A3577" s="3" t="s">
        <v>2950</v>
      </c>
      <c r="B3577" s="2" t="s">
        <v>2432</v>
      </c>
      <c r="C3577" s="2" t="s">
        <v>267</v>
      </c>
      <c r="D3577" s="2" t="s">
        <v>2433</v>
      </c>
      <c r="E3577" s="4">
        <v>15</v>
      </c>
      <c r="F3577" s="4">
        <v>76770</v>
      </c>
      <c r="G3577" s="4">
        <v>7677</v>
      </c>
      <c r="H3577" s="4">
        <v>84447</v>
      </c>
    </row>
    <row r="3578" spans="1:8" ht="15.75">
      <c r="A3578" s="3" t="s">
        <v>2950</v>
      </c>
      <c r="B3578" s="2" t="s">
        <v>2436</v>
      </c>
      <c r="C3578" s="2" t="s">
        <v>267</v>
      </c>
      <c r="D3578" s="2" t="s">
        <v>2437</v>
      </c>
      <c r="E3578" s="4">
        <v>79</v>
      </c>
      <c r="F3578" s="4">
        <v>390453</v>
      </c>
      <c r="G3578" s="4">
        <v>39046</v>
      </c>
      <c r="H3578" s="4">
        <v>429499</v>
      </c>
    </row>
    <row r="3579" spans="1:8" ht="15.75">
      <c r="A3579" s="3" t="s">
        <v>2950</v>
      </c>
      <c r="B3579" s="2" t="s">
        <v>2440</v>
      </c>
      <c r="C3579" s="2" t="s">
        <v>267</v>
      </c>
      <c r="D3579" s="2" t="s">
        <v>2441</v>
      </c>
      <c r="E3579" s="4">
        <v>18</v>
      </c>
      <c r="F3579" s="4">
        <v>130706</v>
      </c>
      <c r="G3579" s="4">
        <v>13071</v>
      </c>
      <c r="H3579" s="4">
        <v>143777</v>
      </c>
    </row>
    <row r="3580" spans="1:8" ht="15.75">
      <c r="A3580" s="3" t="s">
        <v>2950</v>
      </c>
      <c r="B3580" s="2" t="s">
        <v>2442</v>
      </c>
      <c r="C3580" s="2" t="s">
        <v>267</v>
      </c>
      <c r="D3580" s="2" t="s">
        <v>2443</v>
      </c>
      <c r="E3580" s="4">
        <v>60</v>
      </c>
      <c r="F3580" s="4">
        <v>509170</v>
      </c>
      <c r="G3580" s="4">
        <v>50917</v>
      </c>
      <c r="H3580" s="4">
        <v>560087</v>
      </c>
    </row>
    <row r="3581" spans="1:8" ht="15.75">
      <c r="A3581" s="3" t="s">
        <v>2950</v>
      </c>
      <c r="B3581" s="2" t="s">
        <v>2444</v>
      </c>
      <c r="C3581" s="2" t="s">
        <v>267</v>
      </c>
      <c r="D3581" s="2" t="s">
        <v>2445</v>
      </c>
      <c r="E3581" s="4">
        <v>18</v>
      </c>
      <c r="F3581" s="4">
        <v>173340</v>
      </c>
      <c r="G3581" s="4">
        <v>17334</v>
      </c>
      <c r="H3581" s="4">
        <v>190674</v>
      </c>
    </row>
    <row r="3582" spans="1:8" ht="15.75">
      <c r="A3582" s="3" t="s">
        <v>2950</v>
      </c>
      <c r="B3582" s="2" t="s">
        <v>2452</v>
      </c>
      <c r="C3582" s="2" t="s">
        <v>267</v>
      </c>
      <c r="D3582" s="2" t="s">
        <v>2328</v>
      </c>
      <c r="E3582" s="4">
        <v>5</v>
      </c>
      <c r="F3582" s="4">
        <v>93000</v>
      </c>
      <c r="G3582" s="4">
        <v>9300</v>
      </c>
      <c r="H3582" s="4">
        <v>102300</v>
      </c>
    </row>
    <row r="3583" spans="1:8" ht="15.75">
      <c r="A3583" s="3" t="s">
        <v>2950</v>
      </c>
      <c r="B3583" s="2" t="s">
        <v>2461</v>
      </c>
      <c r="C3583" s="2" t="s">
        <v>271</v>
      </c>
      <c r="D3583" s="2" t="s">
        <v>2462</v>
      </c>
      <c r="E3583" s="4">
        <v>30</v>
      </c>
      <c r="F3583" s="4">
        <v>148200</v>
      </c>
      <c r="G3583" s="4">
        <v>14820</v>
      </c>
      <c r="H3583" s="4">
        <v>163020</v>
      </c>
    </row>
    <row r="3584" spans="1:8" ht="15.75">
      <c r="A3584" s="3" t="s">
        <v>2950</v>
      </c>
      <c r="B3584" s="2" t="s">
        <v>2463</v>
      </c>
      <c r="C3584" s="2" t="s">
        <v>271</v>
      </c>
      <c r="D3584" s="2" t="s">
        <v>2464</v>
      </c>
      <c r="E3584" s="4">
        <v>20</v>
      </c>
      <c r="F3584" s="4">
        <v>121680</v>
      </c>
      <c r="G3584" s="4">
        <v>12168</v>
      </c>
      <c r="H3584" s="4">
        <v>133848</v>
      </c>
    </row>
    <row r="3585" spans="1:8" ht="15.75">
      <c r="A3585" s="3" t="s">
        <v>2950</v>
      </c>
      <c r="B3585" s="2" t="s">
        <v>2465</v>
      </c>
      <c r="C3585" s="2" t="s">
        <v>271</v>
      </c>
      <c r="D3585" s="2" t="s">
        <v>2466</v>
      </c>
      <c r="E3585" s="4">
        <v>10</v>
      </c>
      <c r="F3585" s="4">
        <v>71650</v>
      </c>
      <c r="G3585" s="4">
        <v>7165</v>
      </c>
      <c r="H3585" s="4">
        <v>78815</v>
      </c>
    </row>
    <row r="3586" spans="1:8" ht="15.75">
      <c r="A3586" s="3" t="s">
        <v>2950</v>
      </c>
      <c r="B3586" s="2" t="s">
        <v>2467</v>
      </c>
      <c r="C3586" s="2" t="s">
        <v>271</v>
      </c>
      <c r="D3586" s="2" t="s">
        <v>2468</v>
      </c>
      <c r="E3586" s="4">
        <v>10</v>
      </c>
      <c r="F3586" s="4">
        <v>83090</v>
      </c>
      <c r="G3586" s="4">
        <v>8309</v>
      </c>
      <c r="H3586" s="4">
        <v>91399</v>
      </c>
    </row>
    <row r="3587" spans="1:8" ht="15.75">
      <c r="A3587" s="3" t="s">
        <v>2950</v>
      </c>
      <c r="B3587" s="2" t="s">
        <v>2473</v>
      </c>
      <c r="C3587" s="2" t="s">
        <v>264</v>
      </c>
      <c r="D3587" s="2" t="s">
        <v>2474</v>
      </c>
      <c r="E3587" s="4">
        <v>406</v>
      </c>
      <c r="F3587" s="4">
        <v>1541640</v>
      </c>
      <c r="G3587" s="4">
        <v>154164</v>
      </c>
      <c r="H3587" s="4">
        <v>1695804</v>
      </c>
    </row>
    <row r="3588" spans="1:8" ht="15.75">
      <c r="A3588" s="3" t="s">
        <v>2950</v>
      </c>
      <c r="B3588" s="2" t="s">
        <v>2479</v>
      </c>
      <c r="C3588" s="2" t="s">
        <v>264</v>
      </c>
      <c r="D3588" s="2" t="s">
        <v>2480</v>
      </c>
      <c r="E3588" s="4">
        <v>505</v>
      </c>
      <c r="F3588" s="4">
        <v>2405315</v>
      </c>
      <c r="G3588" s="4">
        <v>240532</v>
      </c>
      <c r="H3588" s="4">
        <v>2645847</v>
      </c>
    </row>
    <row r="3589" spans="1:8" ht="15.75">
      <c r="A3589" s="3" t="s">
        <v>2950</v>
      </c>
      <c r="B3589" s="2" t="s">
        <v>2482</v>
      </c>
      <c r="C3589" s="2" t="s">
        <v>264</v>
      </c>
      <c r="D3589" s="2" t="s">
        <v>2483</v>
      </c>
      <c r="E3589" s="4">
        <v>40</v>
      </c>
      <c r="F3589" s="4">
        <v>117800</v>
      </c>
      <c r="G3589" s="4">
        <v>11780</v>
      </c>
      <c r="H3589" s="4">
        <v>129580</v>
      </c>
    </row>
    <row r="3590" spans="1:8" ht="15.75">
      <c r="A3590" s="3" t="s">
        <v>2950</v>
      </c>
      <c r="B3590" s="2" t="s">
        <v>2484</v>
      </c>
      <c r="C3590" s="2" t="s">
        <v>264</v>
      </c>
      <c r="D3590" s="2" t="s">
        <v>2485</v>
      </c>
      <c r="E3590" s="4">
        <v>110</v>
      </c>
      <c r="F3590" s="4">
        <v>620750</v>
      </c>
      <c r="G3590" s="4">
        <v>62075</v>
      </c>
      <c r="H3590" s="4">
        <v>682825</v>
      </c>
    </row>
    <row r="3591" spans="1:8" ht="15.75">
      <c r="A3591" s="3" t="s">
        <v>2950</v>
      </c>
      <c r="B3591" s="2" t="s">
        <v>2486</v>
      </c>
      <c r="C3591" s="2" t="s">
        <v>264</v>
      </c>
      <c r="D3591" s="2" t="s">
        <v>2487</v>
      </c>
      <c r="E3591" s="4">
        <v>80</v>
      </c>
      <c r="F3591" s="4">
        <v>523700</v>
      </c>
      <c r="G3591" s="4">
        <v>52370</v>
      </c>
      <c r="H3591" s="4">
        <v>576070</v>
      </c>
    </row>
    <row r="3592" spans="1:8" ht="15.75">
      <c r="A3592" s="3" t="s">
        <v>2950</v>
      </c>
      <c r="B3592" s="2" t="s">
        <v>2488</v>
      </c>
      <c r="C3592" s="2" t="s">
        <v>264</v>
      </c>
      <c r="D3592" s="2" t="s">
        <v>2489</v>
      </c>
      <c r="E3592" s="4">
        <v>30</v>
      </c>
      <c r="F3592" s="4">
        <v>71940</v>
      </c>
      <c r="G3592" s="4">
        <v>7194</v>
      </c>
      <c r="H3592" s="4">
        <v>79134</v>
      </c>
    </row>
    <row r="3593" spans="1:8" ht="15.75">
      <c r="A3593" s="3" t="s">
        <v>2950</v>
      </c>
      <c r="B3593" s="2" t="s">
        <v>2490</v>
      </c>
      <c r="C3593" s="2" t="s">
        <v>264</v>
      </c>
      <c r="D3593" s="2" t="s">
        <v>2491</v>
      </c>
      <c r="E3593" s="4">
        <v>10</v>
      </c>
      <c r="F3593" s="4">
        <v>75620</v>
      </c>
      <c r="G3593" s="4">
        <v>7562</v>
      </c>
      <c r="H3593" s="4">
        <v>83182</v>
      </c>
    </row>
    <row r="3594" spans="1:8" ht="15.75">
      <c r="A3594" s="3" t="s">
        <v>2950</v>
      </c>
      <c r="B3594" s="2" t="s">
        <v>2492</v>
      </c>
      <c r="C3594" s="2" t="s">
        <v>264</v>
      </c>
      <c r="D3594" s="2" t="s">
        <v>2493</v>
      </c>
      <c r="E3594" s="4">
        <v>6</v>
      </c>
      <c r="F3594" s="4">
        <v>61776</v>
      </c>
      <c r="G3594" s="4">
        <v>6178</v>
      </c>
      <c r="H3594" s="4">
        <v>67954</v>
      </c>
    </row>
    <row r="3595" spans="1:8" ht="15.75">
      <c r="A3595" s="3" t="s">
        <v>2950</v>
      </c>
      <c r="B3595" s="2" t="s">
        <v>2494</v>
      </c>
      <c r="C3595" s="2" t="s">
        <v>264</v>
      </c>
      <c r="D3595" s="2" t="s">
        <v>2495</v>
      </c>
      <c r="E3595" s="4">
        <v>525</v>
      </c>
      <c r="F3595" s="4">
        <v>1368480</v>
      </c>
      <c r="G3595" s="4">
        <v>136848</v>
      </c>
      <c r="H3595" s="4">
        <v>1505328</v>
      </c>
    </row>
    <row r="3596" spans="1:8" ht="15.75">
      <c r="A3596" s="3" t="s">
        <v>2950</v>
      </c>
      <c r="B3596" s="2" t="s">
        <v>2496</v>
      </c>
      <c r="C3596" s="2" t="s">
        <v>264</v>
      </c>
      <c r="D3596" s="2" t="s">
        <v>2497</v>
      </c>
      <c r="E3596" s="4">
        <v>6</v>
      </c>
      <c r="F3596" s="4">
        <v>68640</v>
      </c>
      <c r="G3596" s="4">
        <v>6864</v>
      </c>
      <c r="H3596" s="4">
        <v>75504</v>
      </c>
    </row>
    <row r="3597" spans="1:8" ht="15.75">
      <c r="A3597" s="3" t="s">
        <v>2950</v>
      </c>
      <c r="B3597" s="2" t="s">
        <v>2498</v>
      </c>
      <c r="C3597" s="2" t="s">
        <v>264</v>
      </c>
      <c r="D3597" s="2" t="s">
        <v>2328</v>
      </c>
      <c r="E3597" s="4">
        <v>10</v>
      </c>
      <c r="F3597" s="4">
        <v>170600</v>
      </c>
      <c r="G3597" s="4">
        <v>17060</v>
      </c>
      <c r="H3597" s="4">
        <v>187660</v>
      </c>
    </row>
    <row r="3598" spans="1:8" ht="15.75">
      <c r="A3598" s="3" t="s">
        <v>2950</v>
      </c>
      <c r="B3598" s="2" t="s">
        <v>2503</v>
      </c>
      <c r="C3598" s="2" t="s">
        <v>264</v>
      </c>
      <c r="D3598" s="2" t="s">
        <v>2504</v>
      </c>
      <c r="E3598" s="4">
        <v>9</v>
      </c>
      <c r="F3598" s="4">
        <v>27369</v>
      </c>
      <c r="G3598" s="4">
        <v>2737</v>
      </c>
      <c r="H3598" s="4">
        <v>30106</v>
      </c>
    </row>
    <row r="3599" spans="1:8" ht="15.75">
      <c r="A3599" s="3" t="s">
        <v>2950</v>
      </c>
      <c r="B3599" s="2" t="s">
        <v>2509</v>
      </c>
      <c r="C3599" s="2" t="s">
        <v>264</v>
      </c>
      <c r="D3599" s="2" t="s">
        <v>2510</v>
      </c>
      <c r="E3599" s="4">
        <v>40</v>
      </c>
      <c r="F3599" s="4">
        <v>145440</v>
      </c>
      <c r="G3599" s="4">
        <v>14544</v>
      </c>
      <c r="H3599" s="4">
        <v>159984</v>
      </c>
    </row>
    <row r="3600" spans="1:8" ht="15.75">
      <c r="A3600" s="3" t="s">
        <v>2950</v>
      </c>
      <c r="B3600" s="2" t="s">
        <v>2511</v>
      </c>
      <c r="C3600" s="2" t="s">
        <v>264</v>
      </c>
      <c r="D3600" s="2" t="s">
        <v>2512</v>
      </c>
      <c r="E3600" s="4">
        <v>9</v>
      </c>
      <c r="F3600" s="4">
        <v>34290</v>
      </c>
      <c r="G3600" s="4">
        <v>3429</v>
      </c>
      <c r="H3600" s="4">
        <v>37719</v>
      </c>
    </row>
    <row r="3601" spans="1:8" ht="15.75">
      <c r="A3601" s="3" t="s">
        <v>2950</v>
      </c>
      <c r="B3601" s="2" t="s">
        <v>2513</v>
      </c>
      <c r="C3601" s="2" t="s">
        <v>294</v>
      </c>
      <c r="D3601" s="2" t="s">
        <v>2514</v>
      </c>
      <c r="E3601" s="4">
        <v>30</v>
      </c>
      <c r="F3601" s="4">
        <v>128130</v>
      </c>
      <c r="G3601" s="4">
        <v>12813</v>
      </c>
      <c r="H3601" s="4">
        <v>140943</v>
      </c>
    </row>
    <row r="3602" spans="1:8" ht="15.75">
      <c r="A3602" s="3" t="s">
        <v>2950</v>
      </c>
      <c r="B3602" s="2" t="s">
        <v>2515</v>
      </c>
      <c r="C3602" s="2" t="s">
        <v>294</v>
      </c>
      <c r="D3602" s="2" t="s">
        <v>2516</v>
      </c>
      <c r="E3602" s="4">
        <v>20</v>
      </c>
      <c r="F3602" s="4">
        <v>106000</v>
      </c>
      <c r="G3602" s="4">
        <v>10600</v>
      </c>
      <c r="H3602" s="4">
        <v>116600</v>
      </c>
    </row>
    <row r="3603" spans="1:8" ht="15.75">
      <c r="A3603" s="3" t="s">
        <v>2950</v>
      </c>
      <c r="B3603" s="2" t="s">
        <v>2517</v>
      </c>
      <c r="C3603" s="2" t="s">
        <v>294</v>
      </c>
      <c r="D3603" s="2" t="s">
        <v>2518</v>
      </c>
      <c r="E3603" s="4">
        <v>50</v>
      </c>
      <c r="F3603" s="4">
        <v>146900</v>
      </c>
      <c r="G3603" s="4">
        <v>14690</v>
      </c>
      <c r="H3603" s="4">
        <v>161590</v>
      </c>
    </row>
    <row r="3604" spans="1:8" ht="15.75">
      <c r="A3604" s="3" t="s">
        <v>2950</v>
      </c>
      <c r="B3604" s="2" t="s">
        <v>2523</v>
      </c>
      <c r="C3604" s="2" t="s">
        <v>294</v>
      </c>
      <c r="D3604" s="2" t="s">
        <v>2524</v>
      </c>
      <c r="E3604" s="4">
        <v>20</v>
      </c>
      <c r="F3604" s="4">
        <v>57480</v>
      </c>
      <c r="G3604" s="4">
        <v>5748</v>
      </c>
      <c r="H3604" s="4">
        <v>63228</v>
      </c>
    </row>
    <row r="3605" spans="1:8" ht="15.75">
      <c r="A3605" s="3" t="s">
        <v>2950</v>
      </c>
      <c r="B3605" s="2" t="s">
        <v>2528</v>
      </c>
      <c r="C3605" s="2" t="s">
        <v>294</v>
      </c>
      <c r="D3605" s="2" t="s">
        <v>2529</v>
      </c>
      <c r="E3605" s="4">
        <v>376</v>
      </c>
      <c r="F3605" s="4">
        <v>1015354</v>
      </c>
      <c r="G3605" s="4">
        <v>101535</v>
      </c>
      <c r="H3605" s="4">
        <v>1116889</v>
      </c>
    </row>
    <row r="3606" spans="1:8" ht="15.75">
      <c r="A3606" s="3" t="s">
        <v>2950</v>
      </c>
      <c r="B3606" s="2" t="s">
        <v>2534</v>
      </c>
      <c r="C3606" s="2" t="s">
        <v>299</v>
      </c>
      <c r="D3606" s="2" t="s">
        <v>2535</v>
      </c>
      <c r="E3606" s="4">
        <v>225</v>
      </c>
      <c r="F3606" s="4">
        <v>1007692</v>
      </c>
      <c r="G3606" s="4">
        <v>100769</v>
      </c>
      <c r="H3606" s="4">
        <v>1108461</v>
      </c>
    </row>
    <row r="3607" spans="1:8" ht="15.75">
      <c r="A3607" s="3" t="s">
        <v>2950</v>
      </c>
      <c r="B3607" s="2" t="s">
        <v>2538</v>
      </c>
      <c r="C3607" s="2" t="s">
        <v>299</v>
      </c>
      <c r="D3607" s="2" t="s">
        <v>2539</v>
      </c>
      <c r="E3607" s="4">
        <v>352</v>
      </c>
      <c r="F3607" s="4">
        <v>1649888</v>
      </c>
      <c r="G3607" s="4">
        <v>164989</v>
      </c>
      <c r="H3607" s="4">
        <v>1814877</v>
      </c>
    </row>
    <row r="3608" spans="1:8" ht="15.75">
      <c r="A3608" s="3" t="s">
        <v>2950</v>
      </c>
      <c r="B3608" s="2" t="s">
        <v>2542</v>
      </c>
      <c r="C3608" s="2" t="s">
        <v>299</v>
      </c>
      <c r="D3608" s="2" t="s">
        <v>2543</v>
      </c>
      <c r="E3608" s="4">
        <v>95</v>
      </c>
      <c r="F3608" s="4">
        <v>624965</v>
      </c>
      <c r="G3608" s="4">
        <v>62497</v>
      </c>
      <c r="H3608" s="4">
        <v>687462</v>
      </c>
    </row>
    <row r="3609" spans="1:8" ht="15.75">
      <c r="A3609" s="3" t="s">
        <v>2950</v>
      </c>
      <c r="B3609" s="2" t="s">
        <v>2544</v>
      </c>
      <c r="C3609" s="2" t="s">
        <v>299</v>
      </c>
      <c r="D3609" s="2" t="s">
        <v>2545</v>
      </c>
      <c r="E3609" s="4">
        <v>70</v>
      </c>
      <c r="F3609" s="4">
        <v>555520</v>
      </c>
      <c r="G3609" s="4">
        <v>55552</v>
      </c>
      <c r="H3609" s="4">
        <v>611072</v>
      </c>
    </row>
    <row r="3610" spans="1:8" ht="15.75">
      <c r="A3610" s="3" t="s">
        <v>2950</v>
      </c>
      <c r="B3610" s="2" t="s">
        <v>2546</v>
      </c>
      <c r="C3610" s="2" t="s">
        <v>299</v>
      </c>
      <c r="D3610" s="2" t="s">
        <v>2547</v>
      </c>
      <c r="E3610" s="4">
        <v>15</v>
      </c>
      <c r="F3610" s="4">
        <v>42390</v>
      </c>
      <c r="G3610" s="4">
        <v>4239</v>
      </c>
      <c r="H3610" s="4">
        <v>46629</v>
      </c>
    </row>
    <row r="3611" spans="1:8" ht="15.75">
      <c r="A3611" s="3" t="s">
        <v>2950</v>
      </c>
      <c r="B3611" s="2" t="s">
        <v>2548</v>
      </c>
      <c r="C3611" s="2" t="s">
        <v>299</v>
      </c>
      <c r="D3611" s="2" t="s">
        <v>2549</v>
      </c>
      <c r="E3611" s="4">
        <v>15</v>
      </c>
      <c r="F3611" s="4">
        <v>136200</v>
      </c>
      <c r="G3611" s="4">
        <v>13620</v>
      </c>
      <c r="H3611" s="4">
        <v>149820</v>
      </c>
    </row>
    <row r="3612" spans="1:8" ht="15.75">
      <c r="A3612" s="3" t="s">
        <v>2950</v>
      </c>
      <c r="B3612" s="2" t="s">
        <v>2550</v>
      </c>
      <c r="C3612" s="2" t="s">
        <v>299</v>
      </c>
      <c r="D3612" s="2" t="s">
        <v>2551</v>
      </c>
      <c r="E3612" s="4">
        <v>67</v>
      </c>
      <c r="F3612" s="4">
        <v>219065</v>
      </c>
      <c r="G3612" s="4">
        <v>21907</v>
      </c>
      <c r="H3612" s="4">
        <v>240972</v>
      </c>
    </row>
    <row r="3613" spans="1:8" ht="15.75">
      <c r="A3613" s="3" t="s">
        <v>2950</v>
      </c>
      <c r="B3613" s="2" t="s">
        <v>2552</v>
      </c>
      <c r="C3613" s="2" t="s">
        <v>299</v>
      </c>
      <c r="D3613" s="2" t="s">
        <v>2553</v>
      </c>
      <c r="E3613" s="4">
        <v>5</v>
      </c>
      <c r="F3613" s="4">
        <v>56525</v>
      </c>
      <c r="G3613" s="4">
        <v>5653</v>
      </c>
      <c r="H3613" s="4">
        <v>62178</v>
      </c>
    </row>
    <row r="3614" spans="1:8" ht="15.75">
      <c r="A3614" s="3" t="s">
        <v>2950</v>
      </c>
      <c r="B3614" s="2" t="s">
        <v>2556</v>
      </c>
      <c r="C3614" s="2" t="s">
        <v>299</v>
      </c>
      <c r="D3614" s="2" t="s">
        <v>2557</v>
      </c>
      <c r="E3614" s="4">
        <v>19</v>
      </c>
      <c r="F3614" s="4">
        <v>72635</v>
      </c>
      <c r="G3614" s="4">
        <v>7264</v>
      </c>
      <c r="H3614" s="4">
        <v>79899</v>
      </c>
    </row>
    <row r="3615" spans="1:8" ht="15.75">
      <c r="A3615" s="3" t="s">
        <v>2950</v>
      </c>
      <c r="B3615" s="2" t="s">
        <v>2576</v>
      </c>
      <c r="C3615" s="2" t="s">
        <v>310</v>
      </c>
      <c r="D3615" s="2" t="s">
        <v>2577</v>
      </c>
      <c r="E3615" s="4">
        <v>10</v>
      </c>
      <c r="F3615" s="4">
        <v>43720</v>
      </c>
      <c r="G3615" s="4">
        <v>4372</v>
      </c>
      <c r="H3615" s="4">
        <v>48092</v>
      </c>
    </row>
    <row r="3616" spans="1:8" ht="15.75">
      <c r="A3616" s="3" t="s">
        <v>2950</v>
      </c>
      <c r="B3616" s="2" t="s">
        <v>2578</v>
      </c>
      <c r="C3616" s="2" t="s">
        <v>310</v>
      </c>
      <c r="D3616" s="2" t="s">
        <v>2579</v>
      </c>
      <c r="E3616" s="4">
        <v>25</v>
      </c>
      <c r="F3616" s="4">
        <v>138025</v>
      </c>
      <c r="G3616" s="4">
        <v>13803</v>
      </c>
      <c r="H3616" s="4">
        <v>151828</v>
      </c>
    </row>
    <row r="3617" spans="1:8" ht="15.75">
      <c r="A3617" s="3" t="s">
        <v>2950</v>
      </c>
      <c r="B3617" s="2" t="s">
        <v>2580</v>
      </c>
      <c r="C3617" s="2" t="s">
        <v>310</v>
      </c>
      <c r="D3617" s="2" t="s">
        <v>2581</v>
      </c>
      <c r="E3617" s="4">
        <v>83</v>
      </c>
      <c r="F3617" s="4">
        <v>573729</v>
      </c>
      <c r="G3617" s="4">
        <v>57373</v>
      </c>
      <c r="H3617" s="4">
        <v>631102</v>
      </c>
    </row>
    <row r="3618" spans="1:8" ht="15.75">
      <c r="A3618" s="3" t="s">
        <v>2950</v>
      </c>
      <c r="B3618" s="2" t="s">
        <v>2582</v>
      </c>
      <c r="C3618" s="2" t="s">
        <v>310</v>
      </c>
      <c r="D3618" s="2" t="s">
        <v>2583</v>
      </c>
      <c r="E3618" s="4">
        <v>10</v>
      </c>
      <c r="F3618" s="4">
        <v>74030</v>
      </c>
      <c r="G3618" s="4">
        <v>7403</v>
      </c>
      <c r="H3618" s="4">
        <v>81433</v>
      </c>
    </row>
    <row r="3619" spans="1:8" ht="15.75">
      <c r="A3619" s="3" t="s">
        <v>2950</v>
      </c>
      <c r="B3619" s="2" t="s">
        <v>2588</v>
      </c>
      <c r="C3619" s="2" t="s">
        <v>312</v>
      </c>
      <c r="D3619" s="2" t="s">
        <v>2589</v>
      </c>
      <c r="E3619" s="4">
        <v>5</v>
      </c>
      <c r="F3619" s="4">
        <v>21060</v>
      </c>
      <c r="G3619" s="4">
        <v>2106</v>
      </c>
      <c r="H3619" s="4">
        <v>23166</v>
      </c>
    </row>
    <row r="3620" spans="1:8" ht="15.75">
      <c r="A3620" s="3" t="s">
        <v>2950</v>
      </c>
      <c r="B3620" s="2" t="s">
        <v>2590</v>
      </c>
      <c r="C3620" s="2" t="s">
        <v>312</v>
      </c>
      <c r="D3620" s="2" t="s">
        <v>2591</v>
      </c>
      <c r="E3620" s="4">
        <v>15</v>
      </c>
      <c r="F3620" s="4">
        <v>68330</v>
      </c>
      <c r="G3620" s="4">
        <v>6833</v>
      </c>
      <c r="H3620" s="4">
        <v>75163</v>
      </c>
    </row>
    <row r="3621" spans="1:8" ht="15.75">
      <c r="A3621" s="3" t="s">
        <v>2950</v>
      </c>
      <c r="B3621" s="2" t="s">
        <v>2592</v>
      </c>
      <c r="C3621" s="2" t="s">
        <v>312</v>
      </c>
      <c r="D3621" s="2" t="s">
        <v>2593</v>
      </c>
      <c r="E3621" s="4">
        <v>15</v>
      </c>
      <c r="F3621" s="4">
        <v>93225</v>
      </c>
      <c r="G3621" s="4">
        <v>9323</v>
      </c>
      <c r="H3621" s="4">
        <v>102548</v>
      </c>
    </row>
    <row r="3622" spans="1:8" ht="15.75">
      <c r="A3622" s="3" t="s">
        <v>2950</v>
      </c>
      <c r="B3622" s="2" t="s">
        <v>2594</v>
      </c>
      <c r="C3622" s="2" t="s">
        <v>312</v>
      </c>
      <c r="D3622" s="2" t="s">
        <v>2595</v>
      </c>
      <c r="E3622" s="4">
        <v>10</v>
      </c>
      <c r="F3622" s="4">
        <v>72440</v>
      </c>
      <c r="G3622" s="4">
        <v>7244</v>
      </c>
      <c r="H3622" s="4">
        <v>79684</v>
      </c>
    </row>
    <row r="3623" spans="1:8" ht="15.75">
      <c r="A3623" s="3" t="s">
        <v>2950</v>
      </c>
      <c r="B3623" s="2" t="s">
        <v>2596</v>
      </c>
      <c r="C3623" s="2" t="s">
        <v>314</v>
      </c>
      <c r="D3623" s="2" t="s">
        <v>2597</v>
      </c>
      <c r="E3623" s="4">
        <v>30</v>
      </c>
      <c r="F3623" s="4">
        <v>121110</v>
      </c>
      <c r="G3623" s="4">
        <v>12111</v>
      </c>
      <c r="H3623" s="4">
        <v>133221</v>
      </c>
    </row>
    <row r="3624" spans="1:8" ht="15.75">
      <c r="A3624" s="3" t="s">
        <v>2950</v>
      </c>
      <c r="B3624" s="2" t="s">
        <v>2598</v>
      </c>
      <c r="C3624" s="2" t="s">
        <v>314</v>
      </c>
      <c r="D3624" s="2" t="s">
        <v>2599</v>
      </c>
      <c r="E3624" s="4">
        <v>30</v>
      </c>
      <c r="F3624" s="4">
        <v>151980</v>
      </c>
      <c r="G3624" s="4">
        <v>15198</v>
      </c>
      <c r="H3624" s="4">
        <v>167178</v>
      </c>
    </row>
    <row r="3625" spans="1:8" ht="15.75">
      <c r="A3625" s="3" t="s">
        <v>2950</v>
      </c>
      <c r="B3625" s="2" t="s">
        <v>2602</v>
      </c>
      <c r="C3625" s="2" t="s">
        <v>314</v>
      </c>
      <c r="D3625" s="2" t="s">
        <v>2603</v>
      </c>
      <c r="E3625" s="4">
        <v>10</v>
      </c>
      <c r="F3625" s="4">
        <v>60390</v>
      </c>
      <c r="G3625" s="4">
        <v>6039</v>
      </c>
      <c r="H3625" s="4">
        <v>66429</v>
      </c>
    </row>
    <row r="3626" spans="1:8" ht="15.75">
      <c r="A3626" s="3" t="s">
        <v>2950</v>
      </c>
      <c r="B3626" s="2" t="s">
        <v>2606</v>
      </c>
      <c r="C3626" s="2" t="s">
        <v>314</v>
      </c>
      <c r="D3626" s="2" t="s">
        <v>2607</v>
      </c>
      <c r="E3626" s="4">
        <v>110</v>
      </c>
      <c r="F3626" s="4">
        <v>292050</v>
      </c>
      <c r="G3626" s="4">
        <v>29205</v>
      </c>
      <c r="H3626" s="4">
        <v>321255</v>
      </c>
    </row>
    <row r="3627" spans="1:8" ht="15.75">
      <c r="A3627" s="3" t="s">
        <v>2950</v>
      </c>
      <c r="B3627" s="2" t="s">
        <v>2616</v>
      </c>
      <c r="C3627" s="2" t="s">
        <v>318</v>
      </c>
      <c r="D3627" s="2" t="s">
        <v>2617</v>
      </c>
      <c r="E3627" s="4">
        <v>50</v>
      </c>
      <c r="F3627" s="4">
        <v>272600</v>
      </c>
      <c r="G3627" s="4">
        <v>27260</v>
      </c>
      <c r="H3627" s="4">
        <v>299860</v>
      </c>
    </row>
    <row r="3628" spans="1:8" ht="15.75">
      <c r="A3628" s="3" t="s">
        <v>2950</v>
      </c>
      <c r="B3628" s="2" t="s">
        <v>2618</v>
      </c>
      <c r="C3628" s="2" t="s">
        <v>318</v>
      </c>
      <c r="D3628" s="2" t="s">
        <v>2619</v>
      </c>
      <c r="E3628" s="4">
        <v>150</v>
      </c>
      <c r="F3628" s="4">
        <v>386250</v>
      </c>
      <c r="G3628" s="4">
        <v>38625</v>
      </c>
      <c r="H3628" s="4">
        <v>424875</v>
      </c>
    </row>
    <row r="3629" spans="1:8" ht="15.75">
      <c r="A3629" s="3" t="s">
        <v>2950</v>
      </c>
      <c r="B3629" s="2" t="s">
        <v>2624</v>
      </c>
      <c r="C3629" s="2" t="s">
        <v>318</v>
      </c>
      <c r="D3629" s="2" t="s">
        <v>2625</v>
      </c>
      <c r="E3629" s="4">
        <v>120</v>
      </c>
      <c r="F3629" s="4">
        <v>339600</v>
      </c>
      <c r="G3629" s="4">
        <v>33960</v>
      </c>
      <c r="H3629" s="4">
        <v>373560</v>
      </c>
    </row>
    <row r="3630" spans="1:8" ht="15.75">
      <c r="A3630" s="3" t="s">
        <v>2950</v>
      </c>
      <c r="B3630" s="2" t="s">
        <v>2628</v>
      </c>
      <c r="C3630" s="2" t="s">
        <v>318</v>
      </c>
      <c r="D3630" s="2" t="s">
        <v>2629</v>
      </c>
      <c r="E3630" s="4">
        <v>280</v>
      </c>
      <c r="F3630" s="4">
        <v>863800</v>
      </c>
      <c r="G3630" s="4">
        <v>86380</v>
      </c>
      <c r="H3630" s="4">
        <v>950180</v>
      </c>
    </row>
    <row r="3631" spans="1:8" ht="15.75">
      <c r="A3631" s="3" t="s">
        <v>2950</v>
      </c>
      <c r="B3631" s="2" t="s">
        <v>2632</v>
      </c>
      <c r="C3631" s="2" t="s">
        <v>318</v>
      </c>
      <c r="D3631" s="2" t="s">
        <v>2633</v>
      </c>
      <c r="E3631" s="4">
        <v>40</v>
      </c>
      <c r="F3631" s="4">
        <v>143800</v>
      </c>
      <c r="G3631" s="4">
        <v>14380</v>
      </c>
      <c r="H3631" s="4">
        <v>158180</v>
      </c>
    </row>
    <row r="3632" spans="1:8" ht="15.75">
      <c r="A3632" s="3" t="s">
        <v>2950</v>
      </c>
      <c r="B3632" s="2" t="s">
        <v>2634</v>
      </c>
      <c r="C3632" s="2" t="s">
        <v>318</v>
      </c>
      <c r="D3632" s="2" t="s">
        <v>2635</v>
      </c>
      <c r="E3632" s="4">
        <v>40</v>
      </c>
      <c r="F3632" s="4">
        <v>153520</v>
      </c>
      <c r="G3632" s="4">
        <v>15352</v>
      </c>
      <c r="H3632" s="4">
        <v>168872</v>
      </c>
    </row>
    <row r="3633" spans="1:8" ht="15.75">
      <c r="A3633" s="3" t="s">
        <v>2950</v>
      </c>
      <c r="B3633" s="2" t="s">
        <v>2656</v>
      </c>
      <c r="C3633" s="2" t="s">
        <v>2312</v>
      </c>
      <c r="D3633" s="2" t="s">
        <v>2657</v>
      </c>
      <c r="E3633" s="4">
        <v>40</v>
      </c>
      <c r="F3633" s="4">
        <v>148200</v>
      </c>
      <c r="G3633" s="4">
        <v>14820</v>
      </c>
      <c r="H3633" s="4">
        <v>163020</v>
      </c>
    </row>
    <row r="3634" spans="1:8" ht="15.75">
      <c r="A3634" s="3" t="s">
        <v>2950</v>
      </c>
      <c r="B3634" s="2" t="s">
        <v>2671</v>
      </c>
      <c r="C3634" s="2" t="s">
        <v>2312</v>
      </c>
      <c r="D3634" s="2" t="s">
        <v>2672</v>
      </c>
      <c r="E3634" s="4">
        <v>20</v>
      </c>
      <c r="F3634" s="4">
        <v>96560</v>
      </c>
      <c r="G3634" s="4">
        <v>9656</v>
      </c>
      <c r="H3634" s="4">
        <v>106216</v>
      </c>
    </row>
    <row r="3635" spans="1:8" ht="15.75">
      <c r="A3635" s="3" t="s">
        <v>2950</v>
      </c>
      <c r="B3635" s="2" t="s">
        <v>2684</v>
      </c>
      <c r="C3635" s="2" t="s">
        <v>2312</v>
      </c>
      <c r="D3635" s="2" t="s">
        <v>2685</v>
      </c>
      <c r="E3635" s="4">
        <v>2</v>
      </c>
      <c r="F3635" s="4">
        <v>6210</v>
      </c>
      <c r="G3635" s="4">
        <v>621</v>
      </c>
      <c r="H3635" s="4">
        <v>6831</v>
      </c>
    </row>
    <row r="3636" spans="1:8" ht="15.75">
      <c r="A3636" s="3" t="s">
        <v>2950</v>
      </c>
      <c r="B3636" s="2" t="s">
        <v>2716</v>
      </c>
      <c r="C3636" s="2" t="s">
        <v>1267</v>
      </c>
      <c r="D3636" s="2" t="s">
        <v>2717</v>
      </c>
      <c r="E3636" s="4">
        <v>20</v>
      </c>
      <c r="F3636" s="4">
        <v>529360</v>
      </c>
      <c r="G3636" s="4">
        <v>52936</v>
      </c>
      <c r="H3636" s="4">
        <v>582296</v>
      </c>
    </row>
    <row r="3637" spans="1:8" ht="15.75">
      <c r="A3637" s="3" t="s">
        <v>2950</v>
      </c>
      <c r="B3637" s="2" t="s">
        <v>2720</v>
      </c>
      <c r="C3637" s="2" t="s">
        <v>1267</v>
      </c>
      <c r="D3637" s="2" t="s">
        <v>2721</v>
      </c>
      <c r="E3637" s="4">
        <v>95</v>
      </c>
      <c r="F3637" s="4">
        <v>2707145</v>
      </c>
      <c r="G3637" s="4">
        <v>270715</v>
      </c>
      <c r="H3637" s="4">
        <v>2977860</v>
      </c>
    </row>
    <row r="3638" spans="1:8" ht="15.75">
      <c r="A3638" s="3" t="s">
        <v>2950</v>
      </c>
      <c r="B3638" s="2" t="s">
        <v>2749</v>
      </c>
      <c r="C3638" s="2" t="s">
        <v>1267</v>
      </c>
      <c r="D3638" s="2" t="s">
        <v>2750</v>
      </c>
      <c r="E3638" s="4">
        <v>2</v>
      </c>
      <c r="F3638" s="4">
        <v>64210</v>
      </c>
      <c r="G3638" s="4">
        <v>6421</v>
      </c>
      <c r="H3638" s="4">
        <v>70631</v>
      </c>
    </row>
    <row r="3639" spans="1:8" ht="15.75">
      <c r="A3639" s="3" t="s">
        <v>2950</v>
      </c>
      <c r="B3639" s="2" t="s">
        <v>2756</v>
      </c>
      <c r="C3639" s="2" t="s">
        <v>1443</v>
      </c>
      <c r="D3639" s="2" t="s">
        <v>2757</v>
      </c>
      <c r="E3639" s="4">
        <v>30</v>
      </c>
      <c r="F3639" s="4">
        <v>154290</v>
      </c>
      <c r="G3639" s="4">
        <v>15429</v>
      </c>
      <c r="H3639" s="4">
        <v>169719</v>
      </c>
    </row>
    <row r="3640" spans="1:8" ht="15.75">
      <c r="A3640" s="3" t="s">
        <v>2950</v>
      </c>
      <c r="B3640" s="2" t="s">
        <v>2784</v>
      </c>
      <c r="C3640" s="2" t="s">
        <v>2781</v>
      </c>
      <c r="D3640" s="2" t="s">
        <v>2785</v>
      </c>
      <c r="E3640" s="4">
        <v>50</v>
      </c>
      <c r="F3640" s="4">
        <v>104100</v>
      </c>
      <c r="G3640" s="4">
        <v>10410</v>
      </c>
      <c r="H3640" s="4">
        <v>114510</v>
      </c>
    </row>
    <row r="3641" spans="1:8" ht="15.75">
      <c r="A3641" s="3" t="s">
        <v>2950</v>
      </c>
      <c r="B3641" s="2" t="s">
        <v>2809</v>
      </c>
      <c r="C3641" s="2" t="s">
        <v>1443</v>
      </c>
      <c r="D3641" s="2" t="s">
        <v>2810</v>
      </c>
      <c r="E3641" s="4">
        <v>30</v>
      </c>
      <c r="F3641" s="4">
        <v>79650</v>
      </c>
      <c r="G3641" s="4">
        <v>7965</v>
      </c>
      <c r="H3641" s="4">
        <v>87615</v>
      </c>
    </row>
    <row r="3642" spans="1:8" ht="15.75">
      <c r="A3642" s="3" t="s">
        <v>2950</v>
      </c>
      <c r="B3642" s="2" t="s">
        <v>2811</v>
      </c>
      <c r="C3642" s="2" t="s">
        <v>1443</v>
      </c>
      <c r="D3642" s="2" t="s">
        <v>2812</v>
      </c>
      <c r="E3642" s="4">
        <v>130</v>
      </c>
      <c r="F3642" s="4">
        <v>322140</v>
      </c>
      <c r="G3642" s="4">
        <v>32214</v>
      </c>
      <c r="H3642" s="4">
        <v>354354</v>
      </c>
    </row>
    <row r="3643" spans="1:8" ht="15.75">
      <c r="A3643" s="3" t="s">
        <v>2950</v>
      </c>
      <c r="B3643" s="2" t="s">
        <v>2813</v>
      </c>
      <c r="C3643" s="2" t="s">
        <v>1443</v>
      </c>
      <c r="D3643" s="2" t="s">
        <v>2814</v>
      </c>
      <c r="E3643" s="4">
        <v>80</v>
      </c>
      <c r="F3643" s="4">
        <v>303680</v>
      </c>
      <c r="G3643" s="4">
        <v>30368</v>
      </c>
      <c r="H3643" s="4">
        <v>334048</v>
      </c>
    </row>
    <row r="3644" spans="1:8" ht="15.75">
      <c r="A3644" s="3" t="s">
        <v>2950</v>
      </c>
      <c r="B3644" s="2" t="s">
        <v>2821</v>
      </c>
      <c r="C3644" s="2" t="s">
        <v>2762</v>
      </c>
      <c r="D3644" s="2" t="s">
        <v>2822</v>
      </c>
      <c r="E3644" s="4">
        <v>50</v>
      </c>
      <c r="F3644" s="4">
        <v>160200</v>
      </c>
      <c r="G3644" s="4">
        <v>16020</v>
      </c>
      <c r="H3644" s="4">
        <v>176220</v>
      </c>
    </row>
    <row r="3645" spans="1:8" ht="15.75">
      <c r="A3645" s="3" t="s">
        <v>2950</v>
      </c>
      <c r="B3645" s="2" t="s">
        <v>2823</v>
      </c>
      <c r="C3645" s="2" t="s">
        <v>2762</v>
      </c>
      <c r="D3645" s="2" t="s">
        <v>2824</v>
      </c>
      <c r="E3645" s="4">
        <v>50</v>
      </c>
      <c r="F3645" s="4">
        <v>188950</v>
      </c>
      <c r="G3645" s="4">
        <v>18895</v>
      </c>
      <c r="H3645" s="4">
        <v>207845</v>
      </c>
    </row>
    <row r="3646" spans="1:8" ht="15.75">
      <c r="A3646" s="3" t="s">
        <v>2950</v>
      </c>
      <c r="B3646" s="2" t="s">
        <v>2831</v>
      </c>
      <c r="C3646" s="2" t="s">
        <v>1401</v>
      </c>
      <c r="D3646" s="2" t="s">
        <v>2832</v>
      </c>
      <c r="E3646" s="4">
        <v>230</v>
      </c>
      <c r="F3646" s="4">
        <v>437600</v>
      </c>
      <c r="G3646" s="4">
        <v>43760</v>
      </c>
      <c r="H3646" s="4">
        <v>481360</v>
      </c>
    </row>
    <row r="3647" spans="1:8" ht="15.75">
      <c r="A3647" s="3" t="s">
        <v>2950</v>
      </c>
      <c r="B3647" s="2" t="s">
        <v>2835</v>
      </c>
      <c r="C3647" s="2" t="s">
        <v>1401</v>
      </c>
      <c r="D3647" s="2" t="s">
        <v>2836</v>
      </c>
      <c r="E3647" s="4">
        <v>130</v>
      </c>
      <c r="F3647" s="4">
        <v>305990</v>
      </c>
      <c r="G3647" s="4">
        <v>30599</v>
      </c>
      <c r="H3647" s="4">
        <v>336589</v>
      </c>
    </row>
    <row r="3648" spans="1:8" ht="15.75">
      <c r="A3648" s="3" t="s">
        <v>2950</v>
      </c>
      <c r="B3648" s="2" t="s">
        <v>2840</v>
      </c>
      <c r="C3648" s="2" t="s">
        <v>1401</v>
      </c>
      <c r="D3648" s="2" t="s">
        <v>2841</v>
      </c>
      <c r="E3648" s="4">
        <v>280</v>
      </c>
      <c r="F3648" s="4">
        <v>793210</v>
      </c>
      <c r="G3648" s="4">
        <v>79321</v>
      </c>
      <c r="H3648" s="4">
        <v>872531</v>
      </c>
    </row>
    <row r="3649" spans="1:8" ht="15.75">
      <c r="A3649" s="3" t="s">
        <v>2950</v>
      </c>
      <c r="B3649" s="2" t="s">
        <v>2848</v>
      </c>
      <c r="C3649" s="2" t="s">
        <v>1401</v>
      </c>
      <c r="D3649" s="2" t="s">
        <v>2849</v>
      </c>
      <c r="E3649" s="4">
        <v>100</v>
      </c>
      <c r="F3649" s="4">
        <v>130400</v>
      </c>
      <c r="G3649" s="4">
        <v>13040</v>
      </c>
      <c r="H3649" s="4">
        <v>143440</v>
      </c>
    </row>
    <row r="3650" spans="1:8" ht="15.75">
      <c r="A3650" s="3" t="s">
        <v>2950</v>
      </c>
      <c r="B3650" s="2" t="s">
        <v>2863</v>
      </c>
      <c r="C3650" s="2" t="s">
        <v>1405</v>
      </c>
      <c r="D3650" s="2" t="s">
        <v>2864</v>
      </c>
      <c r="E3650" s="4">
        <v>100</v>
      </c>
      <c r="F3650" s="4">
        <v>310700</v>
      </c>
      <c r="G3650" s="4">
        <v>31070</v>
      </c>
      <c r="H3650" s="4">
        <v>341770</v>
      </c>
    </row>
    <row r="3651" spans="1:8" ht="15.75">
      <c r="A3651" s="3" t="s">
        <v>2950</v>
      </c>
      <c r="B3651" s="2" t="s">
        <v>2867</v>
      </c>
      <c r="C3651" s="2" t="s">
        <v>1405</v>
      </c>
      <c r="D3651" s="2" t="s">
        <v>2868</v>
      </c>
      <c r="E3651" s="4">
        <v>50</v>
      </c>
      <c r="F3651" s="4">
        <v>184100</v>
      </c>
      <c r="G3651" s="4">
        <v>18410</v>
      </c>
      <c r="H3651" s="4">
        <v>202510</v>
      </c>
    </row>
    <row r="3652" spans="1:8" ht="15.75">
      <c r="A3652" s="3" t="s">
        <v>2950</v>
      </c>
      <c r="B3652" s="2" t="s">
        <v>2879</v>
      </c>
      <c r="C3652" s="2" t="s">
        <v>1412</v>
      </c>
      <c r="D3652" s="2" t="s">
        <v>2880</v>
      </c>
      <c r="E3652" s="4">
        <v>100</v>
      </c>
      <c r="F3652" s="4">
        <v>189900</v>
      </c>
      <c r="G3652" s="4">
        <v>18990</v>
      </c>
      <c r="H3652" s="4">
        <v>208890</v>
      </c>
    </row>
    <row r="3653" spans="1:8" ht="15.75">
      <c r="A3653" s="3" t="s">
        <v>2950</v>
      </c>
      <c r="B3653" s="2" t="s">
        <v>2882</v>
      </c>
      <c r="C3653" s="2" t="s">
        <v>1412</v>
      </c>
      <c r="D3653" s="2" t="s">
        <v>2646</v>
      </c>
      <c r="E3653" s="4">
        <v>110</v>
      </c>
      <c r="F3653" s="4">
        <v>259560</v>
      </c>
      <c r="G3653" s="4">
        <v>25957</v>
      </c>
      <c r="H3653" s="4">
        <v>285517</v>
      </c>
    </row>
    <row r="3654" spans="1:8" ht="15.75">
      <c r="A3654" s="3" t="s">
        <v>2950</v>
      </c>
      <c r="B3654" s="2" t="s">
        <v>2885</v>
      </c>
      <c r="C3654" s="2" t="s">
        <v>1412</v>
      </c>
      <c r="D3654" s="2" t="s">
        <v>2886</v>
      </c>
      <c r="E3654" s="4">
        <v>26</v>
      </c>
      <c r="F3654" s="4">
        <v>93418</v>
      </c>
      <c r="G3654" s="4">
        <v>9342</v>
      </c>
      <c r="H3654" s="4">
        <v>102760</v>
      </c>
    </row>
    <row r="3655" spans="1:8" ht="15.75">
      <c r="A3655" s="3" t="s">
        <v>2950</v>
      </c>
      <c r="B3655" s="2" t="s">
        <v>2887</v>
      </c>
      <c r="C3655" s="2" t="s">
        <v>1412</v>
      </c>
      <c r="D3655" s="2" t="s">
        <v>2888</v>
      </c>
      <c r="E3655" s="4">
        <v>14</v>
      </c>
      <c r="F3655" s="4">
        <v>59220</v>
      </c>
      <c r="G3655" s="4">
        <v>5922</v>
      </c>
      <c r="H3655" s="4">
        <v>65142</v>
      </c>
    </row>
    <row r="3656" spans="1:8" ht="15.75">
      <c r="A3656" s="3" t="s">
        <v>2950</v>
      </c>
      <c r="B3656" s="2" t="s">
        <v>2893</v>
      </c>
      <c r="C3656" s="2" t="s">
        <v>1412</v>
      </c>
      <c r="D3656" s="2" t="s">
        <v>2894</v>
      </c>
      <c r="E3656" s="4">
        <v>70</v>
      </c>
      <c r="F3656" s="4">
        <v>117080</v>
      </c>
      <c r="G3656" s="4">
        <v>11708</v>
      </c>
      <c r="H3656" s="4">
        <v>128788</v>
      </c>
    </row>
    <row r="3657" spans="1:8" ht="15.75">
      <c r="A3657" s="3" t="s">
        <v>2950</v>
      </c>
      <c r="B3657" s="2" t="s">
        <v>2903</v>
      </c>
      <c r="C3657" s="2" t="s">
        <v>1417</v>
      </c>
      <c r="D3657" s="2" t="s">
        <v>2904</v>
      </c>
      <c r="E3657" s="4">
        <v>15</v>
      </c>
      <c r="F3657" s="4">
        <v>36420</v>
      </c>
      <c r="G3657" s="4">
        <v>3642</v>
      </c>
      <c r="H3657" s="4">
        <v>40062</v>
      </c>
    </row>
    <row r="3658" spans="1:8" ht="15.75">
      <c r="A3658" s="3" t="s">
        <v>2950</v>
      </c>
      <c r="B3658" s="2" t="s">
        <v>2912</v>
      </c>
      <c r="C3658" s="2" t="s">
        <v>1417</v>
      </c>
      <c r="D3658" s="2" t="s">
        <v>2913</v>
      </c>
      <c r="E3658" s="4">
        <v>300</v>
      </c>
      <c r="F3658" s="4">
        <v>420000</v>
      </c>
      <c r="G3658" s="4">
        <v>42000</v>
      </c>
      <c r="H3658" s="4">
        <v>462000</v>
      </c>
    </row>
    <row r="3659" spans="1:8" ht="15.75">
      <c r="A3659" s="3" t="s">
        <v>2950</v>
      </c>
      <c r="B3659" s="2" t="s">
        <v>2918</v>
      </c>
      <c r="C3659" s="2" t="s">
        <v>1424</v>
      </c>
      <c r="D3659" s="2" t="s">
        <v>2919</v>
      </c>
      <c r="E3659" s="4">
        <v>10</v>
      </c>
      <c r="F3659" s="4">
        <v>23400</v>
      </c>
      <c r="G3659" s="4">
        <v>2340</v>
      </c>
      <c r="H3659" s="4">
        <v>25740</v>
      </c>
    </row>
    <row r="3660" spans="1:8" ht="15.75">
      <c r="A3660" s="3" t="s">
        <v>2950</v>
      </c>
      <c r="B3660" s="2" t="s">
        <v>2920</v>
      </c>
      <c r="C3660" s="2" t="s">
        <v>1424</v>
      </c>
      <c r="D3660" s="2" t="s">
        <v>2921</v>
      </c>
      <c r="E3660" s="4">
        <v>35</v>
      </c>
      <c r="F3660" s="4">
        <v>130830</v>
      </c>
      <c r="G3660" s="4">
        <v>13083</v>
      </c>
      <c r="H3660" s="4">
        <v>143913</v>
      </c>
    </row>
    <row r="3661" spans="1:8" ht="15.75">
      <c r="A3661" s="3" t="s">
        <v>2950</v>
      </c>
      <c r="B3661" s="2" t="s">
        <v>2928</v>
      </c>
      <c r="C3661" s="2" t="s">
        <v>2781</v>
      </c>
      <c r="D3661" s="2" t="s">
        <v>2929</v>
      </c>
      <c r="E3661" s="4">
        <v>20</v>
      </c>
      <c r="F3661" s="4">
        <v>48720</v>
      </c>
      <c r="G3661" s="4">
        <v>4872</v>
      </c>
      <c r="H3661" s="4">
        <v>53592</v>
      </c>
    </row>
    <row r="3662" spans="1:8" ht="15.75">
      <c r="A3662" s="3" t="s">
        <v>2950</v>
      </c>
      <c r="B3662" s="2" t="s">
        <v>2930</v>
      </c>
      <c r="C3662" s="2" t="s">
        <v>2781</v>
      </c>
      <c r="D3662" s="2" t="s">
        <v>2931</v>
      </c>
      <c r="E3662" s="4">
        <v>72</v>
      </c>
      <c r="F3662" s="4">
        <v>220714</v>
      </c>
      <c r="G3662" s="4">
        <v>22071</v>
      </c>
      <c r="H3662" s="4">
        <v>242785</v>
      </c>
    </row>
    <row r="3663" spans="1:8" ht="15.75">
      <c r="A3663" s="3" t="s">
        <v>2950</v>
      </c>
      <c r="B3663" s="2" t="s">
        <v>2932</v>
      </c>
      <c r="C3663" s="2" t="s">
        <v>2781</v>
      </c>
      <c r="D3663" s="2" t="s">
        <v>2933</v>
      </c>
      <c r="E3663" s="4">
        <v>20</v>
      </c>
      <c r="F3663" s="4">
        <v>72980</v>
      </c>
      <c r="G3663" s="4">
        <v>7298</v>
      </c>
      <c r="H3663" s="4">
        <v>80278</v>
      </c>
    </row>
    <row r="3664" spans="1:8" ht="15.75">
      <c r="A3664" s="3" t="s">
        <v>2950</v>
      </c>
      <c r="B3664" s="2" t="s">
        <v>3862</v>
      </c>
      <c r="C3664" s="2" t="s">
        <v>1426</v>
      </c>
      <c r="D3664" s="2" t="s">
        <v>3863</v>
      </c>
      <c r="E3664" s="4">
        <v>5</v>
      </c>
      <c r="F3664" s="4">
        <v>11695</v>
      </c>
      <c r="G3664" s="4">
        <v>1170</v>
      </c>
      <c r="H3664" s="4">
        <v>12865</v>
      </c>
    </row>
    <row r="3665" spans="1:8" ht="15.75">
      <c r="A3665" s="3" t="s">
        <v>2950</v>
      </c>
      <c r="B3665" s="2" t="s">
        <v>3866</v>
      </c>
      <c r="C3665" s="2" t="s">
        <v>1426</v>
      </c>
      <c r="D3665" s="2" t="s">
        <v>3867</v>
      </c>
      <c r="E3665" s="4">
        <v>100</v>
      </c>
      <c r="F3665" s="4">
        <v>111100</v>
      </c>
      <c r="G3665" s="4">
        <v>11110</v>
      </c>
      <c r="H3665" s="4">
        <v>122210</v>
      </c>
    </row>
    <row r="3666" spans="1:8" ht="15.75">
      <c r="A3666" s="3" t="s">
        <v>2950</v>
      </c>
      <c r="B3666" s="2" t="s">
        <v>3870</v>
      </c>
      <c r="C3666" s="2" t="s">
        <v>1426</v>
      </c>
      <c r="D3666" s="2" t="s">
        <v>3871</v>
      </c>
      <c r="E3666" s="4">
        <v>70</v>
      </c>
      <c r="F3666" s="4">
        <v>82630</v>
      </c>
      <c r="G3666" s="4">
        <v>8263</v>
      </c>
      <c r="H3666" s="4">
        <v>90893</v>
      </c>
    </row>
    <row r="3667" spans="1:8" ht="15.75">
      <c r="A3667" s="3" t="s">
        <v>2950</v>
      </c>
      <c r="B3667" s="2" t="s">
        <v>3872</v>
      </c>
      <c r="C3667" s="2" t="s">
        <v>1426</v>
      </c>
      <c r="D3667" s="2" t="s">
        <v>3873</v>
      </c>
      <c r="E3667" s="4">
        <v>885</v>
      </c>
      <c r="F3667" s="4">
        <v>1135040</v>
      </c>
      <c r="G3667" s="4">
        <v>113504</v>
      </c>
      <c r="H3667" s="4">
        <v>1248544</v>
      </c>
    </row>
    <row r="3668" spans="1:8" ht="15.75">
      <c r="A3668" s="3" t="s">
        <v>2950</v>
      </c>
      <c r="B3668" s="2" t="s">
        <v>3876</v>
      </c>
      <c r="C3668" s="2" t="s">
        <v>1433</v>
      </c>
      <c r="D3668" s="2" t="s">
        <v>3877</v>
      </c>
      <c r="E3668" s="4">
        <v>70</v>
      </c>
      <c r="F3668" s="4">
        <v>124110</v>
      </c>
      <c r="G3668" s="4">
        <v>12411</v>
      </c>
      <c r="H3668" s="4">
        <v>136521</v>
      </c>
    </row>
    <row r="3669" spans="1:8" ht="15.75">
      <c r="A3669" s="3" t="s">
        <v>2950</v>
      </c>
      <c r="B3669" s="2" t="s">
        <v>3880</v>
      </c>
      <c r="C3669" s="2" t="s">
        <v>1433</v>
      </c>
      <c r="D3669" s="2" t="s">
        <v>3881</v>
      </c>
      <c r="E3669" s="4">
        <v>30</v>
      </c>
      <c r="F3669" s="4">
        <v>31410</v>
      </c>
      <c r="G3669" s="4">
        <v>3141</v>
      </c>
      <c r="H3669" s="4">
        <v>34551</v>
      </c>
    </row>
    <row r="3670" spans="1:8" ht="15.75">
      <c r="A3670" s="3" t="s">
        <v>2950</v>
      </c>
      <c r="B3670" s="2" t="s">
        <v>3886</v>
      </c>
      <c r="C3670" s="2" t="s">
        <v>1433</v>
      </c>
      <c r="D3670" s="2" t="s">
        <v>3887</v>
      </c>
      <c r="E3670" s="4">
        <v>50</v>
      </c>
      <c r="F3670" s="4">
        <v>54300</v>
      </c>
      <c r="G3670" s="4">
        <v>5430</v>
      </c>
      <c r="H3670" s="4">
        <v>59730</v>
      </c>
    </row>
    <row r="3671" spans="1:8" ht="15.75">
      <c r="A3671" s="3" t="s">
        <v>2950</v>
      </c>
      <c r="B3671" s="2" t="s">
        <v>3888</v>
      </c>
      <c r="C3671" s="2" t="s">
        <v>1433</v>
      </c>
      <c r="D3671" s="2" t="s">
        <v>3889</v>
      </c>
      <c r="E3671" s="4">
        <v>3470</v>
      </c>
      <c r="F3671" s="4">
        <v>4196090</v>
      </c>
      <c r="G3671" s="4">
        <v>419609</v>
      </c>
      <c r="H3671" s="4">
        <v>4615699</v>
      </c>
    </row>
    <row r="3672" spans="1:8" ht="15.75">
      <c r="A3672" s="3" t="s">
        <v>2950</v>
      </c>
      <c r="B3672" s="2" t="s">
        <v>3890</v>
      </c>
      <c r="C3672" s="2" t="s">
        <v>1433</v>
      </c>
      <c r="D3672" s="2" t="s">
        <v>3891</v>
      </c>
      <c r="E3672" s="4">
        <v>50</v>
      </c>
      <c r="F3672" s="4">
        <v>80450</v>
      </c>
      <c r="G3672" s="4">
        <v>8045</v>
      </c>
      <c r="H3672" s="4">
        <v>88495</v>
      </c>
    </row>
    <row r="3673" spans="1:8" ht="15.75">
      <c r="A3673" s="3" t="s">
        <v>2950</v>
      </c>
      <c r="B3673" s="2" t="s">
        <v>3896</v>
      </c>
      <c r="C3673" s="2" t="s">
        <v>1433</v>
      </c>
      <c r="D3673" s="2" t="s">
        <v>3897</v>
      </c>
      <c r="E3673" s="4">
        <v>30</v>
      </c>
      <c r="F3673" s="4">
        <v>50220</v>
      </c>
      <c r="G3673" s="4">
        <v>5022</v>
      </c>
      <c r="H3673" s="4">
        <v>55242</v>
      </c>
    </row>
    <row r="3674" spans="1:8" ht="15.75">
      <c r="A3674" s="3" t="s">
        <v>2950</v>
      </c>
      <c r="B3674" s="2" t="s">
        <v>3919</v>
      </c>
      <c r="C3674" s="2" t="s">
        <v>1433</v>
      </c>
      <c r="D3674" s="2" t="s">
        <v>2655</v>
      </c>
      <c r="E3674" s="4">
        <v>100</v>
      </c>
      <c r="F3674" s="4">
        <v>200000</v>
      </c>
      <c r="G3674" s="4">
        <v>20000</v>
      </c>
      <c r="H3674" s="4">
        <v>220000</v>
      </c>
    </row>
    <row r="3675" spans="1:8" ht="15.75">
      <c r="A3675" s="3" t="s">
        <v>2950</v>
      </c>
      <c r="B3675" s="2" t="s">
        <v>4529</v>
      </c>
      <c r="C3675" s="2" t="s">
        <v>4526</v>
      </c>
      <c r="D3675" s="2" t="s">
        <v>4530</v>
      </c>
      <c r="E3675" s="4">
        <v>100</v>
      </c>
      <c r="F3675" s="4">
        <v>1002000</v>
      </c>
      <c r="G3675" s="4">
        <v>100200</v>
      </c>
      <c r="H3675" s="4">
        <v>1102200</v>
      </c>
    </row>
    <row r="3676" spans="1:8" ht="15.75">
      <c r="A3676" s="3" t="s">
        <v>2950</v>
      </c>
      <c r="B3676" s="2" t="s">
        <v>4534</v>
      </c>
      <c r="C3676" s="2" t="s">
        <v>4533</v>
      </c>
      <c r="D3676" s="2" t="s">
        <v>4535</v>
      </c>
      <c r="E3676" s="4">
        <v>800</v>
      </c>
      <c r="F3676" s="4">
        <v>11496000</v>
      </c>
      <c r="G3676" s="4">
        <v>1149600</v>
      </c>
      <c r="H3676" s="4">
        <v>12645600</v>
      </c>
    </row>
    <row r="3677" spans="1:8" ht="15.75">
      <c r="A3677" s="3" t="s">
        <v>2950</v>
      </c>
      <c r="B3677" s="2" t="s">
        <v>4546</v>
      </c>
      <c r="C3677" s="2" t="s">
        <v>4545</v>
      </c>
      <c r="D3677" s="2" t="s">
        <v>4547</v>
      </c>
      <c r="E3677" s="4">
        <v>500</v>
      </c>
      <c r="F3677" s="4">
        <v>11080000</v>
      </c>
      <c r="G3677" s="4">
        <v>1108000</v>
      </c>
      <c r="H3677" s="4">
        <v>12188000</v>
      </c>
    </row>
    <row r="3678" spans="1:8" ht="15.75">
      <c r="A3678" s="3" t="s">
        <v>2950</v>
      </c>
      <c r="B3678" s="2" t="s">
        <v>4576</v>
      </c>
      <c r="C3678" s="2" t="s">
        <v>4575</v>
      </c>
      <c r="D3678" s="2" t="s">
        <v>4577</v>
      </c>
      <c r="E3678" s="4">
        <v>30</v>
      </c>
      <c r="F3678" s="4">
        <v>446700</v>
      </c>
      <c r="G3678" s="4">
        <v>44670</v>
      </c>
      <c r="H3678" s="4">
        <v>491370</v>
      </c>
    </row>
    <row r="3679" spans="1:8" ht="15.75">
      <c r="A3679" s="3" t="s">
        <v>2950</v>
      </c>
      <c r="B3679" s="2" t="s">
        <v>4597</v>
      </c>
      <c r="C3679" s="2" t="s">
        <v>4594</v>
      </c>
      <c r="D3679" s="2" t="s">
        <v>4598</v>
      </c>
      <c r="E3679" s="4">
        <v>167</v>
      </c>
      <c r="F3679" s="4">
        <v>2142725</v>
      </c>
      <c r="G3679" s="4">
        <v>214272</v>
      </c>
      <c r="H3679" s="4">
        <v>2356997</v>
      </c>
    </row>
    <row r="3680" spans="1:8" ht="15.75">
      <c r="A3680" s="3" t="s">
        <v>2950</v>
      </c>
      <c r="B3680" s="2" t="s">
        <v>4609</v>
      </c>
      <c r="C3680" s="2" t="s">
        <v>4608</v>
      </c>
      <c r="D3680" s="2" t="s">
        <v>4610</v>
      </c>
      <c r="E3680" s="4">
        <v>150</v>
      </c>
      <c r="F3680" s="4">
        <v>3886050</v>
      </c>
      <c r="G3680" s="4">
        <v>388605</v>
      </c>
      <c r="H3680" s="4">
        <v>4274655</v>
      </c>
    </row>
    <row r="3681" spans="1:8" ht="15.75">
      <c r="A3681" s="3" t="s">
        <v>2950</v>
      </c>
      <c r="B3681" s="2" t="s">
        <v>4615</v>
      </c>
      <c r="C3681" s="2" t="s">
        <v>4614</v>
      </c>
      <c r="D3681" s="2" t="s">
        <v>4616</v>
      </c>
      <c r="E3681" s="4">
        <v>10</v>
      </c>
      <c r="F3681" s="4">
        <v>277900</v>
      </c>
      <c r="G3681" s="4">
        <v>27790</v>
      </c>
      <c r="H3681" s="4">
        <v>305690</v>
      </c>
    </row>
    <row r="3682" spans="1:8" ht="15.75">
      <c r="A3682" s="3" t="s">
        <v>2943</v>
      </c>
      <c r="B3682" s="2" t="s">
        <v>55</v>
      </c>
      <c r="C3682" s="2" t="s">
        <v>50</v>
      </c>
      <c r="D3682" s="2" t="s">
        <v>56</v>
      </c>
      <c r="E3682" s="4">
        <v>50</v>
      </c>
      <c r="F3682" s="4">
        <v>205000</v>
      </c>
      <c r="G3682" s="4">
        <v>20500</v>
      </c>
      <c r="H3682" s="4">
        <v>225500</v>
      </c>
    </row>
    <row r="3683" spans="1:8" ht="15.75">
      <c r="A3683" s="3" t="s">
        <v>2943</v>
      </c>
      <c r="B3683" s="2" t="s">
        <v>57</v>
      </c>
      <c r="C3683" s="2" t="s">
        <v>50</v>
      </c>
      <c r="D3683" s="2" t="s">
        <v>58</v>
      </c>
      <c r="E3683" s="4">
        <v>10</v>
      </c>
      <c r="F3683" s="4">
        <v>44000</v>
      </c>
      <c r="G3683" s="4">
        <v>4400</v>
      </c>
      <c r="H3683" s="4">
        <v>48400</v>
      </c>
    </row>
    <row r="3684" spans="1:8" ht="15.75">
      <c r="A3684" s="3" t="s">
        <v>2943</v>
      </c>
      <c r="B3684" s="2" t="s">
        <v>2964</v>
      </c>
      <c r="C3684" s="2" t="s">
        <v>96</v>
      </c>
      <c r="D3684" s="2" t="s">
        <v>73</v>
      </c>
      <c r="E3684" s="4">
        <v>10</v>
      </c>
      <c r="F3684" s="4">
        <v>65000</v>
      </c>
      <c r="G3684" s="4">
        <v>6500</v>
      </c>
      <c r="H3684" s="4">
        <v>71500</v>
      </c>
    </row>
    <row r="3685" spans="1:8" ht="15.75">
      <c r="A3685" s="3" t="s">
        <v>2943</v>
      </c>
      <c r="B3685" s="2" t="s">
        <v>2965</v>
      </c>
      <c r="C3685" s="2" t="s">
        <v>96</v>
      </c>
      <c r="D3685" s="2" t="s">
        <v>184</v>
      </c>
      <c r="E3685" s="4">
        <v>10</v>
      </c>
      <c r="F3685" s="4">
        <v>68000</v>
      </c>
      <c r="G3685" s="4">
        <v>6800</v>
      </c>
      <c r="H3685" s="4">
        <v>74800</v>
      </c>
    </row>
    <row r="3686" spans="1:8" ht="15.75">
      <c r="A3686" s="3" t="s">
        <v>2943</v>
      </c>
      <c r="B3686" s="2" t="s">
        <v>2969</v>
      </c>
      <c r="C3686" s="2" t="s">
        <v>163</v>
      </c>
      <c r="D3686" s="2" t="s">
        <v>156</v>
      </c>
      <c r="E3686" s="4">
        <v>3</v>
      </c>
      <c r="F3686" s="4">
        <v>231000</v>
      </c>
      <c r="G3686" s="4">
        <v>23100</v>
      </c>
      <c r="H3686" s="4">
        <v>254100</v>
      </c>
    </row>
    <row r="3687" spans="1:8" ht="15.75">
      <c r="A3687" s="3" t="s">
        <v>2943</v>
      </c>
      <c r="B3687" s="2" t="s">
        <v>155</v>
      </c>
      <c r="C3687" s="2" t="s">
        <v>154</v>
      </c>
      <c r="D3687" s="2" t="s">
        <v>156</v>
      </c>
      <c r="E3687" s="4">
        <v>1</v>
      </c>
      <c r="F3687" s="4">
        <v>25000</v>
      </c>
      <c r="G3687" s="4">
        <v>2500</v>
      </c>
      <c r="H3687" s="4">
        <v>27500</v>
      </c>
    </row>
    <row r="3688" spans="1:8" ht="15.75">
      <c r="A3688" s="3" t="s">
        <v>2943</v>
      </c>
      <c r="B3688" s="2" t="s">
        <v>165</v>
      </c>
      <c r="C3688" s="2" t="s">
        <v>96</v>
      </c>
      <c r="D3688" s="2" t="s">
        <v>52</v>
      </c>
      <c r="E3688" s="4">
        <v>10</v>
      </c>
      <c r="F3688" s="4">
        <v>95000</v>
      </c>
      <c r="G3688" s="4">
        <v>9500</v>
      </c>
      <c r="H3688" s="4">
        <v>104500</v>
      </c>
    </row>
    <row r="3689" spans="1:8" ht="15.75">
      <c r="A3689" s="3" t="s">
        <v>2943</v>
      </c>
      <c r="B3689" s="2" t="s">
        <v>193</v>
      </c>
      <c r="C3689" s="2" t="s">
        <v>96</v>
      </c>
      <c r="D3689" s="2" t="s">
        <v>54</v>
      </c>
      <c r="E3689" s="4">
        <v>20</v>
      </c>
      <c r="F3689" s="4">
        <v>258000</v>
      </c>
      <c r="G3689" s="4">
        <v>25800</v>
      </c>
      <c r="H3689" s="4">
        <v>283800</v>
      </c>
    </row>
    <row r="3690" spans="1:8" ht="15.75">
      <c r="A3690" s="3" t="s">
        <v>2943</v>
      </c>
      <c r="B3690" s="2" t="s">
        <v>2982</v>
      </c>
      <c r="C3690" s="2" t="s">
        <v>198</v>
      </c>
      <c r="D3690" s="2" t="s">
        <v>206</v>
      </c>
      <c r="E3690" s="4">
        <v>1</v>
      </c>
      <c r="F3690" s="4">
        <v>43700</v>
      </c>
      <c r="G3690" s="4">
        <v>4370</v>
      </c>
      <c r="H3690" s="4">
        <v>48070</v>
      </c>
    </row>
    <row r="3691" spans="1:8" ht="15.75">
      <c r="A3691" s="3" t="s">
        <v>2943</v>
      </c>
      <c r="B3691" s="2" t="s">
        <v>242</v>
      </c>
      <c r="C3691" s="2" t="s">
        <v>236</v>
      </c>
      <c r="D3691" s="2" t="s">
        <v>243</v>
      </c>
      <c r="E3691" s="4">
        <v>5</v>
      </c>
      <c r="F3691" s="4">
        <v>59320</v>
      </c>
      <c r="G3691" s="4">
        <v>5932</v>
      </c>
      <c r="H3691" s="4">
        <v>65252</v>
      </c>
    </row>
    <row r="3692" spans="1:8" ht="15.75">
      <c r="A3692" s="3" t="s">
        <v>2943</v>
      </c>
      <c r="B3692" s="2" t="s">
        <v>263</v>
      </c>
      <c r="C3692" s="2" t="s">
        <v>262</v>
      </c>
      <c r="D3692" s="2"/>
      <c r="E3692" s="4">
        <v>2</v>
      </c>
      <c r="F3692" s="4">
        <v>8000</v>
      </c>
      <c r="G3692" s="4">
        <v>800</v>
      </c>
      <c r="H3692" s="4">
        <v>8800</v>
      </c>
    </row>
    <row r="3693" spans="1:8" ht="15.75">
      <c r="A3693" s="3" t="s">
        <v>2943</v>
      </c>
      <c r="B3693" s="2" t="s">
        <v>291</v>
      </c>
      <c r="C3693" s="2" t="s">
        <v>264</v>
      </c>
      <c r="D3693" s="2" t="s">
        <v>58</v>
      </c>
      <c r="E3693" s="4">
        <v>70</v>
      </c>
      <c r="F3693" s="4">
        <v>212940</v>
      </c>
      <c r="G3693" s="4">
        <v>21294</v>
      </c>
      <c r="H3693" s="4">
        <v>234234</v>
      </c>
    </row>
    <row r="3694" spans="1:8" ht="15.75">
      <c r="A3694" s="3" t="s">
        <v>2943</v>
      </c>
      <c r="B3694" s="2" t="s">
        <v>3013</v>
      </c>
      <c r="C3694" s="2" t="s">
        <v>307</v>
      </c>
      <c r="D3694" s="2" t="s">
        <v>73</v>
      </c>
      <c r="E3694" s="4">
        <v>10</v>
      </c>
      <c r="F3694" s="4">
        <v>40000</v>
      </c>
      <c r="G3694" s="4">
        <v>4000</v>
      </c>
      <c r="H3694" s="4">
        <v>44000</v>
      </c>
    </row>
    <row r="3695" spans="1:8" ht="15.75">
      <c r="A3695" s="3" t="s">
        <v>2943</v>
      </c>
      <c r="B3695" s="2" t="s">
        <v>3017</v>
      </c>
      <c r="C3695" s="2" t="s">
        <v>314</v>
      </c>
      <c r="D3695" s="2" t="s">
        <v>104</v>
      </c>
      <c r="E3695" s="4">
        <v>2</v>
      </c>
      <c r="F3695" s="4">
        <v>12400</v>
      </c>
      <c r="G3695" s="4">
        <v>1240</v>
      </c>
      <c r="H3695" s="4">
        <v>13640</v>
      </c>
    </row>
    <row r="3696" spans="1:8" ht="15.75">
      <c r="A3696" s="3" t="s">
        <v>2943</v>
      </c>
      <c r="B3696" s="2" t="s">
        <v>316</v>
      </c>
      <c r="C3696" s="2" t="s">
        <v>314</v>
      </c>
      <c r="D3696" s="2" t="s">
        <v>56</v>
      </c>
      <c r="E3696" s="4">
        <v>2</v>
      </c>
      <c r="F3696" s="4">
        <v>8200</v>
      </c>
      <c r="G3696" s="4">
        <v>820</v>
      </c>
      <c r="H3696" s="4">
        <v>9020</v>
      </c>
    </row>
    <row r="3697" spans="1:8" ht="15.75">
      <c r="A3697" s="3" t="s">
        <v>2943</v>
      </c>
      <c r="B3697" s="2" t="s">
        <v>3018</v>
      </c>
      <c r="C3697" s="2" t="s">
        <v>314</v>
      </c>
      <c r="D3697" s="2" t="s">
        <v>58</v>
      </c>
      <c r="E3697" s="4">
        <v>4</v>
      </c>
      <c r="F3697" s="4">
        <v>17200</v>
      </c>
      <c r="G3697" s="4">
        <v>1720</v>
      </c>
      <c r="H3697" s="4">
        <v>18920</v>
      </c>
    </row>
    <row r="3698" spans="1:8" ht="15.75">
      <c r="A3698" s="3" t="s">
        <v>2943</v>
      </c>
      <c r="B3698" s="2" t="s">
        <v>452</v>
      </c>
      <c r="C3698" s="2" t="s">
        <v>451</v>
      </c>
      <c r="D3698" s="2"/>
      <c r="E3698" s="4">
        <v>18</v>
      </c>
      <c r="F3698" s="4">
        <v>155600</v>
      </c>
      <c r="G3698" s="4">
        <v>15560</v>
      </c>
      <c r="H3698" s="4">
        <v>171160</v>
      </c>
    </row>
    <row r="3699" spans="1:8" ht="15.75">
      <c r="A3699" s="3" t="s">
        <v>2943</v>
      </c>
      <c r="B3699" s="2" t="s">
        <v>456</v>
      </c>
      <c r="C3699" s="2" t="s">
        <v>455</v>
      </c>
      <c r="D3699" s="2"/>
      <c r="E3699" s="4">
        <v>10</v>
      </c>
      <c r="F3699" s="4">
        <v>126000</v>
      </c>
      <c r="G3699" s="4">
        <v>12600</v>
      </c>
      <c r="H3699" s="4">
        <v>138600</v>
      </c>
    </row>
    <row r="3700" spans="1:8" ht="15.75">
      <c r="A3700" s="3" t="s">
        <v>2943</v>
      </c>
      <c r="B3700" s="2" t="s">
        <v>460</v>
      </c>
      <c r="C3700" s="2" t="s">
        <v>459</v>
      </c>
      <c r="D3700" s="2"/>
      <c r="E3700" s="4">
        <v>10</v>
      </c>
      <c r="F3700" s="4">
        <v>171000</v>
      </c>
      <c r="G3700" s="4">
        <v>17100</v>
      </c>
      <c r="H3700" s="4">
        <v>188100</v>
      </c>
    </row>
    <row r="3701" spans="1:8" ht="15.75">
      <c r="A3701" s="3" t="s">
        <v>2943</v>
      </c>
      <c r="B3701" s="2" t="s">
        <v>464</v>
      </c>
      <c r="C3701" s="2" t="s">
        <v>463</v>
      </c>
      <c r="D3701" s="2"/>
      <c r="E3701" s="4">
        <v>10</v>
      </c>
      <c r="F3701" s="4">
        <v>49000</v>
      </c>
      <c r="G3701" s="4">
        <v>4900</v>
      </c>
      <c r="H3701" s="4">
        <v>53900</v>
      </c>
    </row>
    <row r="3702" spans="1:8" ht="15.75">
      <c r="A3702" s="3" t="s">
        <v>2943</v>
      </c>
      <c r="B3702" s="2" t="s">
        <v>468</v>
      </c>
      <c r="C3702" s="2" t="s">
        <v>467</v>
      </c>
      <c r="D3702" s="2"/>
      <c r="E3702" s="4">
        <v>146</v>
      </c>
      <c r="F3702" s="4">
        <v>860300</v>
      </c>
      <c r="G3702" s="4">
        <v>86030</v>
      </c>
      <c r="H3702" s="4">
        <v>946330</v>
      </c>
    </row>
    <row r="3703" spans="1:8" ht="15.75">
      <c r="A3703" s="3" t="s">
        <v>2943</v>
      </c>
      <c r="B3703" s="2" t="s">
        <v>470</v>
      </c>
      <c r="C3703" s="2" t="s">
        <v>469</v>
      </c>
      <c r="D3703" s="2" t="s">
        <v>471</v>
      </c>
      <c r="E3703" s="4">
        <v>2</v>
      </c>
      <c r="F3703" s="4">
        <v>13800</v>
      </c>
      <c r="G3703" s="4">
        <v>1380</v>
      </c>
      <c r="H3703" s="4">
        <v>15180</v>
      </c>
    </row>
    <row r="3704" spans="1:8" ht="15.75">
      <c r="A3704" s="3" t="s">
        <v>2943</v>
      </c>
      <c r="B3704" s="2" t="s">
        <v>515</v>
      </c>
      <c r="C3704" s="2" t="s">
        <v>514</v>
      </c>
      <c r="D3704" s="2" t="s">
        <v>516</v>
      </c>
      <c r="E3704" s="4">
        <v>30</v>
      </c>
      <c r="F3704" s="4">
        <v>147060</v>
      </c>
      <c r="G3704" s="4">
        <v>14706</v>
      </c>
      <c r="H3704" s="4">
        <v>161766</v>
      </c>
    </row>
    <row r="3705" spans="1:8" ht="15.75">
      <c r="A3705" s="3" t="s">
        <v>2943</v>
      </c>
      <c r="B3705" s="2" t="s">
        <v>525</v>
      </c>
      <c r="C3705" s="2" t="s">
        <v>524</v>
      </c>
      <c r="D3705" s="2" t="s">
        <v>526</v>
      </c>
      <c r="E3705" s="4">
        <v>100</v>
      </c>
      <c r="F3705" s="4">
        <v>627150</v>
      </c>
      <c r="G3705" s="4">
        <v>62715</v>
      </c>
      <c r="H3705" s="4">
        <v>689865</v>
      </c>
    </row>
    <row r="3706" spans="1:8" ht="15.75">
      <c r="A3706" s="3" t="s">
        <v>2943</v>
      </c>
      <c r="B3706" s="2" t="s">
        <v>528</v>
      </c>
      <c r="C3706" s="2" t="s">
        <v>527</v>
      </c>
      <c r="D3706" s="2" t="s">
        <v>529</v>
      </c>
      <c r="E3706" s="4">
        <v>1</v>
      </c>
      <c r="F3706" s="4">
        <v>3501</v>
      </c>
      <c r="G3706" s="4">
        <v>349</v>
      </c>
      <c r="H3706" s="4">
        <v>3850</v>
      </c>
    </row>
    <row r="3707" spans="1:8" ht="15.75">
      <c r="A3707" s="3" t="s">
        <v>2943</v>
      </c>
      <c r="B3707" s="2" t="s">
        <v>531</v>
      </c>
      <c r="C3707" s="2" t="s">
        <v>530</v>
      </c>
      <c r="D3707" s="2" t="s">
        <v>532</v>
      </c>
      <c r="E3707" s="4">
        <v>40</v>
      </c>
      <c r="F3707" s="4">
        <v>160000</v>
      </c>
      <c r="G3707" s="4">
        <v>16000</v>
      </c>
      <c r="H3707" s="4">
        <v>176000</v>
      </c>
    </row>
    <row r="3708" spans="1:8" ht="15.75">
      <c r="A3708" s="3" t="s">
        <v>2943</v>
      </c>
      <c r="B3708" s="2" t="s">
        <v>534</v>
      </c>
      <c r="C3708" s="2" t="s">
        <v>533</v>
      </c>
      <c r="D3708" s="2" t="s">
        <v>535</v>
      </c>
      <c r="E3708" s="4">
        <v>20</v>
      </c>
      <c r="F3708" s="4">
        <v>33000</v>
      </c>
      <c r="G3708" s="4">
        <v>3300</v>
      </c>
      <c r="H3708" s="4">
        <v>36300</v>
      </c>
    </row>
    <row r="3709" spans="1:8" ht="15.75">
      <c r="A3709" s="3" t="s">
        <v>2943</v>
      </c>
      <c r="B3709" s="2" t="s">
        <v>536</v>
      </c>
      <c r="C3709" s="2" t="s">
        <v>355</v>
      </c>
      <c r="D3709" s="2" t="s">
        <v>537</v>
      </c>
      <c r="E3709" s="4">
        <v>62</v>
      </c>
      <c r="F3709" s="4">
        <v>410050</v>
      </c>
      <c r="G3709" s="4">
        <v>41005</v>
      </c>
      <c r="H3709" s="4">
        <v>451055</v>
      </c>
    </row>
    <row r="3710" spans="1:8" ht="15.75">
      <c r="A3710" s="3" t="s">
        <v>2943</v>
      </c>
      <c r="B3710" s="2" t="s">
        <v>546</v>
      </c>
      <c r="C3710" s="2" t="s">
        <v>545</v>
      </c>
      <c r="D3710" s="2" t="s">
        <v>547</v>
      </c>
      <c r="E3710" s="4">
        <v>19</v>
      </c>
      <c r="F3710" s="4">
        <v>147240</v>
      </c>
      <c r="G3710" s="4">
        <v>14724</v>
      </c>
      <c r="H3710" s="4">
        <v>161964</v>
      </c>
    </row>
    <row r="3711" spans="1:8" ht="15.75">
      <c r="A3711" s="3" t="s">
        <v>2943</v>
      </c>
      <c r="B3711" s="2" t="s">
        <v>549</v>
      </c>
      <c r="C3711" s="2" t="s">
        <v>548</v>
      </c>
      <c r="D3711" s="2" t="s">
        <v>550</v>
      </c>
      <c r="E3711" s="4">
        <v>156</v>
      </c>
      <c r="F3711" s="4">
        <v>355368</v>
      </c>
      <c r="G3711" s="4">
        <v>35537</v>
      </c>
      <c r="H3711" s="4">
        <v>390905</v>
      </c>
    </row>
    <row r="3712" spans="1:8" ht="15.75">
      <c r="A3712" s="3" t="s">
        <v>2943</v>
      </c>
      <c r="B3712" s="2" t="s">
        <v>561</v>
      </c>
      <c r="C3712" s="2" t="s">
        <v>560</v>
      </c>
      <c r="D3712" s="2" t="s">
        <v>562</v>
      </c>
      <c r="E3712" s="4">
        <v>130</v>
      </c>
      <c r="F3712" s="4">
        <v>338880</v>
      </c>
      <c r="G3712" s="4">
        <v>33888</v>
      </c>
      <c r="H3712" s="4">
        <v>372768</v>
      </c>
    </row>
    <row r="3713" spans="1:8" ht="15.75">
      <c r="A3713" s="3" t="s">
        <v>2943</v>
      </c>
      <c r="B3713" s="2" t="s">
        <v>576</v>
      </c>
      <c r="C3713" s="2" t="s">
        <v>575</v>
      </c>
      <c r="D3713" s="2" t="s">
        <v>577</v>
      </c>
      <c r="E3713" s="4">
        <v>5</v>
      </c>
      <c r="F3713" s="4">
        <v>22040</v>
      </c>
      <c r="G3713" s="4">
        <v>2204</v>
      </c>
      <c r="H3713" s="4">
        <v>24244</v>
      </c>
    </row>
    <row r="3714" spans="1:8" ht="15.75">
      <c r="A3714" s="3" t="s">
        <v>2943</v>
      </c>
      <c r="B3714" s="2" t="s">
        <v>582</v>
      </c>
      <c r="C3714" s="2" t="s">
        <v>581</v>
      </c>
      <c r="D3714" s="2"/>
      <c r="E3714" s="4">
        <v>12</v>
      </c>
      <c r="F3714" s="4">
        <v>57600</v>
      </c>
      <c r="G3714" s="4">
        <v>5760</v>
      </c>
      <c r="H3714" s="4">
        <v>63360</v>
      </c>
    </row>
    <row r="3715" spans="1:8" ht="15.75">
      <c r="A3715" s="3" t="s">
        <v>2943</v>
      </c>
      <c r="B3715" s="2" t="s">
        <v>584</v>
      </c>
      <c r="C3715" s="2" t="s">
        <v>583</v>
      </c>
      <c r="D3715" s="2"/>
      <c r="E3715" s="4">
        <v>1</v>
      </c>
      <c r="F3715" s="4">
        <v>4030</v>
      </c>
      <c r="G3715" s="4">
        <v>403</v>
      </c>
      <c r="H3715" s="4">
        <v>4433</v>
      </c>
    </row>
    <row r="3716" spans="1:8" ht="15.75">
      <c r="A3716" s="3" t="s">
        <v>2943</v>
      </c>
      <c r="B3716" s="2" t="s">
        <v>602</v>
      </c>
      <c r="C3716" s="2" t="s">
        <v>601</v>
      </c>
      <c r="D3716" s="2" t="s">
        <v>603</v>
      </c>
      <c r="E3716" s="4">
        <v>4</v>
      </c>
      <c r="F3716" s="4">
        <v>18800</v>
      </c>
      <c r="G3716" s="4">
        <v>1880</v>
      </c>
      <c r="H3716" s="4">
        <v>20680</v>
      </c>
    </row>
    <row r="3717" spans="1:8" ht="15.75">
      <c r="A3717" s="3" t="s">
        <v>2943</v>
      </c>
      <c r="B3717" s="2" t="s">
        <v>605</v>
      </c>
      <c r="C3717" s="2" t="s">
        <v>604</v>
      </c>
      <c r="D3717" s="2" t="s">
        <v>606</v>
      </c>
      <c r="E3717" s="4">
        <v>2</v>
      </c>
      <c r="F3717" s="4">
        <v>5868</v>
      </c>
      <c r="G3717" s="4">
        <v>586</v>
      </c>
      <c r="H3717" s="4">
        <v>6454</v>
      </c>
    </row>
    <row r="3718" spans="1:8" ht="15.75">
      <c r="A3718" s="3" t="s">
        <v>2943</v>
      </c>
      <c r="B3718" s="2" t="s">
        <v>610</v>
      </c>
      <c r="C3718" s="2" t="s">
        <v>609</v>
      </c>
      <c r="D3718" s="2" t="s">
        <v>611</v>
      </c>
      <c r="E3718" s="4">
        <v>4</v>
      </c>
      <c r="F3718" s="4">
        <v>11200</v>
      </c>
      <c r="G3718" s="4">
        <v>1120</v>
      </c>
      <c r="H3718" s="4">
        <v>12320</v>
      </c>
    </row>
    <row r="3719" spans="1:8" ht="15.75">
      <c r="A3719" s="3" t="s">
        <v>2943</v>
      </c>
      <c r="B3719" s="2" t="s">
        <v>612</v>
      </c>
      <c r="C3719" s="2" t="s">
        <v>363</v>
      </c>
      <c r="D3719" s="2" t="s">
        <v>613</v>
      </c>
      <c r="E3719" s="4">
        <v>100</v>
      </c>
      <c r="F3719" s="4">
        <v>448400</v>
      </c>
      <c r="G3719" s="4">
        <v>44840</v>
      </c>
      <c r="H3719" s="4">
        <v>493240</v>
      </c>
    </row>
    <row r="3720" spans="1:8" ht="15.75">
      <c r="A3720" s="3" t="s">
        <v>2943</v>
      </c>
      <c r="B3720" s="2" t="s">
        <v>631</v>
      </c>
      <c r="C3720" s="2" t="s">
        <v>630</v>
      </c>
      <c r="D3720" s="2" t="s">
        <v>632</v>
      </c>
      <c r="E3720" s="4">
        <v>21</v>
      </c>
      <c r="F3720" s="4">
        <v>86100</v>
      </c>
      <c r="G3720" s="4">
        <v>8610</v>
      </c>
      <c r="H3720" s="4">
        <v>94710</v>
      </c>
    </row>
    <row r="3721" spans="1:8" ht="15.75">
      <c r="A3721" s="3" t="s">
        <v>2943</v>
      </c>
      <c r="B3721" s="2" t="s">
        <v>634</v>
      </c>
      <c r="C3721" s="2" t="s">
        <v>633</v>
      </c>
      <c r="D3721" s="2" t="s">
        <v>635</v>
      </c>
      <c r="E3721" s="4">
        <v>450</v>
      </c>
      <c r="F3721" s="4">
        <v>674050</v>
      </c>
      <c r="G3721" s="4">
        <v>67405</v>
      </c>
      <c r="H3721" s="4">
        <v>741455</v>
      </c>
    </row>
    <row r="3722" spans="1:8" ht="15.75">
      <c r="A3722" s="3" t="s">
        <v>2943</v>
      </c>
      <c r="B3722" s="2" t="s">
        <v>645</v>
      </c>
      <c r="C3722" s="2" t="s">
        <v>358</v>
      </c>
      <c r="D3722" s="2" t="s">
        <v>646</v>
      </c>
      <c r="E3722" s="4">
        <v>12</v>
      </c>
      <c r="F3722" s="4">
        <v>98400</v>
      </c>
      <c r="G3722" s="4">
        <v>9840</v>
      </c>
      <c r="H3722" s="4">
        <v>108240</v>
      </c>
    </row>
    <row r="3723" spans="1:8" ht="15.75">
      <c r="A3723" s="3" t="s">
        <v>2943</v>
      </c>
      <c r="B3723" s="2" t="s">
        <v>648</v>
      </c>
      <c r="C3723" s="2" t="s">
        <v>647</v>
      </c>
      <c r="D3723" s="2" t="s">
        <v>649</v>
      </c>
      <c r="E3723" s="4">
        <v>26</v>
      </c>
      <c r="F3723" s="4">
        <v>143000</v>
      </c>
      <c r="G3723" s="4">
        <v>14300</v>
      </c>
      <c r="H3723" s="4">
        <v>157300</v>
      </c>
    </row>
    <row r="3724" spans="1:8" ht="15.75">
      <c r="A3724" s="3" t="s">
        <v>2943</v>
      </c>
      <c r="B3724" s="2" t="s">
        <v>655</v>
      </c>
      <c r="C3724" s="2" t="s">
        <v>654</v>
      </c>
      <c r="D3724" s="2" t="s">
        <v>656</v>
      </c>
      <c r="E3724" s="4">
        <v>95</v>
      </c>
      <c r="F3724" s="4">
        <v>287142</v>
      </c>
      <c r="G3724" s="4">
        <v>28714</v>
      </c>
      <c r="H3724" s="4">
        <v>315856</v>
      </c>
    </row>
    <row r="3725" spans="1:8" ht="15.75">
      <c r="A3725" s="3" t="s">
        <v>2943</v>
      </c>
      <c r="B3725" s="2" t="s">
        <v>660</v>
      </c>
      <c r="C3725" s="2" t="s">
        <v>448</v>
      </c>
      <c r="D3725" s="2" t="s">
        <v>661</v>
      </c>
      <c r="E3725" s="4">
        <v>12</v>
      </c>
      <c r="F3725" s="4">
        <v>110400</v>
      </c>
      <c r="G3725" s="4">
        <v>11040</v>
      </c>
      <c r="H3725" s="4">
        <v>121440</v>
      </c>
    </row>
    <row r="3726" spans="1:8" ht="15.75">
      <c r="A3726" s="3" t="s">
        <v>2943</v>
      </c>
      <c r="B3726" s="2" t="s">
        <v>672</v>
      </c>
      <c r="C3726" s="2" t="s">
        <v>671</v>
      </c>
      <c r="D3726" s="2"/>
      <c r="E3726" s="4">
        <v>80</v>
      </c>
      <c r="F3726" s="4">
        <v>216320</v>
      </c>
      <c r="G3726" s="4">
        <v>21632</v>
      </c>
      <c r="H3726" s="4">
        <v>237952</v>
      </c>
    </row>
    <row r="3727" spans="1:8" ht="15.75">
      <c r="A3727" s="3" t="s">
        <v>2943</v>
      </c>
      <c r="B3727" s="2" t="s">
        <v>674</v>
      </c>
      <c r="C3727" s="2" t="s">
        <v>673</v>
      </c>
      <c r="D3727" s="2" t="s">
        <v>675</v>
      </c>
      <c r="E3727" s="4">
        <v>5</v>
      </c>
      <c r="F3727" s="4">
        <v>21000</v>
      </c>
      <c r="G3727" s="4">
        <v>2100</v>
      </c>
      <c r="H3727" s="4">
        <v>23100</v>
      </c>
    </row>
    <row r="3728" spans="1:8" ht="15.75">
      <c r="A3728" s="3" t="s">
        <v>2943</v>
      </c>
      <c r="B3728" s="2" t="s">
        <v>689</v>
      </c>
      <c r="C3728" s="2" t="s">
        <v>688</v>
      </c>
      <c r="D3728" s="2" t="s">
        <v>690</v>
      </c>
      <c r="E3728" s="4">
        <v>50</v>
      </c>
      <c r="F3728" s="4">
        <v>160500</v>
      </c>
      <c r="G3728" s="4">
        <v>16050</v>
      </c>
      <c r="H3728" s="4">
        <v>176550</v>
      </c>
    </row>
    <row r="3729" spans="1:8" ht="15.75">
      <c r="A3729" s="3" t="s">
        <v>2943</v>
      </c>
      <c r="B3729" s="2" t="s">
        <v>700</v>
      </c>
      <c r="C3729" s="2" t="s">
        <v>699</v>
      </c>
      <c r="D3729" s="2" t="s">
        <v>701</v>
      </c>
      <c r="E3729" s="4">
        <v>3</v>
      </c>
      <c r="F3729" s="4">
        <v>13500</v>
      </c>
      <c r="G3729" s="4">
        <v>1350</v>
      </c>
      <c r="H3729" s="4">
        <v>14850</v>
      </c>
    </row>
    <row r="3730" spans="1:8" ht="15.75">
      <c r="A3730" s="3" t="s">
        <v>2943</v>
      </c>
      <c r="B3730" s="2" t="s">
        <v>3096</v>
      </c>
      <c r="C3730" s="2" t="s">
        <v>3095</v>
      </c>
      <c r="D3730" s="2"/>
      <c r="E3730" s="4">
        <v>200</v>
      </c>
      <c r="F3730" s="4">
        <v>780000</v>
      </c>
      <c r="G3730" s="4">
        <v>78000</v>
      </c>
      <c r="H3730" s="4">
        <v>858000</v>
      </c>
    </row>
    <row r="3731" spans="1:8" ht="15.75">
      <c r="A3731" s="3" t="s">
        <v>2943</v>
      </c>
      <c r="B3731" s="2" t="s">
        <v>728</v>
      </c>
      <c r="C3731" s="2" t="s">
        <v>727</v>
      </c>
      <c r="D3731" s="2" t="s">
        <v>729</v>
      </c>
      <c r="E3731" s="4">
        <v>2</v>
      </c>
      <c r="F3731" s="4">
        <v>10800</v>
      </c>
      <c r="G3731" s="4">
        <v>1080</v>
      </c>
      <c r="H3731" s="4">
        <v>11880</v>
      </c>
    </row>
    <row r="3732" spans="1:8" ht="15.75">
      <c r="A3732" s="3" t="s">
        <v>2943</v>
      </c>
      <c r="B3732" s="2" t="s">
        <v>734</v>
      </c>
      <c r="C3732" s="2" t="s">
        <v>733</v>
      </c>
      <c r="D3732" s="2" t="s">
        <v>735</v>
      </c>
      <c r="E3732" s="4">
        <v>52</v>
      </c>
      <c r="F3732" s="4">
        <v>199150</v>
      </c>
      <c r="G3732" s="4">
        <v>19915</v>
      </c>
      <c r="H3732" s="4">
        <v>219065</v>
      </c>
    </row>
    <row r="3733" spans="1:8" ht="15.75">
      <c r="A3733" s="3" t="s">
        <v>2943</v>
      </c>
      <c r="B3733" s="2" t="s">
        <v>737</v>
      </c>
      <c r="C3733" s="2" t="s">
        <v>736</v>
      </c>
      <c r="D3733" s="2" t="s">
        <v>738</v>
      </c>
      <c r="E3733" s="4">
        <v>60</v>
      </c>
      <c r="F3733" s="4">
        <v>120050</v>
      </c>
      <c r="G3733" s="4">
        <v>12005</v>
      </c>
      <c r="H3733" s="4">
        <v>132055</v>
      </c>
    </row>
    <row r="3734" spans="1:8" ht="15.75">
      <c r="A3734" s="3" t="s">
        <v>2943</v>
      </c>
      <c r="B3734" s="2" t="s">
        <v>740</v>
      </c>
      <c r="C3734" s="2" t="s">
        <v>739</v>
      </c>
      <c r="D3734" s="2"/>
      <c r="E3734" s="4">
        <v>64</v>
      </c>
      <c r="F3734" s="4">
        <v>150200</v>
      </c>
      <c r="G3734" s="4">
        <v>15020</v>
      </c>
      <c r="H3734" s="4">
        <v>165220</v>
      </c>
    </row>
    <row r="3735" spans="1:8" ht="15.75">
      <c r="A3735" s="3" t="s">
        <v>2943</v>
      </c>
      <c r="B3735" s="2" t="s">
        <v>745</v>
      </c>
      <c r="C3735" s="2" t="s">
        <v>744</v>
      </c>
      <c r="D3735" s="2" t="s">
        <v>746</v>
      </c>
      <c r="E3735" s="4">
        <v>50</v>
      </c>
      <c r="F3735" s="4">
        <v>229450</v>
      </c>
      <c r="G3735" s="4">
        <v>22945</v>
      </c>
      <c r="H3735" s="4">
        <v>252395</v>
      </c>
    </row>
    <row r="3736" spans="1:8" ht="15.75">
      <c r="A3736" s="3" t="s">
        <v>2943</v>
      </c>
      <c r="B3736" s="2" t="s">
        <v>748</v>
      </c>
      <c r="C3736" s="2" t="s">
        <v>747</v>
      </c>
      <c r="D3736" s="2" t="s">
        <v>749</v>
      </c>
      <c r="E3736" s="4">
        <v>55</v>
      </c>
      <c r="F3736" s="4">
        <v>122100</v>
      </c>
      <c r="G3736" s="4">
        <v>12210</v>
      </c>
      <c r="H3736" s="4">
        <v>134310</v>
      </c>
    </row>
    <row r="3737" spans="1:8" ht="15.75">
      <c r="A3737" s="3" t="s">
        <v>2943</v>
      </c>
      <c r="B3737" s="2" t="s">
        <v>757</v>
      </c>
      <c r="C3737" s="2" t="s">
        <v>756</v>
      </c>
      <c r="D3737" s="2" t="s">
        <v>758</v>
      </c>
      <c r="E3737" s="4">
        <v>249</v>
      </c>
      <c r="F3737" s="4">
        <v>628000</v>
      </c>
      <c r="G3737" s="4">
        <v>62800</v>
      </c>
      <c r="H3737" s="4">
        <v>690800</v>
      </c>
    </row>
    <row r="3738" spans="1:8" ht="15.75">
      <c r="A3738" s="3" t="s">
        <v>2943</v>
      </c>
      <c r="B3738" s="2" t="s">
        <v>760</v>
      </c>
      <c r="C3738" s="2" t="s">
        <v>759</v>
      </c>
      <c r="D3738" s="2" t="s">
        <v>761</v>
      </c>
      <c r="E3738" s="4">
        <v>100</v>
      </c>
      <c r="F3738" s="4">
        <v>180000</v>
      </c>
      <c r="G3738" s="4">
        <v>18000</v>
      </c>
      <c r="H3738" s="4">
        <v>198000</v>
      </c>
    </row>
    <row r="3739" spans="1:8" ht="15.75">
      <c r="A3739" s="3" t="s">
        <v>2943</v>
      </c>
      <c r="B3739" s="2" t="s">
        <v>768</v>
      </c>
      <c r="C3739" s="2" t="s">
        <v>767</v>
      </c>
      <c r="D3739" s="2" t="s">
        <v>769</v>
      </c>
      <c r="E3739" s="4">
        <v>50</v>
      </c>
      <c r="F3739" s="4">
        <v>142250</v>
      </c>
      <c r="G3739" s="4">
        <v>14225</v>
      </c>
      <c r="H3739" s="4">
        <v>156475</v>
      </c>
    </row>
    <row r="3740" spans="1:8" ht="15.75">
      <c r="A3740" s="3" t="s">
        <v>2943</v>
      </c>
      <c r="B3740" s="2" t="s">
        <v>779</v>
      </c>
      <c r="C3740" s="2" t="s">
        <v>778</v>
      </c>
      <c r="D3740" s="2" t="s">
        <v>780</v>
      </c>
      <c r="E3740" s="4">
        <v>2</v>
      </c>
      <c r="F3740" s="4">
        <v>15800</v>
      </c>
      <c r="G3740" s="4">
        <v>1580</v>
      </c>
      <c r="H3740" s="4">
        <v>17380</v>
      </c>
    </row>
    <row r="3741" spans="1:8" ht="15.75">
      <c r="A3741" s="3" t="s">
        <v>2943</v>
      </c>
      <c r="B3741" s="2" t="s">
        <v>797</v>
      </c>
      <c r="C3741" s="2" t="s">
        <v>796</v>
      </c>
      <c r="D3741" s="2" t="s">
        <v>798</v>
      </c>
      <c r="E3741" s="4">
        <v>51</v>
      </c>
      <c r="F3741" s="4">
        <v>181750</v>
      </c>
      <c r="G3741" s="4">
        <v>18175</v>
      </c>
      <c r="H3741" s="4">
        <v>199925</v>
      </c>
    </row>
    <row r="3742" spans="1:8" ht="15.75">
      <c r="A3742" s="3" t="s">
        <v>2943</v>
      </c>
      <c r="B3742" s="2" t="s">
        <v>814</v>
      </c>
      <c r="C3742" s="2" t="s">
        <v>813</v>
      </c>
      <c r="D3742" s="2" t="s">
        <v>815</v>
      </c>
      <c r="E3742" s="4">
        <v>83</v>
      </c>
      <c r="F3742" s="4">
        <v>114125</v>
      </c>
      <c r="G3742" s="4">
        <v>11412</v>
      </c>
      <c r="H3742" s="4">
        <v>125537</v>
      </c>
    </row>
    <row r="3743" spans="1:8" ht="15.75">
      <c r="A3743" s="3" t="s">
        <v>2943</v>
      </c>
      <c r="B3743" s="2" t="s">
        <v>823</v>
      </c>
      <c r="C3743" s="2" t="s">
        <v>822</v>
      </c>
      <c r="D3743" s="2" t="s">
        <v>824</v>
      </c>
      <c r="E3743" s="4">
        <v>100</v>
      </c>
      <c r="F3743" s="4">
        <v>190000</v>
      </c>
      <c r="G3743" s="4">
        <v>19000</v>
      </c>
      <c r="H3743" s="4">
        <v>209000</v>
      </c>
    </row>
    <row r="3744" spans="1:8" ht="15.75">
      <c r="A3744" s="3" t="s">
        <v>2943</v>
      </c>
      <c r="B3744" s="2" t="s">
        <v>829</v>
      </c>
      <c r="C3744" s="2" t="s">
        <v>828</v>
      </c>
      <c r="D3744" s="2" t="s">
        <v>830</v>
      </c>
      <c r="E3744" s="4">
        <v>1</v>
      </c>
      <c r="F3744" s="4">
        <v>6300</v>
      </c>
      <c r="G3744" s="4">
        <v>630</v>
      </c>
      <c r="H3744" s="4">
        <v>6930</v>
      </c>
    </row>
    <row r="3745" spans="1:8" ht="15.75">
      <c r="A3745" s="3" t="s">
        <v>2943</v>
      </c>
      <c r="B3745" s="2" t="s">
        <v>852</v>
      </c>
      <c r="C3745" s="2" t="s">
        <v>851</v>
      </c>
      <c r="D3745" s="2" t="s">
        <v>853</v>
      </c>
      <c r="E3745" s="4">
        <v>10</v>
      </c>
      <c r="F3745" s="4">
        <v>21000</v>
      </c>
      <c r="G3745" s="4">
        <v>2100</v>
      </c>
      <c r="H3745" s="4">
        <v>23100</v>
      </c>
    </row>
    <row r="3746" spans="1:8" ht="15.75">
      <c r="A3746" s="3" t="s">
        <v>2943</v>
      </c>
      <c r="B3746" s="2" t="s">
        <v>858</v>
      </c>
      <c r="C3746" s="2" t="s">
        <v>857</v>
      </c>
      <c r="D3746" s="2" t="s">
        <v>859</v>
      </c>
      <c r="E3746" s="4">
        <v>51</v>
      </c>
      <c r="F3746" s="4">
        <v>83538</v>
      </c>
      <c r="G3746" s="4">
        <v>8353</v>
      </c>
      <c r="H3746" s="4">
        <v>91891</v>
      </c>
    </row>
    <row r="3747" spans="1:8" ht="15.75">
      <c r="A3747" s="3" t="s">
        <v>2943</v>
      </c>
      <c r="B3747" s="2" t="s">
        <v>876</v>
      </c>
      <c r="C3747" s="2" t="s">
        <v>875</v>
      </c>
      <c r="D3747" s="2"/>
      <c r="E3747" s="4">
        <v>40</v>
      </c>
      <c r="F3747" s="4">
        <v>71200</v>
      </c>
      <c r="G3747" s="4">
        <v>7120</v>
      </c>
      <c r="H3747" s="4">
        <v>78320</v>
      </c>
    </row>
    <row r="3748" spans="1:8" ht="15.75">
      <c r="A3748" s="3" t="s">
        <v>2943</v>
      </c>
      <c r="B3748" s="2" t="s">
        <v>3159</v>
      </c>
      <c r="C3748" s="2" t="s">
        <v>3158</v>
      </c>
      <c r="D3748" s="2" t="s">
        <v>1110</v>
      </c>
      <c r="E3748" s="4">
        <v>1</v>
      </c>
      <c r="F3748" s="4">
        <v>53445</v>
      </c>
      <c r="G3748" s="4">
        <v>5345</v>
      </c>
      <c r="H3748" s="4">
        <v>58790</v>
      </c>
    </row>
    <row r="3749" spans="1:8" ht="15.75">
      <c r="A3749" s="3" t="s">
        <v>2943</v>
      </c>
      <c r="B3749" s="2" t="s">
        <v>889</v>
      </c>
      <c r="C3749" s="2" t="s">
        <v>888</v>
      </c>
      <c r="D3749" s="2" t="s">
        <v>890</v>
      </c>
      <c r="E3749" s="4">
        <v>10</v>
      </c>
      <c r="F3749" s="4">
        <v>149430</v>
      </c>
      <c r="G3749" s="4">
        <v>14942</v>
      </c>
      <c r="H3749" s="4">
        <v>164372</v>
      </c>
    </row>
    <row r="3750" spans="1:8" ht="15.75">
      <c r="A3750" s="3" t="s">
        <v>2943</v>
      </c>
      <c r="B3750" s="2" t="s">
        <v>911</v>
      </c>
      <c r="C3750" s="2" t="s">
        <v>910</v>
      </c>
      <c r="D3750" s="2" t="s">
        <v>884</v>
      </c>
      <c r="E3750" s="4">
        <v>5</v>
      </c>
      <c r="F3750" s="4">
        <v>146480</v>
      </c>
      <c r="G3750" s="4">
        <v>14648</v>
      </c>
      <c r="H3750" s="4">
        <v>161128</v>
      </c>
    </row>
    <row r="3751" spans="1:8" ht="15.75">
      <c r="A3751" s="3" t="s">
        <v>2943</v>
      </c>
      <c r="B3751" s="2" t="s">
        <v>3168</v>
      </c>
      <c r="C3751" s="2" t="s">
        <v>1243</v>
      </c>
      <c r="D3751" s="2" t="s">
        <v>919</v>
      </c>
      <c r="E3751" s="4">
        <v>5</v>
      </c>
      <c r="F3751" s="4">
        <v>221865</v>
      </c>
      <c r="G3751" s="4">
        <v>22187</v>
      </c>
      <c r="H3751" s="4">
        <v>244052</v>
      </c>
    </row>
    <row r="3752" spans="1:8" ht="15.75">
      <c r="A3752" s="3" t="s">
        <v>2943</v>
      </c>
      <c r="B3752" s="2" t="s">
        <v>3172</v>
      </c>
      <c r="C3752" s="2" t="s">
        <v>3171</v>
      </c>
      <c r="D3752" s="2" t="s">
        <v>884</v>
      </c>
      <c r="E3752" s="4">
        <v>5</v>
      </c>
      <c r="F3752" s="4">
        <v>161605</v>
      </c>
      <c r="G3752" s="4">
        <v>16161</v>
      </c>
      <c r="H3752" s="4">
        <v>177766</v>
      </c>
    </row>
    <row r="3753" spans="1:8" ht="15.75">
      <c r="A3753" s="3" t="s">
        <v>2943</v>
      </c>
      <c r="B3753" s="2" t="s">
        <v>3174</v>
      </c>
      <c r="C3753" s="2" t="s">
        <v>3173</v>
      </c>
      <c r="D3753" s="2" t="s">
        <v>909</v>
      </c>
      <c r="E3753" s="4">
        <v>5</v>
      </c>
      <c r="F3753" s="4">
        <v>77630</v>
      </c>
      <c r="G3753" s="4">
        <v>7763</v>
      </c>
      <c r="H3753" s="4">
        <v>85393</v>
      </c>
    </row>
    <row r="3754" spans="1:8" ht="15.75">
      <c r="A3754" s="3" t="s">
        <v>2943</v>
      </c>
      <c r="B3754" s="2" t="s">
        <v>3196</v>
      </c>
      <c r="C3754" s="2" t="s">
        <v>3195</v>
      </c>
      <c r="D3754" s="2" t="s">
        <v>919</v>
      </c>
      <c r="E3754" s="4">
        <v>5</v>
      </c>
      <c r="F3754" s="4">
        <v>247390</v>
      </c>
      <c r="G3754" s="4">
        <v>24739</v>
      </c>
      <c r="H3754" s="4">
        <v>272129</v>
      </c>
    </row>
    <row r="3755" spans="1:8" ht="15.75">
      <c r="A3755" s="3" t="s">
        <v>2943</v>
      </c>
      <c r="B3755" s="2" t="s">
        <v>3200</v>
      </c>
      <c r="C3755" s="2" t="s">
        <v>3199</v>
      </c>
      <c r="D3755" s="2" t="s">
        <v>909</v>
      </c>
      <c r="E3755" s="4">
        <v>5</v>
      </c>
      <c r="F3755" s="4">
        <v>70080</v>
      </c>
      <c r="G3755" s="4">
        <v>7008</v>
      </c>
      <c r="H3755" s="4">
        <v>77088</v>
      </c>
    </row>
    <row r="3756" spans="1:8" ht="15.75">
      <c r="A3756" s="3" t="s">
        <v>2943</v>
      </c>
      <c r="B3756" s="2" t="s">
        <v>1008</v>
      </c>
      <c r="C3756" s="2" t="s">
        <v>355</v>
      </c>
      <c r="D3756" s="2" t="s">
        <v>1009</v>
      </c>
      <c r="E3756" s="4">
        <v>30</v>
      </c>
      <c r="F3756" s="4">
        <v>170850</v>
      </c>
      <c r="G3756" s="4">
        <v>17085</v>
      </c>
      <c r="H3756" s="4">
        <v>187935</v>
      </c>
    </row>
    <row r="3757" spans="1:8" ht="15.75">
      <c r="A3757" s="3" t="s">
        <v>2943</v>
      </c>
      <c r="B3757" s="2" t="s">
        <v>1010</v>
      </c>
      <c r="C3757" s="2" t="s">
        <v>524</v>
      </c>
      <c r="D3757" s="2" t="s">
        <v>1011</v>
      </c>
      <c r="E3757" s="4">
        <v>30</v>
      </c>
      <c r="F3757" s="4">
        <v>142890</v>
      </c>
      <c r="G3757" s="4">
        <v>14289</v>
      </c>
      <c r="H3757" s="4">
        <v>157179</v>
      </c>
    </row>
    <row r="3758" spans="1:8" ht="15.75">
      <c r="A3758" s="3" t="s">
        <v>2943</v>
      </c>
      <c r="B3758" s="2" t="s">
        <v>1012</v>
      </c>
      <c r="C3758" s="2" t="s">
        <v>514</v>
      </c>
      <c r="D3758" s="2" t="s">
        <v>1013</v>
      </c>
      <c r="E3758" s="4">
        <v>10</v>
      </c>
      <c r="F3758" s="4">
        <v>38300</v>
      </c>
      <c r="G3758" s="4">
        <v>3830</v>
      </c>
      <c r="H3758" s="4">
        <v>42130</v>
      </c>
    </row>
    <row r="3759" spans="1:8" ht="15.75">
      <c r="A3759" s="3" t="s">
        <v>2943</v>
      </c>
      <c r="B3759" s="2" t="s">
        <v>3232</v>
      </c>
      <c r="C3759" s="2" t="s">
        <v>3231</v>
      </c>
      <c r="D3759" s="2"/>
      <c r="E3759" s="4">
        <v>9</v>
      </c>
      <c r="F3759" s="4">
        <v>44500</v>
      </c>
      <c r="G3759" s="4">
        <v>4450</v>
      </c>
      <c r="H3759" s="4">
        <v>48950</v>
      </c>
    </row>
    <row r="3760" spans="1:8" ht="15.75">
      <c r="A3760" s="3" t="s">
        <v>2943</v>
      </c>
      <c r="B3760" s="2" t="s">
        <v>3240</v>
      </c>
      <c r="C3760" s="2" t="s">
        <v>3239</v>
      </c>
      <c r="D3760" s="2"/>
      <c r="E3760" s="4">
        <v>170</v>
      </c>
      <c r="F3760" s="4">
        <v>474980</v>
      </c>
      <c r="G3760" s="4">
        <v>47498</v>
      </c>
      <c r="H3760" s="4">
        <v>522478</v>
      </c>
    </row>
    <row r="3761" spans="1:8" ht="15.75">
      <c r="A3761" s="3" t="s">
        <v>2943</v>
      </c>
      <c r="B3761" s="2" t="s">
        <v>1041</v>
      </c>
      <c r="C3761" s="2" t="s">
        <v>1040</v>
      </c>
      <c r="D3761" s="2"/>
      <c r="E3761" s="4">
        <v>6</v>
      </c>
      <c r="F3761" s="4">
        <v>39000</v>
      </c>
      <c r="G3761" s="4">
        <v>3900</v>
      </c>
      <c r="H3761" s="4">
        <v>42900</v>
      </c>
    </row>
    <row r="3762" spans="1:8" ht="15.75">
      <c r="A3762" s="3" t="s">
        <v>2943</v>
      </c>
      <c r="B3762" s="2" t="s">
        <v>3255</v>
      </c>
      <c r="C3762" s="2" t="s">
        <v>3254</v>
      </c>
      <c r="D3762" s="2"/>
      <c r="E3762" s="4">
        <v>5</v>
      </c>
      <c r="F3762" s="4">
        <v>24000</v>
      </c>
      <c r="G3762" s="4">
        <v>2400</v>
      </c>
      <c r="H3762" s="4">
        <v>26400</v>
      </c>
    </row>
    <row r="3763" spans="1:8" ht="15.75">
      <c r="A3763" s="3" t="s">
        <v>2943</v>
      </c>
      <c r="B3763" s="2" t="s">
        <v>1178</v>
      </c>
      <c r="C3763" s="2" t="s">
        <v>1177</v>
      </c>
      <c r="D3763" s="2" t="s">
        <v>574</v>
      </c>
      <c r="E3763" s="4">
        <v>4</v>
      </c>
      <c r="F3763" s="4">
        <v>98000</v>
      </c>
      <c r="G3763" s="4">
        <v>9800</v>
      </c>
      <c r="H3763" s="4">
        <v>107800</v>
      </c>
    </row>
    <row r="3764" spans="1:8" ht="15.75">
      <c r="A3764" s="3" t="s">
        <v>2943</v>
      </c>
      <c r="B3764" s="2" t="s">
        <v>3348</v>
      </c>
      <c r="C3764" s="2" t="s">
        <v>3347</v>
      </c>
      <c r="D3764" s="2"/>
      <c r="E3764" s="4">
        <v>50</v>
      </c>
      <c r="F3764" s="4">
        <v>212250</v>
      </c>
      <c r="G3764" s="4">
        <v>21225</v>
      </c>
      <c r="H3764" s="4">
        <v>233475</v>
      </c>
    </row>
    <row r="3765" spans="1:8" ht="15.75">
      <c r="A3765" s="3" t="s">
        <v>2943</v>
      </c>
      <c r="B3765" s="2" t="s">
        <v>3355</v>
      </c>
      <c r="C3765" s="2" t="s">
        <v>3354</v>
      </c>
      <c r="D3765" s="2"/>
      <c r="E3765" s="4">
        <v>29</v>
      </c>
      <c r="F3765" s="4">
        <v>104400</v>
      </c>
      <c r="G3765" s="4">
        <v>10440</v>
      </c>
      <c r="H3765" s="4">
        <v>114840</v>
      </c>
    </row>
    <row r="3766" spans="1:8" ht="15.75">
      <c r="A3766" s="3" t="s">
        <v>2943</v>
      </c>
      <c r="B3766" s="2" t="s">
        <v>3360</v>
      </c>
      <c r="C3766" s="2" t="s">
        <v>3359</v>
      </c>
      <c r="D3766" s="2"/>
      <c r="E3766" s="4">
        <v>3</v>
      </c>
      <c r="F3766" s="4">
        <v>7800</v>
      </c>
      <c r="G3766" s="4">
        <v>780</v>
      </c>
      <c r="H3766" s="4">
        <v>8580</v>
      </c>
    </row>
    <row r="3767" spans="1:8" ht="15.75">
      <c r="A3767" s="3" t="s">
        <v>2943</v>
      </c>
      <c r="B3767" s="2" t="s">
        <v>3362</v>
      </c>
      <c r="C3767" s="2" t="s">
        <v>3361</v>
      </c>
      <c r="D3767" s="2"/>
      <c r="E3767" s="4">
        <v>3</v>
      </c>
      <c r="F3767" s="4">
        <v>12600</v>
      </c>
      <c r="G3767" s="4">
        <v>1260</v>
      </c>
      <c r="H3767" s="4">
        <v>13860</v>
      </c>
    </row>
    <row r="3768" spans="1:8" ht="15.75">
      <c r="A3768" s="3" t="s">
        <v>2943</v>
      </c>
      <c r="B3768" s="2" t="s">
        <v>1351</v>
      </c>
      <c r="C3768" s="2" t="s">
        <v>1350</v>
      </c>
      <c r="D3768" s="2" t="s">
        <v>1352</v>
      </c>
      <c r="E3768" s="4">
        <v>120</v>
      </c>
      <c r="F3768" s="4">
        <v>120000</v>
      </c>
      <c r="G3768" s="4">
        <v>12000</v>
      </c>
      <c r="H3768" s="4">
        <v>132000</v>
      </c>
    </row>
    <row r="3769" spans="1:8" ht="15.75">
      <c r="A3769" s="3" t="s">
        <v>2943</v>
      </c>
      <c r="B3769" s="2" t="s">
        <v>1354</v>
      </c>
      <c r="C3769" s="2" t="s">
        <v>1353</v>
      </c>
      <c r="D3769" s="2" t="s">
        <v>1342</v>
      </c>
      <c r="E3769" s="4">
        <v>10</v>
      </c>
      <c r="F3769" s="4">
        <v>114000</v>
      </c>
      <c r="G3769" s="4">
        <v>11400</v>
      </c>
      <c r="H3769" s="4">
        <v>125400</v>
      </c>
    </row>
    <row r="3770" spans="1:8" ht="15.75">
      <c r="A3770" s="3" t="s">
        <v>2943</v>
      </c>
      <c r="B3770" s="2" t="s">
        <v>1356</v>
      </c>
      <c r="C3770" s="2" t="s">
        <v>1355</v>
      </c>
      <c r="D3770" s="2" t="s">
        <v>1352</v>
      </c>
      <c r="E3770" s="4">
        <v>300</v>
      </c>
      <c r="F3770" s="4">
        <v>285000</v>
      </c>
      <c r="G3770" s="4">
        <v>28500</v>
      </c>
      <c r="H3770" s="4">
        <v>313500</v>
      </c>
    </row>
    <row r="3771" spans="1:8" ht="15.75">
      <c r="A3771" s="3" t="s">
        <v>2943</v>
      </c>
      <c r="B3771" s="2" t="s">
        <v>3515</v>
      </c>
      <c r="C3771" s="2" t="s">
        <v>3514</v>
      </c>
      <c r="D3771" s="2" t="s">
        <v>1352</v>
      </c>
      <c r="E3771" s="4">
        <v>226</v>
      </c>
      <c r="F3771" s="4">
        <v>201140</v>
      </c>
      <c r="G3771" s="4">
        <v>20114</v>
      </c>
      <c r="H3771" s="4">
        <v>221254</v>
      </c>
    </row>
    <row r="3772" spans="1:8" ht="15.75">
      <c r="A3772" s="3" t="s">
        <v>2943</v>
      </c>
      <c r="B3772" s="2" t="s">
        <v>1363</v>
      </c>
      <c r="C3772" s="2" t="s">
        <v>1362</v>
      </c>
      <c r="D3772" s="2" t="s">
        <v>1342</v>
      </c>
      <c r="E3772" s="4">
        <v>230</v>
      </c>
      <c r="F3772" s="4">
        <v>2484000</v>
      </c>
      <c r="G3772" s="4">
        <v>248400</v>
      </c>
      <c r="H3772" s="4">
        <v>2732400</v>
      </c>
    </row>
    <row r="3773" spans="1:8" ht="15.75">
      <c r="A3773" s="3" t="s">
        <v>2943</v>
      </c>
      <c r="B3773" s="2" t="s">
        <v>1365</v>
      </c>
      <c r="C3773" s="2" t="s">
        <v>1364</v>
      </c>
      <c r="D3773" s="2" t="s">
        <v>1352</v>
      </c>
      <c r="E3773" s="4">
        <v>248</v>
      </c>
      <c r="F3773" s="4">
        <v>223200</v>
      </c>
      <c r="G3773" s="4">
        <v>22320</v>
      </c>
      <c r="H3773" s="4">
        <v>245520</v>
      </c>
    </row>
    <row r="3774" spans="1:8" ht="15.75">
      <c r="A3774" s="3" t="s">
        <v>2943</v>
      </c>
      <c r="B3774" s="2" t="s">
        <v>1370</v>
      </c>
      <c r="C3774" s="2" t="s">
        <v>1369</v>
      </c>
      <c r="D3774" s="2" t="s">
        <v>1352</v>
      </c>
      <c r="E3774" s="4">
        <v>274</v>
      </c>
      <c r="F3774" s="4">
        <v>7120000</v>
      </c>
      <c r="G3774" s="4">
        <v>712000</v>
      </c>
      <c r="H3774" s="4">
        <v>7832000</v>
      </c>
    </row>
    <row r="3775" spans="1:8" ht="15.75">
      <c r="A3775" s="3" t="s">
        <v>2943</v>
      </c>
      <c r="B3775" s="2" t="s">
        <v>3517</v>
      </c>
      <c r="C3775" s="2" t="s">
        <v>3516</v>
      </c>
      <c r="D3775" s="2" t="s">
        <v>1352</v>
      </c>
      <c r="E3775" s="4">
        <v>184</v>
      </c>
      <c r="F3775" s="4">
        <v>163760</v>
      </c>
      <c r="G3775" s="4">
        <v>16376</v>
      </c>
      <c r="H3775" s="4">
        <v>180136</v>
      </c>
    </row>
    <row r="3776" spans="1:8" ht="15.75">
      <c r="A3776" s="3" t="s">
        <v>2943</v>
      </c>
      <c r="B3776" s="2" t="s">
        <v>1372</v>
      </c>
      <c r="C3776" s="2" t="s">
        <v>1371</v>
      </c>
      <c r="D3776" s="2" t="s">
        <v>1352</v>
      </c>
      <c r="E3776" s="4">
        <v>80</v>
      </c>
      <c r="F3776" s="4">
        <v>1729091</v>
      </c>
      <c r="G3776" s="4">
        <v>172909</v>
      </c>
      <c r="H3776" s="4">
        <v>1902000</v>
      </c>
    </row>
    <row r="3777" spans="1:8" ht="15.75">
      <c r="A3777" s="3" t="s">
        <v>2943</v>
      </c>
      <c r="B3777" s="2" t="s">
        <v>1373</v>
      </c>
      <c r="C3777" s="2" t="s">
        <v>1362</v>
      </c>
      <c r="D3777" s="2" t="s">
        <v>1374</v>
      </c>
      <c r="E3777" s="4">
        <v>60</v>
      </c>
      <c r="F3777" s="4">
        <v>648000</v>
      </c>
      <c r="G3777" s="4">
        <v>64800</v>
      </c>
      <c r="H3777" s="4">
        <v>712800</v>
      </c>
    </row>
    <row r="3778" spans="1:8" ht="15.75">
      <c r="A3778" s="3" t="s">
        <v>2943</v>
      </c>
      <c r="B3778" s="2" t="s">
        <v>1394</v>
      </c>
      <c r="C3778" s="2" t="s">
        <v>1393</v>
      </c>
      <c r="D3778" s="2" t="s">
        <v>1352</v>
      </c>
      <c r="E3778" s="4">
        <v>1</v>
      </c>
      <c r="F3778" s="4">
        <v>28200</v>
      </c>
      <c r="G3778" s="4">
        <v>2820</v>
      </c>
      <c r="H3778" s="4">
        <v>31020</v>
      </c>
    </row>
    <row r="3779" spans="1:8" ht="15.75">
      <c r="A3779" s="3" t="s">
        <v>2943</v>
      </c>
      <c r="B3779" s="2" t="s">
        <v>3522</v>
      </c>
      <c r="C3779" s="2" t="s">
        <v>1353</v>
      </c>
      <c r="D3779" s="2" t="s">
        <v>3523</v>
      </c>
      <c r="E3779" s="4">
        <v>4</v>
      </c>
      <c r="F3779" s="4">
        <v>63200</v>
      </c>
      <c r="G3779" s="4">
        <v>6320</v>
      </c>
      <c r="H3779" s="4">
        <v>69520</v>
      </c>
    </row>
    <row r="3780" spans="1:8" ht="15.75">
      <c r="A3780" s="3" t="s">
        <v>2943</v>
      </c>
      <c r="B3780" s="2" t="s">
        <v>1419</v>
      </c>
      <c r="C3780" s="2" t="s">
        <v>1417</v>
      </c>
      <c r="D3780" s="2" t="s">
        <v>73</v>
      </c>
      <c r="E3780" s="4">
        <v>1</v>
      </c>
      <c r="F3780" s="4">
        <v>1900</v>
      </c>
      <c r="G3780" s="4">
        <v>190</v>
      </c>
      <c r="H3780" s="4">
        <v>2090</v>
      </c>
    </row>
    <row r="3781" spans="1:8" ht="15.75">
      <c r="A3781" s="3" t="s">
        <v>2943</v>
      </c>
      <c r="B3781" s="2" t="s">
        <v>1428</v>
      </c>
      <c r="C3781" s="2" t="s">
        <v>1426</v>
      </c>
      <c r="D3781" s="2" t="s">
        <v>73</v>
      </c>
      <c r="E3781" s="4">
        <v>3</v>
      </c>
      <c r="F3781" s="4">
        <v>5700</v>
      </c>
      <c r="G3781" s="4">
        <v>570</v>
      </c>
      <c r="H3781" s="4">
        <v>6270</v>
      </c>
    </row>
    <row r="3782" spans="1:8" ht="15.75">
      <c r="A3782" s="3" t="s">
        <v>2943</v>
      </c>
      <c r="B3782" s="2" t="s">
        <v>1430</v>
      </c>
      <c r="C3782" s="2" t="s">
        <v>1426</v>
      </c>
      <c r="D3782" s="2" t="s">
        <v>184</v>
      </c>
      <c r="E3782" s="4">
        <v>1</v>
      </c>
      <c r="F3782" s="4">
        <v>1900</v>
      </c>
      <c r="G3782" s="4">
        <v>190</v>
      </c>
      <c r="H3782" s="4">
        <v>2090</v>
      </c>
    </row>
    <row r="3783" spans="1:8" ht="15.75">
      <c r="A3783" s="3" t="s">
        <v>2943</v>
      </c>
      <c r="B3783" s="2" t="s">
        <v>3532</v>
      </c>
      <c r="C3783" s="2" t="s">
        <v>3531</v>
      </c>
      <c r="D3783" s="2" t="s">
        <v>104</v>
      </c>
      <c r="E3783" s="4">
        <v>4</v>
      </c>
      <c r="F3783" s="4">
        <v>12400</v>
      </c>
      <c r="G3783" s="4">
        <v>1240</v>
      </c>
      <c r="H3783" s="4">
        <v>13640</v>
      </c>
    </row>
    <row r="3784" spans="1:8" ht="15.75">
      <c r="A3784" s="3" t="s">
        <v>2943</v>
      </c>
      <c r="B3784" s="2" t="s">
        <v>1623</v>
      </c>
      <c r="C3784" s="2" t="s">
        <v>1622</v>
      </c>
      <c r="D3784" s="2" t="s">
        <v>1624</v>
      </c>
      <c r="E3784" s="4">
        <v>1</v>
      </c>
      <c r="F3784" s="4">
        <v>40000</v>
      </c>
      <c r="G3784" s="4">
        <v>4000</v>
      </c>
      <c r="H3784" s="4">
        <v>44000</v>
      </c>
    </row>
    <row r="3785" spans="1:8" ht="15.75">
      <c r="A3785" s="3" t="s">
        <v>2943</v>
      </c>
      <c r="B3785" s="2" t="s">
        <v>1755</v>
      </c>
      <c r="C3785" s="2" t="s">
        <v>1754</v>
      </c>
      <c r="D3785" s="2" t="s">
        <v>1756</v>
      </c>
      <c r="E3785" s="4">
        <v>3</v>
      </c>
      <c r="F3785" s="4">
        <v>29582</v>
      </c>
      <c r="G3785" s="4">
        <v>2958</v>
      </c>
      <c r="H3785" s="4">
        <v>32540</v>
      </c>
    </row>
    <row r="3786" spans="1:8" ht="15.75">
      <c r="A3786" s="3" t="s">
        <v>2943</v>
      </c>
      <c r="B3786" s="2" t="s">
        <v>3619</v>
      </c>
      <c r="C3786" s="2" t="s">
        <v>3618</v>
      </c>
      <c r="D3786" s="2" t="s">
        <v>1753</v>
      </c>
      <c r="E3786" s="4">
        <v>20</v>
      </c>
      <c r="F3786" s="4">
        <v>80000</v>
      </c>
      <c r="G3786" s="4">
        <v>8000</v>
      </c>
      <c r="H3786" s="4">
        <v>88000</v>
      </c>
    </row>
    <row r="3787" spans="1:8" ht="15.75">
      <c r="A3787" s="3" t="s">
        <v>2943</v>
      </c>
      <c r="B3787" s="2" t="s">
        <v>2319</v>
      </c>
      <c r="C3787" s="2" t="s">
        <v>271</v>
      </c>
      <c r="D3787" s="2" t="s">
        <v>2320</v>
      </c>
      <c r="E3787" s="4">
        <v>20</v>
      </c>
      <c r="F3787" s="4">
        <v>88500</v>
      </c>
      <c r="G3787" s="4">
        <v>8850</v>
      </c>
      <c r="H3787" s="4">
        <v>97350</v>
      </c>
    </row>
    <row r="3788" spans="1:8" ht="15.75">
      <c r="A3788" s="3" t="s">
        <v>2943</v>
      </c>
      <c r="B3788" s="2" t="s">
        <v>2321</v>
      </c>
      <c r="C3788" s="2" t="s">
        <v>271</v>
      </c>
      <c r="D3788" s="2" t="s">
        <v>2322</v>
      </c>
      <c r="E3788" s="4">
        <v>20</v>
      </c>
      <c r="F3788" s="4">
        <v>85340</v>
      </c>
      <c r="G3788" s="4">
        <v>8534</v>
      </c>
      <c r="H3788" s="4">
        <v>93874</v>
      </c>
    </row>
    <row r="3789" spans="1:8" ht="15.75">
      <c r="A3789" s="3" t="s">
        <v>2943</v>
      </c>
      <c r="B3789" s="2" t="s">
        <v>2327</v>
      </c>
      <c r="C3789" s="2" t="s">
        <v>264</v>
      </c>
      <c r="D3789" s="2" t="s">
        <v>2328</v>
      </c>
      <c r="E3789" s="4">
        <v>14</v>
      </c>
      <c r="F3789" s="4">
        <v>273600</v>
      </c>
      <c r="G3789" s="4">
        <v>27360</v>
      </c>
      <c r="H3789" s="4">
        <v>300960</v>
      </c>
    </row>
    <row r="3790" spans="1:8" ht="15.75">
      <c r="A3790" s="3" t="s">
        <v>2943</v>
      </c>
      <c r="B3790" s="2" t="s">
        <v>2329</v>
      </c>
      <c r="C3790" s="2" t="s">
        <v>294</v>
      </c>
      <c r="D3790" s="2" t="s">
        <v>2330</v>
      </c>
      <c r="E3790" s="4">
        <v>5</v>
      </c>
      <c r="F3790" s="4">
        <v>23800</v>
      </c>
      <c r="G3790" s="4">
        <v>2380</v>
      </c>
      <c r="H3790" s="4">
        <v>26180</v>
      </c>
    </row>
    <row r="3791" spans="1:8" ht="15.75">
      <c r="A3791" s="3" t="s">
        <v>2943</v>
      </c>
      <c r="B3791" s="2" t="s">
        <v>2343</v>
      </c>
      <c r="C3791" s="2" t="s">
        <v>299</v>
      </c>
      <c r="D3791" s="2" t="s">
        <v>2344</v>
      </c>
      <c r="E3791" s="4">
        <v>10</v>
      </c>
      <c r="F3791" s="4">
        <v>101620</v>
      </c>
      <c r="G3791" s="4">
        <v>10162</v>
      </c>
      <c r="H3791" s="4">
        <v>111782</v>
      </c>
    </row>
    <row r="3792" spans="1:8" ht="15.75">
      <c r="A3792" s="3" t="s">
        <v>2943</v>
      </c>
      <c r="B3792" s="2" t="s">
        <v>2375</v>
      </c>
      <c r="C3792" s="2" t="s">
        <v>236</v>
      </c>
      <c r="D3792" s="2" t="s">
        <v>2376</v>
      </c>
      <c r="E3792" s="4">
        <v>5</v>
      </c>
      <c r="F3792" s="4">
        <v>56080</v>
      </c>
      <c r="G3792" s="4">
        <v>5608</v>
      </c>
      <c r="H3792" s="4">
        <v>61688</v>
      </c>
    </row>
    <row r="3793" spans="1:8" ht="15.75">
      <c r="A3793" s="3" t="s">
        <v>2943</v>
      </c>
      <c r="B3793" s="2" t="s">
        <v>2397</v>
      </c>
      <c r="C3793" s="2" t="s">
        <v>236</v>
      </c>
      <c r="D3793" s="2" t="s">
        <v>2398</v>
      </c>
      <c r="E3793" s="4">
        <v>118</v>
      </c>
      <c r="F3793" s="4">
        <v>634722</v>
      </c>
      <c r="G3793" s="4">
        <v>63473</v>
      </c>
      <c r="H3793" s="4">
        <v>698195</v>
      </c>
    </row>
    <row r="3794" spans="1:8" ht="15.75">
      <c r="A3794" s="3" t="s">
        <v>2943</v>
      </c>
      <c r="B3794" s="2" t="s">
        <v>2399</v>
      </c>
      <c r="C3794" s="2" t="s">
        <v>236</v>
      </c>
      <c r="D3794" s="2" t="s">
        <v>2398</v>
      </c>
      <c r="E3794" s="4">
        <v>10</v>
      </c>
      <c r="F3794" s="4">
        <v>53790</v>
      </c>
      <c r="G3794" s="4">
        <v>5379</v>
      </c>
      <c r="H3794" s="4">
        <v>59169</v>
      </c>
    </row>
    <row r="3795" spans="1:8" ht="15.75">
      <c r="A3795" s="3" t="s">
        <v>2943</v>
      </c>
      <c r="B3795" s="2" t="s">
        <v>2400</v>
      </c>
      <c r="C3795" s="2" t="s">
        <v>236</v>
      </c>
      <c r="D3795" s="2" t="s">
        <v>2401</v>
      </c>
      <c r="E3795" s="4">
        <v>156</v>
      </c>
      <c r="F3795" s="4">
        <v>1069224</v>
      </c>
      <c r="G3795" s="4">
        <v>106922</v>
      </c>
      <c r="H3795" s="4">
        <v>1176146</v>
      </c>
    </row>
    <row r="3796" spans="1:8" ht="15.75">
      <c r="A3796" s="3" t="s">
        <v>2943</v>
      </c>
      <c r="B3796" s="2" t="s">
        <v>2402</v>
      </c>
      <c r="C3796" s="2" t="s">
        <v>236</v>
      </c>
      <c r="D3796" s="2" t="s">
        <v>2403</v>
      </c>
      <c r="E3796" s="4">
        <v>55</v>
      </c>
      <c r="F3796" s="4">
        <v>454630</v>
      </c>
      <c r="G3796" s="4">
        <v>45463</v>
      </c>
      <c r="H3796" s="4">
        <v>500093</v>
      </c>
    </row>
    <row r="3797" spans="1:8" ht="15.75">
      <c r="A3797" s="3" t="s">
        <v>2943</v>
      </c>
      <c r="B3797" s="2" t="s">
        <v>2404</v>
      </c>
      <c r="C3797" s="2" t="s">
        <v>236</v>
      </c>
      <c r="D3797" s="2" t="s">
        <v>2405</v>
      </c>
      <c r="E3797" s="4">
        <v>15</v>
      </c>
      <c r="F3797" s="4">
        <v>146115</v>
      </c>
      <c r="G3797" s="4">
        <v>14612</v>
      </c>
      <c r="H3797" s="4">
        <v>160727</v>
      </c>
    </row>
    <row r="3798" spans="1:8" ht="15.75">
      <c r="A3798" s="3" t="s">
        <v>2943</v>
      </c>
      <c r="B3798" s="2" t="s">
        <v>2408</v>
      </c>
      <c r="C3798" s="2" t="s">
        <v>236</v>
      </c>
      <c r="D3798" s="2" t="s">
        <v>2409</v>
      </c>
      <c r="E3798" s="4">
        <v>4</v>
      </c>
      <c r="F3798" s="4">
        <v>15616</v>
      </c>
      <c r="G3798" s="4">
        <v>1562</v>
      </c>
      <c r="H3798" s="4">
        <v>17178</v>
      </c>
    </row>
    <row r="3799" spans="1:8" ht="15.75">
      <c r="A3799" s="3" t="s">
        <v>2943</v>
      </c>
      <c r="B3799" s="2" t="s">
        <v>2428</v>
      </c>
      <c r="C3799" s="2" t="s">
        <v>2303</v>
      </c>
      <c r="D3799" s="2" t="s">
        <v>2429</v>
      </c>
      <c r="E3799" s="4">
        <v>10</v>
      </c>
      <c r="F3799" s="4">
        <v>45480</v>
      </c>
      <c r="G3799" s="4">
        <v>4548</v>
      </c>
      <c r="H3799" s="4">
        <v>50028</v>
      </c>
    </row>
    <row r="3800" spans="1:8" ht="15.75">
      <c r="A3800" s="3" t="s">
        <v>2943</v>
      </c>
      <c r="B3800" s="2" t="s">
        <v>3778</v>
      </c>
      <c r="C3800" s="2" t="s">
        <v>2303</v>
      </c>
      <c r="D3800" s="2" t="s">
        <v>3779</v>
      </c>
      <c r="E3800" s="4">
        <v>10</v>
      </c>
      <c r="F3800" s="4">
        <v>55760</v>
      </c>
      <c r="G3800" s="4">
        <v>5576</v>
      </c>
      <c r="H3800" s="4">
        <v>61336</v>
      </c>
    </row>
    <row r="3801" spans="1:8" ht="15.75">
      <c r="A3801" s="3" t="s">
        <v>2943</v>
      </c>
      <c r="B3801" s="2" t="s">
        <v>2432</v>
      </c>
      <c r="C3801" s="2" t="s">
        <v>267</v>
      </c>
      <c r="D3801" s="2" t="s">
        <v>2433</v>
      </c>
      <c r="E3801" s="4">
        <v>245</v>
      </c>
      <c r="F3801" s="4">
        <v>1253910</v>
      </c>
      <c r="G3801" s="4">
        <v>125391</v>
      </c>
      <c r="H3801" s="4">
        <v>1379301</v>
      </c>
    </row>
    <row r="3802" spans="1:8" ht="15.75">
      <c r="A3802" s="3" t="s">
        <v>2943</v>
      </c>
      <c r="B3802" s="2" t="s">
        <v>2436</v>
      </c>
      <c r="C3802" s="2" t="s">
        <v>267</v>
      </c>
      <c r="D3802" s="2" t="s">
        <v>2437</v>
      </c>
      <c r="E3802" s="4">
        <v>578</v>
      </c>
      <c r="F3802" s="4">
        <v>2861510</v>
      </c>
      <c r="G3802" s="4">
        <v>286151</v>
      </c>
      <c r="H3802" s="4">
        <v>3147661</v>
      </c>
    </row>
    <row r="3803" spans="1:8" ht="15.75">
      <c r="A3803" s="3" t="s">
        <v>2943</v>
      </c>
      <c r="B3803" s="2" t="s">
        <v>2440</v>
      </c>
      <c r="C3803" s="2" t="s">
        <v>267</v>
      </c>
      <c r="D3803" s="2" t="s">
        <v>2441</v>
      </c>
      <c r="E3803" s="4">
        <v>205</v>
      </c>
      <c r="F3803" s="4">
        <v>1483295</v>
      </c>
      <c r="G3803" s="4">
        <v>148330</v>
      </c>
      <c r="H3803" s="4">
        <v>1631625</v>
      </c>
    </row>
    <row r="3804" spans="1:8" ht="15.75">
      <c r="A3804" s="3" t="s">
        <v>2943</v>
      </c>
      <c r="B3804" s="2" t="s">
        <v>2442</v>
      </c>
      <c r="C3804" s="2" t="s">
        <v>267</v>
      </c>
      <c r="D3804" s="2" t="s">
        <v>2443</v>
      </c>
      <c r="E3804" s="4">
        <v>160</v>
      </c>
      <c r="F3804" s="4">
        <v>1332290</v>
      </c>
      <c r="G3804" s="4">
        <v>133229</v>
      </c>
      <c r="H3804" s="4">
        <v>1465519</v>
      </c>
    </row>
    <row r="3805" spans="1:8" ht="15.75">
      <c r="A3805" s="3" t="s">
        <v>2943</v>
      </c>
      <c r="B3805" s="2" t="s">
        <v>2444</v>
      </c>
      <c r="C3805" s="2" t="s">
        <v>267</v>
      </c>
      <c r="D3805" s="2" t="s">
        <v>2445</v>
      </c>
      <c r="E3805" s="4">
        <v>19</v>
      </c>
      <c r="F3805" s="4">
        <v>182970</v>
      </c>
      <c r="G3805" s="4">
        <v>18297</v>
      </c>
      <c r="H3805" s="4">
        <v>201267</v>
      </c>
    </row>
    <row r="3806" spans="1:8" ht="15.75">
      <c r="A3806" s="3" t="s">
        <v>2943</v>
      </c>
      <c r="B3806" s="2" t="s">
        <v>2446</v>
      </c>
      <c r="C3806" s="2" t="s">
        <v>267</v>
      </c>
      <c r="D3806" s="2" t="s">
        <v>2447</v>
      </c>
      <c r="E3806" s="4">
        <v>5</v>
      </c>
      <c r="F3806" s="4">
        <v>82500</v>
      </c>
      <c r="G3806" s="4">
        <v>8250</v>
      </c>
      <c r="H3806" s="4">
        <v>90750</v>
      </c>
    </row>
    <row r="3807" spans="1:8" ht="15.75">
      <c r="A3807" s="3" t="s">
        <v>2943</v>
      </c>
      <c r="B3807" s="2" t="s">
        <v>2450</v>
      </c>
      <c r="C3807" s="2" t="s">
        <v>267</v>
      </c>
      <c r="D3807" s="2" t="s">
        <v>2451</v>
      </c>
      <c r="E3807" s="4">
        <v>4</v>
      </c>
      <c r="F3807" s="4">
        <v>68800</v>
      </c>
      <c r="G3807" s="4">
        <v>6880</v>
      </c>
      <c r="H3807" s="4">
        <v>75680</v>
      </c>
    </row>
    <row r="3808" spans="1:8" ht="15.75">
      <c r="A3808" s="3" t="s">
        <v>2943</v>
      </c>
      <c r="B3808" s="2" t="s">
        <v>2452</v>
      </c>
      <c r="C3808" s="2" t="s">
        <v>267</v>
      </c>
      <c r="D3808" s="2" t="s">
        <v>2328</v>
      </c>
      <c r="E3808" s="4">
        <v>4</v>
      </c>
      <c r="F3808" s="4">
        <v>75200</v>
      </c>
      <c r="G3808" s="4">
        <v>7520</v>
      </c>
      <c r="H3808" s="4">
        <v>82720</v>
      </c>
    </row>
    <row r="3809" spans="1:8" ht="15.75">
      <c r="A3809" s="3" t="s">
        <v>2943</v>
      </c>
      <c r="B3809" s="2" t="s">
        <v>3780</v>
      </c>
      <c r="C3809" s="2" t="s">
        <v>267</v>
      </c>
      <c r="D3809" s="2" t="s">
        <v>3781</v>
      </c>
      <c r="E3809" s="4">
        <v>20</v>
      </c>
      <c r="F3809" s="4">
        <v>92960</v>
      </c>
      <c r="G3809" s="4">
        <v>9296</v>
      </c>
      <c r="H3809" s="4">
        <v>102256</v>
      </c>
    </row>
    <row r="3810" spans="1:8" ht="15.75">
      <c r="A3810" s="3" t="s">
        <v>2943</v>
      </c>
      <c r="B3810" s="2" t="s">
        <v>2461</v>
      </c>
      <c r="C3810" s="2" t="s">
        <v>271</v>
      </c>
      <c r="D3810" s="2" t="s">
        <v>2462</v>
      </c>
      <c r="E3810" s="4">
        <v>135</v>
      </c>
      <c r="F3810" s="4">
        <v>637260</v>
      </c>
      <c r="G3810" s="4">
        <v>63726</v>
      </c>
      <c r="H3810" s="4">
        <v>700986</v>
      </c>
    </row>
    <row r="3811" spans="1:8" ht="15.75">
      <c r="A3811" s="3" t="s">
        <v>2943</v>
      </c>
      <c r="B3811" s="2" t="s">
        <v>2463</v>
      </c>
      <c r="C3811" s="2" t="s">
        <v>271</v>
      </c>
      <c r="D3811" s="2" t="s">
        <v>2464</v>
      </c>
      <c r="E3811" s="4">
        <v>135</v>
      </c>
      <c r="F3811" s="4">
        <v>790940</v>
      </c>
      <c r="G3811" s="4">
        <v>79094</v>
      </c>
      <c r="H3811" s="4">
        <v>870034</v>
      </c>
    </row>
    <row r="3812" spans="1:8" ht="15.75">
      <c r="A3812" s="3" t="s">
        <v>2943</v>
      </c>
      <c r="B3812" s="2" t="s">
        <v>2465</v>
      </c>
      <c r="C3812" s="2" t="s">
        <v>271</v>
      </c>
      <c r="D3812" s="2" t="s">
        <v>2466</v>
      </c>
      <c r="E3812" s="4">
        <v>120</v>
      </c>
      <c r="F3812" s="4">
        <v>859800</v>
      </c>
      <c r="G3812" s="4">
        <v>85980</v>
      </c>
      <c r="H3812" s="4">
        <v>945780</v>
      </c>
    </row>
    <row r="3813" spans="1:8" ht="15.75">
      <c r="A3813" s="3" t="s">
        <v>2943</v>
      </c>
      <c r="B3813" s="2" t="s">
        <v>2467</v>
      </c>
      <c r="C3813" s="2" t="s">
        <v>271</v>
      </c>
      <c r="D3813" s="2" t="s">
        <v>2468</v>
      </c>
      <c r="E3813" s="4">
        <v>35</v>
      </c>
      <c r="F3813" s="4">
        <v>290815</v>
      </c>
      <c r="G3813" s="4">
        <v>29082</v>
      </c>
      <c r="H3813" s="4">
        <v>319897</v>
      </c>
    </row>
    <row r="3814" spans="1:8" ht="15.75">
      <c r="A3814" s="3" t="s">
        <v>2943</v>
      </c>
      <c r="B3814" s="2" t="s">
        <v>2469</v>
      </c>
      <c r="C3814" s="2" t="s">
        <v>271</v>
      </c>
      <c r="D3814" s="2" t="s">
        <v>2470</v>
      </c>
      <c r="E3814" s="4">
        <v>20</v>
      </c>
      <c r="F3814" s="4">
        <v>189060</v>
      </c>
      <c r="G3814" s="4">
        <v>18906</v>
      </c>
      <c r="H3814" s="4">
        <v>207966</v>
      </c>
    </row>
    <row r="3815" spans="1:8" ht="15.75">
      <c r="A3815" s="3" t="s">
        <v>2943</v>
      </c>
      <c r="B3815" s="2" t="s">
        <v>2472</v>
      </c>
      <c r="C3815" s="2" t="s">
        <v>271</v>
      </c>
      <c r="D3815" s="2" t="s">
        <v>2451</v>
      </c>
      <c r="E3815" s="4">
        <v>5</v>
      </c>
      <c r="F3815" s="4">
        <v>84000</v>
      </c>
      <c r="G3815" s="4">
        <v>8400</v>
      </c>
      <c r="H3815" s="4">
        <v>92400</v>
      </c>
    </row>
    <row r="3816" spans="1:8" ht="15.75">
      <c r="A3816" s="3" t="s">
        <v>2943</v>
      </c>
      <c r="B3816" s="2" t="s">
        <v>2473</v>
      </c>
      <c r="C3816" s="2" t="s">
        <v>264</v>
      </c>
      <c r="D3816" s="2" t="s">
        <v>2474</v>
      </c>
      <c r="E3816" s="4">
        <v>1095</v>
      </c>
      <c r="F3816" s="4">
        <v>4171050</v>
      </c>
      <c r="G3816" s="4">
        <v>417105</v>
      </c>
      <c r="H3816" s="4">
        <v>4588155</v>
      </c>
    </row>
    <row r="3817" spans="1:8" ht="15.75">
      <c r="A3817" s="3" t="s">
        <v>2943</v>
      </c>
      <c r="B3817" s="2" t="s">
        <v>2475</v>
      </c>
      <c r="C3817" s="2" t="s">
        <v>264</v>
      </c>
      <c r="D3817" s="2" t="s">
        <v>2476</v>
      </c>
      <c r="E3817" s="4">
        <v>20</v>
      </c>
      <c r="F3817" s="4">
        <v>103460</v>
      </c>
      <c r="G3817" s="4">
        <v>10346</v>
      </c>
      <c r="H3817" s="4">
        <v>113806</v>
      </c>
    </row>
    <row r="3818" spans="1:8" ht="15.75">
      <c r="A3818" s="3" t="s">
        <v>2943</v>
      </c>
      <c r="B3818" s="2" t="s">
        <v>2479</v>
      </c>
      <c r="C3818" s="2" t="s">
        <v>264</v>
      </c>
      <c r="D3818" s="2" t="s">
        <v>2480</v>
      </c>
      <c r="E3818" s="4">
        <v>1298</v>
      </c>
      <c r="F3818" s="4">
        <v>6171134</v>
      </c>
      <c r="G3818" s="4">
        <v>617115</v>
      </c>
      <c r="H3818" s="4">
        <v>6788249</v>
      </c>
    </row>
    <row r="3819" spans="1:8" ht="15.75">
      <c r="A3819" s="3" t="s">
        <v>2943</v>
      </c>
      <c r="B3819" s="2" t="s">
        <v>2484</v>
      </c>
      <c r="C3819" s="2" t="s">
        <v>264</v>
      </c>
      <c r="D3819" s="2" t="s">
        <v>2485</v>
      </c>
      <c r="E3819" s="4">
        <v>933</v>
      </c>
      <c r="F3819" s="4">
        <v>5309160</v>
      </c>
      <c r="G3819" s="4">
        <v>530916</v>
      </c>
      <c r="H3819" s="4">
        <v>5840076</v>
      </c>
    </row>
    <row r="3820" spans="1:8" ht="15.75">
      <c r="A3820" s="3" t="s">
        <v>2943</v>
      </c>
      <c r="B3820" s="2" t="s">
        <v>2486</v>
      </c>
      <c r="C3820" s="2" t="s">
        <v>264</v>
      </c>
      <c r="D3820" s="2" t="s">
        <v>2487</v>
      </c>
      <c r="E3820" s="4">
        <v>436</v>
      </c>
      <c r="F3820" s="4">
        <v>2890244</v>
      </c>
      <c r="G3820" s="4">
        <v>289024</v>
      </c>
      <c r="H3820" s="4">
        <v>3179268</v>
      </c>
    </row>
    <row r="3821" spans="1:8" ht="15.75">
      <c r="A3821" s="3" t="s">
        <v>2943</v>
      </c>
      <c r="B3821" s="2" t="s">
        <v>2488</v>
      </c>
      <c r="C3821" s="2" t="s">
        <v>264</v>
      </c>
      <c r="D3821" s="2" t="s">
        <v>2489</v>
      </c>
      <c r="E3821" s="4">
        <v>210</v>
      </c>
      <c r="F3821" s="4">
        <v>491580</v>
      </c>
      <c r="G3821" s="4">
        <v>49158</v>
      </c>
      <c r="H3821" s="4">
        <v>540738</v>
      </c>
    </row>
    <row r="3822" spans="1:8" ht="15.75">
      <c r="A3822" s="3" t="s">
        <v>2943</v>
      </c>
      <c r="B3822" s="2" t="s">
        <v>2490</v>
      </c>
      <c r="C3822" s="2" t="s">
        <v>264</v>
      </c>
      <c r="D3822" s="2" t="s">
        <v>2491</v>
      </c>
      <c r="E3822" s="4">
        <v>145</v>
      </c>
      <c r="F3822" s="4">
        <v>1085155</v>
      </c>
      <c r="G3822" s="4">
        <v>108516</v>
      </c>
      <c r="H3822" s="4">
        <v>1193671</v>
      </c>
    </row>
    <row r="3823" spans="1:8" ht="15.75">
      <c r="A3823" s="3" t="s">
        <v>2943</v>
      </c>
      <c r="B3823" s="2" t="s">
        <v>2492</v>
      </c>
      <c r="C3823" s="2" t="s">
        <v>264</v>
      </c>
      <c r="D3823" s="2" t="s">
        <v>2493</v>
      </c>
      <c r="E3823" s="4">
        <v>18</v>
      </c>
      <c r="F3823" s="4">
        <v>185338</v>
      </c>
      <c r="G3823" s="4">
        <v>18534</v>
      </c>
      <c r="H3823" s="4">
        <v>203872</v>
      </c>
    </row>
    <row r="3824" spans="1:8" ht="15.75">
      <c r="A3824" s="3" t="s">
        <v>2943</v>
      </c>
      <c r="B3824" s="2" t="s">
        <v>2494</v>
      </c>
      <c r="C3824" s="2" t="s">
        <v>264</v>
      </c>
      <c r="D3824" s="2" t="s">
        <v>2495</v>
      </c>
      <c r="E3824" s="4">
        <v>585</v>
      </c>
      <c r="F3824" s="4">
        <v>1515510</v>
      </c>
      <c r="G3824" s="4">
        <v>151551</v>
      </c>
      <c r="H3824" s="4">
        <v>1667061</v>
      </c>
    </row>
    <row r="3825" spans="1:8" ht="15.75">
      <c r="A3825" s="3" t="s">
        <v>2943</v>
      </c>
      <c r="B3825" s="2" t="s">
        <v>2496</v>
      </c>
      <c r="C3825" s="2" t="s">
        <v>264</v>
      </c>
      <c r="D3825" s="2" t="s">
        <v>2497</v>
      </c>
      <c r="E3825" s="4">
        <v>16</v>
      </c>
      <c r="F3825" s="4">
        <v>183040</v>
      </c>
      <c r="G3825" s="4">
        <v>18304</v>
      </c>
      <c r="H3825" s="4">
        <v>201344</v>
      </c>
    </row>
    <row r="3826" spans="1:8" ht="15.75">
      <c r="A3826" s="3" t="s">
        <v>2943</v>
      </c>
      <c r="B3826" s="2" t="s">
        <v>2501</v>
      </c>
      <c r="C3826" s="2" t="s">
        <v>264</v>
      </c>
      <c r="D3826" s="2" t="s">
        <v>2454</v>
      </c>
      <c r="E3826" s="4">
        <v>22</v>
      </c>
      <c r="F3826" s="4">
        <v>421462</v>
      </c>
      <c r="G3826" s="4">
        <v>42146</v>
      </c>
      <c r="H3826" s="4">
        <v>463608</v>
      </c>
    </row>
    <row r="3827" spans="1:8" ht="15.75">
      <c r="A3827" s="3" t="s">
        <v>2943</v>
      </c>
      <c r="B3827" s="2" t="s">
        <v>2503</v>
      </c>
      <c r="C3827" s="2" t="s">
        <v>264</v>
      </c>
      <c r="D3827" s="2" t="s">
        <v>2504</v>
      </c>
      <c r="E3827" s="4">
        <v>35</v>
      </c>
      <c r="F3827" s="4">
        <v>103415</v>
      </c>
      <c r="G3827" s="4">
        <v>10342</v>
      </c>
      <c r="H3827" s="4">
        <v>113757</v>
      </c>
    </row>
    <row r="3828" spans="1:8" ht="15.75">
      <c r="A3828" s="3" t="s">
        <v>2943</v>
      </c>
      <c r="B3828" s="2" t="s">
        <v>2507</v>
      </c>
      <c r="C3828" s="2" t="s">
        <v>264</v>
      </c>
      <c r="D3828" s="2" t="s">
        <v>2508</v>
      </c>
      <c r="E3828" s="4">
        <v>55</v>
      </c>
      <c r="F3828" s="4">
        <v>210375</v>
      </c>
      <c r="G3828" s="4">
        <v>21038</v>
      </c>
      <c r="H3828" s="4">
        <v>231413</v>
      </c>
    </row>
    <row r="3829" spans="1:8" ht="15.75">
      <c r="A3829" s="3" t="s">
        <v>2943</v>
      </c>
      <c r="B3829" s="2" t="s">
        <v>2509</v>
      </c>
      <c r="C3829" s="2" t="s">
        <v>264</v>
      </c>
      <c r="D3829" s="2" t="s">
        <v>2510</v>
      </c>
      <c r="E3829" s="4">
        <v>195</v>
      </c>
      <c r="F3829" s="4">
        <v>781625</v>
      </c>
      <c r="G3829" s="4">
        <v>78163</v>
      </c>
      <c r="H3829" s="4">
        <v>859788</v>
      </c>
    </row>
    <row r="3830" spans="1:8" ht="15.75">
      <c r="A3830" s="3" t="s">
        <v>2943</v>
      </c>
      <c r="B3830" s="2" t="s">
        <v>2511</v>
      </c>
      <c r="C3830" s="2" t="s">
        <v>264</v>
      </c>
      <c r="D3830" s="2" t="s">
        <v>2512</v>
      </c>
      <c r="E3830" s="4">
        <v>69</v>
      </c>
      <c r="F3830" s="4">
        <v>288927</v>
      </c>
      <c r="G3830" s="4">
        <v>28893</v>
      </c>
      <c r="H3830" s="4">
        <v>317820</v>
      </c>
    </row>
    <row r="3831" spans="1:8" ht="15.75">
      <c r="A3831" s="3" t="s">
        <v>2943</v>
      </c>
      <c r="B3831" s="2" t="s">
        <v>2513</v>
      </c>
      <c r="C3831" s="2" t="s">
        <v>294</v>
      </c>
      <c r="D3831" s="2" t="s">
        <v>2514</v>
      </c>
      <c r="E3831" s="4">
        <v>40</v>
      </c>
      <c r="F3831" s="4">
        <v>189800</v>
      </c>
      <c r="G3831" s="4">
        <v>18980</v>
      </c>
      <c r="H3831" s="4">
        <v>208780</v>
      </c>
    </row>
    <row r="3832" spans="1:8" ht="15.75">
      <c r="A3832" s="3" t="s">
        <v>2943</v>
      </c>
      <c r="B3832" s="2" t="s">
        <v>2515</v>
      </c>
      <c r="C3832" s="2" t="s">
        <v>294</v>
      </c>
      <c r="D3832" s="2" t="s">
        <v>2516</v>
      </c>
      <c r="E3832" s="4">
        <v>95</v>
      </c>
      <c r="F3832" s="4">
        <v>559455</v>
      </c>
      <c r="G3832" s="4">
        <v>55946</v>
      </c>
      <c r="H3832" s="4">
        <v>615401</v>
      </c>
    </row>
    <row r="3833" spans="1:8" ht="15.75">
      <c r="A3833" s="3" t="s">
        <v>2943</v>
      </c>
      <c r="B3833" s="2" t="s">
        <v>2517</v>
      </c>
      <c r="C3833" s="2" t="s">
        <v>294</v>
      </c>
      <c r="D3833" s="2" t="s">
        <v>2518</v>
      </c>
      <c r="E3833" s="4">
        <v>50</v>
      </c>
      <c r="F3833" s="4">
        <v>146900</v>
      </c>
      <c r="G3833" s="4">
        <v>14690</v>
      </c>
      <c r="H3833" s="4">
        <v>161590</v>
      </c>
    </row>
    <row r="3834" spans="1:8" ht="15.75">
      <c r="A3834" s="3" t="s">
        <v>2943</v>
      </c>
      <c r="B3834" s="2" t="s">
        <v>2519</v>
      </c>
      <c r="C3834" s="2" t="s">
        <v>294</v>
      </c>
      <c r="D3834" s="2" t="s">
        <v>2520</v>
      </c>
      <c r="E3834" s="4">
        <v>100</v>
      </c>
      <c r="F3834" s="4">
        <v>697000</v>
      </c>
      <c r="G3834" s="4">
        <v>69700</v>
      </c>
      <c r="H3834" s="4">
        <v>766700</v>
      </c>
    </row>
    <row r="3835" spans="1:8" ht="15.75">
      <c r="A3835" s="3" t="s">
        <v>2943</v>
      </c>
      <c r="B3835" s="2" t="s">
        <v>2523</v>
      </c>
      <c r="C3835" s="2" t="s">
        <v>294</v>
      </c>
      <c r="D3835" s="2" t="s">
        <v>2524</v>
      </c>
      <c r="E3835" s="4">
        <v>40</v>
      </c>
      <c r="F3835" s="4">
        <v>127720</v>
      </c>
      <c r="G3835" s="4">
        <v>12772</v>
      </c>
      <c r="H3835" s="4">
        <v>140492</v>
      </c>
    </row>
    <row r="3836" spans="1:8" ht="15.75">
      <c r="A3836" s="3" t="s">
        <v>2943</v>
      </c>
      <c r="B3836" s="2" t="s">
        <v>2528</v>
      </c>
      <c r="C3836" s="2" t="s">
        <v>294</v>
      </c>
      <c r="D3836" s="2" t="s">
        <v>2529</v>
      </c>
      <c r="E3836" s="4">
        <v>675</v>
      </c>
      <c r="F3836" s="4">
        <v>1811720</v>
      </c>
      <c r="G3836" s="4">
        <v>181172</v>
      </c>
      <c r="H3836" s="4">
        <v>1992892</v>
      </c>
    </row>
    <row r="3837" spans="1:8" ht="15.75">
      <c r="A3837" s="3" t="s">
        <v>2943</v>
      </c>
      <c r="B3837" s="2" t="s">
        <v>2532</v>
      </c>
      <c r="C3837" s="2" t="s">
        <v>294</v>
      </c>
      <c r="D3837" s="2" t="s">
        <v>2533</v>
      </c>
      <c r="E3837" s="4">
        <v>50</v>
      </c>
      <c r="F3837" s="4">
        <v>203580</v>
      </c>
      <c r="G3837" s="4">
        <v>20358</v>
      </c>
      <c r="H3837" s="4">
        <v>223938</v>
      </c>
    </row>
    <row r="3838" spans="1:8" ht="15.75">
      <c r="A3838" s="3" t="s">
        <v>2943</v>
      </c>
      <c r="B3838" s="2" t="s">
        <v>2534</v>
      </c>
      <c r="C3838" s="2" t="s">
        <v>299</v>
      </c>
      <c r="D3838" s="2" t="s">
        <v>2535</v>
      </c>
      <c r="E3838" s="4">
        <v>453</v>
      </c>
      <c r="F3838" s="4">
        <v>2030002</v>
      </c>
      <c r="G3838" s="4">
        <v>203001</v>
      </c>
      <c r="H3838" s="4">
        <v>2233003</v>
      </c>
    </row>
    <row r="3839" spans="1:8" ht="15.75">
      <c r="A3839" s="3" t="s">
        <v>2943</v>
      </c>
      <c r="B3839" s="2" t="s">
        <v>2536</v>
      </c>
      <c r="C3839" s="2" t="s">
        <v>299</v>
      </c>
      <c r="D3839" s="2" t="s">
        <v>2537</v>
      </c>
      <c r="E3839" s="4">
        <v>20</v>
      </c>
      <c r="F3839" s="4">
        <v>100760</v>
      </c>
      <c r="G3839" s="4">
        <v>10076</v>
      </c>
      <c r="H3839" s="4">
        <v>110836</v>
      </c>
    </row>
    <row r="3840" spans="1:8" ht="15.75">
      <c r="A3840" s="3" t="s">
        <v>2943</v>
      </c>
      <c r="B3840" s="2" t="s">
        <v>2538</v>
      </c>
      <c r="C3840" s="2" t="s">
        <v>299</v>
      </c>
      <c r="D3840" s="2" t="s">
        <v>2539</v>
      </c>
      <c r="E3840" s="4">
        <v>560</v>
      </c>
      <c r="F3840" s="4">
        <v>2630400</v>
      </c>
      <c r="G3840" s="4">
        <v>263040</v>
      </c>
      <c r="H3840" s="4">
        <v>2893440</v>
      </c>
    </row>
    <row r="3841" spans="1:8" ht="15.75">
      <c r="A3841" s="3" t="s">
        <v>2943</v>
      </c>
      <c r="B3841" s="2" t="s">
        <v>2542</v>
      </c>
      <c r="C3841" s="2" t="s">
        <v>299</v>
      </c>
      <c r="D3841" s="2" t="s">
        <v>2543</v>
      </c>
      <c r="E3841" s="4">
        <v>170</v>
      </c>
      <c r="F3841" s="4">
        <v>1154810</v>
      </c>
      <c r="G3841" s="4">
        <v>115482</v>
      </c>
      <c r="H3841" s="4">
        <v>1270292</v>
      </c>
    </row>
    <row r="3842" spans="1:8" ht="15.75">
      <c r="A3842" s="3" t="s">
        <v>2943</v>
      </c>
      <c r="B3842" s="2" t="s">
        <v>2544</v>
      </c>
      <c r="C3842" s="2" t="s">
        <v>299</v>
      </c>
      <c r="D3842" s="2" t="s">
        <v>2545</v>
      </c>
      <c r="E3842" s="4">
        <v>40</v>
      </c>
      <c r="F3842" s="4">
        <v>317470</v>
      </c>
      <c r="G3842" s="4">
        <v>31747</v>
      </c>
      <c r="H3842" s="4">
        <v>349217</v>
      </c>
    </row>
    <row r="3843" spans="1:8" ht="15.75">
      <c r="A3843" s="3" t="s">
        <v>2943</v>
      </c>
      <c r="B3843" s="2" t="s">
        <v>2546</v>
      </c>
      <c r="C3843" s="2" t="s">
        <v>299</v>
      </c>
      <c r="D3843" s="2" t="s">
        <v>2547</v>
      </c>
      <c r="E3843" s="4">
        <v>30</v>
      </c>
      <c r="F3843" s="4">
        <v>94200</v>
      </c>
      <c r="G3843" s="4">
        <v>9420</v>
      </c>
      <c r="H3843" s="4">
        <v>103620</v>
      </c>
    </row>
    <row r="3844" spans="1:8" ht="15.75">
      <c r="A3844" s="3" t="s">
        <v>2943</v>
      </c>
      <c r="B3844" s="2" t="s">
        <v>2548</v>
      </c>
      <c r="C3844" s="2" t="s">
        <v>299</v>
      </c>
      <c r="D3844" s="2" t="s">
        <v>2549</v>
      </c>
      <c r="E3844" s="4">
        <v>10</v>
      </c>
      <c r="F3844" s="4">
        <v>90800</v>
      </c>
      <c r="G3844" s="4">
        <v>9080</v>
      </c>
      <c r="H3844" s="4">
        <v>99880</v>
      </c>
    </row>
    <row r="3845" spans="1:8" ht="15.75">
      <c r="A3845" s="3" t="s">
        <v>2943</v>
      </c>
      <c r="B3845" s="2" t="s">
        <v>2550</v>
      </c>
      <c r="C3845" s="2" t="s">
        <v>299</v>
      </c>
      <c r="D3845" s="2" t="s">
        <v>2551</v>
      </c>
      <c r="E3845" s="4">
        <v>154</v>
      </c>
      <c r="F3845" s="4">
        <v>521474</v>
      </c>
      <c r="G3845" s="4">
        <v>52147</v>
      </c>
      <c r="H3845" s="4">
        <v>573621</v>
      </c>
    </row>
    <row r="3846" spans="1:8" ht="15.75">
      <c r="A3846" s="3" t="s">
        <v>2943</v>
      </c>
      <c r="B3846" s="2" t="s">
        <v>2552</v>
      </c>
      <c r="C3846" s="2" t="s">
        <v>299</v>
      </c>
      <c r="D3846" s="2" t="s">
        <v>2553</v>
      </c>
      <c r="E3846" s="4">
        <v>10</v>
      </c>
      <c r="F3846" s="4">
        <v>113050</v>
      </c>
      <c r="G3846" s="4">
        <v>11305</v>
      </c>
      <c r="H3846" s="4">
        <v>124355</v>
      </c>
    </row>
    <row r="3847" spans="1:8" ht="15.75">
      <c r="A3847" s="3" t="s">
        <v>2943</v>
      </c>
      <c r="B3847" s="2" t="s">
        <v>2556</v>
      </c>
      <c r="C3847" s="2" t="s">
        <v>299</v>
      </c>
      <c r="D3847" s="2" t="s">
        <v>2557</v>
      </c>
      <c r="E3847" s="4">
        <v>40</v>
      </c>
      <c r="F3847" s="4">
        <v>156200</v>
      </c>
      <c r="G3847" s="4">
        <v>15620</v>
      </c>
      <c r="H3847" s="4">
        <v>171820</v>
      </c>
    </row>
    <row r="3848" spans="1:8" ht="15.75">
      <c r="A3848" s="3" t="s">
        <v>2943</v>
      </c>
      <c r="B3848" s="2" t="s">
        <v>2560</v>
      </c>
      <c r="C3848" s="2" t="s">
        <v>299</v>
      </c>
      <c r="D3848" s="2" t="s">
        <v>2561</v>
      </c>
      <c r="E3848" s="4">
        <v>10</v>
      </c>
      <c r="F3848" s="4">
        <v>36900</v>
      </c>
      <c r="G3848" s="4">
        <v>3690</v>
      </c>
      <c r="H3848" s="4">
        <v>40590</v>
      </c>
    </row>
    <row r="3849" spans="1:8" ht="15.75">
      <c r="A3849" s="3" t="s">
        <v>2943</v>
      </c>
      <c r="B3849" s="2" t="s">
        <v>2562</v>
      </c>
      <c r="C3849" s="2" t="s">
        <v>299</v>
      </c>
      <c r="D3849" s="2" t="s">
        <v>2563</v>
      </c>
      <c r="E3849" s="4">
        <v>20</v>
      </c>
      <c r="F3849" s="4">
        <v>77880</v>
      </c>
      <c r="G3849" s="4">
        <v>7788</v>
      </c>
      <c r="H3849" s="4">
        <v>85668</v>
      </c>
    </row>
    <row r="3850" spans="1:8" ht="15.75">
      <c r="A3850" s="3" t="s">
        <v>2943</v>
      </c>
      <c r="B3850" s="2" t="s">
        <v>2564</v>
      </c>
      <c r="C3850" s="2" t="s">
        <v>299</v>
      </c>
      <c r="D3850" s="2" t="s">
        <v>2565</v>
      </c>
      <c r="E3850" s="4">
        <v>74</v>
      </c>
      <c r="F3850" s="4">
        <v>277012</v>
      </c>
      <c r="G3850" s="4">
        <v>27701</v>
      </c>
      <c r="H3850" s="4">
        <v>304713</v>
      </c>
    </row>
    <row r="3851" spans="1:8" ht="15.75">
      <c r="A3851" s="3" t="s">
        <v>2943</v>
      </c>
      <c r="B3851" s="2" t="s">
        <v>2572</v>
      </c>
      <c r="C3851" s="2" t="s">
        <v>307</v>
      </c>
      <c r="D3851" s="2" t="s">
        <v>2573</v>
      </c>
      <c r="E3851" s="4">
        <v>70</v>
      </c>
      <c r="F3851" s="4">
        <v>223300</v>
      </c>
      <c r="G3851" s="4">
        <v>22330</v>
      </c>
      <c r="H3851" s="4">
        <v>245630</v>
      </c>
    </row>
    <row r="3852" spans="1:8" ht="15.75">
      <c r="A3852" s="3" t="s">
        <v>2943</v>
      </c>
      <c r="B3852" s="2" t="s">
        <v>2576</v>
      </c>
      <c r="C3852" s="2" t="s">
        <v>310</v>
      </c>
      <c r="D3852" s="2" t="s">
        <v>2577</v>
      </c>
      <c r="E3852" s="4">
        <v>50</v>
      </c>
      <c r="F3852" s="4">
        <v>238040</v>
      </c>
      <c r="G3852" s="4">
        <v>23804</v>
      </c>
      <c r="H3852" s="4">
        <v>261844</v>
      </c>
    </row>
    <row r="3853" spans="1:8" ht="15.75">
      <c r="A3853" s="3" t="s">
        <v>2943</v>
      </c>
      <c r="B3853" s="2" t="s">
        <v>3786</v>
      </c>
      <c r="C3853" s="2" t="s">
        <v>310</v>
      </c>
      <c r="D3853" s="2" t="s">
        <v>2435</v>
      </c>
      <c r="E3853" s="4">
        <v>10</v>
      </c>
      <c r="F3853" s="4">
        <v>86000</v>
      </c>
      <c r="G3853" s="4">
        <v>8600</v>
      </c>
      <c r="H3853" s="4">
        <v>94600</v>
      </c>
    </row>
    <row r="3854" spans="1:8" ht="15.75">
      <c r="A3854" s="3" t="s">
        <v>2943</v>
      </c>
      <c r="B3854" s="2" t="s">
        <v>2578</v>
      </c>
      <c r="C3854" s="2" t="s">
        <v>310</v>
      </c>
      <c r="D3854" s="2" t="s">
        <v>2579</v>
      </c>
      <c r="E3854" s="4">
        <v>90</v>
      </c>
      <c r="F3854" s="4">
        <v>534110</v>
      </c>
      <c r="G3854" s="4">
        <v>53411</v>
      </c>
      <c r="H3854" s="4">
        <v>587521</v>
      </c>
    </row>
    <row r="3855" spans="1:8" ht="15.75">
      <c r="A3855" s="3" t="s">
        <v>2943</v>
      </c>
      <c r="B3855" s="2" t="s">
        <v>2580</v>
      </c>
      <c r="C3855" s="2" t="s">
        <v>310</v>
      </c>
      <c r="D3855" s="2" t="s">
        <v>2581</v>
      </c>
      <c r="E3855" s="4">
        <v>55</v>
      </c>
      <c r="F3855" s="4">
        <v>389565</v>
      </c>
      <c r="G3855" s="4">
        <v>38957</v>
      </c>
      <c r="H3855" s="4">
        <v>428522</v>
      </c>
    </row>
    <row r="3856" spans="1:8" ht="15.75">
      <c r="A3856" s="3" t="s">
        <v>2943</v>
      </c>
      <c r="B3856" s="2" t="s">
        <v>2582</v>
      </c>
      <c r="C3856" s="2" t="s">
        <v>310</v>
      </c>
      <c r="D3856" s="2" t="s">
        <v>2583</v>
      </c>
      <c r="E3856" s="4">
        <v>10</v>
      </c>
      <c r="F3856" s="4">
        <v>82270</v>
      </c>
      <c r="G3856" s="4">
        <v>8227</v>
      </c>
      <c r="H3856" s="4">
        <v>90497</v>
      </c>
    </row>
    <row r="3857" spans="1:8" ht="15.75">
      <c r="A3857" s="3" t="s">
        <v>2943</v>
      </c>
      <c r="B3857" s="2" t="s">
        <v>2584</v>
      </c>
      <c r="C3857" s="2" t="s">
        <v>310</v>
      </c>
      <c r="D3857" s="2" t="s">
        <v>2585</v>
      </c>
      <c r="E3857" s="4">
        <v>10</v>
      </c>
      <c r="F3857" s="4">
        <v>93700</v>
      </c>
      <c r="G3857" s="4">
        <v>9370</v>
      </c>
      <c r="H3857" s="4">
        <v>103070</v>
      </c>
    </row>
    <row r="3858" spans="1:8" ht="15.75">
      <c r="A3858" s="3" t="s">
        <v>2943</v>
      </c>
      <c r="B3858" s="2" t="s">
        <v>2586</v>
      </c>
      <c r="C3858" s="2" t="s">
        <v>310</v>
      </c>
      <c r="D3858" s="2" t="s">
        <v>2587</v>
      </c>
      <c r="E3858" s="4">
        <v>20</v>
      </c>
      <c r="F3858" s="4">
        <v>96060</v>
      </c>
      <c r="G3858" s="4">
        <v>9606</v>
      </c>
      <c r="H3858" s="4">
        <v>105666</v>
      </c>
    </row>
    <row r="3859" spans="1:8" ht="15.75">
      <c r="A3859" s="3" t="s">
        <v>2943</v>
      </c>
      <c r="B3859" s="2" t="s">
        <v>2598</v>
      </c>
      <c r="C3859" s="2" t="s">
        <v>314</v>
      </c>
      <c r="D3859" s="2" t="s">
        <v>2599</v>
      </c>
      <c r="E3859" s="4">
        <v>10</v>
      </c>
      <c r="F3859" s="4">
        <v>56290</v>
      </c>
      <c r="G3859" s="4">
        <v>5629</v>
      </c>
      <c r="H3859" s="4">
        <v>61919</v>
      </c>
    </row>
    <row r="3860" spans="1:8" ht="15.75">
      <c r="A3860" s="3" t="s">
        <v>2943</v>
      </c>
      <c r="B3860" s="2" t="s">
        <v>2604</v>
      </c>
      <c r="C3860" s="2" t="s">
        <v>314</v>
      </c>
      <c r="D3860" s="2" t="s">
        <v>2605</v>
      </c>
      <c r="E3860" s="4">
        <v>180</v>
      </c>
      <c r="F3860" s="4">
        <v>518940</v>
      </c>
      <c r="G3860" s="4">
        <v>51894</v>
      </c>
      <c r="H3860" s="4">
        <v>570834</v>
      </c>
    </row>
    <row r="3861" spans="1:8" ht="15.75">
      <c r="A3861" s="3" t="s">
        <v>2943</v>
      </c>
      <c r="B3861" s="2" t="s">
        <v>2606</v>
      </c>
      <c r="C3861" s="2" t="s">
        <v>314</v>
      </c>
      <c r="D3861" s="2" t="s">
        <v>2607</v>
      </c>
      <c r="E3861" s="4">
        <v>202</v>
      </c>
      <c r="F3861" s="4">
        <v>523110</v>
      </c>
      <c r="G3861" s="4">
        <v>52311</v>
      </c>
      <c r="H3861" s="4">
        <v>575421</v>
      </c>
    </row>
    <row r="3862" spans="1:8" ht="15.75">
      <c r="A3862" s="3" t="s">
        <v>2943</v>
      </c>
      <c r="B3862" s="2" t="s">
        <v>2612</v>
      </c>
      <c r="C3862" s="2" t="s">
        <v>314</v>
      </c>
      <c r="D3862" s="2" t="s">
        <v>2613</v>
      </c>
      <c r="E3862" s="4">
        <v>10</v>
      </c>
      <c r="F3862" s="4">
        <v>38110</v>
      </c>
      <c r="G3862" s="4">
        <v>3811</v>
      </c>
      <c r="H3862" s="4">
        <v>41921</v>
      </c>
    </row>
    <row r="3863" spans="1:8" ht="15.75">
      <c r="A3863" s="3" t="s">
        <v>2943</v>
      </c>
      <c r="B3863" s="2" t="s">
        <v>2614</v>
      </c>
      <c r="C3863" s="2" t="s">
        <v>318</v>
      </c>
      <c r="D3863" s="2" t="s">
        <v>2615</v>
      </c>
      <c r="E3863" s="4">
        <v>120</v>
      </c>
      <c r="F3863" s="4">
        <v>516960</v>
      </c>
      <c r="G3863" s="4">
        <v>51696</v>
      </c>
      <c r="H3863" s="4">
        <v>568656</v>
      </c>
    </row>
    <row r="3864" spans="1:8" ht="15.75">
      <c r="A3864" s="3" t="s">
        <v>2943</v>
      </c>
      <c r="B3864" s="2" t="s">
        <v>2616</v>
      </c>
      <c r="C3864" s="2" t="s">
        <v>318</v>
      </c>
      <c r="D3864" s="2" t="s">
        <v>2617</v>
      </c>
      <c r="E3864" s="4">
        <v>30</v>
      </c>
      <c r="F3864" s="4">
        <v>163530</v>
      </c>
      <c r="G3864" s="4">
        <v>16353</v>
      </c>
      <c r="H3864" s="4">
        <v>179883</v>
      </c>
    </row>
    <row r="3865" spans="1:8" ht="15.75">
      <c r="A3865" s="3" t="s">
        <v>2943</v>
      </c>
      <c r="B3865" s="2" t="s">
        <v>2618</v>
      </c>
      <c r="C3865" s="2" t="s">
        <v>318</v>
      </c>
      <c r="D3865" s="2" t="s">
        <v>2619</v>
      </c>
      <c r="E3865" s="4">
        <v>80</v>
      </c>
      <c r="F3865" s="4">
        <v>206000</v>
      </c>
      <c r="G3865" s="4">
        <v>20600</v>
      </c>
      <c r="H3865" s="4">
        <v>226600</v>
      </c>
    </row>
    <row r="3866" spans="1:8" ht="15.75">
      <c r="A3866" s="3" t="s">
        <v>2943</v>
      </c>
      <c r="B3866" s="2" t="s">
        <v>2620</v>
      </c>
      <c r="C3866" s="2" t="s">
        <v>318</v>
      </c>
      <c r="D3866" s="2" t="s">
        <v>2621</v>
      </c>
      <c r="E3866" s="4">
        <v>10</v>
      </c>
      <c r="F3866" s="4">
        <v>65330</v>
      </c>
      <c r="G3866" s="4">
        <v>6533</v>
      </c>
      <c r="H3866" s="4">
        <v>71863</v>
      </c>
    </row>
    <row r="3867" spans="1:8" ht="15.75">
      <c r="A3867" s="3" t="s">
        <v>2943</v>
      </c>
      <c r="B3867" s="2" t="s">
        <v>2624</v>
      </c>
      <c r="C3867" s="2" t="s">
        <v>318</v>
      </c>
      <c r="D3867" s="2" t="s">
        <v>2625</v>
      </c>
      <c r="E3867" s="4">
        <v>60</v>
      </c>
      <c r="F3867" s="4">
        <v>169800</v>
      </c>
      <c r="G3867" s="4">
        <v>16980</v>
      </c>
      <c r="H3867" s="4">
        <v>186780</v>
      </c>
    </row>
    <row r="3868" spans="1:8" ht="15.75">
      <c r="A3868" s="3" t="s">
        <v>2943</v>
      </c>
      <c r="B3868" s="2" t="s">
        <v>2628</v>
      </c>
      <c r="C3868" s="2" t="s">
        <v>318</v>
      </c>
      <c r="D3868" s="2" t="s">
        <v>2629</v>
      </c>
      <c r="E3868" s="4">
        <v>84</v>
      </c>
      <c r="F3868" s="4">
        <v>257908</v>
      </c>
      <c r="G3868" s="4">
        <v>25791</v>
      </c>
      <c r="H3868" s="4">
        <v>283699</v>
      </c>
    </row>
    <row r="3869" spans="1:8" ht="15.75">
      <c r="A3869" s="3" t="s">
        <v>2943</v>
      </c>
      <c r="B3869" s="2" t="s">
        <v>2632</v>
      </c>
      <c r="C3869" s="2" t="s">
        <v>318</v>
      </c>
      <c r="D3869" s="2" t="s">
        <v>2633</v>
      </c>
      <c r="E3869" s="4">
        <v>40</v>
      </c>
      <c r="F3869" s="4">
        <v>143800</v>
      </c>
      <c r="G3869" s="4">
        <v>14380</v>
      </c>
      <c r="H3869" s="4">
        <v>158180</v>
      </c>
    </row>
    <row r="3870" spans="1:8" ht="15.75">
      <c r="A3870" s="3" t="s">
        <v>2943</v>
      </c>
      <c r="B3870" s="2" t="s">
        <v>2634</v>
      </c>
      <c r="C3870" s="2" t="s">
        <v>318</v>
      </c>
      <c r="D3870" s="2" t="s">
        <v>2635</v>
      </c>
      <c r="E3870" s="4">
        <v>20</v>
      </c>
      <c r="F3870" s="4">
        <v>76760</v>
      </c>
      <c r="G3870" s="4">
        <v>7676</v>
      </c>
      <c r="H3870" s="4">
        <v>84436</v>
      </c>
    </row>
    <row r="3871" spans="1:8" ht="15.75">
      <c r="A3871" s="3" t="s">
        <v>2943</v>
      </c>
      <c r="B3871" s="2" t="s">
        <v>2651</v>
      </c>
      <c r="C3871" s="2" t="s">
        <v>271</v>
      </c>
      <c r="D3871" s="2" t="s">
        <v>2328</v>
      </c>
      <c r="E3871" s="4">
        <v>4</v>
      </c>
      <c r="F3871" s="4">
        <v>77600</v>
      </c>
      <c r="G3871" s="4">
        <v>7760</v>
      </c>
      <c r="H3871" s="4">
        <v>85360</v>
      </c>
    </row>
    <row r="3872" spans="1:8" ht="15.75">
      <c r="A3872" s="3" t="s">
        <v>2943</v>
      </c>
      <c r="B3872" s="2" t="s">
        <v>2670</v>
      </c>
      <c r="C3872" s="2" t="s">
        <v>2668</v>
      </c>
      <c r="D3872" s="2" t="s">
        <v>2646</v>
      </c>
      <c r="E3872" s="4">
        <v>5</v>
      </c>
      <c r="F3872" s="4">
        <v>41000</v>
      </c>
      <c r="G3872" s="4">
        <v>4100</v>
      </c>
      <c r="H3872" s="4">
        <v>45100</v>
      </c>
    </row>
    <row r="3873" spans="1:8" ht="15.75">
      <c r="A3873" s="3" t="s">
        <v>2943</v>
      </c>
      <c r="B3873" s="2" t="s">
        <v>2714</v>
      </c>
      <c r="C3873" s="2" t="s">
        <v>1267</v>
      </c>
      <c r="D3873" s="2" t="s">
        <v>2715</v>
      </c>
      <c r="E3873" s="4">
        <v>11</v>
      </c>
      <c r="F3873" s="4">
        <v>343068</v>
      </c>
      <c r="G3873" s="4">
        <v>34307</v>
      </c>
      <c r="H3873" s="4">
        <v>377375</v>
      </c>
    </row>
    <row r="3874" spans="1:8" ht="15.75">
      <c r="A3874" s="3" t="s">
        <v>2943</v>
      </c>
      <c r="B3874" s="2" t="s">
        <v>2716</v>
      </c>
      <c r="C3874" s="2" t="s">
        <v>1267</v>
      </c>
      <c r="D3874" s="2" t="s">
        <v>2717</v>
      </c>
      <c r="E3874" s="4">
        <v>30</v>
      </c>
      <c r="F3874" s="4">
        <v>794040</v>
      </c>
      <c r="G3874" s="4">
        <v>79404</v>
      </c>
      <c r="H3874" s="4">
        <v>873444</v>
      </c>
    </row>
    <row r="3875" spans="1:8" ht="15.75">
      <c r="A3875" s="3" t="s">
        <v>2943</v>
      </c>
      <c r="B3875" s="2" t="s">
        <v>2718</v>
      </c>
      <c r="C3875" s="2" t="s">
        <v>1267</v>
      </c>
      <c r="D3875" s="2" t="s">
        <v>2719</v>
      </c>
      <c r="E3875" s="4">
        <v>34</v>
      </c>
      <c r="F3875" s="4">
        <v>938230</v>
      </c>
      <c r="G3875" s="4">
        <v>93823</v>
      </c>
      <c r="H3875" s="4">
        <v>1032053</v>
      </c>
    </row>
    <row r="3876" spans="1:8" ht="15.75">
      <c r="A3876" s="3" t="s">
        <v>2943</v>
      </c>
      <c r="B3876" s="2" t="s">
        <v>2722</v>
      </c>
      <c r="C3876" s="2" t="s">
        <v>1267</v>
      </c>
      <c r="D3876" s="2" t="s">
        <v>2723</v>
      </c>
      <c r="E3876" s="4">
        <v>10</v>
      </c>
      <c r="F3876" s="4">
        <v>298500</v>
      </c>
      <c r="G3876" s="4">
        <v>29850</v>
      </c>
      <c r="H3876" s="4">
        <v>328350</v>
      </c>
    </row>
    <row r="3877" spans="1:8" ht="15.75">
      <c r="A3877" s="3" t="s">
        <v>2943</v>
      </c>
      <c r="B3877" s="2" t="s">
        <v>2726</v>
      </c>
      <c r="C3877" s="2" t="s">
        <v>1267</v>
      </c>
      <c r="D3877" s="2" t="s">
        <v>2727</v>
      </c>
      <c r="E3877" s="4">
        <v>10</v>
      </c>
      <c r="F3877" s="4">
        <v>343600</v>
      </c>
      <c r="G3877" s="4">
        <v>34360</v>
      </c>
      <c r="H3877" s="4">
        <v>377960</v>
      </c>
    </row>
    <row r="3878" spans="1:8" ht="15.75">
      <c r="A3878" s="3" t="s">
        <v>2943</v>
      </c>
      <c r="B3878" s="2" t="s">
        <v>2728</v>
      </c>
      <c r="C3878" s="2" t="s">
        <v>1267</v>
      </c>
      <c r="D3878" s="2" t="s">
        <v>2729</v>
      </c>
      <c r="E3878" s="4">
        <v>20</v>
      </c>
      <c r="F3878" s="4">
        <v>754860</v>
      </c>
      <c r="G3878" s="4">
        <v>75486</v>
      </c>
      <c r="H3878" s="4">
        <v>830346</v>
      </c>
    </row>
    <row r="3879" spans="1:8" ht="15.75">
      <c r="A3879" s="3" t="s">
        <v>2943</v>
      </c>
      <c r="B3879" s="2" t="s">
        <v>2735</v>
      </c>
      <c r="C3879" s="2" t="s">
        <v>2732</v>
      </c>
      <c r="D3879" s="2" t="s">
        <v>2736</v>
      </c>
      <c r="E3879" s="4">
        <v>5</v>
      </c>
      <c r="F3879" s="4">
        <v>78785</v>
      </c>
      <c r="G3879" s="4">
        <v>7879</v>
      </c>
      <c r="H3879" s="4">
        <v>86664</v>
      </c>
    </row>
    <row r="3880" spans="1:8" ht="15.75">
      <c r="A3880" s="3" t="s">
        <v>2943</v>
      </c>
      <c r="B3880" s="2" t="s">
        <v>2737</v>
      </c>
      <c r="C3880" s="2" t="s">
        <v>2732</v>
      </c>
      <c r="D3880" s="2" t="s">
        <v>2738</v>
      </c>
      <c r="E3880" s="4">
        <v>214</v>
      </c>
      <c r="F3880" s="4">
        <v>2864176</v>
      </c>
      <c r="G3880" s="4">
        <v>286418</v>
      </c>
      <c r="H3880" s="4">
        <v>3150594</v>
      </c>
    </row>
    <row r="3881" spans="1:8" ht="15.75">
      <c r="A3881" s="3" t="s">
        <v>2943</v>
      </c>
      <c r="B3881" s="2" t="s">
        <v>2743</v>
      </c>
      <c r="C3881" s="2" t="s">
        <v>2732</v>
      </c>
      <c r="D3881" s="2" t="s">
        <v>2744</v>
      </c>
      <c r="E3881" s="4">
        <v>20</v>
      </c>
      <c r="F3881" s="4">
        <v>326420</v>
      </c>
      <c r="G3881" s="4">
        <v>32642</v>
      </c>
      <c r="H3881" s="4">
        <v>359062</v>
      </c>
    </row>
    <row r="3882" spans="1:8" ht="15.75">
      <c r="A3882" s="3" t="s">
        <v>2943</v>
      </c>
      <c r="B3882" s="2" t="s">
        <v>2747</v>
      </c>
      <c r="C3882" s="2" t="s">
        <v>2732</v>
      </c>
      <c r="D3882" s="2" t="s">
        <v>2748</v>
      </c>
      <c r="E3882" s="4">
        <v>42</v>
      </c>
      <c r="F3882" s="4">
        <v>722652</v>
      </c>
      <c r="G3882" s="4">
        <v>72265</v>
      </c>
      <c r="H3882" s="4">
        <v>794917</v>
      </c>
    </row>
    <row r="3883" spans="1:8" ht="15.75">
      <c r="A3883" s="3" t="s">
        <v>2943</v>
      </c>
      <c r="B3883" s="2" t="s">
        <v>2749</v>
      </c>
      <c r="C3883" s="2" t="s">
        <v>1267</v>
      </c>
      <c r="D3883" s="2" t="s">
        <v>2750</v>
      </c>
      <c r="E3883" s="4">
        <v>20</v>
      </c>
      <c r="F3883" s="4">
        <v>642100</v>
      </c>
      <c r="G3883" s="4">
        <v>64210</v>
      </c>
      <c r="H3883" s="4">
        <v>706310</v>
      </c>
    </row>
    <row r="3884" spans="1:8" ht="15.75">
      <c r="A3884" s="3" t="s">
        <v>2943</v>
      </c>
      <c r="B3884" s="2" t="s">
        <v>2763</v>
      </c>
      <c r="C3884" s="2" t="s">
        <v>2762</v>
      </c>
      <c r="D3884" s="2" t="s">
        <v>2764</v>
      </c>
      <c r="E3884" s="4">
        <v>30</v>
      </c>
      <c r="F3884" s="4">
        <v>151620</v>
      </c>
      <c r="G3884" s="4">
        <v>15162</v>
      </c>
      <c r="H3884" s="4">
        <v>166782</v>
      </c>
    </row>
    <row r="3885" spans="1:8" ht="15.75">
      <c r="A3885" s="3" t="s">
        <v>2943</v>
      </c>
      <c r="B3885" s="2" t="s">
        <v>3825</v>
      </c>
      <c r="C3885" s="2" t="s">
        <v>3824</v>
      </c>
      <c r="D3885" s="2" t="s">
        <v>3826</v>
      </c>
      <c r="E3885" s="4">
        <v>5</v>
      </c>
      <c r="F3885" s="4">
        <v>13555</v>
      </c>
      <c r="G3885" s="4">
        <v>1356</v>
      </c>
      <c r="H3885" s="4">
        <v>14911</v>
      </c>
    </row>
    <row r="3886" spans="1:8" ht="15.75">
      <c r="A3886" s="3" t="s">
        <v>2943</v>
      </c>
      <c r="B3886" s="2" t="s">
        <v>3827</v>
      </c>
      <c r="C3886" s="2" t="s">
        <v>3824</v>
      </c>
      <c r="D3886" s="2" t="s">
        <v>3828</v>
      </c>
      <c r="E3886" s="4">
        <v>5</v>
      </c>
      <c r="F3886" s="4">
        <v>17555</v>
      </c>
      <c r="G3886" s="4">
        <v>1756</v>
      </c>
      <c r="H3886" s="4">
        <v>19311</v>
      </c>
    </row>
    <row r="3887" spans="1:8" ht="15.75">
      <c r="A3887" s="3" t="s">
        <v>2943</v>
      </c>
      <c r="B3887" s="2" t="s">
        <v>2809</v>
      </c>
      <c r="C3887" s="2" t="s">
        <v>1443</v>
      </c>
      <c r="D3887" s="2" t="s">
        <v>2810</v>
      </c>
      <c r="E3887" s="4">
        <v>55</v>
      </c>
      <c r="F3887" s="4">
        <v>139425</v>
      </c>
      <c r="G3887" s="4">
        <v>13942</v>
      </c>
      <c r="H3887" s="4">
        <v>153367</v>
      </c>
    </row>
    <row r="3888" spans="1:8" ht="15.75">
      <c r="A3888" s="3" t="s">
        <v>2943</v>
      </c>
      <c r="B3888" s="2" t="s">
        <v>2811</v>
      </c>
      <c r="C3888" s="2" t="s">
        <v>1443</v>
      </c>
      <c r="D3888" s="2" t="s">
        <v>2812</v>
      </c>
      <c r="E3888" s="4">
        <v>120</v>
      </c>
      <c r="F3888" s="4">
        <v>297360</v>
      </c>
      <c r="G3888" s="4">
        <v>29736</v>
      </c>
      <c r="H3888" s="4">
        <v>327096</v>
      </c>
    </row>
    <row r="3889" spans="1:8" ht="15.75">
      <c r="A3889" s="3" t="s">
        <v>2943</v>
      </c>
      <c r="B3889" s="2" t="s">
        <v>2813</v>
      </c>
      <c r="C3889" s="2" t="s">
        <v>1443</v>
      </c>
      <c r="D3889" s="2" t="s">
        <v>2814</v>
      </c>
      <c r="E3889" s="4">
        <v>60</v>
      </c>
      <c r="F3889" s="4">
        <v>232080</v>
      </c>
      <c r="G3889" s="4">
        <v>23208</v>
      </c>
      <c r="H3889" s="4">
        <v>255288</v>
      </c>
    </row>
    <row r="3890" spans="1:8" ht="15.75">
      <c r="A3890" s="3" t="s">
        <v>2943</v>
      </c>
      <c r="B3890" s="2" t="s">
        <v>2823</v>
      </c>
      <c r="C3890" s="2" t="s">
        <v>2762</v>
      </c>
      <c r="D3890" s="2" t="s">
        <v>2824</v>
      </c>
      <c r="E3890" s="4">
        <v>10</v>
      </c>
      <c r="F3890" s="4">
        <v>37790</v>
      </c>
      <c r="G3890" s="4">
        <v>3779</v>
      </c>
      <c r="H3890" s="4">
        <v>41569</v>
      </c>
    </row>
    <row r="3891" spans="1:8" ht="15.75">
      <c r="A3891" s="3" t="s">
        <v>2943</v>
      </c>
      <c r="B3891" s="2" t="s">
        <v>2828</v>
      </c>
      <c r="C3891" s="2" t="s">
        <v>2827</v>
      </c>
      <c r="D3891" s="2" t="s">
        <v>2646</v>
      </c>
      <c r="E3891" s="4">
        <v>8</v>
      </c>
      <c r="F3891" s="4">
        <v>39200</v>
      </c>
      <c r="G3891" s="4">
        <v>3920</v>
      </c>
      <c r="H3891" s="4">
        <v>43120</v>
      </c>
    </row>
    <row r="3892" spans="1:8" ht="15.75">
      <c r="A3892" s="3" t="s">
        <v>2943</v>
      </c>
      <c r="B3892" s="2" t="s">
        <v>2831</v>
      </c>
      <c r="C3892" s="2" t="s">
        <v>1401</v>
      </c>
      <c r="D3892" s="2" t="s">
        <v>2832</v>
      </c>
      <c r="E3892" s="4">
        <v>90</v>
      </c>
      <c r="F3892" s="4">
        <v>172350</v>
      </c>
      <c r="G3892" s="4">
        <v>17235</v>
      </c>
      <c r="H3892" s="4">
        <v>189585</v>
      </c>
    </row>
    <row r="3893" spans="1:8" ht="15.75">
      <c r="A3893" s="3" t="s">
        <v>2943</v>
      </c>
      <c r="B3893" s="2" t="s">
        <v>2834</v>
      </c>
      <c r="C3893" s="2" t="s">
        <v>1401</v>
      </c>
      <c r="D3893" s="2" t="s">
        <v>1414</v>
      </c>
      <c r="E3893" s="4">
        <v>10</v>
      </c>
      <c r="F3893" s="4">
        <v>45000</v>
      </c>
      <c r="G3893" s="4">
        <v>4500</v>
      </c>
      <c r="H3893" s="4">
        <v>49500</v>
      </c>
    </row>
    <row r="3894" spans="1:8" ht="15.75">
      <c r="A3894" s="3" t="s">
        <v>2943</v>
      </c>
      <c r="B3894" s="2" t="s">
        <v>2835</v>
      </c>
      <c r="C3894" s="2" t="s">
        <v>1401</v>
      </c>
      <c r="D3894" s="2" t="s">
        <v>2836</v>
      </c>
      <c r="E3894" s="4">
        <v>190</v>
      </c>
      <c r="F3894" s="4">
        <v>448865</v>
      </c>
      <c r="G3894" s="4">
        <v>44886</v>
      </c>
      <c r="H3894" s="4">
        <v>493751</v>
      </c>
    </row>
    <row r="3895" spans="1:8" ht="15.75">
      <c r="A3895" s="3" t="s">
        <v>2943</v>
      </c>
      <c r="B3895" s="2" t="s">
        <v>2840</v>
      </c>
      <c r="C3895" s="2" t="s">
        <v>1401</v>
      </c>
      <c r="D3895" s="2" t="s">
        <v>2841</v>
      </c>
      <c r="E3895" s="4">
        <v>140</v>
      </c>
      <c r="F3895" s="4">
        <v>397300</v>
      </c>
      <c r="G3895" s="4">
        <v>39730</v>
      </c>
      <c r="H3895" s="4">
        <v>437030</v>
      </c>
    </row>
    <row r="3896" spans="1:8" ht="15.75">
      <c r="A3896" s="3" t="s">
        <v>2943</v>
      </c>
      <c r="B3896" s="2" t="s">
        <v>2846</v>
      </c>
      <c r="C3896" s="2" t="s">
        <v>1401</v>
      </c>
      <c r="D3896" s="2" t="s">
        <v>2847</v>
      </c>
      <c r="E3896" s="4">
        <v>10</v>
      </c>
      <c r="F3896" s="4">
        <v>49350</v>
      </c>
      <c r="G3896" s="4">
        <v>4935</v>
      </c>
      <c r="H3896" s="4">
        <v>54285</v>
      </c>
    </row>
    <row r="3897" spans="1:8" ht="15.75">
      <c r="A3897" s="3" t="s">
        <v>2943</v>
      </c>
      <c r="B3897" s="2" t="s">
        <v>2848</v>
      </c>
      <c r="C3897" s="2" t="s">
        <v>1401</v>
      </c>
      <c r="D3897" s="2" t="s">
        <v>2849</v>
      </c>
      <c r="E3897" s="4">
        <v>30</v>
      </c>
      <c r="F3897" s="4">
        <v>39120</v>
      </c>
      <c r="G3897" s="4">
        <v>3912</v>
      </c>
      <c r="H3897" s="4">
        <v>43032</v>
      </c>
    </row>
    <row r="3898" spans="1:8" ht="15.75">
      <c r="A3898" s="3" t="s">
        <v>2943</v>
      </c>
      <c r="B3898" s="2" t="s">
        <v>2850</v>
      </c>
      <c r="C3898" s="2" t="s">
        <v>1401</v>
      </c>
      <c r="D3898" s="2" t="s">
        <v>2851</v>
      </c>
      <c r="E3898" s="4">
        <v>200</v>
      </c>
      <c r="F3898" s="4">
        <v>302600</v>
      </c>
      <c r="G3898" s="4">
        <v>30260</v>
      </c>
      <c r="H3898" s="4">
        <v>332860</v>
      </c>
    </row>
    <row r="3899" spans="1:8" ht="15.75">
      <c r="A3899" s="3" t="s">
        <v>2943</v>
      </c>
      <c r="B3899" s="2" t="s">
        <v>2852</v>
      </c>
      <c r="C3899" s="2" t="s">
        <v>1401</v>
      </c>
      <c r="D3899" s="2" t="s">
        <v>2853</v>
      </c>
      <c r="E3899" s="4">
        <v>20</v>
      </c>
      <c r="F3899" s="4">
        <v>39500</v>
      </c>
      <c r="G3899" s="4">
        <v>3950</v>
      </c>
      <c r="H3899" s="4">
        <v>43450</v>
      </c>
    </row>
    <row r="3900" spans="1:8" ht="15.75">
      <c r="A3900" s="3" t="s">
        <v>2943</v>
      </c>
      <c r="B3900" s="2" t="s">
        <v>2854</v>
      </c>
      <c r="C3900" s="2" t="s">
        <v>1401</v>
      </c>
      <c r="D3900" s="2" t="s">
        <v>2855</v>
      </c>
      <c r="E3900" s="4">
        <v>30</v>
      </c>
      <c r="F3900" s="4">
        <v>62340</v>
      </c>
      <c r="G3900" s="4">
        <v>6234</v>
      </c>
      <c r="H3900" s="4">
        <v>68574</v>
      </c>
    </row>
    <row r="3901" spans="1:8" ht="15.75">
      <c r="A3901" s="3" t="s">
        <v>2943</v>
      </c>
      <c r="B3901" s="2" t="s">
        <v>2861</v>
      </c>
      <c r="C3901" s="2" t="s">
        <v>1405</v>
      </c>
      <c r="D3901" s="2" t="s">
        <v>2862</v>
      </c>
      <c r="E3901" s="4">
        <v>15</v>
      </c>
      <c r="F3901" s="4">
        <v>37035</v>
      </c>
      <c r="G3901" s="4">
        <v>3704</v>
      </c>
      <c r="H3901" s="4">
        <v>40739</v>
      </c>
    </row>
    <row r="3902" spans="1:8" ht="15.75">
      <c r="A3902" s="3" t="s">
        <v>2943</v>
      </c>
      <c r="B3902" s="2" t="s">
        <v>2867</v>
      </c>
      <c r="C3902" s="2" t="s">
        <v>1405</v>
      </c>
      <c r="D3902" s="2" t="s">
        <v>2868</v>
      </c>
      <c r="E3902" s="4">
        <v>4</v>
      </c>
      <c r="F3902" s="4">
        <v>13252</v>
      </c>
      <c r="G3902" s="4">
        <v>1325</v>
      </c>
      <c r="H3902" s="4">
        <v>14577</v>
      </c>
    </row>
    <row r="3903" spans="1:8" ht="15.75">
      <c r="A3903" s="3" t="s">
        <v>2943</v>
      </c>
      <c r="B3903" s="2" t="s">
        <v>2879</v>
      </c>
      <c r="C3903" s="2" t="s">
        <v>1412</v>
      </c>
      <c r="D3903" s="2" t="s">
        <v>2880</v>
      </c>
      <c r="E3903" s="4">
        <v>50</v>
      </c>
      <c r="F3903" s="4">
        <v>94950</v>
      </c>
      <c r="G3903" s="4">
        <v>9495</v>
      </c>
      <c r="H3903" s="4">
        <v>104445</v>
      </c>
    </row>
    <row r="3904" spans="1:8" ht="15.75">
      <c r="A3904" s="3" t="s">
        <v>2943</v>
      </c>
      <c r="B3904" s="2" t="s">
        <v>2882</v>
      </c>
      <c r="C3904" s="2" t="s">
        <v>1412</v>
      </c>
      <c r="D3904" s="2" t="s">
        <v>2646</v>
      </c>
      <c r="E3904" s="4">
        <v>220</v>
      </c>
      <c r="F3904" s="4">
        <v>520300</v>
      </c>
      <c r="G3904" s="4">
        <v>52030</v>
      </c>
      <c r="H3904" s="4">
        <v>572330</v>
      </c>
    </row>
    <row r="3905" spans="1:8" ht="15.75">
      <c r="A3905" s="3" t="s">
        <v>2943</v>
      </c>
      <c r="B3905" s="2" t="s">
        <v>2885</v>
      </c>
      <c r="C3905" s="2" t="s">
        <v>1412</v>
      </c>
      <c r="D3905" s="2" t="s">
        <v>2886</v>
      </c>
      <c r="E3905" s="4">
        <v>105</v>
      </c>
      <c r="F3905" s="4">
        <v>377265</v>
      </c>
      <c r="G3905" s="4">
        <v>37727</v>
      </c>
      <c r="H3905" s="4">
        <v>414992</v>
      </c>
    </row>
    <row r="3906" spans="1:8" ht="15.75">
      <c r="A3906" s="3" t="s">
        <v>2943</v>
      </c>
      <c r="B3906" s="2" t="s">
        <v>2893</v>
      </c>
      <c r="C3906" s="2" t="s">
        <v>1412</v>
      </c>
      <c r="D3906" s="2" t="s">
        <v>2894</v>
      </c>
      <c r="E3906" s="4">
        <v>70</v>
      </c>
      <c r="F3906" s="4">
        <v>114450</v>
      </c>
      <c r="G3906" s="4">
        <v>11445</v>
      </c>
      <c r="H3906" s="4">
        <v>125895</v>
      </c>
    </row>
    <row r="3907" spans="1:8" ht="15.75">
      <c r="A3907" s="3" t="s">
        <v>2943</v>
      </c>
      <c r="B3907" s="2" t="s">
        <v>2895</v>
      </c>
      <c r="C3907" s="2" t="s">
        <v>1412</v>
      </c>
      <c r="D3907" s="2" t="s">
        <v>2896</v>
      </c>
      <c r="E3907" s="4">
        <v>50</v>
      </c>
      <c r="F3907" s="4">
        <v>93800</v>
      </c>
      <c r="G3907" s="4">
        <v>9380</v>
      </c>
      <c r="H3907" s="4">
        <v>103180</v>
      </c>
    </row>
    <row r="3908" spans="1:8" ht="15.75">
      <c r="A3908" s="3" t="s">
        <v>2943</v>
      </c>
      <c r="B3908" s="2" t="s">
        <v>2899</v>
      </c>
      <c r="C3908" s="2" t="s">
        <v>1412</v>
      </c>
      <c r="D3908" s="2" t="s">
        <v>2900</v>
      </c>
      <c r="E3908" s="4">
        <v>15</v>
      </c>
      <c r="F3908" s="4">
        <v>30150</v>
      </c>
      <c r="G3908" s="4">
        <v>3015</v>
      </c>
      <c r="H3908" s="4">
        <v>33165</v>
      </c>
    </row>
    <row r="3909" spans="1:8" ht="15.75">
      <c r="A3909" s="3" t="s">
        <v>2943</v>
      </c>
      <c r="B3909" s="2" t="s">
        <v>2912</v>
      </c>
      <c r="C3909" s="2" t="s">
        <v>1417</v>
      </c>
      <c r="D3909" s="2" t="s">
        <v>2913</v>
      </c>
      <c r="E3909" s="4">
        <v>640</v>
      </c>
      <c r="F3909" s="4">
        <v>896000</v>
      </c>
      <c r="G3909" s="4">
        <v>89600</v>
      </c>
      <c r="H3909" s="4">
        <v>985600</v>
      </c>
    </row>
    <row r="3910" spans="1:8" ht="15.75">
      <c r="A3910" s="3" t="s">
        <v>2943</v>
      </c>
      <c r="B3910" s="2" t="s">
        <v>2916</v>
      </c>
      <c r="C3910" s="2" t="s">
        <v>1424</v>
      </c>
      <c r="D3910" s="2" t="s">
        <v>2917</v>
      </c>
      <c r="E3910" s="4">
        <v>10</v>
      </c>
      <c r="F3910" s="4">
        <v>25250</v>
      </c>
      <c r="G3910" s="4">
        <v>2525</v>
      </c>
      <c r="H3910" s="4">
        <v>27775</v>
      </c>
    </row>
    <row r="3911" spans="1:8" ht="15.75">
      <c r="A3911" s="3" t="s">
        <v>2943</v>
      </c>
      <c r="B3911" s="2" t="s">
        <v>2918</v>
      </c>
      <c r="C3911" s="2" t="s">
        <v>1424</v>
      </c>
      <c r="D3911" s="2" t="s">
        <v>2919</v>
      </c>
      <c r="E3911" s="4">
        <v>70</v>
      </c>
      <c r="F3911" s="4">
        <v>172410</v>
      </c>
      <c r="G3911" s="4">
        <v>17241</v>
      </c>
      <c r="H3911" s="4">
        <v>189651</v>
      </c>
    </row>
    <row r="3912" spans="1:8" ht="15.75">
      <c r="A3912" s="3" t="s">
        <v>2943</v>
      </c>
      <c r="B3912" s="2" t="s">
        <v>2920</v>
      </c>
      <c r="C3912" s="2" t="s">
        <v>1424</v>
      </c>
      <c r="D3912" s="2" t="s">
        <v>2921</v>
      </c>
      <c r="E3912" s="4">
        <v>10</v>
      </c>
      <c r="F3912" s="4">
        <v>37380</v>
      </c>
      <c r="G3912" s="4">
        <v>3738</v>
      </c>
      <c r="H3912" s="4">
        <v>41118</v>
      </c>
    </row>
    <row r="3913" spans="1:8" ht="15.75">
      <c r="A3913" s="3" t="s">
        <v>2943</v>
      </c>
      <c r="B3913" s="2" t="s">
        <v>2926</v>
      </c>
      <c r="C3913" s="2" t="s">
        <v>1424</v>
      </c>
      <c r="D3913" s="2" t="s">
        <v>2927</v>
      </c>
      <c r="E3913" s="4">
        <v>10</v>
      </c>
      <c r="F3913" s="4">
        <v>24230</v>
      </c>
      <c r="G3913" s="4">
        <v>2423</v>
      </c>
      <c r="H3913" s="4">
        <v>26653</v>
      </c>
    </row>
    <row r="3914" spans="1:8" ht="15.75">
      <c r="A3914" s="3" t="s">
        <v>2943</v>
      </c>
      <c r="B3914" s="2" t="s">
        <v>3866</v>
      </c>
      <c r="C3914" s="2" t="s">
        <v>1426</v>
      </c>
      <c r="D3914" s="2" t="s">
        <v>3867</v>
      </c>
      <c r="E3914" s="4">
        <v>140</v>
      </c>
      <c r="F3914" s="4">
        <v>155540</v>
      </c>
      <c r="G3914" s="4">
        <v>15554</v>
      </c>
      <c r="H3914" s="4">
        <v>171094</v>
      </c>
    </row>
    <row r="3915" spans="1:8" ht="15.75">
      <c r="A3915" s="3" t="s">
        <v>2943</v>
      </c>
      <c r="B3915" s="2" t="s">
        <v>3870</v>
      </c>
      <c r="C3915" s="2" t="s">
        <v>1426</v>
      </c>
      <c r="D3915" s="2" t="s">
        <v>3871</v>
      </c>
      <c r="E3915" s="4">
        <v>30</v>
      </c>
      <c r="F3915" s="4">
        <v>34890</v>
      </c>
      <c r="G3915" s="4">
        <v>3489</v>
      </c>
      <c r="H3915" s="4">
        <v>38379</v>
      </c>
    </row>
    <row r="3916" spans="1:8" ht="15.75">
      <c r="A3916" s="3" t="s">
        <v>2943</v>
      </c>
      <c r="B3916" s="2" t="s">
        <v>3872</v>
      </c>
      <c r="C3916" s="2" t="s">
        <v>1426</v>
      </c>
      <c r="D3916" s="2" t="s">
        <v>3873</v>
      </c>
      <c r="E3916" s="4">
        <v>1050</v>
      </c>
      <c r="F3916" s="4">
        <v>1354980</v>
      </c>
      <c r="G3916" s="4">
        <v>135498</v>
      </c>
      <c r="H3916" s="4">
        <v>1490478</v>
      </c>
    </row>
    <row r="3917" spans="1:8" ht="15.75">
      <c r="A3917" s="3" t="s">
        <v>2943</v>
      </c>
      <c r="B3917" s="2" t="s">
        <v>3876</v>
      </c>
      <c r="C3917" s="2" t="s">
        <v>1433</v>
      </c>
      <c r="D3917" s="2" t="s">
        <v>3877</v>
      </c>
      <c r="E3917" s="4">
        <v>405</v>
      </c>
      <c r="F3917" s="4">
        <v>723180</v>
      </c>
      <c r="G3917" s="4">
        <v>72318</v>
      </c>
      <c r="H3917" s="4">
        <v>795498</v>
      </c>
    </row>
    <row r="3918" spans="1:8" ht="15.75">
      <c r="A3918" s="3" t="s">
        <v>2943</v>
      </c>
      <c r="B3918" s="2" t="s">
        <v>3878</v>
      </c>
      <c r="C3918" s="2" t="s">
        <v>1433</v>
      </c>
      <c r="D3918" s="2" t="s">
        <v>3879</v>
      </c>
      <c r="E3918" s="4">
        <v>50</v>
      </c>
      <c r="F3918" s="4">
        <v>110900</v>
      </c>
      <c r="G3918" s="4">
        <v>11090</v>
      </c>
      <c r="H3918" s="4">
        <v>121990</v>
      </c>
    </row>
    <row r="3919" spans="1:8" ht="15.75">
      <c r="A3919" s="3" t="s">
        <v>2943</v>
      </c>
      <c r="B3919" s="2" t="s">
        <v>3880</v>
      </c>
      <c r="C3919" s="2" t="s">
        <v>1433</v>
      </c>
      <c r="D3919" s="2" t="s">
        <v>3881</v>
      </c>
      <c r="E3919" s="4">
        <v>4910</v>
      </c>
      <c r="F3919" s="4">
        <v>4885450</v>
      </c>
      <c r="G3919" s="4">
        <v>488545</v>
      </c>
      <c r="H3919" s="4">
        <v>5373995</v>
      </c>
    </row>
    <row r="3920" spans="1:8" ht="15.75">
      <c r="A3920" s="3" t="s">
        <v>2943</v>
      </c>
      <c r="B3920" s="2" t="s">
        <v>3886</v>
      </c>
      <c r="C3920" s="2" t="s">
        <v>1433</v>
      </c>
      <c r="D3920" s="2" t="s">
        <v>3887</v>
      </c>
      <c r="E3920" s="4">
        <v>670</v>
      </c>
      <c r="F3920" s="4">
        <v>744720</v>
      </c>
      <c r="G3920" s="4">
        <v>74472</v>
      </c>
      <c r="H3920" s="4">
        <v>819192</v>
      </c>
    </row>
    <row r="3921" spans="1:8" ht="15.75">
      <c r="A3921" s="3" t="s">
        <v>2943</v>
      </c>
      <c r="B3921" s="2" t="s">
        <v>3888</v>
      </c>
      <c r="C3921" s="2" t="s">
        <v>1433</v>
      </c>
      <c r="D3921" s="2" t="s">
        <v>3889</v>
      </c>
      <c r="E3921" s="4">
        <v>1550</v>
      </c>
      <c r="F3921" s="4">
        <v>1918390</v>
      </c>
      <c r="G3921" s="4">
        <v>191839</v>
      </c>
      <c r="H3921" s="4">
        <v>2110229</v>
      </c>
    </row>
    <row r="3922" spans="1:8" ht="15.75">
      <c r="A3922" s="3" t="s">
        <v>2943</v>
      </c>
      <c r="B3922" s="2" t="s">
        <v>3890</v>
      </c>
      <c r="C3922" s="2" t="s">
        <v>1433</v>
      </c>
      <c r="D3922" s="2" t="s">
        <v>3891</v>
      </c>
      <c r="E3922" s="4">
        <v>30</v>
      </c>
      <c r="F3922" s="4">
        <v>48270</v>
      </c>
      <c r="G3922" s="4">
        <v>4827</v>
      </c>
      <c r="H3922" s="4">
        <v>53097</v>
      </c>
    </row>
    <row r="3923" spans="1:8" ht="15.75">
      <c r="A3923" s="3" t="s">
        <v>2943</v>
      </c>
      <c r="B3923" s="2" t="s">
        <v>3892</v>
      </c>
      <c r="C3923" s="2" t="s">
        <v>1433</v>
      </c>
      <c r="D3923" s="2" t="s">
        <v>3893</v>
      </c>
      <c r="E3923" s="4">
        <v>1540</v>
      </c>
      <c r="F3923" s="4">
        <v>2662940</v>
      </c>
      <c r="G3923" s="4">
        <v>266294</v>
      </c>
      <c r="H3923" s="4">
        <v>2929234</v>
      </c>
    </row>
    <row r="3924" spans="1:8" ht="15.75">
      <c r="A3924" s="3" t="s">
        <v>2943</v>
      </c>
      <c r="B3924" s="2" t="s">
        <v>3894</v>
      </c>
      <c r="C3924" s="2" t="s">
        <v>1433</v>
      </c>
      <c r="D3924" s="2" t="s">
        <v>3895</v>
      </c>
      <c r="E3924" s="4">
        <v>100</v>
      </c>
      <c r="F3924" s="4">
        <v>151400</v>
      </c>
      <c r="G3924" s="4">
        <v>15140</v>
      </c>
      <c r="H3924" s="4">
        <v>166540</v>
      </c>
    </row>
    <row r="3925" spans="1:8" ht="15.75">
      <c r="A3925" s="3" t="s">
        <v>2943</v>
      </c>
      <c r="B3925" s="2" t="s">
        <v>3908</v>
      </c>
      <c r="C3925" s="2" t="s">
        <v>2762</v>
      </c>
      <c r="D3925" s="2" t="s">
        <v>1414</v>
      </c>
      <c r="E3925" s="4">
        <v>10</v>
      </c>
      <c r="F3925" s="4">
        <v>45280</v>
      </c>
      <c r="G3925" s="4">
        <v>4528</v>
      </c>
      <c r="H3925" s="4">
        <v>49808</v>
      </c>
    </row>
    <row r="3926" spans="1:8" ht="15.75">
      <c r="A3926" s="3" t="s">
        <v>2943</v>
      </c>
      <c r="B3926" s="2" t="s">
        <v>4534</v>
      </c>
      <c r="C3926" s="2" t="s">
        <v>4533</v>
      </c>
      <c r="D3926" s="2" t="s">
        <v>4535</v>
      </c>
      <c r="E3926" s="4">
        <v>200</v>
      </c>
      <c r="F3926" s="4">
        <v>2874000</v>
      </c>
      <c r="G3926" s="4">
        <v>287400</v>
      </c>
      <c r="H3926" s="4">
        <v>3161400</v>
      </c>
    </row>
    <row r="3927" spans="1:8" ht="15.75">
      <c r="A3927" s="3" t="s">
        <v>2943</v>
      </c>
      <c r="B3927" s="2" t="s">
        <v>4559</v>
      </c>
      <c r="C3927" s="2" t="s">
        <v>4558</v>
      </c>
      <c r="D3927" s="2" t="s">
        <v>4560</v>
      </c>
      <c r="E3927" s="4">
        <v>100</v>
      </c>
      <c r="F3927" s="4">
        <v>991000</v>
      </c>
      <c r="G3927" s="4">
        <v>99100</v>
      </c>
      <c r="H3927" s="4">
        <v>1090100</v>
      </c>
    </row>
    <row r="3928" spans="1:8" ht="15.75">
      <c r="A3928" s="3" t="s">
        <v>2943</v>
      </c>
      <c r="B3928" s="2" t="s">
        <v>4569</v>
      </c>
      <c r="C3928" s="2" t="s">
        <v>4568</v>
      </c>
      <c r="D3928" s="2" t="s">
        <v>4570</v>
      </c>
      <c r="E3928" s="4">
        <v>100</v>
      </c>
      <c r="F3928" s="4">
        <v>1043000</v>
      </c>
      <c r="G3928" s="4">
        <v>104300</v>
      </c>
      <c r="H3928" s="4">
        <v>1147300</v>
      </c>
    </row>
    <row r="3929" spans="1:8" ht="15.75">
      <c r="A3929" s="3" t="s">
        <v>2943</v>
      </c>
      <c r="B3929" s="2" t="s">
        <v>4576</v>
      </c>
      <c r="C3929" s="2" t="s">
        <v>4575</v>
      </c>
      <c r="D3929" s="2" t="s">
        <v>4577</v>
      </c>
      <c r="E3929" s="4">
        <v>26</v>
      </c>
      <c r="F3929" s="4">
        <v>387140</v>
      </c>
      <c r="G3929" s="4">
        <v>38714</v>
      </c>
      <c r="H3929" s="4">
        <v>425854</v>
      </c>
    </row>
    <row r="3930" spans="1:8" ht="15.75">
      <c r="A3930" s="3" t="s">
        <v>2943</v>
      </c>
      <c r="B3930" s="2" t="s">
        <v>4581</v>
      </c>
      <c r="C3930" s="2" t="s">
        <v>4580</v>
      </c>
      <c r="D3930" s="2" t="s">
        <v>4582</v>
      </c>
      <c r="E3930" s="4">
        <v>64</v>
      </c>
      <c r="F3930" s="4">
        <v>1501440</v>
      </c>
      <c r="G3930" s="4">
        <v>150144</v>
      </c>
      <c r="H3930" s="4">
        <v>1651584</v>
      </c>
    </row>
    <row r="3931" spans="1:8" ht="15.75">
      <c r="A3931" s="3" t="s">
        <v>2943</v>
      </c>
      <c r="B3931" s="2" t="s">
        <v>4634</v>
      </c>
      <c r="C3931" s="2" t="s">
        <v>4632</v>
      </c>
      <c r="D3931" s="2" t="s">
        <v>4635</v>
      </c>
      <c r="E3931" s="4">
        <v>100</v>
      </c>
      <c r="F3931" s="4">
        <v>1376000</v>
      </c>
      <c r="G3931" s="4">
        <v>137600</v>
      </c>
      <c r="H3931" s="4">
        <v>1513600</v>
      </c>
    </row>
    <row r="3932" spans="1:8" ht="15.75">
      <c r="A3932" s="3" t="s">
        <v>2944</v>
      </c>
      <c r="B3932" s="2" t="s">
        <v>55</v>
      </c>
      <c r="C3932" s="2" t="s">
        <v>50</v>
      </c>
      <c r="D3932" s="2" t="s">
        <v>56</v>
      </c>
      <c r="E3932" s="4">
        <v>30</v>
      </c>
      <c r="F3932" s="4">
        <v>129000</v>
      </c>
      <c r="G3932" s="4">
        <v>12900</v>
      </c>
      <c r="H3932" s="4">
        <v>141900</v>
      </c>
    </row>
    <row r="3933" spans="1:8" ht="15.75">
      <c r="A3933" s="3" t="s">
        <v>2944</v>
      </c>
      <c r="B3933" s="2" t="s">
        <v>60</v>
      </c>
      <c r="C3933" s="2" t="s">
        <v>59</v>
      </c>
      <c r="D3933" s="2" t="s">
        <v>52</v>
      </c>
      <c r="E3933" s="4">
        <v>10</v>
      </c>
      <c r="F3933" s="4">
        <v>65000</v>
      </c>
      <c r="G3933" s="4">
        <v>6500</v>
      </c>
      <c r="H3933" s="4">
        <v>71500</v>
      </c>
    </row>
    <row r="3934" spans="1:8" ht="15.75">
      <c r="A3934" s="3" t="s">
        <v>2944</v>
      </c>
      <c r="B3934" s="2" t="s">
        <v>103</v>
      </c>
      <c r="C3934" s="2" t="s">
        <v>59</v>
      </c>
      <c r="D3934" s="2" t="s">
        <v>104</v>
      </c>
      <c r="E3934" s="4">
        <v>5</v>
      </c>
      <c r="F3934" s="4">
        <v>39500</v>
      </c>
      <c r="G3934" s="4">
        <v>3950</v>
      </c>
      <c r="H3934" s="4">
        <v>43450</v>
      </c>
    </row>
    <row r="3935" spans="1:8" ht="15.75">
      <c r="A3935" s="3" t="s">
        <v>2944</v>
      </c>
      <c r="B3935" s="2" t="s">
        <v>105</v>
      </c>
      <c r="C3935" s="2" t="s">
        <v>50</v>
      </c>
      <c r="D3935" s="2" t="s">
        <v>104</v>
      </c>
      <c r="E3935" s="4">
        <v>100</v>
      </c>
      <c r="F3935" s="4">
        <v>730000</v>
      </c>
      <c r="G3935" s="4">
        <v>73000</v>
      </c>
      <c r="H3935" s="4">
        <v>803000</v>
      </c>
    </row>
    <row r="3936" spans="1:8" ht="15.75">
      <c r="A3936" s="3" t="s">
        <v>2944</v>
      </c>
      <c r="B3936" s="2" t="s">
        <v>109</v>
      </c>
      <c r="C3936" s="2" t="s">
        <v>59</v>
      </c>
      <c r="D3936" s="2" t="s">
        <v>58</v>
      </c>
      <c r="E3936" s="4">
        <v>10</v>
      </c>
      <c r="F3936" s="4">
        <v>50000</v>
      </c>
      <c r="G3936" s="4">
        <v>5000</v>
      </c>
      <c r="H3936" s="4">
        <v>55000</v>
      </c>
    </row>
    <row r="3937" spans="1:8" ht="15.75">
      <c r="A3937" s="3" t="s">
        <v>2944</v>
      </c>
      <c r="B3937" s="2" t="s">
        <v>193</v>
      </c>
      <c r="C3937" s="2" t="s">
        <v>96</v>
      </c>
      <c r="D3937" s="2" t="s">
        <v>54</v>
      </c>
      <c r="E3937" s="4">
        <v>25</v>
      </c>
      <c r="F3937" s="4">
        <v>370000</v>
      </c>
      <c r="G3937" s="4">
        <v>37000</v>
      </c>
      <c r="H3937" s="4">
        <v>407000</v>
      </c>
    </row>
    <row r="3938" spans="1:8" ht="15.75">
      <c r="A3938" s="3" t="s">
        <v>2944</v>
      </c>
      <c r="B3938" s="2" t="s">
        <v>3011</v>
      </c>
      <c r="C3938" s="2" t="s">
        <v>294</v>
      </c>
      <c r="D3938" s="2" t="s">
        <v>52</v>
      </c>
      <c r="E3938" s="4">
        <v>2</v>
      </c>
      <c r="F3938" s="4">
        <v>9600</v>
      </c>
      <c r="G3938" s="4">
        <v>960</v>
      </c>
      <c r="H3938" s="4">
        <v>10560</v>
      </c>
    </row>
    <row r="3939" spans="1:8" ht="15.75">
      <c r="A3939" s="3" t="s">
        <v>2944</v>
      </c>
      <c r="B3939" s="2" t="s">
        <v>3012</v>
      </c>
      <c r="C3939" s="2" t="s">
        <v>294</v>
      </c>
      <c r="D3939" s="2" t="s">
        <v>104</v>
      </c>
      <c r="E3939" s="4">
        <v>2</v>
      </c>
      <c r="F3939" s="4">
        <v>11600</v>
      </c>
      <c r="G3939" s="4">
        <v>1160</v>
      </c>
      <c r="H3939" s="4">
        <v>12760</v>
      </c>
    </row>
    <row r="3940" spans="1:8" ht="15.75">
      <c r="A3940" s="3" t="s">
        <v>2944</v>
      </c>
      <c r="B3940" s="2" t="s">
        <v>297</v>
      </c>
      <c r="C3940" s="2" t="s">
        <v>294</v>
      </c>
      <c r="D3940" s="2" t="s">
        <v>56</v>
      </c>
      <c r="E3940" s="4">
        <v>50</v>
      </c>
      <c r="F3940" s="4">
        <v>135200</v>
      </c>
      <c r="G3940" s="4">
        <v>13520</v>
      </c>
      <c r="H3940" s="4">
        <v>148720</v>
      </c>
    </row>
    <row r="3941" spans="1:8" ht="15.75">
      <c r="A3941" s="3" t="s">
        <v>2944</v>
      </c>
      <c r="B3941" s="2" t="s">
        <v>309</v>
      </c>
      <c r="C3941" s="2" t="s">
        <v>307</v>
      </c>
      <c r="D3941" s="2" t="s">
        <v>56</v>
      </c>
      <c r="E3941" s="4">
        <v>32</v>
      </c>
      <c r="F3941" s="4">
        <v>134400</v>
      </c>
      <c r="G3941" s="4">
        <v>13440</v>
      </c>
      <c r="H3941" s="4">
        <v>147840</v>
      </c>
    </row>
    <row r="3942" spans="1:8" ht="15.75">
      <c r="A3942" s="3" t="s">
        <v>2944</v>
      </c>
      <c r="B3942" s="2" t="s">
        <v>3016</v>
      </c>
      <c r="C3942" s="2" t="s">
        <v>314</v>
      </c>
      <c r="D3942" s="2" t="s">
        <v>1352</v>
      </c>
      <c r="E3942" s="4">
        <v>3</v>
      </c>
      <c r="F3942" s="4">
        <v>11100</v>
      </c>
      <c r="G3942" s="4">
        <v>1110</v>
      </c>
      <c r="H3942" s="4">
        <v>12210</v>
      </c>
    </row>
    <row r="3943" spans="1:8" ht="15.75">
      <c r="A3943" s="3" t="s">
        <v>2944</v>
      </c>
      <c r="B3943" s="2" t="s">
        <v>353</v>
      </c>
      <c r="C3943" s="2" t="s">
        <v>352</v>
      </c>
      <c r="D3943" s="2" t="s">
        <v>354</v>
      </c>
      <c r="E3943" s="4">
        <v>2</v>
      </c>
      <c r="F3943" s="4">
        <v>11454</v>
      </c>
      <c r="G3943" s="4">
        <v>1145</v>
      </c>
      <c r="H3943" s="4">
        <v>12599</v>
      </c>
    </row>
    <row r="3944" spans="1:8" ht="15.75">
      <c r="A3944" s="3" t="s">
        <v>2944</v>
      </c>
      <c r="B3944" s="2" t="s">
        <v>3031</v>
      </c>
      <c r="C3944" s="2" t="s">
        <v>699</v>
      </c>
      <c r="D3944" s="2" t="s">
        <v>3032</v>
      </c>
      <c r="E3944" s="4">
        <v>2</v>
      </c>
      <c r="F3944" s="4">
        <v>7268</v>
      </c>
      <c r="G3944" s="4">
        <v>727</v>
      </c>
      <c r="H3944" s="4">
        <v>7995</v>
      </c>
    </row>
    <row r="3945" spans="1:8" ht="15.75">
      <c r="A3945" s="3" t="s">
        <v>2944</v>
      </c>
      <c r="B3945" s="2" t="s">
        <v>470</v>
      </c>
      <c r="C3945" s="2" t="s">
        <v>469</v>
      </c>
      <c r="D3945" s="2" t="s">
        <v>471</v>
      </c>
      <c r="E3945" s="4">
        <v>30</v>
      </c>
      <c r="F3945" s="4">
        <v>121950</v>
      </c>
      <c r="G3945" s="4">
        <v>12195</v>
      </c>
      <c r="H3945" s="4">
        <v>134145</v>
      </c>
    </row>
    <row r="3946" spans="1:8" ht="15.75">
      <c r="A3946" s="3" t="s">
        <v>2944</v>
      </c>
      <c r="B3946" s="2" t="s">
        <v>473</v>
      </c>
      <c r="C3946" s="2" t="s">
        <v>472</v>
      </c>
      <c r="D3946" s="2" t="s">
        <v>474</v>
      </c>
      <c r="E3946" s="4">
        <v>30</v>
      </c>
      <c r="F3946" s="4">
        <v>140910</v>
      </c>
      <c r="G3946" s="4">
        <v>14091</v>
      </c>
      <c r="H3946" s="4">
        <v>155001</v>
      </c>
    </row>
    <row r="3947" spans="1:8" ht="15.75">
      <c r="A3947" s="3" t="s">
        <v>2944</v>
      </c>
      <c r="B3947" s="2" t="s">
        <v>476</v>
      </c>
      <c r="C3947" s="2" t="s">
        <v>475</v>
      </c>
      <c r="D3947" s="2" t="s">
        <v>477</v>
      </c>
      <c r="E3947" s="4">
        <v>2</v>
      </c>
      <c r="F3947" s="4">
        <v>22800</v>
      </c>
      <c r="G3947" s="4">
        <v>2280</v>
      </c>
      <c r="H3947" s="4">
        <v>25080</v>
      </c>
    </row>
    <row r="3948" spans="1:8" ht="15.75">
      <c r="A3948" s="3" t="s">
        <v>2944</v>
      </c>
      <c r="B3948" s="2" t="s">
        <v>487</v>
      </c>
      <c r="C3948" s="2" t="s">
        <v>486</v>
      </c>
      <c r="D3948" s="2" t="s">
        <v>488</v>
      </c>
      <c r="E3948" s="4">
        <v>38</v>
      </c>
      <c r="F3948" s="4">
        <v>105146</v>
      </c>
      <c r="G3948" s="4">
        <v>10515</v>
      </c>
      <c r="H3948" s="4">
        <v>115661</v>
      </c>
    </row>
    <row r="3949" spans="1:8" ht="15.75">
      <c r="A3949" s="3" t="s">
        <v>2944</v>
      </c>
      <c r="B3949" s="2" t="s">
        <v>496</v>
      </c>
      <c r="C3949" s="2" t="s">
        <v>495</v>
      </c>
      <c r="D3949" s="2" t="s">
        <v>497</v>
      </c>
      <c r="E3949" s="4">
        <v>1</v>
      </c>
      <c r="F3949" s="4">
        <v>5200</v>
      </c>
      <c r="G3949" s="4">
        <v>520</v>
      </c>
      <c r="H3949" s="4">
        <v>5720</v>
      </c>
    </row>
    <row r="3950" spans="1:8" ht="15.75">
      <c r="A3950" s="3" t="s">
        <v>2944</v>
      </c>
      <c r="B3950" s="2" t="s">
        <v>499</v>
      </c>
      <c r="C3950" s="2" t="s">
        <v>498</v>
      </c>
      <c r="D3950" s="2" t="s">
        <v>500</v>
      </c>
      <c r="E3950" s="4">
        <v>80</v>
      </c>
      <c r="F3950" s="4">
        <v>830900</v>
      </c>
      <c r="G3950" s="4">
        <v>83090</v>
      </c>
      <c r="H3950" s="4">
        <v>913990</v>
      </c>
    </row>
    <row r="3951" spans="1:8" ht="15.75">
      <c r="A3951" s="3" t="s">
        <v>2944</v>
      </c>
      <c r="B3951" s="2" t="s">
        <v>504</v>
      </c>
      <c r="C3951" s="2" t="s">
        <v>503</v>
      </c>
      <c r="D3951" s="2" t="s">
        <v>505</v>
      </c>
      <c r="E3951" s="4">
        <v>30</v>
      </c>
      <c r="F3951" s="4">
        <v>102990</v>
      </c>
      <c r="G3951" s="4">
        <v>10299</v>
      </c>
      <c r="H3951" s="4">
        <v>113289</v>
      </c>
    </row>
    <row r="3952" spans="1:8" ht="15.75">
      <c r="A3952" s="3" t="s">
        <v>2944</v>
      </c>
      <c r="B3952" s="2" t="s">
        <v>515</v>
      </c>
      <c r="C3952" s="2" t="s">
        <v>514</v>
      </c>
      <c r="D3952" s="2" t="s">
        <v>516</v>
      </c>
      <c r="E3952" s="4">
        <v>75</v>
      </c>
      <c r="F3952" s="4">
        <v>369240</v>
      </c>
      <c r="G3952" s="4">
        <v>36924</v>
      </c>
      <c r="H3952" s="4">
        <v>406164</v>
      </c>
    </row>
    <row r="3953" spans="1:8" ht="15.75">
      <c r="A3953" s="3" t="s">
        <v>2944</v>
      </c>
      <c r="B3953" s="2" t="s">
        <v>525</v>
      </c>
      <c r="C3953" s="2" t="s">
        <v>524</v>
      </c>
      <c r="D3953" s="2" t="s">
        <v>526</v>
      </c>
      <c r="E3953" s="4">
        <v>134</v>
      </c>
      <c r="F3953" s="4">
        <v>874840</v>
      </c>
      <c r="G3953" s="4">
        <v>87484</v>
      </c>
      <c r="H3953" s="4">
        <v>962324</v>
      </c>
    </row>
    <row r="3954" spans="1:8" ht="15.75">
      <c r="A3954" s="3" t="s">
        <v>2944</v>
      </c>
      <c r="B3954" s="2" t="s">
        <v>3056</v>
      </c>
      <c r="C3954" s="2" t="s">
        <v>524</v>
      </c>
      <c r="D3954" s="2" t="s">
        <v>526</v>
      </c>
      <c r="E3954" s="4">
        <v>30</v>
      </c>
      <c r="F3954" s="4">
        <v>169110</v>
      </c>
      <c r="G3954" s="4">
        <v>16911</v>
      </c>
      <c r="H3954" s="4">
        <v>186021</v>
      </c>
    </row>
    <row r="3955" spans="1:8" ht="15.75">
      <c r="A3955" s="3" t="s">
        <v>2944</v>
      </c>
      <c r="B3955" s="2" t="s">
        <v>531</v>
      </c>
      <c r="C3955" s="2" t="s">
        <v>530</v>
      </c>
      <c r="D3955" s="2" t="s">
        <v>532</v>
      </c>
      <c r="E3955" s="4">
        <v>31</v>
      </c>
      <c r="F3955" s="4">
        <v>92650</v>
      </c>
      <c r="G3955" s="4">
        <v>9265</v>
      </c>
      <c r="H3955" s="4">
        <v>101915</v>
      </c>
    </row>
    <row r="3956" spans="1:8" ht="15.75">
      <c r="A3956" s="3" t="s">
        <v>2944</v>
      </c>
      <c r="B3956" s="2" t="s">
        <v>536</v>
      </c>
      <c r="C3956" s="2" t="s">
        <v>355</v>
      </c>
      <c r="D3956" s="2" t="s">
        <v>537</v>
      </c>
      <c r="E3956" s="4">
        <v>121</v>
      </c>
      <c r="F3956" s="4">
        <v>956400</v>
      </c>
      <c r="G3956" s="4">
        <v>95640</v>
      </c>
      <c r="H3956" s="4">
        <v>1052040</v>
      </c>
    </row>
    <row r="3957" spans="1:8" ht="15.75">
      <c r="A3957" s="3" t="s">
        <v>2944</v>
      </c>
      <c r="B3957" s="2" t="s">
        <v>549</v>
      </c>
      <c r="C3957" s="2" t="s">
        <v>548</v>
      </c>
      <c r="D3957" s="2" t="s">
        <v>550</v>
      </c>
      <c r="E3957" s="4">
        <v>20</v>
      </c>
      <c r="F3957" s="4">
        <v>59400</v>
      </c>
      <c r="G3957" s="4">
        <v>5940</v>
      </c>
      <c r="H3957" s="4">
        <v>65340</v>
      </c>
    </row>
    <row r="3958" spans="1:8" ht="15.75">
      <c r="A3958" s="3" t="s">
        <v>2944</v>
      </c>
      <c r="B3958" s="2" t="s">
        <v>552</v>
      </c>
      <c r="C3958" s="2" t="s">
        <v>551</v>
      </c>
      <c r="D3958" s="2" t="s">
        <v>553</v>
      </c>
      <c r="E3958" s="4">
        <v>90</v>
      </c>
      <c r="F3958" s="4">
        <v>918000</v>
      </c>
      <c r="G3958" s="4">
        <v>91800</v>
      </c>
      <c r="H3958" s="4">
        <v>1009800</v>
      </c>
    </row>
    <row r="3959" spans="1:8" ht="15.75">
      <c r="A3959" s="3" t="s">
        <v>2944</v>
      </c>
      <c r="B3959" s="2" t="s">
        <v>558</v>
      </c>
      <c r="C3959" s="2" t="s">
        <v>557</v>
      </c>
      <c r="D3959" s="2" t="s">
        <v>559</v>
      </c>
      <c r="E3959" s="4">
        <v>12</v>
      </c>
      <c r="F3959" s="4">
        <v>148800</v>
      </c>
      <c r="G3959" s="4">
        <v>14880</v>
      </c>
      <c r="H3959" s="4">
        <v>163680</v>
      </c>
    </row>
    <row r="3960" spans="1:8" ht="15.75">
      <c r="A3960" s="3" t="s">
        <v>2944</v>
      </c>
      <c r="B3960" s="2" t="s">
        <v>561</v>
      </c>
      <c r="C3960" s="2" t="s">
        <v>560</v>
      </c>
      <c r="D3960" s="2" t="s">
        <v>562</v>
      </c>
      <c r="E3960" s="4">
        <v>51</v>
      </c>
      <c r="F3960" s="4">
        <v>145340</v>
      </c>
      <c r="G3960" s="4">
        <v>14534</v>
      </c>
      <c r="H3960" s="4">
        <v>159874</v>
      </c>
    </row>
    <row r="3961" spans="1:8" ht="15.75">
      <c r="A3961" s="3" t="s">
        <v>2944</v>
      </c>
      <c r="B3961" s="2" t="s">
        <v>564</v>
      </c>
      <c r="C3961" s="2" t="s">
        <v>563</v>
      </c>
      <c r="D3961" s="2" t="s">
        <v>565</v>
      </c>
      <c r="E3961" s="4">
        <v>150</v>
      </c>
      <c r="F3961" s="4">
        <v>195600</v>
      </c>
      <c r="G3961" s="4">
        <v>19560</v>
      </c>
      <c r="H3961" s="4">
        <v>215160</v>
      </c>
    </row>
    <row r="3962" spans="1:8" ht="15.75">
      <c r="A3962" s="3" t="s">
        <v>2944</v>
      </c>
      <c r="B3962" s="2" t="s">
        <v>573</v>
      </c>
      <c r="C3962" s="2" t="s">
        <v>572</v>
      </c>
      <c r="D3962" s="2" t="s">
        <v>574</v>
      </c>
      <c r="E3962" s="4">
        <v>30</v>
      </c>
      <c r="F3962" s="4">
        <v>369000</v>
      </c>
      <c r="G3962" s="4">
        <v>36900</v>
      </c>
      <c r="H3962" s="4">
        <v>405900</v>
      </c>
    </row>
    <row r="3963" spans="1:8" ht="15.75">
      <c r="A3963" s="3" t="s">
        <v>2944</v>
      </c>
      <c r="B3963" s="2" t="s">
        <v>3064</v>
      </c>
      <c r="C3963" s="2" t="s">
        <v>3063</v>
      </c>
      <c r="D3963" s="2"/>
      <c r="E3963" s="4">
        <v>1</v>
      </c>
      <c r="F3963" s="4">
        <v>12600</v>
      </c>
      <c r="G3963" s="4">
        <v>1260</v>
      </c>
      <c r="H3963" s="4">
        <v>13860</v>
      </c>
    </row>
    <row r="3964" spans="1:8" ht="15.75">
      <c r="A3964" s="3" t="s">
        <v>2944</v>
      </c>
      <c r="B3964" s="2" t="s">
        <v>576</v>
      </c>
      <c r="C3964" s="2" t="s">
        <v>575</v>
      </c>
      <c r="D3964" s="2" t="s">
        <v>577</v>
      </c>
      <c r="E3964" s="4">
        <v>50</v>
      </c>
      <c r="F3964" s="4">
        <v>160070</v>
      </c>
      <c r="G3964" s="4">
        <v>16007</v>
      </c>
      <c r="H3964" s="4">
        <v>176077</v>
      </c>
    </row>
    <row r="3965" spans="1:8" ht="15.75">
      <c r="A3965" s="3" t="s">
        <v>2944</v>
      </c>
      <c r="B3965" s="2" t="s">
        <v>590</v>
      </c>
      <c r="C3965" s="2" t="s">
        <v>589</v>
      </c>
      <c r="D3965" s="2" t="s">
        <v>591</v>
      </c>
      <c r="E3965" s="4">
        <v>100</v>
      </c>
      <c r="F3965" s="4">
        <v>402200</v>
      </c>
      <c r="G3965" s="4">
        <v>40220</v>
      </c>
      <c r="H3965" s="4">
        <v>442420</v>
      </c>
    </row>
    <row r="3966" spans="1:8" ht="15.75">
      <c r="A3966" s="3" t="s">
        <v>2944</v>
      </c>
      <c r="B3966" s="2" t="s">
        <v>599</v>
      </c>
      <c r="C3966" s="2" t="s">
        <v>598</v>
      </c>
      <c r="D3966" s="2" t="s">
        <v>600</v>
      </c>
      <c r="E3966" s="4">
        <v>50</v>
      </c>
      <c r="F3966" s="4">
        <v>143950</v>
      </c>
      <c r="G3966" s="4">
        <v>14395</v>
      </c>
      <c r="H3966" s="4">
        <v>158345</v>
      </c>
    </row>
    <row r="3967" spans="1:8" ht="15.75">
      <c r="A3967" s="3" t="s">
        <v>2944</v>
      </c>
      <c r="B3967" s="2" t="s">
        <v>612</v>
      </c>
      <c r="C3967" s="2" t="s">
        <v>363</v>
      </c>
      <c r="D3967" s="2" t="s">
        <v>613</v>
      </c>
      <c r="E3967" s="4">
        <v>190</v>
      </c>
      <c r="F3967" s="4">
        <v>886590</v>
      </c>
      <c r="G3967" s="4">
        <v>88659</v>
      </c>
      <c r="H3967" s="4">
        <v>975249</v>
      </c>
    </row>
    <row r="3968" spans="1:8" ht="15.75">
      <c r="A3968" s="3" t="s">
        <v>2944</v>
      </c>
      <c r="B3968" s="2" t="s">
        <v>619</v>
      </c>
      <c r="C3968" s="2" t="s">
        <v>366</v>
      </c>
      <c r="D3968" s="2" t="s">
        <v>620</v>
      </c>
      <c r="E3968" s="4">
        <v>30</v>
      </c>
      <c r="F3968" s="4">
        <v>179880</v>
      </c>
      <c r="G3968" s="4">
        <v>17988</v>
      </c>
      <c r="H3968" s="4">
        <v>197868</v>
      </c>
    </row>
    <row r="3969" spans="1:8" ht="15.75">
      <c r="A3969" s="3" t="s">
        <v>2944</v>
      </c>
      <c r="B3969" s="2" t="s">
        <v>622</v>
      </c>
      <c r="C3969" s="2" t="s">
        <v>621</v>
      </c>
      <c r="D3969" s="2" t="s">
        <v>623</v>
      </c>
      <c r="E3969" s="4">
        <v>50</v>
      </c>
      <c r="F3969" s="4">
        <v>150950</v>
      </c>
      <c r="G3969" s="4">
        <v>15095</v>
      </c>
      <c r="H3969" s="4">
        <v>166045</v>
      </c>
    </row>
    <row r="3970" spans="1:8" ht="15.75">
      <c r="A3970" s="3" t="s">
        <v>2944</v>
      </c>
      <c r="B3970" s="2" t="s">
        <v>631</v>
      </c>
      <c r="C3970" s="2" t="s">
        <v>630</v>
      </c>
      <c r="D3970" s="2" t="s">
        <v>632</v>
      </c>
      <c r="E3970" s="4">
        <v>25</v>
      </c>
      <c r="F3970" s="4">
        <v>102500</v>
      </c>
      <c r="G3970" s="4">
        <v>10250</v>
      </c>
      <c r="H3970" s="4">
        <v>112750</v>
      </c>
    </row>
    <row r="3971" spans="1:8" ht="15.75">
      <c r="A3971" s="3" t="s">
        <v>2944</v>
      </c>
      <c r="B3971" s="2" t="s">
        <v>634</v>
      </c>
      <c r="C3971" s="2" t="s">
        <v>633</v>
      </c>
      <c r="D3971" s="2" t="s">
        <v>635</v>
      </c>
      <c r="E3971" s="4">
        <v>124</v>
      </c>
      <c r="F3971" s="4">
        <v>175767</v>
      </c>
      <c r="G3971" s="4">
        <v>17576</v>
      </c>
      <c r="H3971" s="4">
        <v>193343</v>
      </c>
    </row>
    <row r="3972" spans="1:8" ht="15.75">
      <c r="A3972" s="3" t="s">
        <v>2944</v>
      </c>
      <c r="B3972" s="2" t="s">
        <v>638</v>
      </c>
      <c r="C3972" s="2" t="s">
        <v>352</v>
      </c>
      <c r="D3972" s="2" t="s">
        <v>639</v>
      </c>
      <c r="E3972" s="4">
        <v>211</v>
      </c>
      <c r="F3972" s="4">
        <v>1279507</v>
      </c>
      <c r="G3972" s="4">
        <v>127951</v>
      </c>
      <c r="H3972" s="4">
        <v>1407458</v>
      </c>
    </row>
    <row r="3973" spans="1:8" ht="15.75">
      <c r="A3973" s="3" t="s">
        <v>2944</v>
      </c>
      <c r="B3973" s="2" t="s">
        <v>645</v>
      </c>
      <c r="C3973" s="2" t="s">
        <v>358</v>
      </c>
      <c r="D3973" s="2" t="s">
        <v>646</v>
      </c>
      <c r="E3973" s="4">
        <v>70</v>
      </c>
      <c r="F3973" s="4">
        <v>523150</v>
      </c>
      <c r="G3973" s="4">
        <v>52315</v>
      </c>
      <c r="H3973" s="4">
        <v>575465</v>
      </c>
    </row>
    <row r="3974" spans="1:8" ht="15.75">
      <c r="A3974" s="3" t="s">
        <v>2944</v>
      </c>
      <c r="B3974" s="2" t="s">
        <v>648</v>
      </c>
      <c r="C3974" s="2" t="s">
        <v>647</v>
      </c>
      <c r="D3974" s="2" t="s">
        <v>649</v>
      </c>
      <c r="E3974" s="4">
        <v>23</v>
      </c>
      <c r="F3974" s="4">
        <v>126500</v>
      </c>
      <c r="G3974" s="4">
        <v>12650</v>
      </c>
      <c r="H3974" s="4">
        <v>139150</v>
      </c>
    </row>
    <row r="3975" spans="1:8" ht="15.75">
      <c r="A3975" s="3" t="s">
        <v>2944</v>
      </c>
      <c r="B3975" s="2" t="s">
        <v>655</v>
      </c>
      <c r="C3975" s="2" t="s">
        <v>654</v>
      </c>
      <c r="D3975" s="2" t="s">
        <v>656</v>
      </c>
      <c r="E3975" s="4">
        <v>320</v>
      </c>
      <c r="F3975" s="4">
        <v>1050050</v>
      </c>
      <c r="G3975" s="4">
        <v>105005</v>
      </c>
      <c r="H3975" s="4">
        <v>1155055</v>
      </c>
    </row>
    <row r="3976" spans="1:8" ht="15.75">
      <c r="A3976" s="3" t="s">
        <v>2944</v>
      </c>
      <c r="B3976" s="2" t="s">
        <v>660</v>
      </c>
      <c r="C3976" s="2" t="s">
        <v>448</v>
      </c>
      <c r="D3976" s="2" t="s">
        <v>661</v>
      </c>
      <c r="E3976" s="4">
        <v>11</v>
      </c>
      <c r="F3976" s="4">
        <v>86460</v>
      </c>
      <c r="G3976" s="4">
        <v>8646</v>
      </c>
      <c r="H3976" s="4">
        <v>95106</v>
      </c>
    </row>
    <row r="3977" spans="1:8" ht="15.75">
      <c r="A3977" s="3" t="s">
        <v>2944</v>
      </c>
      <c r="B3977" s="2" t="s">
        <v>663</v>
      </c>
      <c r="C3977" s="2" t="s">
        <v>662</v>
      </c>
      <c r="D3977" s="2" t="s">
        <v>664</v>
      </c>
      <c r="E3977" s="4">
        <v>203</v>
      </c>
      <c r="F3977" s="4">
        <v>864580</v>
      </c>
      <c r="G3977" s="4">
        <v>86458</v>
      </c>
      <c r="H3977" s="4">
        <v>951038</v>
      </c>
    </row>
    <row r="3978" spans="1:8" ht="15.75">
      <c r="A3978" s="3" t="s">
        <v>2944</v>
      </c>
      <c r="B3978" s="2" t="s">
        <v>674</v>
      </c>
      <c r="C3978" s="2" t="s">
        <v>673</v>
      </c>
      <c r="D3978" s="2" t="s">
        <v>675</v>
      </c>
      <c r="E3978" s="4">
        <v>30</v>
      </c>
      <c r="F3978" s="4">
        <v>126000</v>
      </c>
      <c r="G3978" s="4">
        <v>12600</v>
      </c>
      <c r="H3978" s="4">
        <v>138600</v>
      </c>
    </row>
    <row r="3979" spans="1:8" ht="15.75">
      <c r="A3979" s="3" t="s">
        <v>2944</v>
      </c>
      <c r="B3979" s="2" t="s">
        <v>677</v>
      </c>
      <c r="C3979" s="2" t="s">
        <v>676</v>
      </c>
      <c r="D3979" s="2" t="s">
        <v>678</v>
      </c>
      <c r="E3979" s="4">
        <v>244</v>
      </c>
      <c r="F3979" s="4">
        <v>453082</v>
      </c>
      <c r="G3979" s="4">
        <v>45308</v>
      </c>
      <c r="H3979" s="4">
        <v>498390</v>
      </c>
    </row>
    <row r="3980" spans="1:8" ht="15.75">
      <c r="A3980" s="3" t="s">
        <v>2944</v>
      </c>
      <c r="B3980" s="2" t="s">
        <v>680</v>
      </c>
      <c r="C3980" s="2" t="s">
        <v>679</v>
      </c>
      <c r="D3980" s="2" t="s">
        <v>681</v>
      </c>
      <c r="E3980" s="4">
        <v>2</v>
      </c>
      <c r="F3980" s="4">
        <v>23000</v>
      </c>
      <c r="G3980" s="4">
        <v>2300</v>
      </c>
      <c r="H3980" s="4">
        <v>25300</v>
      </c>
    </row>
    <row r="3981" spans="1:8" ht="15.75">
      <c r="A3981" s="3" t="s">
        <v>2944</v>
      </c>
      <c r="B3981" s="2" t="s">
        <v>683</v>
      </c>
      <c r="C3981" s="2" t="s">
        <v>682</v>
      </c>
      <c r="D3981" s="2" t="s">
        <v>684</v>
      </c>
      <c r="E3981" s="4">
        <v>12</v>
      </c>
      <c r="F3981" s="4">
        <v>96000</v>
      </c>
      <c r="G3981" s="4">
        <v>9600</v>
      </c>
      <c r="H3981" s="4">
        <v>105600</v>
      </c>
    </row>
    <row r="3982" spans="1:8" ht="15.75">
      <c r="A3982" s="3" t="s">
        <v>2944</v>
      </c>
      <c r="B3982" s="2" t="s">
        <v>692</v>
      </c>
      <c r="C3982" s="2" t="s">
        <v>691</v>
      </c>
      <c r="D3982" s="2" t="s">
        <v>693</v>
      </c>
      <c r="E3982" s="4">
        <v>18</v>
      </c>
      <c r="F3982" s="4">
        <v>239850</v>
      </c>
      <c r="G3982" s="4">
        <v>23985</v>
      </c>
      <c r="H3982" s="4">
        <v>263835</v>
      </c>
    </row>
    <row r="3983" spans="1:8" ht="15.75">
      <c r="A3983" s="3" t="s">
        <v>2944</v>
      </c>
      <c r="B3983" s="2" t="s">
        <v>700</v>
      </c>
      <c r="C3983" s="2" t="s">
        <v>699</v>
      </c>
      <c r="D3983" s="2" t="s">
        <v>701</v>
      </c>
      <c r="E3983" s="4">
        <v>120</v>
      </c>
      <c r="F3983" s="4">
        <v>442940</v>
      </c>
      <c r="G3983" s="4">
        <v>44294</v>
      </c>
      <c r="H3983" s="4">
        <v>487234</v>
      </c>
    </row>
    <row r="3984" spans="1:8" ht="15.75">
      <c r="A3984" s="3" t="s">
        <v>2944</v>
      </c>
      <c r="B3984" s="2" t="s">
        <v>726</v>
      </c>
      <c r="C3984" s="2" t="s">
        <v>725</v>
      </c>
      <c r="D3984" s="2"/>
      <c r="E3984" s="4">
        <v>4</v>
      </c>
      <c r="F3984" s="4">
        <v>11200</v>
      </c>
      <c r="G3984" s="4">
        <v>1120</v>
      </c>
      <c r="H3984" s="4">
        <v>12320</v>
      </c>
    </row>
    <row r="3985" spans="1:8" ht="15.75">
      <c r="A3985" s="3" t="s">
        <v>2944</v>
      </c>
      <c r="B3985" s="2" t="s">
        <v>728</v>
      </c>
      <c r="C3985" s="2" t="s">
        <v>727</v>
      </c>
      <c r="D3985" s="2" t="s">
        <v>729</v>
      </c>
      <c r="E3985" s="4"/>
      <c r="F3985" s="4"/>
      <c r="G3985" s="4"/>
      <c r="H3985" s="4"/>
    </row>
    <row r="3986" spans="1:8" ht="15.75">
      <c r="A3986" s="3" t="s">
        <v>2944</v>
      </c>
      <c r="B3986" s="2" t="s">
        <v>731</v>
      </c>
      <c r="C3986" s="2" t="s">
        <v>730</v>
      </c>
      <c r="D3986" s="2" t="s">
        <v>732</v>
      </c>
      <c r="E3986" s="4">
        <v>4</v>
      </c>
      <c r="F3986" s="4">
        <v>10800</v>
      </c>
      <c r="G3986" s="4">
        <v>1080</v>
      </c>
      <c r="H3986" s="4">
        <v>11880</v>
      </c>
    </row>
    <row r="3987" spans="1:8" ht="15.75">
      <c r="A3987" s="3" t="s">
        <v>2944</v>
      </c>
      <c r="B3987" s="2" t="s">
        <v>734</v>
      </c>
      <c r="C3987" s="2" t="s">
        <v>733</v>
      </c>
      <c r="D3987" s="2" t="s">
        <v>735</v>
      </c>
      <c r="E3987" s="4">
        <v>151</v>
      </c>
      <c r="F3987" s="4">
        <v>722698</v>
      </c>
      <c r="G3987" s="4">
        <v>72270</v>
      </c>
      <c r="H3987" s="4">
        <v>794968</v>
      </c>
    </row>
    <row r="3988" spans="1:8" ht="15.75">
      <c r="A3988" s="3" t="s">
        <v>2944</v>
      </c>
      <c r="B3988" s="2" t="s">
        <v>737</v>
      </c>
      <c r="C3988" s="2" t="s">
        <v>736</v>
      </c>
      <c r="D3988" s="2" t="s">
        <v>738</v>
      </c>
      <c r="E3988" s="4">
        <v>300</v>
      </c>
      <c r="F3988" s="4">
        <v>640200</v>
      </c>
      <c r="G3988" s="4">
        <v>64020</v>
      </c>
      <c r="H3988" s="4">
        <v>704220</v>
      </c>
    </row>
    <row r="3989" spans="1:8" ht="15.75">
      <c r="A3989" s="3" t="s">
        <v>2944</v>
      </c>
      <c r="B3989" s="2" t="s">
        <v>3112</v>
      </c>
      <c r="C3989" s="2" t="s">
        <v>3111</v>
      </c>
      <c r="D3989" s="2" t="s">
        <v>3113</v>
      </c>
      <c r="E3989" s="4"/>
      <c r="F3989" s="4"/>
      <c r="G3989" s="4"/>
      <c r="H3989" s="4"/>
    </row>
    <row r="3990" spans="1:8" ht="15.75">
      <c r="A3990" s="3" t="s">
        <v>2944</v>
      </c>
      <c r="B3990" s="2" t="s">
        <v>745</v>
      </c>
      <c r="C3990" s="2" t="s">
        <v>744</v>
      </c>
      <c r="D3990" s="2" t="s">
        <v>746</v>
      </c>
      <c r="E3990" s="4">
        <v>54</v>
      </c>
      <c r="F3990" s="4">
        <v>357801</v>
      </c>
      <c r="G3990" s="4">
        <v>35780</v>
      </c>
      <c r="H3990" s="4">
        <v>393581</v>
      </c>
    </row>
    <row r="3991" spans="1:8" ht="15.75">
      <c r="A3991" s="3" t="s">
        <v>2944</v>
      </c>
      <c r="B3991" s="2" t="s">
        <v>748</v>
      </c>
      <c r="C3991" s="2" t="s">
        <v>747</v>
      </c>
      <c r="D3991" s="2" t="s">
        <v>749</v>
      </c>
      <c r="E3991" s="4">
        <v>50</v>
      </c>
      <c r="F3991" s="4">
        <v>155000</v>
      </c>
      <c r="G3991" s="4">
        <v>15500</v>
      </c>
      <c r="H3991" s="4">
        <v>170500</v>
      </c>
    </row>
    <row r="3992" spans="1:8" ht="15.75">
      <c r="A3992" s="3" t="s">
        <v>2944</v>
      </c>
      <c r="B3992" s="2" t="s">
        <v>760</v>
      </c>
      <c r="C3992" s="2" t="s">
        <v>759</v>
      </c>
      <c r="D3992" s="2" t="s">
        <v>761</v>
      </c>
      <c r="E3992" s="4">
        <v>27</v>
      </c>
      <c r="F3992" s="4">
        <v>48600</v>
      </c>
      <c r="G3992" s="4">
        <v>4860</v>
      </c>
      <c r="H3992" s="4">
        <v>53460</v>
      </c>
    </row>
    <row r="3993" spans="1:8" ht="15.75">
      <c r="A3993" s="3" t="s">
        <v>2944</v>
      </c>
      <c r="B3993" s="2" t="s">
        <v>771</v>
      </c>
      <c r="C3993" s="2" t="s">
        <v>770</v>
      </c>
      <c r="D3993" s="2" t="s">
        <v>772</v>
      </c>
      <c r="E3993" s="4">
        <v>6</v>
      </c>
      <c r="F3993" s="4">
        <v>40800</v>
      </c>
      <c r="G3993" s="4">
        <v>4080</v>
      </c>
      <c r="H3993" s="4">
        <v>44880</v>
      </c>
    </row>
    <row r="3994" spans="1:8" ht="15.75">
      <c r="A3994" s="3" t="s">
        <v>2944</v>
      </c>
      <c r="B3994" s="2" t="s">
        <v>774</v>
      </c>
      <c r="C3994" s="2" t="s">
        <v>773</v>
      </c>
      <c r="D3994" s="2" t="s">
        <v>775</v>
      </c>
      <c r="E3994" s="4">
        <v>328</v>
      </c>
      <c r="F3994" s="4">
        <v>737468</v>
      </c>
      <c r="G3994" s="4">
        <v>73747</v>
      </c>
      <c r="H3994" s="4">
        <v>811215</v>
      </c>
    </row>
    <row r="3995" spans="1:8" ht="15.75">
      <c r="A3995" s="3" t="s">
        <v>2944</v>
      </c>
      <c r="B3995" s="2" t="s">
        <v>779</v>
      </c>
      <c r="C3995" s="2" t="s">
        <v>778</v>
      </c>
      <c r="D3995" s="2" t="s">
        <v>780</v>
      </c>
      <c r="E3995" s="4">
        <v>5</v>
      </c>
      <c r="F3995" s="4">
        <v>39500</v>
      </c>
      <c r="G3995" s="4">
        <v>3950</v>
      </c>
      <c r="H3995" s="4">
        <v>43450</v>
      </c>
    </row>
    <row r="3996" spans="1:8" ht="15.75">
      <c r="A3996" s="3" t="s">
        <v>2944</v>
      </c>
      <c r="B3996" s="2" t="s">
        <v>790</v>
      </c>
      <c r="C3996" s="2" t="s">
        <v>789</v>
      </c>
      <c r="D3996" s="2" t="s">
        <v>791</v>
      </c>
      <c r="E3996" s="4">
        <v>20</v>
      </c>
      <c r="F3996" s="4">
        <v>36000</v>
      </c>
      <c r="G3996" s="4">
        <v>3600</v>
      </c>
      <c r="H3996" s="4">
        <v>39600</v>
      </c>
    </row>
    <row r="3997" spans="1:8" ht="15.75">
      <c r="A3997" s="3" t="s">
        <v>2944</v>
      </c>
      <c r="B3997" s="2" t="s">
        <v>800</v>
      </c>
      <c r="C3997" s="2" t="s">
        <v>799</v>
      </c>
      <c r="D3997" s="2" t="s">
        <v>801</v>
      </c>
      <c r="E3997" s="4">
        <v>40</v>
      </c>
      <c r="F3997" s="4">
        <v>400240</v>
      </c>
      <c r="G3997" s="4">
        <v>40024</v>
      </c>
      <c r="H3997" s="4">
        <v>440264</v>
      </c>
    </row>
    <row r="3998" spans="1:8" ht="15.75">
      <c r="A3998" s="3" t="s">
        <v>2944</v>
      </c>
      <c r="B3998" s="2" t="s">
        <v>812</v>
      </c>
      <c r="C3998" s="2" t="s">
        <v>811</v>
      </c>
      <c r="D3998" s="2"/>
      <c r="E3998" s="4">
        <v>91</v>
      </c>
      <c r="F3998" s="4"/>
      <c r="G3998" s="4"/>
      <c r="H3998" s="4"/>
    </row>
    <row r="3999" spans="1:8" ht="15.75">
      <c r="A3999" s="3" t="s">
        <v>2944</v>
      </c>
      <c r="B3999" s="2" t="s">
        <v>814</v>
      </c>
      <c r="C3999" s="2" t="s">
        <v>813</v>
      </c>
      <c r="D3999" s="2" t="s">
        <v>815</v>
      </c>
      <c r="E3999" s="4">
        <v>50</v>
      </c>
      <c r="F3999" s="4">
        <v>100000</v>
      </c>
      <c r="G3999" s="4">
        <v>10000</v>
      </c>
      <c r="H3999" s="4">
        <v>110000</v>
      </c>
    </row>
    <row r="4000" spans="1:8" ht="15.75">
      <c r="A4000" s="3" t="s">
        <v>2944</v>
      </c>
      <c r="B4000" s="2" t="s">
        <v>820</v>
      </c>
      <c r="C4000" s="2" t="s">
        <v>819</v>
      </c>
      <c r="D4000" s="2" t="s">
        <v>821</v>
      </c>
      <c r="E4000" s="4">
        <v>11</v>
      </c>
      <c r="F4000" s="4">
        <v>32906</v>
      </c>
      <c r="G4000" s="4">
        <v>3291</v>
      </c>
      <c r="H4000" s="4">
        <v>36197</v>
      </c>
    </row>
    <row r="4001" spans="1:8" ht="15.75">
      <c r="A4001" s="3" t="s">
        <v>2944</v>
      </c>
      <c r="B4001" s="2" t="s">
        <v>823</v>
      </c>
      <c r="C4001" s="2" t="s">
        <v>822</v>
      </c>
      <c r="D4001" s="2" t="s">
        <v>824</v>
      </c>
      <c r="E4001" s="4">
        <v>524</v>
      </c>
      <c r="F4001" s="4">
        <v>680300</v>
      </c>
      <c r="G4001" s="4">
        <v>68030</v>
      </c>
      <c r="H4001" s="4">
        <v>748330</v>
      </c>
    </row>
    <row r="4002" spans="1:8" ht="15.75">
      <c r="A4002" s="3" t="s">
        <v>2944</v>
      </c>
      <c r="B4002" s="2" t="s">
        <v>841</v>
      </c>
      <c r="C4002" s="2" t="s">
        <v>840</v>
      </c>
      <c r="D4002" s="2" t="s">
        <v>842</v>
      </c>
      <c r="E4002" s="4">
        <v>3</v>
      </c>
      <c r="F4002" s="4">
        <v>27765</v>
      </c>
      <c r="G4002" s="4">
        <v>2777</v>
      </c>
      <c r="H4002" s="4">
        <v>30542</v>
      </c>
    </row>
    <row r="4003" spans="1:8" ht="15.75">
      <c r="A4003" s="3" t="s">
        <v>2944</v>
      </c>
      <c r="B4003" s="2" t="s">
        <v>847</v>
      </c>
      <c r="C4003" s="2" t="s">
        <v>846</v>
      </c>
      <c r="D4003" s="2"/>
      <c r="E4003" s="4">
        <v>8</v>
      </c>
      <c r="F4003" s="4">
        <v>18400</v>
      </c>
      <c r="G4003" s="4">
        <v>1840</v>
      </c>
      <c r="H4003" s="4">
        <v>20240</v>
      </c>
    </row>
    <row r="4004" spans="1:8" ht="15.75">
      <c r="A4004" s="3" t="s">
        <v>2944</v>
      </c>
      <c r="B4004" s="2" t="s">
        <v>852</v>
      </c>
      <c r="C4004" s="2" t="s">
        <v>851</v>
      </c>
      <c r="D4004" s="2" t="s">
        <v>853</v>
      </c>
      <c r="E4004" s="4">
        <v>4</v>
      </c>
      <c r="F4004" s="4">
        <v>8400</v>
      </c>
      <c r="G4004" s="4">
        <v>840</v>
      </c>
      <c r="H4004" s="4">
        <v>9240</v>
      </c>
    </row>
    <row r="4005" spans="1:8" ht="15.75">
      <c r="A4005" s="3" t="s">
        <v>2944</v>
      </c>
      <c r="B4005" s="2" t="s">
        <v>855</v>
      </c>
      <c r="C4005" s="2" t="s">
        <v>854</v>
      </c>
      <c r="D4005" s="2" t="s">
        <v>856</v>
      </c>
      <c r="E4005" s="4">
        <v>15</v>
      </c>
      <c r="F4005" s="4">
        <v>61500</v>
      </c>
      <c r="G4005" s="4">
        <v>6150</v>
      </c>
      <c r="H4005" s="4">
        <v>67650</v>
      </c>
    </row>
    <row r="4006" spans="1:8" ht="15.75">
      <c r="A4006" s="3" t="s">
        <v>2944</v>
      </c>
      <c r="B4006" s="2" t="s">
        <v>858</v>
      </c>
      <c r="C4006" s="2" t="s">
        <v>857</v>
      </c>
      <c r="D4006" s="2" t="s">
        <v>859</v>
      </c>
      <c r="E4006" s="4">
        <v>150</v>
      </c>
      <c r="F4006" s="4">
        <v>245700</v>
      </c>
      <c r="G4006" s="4">
        <v>24570</v>
      </c>
      <c r="H4006" s="4">
        <v>270270</v>
      </c>
    </row>
    <row r="4007" spans="1:8" ht="15.75">
      <c r="A4007" s="3" t="s">
        <v>2944</v>
      </c>
      <c r="B4007" s="2" t="s">
        <v>889</v>
      </c>
      <c r="C4007" s="2" t="s">
        <v>888</v>
      </c>
      <c r="D4007" s="2" t="s">
        <v>890</v>
      </c>
      <c r="E4007" s="4">
        <v>19</v>
      </c>
      <c r="F4007" s="4">
        <v>283917</v>
      </c>
      <c r="G4007" s="4">
        <v>28392</v>
      </c>
      <c r="H4007" s="4">
        <v>312309</v>
      </c>
    </row>
    <row r="4008" spans="1:8" ht="15.75">
      <c r="A4008" s="3" t="s">
        <v>2944</v>
      </c>
      <c r="B4008" s="2" t="s">
        <v>902</v>
      </c>
      <c r="C4008" s="2" t="s">
        <v>901</v>
      </c>
      <c r="D4008" s="2" t="s">
        <v>890</v>
      </c>
      <c r="E4008" s="4">
        <v>14</v>
      </c>
      <c r="F4008" s="4">
        <v>241878</v>
      </c>
      <c r="G4008" s="4">
        <v>24188</v>
      </c>
      <c r="H4008" s="4">
        <v>266066</v>
      </c>
    </row>
    <row r="4009" spans="1:8" ht="15.75">
      <c r="A4009" s="3" t="s">
        <v>2944</v>
      </c>
      <c r="B4009" s="2" t="s">
        <v>930</v>
      </c>
      <c r="C4009" s="2" t="s">
        <v>929</v>
      </c>
      <c r="D4009" s="2"/>
      <c r="E4009" s="4">
        <v>1</v>
      </c>
      <c r="F4009" s="4">
        <v>10730</v>
      </c>
      <c r="G4009" s="4">
        <v>1073</v>
      </c>
      <c r="H4009" s="4">
        <v>11803</v>
      </c>
    </row>
    <row r="4010" spans="1:8" ht="15.75">
      <c r="A4010" s="3" t="s">
        <v>2944</v>
      </c>
      <c r="B4010" s="2" t="s">
        <v>953</v>
      </c>
      <c r="C4010" s="2" t="s">
        <v>952</v>
      </c>
      <c r="D4010" s="2"/>
      <c r="E4010" s="4">
        <v>2</v>
      </c>
      <c r="F4010" s="4">
        <v>11600</v>
      </c>
      <c r="G4010" s="4">
        <v>1160</v>
      </c>
      <c r="H4010" s="4">
        <v>12760</v>
      </c>
    </row>
    <row r="4011" spans="1:8" ht="15.75">
      <c r="A4011" s="3" t="s">
        <v>2944</v>
      </c>
      <c r="B4011" s="2" t="s">
        <v>988</v>
      </c>
      <c r="C4011" s="2" t="s">
        <v>747</v>
      </c>
      <c r="D4011" s="2" t="s">
        <v>989</v>
      </c>
      <c r="E4011" s="4">
        <v>2</v>
      </c>
      <c r="F4011" s="4">
        <v>4284</v>
      </c>
      <c r="G4011" s="4">
        <v>428</v>
      </c>
      <c r="H4011" s="4">
        <v>4712</v>
      </c>
    </row>
    <row r="4012" spans="1:8" ht="15.75">
      <c r="A4012" s="3" t="s">
        <v>2944</v>
      </c>
      <c r="B4012" s="2" t="s">
        <v>1004</v>
      </c>
      <c r="C4012" s="2" t="s">
        <v>551</v>
      </c>
      <c r="D4012" s="2" t="s">
        <v>1005</v>
      </c>
      <c r="E4012" s="4">
        <v>10</v>
      </c>
      <c r="F4012" s="4">
        <v>75620</v>
      </c>
      <c r="G4012" s="4">
        <v>7562</v>
      </c>
      <c r="H4012" s="4">
        <v>83182</v>
      </c>
    </row>
    <row r="4013" spans="1:8" ht="15.75">
      <c r="A4013" s="3" t="s">
        <v>2944</v>
      </c>
      <c r="B4013" s="2" t="s">
        <v>1008</v>
      </c>
      <c r="C4013" s="2" t="s">
        <v>355</v>
      </c>
      <c r="D4013" s="2" t="s">
        <v>1009</v>
      </c>
      <c r="E4013" s="4">
        <v>20</v>
      </c>
      <c r="F4013" s="4">
        <v>113900</v>
      </c>
      <c r="G4013" s="4">
        <v>11390</v>
      </c>
      <c r="H4013" s="4">
        <v>125290</v>
      </c>
    </row>
    <row r="4014" spans="1:8" ht="15.75">
      <c r="A4014" s="3" t="s">
        <v>2944</v>
      </c>
      <c r="B4014" s="2" t="s">
        <v>1032</v>
      </c>
      <c r="C4014" s="2" t="s">
        <v>355</v>
      </c>
      <c r="D4014" s="2" t="s">
        <v>1033</v>
      </c>
      <c r="E4014" s="4">
        <v>100</v>
      </c>
      <c r="F4014" s="4">
        <v>618500</v>
      </c>
      <c r="G4014" s="4">
        <v>61850</v>
      </c>
      <c r="H4014" s="4">
        <v>680350</v>
      </c>
    </row>
    <row r="4015" spans="1:8" ht="15.75">
      <c r="A4015" s="3" t="s">
        <v>2944</v>
      </c>
      <c r="B4015" s="2" t="s">
        <v>1034</v>
      </c>
      <c r="C4015" s="2" t="s">
        <v>545</v>
      </c>
      <c r="D4015" s="2" t="s">
        <v>1035</v>
      </c>
      <c r="E4015" s="4">
        <v>60</v>
      </c>
      <c r="F4015" s="4">
        <v>432840</v>
      </c>
      <c r="G4015" s="4">
        <v>43284</v>
      </c>
      <c r="H4015" s="4">
        <v>476124</v>
      </c>
    </row>
    <row r="4016" spans="1:8" ht="15.75">
      <c r="A4016" s="3" t="s">
        <v>2944</v>
      </c>
      <c r="B4016" s="2" t="s">
        <v>1036</v>
      </c>
      <c r="C4016" s="2" t="s">
        <v>551</v>
      </c>
      <c r="D4016" s="2" t="s">
        <v>1037</v>
      </c>
      <c r="E4016" s="4">
        <v>30</v>
      </c>
      <c r="F4016" s="4">
        <v>248760</v>
      </c>
      <c r="G4016" s="4">
        <v>24876</v>
      </c>
      <c r="H4016" s="4">
        <v>273636</v>
      </c>
    </row>
    <row r="4017" spans="1:8" ht="15.75">
      <c r="A4017" s="3" t="s">
        <v>2944</v>
      </c>
      <c r="B4017" s="2" t="s">
        <v>1038</v>
      </c>
      <c r="C4017" s="2" t="s">
        <v>448</v>
      </c>
      <c r="D4017" s="2" t="s">
        <v>1039</v>
      </c>
      <c r="E4017" s="4">
        <v>20</v>
      </c>
      <c r="F4017" s="4">
        <v>167560</v>
      </c>
      <c r="G4017" s="4">
        <v>16756</v>
      </c>
      <c r="H4017" s="4">
        <v>184316</v>
      </c>
    </row>
    <row r="4018" spans="1:8" ht="15.75">
      <c r="A4018" s="3" t="s">
        <v>2944</v>
      </c>
      <c r="B4018" s="2" t="s">
        <v>1050</v>
      </c>
      <c r="C4018" s="2" t="s">
        <v>1049</v>
      </c>
      <c r="D4018" s="2"/>
      <c r="E4018" s="4">
        <v>1</v>
      </c>
      <c r="F4018" s="4">
        <v>12030</v>
      </c>
      <c r="G4018" s="4">
        <v>1203</v>
      </c>
      <c r="H4018" s="4">
        <v>13233</v>
      </c>
    </row>
    <row r="4019" spans="1:8" ht="15.75">
      <c r="A4019" s="3" t="s">
        <v>2944</v>
      </c>
      <c r="B4019" s="2" t="s">
        <v>3252</v>
      </c>
      <c r="C4019" s="2" t="s">
        <v>736</v>
      </c>
      <c r="D4019" s="2" t="s">
        <v>3253</v>
      </c>
      <c r="E4019" s="4">
        <v>10</v>
      </c>
      <c r="F4019" s="4">
        <v>19200</v>
      </c>
      <c r="G4019" s="4">
        <v>1920</v>
      </c>
      <c r="H4019" s="4">
        <v>21120</v>
      </c>
    </row>
    <row r="4020" spans="1:8" ht="15.75">
      <c r="A4020" s="3" t="s">
        <v>2944</v>
      </c>
      <c r="B4020" s="2" t="s">
        <v>3257</v>
      </c>
      <c r="C4020" s="2" t="s">
        <v>3256</v>
      </c>
      <c r="D4020" s="2"/>
      <c r="E4020" s="4">
        <v>4</v>
      </c>
      <c r="F4020" s="4">
        <v>52000</v>
      </c>
      <c r="G4020" s="4">
        <v>5200</v>
      </c>
      <c r="H4020" s="4">
        <v>57200</v>
      </c>
    </row>
    <row r="4021" spans="1:8" ht="15.75">
      <c r="A4021" s="3" t="s">
        <v>2944</v>
      </c>
      <c r="B4021" s="2" t="s">
        <v>3262</v>
      </c>
      <c r="C4021" s="2" t="s">
        <v>572</v>
      </c>
      <c r="D4021" s="2" t="s">
        <v>3263</v>
      </c>
      <c r="E4021" s="4">
        <v>20</v>
      </c>
      <c r="F4021" s="4">
        <v>280000</v>
      </c>
      <c r="G4021" s="4">
        <v>28000</v>
      </c>
      <c r="H4021" s="4">
        <v>308000</v>
      </c>
    </row>
    <row r="4022" spans="1:8" ht="15.75">
      <c r="A4022" s="3" t="s">
        <v>2944</v>
      </c>
      <c r="B4022" s="2" t="s">
        <v>1101</v>
      </c>
      <c r="C4022" s="2" t="s">
        <v>1100</v>
      </c>
      <c r="D4022" s="2"/>
      <c r="E4022" s="4">
        <v>38</v>
      </c>
      <c r="F4022" s="4">
        <v>406600</v>
      </c>
      <c r="G4022" s="4">
        <v>40660</v>
      </c>
      <c r="H4022" s="4">
        <v>447260</v>
      </c>
    </row>
    <row r="4023" spans="1:8" ht="15.75">
      <c r="A4023" s="3" t="s">
        <v>2944</v>
      </c>
      <c r="B4023" s="2" t="s">
        <v>3265</v>
      </c>
      <c r="C4023" s="2" t="s">
        <v>3264</v>
      </c>
      <c r="D4023" s="2" t="s">
        <v>3266</v>
      </c>
      <c r="E4023" s="4">
        <v>23</v>
      </c>
      <c r="F4023" s="4">
        <v>170200</v>
      </c>
      <c r="G4023" s="4">
        <v>17020</v>
      </c>
      <c r="H4023" s="4">
        <v>187220</v>
      </c>
    </row>
    <row r="4024" spans="1:8" ht="15.75">
      <c r="A4024" s="3" t="s">
        <v>2944</v>
      </c>
      <c r="B4024" s="2" t="s">
        <v>1119</v>
      </c>
      <c r="C4024" s="2" t="s">
        <v>1118</v>
      </c>
      <c r="D4024" s="2"/>
      <c r="E4024" s="4">
        <v>86</v>
      </c>
      <c r="F4024" s="4"/>
      <c r="G4024" s="4"/>
      <c r="H4024" s="4"/>
    </row>
    <row r="4025" spans="1:8" ht="15.75">
      <c r="A4025" s="3" t="s">
        <v>2944</v>
      </c>
      <c r="B4025" s="2" t="s">
        <v>1122</v>
      </c>
      <c r="C4025" s="2" t="s">
        <v>366</v>
      </c>
      <c r="D4025" s="2" t="s">
        <v>1117</v>
      </c>
      <c r="E4025" s="4">
        <v>1</v>
      </c>
      <c r="F4025" s="4">
        <v>6700</v>
      </c>
      <c r="G4025" s="4">
        <v>670</v>
      </c>
      <c r="H4025" s="4">
        <v>7370</v>
      </c>
    </row>
    <row r="4026" spans="1:8" ht="15.75">
      <c r="A4026" s="3" t="s">
        <v>2944</v>
      </c>
      <c r="B4026" s="2" t="s">
        <v>1123</v>
      </c>
      <c r="C4026" s="2" t="s">
        <v>352</v>
      </c>
      <c r="D4026" s="2" t="s">
        <v>1117</v>
      </c>
      <c r="E4026" s="4">
        <v>1</v>
      </c>
      <c r="F4026" s="4">
        <v>7500</v>
      </c>
      <c r="G4026" s="4">
        <v>750</v>
      </c>
      <c r="H4026" s="4">
        <v>8250</v>
      </c>
    </row>
    <row r="4027" spans="1:8" ht="15.75">
      <c r="A4027" s="3" t="s">
        <v>2944</v>
      </c>
      <c r="B4027" s="2" t="s">
        <v>1124</v>
      </c>
      <c r="C4027" s="2" t="s">
        <v>524</v>
      </c>
      <c r="D4027" s="2" t="s">
        <v>1117</v>
      </c>
      <c r="E4027" s="4">
        <v>30</v>
      </c>
      <c r="F4027" s="4">
        <v>213000</v>
      </c>
      <c r="G4027" s="4">
        <v>21300</v>
      </c>
      <c r="H4027" s="4">
        <v>234300</v>
      </c>
    </row>
    <row r="4028" spans="1:8" ht="15.75">
      <c r="A4028" s="3" t="s">
        <v>2944</v>
      </c>
      <c r="B4028" s="2" t="s">
        <v>3273</v>
      </c>
      <c r="C4028" s="2" t="s">
        <v>545</v>
      </c>
      <c r="D4028" s="2" t="s">
        <v>1117</v>
      </c>
      <c r="E4028" s="4">
        <v>1</v>
      </c>
      <c r="F4028" s="4">
        <v>8900</v>
      </c>
      <c r="G4028" s="4">
        <v>890</v>
      </c>
      <c r="H4028" s="4">
        <v>9790</v>
      </c>
    </row>
    <row r="4029" spans="1:8" ht="15.75">
      <c r="A4029" s="3" t="s">
        <v>2944</v>
      </c>
      <c r="B4029" s="2" t="s">
        <v>1179</v>
      </c>
      <c r="C4029" s="2" t="s">
        <v>524</v>
      </c>
      <c r="D4029" s="2" t="s">
        <v>414</v>
      </c>
      <c r="E4029" s="4">
        <v>30</v>
      </c>
      <c r="F4029" s="4">
        <v>160290</v>
      </c>
      <c r="G4029" s="4">
        <v>16029</v>
      </c>
      <c r="H4029" s="4">
        <v>176319</v>
      </c>
    </row>
    <row r="4030" spans="1:8" ht="15.75">
      <c r="A4030" s="3" t="s">
        <v>2944</v>
      </c>
      <c r="B4030" s="2" t="s">
        <v>1180</v>
      </c>
      <c r="C4030" s="2" t="s">
        <v>514</v>
      </c>
      <c r="D4030" s="2" t="s">
        <v>414</v>
      </c>
      <c r="E4030" s="4">
        <v>30</v>
      </c>
      <c r="F4030" s="4">
        <v>135240</v>
      </c>
      <c r="G4030" s="4">
        <v>13524</v>
      </c>
      <c r="H4030" s="4">
        <v>148764</v>
      </c>
    </row>
    <row r="4031" spans="1:8" ht="15.75">
      <c r="A4031" s="3" t="s">
        <v>2944</v>
      </c>
      <c r="B4031" s="2" t="s">
        <v>1184</v>
      </c>
      <c r="C4031" s="2" t="s">
        <v>665</v>
      </c>
      <c r="D4031" s="2" t="s">
        <v>414</v>
      </c>
      <c r="E4031" s="4">
        <v>30</v>
      </c>
      <c r="F4031" s="4">
        <v>256110</v>
      </c>
      <c r="G4031" s="4">
        <v>25611</v>
      </c>
      <c r="H4031" s="4">
        <v>281721</v>
      </c>
    </row>
    <row r="4032" spans="1:8" ht="15.75">
      <c r="A4032" s="3" t="s">
        <v>2944</v>
      </c>
      <c r="B4032" s="2" t="s">
        <v>3356</v>
      </c>
      <c r="C4032" s="2" t="s">
        <v>583</v>
      </c>
      <c r="D4032" s="2" t="s">
        <v>1107</v>
      </c>
      <c r="E4032" s="4">
        <v>60</v>
      </c>
      <c r="F4032" s="4">
        <v>253980</v>
      </c>
      <c r="G4032" s="4">
        <v>25398</v>
      </c>
      <c r="H4032" s="4">
        <v>279378</v>
      </c>
    </row>
    <row r="4033" spans="1:8" ht="15.75">
      <c r="A4033" s="3" t="s">
        <v>2944</v>
      </c>
      <c r="B4033" s="2" t="s">
        <v>3364</v>
      </c>
      <c r="C4033" s="2" t="s">
        <v>3363</v>
      </c>
      <c r="D4033" s="2"/>
      <c r="E4033" s="4">
        <v>5</v>
      </c>
      <c r="F4033" s="4">
        <v>8520</v>
      </c>
      <c r="G4033" s="4">
        <v>852</v>
      </c>
      <c r="H4033" s="4">
        <v>9372</v>
      </c>
    </row>
    <row r="4034" spans="1:8" ht="15.75">
      <c r="A4034" s="3" t="s">
        <v>2944</v>
      </c>
      <c r="B4034" s="2" t="s">
        <v>3366</v>
      </c>
      <c r="C4034" s="2" t="s">
        <v>3365</v>
      </c>
      <c r="D4034" s="2"/>
      <c r="E4034" s="4">
        <v>15</v>
      </c>
      <c r="F4034" s="4">
        <v>42180</v>
      </c>
      <c r="G4034" s="4">
        <v>4218</v>
      </c>
      <c r="H4034" s="4">
        <v>46398</v>
      </c>
    </row>
    <row r="4035" spans="1:8" ht="15.75">
      <c r="A4035" s="3" t="s">
        <v>2944</v>
      </c>
      <c r="B4035" s="2" t="s">
        <v>3368</v>
      </c>
      <c r="C4035" s="2" t="s">
        <v>3367</v>
      </c>
      <c r="D4035" s="2"/>
      <c r="E4035" s="4">
        <v>10</v>
      </c>
      <c r="F4035" s="4">
        <v>29700</v>
      </c>
      <c r="G4035" s="4">
        <v>2970</v>
      </c>
      <c r="H4035" s="4">
        <v>32670</v>
      </c>
    </row>
    <row r="4036" spans="1:8" ht="15.75">
      <c r="A4036" s="3" t="s">
        <v>2944</v>
      </c>
      <c r="B4036" s="2" t="s">
        <v>3369</v>
      </c>
      <c r="C4036" s="2" t="s">
        <v>548</v>
      </c>
      <c r="D4036" s="2"/>
      <c r="E4036" s="4">
        <v>5</v>
      </c>
      <c r="F4036" s="4">
        <v>14850</v>
      </c>
      <c r="G4036" s="4">
        <v>1485</v>
      </c>
      <c r="H4036" s="4">
        <v>16335</v>
      </c>
    </row>
    <row r="4037" spans="1:8" ht="15.75">
      <c r="A4037" s="3" t="s">
        <v>2944</v>
      </c>
      <c r="B4037" s="2" t="s">
        <v>3371</v>
      </c>
      <c r="C4037" s="2" t="s">
        <v>3370</v>
      </c>
      <c r="D4037" s="2"/>
      <c r="E4037" s="4">
        <v>5</v>
      </c>
      <c r="F4037" s="4">
        <v>15640</v>
      </c>
      <c r="G4037" s="4">
        <v>1564</v>
      </c>
      <c r="H4037" s="4">
        <v>17204</v>
      </c>
    </row>
    <row r="4038" spans="1:8" ht="15.75">
      <c r="A4038" s="3" t="s">
        <v>2944</v>
      </c>
      <c r="B4038" s="2" t="s">
        <v>1346</v>
      </c>
      <c r="C4038" s="2" t="s">
        <v>1345</v>
      </c>
      <c r="D4038" s="2" t="s">
        <v>1342</v>
      </c>
      <c r="E4038" s="4">
        <v>50</v>
      </c>
      <c r="F4038" s="4">
        <v>600000</v>
      </c>
      <c r="G4038" s="4">
        <v>60000</v>
      </c>
      <c r="H4038" s="4">
        <v>660000</v>
      </c>
    </row>
    <row r="4039" spans="1:8" ht="15.75">
      <c r="A4039" s="3" t="s">
        <v>2944</v>
      </c>
      <c r="B4039" s="2" t="s">
        <v>1354</v>
      </c>
      <c r="C4039" s="2" t="s">
        <v>1353</v>
      </c>
      <c r="D4039" s="2" t="s">
        <v>1342</v>
      </c>
      <c r="E4039" s="4">
        <v>133</v>
      </c>
      <c r="F4039" s="4">
        <v>1516200</v>
      </c>
      <c r="G4039" s="4">
        <v>151620</v>
      </c>
      <c r="H4039" s="4">
        <v>1667820</v>
      </c>
    </row>
    <row r="4040" spans="1:8" ht="15.75">
      <c r="A4040" s="3" t="s">
        <v>2944</v>
      </c>
      <c r="B4040" s="2" t="s">
        <v>1356</v>
      </c>
      <c r="C4040" s="2" t="s">
        <v>1355</v>
      </c>
      <c r="D4040" s="2" t="s">
        <v>1352</v>
      </c>
      <c r="E4040" s="4">
        <v>20</v>
      </c>
      <c r="F4040" s="4">
        <v>19000</v>
      </c>
      <c r="G4040" s="4">
        <v>1900</v>
      </c>
      <c r="H4040" s="4">
        <v>20900</v>
      </c>
    </row>
    <row r="4041" spans="1:8" ht="15.75">
      <c r="A4041" s="3" t="s">
        <v>2944</v>
      </c>
      <c r="B4041" s="2" t="s">
        <v>1361</v>
      </c>
      <c r="C4041" s="2" t="s">
        <v>1360</v>
      </c>
      <c r="D4041" s="2" t="s">
        <v>1352</v>
      </c>
      <c r="E4041" s="4">
        <v>12</v>
      </c>
      <c r="F4041" s="4">
        <v>12000</v>
      </c>
      <c r="G4041" s="4">
        <v>1200</v>
      </c>
      <c r="H4041" s="4">
        <v>13200</v>
      </c>
    </row>
    <row r="4042" spans="1:8" ht="15.75">
      <c r="A4042" s="3" t="s">
        <v>2944</v>
      </c>
      <c r="B4042" s="2" t="s">
        <v>1365</v>
      </c>
      <c r="C4042" s="2" t="s">
        <v>1364</v>
      </c>
      <c r="D4042" s="2" t="s">
        <v>1352</v>
      </c>
      <c r="E4042" s="4">
        <v>304</v>
      </c>
      <c r="F4042" s="4">
        <v>273600</v>
      </c>
      <c r="G4042" s="4">
        <v>27360</v>
      </c>
      <c r="H4042" s="4">
        <v>300960</v>
      </c>
    </row>
    <row r="4043" spans="1:8" ht="15.75">
      <c r="A4043" s="3" t="s">
        <v>2944</v>
      </c>
      <c r="B4043" s="2" t="s">
        <v>1370</v>
      </c>
      <c r="C4043" s="2" t="s">
        <v>1369</v>
      </c>
      <c r="D4043" s="2" t="s">
        <v>1352</v>
      </c>
      <c r="E4043" s="4">
        <v>120</v>
      </c>
      <c r="F4043" s="4">
        <v>3000000</v>
      </c>
      <c r="G4043" s="4">
        <v>300000</v>
      </c>
      <c r="H4043" s="4">
        <v>3300000</v>
      </c>
    </row>
    <row r="4044" spans="1:8" ht="15.75">
      <c r="A4044" s="3" t="s">
        <v>2944</v>
      </c>
      <c r="B4044" s="2" t="s">
        <v>1383</v>
      </c>
      <c r="C4044" s="2" t="s">
        <v>1345</v>
      </c>
      <c r="D4044" s="2" t="s">
        <v>1374</v>
      </c>
      <c r="E4044" s="4">
        <v>5</v>
      </c>
      <c r="F4044" s="4">
        <v>62500</v>
      </c>
      <c r="G4044" s="4">
        <v>6250</v>
      </c>
      <c r="H4044" s="4">
        <v>68750</v>
      </c>
    </row>
    <row r="4045" spans="1:8" ht="15.75">
      <c r="A4045" s="3" t="s">
        <v>2944</v>
      </c>
      <c r="B4045" s="2" t="s">
        <v>1389</v>
      </c>
      <c r="C4045" s="2" t="s">
        <v>1388</v>
      </c>
      <c r="D4045" s="2" t="s">
        <v>1390</v>
      </c>
      <c r="E4045" s="4">
        <v>50</v>
      </c>
      <c r="F4045" s="4">
        <v>99091</v>
      </c>
      <c r="G4045" s="4">
        <v>9909</v>
      </c>
      <c r="H4045" s="4">
        <v>109000</v>
      </c>
    </row>
    <row r="4046" spans="1:8" ht="15.75">
      <c r="A4046" s="3" t="s">
        <v>2944</v>
      </c>
      <c r="B4046" s="2" t="s">
        <v>1418</v>
      </c>
      <c r="C4046" s="2" t="s">
        <v>1417</v>
      </c>
      <c r="D4046" s="2" t="s">
        <v>104</v>
      </c>
      <c r="E4046" s="4">
        <v>20</v>
      </c>
      <c r="F4046" s="4">
        <v>70000</v>
      </c>
      <c r="G4046" s="4">
        <v>7000</v>
      </c>
      <c r="H4046" s="4">
        <v>77000</v>
      </c>
    </row>
    <row r="4047" spans="1:8" ht="15.75">
      <c r="A4047" s="3" t="s">
        <v>2944</v>
      </c>
      <c r="B4047" s="2" t="s">
        <v>1427</v>
      </c>
      <c r="C4047" s="2" t="s">
        <v>1426</v>
      </c>
      <c r="D4047" s="2" t="s">
        <v>104</v>
      </c>
      <c r="E4047" s="4">
        <v>30</v>
      </c>
      <c r="F4047" s="4">
        <v>93000</v>
      </c>
      <c r="G4047" s="4">
        <v>9300</v>
      </c>
      <c r="H4047" s="4">
        <v>102300</v>
      </c>
    </row>
    <row r="4048" spans="1:8" ht="15.75">
      <c r="A4048" s="3" t="s">
        <v>2944</v>
      </c>
      <c r="B4048" s="2" t="s">
        <v>1431</v>
      </c>
      <c r="C4048" s="2" t="s">
        <v>1426</v>
      </c>
      <c r="D4048" s="2" t="s">
        <v>56</v>
      </c>
      <c r="E4048" s="4">
        <v>400</v>
      </c>
      <c r="F4048" s="4">
        <v>501600</v>
      </c>
      <c r="G4048" s="4">
        <v>50160</v>
      </c>
      <c r="H4048" s="4">
        <v>551760</v>
      </c>
    </row>
    <row r="4049" spans="1:8" ht="15.75">
      <c r="A4049" s="3" t="s">
        <v>2944</v>
      </c>
      <c r="B4049" s="2" t="s">
        <v>1432</v>
      </c>
      <c r="C4049" s="2" t="s">
        <v>1426</v>
      </c>
      <c r="D4049" s="2" t="s">
        <v>58</v>
      </c>
      <c r="E4049" s="4">
        <v>2</v>
      </c>
      <c r="F4049" s="4">
        <v>4200</v>
      </c>
      <c r="G4049" s="4">
        <v>420</v>
      </c>
      <c r="H4049" s="4">
        <v>4620</v>
      </c>
    </row>
    <row r="4050" spans="1:8" ht="15.75">
      <c r="A4050" s="3" t="s">
        <v>2944</v>
      </c>
      <c r="B4050" s="2" t="s">
        <v>3530</v>
      </c>
      <c r="C4050" s="2" t="s">
        <v>1433</v>
      </c>
      <c r="D4050" s="2" t="s">
        <v>73</v>
      </c>
      <c r="E4050" s="4">
        <v>100</v>
      </c>
      <c r="F4050" s="4">
        <v>99400</v>
      </c>
      <c r="G4050" s="4">
        <v>9940</v>
      </c>
      <c r="H4050" s="4">
        <v>109340</v>
      </c>
    </row>
    <row r="4051" spans="1:8" ht="15.75">
      <c r="A4051" s="3" t="s">
        <v>2944</v>
      </c>
      <c r="B4051" s="2" t="s">
        <v>1439</v>
      </c>
      <c r="C4051" s="2" t="s">
        <v>1433</v>
      </c>
      <c r="D4051" s="2" t="s">
        <v>56</v>
      </c>
      <c r="E4051" s="4">
        <v>300</v>
      </c>
      <c r="F4051" s="4">
        <v>357600</v>
      </c>
      <c r="G4051" s="4">
        <v>35760</v>
      </c>
      <c r="H4051" s="4">
        <v>393360</v>
      </c>
    </row>
    <row r="4052" spans="1:8" ht="15.75">
      <c r="A4052" s="3" t="s">
        <v>2944</v>
      </c>
      <c r="B4052" s="2" t="s">
        <v>1626</v>
      </c>
      <c r="C4052" s="2" t="s">
        <v>1625</v>
      </c>
      <c r="D4052" s="2" t="s">
        <v>1627</v>
      </c>
      <c r="E4052" s="4">
        <v>3</v>
      </c>
      <c r="F4052" s="4">
        <v>457200</v>
      </c>
      <c r="G4052" s="4">
        <v>45720</v>
      </c>
      <c r="H4052" s="4">
        <v>502920</v>
      </c>
    </row>
    <row r="4053" spans="1:8" ht="15.75">
      <c r="A4053" s="3" t="s">
        <v>2944</v>
      </c>
      <c r="B4053" s="2" t="s">
        <v>1755</v>
      </c>
      <c r="C4053" s="2" t="s">
        <v>1754</v>
      </c>
      <c r="D4053" s="2" t="s">
        <v>1756</v>
      </c>
      <c r="E4053" s="4">
        <v>19</v>
      </c>
      <c r="F4053" s="4">
        <v>225000</v>
      </c>
      <c r="G4053" s="4">
        <v>22500</v>
      </c>
      <c r="H4053" s="4">
        <v>247500</v>
      </c>
    </row>
    <row r="4054" spans="1:8" ht="15.75">
      <c r="A4054" s="3" t="s">
        <v>2944</v>
      </c>
      <c r="B4054" s="2" t="s">
        <v>3758</v>
      </c>
      <c r="C4054" s="2" t="s">
        <v>2287</v>
      </c>
      <c r="D4054" s="2" t="s">
        <v>3759</v>
      </c>
      <c r="E4054" s="4">
        <v>2</v>
      </c>
      <c r="F4054" s="4">
        <v>9876</v>
      </c>
      <c r="G4054" s="4">
        <v>988</v>
      </c>
      <c r="H4054" s="4">
        <v>10864</v>
      </c>
    </row>
    <row r="4055" spans="1:8" ht="15.75">
      <c r="A4055" s="3" t="s">
        <v>2944</v>
      </c>
      <c r="B4055" s="2" t="s">
        <v>2306</v>
      </c>
      <c r="C4055" s="2" t="s">
        <v>2303</v>
      </c>
      <c r="D4055" s="2" t="s">
        <v>2307</v>
      </c>
      <c r="E4055" s="4">
        <v>20</v>
      </c>
      <c r="F4055" s="4">
        <v>168420</v>
      </c>
      <c r="G4055" s="4">
        <v>16842</v>
      </c>
      <c r="H4055" s="4">
        <v>185262</v>
      </c>
    </row>
    <row r="4056" spans="1:8" ht="15.75">
      <c r="A4056" s="3" t="s">
        <v>2944</v>
      </c>
      <c r="B4056" s="2" t="s">
        <v>2315</v>
      </c>
      <c r="C4056" s="2" t="s">
        <v>267</v>
      </c>
      <c r="D4056" s="2" t="s">
        <v>2316</v>
      </c>
      <c r="E4056" s="4">
        <v>4</v>
      </c>
      <c r="F4056" s="4">
        <v>16372</v>
      </c>
      <c r="G4056" s="4">
        <v>1637</v>
      </c>
      <c r="H4056" s="4">
        <v>18009</v>
      </c>
    </row>
    <row r="4057" spans="1:8" ht="15.75">
      <c r="A4057" s="3" t="s">
        <v>2944</v>
      </c>
      <c r="B4057" s="2" t="s">
        <v>2339</v>
      </c>
      <c r="C4057" s="2" t="s">
        <v>299</v>
      </c>
      <c r="D4057" s="2" t="s">
        <v>2340</v>
      </c>
      <c r="E4057" s="4">
        <v>30</v>
      </c>
      <c r="F4057" s="4">
        <v>86550</v>
      </c>
      <c r="G4057" s="4">
        <v>8655</v>
      </c>
      <c r="H4057" s="4">
        <v>95205</v>
      </c>
    </row>
    <row r="4058" spans="1:8" ht="15.75">
      <c r="A4058" s="3" t="s">
        <v>2944</v>
      </c>
      <c r="B4058" s="2" t="s">
        <v>2345</v>
      </c>
      <c r="C4058" s="2" t="s">
        <v>299</v>
      </c>
      <c r="D4058" s="2" t="s">
        <v>2328</v>
      </c>
      <c r="E4058" s="4">
        <v>2</v>
      </c>
      <c r="F4058" s="4">
        <v>39200</v>
      </c>
      <c r="G4058" s="4">
        <v>3920</v>
      </c>
      <c r="H4058" s="4">
        <v>43120</v>
      </c>
    </row>
    <row r="4059" spans="1:8" ht="15.75">
      <c r="A4059" s="3" t="s">
        <v>2944</v>
      </c>
      <c r="B4059" s="2" t="s">
        <v>2359</v>
      </c>
      <c r="C4059" s="2" t="s">
        <v>312</v>
      </c>
      <c r="D4059" s="2" t="s">
        <v>2360</v>
      </c>
      <c r="E4059" s="4">
        <v>20</v>
      </c>
      <c r="F4059" s="4">
        <v>183860</v>
      </c>
      <c r="G4059" s="4">
        <v>18386</v>
      </c>
      <c r="H4059" s="4">
        <v>202246</v>
      </c>
    </row>
    <row r="4060" spans="1:8" ht="15.75">
      <c r="A4060" s="3" t="s">
        <v>2944</v>
      </c>
      <c r="B4060" s="2" t="s">
        <v>2365</v>
      </c>
      <c r="C4060" s="2" t="s">
        <v>314</v>
      </c>
      <c r="D4060" s="2" t="s">
        <v>2366</v>
      </c>
      <c r="E4060" s="4">
        <v>10</v>
      </c>
      <c r="F4060" s="4">
        <v>89980</v>
      </c>
      <c r="G4060" s="4">
        <v>8998</v>
      </c>
      <c r="H4060" s="4">
        <v>98978</v>
      </c>
    </row>
    <row r="4061" spans="1:8" ht="15.75">
      <c r="A4061" s="3" t="s">
        <v>2944</v>
      </c>
      <c r="B4061" s="2" t="s">
        <v>2371</v>
      </c>
      <c r="C4061" s="2" t="s">
        <v>318</v>
      </c>
      <c r="D4061" s="2" t="s">
        <v>2372</v>
      </c>
      <c r="E4061" s="4">
        <v>70</v>
      </c>
      <c r="F4061" s="4">
        <v>254380</v>
      </c>
      <c r="G4061" s="4">
        <v>25438</v>
      </c>
      <c r="H4061" s="4">
        <v>279818</v>
      </c>
    </row>
    <row r="4062" spans="1:8" ht="15.75">
      <c r="A4062" s="3" t="s">
        <v>2944</v>
      </c>
      <c r="B4062" s="2" t="s">
        <v>2377</v>
      </c>
      <c r="C4062" s="2" t="s">
        <v>236</v>
      </c>
      <c r="D4062" s="2" t="s">
        <v>2378</v>
      </c>
      <c r="E4062" s="4">
        <v>6</v>
      </c>
      <c r="F4062" s="4">
        <v>25416</v>
      </c>
      <c r="G4062" s="4">
        <v>2542</v>
      </c>
      <c r="H4062" s="4">
        <v>27958</v>
      </c>
    </row>
    <row r="4063" spans="1:8" ht="15.75">
      <c r="A4063" s="3" t="s">
        <v>2944</v>
      </c>
      <c r="B4063" s="2" t="s">
        <v>2397</v>
      </c>
      <c r="C4063" s="2" t="s">
        <v>236</v>
      </c>
      <c r="D4063" s="2" t="s">
        <v>2398</v>
      </c>
      <c r="E4063" s="4">
        <v>112</v>
      </c>
      <c r="F4063" s="4">
        <v>602448</v>
      </c>
      <c r="G4063" s="4">
        <v>60245</v>
      </c>
      <c r="H4063" s="4">
        <v>662693</v>
      </c>
    </row>
    <row r="4064" spans="1:8" ht="15.75">
      <c r="A4064" s="3" t="s">
        <v>2944</v>
      </c>
      <c r="B4064" s="2" t="s">
        <v>2400</v>
      </c>
      <c r="C4064" s="2" t="s">
        <v>236</v>
      </c>
      <c r="D4064" s="2" t="s">
        <v>2401</v>
      </c>
      <c r="E4064" s="4">
        <v>45</v>
      </c>
      <c r="F4064" s="4">
        <v>308430</v>
      </c>
      <c r="G4064" s="4">
        <v>30843</v>
      </c>
      <c r="H4064" s="4">
        <v>339273</v>
      </c>
    </row>
    <row r="4065" spans="1:8" ht="15.75">
      <c r="A4065" s="3" t="s">
        <v>2944</v>
      </c>
      <c r="B4065" s="2" t="s">
        <v>2402</v>
      </c>
      <c r="C4065" s="2" t="s">
        <v>236</v>
      </c>
      <c r="D4065" s="2" t="s">
        <v>2403</v>
      </c>
      <c r="E4065" s="4">
        <v>20</v>
      </c>
      <c r="F4065" s="4">
        <v>165320</v>
      </c>
      <c r="G4065" s="4">
        <v>16532</v>
      </c>
      <c r="H4065" s="4">
        <v>181852</v>
      </c>
    </row>
    <row r="4066" spans="1:8" ht="15.75">
      <c r="A4066" s="3" t="s">
        <v>2944</v>
      </c>
      <c r="B4066" s="2" t="s">
        <v>2406</v>
      </c>
      <c r="C4066" s="2" t="s">
        <v>236</v>
      </c>
      <c r="D4066" s="2" t="s">
        <v>2407</v>
      </c>
      <c r="E4066" s="4">
        <v>30</v>
      </c>
      <c r="F4066" s="4">
        <v>100920</v>
      </c>
      <c r="G4066" s="4">
        <v>10092</v>
      </c>
      <c r="H4066" s="4">
        <v>111012</v>
      </c>
    </row>
    <row r="4067" spans="1:8" ht="15.75">
      <c r="A4067" s="3" t="s">
        <v>2944</v>
      </c>
      <c r="B4067" s="2" t="s">
        <v>2408</v>
      </c>
      <c r="C4067" s="2" t="s">
        <v>236</v>
      </c>
      <c r="D4067" s="2" t="s">
        <v>2409</v>
      </c>
      <c r="E4067" s="4">
        <v>1</v>
      </c>
      <c r="F4067" s="4">
        <v>3904</v>
      </c>
      <c r="G4067" s="4">
        <v>390</v>
      </c>
      <c r="H4067" s="4">
        <v>4294</v>
      </c>
    </row>
    <row r="4068" spans="1:8" ht="15.75">
      <c r="A4068" s="3" t="s">
        <v>2944</v>
      </c>
      <c r="B4068" s="2" t="s">
        <v>2418</v>
      </c>
      <c r="C4068" s="2" t="s">
        <v>2287</v>
      </c>
      <c r="D4068" s="2" t="s">
        <v>2419</v>
      </c>
      <c r="E4068" s="4">
        <v>15</v>
      </c>
      <c r="F4068" s="4">
        <v>75710</v>
      </c>
      <c r="G4068" s="4">
        <v>7571</v>
      </c>
      <c r="H4068" s="4">
        <v>83281</v>
      </c>
    </row>
    <row r="4069" spans="1:8" ht="15.75">
      <c r="A4069" s="3" t="s">
        <v>2944</v>
      </c>
      <c r="B4069" s="2" t="s">
        <v>2420</v>
      </c>
      <c r="C4069" s="2" t="s">
        <v>2287</v>
      </c>
      <c r="D4069" s="2" t="s">
        <v>2421</v>
      </c>
      <c r="E4069" s="4">
        <v>10</v>
      </c>
      <c r="F4069" s="4">
        <v>58960</v>
      </c>
      <c r="G4069" s="4">
        <v>5896</v>
      </c>
      <c r="H4069" s="4">
        <v>64856</v>
      </c>
    </row>
    <row r="4070" spans="1:8" ht="15.75">
      <c r="A4070" s="3" t="s">
        <v>2944</v>
      </c>
      <c r="B4070" s="2" t="s">
        <v>3777</v>
      </c>
      <c r="C4070" s="2" t="s">
        <v>2287</v>
      </c>
      <c r="D4070" s="2" t="s">
        <v>2291</v>
      </c>
      <c r="E4070" s="4">
        <v>5</v>
      </c>
      <c r="F4070" s="4">
        <v>30050</v>
      </c>
      <c r="G4070" s="4">
        <v>3005</v>
      </c>
      <c r="H4070" s="4">
        <v>33055</v>
      </c>
    </row>
    <row r="4071" spans="1:8" ht="15.75">
      <c r="A4071" s="3" t="s">
        <v>2944</v>
      </c>
      <c r="B4071" s="2" t="s">
        <v>2432</v>
      </c>
      <c r="C4071" s="2" t="s">
        <v>267</v>
      </c>
      <c r="D4071" s="2" t="s">
        <v>2433</v>
      </c>
      <c r="E4071" s="4">
        <v>100</v>
      </c>
      <c r="F4071" s="4">
        <v>506680</v>
      </c>
      <c r="G4071" s="4">
        <v>50668</v>
      </c>
      <c r="H4071" s="4">
        <v>557348</v>
      </c>
    </row>
    <row r="4072" spans="1:8" ht="15.75">
      <c r="A4072" s="3" t="s">
        <v>2944</v>
      </c>
      <c r="B4072" s="2" t="s">
        <v>2436</v>
      </c>
      <c r="C4072" s="2" t="s">
        <v>267</v>
      </c>
      <c r="D4072" s="2" t="s">
        <v>2437</v>
      </c>
      <c r="E4072" s="4">
        <v>76</v>
      </c>
      <c r="F4072" s="4">
        <v>369230</v>
      </c>
      <c r="G4072" s="4">
        <v>36923</v>
      </c>
      <c r="H4072" s="4">
        <v>406153</v>
      </c>
    </row>
    <row r="4073" spans="1:8" ht="15.75">
      <c r="A4073" s="3" t="s">
        <v>2944</v>
      </c>
      <c r="B4073" s="2" t="s">
        <v>2440</v>
      </c>
      <c r="C4073" s="2" t="s">
        <v>267</v>
      </c>
      <c r="D4073" s="2" t="s">
        <v>2441</v>
      </c>
      <c r="E4073" s="4">
        <v>62</v>
      </c>
      <c r="F4073" s="4">
        <v>455266</v>
      </c>
      <c r="G4073" s="4">
        <v>45527</v>
      </c>
      <c r="H4073" s="4">
        <v>500793</v>
      </c>
    </row>
    <row r="4074" spans="1:8" ht="15.75">
      <c r="A4074" s="3" t="s">
        <v>2944</v>
      </c>
      <c r="B4074" s="2" t="s">
        <v>2442</v>
      </c>
      <c r="C4074" s="2" t="s">
        <v>267</v>
      </c>
      <c r="D4074" s="2" t="s">
        <v>2443</v>
      </c>
      <c r="E4074" s="4">
        <v>49</v>
      </c>
      <c r="F4074" s="4">
        <v>407414</v>
      </c>
      <c r="G4074" s="4">
        <v>40741</v>
      </c>
      <c r="H4074" s="4">
        <v>448155</v>
      </c>
    </row>
    <row r="4075" spans="1:8" ht="15.75">
      <c r="A4075" s="3" t="s">
        <v>2944</v>
      </c>
      <c r="B4075" s="2" t="s">
        <v>2444</v>
      </c>
      <c r="C4075" s="2" t="s">
        <v>267</v>
      </c>
      <c r="D4075" s="2" t="s">
        <v>2445</v>
      </c>
      <c r="E4075" s="4">
        <v>71</v>
      </c>
      <c r="F4075" s="4">
        <v>674190</v>
      </c>
      <c r="G4075" s="4">
        <v>67419</v>
      </c>
      <c r="H4075" s="4">
        <v>741609</v>
      </c>
    </row>
    <row r="4076" spans="1:8" ht="15.75">
      <c r="A4076" s="3" t="s">
        <v>2944</v>
      </c>
      <c r="B4076" s="2" t="s">
        <v>2446</v>
      </c>
      <c r="C4076" s="2" t="s">
        <v>267</v>
      </c>
      <c r="D4076" s="2" t="s">
        <v>2447</v>
      </c>
      <c r="E4076" s="4">
        <v>20</v>
      </c>
      <c r="F4076" s="4">
        <v>328000</v>
      </c>
      <c r="G4076" s="4">
        <v>32800</v>
      </c>
      <c r="H4076" s="4">
        <v>360800</v>
      </c>
    </row>
    <row r="4077" spans="1:8" ht="15.75">
      <c r="A4077" s="3" t="s">
        <v>2944</v>
      </c>
      <c r="B4077" s="2" t="s">
        <v>2448</v>
      </c>
      <c r="C4077" s="2" t="s">
        <v>267</v>
      </c>
      <c r="D4077" s="2" t="s">
        <v>2449</v>
      </c>
      <c r="E4077" s="4">
        <v>10</v>
      </c>
      <c r="F4077" s="4">
        <v>46030</v>
      </c>
      <c r="G4077" s="4">
        <v>4603</v>
      </c>
      <c r="H4077" s="4">
        <v>50633</v>
      </c>
    </row>
    <row r="4078" spans="1:8" ht="15.75">
      <c r="A4078" s="3" t="s">
        <v>2944</v>
      </c>
      <c r="B4078" s="2" t="s">
        <v>2457</v>
      </c>
      <c r="C4078" s="2" t="s">
        <v>267</v>
      </c>
      <c r="D4078" s="2" t="s">
        <v>2458</v>
      </c>
      <c r="E4078" s="4">
        <v>20</v>
      </c>
      <c r="F4078" s="4">
        <v>102260</v>
      </c>
      <c r="G4078" s="4">
        <v>10226</v>
      </c>
      <c r="H4078" s="4">
        <v>112486</v>
      </c>
    </row>
    <row r="4079" spans="1:8" ht="15.75">
      <c r="A4079" s="3" t="s">
        <v>2944</v>
      </c>
      <c r="B4079" s="2" t="s">
        <v>2459</v>
      </c>
      <c r="C4079" s="2" t="s">
        <v>267</v>
      </c>
      <c r="D4079" s="2" t="s">
        <v>2460</v>
      </c>
      <c r="E4079" s="4">
        <v>7</v>
      </c>
      <c r="F4079" s="4">
        <v>31108</v>
      </c>
      <c r="G4079" s="4">
        <v>3111</v>
      </c>
      <c r="H4079" s="4">
        <v>34219</v>
      </c>
    </row>
    <row r="4080" spans="1:8" ht="15.75">
      <c r="A4080" s="3" t="s">
        <v>2944</v>
      </c>
      <c r="B4080" s="2" t="s">
        <v>2461</v>
      </c>
      <c r="C4080" s="2" t="s">
        <v>271</v>
      </c>
      <c r="D4080" s="2" t="s">
        <v>2462</v>
      </c>
      <c r="E4080" s="4">
        <v>50</v>
      </c>
      <c r="F4080" s="4">
        <v>247000</v>
      </c>
      <c r="G4080" s="4">
        <v>24700</v>
      </c>
      <c r="H4080" s="4">
        <v>271700</v>
      </c>
    </row>
    <row r="4081" spans="1:8" ht="15.75">
      <c r="A4081" s="3" t="s">
        <v>2944</v>
      </c>
      <c r="B4081" s="2" t="s">
        <v>2463</v>
      </c>
      <c r="C4081" s="2" t="s">
        <v>271</v>
      </c>
      <c r="D4081" s="2" t="s">
        <v>2464</v>
      </c>
      <c r="E4081" s="4">
        <v>324</v>
      </c>
      <c r="F4081" s="4">
        <v>1971216</v>
      </c>
      <c r="G4081" s="4">
        <v>197122</v>
      </c>
      <c r="H4081" s="4">
        <v>2168338</v>
      </c>
    </row>
    <row r="4082" spans="1:8" ht="15.75">
      <c r="A4082" s="3" t="s">
        <v>2944</v>
      </c>
      <c r="B4082" s="2" t="s">
        <v>2465</v>
      </c>
      <c r="C4082" s="2" t="s">
        <v>271</v>
      </c>
      <c r="D4082" s="2" t="s">
        <v>2466</v>
      </c>
      <c r="E4082" s="4">
        <v>214</v>
      </c>
      <c r="F4082" s="4">
        <v>1533310</v>
      </c>
      <c r="G4082" s="4">
        <v>153331</v>
      </c>
      <c r="H4082" s="4">
        <v>1686641</v>
      </c>
    </row>
    <row r="4083" spans="1:8" ht="15.75">
      <c r="A4083" s="3" t="s">
        <v>2944</v>
      </c>
      <c r="B4083" s="2" t="s">
        <v>2467</v>
      </c>
      <c r="C4083" s="2" t="s">
        <v>271</v>
      </c>
      <c r="D4083" s="2" t="s">
        <v>2468</v>
      </c>
      <c r="E4083" s="4">
        <v>130</v>
      </c>
      <c r="F4083" s="4">
        <v>1080170</v>
      </c>
      <c r="G4083" s="4">
        <v>108017</v>
      </c>
      <c r="H4083" s="4">
        <v>1188187</v>
      </c>
    </row>
    <row r="4084" spans="1:8" ht="15.75">
      <c r="A4084" s="3" t="s">
        <v>2944</v>
      </c>
      <c r="B4084" s="2" t="s">
        <v>2469</v>
      </c>
      <c r="C4084" s="2" t="s">
        <v>271</v>
      </c>
      <c r="D4084" s="2" t="s">
        <v>2470</v>
      </c>
      <c r="E4084" s="4">
        <v>20</v>
      </c>
      <c r="F4084" s="4">
        <v>189060</v>
      </c>
      <c r="G4084" s="4">
        <v>18906</v>
      </c>
      <c r="H4084" s="4">
        <v>207966</v>
      </c>
    </row>
    <row r="4085" spans="1:8" ht="15.75">
      <c r="A4085" s="3" t="s">
        <v>2944</v>
      </c>
      <c r="B4085" s="2" t="s">
        <v>2473</v>
      </c>
      <c r="C4085" s="2" t="s">
        <v>264</v>
      </c>
      <c r="D4085" s="2" t="s">
        <v>2474</v>
      </c>
      <c r="E4085" s="4">
        <v>510</v>
      </c>
      <c r="F4085" s="4">
        <v>1932360</v>
      </c>
      <c r="G4085" s="4">
        <v>193236</v>
      </c>
      <c r="H4085" s="4">
        <v>2125596</v>
      </c>
    </row>
    <row r="4086" spans="1:8" ht="15.75">
      <c r="A4086" s="3" t="s">
        <v>2944</v>
      </c>
      <c r="B4086" s="2" t="s">
        <v>2475</v>
      </c>
      <c r="C4086" s="2" t="s">
        <v>264</v>
      </c>
      <c r="D4086" s="2" t="s">
        <v>2476</v>
      </c>
      <c r="E4086" s="4">
        <v>20</v>
      </c>
      <c r="F4086" s="4">
        <v>103460</v>
      </c>
      <c r="G4086" s="4">
        <v>10346</v>
      </c>
      <c r="H4086" s="4">
        <v>113806</v>
      </c>
    </row>
    <row r="4087" spans="1:8" ht="15.75">
      <c r="A4087" s="3" t="s">
        <v>2944</v>
      </c>
      <c r="B4087" s="2" t="s">
        <v>2479</v>
      </c>
      <c r="C4087" s="2" t="s">
        <v>264</v>
      </c>
      <c r="D4087" s="2" t="s">
        <v>2480</v>
      </c>
      <c r="E4087" s="4">
        <v>599</v>
      </c>
      <c r="F4087" s="4">
        <v>2836437</v>
      </c>
      <c r="G4087" s="4">
        <v>283645</v>
      </c>
      <c r="H4087" s="4">
        <v>3120082</v>
      </c>
    </row>
    <row r="4088" spans="1:8" ht="15.75">
      <c r="A4088" s="3" t="s">
        <v>2944</v>
      </c>
      <c r="B4088" s="2" t="s">
        <v>2482</v>
      </c>
      <c r="C4088" s="2" t="s">
        <v>264</v>
      </c>
      <c r="D4088" s="2" t="s">
        <v>2483</v>
      </c>
      <c r="E4088" s="4">
        <v>20</v>
      </c>
      <c r="F4088" s="4">
        <v>58900</v>
      </c>
      <c r="G4088" s="4">
        <v>5890</v>
      </c>
      <c r="H4088" s="4">
        <v>64790</v>
      </c>
    </row>
    <row r="4089" spans="1:8" ht="15.75">
      <c r="A4089" s="3" t="s">
        <v>2944</v>
      </c>
      <c r="B4089" s="2" t="s">
        <v>2484</v>
      </c>
      <c r="C4089" s="2" t="s">
        <v>264</v>
      </c>
      <c r="D4089" s="2" t="s">
        <v>2485</v>
      </c>
      <c r="E4089" s="4">
        <v>368</v>
      </c>
      <c r="F4089" s="4">
        <v>2090120</v>
      </c>
      <c r="G4089" s="4">
        <v>209013</v>
      </c>
      <c r="H4089" s="4">
        <v>2299133</v>
      </c>
    </row>
    <row r="4090" spans="1:8" ht="15.75">
      <c r="A4090" s="3" t="s">
        <v>2944</v>
      </c>
      <c r="B4090" s="2" t="s">
        <v>2486</v>
      </c>
      <c r="C4090" s="2" t="s">
        <v>264</v>
      </c>
      <c r="D4090" s="2" t="s">
        <v>2487</v>
      </c>
      <c r="E4090" s="4">
        <v>200</v>
      </c>
      <c r="F4090" s="4">
        <v>1319240</v>
      </c>
      <c r="G4090" s="4">
        <v>131923</v>
      </c>
      <c r="H4090" s="4">
        <v>1451163</v>
      </c>
    </row>
    <row r="4091" spans="1:8" ht="15.75">
      <c r="A4091" s="3" t="s">
        <v>2944</v>
      </c>
      <c r="B4091" s="2" t="s">
        <v>2488</v>
      </c>
      <c r="C4091" s="2" t="s">
        <v>264</v>
      </c>
      <c r="D4091" s="2" t="s">
        <v>2489</v>
      </c>
      <c r="E4091" s="4">
        <v>45</v>
      </c>
      <c r="F4091" s="4">
        <v>107910</v>
      </c>
      <c r="G4091" s="4">
        <v>10791</v>
      </c>
      <c r="H4091" s="4">
        <v>118701</v>
      </c>
    </row>
    <row r="4092" spans="1:8" ht="15.75">
      <c r="A4092" s="3" t="s">
        <v>2944</v>
      </c>
      <c r="B4092" s="2" t="s">
        <v>2490</v>
      </c>
      <c r="C4092" s="2" t="s">
        <v>264</v>
      </c>
      <c r="D4092" s="2" t="s">
        <v>2491</v>
      </c>
      <c r="E4092" s="4">
        <v>100</v>
      </c>
      <c r="F4092" s="4">
        <v>744910</v>
      </c>
      <c r="G4092" s="4">
        <v>74491</v>
      </c>
      <c r="H4092" s="4">
        <v>819401</v>
      </c>
    </row>
    <row r="4093" spans="1:8" ht="15.75">
      <c r="A4093" s="3" t="s">
        <v>2944</v>
      </c>
      <c r="B4093" s="2" t="s">
        <v>2492</v>
      </c>
      <c r="C4093" s="2" t="s">
        <v>264</v>
      </c>
      <c r="D4093" s="2" t="s">
        <v>2493</v>
      </c>
      <c r="E4093" s="4">
        <v>6</v>
      </c>
      <c r="F4093" s="4">
        <v>61776</v>
      </c>
      <c r="G4093" s="4">
        <v>6178</v>
      </c>
      <c r="H4093" s="4">
        <v>67954</v>
      </c>
    </row>
    <row r="4094" spans="1:8" ht="15.75">
      <c r="A4094" s="3" t="s">
        <v>2944</v>
      </c>
      <c r="B4094" s="2" t="s">
        <v>2494</v>
      </c>
      <c r="C4094" s="2" t="s">
        <v>264</v>
      </c>
      <c r="D4094" s="2" t="s">
        <v>2495</v>
      </c>
      <c r="E4094" s="4">
        <v>450</v>
      </c>
      <c r="F4094" s="4">
        <v>1171430</v>
      </c>
      <c r="G4094" s="4">
        <v>117143</v>
      </c>
      <c r="H4094" s="4">
        <v>1288573</v>
      </c>
    </row>
    <row r="4095" spans="1:8" ht="15.75">
      <c r="A4095" s="3" t="s">
        <v>2944</v>
      </c>
      <c r="B4095" s="2" t="s">
        <v>2496</v>
      </c>
      <c r="C4095" s="2" t="s">
        <v>264</v>
      </c>
      <c r="D4095" s="2" t="s">
        <v>2497</v>
      </c>
      <c r="E4095" s="4">
        <v>20</v>
      </c>
      <c r="F4095" s="4">
        <v>228800</v>
      </c>
      <c r="G4095" s="4">
        <v>22880</v>
      </c>
      <c r="H4095" s="4">
        <v>251680</v>
      </c>
    </row>
    <row r="4096" spans="1:8" ht="15.75">
      <c r="A4096" s="3" t="s">
        <v>2944</v>
      </c>
      <c r="B4096" s="2" t="s">
        <v>2503</v>
      </c>
      <c r="C4096" s="2" t="s">
        <v>264</v>
      </c>
      <c r="D4096" s="2" t="s">
        <v>2504</v>
      </c>
      <c r="E4096" s="4">
        <v>90</v>
      </c>
      <c r="F4096" s="4">
        <v>272170</v>
      </c>
      <c r="G4096" s="4">
        <v>27217</v>
      </c>
      <c r="H4096" s="4">
        <v>299387</v>
      </c>
    </row>
    <row r="4097" spans="1:8" ht="15.75">
      <c r="A4097" s="3" t="s">
        <v>2944</v>
      </c>
      <c r="B4097" s="2" t="s">
        <v>2507</v>
      </c>
      <c r="C4097" s="2" t="s">
        <v>264</v>
      </c>
      <c r="D4097" s="2" t="s">
        <v>2508</v>
      </c>
      <c r="E4097" s="4">
        <v>20</v>
      </c>
      <c r="F4097" s="4">
        <v>76500</v>
      </c>
      <c r="G4097" s="4">
        <v>7650</v>
      </c>
      <c r="H4097" s="4">
        <v>84150</v>
      </c>
    </row>
    <row r="4098" spans="1:8" ht="15.75">
      <c r="A4098" s="3" t="s">
        <v>2944</v>
      </c>
      <c r="B4098" s="2" t="s">
        <v>2509</v>
      </c>
      <c r="C4098" s="2" t="s">
        <v>264</v>
      </c>
      <c r="D4098" s="2" t="s">
        <v>2510</v>
      </c>
      <c r="E4098" s="4">
        <v>40</v>
      </c>
      <c r="F4098" s="4">
        <v>161160</v>
      </c>
      <c r="G4098" s="4">
        <v>16116</v>
      </c>
      <c r="H4098" s="4">
        <v>177276</v>
      </c>
    </row>
    <row r="4099" spans="1:8" ht="15.75">
      <c r="A4099" s="3" t="s">
        <v>2944</v>
      </c>
      <c r="B4099" s="2" t="s">
        <v>2513</v>
      </c>
      <c r="C4099" s="2" t="s">
        <v>294</v>
      </c>
      <c r="D4099" s="2" t="s">
        <v>2514</v>
      </c>
      <c r="E4099" s="4">
        <v>50</v>
      </c>
      <c r="F4099" s="4">
        <v>237250</v>
      </c>
      <c r="G4099" s="4">
        <v>23725</v>
      </c>
      <c r="H4099" s="4">
        <v>260975</v>
      </c>
    </row>
    <row r="4100" spans="1:8" ht="15.75">
      <c r="A4100" s="3" t="s">
        <v>2944</v>
      </c>
      <c r="B4100" s="2" t="s">
        <v>2515</v>
      </c>
      <c r="C4100" s="2" t="s">
        <v>294</v>
      </c>
      <c r="D4100" s="2" t="s">
        <v>2516</v>
      </c>
      <c r="E4100" s="4">
        <v>40</v>
      </c>
      <c r="F4100" s="4">
        <v>235560</v>
      </c>
      <c r="G4100" s="4">
        <v>23556</v>
      </c>
      <c r="H4100" s="4">
        <v>259116</v>
      </c>
    </row>
    <row r="4101" spans="1:8" ht="15.75">
      <c r="A4101" s="3" t="s">
        <v>2944</v>
      </c>
      <c r="B4101" s="2" t="s">
        <v>2517</v>
      </c>
      <c r="C4101" s="2" t="s">
        <v>294</v>
      </c>
      <c r="D4101" s="2" t="s">
        <v>2518</v>
      </c>
      <c r="E4101" s="4">
        <v>20</v>
      </c>
      <c r="F4101" s="4">
        <v>58760</v>
      </c>
      <c r="G4101" s="4">
        <v>5876</v>
      </c>
      <c r="H4101" s="4">
        <v>64636</v>
      </c>
    </row>
    <row r="4102" spans="1:8" ht="15.75">
      <c r="A4102" s="3" t="s">
        <v>2944</v>
      </c>
      <c r="B4102" s="2" t="s">
        <v>2523</v>
      </c>
      <c r="C4102" s="2" t="s">
        <v>294</v>
      </c>
      <c r="D4102" s="2" t="s">
        <v>2524</v>
      </c>
      <c r="E4102" s="4">
        <v>30</v>
      </c>
      <c r="F4102" s="4">
        <v>95790</v>
      </c>
      <c r="G4102" s="4">
        <v>9579</v>
      </c>
      <c r="H4102" s="4">
        <v>105369</v>
      </c>
    </row>
    <row r="4103" spans="1:8" ht="15.75">
      <c r="A4103" s="3" t="s">
        <v>2944</v>
      </c>
      <c r="B4103" s="2" t="s">
        <v>2528</v>
      </c>
      <c r="C4103" s="2" t="s">
        <v>294</v>
      </c>
      <c r="D4103" s="2" t="s">
        <v>2529</v>
      </c>
      <c r="E4103" s="4">
        <v>265</v>
      </c>
      <c r="F4103" s="4">
        <v>716560</v>
      </c>
      <c r="G4103" s="4">
        <v>71655</v>
      </c>
      <c r="H4103" s="4">
        <v>788215</v>
      </c>
    </row>
    <row r="4104" spans="1:8" ht="15.75">
      <c r="A4104" s="3" t="s">
        <v>2944</v>
      </c>
      <c r="B4104" s="2" t="s">
        <v>2530</v>
      </c>
      <c r="C4104" s="2" t="s">
        <v>294</v>
      </c>
      <c r="D4104" s="2" t="s">
        <v>2531</v>
      </c>
      <c r="E4104" s="4">
        <v>50</v>
      </c>
      <c r="F4104" s="4">
        <v>197900</v>
      </c>
      <c r="G4104" s="4">
        <v>19790</v>
      </c>
      <c r="H4104" s="4">
        <v>217690</v>
      </c>
    </row>
    <row r="4105" spans="1:8" ht="15.75">
      <c r="A4105" s="3" t="s">
        <v>2944</v>
      </c>
      <c r="B4105" s="2" t="s">
        <v>2534</v>
      </c>
      <c r="C4105" s="2" t="s">
        <v>299</v>
      </c>
      <c r="D4105" s="2" t="s">
        <v>2535</v>
      </c>
      <c r="E4105" s="4">
        <v>155</v>
      </c>
      <c r="F4105" s="4">
        <v>703470</v>
      </c>
      <c r="G4105" s="4">
        <v>70347</v>
      </c>
      <c r="H4105" s="4">
        <v>773817</v>
      </c>
    </row>
    <row r="4106" spans="1:8" ht="15.75">
      <c r="A4106" s="3" t="s">
        <v>2944</v>
      </c>
      <c r="B4106" s="2" t="s">
        <v>2538</v>
      </c>
      <c r="C4106" s="2" t="s">
        <v>299</v>
      </c>
      <c r="D4106" s="2" t="s">
        <v>2539</v>
      </c>
      <c r="E4106" s="4">
        <v>175</v>
      </c>
      <c r="F4106" s="4">
        <v>824950</v>
      </c>
      <c r="G4106" s="4">
        <v>82495</v>
      </c>
      <c r="H4106" s="4">
        <v>907445</v>
      </c>
    </row>
    <row r="4107" spans="1:8" ht="15.75">
      <c r="A4107" s="3" t="s">
        <v>2944</v>
      </c>
      <c r="B4107" s="2" t="s">
        <v>2542</v>
      </c>
      <c r="C4107" s="2" t="s">
        <v>299</v>
      </c>
      <c r="D4107" s="2" t="s">
        <v>2543</v>
      </c>
      <c r="E4107" s="4">
        <v>165</v>
      </c>
      <c r="F4107" s="4">
        <v>1120845</v>
      </c>
      <c r="G4107" s="4">
        <v>112086</v>
      </c>
      <c r="H4107" s="4">
        <v>1232931</v>
      </c>
    </row>
    <row r="4108" spans="1:8" ht="15.75">
      <c r="A4108" s="3" t="s">
        <v>2944</v>
      </c>
      <c r="B4108" s="2" t="s">
        <v>2544</v>
      </c>
      <c r="C4108" s="2" t="s">
        <v>299</v>
      </c>
      <c r="D4108" s="2" t="s">
        <v>2545</v>
      </c>
      <c r="E4108" s="4">
        <v>20</v>
      </c>
      <c r="F4108" s="4">
        <v>158740</v>
      </c>
      <c r="G4108" s="4">
        <v>15874</v>
      </c>
      <c r="H4108" s="4">
        <v>174614</v>
      </c>
    </row>
    <row r="4109" spans="1:8" ht="15.75">
      <c r="A4109" s="3" t="s">
        <v>2944</v>
      </c>
      <c r="B4109" s="2" t="s">
        <v>2548</v>
      </c>
      <c r="C4109" s="2" t="s">
        <v>299</v>
      </c>
      <c r="D4109" s="2" t="s">
        <v>2549</v>
      </c>
      <c r="E4109" s="4">
        <v>70</v>
      </c>
      <c r="F4109" s="4">
        <v>635600</v>
      </c>
      <c r="G4109" s="4">
        <v>63560</v>
      </c>
      <c r="H4109" s="4">
        <v>699160</v>
      </c>
    </row>
    <row r="4110" spans="1:8" ht="15.75">
      <c r="A4110" s="3" t="s">
        <v>2944</v>
      </c>
      <c r="B4110" s="2" t="s">
        <v>2550</v>
      </c>
      <c r="C4110" s="2" t="s">
        <v>299</v>
      </c>
      <c r="D4110" s="2" t="s">
        <v>2551</v>
      </c>
      <c r="E4110" s="4">
        <v>63</v>
      </c>
      <c r="F4110" s="4">
        <v>210495</v>
      </c>
      <c r="G4110" s="4">
        <v>21050</v>
      </c>
      <c r="H4110" s="4">
        <v>231545</v>
      </c>
    </row>
    <row r="4111" spans="1:8" ht="15.75">
      <c r="A4111" s="3" t="s">
        <v>2944</v>
      </c>
      <c r="B4111" s="2" t="s">
        <v>2554</v>
      </c>
      <c r="C4111" s="2" t="s">
        <v>299</v>
      </c>
      <c r="D4111" s="2" t="s">
        <v>2555</v>
      </c>
      <c r="E4111" s="4">
        <v>20</v>
      </c>
      <c r="F4111" s="4">
        <v>73000</v>
      </c>
      <c r="G4111" s="4">
        <v>7300</v>
      </c>
      <c r="H4111" s="4">
        <v>80300</v>
      </c>
    </row>
    <row r="4112" spans="1:8" ht="15.75">
      <c r="A4112" s="3" t="s">
        <v>2944</v>
      </c>
      <c r="B4112" s="2" t="s">
        <v>2556</v>
      </c>
      <c r="C4112" s="2" t="s">
        <v>299</v>
      </c>
      <c r="D4112" s="2" t="s">
        <v>2557</v>
      </c>
      <c r="E4112" s="4">
        <v>20</v>
      </c>
      <c r="F4112" s="4">
        <v>74200</v>
      </c>
      <c r="G4112" s="4">
        <v>7421</v>
      </c>
      <c r="H4112" s="4">
        <v>81621</v>
      </c>
    </row>
    <row r="4113" spans="1:8" ht="15.75">
      <c r="A4113" s="3" t="s">
        <v>2944</v>
      </c>
      <c r="B4113" s="2" t="s">
        <v>2562</v>
      </c>
      <c r="C4113" s="2" t="s">
        <v>299</v>
      </c>
      <c r="D4113" s="2" t="s">
        <v>2563</v>
      </c>
      <c r="E4113" s="4">
        <v>30</v>
      </c>
      <c r="F4113" s="4">
        <v>116820</v>
      </c>
      <c r="G4113" s="4">
        <v>11682</v>
      </c>
      <c r="H4113" s="4">
        <v>128502</v>
      </c>
    </row>
    <row r="4114" spans="1:8" ht="15.75">
      <c r="A4114" s="3" t="s">
        <v>2944</v>
      </c>
      <c r="B4114" s="2" t="s">
        <v>2564</v>
      </c>
      <c r="C4114" s="2" t="s">
        <v>299</v>
      </c>
      <c r="D4114" s="2" t="s">
        <v>2565</v>
      </c>
      <c r="E4114" s="4">
        <v>220</v>
      </c>
      <c r="F4114" s="4">
        <v>815460</v>
      </c>
      <c r="G4114" s="4">
        <v>81546</v>
      </c>
      <c r="H4114" s="4">
        <v>897006</v>
      </c>
    </row>
    <row r="4115" spans="1:8" ht="15.75">
      <c r="A4115" s="3" t="s">
        <v>2944</v>
      </c>
      <c r="B4115" s="2" t="s">
        <v>2572</v>
      </c>
      <c r="C4115" s="2" t="s">
        <v>307</v>
      </c>
      <c r="D4115" s="2" t="s">
        <v>2573</v>
      </c>
      <c r="E4115" s="4">
        <v>84</v>
      </c>
      <c r="F4115" s="4">
        <v>574200</v>
      </c>
      <c r="G4115" s="4">
        <v>57420</v>
      </c>
      <c r="H4115" s="4">
        <v>631620</v>
      </c>
    </row>
    <row r="4116" spans="1:8" ht="15.75">
      <c r="A4116" s="3" t="s">
        <v>2944</v>
      </c>
      <c r="B4116" s="2" t="s">
        <v>2574</v>
      </c>
      <c r="C4116" s="2" t="s">
        <v>307</v>
      </c>
      <c r="D4116" s="2" t="s">
        <v>2575</v>
      </c>
      <c r="E4116" s="4">
        <v>20</v>
      </c>
      <c r="F4116" s="4">
        <v>74000</v>
      </c>
      <c r="G4116" s="4">
        <v>7400</v>
      </c>
      <c r="H4116" s="4">
        <v>81400</v>
      </c>
    </row>
    <row r="4117" spans="1:8" ht="15.75">
      <c r="A4117" s="3" t="s">
        <v>2944</v>
      </c>
      <c r="B4117" s="2" t="s">
        <v>2576</v>
      </c>
      <c r="C4117" s="2" t="s">
        <v>310</v>
      </c>
      <c r="D4117" s="2" t="s">
        <v>2577</v>
      </c>
      <c r="E4117" s="4">
        <v>40</v>
      </c>
      <c r="F4117" s="4">
        <v>194320</v>
      </c>
      <c r="G4117" s="4">
        <v>19432</v>
      </c>
      <c r="H4117" s="4">
        <v>213752</v>
      </c>
    </row>
    <row r="4118" spans="1:8" ht="15.75">
      <c r="A4118" s="3" t="s">
        <v>2944</v>
      </c>
      <c r="B4118" s="2" t="s">
        <v>2578</v>
      </c>
      <c r="C4118" s="2" t="s">
        <v>310</v>
      </c>
      <c r="D4118" s="2" t="s">
        <v>2579</v>
      </c>
      <c r="E4118" s="4">
        <v>50</v>
      </c>
      <c r="F4118" s="4">
        <v>297110</v>
      </c>
      <c r="G4118" s="4">
        <v>29711</v>
      </c>
      <c r="H4118" s="4">
        <v>326821</v>
      </c>
    </row>
    <row r="4119" spans="1:8" ht="15.75">
      <c r="A4119" s="3" t="s">
        <v>2944</v>
      </c>
      <c r="B4119" s="2" t="s">
        <v>2580</v>
      </c>
      <c r="C4119" s="2" t="s">
        <v>310</v>
      </c>
      <c r="D4119" s="2" t="s">
        <v>2581</v>
      </c>
      <c r="E4119" s="4">
        <v>30</v>
      </c>
      <c r="F4119" s="4">
        <v>212490</v>
      </c>
      <c r="G4119" s="4">
        <v>21249</v>
      </c>
      <c r="H4119" s="4">
        <v>233739</v>
      </c>
    </row>
    <row r="4120" spans="1:8" ht="15.75">
      <c r="A4120" s="3" t="s">
        <v>2944</v>
      </c>
      <c r="B4120" s="2" t="s">
        <v>2584</v>
      </c>
      <c r="C4120" s="2" t="s">
        <v>310</v>
      </c>
      <c r="D4120" s="2" t="s">
        <v>2585</v>
      </c>
      <c r="E4120" s="4">
        <v>10</v>
      </c>
      <c r="F4120" s="4">
        <v>93700</v>
      </c>
      <c r="G4120" s="4">
        <v>9370</v>
      </c>
      <c r="H4120" s="4">
        <v>103070</v>
      </c>
    </row>
    <row r="4121" spans="1:8" ht="15.75">
      <c r="A4121" s="3" t="s">
        <v>2944</v>
      </c>
      <c r="B4121" s="2" t="s">
        <v>2590</v>
      </c>
      <c r="C4121" s="2" t="s">
        <v>312</v>
      </c>
      <c r="D4121" s="2" t="s">
        <v>2591</v>
      </c>
      <c r="E4121" s="4">
        <v>60</v>
      </c>
      <c r="F4121" s="4">
        <v>346560</v>
      </c>
      <c r="G4121" s="4">
        <v>34656</v>
      </c>
      <c r="H4121" s="4">
        <v>381216</v>
      </c>
    </row>
    <row r="4122" spans="1:8" ht="15.75">
      <c r="A4122" s="3" t="s">
        <v>2944</v>
      </c>
      <c r="B4122" s="2" t="s">
        <v>2592</v>
      </c>
      <c r="C4122" s="2" t="s">
        <v>312</v>
      </c>
      <c r="D4122" s="2" t="s">
        <v>2593</v>
      </c>
      <c r="E4122" s="4">
        <v>10</v>
      </c>
      <c r="F4122" s="4">
        <v>69050</v>
      </c>
      <c r="G4122" s="4">
        <v>6905</v>
      </c>
      <c r="H4122" s="4">
        <v>75955</v>
      </c>
    </row>
    <row r="4123" spans="1:8" ht="15.75">
      <c r="A4123" s="3" t="s">
        <v>2944</v>
      </c>
      <c r="B4123" s="2" t="s">
        <v>2596</v>
      </c>
      <c r="C4123" s="2" t="s">
        <v>314</v>
      </c>
      <c r="D4123" s="2" t="s">
        <v>2597</v>
      </c>
      <c r="E4123" s="4">
        <v>20</v>
      </c>
      <c r="F4123" s="4">
        <v>89700</v>
      </c>
      <c r="G4123" s="4">
        <v>8970</v>
      </c>
      <c r="H4123" s="4">
        <v>98670</v>
      </c>
    </row>
    <row r="4124" spans="1:8" ht="15.75">
      <c r="A4124" s="3" t="s">
        <v>2944</v>
      </c>
      <c r="B4124" s="2" t="s">
        <v>2598</v>
      </c>
      <c r="C4124" s="2" t="s">
        <v>314</v>
      </c>
      <c r="D4124" s="2" t="s">
        <v>2599</v>
      </c>
      <c r="E4124" s="4">
        <v>30</v>
      </c>
      <c r="F4124" s="4">
        <v>166080</v>
      </c>
      <c r="G4124" s="4">
        <v>16608</v>
      </c>
      <c r="H4124" s="4">
        <v>182688</v>
      </c>
    </row>
    <row r="4125" spans="1:8" ht="15.75">
      <c r="A4125" s="3" t="s">
        <v>2944</v>
      </c>
      <c r="B4125" s="2" t="s">
        <v>2600</v>
      </c>
      <c r="C4125" s="2" t="s">
        <v>314</v>
      </c>
      <c r="D4125" s="2" t="s">
        <v>2601</v>
      </c>
      <c r="E4125" s="4">
        <v>20</v>
      </c>
      <c r="F4125" s="4">
        <v>52560</v>
      </c>
      <c r="G4125" s="4">
        <v>5256</v>
      </c>
      <c r="H4125" s="4">
        <v>57816</v>
      </c>
    </row>
    <row r="4126" spans="1:8" ht="15.75">
      <c r="A4126" s="3" t="s">
        <v>2944</v>
      </c>
      <c r="B4126" s="2" t="s">
        <v>2602</v>
      </c>
      <c r="C4126" s="2" t="s">
        <v>314</v>
      </c>
      <c r="D4126" s="2" t="s">
        <v>2603</v>
      </c>
      <c r="E4126" s="4">
        <v>20</v>
      </c>
      <c r="F4126" s="4">
        <v>134200</v>
      </c>
      <c r="G4126" s="4">
        <v>13420</v>
      </c>
      <c r="H4126" s="4">
        <v>147620</v>
      </c>
    </row>
    <row r="4127" spans="1:8" ht="15.75">
      <c r="A4127" s="3" t="s">
        <v>2944</v>
      </c>
      <c r="B4127" s="2" t="s">
        <v>2606</v>
      </c>
      <c r="C4127" s="2" t="s">
        <v>314</v>
      </c>
      <c r="D4127" s="2" t="s">
        <v>2607</v>
      </c>
      <c r="E4127" s="4">
        <v>19</v>
      </c>
      <c r="F4127" s="4">
        <v>50445</v>
      </c>
      <c r="G4127" s="4">
        <v>5045</v>
      </c>
      <c r="H4127" s="4">
        <v>55490</v>
      </c>
    </row>
    <row r="4128" spans="1:8" ht="15.75">
      <c r="A4128" s="3" t="s">
        <v>2944</v>
      </c>
      <c r="B4128" s="2" t="s">
        <v>2608</v>
      </c>
      <c r="C4128" s="2" t="s">
        <v>314</v>
      </c>
      <c r="D4128" s="2" t="s">
        <v>2609</v>
      </c>
      <c r="E4128" s="4">
        <v>20</v>
      </c>
      <c r="F4128" s="4">
        <v>67860</v>
      </c>
      <c r="G4128" s="4">
        <v>6786</v>
      </c>
      <c r="H4128" s="4">
        <v>74646</v>
      </c>
    </row>
    <row r="4129" spans="1:8" ht="15.75">
      <c r="A4129" s="3" t="s">
        <v>2944</v>
      </c>
      <c r="B4129" s="2" t="s">
        <v>2610</v>
      </c>
      <c r="C4129" s="2" t="s">
        <v>314</v>
      </c>
      <c r="D4129" s="2" t="s">
        <v>2611</v>
      </c>
      <c r="E4129" s="4">
        <v>15</v>
      </c>
      <c r="F4129" s="4">
        <v>54720</v>
      </c>
      <c r="G4129" s="4">
        <v>5472</v>
      </c>
      <c r="H4129" s="4">
        <v>60192</v>
      </c>
    </row>
    <row r="4130" spans="1:8" ht="15.75">
      <c r="A4130" s="3" t="s">
        <v>2944</v>
      </c>
      <c r="B4130" s="2" t="s">
        <v>2612</v>
      </c>
      <c r="C4130" s="2" t="s">
        <v>314</v>
      </c>
      <c r="D4130" s="2" t="s">
        <v>2613</v>
      </c>
      <c r="E4130" s="4">
        <v>20</v>
      </c>
      <c r="F4130" s="4">
        <v>76220</v>
      </c>
      <c r="G4130" s="4">
        <v>7622</v>
      </c>
      <c r="H4130" s="4">
        <v>83842</v>
      </c>
    </row>
    <row r="4131" spans="1:8" ht="15.75">
      <c r="A4131" s="3" t="s">
        <v>2944</v>
      </c>
      <c r="B4131" s="2" t="s">
        <v>2614</v>
      </c>
      <c r="C4131" s="2" t="s">
        <v>318</v>
      </c>
      <c r="D4131" s="2" t="s">
        <v>2615</v>
      </c>
      <c r="E4131" s="4">
        <v>175</v>
      </c>
      <c r="F4131" s="4">
        <v>753900</v>
      </c>
      <c r="G4131" s="4">
        <v>75390</v>
      </c>
      <c r="H4131" s="4">
        <v>829290</v>
      </c>
    </row>
    <row r="4132" spans="1:8" ht="15.75">
      <c r="A4132" s="3" t="s">
        <v>2944</v>
      </c>
      <c r="B4132" s="2" t="s">
        <v>2616</v>
      </c>
      <c r="C4132" s="2" t="s">
        <v>318</v>
      </c>
      <c r="D4132" s="2" t="s">
        <v>2617</v>
      </c>
      <c r="E4132" s="4">
        <v>70</v>
      </c>
      <c r="F4132" s="4">
        <v>381570</v>
      </c>
      <c r="G4132" s="4">
        <v>38157</v>
      </c>
      <c r="H4132" s="4">
        <v>419727</v>
      </c>
    </row>
    <row r="4133" spans="1:8" ht="15.75">
      <c r="A4133" s="3" t="s">
        <v>2944</v>
      </c>
      <c r="B4133" s="2" t="s">
        <v>2618</v>
      </c>
      <c r="C4133" s="2" t="s">
        <v>318</v>
      </c>
      <c r="D4133" s="2" t="s">
        <v>2619</v>
      </c>
      <c r="E4133" s="4">
        <v>410</v>
      </c>
      <c r="F4133" s="4">
        <v>1055750</v>
      </c>
      <c r="G4133" s="4">
        <v>105575</v>
      </c>
      <c r="H4133" s="4">
        <v>1161325</v>
      </c>
    </row>
    <row r="4134" spans="1:8" ht="15.75">
      <c r="A4134" s="3" t="s">
        <v>2944</v>
      </c>
      <c r="B4134" s="2" t="s">
        <v>2620</v>
      </c>
      <c r="C4134" s="2" t="s">
        <v>318</v>
      </c>
      <c r="D4134" s="2" t="s">
        <v>2621</v>
      </c>
      <c r="E4134" s="4">
        <v>45</v>
      </c>
      <c r="F4134" s="4">
        <v>293985</v>
      </c>
      <c r="G4134" s="4">
        <v>29399</v>
      </c>
      <c r="H4134" s="4">
        <v>323384</v>
      </c>
    </row>
    <row r="4135" spans="1:8" ht="15.75">
      <c r="A4135" s="3" t="s">
        <v>2944</v>
      </c>
      <c r="B4135" s="2" t="s">
        <v>2624</v>
      </c>
      <c r="C4135" s="2" t="s">
        <v>318</v>
      </c>
      <c r="D4135" s="2" t="s">
        <v>2625</v>
      </c>
      <c r="E4135" s="4">
        <v>50</v>
      </c>
      <c r="F4135" s="4">
        <v>141500</v>
      </c>
      <c r="G4135" s="4">
        <v>14150</v>
      </c>
      <c r="H4135" s="4">
        <v>155650</v>
      </c>
    </row>
    <row r="4136" spans="1:8" ht="15.75">
      <c r="A4136" s="3" t="s">
        <v>2944</v>
      </c>
      <c r="B4136" s="2" t="s">
        <v>2626</v>
      </c>
      <c r="C4136" s="2" t="s">
        <v>318</v>
      </c>
      <c r="D4136" s="2" t="s">
        <v>2627</v>
      </c>
      <c r="E4136" s="4">
        <v>10</v>
      </c>
      <c r="F4136" s="4">
        <v>88200</v>
      </c>
      <c r="G4136" s="4">
        <v>8820</v>
      </c>
      <c r="H4136" s="4">
        <v>97020</v>
      </c>
    </row>
    <row r="4137" spans="1:8" ht="15.75">
      <c r="A4137" s="3" t="s">
        <v>2944</v>
      </c>
      <c r="B4137" s="2" t="s">
        <v>2628</v>
      </c>
      <c r="C4137" s="2" t="s">
        <v>318</v>
      </c>
      <c r="D4137" s="2" t="s">
        <v>2629</v>
      </c>
      <c r="E4137" s="4">
        <v>522</v>
      </c>
      <c r="F4137" s="4">
        <v>1610370</v>
      </c>
      <c r="G4137" s="4">
        <v>161037</v>
      </c>
      <c r="H4137" s="4">
        <v>1771407</v>
      </c>
    </row>
    <row r="4138" spans="1:8" ht="15.75">
      <c r="A4138" s="3" t="s">
        <v>2944</v>
      </c>
      <c r="B4138" s="2" t="s">
        <v>2630</v>
      </c>
      <c r="C4138" s="2" t="s">
        <v>318</v>
      </c>
      <c r="D4138" s="2" t="s">
        <v>2631</v>
      </c>
      <c r="E4138" s="4">
        <v>40</v>
      </c>
      <c r="F4138" s="4">
        <v>133600</v>
      </c>
      <c r="G4138" s="4">
        <v>13360</v>
      </c>
      <c r="H4138" s="4">
        <v>146960</v>
      </c>
    </row>
    <row r="4139" spans="1:8" ht="15.75">
      <c r="A4139" s="3" t="s">
        <v>2944</v>
      </c>
      <c r="B4139" s="2" t="s">
        <v>2632</v>
      </c>
      <c r="C4139" s="2" t="s">
        <v>318</v>
      </c>
      <c r="D4139" s="2" t="s">
        <v>2633</v>
      </c>
      <c r="E4139" s="4">
        <v>54</v>
      </c>
      <c r="F4139" s="4">
        <v>194130</v>
      </c>
      <c r="G4139" s="4">
        <v>19413</v>
      </c>
      <c r="H4139" s="4">
        <v>213543</v>
      </c>
    </row>
    <row r="4140" spans="1:8" ht="15.75">
      <c r="A4140" s="3" t="s">
        <v>2944</v>
      </c>
      <c r="B4140" s="2" t="s">
        <v>2636</v>
      </c>
      <c r="C4140" s="2" t="s">
        <v>2312</v>
      </c>
      <c r="D4140" s="2" t="s">
        <v>2637</v>
      </c>
      <c r="E4140" s="4">
        <v>35</v>
      </c>
      <c r="F4140" s="4">
        <v>208985</v>
      </c>
      <c r="G4140" s="4">
        <v>20899</v>
      </c>
      <c r="H4140" s="4">
        <v>229884</v>
      </c>
    </row>
    <row r="4141" spans="1:8" ht="15.75">
      <c r="A4141" s="3" t="s">
        <v>2944</v>
      </c>
      <c r="B4141" s="2" t="s">
        <v>3802</v>
      </c>
      <c r="C4141" s="2" t="s">
        <v>2642</v>
      </c>
      <c r="D4141" s="2" t="s">
        <v>2659</v>
      </c>
      <c r="E4141" s="4">
        <v>10</v>
      </c>
      <c r="F4141" s="4">
        <v>126000</v>
      </c>
      <c r="G4141" s="4">
        <v>12600</v>
      </c>
      <c r="H4141" s="4">
        <v>138600</v>
      </c>
    </row>
    <row r="4142" spans="1:8" ht="15.75">
      <c r="A4142" s="3" t="s">
        <v>2944</v>
      </c>
      <c r="B4142" s="2" t="s">
        <v>2656</v>
      </c>
      <c r="C4142" s="2" t="s">
        <v>2312</v>
      </c>
      <c r="D4142" s="2" t="s">
        <v>2657</v>
      </c>
      <c r="E4142" s="4">
        <v>-81</v>
      </c>
      <c r="F4142" s="4"/>
      <c r="G4142" s="4"/>
      <c r="H4142" s="4"/>
    </row>
    <row r="4143" spans="1:8" ht="15.75">
      <c r="A4143" s="3" t="s">
        <v>2944</v>
      </c>
      <c r="B4143" s="2" t="s">
        <v>2712</v>
      </c>
      <c r="C4143" s="2" t="s">
        <v>1267</v>
      </c>
      <c r="D4143" s="2" t="s">
        <v>2713</v>
      </c>
      <c r="E4143" s="4">
        <v>9</v>
      </c>
      <c r="F4143" s="4">
        <v>217917</v>
      </c>
      <c r="G4143" s="4">
        <v>21792</v>
      </c>
      <c r="H4143" s="4">
        <v>239709</v>
      </c>
    </row>
    <row r="4144" spans="1:8" ht="15.75">
      <c r="A4144" s="3" t="s">
        <v>2944</v>
      </c>
      <c r="B4144" s="2" t="s">
        <v>2714</v>
      </c>
      <c r="C4144" s="2" t="s">
        <v>1267</v>
      </c>
      <c r="D4144" s="2" t="s">
        <v>2715</v>
      </c>
      <c r="E4144" s="4">
        <v>67</v>
      </c>
      <c r="F4144" s="4">
        <v>2089596</v>
      </c>
      <c r="G4144" s="4">
        <v>208960</v>
      </c>
      <c r="H4144" s="4">
        <v>2298556</v>
      </c>
    </row>
    <row r="4145" spans="1:8" ht="15.75">
      <c r="A4145" s="3" t="s">
        <v>2944</v>
      </c>
      <c r="B4145" s="2" t="s">
        <v>2716</v>
      </c>
      <c r="C4145" s="2" t="s">
        <v>1267</v>
      </c>
      <c r="D4145" s="2" t="s">
        <v>2717</v>
      </c>
      <c r="E4145" s="4">
        <v>29</v>
      </c>
      <c r="F4145" s="4">
        <v>767572</v>
      </c>
      <c r="G4145" s="4">
        <v>76757</v>
      </c>
      <c r="H4145" s="4">
        <v>844329</v>
      </c>
    </row>
    <row r="4146" spans="1:8" ht="15.75">
      <c r="A4146" s="3" t="s">
        <v>2944</v>
      </c>
      <c r="B4146" s="2" t="s">
        <v>2720</v>
      </c>
      <c r="C4146" s="2" t="s">
        <v>1267</v>
      </c>
      <c r="D4146" s="2" t="s">
        <v>2721</v>
      </c>
      <c r="E4146" s="4">
        <v>36</v>
      </c>
      <c r="F4146" s="4">
        <v>1034028</v>
      </c>
      <c r="G4146" s="4">
        <v>103403</v>
      </c>
      <c r="H4146" s="4">
        <v>1137431</v>
      </c>
    </row>
    <row r="4147" spans="1:8" ht="15.75">
      <c r="A4147" s="3" t="s">
        <v>2944</v>
      </c>
      <c r="B4147" s="2" t="s">
        <v>2728</v>
      </c>
      <c r="C4147" s="2" t="s">
        <v>1267</v>
      </c>
      <c r="D4147" s="2" t="s">
        <v>2729</v>
      </c>
      <c r="E4147" s="4">
        <v>14</v>
      </c>
      <c r="F4147" s="4">
        <v>528402</v>
      </c>
      <c r="G4147" s="4">
        <v>52840</v>
      </c>
      <c r="H4147" s="4">
        <v>581242</v>
      </c>
    </row>
    <row r="4148" spans="1:8" ht="15.75">
      <c r="A4148" s="3" t="s">
        <v>2944</v>
      </c>
      <c r="B4148" s="2" t="s">
        <v>2735</v>
      </c>
      <c r="C4148" s="2" t="s">
        <v>2732</v>
      </c>
      <c r="D4148" s="2" t="s">
        <v>2736</v>
      </c>
      <c r="E4148" s="4">
        <v>10</v>
      </c>
      <c r="F4148" s="4">
        <v>157570</v>
      </c>
      <c r="G4148" s="4">
        <v>15757</v>
      </c>
      <c r="H4148" s="4">
        <v>173327</v>
      </c>
    </row>
    <row r="4149" spans="1:8" ht="15.75">
      <c r="A4149" s="3" t="s">
        <v>2944</v>
      </c>
      <c r="B4149" s="2" t="s">
        <v>2737</v>
      </c>
      <c r="C4149" s="2" t="s">
        <v>2732</v>
      </c>
      <c r="D4149" s="2" t="s">
        <v>2738</v>
      </c>
      <c r="E4149" s="4">
        <v>32</v>
      </c>
      <c r="F4149" s="4">
        <v>428288</v>
      </c>
      <c r="G4149" s="4">
        <v>42829</v>
      </c>
      <c r="H4149" s="4">
        <v>471117</v>
      </c>
    </row>
    <row r="4150" spans="1:8" ht="15.75">
      <c r="A4150" s="3" t="s">
        <v>2944</v>
      </c>
      <c r="B4150" s="2" t="s">
        <v>2739</v>
      </c>
      <c r="C4150" s="2" t="s">
        <v>2732</v>
      </c>
      <c r="D4150" s="2" t="s">
        <v>2740</v>
      </c>
      <c r="E4150" s="4">
        <v>42</v>
      </c>
      <c r="F4150" s="4">
        <v>611478</v>
      </c>
      <c r="G4150" s="4">
        <v>61148</v>
      </c>
      <c r="H4150" s="4">
        <v>672626</v>
      </c>
    </row>
    <row r="4151" spans="1:8" ht="15.75">
      <c r="A4151" s="3" t="s">
        <v>2944</v>
      </c>
      <c r="B4151" s="2" t="s">
        <v>2745</v>
      </c>
      <c r="C4151" s="2" t="s">
        <v>2732</v>
      </c>
      <c r="D4151" s="2" t="s">
        <v>2746</v>
      </c>
      <c r="E4151" s="4">
        <v>15</v>
      </c>
      <c r="F4151" s="4">
        <v>288885</v>
      </c>
      <c r="G4151" s="4">
        <v>28889</v>
      </c>
      <c r="H4151" s="4">
        <v>317774</v>
      </c>
    </row>
    <row r="4152" spans="1:8" ht="15.75">
      <c r="A4152" s="3" t="s">
        <v>2944</v>
      </c>
      <c r="B4152" s="2" t="s">
        <v>2749</v>
      </c>
      <c r="C4152" s="2" t="s">
        <v>1267</v>
      </c>
      <c r="D4152" s="2" t="s">
        <v>2750</v>
      </c>
      <c r="E4152" s="4">
        <v>7</v>
      </c>
      <c r="F4152" s="4">
        <v>224735</v>
      </c>
      <c r="G4152" s="4">
        <v>22474</v>
      </c>
      <c r="H4152" s="4">
        <v>247209</v>
      </c>
    </row>
    <row r="4153" spans="1:8" ht="15.75">
      <c r="A4153" s="3" t="s">
        <v>2944</v>
      </c>
      <c r="B4153" s="2" t="s">
        <v>3829</v>
      </c>
      <c r="C4153" s="2" t="s">
        <v>3824</v>
      </c>
      <c r="D4153" s="2" t="s">
        <v>3830</v>
      </c>
      <c r="E4153" s="4">
        <v>3</v>
      </c>
      <c r="F4153" s="4">
        <v>4113</v>
      </c>
      <c r="G4153" s="4">
        <v>411</v>
      </c>
      <c r="H4153" s="4">
        <v>4524</v>
      </c>
    </row>
    <row r="4154" spans="1:8" ht="15.75">
      <c r="A4154" s="3" t="s">
        <v>2944</v>
      </c>
      <c r="B4154" s="2" t="s">
        <v>3844</v>
      </c>
      <c r="C4154" s="2" t="s">
        <v>3843</v>
      </c>
      <c r="D4154" s="2" t="s">
        <v>3845</v>
      </c>
      <c r="E4154" s="4">
        <v>3</v>
      </c>
      <c r="F4154" s="4">
        <v>5271</v>
      </c>
      <c r="G4154" s="4">
        <v>527</v>
      </c>
      <c r="H4154" s="4">
        <v>5798</v>
      </c>
    </row>
    <row r="4155" spans="1:8" ht="15.75">
      <c r="A4155" s="3" t="s">
        <v>2944</v>
      </c>
      <c r="B4155" s="2" t="s">
        <v>3846</v>
      </c>
      <c r="C4155" s="2" t="s">
        <v>2781</v>
      </c>
      <c r="D4155" s="2" t="s">
        <v>3847</v>
      </c>
      <c r="E4155" s="4">
        <v>3</v>
      </c>
      <c r="F4155" s="4">
        <v>6753</v>
      </c>
      <c r="G4155" s="4">
        <v>675</v>
      </c>
      <c r="H4155" s="4">
        <v>7428</v>
      </c>
    </row>
    <row r="4156" spans="1:8" ht="15.75">
      <c r="A4156" s="3" t="s">
        <v>2944</v>
      </c>
      <c r="B4156" s="2" t="s">
        <v>2797</v>
      </c>
      <c r="C4156" s="2" t="s">
        <v>2794</v>
      </c>
      <c r="D4156" s="2" t="s">
        <v>2798</v>
      </c>
      <c r="E4156" s="4">
        <v>3</v>
      </c>
      <c r="F4156" s="4">
        <v>3723</v>
      </c>
      <c r="G4156" s="4">
        <v>373</v>
      </c>
      <c r="H4156" s="4">
        <v>4096</v>
      </c>
    </row>
    <row r="4157" spans="1:8" ht="15.75">
      <c r="A4157" s="3" t="s">
        <v>2944</v>
      </c>
      <c r="B4157" s="2" t="s">
        <v>2807</v>
      </c>
      <c r="C4157" s="2" t="s">
        <v>2794</v>
      </c>
      <c r="D4157" s="2" t="s">
        <v>2808</v>
      </c>
      <c r="E4157" s="4">
        <v>100</v>
      </c>
      <c r="F4157" s="4">
        <v>151200</v>
      </c>
      <c r="G4157" s="4">
        <v>15120</v>
      </c>
      <c r="H4157" s="4">
        <v>166320</v>
      </c>
    </row>
    <row r="4158" spans="1:8" ht="15.75">
      <c r="A4158" s="3" t="s">
        <v>2944</v>
      </c>
      <c r="B4158" s="2" t="s">
        <v>3854</v>
      </c>
      <c r="C4158" s="2" t="s">
        <v>2753</v>
      </c>
      <c r="D4158" s="2" t="s">
        <v>3855</v>
      </c>
      <c r="E4158" s="4">
        <v>10</v>
      </c>
      <c r="F4158" s="4">
        <v>30260</v>
      </c>
      <c r="G4158" s="4">
        <v>3026</v>
      </c>
      <c r="H4158" s="4">
        <v>33286</v>
      </c>
    </row>
    <row r="4159" spans="1:8" ht="15.75">
      <c r="A4159" s="3" t="s">
        <v>2944</v>
      </c>
      <c r="B4159" s="2" t="s">
        <v>2809</v>
      </c>
      <c r="C4159" s="2" t="s">
        <v>1443</v>
      </c>
      <c r="D4159" s="2" t="s">
        <v>2810</v>
      </c>
      <c r="E4159" s="4">
        <v>25</v>
      </c>
      <c r="F4159" s="4">
        <v>62410</v>
      </c>
      <c r="G4159" s="4">
        <v>6241</v>
      </c>
      <c r="H4159" s="4">
        <v>68651</v>
      </c>
    </row>
    <row r="4160" spans="1:8" ht="15.75">
      <c r="A4160" s="3" t="s">
        <v>2944</v>
      </c>
      <c r="B4160" s="2" t="s">
        <v>2811</v>
      </c>
      <c r="C4160" s="2" t="s">
        <v>1443</v>
      </c>
      <c r="D4160" s="2" t="s">
        <v>2812</v>
      </c>
      <c r="E4160" s="4">
        <v>21</v>
      </c>
      <c r="F4160" s="4">
        <v>49578</v>
      </c>
      <c r="G4160" s="4">
        <v>4958</v>
      </c>
      <c r="H4160" s="4">
        <v>54536</v>
      </c>
    </row>
    <row r="4161" spans="1:8" ht="15.75">
      <c r="A4161" s="3" t="s">
        <v>2944</v>
      </c>
      <c r="B4161" s="2" t="s">
        <v>2813</v>
      </c>
      <c r="C4161" s="2" t="s">
        <v>1443</v>
      </c>
      <c r="D4161" s="2" t="s">
        <v>2814</v>
      </c>
      <c r="E4161" s="4">
        <v>5</v>
      </c>
      <c r="F4161" s="4">
        <v>17405</v>
      </c>
      <c r="G4161" s="4">
        <v>1741</v>
      </c>
      <c r="H4161" s="4">
        <v>19146</v>
      </c>
    </row>
    <row r="4162" spans="1:8" ht="15.75">
      <c r="A4162" s="3" t="s">
        <v>2944</v>
      </c>
      <c r="B4162" s="2" t="s">
        <v>2828</v>
      </c>
      <c r="C4162" s="2" t="s">
        <v>2827</v>
      </c>
      <c r="D4162" s="2" t="s">
        <v>2646</v>
      </c>
      <c r="E4162" s="4">
        <v>10</v>
      </c>
      <c r="F4162" s="4">
        <v>50000</v>
      </c>
      <c r="G4162" s="4">
        <v>5000</v>
      </c>
      <c r="H4162" s="4">
        <v>55000</v>
      </c>
    </row>
    <row r="4163" spans="1:8" ht="15.75">
      <c r="A4163" s="3" t="s">
        <v>2944</v>
      </c>
      <c r="B4163" s="2" t="s">
        <v>2829</v>
      </c>
      <c r="C4163" s="2" t="s">
        <v>2827</v>
      </c>
      <c r="D4163" s="2" t="s">
        <v>2648</v>
      </c>
      <c r="E4163" s="4">
        <v>10</v>
      </c>
      <c r="F4163" s="4">
        <v>58000</v>
      </c>
      <c r="G4163" s="4">
        <v>5800</v>
      </c>
      <c r="H4163" s="4">
        <v>63800</v>
      </c>
    </row>
    <row r="4164" spans="1:8" ht="15.75">
      <c r="A4164" s="3" t="s">
        <v>2944</v>
      </c>
      <c r="B4164" s="2" t="s">
        <v>2831</v>
      </c>
      <c r="C4164" s="2" t="s">
        <v>1401</v>
      </c>
      <c r="D4164" s="2" t="s">
        <v>2832</v>
      </c>
      <c r="E4164" s="4">
        <v>105</v>
      </c>
      <c r="F4164" s="4">
        <v>193945</v>
      </c>
      <c r="G4164" s="4">
        <v>19395</v>
      </c>
      <c r="H4164" s="4">
        <v>213340</v>
      </c>
    </row>
    <row r="4165" spans="1:8" ht="15.75">
      <c r="A4165" s="3" t="s">
        <v>2944</v>
      </c>
      <c r="B4165" s="2" t="s">
        <v>2835</v>
      </c>
      <c r="C4165" s="2" t="s">
        <v>1401</v>
      </c>
      <c r="D4165" s="2" t="s">
        <v>2836</v>
      </c>
      <c r="E4165" s="4">
        <v>25</v>
      </c>
      <c r="F4165" s="4">
        <v>57170</v>
      </c>
      <c r="G4165" s="4">
        <v>5717</v>
      </c>
      <c r="H4165" s="4">
        <v>62887</v>
      </c>
    </row>
    <row r="4166" spans="1:8" ht="15.75">
      <c r="A4166" s="3" t="s">
        <v>2944</v>
      </c>
      <c r="B4166" s="2" t="s">
        <v>2838</v>
      </c>
      <c r="C4166" s="2" t="s">
        <v>1401</v>
      </c>
      <c r="D4166" s="2" t="s">
        <v>2839</v>
      </c>
      <c r="E4166" s="4">
        <v>20</v>
      </c>
      <c r="F4166" s="4">
        <v>21900</v>
      </c>
      <c r="G4166" s="4">
        <v>2190</v>
      </c>
      <c r="H4166" s="4">
        <v>24090</v>
      </c>
    </row>
    <row r="4167" spans="1:8" ht="15.75">
      <c r="A4167" s="3" t="s">
        <v>2944</v>
      </c>
      <c r="B4167" s="2" t="s">
        <v>2840</v>
      </c>
      <c r="C4167" s="2" t="s">
        <v>1401</v>
      </c>
      <c r="D4167" s="2" t="s">
        <v>2841</v>
      </c>
      <c r="E4167" s="4">
        <v>25</v>
      </c>
      <c r="F4167" s="4">
        <v>67670</v>
      </c>
      <c r="G4167" s="4">
        <v>6767</v>
      </c>
      <c r="H4167" s="4">
        <v>74437</v>
      </c>
    </row>
    <row r="4168" spans="1:8" ht="15.75">
      <c r="A4168" s="3" t="s">
        <v>2944</v>
      </c>
      <c r="B4168" s="2" t="s">
        <v>2842</v>
      </c>
      <c r="C4168" s="2" t="s">
        <v>1401</v>
      </c>
      <c r="D4168" s="2" t="s">
        <v>2843</v>
      </c>
      <c r="E4168" s="4">
        <v>1</v>
      </c>
      <c r="F4168" s="4">
        <v>4298</v>
      </c>
      <c r="G4168" s="4">
        <v>430</v>
      </c>
      <c r="H4168" s="4">
        <v>4728</v>
      </c>
    </row>
    <row r="4169" spans="1:8" ht="15.75">
      <c r="A4169" s="3" t="s">
        <v>2944</v>
      </c>
      <c r="B4169" s="2" t="s">
        <v>2846</v>
      </c>
      <c r="C4169" s="2" t="s">
        <v>1401</v>
      </c>
      <c r="D4169" s="2" t="s">
        <v>2847</v>
      </c>
      <c r="E4169" s="4">
        <v>20</v>
      </c>
      <c r="F4169" s="4">
        <v>93820</v>
      </c>
      <c r="G4169" s="4">
        <v>9382</v>
      </c>
      <c r="H4169" s="4">
        <v>103202</v>
      </c>
    </row>
    <row r="4170" spans="1:8" ht="15.75">
      <c r="A4170" s="3" t="s">
        <v>2944</v>
      </c>
      <c r="B4170" s="2" t="s">
        <v>2848</v>
      </c>
      <c r="C4170" s="2" t="s">
        <v>1401</v>
      </c>
      <c r="D4170" s="2" t="s">
        <v>2849</v>
      </c>
      <c r="E4170" s="4">
        <v>110</v>
      </c>
      <c r="F4170" s="4">
        <v>142790</v>
      </c>
      <c r="G4170" s="4">
        <v>14279</v>
      </c>
      <c r="H4170" s="4">
        <v>157069</v>
      </c>
    </row>
    <row r="4171" spans="1:8" ht="15.75">
      <c r="A4171" s="3" t="s">
        <v>2944</v>
      </c>
      <c r="B4171" s="2" t="s">
        <v>2850</v>
      </c>
      <c r="C4171" s="2" t="s">
        <v>1401</v>
      </c>
      <c r="D4171" s="2" t="s">
        <v>2851</v>
      </c>
      <c r="E4171" s="4">
        <v>10</v>
      </c>
      <c r="F4171" s="4">
        <v>15130</v>
      </c>
      <c r="G4171" s="4">
        <v>1513</v>
      </c>
      <c r="H4171" s="4">
        <v>16643</v>
      </c>
    </row>
    <row r="4172" spans="1:8" ht="15.75">
      <c r="A4172" s="3" t="s">
        <v>2944</v>
      </c>
      <c r="B4172" s="2" t="s">
        <v>2865</v>
      </c>
      <c r="C4172" s="2" t="s">
        <v>1405</v>
      </c>
      <c r="D4172" s="2" t="s">
        <v>2866</v>
      </c>
      <c r="E4172" s="4">
        <v>8</v>
      </c>
      <c r="F4172" s="4">
        <v>11960</v>
      </c>
      <c r="G4172" s="4">
        <v>1196</v>
      </c>
      <c r="H4172" s="4">
        <v>13156</v>
      </c>
    </row>
    <row r="4173" spans="1:8" ht="15.75">
      <c r="A4173" s="3" t="s">
        <v>2944</v>
      </c>
      <c r="B4173" s="2" t="s">
        <v>2873</v>
      </c>
      <c r="C4173" s="2" t="s">
        <v>1405</v>
      </c>
      <c r="D4173" s="2" t="s">
        <v>2874</v>
      </c>
      <c r="E4173" s="4">
        <v>20</v>
      </c>
      <c r="F4173" s="4">
        <v>34960</v>
      </c>
      <c r="G4173" s="4">
        <v>3496</v>
      </c>
      <c r="H4173" s="4">
        <v>38456</v>
      </c>
    </row>
    <row r="4174" spans="1:8" ht="15.75">
      <c r="A4174" s="3" t="s">
        <v>2944</v>
      </c>
      <c r="B4174" s="2" t="s">
        <v>2879</v>
      </c>
      <c r="C4174" s="2" t="s">
        <v>1412</v>
      </c>
      <c r="D4174" s="2" t="s">
        <v>2880</v>
      </c>
      <c r="E4174" s="4">
        <v>41</v>
      </c>
      <c r="F4174" s="4">
        <v>77384</v>
      </c>
      <c r="G4174" s="4">
        <v>7738</v>
      </c>
      <c r="H4174" s="4">
        <v>85122</v>
      </c>
    </row>
    <row r="4175" spans="1:8" ht="15.75">
      <c r="A4175" s="3" t="s">
        <v>2944</v>
      </c>
      <c r="B4175" s="2" t="s">
        <v>2882</v>
      </c>
      <c r="C4175" s="2" t="s">
        <v>1412</v>
      </c>
      <c r="D4175" s="2" t="s">
        <v>2646</v>
      </c>
      <c r="E4175" s="4">
        <v>105</v>
      </c>
      <c r="F4175" s="4">
        <v>248325</v>
      </c>
      <c r="G4175" s="4">
        <v>24833</v>
      </c>
      <c r="H4175" s="4">
        <v>273158</v>
      </c>
    </row>
    <row r="4176" spans="1:8" ht="15.75">
      <c r="A4176" s="3" t="s">
        <v>2944</v>
      </c>
      <c r="B4176" s="2" t="s">
        <v>2883</v>
      </c>
      <c r="C4176" s="2" t="s">
        <v>1412</v>
      </c>
      <c r="D4176" s="2" t="s">
        <v>2884</v>
      </c>
      <c r="E4176" s="4">
        <v>13</v>
      </c>
      <c r="F4176" s="4">
        <v>18367</v>
      </c>
      <c r="G4176" s="4">
        <v>1837</v>
      </c>
      <c r="H4176" s="4">
        <v>20204</v>
      </c>
    </row>
    <row r="4177" spans="1:8" ht="15.75">
      <c r="A4177" s="3" t="s">
        <v>2944</v>
      </c>
      <c r="B4177" s="2" t="s">
        <v>2885</v>
      </c>
      <c r="C4177" s="2" t="s">
        <v>1412</v>
      </c>
      <c r="D4177" s="2" t="s">
        <v>2886</v>
      </c>
      <c r="E4177" s="4">
        <v>55</v>
      </c>
      <c r="F4177" s="4">
        <v>195820</v>
      </c>
      <c r="G4177" s="4">
        <v>19582</v>
      </c>
      <c r="H4177" s="4">
        <v>215402</v>
      </c>
    </row>
    <row r="4178" spans="1:8" ht="15.75">
      <c r="A4178" s="3" t="s">
        <v>2944</v>
      </c>
      <c r="B4178" s="2" t="s">
        <v>2887</v>
      </c>
      <c r="C4178" s="2" t="s">
        <v>1412</v>
      </c>
      <c r="D4178" s="2" t="s">
        <v>2888</v>
      </c>
      <c r="E4178" s="4">
        <v>25</v>
      </c>
      <c r="F4178" s="4">
        <v>105750</v>
      </c>
      <c r="G4178" s="4">
        <v>10575</v>
      </c>
      <c r="H4178" s="4">
        <v>116325</v>
      </c>
    </row>
    <row r="4179" spans="1:8" ht="15.75">
      <c r="A4179" s="3" t="s">
        <v>2944</v>
      </c>
      <c r="B4179" s="2" t="s">
        <v>2893</v>
      </c>
      <c r="C4179" s="2" t="s">
        <v>1412</v>
      </c>
      <c r="D4179" s="2" t="s">
        <v>2894</v>
      </c>
      <c r="E4179" s="4">
        <v>53</v>
      </c>
      <c r="F4179" s="4">
        <v>91263</v>
      </c>
      <c r="G4179" s="4">
        <v>9126</v>
      </c>
      <c r="H4179" s="4">
        <v>100389</v>
      </c>
    </row>
    <row r="4180" spans="1:8" ht="15.75">
      <c r="A4180" s="3" t="s">
        <v>2944</v>
      </c>
      <c r="B4180" s="2" t="s">
        <v>2901</v>
      </c>
      <c r="C4180" s="2" t="s">
        <v>1412</v>
      </c>
      <c r="D4180" s="2" t="s">
        <v>2902</v>
      </c>
      <c r="E4180" s="4">
        <v>10</v>
      </c>
      <c r="F4180" s="4">
        <v>21130</v>
      </c>
      <c r="G4180" s="4">
        <v>2113</v>
      </c>
      <c r="H4180" s="4">
        <v>23243</v>
      </c>
    </row>
    <row r="4181" spans="1:8" ht="15.75">
      <c r="A4181" s="3" t="s">
        <v>2944</v>
      </c>
      <c r="B4181" s="2" t="s">
        <v>2908</v>
      </c>
      <c r="C4181" s="2" t="s">
        <v>1417</v>
      </c>
      <c r="D4181" s="2" t="s">
        <v>2909</v>
      </c>
      <c r="E4181" s="4">
        <v>20</v>
      </c>
      <c r="F4181" s="4">
        <v>27320</v>
      </c>
      <c r="G4181" s="4">
        <v>2732</v>
      </c>
      <c r="H4181" s="4">
        <v>30052</v>
      </c>
    </row>
    <row r="4182" spans="1:8" ht="15.75">
      <c r="A4182" s="3" t="s">
        <v>2944</v>
      </c>
      <c r="B4182" s="2" t="s">
        <v>2912</v>
      </c>
      <c r="C4182" s="2" t="s">
        <v>1417</v>
      </c>
      <c r="D4182" s="2" t="s">
        <v>2913</v>
      </c>
      <c r="E4182" s="4">
        <v>220</v>
      </c>
      <c r="F4182" s="4">
        <v>308000</v>
      </c>
      <c r="G4182" s="4">
        <v>30800</v>
      </c>
      <c r="H4182" s="4">
        <v>338800</v>
      </c>
    </row>
    <row r="4183" spans="1:8" ht="15.75">
      <c r="A4183" s="3" t="s">
        <v>2944</v>
      </c>
      <c r="B4183" s="2" t="s">
        <v>2914</v>
      </c>
      <c r="C4183" s="2" t="s">
        <v>1417</v>
      </c>
      <c r="D4183" s="2" t="s">
        <v>2915</v>
      </c>
      <c r="E4183" s="4">
        <v>20</v>
      </c>
      <c r="F4183" s="4">
        <v>37440</v>
      </c>
      <c r="G4183" s="4">
        <v>3744</v>
      </c>
      <c r="H4183" s="4">
        <v>41184</v>
      </c>
    </row>
    <row r="4184" spans="1:8" ht="15.75">
      <c r="A4184" s="3" t="s">
        <v>2944</v>
      </c>
      <c r="B4184" s="2" t="s">
        <v>2916</v>
      </c>
      <c r="C4184" s="2" t="s">
        <v>1424</v>
      </c>
      <c r="D4184" s="2" t="s">
        <v>2917</v>
      </c>
      <c r="E4184" s="4">
        <v>15</v>
      </c>
      <c r="F4184" s="4">
        <v>36615</v>
      </c>
      <c r="G4184" s="4">
        <v>3662</v>
      </c>
      <c r="H4184" s="4">
        <v>40277</v>
      </c>
    </row>
    <row r="4185" spans="1:8" ht="15.75">
      <c r="A4185" s="3" t="s">
        <v>2944</v>
      </c>
      <c r="B4185" s="2" t="s">
        <v>2918</v>
      </c>
      <c r="C4185" s="2" t="s">
        <v>1424</v>
      </c>
      <c r="D4185" s="2" t="s">
        <v>2919</v>
      </c>
      <c r="E4185" s="4">
        <v>51</v>
      </c>
      <c r="F4185" s="4">
        <v>123030</v>
      </c>
      <c r="G4185" s="4">
        <v>12303</v>
      </c>
      <c r="H4185" s="4">
        <v>135333</v>
      </c>
    </row>
    <row r="4186" spans="1:8" ht="15.75">
      <c r="A4186" s="3" t="s">
        <v>2944</v>
      </c>
      <c r="B4186" s="2" t="s">
        <v>2920</v>
      </c>
      <c r="C4186" s="2" t="s">
        <v>1424</v>
      </c>
      <c r="D4186" s="2" t="s">
        <v>2921</v>
      </c>
      <c r="E4186" s="4">
        <v>5</v>
      </c>
      <c r="F4186" s="4">
        <v>16820</v>
      </c>
      <c r="G4186" s="4">
        <v>1682</v>
      </c>
      <c r="H4186" s="4">
        <v>18502</v>
      </c>
    </row>
    <row r="4187" spans="1:8" ht="15.75">
      <c r="A4187" s="3" t="s">
        <v>2944</v>
      </c>
      <c r="B4187" s="2" t="s">
        <v>2922</v>
      </c>
      <c r="C4187" s="2" t="s">
        <v>1424</v>
      </c>
      <c r="D4187" s="2" t="s">
        <v>2923</v>
      </c>
      <c r="E4187" s="4">
        <v>2</v>
      </c>
      <c r="F4187" s="4">
        <v>8750</v>
      </c>
      <c r="G4187" s="4">
        <v>875</v>
      </c>
      <c r="H4187" s="4">
        <v>9625</v>
      </c>
    </row>
    <row r="4188" spans="1:8" ht="15.75">
      <c r="A4188" s="3" t="s">
        <v>2944</v>
      </c>
      <c r="B4188" s="2" t="s">
        <v>2924</v>
      </c>
      <c r="C4188" s="2" t="s">
        <v>1424</v>
      </c>
      <c r="D4188" s="2" t="s">
        <v>2925</v>
      </c>
      <c r="E4188" s="4">
        <v>16</v>
      </c>
      <c r="F4188" s="4">
        <v>31248</v>
      </c>
      <c r="G4188" s="4">
        <v>3125</v>
      </c>
      <c r="H4188" s="4">
        <v>34373</v>
      </c>
    </row>
    <row r="4189" spans="1:8" ht="15.75">
      <c r="A4189" s="3" t="s">
        <v>2944</v>
      </c>
      <c r="B4189" s="2" t="s">
        <v>2928</v>
      </c>
      <c r="C4189" s="2" t="s">
        <v>2781</v>
      </c>
      <c r="D4189" s="2" t="s">
        <v>2929</v>
      </c>
      <c r="E4189" s="4">
        <v>20</v>
      </c>
      <c r="F4189" s="4">
        <v>48720</v>
      </c>
      <c r="G4189" s="4">
        <v>4872</v>
      </c>
      <c r="H4189" s="4">
        <v>53592</v>
      </c>
    </row>
    <row r="4190" spans="1:8" ht="15.75">
      <c r="A4190" s="3" t="s">
        <v>2944</v>
      </c>
      <c r="B4190" s="2" t="s">
        <v>3866</v>
      </c>
      <c r="C4190" s="2" t="s">
        <v>1426</v>
      </c>
      <c r="D4190" s="2" t="s">
        <v>3867</v>
      </c>
      <c r="E4190" s="4">
        <v>33</v>
      </c>
      <c r="F4190" s="4">
        <v>36693</v>
      </c>
      <c r="G4190" s="4">
        <v>3669</v>
      </c>
      <c r="H4190" s="4">
        <v>40362</v>
      </c>
    </row>
    <row r="4191" spans="1:8" ht="15.75">
      <c r="A4191" s="3" t="s">
        <v>2944</v>
      </c>
      <c r="B4191" s="2" t="s">
        <v>3870</v>
      </c>
      <c r="C4191" s="2" t="s">
        <v>1426</v>
      </c>
      <c r="D4191" s="2" t="s">
        <v>3871</v>
      </c>
      <c r="E4191" s="4">
        <v>60</v>
      </c>
      <c r="F4191" s="4">
        <v>73440</v>
      </c>
      <c r="G4191" s="4">
        <v>7344</v>
      </c>
      <c r="H4191" s="4">
        <v>80784</v>
      </c>
    </row>
    <row r="4192" spans="1:8" ht="15.75">
      <c r="A4192" s="3" t="s">
        <v>2944</v>
      </c>
      <c r="B4192" s="2" t="s">
        <v>3872</v>
      </c>
      <c r="C4192" s="2" t="s">
        <v>1426</v>
      </c>
      <c r="D4192" s="2" t="s">
        <v>3873</v>
      </c>
      <c r="E4192" s="4">
        <v>750</v>
      </c>
      <c r="F4192" s="4">
        <v>990000</v>
      </c>
      <c r="G4192" s="4">
        <v>99000</v>
      </c>
      <c r="H4192" s="4">
        <v>1089000</v>
      </c>
    </row>
    <row r="4193" spans="1:8" ht="15.75">
      <c r="A4193" s="3" t="s">
        <v>2944</v>
      </c>
      <c r="B4193" s="2" t="s">
        <v>3876</v>
      </c>
      <c r="C4193" s="2" t="s">
        <v>1433</v>
      </c>
      <c r="D4193" s="2" t="s">
        <v>3877</v>
      </c>
      <c r="E4193" s="4">
        <v>20</v>
      </c>
      <c r="F4193" s="4">
        <v>37320</v>
      </c>
      <c r="G4193" s="4">
        <v>3732</v>
      </c>
      <c r="H4193" s="4">
        <v>41052</v>
      </c>
    </row>
    <row r="4194" spans="1:8" ht="15.75">
      <c r="A4194" s="3" t="s">
        <v>2944</v>
      </c>
      <c r="B4194" s="2" t="s">
        <v>3880</v>
      </c>
      <c r="C4194" s="2" t="s">
        <v>1433</v>
      </c>
      <c r="D4194" s="2" t="s">
        <v>3881</v>
      </c>
      <c r="E4194" s="4">
        <v>484</v>
      </c>
      <c r="F4194" s="4">
        <v>498515</v>
      </c>
      <c r="G4194" s="4">
        <v>49852</v>
      </c>
      <c r="H4194" s="4">
        <v>548367</v>
      </c>
    </row>
    <row r="4195" spans="1:8" ht="15.75">
      <c r="A4195" s="3" t="s">
        <v>2944</v>
      </c>
      <c r="B4195" s="2" t="s">
        <v>3888</v>
      </c>
      <c r="C4195" s="2" t="s">
        <v>1433</v>
      </c>
      <c r="D4195" s="2" t="s">
        <v>3889</v>
      </c>
      <c r="E4195" s="4">
        <v>1580</v>
      </c>
      <c r="F4195" s="4">
        <v>1979120</v>
      </c>
      <c r="G4195" s="4">
        <v>197912</v>
      </c>
      <c r="H4195" s="4">
        <v>2177032</v>
      </c>
    </row>
    <row r="4196" spans="1:8" ht="15.75">
      <c r="A4196" s="3" t="s">
        <v>2944</v>
      </c>
      <c r="B4196" s="2" t="s">
        <v>3892</v>
      </c>
      <c r="C4196" s="2" t="s">
        <v>1433</v>
      </c>
      <c r="D4196" s="2" t="s">
        <v>3893</v>
      </c>
      <c r="E4196" s="4">
        <v>72</v>
      </c>
      <c r="F4196" s="4">
        <v>130968</v>
      </c>
      <c r="G4196" s="4">
        <v>13097</v>
      </c>
      <c r="H4196" s="4">
        <v>144065</v>
      </c>
    </row>
    <row r="4197" spans="1:8" ht="15.75">
      <c r="A4197" s="3" t="s">
        <v>2944</v>
      </c>
      <c r="B4197" s="2" t="s">
        <v>3896</v>
      </c>
      <c r="C4197" s="2" t="s">
        <v>1433</v>
      </c>
      <c r="D4197" s="2" t="s">
        <v>3897</v>
      </c>
      <c r="E4197" s="4">
        <v>60</v>
      </c>
      <c r="F4197" s="4">
        <v>100440</v>
      </c>
      <c r="G4197" s="4">
        <v>10044</v>
      </c>
      <c r="H4197" s="4">
        <v>110484</v>
      </c>
    </row>
    <row r="4198" spans="1:8" ht="15.75">
      <c r="A4198" s="3" t="s">
        <v>2944</v>
      </c>
      <c r="B4198" s="2" t="s">
        <v>4529</v>
      </c>
      <c r="C4198" s="2" t="s">
        <v>4526</v>
      </c>
      <c r="D4198" s="2" t="s">
        <v>4530</v>
      </c>
      <c r="E4198" s="4">
        <v>100</v>
      </c>
      <c r="F4198" s="4">
        <v>1002000</v>
      </c>
      <c r="G4198" s="4">
        <v>100200</v>
      </c>
      <c r="H4198" s="4">
        <v>1102200</v>
      </c>
    </row>
    <row r="4199" spans="1:8" ht="15.75">
      <c r="A4199" s="3" t="s">
        <v>2944</v>
      </c>
      <c r="B4199" s="2" t="s">
        <v>4546</v>
      </c>
      <c r="C4199" s="2" t="s">
        <v>4545</v>
      </c>
      <c r="D4199" s="2" t="s">
        <v>4547</v>
      </c>
      <c r="E4199" s="4">
        <v>100</v>
      </c>
      <c r="F4199" s="4">
        <v>2216000</v>
      </c>
      <c r="G4199" s="4">
        <v>221600</v>
      </c>
      <c r="H4199" s="4">
        <v>2437600</v>
      </c>
    </row>
    <row r="4200" spans="1:8" ht="15.75">
      <c r="A4200" s="3" t="s">
        <v>2944</v>
      </c>
      <c r="B4200" s="2" t="s">
        <v>4569</v>
      </c>
      <c r="C4200" s="2" t="s">
        <v>4568</v>
      </c>
      <c r="D4200" s="2" t="s">
        <v>4570</v>
      </c>
      <c r="E4200" s="4">
        <v>50</v>
      </c>
      <c r="F4200" s="4">
        <v>521500</v>
      </c>
      <c r="G4200" s="4">
        <v>52150</v>
      </c>
      <c r="H4200" s="4">
        <v>573650</v>
      </c>
    </row>
    <row r="4201" spans="1:8" ht="15.75">
      <c r="A4201" s="3" t="s">
        <v>2944</v>
      </c>
      <c r="B4201" s="2" t="s">
        <v>4621</v>
      </c>
      <c r="C4201" s="2" t="s">
        <v>4620</v>
      </c>
      <c r="D4201" s="2" t="s">
        <v>4622</v>
      </c>
      <c r="E4201" s="4">
        <v>2670</v>
      </c>
      <c r="F4201" s="4">
        <v>33081300</v>
      </c>
      <c r="G4201" s="4">
        <v>3308130</v>
      </c>
      <c r="H4201" s="4">
        <v>36389430</v>
      </c>
    </row>
    <row r="4202" spans="1:8" ht="15.75">
      <c r="A4202" s="3" t="s">
        <v>2944</v>
      </c>
      <c r="B4202" s="2" t="s">
        <v>4634</v>
      </c>
      <c r="C4202" s="2" t="s">
        <v>4632</v>
      </c>
      <c r="D4202" s="2" t="s">
        <v>4635</v>
      </c>
      <c r="E4202" s="4">
        <v>1200</v>
      </c>
      <c r="F4202" s="4">
        <v>16512000</v>
      </c>
      <c r="G4202" s="4">
        <v>1651200</v>
      </c>
      <c r="H4202" s="4">
        <v>18163200</v>
      </c>
    </row>
    <row r="4203" spans="1:8" ht="15.75">
      <c r="A4203" s="3" t="s">
        <v>2944</v>
      </c>
      <c r="B4203" s="2" t="s">
        <v>6408</v>
      </c>
      <c r="C4203" s="2" t="s">
        <v>4561</v>
      </c>
      <c r="D4203" s="2"/>
      <c r="E4203" s="4">
        <v>3</v>
      </c>
      <c r="F4203" s="4">
        <v>36000</v>
      </c>
      <c r="G4203" s="4">
        <v>3600</v>
      </c>
      <c r="H4203" s="4">
        <v>39600</v>
      </c>
    </row>
    <row r="4204" spans="1:8" ht="15.75">
      <c r="A4204" s="3" t="s">
        <v>2948</v>
      </c>
      <c r="B4204" s="2" t="s">
        <v>55</v>
      </c>
      <c r="C4204" s="2" t="s">
        <v>50</v>
      </c>
      <c r="D4204" s="2" t="s">
        <v>56</v>
      </c>
      <c r="E4204" s="4">
        <v>200</v>
      </c>
      <c r="F4204" s="4">
        <v>820000</v>
      </c>
      <c r="G4204" s="4">
        <v>82000</v>
      </c>
      <c r="H4204" s="4">
        <v>902000</v>
      </c>
    </row>
    <row r="4205" spans="1:8" ht="15.75">
      <c r="A4205" s="3" t="s">
        <v>2948</v>
      </c>
      <c r="B4205" s="2" t="s">
        <v>137</v>
      </c>
      <c r="C4205" s="2" t="s">
        <v>128</v>
      </c>
      <c r="D4205" s="2" t="s">
        <v>136</v>
      </c>
      <c r="E4205" s="4">
        <v>1</v>
      </c>
      <c r="F4205" s="4">
        <v>12000</v>
      </c>
      <c r="G4205" s="4">
        <v>1200</v>
      </c>
      <c r="H4205" s="4">
        <v>13200</v>
      </c>
    </row>
    <row r="4206" spans="1:8" ht="15.75">
      <c r="A4206" s="3" t="s">
        <v>2948</v>
      </c>
      <c r="B4206" s="2" t="s">
        <v>165</v>
      </c>
      <c r="C4206" s="2" t="s">
        <v>96</v>
      </c>
      <c r="D4206" s="2" t="s">
        <v>52</v>
      </c>
      <c r="E4206" s="4">
        <v>20</v>
      </c>
      <c r="F4206" s="4">
        <v>216000</v>
      </c>
      <c r="G4206" s="4">
        <v>21600</v>
      </c>
      <c r="H4206" s="4">
        <v>237600</v>
      </c>
    </row>
    <row r="4207" spans="1:8" ht="15.75">
      <c r="A4207" s="3" t="s">
        <v>2948</v>
      </c>
      <c r="B4207" s="2" t="s">
        <v>166</v>
      </c>
      <c r="C4207" s="2" t="s">
        <v>96</v>
      </c>
      <c r="D4207" s="2" t="s">
        <v>167</v>
      </c>
      <c r="E4207" s="4">
        <v>50</v>
      </c>
      <c r="F4207" s="4">
        <v>400000</v>
      </c>
      <c r="G4207" s="4">
        <v>40000</v>
      </c>
      <c r="H4207" s="4">
        <v>440000</v>
      </c>
    </row>
    <row r="4208" spans="1:8" ht="15.75">
      <c r="A4208" s="3" t="s">
        <v>2948</v>
      </c>
      <c r="B4208" s="2" t="s">
        <v>2971</v>
      </c>
      <c r="C4208" s="2" t="s">
        <v>2970</v>
      </c>
      <c r="D4208" s="2" t="s">
        <v>130</v>
      </c>
      <c r="E4208" s="4"/>
      <c r="F4208" s="4"/>
      <c r="G4208" s="4"/>
      <c r="H4208" s="4"/>
    </row>
    <row r="4209" spans="1:8" ht="15.75">
      <c r="A4209" s="3" t="s">
        <v>2948</v>
      </c>
      <c r="B4209" s="2" t="s">
        <v>174</v>
      </c>
      <c r="C4209" s="2" t="s">
        <v>173</v>
      </c>
      <c r="D4209" s="2" t="s">
        <v>175</v>
      </c>
      <c r="E4209" s="4">
        <v>20</v>
      </c>
      <c r="F4209" s="4">
        <v>414000</v>
      </c>
      <c r="G4209" s="4">
        <v>41400</v>
      </c>
      <c r="H4209" s="4">
        <v>455400</v>
      </c>
    </row>
    <row r="4210" spans="1:8" ht="15.75">
      <c r="A4210" s="3" t="s">
        <v>2948</v>
      </c>
      <c r="B4210" s="2" t="s">
        <v>2987</v>
      </c>
      <c r="C4210" s="2" t="s">
        <v>96</v>
      </c>
      <c r="D4210" s="2" t="s">
        <v>85</v>
      </c>
      <c r="E4210" s="4">
        <v>2</v>
      </c>
      <c r="F4210" s="4">
        <v>82400</v>
      </c>
      <c r="G4210" s="4">
        <v>8240</v>
      </c>
      <c r="H4210" s="4">
        <v>90640</v>
      </c>
    </row>
    <row r="4211" spans="1:8" ht="15.75">
      <c r="A4211" s="3" t="s">
        <v>2948</v>
      </c>
      <c r="B4211" s="2" t="s">
        <v>225</v>
      </c>
      <c r="C4211" s="2" t="s">
        <v>223</v>
      </c>
      <c r="D4211" s="2" t="s">
        <v>75</v>
      </c>
      <c r="E4211" s="4">
        <v>3</v>
      </c>
      <c r="F4211" s="4">
        <v>64800</v>
      </c>
      <c r="G4211" s="4">
        <v>6480</v>
      </c>
      <c r="H4211" s="4">
        <v>71280</v>
      </c>
    </row>
    <row r="4212" spans="1:8" ht="15.75">
      <c r="A4212" s="3" t="s">
        <v>2948</v>
      </c>
      <c r="B4212" s="2" t="s">
        <v>3002</v>
      </c>
      <c r="C4212" s="2" t="s">
        <v>223</v>
      </c>
      <c r="D4212" s="2" t="s">
        <v>243</v>
      </c>
      <c r="E4212" s="4">
        <v>3</v>
      </c>
      <c r="F4212" s="4">
        <v>51300</v>
      </c>
      <c r="G4212" s="4">
        <v>5130</v>
      </c>
      <c r="H4212" s="4">
        <v>56430</v>
      </c>
    </row>
    <row r="4213" spans="1:8" ht="15.75">
      <c r="A4213" s="3" t="s">
        <v>2948</v>
      </c>
      <c r="B4213" s="2" t="s">
        <v>226</v>
      </c>
      <c r="C4213" s="2" t="s">
        <v>223</v>
      </c>
      <c r="D4213" s="2" t="s">
        <v>56</v>
      </c>
      <c r="E4213" s="4">
        <v>1</v>
      </c>
      <c r="F4213" s="4">
        <v>4800</v>
      </c>
      <c r="G4213" s="4">
        <v>480</v>
      </c>
      <c r="H4213" s="4">
        <v>5280</v>
      </c>
    </row>
    <row r="4214" spans="1:8" ht="15.75">
      <c r="A4214" s="3" t="s">
        <v>2948</v>
      </c>
      <c r="B4214" s="2" t="s">
        <v>227</v>
      </c>
      <c r="C4214" s="2" t="s">
        <v>223</v>
      </c>
      <c r="D4214" s="2" t="s">
        <v>90</v>
      </c>
      <c r="E4214" s="4">
        <v>3</v>
      </c>
      <c r="F4214" s="4">
        <v>57900</v>
      </c>
      <c r="G4214" s="4">
        <v>5790</v>
      </c>
      <c r="H4214" s="4">
        <v>63690</v>
      </c>
    </row>
    <row r="4215" spans="1:8" ht="15.75">
      <c r="A4215" s="3" t="s">
        <v>2948</v>
      </c>
      <c r="B4215" s="2" t="s">
        <v>3005</v>
      </c>
      <c r="C4215" s="2" t="s">
        <v>236</v>
      </c>
      <c r="D4215" s="2" t="s">
        <v>90</v>
      </c>
      <c r="E4215" s="4">
        <v>5</v>
      </c>
      <c r="F4215" s="4">
        <v>70830</v>
      </c>
      <c r="G4215" s="4">
        <v>7083</v>
      </c>
      <c r="H4215" s="4">
        <v>77913</v>
      </c>
    </row>
    <row r="4216" spans="1:8" ht="15.75">
      <c r="A4216" s="3" t="s">
        <v>2948</v>
      </c>
      <c r="B4216" s="2" t="s">
        <v>246</v>
      </c>
      <c r="C4216" s="2" t="s">
        <v>236</v>
      </c>
      <c r="D4216" s="2" t="s">
        <v>78</v>
      </c>
      <c r="E4216" s="4">
        <v>3</v>
      </c>
      <c r="F4216" s="4">
        <v>25500</v>
      </c>
      <c r="G4216" s="4">
        <v>2550</v>
      </c>
      <c r="H4216" s="4">
        <v>28050</v>
      </c>
    </row>
    <row r="4217" spans="1:8" ht="15.75">
      <c r="A4217" s="3" t="s">
        <v>2948</v>
      </c>
      <c r="B4217" s="2" t="s">
        <v>3006</v>
      </c>
      <c r="C4217" s="2" t="s">
        <v>236</v>
      </c>
      <c r="D4217" s="2" t="s">
        <v>290</v>
      </c>
      <c r="E4217" s="4">
        <v>8</v>
      </c>
      <c r="F4217" s="4">
        <v>188800</v>
      </c>
      <c r="G4217" s="4">
        <v>18880</v>
      </c>
      <c r="H4217" s="4">
        <v>207680</v>
      </c>
    </row>
    <row r="4218" spans="1:8" ht="15.75">
      <c r="A4218" s="3" t="s">
        <v>2948</v>
      </c>
      <c r="B4218" s="2" t="s">
        <v>275</v>
      </c>
      <c r="C4218" s="2" t="s">
        <v>264</v>
      </c>
      <c r="D4218" s="2" t="s">
        <v>276</v>
      </c>
      <c r="E4218" s="4">
        <v>20</v>
      </c>
      <c r="F4218" s="4">
        <v>95260</v>
      </c>
      <c r="G4218" s="4">
        <v>9526</v>
      </c>
      <c r="H4218" s="4">
        <v>104786</v>
      </c>
    </row>
    <row r="4219" spans="1:8" ht="15.75">
      <c r="A4219" s="3" t="s">
        <v>2948</v>
      </c>
      <c r="B4219" s="2" t="s">
        <v>279</v>
      </c>
      <c r="C4219" s="2" t="s">
        <v>264</v>
      </c>
      <c r="D4219" s="2" t="s">
        <v>280</v>
      </c>
      <c r="E4219" s="4">
        <v>20</v>
      </c>
      <c r="F4219" s="4">
        <v>113900</v>
      </c>
      <c r="G4219" s="4">
        <v>11390</v>
      </c>
      <c r="H4219" s="4">
        <v>125290</v>
      </c>
    </row>
    <row r="4220" spans="1:8" ht="15.75">
      <c r="A4220" s="3" t="s">
        <v>2948</v>
      </c>
      <c r="B4220" s="2" t="s">
        <v>297</v>
      </c>
      <c r="C4220" s="2" t="s">
        <v>294</v>
      </c>
      <c r="D4220" s="2" t="s">
        <v>56</v>
      </c>
      <c r="E4220" s="4">
        <v>10</v>
      </c>
      <c r="F4220" s="4">
        <v>27040</v>
      </c>
      <c r="G4220" s="4">
        <v>2704</v>
      </c>
      <c r="H4220" s="4">
        <v>29744</v>
      </c>
    </row>
    <row r="4221" spans="1:8" ht="15.75">
      <c r="A4221" s="3" t="s">
        <v>2948</v>
      </c>
      <c r="B4221" s="2" t="s">
        <v>306</v>
      </c>
      <c r="C4221" s="2" t="s">
        <v>299</v>
      </c>
      <c r="D4221" s="2" t="s">
        <v>102</v>
      </c>
      <c r="E4221" s="4">
        <v>200</v>
      </c>
      <c r="F4221" s="4">
        <v>737600</v>
      </c>
      <c r="G4221" s="4">
        <v>73760</v>
      </c>
      <c r="H4221" s="4">
        <v>811360</v>
      </c>
    </row>
    <row r="4222" spans="1:8" ht="15.75">
      <c r="A4222" s="3" t="s">
        <v>2948</v>
      </c>
      <c r="B4222" s="2" t="s">
        <v>316</v>
      </c>
      <c r="C4222" s="2" t="s">
        <v>314</v>
      </c>
      <c r="D4222" s="2" t="s">
        <v>56</v>
      </c>
      <c r="E4222" s="4">
        <v>13</v>
      </c>
      <c r="F4222" s="4">
        <v>38850</v>
      </c>
      <c r="G4222" s="4">
        <v>3885</v>
      </c>
      <c r="H4222" s="4">
        <v>42735</v>
      </c>
    </row>
    <row r="4223" spans="1:8" ht="15.75">
      <c r="A4223" s="3" t="s">
        <v>2948</v>
      </c>
      <c r="B4223" s="2" t="s">
        <v>342</v>
      </c>
      <c r="C4223" s="2" t="s">
        <v>264</v>
      </c>
      <c r="D4223" s="2" t="s">
        <v>343</v>
      </c>
      <c r="E4223" s="4">
        <v>37</v>
      </c>
      <c r="F4223" s="4">
        <v>210715</v>
      </c>
      <c r="G4223" s="4">
        <v>21072</v>
      </c>
      <c r="H4223" s="4">
        <v>231787</v>
      </c>
    </row>
    <row r="4224" spans="1:8" ht="15.75">
      <c r="A4224" s="3" t="s">
        <v>2948</v>
      </c>
      <c r="B4224" s="2" t="s">
        <v>350</v>
      </c>
      <c r="C4224" s="2" t="s">
        <v>264</v>
      </c>
      <c r="D4224" s="2" t="s">
        <v>351</v>
      </c>
      <c r="E4224" s="4">
        <v>320</v>
      </c>
      <c r="F4224" s="4">
        <v>1225600</v>
      </c>
      <c r="G4224" s="4">
        <v>122560</v>
      </c>
      <c r="H4224" s="4">
        <v>1348160</v>
      </c>
    </row>
    <row r="4225" spans="1:8" ht="15.75">
      <c r="A4225" s="3" t="s">
        <v>2948</v>
      </c>
      <c r="B4225" s="2" t="s">
        <v>359</v>
      </c>
      <c r="C4225" s="2" t="s">
        <v>358</v>
      </c>
      <c r="D4225" s="2" t="s">
        <v>360</v>
      </c>
      <c r="E4225" s="4">
        <v>30</v>
      </c>
      <c r="F4225" s="4">
        <v>210690</v>
      </c>
      <c r="G4225" s="4">
        <v>21069</v>
      </c>
      <c r="H4225" s="4">
        <v>231759</v>
      </c>
    </row>
    <row r="4226" spans="1:8" ht="15.75">
      <c r="A4226" s="3" t="s">
        <v>2948</v>
      </c>
      <c r="B4226" s="2" t="s">
        <v>3030</v>
      </c>
      <c r="C4226" s="2" t="s">
        <v>223</v>
      </c>
      <c r="D4226" s="2" t="s">
        <v>80</v>
      </c>
      <c r="E4226" s="4">
        <v>2</v>
      </c>
      <c r="F4226" s="4">
        <v>61000</v>
      </c>
      <c r="G4226" s="4">
        <v>6100</v>
      </c>
      <c r="H4226" s="4">
        <v>67100</v>
      </c>
    </row>
    <row r="4227" spans="1:8" ht="15.75">
      <c r="A4227" s="3" t="s">
        <v>2948</v>
      </c>
      <c r="B4227" s="2" t="s">
        <v>452</v>
      </c>
      <c r="C4227" s="2" t="s">
        <v>451</v>
      </c>
      <c r="D4227" s="2"/>
      <c r="E4227" s="4">
        <v>36</v>
      </c>
      <c r="F4227" s="4">
        <v>302400</v>
      </c>
      <c r="G4227" s="4">
        <v>30240</v>
      </c>
      <c r="H4227" s="4">
        <v>332640</v>
      </c>
    </row>
    <row r="4228" spans="1:8" ht="15.75">
      <c r="A4228" s="3" t="s">
        <v>2948</v>
      </c>
      <c r="B4228" s="2" t="s">
        <v>454</v>
      </c>
      <c r="C4228" s="2" t="s">
        <v>453</v>
      </c>
      <c r="D4228" s="2"/>
      <c r="E4228" s="4">
        <v>20</v>
      </c>
      <c r="F4228" s="4">
        <v>222000</v>
      </c>
      <c r="G4228" s="4">
        <v>22200</v>
      </c>
      <c r="H4228" s="4">
        <v>244200</v>
      </c>
    </row>
    <row r="4229" spans="1:8" ht="15.75">
      <c r="A4229" s="3" t="s">
        <v>2948</v>
      </c>
      <c r="B4229" s="2" t="s">
        <v>458</v>
      </c>
      <c r="C4229" s="2" t="s">
        <v>457</v>
      </c>
      <c r="D4229" s="2"/>
      <c r="E4229" s="4">
        <v>4</v>
      </c>
      <c r="F4229" s="4">
        <v>68000</v>
      </c>
      <c r="G4229" s="4">
        <v>6800</v>
      </c>
      <c r="H4229" s="4">
        <v>74800</v>
      </c>
    </row>
    <row r="4230" spans="1:8" ht="15.75">
      <c r="A4230" s="3" t="s">
        <v>2948</v>
      </c>
      <c r="B4230" s="2" t="s">
        <v>462</v>
      </c>
      <c r="C4230" s="2" t="s">
        <v>461</v>
      </c>
      <c r="D4230" s="2"/>
      <c r="E4230" s="4">
        <v>8</v>
      </c>
      <c r="F4230" s="4">
        <v>154400</v>
      </c>
      <c r="G4230" s="4">
        <v>15440</v>
      </c>
      <c r="H4230" s="4">
        <v>169840</v>
      </c>
    </row>
    <row r="4231" spans="1:8" ht="15.75">
      <c r="A4231" s="3" t="s">
        <v>2948</v>
      </c>
      <c r="B4231" s="2" t="s">
        <v>464</v>
      </c>
      <c r="C4231" s="2" t="s">
        <v>463</v>
      </c>
      <c r="D4231" s="2"/>
      <c r="E4231" s="4">
        <v>2</v>
      </c>
      <c r="F4231" s="4">
        <v>11600</v>
      </c>
      <c r="G4231" s="4">
        <v>1160</v>
      </c>
      <c r="H4231" s="4">
        <v>12760</v>
      </c>
    </row>
    <row r="4232" spans="1:8" ht="15.75">
      <c r="A4232" s="3" t="s">
        <v>2948</v>
      </c>
      <c r="B4232" s="2" t="s">
        <v>468</v>
      </c>
      <c r="C4232" s="2" t="s">
        <v>467</v>
      </c>
      <c r="D4232" s="2"/>
      <c r="E4232" s="4">
        <v>24</v>
      </c>
      <c r="F4232" s="4">
        <v>159600</v>
      </c>
      <c r="G4232" s="4">
        <v>15960</v>
      </c>
      <c r="H4232" s="4">
        <v>175560</v>
      </c>
    </row>
    <row r="4233" spans="1:8" ht="15.75">
      <c r="A4233" s="3" t="s">
        <v>2948</v>
      </c>
      <c r="B4233" s="2" t="s">
        <v>515</v>
      </c>
      <c r="C4233" s="2" t="s">
        <v>514</v>
      </c>
      <c r="D4233" s="2" t="s">
        <v>516</v>
      </c>
      <c r="E4233" s="4">
        <v>235</v>
      </c>
      <c r="F4233" s="4">
        <v>1244435</v>
      </c>
      <c r="G4233" s="4">
        <v>124444</v>
      </c>
      <c r="H4233" s="4">
        <v>1368879</v>
      </c>
    </row>
    <row r="4234" spans="1:8" ht="15.75">
      <c r="A4234" s="3" t="s">
        <v>2948</v>
      </c>
      <c r="B4234" s="2" t="s">
        <v>525</v>
      </c>
      <c r="C4234" s="2" t="s">
        <v>524</v>
      </c>
      <c r="D4234" s="2" t="s">
        <v>526</v>
      </c>
      <c r="E4234" s="4">
        <v>137</v>
      </c>
      <c r="F4234" s="4">
        <v>776214</v>
      </c>
      <c r="G4234" s="4">
        <v>77621</v>
      </c>
      <c r="H4234" s="4">
        <v>853835</v>
      </c>
    </row>
    <row r="4235" spans="1:8" ht="15.75">
      <c r="A4235" s="3" t="s">
        <v>2948</v>
      </c>
      <c r="B4235" s="2" t="s">
        <v>536</v>
      </c>
      <c r="C4235" s="2" t="s">
        <v>355</v>
      </c>
      <c r="D4235" s="2" t="s">
        <v>537</v>
      </c>
      <c r="E4235" s="4">
        <v>80</v>
      </c>
      <c r="F4235" s="4">
        <v>530624</v>
      </c>
      <c r="G4235" s="4">
        <v>53062</v>
      </c>
      <c r="H4235" s="4">
        <v>583686</v>
      </c>
    </row>
    <row r="4236" spans="1:8" ht="15.75">
      <c r="A4236" s="3" t="s">
        <v>2948</v>
      </c>
      <c r="B4236" s="2" t="s">
        <v>546</v>
      </c>
      <c r="C4236" s="2" t="s">
        <v>545</v>
      </c>
      <c r="D4236" s="2" t="s">
        <v>547</v>
      </c>
      <c r="E4236" s="4">
        <v>32</v>
      </c>
      <c r="F4236" s="4">
        <v>243944</v>
      </c>
      <c r="G4236" s="4">
        <v>24394</v>
      </c>
      <c r="H4236" s="4">
        <v>268338</v>
      </c>
    </row>
    <row r="4237" spans="1:8" ht="15.75">
      <c r="A4237" s="3" t="s">
        <v>2948</v>
      </c>
      <c r="B4237" s="2" t="s">
        <v>552</v>
      </c>
      <c r="C4237" s="2" t="s">
        <v>551</v>
      </c>
      <c r="D4237" s="2" t="s">
        <v>553</v>
      </c>
      <c r="E4237" s="4">
        <v>130</v>
      </c>
      <c r="F4237" s="4">
        <v>1132200</v>
      </c>
      <c r="G4237" s="4">
        <v>113220</v>
      </c>
      <c r="H4237" s="4">
        <v>1245420</v>
      </c>
    </row>
    <row r="4238" spans="1:8" ht="15.75">
      <c r="A4238" s="3" t="s">
        <v>2948</v>
      </c>
      <c r="B4238" s="2" t="s">
        <v>555</v>
      </c>
      <c r="C4238" s="2" t="s">
        <v>554</v>
      </c>
      <c r="D4238" s="2" t="s">
        <v>556</v>
      </c>
      <c r="E4238" s="4">
        <v>4</v>
      </c>
      <c r="F4238" s="4">
        <v>14168</v>
      </c>
      <c r="G4238" s="4">
        <v>1417</v>
      </c>
      <c r="H4238" s="4">
        <v>15585</v>
      </c>
    </row>
    <row r="4239" spans="1:8" ht="15.75">
      <c r="A4239" s="3" t="s">
        <v>2948</v>
      </c>
      <c r="B4239" s="2" t="s">
        <v>558</v>
      </c>
      <c r="C4239" s="2" t="s">
        <v>557</v>
      </c>
      <c r="D4239" s="2" t="s">
        <v>559</v>
      </c>
      <c r="E4239" s="4">
        <v>20</v>
      </c>
      <c r="F4239" s="4">
        <v>157100</v>
      </c>
      <c r="G4239" s="4">
        <v>15710</v>
      </c>
      <c r="H4239" s="4">
        <v>172810</v>
      </c>
    </row>
    <row r="4240" spans="1:8" ht="15.75">
      <c r="A4240" s="3" t="s">
        <v>2948</v>
      </c>
      <c r="B4240" s="2" t="s">
        <v>561</v>
      </c>
      <c r="C4240" s="2" t="s">
        <v>560</v>
      </c>
      <c r="D4240" s="2" t="s">
        <v>562</v>
      </c>
      <c r="E4240" s="4">
        <v>72</v>
      </c>
      <c r="F4240" s="4">
        <v>218658</v>
      </c>
      <c r="G4240" s="4">
        <v>21866</v>
      </c>
      <c r="H4240" s="4">
        <v>240524</v>
      </c>
    </row>
    <row r="4241" spans="1:8" ht="15.75">
      <c r="A4241" s="3" t="s">
        <v>2948</v>
      </c>
      <c r="B4241" s="2" t="s">
        <v>567</v>
      </c>
      <c r="C4241" s="2" t="s">
        <v>566</v>
      </c>
      <c r="D4241" s="2" t="s">
        <v>568</v>
      </c>
      <c r="E4241" s="4">
        <v>112</v>
      </c>
      <c r="F4241" s="4">
        <v>1129280</v>
      </c>
      <c r="G4241" s="4">
        <v>112928</v>
      </c>
      <c r="H4241" s="4">
        <v>1242208</v>
      </c>
    </row>
    <row r="4242" spans="1:8" ht="15.75">
      <c r="A4242" s="3" t="s">
        <v>2948</v>
      </c>
      <c r="B4242" s="2" t="s">
        <v>573</v>
      </c>
      <c r="C4242" s="2" t="s">
        <v>572</v>
      </c>
      <c r="D4242" s="2" t="s">
        <v>574</v>
      </c>
      <c r="E4242" s="4">
        <v>6</v>
      </c>
      <c r="F4242" s="4">
        <v>84000</v>
      </c>
      <c r="G4242" s="4">
        <v>8400</v>
      </c>
      <c r="H4242" s="4">
        <v>92400</v>
      </c>
    </row>
    <row r="4243" spans="1:8" ht="15.75">
      <c r="A4243" s="3" t="s">
        <v>2948</v>
      </c>
      <c r="B4243" s="2" t="s">
        <v>576</v>
      </c>
      <c r="C4243" s="2" t="s">
        <v>575</v>
      </c>
      <c r="D4243" s="2" t="s">
        <v>577</v>
      </c>
      <c r="E4243" s="4">
        <v>50</v>
      </c>
      <c r="F4243" s="4">
        <v>215500</v>
      </c>
      <c r="G4243" s="4">
        <v>21550</v>
      </c>
      <c r="H4243" s="4">
        <v>237050</v>
      </c>
    </row>
    <row r="4244" spans="1:8" ht="15.75">
      <c r="A4244" s="3" t="s">
        <v>2948</v>
      </c>
      <c r="B4244" s="2" t="s">
        <v>3069</v>
      </c>
      <c r="C4244" s="2" t="s">
        <v>3068</v>
      </c>
      <c r="D4244" s="2" t="s">
        <v>3070</v>
      </c>
      <c r="E4244" s="4">
        <v>2</v>
      </c>
      <c r="F4244" s="4">
        <v>12188</v>
      </c>
      <c r="G4244" s="4">
        <v>1219</v>
      </c>
      <c r="H4244" s="4">
        <v>13407</v>
      </c>
    </row>
    <row r="4245" spans="1:8" ht="15.75">
      <c r="A4245" s="3" t="s">
        <v>2948</v>
      </c>
      <c r="B4245" s="2" t="s">
        <v>612</v>
      </c>
      <c r="C4245" s="2" t="s">
        <v>363</v>
      </c>
      <c r="D4245" s="2" t="s">
        <v>613</v>
      </c>
      <c r="E4245" s="4">
        <v>30</v>
      </c>
      <c r="F4245" s="4">
        <v>159000</v>
      </c>
      <c r="G4245" s="4">
        <v>15900</v>
      </c>
      <c r="H4245" s="4">
        <v>174900</v>
      </c>
    </row>
    <row r="4246" spans="1:8" ht="15.75">
      <c r="A4246" s="3" t="s">
        <v>2948</v>
      </c>
      <c r="B4246" s="2" t="s">
        <v>615</v>
      </c>
      <c r="C4246" s="2" t="s">
        <v>614</v>
      </c>
      <c r="D4246" s="2" t="s">
        <v>616</v>
      </c>
      <c r="E4246" s="4">
        <v>130</v>
      </c>
      <c r="F4246" s="4">
        <v>284269</v>
      </c>
      <c r="G4246" s="4">
        <v>28427</v>
      </c>
      <c r="H4246" s="4">
        <v>312696</v>
      </c>
    </row>
    <row r="4247" spans="1:8" ht="15.75">
      <c r="A4247" s="3" t="s">
        <v>2948</v>
      </c>
      <c r="B4247" s="2" t="s">
        <v>619</v>
      </c>
      <c r="C4247" s="2" t="s">
        <v>366</v>
      </c>
      <c r="D4247" s="2" t="s">
        <v>620</v>
      </c>
      <c r="E4247" s="4">
        <v>30</v>
      </c>
      <c r="F4247" s="4">
        <v>189000</v>
      </c>
      <c r="G4247" s="4">
        <v>18900</v>
      </c>
      <c r="H4247" s="4">
        <v>207900</v>
      </c>
    </row>
    <row r="4248" spans="1:8" ht="15.75">
      <c r="A4248" s="3" t="s">
        <v>2948</v>
      </c>
      <c r="B4248" s="2" t="s">
        <v>622</v>
      </c>
      <c r="C4248" s="2" t="s">
        <v>621</v>
      </c>
      <c r="D4248" s="2" t="s">
        <v>623</v>
      </c>
      <c r="E4248" s="4">
        <v>212</v>
      </c>
      <c r="F4248" s="4">
        <v>545599</v>
      </c>
      <c r="G4248" s="4">
        <v>54560</v>
      </c>
      <c r="H4248" s="4">
        <v>600159</v>
      </c>
    </row>
    <row r="4249" spans="1:8" ht="15.75">
      <c r="A4249" s="3" t="s">
        <v>2948</v>
      </c>
      <c r="B4249" s="2" t="s">
        <v>631</v>
      </c>
      <c r="C4249" s="2" t="s">
        <v>630</v>
      </c>
      <c r="D4249" s="2" t="s">
        <v>632</v>
      </c>
      <c r="E4249" s="4">
        <v>27</v>
      </c>
      <c r="F4249" s="4">
        <v>112900</v>
      </c>
      <c r="G4249" s="4">
        <v>11290</v>
      </c>
      <c r="H4249" s="4">
        <v>124190</v>
      </c>
    </row>
    <row r="4250" spans="1:8" ht="15.75">
      <c r="A4250" s="3" t="s">
        <v>2948</v>
      </c>
      <c r="B4250" s="2" t="s">
        <v>634</v>
      </c>
      <c r="C4250" s="2" t="s">
        <v>633</v>
      </c>
      <c r="D4250" s="2" t="s">
        <v>635</v>
      </c>
      <c r="E4250" s="4">
        <v>21</v>
      </c>
      <c r="F4250" s="4">
        <v>42000</v>
      </c>
      <c r="G4250" s="4">
        <v>4200</v>
      </c>
      <c r="H4250" s="4">
        <v>46200</v>
      </c>
    </row>
    <row r="4251" spans="1:8" ht="15.75">
      <c r="A4251" s="3" t="s">
        <v>2948</v>
      </c>
      <c r="B4251" s="2" t="s">
        <v>638</v>
      </c>
      <c r="C4251" s="2" t="s">
        <v>352</v>
      </c>
      <c r="D4251" s="2" t="s">
        <v>639</v>
      </c>
      <c r="E4251" s="4">
        <v>40</v>
      </c>
      <c r="F4251" s="4">
        <v>367200</v>
      </c>
      <c r="G4251" s="4">
        <v>36720</v>
      </c>
      <c r="H4251" s="4">
        <v>403920</v>
      </c>
    </row>
    <row r="4252" spans="1:8" ht="15.75">
      <c r="A4252" s="3" t="s">
        <v>2948</v>
      </c>
      <c r="B4252" s="2" t="s">
        <v>641</v>
      </c>
      <c r="C4252" s="2" t="s">
        <v>640</v>
      </c>
      <c r="D4252" s="2" t="s">
        <v>642</v>
      </c>
      <c r="E4252" s="4">
        <v>180</v>
      </c>
      <c r="F4252" s="4">
        <v>539306</v>
      </c>
      <c r="G4252" s="4">
        <v>53931</v>
      </c>
      <c r="H4252" s="4">
        <v>593237</v>
      </c>
    </row>
    <row r="4253" spans="1:8" ht="15.75">
      <c r="A4253" s="3" t="s">
        <v>2948</v>
      </c>
      <c r="B4253" s="2" t="s">
        <v>645</v>
      </c>
      <c r="C4253" s="2" t="s">
        <v>358</v>
      </c>
      <c r="D4253" s="2" t="s">
        <v>646</v>
      </c>
      <c r="E4253" s="4">
        <v>18</v>
      </c>
      <c r="F4253" s="4">
        <v>126414</v>
      </c>
      <c r="G4253" s="4">
        <v>12641</v>
      </c>
      <c r="H4253" s="4">
        <v>139055</v>
      </c>
    </row>
    <row r="4254" spans="1:8" ht="15.75">
      <c r="A4254" s="3" t="s">
        <v>2948</v>
      </c>
      <c r="B4254" s="2" t="s">
        <v>648</v>
      </c>
      <c r="C4254" s="2" t="s">
        <v>647</v>
      </c>
      <c r="D4254" s="2" t="s">
        <v>649</v>
      </c>
      <c r="E4254" s="4">
        <v>85</v>
      </c>
      <c r="F4254" s="4">
        <v>288987</v>
      </c>
      <c r="G4254" s="4">
        <v>28899</v>
      </c>
      <c r="H4254" s="4">
        <v>317886</v>
      </c>
    </row>
    <row r="4255" spans="1:8" ht="15.75">
      <c r="A4255" s="3" t="s">
        <v>2948</v>
      </c>
      <c r="B4255" s="2" t="s">
        <v>655</v>
      </c>
      <c r="C4255" s="2" t="s">
        <v>654</v>
      </c>
      <c r="D4255" s="2" t="s">
        <v>656</v>
      </c>
      <c r="E4255" s="4">
        <v>5</v>
      </c>
      <c r="F4255" s="4">
        <v>20500</v>
      </c>
      <c r="G4255" s="4">
        <v>2050</v>
      </c>
      <c r="H4255" s="4">
        <v>22550</v>
      </c>
    </row>
    <row r="4256" spans="1:8" ht="15.75">
      <c r="A4256" s="3" t="s">
        <v>2948</v>
      </c>
      <c r="B4256" s="2" t="s">
        <v>660</v>
      </c>
      <c r="C4256" s="2" t="s">
        <v>448</v>
      </c>
      <c r="D4256" s="2" t="s">
        <v>661</v>
      </c>
      <c r="E4256" s="4">
        <v>30</v>
      </c>
      <c r="F4256" s="4">
        <v>408000</v>
      </c>
      <c r="G4256" s="4">
        <v>40800</v>
      </c>
      <c r="H4256" s="4">
        <v>448800</v>
      </c>
    </row>
    <row r="4257" spans="1:8" ht="15.75">
      <c r="A4257" s="3" t="s">
        <v>2948</v>
      </c>
      <c r="B4257" s="2" t="s">
        <v>663</v>
      </c>
      <c r="C4257" s="2" t="s">
        <v>662</v>
      </c>
      <c r="D4257" s="2" t="s">
        <v>664</v>
      </c>
      <c r="E4257" s="4">
        <v>70</v>
      </c>
      <c r="F4257" s="4">
        <v>266101</v>
      </c>
      <c r="G4257" s="4">
        <v>26610</v>
      </c>
      <c r="H4257" s="4">
        <v>292711</v>
      </c>
    </row>
    <row r="4258" spans="1:8" ht="15.75">
      <c r="A4258" s="3" t="s">
        <v>2948</v>
      </c>
      <c r="B4258" s="2" t="s">
        <v>669</v>
      </c>
      <c r="C4258" s="2" t="s">
        <v>668</v>
      </c>
      <c r="D4258" s="2" t="s">
        <v>670</v>
      </c>
      <c r="E4258" s="4">
        <v>20</v>
      </c>
      <c r="F4258" s="4">
        <v>84080</v>
      </c>
      <c r="G4258" s="4">
        <v>8408</v>
      </c>
      <c r="H4258" s="4">
        <v>92488</v>
      </c>
    </row>
    <row r="4259" spans="1:8" ht="15.75">
      <c r="A4259" s="3" t="s">
        <v>2948</v>
      </c>
      <c r="B4259" s="2" t="s">
        <v>674</v>
      </c>
      <c r="C4259" s="2" t="s">
        <v>673</v>
      </c>
      <c r="D4259" s="2" t="s">
        <v>675</v>
      </c>
      <c r="E4259" s="4">
        <v>90</v>
      </c>
      <c r="F4259" s="4">
        <v>339690</v>
      </c>
      <c r="G4259" s="4">
        <v>33969</v>
      </c>
      <c r="H4259" s="4">
        <v>373659</v>
      </c>
    </row>
    <row r="4260" spans="1:8" ht="15.75">
      <c r="A4260" s="3" t="s">
        <v>2948</v>
      </c>
      <c r="B4260" s="2" t="s">
        <v>700</v>
      </c>
      <c r="C4260" s="2" t="s">
        <v>699</v>
      </c>
      <c r="D4260" s="2" t="s">
        <v>701</v>
      </c>
      <c r="E4260" s="4">
        <v>24</v>
      </c>
      <c r="F4260" s="4">
        <v>94076</v>
      </c>
      <c r="G4260" s="4">
        <v>9408</v>
      </c>
      <c r="H4260" s="4">
        <v>103484</v>
      </c>
    </row>
    <row r="4261" spans="1:8" ht="15.75">
      <c r="A4261" s="3" t="s">
        <v>2948</v>
      </c>
      <c r="B4261" s="2" t="s">
        <v>703</v>
      </c>
      <c r="C4261" s="2" t="s">
        <v>702</v>
      </c>
      <c r="D4261" s="2" t="s">
        <v>704</v>
      </c>
      <c r="E4261" s="4">
        <v>10</v>
      </c>
      <c r="F4261" s="4">
        <v>18030</v>
      </c>
      <c r="G4261" s="4">
        <v>1803</v>
      </c>
      <c r="H4261" s="4">
        <v>19833</v>
      </c>
    </row>
    <row r="4262" spans="1:8" ht="15.75">
      <c r="A4262" s="3" t="s">
        <v>2948</v>
      </c>
      <c r="B4262" s="2" t="s">
        <v>3092</v>
      </c>
      <c r="C4262" s="2" t="s">
        <v>3091</v>
      </c>
      <c r="D4262" s="2"/>
      <c r="E4262" s="4">
        <v>4</v>
      </c>
      <c r="F4262" s="4">
        <v>19208</v>
      </c>
      <c r="G4262" s="4">
        <v>1921</v>
      </c>
      <c r="H4262" s="4">
        <v>21129</v>
      </c>
    </row>
    <row r="4263" spans="1:8" ht="15.75">
      <c r="A4263" s="3" t="s">
        <v>2948</v>
      </c>
      <c r="B4263" s="2" t="s">
        <v>3098</v>
      </c>
      <c r="C4263" s="2" t="s">
        <v>3097</v>
      </c>
      <c r="D4263" s="2"/>
      <c r="E4263" s="4">
        <v>100</v>
      </c>
      <c r="F4263" s="4">
        <v>69000</v>
      </c>
      <c r="G4263" s="4">
        <v>6900</v>
      </c>
      <c r="H4263" s="4">
        <v>75900</v>
      </c>
    </row>
    <row r="4264" spans="1:8" ht="15.75">
      <c r="A4264" s="3" t="s">
        <v>2948</v>
      </c>
      <c r="B4264" s="2" t="s">
        <v>728</v>
      </c>
      <c r="C4264" s="2" t="s">
        <v>727</v>
      </c>
      <c r="D4264" s="2" t="s">
        <v>729</v>
      </c>
      <c r="E4264" s="4">
        <v>1</v>
      </c>
      <c r="F4264" s="4">
        <v>5400</v>
      </c>
      <c r="G4264" s="4">
        <v>540</v>
      </c>
      <c r="H4264" s="4">
        <v>5940</v>
      </c>
    </row>
    <row r="4265" spans="1:8" ht="15.75">
      <c r="A4265" s="3" t="s">
        <v>2948</v>
      </c>
      <c r="B4265" s="2" t="s">
        <v>734</v>
      </c>
      <c r="C4265" s="2" t="s">
        <v>733</v>
      </c>
      <c r="D4265" s="2" t="s">
        <v>735</v>
      </c>
      <c r="E4265" s="4">
        <v>30</v>
      </c>
      <c r="F4265" s="4">
        <v>150000</v>
      </c>
      <c r="G4265" s="4">
        <v>15000</v>
      </c>
      <c r="H4265" s="4">
        <v>165000</v>
      </c>
    </row>
    <row r="4266" spans="1:8" ht="15.75">
      <c r="A4266" s="3" t="s">
        <v>2948</v>
      </c>
      <c r="B4266" s="2" t="s">
        <v>737</v>
      </c>
      <c r="C4266" s="2" t="s">
        <v>736</v>
      </c>
      <c r="D4266" s="2" t="s">
        <v>738</v>
      </c>
      <c r="E4266" s="4">
        <v>90</v>
      </c>
      <c r="F4266" s="4">
        <v>182370</v>
      </c>
      <c r="G4266" s="4">
        <v>18237</v>
      </c>
      <c r="H4266" s="4">
        <v>200607</v>
      </c>
    </row>
    <row r="4267" spans="1:8" ht="15.75">
      <c r="A4267" s="3" t="s">
        <v>2948</v>
      </c>
      <c r="B4267" s="2" t="s">
        <v>745</v>
      </c>
      <c r="C4267" s="2" t="s">
        <v>744</v>
      </c>
      <c r="D4267" s="2" t="s">
        <v>746</v>
      </c>
      <c r="E4267" s="4">
        <v>50</v>
      </c>
      <c r="F4267" s="4">
        <v>331000</v>
      </c>
      <c r="G4267" s="4">
        <v>33100</v>
      </c>
      <c r="H4267" s="4">
        <v>364100</v>
      </c>
    </row>
    <row r="4268" spans="1:8" ht="15.75">
      <c r="A4268" s="3" t="s">
        <v>2948</v>
      </c>
      <c r="B4268" s="2" t="s">
        <v>748</v>
      </c>
      <c r="C4268" s="2" t="s">
        <v>747</v>
      </c>
      <c r="D4268" s="2" t="s">
        <v>749</v>
      </c>
      <c r="E4268" s="4">
        <v>352</v>
      </c>
      <c r="F4268" s="4">
        <v>762769</v>
      </c>
      <c r="G4268" s="4">
        <v>76277</v>
      </c>
      <c r="H4268" s="4">
        <v>839046</v>
      </c>
    </row>
    <row r="4269" spans="1:8" ht="15.75">
      <c r="A4269" s="3" t="s">
        <v>2948</v>
      </c>
      <c r="B4269" s="2" t="s">
        <v>771</v>
      </c>
      <c r="C4269" s="2" t="s">
        <v>770</v>
      </c>
      <c r="D4269" s="2" t="s">
        <v>772</v>
      </c>
      <c r="E4269" s="4">
        <v>45</v>
      </c>
      <c r="F4269" s="4">
        <v>305091</v>
      </c>
      <c r="G4269" s="4">
        <v>30509</v>
      </c>
      <c r="H4269" s="4">
        <v>335600</v>
      </c>
    </row>
    <row r="4270" spans="1:8" ht="15.75">
      <c r="A4270" s="3" t="s">
        <v>2948</v>
      </c>
      <c r="B4270" s="2" t="s">
        <v>774</v>
      </c>
      <c r="C4270" s="2" t="s">
        <v>773</v>
      </c>
      <c r="D4270" s="2" t="s">
        <v>775</v>
      </c>
      <c r="E4270" s="4">
        <v>400</v>
      </c>
      <c r="F4270" s="4">
        <v>1024196</v>
      </c>
      <c r="G4270" s="4">
        <v>102420</v>
      </c>
      <c r="H4270" s="4">
        <v>1126616</v>
      </c>
    </row>
    <row r="4271" spans="1:8" ht="15.75">
      <c r="A4271" s="3" t="s">
        <v>2948</v>
      </c>
      <c r="B4271" s="2" t="s">
        <v>779</v>
      </c>
      <c r="C4271" s="2" t="s">
        <v>778</v>
      </c>
      <c r="D4271" s="2" t="s">
        <v>780</v>
      </c>
      <c r="E4271" s="4">
        <v>4</v>
      </c>
      <c r="F4271" s="4">
        <v>25728</v>
      </c>
      <c r="G4271" s="4">
        <v>2573</v>
      </c>
      <c r="H4271" s="4">
        <v>28301</v>
      </c>
    </row>
    <row r="4272" spans="1:8" ht="15.75">
      <c r="A4272" s="3" t="s">
        <v>2948</v>
      </c>
      <c r="B4272" s="2" t="s">
        <v>782</v>
      </c>
      <c r="C4272" s="2" t="s">
        <v>781</v>
      </c>
      <c r="D4272" s="2" t="s">
        <v>783</v>
      </c>
      <c r="E4272" s="4">
        <v>320</v>
      </c>
      <c r="F4272" s="4">
        <v>929573</v>
      </c>
      <c r="G4272" s="4">
        <v>92957</v>
      </c>
      <c r="H4272" s="4">
        <v>1022530</v>
      </c>
    </row>
    <row r="4273" spans="1:8" ht="15.75">
      <c r="A4273" s="3" t="s">
        <v>2948</v>
      </c>
      <c r="B4273" s="2" t="s">
        <v>790</v>
      </c>
      <c r="C4273" s="2" t="s">
        <v>789</v>
      </c>
      <c r="D4273" s="2" t="s">
        <v>791</v>
      </c>
      <c r="E4273" s="4">
        <v>200</v>
      </c>
      <c r="F4273" s="4">
        <v>251000</v>
      </c>
      <c r="G4273" s="4">
        <v>25100</v>
      </c>
      <c r="H4273" s="4">
        <v>276100</v>
      </c>
    </row>
    <row r="4274" spans="1:8" ht="15.75">
      <c r="A4274" s="3" t="s">
        <v>2948</v>
      </c>
      <c r="B4274" s="2" t="s">
        <v>803</v>
      </c>
      <c r="C4274" s="2" t="s">
        <v>802</v>
      </c>
      <c r="D4274" s="2" t="s">
        <v>804</v>
      </c>
      <c r="E4274" s="4">
        <v>370</v>
      </c>
      <c r="F4274" s="4">
        <v>1220481</v>
      </c>
      <c r="G4274" s="4">
        <v>122048</v>
      </c>
      <c r="H4274" s="4">
        <v>1342529</v>
      </c>
    </row>
    <row r="4275" spans="1:8" ht="15.75">
      <c r="A4275" s="3" t="s">
        <v>2948</v>
      </c>
      <c r="B4275" s="2" t="s">
        <v>809</v>
      </c>
      <c r="C4275" s="2" t="s">
        <v>808</v>
      </c>
      <c r="D4275" s="2" t="s">
        <v>810</v>
      </c>
      <c r="E4275" s="4">
        <v>310</v>
      </c>
      <c r="F4275" s="4">
        <v>1114956</v>
      </c>
      <c r="G4275" s="4">
        <v>111496</v>
      </c>
      <c r="H4275" s="4">
        <v>1226452</v>
      </c>
    </row>
    <row r="4276" spans="1:8" ht="15.75">
      <c r="A4276" s="3" t="s">
        <v>2948</v>
      </c>
      <c r="B4276" s="2" t="s">
        <v>814</v>
      </c>
      <c r="C4276" s="2" t="s">
        <v>813</v>
      </c>
      <c r="D4276" s="2" t="s">
        <v>815</v>
      </c>
      <c r="E4276" s="4">
        <v>300</v>
      </c>
      <c r="F4276" s="4">
        <v>412500</v>
      </c>
      <c r="G4276" s="4">
        <v>41250</v>
      </c>
      <c r="H4276" s="4">
        <v>453750</v>
      </c>
    </row>
    <row r="4277" spans="1:8" ht="15.75">
      <c r="A4277" s="3" t="s">
        <v>2948</v>
      </c>
      <c r="B4277" s="2" t="s">
        <v>3147</v>
      </c>
      <c r="C4277" s="2" t="s">
        <v>3146</v>
      </c>
      <c r="D4277" s="2" t="s">
        <v>3148</v>
      </c>
      <c r="E4277" s="4">
        <v>59</v>
      </c>
      <c r="F4277" s="4">
        <v>158090</v>
      </c>
      <c r="G4277" s="4">
        <v>15809</v>
      </c>
      <c r="H4277" s="4">
        <v>173899</v>
      </c>
    </row>
    <row r="4278" spans="1:8" ht="15.75">
      <c r="A4278" s="3" t="s">
        <v>2948</v>
      </c>
      <c r="B4278" s="2" t="s">
        <v>817</v>
      </c>
      <c r="C4278" s="2" t="s">
        <v>816</v>
      </c>
      <c r="D4278" s="2" t="s">
        <v>818</v>
      </c>
      <c r="E4278" s="4">
        <v>4</v>
      </c>
      <c r="F4278" s="4">
        <v>8000</v>
      </c>
      <c r="G4278" s="4">
        <v>800</v>
      </c>
      <c r="H4278" s="4">
        <v>8800</v>
      </c>
    </row>
    <row r="4279" spans="1:8" ht="15.75">
      <c r="A4279" s="3" t="s">
        <v>2948</v>
      </c>
      <c r="B4279" s="2" t="s">
        <v>820</v>
      </c>
      <c r="C4279" s="2" t="s">
        <v>819</v>
      </c>
      <c r="D4279" s="2" t="s">
        <v>821</v>
      </c>
      <c r="E4279" s="4">
        <v>60</v>
      </c>
      <c r="F4279" s="4">
        <v>191250</v>
      </c>
      <c r="G4279" s="4">
        <v>19125</v>
      </c>
      <c r="H4279" s="4">
        <v>210375</v>
      </c>
    </row>
    <row r="4280" spans="1:8" ht="15.75">
      <c r="A4280" s="3" t="s">
        <v>2948</v>
      </c>
      <c r="B4280" s="2" t="s">
        <v>858</v>
      </c>
      <c r="C4280" s="2" t="s">
        <v>857</v>
      </c>
      <c r="D4280" s="2" t="s">
        <v>859</v>
      </c>
      <c r="E4280" s="4">
        <v>129</v>
      </c>
      <c r="F4280" s="4">
        <v>210655</v>
      </c>
      <c r="G4280" s="4">
        <v>21065</v>
      </c>
      <c r="H4280" s="4">
        <v>231720</v>
      </c>
    </row>
    <row r="4281" spans="1:8" ht="15.75">
      <c r="A4281" s="3" t="s">
        <v>2948</v>
      </c>
      <c r="B4281" s="2" t="s">
        <v>889</v>
      </c>
      <c r="C4281" s="2" t="s">
        <v>888</v>
      </c>
      <c r="D4281" s="2" t="s">
        <v>890</v>
      </c>
      <c r="E4281" s="4">
        <v>19</v>
      </c>
      <c r="F4281" s="4">
        <v>283917</v>
      </c>
      <c r="G4281" s="4">
        <v>28392</v>
      </c>
      <c r="H4281" s="4">
        <v>312309</v>
      </c>
    </row>
    <row r="4282" spans="1:8" ht="15.75">
      <c r="A4282" s="3" t="s">
        <v>2948</v>
      </c>
      <c r="B4282" s="2" t="s">
        <v>965</v>
      </c>
      <c r="C4282" s="2" t="s">
        <v>964</v>
      </c>
      <c r="D4282" s="2"/>
      <c r="E4282" s="4">
        <v>4</v>
      </c>
      <c r="F4282" s="4">
        <v>98400</v>
      </c>
      <c r="G4282" s="4">
        <v>9840</v>
      </c>
      <c r="H4282" s="4">
        <v>108240</v>
      </c>
    </row>
    <row r="4283" spans="1:8" ht="15.75">
      <c r="A4283" s="3" t="s">
        <v>2948</v>
      </c>
      <c r="B4283" s="2" t="s">
        <v>966</v>
      </c>
      <c r="C4283" s="2" t="s">
        <v>770</v>
      </c>
      <c r="D4283" s="2" t="s">
        <v>967</v>
      </c>
      <c r="E4283" s="4">
        <v>80</v>
      </c>
      <c r="F4283" s="4">
        <v>430160</v>
      </c>
      <c r="G4283" s="4">
        <v>43016</v>
      </c>
      <c r="H4283" s="4">
        <v>473176</v>
      </c>
    </row>
    <row r="4284" spans="1:8" ht="15.75">
      <c r="A4284" s="3" t="s">
        <v>2948</v>
      </c>
      <c r="B4284" s="2" t="s">
        <v>968</v>
      </c>
      <c r="C4284" s="2" t="s">
        <v>778</v>
      </c>
      <c r="D4284" s="2" t="s">
        <v>969</v>
      </c>
      <c r="E4284" s="4">
        <v>100</v>
      </c>
      <c r="F4284" s="4">
        <v>615300</v>
      </c>
      <c r="G4284" s="4">
        <v>61530</v>
      </c>
      <c r="H4284" s="4">
        <v>676830</v>
      </c>
    </row>
    <row r="4285" spans="1:8" ht="15.75">
      <c r="A4285" s="3" t="s">
        <v>2948</v>
      </c>
      <c r="B4285" s="2" t="s">
        <v>970</v>
      </c>
      <c r="C4285" s="2" t="s">
        <v>733</v>
      </c>
      <c r="D4285" s="2" t="s">
        <v>971</v>
      </c>
      <c r="E4285" s="4">
        <v>30</v>
      </c>
      <c r="F4285" s="4">
        <v>113490</v>
      </c>
      <c r="G4285" s="4">
        <v>11349</v>
      </c>
      <c r="H4285" s="4">
        <v>124839</v>
      </c>
    </row>
    <row r="4286" spans="1:8" ht="15.75">
      <c r="A4286" s="3" t="s">
        <v>2948</v>
      </c>
      <c r="B4286" s="2" t="s">
        <v>972</v>
      </c>
      <c r="C4286" s="2" t="s">
        <v>744</v>
      </c>
      <c r="D4286" s="2" t="s">
        <v>973</v>
      </c>
      <c r="E4286" s="4">
        <v>50</v>
      </c>
      <c r="F4286" s="4">
        <v>229450</v>
      </c>
      <c r="G4286" s="4">
        <v>22945</v>
      </c>
      <c r="H4286" s="4">
        <v>252395</v>
      </c>
    </row>
    <row r="4287" spans="1:8" ht="15.75">
      <c r="A4287" s="3" t="s">
        <v>2948</v>
      </c>
      <c r="B4287" s="2" t="s">
        <v>978</v>
      </c>
      <c r="C4287" s="2" t="s">
        <v>799</v>
      </c>
      <c r="D4287" s="2" t="s">
        <v>979</v>
      </c>
      <c r="E4287" s="4">
        <v>30</v>
      </c>
      <c r="F4287" s="4">
        <v>192270</v>
      </c>
      <c r="G4287" s="4">
        <v>19227</v>
      </c>
      <c r="H4287" s="4">
        <v>211497</v>
      </c>
    </row>
    <row r="4288" spans="1:8" ht="15.75">
      <c r="A4288" s="3" t="s">
        <v>2948</v>
      </c>
      <c r="B4288" s="2" t="s">
        <v>982</v>
      </c>
      <c r="C4288" s="2" t="s">
        <v>778</v>
      </c>
      <c r="D4288" s="2" t="s">
        <v>983</v>
      </c>
      <c r="E4288" s="4">
        <v>30</v>
      </c>
      <c r="F4288" s="4">
        <v>184590</v>
      </c>
      <c r="G4288" s="4">
        <v>18459</v>
      </c>
      <c r="H4288" s="4">
        <v>203049</v>
      </c>
    </row>
    <row r="4289" spans="1:8" ht="15.75">
      <c r="A4289" s="3" t="s">
        <v>2948</v>
      </c>
      <c r="B4289" s="2" t="s">
        <v>3217</v>
      </c>
      <c r="C4289" s="2" t="s">
        <v>744</v>
      </c>
      <c r="D4289" s="2" t="s">
        <v>3218</v>
      </c>
      <c r="E4289" s="4">
        <v>30</v>
      </c>
      <c r="F4289" s="4">
        <v>137670</v>
      </c>
      <c r="G4289" s="4">
        <v>13767</v>
      </c>
      <c r="H4289" s="4">
        <v>151437</v>
      </c>
    </row>
    <row r="4290" spans="1:8" ht="15.75">
      <c r="A4290" s="3" t="s">
        <v>2948</v>
      </c>
      <c r="B4290" s="2" t="s">
        <v>3219</v>
      </c>
      <c r="C4290" s="2" t="s">
        <v>733</v>
      </c>
      <c r="D4290" s="2" t="s">
        <v>3220</v>
      </c>
      <c r="E4290" s="4">
        <v>30</v>
      </c>
      <c r="F4290" s="4">
        <v>113490</v>
      </c>
      <c r="G4290" s="4">
        <v>11349</v>
      </c>
      <c r="H4290" s="4">
        <v>124839</v>
      </c>
    </row>
    <row r="4291" spans="1:8" ht="15.75">
      <c r="A4291" s="3" t="s">
        <v>2948</v>
      </c>
      <c r="B4291" s="2" t="s">
        <v>1000</v>
      </c>
      <c r="C4291" s="2" t="s">
        <v>799</v>
      </c>
      <c r="D4291" s="2" t="s">
        <v>1001</v>
      </c>
      <c r="E4291" s="4">
        <v>30</v>
      </c>
      <c r="F4291" s="4">
        <v>192270</v>
      </c>
      <c r="G4291" s="4">
        <v>19227</v>
      </c>
      <c r="H4291" s="4">
        <v>211497</v>
      </c>
    </row>
    <row r="4292" spans="1:8" ht="15.75">
      <c r="A4292" s="3" t="s">
        <v>2948</v>
      </c>
      <c r="B4292" s="2" t="s">
        <v>1027</v>
      </c>
      <c r="C4292" s="2" t="s">
        <v>1026</v>
      </c>
      <c r="D4292" s="2"/>
      <c r="E4292" s="4">
        <v>2</v>
      </c>
      <c r="F4292" s="4">
        <v>4400</v>
      </c>
      <c r="G4292" s="4">
        <v>440</v>
      </c>
      <c r="H4292" s="4">
        <v>4840</v>
      </c>
    </row>
    <row r="4293" spans="1:8" ht="15.75">
      <c r="A4293" s="3" t="s">
        <v>2948</v>
      </c>
      <c r="B4293" s="2" t="s">
        <v>3241</v>
      </c>
      <c r="C4293" s="2" t="s">
        <v>770</v>
      </c>
      <c r="D4293" s="2" t="s">
        <v>3242</v>
      </c>
      <c r="E4293" s="4">
        <v>30</v>
      </c>
      <c r="F4293" s="4">
        <v>161310</v>
      </c>
      <c r="G4293" s="4">
        <v>16131</v>
      </c>
      <c r="H4293" s="4">
        <v>177441</v>
      </c>
    </row>
    <row r="4294" spans="1:8" ht="15.75">
      <c r="A4294" s="3" t="s">
        <v>2948</v>
      </c>
      <c r="B4294" s="2" t="s">
        <v>3373</v>
      </c>
      <c r="C4294" s="2" t="s">
        <v>3372</v>
      </c>
      <c r="D4294" s="2"/>
      <c r="E4294" s="4">
        <v>8</v>
      </c>
      <c r="F4294" s="4">
        <v>108000</v>
      </c>
      <c r="G4294" s="4">
        <v>10800</v>
      </c>
      <c r="H4294" s="4">
        <v>118800</v>
      </c>
    </row>
    <row r="4295" spans="1:8" ht="15.75">
      <c r="A4295" s="3" t="s">
        <v>2948</v>
      </c>
      <c r="B4295" s="2" t="s">
        <v>3375</v>
      </c>
      <c r="C4295" s="2" t="s">
        <v>3374</v>
      </c>
      <c r="D4295" s="2"/>
      <c r="E4295" s="4">
        <v>40</v>
      </c>
      <c r="F4295" s="4">
        <v>197400</v>
      </c>
      <c r="G4295" s="4">
        <v>19740</v>
      </c>
      <c r="H4295" s="4">
        <v>217140</v>
      </c>
    </row>
    <row r="4296" spans="1:8" ht="15.75">
      <c r="A4296" s="3" t="s">
        <v>2948</v>
      </c>
      <c r="B4296" s="2" t="s">
        <v>3495</v>
      </c>
      <c r="C4296" s="2" t="s">
        <v>3494</v>
      </c>
      <c r="D4296" s="2" t="s">
        <v>56</v>
      </c>
      <c r="E4296" s="4">
        <v>2</v>
      </c>
      <c r="F4296" s="4">
        <v>102000</v>
      </c>
      <c r="G4296" s="4">
        <v>10200</v>
      </c>
      <c r="H4296" s="4">
        <v>112200</v>
      </c>
    </row>
    <row r="4297" spans="1:8" ht="15.75">
      <c r="A4297" s="3" t="s">
        <v>2948</v>
      </c>
      <c r="B4297" s="2" t="s">
        <v>1351</v>
      </c>
      <c r="C4297" s="2" t="s">
        <v>1350</v>
      </c>
      <c r="D4297" s="2" t="s">
        <v>1352</v>
      </c>
      <c r="E4297" s="4">
        <v>100</v>
      </c>
      <c r="F4297" s="4">
        <v>125000</v>
      </c>
      <c r="G4297" s="4">
        <v>12500</v>
      </c>
      <c r="H4297" s="4">
        <v>137500</v>
      </c>
    </row>
    <row r="4298" spans="1:8" ht="15.75">
      <c r="A4298" s="3" t="s">
        <v>2948</v>
      </c>
      <c r="B4298" s="2" t="s">
        <v>1354</v>
      </c>
      <c r="C4298" s="2" t="s">
        <v>1353</v>
      </c>
      <c r="D4298" s="2" t="s">
        <v>1342</v>
      </c>
      <c r="E4298" s="4">
        <v>85</v>
      </c>
      <c r="F4298" s="4">
        <v>969000</v>
      </c>
      <c r="G4298" s="4">
        <v>96900</v>
      </c>
      <c r="H4298" s="4">
        <v>1065900</v>
      </c>
    </row>
    <row r="4299" spans="1:8" ht="15.75">
      <c r="A4299" s="3" t="s">
        <v>2948</v>
      </c>
      <c r="B4299" s="2" t="s">
        <v>1356</v>
      </c>
      <c r="C4299" s="2" t="s">
        <v>1355</v>
      </c>
      <c r="D4299" s="2" t="s">
        <v>1352</v>
      </c>
      <c r="E4299" s="4">
        <v>500</v>
      </c>
      <c r="F4299" s="4">
        <v>475000</v>
      </c>
      <c r="G4299" s="4">
        <v>47500</v>
      </c>
      <c r="H4299" s="4">
        <v>522500</v>
      </c>
    </row>
    <row r="4300" spans="1:8" ht="15.75">
      <c r="A4300" s="3" t="s">
        <v>2948</v>
      </c>
      <c r="B4300" s="2" t="s">
        <v>1363</v>
      </c>
      <c r="C4300" s="2" t="s">
        <v>1362</v>
      </c>
      <c r="D4300" s="2" t="s">
        <v>1342</v>
      </c>
      <c r="E4300" s="4">
        <v>64</v>
      </c>
      <c r="F4300" s="4">
        <v>713299</v>
      </c>
      <c r="G4300" s="4">
        <v>71331</v>
      </c>
      <c r="H4300" s="4">
        <v>784630</v>
      </c>
    </row>
    <row r="4301" spans="1:8" ht="15.75">
      <c r="A4301" s="3" t="s">
        <v>2948</v>
      </c>
      <c r="B4301" s="2" t="s">
        <v>1365</v>
      </c>
      <c r="C4301" s="2" t="s">
        <v>1364</v>
      </c>
      <c r="D4301" s="2" t="s">
        <v>1352</v>
      </c>
      <c r="E4301" s="4">
        <v>1726</v>
      </c>
      <c r="F4301" s="4">
        <v>1588400</v>
      </c>
      <c r="G4301" s="4">
        <v>158840</v>
      </c>
      <c r="H4301" s="4">
        <v>1747240</v>
      </c>
    </row>
    <row r="4302" spans="1:8" ht="15.75">
      <c r="A4302" s="3" t="s">
        <v>2948</v>
      </c>
      <c r="B4302" s="2" t="s">
        <v>1370</v>
      </c>
      <c r="C4302" s="2" t="s">
        <v>1369</v>
      </c>
      <c r="D4302" s="2" t="s">
        <v>1352</v>
      </c>
      <c r="E4302" s="4">
        <v>202</v>
      </c>
      <c r="F4302" s="4">
        <v>5050000</v>
      </c>
      <c r="G4302" s="4">
        <v>505000</v>
      </c>
      <c r="H4302" s="4">
        <v>5555000</v>
      </c>
    </row>
    <row r="4303" spans="1:8" ht="15.75">
      <c r="A4303" s="3" t="s">
        <v>2948</v>
      </c>
      <c r="B4303" s="2" t="s">
        <v>3525</v>
      </c>
      <c r="C4303" s="2" t="s">
        <v>1401</v>
      </c>
      <c r="D4303" s="2" t="s">
        <v>52</v>
      </c>
      <c r="E4303" s="4">
        <v>400</v>
      </c>
      <c r="F4303" s="4">
        <v>766000</v>
      </c>
      <c r="G4303" s="4">
        <v>76600</v>
      </c>
      <c r="H4303" s="4">
        <v>842600</v>
      </c>
    </row>
    <row r="4304" spans="1:8" ht="15.75">
      <c r="A4304" s="3" t="s">
        <v>2948</v>
      </c>
      <c r="B4304" s="2" t="s">
        <v>3526</v>
      </c>
      <c r="C4304" s="2" t="s">
        <v>1401</v>
      </c>
      <c r="D4304" s="2" t="s">
        <v>104</v>
      </c>
      <c r="E4304" s="4">
        <v>30</v>
      </c>
      <c r="F4304" s="4">
        <v>71460</v>
      </c>
      <c r="G4304" s="4">
        <v>7146</v>
      </c>
      <c r="H4304" s="4">
        <v>78606</v>
      </c>
    </row>
    <row r="4305" spans="1:8" ht="15.75">
      <c r="A4305" s="3" t="s">
        <v>2948</v>
      </c>
      <c r="B4305" s="2" t="s">
        <v>3529</v>
      </c>
      <c r="C4305" s="2" t="s">
        <v>1401</v>
      </c>
      <c r="D4305" s="2" t="s">
        <v>58</v>
      </c>
      <c r="E4305" s="4">
        <v>10</v>
      </c>
      <c r="F4305" s="4">
        <v>26000</v>
      </c>
      <c r="G4305" s="4">
        <v>2600</v>
      </c>
      <c r="H4305" s="4">
        <v>28600</v>
      </c>
    </row>
    <row r="4306" spans="1:8" ht="15.75">
      <c r="A4306" s="3" t="s">
        <v>2948</v>
      </c>
      <c r="B4306" s="2" t="s">
        <v>1419</v>
      </c>
      <c r="C4306" s="2" t="s">
        <v>1417</v>
      </c>
      <c r="D4306" s="2" t="s">
        <v>73</v>
      </c>
      <c r="E4306" s="4">
        <v>10</v>
      </c>
      <c r="F4306" s="4">
        <v>19000</v>
      </c>
      <c r="G4306" s="4">
        <v>1900</v>
      </c>
      <c r="H4306" s="4">
        <v>20900</v>
      </c>
    </row>
    <row r="4307" spans="1:8" ht="15.75">
      <c r="A4307" s="3" t="s">
        <v>2948</v>
      </c>
      <c r="B4307" s="2" t="s">
        <v>1423</v>
      </c>
      <c r="C4307" s="2" t="s">
        <v>1417</v>
      </c>
      <c r="D4307" s="2" t="s">
        <v>58</v>
      </c>
      <c r="E4307" s="4">
        <v>1</v>
      </c>
      <c r="F4307" s="4">
        <v>2300</v>
      </c>
      <c r="G4307" s="4">
        <v>230</v>
      </c>
      <c r="H4307" s="4">
        <v>2530</v>
      </c>
    </row>
    <row r="4308" spans="1:8" ht="15.75">
      <c r="A4308" s="3" t="s">
        <v>2948</v>
      </c>
      <c r="B4308" s="2" t="s">
        <v>3533</v>
      </c>
      <c r="C4308" s="2" t="s">
        <v>1401</v>
      </c>
      <c r="D4308" s="2" t="s">
        <v>3026</v>
      </c>
      <c r="E4308" s="4">
        <v>150</v>
      </c>
      <c r="F4308" s="4">
        <v>226950</v>
      </c>
      <c r="G4308" s="4">
        <v>22695</v>
      </c>
      <c r="H4308" s="4">
        <v>249645</v>
      </c>
    </row>
    <row r="4309" spans="1:8" ht="15.75">
      <c r="A4309" s="3" t="s">
        <v>2948</v>
      </c>
      <c r="B4309" s="2" t="s">
        <v>1623</v>
      </c>
      <c r="C4309" s="2" t="s">
        <v>1622</v>
      </c>
      <c r="D4309" s="2" t="s">
        <v>1624</v>
      </c>
      <c r="E4309" s="4">
        <v>1</v>
      </c>
      <c r="F4309" s="4">
        <v>36000</v>
      </c>
      <c r="G4309" s="4">
        <v>3600</v>
      </c>
      <c r="H4309" s="4">
        <v>39600</v>
      </c>
    </row>
    <row r="4310" spans="1:8" ht="15.75">
      <c r="A4310" s="3" t="s">
        <v>2948</v>
      </c>
      <c r="B4310" s="2" t="s">
        <v>1752</v>
      </c>
      <c r="C4310" s="2" t="s">
        <v>1751</v>
      </c>
      <c r="D4310" s="2" t="s">
        <v>1753</v>
      </c>
      <c r="E4310" s="4">
        <v>1</v>
      </c>
      <c r="F4310" s="4">
        <v>5000</v>
      </c>
      <c r="G4310" s="4">
        <v>500</v>
      </c>
      <c r="H4310" s="4">
        <v>5500</v>
      </c>
    </row>
    <row r="4311" spans="1:8" ht="15.75">
      <c r="A4311" s="3" t="s">
        <v>2948</v>
      </c>
      <c r="B4311" s="2" t="s">
        <v>1755</v>
      </c>
      <c r="C4311" s="2" t="s">
        <v>1754</v>
      </c>
      <c r="D4311" s="2" t="s">
        <v>1756</v>
      </c>
      <c r="E4311" s="4">
        <v>17</v>
      </c>
      <c r="F4311" s="4">
        <v>190125</v>
      </c>
      <c r="G4311" s="4">
        <v>19013</v>
      </c>
      <c r="H4311" s="4">
        <v>209138</v>
      </c>
    </row>
    <row r="4312" spans="1:8" ht="15.75">
      <c r="A4312" s="3" t="s">
        <v>2948</v>
      </c>
      <c r="B4312" s="2" t="s">
        <v>2313</v>
      </c>
      <c r="C4312" s="2" t="s">
        <v>2312</v>
      </c>
      <c r="D4312" s="2" t="s">
        <v>2314</v>
      </c>
      <c r="E4312" s="4">
        <v>20</v>
      </c>
      <c r="F4312" s="4">
        <v>84300</v>
      </c>
      <c r="G4312" s="4">
        <v>8430</v>
      </c>
      <c r="H4312" s="4">
        <v>92730</v>
      </c>
    </row>
    <row r="4313" spans="1:8" ht="15.75">
      <c r="A4313" s="3" t="s">
        <v>2948</v>
      </c>
      <c r="B4313" s="2" t="s">
        <v>2339</v>
      </c>
      <c r="C4313" s="2" t="s">
        <v>299</v>
      </c>
      <c r="D4313" s="2" t="s">
        <v>2340</v>
      </c>
      <c r="E4313" s="4">
        <v>30</v>
      </c>
      <c r="F4313" s="4">
        <v>86550</v>
      </c>
      <c r="G4313" s="4">
        <v>8655</v>
      </c>
      <c r="H4313" s="4">
        <v>95205</v>
      </c>
    </row>
    <row r="4314" spans="1:8" ht="15.75">
      <c r="A4314" s="3" t="s">
        <v>2948</v>
      </c>
      <c r="B4314" s="2" t="s">
        <v>2361</v>
      </c>
      <c r="C4314" s="2" t="s">
        <v>312</v>
      </c>
      <c r="D4314" s="2" t="s">
        <v>2362</v>
      </c>
      <c r="E4314" s="4">
        <v>5</v>
      </c>
      <c r="F4314" s="4">
        <v>18025</v>
      </c>
      <c r="G4314" s="4">
        <v>1803</v>
      </c>
      <c r="H4314" s="4">
        <v>19828</v>
      </c>
    </row>
    <row r="4315" spans="1:8" ht="15.75">
      <c r="A4315" s="3" t="s">
        <v>2948</v>
      </c>
      <c r="B4315" s="2" t="s">
        <v>2369</v>
      </c>
      <c r="C4315" s="2" t="s">
        <v>318</v>
      </c>
      <c r="D4315" s="2" t="s">
        <v>2370</v>
      </c>
      <c r="E4315" s="4">
        <v>25</v>
      </c>
      <c r="F4315" s="4">
        <v>119450</v>
      </c>
      <c r="G4315" s="4">
        <v>11945</v>
      </c>
      <c r="H4315" s="4">
        <v>131395</v>
      </c>
    </row>
    <row r="4316" spans="1:8" ht="15.75">
      <c r="A4316" s="3" t="s">
        <v>2948</v>
      </c>
      <c r="B4316" s="2" t="s">
        <v>2375</v>
      </c>
      <c r="C4316" s="2" t="s">
        <v>236</v>
      </c>
      <c r="D4316" s="2" t="s">
        <v>2376</v>
      </c>
      <c r="E4316" s="4">
        <v>10</v>
      </c>
      <c r="F4316" s="4">
        <v>112160</v>
      </c>
      <c r="G4316" s="4">
        <v>11216</v>
      </c>
      <c r="H4316" s="4">
        <v>123376</v>
      </c>
    </row>
    <row r="4317" spans="1:8" ht="15.75">
      <c r="A4317" s="3" t="s">
        <v>2948</v>
      </c>
      <c r="B4317" s="2" t="s">
        <v>2379</v>
      </c>
      <c r="C4317" s="2" t="s">
        <v>236</v>
      </c>
      <c r="D4317" s="2" t="s">
        <v>2380</v>
      </c>
      <c r="E4317" s="4">
        <v>10</v>
      </c>
      <c r="F4317" s="4">
        <v>45060</v>
      </c>
      <c r="G4317" s="4">
        <v>4506</v>
      </c>
      <c r="H4317" s="4">
        <v>49566</v>
      </c>
    </row>
    <row r="4318" spans="1:8" ht="15.75">
      <c r="A4318" s="3" t="s">
        <v>2948</v>
      </c>
      <c r="B4318" s="2" t="s">
        <v>2393</v>
      </c>
      <c r="C4318" s="2" t="s">
        <v>236</v>
      </c>
      <c r="D4318" s="2" t="s">
        <v>2394</v>
      </c>
      <c r="E4318" s="4">
        <v>8</v>
      </c>
      <c r="F4318" s="4">
        <v>38208</v>
      </c>
      <c r="G4318" s="4">
        <v>3821</v>
      </c>
      <c r="H4318" s="4">
        <v>42029</v>
      </c>
    </row>
    <row r="4319" spans="1:8" ht="15.75">
      <c r="A4319" s="3" t="s">
        <v>2948</v>
      </c>
      <c r="B4319" s="2" t="s">
        <v>2397</v>
      </c>
      <c r="C4319" s="2" t="s">
        <v>236</v>
      </c>
      <c r="D4319" s="2" t="s">
        <v>2398</v>
      </c>
      <c r="E4319" s="4">
        <v>98</v>
      </c>
      <c r="F4319" s="4">
        <v>527142</v>
      </c>
      <c r="G4319" s="4">
        <v>52714</v>
      </c>
      <c r="H4319" s="4">
        <v>579856</v>
      </c>
    </row>
    <row r="4320" spans="1:8" ht="15.75">
      <c r="A4320" s="3" t="s">
        <v>2948</v>
      </c>
      <c r="B4320" s="2" t="s">
        <v>2399</v>
      </c>
      <c r="C4320" s="2" t="s">
        <v>236</v>
      </c>
      <c r="D4320" s="2" t="s">
        <v>2398</v>
      </c>
      <c r="E4320" s="4">
        <v>10</v>
      </c>
      <c r="F4320" s="4">
        <v>53790</v>
      </c>
      <c r="G4320" s="4">
        <v>5379</v>
      </c>
      <c r="H4320" s="4">
        <v>59169</v>
      </c>
    </row>
    <row r="4321" spans="1:8" ht="15.75">
      <c r="A4321" s="3" t="s">
        <v>2948</v>
      </c>
      <c r="B4321" s="2" t="s">
        <v>2400</v>
      </c>
      <c r="C4321" s="2" t="s">
        <v>236</v>
      </c>
      <c r="D4321" s="2" t="s">
        <v>2401</v>
      </c>
      <c r="E4321" s="4">
        <v>84</v>
      </c>
      <c r="F4321" s="4">
        <v>575736</v>
      </c>
      <c r="G4321" s="4">
        <v>57574</v>
      </c>
      <c r="H4321" s="4">
        <v>633310</v>
      </c>
    </row>
    <row r="4322" spans="1:8" ht="15.75">
      <c r="A4322" s="3" t="s">
        <v>2948</v>
      </c>
      <c r="B4322" s="2" t="s">
        <v>2402</v>
      </c>
      <c r="C4322" s="2" t="s">
        <v>236</v>
      </c>
      <c r="D4322" s="2" t="s">
        <v>2403</v>
      </c>
      <c r="E4322" s="4">
        <v>40</v>
      </c>
      <c r="F4322" s="4">
        <v>330670</v>
      </c>
      <c r="G4322" s="4">
        <v>33067</v>
      </c>
      <c r="H4322" s="4">
        <v>363737</v>
      </c>
    </row>
    <row r="4323" spans="1:8" ht="15.75">
      <c r="A4323" s="3" t="s">
        <v>2948</v>
      </c>
      <c r="B4323" s="2" t="s">
        <v>2406</v>
      </c>
      <c r="C4323" s="2" t="s">
        <v>236</v>
      </c>
      <c r="D4323" s="2" t="s">
        <v>2407</v>
      </c>
      <c r="E4323" s="4">
        <v>10</v>
      </c>
      <c r="F4323" s="4">
        <v>33640</v>
      </c>
      <c r="G4323" s="4">
        <v>3364</v>
      </c>
      <c r="H4323" s="4">
        <v>37004</v>
      </c>
    </row>
    <row r="4324" spans="1:8" ht="15.75">
      <c r="A4324" s="3" t="s">
        <v>2948</v>
      </c>
      <c r="B4324" s="2" t="s">
        <v>2408</v>
      </c>
      <c r="C4324" s="2" t="s">
        <v>236</v>
      </c>
      <c r="D4324" s="2" t="s">
        <v>2409</v>
      </c>
      <c r="E4324" s="4">
        <v>20</v>
      </c>
      <c r="F4324" s="4">
        <v>78080</v>
      </c>
      <c r="G4324" s="4">
        <v>7808</v>
      </c>
      <c r="H4324" s="4">
        <v>85888</v>
      </c>
    </row>
    <row r="4325" spans="1:8" ht="15.75">
      <c r="A4325" s="3" t="s">
        <v>2948</v>
      </c>
      <c r="B4325" s="2" t="s">
        <v>2411</v>
      </c>
      <c r="C4325" s="2" t="s">
        <v>223</v>
      </c>
      <c r="D4325" s="2" t="s">
        <v>104</v>
      </c>
      <c r="E4325" s="4">
        <v>5</v>
      </c>
      <c r="F4325" s="4">
        <v>48000</v>
      </c>
      <c r="G4325" s="4">
        <v>4800</v>
      </c>
      <c r="H4325" s="4">
        <v>52800</v>
      </c>
    </row>
    <row r="4326" spans="1:8" ht="15.75">
      <c r="A4326" s="3" t="s">
        <v>2948</v>
      </c>
      <c r="B4326" s="2" t="s">
        <v>2417</v>
      </c>
      <c r="C4326" s="2" t="s">
        <v>264</v>
      </c>
      <c r="D4326" s="2" t="s">
        <v>383</v>
      </c>
      <c r="E4326" s="4">
        <v>20</v>
      </c>
      <c r="F4326" s="4">
        <v>76600</v>
      </c>
      <c r="G4326" s="4">
        <v>7660</v>
      </c>
      <c r="H4326" s="4">
        <v>84260</v>
      </c>
    </row>
    <row r="4327" spans="1:8" ht="15.75">
      <c r="A4327" s="3" t="s">
        <v>2948</v>
      </c>
      <c r="B4327" s="2" t="s">
        <v>2418</v>
      </c>
      <c r="C4327" s="2" t="s">
        <v>2287</v>
      </c>
      <c r="D4327" s="2" t="s">
        <v>2419</v>
      </c>
      <c r="E4327" s="4">
        <v>4</v>
      </c>
      <c r="F4327" s="4">
        <v>21632</v>
      </c>
      <c r="G4327" s="4">
        <v>2163</v>
      </c>
      <c r="H4327" s="4">
        <v>23795</v>
      </c>
    </row>
    <row r="4328" spans="1:8" ht="15.75">
      <c r="A4328" s="3" t="s">
        <v>2948</v>
      </c>
      <c r="B4328" s="2" t="s">
        <v>2420</v>
      </c>
      <c r="C4328" s="2" t="s">
        <v>2287</v>
      </c>
      <c r="D4328" s="2" t="s">
        <v>2421</v>
      </c>
      <c r="E4328" s="4">
        <v>4</v>
      </c>
      <c r="F4328" s="4">
        <v>26204</v>
      </c>
      <c r="G4328" s="4">
        <v>2620</v>
      </c>
      <c r="H4328" s="4">
        <v>28824</v>
      </c>
    </row>
    <row r="4329" spans="1:8" ht="15.75">
      <c r="A4329" s="3" t="s">
        <v>2948</v>
      </c>
      <c r="B4329" s="2" t="s">
        <v>2432</v>
      </c>
      <c r="C4329" s="2" t="s">
        <v>267</v>
      </c>
      <c r="D4329" s="2" t="s">
        <v>2433</v>
      </c>
      <c r="E4329" s="4">
        <v>165</v>
      </c>
      <c r="F4329" s="4">
        <v>844470</v>
      </c>
      <c r="G4329" s="4">
        <v>84447</v>
      </c>
      <c r="H4329" s="4">
        <v>928917</v>
      </c>
    </row>
    <row r="4330" spans="1:8" ht="15.75">
      <c r="A4330" s="3" t="s">
        <v>2948</v>
      </c>
      <c r="B4330" s="2" t="s">
        <v>2436</v>
      </c>
      <c r="C4330" s="2" t="s">
        <v>267</v>
      </c>
      <c r="D4330" s="2" t="s">
        <v>2437</v>
      </c>
      <c r="E4330" s="4">
        <v>220</v>
      </c>
      <c r="F4330" s="4">
        <v>1090100</v>
      </c>
      <c r="G4330" s="4">
        <v>109010</v>
      </c>
      <c r="H4330" s="4">
        <v>1199110</v>
      </c>
    </row>
    <row r="4331" spans="1:8" ht="15.75">
      <c r="A4331" s="3" t="s">
        <v>2948</v>
      </c>
      <c r="B4331" s="2" t="s">
        <v>2440</v>
      </c>
      <c r="C4331" s="2" t="s">
        <v>267</v>
      </c>
      <c r="D4331" s="2" t="s">
        <v>2441</v>
      </c>
      <c r="E4331" s="4">
        <v>186</v>
      </c>
      <c r="F4331" s="4">
        <v>1365798</v>
      </c>
      <c r="G4331" s="4">
        <v>136580</v>
      </c>
      <c r="H4331" s="4">
        <v>1502378</v>
      </c>
    </row>
    <row r="4332" spans="1:8" ht="15.75">
      <c r="A4332" s="3" t="s">
        <v>2948</v>
      </c>
      <c r="B4332" s="2" t="s">
        <v>2442</v>
      </c>
      <c r="C4332" s="2" t="s">
        <v>267</v>
      </c>
      <c r="D4332" s="2" t="s">
        <v>2443</v>
      </c>
      <c r="E4332" s="4">
        <v>68</v>
      </c>
      <c r="F4332" s="4">
        <v>577048</v>
      </c>
      <c r="G4332" s="4">
        <v>57704</v>
      </c>
      <c r="H4332" s="4">
        <v>634752</v>
      </c>
    </row>
    <row r="4333" spans="1:8" ht="15.75">
      <c r="A4333" s="3" t="s">
        <v>2948</v>
      </c>
      <c r="B4333" s="2" t="s">
        <v>2444</v>
      </c>
      <c r="C4333" s="2" t="s">
        <v>267</v>
      </c>
      <c r="D4333" s="2" t="s">
        <v>2445</v>
      </c>
      <c r="E4333" s="4">
        <v>40</v>
      </c>
      <c r="F4333" s="4">
        <v>385200</v>
      </c>
      <c r="G4333" s="4">
        <v>38520</v>
      </c>
      <c r="H4333" s="4">
        <v>423720</v>
      </c>
    </row>
    <row r="4334" spans="1:8" ht="15.75">
      <c r="A4334" s="3" t="s">
        <v>2948</v>
      </c>
      <c r="B4334" s="2" t="s">
        <v>2446</v>
      </c>
      <c r="C4334" s="2" t="s">
        <v>267</v>
      </c>
      <c r="D4334" s="2" t="s">
        <v>2447</v>
      </c>
      <c r="E4334" s="4">
        <v>20</v>
      </c>
      <c r="F4334" s="4">
        <v>330000</v>
      </c>
      <c r="G4334" s="4">
        <v>33000</v>
      </c>
      <c r="H4334" s="4">
        <v>363000</v>
      </c>
    </row>
    <row r="4335" spans="1:8" ht="15.75">
      <c r="A4335" s="3" t="s">
        <v>2948</v>
      </c>
      <c r="B4335" s="2" t="s">
        <v>2461</v>
      </c>
      <c r="C4335" s="2" t="s">
        <v>271</v>
      </c>
      <c r="D4335" s="2" t="s">
        <v>2462</v>
      </c>
      <c r="E4335" s="4">
        <v>15</v>
      </c>
      <c r="F4335" s="4">
        <v>66690</v>
      </c>
      <c r="G4335" s="4">
        <v>6669</v>
      </c>
      <c r="H4335" s="4">
        <v>73359</v>
      </c>
    </row>
    <row r="4336" spans="1:8" ht="15.75">
      <c r="A4336" s="3" t="s">
        <v>2948</v>
      </c>
      <c r="B4336" s="2" t="s">
        <v>2463</v>
      </c>
      <c r="C4336" s="2" t="s">
        <v>271</v>
      </c>
      <c r="D4336" s="2" t="s">
        <v>2464</v>
      </c>
      <c r="E4336" s="4">
        <v>80</v>
      </c>
      <c r="F4336" s="4">
        <v>468480</v>
      </c>
      <c r="G4336" s="4">
        <v>46848</v>
      </c>
      <c r="H4336" s="4">
        <v>515328</v>
      </c>
    </row>
    <row r="4337" spans="1:8" ht="15.75">
      <c r="A4337" s="3" t="s">
        <v>2948</v>
      </c>
      <c r="B4337" s="2" t="s">
        <v>2465</v>
      </c>
      <c r="C4337" s="2" t="s">
        <v>271</v>
      </c>
      <c r="D4337" s="2" t="s">
        <v>2466</v>
      </c>
      <c r="E4337" s="4">
        <v>30</v>
      </c>
      <c r="F4337" s="4">
        <v>214950</v>
      </c>
      <c r="G4337" s="4">
        <v>21496</v>
      </c>
      <c r="H4337" s="4">
        <v>236446</v>
      </c>
    </row>
    <row r="4338" spans="1:8" ht="15.75">
      <c r="A4338" s="3" t="s">
        <v>2948</v>
      </c>
      <c r="B4338" s="2" t="s">
        <v>2473</v>
      </c>
      <c r="C4338" s="2" t="s">
        <v>264</v>
      </c>
      <c r="D4338" s="2" t="s">
        <v>2474</v>
      </c>
      <c r="E4338" s="4">
        <v>616</v>
      </c>
      <c r="F4338" s="4">
        <v>2358520</v>
      </c>
      <c r="G4338" s="4">
        <v>235852</v>
      </c>
      <c r="H4338" s="4">
        <v>2594372</v>
      </c>
    </row>
    <row r="4339" spans="1:8" ht="15.75">
      <c r="A4339" s="3" t="s">
        <v>2948</v>
      </c>
      <c r="B4339" s="2" t="s">
        <v>2479</v>
      </c>
      <c r="C4339" s="2" t="s">
        <v>264</v>
      </c>
      <c r="D4339" s="2" t="s">
        <v>2480</v>
      </c>
      <c r="E4339" s="4">
        <v>604</v>
      </c>
      <c r="F4339" s="4">
        <v>2865052</v>
      </c>
      <c r="G4339" s="4">
        <v>286506</v>
      </c>
      <c r="H4339" s="4">
        <v>3151558</v>
      </c>
    </row>
    <row r="4340" spans="1:8" ht="15.75">
      <c r="A4340" s="3" t="s">
        <v>2948</v>
      </c>
      <c r="B4340" s="2" t="s">
        <v>2484</v>
      </c>
      <c r="C4340" s="2" t="s">
        <v>264</v>
      </c>
      <c r="D4340" s="2" t="s">
        <v>2485</v>
      </c>
      <c r="E4340" s="4">
        <v>294</v>
      </c>
      <c r="F4340" s="4">
        <v>1661640</v>
      </c>
      <c r="G4340" s="4">
        <v>166165</v>
      </c>
      <c r="H4340" s="4">
        <v>1827805</v>
      </c>
    </row>
    <row r="4341" spans="1:8" ht="15.75">
      <c r="A4341" s="3" t="s">
        <v>2948</v>
      </c>
      <c r="B4341" s="2" t="s">
        <v>2486</v>
      </c>
      <c r="C4341" s="2" t="s">
        <v>264</v>
      </c>
      <c r="D4341" s="2" t="s">
        <v>2487</v>
      </c>
      <c r="E4341" s="4">
        <v>101</v>
      </c>
      <c r="F4341" s="4">
        <v>669529</v>
      </c>
      <c r="G4341" s="4">
        <v>66953</v>
      </c>
      <c r="H4341" s="4">
        <v>736482</v>
      </c>
    </row>
    <row r="4342" spans="1:8" ht="15.75">
      <c r="A4342" s="3" t="s">
        <v>2948</v>
      </c>
      <c r="B4342" s="2" t="s">
        <v>2488</v>
      </c>
      <c r="C4342" s="2" t="s">
        <v>264</v>
      </c>
      <c r="D4342" s="2" t="s">
        <v>2489</v>
      </c>
      <c r="E4342" s="4">
        <v>80</v>
      </c>
      <c r="F4342" s="4">
        <v>191840</v>
      </c>
      <c r="G4342" s="4">
        <v>19184</v>
      </c>
      <c r="H4342" s="4">
        <v>211024</v>
      </c>
    </row>
    <row r="4343" spans="1:8" ht="15.75">
      <c r="A4343" s="3" t="s">
        <v>2948</v>
      </c>
      <c r="B4343" s="2" t="s">
        <v>2490</v>
      </c>
      <c r="C4343" s="2" t="s">
        <v>264</v>
      </c>
      <c r="D4343" s="2" t="s">
        <v>2491</v>
      </c>
      <c r="E4343" s="4">
        <v>46</v>
      </c>
      <c r="F4343" s="4">
        <v>345562</v>
      </c>
      <c r="G4343" s="4">
        <v>34557</v>
      </c>
      <c r="H4343" s="4">
        <v>380119</v>
      </c>
    </row>
    <row r="4344" spans="1:8" ht="15.75">
      <c r="A4344" s="3" t="s">
        <v>2948</v>
      </c>
      <c r="B4344" s="2" t="s">
        <v>2492</v>
      </c>
      <c r="C4344" s="2" t="s">
        <v>264</v>
      </c>
      <c r="D4344" s="2" t="s">
        <v>2493</v>
      </c>
      <c r="E4344" s="4">
        <v>18</v>
      </c>
      <c r="F4344" s="4">
        <v>185328</v>
      </c>
      <c r="G4344" s="4">
        <v>18532</v>
      </c>
      <c r="H4344" s="4">
        <v>203860</v>
      </c>
    </row>
    <row r="4345" spans="1:8" ht="15.75">
      <c r="A4345" s="3" t="s">
        <v>2948</v>
      </c>
      <c r="B4345" s="2" t="s">
        <v>2494</v>
      </c>
      <c r="C4345" s="2" t="s">
        <v>264</v>
      </c>
      <c r="D4345" s="2" t="s">
        <v>2495</v>
      </c>
      <c r="E4345" s="4">
        <v>425</v>
      </c>
      <c r="F4345" s="4">
        <v>1107580</v>
      </c>
      <c r="G4345" s="4">
        <v>110758</v>
      </c>
      <c r="H4345" s="4">
        <v>1218338</v>
      </c>
    </row>
    <row r="4346" spans="1:8" ht="15.75">
      <c r="A4346" s="3" t="s">
        <v>2948</v>
      </c>
      <c r="B4346" s="2" t="s">
        <v>2496</v>
      </c>
      <c r="C4346" s="2" t="s">
        <v>264</v>
      </c>
      <c r="D4346" s="2" t="s">
        <v>2497</v>
      </c>
      <c r="E4346" s="4">
        <v>10</v>
      </c>
      <c r="F4346" s="4">
        <v>114400</v>
      </c>
      <c r="G4346" s="4">
        <v>11440</v>
      </c>
      <c r="H4346" s="4">
        <v>125840</v>
      </c>
    </row>
    <row r="4347" spans="1:8" ht="15.75">
      <c r="A4347" s="3" t="s">
        <v>2948</v>
      </c>
      <c r="B4347" s="2" t="s">
        <v>2503</v>
      </c>
      <c r="C4347" s="2" t="s">
        <v>264</v>
      </c>
      <c r="D4347" s="2" t="s">
        <v>2504</v>
      </c>
      <c r="E4347" s="4">
        <v>20</v>
      </c>
      <c r="F4347" s="4">
        <v>57800</v>
      </c>
      <c r="G4347" s="4">
        <v>5780</v>
      </c>
      <c r="H4347" s="4">
        <v>63580</v>
      </c>
    </row>
    <row r="4348" spans="1:8" ht="15.75">
      <c r="A4348" s="3" t="s">
        <v>2948</v>
      </c>
      <c r="B4348" s="2" t="s">
        <v>2509</v>
      </c>
      <c r="C4348" s="2" t="s">
        <v>264</v>
      </c>
      <c r="D4348" s="2" t="s">
        <v>2510</v>
      </c>
      <c r="E4348" s="4">
        <v>110</v>
      </c>
      <c r="F4348" s="4">
        <v>443190</v>
      </c>
      <c r="G4348" s="4">
        <v>44319</v>
      </c>
      <c r="H4348" s="4">
        <v>487509</v>
      </c>
    </row>
    <row r="4349" spans="1:8" ht="15.75">
      <c r="A4349" s="3" t="s">
        <v>2948</v>
      </c>
      <c r="B4349" s="2" t="s">
        <v>2513</v>
      </c>
      <c r="C4349" s="2" t="s">
        <v>294</v>
      </c>
      <c r="D4349" s="2" t="s">
        <v>2514</v>
      </c>
      <c r="E4349" s="4">
        <v>74</v>
      </c>
      <c r="F4349" s="4">
        <v>351130</v>
      </c>
      <c r="G4349" s="4">
        <v>35113</v>
      </c>
      <c r="H4349" s="4">
        <v>386243</v>
      </c>
    </row>
    <row r="4350" spans="1:8" ht="15.75">
      <c r="A4350" s="3" t="s">
        <v>2948</v>
      </c>
      <c r="B4350" s="2" t="s">
        <v>2515</v>
      </c>
      <c r="C4350" s="2" t="s">
        <v>294</v>
      </c>
      <c r="D4350" s="2" t="s">
        <v>2516</v>
      </c>
      <c r="E4350" s="4">
        <v>55</v>
      </c>
      <c r="F4350" s="4">
        <v>323895</v>
      </c>
      <c r="G4350" s="4">
        <v>32390</v>
      </c>
      <c r="H4350" s="4">
        <v>356285</v>
      </c>
    </row>
    <row r="4351" spans="1:8" ht="15.75">
      <c r="A4351" s="3" t="s">
        <v>2948</v>
      </c>
      <c r="B4351" s="2" t="s">
        <v>2519</v>
      </c>
      <c r="C4351" s="2" t="s">
        <v>294</v>
      </c>
      <c r="D4351" s="2" t="s">
        <v>2520</v>
      </c>
      <c r="E4351" s="4">
        <v>31</v>
      </c>
      <c r="F4351" s="4">
        <v>216070</v>
      </c>
      <c r="G4351" s="4">
        <v>21607</v>
      </c>
      <c r="H4351" s="4">
        <v>237677</v>
      </c>
    </row>
    <row r="4352" spans="1:8" ht="15.75">
      <c r="A4352" s="3" t="s">
        <v>2948</v>
      </c>
      <c r="B4352" s="2" t="s">
        <v>2523</v>
      </c>
      <c r="C4352" s="2" t="s">
        <v>294</v>
      </c>
      <c r="D4352" s="2" t="s">
        <v>2524</v>
      </c>
      <c r="E4352" s="4">
        <v>130</v>
      </c>
      <c r="F4352" s="4">
        <v>415090</v>
      </c>
      <c r="G4352" s="4">
        <v>41509</v>
      </c>
      <c r="H4352" s="4">
        <v>456599</v>
      </c>
    </row>
    <row r="4353" spans="1:8" ht="15.75">
      <c r="A4353" s="3" t="s">
        <v>2948</v>
      </c>
      <c r="B4353" s="2" t="s">
        <v>2528</v>
      </c>
      <c r="C4353" s="2" t="s">
        <v>294</v>
      </c>
      <c r="D4353" s="2" t="s">
        <v>2529</v>
      </c>
      <c r="E4353" s="4">
        <v>62</v>
      </c>
      <c r="F4353" s="4">
        <v>163598</v>
      </c>
      <c r="G4353" s="4">
        <v>16360</v>
      </c>
      <c r="H4353" s="4">
        <v>179958</v>
      </c>
    </row>
    <row r="4354" spans="1:8" ht="15.75">
      <c r="A4354" s="3" t="s">
        <v>2948</v>
      </c>
      <c r="B4354" s="2" t="s">
        <v>2530</v>
      </c>
      <c r="C4354" s="2" t="s">
        <v>294</v>
      </c>
      <c r="D4354" s="2" t="s">
        <v>2531</v>
      </c>
      <c r="E4354" s="4">
        <v>10</v>
      </c>
      <c r="F4354" s="4">
        <v>39580</v>
      </c>
      <c r="G4354" s="4">
        <v>3958</v>
      </c>
      <c r="H4354" s="4">
        <v>43538</v>
      </c>
    </row>
    <row r="4355" spans="1:8" ht="15.75">
      <c r="A4355" s="3" t="s">
        <v>2948</v>
      </c>
      <c r="B4355" s="2" t="s">
        <v>2532</v>
      </c>
      <c r="C4355" s="2" t="s">
        <v>294</v>
      </c>
      <c r="D4355" s="2" t="s">
        <v>2533</v>
      </c>
      <c r="E4355" s="4">
        <v>30</v>
      </c>
      <c r="F4355" s="4">
        <v>122160</v>
      </c>
      <c r="G4355" s="4">
        <v>12216</v>
      </c>
      <c r="H4355" s="4">
        <v>134376</v>
      </c>
    </row>
    <row r="4356" spans="1:8" ht="15.75">
      <c r="A4356" s="3" t="s">
        <v>2948</v>
      </c>
      <c r="B4356" s="2" t="s">
        <v>2534</v>
      </c>
      <c r="C4356" s="2" t="s">
        <v>299</v>
      </c>
      <c r="D4356" s="2" t="s">
        <v>2535</v>
      </c>
      <c r="E4356" s="4">
        <v>210</v>
      </c>
      <c r="F4356" s="4">
        <v>941000</v>
      </c>
      <c r="G4356" s="4">
        <v>94100</v>
      </c>
      <c r="H4356" s="4">
        <v>1035100</v>
      </c>
    </row>
    <row r="4357" spans="1:8" ht="15.75">
      <c r="A4357" s="3" t="s">
        <v>2948</v>
      </c>
      <c r="B4357" s="2" t="s">
        <v>2538</v>
      </c>
      <c r="C4357" s="2" t="s">
        <v>299</v>
      </c>
      <c r="D4357" s="2" t="s">
        <v>2539</v>
      </c>
      <c r="E4357" s="4">
        <v>372</v>
      </c>
      <c r="F4357" s="4">
        <v>1610838</v>
      </c>
      <c r="G4357" s="4">
        <v>161084</v>
      </c>
      <c r="H4357" s="4">
        <v>1771922</v>
      </c>
    </row>
    <row r="4358" spans="1:8" ht="15.75">
      <c r="A4358" s="3" t="s">
        <v>2948</v>
      </c>
      <c r="B4358" s="2" t="s">
        <v>2542</v>
      </c>
      <c r="C4358" s="2" t="s">
        <v>299</v>
      </c>
      <c r="D4358" s="2" t="s">
        <v>2543</v>
      </c>
      <c r="E4358" s="4">
        <v>121</v>
      </c>
      <c r="F4358" s="4">
        <v>821953</v>
      </c>
      <c r="G4358" s="4">
        <v>82195</v>
      </c>
      <c r="H4358" s="4">
        <v>904148</v>
      </c>
    </row>
    <row r="4359" spans="1:8" ht="15.75">
      <c r="A4359" s="3" t="s">
        <v>2948</v>
      </c>
      <c r="B4359" s="2" t="s">
        <v>2544</v>
      </c>
      <c r="C4359" s="2" t="s">
        <v>299</v>
      </c>
      <c r="D4359" s="2" t="s">
        <v>2545</v>
      </c>
      <c r="E4359" s="4">
        <v>5</v>
      </c>
      <c r="F4359" s="4">
        <v>39680</v>
      </c>
      <c r="G4359" s="4">
        <v>3968</v>
      </c>
      <c r="H4359" s="4">
        <v>43648</v>
      </c>
    </row>
    <row r="4360" spans="1:8" ht="15.75">
      <c r="A4360" s="3" t="s">
        <v>2948</v>
      </c>
      <c r="B4360" s="2" t="s">
        <v>2546</v>
      </c>
      <c r="C4360" s="2" t="s">
        <v>299</v>
      </c>
      <c r="D4360" s="2" t="s">
        <v>2547</v>
      </c>
      <c r="E4360" s="4">
        <v>5</v>
      </c>
      <c r="F4360" s="4">
        <v>15700</v>
      </c>
      <c r="G4360" s="4">
        <v>1570</v>
      </c>
      <c r="H4360" s="4">
        <v>17270</v>
      </c>
    </row>
    <row r="4361" spans="1:8" ht="15.75">
      <c r="A4361" s="3" t="s">
        <v>2948</v>
      </c>
      <c r="B4361" s="2" t="s">
        <v>2548</v>
      </c>
      <c r="C4361" s="2" t="s">
        <v>299</v>
      </c>
      <c r="D4361" s="2" t="s">
        <v>2549</v>
      </c>
      <c r="E4361" s="4">
        <v>20</v>
      </c>
      <c r="F4361" s="4">
        <v>181600</v>
      </c>
      <c r="G4361" s="4">
        <v>18160</v>
      </c>
      <c r="H4361" s="4">
        <v>199760</v>
      </c>
    </row>
    <row r="4362" spans="1:8" ht="15.75">
      <c r="A4362" s="3" t="s">
        <v>2948</v>
      </c>
      <c r="B4362" s="2" t="s">
        <v>2550</v>
      </c>
      <c r="C4362" s="2" t="s">
        <v>299</v>
      </c>
      <c r="D4362" s="2" t="s">
        <v>2551</v>
      </c>
      <c r="E4362" s="4">
        <v>220</v>
      </c>
      <c r="F4362" s="4">
        <v>746900</v>
      </c>
      <c r="G4362" s="4">
        <v>74690</v>
      </c>
      <c r="H4362" s="4">
        <v>821590</v>
      </c>
    </row>
    <row r="4363" spans="1:8" ht="15.75">
      <c r="A4363" s="3" t="s">
        <v>2948</v>
      </c>
      <c r="B4363" s="2" t="s">
        <v>2552</v>
      </c>
      <c r="C4363" s="2" t="s">
        <v>299</v>
      </c>
      <c r="D4363" s="2" t="s">
        <v>2553</v>
      </c>
      <c r="E4363" s="4">
        <v>10</v>
      </c>
      <c r="F4363" s="4">
        <v>107150</v>
      </c>
      <c r="G4363" s="4">
        <v>10715</v>
      </c>
      <c r="H4363" s="4">
        <v>117865</v>
      </c>
    </row>
    <row r="4364" spans="1:8" ht="15.75">
      <c r="A4364" s="3" t="s">
        <v>2948</v>
      </c>
      <c r="B4364" s="2" t="s">
        <v>2554</v>
      </c>
      <c r="C4364" s="2" t="s">
        <v>299</v>
      </c>
      <c r="D4364" s="2" t="s">
        <v>2555</v>
      </c>
      <c r="E4364" s="4">
        <v>50</v>
      </c>
      <c r="F4364" s="4">
        <v>182500</v>
      </c>
      <c r="G4364" s="4">
        <v>18250</v>
      </c>
      <c r="H4364" s="4">
        <v>200750</v>
      </c>
    </row>
    <row r="4365" spans="1:8" ht="15.75">
      <c r="A4365" s="3" t="s">
        <v>2948</v>
      </c>
      <c r="B4365" s="2" t="s">
        <v>2562</v>
      </c>
      <c r="C4365" s="2" t="s">
        <v>299</v>
      </c>
      <c r="D4365" s="2" t="s">
        <v>2563</v>
      </c>
      <c r="E4365" s="4">
        <v>95</v>
      </c>
      <c r="F4365" s="4">
        <v>360205</v>
      </c>
      <c r="G4365" s="4">
        <v>36021</v>
      </c>
      <c r="H4365" s="4">
        <v>396226</v>
      </c>
    </row>
    <row r="4366" spans="1:8" ht="15.75">
      <c r="A4366" s="3" t="s">
        <v>2948</v>
      </c>
      <c r="B4366" s="2" t="s">
        <v>2572</v>
      </c>
      <c r="C4366" s="2" t="s">
        <v>307</v>
      </c>
      <c r="D4366" s="2" t="s">
        <v>2573</v>
      </c>
      <c r="E4366" s="4">
        <v>40</v>
      </c>
      <c r="F4366" s="4">
        <v>127600</v>
      </c>
      <c r="G4366" s="4">
        <v>12760</v>
      </c>
      <c r="H4366" s="4">
        <v>140360</v>
      </c>
    </row>
    <row r="4367" spans="1:8" ht="15.75">
      <c r="A4367" s="3" t="s">
        <v>2948</v>
      </c>
      <c r="B4367" s="2" t="s">
        <v>2574</v>
      </c>
      <c r="C4367" s="2" t="s">
        <v>307</v>
      </c>
      <c r="D4367" s="2" t="s">
        <v>2575</v>
      </c>
      <c r="E4367" s="4">
        <v>-20</v>
      </c>
      <c r="F4367" s="4">
        <v>-74000</v>
      </c>
      <c r="G4367" s="4">
        <v>-7400</v>
      </c>
      <c r="H4367" s="4">
        <v>-81400</v>
      </c>
    </row>
    <row r="4368" spans="1:8" ht="15.75">
      <c r="A4368" s="3" t="s">
        <v>2948</v>
      </c>
      <c r="B4368" s="2" t="s">
        <v>2576</v>
      </c>
      <c r="C4368" s="2" t="s">
        <v>310</v>
      </c>
      <c r="D4368" s="2" t="s">
        <v>2577</v>
      </c>
      <c r="E4368" s="4">
        <v>30</v>
      </c>
      <c r="F4368" s="4">
        <v>145740</v>
      </c>
      <c r="G4368" s="4">
        <v>14574</v>
      </c>
      <c r="H4368" s="4">
        <v>160314</v>
      </c>
    </row>
    <row r="4369" spans="1:8" ht="15.75">
      <c r="A4369" s="3" t="s">
        <v>2948</v>
      </c>
      <c r="B4369" s="2" t="s">
        <v>2578</v>
      </c>
      <c r="C4369" s="2" t="s">
        <v>310</v>
      </c>
      <c r="D4369" s="2" t="s">
        <v>2579</v>
      </c>
      <c r="E4369" s="4">
        <v>34</v>
      </c>
      <c r="F4369" s="4">
        <v>204034</v>
      </c>
      <c r="G4369" s="4">
        <v>20403</v>
      </c>
      <c r="H4369" s="4">
        <v>224437</v>
      </c>
    </row>
    <row r="4370" spans="1:8" ht="15.75">
      <c r="A4370" s="3" t="s">
        <v>2948</v>
      </c>
      <c r="B4370" s="2" t="s">
        <v>2580</v>
      </c>
      <c r="C4370" s="2" t="s">
        <v>310</v>
      </c>
      <c r="D4370" s="2" t="s">
        <v>2581</v>
      </c>
      <c r="E4370" s="4">
        <v>98</v>
      </c>
      <c r="F4370" s="4">
        <v>688470</v>
      </c>
      <c r="G4370" s="4">
        <v>68847</v>
      </c>
      <c r="H4370" s="4">
        <v>757317</v>
      </c>
    </row>
    <row r="4371" spans="1:8" ht="15.75">
      <c r="A4371" s="3" t="s">
        <v>2948</v>
      </c>
      <c r="B4371" s="2" t="s">
        <v>3788</v>
      </c>
      <c r="C4371" s="2" t="s">
        <v>310</v>
      </c>
      <c r="D4371" s="2" t="s">
        <v>3789</v>
      </c>
      <c r="E4371" s="4">
        <v>30</v>
      </c>
      <c r="F4371" s="4">
        <v>128790</v>
      </c>
      <c r="G4371" s="4">
        <v>12879</v>
      </c>
      <c r="H4371" s="4">
        <v>141669</v>
      </c>
    </row>
    <row r="4372" spans="1:8" ht="15.75">
      <c r="A4372" s="3" t="s">
        <v>2948</v>
      </c>
      <c r="B4372" s="2" t="s">
        <v>2588</v>
      </c>
      <c r="C4372" s="2" t="s">
        <v>312</v>
      </c>
      <c r="D4372" s="2" t="s">
        <v>2589</v>
      </c>
      <c r="E4372" s="4">
        <v>5</v>
      </c>
      <c r="F4372" s="4">
        <v>21060</v>
      </c>
      <c r="G4372" s="4">
        <v>2106</v>
      </c>
      <c r="H4372" s="4">
        <v>23166</v>
      </c>
    </row>
    <row r="4373" spans="1:8" ht="15.75">
      <c r="A4373" s="3" t="s">
        <v>2948</v>
      </c>
      <c r="B4373" s="2" t="s">
        <v>2590</v>
      </c>
      <c r="C4373" s="2" t="s">
        <v>312</v>
      </c>
      <c r="D4373" s="2" t="s">
        <v>2591</v>
      </c>
      <c r="E4373" s="4">
        <v>25</v>
      </c>
      <c r="F4373" s="4">
        <v>142690</v>
      </c>
      <c r="G4373" s="4">
        <v>14269</v>
      </c>
      <c r="H4373" s="4">
        <v>156959</v>
      </c>
    </row>
    <row r="4374" spans="1:8" ht="15.75">
      <c r="A4374" s="3" t="s">
        <v>2948</v>
      </c>
      <c r="B4374" s="2" t="s">
        <v>2592</v>
      </c>
      <c r="C4374" s="2" t="s">
        <v>312</v>
      </c>
      <c r="D4374" s="2" t="s">
        <v>2593</v>
      </c>
      <c r="E4374" s="4">
        <v>5</v>
      </c>
      <c r="F4374" s="4">
        <v>31075</v>
      </c>
      <c r="G4374" s="4">
        <v>3108</v>
      </c>
      <c r="H4374" s="4">
        <v>34183</v>
      </c>
    </row>
    <row r="4375" spans="1:8" ht="15.75">
      <c r="A4375" s="3" t="s">
        <v>2948</v>
      </c>
      <c r="B4375" s="2" t="s">
        <v>2596</v>
      </c>
      <c r="C4375" s="2" t="s">
        <v>314</v>
      </c>
      <c r="D4375" s="2" t="s">
        <v>2597</v>
      </c>
      <c r="E4375" s="4">
        <v>20</v>
      </c>
      <c r="F4375" s="4">
        <v>89700</v>
      </c>
      <c r="G4375" s="4">
        <v>8970</v>
      </c>
      <c r="H4375" s="4">
        <v>98670</v>
      </c>
    </row>
    <row r="4376" spans="1:8" ht="15.75">
      <c r="A4376" s="3" t="s">
        <v>2948</v>
      </c>
      <c r="B4376" s="2" t="s">
        <v>2598</v>
      </c>
      <c r="C4376" s="2" t="s">
        <v>314</v>
      </c>
      <c r="D4376" s="2" t="s">
        <v>2599</v>
      </c>
      <c r="E4376" s="4">
        <v>10</v>
      </c>
      <c r="F4376" s="4">
        <v>56290</v>
      </c>
      <c r="G4376" s="4">
        <v>5629</v>
      </c>
      <c r="H4376" s="4">
        <v>61919</v>
      </c>
    </row>
    <row r="4377" spans="1:8" ht="15.75">
      <c r="A4377" s="3" t="s">
        <v>2948</v>
      </c>
      <c r="B4377" s="2" t="s">
        <v>2602</v>
      </c>
      <c r="C4377" s="2" t="s">
        <v>314</v>
      </c>
      <c r="D4377" s="2" t="s">
        <v>2603</v>
      </c>
      <c r="E4377" s="4">
        <v>10</v>
      </c>
      <c r="F4377" s="4">
        <v>67100</v>
      </c>
      <c r="G4377" s="4">
        <v>6710</v>
      </c>
      <c r="H4377" s="4">
        <v>73810</v>
      </c>
    </row>
    <row r="4378" spans="1:8" ht="15.75">
      <c r="A4378" s="3" t="s">
        <v>2948</v>
      </c>
      <c r="B4378" s="2" t="s">
        <v>2604</v>
      </c>
      <c r="C4378" s="2" t="s">
        <v>314</v>
      </c>
      <c r="D4378" s="2" t="s">
        <v>2605</v>
      </c>
      <c r="E4378" s="4">
        <v>140</v>
      </c>
      <c r="F4378" s="4">
        <v>403620</v>
      </c>
      <c r="G4378" s="4">
        <v>40362</v>
      </c>
      <c r="H4378" s="4">
        <v>443982</v>
      </c>
    </row>
    <row r="4379" spans="1:8" ht="15.75">
      <c r="A4379" s="3" t="s">
        <v>2948</v>
      </c>
      <c r="B4379" s="2" t="s">
        <v>2606</v>
      </c>
      <c r="C4379" s="2" t="s">
        <v>314</v>
      </c>
      <c r="D4379" s="2" t="s">
        <v>2607</v>
      </c>
      <c r="E4379" s="4">
        <v>293</v>
      </c>
      <c r="F4379" s="4">
        <v>777915</v>
      </c>
      <c r="G4379" s="4">
        <v>77792</v>
      </c>
      <c r="H4379" s="4">
        <v>855707</v>
      </c>
    </row>
    <row r="4380" spans="1:8" ht="15.75">
      <c r="A4380" s="3" t="s">
        <v>2948</v>
      </c>
      <c r="B4380" s="2" t="s">
        <v>2614</v>
      </c>
      <c r="C4380" s="2" t="s">
        <v>318</v>
      </c>
      <c r="D4380" s="2" t="s">
        <v>2615</v>
      </c>
      <c r="E4380" s="4">
        <v>31</v>
      </c>
      <c r="F4380" s="4">
        <v>133548</v>
      </c>
      <c r="G4380" s="4">
        <v>13355</v>
      </c>
      <c r="H4380" s="4">
        <v>146903</v>
      </c>
    </row>
    <row r="4381" spans="1:8" ht="15.75">
      <c r="A4381" s="3" t="s">
        <v>2948</v>
      </c>
      <c r="B4381" s="2" t="s">
        <v>2616</v>
      </c>
      <c r="C4381" s="2" t="s">
        <v>318</v>
      </c>
      <c r="D4381" s="2" t="s">
        <v>2617</v>
      </c>
      <c r="E4381" s="4">
        <v>55</v>
      </c>
      <c r="F4381" s="4">
        <v>299805</v>
      </c>
      <c r="G4381" s="4">
        <v>29981</v>
      </c>
      <c r="H4381" s="4">
        <v>329786</v>
      </c>
    </row>
    <row r="4382" spans="1:8" ht="15.75">
      <c r="A4382" s="3" t="s">
        <v>2948</v>
      </c>
      <c r="B4382" s="2" t="s">
        <v>2618</v>
      </c>
      <c r="C4382" s="2" t="s">
        <v>318</v>
      </c>
      <c r="D4382" s="2" t="s">
        <v>2619</v>
      </c>
      <c r="E4382" s="4">
        <v>120</v>
      </c>
      <c r="F4382" s="4">
        <v>296150</v>
      </c>
      <c r="G4382" s="4">
        <v>29615</v>
      </c>
      <c r="H4382" s="4">
        <v>325765</v>
      </c>
    </row>
    <row r="4383" spans="1:8" ht="15.75">
      <c r="A4383" s="3" t="s">
        <v>2948</v>
      </c>
      <c r="B4383" s="2" t="s">
        <v>2624</v>
      </c>
      <c r="C4383" s="2" t="s">
        <v>318</v>
      </c>
      <c r="D4383" s="2" t="s">
        <v>2625</v>
      </c>
      <c r="E4383" s="4">
        <v>30</v>
      </c>
      <c r="F4383" s="4">
        <v>84900</v>
      </c>
      <c r="G4383" s="4">
        <v>8490</v>
      </c>
      <c r="H4383" s="4">
        <v>93390</v>
      </c>
    </row>
    <row r="4384" spans="1:8" ht="15.75">
      <c r="A4384" s="3" t="s">
        <v>2948</v>
      </c>
      <c r="B4384" s="2" t="s">
        <v>2628</v>
      </c>
      <c r="C4384" s="2" t="s">
        <v>318</v>
      </c>
      <c r="D4384" s="2" t="s">
        <v>2629</v>
      </c>
      <c r="E4384" s="4">
        <v>250</v>
      </c>
      <c r="F4384" s="4">
        <v>771250</v>
      </c>
      <c r="G4384" s="4">
        <v>77125</v>
      </c>
      <c r="H4384" s="4">
        <v>848375</v>
      </c>
    </row>
    <row r="4385" spans="1:8" ht="15.75">
      <c r="A4385" s="3" t="s">
        <v>2948</v>
      </c>
      <c r="B4385" s="2" t="s">
        <v>2630</v>
      </c>
      <c r="C4385" s="2" t="s">
        <v>318</v>
      </c>
      <c r="D4385" s="2" t="s">
        <v>2631</v>
      </c>
      <c r="E4385" s="4">
        <v>30</v>
      </c>
      <c r="F4385" s="4">
        <v>100200</v>
      </c>
      <c r="G4385" s="4">
        <v>10020</v>
      </c>
      <c r="H4385" s="4">
        <v>110220</v>
      </c>
    </row>
    <row r="4386" spans="1:8" ht="15.75">
      <c r="A4386" s="3" t="s">
        <v>2948</v>
      </c>
      <c r="B4386" s="2" t="s">
        <v>2634</v>
      </c>
      <c r="C4386" s="2" t="s">
        <v>318</v>
      </c>
      <c r="D4386" s="2" t="s">
        <v>2635</v>
      </c>
      <c r="E4386" s="4">
        <v>25</v>
      </c>
      <c r="F4386" s="4">
        <v>95950</v>
      </c>
      <c r="G4386" s="4">
        <v>9595</v>
      </c>
      <c r="H4386" s="4">
        <v>105545</v>
      </c>
    </row>
    <row r="4387" spans="1:8" ht="15.75">
      <c r="A4387" s="3" t="s">
        <v>2948</v>
      </c>
      <c r="B4387" s="2" t="s">
        <v>2671</v>
      </c>
      <c r="C4387" s="2" t="s">
        <v>2312</v>
      </c>
      <c r="D4387" s="2" t="s">
        <v>2672</v>
      </c>
      <c r="E4387" s="4">
        <v>35</v>
      </c>
      <c r="F4387" s="4">
        <v>168980</v>
      </c>
      <c r="G4387" s="4">
        <v>16898</v>
      </c>
      <c r="H4387" s="4">
        <v>185878</v>
      </c>
    </row>
    <row r="4388" spans="1:8" ht="15.75">
      <c r="A4388" s="3" t="s">
        <v>2948</v>
      </c>
      <c r="B4388" s="2" t="s">
        <v>2712</v>
      </c>
      <c r="C4388" s="2" t="s">
        <v>1267</v>
      </c>
      <c r="D4388" s="2" t="s">
        <v>2713</v>
      </c>
      <c r="E4388" s="4">
        <v>125</v>
      </c>
      <c r="F4388" s="4">
        <v>3026625</v>
      </c>
      <c r="G4388" s="4">
        <v>302663</v>
      </c>
      <c r="H4388" s="4">
        <v>3329288</v>
      </c>
    </row>
    <row r="4389" spans="1:8" ht="15.75">
      <c r="A4389" s="3" t="s">
        <v>2948</v>
      </c>
      <c r="B4389" s="2" t="s">
        <v>2714</v>
      </c>
      <c r="C4389" s="2" t="s">
        <v>1267</v>
      </c>
      <c r="D4389" s="2" t="s">
        <v>2715</v>
      </c>
      <c r="E4389" s="4">
        <v>2</v>
      </c>
      <c r="F4389" s="4">
        <v>62376</v>
      </c>
      <c r="G4389" s="4">
        <v>6238</v>
      </c>
      <c r="H4389" s="4">
        <v>68614</v>
      </c>
    </row>
    <row r="4390" spans="1:8" ht="15.75">
      <c r="A4390" s="3" t="s">
        <v>2948</v>
      </c>
      <c r="B4390" s="2" t="s">
        <v>2716</v>
      </c>
      <c r="C4390" s="2" t="s">
        <v>1267</v>
      </c>
      <c r="D4390" s="2" t="s">
        <v>2717</v>
      </c>
      <c r="E4390" s="4">
        <v>15</v>
      </c>
      <c r="F4390" s="4">
        <v>397020</v>
      </c>
      <c r="G4390" s="4">
        <v>39702</v>
      </c>
      <c r="H4390" s="4">
        <v>436722</v>
      </c>
    </row>
    <row r="4391" spans="1:8" ht="15.75">
      <c r="A4391" s="3" t="s">
        <v>2948</v>
      </c>
      <c r="B4391" s="2" t="s">
        <v>2722</v>
      </c>
      <c r="C4391" s="2" t="s">
        <v>1267</v>
      </c>
      <c r="D4391" s="2" t="s">
        <v>2723</v>
      </c>
      <c r="E4391" s="4">
        <v>70</v>
      </c>
      <c r="F4391" s="4">
        <v>2089500</v>
      </c>
      <c r="G4391" s="4">
        <v>208950</v>
      </c>
      <c r="H4391" s="4">
        <v>2298450</v>
      </c>
    </row>
    <row r="4392" spans="1:8" ht="15.75">
      <c r="A4392" s="3" t="s">
        <v>2948</v>
      </c>
      <c r="B4392" s="2" t="s">
        <v>2726</v>
      </c>
      <c r="C4392" s="2" t="s">
        <v>1267</v>
      </c>
      <c r="D4392" s="2" t="s">
        <v>2727</v>
      </c>
      <c r="E4392" s="4">
        <v>10</v>
      </c>
      <c r="F4392" s="4">
        <v>343600</v>
      </c>
      <c r="G4392" s="4">
        <v>34360</v>
      </c>
      <c r="H4392" s="4">
        <v>377960</v>
      </c>
    </row>
    <row r="4393" spans="1:8" ht="15.75">
      <c r="A4393" s="3" t="s">
        <v>2948</v>
      </c>
      <c r="B4393" s="2" t="s">
        <v>2728</v>
      </c>
      <c r="C4393" s="2" t="s">
        <v>1267</v>
      </c>
      <c r="D4393" s="2" t="s">
        <v>2729</v>
      </c>
      <c r="E4393" s="4">
        <v>10</v>
      </c>
      <c r="F4393" s="4">
        <v>377430</v>
      </c>
      <c r="G4393" s="4">
        <v>37743</v>
      </c>
      <c r="H4393" s="4">
        <v>415173</v>
      </c>
    </row>
    <row r="4394" spans="1:8" ht="15.75">
      <c r="A4394" s="3" t="s">
        <v>2948</v>
      </c>
      <c r="B4394" s="2" t="s">
        <v>3818</v>
      </c>
      <c r="C4394" s="2" t="s">
        <v>1274</v>
      </c>
      <c r="D4394" s="2" t="s">
        <v>3819</v>
      </c>
      <c r="E4394" s="4">
        <v>3</v>
      </c>
      <c r="F4394" s="4">
        <v>177078</v>
      </c>
      <c r="G4394" s="4">
        <v>17708</v>
      </c>
      <c r="H4394" s="4">
        <v>194786</v>
      </c>
    </row>
    <row r="4395" spans="1:8" ht="15.75">
      <c r="A4395" s="3" t="s">
        <v>2948</v>
      </c>
      <c r="B4395" s="2" t="s">
        <v>2733</v>
      </c>
      <c r="C4395" s="2" t="s">
        <v>2732</v>
      </c>
      <c r="D4395" s="2" t="s">
        <v>2734</v>
      </c>
      <c r="E4395" s="4">
        <v>9</v>
      </c>
      <c r="F4395" s="4">
        <v>109881</v>
      </c>
      <c r="G4395" s="4">
        <v>10989</v>
      </c>
      <c r="H4395" s="4">
        <v>120870</v>
      </c>
    </row>
    <row r="4396" spans="1:8" ht="15.75">
      <c r="A4396" s="3" t="s">
        <v>2948</v>
      </c>
      <c r="B4396" s="2" t="s">
        <v>2737</v>
      </c>
      <c r="C4396" s="2" t="s">
        <v>2732</v>
      </c>
      <c r="D4396" s="2" t="s">
        <v>2738</v>
      </c>
      <c r="E4396" s="4">
        <v>4</v>
      </c>
      <c r="F4396" s="4">
        <v>53536</v>
      </c>
      <c r="G4396" s="4">
        <v>5354</v>
      </c>
      <c r="H4396" s="4">
        <v>58890</v>
      </c>
    </row>
    <row r="4397" spans="1:8" ht="15.75">
      <c r="A4397" s="3" t="s">
        <v>2948</v>
      </c>
      <c r="B4397" s="2" t="s">
        <v>2741</v>
      </c>
      <c r="C4397" s="2" t="s">
        <v>2732</v>
      </c>
      <c r="D4397" s="2" t="s">
        <v>2742</v>
      </c>
      <c r="E4397" s="4">
        <v>50</v>
      </c>
      <c r="F4397" s="4">
        <v>757350</v>
      </c>
      <c r="G4397" s="4">
        <v>75735</v>
      </c>
      <c r="H4397" s="4">
        <v>833085</v>
      </c>
    </row>
    <row r="4398" spans="1:8" ht="15.75">
      <c r="A4398" s="3" t="s">
        <v>2948</v>
      </c>
      <c r="B4398" s="2" t="s">
        <v>2743</v>
      </c>
      <c r="C4398" s="2" t="s">
        <v>2732</v>
      </c>
      <c r="D4398" s="2" t="s">
        <v>2744</v>
      </c>
      <c r="E4398" s="4">
        <v>50</v>
      </c>
      <c r="F4398" s="4">
        <v>816100</v>
      </c>
      <c r="G4398" s="4">
        <v>81610</v>
      </c>
      <c r="H4398" s="4">
        <v>897710</v>
      </c>
    </row>
    <row r="4399" spans="1:8" ht="15.75">
      <c r="A4399" s="3" t="s">
        <v>2948</v>
      </c>
      <c r="B4399" s="2" t="s">
        <v>2749</v>
      </c>
      <c r="C4399" s="2" t="s">
        <v>1267</v>
      </c>
      <c r="D4399" s="2" t="s">
        <v>2750</v>
      </c>
      <c r="E4399" s="4">
        <v>100</v>
      </c>
      <c r="F4399" s="4">
        <v>3210500</v>
      </c>
      <c r="G4399" s="4">
        <v>321050</v>
      </c>
      <c r="H4399" s="4">
        <v>3531550</v>
      </c>
    </row>
    <row r="4400" spans="1:8" ht="15.75">
      <c r="A4400" s="3" t="s">
        <v>2948</v>
      </c>
      <c r="B4400" s="2" t="s">
        <v>2771</v>
      </c>
      <c r="C4400" s="2" t="s">
        <v>1415</v>
      </c>
      <c r="D4400" s="2" t="s">
        <v>2772</v>
      </c>
      <c r="E4400" s="4">
        <v>10</v>
      </c>
      <c r="F4400" s="4">
        <v>38260</v>
      </c>
      <c r="G4400" s="4">
        <v>3826</v>
      </c>
      <c r="H4400" s="4">
        <v>42086</v>
      </c>
    </row>
    <row r="4401" spans="1:8" ht="15.75">
      <c r="A4401" s="3" t="s">
        <v>2948</v>
      </c>
      <c r="B4401" s="2" t="s">
        <v>3839</v>
      </c>
      <c r="C4401" s="2" t="s">
        <v>1417</v>
      </c>
      <c r="D4401" s="2" t="s">
        <v>3840</v>
      </c>
      <c r="E4401" s="4">
        <v>5</v>
      </c>
      <c r="F4401" s="4">
        <v>10290</v>
      </c>
      <c r="G4401" s="4">
        <v>1029</v>
      </c>
      <c r="H4401" s="4">
        <v>11319</v>
      </c>
    </row>
    <row r="4402" spans="1:8" ht="15.75">
      <c r="A4402" s="3" t="s">
        <v>2948</v>
      </c>
      <c r="B4402" s="2" t="s">
        <v>2809</v>
      </c>
      <c r="C4402" s="2" t="s">
        <v>1443</v>
      </c>
      <c r="D4402" s="2" t="s">
        <v>2810</v>
      </c>
      <c r="E4402" s="4">
        <v>50</v>
      </c>
      <c r="F4402" s="4">
        <v>132750</v>
      </c>
      <c r="G4402" s="4">
        <v>13275</v>
      </c>
      <c r="H4402" s="4">
        <v>146025</v>
      </c>
    </row>
    <row r="4403" spans="1:8" ht="15.75">
      <c r="A4403" s="3" t="s">
        <v>2948</v>
      </c>
      <c r="B4403" s="2" t="s">
        <v>2811</v>
      </c>
      <c r="C4403" s="2" t="s">
        <v>1443</v>
      </c>
      <c r="D4403" s="2" t="s">
        <v>2812</v>
      </c>
      <c r="E4403" s="4">
        <v>66</v>
      </c>
      <c r="F4403" s="4">
        <v>163548</v>
      </c>
      <c r="G4403" s="4">
        <v>16355</v>
      </c>
      <c r="H4403" s="4">
        <v>179903</v>
      </c>
    </row>
    <row r="4404" spans="1:8" ht="15.75">
      <c r="A4404" s="3" t="s">
        <v>2948</v>
      </c>
      <c r="B4404" s="2" t="s">
        <v>2813</v>
      </c>
      <c r="C4404" s="2" t="s">
        <v>1443</v>
      </c>
      <c r="D4404" s="2" t="s">
        <v>2814</v>
      </c>
      <c r="E4404" s="4">
        <v>50</v>
      </c>
      <c r="F4404" s="4">
        <v>193400</v>
      </c>
      <c r="G4404" s="4">
        <v>19340</v>
      </c>
      <c r="H4404" s="4">
        <v>212740</v>
      </c>
    </row>
    <row r="4405" spans="1:8" ht="15.75">
      <c r="A4405" s="3" t="s">
        <v>2948</v>
      </c>
      <c r="B4405" s="2" t="s">
        <v>2828</v>
      </c>
      <c r="C4405" s="2" t="s">
        <v>2827</v>
      </c>
      <c r="D4405" s="2" t="s">
        <v>2646</v>
      </c>
      <c r="E4405" s="4">
        <v>10</v>
      </c>
      <c r="F4405" s="4">
        <v>44000</v>
      </c>
      <c r="G4405" s="4">
        <v>4400</v>
      </c>
      <c r="H4405" s="4">
        <v>48400</v>
      </c>
    </row>
    <row r="4406" spans="1:8" ht="15.75">
      <c r="A4406" s="3" t="s">
        <v>2948</v>
      </c>
      <c r="B4406" s="2" t="s">
        <v>2831</v>
      </c>
      <c r="C4406" s="2" t="s">
        <v>1401</v>
      </c>
      <c r="D4406" s="2" t="s">
        <v>2832</v>
      </c>
      <c r="E4406" s="4">
        <v>40</v>
      </c>
      <c r="F4406" s="4">
        <v>76600</v>
      </c>
      <c r="G4406" s="4">
        <v>7660</v>
      </c>
      <c r="H4406" s="4">
        <v>84260</v>
      </c>
    </row>
    <row r="4407" spans="1:8" ht="15.75">
      <c r="A4407" s="3" t="s">
        <v>2948</v>
      </c>
      <c r="B4407" s="2" t="s">
        <v>2835</v>
      </c>
      <c r="C4407" s="2" t="s">
        <v>1401</v>
      </c>
      <c r="D4407" s="2" t="s">
        <v>2836</v>
      </c>
      <c r="E4407" s="4">
        <v>90</v>
      </c>
      <c r="F4407" s="4">
        <v>214380</v>
      </c>
      <c r="G4407" s="4">
        <v>21438</v>
      </c>
      <c r="H4407" s="4">
        <v>235818</v>
      </c>
    </row>
    <row r="4408" spans="1:8" ht="15.75">
      <c r="A4408" s="3" t="s">
        <v>2948</v>
      </c>
      <c r="B4408" s="2" t="s">
        <v>2838</v>
      </c>
      <c r="C4408" s="2" t="s">
        <v>1401</v>
      </c>
      <c r="D4408" s="2" t="s">
        <v>2839</v>
      </c>
      <c r="E4408" s="4">
        <v>50</v>
      </c>
      <c r="F4408" s="4">
        <v>54750</v>
      </c>
      <c r="G4408" s="4">
        <v>5475</v>
      </c>
      <c r="H4408" s="4">
        <v>60225</v>
      </c>
    </row>
    <row r="4409" spans="1:8" ht="15.75">
      <c r="A4409" s="3" t="s">
        <v>2948</v>
      </c>
      <c r="B4409" s="2" t="s">
        <v>2842</v>
      </c>
      <c r="C4409" s="2" t="s">
        <v>1401</v>
      </c>
      <c r="D4409" s="2" t="s">
        <v>2843</v>
      </c>
      <c r="E4409" s="4">
        <v>1</v>
      </c>
      <c r="F4409" s="4">
        <v>4298</v>
      </c>
      <c r="G4409" s="4">
        <v>430</v>
      </c>
      <c r="H4409" s="4">
        <v>4728</v>
      </c>
    </row>
    <row r="4410" spans="1:8" ht="15.75">
      <c r="A4410" s="3" t="s">
        <v>2948</v>
      </c>
      <c r="B4410" s="2" t="s">
        <v>2848</v>
      </c>
      <c r="C4410" s="2" t="s">
        <v>1401</v>
      </c>
      <c r="D4410" s="2" t="s">
        <v>2849</v>
      </c>
      <c r="E4410" s="4">
        <v>100</v>
      </c>
      <c r="F4410" s="4">
        <v>130400</v>
      </c>
      <c r="G4410" s="4">
        <v>13040</v>
      </c>
      <c r="H4410" s="4">
        <v>143440</v>
      </c>
    </row>
    <row r="4411" spans="1:8" ht="15.75">
      <c r="A4411" s="3" t="s">
        <v>2948</v>
      </c>
      <c r="B4411" s="2" t="s">
        <v>2850</v>
      </c>
      <c r="C4411" s="2" t="s">
        <v>1401</v>
      </c>
      <c r="D4411" s="2" t="s">
        <v>2851</v>
      </c>
      <c r="E4411" s="4">
        <v>10</v>
      </c>
      <c r="F4411" s="4">
        <v>14380</v>
      </c>
      <c r="G4411" s="4">
        <v>1438</v>
      </c>
      <c r="H4411" s="4">
        <v>15818</v>
      </c>
    </row>
    <row r="4412" spans="1:8" ht="15.75">
      <c r="A4412" s="3" t="s">
        <v>2948</v>
      </c>
      <c r="B4412" s="2" t="s">
        <v>2863</v>
      </c>
      <c r="C4412" s="2" t="s">
        <v>1405</v>
      </c>
      <c r="D4412" s="2" t="s">
        <v>2864</v>
      </c>
      <c r="E4412" s="4">
        <v>30</v>
      </c>
      <c r="F4412" s="4">
        <v>93180</v>
      </c>
      <c r="G4412" s="4">
        <v>9318</v>
      </c>
      <c r="H4412" s="4">
        <v>102498</v>
      </c>
    </row>
    <row r="4413" spans="1:8" ht="15.75">
      <c r="A4413" s="3" t="s">
        <v>2948</v>
      </c>
      <c r="B4413" s="2" t="s">
        <v>2879</v>
      </c>
      <c r="C4413" s="2" t="s">
        <v>1412</v>
      </c>
      <c r="D4413" s="2" t="s">
        <v>2880</v>
      </c>
      <c r="E4413" s="4">
        <v>110</v>
      </c>
      <c r="F4413" s="4">
        <v>208890</v>
      </c>
      <c r="G4413" s="4">
        <v>20889</v>
      </c>
      <c r="H4413" s="4">
        <v>229779</v>
      </c>
    </row>
    <row r="4414" spans="1:8" ht="15.75">
      <c r="A4414" s="3" t="s">
        <v>2948</v>
      </c>
      <c r="B4414" s="2" t="s">
        <v>2882</v>
      </c>
      <c r="C4414" s="2" t="s">
        <v>1412</v>
      </c>
      <c r="D4414" s="2" t="s">
        <v>2646</v>
      </c>
      <c r="E4414" s="4">
        <v>175</v>
      </c>
      <c r="F4414" s="4">
        <v>413875</v>
      </c>
      <c r="G4414" s="4">
        <v>41388</v>
      </c>
      <c r="H4414" s="4">
        <v>455263</v>
      </c>
    </row>
    <row r="4415" spans="1:8" ht="15.75">
      <c r="A4415" s="3" t="s">
        <v>2948</v>
      </c>
      <c r="B4415" s="2" t="s">
        <v>2883</v>
      </c>
      <c r="C4415" s="2" t="s">
        <v>1412</v>
      </c>
      <c r="D4415" s="2" t="s">
        <v>2884</v>
      </c>
      <c r="E4415" s="4">
        <v>100</v>
      </c>
      <c r="F4415" s="4">
        <v>146900</v>
      </c>
      <c r="G4415" s="4">
        <v>14690</v>
      </c>
      <c r="H4415" s="4">
        <v>161590</v>
      </c>
    </row>
    <row r="4416" spans="1:8" ht="15.75">
      <c r="A4416" s="3" t="s">
        <v>2948</v>
      </c>
      <c r="B4416" s="2" t="s">
        <v>2885</v>
      </c>
      <c r="C4416" s="2" t="s">
        <v>1412</v>
      </c>
      <c r="D4416" s="2" t="s">
        <v>2886</v>
      </c>
      <c r="E4416" s="4">
        <v>70</v>
      </c>
      <c r="F4416" s="4">
        <v>251510</v>
      </c>
      <c r="G4416" s="4">
        <v>25151</v>
      </c>
      <c r="H4416" s="4">
        <v>276661</v>
      </c>
    </row>
    <row r="4417" spans="1:8" ht="15.75">
      <c r="A4417" s="3" t="s">
        <v>2948</v>
      </c>
      <c r="B4417" s="2" t="s">
        <v>2889</v>
      </c>
      <c r="C4417" s="2" t="s">
        <v>1412</v>
      </c>
      <c r="D4417" s="2" t="s">
        <v>2890</v>
      </c>
      <c r="E4417" s="4">
        <v>10</v>
      </c>
      <c r="F4417" s="4">
        <v>15950</v>
      </c>
      <c r="G4417" s="4">
        <v>1595</v>
      </c>
      <c r="H4417" s="4">
        <v>17545</v>
      </c>
    </row>
    <row r="4418" spans="1:8" ht="15.75">
      <c r="A4418" s="3" t="s">
        <v>2948</v>
      </c>
      <c r="B4418" s="2" t="s">
        <v>2893</v>
      </c>
      <c r="C4418" s="2" t="s">
        <v>1412</v>
      </c>
      <c r="D4418" s="2" t="s">
        <v>2894</v>
      </c>
      <c r="E4418" s="4">
        <v>30</v>
      </c>
      <c r="F4418" s="4">
        <v>51630</v>
      </c>
      <c r="G4418" s="4">
        <v>5163</v>
      </c>
      <c r="H4418" s="4">
        <v>56793</v>
      </c>
    </row>
    <row r="4419" spans="1:8" ht="15.75">
      <c r="A4419" s="3" t="s">
        <v>2948</v>
      </c>
      <c r="B4419" s="2" t="s">
        <v>2895</v>
      </c>
      <c r="C4419" s="2" t="s">
        <v>1412</v>
      </c>
      <c r="D4419" s="2" t="s">
        <v>2896</v>
      </c>
      <c r="E4419" s="4">
        <v>20</v>
      </c>
      <c r="F4419" s="4">
        <v>39480</v>
      </c>
      <c r="G4419" s="4">
        <v>3948</v>
      </c>
      <c r="H4419" s="4">
        <v>43428</v>
      </c>
    </row>
    <row r="4420" spans="1:8" ht="15.75">
      <c r="A4420" s="3" t="s">
        <v>2948</v>
      </c>
      <c r="B4420" s="2" t="s">
        <v>2901</v>
      </c>
      <c r="C4420" s="2" t="s">
        <v>1412</v>
      </c>
      <c r="D4420" s="2" t="s">
        <v>2902</v>
      </c>
      <c r="E4420" s="4">
        <v>10</v>
      </c>
      <c r="F4420" s="4">
        <v>21130</v>
      </c>
      <c r="G4420" s="4">
        <v>2113</v>
      </c>
      <c r="H4420" s="4">
        <v>23243</v>
      </c>
    </row>
    <row r="4421" spans="1:8" ht="15.75">
      <c r="A4421" s="3" t="s">
        <v>2948</v>
      </c>
      <c r="B4421" s="2" t="s">
        <v>2903</v>
      </c>
      <c r="C4421" s="2" t="s">
        <v>1417</v>
      </c>
      <c r="D4421" s="2" t="s">
        <v>2904</v>
      </c>
      <c r="E4421" s="4">
        <v>15</v>
      </c>
      <c r="F4421" s="4">
        <v>36420</v>
      </c>
      <c r="G4421" s="4">
        <v>3642</v>
      </c>
      <c r="H4421" s="4">
        <v>40062</v>
      </c>
    </row>
    <row r="4422" spans="1:8" ht="15.75">
      <c r="A4422" s="3" t="s">
        <v>2948</v>
      </c>
      <c r="B4422" s="2" t="s">
        <v>2906</v>
      </c>
      <c r="C4422" s="2" t="s">
        <v>1417</v>
      </c>
      <c r="D4422" s="2" t="s">
        <v>2907</v>
      </c>
      <c r="E4422" s="4">
        <v>5</v>
      </c>
      <c r="F4422" s="4">
        <v>15325</v>
      </c>
      <c r="G4422" s="4">
        <v>1533</v>
      </c>
      <c r="H4422" s="4">
        <v>16858</v>
      </c>
    </row>
    <row r="4423" spans="1:8" ht="15.75">
      <c r="A4423" s="3" t="s">
        <v>2948</v>
      </c>
      <c r="B4423" s="2" t="s">
        <v>2912</v>
      </c>
      <c r="C4423" s="2" t="s">
        <v>1417</v>
      </c>
      <c r="D4423" s="2" t="s">
        <v>2913</v>
      </c>
      <c r="E4423" s="4">
        <v>270</v>
      </c>
      <c r="F4423" s="4">
        <v>378000</v>
      </c>
      <c r="G4423" s="4">
        <v>37800</v>
      </c>
      <c r="H4423" s="4">
        <v>415800</v>
      </c>
    </row>
    <row r="4424" spans="1:8" ht="15.75">
      <c r="A4424" s="3" t="s">
        <v>2948</v>
      </c>
      <c r="B4424" s="2" t="s">
        <v>2916</v>
      </c>
      <c r="C4424" s="2" t="s">
        <v>1424</v>
      </c>
      <c r="D4424" s="2" t="s">
        <v>2917</v>
      </c>
      <c r="E4424" s="4">
        <v>60</v>
      </c>
      <c r="F4424" s="4">
        <v>151500</v>
      </c>
      <c r="G4424" s="4">
        <v>15150</v>
      </c>
      <c r="H4424" s="4">
        <v>166650</v>
      </c>
    </row>
    <row r="4425" spans="1:8" ht="15.75">
      <c r="A4425" s="3" t="s">
        <v>2948</v>
      </c>
      <c r="B4425" s="2" t="s">
        <v>2918</v>
      </c>
      <c r="C4425" s="2" t="s">
        <v>1424</v>
      </c>
      <c r="D4425" s="2" t="s">
        <v>2919</v>
      </c>
      <c r="E4425" s="4">
        <v>105</v>
      </c>
      <c r="F4425" s="4">
        <v>257385</v>
      </c>
      <c r="G4425" s="4">
        <v>25739</v>
      </c>
      <c r="H4425" s="4">
        <v>283124</v>
      </c>
    </row>
    <row r="4426" spans="1:8" ht="15.75">
      <c r="A4426" s="3" t="s">
        <v>2948</v>
      </c>
      <c r="B4426" s="2" t="s">
        <v>2920</v>
      </c>
      <c r="C4426" s="2" t="s">
        <v>1424</v>
      </c>
      <c r="D4426" s="2" t="s">
        <v>2921</v>
      </c>
      <c r="E4426" s="4">
        <v>50</v>
      </c>
      <c r="F4426" s="4">
        <v>186900</v>
      </c>
      <c r="G4426" s="4">
        <v>18690</v>
      </c>
      <c r="H4426" s="4">
        <v>205590</v>
      </c>
    </row>
    <row r="4427" spans="1:8" ht="15.75">
      <c r="A4427" s="3" t="s">
        <v>2948</v>
      </c>
      <c r="B4427" s="2" t="s">
        <v>2922</v>
      </c>
      <c r="C4427" s="2" t="s">
        <v>1424</v>
      </c>
      <c r="D4427" s="2" t="s">
        <v>2923</v>
      </c>
      <c r="E4427" s="4">
        <v>10</v>
      </c>
      <c r="F4427" s="4">
        <v>43750</v>
      </c>
      <c r="G4427" s="4">
        <v>4375</v>
      </c>
      <c r="H4427" s="4">
        <v>48125</v>
      </c>
    </row>
    <row r="4428" spans="1:8" ht="15.75">
      <c r="A4428" s="3" t="s">
        <v>2948</v>
      </c>
      <c r="B4428" s="2" t="s">
        <v>2924</v>
      </c>
      <c r="C4428" s="2" t="s">
        <v>1424</v>
      </c>
      <c r="D4428" s="2" t="s">
        <v>2925</v>
      </c>
      <c r="E4428" s="4">
        <v>31</v>
      </c>
      <c r="F4428" s="4">
        <v>67053</v>
      </c>
      <c r="G4428" s="4">
        <v>6705</v>
      </c>
      <c r="H4428" s="4">
        <v>73758</v>
      </c>
    </row>
    <row r="4429" spans="1:8" ht="15.75">
      <c r="A4429" s="3" t="s">
        <v>2948</v>
      </c>
      <c r="B4429" s="2" t="s">
        <v>2926</v>
      </c>
      <c r="C4429" s="2" t="s">
        <v>1424</v>
      </c>
      <c r="D4429" s="2" t="s">
        <v>2927</v>
      </c>
      <c r="E4429" s="4">
        <v>20</v>
      </c>
      <c r="F4429" s="4">
        <v>48460</v>
      </c>
      <c r="G4429" s="4">
        <v>4846</v>
      </c>
      <c r="H4429" s="4">
        <v>53306</v>
      </c>
    </row>
    <row r="4430" spans="1:8" ht="15.75">
      <c r="A4430" s="3" t="s">
        <v>2948</v>
      </c>
      <c r="B4430" s="2" t="s">
        <v>2928</v>
      </c>
      <c r="C4430" s="2" t="s">
        <v>2781</v>
      </c>
      <c r="D4430" s="2" t="s">
        <v>2929</v>
      </c>
      <c r="E4430" s="4">
        <v>40</v>
      </c>
      <c r="F4430" s="4">
        <v>97440</v>
      </c>
      <c r="G4430" s="4">
        <v>9744</v>
      </c>
      <c r="H4430" s="4">
        <v>107184</v>
      </c>
    </row>
    <row r="4431" spans="1:8" ht="15.75">
      <c r="A4431" s="3" t="s">
        <v>2948</v>
      </c>
      <c r="B4431" s="2" t="s">
        <v>2930</v>
      </c>
      <c r="C4431" s="2" t="s">
        <v>2781</v>
      </c>
      <c r="D4431" s="2" t="s">
        <v>2931</v>
      </c>
      <c r="E4431" s="4">
        <v>20</v>
      </c>
      <c r="F4431" s="4">
        <v>61480</v>
      </c>
      <c r="G4431" s="4">
        <v>6148</v>
      </c>
      <c r="H4431" s="4">
        <v>67628</v>
      </c>
    </row>
    <row r="4432" spans="1:8" ht="15.75">
      <c r="A4432" s="3" t="s">
        <v>2948</v>
      </c>
      <c r="B4432" s="2" t="s">
        <v>2932</v>
      </c>
      <c r="C4432" s="2" t="s">
        <v>2781</v>
      </c>
      <c r="D4432" s="2" t="s">
        <v>2933</v>
      </c>
      <c r="E4432" s="4">
        <v>20</v>
      </c>
      <c r="F4432" s="4">
        <v>72980</v>
      </c>
      <c r="G4432" s="4">
        <v>7298</v>
      </c>
      <c r="H4432" s="4">
        <v>80278</v>
      </c>
    </row>
    <row r="4433" spans="1:8" ht="15.75">
      <c r="A4433" s="3" t="s">
        <v>2948</v>
      </c>
      <c r="B4433" s="2" t="s">
        <v>3866</v>
      </c>
      <c r="C4433" s="2" t="s">
        <v>1426</v>
      </c>
      <c r="D4433" s="2" t="s">
        <v>3867</v>
      </c>
      <c r="E4433" s="4">
        <v>10</v>
      </c>
      <c r="F4433" s="4">
        <v>11110</v>
      </c>
      <c r="G4433" s="4">
        <v>1111</v>
      </c>
      <c r="H4433" s="4">
        <v>12221</v>
      </c>
    </row>
    <row r="4434" spans="1:8" ht="15.75">
      <c r="A4434" s="3" t="s">
        <v>2948</v>
      </c>
      <c r="B4434" s="2" t="s">
        <v>3868</v>
      </c>
      <c r="C4434" s="2" t="s">
        <v>1426</v>
      </c>
      <c r="D4434" s="2" t="s">
        <v>3869</v>
      </c>
      <c r="E4434" s="4">
        <v>5</v>
      </c>
      <c r="F4434" s="4">
        <v>17755</v>
      </c>
      <c r="G4434" s="4">
        <v>1776</v>
      </c>
      <c r="H4434" s="4">
        <v>19531</v>
      </c>
    </row>
    <row r="4435" spans="1:8" ht="15.75">
      <c r="A4435" s="3" t="s">
        <v>2948</v>
      </c>
      <c r="B4435" s="2" t="s">
        <v>3870</v>
      </c>
      <c r="C4435" s="2" t="s">
        <v>1426</v>
      </c>
      <c r="D4435" s="2" t="s">
        <v>3871</v>
      </c>
      <c r="E4435" s="4">
        <v>320</v>
      </c>
      <c r="F4435" s="4">
        <v>385580</v>
      </c>
      <c r="G4435" s="4">
        <v>38558</v>
      </c>
      <c r="H4435" s="4">
        <v>424138</v>
      </c>
    </row>
    <row r="4436" spans="1:8" ht="15.75">
      <c r="A4436" s="3" t="s">
        <v>2948</v>
      </c>
      <c r="B4436" s="2" t="s">
        <v>3872</v>
      </c>
      <c r="C4436" s="2" t="s">
        <v>1426</v>
      </c>
      <c r="D4436" s="2" t="s">
        <v>3873</v>
      </c>
      <c r="E4436" s="4">
        <v>715</v>
      </c>
      <c r="F4436" s="4">
        <v>940500</v>
      </c>
      <c r="G4436" s="4">
        <v>94050</v>
      </c>
      <c r="H4436" s="4">
        <v>1034550</v>
      </c>
    </row>
    <row r="4437" spans="1:8" ht="15.75">
      <c r="A4437" s="3" t="s">
        <v>2948</v>
      </c>
      <c r="B4437" s="2" t="s">
        <v>3876</v>
      </c>
      <c r="C4437" s="2" t="s">
        <v>1433</v>
      </c>
      <c r="D4437" s="2" t="s">
        <v>3877</v>
      </c>
      <c r="E4437" s="4">
        <v>500</v>
      </c>
      <c r="F4437" s="4">
        <v>914440</v>
      </c>
      <c r="G4437" s="4">
        <v>91444</v>
      </c>
      <c r="H4437" s="4">
        <v>1005884</v>
      </c>
    </row>
    <row r="4438" spans="1:8" ht="15.75">
      <c r="A4438" s="3" t="s">
        <v>2948</v>
      </c>
      <c r="B4438" s="2" t="s">
        <v>3878</v>
      </c>
      <c r="C4438" s="2" t="s">
        <v>1433</v>
      </c>
      <c r="D4438" s="2" t="s">
        <v>3879</v>
      </c>
      <c r="E4438" s="4">
        <v>200</v>
      </c>
      <c r="F4438" s="4">
        <v>443550</v>
      </c>
      <c r="G4438" s="4">
        <v>44355</v>
      </c>
      <c r="H4438" s="4">
        <v>487905</v>
      </c>
    </row>
    <row r="4439" spans="1:8" ht="15.75">
      <c r="A4439" s="3" t="s">
        <v>2948</v>
      </c>
      <c r="B4439" s="2" t="s">
        <v>3880</v>
      </c>
      <c r="C4439" s="2" t="s">
        <v>1433</v>
      </c>
      <c r="D4439" s="2" t="s">
        <v>3881</v>
      </c>
      <c r="E4439" s="4">
        <v>3727</v>
      </c>
      <c r="F4439" s="4">
        <v>3720062</v>
      </c>
      <c r="G4439" s="4">
        <v>372006</v>
      </c>
      <c r="H4439" s="4">
        <v>4092068</v>
      </c>
    </row>
    <row r="4440" spans="1:8" ht="15.75">
      <c r="A4440" s="3" t="s">
        <v>2948</v>
      </c>
      <c r="B4440" s="2" t="s">
        <v>3882</v>
      </c>
      <c r="C4440" s="2" t="s">
        <v>1433</v>
      </c>
      <c r="D4440" s="2" t="s">
        <v>3883</v>
      </c>
      <c r="E4440" s="4">
        <v>50</v>
      </c>
      <c r="F4440" s="4">
        <v>173150</v>
      </c>
      <c r="G4440" s="4">
        <v>17315</v>
      </c>
      <c r="H4440" s="4">
        <v>190465</v>
      </c>
    </row>
    <row r="4441" spans="1:8" ht="15.75">
      <c r="A4441" s="3" t="s">
        <v>2948</v>
      </c>
      <c r="B4441" s="2" t="s">
        <v>3884</v>
      </c>
      <c r="C4441" s="2" t="s">
        <v>1433</v>
      </c>
      <c r="D4441" s="2" t="s">
        <v>3885</v>
      </c>
      <c r="E4441" s="4">
        <v>10</v>
      </c>
      <c r="F4441" s="4">
        <v>41000</v>
      </c>
      <c r="G4441" s="4">
        <v>4100</v>
      </c>
      <c r="H4441" s="4">
        <v>45100</v>
      </c>
    </row>
    <row r="4442" spans="1:8" ht="15.75">
      <c r="A4442" s="3" t="s">
        <v>2948</v>
      </c>
      <c r="B4442" s="2" t="s">
        <v>3886</v>
      </c>
      <c r="C4442" s="2" t="s">
        <v>1433</v>
      </c>
      <c r="D4442" s="2" t="s">
        <v>3887</v>
      </c>
      <c r="E4442" s="4">
        <v>350</v>
      </c>
      <c r="F4442" s="4">
        <v>385800</v>
      </c>
      <c r="G4442" s="4">
        <v>38580</v>
      </c>
      <c r="H4442" s="4">
        <v>424380</v>
      </c>
    </row>
    <row r="4443" spans="1:8" ht="15.75">
      <c r="A4443" s="3" t="s">
        <v>2948</v>
      </c>
      <c r="B4443" s="2" t="s">
        <v>3888</v>
      </c>
      <c r="C4443" s="2" t="s">
        <v>1433</v>
      </c>
      <c r="D4443" s="2" t="s">
        <v>3889</v>
      </c>
      <c r="E4443" s="4">
        <v>1970</v>
      </c>
      <c r="F4443" s="4">
        <v>2463000</v>
      </c>
      <c r="G4443" s="4">
        <v>246300</v>
      </c>
      <c r="H4443" s="4">
        <v>2709300</v>
      </c>
    </row>
    <row r="4444" spans="1:8" ht="15.75">
      <c r="A4444" s="3" t="s">
        <v>2948</v>
      </c>
      <c r="B4444" s="2" t="s">
        <v>3890</v>
      </c>
      <c r="C4444" s="2" t="s">
        <v>1433</v>
      </c>
      <c r="D4444" s="2" t="s">
        <v>3891</v>
      </c>
      <c r="E4444" s="4">
        <v>60</v>
      </c>
      <c r="F4444" s="4">
        <v>101580</v>
      </c>
      <c r="G4444" s="4">
        <v>10158</v>
      </c>
      <c r="H4444" s="4">
        <v>111738</v>
      </c>
    </row>
    <row r="4445" spans="1:8" ht="15.75">
      <c r="A4445" s="3" t="s">
        <v>2948</v>
      </c>
      <c r="B4445" s="2" t="s">
        <v>3892</v>
      </c>
      <c r="C4445" s="2" t="s">
        <v>1433</v>
      </c>
      <c r="D4445" s="2" t="s">
        <v>3893</v>
      </c>
      <c r="E4445" s="4">
        <v>160</v>
      </c>
      <c r="F4445" s="4">
        <v>284670</v>
      </c>
      <c r="G4445" s="4">
        <v>28467</v>
      </c>
      <c r="H4445" s="4">
        <v>313137</v>
      </c>
    </row>
    <row r="4446" spans="1:8" ht="15.75">
      <c r="A4446" s="3" t="s">
        <v>2948</v>
      </c>
      <c r="B4446" s="2" t="s">
        <v>3898</v>
      </c>
      <c r="C4446" s="2" t="s">
        <v>1433</v>
      </c>
      <c r="D4446" s="2" t="s">
        <v>3899</v>
      </c>
      <c r="E4446" s="4">
        <v>200</v>
      </c>
      <c r="F4446" s="4">
        <v>355600</v>
      </c>
      <c r="G4446" s="4">
        <v>35560</v>
      </c>
      <c r="H4446" s="4">
        <v>391160</v>
      </c>
    </row>
    <row r="4447" spans="1:8" ht="15.75">
      <c r="A4447" s="3" t="s">
        <v>2948</v>
      </c>
      <c r="B4447" s="2" t="s">
        <v>3919</v>
      </c>
      <c r="C4447" s="2" t="s">
        <v>1433</v>
      </c>
      <c r="D4447" s="2" t="s">
        <v>2655</v>
      </c>
      <c r="E4447" s="4">
        <v>50</v>
      </c>
      <c r="F4447" s="4">
        <v>49700</v>
      </c>
      <c r="G4447" s="4">
        <v>4970</v>
      </c>
      <c r="H4447" s="4">
        <v>54670</v>
      </c>
    </row>
    <row r="4448" spans="1:8" ht="15.75">
      <c r="A4448" s="3" t="s">
        <v>2948</v>
      </c>
      <c r="B4448" s="2" t="s">
        <v>4529</v>
      </c>
      <c r="C4448" s="2" t="s">
        <v>4526</v>
      </c>
      <c r="D4448" s="2" t="s">
        <v>4530</v>
      </c>
      <c r="E4448" s="4">
        <v>100</v>
      </c>
      <c r="F4448" s="4">
        <v>1002000</v>
      </c>
      <c r="G4448" s="4">
        <v>100200</v>
      </c>
      <c r="H4448" s="4">
        <v>1102200</v>
      </c>
    </row>
    <row r="4449" spans="1:8" ht="15.75">
      <c r="A4449" s="3" t="s">
        <v>2948</v>
      </c>
      <c r="B4449" s="2" t="s">
        <v>4534</v>
      </c>
      <c r="C4449" s="2" t="s">
        <v>4533</v>
      </c>
      <c r="D4449" s="2" t="s">
        <v>4535</v>
      </c>
      <c r="E4449" s="4">
        <v>120</v>
      </c>
      <c r="F4449" s="4">
        <v>1724400</v>
      </c>
      <c r="G4449" s="4">
        <v>172440</v>
      </c>
      <c r="H4449" s="4">
        <v>1896840</v>
      </c>
    </row>
    <row r="4450" spans="1:8" ht="15.75">
      <c r="A4450" s="3" t="s">
        <v>2948</v>
      </c>
      <c r="B4450" s="2" t="s">
        <v>4537</v>
      </c>
      <c r="C4450" s="2" t="s">
        <v>4536</v>
      </c>
      <c r="D4450" s="2" t="s">
        <v>4538</v>
      </c>
      <c r="E4450" s="4">
        <v>10</v>
      </c>
      <c r="F4450" s="4">
        <v>232300</v>
      </c>
      <c r="G4450" s="4">
        <v>23230</v>
      </c>
      <c r="H4450" s="4">
        <v>255530</v>
      </c>
    </row>
    <row r="4451" spans="1:8" ht="15.75">
      <c r="A4451" s="3" t="s">
        <v>2948</v>
      </c>
      <c r="B4451" s="2" t="s">
        <v>4546</v>
      </c>
      <c r="C4451" s="2" t="s">
        <v>4545</v>
      </c>
      <c r="D4451" s="2" t="s">
        <v>4547</v>
      </c>
      <c r="E4451" s="4">
        <v>30</v>
      </c>
      <c r="F4451" s="4">
        <v>664800</v>
      </c>
      <c r="G4451" s="4">
        <v>66480</v>
      </c>
      <c r="H4451" s="4">
        <v>731280</v>
      </c>
    </row>
    <row r="4452" spans="1:8" ht="15.75">
      <c r="A4452" s="3" t="s">
        <v>2948</v>
      </c>
      <c r="B4452" s="2" t="s">
        <v>4554</v>
      </c>
      <c r="C4452" s="2" t="s">
        <v>4553</v>
      </c>
      <c r="D4452" s="2" t="s">
        <v>4555</v>
      </c>
      <c r="E4452" s="4">
        <v>485</v>
      </c>
      <c r="F4452" s="4">
        <v>4709350</v>
      </c>
      <c r="G4452" s="4">
        <v>470935</v>
      </c>
      <c r="H4452" s="4">
        <v>5180285</v>
      </c>
    </row>
    <row r="4453" spans="1:8" ht="15.75">
      <c r="A4453" s="3" t="s">
        <v>2948</v>
      </c>
      <c r="B4453" s="2" t="s">
        <v>4559</v>
      </c>
      <c r="C4453" s="2" t="s">
        <v>4558</v>
      </c>
      <c r="D4453" s="2" t="s">
        <v>4560</v>
      </c>
      <c r="E4453" s="4">
        <v>10</v>
      </c>
      <c r="F4453" s="4">
        <v>99100</v>
      </c>
      <c r="G4453" s="4">
        <v>9910</v>
      </c>
      <c r="H4453" s="4">
        <v>109010</v>
      </c>
    </row>
    <row r="4454" spans="1:8" ht="15.75">
      <c r="A4454" s="3" t="s">
        <v>2948</v>
      </c>
      <c r="B4454" s="2" t="s">
        <v>4569</v>
      </c>
      <c r="C4454" s="2" t="s">
        <v>4568</v>
      </c>
      <c r="D4454" s="2" t="s">
        <v>4570</v>
      </c>
      <c r="E4454" s="4">
        <v>99</v>
      </c>
      <c r="F4454" s="4">
        <v>1032570</v>
      </c>
      <c r="G4454" s="4">
        <v>103257</v>
      </c>
      <c r="H4454" s="4">
        <v>1135827</v>
      </c>
    </row>
    <row r="4455" spans="1:8" ht="15.75">
      <c r="A4455" s="3" t="s">
        <v>2948</v>
      </c>
      <c r="B4455" s="2" t="s">
        <v>4576</v>
      </c>
      <c r="C4455" s="2" t="s">
        <v>4575</v>
      </c>
      <c r="D4455" s="2" t="s">
        <v>4577</v>
      </c>
      <c r="E4455" s="4">
        <v>139</v>
      </c>
      <c r="F4455" s="4">
        <v>2069710</v>
      </c>
      <c r="G4455" s="4">
        <v>206971</v>
      </c>
      <c r="H4455" s="4">
        <v>2276681</v>
      </c>
    </row>
    <row r="4456" spans="1:8" ht="15.75">
      <c r="A4456" s="3" t="s">
        <v>2948</v>
      </c>
      <c r="B4456" s="2" t="s">
        <v>4581</v>
      </c>
      <c r="C4456" s="2" t="s">
        <v>4580</v>
      </c>
      <c r="D4456" s="2" t="s">
        <v>4582</v>
      </c>
      <c r="E4456" s="4">
        <v>146</v>
      </c>
      <c r="F4456" s="4">
        <v>3425160</v>
      </c>
      <c r="G4456" s="4">
        <v>342516</v>
      </c>
      <c r="H4456" s="4">
        <v>3767676</v>
      </c>
    </row>
    <row r="4457" spans="1:8" ht="15.75">
      <c r="A4457" s="3" t="s">
        <v>2948</v>
      </c>
      <c r="B4457" s="2" t="s">
        <v>4586</v>
      </c>
      <c r="C4457" s="2" t="s">
        <v>4585</v>
      </c>
      <c r="D4457" s="2" t="s">
        <v>6131</v>
      </c>
      <c r="E4457" s="4">
        <v>50</v>
      </c>
      <c r="F4457" s="4">
        <v>1655000</v>
      </c>
      <c r="G4457" s="4">
        <v>165500</v>
      </c>
      <c r="H4457" s="4">
        <v>1820500</v>
      </c>
    </row>
    <row r="4458" spans="1:8" ht="15.75">
      <c r="A4458" s="3" t="s">
        <v>2948</v>
      </c>
      <c r="B4458" s="2" t="s">
        <v>4621</v>
      </c>
      <c r="C4458" s="2" t="s">
        <v>4620</v>
      </c>
      <c r="D4458" s="2" t="s">
        <v>4622</v>
      </c>
      <c r="E4458" s="4">
        <v>825</v>
      </c>
      <c r="F4458" s="4">
        <v>10221750</v>
      </c>
      <c r="G4458" s="4">
        <v>1022175</v>
      </c>
      <c r="H4458" s="4">
        <v>11243925</v>
      </c>
    </row>
    <row r="4459" spans="1:8" ht="15.75">
      <c r="A4459" s="3" t="s">
        <v>2948</v>
      </c>
      <c r="B4459" s="2" t="s">
        <v>4634</v>
      </c>
      <c r="C4459" s="2" t="s">
        <v>4632</v>
      </c>
      <c r="D4459" s="2" t="s">
        <v>4635</v>
      </c>
      <c r="E4459" s="4">
        <v>508</v>
      </c>
      <c r="F4459" s="4">
        <v>6990080</v>
      </c>
      <c r="G4459" s="4">
        <v>699008</v>
      </c>
      <c r="H4459" s="4">
        <v>7689088</v>
      </c>
    </row>
    <row r="4460" spans="1:8" ht="15.75">
      <c r="A4460" s="3" t="s">
        <v>2948</v>
      </c>
      <c r="B4460" s="2" t="s">
        <v>6408</v>
      </c>
      <c r="C4460" s="2" t="s">
        <v>4561</v>
      </c>
      <c r="D4460" s="2"/>
      <c r="E4460" s="4">
        <v>5</v>
      </c>
      <c r="F4460" s="4">
        <v>60000</v>
      </c>
      <c r="G4460" s="4">
        <v>6000</v>
      </c>
      <c r="H4460" s="4">
        <v>66000</v>
      </c>
    </row>
    <row r="4461" spans="1:8" ht="15.75">
      <c r="A4461" s="3" t="s">
        <v>2945</v>
      </c>
      <c r="B4461" s="2" t="s">
        <v>55</v>
      </c>
      <c r="C4461" s="2" t="s">
        <v>50</v>
      </c>
      <c r="D4461" s="2" t="s">
        <v>56</v>
      </c>
      <c r="E4461" s="4">
        <v>30</v>
      </c>
      <c r="F4461" s="4">
        <v>108000</v>
      </c>
      <c r="G4461" s="4">
        <v>10800</v>
      </c>
      <c r="H4461" s="4">
        <v>118800</v>
      </c>
    </row>
    <row r="4462" spans="1:8" ht="15.75">
      <c r="A4462" s="3" t="s">
        <v>2945</v>
      </c>
      <c r="B4462" s="2" t="s">
        <v>57</v>
      </c>
      <c r="C4462" s="2" t="s">
        <v>50</v>
      </c>
      <c r="D4462" s="2" t="s">
        <v>58</v>
      </c>
      <c r="E4462" s="4">
        <v>5</v>
      </c>
      <c r="F4462" s="4">
        <v>22500</v>
      </c>
      <c r="G4462" s="4">
        <v>2250</v>
      </c>
      <c r="H4462" s="4">
        <v>24750</v>
      </c>
    </row>
    <row r="4463" spans="1:8" ht="15.75">
      <c r="A4463" s="3" t="s">
        <v>2945</v>
      </c>
      <c r="B4463" s="2" t="s">
        <v>72</v>
      </c>
      <c r="C4463" s="2" t="s">
        <v>69</v>
      </c>
      <c r="D4463" s="2" t="s">
        <v>73</v>
      </c>
      <c r="E4463" s="4">
        <v>30</v>
      </c>
      <c r="F4463" s="4">
        <v>94800</v>
      </c>
      <c r="G4463" s="4">
        <v>9480</v>
      </c>
      <c r="H4463" s="4">
        <v>104280</v>
      </c>
    </row>
    <row r="4464" spans="1:8" ht="15.75">
      <c r="A4464" s="3" t="s">
        <v>2945</v>
      </c>
      <c r="B4464" s="2" t="s">
        <v>76</v>
      </c>
      <c r="C4464" s="2" t="s">
        <v>69</v>
      </c>
      <c r="D4464" s="2" t="s">
        <v>56</v>
      </c>
      <c r="E4464" s="4">
        <v>10</v>
      </c>
      <c r="F4464" s="4">
        <v>34800</v>
      </c>
      <c r="G4464" s="4">
        <v>3480</v>
      </c>
      <c r="H4464" s="4">
        <v>38280</v>
      </c>
    </row>
    <row r="4465" spans="1:8" ht="15.75">
      <c r="A4465" s="3" t="s">
        <v>2945</v>
      </c>
      <c r="B4465" s="2" t="s">
        <v>2959</v>
      </c>
      <c r="C4465" s="2" t="s">
        <v>69</v>
      </c>
      <c r="D4465" s="2" t="s">
        <v>58</v>
      </c>
      <c r="E4465" s="4">
        <v>5</v>
      </c>
      <c r="F4465" s="4">
        <v>21000</v>
      </c>
      <c r="G4465" s="4">
        <v>2100</v>
      </c>
      <c r="H4465" s="4">
        <v>23100</v>
      </c>
    </row>
    <row r="4466" spans="1:8" ht="15.75">
      <c r="A4466" s="3" t="s">
        <v>2945</v>
      </c>
      <c r="B4466" s="2" t="s">
        <v>107</v>
      </c>
      <c r="C4466" s="2" t="s">
        <v>106</v>
      </c>
      <c r="D4466" s="2" t="s">
        <v>58</v>
      </c>
      <c r="E4466" s="4">
        <v>5</v>
      </c>
      <c r="F4466" s="4">
        <v>22000</v>
      </c>
      <c r="G4466" s="4">
        <v>2200</v>
      </c>
      <c r="H4466" s="4">
        <v>24200</v>
      </c>
    </row>
    <row r="4467" spans="1:8" ht="15.75">
      <c r="A4467" s="3" t="s">
        <v>2945</v>
      </c>
      <c r="B4467" s="2" t="s">
        <v>126</v>
      </c>
      <c r="C4467" s="2" t="s">
        <v>96</v>
      </c>
      <c r="D4467" s="2" t="s">
        <v>75</v>
      </c>
      <c r="E4467" s="4">
        <v>20</v>
      </c>
      <c r="F4467" s="4">
        <v>382000</v>
      </c>
      <c r="G4467" s="4">
        <v>38200</v>
      </c>
      <c r="H4467" s="4">
        <v>420200</v>
      </c>
    </row>
    <row r="4468" spans="1:8" ht="15.75">
      <c r="A4468" s="3" t="s">
        <v>2945</v>
      </c>
      <c r="B4468" s="2" t="s">
        <v>137</v>
      </c>
      <c r="C4468" s="2" t="s">
        <v>128</v>
      </c>
      <c r="D4468" s="2" t="s">
        <v>136</v>
      </c>
      <c r="E4468" s="4">
        <v>1</v>
      </c>
      <c r="F4468" s="4">
        <v>12000</v>
      </c>
      <c r="G4468" s="4">
        <v>1200</v>
      </c>
      <c r="H4468" s="4">
        <v>13200</v>
      </c>
    </row>
    <row r="4469" spans="1:8" ht="15.75">
      <c r="A4469" s="3" t="s">
        <v>2945</v>
      </c>
      <c r="B4469" s="2" t="s">
        <v>155</v>
      </c>
      <c r="C4469" s="2" t="s">
        <v>154</v>
      </c>
      <c r="D4469" s="2" t="s">
        <v>156</v>
      </c>
      <c r="E4469" s="4">
        <v>1</v>
      </c>
      <c r="F4469" s="4">
        <v>25000</v>
      </c>
      <c r="G4469" s="4">
        <v>2500</v>
      </c>
      <c r="H4469" s="4">
        <v>27500</v>
      </c>
    </row>
    <row r="4470" spans="1:8" ht="15.75">
      <c r="A4470" s="3" t="s">
        <v>2945</v>
      </c>
      <c r="B4470" s="2" t="s">
        <v>181</v>
      </c>
      <c r="C4470" s="2" t="s">
        <v>140</v>
      </c>
      <c r="D4470" s="2" t="s">
        <v>179</v>
      </c>
      <c r="E4470" s="4">
        <v>30</v>
      </c>
      <c r="F4470" s="4">
        <v>330000</v>
      </c>
      <c r="G4470" s="4">
        <v>33000</v>
      </c>
      <c r="H4470" s="4">
        <v>363000</v>
      </c>
    </row>
    <row r="4471" spans="1:8" ht="15.75">
      <c r="A4471" s="3" t="s">
        <v>2945</v>
      </c>
      <c r="B4471" s="2" t="s">
        <v>2973</v>
      </c>
      <c r="C4471" s="2" t="s">
        <v>154</v>
      </c>
      <c r="D4471" s="2" t="s">
        <v>179</v>
      </c>
      <c r="E4471" s="4">
        <v>30</v>
      </c>
      <c r="F4471" s="4">
        <v>420000</v>
      </c>
      <c r="G4471" s="4">
        <v>42000</v>
      </c>
      <c r="H4471" s="4">
        <v>462000</v>
      </c>
    </row>
    <row r="4472" spans="1:8" ht="15.75">
      <c r="A4472" s="3" t="s">
        <v>2945</v>
      </c>
      <c r="B4472" s="2" t="s">
        <v>2975</v>
      </c>
      <c r="C4472" s="2" t="s">
        <v>2974</v>
      </c>
      <c r="D4472" s="2" t="s">
        <v>179</v>
      </c>
      <c r="E4472" s="4">
        <v>20</v>
      </c>
      <c r="F4472" s="4">
        <v>330000</v>
      </c>
      <c r="G4472" s="4">
        <v>33000</v>
      </c>
      <c r="H4472" s="4">
        <v>363000</v>
      </c>
    </row>
    <row r="4473" spans="1:8" ht="15.75">
      <c r="A4473" s="3" t="s">
        <v>2945</v>
      </c>
      <c r="B4473" s="2" t="s">
        <v>191</v>
      </c>
      <c r="C4473" s="2" t="s">
        <v>96</v>
      </c>
      <c r="D4473" s="2" t="s">
        <v>192</v>
      </c>
      <c r="E4473" s="4">
        <v>30</v>
      </c>
      <c r="F4473" s="4">
        <v>330000</v>
      </c>
      <c r="G4473" s="4">
        <v>33000</v>
      </c>
      <c r="H4473" s="4">
        <v>363000</v>
      </c>
    </row>
    <row r="4474" spans="1:8" ht="15.75">
      <c r="A4474" s="3" t="s">
        <v>2945</v>
      </c>
      <c r="B4474" s="2" t="s">
        <v>193</v>
      </c>
      <c r="C4474" s="2" t="s">
        <v>96</v>
      </c>
      <c r="D4474" s="2" t="s">
        <v>54</v>
      </c>
      <c r="E4474" s="4">
        <v>20</v>
      </c>
      <c r="F4474" s="4">
        <v>258000</v>
      </c>
      <c r="G4474" s="4">
        <v>25800</v>
      </c>
      <c r="H4474" s="4">
        <v>283800</v>
      </c>
    </row>
    <row r="4475" spans="1:8" ht="15.75">
      <c r="A4475" s="3" t="s">
        <v>2945</v>
      </c>
      <c r="B4475" s="2" t="s">
        <v>2988</v>
      </c>
      <c r="C4475" s="2" t="s">
        <v>96</v>
      </c>
      <c r="D4475" s="2" t="s">
        <v>71</v>
      </c>
      <c r="E4475" s="4">
        <v>2</v>
      </c>
      <c r="F4475" s="4">
        <v>116000</v>
      </c>
      <c r="G4475" s="4">
        <v>11600</v>
      </c>
      <c r="H4475" s="4">
        <v>127600</v>
      </c>
    </row>
    <row r="4476" spans="1:8" ht="15.75">
      <c r="A4476" s="3" t="s">
        <v>2945</v>
      </c>
      <c r="B4476" s="2" t="s">
        <v>235</v>
      </c>
      <c r="C4476" s="2" t="s">
        <v>234</v>
      </c>
      <c r="D4476" s="2"/>
      <c r="E4476" s="4">
        <v>20</v>
      </c>
      <c r="F4476" s="4">
        <v>100000</v>
      </c>
      <c r="G4476" s="4">
        <v>10000</v>
      </c>
      <c r="H4476" s="4">
        <v>110000</v>
      </c>
    </row>
    <row r="4477" spans="1:8" ht="15.75">
      <c r="A4477" s="3" t="s">
        <v>2945</v>
      </c>
      <c r="B4477" s="2" t="s">
        <v>246</v>
      </c>
      <c r="C4477" s="2" t="s">
        <v>236</v>
      </c>
      <c r="D4477" s="2" t="s">
        <v>78</v>
      </c>
      <c r="E4477" s="4">
        <v>2</v>
      </c>
      <c r="F4477" s="4">
        <v>17000</v>
      </c>
      <c r="G4477" s="4">
        <v>1700</v>
      </c>
      <c r="H4477" s="4">
        <v>18700</v>
      </c>
    </row>
    <row r="4478" spans="1:8" ht="15.75">
      <c r="A4478" s="3" t="s">
        <v>2945</v>
      </c>
      <c r="B4478" s="2" t="s">
        <v>3009</v>
      </c>
      <c r="C4478" s="2" t="s">
        <v>271</v>
      </c>
      <c r="D4478" s="2" t="s">
        <v>104</v>
      </c>
      <c r="E4478" s="4">
        <v>10</v>
      </c>
      <c r="F4478" s="4">
        <v>60840</v>
      </c>
      <c r="G4478" s="4">
        <v>6084</v>
      </c>
      <c r="H4478" s="4">
        <v>66924</v>
      </c>
    </row>
    <row r="4479" spans="1:8" ht="15.75">
      <c r="A4479" s="3" t="s">
        <v>2945</v>
      </c>
      <c r="B4479" s="2" t="s">
        <v>295</v>
      </c>
      <c r="C4479" s="2" t="s">
        <v>294</v>
      </c>
      <c r="D4479" s="2" t="s">
        <v>65</v>
      </c>
      <c r="E4479" s="4">
        <v>2</v>
      </c>
      <c r="F4479" s="4">
        <v>15200</v>
      </c>
      <c r="G4479" s="4">
        <v>1520</v>
      </c>
      <c r="H4479" s="4">
        <v>16720</v>
      </c>
    </row>
    <row r="4480" spans="1:8" ht="15.75">
      <c r="A4480" s="3" t="s">
        <v>2945</v>
      </c>
      <c r="B4480" s="2" t="s">
        <v>350</v>
      </c>
      <c r="C4480" s="2" t="s">
        <v>264</v>
      </c>
      <c r="D4480" s="2" t="s">
        <v>351</v>
      </c>
      <c r="E4480" s="4">
        <v>550</v>
      </c>
      <c r="F4480" s="4">
        <v>2106500</v>
      </c>
      <c r="G4480" s="4">
        <v>210650</v>
      </c>
      <c r="H4480" s="4">
        <v>2317150</v>
      </c>
    </row>
    <row r="4481" spans="1:8" ht="15.75">
      <c r="A4481" s="3" t="s">
        <v>2945</v>
      </c>
      <c r="B4481" s="2" t="s">
        <v>3036</v>
      </c>
      <c r="C4481" s="2" t="s">
        <v>3035</v>
      </c>
      <c r="D4481" s="2"/>
      <c r="E4481" s="4">
        <v>28</v>
      </c>
      <c r="F4481" s="4">
        <v>266000</v>
      </c>
      <c r="G4481" s="4">
        <v>26600</v>
      </c>
      <c r="H4481" s="4">
        <v>292600</v>
      </c>
    </row>
    <row r="4482" spans="1:8" ht="15.75">
      <c r="A4482" s="3" t="s">
        <v>2945</v>
      </c>
      <c r="B4482" s="2" t="s">
        <v>3038</v>
      </c>
      <c r="C4482" s="2" t="s">
        <v>3037</v>
      </c>
      <c r="D4482" s="2" t="s">
        <v>3039</v>
      </c>
      <c r="E4482" s="4">
        <v>2</v>
      </c>
      <c r="F4482" s="4">
        <v>21800</v>
      </c>
      <c r="G4482" s="4">
        <v>2180</v>
      </c>
      <c r="H4482" s="4">
        <v>23980</v>
      </c>
    </row>
    <row r="4483" spans="1:8" ht="15.75">
      <c r="A4483" s="3" t="s">
        <v>2945</v>
      </c>
      <c r="B4483" s="2" t="s">
        <v>452</v>
      </c>
      <c r="C4483" s="2" t="s">
        <v>451</v>
      </c>
      <c r="D4483" s="2"/>
      <c r="E4483" s="4">
        <v>6</v>
      </c>
      <c r="F4483" s="4">
        <v>47400</v>
      </c>
      <c r="G4483" s="4">
        <v>4740</v>
      </c>
      <c r="H4483" s="4">
        <v>52140</v>
      </c>
    </row>
    <row r="4484" spans="1:8" ht="15.75">
      <c r="A4484" s="3" t="s">
        <v>2945</v>
      </c>
      <c r="B4484" s="2" t="s">
        <v>460</v>
      </c>
      <c r="C4484" s="2" t="s">
        <v>459</v>
      </c>
      <c r="D4484" s="2"/>
      <c r="E4484" s="4">
        <v>30</v>
      </c>
      <c r="F4484" s="4">
        <v>573000</v>
      </c>
      <c r="G4484" s="4">
        <v>57300</v>
      </c>
      <c r="H4484" s="4">
        <v>630300</v>
      </c>
    </row>
    <row r="4485" spans="1:8" ht="15.75">
      <c r="A4485" s="3" t="s">
        <v>2945</v>
      </c>
      <c r="B4485" s="2" t="s">
        <v>468</v>
      </c>
      <c r="C4485" s="2" t="s">
        <v>467</v>
      </c>
      <c r="D4485" s="2"/>
      <c r="E4485" s="4">
        <v>4</v>
      </c>
      <c r="F4485" s="4">
        <v>24800</v>
      </c>
      <c r="G4485" s="4">
        <v>2480</v>
      </c>
      <c r="H4485" s="4">
        <v>27280</v>
      </c>
    </row>
    <row r="4486" spans="1:8" ht="15.75">
      <c r="A4486" s="3" t="s">
        <v>2945</v>
      </c>
      <c r="B4486" s="2" t="s">
        <v>470</v>
      </c>
      <c r="C4486" s="2" t="s">
        <v>469</v>
      </c>
      <c r="D4486" s="2" t="s">
        <v>471</v>
      </c>
      <c r="E4486" s="4">
        <v>102</v>
      </c>
      <c r="F4486" s="4">
        <v>634620</v>
      </c>
      <c r="G4486" s="4">
        <v>63462</v>
      </c>
      <c r="H4486" s="4">
        <v>698082</v>
      </c>
    </row>
    <row r="4487" spans="1:8" ht="15.75">
      <c r="A4487" s="3" t="s">
        <v>2945</v>
      </c>
      <c r="B4487" s="2" t="s">
        <v>476</v>
      </c>
      <c r="C4487" s="2" t="s">
        <v>475</v>
      </c>
      <c r="D4487" s="2" t="s">
        <v>477</v>
      </c>
      <c r="E4487" s="4">
        <v>12</v>
      </c>
      <c r="F4487" s="4">
        <v>146520</v>
      </c>
      <c r="G4487" s="4">
        <v>14652</v>
      </c>
      <c r="H4487" s="4">
        <v>161172</v>
      </c>
    </row>
    <row r="4488" spans="1:8" ht="15.75">
      <c r="A4488" s="3" t="s">
        <v>2945</v>
      </c>
      <c r="B4488" s="2" t="s">
        <v>482</v>
      </c>
      <c r="C4488" s="2" t="s">
        <v>481</v>
      </c>
      <c r="D4488" s="2" t="s">
        <v>483</v>
      </c>
      <c r="E4488" s="4">
        <v>20</v>
      </c>
      <c r="F4488" s="4">
        <v>250000</v>
      </c>
      <c r="G4488" s="4">
        <v>25000</v>
      </c>
      <c r="H4488" s="4">
        <v>275000</v>
      </c>
    </row>
    <row r="4489" spans="1:8" ht="15.75">
      <c r="A4489" s="3" t="s">
        <v>2945</v>
      </c>
      <c r="B4489" s="2" t="s">
        <v>490</v>
      </c>
      <c r="C4489" s="2" t="s">
        <v>489</v>
      </c>
      <c r="D4489" s="2" t="s">
        <v>491</v>
      </c>
      <c r="E4489" s="4">
        <v>10</v>
      </c>
      <c r="F4489" s="4">
        <v>115000</v>
      </c>
      <c r="G4489" s="4">
        <v>11500</v>
      </c>
      <c r="H4489" s="4">
        <v>126500</v>
      </c>
    </row>
    <row r="4490" spans="1:8" ht="15.75">
      <c r="A4490" s="3" t="s">
        <v>2945</v>
      </c>
      <c r="B4490" s="2" t="s">
        <v>493</v>
      </c>
      <c r="C4490" s="2" t="s">
        <v>492</v>
      </c>
      <c r="D4490" s="2" t="s">
        <v>494</v>
      </c>
      <c r="E4490" s="4">
        <v>4</v>
      </c>
      <c r="F4490" s="4">
        <v>69600</v>
      </c>
      <c r="G4490" s="4">
        <v>6960</v>
      </c>
      <c r="H4490" s="4">
        <v>76560</v>
      </c>
    </row>
    <row r="4491" spans="1:8" ht="15.75">
      <c r="A4491" s="3" t="s">
        <v>2945</v>
      </c>
      <c r="B4491" s="2" t="s">
        <v>3051</v>
      </c>
      <c r="C4491" s="2" t="s">
        <v>3050</v>
      </c>
      <c r="D4491" s="2"/>
      <c r="E4491" s="4">
        <v>2</v>
      </c>
      <c r="F4491" s="4">
        <v>50400</v>
      </c>
      <c r="G4491" s="4">
        <v>5040</v>
      </c>
      <c r="H4491" s="4">
        <v>55440</v>
      </c>
    </row>
    <row r="4492" spans="1:8" ht="15.75">
      <c r="A4492" s="3" t="s">
        <v>2945</v>
      </c>
      <c r="B4492" s="2" t="s">
        <v>504</v>
      </c>
      <c r="C4492" s="2" t="s">
        <v>503</v>
      </c>
      <c r="D4492" s="2" t="s">
        <v>505</v>
      </c>
      <c r="E4492" s="4">
        <v>62</v>
      </c>
      <c r="F4492" s="4">
        <v>243770</v>
      </c>
      <c r="G4492" s="4">
        <v>24377</v>
      </c>
      <c r="H4492" s="4">
        <v>268147</v>
      </c>
    </row>
    <row r="4493" spans="1:8" ht="15.75">
      <c r="A4493" s="3" t="s">
        <v>2945</v>
      </c>
      <c r="B4493" s="2" t="s">
        <v>3053</v>
      </c>
      <c r="C4493" s="2" t="s">
        <v>3052</v>
      </c>
      <c r="D4493" s="2"/>
      <c r="E4493" s="4">
        <v>12</v>
      </c>
      <c r="F4493" s="4">
        <v>255200</v>
      </c>
      <c r="G4493" s="4">
        <v>25520</v>
      </c>
      <c r="H4493" s="4">
        <v>280720</v>
      </c>
    </row>
    <row r="4494" spans="1:8" ht="15.75">
      <c r="A4494" s="3" t="s">
        <v>2945</v>
      </c>
      <c r="B4494" s="2" t="s">
        <v>507</v>
      </c>
      <c r="C4494" s="2" t="s">
        <v>506</v>
      </c>
      <c r="D4494" s="2"/>
      <c r="E4494" s="4">
        <v>4</v>
      </c>
      <c r="F4494" s="4">
        <v>116000</v>
      </c>
      <c r="G4494" s="4">
        <v>11600</v>
      </c>
      <c r="H4494" s="4">
        <v>127600</v>
      </c>
    </row>
    <row r="4495" spans="1:8" ht="15.75">
      <c r="A4495" s="3" t="s">
        <v>2945</v>
      </c>
      <c r="B4495" s="2" t="s">
        <v>3055</v>
      </c>
      <c r="C4495" s="2" t="s">
        <v>3054</v>
      </c>
      <c r="D4495" s="2"/>
      <c r="E4495" s="4">
        <v>2</v>
      </c>
      <c r="F4495" s="4">
        <v>61800</v>
      </c>
      <c r="G4495" s="4">
        <v>6180</v>
      </c>
      <c r="H4495" s="4">
        <v>67980</v>
      </c>
    </row>
    <row r="4496" spans="1:8" ht="15.75">
      <c r="A4496" s="3" t="s">
        <v>2945</v>
      </c>
      <c r="B4496" s="2" t="s">
        <v>515</v>
      </c>
      <c r="C4496" s="2" t="s">
        <v>514</v>
      </c>
      <c r="D4496" s="2" t="s">
        <v>516</v>
      </c>
      <c r="E4496" s="4">
        <v>335</v>
      </c>
      <c r="F4496" s="4">
        <v>1606712</v>
      </c>
      <c r="G4496" s="4">
        <v>160672</v>
      </c>
      <c r="H4496" s="4">
        <v>1767384</v>
      </c>
    </row>
    <row r="4497" spans="1:8" ht="15.75">
      <c r="A4497" s="3" t="s">
        <v>2945</v>
      </c>
      <c r="B4497" s="2" t="s">
        <v>525</v>
      </c>
      <c r="C4497" s="2" t="s">
        <v>524</v>
      </c>
      <c r="D4497" s="2" t="s">
        <v>526</v>
      </c>
      <c r="E4497" s="4">
        <v>450</v>
      </c>
      <c r="F4497" s="4">
        <v>2756620</v>
      </c>
      <c r="G4497" s="4">
        <v>275662</v>
      </c>
      <c r="H4497" s="4">
        <v>3032282</v>
      </c>
    </row>
    <row r="4498" spans="1:8" ht="15.75">
      <c r="A4498" s="3" t="s">
        <v>2945</v>
      </c>
      <c r="B4498" s="2" t="s">
        <v>536</v>
      </c>
      <c r="C4498" s="2" t="s">
        <v>355</v>
      </c>
      <c r="D4498" s="2" t="s">
        <v>537</v>
      </c>
      <c r="E4498" s="4">
        <v>166</v>
      </c>
      <c r="F4498" s="4">
        <v>1216240</v>
      </c>
      <c r="G4498" s="4">
        <v>121624</v>
      </c>
      <c r="H4498" s="4">
        <v>1337864</v>
      </c>
    </row>
    <row r="4499" spans="1:8" ht="15.75">
      <c r="A4499" s="3" t="s">
        <v>2945</v>
      </c>
      <c r="B4499" s="2" t="s">
        <v>546</v>
      </c>
      <c r="C4499" s="2" t="s">
        <v>545</v>
      </c>
      <c r="D4499" s="2" t="s">
        <v>547</v>
      </c>
      <c r="E4499" s="4">
        <v>145</v>
      </c>
      <c r="F4499" s="4">
        <v>1054030</v>
      </c>
      <c r="G4499" s="4">
        <v>105403</v>
      </c>
      <c r="H4499" s="4">
        <v>1159433</v>
      </c>
    </row>
    <row r="4500" spans="1:8" ht="15.75">
      <c r="A4500" s="3" t="s">
        <v>2945</v>
      </c>
      <c r="B4500" s="2" t="s">
        <v>549</v>
      </c>
      <c r="C4500" s="2" t="s">
        <v>548</v>
      </c>
      <c r="D4500" s="2" t="s">
        <v>550</v>
      </c>
      <c r="E4500" s="4">
        <v>170</v>
      </c>
      <c r="F4500" s="4">
        <v>527850</v>
      </c>
      <c r="G4500" s="4">
        <v>52785</v>
      </c>
      <c r="H4500" s="4">
        <v>580635</v>
      </c>
    </row>
    <row r="4501" spans="1:8" ht="15.75">
      <c r="A4501" s="3" t="s">
        <v>2945</v>
      </c>
      <c r="B4501" s="2" t="s">
        <v>552</v>
      </c>
      <c r="C4501" s="2" t="s">
        <v>551</v>
      </c>
      <c r="D4501" s="2" t="s">
        <v>553</v>
      </c>
      <c r="E4501" s="4">
        <v>35</v>
      </c>
      <c r="F4501" s="4">
        <v>315545</v>
      </c>
      <c r="G4501" s="4">
        <v>31555</v>
      </c>
      <c r="H4501" s="4">
        <v>347100</v>
      </c>
    </row>
    <row r="4502" spans="1:8" ht="15.75">
      <c r="A4502" s="3" t="s">
        <v>2945</v>
      </c>
      <c r="B4502" s="2" t="s">
        <v>558</v>
      </c>
      <c r="C4502" s="2" t="s">
        <v>557</v>
      </c>
      <c r="D4502" s="2" t="s">
        <v>559</v>
      </c>
      <c r="E4502" s="4">
        <v>40</v>
      </c>
      <c r="F4502" s="4">
        <v>331960</v>
      </c>
      <c r="G4502" s="4">
        <v>33196</v>
      </c>
      <c r="H4502" s="4">
        <v>365156</v>
      </c>
    </row>
    <row r="4503" spans="1:8" ht="15.75">
      <c r="A4503" s="3" t="s">
        <v>2945</v>
      </c>
      <c r="B4503" s="2" t="s">
        <v>561</v>
      </c>
      <c r="C4503" s="2" t="s">
        <v>560</v>
      </c>
      <c r="D4503" s="2" t="s">
        <v>562</v>
      </c>
      <c r="E4503" s="4">
        <v>20</v>
      </c>
      <c r="F4503" s="4">
        <v>62560</v>
      </c>
      <c r="G4503" s="4">
        <v>6256</v>
      </c>
      <c r="H4503" s="4">
        <v>68816</v>
      </c>
    </row>
    <row r="4504" spans="1:8" ht="15.75">
      <c r="A4504" s="3" t="s">
        <v>2945</v>
      </c>
      <c r="B4504" s="2" t="s">
        <v>567</v>
      </c>
      <c r="C4504" s="2" t="s">
        <v>566</v>
      </c>
      <c r="D4504" s="2" t="s">
        <v>568</v>
      </c>
      <c r="E4504" s="4">
        <v>90</v>
      </c>
      <c r="F4504" s="4">
        <v>873000</v>
      </c>
      <c r="G4504" s="4">
        <v>87300</v>
      </c>
      <c r="H4504" s="4">
        <v>960300</v>
      </c>
    </row>
    <row r="4505" spans="1:8" ht="15.75">
      <c r="A4505" s="3" t="s">
        <v>2945</v>
      </c>
      <c r="B4505" s="2" t="s">
        <v>570</v>
      </c>
      <c r="C4505" s="2" t="s">
        <v>569</v>
      </c>
      <c r="D4505" s="2" t="s">
        <v>571</v>
      </c>
      <c r="E4505" s="4">
        <v>20</v>
      </c>
      <c r="F4505" s="4">
        <v>177540</v>
      </c>
      <c r="G4505" s="4">
        <v>17754</v>
      </c>
      <c r="H4505" s="4">
        <v>195294</v>
      </c>
    </row>
    <row r="4506" spans="1:8" ht="15.75">
      <c r="A4506" s="3" t="s">
        <v>2945</v>
      </c>
      <c r="B4506" s="2" t="s">
        <v>573</v>
      </c>
      <c r="C4506" s="2" t="s">
        <v>572</v>
      </c>
      <c r="D4506" s="2" t="s">
        <v>574</v>
      </c>
      <c r="E4506" s="4">
        <v>30</v>
      </c>
      <c r="F4506" s="4">
        <v>369000</v>
      </c>
      <c r="G4506" s="4">
        <v>36900</v>
      </c>
      <c r="H4506" s="4">
        <v>405900</v>
      </c>
    </row>
    <row r="4507" spans="1:8" ht="15.75">
      <c r="A4507" s="3" t="s">
        <v>2945</v>
      </c>
      <c r="B4507" s="2" t="s">
        <v>576</v>
      </c>
      <c r="C4507" s="2" t="s">
        <v>575</v>
      </c>
      <c r="D4507" s="2" t="s">
        <v>577</v>
      </c>
      <c r="E4507" s="4">
        <v>102</v>
      </c>
      <c r="F4507" s="4">
        <v>424620</v>
      </c>
      <c r="G4507" s="4">
        <v>42462</v>
      </c>
      <c r="H4507" s="4">
        <v>467082</v>
      </c>
    </row>
    <row r="4508" spans="1:8" ht="15.75">
      <c r="A4508" s="3" t="s">
        <v>2945</v>
      </c>
      <c r="B4508" s="2" t="s">
        <v>599</v>
      </c>
      <c r="C4508" s="2" t="s">
        <v>598</v>
      </c>
      <c r="D4508" s="2" t="s">
        <v>600</v>
      </c>
      <c r="E4508" s="4">
        <v>50</v>
      </c>
      <c r="F4508" s="4">
        <v>143950</v>
      </c>
      <c r="G4508" s="4">
        <v>14395</v>
      </c>
      <c r="H4508" s="4">
        <v>158345</v>
      </c>
    </row>
    <row r="4509" spans="1:8" ht="15.75">
      <c r="A4509" s="3" t="s">
        <v>2945</v>
      </c>
      <c r="B4509" s="2" t="s">
        <v>608</v>
      </c>
      <c r="C4509" s="2" t="s">
        <v>607</v>
      </c>
      <c r="D4509" s="2"/>
      <c r="E4509" s="4">
        <v>6</v>
      </c>
      <c r="F4509" s="4">
        <v>17600</v>
      </c>
      <c r="G4509" s="4">
        <v>1760</v>
      </c>
      <c r="H4509" s="4">
        <v>19360</v>
      </c>
    </row>
    <row r="4510" spans="1:8" ht="15.75">
      <c r="A4510" s="3" t="s">
        <v>2945</v>
      </c>
      <c r="B4510" s="2" t="s">
        <v>610</v>
      </c>
      <c r="C4510" s="2" t="s">
        <v>609</v>
      </c>
      <c r="D4510" s="2" t="s">
        <v>611</v>
      </c>
      <c r="E4510" s="4">
        <v>4</v>
      </c>
      <c r="F4510" s="4">
        <v>11200</v>
      </c>
      <c r="G4510" s="4">
        <v>1120</v>
      </c>
      <c r="H4510" s="4">
        <v>12320</v>
      </c>
    </row>
    <row r="4511" spans="1:8" ht="15.75">
      <c r="A4511" s="3" t="s">
        <v>2945</v>
      </c>
      <c r="B4511" s="2" t="s">
        <v>612</v>
      </c>
      <c r="C4511" s="2" t="s">
        <v>363</v>
      </c>
      <c r="D4511" s="2" t="s">
        <v>613</v>
      </c>
      <c r="E4511" s="4">
        <v>50</v>
      </c>
      <c r="F4511" s="4">
        <v>234350</v>
      </c>
      <c r="G4511" s="4">
        <v>23435</v>
      </c>
      <c r="H4511" s="4">
        <v>257785</v>
      </c>
    </row>
    <row r="4512" spans="1:8" ht="15.75">
      <c r="A4512" s="3" t="s">
        <v>2945</v>
      </c>
      <c r="B4512" s="2" t="s">
        <v>615</v>
      </c>
      <c r="C4512" s="2" t="s">
        <v>614</v>
      </c>
      <c r="D4512" s="2" t="s">
        <v>616</v>
      </c>
      <c r="E4512" s="4">
        <v>170</v>
      </c>
      <c r="F4512" s="4">
        <v>362010</v>
      </c>
      <c r="G4512" s="4">
        <v>36201</v>
      </c>
      <c r="H4512" s="4">
        <v>398211</v>
      </c>
    </row>
    <row r="4513" spans="1:8" ht="15.75">
      <c r="A4513" s="3" t="s">
        <v>2945</v>
      </c>
      <c r="B4513" s="2" t="s">
        <v>3076</v>
      </c>
      <c r="C4513" s="2" t="s">
        <v>403</v>
      </c>
      <c r="D4513" s="2"/>
      <c r="E4513" s="4">
        <v>6</v>
      </c>
      <c r="F4513" s="4">
        <v>42600</v>
      </c>
      <c r="G4513" s="4">
        <v>4260</v>
      </c>
      <c r="H4513" s="4">
        <v>46860</v>
      </c>
    </row>
    <row r="4514" spans="1:8" ht="15.75">
      <c r="A4514" s="3" t="s">
        <v>2945</v>
      </c>
      <c r="B4514" s="2" t="s">
        <v>619</v>
      </c>
      <c r="C4514" s="2" t="s">
        <v>366</v>
      </c>
      <c r="D4514" s="2" t="s">
        <v>620</v>
      </c>
      <c r="E4514" s="4">
        <v>42</v>
      </c>
      <c r="F4514" s="4">
        <v>263400</v>
      </c>
      <c r="G4514" s="4">
        <v>26340</v>
      </c>
      <c r="H4514" s="4">
        <v>289740</v>
      </c>
    </row>
    <row r="4515" spans="1:8" ht="15.75">
      <c r="A4515" s="3" t="s">
        <v>2945</v>
      </c>
      <c r="B4515" s="2" t="s">
        <v>622</v>
      </c>
      <c r="C4515" s="2" t="s">
        <v>621</v>
      </c>
      <c r="D4515" s="2" t="s">
        <v>623</v>
      </c>
      <c r="E4515" s="4">
        <v>160</v>
      </c>
      <c r="F4515" s="4">
        <v>400730</v>
      </c>
      <c r="G4515" s="4">
        <v>40073</v>
      </c>
      <c r="H4515" s="4">
        <v>440803</v>
      </c>
    </row>
    <row r="4516" spans="1:8" ht="15.75">
      <c r="A4516" s="3" t="s">
        <v>2945</v>
      </c>
      <c r="B4516" s="2" t="s">
        <v>631</v>
      </c>
      <c r="C4516" s="2" t="s">
        <v>630</v>
      </c>
      <c r="D4516" s="2" t="s">
        <v>632</v>
      </c>
      <c r="E4516" s="4">
        <v>33</v>
      </c>
      <c r="F4516" s="4">
        <v>95205</v>
      </c>
      <c r="G4516" s="4">
        <v>9521</v>
      </c>
      <c r="H4516" s="4">
        <v>104726</v>
      </c>
    </row>
    <row r="4517" spans="1:8" ht="15.75">
      <c r="A4517" s="3" t="s">
        <v>2945</v>
      </c>
      <c r="B4517" s="2" t="s">
        <v>634</v>
      </c>
      <c r="C4517" s="2" t="s">
        <v>633</v>
      </c>
      <c r="D4517" s="2" t="s">
        <v>635</v>
      </c>
      <c r="E4517" s="4">
        <v>150</v>
      </c>
      <c r="F4517" s="4">
        <v>206550</v>
      </c>
      <c r="G4517" s="4">
        <v>20655</v>
      </c>
      <c r="H4517" s="4">
        <v>227205</v>
      </c>
    </row>
    <row r="4518" spans="1:8" ht="15.75">
      <c r="A4518" s="3" t="s">
        <v>2945</v>
      </c>
      <c r="B4518" s="2" t="s">
        <v>638</v>
      </c>
      <c r="C4518" s="2" t="s">
        <v>352</v>
      </c>
      <c r="D4518" s="2" t="s">
        <v>639</v>
      </c>
      <c r="E4518" s="4">
        <v>5</v>
      </c>
      <c r="F4518" s="4">
        <v>28635</v>
      </c>
      <c r="G4518" s="4">
        <v>2864</v>
      </c>
      <c r="H4518" s="4">
        <v>31499</v>
      </c>
    </row>
    <row r="4519" spans="1:8" ht="15.75">
      <c r="A4519" s="3" t="s">
        <v>2945</v>
      </c>
      <c r="B4519" s="2" t="s">
        <v>641</v>
      </c>
      <c r="C4519" s="2" t="s">
        <v>640</v>
      </c>
      <c r="D4519" s="2" t="s">
        <v>642</v>
      </c>
      <c r="E4519" s="4">
        <v>45</v>
      </c>
      <c r="F4519" s="4">
        <v>132015</v>
      </c>
      <c r="G4519" s="4">
        <v>13202</v>
      </c>
      <c r="H4519" s="4">
        <v>145217</v>
      </c>
    </row>
    <row r="4520" spans="1:8" ht="15.75">
      <c r="A4520" s="3" t="s">
        <v>2945</v>
      </c>
      <c r="B4520" s="2" t="s">
        <v>648</v>
      </c>
      <c r="C4520" s="2" t="s">
        <v>647</v>
      </c>
      <c r="D4520" s="2" t="s">
        <v>649</v>
      </c>
      <c r="E4520" s="4">
        <v>15</v>
      </c>
      <c r="F4520" s="4">
        <v>49425</v>
      </c>
      <c r="G4520" s="4">
        <v>4943</v>
      </c>
      <c r="H4520" s="4">
        <v>54368</v>
      </c>
    </row>
    <row r="4521" spans="1:8" ht="15.75">
      <c r="A4521" s="3" t="s">
        <v>2945</v>
      </c>
      <c r="B4521" s="2" t="s">
        <v>3079</v>
      </c>
      <c r="C4521" s="2" t="s">
        <v>1181</v>
      </c>
      <c r="D4521" s="2"/>
      <c r="E4521" s="4">
        <v>12</v>
      </c>
      <c r="F4521" s="4">
        <v>132000</v>
      </c>
      <c r="G4521" s="4">
        <v>13200</v>
      </c>
      <c r="H4521" s="4">
        <v>145200</v>
      </c>
    </row>
    <row r="4522" spans="1:8" ht="15.75">
      <c r="A4522" s="3" t="s">
        <v>2945</v>
      </c>
      <c r="B4522" s="2" t="s">
        <v>653</v>
      </c>
      <c r="C4522" s="2" t="s">
        <v>652</v>
      </c>
      <c r="D4522" s="2"/>
      <c r="E4522" s="4">
        <v>10</v>
      </c>
      <c r="F4522" s="4">
        <v>28740</v>
      </c>
      <c r="G4522" s="4">
        <v>2874</v>
      </c>
      <c r="H4522" s="4">
        <v>31614</v>
      </c>
    </row>
    <row r="4523" spans="1:8" ht="15.75">
      <c r="A4523" s="3" t="s">
        <v>2945</v>
      </c>
      <c r="B4523" s="2" t="s">
        <v>655</v>
      </c>
      <c r="C4523" s="2" t="s">
        <v>654</v>
      </c>
      <c r="D4523" s="2" t="s">
        <v>656</v>
      </c>
      <c r="E4523" s="4">
        <v>310</v>
      </c>
      <c r="F4523" s="4">
        <v>1040450</v>
      </c>
      <c r="G4523" s="4">
        <v>104045</v>
      </c>
      <c r="H4523" s="4">
        <v>1144495</v>
      </c>
    </row>
    <row r="4524" spans="1:8" ht="15.75">
      <c r="A4524" s="3" t="s">
        <v>2945</v>
      </c>
      <c r="B4524" s="2" t="s">
        <v>658</v>
      </c>
      <c r="C4524" s="2" t="s">
        <v>657</v>
      </c>
      <c r="D4524" s="2" t="s">
        <v>659</v>
      </c>
      <c r="E4524" s="4">
        <v>350</v>
      </c>
      <c r="F4524" s="4">
        <v>447300</v>
      </c>
      <c r="G4524" s="4">
        <v>44730</v>
      </c>
      <c r="H4524" s="4">
        <v>492030</v>
      </c>
    </row>
    <row r="4525" spans="1:8" ht="15.75">
      <c r="A4525" s="3" t="s">
        <v>2945</v>
      </c>
      <c r="B4525" s="2" t="s">
        <v>663</v>
      </c>
      <c r="C4525" s="2" t="s">
        <v>662</v>
      </c>
      <c r="D4525" s="2" t="s">
        <v>664</v>
      </c>
      <c r="E4525" s="4">
        <v>5</v>
      </c>
      <c r="F4525" s="4">
        <v>19595</v>
      </c>
      <c r="G4525" s="4">
        <v>1960</v>
      </c>
      <c r="H4525" s="4">
        <v>21555</v>
      </c>
    </row>
    <row r="4526" spans="1:8" ht="15.75">
      <c r="A4526" s="3" t="s">
        <v>2945</v>
      </c>
      <c r="B4526" s="2" t="s">
        <v>672</v>
      </c>
      <c r="C4526" s="2" t="s">
        <v>671</v>
      </c>
      <c r="D4526" s="2"/>
      <c r="E4526" s="4">
        <v>40</v>
      </c>
      <c r="F4526" s="4">
        <v>106810</v>
      </c>
      <c r="G4526" s="4">
        <v>10681</v>
      </c>
      <c r="H4526" s="4">
        <v>117491</v>
      </c>
    </row>
    <row r="4527" spans="1:8" ht="15.75">
      <c r="A4527" s="3" t="s">
        <v>2945</v>
      </c>
      <c r="B4527" s="2" t="s">
        <v>677</v>
      </c>
      <c r="C4527" s="2" t="s">
        <v>676</v>
      </c>
      <c r="D4527" s="2" t="s">
        <v>678</v>
      </c>
      <c r="E4527" s="4">
        <v>100</v>
      </c>
      <c r="F4527" s="4">
        <v>165400</v>
      </c>
      <c r="G4527" s="4">
        <v>16540</v>
      </c>
      <c r="H4527" s="4">
        <v>181940</v>
      </c>
    </row>
    <row r="4528" spans="1:8" ht="15.75">
      <c r="A4528" s="3" t="s">
        <v>2945</v>
      </c>
      <c r="B4528" s="2" t="s">
        <v>3083</v>
      </c>
      <c r="C4528" s="2" t="s">
        <v>3082</v>
      </c>
      <c r="D4528" s="2" t="s">
        <v>3084</v>
      </c>
      <c r="E4528" s="4">
        <v>10</v>
      </c>
      <c r="F4528" s="4">
        <v>46960</v>
      </c>
      <c r="G4528" s="4">
        <v>4696</v>
      </c>
      <c r="H4528" s="4">
        <v>51656</v>
      </c>
    </row>
    <row r="4529" spans="1:8" ht="15.75">
      <c r="A4529" s="3" t="s">
        <v>2945</v>
      </c>
      <c r="B4529" s="2" t="s">
        <v>698</v>
      </c>
      <c r="C4529" s="2" t="s">
        <v>697</v>
      </c>
      <c r="D4529" s="2"/>
      <c r="E4529" s="4">
        <v>10</v>
      </c>
      <c r="F4529" s="4">
        <v>35620</v>
      </c>
      <c r="G4529" s="4">
        <v>3562</v>
      </c>
      <c r="H4529" s="4">
        <v>39182</v>
      </c>
    </row>
    <row r="4530" spans="1:8" ht="15.75">
      <c r="A4530" s="3" t="s">
        <v>2945</v>
      </c>
      <c r="B4530" s="2" t="s">
        <v>700</v>
      </c>
      <c r="C4530" s="2" t="s">
        <v>699</v>
      </c>
      <c r="D4530" s="2" t="s">
        <v>701</v>
      </c>
      <c r="E4530" s="4">
        <v>50</v>
      </c>
      <c r="F4530" s="4">
        <v>181700</v>
      </c>
      <c r="G4530" s="4">
        <v>18170</v>
      </c>
      <c r="H4530" s="4">
        <v>199870</v>
      </c>
    </row>
    <row r="4531" spans="1:8" ht="15.75">
      <c r="A4531" s="3" t="s">
        <v>2945</v>
      </c>
      <c r="B4531" s="2" t="s">
        <v>705</v>
      </c>
      <c r="C4531" s="2" t="s">
        <v>412</v>
      </c>
      <c r="D4531" s="2"/>
      <c r="E4531" s="4">
        <v>15</v>
      </c>
      <c r="F4531" s="4">
        <v>214500</v>
      </c>
      <c r="G4531" s="4">
        <v>21450</v>
      </c>
      <c r="H4531" s="4">
        <v>235950</v>
      </c>
    </row>
    <row r="4532" spans="1:8" ht="15.75">
      <c r="A4532" s="3" t="s">
        <v>2945</v>
      </c>
      <c r="B4532" s="2" t="s">
        <v>709</v>
      </c>
      <c r="C4532" s="2" t="s">
        <v>708</v>
      </c>
      <c r="D4532" s="2"/>
      <c r="E4532" s="4">
        <v>28</v>
      </c>
      <c r="F4532" s="4">
        <v>444600</v>
      </c>
      <c r="G4532" s="4">
        <v>44460</v>
      </c>
      <c r="H4532" s="4">
        <v>489060</v>
      </c>
    </row>
    <row r="4533" spans="1:8" ht="15.75">
      <c r="A4533" s="3" t="s">
        <v>2945</v>
      </c>
      <c r="B4533" s="2" t="s">
        <v>711</v>
      </c>
      <c r="C4533" s="2" t="s">
        <v>710</v>
      </c>
      <c r="D4533" s="2"/>
      <c r="E4533" s="4">
        <v>20</v>
      </c>
      <c r="F4533" s="4">
        <v>88000</v>
      </c>
      <c r="G4533" s="4">
        <v>8800</v>
      </c>
      <c r="H4533" s="4">
        <v>96800</v>
      </c>
    </row>
    <row r="4534" spans="1:8" ht="15.75">
      <c r="A4534" s="3" t="s">
        <v>2945</v>
      </c>
      <c r="B4534" s="2" t="s">
        <v>724</v>
      </c>
      <c r="C4534" s="2" t="s">
        <v>723</v>
      </c>
      <c r="D4534" s="2"/>
      <c r="E4534" s="4">
        <v>1</v>
      </c>
      <c r="F4534" s="4">
        <v>3400</v>
      </c>
      <c r="G4534" s="4">
        <v>340</v>
      </c>
      <c r="H4534" s="4">
        <v>3740</v>
      </c>
    </row>
    <row r="4535" spans="1:8" ht="15.75">
      <c r="A4535" s="3" t="s">
        <v>2945</v>
      </c>
      <c r="B4535" s="2" t="s">
        <v>734</v>
      </c>
      <c r="C4535" s="2" t="s">
        <v>733</v>
      </c>
      <c r="D4535" s="2" t="s">
        <v>735</v>
      </c>
      <c r="E4535" s="4">
        <v>5</v>
      </c>
      <c r="F4535" s="4">
        <v>18915</v>
      </c>
      <c r="G4535" s="4">
        <v>1892</v>
      </c>
      <c r="H4535" s="4">
        <v>20807</v>
      </c>
    </row>
    <row r="4536" spans="1:8" ht="15.75">
      <c r="A4536" s="3" t="s">
        <v>2945</v>
      </c>
      <c r="B4536" s="2" t="s">
        <v>737</v>
      </c>
      <c r="C4536" s="2" t="s">
        <v>736</v>
      </c>
      <c r="D4536" s="2" t="s">
        <v>738</v>
      </c>
      <c r="E4536" s="4">
        <v>162</v>
      </c>
      <c r="F4536" s="4">
        <v>308338</v>
      </c>
      <c r="G4536" s="4">
        <v>30834</v>
      </c>
      <c r="H4536" s="4">
        <v>339172</v>
      </c>
    </row>
    <row r="4537" spans="1:8" ht="15.75">
      <c r="A4537" s="3" t="s">
        <v>2945</v>
      </c>
      <c r="B4537" s="2" t="s">
        <v>742</v>
      </c>
      <c r="C4537" s="2" t="s">
        <v>741</v>
      </c>
      <c r="D4537" s="2" t="s">
        <v>743</v>
      </c>
      <c r="E4537" s="4">
        <v>300</v>
      </c>
      <c r="F4537" s="4">
        <v>648300</v>
      </c>
      <c r="G4537" s="4">
        <v>64830</v>
      </c>
      <c r="H4537" s="4">
        <v>713130</v>
      </c>
    </row>
    <row r="4538" spans="1:8" ht="15.75">
      <c r="A4538" s="3" t="s">
        <v>2945</v>
      </c>
      <c r="B4538" s="2" t="s">
        <v>745</v>
      </c>
      <c r="C4538" s="2" t="s">
        <v>744</v>
      </c>
      <c r="D4538" s="2" t="s">
        <v>746</v>
      </c>
      <c r="E4538" s="4">
        <v>31</v>
      </c>
      <c r="F4538" s="4">
        <v>232500</v>
      </c>
      <c r="G4538" s="4">
        <v>23250</v>
      </c>
      <c r="H4538" s="4">
        <v>255750</v>
      </c>
    </row>
    <row r="4539" spans="1:8" ht="15.75">
      <c r="A4539" s="3" t="s">
        <v>2945</v>
      </c>
      <c r="B4539" s="2" t="s">
        <v>748</v>
      </c>
      <c r="C4539" s="2" t="s">
        <v>747</v>
      </c>
      <c r="D4539" s="2" t="s">
        <v>749</v>
      </c>
      <c r="E4539" s="4">
        <v>182</v>
      </c>
      <c r="F4539" s="4">
        <v>390268</v>
      </c>
      <c r="G4539" s="4">
        <v>39027</v>
      </c>
      <c r="H4539" s="4">
        <v>429295</v>
      </c>
    </row>
    <row r="4540" spans="1:8" ht="15.75">
      <c r="A4540" s="3" t="s">
        <v>2945</v>
      </c>
      <c r="B4540" s="2" t="s">
        <v>3121</v>
      </c>
      <c r="C4540" s="2" t="s">
        <v>3120</v>
      </c>
      <c r="D4540" s="2" t="s">
        <v>3122</v>
      </c>
      <c r="E4540" s="4">
        <v>50</v>
      </c>
      <c r="F4540" s="4">
        <v>256400</v>
      </c>
      <c r="G4540" s="4">
        <v>25640</v>
      </c>
      <c r="H4540" s="4">
        <v>282040</v>
      </c>
    </row>
    <row r="4541" spans="1:8" ht="15.75">
      <c r="A4541" s="3" t="s">
        <v>2945</v>
      </c>
      <c r="B4541" s="2" t="s">
        <v>3127</v>
      </c>
      <c r="C4541" s="2" t="s">
        <v>3126</v>
      </c>
      <c r="D4541" s="2"/>
      <c r="E4541" s="4">
        <v>1</v>
      </c>
      <c r="F4541" s="4">
        <v>5622</v>
      </c>
      <c r="G4541" s="4">
        <v>562</v>
      </c>
      <c r="H4541" s="4">
        <v>6184</v>
      </c>
    </row>
    <row r="4542" spans="1:8" ht="15.75">
      <c r="A4542" s="3" t="s">
        <v>2945</v>
      </c>
      <c r="B4542" s="2" t="s">
        <v>771</v>
      </c>
      <c r="C4542" s="2" t="s">
        <v>770</v>
      </c>
      <c r="D4542" s="2" t="s">
        <v>772</v>
      </c>
      <c r="E4542" s="4">
        <v>32</v>
      </c>
      <c r="F4542" s="4">
        <v>274900</v>
      </c>
      <c r="G4542" s="4">
        <v>27490</v>
      </c>
      <c r="H4542" s="4">
        <v>302390</v>
      </c>
    </row>
    <row r="4543" spans="1:8" ht="15.75">
      <c r="A4543" s="3" t="s">
        <v>2945</v>
      </c>
      <c r="B4543" s="2" t="s">
        <v>774</v>
      </c>
      <c r="C4543" s="2" t="s">
        <v>773</v>
      </c>
      <c r="D4543" s="2" t="s">
        <v>775</v>
      </c>
      <c r="E4543" s="4">
        <v>80</v>
      </c>
      <c r="F4543" s="4">
        <v>201520</v>
      </c>
      <c r="G4543" s="4">
        <v>20152</v>
      </c>
      <c r="H4543" s="4">
        <v>221672</v>
      </c>
    </row>
    <row r="4544" spans="1:8" ht="15.75">
      <c r="A4544" s="3" t="s">
        <v>2945</v>
      </c>
      <c r="B4544" s="2" t="s">
        <v>3129</v>
      </c>
      <c r="C4544" s="2" t="s">
        <v>3128</v>
      </c>
      <c r="D4544" s="2" t="s">
        <v>3130</v>
      </c>
      <c r="E4544" s="4">
        <v>50</v>
      </c>
      <c r="F4544" s="4">
        <v>287550</v>
      </c>
      <c r="G4544" s="4">
        <v>28755</v>
      </c>
      <c r="H4544" s="4">
        <v>316305</v>
      </c>
    </row>
    <row r="4545" spans="1:8" ht="15.75">
      <c r="A4545" s="3" t="s">
        <v>2945</v>
      </c>
      <c r="B4545" s="2" t="s">
        <v>779</v>
      </c>
      <c r="C4545" s="2" t="s">
        <v>778</v>
      </c>
      <c r="D4545" s="2" t="s">
        <v>780</v>
      </c>
      <c r="E4545" s="4">
        <v>12</v>
      </c>
      <c r="F4545" s="4">
        <v>112800</v>
      </c>
      <c r="G4545" s="4">
        <v>11280</v>
      </c>
      <c r="H4545" s="4">
        <v>124080</v>
      </c>
    </row>
    <row r="4546" spans="1:8" ht="15.75">
      <c r="A4546" s="3" t="s">
        <v>2945</v>
      </c>
      <c r="B4546" s="2" t="s">
        <v>782</v>
      </c>
      <c r="C4546" s="2" t="s">
        <v>781</v>
      </c>
      <c r="D4546" s="2" t="s">
        <v>783</v>
      </c>
      <c r="E4546" s="4">
        <v>50</v>
      </c>
      <c r="F4546" s="4">
        <v>144650</v>
      </c>
      <c r="G4546" s="4">
        <v>14465</v>
      </c>
      <c r="H4546" s="4">
        <v>159115</v>
      </c>
    </row>
    <row r="4547" spans="1:8" ht="15.75">
      <c r="A4547" s="3" t="s">
        <v>2945</v>
      </c>
      <c r="B4547" s="2" t="s">
        <v>3141</v>
      </c>
      <c r="C4547" s="2" t="s">
        <v>3140</v>
      </c>
      <c r="D4547" s="2" t="s">
        <v>3142</v>
      </c>
      <c r="E4547" s="4">
        <v>50</v>
      </c>
      <c r="F4547" s="4">
        <v>331800</v>
      </c>
      <c r="G4547" s="4">
        <v>33180</v>
      </c>
      <c r="H4547" s="4">
        <v>364980</v>
      </c>
    </row>
    <row r="4548" spans="1:8" ht="15.75">
      <c r="A4548" s="3" t="s">
        <v>2945</v>
      </c>
      <c r="B4548" s="2" t="s">
        <v>785</v>
      </c>
      <c r="C4548" s="2" t="s">
        <v>784</v>
      </c>
      <c r="D4548" s="2"/>
      <c r="E4548" s="4">
        <v>3</v>
      </c>
      <c r="F4548" s="4">
        <v>5700</v>
      </c>
      <c r="G4548" s="4">
        <v>570</v>
      </c>
      <c r="H4548" s="4">
        <v>6270</v>
      </c>
    </row>
    <row r="4549" spans="1:8" ht="15.75">
      <c r="A4549" s="3" t="s">
        <v>2945</v>
      </c>
      <c r="B4549" s="2" t="s">
        <v>800</v>
      </c>
      <c r="C4549" s="2" t="s">
        <v>799</v>
      </c>
      <c r="D4549" s="2" t="s">
        <v>801</v>
      </c>
      <c r="E4549" s="4">
        <v>10</v>
      </c>
      <c r="F4549" s="4">
        <v>112040</v>
      </c>
      <c r="G4549" s="4">
        <v>11204</v>
      </c>
      <c r="H4549" s="4">
        <v>123244</v>
      </c>
    </row>
    <row r="4550" spans="1:8" ht="15.75">
      <c r="A4550" s="3" t="s">
        <v>2945</v>
      </c>
      <c r="B4550" s="2" t="s">
        <v>803</v>
      </c>
      <c r="C4550" s="2" t="s">
        <v>802</v>
      </c>
      <c r="D4550" s="2" t="s">
        <v>804</v>
      </c>
      <c r="E4550" s="4">
        <v>160</v>
      </c>
      <c r="F4550" s="4">
        <v>720000</v>
      </c>
      <c r="G4550" s="4">
        <v>72000</v>
      </c>
      <c r="H4550" s="4">
        <v>792000</v>
      </c>
    </row>
    <row r="4551" spans="1:8" ht="15.75">
      <c r="A4551" s="3" t="s">
        <v>2945</v>
      </c>
      <c r="B4551" s="2" t="s">
        <v>814</v>
      </c>
      <c r="C4551" s="2" t="s">
        <v>813</v>
      </c>
      <c r="D4551" s="2" t="s">
        <v>815</v>
      </c>
      <c r="E4551" s="4">
        <v>95</v>
      </c>
      <c r="F4551" s="4">
        <v>130625</v>
      </c>
      <c r="G4551" s="4">
        <v>13063</v>
      </c>
      <c r="H4551" s="4">
        <v>143688</v>
      </c>
    </row>
    <row r="4552" spans="1:8" ht="15.75">
      <c r="A4552" s="3" t="s">
        <v>2945</v>
      </c>
      <c r="B4552" s="2" t="s">
        <v>823</v>
      </c>
      <c r="C4552" s="2" t="s">
        <v>822</v>
      </c>
      <c r="D4552" s="2" t="s">
        <v>824</v>
      </c>
      <c r="E4552" s="4">
        <v>52</v>
      </c>
      <c r="F4552" s="4">
        <v>92350</v>
      </c>
      <c r="G4552" s="4">
        <v>9235</v>
      </c>
      <c r="H4552" s="4">
        <v>101585</v>
      </c>
    </row>
    <row r="4553" spans="1:8" ht="15.75">
      <c r="A4553" s="3" t="s">
        <v>2945</v>
      </c>
      <c r="B4553" s="2" t="s">
        <v>829</v>
      </c>
      <c r="C4553" s="2" t="s">
        <v>828</v>
      </c>
      <c r="D4553" s="2" t="s">
        <v>830</v>
      </c>
      <c r="E4553" s="4">
        <v>20</v>
      </c>
      <c r="F4553" s="4">
        <v>120000</v>
      </c>
      <c r="G4553" s="4">
        <v>12000</v>
      </c>
      <c r="H4553" s="4">
        <v>132000</v>
      </c>
    </row>
    <row r="4554" spans="1:8" ht="15.75">
      <c r="A4554" s="3" t="s">
        <v>2945</v>
      </c>
      <c r="B4554" s="2" t="s">
        <v>858</v>
      </c>
      <c r="C4554" s="2" t="s">
        <v>857</v>
      </c>
      <c r="D4554" s="2" t="s">
        <v>859</v>
      </c>
      <c r="E4554" s="4">
        <v>144</v>
      </c>
      <c r="F4554" s="4">
        <v>236764</v>
      </c>
      <c r="G4554" s="4">
        <v>23676</v>
      </c>
      <c r="H4554" s="4">
        <v>260440</v>
      </c>
    </row>
    <row r="4555" spans="1:8" ht="15.75">
      <c r="A4555" s="3" t="s">
        <v>2945</v>
      </c>
      <c r="B4555" s="2" t="s">
        <v>889</v>
      </c>
      <c r="C4555" s="2" t="s">
        <v>888</v>
      </c>
      <c r="D4555" s="2" t="s">
        <v>890</v>
      </c>
      <c r="E4555" s="4">
        <v>10</v>
      </c>
      <c r="F4555" s="4">
        <v>149430</v>
      </c>
      <c r="G4555" s="4">
        <v>14943</v>
      </c>
      <c r="H4555" s="4">
        <v>164373</v>
      </c>
    </row>
    <row r="4556" spans="1:8" ht="15.75">
      <c r="A4556" s="3" t="s">
        <v>2945</v>
      </c>
      <c r="B4556" s="2" t="s">
        <v>3165</v>
      </c>
      <c r="C4556" s="2" t="s">
        <v>3164</v>
      </c>
      <c r="D4556" s="2" t="s">
        <v>909</v>
      </c>
      <c r="E4556" s="4">
        <v>20</v>
      </c>
      <c r="F4556" s="4">
        <v>219900</v>
      </c>
      <c r="G4556" s="4">
        <v>21990</v>
      </c>
      <c r="H4556" s="4">
        <v>241890</v>
      </c>
    </row>
    <row r="4557" spans="1:8" ht="15.75">
      <c r="A4557" s="3" t="s">
        <v>2945</v>
      </c>
      <c r="B4557" s="2" t="s">
        <v>908</v>
      </c>
      <c r="C4557" s="2" t="s">
        <v>907</v>
      </c>
      <c r="D4557" s="2" t="s">
        <v>909</v>
      </c>
      <c r="E4557" s="4">
        <v>20</v>
      </c>
      <c r="F4557" s="4">
        <v>250100</v>
      </c>
      <c r="G4557" s="4">
        <v>25010</v>
      </c>
      <c r="H4557" s="4">
        <v>275110</v>
      </c>
    </row>
    <row r="4558" spans="1:8" ht="15.75">
      <c r="A4558" s="3" t="s">
        <v>2945</v>
      </c>
      <c r="B4558" s="2" t="s">
        <v>3194</v>
      </c>
      <c r="C4558" s="2" t="s">
        <v>3193</v>
      </c>
      <c r="D4558" s="2"/>
      <c r="E4558" s="4">
        <v>6</v>
      </c>
      <c r="F4558" s="4">
        <v>51000</v>
      </c>
      <c r="G4558" s="4">
        <v>5100</v>
      </c>
      <c r="H4558" s="4">
        <v>56100</v>
      </c>
    </row>
    <row r="4559" spans="1:8" ht="15.75">
      <c r="A4559" s="3" t="s">
        <v>2945</v>
      </c>
      <c r="B4559" s="2" t="s">
        <v>956</v>
      </c>
      <c r="C4559" s="2" t="s">
        <v>366</v>
      </c>
      <c r="D4559" s="2" t="s">
        <v>957</v>
      </c>
      <c r="E4559" s="4">
        <v>50</v>
      </c>
      <c r="F4559" s="4">
        <v>291750</v>
      </c>
      <c r="G4559" s="4">
        <v>29175</v>
      </c>
      <c r="H4559" s="4">
        <v>320925</v>
      </c>
    </row>
    <row r="4560" spans="1:8" ht="15.75">
      <c r="A4560" s="3" t="s">
        <v>2945</v>
      </c>
      <c r="B4560" s="2" t="s">
        <v>958</v>
      </c>
      <c r="C4560" s="2" t="s">
        <v>352</v>
      </c>
      <c r="D4560" s="2" t="s">
        <v>959</v>
      </c>
      <c r="E4560" s="4">
        <v>50</v>
      </c>
      <c r="F4560" s="4">
        <v>313350</v>
      </c>
      <c r="G4560" s="4">
        <v>31335</v>
      </c>
      <c r="H4560" s="4">
        <v>344685</v>
      </c>
    </row>
    <row r="4561" spans="1:8" ht="15.75">
      <c r="A4561" s="3" t="s">
        <v>2945</v>
      </c>
      <c r="B4561" s="2" t="s">
        <v>960</v>
      </c>
      <c r="C4561" s="2" t="s">
        <v>358</v>
      </c>
      <c r="D4561" s="2" t="s">
        <v>961</v>
      </c>
      <c r="E4561" s="4">
        <v>50</v>
      </c>
      <c r="F4561" s="4">
        <v>384300</v>
      </c>
      <c r="G4561" s="4">
        <v>38430</v>
      </c>
      <c r="H4561" s="4">
        <v>422730</v>
      </c>
    </row>
    <row r="4562" spans="1:8" ht="15.75">
      <c r="A4562" s="3" t="s">
        <v>2945</v>
      </c>
      <c r="B4562" s="2" t="s">
        <v>962</v>
      </c>
      <c r="C4562" s="2" t="s">
        <v>448</v>
      </c>
      <c r="D4562" s="2" t="s">
        <v>963</v>
      </c>
      <c r="E4562" s="4">
        <v>50</v>
      </c>
      <c r="F4562" s="4">
        <v>430050</v>
      </c>
      <c r="G4562" s="4">
        <v>43005</v>
      </c>
      <c r="H4562" s="4">
        <v>473055</v>
      </c>
    </row>
    <row r="4563" spans="1:8" ht="15.75">
      <c r="A4563" s="3" t="s">
        <v>2945</v>
      </c>
      <c r="B4563" s="2" t="s">
        <v>3206</v>
      </c>
      <c r="C4563" s="2" t="s">
        <v>679</v>
      </c>
      <c r="D4563" s="2" t="s">
        <v>3207</v>
      </c>
      <c r="E4563" s="4">
        <v>50</v>
      </c>
      <c r="F4563" s="4">
        <v>477400</v>
      </c>
      <c r="G4563" s="4">
        <v>47740</v>
      </c>
      <c r="H4563" s="4">
        <v>525140</v>
      </c>
    </row>
    <row r="4564" spans="1:8" ht="15.75">
      <c r="A4564" s="3" t="s">
        <v>2945</v>
      </c>
      <c r="B4564" s="2" t="s">
        <v>3208</v>
      </c>
      <c r="C4564" s="2" t="s">
        <v>665</v>
      </c>
      <c r="D4564" s="2" t="s">
        <v>3209</v>
      </c>
      <c r="E4564" s="4">
        <v>50</v>
      </c>
      <c r="F4564" s="4">
        <v>438200</v>
      </c>
      <c r="G4564" s="4">
        <v>43820</v>
      </c>
      <c r="H4564" s="4">
        <v>482020</v>
      </c>
    </row>
    <row r="4565" spans="1:8" ht="15.75">
      <c r="A4565" s="3" t="s">
        <v>2945</v>
      </c>
      <c r="B4565" s="2" t="s">
        <v>992</v>
      </c>
      <c r="C4565" s="2" t="s">
        <v>733</v>
      </c>
      <c r="D4565" s="2" t="s">
        <v>993</v>
      </c>
      <c r="E4565" s="4">
        <v>50</v>
      </c>
      <c r="F4565" s="4">
        <v>207050</v>
      </c>
      <c r="G4565" s="4">
        <v>20705</v>
      </c>
      <c r="H4565" s="4">
        <v>227755</v>
      </c>
    </row>
    <row r="4566" spans="1:8" ht="15.75">
      <c r="A4566" s="3" t="s">
        <v>2945</v>
      </c>
      <c r="B4566" s="2" t="s">
        <v>994</v>
      </c>
      <c r="C4566" s="2" t="s">
        <v>744</v>
      </c>
      <c r="D4566" s="2" t="s">
        <v>995</v>
      </c>
      <c r="E4566" s="4">
        <v>50</v>
      </c>
      <c r="F4566" s="4">
        <v>251100</v>
      </c>
      <c r="G4566" s="4">
        <v>25110</v>
      </c>
      <c r="H4566" s="4">
        <v>276210</v>
      </c>
    </row>
    <row r="4567" spans="1:8" ht="15.75">
      <c r="A4567" s="3" t="s">
        <v>2945</v>
      </c>
      <c r="B4567" s="2" t="s">
        <v>996</v>
      </c>
      <c r="C4567" s="2" t="s">
        <v>770</v>
      </c>
      <c r="D4567" s="2" t="s">
        <v>997</v>
      </c>
      <c r="E4567" s="4">
        <v>50</v>
      </c>
      <c r="F4567" s="4">
        <v>294250</v>
      </c>
      <c r="G4567" s="4">
        <v>29425</v>
      </c>
      <c r="H4567" s="4">
        <v>323675</v>
      </c>
    </row>
    <row r="4568" spans="1:8" ht="15.75">
      <c r="A4568" s="3" t="s">
        <v>2945</v>
      </c>
      <c r="B4568" s="2" t="s">
        <v>998</v>
      </c>
      <c r="C4568" s="2" t="s">
        <v>778</v>
      </c>
      <c r="D4568" s="2" t="s">
        <v>999</v>
      </c>
      <c r="E4568" s="4">
        <v>50</v>
      </c>
      <c r="F4568" s="4">
        <v>336650</v>
      </c>
      <c r="G4568" s="4">
        <v>33665</v>
      </c>
      <c r="H4568" s="4">
        <v>370315</v>
      </c>
    </row>
    <row r="4569" spans="1:8" ht="15.75">
      <c r="A4569" s="3" t="s">
        <v>2945</v>
      </c>
      <c r="B4569" s="2" t="s">
        <v>3227</v>
      </c>
      <c r="C4569" s="2" t="s">
        <v>799</v>
      </c>
      <c r="D4569" s="2" t="s">
        <v>3228</v>
      </c>
      <c r="E4569" s="4">
        <v>50</v>
      </c>
      <c r="F4569" s="4">
        <v>350700</v>
      </c>
      <c r="G4569" s="4">
        <v>35070</v>
      </c>
      <c r="H4569" s="4">
        <v>385770</v>
      </c>
    </row>
    <row r="4570" spans="1:8" ht="15.75">
      <c r="A4570" s="3" t="s">
        <v>2945</v>
      </c>
      <c r="B4570" s="2" t="s">
        <v>1002</v>
      </c>
      <c r="C4570" s="2" t="s">
        <v>557</v>
      </c>
      <c r="D4570" s="2" t="s">
        <v>1003</v>
      </c>
      <c r="E4570" s="4">
        <v>50</v>
      </c>
      <c r="F4570" s="4">
        <v>403200</v>
      </c>
      <c r="G4570" s="4">
        <v>40320</v>
      </c>
      <c r="H4570" s="4">
        <v>443520</v>
      </c>
    </row>
    <row r="4571" spans="1:8" ht="15.75">
      <c r="A4571" s="3" t="s">
        <v>2945</v>
      </c>
      <c r="B4571" s="2" t="s">
        <v>1004</v>
      </c>
      <c r="C4571" s="2" t="s">
        <v>551</v>
      </c>
      <c r="D4571" s="2" t="s">
        <v>1005</v>
      </c>
      <c r="E4571" s="4">
        <v>50</v>
      </c>
      <c r="F4571" s="4">
        <v>403450</v>
      </c>
      <c r="G4571" s="4">
        <v>40345</v>
      </c>
      <c r="H4571" s="4">
        <v>443795</v>
      </c>
    </row>
    <row r="4572" spans="1:8" ht="15.75">
      <c r="A4572" s="3" t="s">
        <v>2945</v>
      </c>
      <c r="B4572" s="2" t="s">
        <v>1018</v>
      </c>
      <c r="C4572" s="2" t="s">
        <v>566</v>
      </c>
      <c r="D4572" s="2" t="s">
        <v>1019</v>
      </c>
      <c r="E4572" s="4">
        <v>50</v>
      </c>
      <c r="F4572" s="4">
        <v>441950</v>
      </c>
      <c r="G4572" s="4">
        <v>44195</v>
      </c>
      <c r="H4572" s="4">
        <v>486145</v>
      </c>
    </row>
    <row r="4573" spans="1:8" ht="15.75">
      <c r="A4573" s="3" t="s">
        <v>2945</v>
      </c>
      <c r="B4573" s="2" t="s">
        <v>3233</v>
      </c>
      <c r="C4573" s="2" t="s">
        <v>569</v>
      </c>
      <c r="D4573" s="2" t="s">
        <v>3234</v>
      </c>
      <c r="E4573" s="4">
        <v>80</v>
      </c>
      <c r="F4573" s="4">
        <v>844480</v>
      </c>
      <c r="G4573" s="4">
        <v>84448</v>
      </c>
      <c r="H4573" s="4">
        <v>928928</v>
      </c>
    </row>
    <row r="4574" spans="1:8" ht="15.75">
      <c r="A4574" s="3" t="s">
        <v>2945</v>
      </c>
      <c r="B4574" s="2" t="s">
        <v>3235</v>
      </c>
      <c r="C4574" s="2" t="s">
        <v>1247</v>
      </c>
      <c r="D4574" s="2" t="s">
        <v>3236</v>
      </c>
      <c r="E4574" s="4">
        <v>50</v>
      </c>
      <c r="F4574" s="4">
        <v>216800</v>
      </c>
      <c r="G4574" s="4">
        <v>21680</v>
      </c>
      <c r="H4574" s="4">
        <v>238480</v>
      </c>
    </row>
    <row r="4575" spans="1:8" ht="15.75">
      <c r="A4575" s="3" t="s">
        <v>2945</v>
      </c>
      <c r="B4575" s="2" t="s">
        <v>3238</v>
      </c>
      <c r="C4575" s="2" t="s">
        <v>3237</v>
      </c>
      <c r="D4575" s="2" t="s">
        <v>909</v>
      </c>
      <c r="E4575" s="4">
        <v>20</v>
      </c>
      <c r="F4575" s="4">
        <v>189680</v>
      </c>
      <c r="G4575" s="4">
        <v>18968</v>
      </c>
      <c r="H4575" s="4">
        <v>208648</v>
      </c>
    </row>
    <row r="4576" spans="1:8" ht="15.75">
      <c r="A4576" s="3" t="s">
        <v>2945</v>
      </c>
      <c r="B4576" s="2" t="s">
        <v>1050</v>
      </c>
      <c r="C4576" s="2" t="s">
        <v>1049</v>
      </c>
      <c r="D4576" s="2"/>
      <c r="E4576" s="4">
        <v>20</v>
      </c>
      <c r="F4576" s="4">
        <v>324000</v>
      </c>
      <c r="G4576" s="4">
        <v>32400</v>
      </c>
      <c r="H4576" s="4">
        <v>356400</v>
      </c>
    </row>
    <row r="4577" spans="1:8" ht="15.75">
      <c r="A4577" s="3" t="s">
        <v>2945</v>
      </c>
      <c r="B4577" s="2" t="s">
        <v>3262</v>
      </c>
      <c r="C4577" s="2" t="s">
        <v>572</v>
      </c>
      <c r="D4577" s="2" t="s">
        <v>3263</v>
      </c>
      <c r="E4577" s="4">
        <v>80</v>
      </c>
      <c r="F4577" s="4">
        <v>912720</v>
      </c>
      <c r="G4577" s="4">
        <v>91272</v>
      </c>
      <c r="H4577" s="4">
        <v>1003992</v>
      </c>
    </row>
    <row r="4578" spans="1:8" ht="15.75">
      <c r="A4578" s="3" t="s">
        <v>2945</v>
      </c>
      <c r="B4578" s="2" t="s">
        <v>3273</v>
      </c>
      <c r="C4578" s="2" t="s">
        <v>545</v>
      </c>
      <c r="D4578" s="2" t="s">
        <v>1117</v>
      </c>
      <c r="E4578" s="4">
        <v>4</v>
      </c>
      <c r="F4578" s="4">
        <v>35600</v>
      </c>
      <c r="G4578" s="4">
        <v>3560</v>
      </c>
      <c r="H4578" s="4">
        <v>39160</v>
      </c>
    </row>
    <row r="4579" spans="1:8" ht="15.75">
      <c r="A4579" s="3" t="s">
        <v>2945</v>
      </c>
      <c r="B4579" s="2" t="s">
        <v>1145</v>
      </c>
      <c r="C4579" s="2" t="s">
        <v>1144</v>
      </c>
      <c r="D4579" s="2"/>
      <c r="E4579" s="4">
        <v>12</v>
      </c>
      <c r="F4579" s="4">
        <v>129600</v>
      </c>
      <c r="G4579" s="4">
        <v>12960</v>
      </c>
      <c r="H4579" s="4">
        <v>142560</v>
      </c>
    </row>
    <row r="4580" spans="1:8" ht="15.75">
      <c r="A4580" s="3" t="s">
        <v>2945</v>
      </c>
      <c r="B4580" s="2" t="s">
        <v>3279</v>
      </c>
      <c r="C4580" s="2" t="s">
        <v>759</v>
      </c>
      <c r="D4580" s="2" t="s">
        <v>3280</v>
      </c>
      <c r="E4580" s="4">
        <v>70</v>
      </c>
      <c r="F4580" s="4">
        <v>73780</v>
      </c>
      <c r="G4580" s="4">
        <v>7378</v>
      </c>
      <c r="H4580" s="4">
        <v>81158</v>
      </c>
    </row>
    <row r="4581" spans="1:8" ht="15.75">
      <c r="A4581" s="3" t="s">
        <v>2945</v>
      </c>
      <c r="B4581" s="2" t="s">
        <v>1212</v>
      </c>
      <c r="C4581" s="2" t="s">
        <v>1211</v>
      </c>
      <c r="D4581" s="2"/>
      <c r="E4581" s="4">
        <v>5</v>
      </c>
      <c r="F4581" s="4">
        <v>12500</v>
      </c>
      <c r="G4581" s="4">
        <v>1250</v>
      </c>
      <c r="H4581" s="4">
        <v>13750</v>
      </c>
    </row>
    <row r="4582" spans="1:8" ht="15.75">
      <c r="A4582" s="3" t="s">
        <v>2945</v>
      </c>
      <c r="B4582" s="2" t="s">
        <v>1233</v>
      </c>
      <c r="C4582" s="2" t="s">
        <v>1232</v>
      </c>
      <c r="D4582" s="2"/>
      <c r="E4582" s="4">
        <v>5</v>
      </c>
      <c r="F4582" s="4">
        <v>19000</v>
      </c>
      <c r="G4582" s="4">
        <v>1900</v>
      </c>
      <c r="H4582" s="4">
        <v>20900</v>
      </c>
    </row>
    <row r="4583" spans="1:8" ht="15.75">
      <c r="A4583" s="3" t="s">
        <v>2945</v>
      </c>
      <c r="B4583" s="2" t="s">
        <v>3376</v>
      </c>
      <c r="C4583" s="2" t="s">
        <v>475</v>
      </c>
      <c r="D4583" s="2"/>
      <c r="E4583" s="4">
        <v>5</v>
      </c>
      <c r="F4583" s="4">
        <v>51500</v>
      </c>
      <c r="G4583" s="4">
        <v>5150</v>
      </c>
      <c r="H4583" s="4">
        <v>56650</v>
      </c>
    </row>
    <row r="4584" spans="1:8" ht="15.75">
      <c r="A4584" s="3" t="s">
        <v>2945</v>
      </c>
      <c r="B4584" s="2" t="s">
        <v>3377</v>
      </c>
      <c r="C4584" s="2" t="s">
        <v>472</v>
      </c>
      <c r="D4584" s="2"/>
      <c r="E4584" s="4">
        <v>5</v>
      </c>
      <c r="F4584" s="4">
        <v>43000</v>
      </c>
      <c r="G4584" s="4">
        <v>4300</v>
      </c>
      <c r="H4584" s="4">
        <v>47300</v>
      </c>
    </row>
    <row r="4585" spans="1:8" ht="15.75">
      <c r="A4585" s="3" t="s">
        <v>2945</v>
      </c>
      <c r="B4585" s="2" t="s">
        <v>3379</v>
      </c>
      <c r="C4585" s="2" t="s">
        <v>3378</v>
      </c>
      <c r="D4585" s="2"/>
      <c r="E4585" s="4">
        <v>2</v>
      </c>
      <c r="F4585" s="4">
        <v>31600</v>
      </c>
      <c r="G4585" s="4">
        <v>3160</v>
      </c>
      <c r="H4585" s="4">
        <v>34760</v>
      </c>
    </row>
    <row r="4586" spans="1:8" ht="15.75">
      <c r="A4586" s="3" t="s">
        <v>2945</v>
      </c>
      <c r="B4586" s="2" t="s">
        <v>3497</v>
      </c>
      <c r="C4586" s="2" t="s">
        <v>3496</v>
      </c>
      <c r="D4586" s="2" t="s">
        <v>3498</v>
      </c>
      <c r="E4586" s="4">
        <v>24</v>
      </c>
      <c r="F4586" s="4">
        <v>576000</v>
      </c>
      <c r="G4586" s="4">
        <v>57600</v>
      </c>
      <c r="H4586" s="4">
        <v>633600</v>
      </c>
    </row>
    <row r="4587" spans="1:8" ht="15.75">
      <c r="A4587" s="3" t="s">
        <v>2945</v>
      </c>
      <c r="B4587" s="2" t="s">
        <v>1346</v>
      </c>
      <c r="C4587" s="2" t="s">
        <v>1345</v>
      </c>
      <c r="D4587" s="2" t="s">
        <v>1342</v>
      </c>
      <c r="E4587" s="4">
        <v>20</v>
      </c>
      <c r="F4587" s="4">
        <v>230000</v>
      </c>
      <c r="G4587" s="4">
        <v>23000</v>
      </c>
      <c r="H4587" s="4">
        <v>253000</v>
      </c>
    </row>
    <row r="4588" spans="1:8" ht="15.75">
      <c r="A4588" s="3" t="s">
        <v>2945</v>
      </c>
      <c r="B4588" s="2" t="s">
        <v>1348</v>
      </c>
      <c r="C4588" s="2" t="s">
        <v>1347</v>
      </c>
      <c r="D4588" s="2" t="s">
        <v>1349</v>
      </c>
      <c r="E4588" s="4">
        <v>15</v>
      </c>
      <c r="F4588" s="4">
        <v>285000</v>
      </c>
      <c r="G4588" s="4">
        <v>28500</v>
      </c>
      <c r="H4588" s="4">
        <v>313500</v>
      </c>
    </row>
    <row r="4589" spans="1:8" ht="15.75">
      <c r="A4589" s="3" t="s">
        <v>2945</v>
      </c>
      <c r="B4589" s="2" t="s">
        <v>1356</v>
      </c>
      <c r="C4589" s="2" t="s">
        <v>1355</v>
      </c>
      <c r="D4589" s="2" t="s">
        <v>1352</v>
      </c>
      <c r="E4589" s="4">
        <v>300</v>
      </c>
      <c r="F4589" s="4">
        <v>285000</v>
      </c>
      <c r="G4589" s="4">
        <v>28500</v>
      </c>
      <c r="H4589" s="4">
        <v>313500</v>
      </c>
    </row>
    <row r="4590" spans="1:8" ht="15.75">
      <c r="A4590" s="3" t="s">
        <v>2945</v>
      </c>
      <c r="B4590" s="2" t="s">
        <v>1358</v>
      </c>
      <c r="C4590" s="2" t="s">
        <v>1357</v>
      </c>
      <c r="D4590" s="2" t="s">
        <v>1359</v>
      </c>
      <c r="E4590" s="4">
        <v>58</v>
      </c>
      <c r="F4590" s="4">
        <v>330600</v>
      </c>
      <c r="G4590" s="4">
        <v>33060</v>
      </c>
      <c r="H4590" s="4">
        <v>363660</v>
      </c>
    </row>
    <row r="4591" spans="1:8" ht="15.75">
      <c r="A4591" s="3" t="s">
        <v>2945</v>
      </c>
      <c r="B4591" s="2" t="s">
        <v>1363</v>
      </c>
      <c r="C4591" s="2" t="s">
        <v>1362</v>
      </c>
      <c r="D4591" s="2" t="s">
        <v>1342</v>
      </c>
      <c r="E4591" s="4">
        <v>53</v>
      </c>
      <c r="F4591" s="4">
        <v>602400</v>
      </c>
      <c r="G4591" s="4">
        <v>60240</v>
      </c>
      <c r="H4591" s="4">
        <v>662640</v>
      </c>
    </row>
    <row r="4592" spans="1:8" ht="15.75">
      <c r="A4592" s="3" t="s">
        <v>2945</v>
      </c>
      <c r="B4592" s="2" t="s">
        <v>1365</v>
      </c>
      <c r="C4592" s="2" t="s">
        <v>1364</v>
      </c>
      <c r="D4592" s="2" t="s">
        <v>1352</v>
      </c>
      <c r="E4592" s="4">
        <v>700</v>
      </c>
      <c r="F4592" s="4">
        <v>637200</v>
      </c>
      <c r="G4592" s="4">
        <v>63720</v>
      </c>
      <c r="H4592" s="4">
        <v>700920</v>
      </c>
    </row>
    <row r="4593" spans="1:8" ht="15.75">
      <c r="A4593" s="3" t="s">
        <v>2945</v>
      </c>
      <c r="B4593" s="2" t="s">
        <v>1370</v>
      </c>
      <c r="C4593" s="2" t="s">
        <v>1369</v>
      </c>
      <c r="D4593" s="2" t="s">
        <v>1352</v>
      </c>
      <c r="E4593" s="4">
        <v>30</v>
      </c>
      <c r="F4593" s="4">
        <v>750000</v>
      </c>
      <c r="G4593" s="4">
        <v>75000</v>
      </c>
      <c r="H4593" s="4">
        <v>825000</v>
      </c>
    </row>
    <row r="4594" spans="1:8" ht="15.75">
      <c r="A4594" s="3" t="s">
        <v>2945</v>
      </c>
      <c r="B4594" s="2" t="s">
        <v>1373</v>
      </c>
      <c r="C4594" s="2" t="s">
        <v>1362</v>
      </c>
      <c r="D4594" s="2" t="s">
        <v>1374</v>
      </c>
      <c r="E4594" s="4">
        <v>30</v>
      </c>
      <c r="F4594" s="4">
        <v>324000</v>
      </c>
      <c r="G4594" s="4">
        <v>32400</v>
      </c>
      <c r="H4594" s="4">
        <v>356400</v>
      </c>
    </row>
    <row r="4595" spans="1:8" ht="15.75">
      <c r="A4595" s="3" t="s">
        <v>2945</v>
      </c>
      <c r="B4595" s="2" t="s">
        <v>3525</v>
      </c>
      <c r="C4595" s="2" t="s">
        <v>1401</v>
      </c>
      <c r="D4595" s="2" t="s">
        <v>52</v>
      </c>
      <c r="E4595" s="4">
        <v>100</v>
      </c>
      <c r="F4595" s="4">
        <v>191500</v>
      </c>
      <c r="G4595" s="4">
        <v>19150</v>
      </c>
      <c r="H4595" s="4">
        <v>210650</v>
      </c>
    </row>
    <row r="4596" spans="1:8" ht="15.75">
      <c r="A4596" s="3" t="s">
        <v>2945</v>
      </c>
      <c r="B4596" s="2" t="s">
        <v>3526</v>
      </c>
      <c r="C4596" s="2" t="s">
        <v>1401</v>
      </c>
      <c r="D4596" s="2" t="s">
        <v>104</v>
      </c>
      <c r="E4596" s="4">
        <v>400</v>
      </c>
      <c r="F4596" s="4">
        <v>952450</v>
      </c>
      <c r="G4596" s="4">
        <v>95245</v>
      </c>
      <c r="H4596" s="4">
        <v>1047695</v>
      </c>
    </row>
    <row r="4597" spans="1:8" ht="15.75">
      <c r="A4597" s="3" t="s">
        <v>2945</v>
      </c>
      <c r="B4597" s="2" t="s">
        <v>3527</v>
      </c>
      <c r="C4597" s="2" t="s">
        <v>1401</v>
      </c>
      <c r="D4597" s="2" t="s">
        <v>54</v>
      </c>
      <c r="E4597" s="4">
        <v>50</v>
      </c>
      <c r="F4597" s="4">
        <v>142400</v>
      </c>
      <c r="G4597" s="4">
        <v>14240</v>
      </c>
      <c r="H4597" s="4">
        <v>156640</v>
      </c>
    </row>
    <row r="4598" spans="1:8" ht="15.75">
      <c r="A4598" s="3" t="s">
        <v>2945</v>
      </c>
      <c r="B4598" s="2" t="s">
        <v>1428</v>
      </c>
      <c r="C4598" s="2" t="s">
        <v>1426</v>
      </c>
      <c r="D4598" s="2" t="s">
        <v>73</v>
      </c>
      <c r="E4598" s="4">
        <v>3</v>
      </c>
      <c r="F4598" s="4">
        <v>5700</v>
      </c>
      <c r="G4598" s="4">
        <v>570</v>
      </c>
      <c r="H4598" s="4">
        <v>6270</v>
      </c>
    </row>
    <row r="4599" spans="1:8" ht="15.75">
      <c r="A4599" s="3" t="s">
        <v>2945</v>
      </c>
      <c r="B4599" s="2" t="s">
        <v>1430</v>
      </c>
      <c r="C4599" s="2" t="s">
        <v>1426</v>
      </c>
      <c r="D4599" s="2" t="s">
        <v>184</v>
      </c>
      <c r="E4599" s="4">
        <v>8</v>
      </c>
      <c r="F4599" s="4">
        <v>15200</v>
      </c>
      <c r="G4599" s="4">
        <v>1520</v>
      </c>
      <c r="H4599" s="4">
        <v>16720</v>
      </c>
    </row>
    <row r="4600" spans="1:8" ht="15.75">
      <c r="A4600" s="3" t="s">
        <v>2945</v>
      </c>
      <c r="B4600" s="2" t="s">
        <v>1431</v>
      </c>
      <c r="C4600" s="2" t="s">
        <v>1426</v>
      </c>
      <c r="D4600" s="2" t="s">
        <v>56</v>
      </c>
      <c r="E4600" s="4">
        <v>50</v>
      </c>
      <c r="F4600" s="4">
        <v>62700</v>
      </c>
      <c r="G4600" s="4">
        <v>6270</v>
      </c>
      <c r="H4600" s="4">
        <v>68970</v>
      </c>
    </row>
    <row r="4601" spans="1:8" ht="15.75">
      <c r="A4601" s="3" t="s">
        <v>2945</v>
      </c>
      <c r="B4601" s="2" t="s">
        <v>3533</v>
      </c>
      <c r="C4601" s="2" t="s">
        <v>1401</v>
      </c>
      <c r="D4601" s="2" t="s">
        <v>3026</v>
      </c>
      <c r="E4601" s="4">
        <v>200</v>
      </c>
      <c r="F4601" s="4">
        <v>302600</v>
      </c>
      <c r="G4601" s="4">
        <v>30260</v>
      </c>
      <c r="H4601" s="4">
        <v>332860</v>
      </c>
    </row>
    <row r="4602" spans="1:8" ht="15.75">
      <c r="A4602" s="3" t="s">
        <v>2945</v>
      </c>
      <c r="B4602" s="2" t="s">
        <v>1755</v>
      </c>
      <c r="C4602" s="2" t="s">
        <v>1754</v>
      </c>
      <c r="D4602" s="2" t="s">
        <v>1756</v>
      </c>
      <c r="E4602" s="4">
        <v>18</v>
      </c>
      <c r="F4602" s="4">
        <v>180000</v>
      </c>
      <c r="G4602" s="4">
        <v>18000</v>
      </c>
      <c r="H4602" s="4">
        <v>198000</v>
      </c>
    </row>
    <row r="4603" spans="1:8" ht="15.75">
      <c r="A4603" s="3" t="s">
        <v>2945</v>
      </c>
      <c r="B4603" s="2" t="s">
        <v>2313</v>
      </c>
      <c r="C4603" s="2" t="s">
        <v>2312</v>
      </c>
      <c r="D4603" s="2" t="s">
        <v>2314</v>
      </c>
      <c r="E4603" s="4">
        <v>10</v>
      </c>
      <c r="F4603" s="4">
        <v>42150</v>
      </c>
      <c r="G4603" s="4">
        <v>4215</v>
      </c>
      <c r="H4603" s="4">
        <v>46365</v>
      </c>
    </row>
    <row r="4604" spans="1:8" ht="15.75">
      <c r="A4604" s="3" t="s">
        <v>2945</v>
      </c>
      <c r="B4604" s="2" t="s">
        <v>2343</v>
      </c>
      <c r="C4604" s="2" t="s">
        <v>299</v>
      </c>
      <c r="D4604" s="2" t="s">
        <v>2344</v>
      </c>
      <c r="E4604" s="4">
        <v>40</v>
      </c>
      <c r="F4604" s="4">
        <v>406440</v>
      </c>
      <c r="G4604" s="4">
        <v>40644</v>
      </c>
      <c r="H4604" s="4">
        <v>447084</v>
      </c>
    </row>
    <row r="4605" spans="1:8" ht="15.75">
      <c r="A4605" s="3" t="s">
        <v>2945</v>
      </c>
      <c r="B4605" s="2" t="s">
        <v>2347</v>
      </c>
      <c r="C4605" s="2" t="s">
        <v>2346</v>
      </c>
      <c r="D4605" s="2" t="s">
        <v>2348</v>
      </c>
      <c r="E4605" s="4">
        <v>10</v>
      </c>
      <c r="F4605" s="4">
        <v>63750</v>
      </c>
      <c r="G4605" s="4">
        <v>6375</v>
      </c>
      <c r="H4605" s="4">
        <v>70125</v>
      </c>
    </row>
    <row r="4606" spans="1:8" ht="15.75">
      <c r="A4606" s="3" t="s">
        <v>2945</v>
      </c>
      <c r="B4606" s="2" t="s">
        <v>3773</v>
      </c>
      <c r="C4606" s="2" t="s">
        <v>310</v>
      </c>
      <c r="D4606" s="2" t="s">
        <v>3774</v>
      </c>
      <c r="E4606" s="4">
        <v>10</v>
      </c>
      <c r="F4606" s="4">
        <v>55970</v>
      </c>
      <c r="G4606" s="4">
        <v>5597</v>
      </c>
      <c r="H4606" s="4">
        <v>61567</v>
      </c>
    </row>
    <row r="4607" spans="1:8" ht="15.75">
      <c r="A4607" s="3" t="s">
        <v>2945</v>
      </c>
      <c r="B4607" s="2" t="s">
        <v>3775</v>
      </c>
      <c r="C4607" s="2" t="s">
        <v>310</v>
      </c>
      <c r="D4607" s="2" t="s">
        <v>3776</v>
      </c>
      <c r="E4607" s="4">
        <v>10</v>
      </c>
      <c r="F4607" s="4">
        <v>39800</v>
      </c>
      <c r="G4607" s="4">
        <v>3980</v>
      </c>
      <c r="H4607" s="4">
        <v>43780</v>
      </c>
    </row>
    <row r="4608" spans="1:8" ht="15.75">
      <c r="A4608" s="3" t="s">
        <v>2945</v>
      </c>
      <c r="B4608" s="2" t="s">
        <v>2371</v>
      </c>
      <c r="C4608" s="2" t="s">
        <v>318</v>
      </c>
      <c r="D4608" s="2" t="s">
        <v>2372</v>
      </c>
      <c r="E4608" s="4">
        <v>10</v>
      </c>
      <c r="F4608" s="4">
        <v>36340</v>
      </c>
      <c r="G4608" s="4">
        <v>3634</v>
      </c>
      <c r="H4608" s="4">
        <v>39974</v>
      </c>
    </row>
    <row r="4609" spans="1:8" ht="15.75">
      <c r="A4609" s="3" t="s">
        <v>2945</v>
      </c>
      <c r="B4609" s="2" t="s">
        <v>2377</v>
      </c>
      <c r="C4609" s="2" t="s">
        <v>236</v>
      </c>
      <c r="D4609" s="2" t="s">
        <v>2378</v>
      </c>
      <c r="E4609" s="4">
        <v>10</v>
      </c>
      <c r="F4609" s="4">
        <v>42360</v>
      </c>
      <c r="G4609" s="4">
        <v>4236</v>
      </c>
      <c r="H4609" s="4">
        <v>46596</v>
      </c>
    </row>
    <row r="4610" spans="1:8" ht="15.75">
      <c r="A4610" s="3" t="s">
        <v>2945</v>
      </c>
      <c r="B4610" s="2" t="s">
        <v>2397</v>
      </c>
      <c r="C4610" s="2" t="s">
        <v>236</v>
      </c>
      <c r="D4610" s="2" t="s">
        <v>2398</v>
      </c>
      <c r="E4610" s="4">
        <v>10</v>
      </c>
      <c r="F4610" s="4">
        <v>53790</v>
      </c>
      <c r="G4610" s="4">
        <v>5379</v>
      </c>
      <c r="H4610" s="4">
        <v>59169</v>
      </c>
    </row>
    <row r="4611" spans="1:8" ht="15.75">
      <c r="A4611" s="3" t="s">
        <v>2945</v>
      </c>
      <c r="B4611" s="2" t="s">
        <v>2400</v>
      </c>
      <c r="C4611" s="2" t="s">
        <v>236</v>
      </c>
      <c r="D4611" s="2" t="s">
        <v>2401</v>
      </c>
      <c r="E4611" s="4">
        <v>30</v>
      </c>
      <c r="F4611" s="4">
        <v>205620</v>
      </c>
      <c r="G4611" s="4">
        <v>20562</v>
      </c>
      <c r="H4611" s="4">
        <v>226182</v>
      </c>
    </row>
    <row r="4612" spans="1:8" ht="15.75">
      <c r="A4612" s="3" t="s">
        <v>2945</v>
      </c>
      <c r="B4612" s="2" t="s">
        <v>2402</v>
      </c>
      <c r="C4612" s="2" t="s">
        <v>236</v>
      </c>
      <c r="D4612" s="2" t="s">
        <v>2403</v>
      </c>
      <c r="E4612" s="4">
        <v>4</v>
      </c>
      <c r="F4612" s="4">
        <v>33064</v>
      </c>
      <c r="G4612" s="4">
        <v>3306</v>
      </c>
      <c r="H4612" s="4">
        <v>36370</v>
      </c>
    </row>
    <row r="4613" spans="1:8" ht="15.75">
      <c r="A4613" s="3" t="s">
        <v>2945</v>
      </c>
      <c r="B4613" s="2" t="s">
        <v>2406</v>
      </c>
      <c r="C4613" s="2" t="s">
        <v>236</v>
      </c>
      <c r="D4613" s="2" t="s">
        <v>2407</v>
      </c>
      <c r="E4613" s="4">
        <v>22</v>
      </c>
      <c r="F4613" s="4">
        <v>74000</v>
      </c>
      <c r="G4613" s="4">
        <v>7400</v>
      </c>
      <c r="H4613" s="4">
        <v>81400</v>
      </c>
    </row>
    <row r="4614" spans="1:8" ht="15.75">
      <c r="A4614" s="3" t="s">
        <v>2945</v>
      </c>
      <c r="B4614" s="2" t="s">
        <v>2408</v>
      </c>
      <c r="C4614" s="2" t="s">
        <v>236</v>
      </c>
      <c r="D4614" s="2" t="s">
        <v>2409</v>
      </c>
      <c r="E4614" s="4">
        <v>10</v>
      </c>
      <c r="F4614" s="4">
        <v>39040</v>
      </c>
      <c r="G4614" s="4">
        <v>3904</v>
      </c>
      <c r="H4614" s="4">
        <v>42944</v>
      </c>
    </row>
    <row r="4615" spans="1:8" ht="15.75">
      <c r="A4615" s="3" t="s">
        <v>2945</v>
      </c>
      <c r="B4615" s="2" t="s">
        <v>2432</v>
      </c>
      <c r="C4615" s="2" t="s">
        <v>267</v>
      </c>
      <c r="D4615" s="2" t="s">
        <v>2433</v>
      </c>
      <c r="E4615" s="4">
        <v>50</v>
      </c>
      <c r="F4615" s="4">
        <v>255900</v>
      </c>
      <c r="G4615" s="4">
        <v>25590</v>
      </c>
      <c r="H4615" s="4">
        <v>281490</v>
      </c>
    </row>
    <row r="4616" spans="1:8" ht="15.75">
      <c r="A4616" s="3" t="s">
        <v>2945</v>
      </c>
      <c r="B4616" s="2" t="s">
        <v>2436</v>
      </c>
      <c r="C4616" s="2" t="s">
        <v>267</v>
      </c>
      <c r="D4616" s="2" t="s">
        <v>2437</v>
      </c>
      <c r="E4616" s="4">
        <v>100</v>
      </c>
      <c r="F4616" s="4">
        <v>495500</v>
      </c>
      <c r="G4616" s="4">
        <v>49550</v>
      </c>
      <c r="H4616" s="4">
        <v>545050</v>
      </c>
    </row>
    <row r="4617" spans="1:8" ht="15.75">
      <c r="A4617" s="3" t="s">
        <v>2945</v>
      </c>
      <c r="B4617" s="2" t="s">
        <v>2440</v>
      </c>
      <c r="C4617" s="2" t="s">
        <v>267</v>
      </c>
      <c r="D4617" s="2" t="s">
        <v>2441</v>
      </c>
      <c r="E4617" s="4">
        <v>80</v>
      </c>
      <c r="F4617" s="4">
        <v>580070</v>
      </c>
      <c r="G4617" s="4">
        <v>58007</v>
      </c>
      <c r="H4617" s="4">
        <v>638077</v>
      </c>
    </row>
    <row r="4618" spans="1:8" ht="15.75">
      <c r="A4618" s="3" t="s">
        <v>2945</v>
      </c>
      <c r="B4618" s="2" t="s">
        <v>2442</v>
      </c>
      <c r="C4618" s="2" t="s">
        <v>267</v>
      </c>
      <c r="D4618" s="2" t="s">
        <v>2443</v>
      </c>
      <c r="E4618" s="4">
        <v>26</v>
      </c>
      <c r="F4618" s="4">
        <v>220636</v>
      </c>
      <c r="G4618" s="4">
        <v>22064</v>
      </c>
      <c r="H4618" s="4">
        <v>242700</v>
      </c>
    </row>
    <row r="4619" spans="1:8" ht="15.75">
      <c r="A4619" s="3" t="s">
        <v>2945</v>
      </c>
      <c r="B4619" s="2" t="s">
        <v>2444</v>
      </c>
      <c r="C4619" s="2" t="s">
        <v>267</v>
      </c>
      <c r="D4619" s="2" t="s">
        <v>2445</v>
      </c>
      <c r="E4619" s="4">
        <v>10</v>
      </c>
      <c r="F4619" s="4">
        <v>96300</v>
      </c>
      <c r="G4619" s="4">
        <v>9630</v>
      </c>
      <c r="H4619" s="4">
        <v>105930</v>
      </c>
    </row>
    <row r="4620" spans="1:8" ht="15.75">
      <c r="A4620" s="3" t="s">
        <v>2945</v>
      </c>
      <c r="B4620" s="2" t="s">
        <v>2446</v>
      </c>
      <c r="C4620" s="2" t="s">
        <v>267</v>
      </c>
      <c r="D4620" s="2" t="s">
        <v>2447</v>
      </c>
      <c r="E4620" s="4">
        <v>10</v>
      </c>
      <c r="F4620" s="4">
        <v>165000</v>
      </c>
      <c r="G4620" s="4">
        <v>16500</v>
      </c>
      <c r="H4620" s="4">
        <v>181500</v>
      </c>
    </row>
    <row r="4621" spans="1:8" ht="15.75">
      <c r="A4621" s="3" t="s">
        <v>2945</v>
      </c>
      <c r="B4621" s="2" t="s">
        <v>2448</v>
      </c>
      <c r="C4621" s="2" t="s">
        <v>267</v>
      </c>
      <c r="D4621" s="2" t="s">
        <v>2449</v>
      </c>
      <c r="E4621" s="4">
        <v>10</v>
      </c>
      <c r="F4621" s="4">
        <v>46030</v>
      </c>
      <c r="G4621" s="4">
        <v>4603</v>
      </c>
      <c r="H4621" s="4">
        <v>50633</v>
      </c>
    </row>
    <row r="4622" spans="1:8" ht="15.75">
      <c r="A4622" s="3" t="s">
        <v>2945</v>
      </c>
      <c r="B4622" s="2" t="s">
        <v>2450</v>
      </c>
      <c r="C4622" s="2" t="s">
        <v>267</v>
      </c>
      <c r="D4622" s="2" t="s">
        <v>2451</v>
      </c>
      <c r="E4622" s="4">
        <v>10</v>
      </c>
      <c r="F4622" s="4">
        <v>172000</v>
      </c>
      <c r="G4622" s="4">
        <v>17200</v>
      </c>
      <c r="H4622" s="4">
        <v>189200</v>
      </c>
    </row>
    <row r="4623" spans="1:8" ht="15.75">
      <c r="A4623" s="3" t="s">
        <v>2945</v>
      </c>
      <c r="B4623" s="2" t="s">
        <v>2452</v>
      </c>
      <c r="C4623" s="2" t="s">
        <v>267</v>
      </c>
      <c r="D4623" s="2" t="s">
        <v>2328</v>
      </c>
      <c r="E4623" s="4">
        <v>10</v>
      </c>
      <c r="F4623" s="4">
        <v>188000</v>
      </c>
      <c r="G4623" s="4">
        <v>18800</v>
      </c>
      <c r="H4623" s="4">
        <v>206800</v>
      </c>
    </row>
    <row r="4624" spans="1:8" ht="15.75">
      <c r="A4624" s="3" t="s">
        <v>2945</v>
      </c>
      <c r="B4624" s="2" t="s">
        <v>2457</v>
      </c>
      <c r="C4624" s="2" t="s">
        <v>267</v>
      </c>
      <c r="D4624" s="2" t="s">
        <v>2458</v>
      </c>
      <c r="E4624" s="4">
        <v>15</v>
      </c>
      <c r="F4624" s="4">
        <v>69030</v>
      </c>
      <c r="G4624" s="4">
        <v>6903</v>
      </c>
      <c r="H4624" s="4">
        <v>75933</v>
      </c>
    </row>
    <row r="4625" spans="1:8" ht="15.75">
      <c r="A4625" s="3" t="s">
        <v>2945</v>
      </c>
      <c r="B4625" s="2" t="s">
        <v>2461</v>
      </c>
      <c r="C4625" s="2" t="s">
        <v>271</v>
      </c>
      <c r="D4625" s="2" t="s">
        <v>2462</v>
      </c>
      <c r="E4625" s="4">
        <v>7</v>
      </c>
      <c r="F4625" s="4">
        <v>34580</v>
      </c>
      <c r="G4625" s="4">
        <v>3458</v>
      </c>
      <c r="H4625" s="4">
        <v>38038</v>
      </c>
    </row>
    <row r="4626" spans="1:8" ht="15.75">
      <c r="A4626" s="3" t="s">
        <v>2945</v>
      </c>
      <c r="B4626" s="2" t="s">
        <v>2463</v>
      </c>
      <c r="C4626" s="2" t="s">
        <v>271</v>
      </c>
      <c r="D4626" s="2" t="s">
        <v>2464</v>
      </c>
      <c r="E4626" s="4">
        <v>50</v>
      </c>
      <c r="F4626" s="4">
        <v>304200</v>
      </c>
      <c r="G4626" s="4">
        <v>30420</v>
      </c>
      <c r="H4626" s="4">
        <v>334620</v>
      </c>
    </row>
    <row r="4627" spans="1:8" ht="15.75">
      <c r="A4627" s="3" t="s">
        <v>2945</v>
      </c>
      <c r="B4627" s="2" t="s">
        <v>2465</v>
      </c>
      <c r="C4627" s="2" t="s">
        <v>271</v>
      </c>
      <c r="D4627" s="2" t="s">
        <v>2466</v>
      </c>
      <c r="E4627" s="4">
        <v>75</v>
      </c>
      <c r="F4627" s="4">
        <v>519475</v>
      </c>
      <c r="G4627" s="4">
        <v>51948</v>
      </c>
      <c r="H4627" s="4">
        <v>571423</v>
      </c>
    </row>
    <row r="4628" spans="1:8" ht="15.75">
      <c r="A4628" s="3" t="s">
        <v>2945</v>
      </c>
      <c r="B4628" s="2" t="s">
        <v>2467</v>
      </c>
      <c r="C4628" s="2" t="s">
        <v>271</v>
      </c>
      <c r="D4628" s="2" t="s">
        <v>2468</v>
      </c>
      <c r="E4628" s="4">
        <v>20</v>
      </c>
      <c r="F4628" s="4">
        <v>149560</v>
      </c>
      <c r="G4628" s="4">
        <v>14956</v>
      </c>
      <c r="H4628" s="4">
        <v>164516</v>
      </c>
    </row>
    <row r="4629" spans="1:8" ht="15.75">
      <c r="A4629" s="3" t="s">
        <v>2945</v>
      </c>
      <c r="B4629" s="2" t="s">
        <v>2469</v>
      </c>
      <c r="C4629" s="2" t="s">
        <v>271</v>
      </c>
      <c r="D4629" s="2" t="s">
        <v>2470</v>
      </c>
      <c r="E4629" s="4">
        <v>10</v>
      </c>
      <c r="F4629" s="4">
        <v>85080</v>
      </c>
      <c r="G4629" s="4">
        <v>8508</v>
      </c>
      <c r="H4629" s="4">
        <v>93588</v>
      </c>
    </row>
    <row r="4630" spans="1:8" ht="15.75">
      <c r="A4630" s="3" t="s">
        <v>2945</v>
      </c>
      <c r="B4630" s="2" t="s">
        <v>3783</v>
      </c>
      <c r="C4630" s="2" t="s">
        <v>271</v>
      </c>
      <c r="D4630" s="2" t="s">
        <v>3784</v>
      </c>
      <c r="E4630" s="4">
        <v>38</v>
      </c>
      <c r="F4630" s="4">
        <v>170275</v>
      </c>
      <c r="G4630" s="4">
        <v>17028</v>
      </c>
      <c r="H4630" s="4">
        <v>187303</v>
      </c>
    </row>
    <row r="4631" spans="1:8" ht="15.75">
      <c r="A4631" s="3" t="s">
        <v>2945</v>
      </c>
      <c r="B4631" s="2" t="s">
        <v>2473</v>
      </c>
      <c r="C4631" s="2" t="s">
        <v>264</v>
      </c>
      <c r="D4631" s="2" t="s">
        <v>2474</v>
      </c>
      <c r="E4631" s="4">
        <v>1651</v>
      </c>
      <c r="F4631" s="4">
        <v>6311930</v>
      </c>
      <c r="G4631" s="4">
        <v>631193</v>
      </c>
      <c r="H4631" s="4">
        <v>6943123</v>
      </c>
    </row>
    <row r="4632" spans="1:8" ht="15.75">
      <c r="A4632" s="3" t="s">
        <v>2945</v>
      </c>
      <c r="B4632" s="2" t="s">
        <v>2475</v>
      </c>
      <c r="C4632" s="2" t="s">
        <v>264</v>
      </c>
      <c r="D4632" s="2" t="s">
        <v>2476</v>
      </c>
      <c r="E4632" s="4">
        <v>30</v>
      </c>
      <c r="F4632" s="4">
        <v>155190</v>
      </c>
      <c r="G4632" s="4">
        <v>15519</v>
      </c>
      <c r="H4632" s="4">
        <v>170709</v>
      </c>
    </row>
    <row r="4633" spans="1:8" ht="15.75">
      <c r="A4633" s="3" t="s">
        <v>2945</v>
      </c>
      <c r="B4633" s="2" t="s">
        <v>2477</v>
      </c>
      <c r="C4633" s="2" t="s">
        <v>264</v>
      </c>
      <c r="D4633" s="2" t="s">
        <v>2478</v>
      </c>
      <c r="E4633" s="4">
        <v>10</v>
      </c>
      <c r="F4633" s="4">
        <v>53760</v>
      </c>
      <c r="G4633" s="4">
        <v>5376</v>
      </c>
      <c r="H4633" s="4">
        <v>59136</v>
      </c>
    </row>
    <row r="4634" spans="1:8" ht="15.75">
      <c r="A4634" s="3" t="s">
        <v>2945</v>
      </c>
      <c r="B4634" s="2" t="s">
        <v>2479</v>
      </c>
      <c r="C4634" s="2" t="s">
        <v>264</v>
      </c>
      <c r="D4634" s="2" t="s">
        <v>2480</v>
      </c>
      <c r="E4634" s="4">
        <v>801</v>
      </c>
      <c r="F4634" s="4">
        <v>3788013</v>
      </c>
      <c r="G4634" s="4">
        <v>378803</v>
      </c>
      <c r="H4634" s="4">
        <v>4166816</v>
      </c>
    </row>
    <row r="4635" spans="1:8" ht="15.75">
      <c r="A4635" s="3" t="s">
        <v>2945</v>
      </c>
      <c r="B4635" s="2" t="s">
        <v>2484</v>
      </c>
      <c r="C4635" s="2" t="s">
        <v>264</v>
      </c>
      <c r="D4635" s="2" t="s">
        <v>2485</v>
      </c>
      <c r="E4635" s="4">
        <v>242</v>
      </c>
      <c r="F4635" s="4">
        <v>1376765</v>
      </c>
      <c r="G4635" s="4">
        <v>137677</v>
      </c>
      <c r="H4635" s="4">
        <v>1514442</v>
      </c>
    </row>
    <row r="4636" spans="1:8" ht="15.75">
      <c r="A4636" s="3" t="s">
        <v>2945</v>
      </c>
      <c r="B4636" s="2" t="s">
        <v>2486</v>
      </c>
      <c r="C4636" s="2" t="s">
        <v>264</v>
      </c>
      <c r="D4636" s="2" t="s">
        <v>2487</v>
      </c>
      <c r="E4636" s="4">
        <v>156</v>
      </c>
      <c r="F4636" s="4">
        <v>1034124</v>
      </c>
      <c r="G4636" s="4">
        <v>103413</v>
      </c>
      <c r="H4636" s="4">
        <v>1137537</v>
      </c>
    </row>
    <row r="4637" spans="1:8" ht="15.75">
      <c r="A4637" s="3" t="s">
        <v>2945</v>
      </c>
      <c r="B4637" s="2" t="s">
        <v>2488</v>
      </c>
      <c r="C4637" s="2" t="s">
        <v>264</v>
      </c>
      <c r="D4637" s="2" t="s">
        <v>2489</v>
      </c>
      <c r="E4637" s="4">
        <v>105</v>
      </c>
      <c r="F4637" s="4">
        <v>251790</v>
      </c>
      <c r="G4637" s="4">
        <v>25179</v>
      </c>
      <c r="H4637" s="4">
        <v>276969</v>
      </c>
    </row>
    <row r="4638" spans="1:8" ht="15.75">
      <c r="A4638" s="3" t="s">
        <v>2945</v>
      </c>
      <c r="B4638" s="2" t="s">
        <v>2490</v>
      </c>
      <c r="C4638" s="2" t="s">
        <v>264</v>
      </c>
      <c r="D4638" s="2" t="s">
        <v>2491</v>
      </c>
      <c r="E4638" s="4">
        <v>56</v>
      </c>
      <c r="F4638" s="4">
        <v>428114</v>
      </c>
      <c r="G4638" s="4">
        <v>42812</v>
      </c>
      <c r="H4638" s="4">
        <v>470926</v>
      </c>
    </row>
    <row r="4639" spans="1:8" ht="15.75">
      <c r="A4639" s="3" t="s">
        <v>2945</v>
      </c>
      <c r="B4639" s="2" t="s">
        <v>2492</v>
      </c>
      <c r="C4639" s="2" t="s">
        <v>264</v>
      </c>
      <c r="D4639" s="2" t="s">
        <v>2493</v>
      </c>
      <c r="E4639" s="4">
        <v>161</v>
      </c>
      <c r="F4639" s="4">
        <v>1657656</v>
      </c>
      <c r="G4639" s="4">
        <v>165766</v>
      </c>
      <c r="H4639" s="4">
        <v>1823422</v>
      </c>
    </row>
    <row r="4640" spans="1:8" ht="15.75">
      <c r="A4640" s="3" t="s">
        <v>2945</v>
      </c>
      <c r="B4640" s="2" t="s">
        <v>2494</v>
      </c>
      <c r="C4640" s="2" t="s">
        <v>264</v>
      </c>
      <c r="D4640" s="2" t="s">
        <v>2495</v>
      </c>
      <c r="E4640" s="4">
        <v>162</v>
      </c>
      <c r="F4640" s="4">
        <v>422222</v>
      </c>
      <c r="G4640" s="4">
        <v>42222</v>
      </c>
      <c r="H4640" s="4">
        <v>464444</v>
      </c>
    </row>
    <row r="4641" spans="1:8" ht="15.75">
      <c r="A4641" s="3" t="s">
        <v>2945</v>
      </c>
      <c r="B4641" s="2" t="s">
        <v>2496</v>
      </c>
      <c r="C4641" s="2" t="s">
        <v>264</v>
      </c>
      <c r="D4641" s="2" t="s">
        <v>2497</v>
      </c>
      <c r="E4641" s="4">
        <v>27</v>
      </c>
      <c r="F4641" s="4">
        <v>313260</v>
      </c>
      <c r="G4641" s="4">
        <v>31326</v>
      </c>
      <c r="H4641" s="4">
        <v>344586</v>
      </c>
    </row>
    <row r="4642" spans="1:8" ht="15.75">
      <c r="A4642" s="3" t="s">
        <v>2945</v>
      </c>
      <c r="B4642" s="2" t="s">
        <v>2498</v>
      </c>
      <c r="C4642" s="2" t="s">
        <v>264</v>
      </c>
      <c r="D4642" s="2" t="s">
        <v>2328</v>
      </c>
      <c r="E4642" s="4">
        <v>20</v>
      </c>
      <c r="F4642" s="4">
        <v>382000</v>
      </c>
      <c r="G4642" s="4">
        <v>38200</v>
      </c>
      <c r="H4642" s="4">
        <v>420200</v>
      </c>
    </row>
    <row r="4643" spans="1:8" ht="15.75">
      <c r="A4643" s="3" t="s">
        <v>2945</v>
      </c>
      <c r="B4643" s="2" t="s">
        <v>2499</v>
      </c>
      <c r="C4643" s="2" t="s">
        <v>264</v>
      </c>
      <c r="D4643" s="2" t="s">
        <v>2500</v>
      </c>
      <c r="E4643" s="4">
        <v>20</v>
      </c>
      <c r="F4643" s="4">
        <v>74200</v>
      </c>
      <c r="G4643" s="4">
        <v>7420</v>
      </c>
      <c r="H4643" s="4">
        <v>81620</v>
      </c>
    </row>
    <row r="4644" spans="1:8" ht="15.75">
      <c r="A4644" s="3" t="s">
        <v>2945</v>
      </c>
      <c r="B4644" s="2" t="s">
        <v>2501</v>
      </c>
      <c r="C4644" s="2" t="s">
        <v>264</v>
      </c>
      <c r="D4644" s="2" t="s">
        <v>2454</v>
      </c>
      <c r="E4644" s="4">
        <v>10</v>
      </c>
      <c r="F4644" s="4">
        <v>196000</v>
      </c>
      <c r="G4644" s="4">
        <v>19600</v>
      </c>
      <c r="H4644" s="4">
        <v>215600</v>
      </c>
    </row>
    <row r="4645" spans="1:8" ht="15.75">
      <c r="A4645" s="3" t="s">
        <v>2945</v>
      </c>
      <c r="B4645" s="2" t="s">
        <v>2502</v>
      </c>
      <c r="C4645" s="2" t="s">
        <v>264</v>
      </c>
      <c r="D4645" s="2" t="s">
        <v>2456</v>
      </c>
      <c r="E4645" s="4">
        <v>10</v>
      </c>
      <c r="F4645" s="4">
        <v>226000</v>
      </c>
      <c r="G4645" s="4">
        <v>22600</v>
      </c>
      <c r="H4645" s="4">
        <v>248600</v>
      </c>
    </row>
    <row r="4646" spans="1:8" ht="15.75">
      <c r="A4646" s="3" t="s">
        <v>2945</v>
      </c>
      <c r="B4646" s="2" t="s">
        <v>2509</v>
      </c>
      <c r="C4646" s="2" t="s">
        <v>264</v>
      </c>
      <c r="D4646" s="2" t="s">
        <v>2510</v>
      </c>
      <c r="E4646" s="4">
        <v>90</v>
      </c>
      <c r="F4646" s="4">
        <v>360610</v>
      </c>
      <c r="G4646" s="4">
        <v>36061</v>
      </c>
      <c r="H4646" s="4">
        <v>396671</v>
      </c>
    </row>
    <row r="4647" spans="1:8" ht="15.75">
      <c r="A4647" s="3" t="s">
        <v>2945</v>
      </c>
      <c r="B4647" s="2" t="s">
        <v>2511</v>
      </c>
      <c r="C4647" s="2" t="s">
        <v>264</v>
      </c>
      <c r="D4647" s="2" t="s">
        <v>2512</v>
      </c>
      <c r="E4647" s="4">
        <v>45</v>
      </c>
      <c r="F4647" s="4">
        <v>190485</v>
      </c>
      <c r="G4647" s="4">
        <v>19049</v>
      </c>
      <c r="H4647" s="4">
        <v>209534</v>
      </c>
    </row>
    <row r="4648" spans="1:8" ht="15.75">
      <c r="A4648" s="3" t="s">
        <v>2945</v>
      </c>
      <c r="B4648" s="2" t="s">
        <v>2513</v>
      </c>
      <c r="C4648" s="2" t="s">
        <v>294</v>
      </c>
      <c r="D4648" s="2" t="s">
        <v>2514</v>
      </c>
      <c r="E4648" s="4">
        <v>65</v>
      </c>
      <c r="F4648" s="4">
        <v>308425</v>
      </c>
      <c r="G4648" s="4">
        <v>30843</v>
      </c>
      <c r="H4648" s="4">
        <v>339268</v>
      </c>
    </row>
    <row r="4649" spans="1:8" ht="15.75">
      <c r="A4649" s="3" t="s">
        <v>2945</v>
      </c>
      <c r="B4649" s="2" t="s">
        <v>2515</v>
      </c>
      <c r="C4649" s="2" t="s">
        <v>294</v>
      </c>
      <c r="D4649" s="2" t="s">
        <v>2516</v>
      </c>
      <c r="E4649" s="4">
        <v>70</v>
      </c>
      <c r="F4649" s="4">
        <v>412230</v>
      </c>
      <c r="G4649" s="4">
        <v>41223</v>
      </c>
      <c r="H4649" s="4">
        <v>453453</v>
      </c>
    </row>
    <row r="4650" spans="1:8" ht="15.75">
      <c r="A4650" s="3" t="s">
        <v>2945</v>
      </c>
      <c r="B4650" s="2" t="s">
        <v>2519</v>
      </c>
      <c r="C4650" s="2" t="s">
        <v>294</v>
      </c>
      <c r="D4650" s="2" t="s">
        <v>2520</v>
      </c>
      <c r="E4650" s="4"/>
      <c r="F4650" s="4"/>
      <c r="G4650" s="4"/>
      <c r="H4650" s="4"/>
    </row>
    <row r="4651" spans="1:8" ht="15.75">
      <c r="A4651" s="3" t="s">
        <v>2945</v>
      </c>
      <c r="B4651" s="2" t="s">
        <v>2523</v>
      </c>
      <c r="C4651" s="2" t="s">
        <v>294</v>
      </c>
      <c r="D4651" s="2" t="s">
        <v>2524</v>
      </c>
      <c r="E4651" s="4">
        <v>30</v>
      </c>
      <c r="F4651" s="4">
        <v>95790</v>
      </c>
      <c r="G4651" s="4">
        <v>9579</v>
      </c>
      <c r="H4651" s="4">
        <v>105369</v>
      </c>
    </row>
    <row r="4652" spans="1:8" ht="15.75">
      <c r="A4652" s="3" t="s">
        <v>2945</v>
      </c>
      <c r="B4652" s="2" t="s">
        <v>2528</v>
      </c>
      <c r="C4652" s="2" t="s">
        <v>294</v>
      </c>
      <c r="D4652" s="2" t="s">
        <v>2529</v>
      </c>
      <c r="E4652" s="4">
        <v>203</v>
      </c>
      <c r="F4652" s="4">
        <v>548912</v>
      </c>
      <c r="G4652" s="4">
        <v>54891</v>
      </c>
      <c r="H4652" s="4">
        <v>603803</v>
      </c>
    </row>
    <row r="4653" spans="1:8" ht="15.75">
      <c r="A4653" s="3" t="s">
        <v>2945</v>
      </c>
      <c r="B4653" s="2" t="s">
        <v>2530</v>
      </c>
      <c r="C4653" s="2" t="s">
        <v>294</v>
      </c>
      <c r="D4653" s="2" t="s">
        <v>2531</v>
      </c>
      <c r="E4653" s="4">
        <v>10</v>
      </c>
      <c r="F4653" s="4">
        <v>39580</v>
      </c>
      <c r="G4653" s="4">
        <v>3958</v>
      </c>
      <c r="H4653" s="4">
        <v>43538</v>
      </c>
    </row>
    <row r="4654" spans="1:8" ht="15.75">
      <c r="A4654" s="3" t="s">
        <v>2945</v>
      </c>
      <c r="B4654" s="2" t="s">
        <v>2534</v>
      </c>
      <c r="C4654" s="2" t="s">
        <v>299</v>
      </c>
      <c r="D4654" s="2" t="s">
        <v>2535</v>
      </c>
      <c r="E4654" s="4">
        <v>20</v>
      </c>
      <c r="F4654" s="4">
        <v>91360</v>
      </c>
      <c r="G4654" s="4">
        <v>9136</v>
      </c>
      <c r="H4654" s="4">
        <v>100496</v>
      </c>
    </row>
    <row r="4655" spans="1:8" ht="15.75">
      <c r="A4655" s="3" t="s">
        <v>2945</v>
      </c>
      <c r="B4655" s="2" t="s">
        <v>2538</v>
      </c>
      <c r="C4655" s="2" t="s">
        <v>299</v>
      </c>
      <c r="D4655" s="2" t="s">
        <v>2539</v>
      </c>
      <c r="E4655" s="4">
        <v>115</v>
      </c>
      <c r="F4655" s="4">
        <v>542110</v>
      </c>
      <c r="G4655" s="4">
        <v>54211</v>
      </c>
      <c r="H4655" s="4">
        <v>596321</v>
      </c>
    </row>
    <row r="4656" spans="1:8" ht="15.75">
      <c r="A4656" s="3" t="s">
        <v>2945</v>
      </c>
      <c r="B4656" s="2" t="s">
        <v>2542</v>
      </c>
      <c r="C4656" s="2" t="s">
        <v>299</v>
      </c>
      <c r="D4656" s="2" t="s">
        <v>2543</v>
      </c>
      <c r="E4656" s="4">
        <v>78</v>
      </c>
      <c r="F4656" s="4">
        <v>529854</v>
      </c>
      <c r="G4656" s="4">
        <v>52987</v>
      </c>
      <c r="H4656" s="4">
        <v>582841</v>
      </c>
    </row>
    <row r="4657" spans="1:8" ht="15.75">
      <c r="A4657" s="3" t="s">
        <v>2945</v>
      </c>
      <c r="B4657" s="2" t="s">
        <v>2544</v>
      </c>
      <c r="C4657" s="2" t="s">
        <v>299</v>
      </c>
      <c r="D4657" s="2" t="s">
        <v>2545</v>
      </c>
      <c r="E4657" s="4">
        <v>2</v>
      </c>
      <c r="F4657" s="4">
        <v>15872</v>
      </c>
      <c r="G4657" s="4">
        <v>1587</v>
      </c>
      <c r="H4657" s="4">
        <v>17459</v>
      </c>
    </row>
    <row r="4658" spans="1:8" ht="15.75">
      <c r="A4658" s="3" t="s">
        <v>2945</v>
      </c>
      <c r="B4658" s="2" t="s">
        <v>2546</v>
      </c>
      <c r="C4658" s="2" t="s">
        <v>299</v>
      </c>
      <c r="D4658" s="2" t="s">
        <v>2547</v>
      </c>
      <c r="E4658" s="4">
        <v>150</v>
      </c>
      <c r="F4658" s="4">
        <v>471000</v>
      </c>
      <c r="G4658" s="4">
        <v>47100</v>
      </c>
      <c r="H4658" s="4">
        <v>518100</v>
      </c>
    </row>
    <row r="4659" spans="1:8" ht="15.75">
      <c r="A4659" s="3" t="s">
        <v>2945</v>
      </c>
      <c r="B4659" s="2" t="s">
        <v>2550</v>
      </c>
      <c r="C4659" s="2" t="s">
        <v>299</v>
      </c>
      <c r="D4659" s="2" t="s">
        <v>2551</v>
      </c>
      <c r="E4659" s="4">
        <v>120</v>
      </c>
      <c r="F4659" s="4">
        <v>387060</v>
      </c>
      <c r="G4659" s="4">
        <v>38706</v>
      </c>
      <c r="H4659" s="4">
        <v>425766</v>
      </c>
    </row>
    <row r="4660" spans="1:8" ht="15.75">
      <c r="A4660" s="3" t="s">
        <v>2945</v>
      </c>
      <c r="B4660" s="2" t="s">
        <v>2554</v>
      </c>
      <c r="C4660" s="2" t="s">
        <v>299</v>
      </c>
      <c r="D4660" s="2" t="s">
        <v>2555</v>
      </c>
      <c r="E4660" s="4">
        <v>10</v>
      </c>
      <c r="F4660" s="4">
        <v>36500</v>
      </c>
      <c r="G4660" s="4">
        <v>3650</v>
      </c>
      <c r="H4660" s="4">
        <v>40150</v>
      </c>
    </row>
    <row r="4661" spans="1:8" ht="15.75">
      <c r="A4661" s="3" t="s">
        <v>2945</v>
      </c>
      <c r="B4661" s="2" t="s">
        <v>2562</v>
      </c>
      <c r="C4661" s="2" t="s">
        <v>299</v>
      </c>
      <c r="D4661" s="2" t="s">
        <v>2563</v>
      </c>
      <c r="E4661" s="4">
        <v>40</v>
      </c>
      <c r="F4661" s="4">
        <v>147980</v>
      </c>
      <c r="G4661" s="4">
        <v>14798</v>
      </c>
      <c r="H4661" s="4">
        <v>162778</v>
      </c>
    </row>
    <row r="4662" spans="1:8" ht="15.75">
      <c r="A4662" s="3" t="s">
        <v>2945</v>
      </c>
      <c r="B4662" s="2" t="s">
        <v>2564</v>
      </c>
      <c r="C4662" s="2" t="s">
        <v>299</v>
      </c>
      <c r="D4662" s="2" t="s">
        <v>2565</v>
      </c>
      <c r="E4662" s="4">
        <v>20</v>
      </c>
      <c r="F4662" s="4">
        <v>81960</v>
      </c>
      <c r="G4662" s="4">
        <v>8196</v>
      </c>
      <c r="H4662" s="4">
        <v>90156</v>
      </c>
    </row>
    <row r="4663" spans="1:8" ht="15.75">
      <c r="A4663" s="3" t="s">
        <v>2945</v>
      </c>
      <c r="B4663" s="2" t="s">
        <v>2576</v>
      </c>
      <c r="C4663" s="2" t="s">
        <v>310</v>
      </c>
      <c r="D4663" s="2" t="s">
        <v>2577</v>
      </c>
      <c r="E4663" s="4">
        <v>40</v>
      </c>
      <c r="F4663" s="4">
        <v>194320</v>
      </c>
      <c r="G4663" s="4">
        <v>19432</v>
      </c>
      <c r="H4663" s="4">
        <v>213752</v>
      </c>
    </row>
    <row r="4664" spans="1:8" ht="15.75">
      <c r="A4664" s="3" t="s">
        <v>2945</v>
      </c>
      <c r="B4664" s="2" t="s">
        <v>2578</v>
      </c>
      <c r="C4664" s="2" t="s">
        <v>310</v>
      </c>
      <c r="D4664" s="2" t="s">
        <v>2579</v>
      </c>
      <c r="E4664" s="4">
        <v>15</v>
      </c>
      <c r="F4664" s="4">
        <v>90015</v>
      </c>
      <c r="G4664" s="4">
        <v>9002</v>
      </c>
      <c r="H4664" s="4">
        <v>99017</v>
      </c>
    </row>
    <row r="4665" spans="1:8" ht="15.75">
      <c r="A4665" s="3" t="s">
        <v>2945</v>
      </c>
      <c r="B4665" s="2" t="s">
        <v>2580</v>
      </c>
      <c r="C4665" s="2" t="s">
        <v>310</v>
      </c>
      <c r="D4665" s="2" t="s">
        <v>2581</v>
      </c>
      <c r="E4665" s="4">
        <v>35</v>
      </c>
      <c r="F4665" s="4">
        <v>247905</v>
      </c>
      <c r="G4665" s="4">
        <v>24791</v>
      </c>
      <c r="H4665" s="4">
        <v>272696</v>
      </c>
    </row>
    <row r="4666" spans="1:8" ht="15.75">
      <c r="A4666" s="3" t="s">
        <v>2945</v>
      </c>
      <c r="B4666" s="2" t="s">
        <v>3788</v>
      </c>
      <c r="C4666" s="2" t="s">
        <v>310</v>
      </c>
      <c r="D4666" s="2" t="s">
        <v>3789</v>
      </c>
      <c r="E4666" s="4">
        <v>10</v>
      </c>
      <c r="F4666" s="4">
        <v>42930</v>
      </c>
      <c r="G4666" s="4">
        <v>4293</v>
      </c>
      <c r="H4666" s="4">
        <v>47223</v>
      </c>
    </row>
    <row r="4667" spans="1:8" ht="15.75">
      <c r="A4667" s="3" t="s">
        <v>2945</v>
      </c>
      <c r="B4667" s="2" t="s">
        <v>2590</v>
      </c>
      <c r="C4667" s="2" t="s">
        <v>312</v>
      </c>
      <c r="D4667" s="2" t="s">
        <v>2591</v>
      </c>
      <c r="E4667" s="4">
        <v>30</v>
      </c>
      <c r="F4667" s="4">
        <v>174720</v>
      </c>
      <c r="G4667" s="4">
        <v>17472</v>
      </c>
      <c r="H4667" s="4">
        <v>192192</v>
      </c>
    </row>
    <row r="4668" spans="1:8" ht="15.75">
      <c r="A4668" s="3" t="s">
        <v>2945</v>
      </c>
      <c r="B4668" s="2" t="s">
        <v>2598</v>
      </c>
      <c r="C4668" s="2" t="s">
        <v>314</v>
      </c>
      <c r="D4668" s="2" t="s">
        <v>2599</v>
      </c>
      <c r="E4668" s="4">
        <v>20</v>
      </c>
      <c r="F4668" s="4">
        <v>112580</v>
      </c>
      <c r="G4668" s="4">
        <v>11258</v>
      </c>
      <c r="H4668" s="4">
        <v>123838</v>
      </c>
    </row>
    <row r="4669" spans="1:8" ht="15.75">
      <c r="A4669" s="3" t="s">
        <v>2945</v>
      </c>
      <c r="B4669" s="2" t="s">
        <v>2604</v>
      </c>
      <c r="C4669" s="2" t="s">
        <v>314</v>
      </c>
      <c r="D4669" s="2" t="s">
        <v>2605</v>
      </c>
      <c r="E4669" s="4">
        <v>50</v>
      </c>
      <c r="F4669" s="4">
        <v>144150</v>
      </c>
      <c r="G4669" s="4">
        <v>14415</v>
      </c>
      <c r="H4669" s="4">
        <v>158565</v>
      </c>
    </row>
    <row r="4670" spans="1:8" ht="15.75">
      <c r="A4670" s="3" t="s">
        <v>2945</v>
      </c>
      <c r="B4670" s="2" t="s">
        <v>2606</v>
      </c>
      <c r="C4670" s="2" t="s">
        <v>314</v>
      </c>
      <c r="D4670" s="2" t="s">
        <v>2607</v>
      </c>
      <c r="E4670" s="4">
        <v>280</v>
      </c>
      <c r="F4670" s="4">
        <v>743400</v>
      </c>
      <c r="G4670" s="4">
        <v>74340</v>
      </c>
      <c r="H4670" s="4">
        <v>817740</v>
      </c>
    </row>
    <row r="4671" spans="1:8" ht="15.75">
      <c r="A4671" s="3" t="s">
        <v>2945</v>
      </c>
      <c r="B4671" s="2" t="s">
        <v>2610</v>
      </c>
      <c r="C4671" s="2" t="s">
        <v>314</v>
      </c>
      <c r="D4671" s="2" t="s">
        <v>2611</v>
      </c>
      <c r="E4671" s="4">
        <v>10</v>
      </c>
      <c r="F4671" s="4">
        <v>36480</v>
      </c>
      <c r="G4671" s="4">
        <v>3648</v>
      </c>
      <c r="H4671" s="4">
        <v>40128</v>
      </c>
    </row>
    <row r="4672" spans="1:8" ht="15.75">
      <c r="A4672" s="3" t="s">
        <v>2945</v>
      </c>
      <c r="B4672" s="2" t="s">
        <v>2614</v>
      </c>
      <c r="C4672" s="2" t="s">
        <v>318</v>
      </c>
      <c r="D4672" s="2" t="s">
        <v>2615</v>
      </c>
      <c r="E4672" s="4">
        <v>25</v>
      </c>
      <c r="F4672" s="4">
        <v>107700</v>
      </c>
      <c r="G4672" s="4">
        <v>10770</v>
      </c>
      <c r="H4672" s="4">
        <v>118470</v>
      </c>
    </row>
    <row r="4673" spans="1:8" ht="15.75">
      <c r="A4673" s="3" t="s">
        <v>2945</v>
      </c>
      <c r="B4673" s="2" t="s">
        <v>2616</v>
      </c>
      <c r="C4673" s="2" t="s">
        <v>318</v>
      </c>
      <c r="D4673" s="2" t="s">
        <v>2617</v>
      </c>
      <c r="E4673" s="4">
        <v>5</v>
      </c>
      <c r="F4673" s="4">
        <v>27255</v>
      </c>
      <c r="G4673" s="4">
        <v>2726</v>
      </c>
      <c r="H4673" s="4">
        <v>29981</v>
      </c>
    </row>
    <row r="4674" spans="1:8" ht="15.75">
      <c r="A4674" s="3" t="s">
        <v>2945</v>
      </c>
      <c r="B4674" s="2" t="s">
        <v>2620</v>
      </c>
      <c r="C4674" s="2" t="s">
        <v>318</v>
      </c>
      <c r="D4674" s="2" t="s">
        <v>2621</v>
      </c>
      <c r="E4674" s="4">
        <v>5</v>
      </c>
      <c r="F4674" s="4">
        <v>32665</v>
      </c>
      <c r="G4674" s="4">
        <v>3267</v>
      </c>
      <c r="H4674" s="4">
        <v>35932</v>
      </c>
    </row>
    <row r="4675" spans="1:8" ht="15.75">
      <c r="A4675" s="3" t="s">
        <v>2945</v>
      </c>
      <c r="B4675" s="2" t="s">
        <v>2626</v>
      </c>
      <c r="C4675" s="2" t="s">
        <v>318</v>
      </c>
      <c r="D4675" s="2" t="s">
        <v>2627</v>
      </c>
      <c r="E4675" s="4">
        <v>35</v>
      </c>
      <c r="F4675" s="4">
        <v>308700</v>
      </c>
      <c r="G4675" s="4">
        <v>30870</v>
      </c>
      <c r="H4675" s="4">
        <v>339570</v>
      </c>
    </row>
    <row r="4676" spans="1:8" ht="15.75">
      <c r="A4676" s="3" t="s">
        <v>2945</v>
      </c>
      <c r="B4676" s="2" t="s">
        <v>2628</v>
      </c>
      <c r="C4676" s="2" t="s">
        <v>318</v>
      </c>
      <c r="D4676" s="2" t="s">
        <v>2629</v>
      </c>
      <c r="E4676" s="4">
        <v>480</v>
      </c>
      <c r="F4676" s="4">
        <v>1480800</v>
      </c>
      <c r="G4676" s="4">
        <v>148080</v>
      </c>
      <c r="H4676" s="4">
        <v>1628880</v>
      </c>
    </row>
    <row r="4677" spans="1:8" ht="15.75">
      <c r="A4677" s="3" t="s">
        <v>2945</v>
      </c>
      <c r="B4677" s="2" t="s">
        <v>2630</v>
      </c>
      <c r="C4677" s="2" t="s">
        <v>318</v>
      </c>
      <c r="D4677" s="2" t="s">
        <v>2631</v>
      </c>
      <c r="E4677" s="4">
        <v>30</v>
      </c>
      <c r="F4677" s="4">
        <v>100200</v>
      </c>
      <c r="G4677" s="4">
        <v>10020</v>
      </c>
      <c r="H4677" s="4">
        <v>110220</v>
      </c>
    </row>
    <row r="4678" spans="1:8" ht="15.75">
      <c r="A4678" s="3" t="s">
        <v>2945</v>
      </c>
      <c r="B4678" s="2" t="s">
        <v>2640</v>
      </c>
      <c r="C4678" s="2" t="s">
        <v>2312</v>
      </c>
      <c r="D4678" s="2" t="s">
        <v>2641</v>
      </c>
      <c r="E4678" s="4">
        <v>20</v>
      </c>
      <c r="F4678" s="4">
        <v>252000</v>
      </c>
      <c r="G4678" s="4">
        <v>25200</v>
      </c>
      <c r="H4678" s="4">
        <v>277200</v>
      </c>
    </row>
    <row r="4679" spans="1:8" ht="15.75">
      <c r="A4679" s="3" t="s">
        <v>2945</v>
      </c>
      <c r="B4679" s="2" t="s">
        <v>2645</v>
      </c>
      <c r="C4679" s="2" t="s">
        <v>2642</v>
      </c>
      <c r="D4679" s="2" t="s">
        <v>2646</v>
      </c>
      <c r="E4679" s="4">
        <v>10</v>
      </c>
      <c r="F4679" s="4">
        <v>94000</v>
      </c>
      <c r="G4679" s="4">
        <v>9400</v>
      </c>
      <c r="H4679" s="4">
        <v>103400</v>
      </c>
    </row>
    <row r="4680" spans="1:8" ht="15.75">
      <c r="A4680" s="3" t="s">
        <v>2945</v>
      </c>
      <c r="B4680" s="2" t="s">
        <v>2647</v>
      </c>
      <c r="C4680" s="2" t="s">
        <v>2642</v>
      </c>
      <c r="D4680" s="2" t="s">
        <v>2648</v>
      </c>
      <c r="E4680" s="4">
        <v>10</v>
      </c>
      <c r="F4680" s="4">
        <v>110000</v>
      </c>
      <c r="G4680" s="4">
        <v>11000</v>
      </c>
      <c r="H4680" s="4">
        <v>121000</v>
      </c>
    </row>
    <row r="4681" spans="1:8" ht="15.75">
      <c r="A4681" s="3" t="s">
        <v>2945</v>
      </c>
      <c r="B4681" s="2" t="s">
        <v>2649</v>
      </c>
      <c r="C4681" s="2" t="s">
        <v>2642</v>
      </c>
      <c r="D4681" s="2" t="s">
        <v>2641</v>
      </c>
      <c r="E4681" s="4">
        <v>10</v>
      </c>
      <c r="F4681" s="4">
        <v>127000</v>
      </c>
      <c r="G4681" s="4">
        <v>12700</v>
      </c>
      <c r="H4681" s="4">
        <v>139700</v>
      </c>
    </row>
    <row r="4682" spans="1:8" ht="15.75">
      <c r="A4682" s="3" t="s">
        <v>2945</v>
      </c>
      <c r="B4682" s="2" t="s">
        <v>2677</v>
      </c>
      <c r="C4682" s="2" t="s">
        <v>2664</v>
      </c>
      <c r="D4682" s="2" t="s">
        <v>2648</v>
      </c>
      <c r="E4682" s="4">
        <v>20</v>
      </c>
      <c r="F4682" s="4">
        <v>230000</v>
      </c>
      <c r="G4682" s="4">
        <v>23000</v>
      </c>
      <c r="H4682" s="4">
        <v>253000</v>
      </c>
    </row>
    <row r="4683" spans="1:8" ht="15.75">
      <c r="A4683" s="3" t="s">
        <v>2945</v>
      </c>
      <c r="B4683" s="2" t="s">
        <v>2720</v>
      </c>
      <c r="C4683" s="2" t="s">
        <v>1267</v>
      </c>
      <c r="D4683" s="2" t="s">
        <v>2721</v>
      </c>
      <c r="E4683" s="4">
        <v>39</v>
      </c>
      <c r="F4683" s="4">
        <v>1120197</v>
      </c>
      <c r="G4683" s="4">
        <v>112020</v>
      </c>
      <c r="H4683" s="4">
        <v>1232217</v>
      </c>
    </row>
    <row r="4684" spans="1:8" ht="15.75">
      <c r="A4684" s="3" t="s">
        <v>2945</v>
      </c>
      <c r="B4684" s="2" t="s">
        <v>2728</v>
      </c>
      <c r="C4684" s="2" t="s">
        <v>1267</v>
      </c>
      <c r="D4684" s="2" t="s">
        <v>2729</v>
      </c>
      <c r="E4684" s="4">
        <v>10</v>
      </c>
      <c r="F4684" s="4">
        <v>377430</v>
      </c>
      <c r="G4684" s="4">
        <v>37743</v>
      </c>
      <c r="H4684" s="4">
        <v>415173</v>
      </c>
    </row>
    <row r="4685" spans="1:8" ht="15.75">
      <c r="A4685" s="3" t="s">
        <v>2945</v>
      </c>
      <c r="B4685" s="2" t="s">
        <v>2733</v>
      </c>
      <c r="C4685" s="2" t="s">
        <v>2732</v>
      </c>
      <c r="D4685" s="2" t="s">
        <v>2734</v>
      </c>
      <c r="E4685" s="4">
        <v>10</v>
      </c>
      <c r="F4685" s="4">
        <v>122090</v>
      </c>
      <c r="G4685" s="4">
        <v>12209</v>
      </c>
      <c r="H4685" s="4">
        <v>134299</v>
      </c>
    </row>
    <row r="4686" spans="1:8" ht="15.75">
      <c r="A4686" s="3" t="s">
        <v>2945</v>
      </c>
      <c r="B4686" s="2" t="s">
        <v>2745</v>
      </c>
      <c r="C4686" s="2" t="s">
        <v>2732</v>
      </c>
      <c r="D4686" s="2" t="s">
        <v>2746</v>
      </c>
      <c r="E4686" s="4">
        <v>10</v>
      </c>
      <c r="F4686" s="4">
        <v>192590</v>
      </c>
      <c r="G4686" s="4">
        <v>19259</v>
      </c>
      <c r="H4686" s="4">
        <v>211849</v>
      </c>
    </row>
    <row r="4687" spans="1:8" ht="15.75">
      <c r="A4687" s="3" t="s">
        <v>2945</v>
      </c>
      <c r="B4687" s="2" t="s">
        <v>2771</v>
      </c>
      <c r="C4687" s="2" t="s">
        <v>1415</v>
      </c>
      <c r="D4687" s="2" t="s">
        <v>2772</v>
      </c>
      <c r="E4687" s="4">
        <v>25</v>
      </c>
      <c r="F4687" s="4">
        <v>95650</v>
      </c>
      <c r="G4687" s="4">
        <v>9565</v>
      </c>
      <c r="H4687" s="4">
        <v>105215</v>
      </c>
    </row>
    <row r="4688" spans="1:8" ht="15.75">
      <c r="A4688" s="3" t="s">
        <v>2945</v>
      </c>
      <c r="B4688" s="2" t="s">
        <v>2811</v>
      </c>
      <c r="C4688" s="2" t="s">
        <v>1443</v>
      </c>
      <c r="D4688" s="2" t="s">
        <v>2812</v>
      </c>
      <c r="E4688" s="4">
        <v>21</v>
      </c>
      <c r="F4688" s="4">
        <v>52038</v>
      </c>
      <c r="G4688" s="4">
        <v>5204</v>
      </c>
      <c r="H4688" s="4">
        <v>57242</v>
      </c>
    </row>
    <row r="4689" spans="1:8" ht="15.75">
      <c r="A4689" s="3" t="s">
        <v>2945</v>
      </c>
      <c r="B4689" s="2" t="s">
        <v>2831</v>
      </c>
      <c r="C4689" s="2" t="s">
        <v>1401</v>
      </c>
      <c r="D4689" s="2" t="s">
        <v>2832</v>
      </c>
      <c r="E4689" s="4">
        <v>50</v>
      </c>
      <c r="F4689" s="4">
        <v>95750</v>
      </c>
      <c r="G4689" s="4">
        <v>9575</v>
      </c>
      <c r="H4689" s="4">
        <v>105325</v>
      </c>
    </row>
    <row r="4690" spans="1:8" ht="15.75">
      <c r="A4690" s="3" t="s">
        <v>2945</v>
      </c>
      <c r="B4690" s="2" t="s">
        <v>2835</v>
      </c>
      <c r="C4690" s="2" t="s">
        <v>1401</v>
      </c>
      <c r="D4690" s="2" t="s">
        <v>2836</v>
      </c>
      <c r="E4690" s="4">
        <v>71</v>
      </c>
      <c r="F4690" s="4">
        <v>169086</v>
      </c>
      <c r="G4690" s="4">
        <v>16909</v>
      </c>
      <c r="H4690" s="4">
        <v>185995</v>
      </c>
    </row>
    <row r="4691" spans="1:8" ht="15.75">
      <c r="A4691" s="3" t="s">
        <v>2945</v>
      </c>
      <c r="B4691" s="2" t="s">
        <v>2838</v>
      </c>
      <c r="C4691" s="2" t="s">
        <v>1401</v>
      </c>
      <c r="D4691" s="2" t="s">
        <v>2839</v>
      </c>
      <c r="E4691" s="4">
        <v>28</v>
      </c>
      <c r="F4691" s="4">
        <v>44940</v>
      </c>
      <c r="G4691" s="4">
        <v>4494</v>
      </c>
      <c r="H4691" s="4">
        <v>49434</v>
      </c>
    </row>
    <row r="4692" spans="1:8" ht="15.75">
      <c r="A4692" s="3" t="s">
        <v>2945</v>
      </c>
      <c r="B4692" s="2" t="s">
        <v>2844</v>
      </c>
      <c r="C4692" s="2" t="s">
        <v>1401</v>
      </c>
      <c r="D4692" s="2" t="s">
        <v>2845</v>
      </c>
      <c r="E4692" s="4">
        <v>30</v>
      </c>
      <c r="F4692" s="4">
        <v>35730</v>
      </c>
      <c r="G4692" s="4">
        <v>3573</v>
      </c>
      <c r="H4692" s="4">
        <v>39303</v>
      </c>
    </row>
    <row r="4693" spans="1:8" ht="15.75">
      <c r="A4693" s="3" t="s">
        <v>2945</v>
      </c>
      <c r="B4693" s="2" t="s">
        <v>2850</v>
      </c>
      <c r="C4693" s="2" t="s">
        <v>1401</v>
      </c>
      <c r="D4693" s="2" t="s">
        <v>2851</v>
      </c>
      <c r="E4693" s="4">
        <v>70</v>
      </c>
      <c r="F4693" s="4">
        <v>105910</v>
      </c>
      <c r="G4693" s="4">
        <v>10591</v>
      </c>
      <c r="H4693" s="4">
        <v>116501</v>
      </c>
    </row>
    <row r="4694" spans="1:8" ht="15.75">
      <c r="A4694" s="3" t="s">
        <v>2945</v>
      </c>
      <c r="B4694" s="2" t="s">
        <v>2861</v>
      </c>
      <c r="C4694" s="2" t="s">
        <v>1405</v>
      </c>
      <c r="D4694" s="2" t="s">
        <v>2862</v>
      </c>
      <c r="E4694" s="4">
        <v>20</v>
      </c>
      <c r="F4694" s="4">
        <v>49380</v>
      </c>
      <c r="G4694" s="4">
        <v>4938</v>
      </c>
      <c r="H4694" s="4">
        <v>54318</v>
      </c>
    </row>
    <row r="4695" spans="1:8" ht="15.75">
      <c r="A4695" s="3" t="s">
        <v>2945</v>
      </c>
      <c r="B4695" s="2" t="s">
        <v>2863</v>
      </c>
      <c r="C4695" s="2" t="s">
        <v>1405</v>
      </c>
      <c r="D4695" s="2" t="s">
        <v>2864</v>
      </c>
      <c r="E4695" s="4">
        <v>20</v>
      </c>
      <c r="F4695" s="4">
        <v>62120</v>
      </c>
      <c r="G4695" s="4">
        <v>6212</v>
      </c>
      <c r="H4695" s="4">
        <v>68332</v>
      </c>
    </row>
    <row r="4696" spans="1:8" ht="15.75">
      <c r="A4696" s="3" t="s">
        <v>2945</v>
      </c>
      <c r="B4696" s="2" t="s">
        <v>2871</v>
      </c>
      <c r="C4696" s="2" t="s">
        <v>1405</v>
      </c>
      <c r="D4696" s="2" t="s">
        <v>2872</v>
      </c>
      <c r="E4696" s="4">
        <v>30</v>
      </c>
      <c r="F4696" s="4">
        <v>148680</v>
      </c>
      <c r="G4696" s="4">
        <v>14868</v>
      </c>
      <c r="H4696" s="4">
        <v>163548</v>
      </c>
    </row>
    <row r="4697" spans="1:8" ht="15.75">
      <c r="A4697" s="3" t="s">
        <v>2945</v>
      </c>
      <c r="B4697" s="2" t="s">
        <v>2873</v>
      </c>
      <c r="C4697" s="2" t="s">
        <v>1405</v>
      </c>
      <c r="D4697" s="2" t="s">
        <v>2874</v>
      </c>
      <c r="E4697" s="4">
        <v>10</v>
      </c>
      <c r="F4697" s="4">
        <v>15730</v>
      </c>
      <c r="G4697" s="4">
        <v>1573</v>
      </c>
      <c r="H4697" s="4">
        <v>17303</v>
      </c>
    </row>
    <row r="4698" spans="1:8" ht="15.75">
      <c r="A4698" s="3" t="s">
        <v>2945</v>
      </c>
      <c r="B4698" s="2" t="s">
        <v>2879</v>
      </c>
      <c r="C4698" s="2" t="s">
        <v>1412</v>
      </c>
      <c r="D4698" s="2" t="s">
        <v>2880</v>
      </c>
      <c r="E4698" s="4">
        <v>179</v>
      </c>
      <c r="F4698" s="4">
        <v>337571</v>
      </c>
      <c r="G4698" s="4">
        <v>33758</v>
      </c>
      <c r="H4698" s="4">
        <v>371329</v>
      </c>
    </row>
    <row r="4699" spans="1:8" ht="15.75">
      <c r="A4699" s="3" t="s">
        <v>2945</v>
      </c>
      <c r="B4699" s="2" t="s">
        <v>2882</v>
      </c>
      <c r="C4699" s="2" t="s">
        <v>1412</v>
      </c>
      <c r="D4699" s="2" t="s">
        <v>2646</v>
      </c>
      <c r="E4699" s="4">
        <v>141</v>
      </c>
      <c r="F4699" s="4">
        <v>333465</v>
      </c>
      <c r="G4699" s="4">
        <v>33347</v>
      </c>
      <c r="H4699" s="4">
        <v>366812</v>
      </c>
    </row>
    <row r="4700" spans="1:8" ht="15.75">
      <c r="A4700" s="3" t="s">
        <v>2945</v>
      </c>
      <c r="B4700" s="2" t="s">
        <v>2883</v>
      </c>
      <c r="C4700" s="2" t="s">
        <v>1412</v>
      </c>
      <c r="D4700" s="2" t="s">
        <v>2884</v>
      </c>
      <c r="E4700" s="4">
        <v>6</v>
      </c>
      <c r="F4700" s="4">
        <v>8814</v>
      </c>
      <c r="G4700" s="4">
        <v>882</v>
      </c>
      <c r="H4700" s="4">
        <v>9696</v>
      </c>
    </row>
    <row r="4701" spans="1:8" ht="15.75">
      <c r="A4701" s="3" t="s">
        <v>2945</v>
      </c>
      <c r="B4701" s="2" t="s">
        <v>2885</v>
      </c>
      <c r="C4701" s="2" t="s">
        <v>1412</v>
      </c>
      <c r="D4701" s="2" t="s">
        <v>2886</v>
      </c>
      <c r="E4701" s="4">
        <v>70</v>
      </c>
      <c r="F4701" s="4">
        <v>246170</v>
      </c>
      <c r="G4701" s="4">
        <v>24617</v>
      </c>
      <c r="H4701" s="4">
        <v>270787</v>
      </c>
    </row>
    <row r="4702" spans="1:8" ht="15.75">
      <c r="A4702" s="3" t="s">
        <v>2945</v>
      </c>
      <c r="B4702" s="2" t="s">
        <v>2889</v>
      </c>
      <c r="C4702" s="2" t="s">
        <v>1412</v>
      </c>
      <c r="D4702" s="2" t="s">
        <v>2890</v>
      </c>
      <c r="E4702" s="4">
        <v>30</v>
      </c>
      <c r="F4702" s="4">
        <v>47850</v>
      </c>
      <c r="G4702" s="4">
        <v>4785</v>
      </c>
      <c r="H4702" s="4">
        <v>52635</v>
      </c>
    </row>
    <row r="4703" spans="1:8" ht="15.75">
      <c r="A4703" s="3" t="s">
        <v>2945</v>
      </c>
      <c r="B4703" s="2" t="s">
        <v>2893</v>
      </c>
      <c r="C4703" s="2" t="s">
        <v>1412</v>
      </c>
      <c r="D4703" s="2" t="s">
        <v>2894</v>
      </c>
      <c r="E4703" s="4">
        <v>50</v>
      </c>
      <c r="F4703" s="4">
        <v>84330</v>
      </c>
      <c r="G4703" s="4">
        <v>8433</v>
      </c>
      <c r="H4703" s="4">
        <v>92763</v>
      </c>
    </row>
    <row r="4704" spans="1:8" ht="15.75">
      <c r="A4704" s="3" t="s">
        <v>2945</v>
      </c>
      <c r="B4704" s="2" t="s">
        <v>2895</v>
      </c>
      <c r="C4704" s="2" t="s">
        <v>1412</v>
      </c>
      <c r="D4704" s="2" t="s">
        <v>2896</v>
      </c>
      <c r="E4704" s="4">
        <v>50</v>
      </c>
      <c r="F4704" s="4">
        <v>98700</v>
      </c>
      <c r="G4704" s="4">
        <v>9870</v>
      </c>
      <c r="H4704" s="4">
        <v>108570</v>
      </c>
    </row>
    <row r="4705" spans="1:8" ht="15.75">
      <c r="A4705" s="3" t="s">
        <v>2945</v>
      </c>
      <c r="B4705" s="2" t="s">
        <v>2899</v>
      </c>
      <c r="C4705" s="2" t="s">
        <v>1412</v>
      </c>
      <c r="D4705" s="2" t="s">
        <v>2900</v>
      </c>
      <c r="E4705" s="4">
        <v>18</v>
      </c>
      <c r="F4705" s="4">
        <v>36180</v>
      </c>
      <c r="G4705" s="4">
        <v>3618</v>
      </c>
      <c r="H4705" s="4">
        <v>39798</v>
      </c>
    </row>
    <row r="4706" spans="1:8" ht="15.75">
      <c r="A4706" s="3" t="s">
        <v>2945</v>
      </c>
      <c r="B4706" s="2" t="s">
        <v>2903</v>
      </c>
      <c r="C4706" s="2" t="s">
        <v>1417</v>
      </c>
      <c r="D4706" s="2" t="s">
        <v>2904</v>
      </c>
      <c r="E4706" s="4">
        <v>12</v>
      </c>
      <c r="F4706" s="4">
        <v>29136</v>
      </c>
      <c r="G4706" s="4">
        <v>2914</v>
      </c>
      <c r="H4706" s="4">
        <v>32050</v>
      </c>
    </row>
    <row r="4707" spans="1:8" ht="15.75">
      <c r="A4707" s="3" t="s">
        <v>2945</v>
      </c>
      <c r="B4707" s="2" t="s">
        <v>2912</v>
      </c>
      <c r="C4707" s="2" t="s">
        <v>1417</v>
      </c>
      <c r="D4707" s="2" t="s">
        <v>2913</v>
      </c>
      <c r="E4707" s="4">
        <v>590</v>
      </c>
      <c r="F4707" s="4">
        <v>790300</v>
      </c>
      <c r="G4707" s="4">
        <v>79030</v>
      </c>
      <c r="H4707" s="4">
        <v>869330</v>
      </c>
    </row>
    <row r="4708" spans="1:8" ht="15.75">
      <c r="A4708" s="3" t="s">
        <v>2945</v>
      </c>
      <c r="B4708" s="2" t="s">
        <v>2916</v>
      </c>
      <c r="C4708" s="2" t="s">
        <v>1424</v>
      </c>
      <c r="D4708" s="2" t="s">
        <v>2917</v>
      </c>
      <c r="E4708" s="4">
        <v>20</v>
      </c>
      <c r="F4708" s="4">
        <v>50500</v>
      </c>
      <c r="G4708" s="4">
        <v>5050</v>
      </c>
      <c r="H4708" s="4">
        <v>55550</v>
      </c>
    </row>
    <row r="4709" spans="1:8" ht="15.75">
      <c r="A4709" s="3" t="s">
        <v>2945</v>
      </c>
      <c r="B4709" s="2" t="s">
        <v>2920</v>
      </c>
      <c r="C4709" s="2" t="s">
        <v>1424</v>
      </c>
      <c r="D4709" s="2" t="s">
        <v>2921</v>
      </c>
      <c r="E4709" s="4">
        <v>12</v>
      </c>
      <c r="F4709" s="4">
        <v>44856</v>
      </c>
      <c r="G4709" s="4">
        <v>4486</v>
      </c>
      <c r="H4709" s="4">
        <v>49342</v>
      </c>
    </row>
    <row r="4710" spans="1:8" ht="15.75">
      <c r="A4710" s="3" t="s">
        <v>2945</v>
      </c>
      <c r="B4710" s="2" t="s">
        <v>2922</v>
      </c>
      <c r="C4710" s="2" t="s">
        <v>1424</v>
      </c>
      <c r="D4710" s="2" t="s">
        <v>2923</v>
      </c>
      <c r="E4710" s="4">
        <v>11</v>
      </c>
      <c r="F4710" s="4">
        <v>48125</v>
      </c>
      <c r="G4710" s="4">
        <v>4813</v>
      </c>
      <c r="H4710" s="4">
        <v>52938</v>
      </c>
    </row>
    <row r="4711" spans="1:8" ht="15.75">
      <c r="A4711" s="3" t="s">
        <v>2945</v>
      </c>
      <c r="B4711" s="2" t="s">
        <v>2926</v>
      </c>
      <c r="C4711" s="2" t="s">
        <v>1424</v>
      </c>
      <c r="D4711" s="2" t="s">
        <v>2927</v>
      </c>
      <c r="E4711" s="4">
        <v>20</v>
      </c>
      <c r="F4711" s="4">
        <v>48460</v>
      </c>
      <c r="G4711" s="4">
        <v>4846</v>
      </c>
      <c r="H4711" s="4">
        <v>53306</v>
      </c>
    </row>
    <row r="4712" spans="1:8" ht="15.75">
      <c r="A4712" s="3" t="s">
        <v>2945</v>
      </c>
      <c r="B4712" s="2" t="s">
        <v>2930</v>
      </c>
      <c r="C4712" s="2" t="s">
        <v>2781</v>
      </c>
      <c r="D4712" s="2" t="s">
        <v>2931</v>
      </c>
      <c r="E4712" s="4">
        <v>50</v>
      </c>
      <c r="F4712" s="4">
        <v>153700</v>
      </c>
      <c r="G4712" s="4">
        <v>15370</v>
      </c>
      <c r="H4712" s="4">
        <v>169070</v>
      </c>
    </row>
    <row r="4713" spans="1:8" ht="15.75">
      <c r="A4713" s="3" t="s">
        <v>2945</v>
      </c>
      <c r="B4713" s="2" t="s">
        <v>2932</v>
      </c>
      <c r="C4713" s="2" t="s">
        <v>2781</v>
      </c>
      <c r="D4713" s="2" t="s">
        <v>2933</v>
      </c>
      <c r="E4713" s="4">
        <v>3</v>
      </c>
      <c r="F4713" s="4">
        <v>9852</v>
      </c>
      <c r="G4713" s="4">
        <v>985</v>
      </c>
      <c r="H4713" s="4">
        <v>10837</v>
      </c>
    </row>
    <row r="4714" spans="1:8" ht="15.75">
      <c r="A4714" s="3" t="s">
        <v>2945</v>
      </c>
      <c r="B4714" s="2" t="s">
        <v>3866</v>
      </c>
      <c r="C4714" s="2" t="s">
        <v>1426</v>
      </c>
      <c r="D4714" s="2" t="s">
        <v>3867</v>
      </c>
      <c r="E4714" s="4">
        <v>220</v>
      </c>
      <c r="F4714" s="4">
        <v>243320</v>
      </c>
      <c r="G4714" s="4">
        <v>24332</v>
      </c>
      <c r="H4714" s="4">
        <v>267652</v>
      </c>
    </row>
    <row r="4715" spans="1:8" ht="15.75">
      <c r="A4715" s="3" t="s">
        <v>2945</v>
      </c>
      <c r="B4715" s="2" t="s">
        <v>3870</v>
      </c>
      <c r="C4715" s="2" t="s">
        <v>1426</v>
      </c>
      <c r="D4715" s="2" t="s">
        <v>3871</v>
      </c>
      <c r="E4715" s="4">
        <v>150</v>
      </c>
      <c r="F4715" s="4">
        <v>180550</v>
      </c>
      <c r="G4715" s="4">
        <v>18055</v>
      </c>
      <c r="H4715" s="4">
        <v>198605</v>
      </c>
    </row>
    <row r="4716" spans="1:8" ht="15.75">
      <c r="A4716" s="3" t="s">
        <v>2945</v>
      </c>
      <c r="B4716" s="2" t="s">
        <v>3872</v>
      </c>
      <c r="C4716" s="2" t="s">
        <v>1426</v>
      </c>
      <c r="D4716" s="2" t="s">
        <v>3873</v>
      </c>
      <c r="E4716" s="4">
        <v>1050</v>
      </c>
      <c r="F4716" s="4">
        <v>1359600</v>
      </c>
      <c r="G4716" s="4">
        <v>135960</v>
      </c>
      <c r="H4716" s="4">
        <v>1495560</v>
      </c>
    </row>
    <row r="4717" spans="1:8" ht="15.75">
      <c r="A4717" s="3" t="s">
        <v>2945</v>
      </c>
      <c r="B4717" s="2" t="s">
        <v>3876</v>
      </c>
      <c r="C4717" s="2" t="s">
        <v>1433</v>
      </c>
      <c r="D4717" s="2" t="s">
        <v>3877</v>
      </c>
      <c r="E4717" s="4">
        <v>290</v>
      </c>
      <c r="F4717" s="4">
        <v>515100</v>
      </c>
      <c r="G4717" s="4">
        <v>51510</v>
      </c>
      <c r="H4717" s="4">
        <v>566610</v>
      </c>
    </row>
    <row r="4718" spans="1:8" ht="15.75">
      <c r="A4718" s="3" t="s">
        <v>2945</v>
      </c>
      <c r="B4718" s="2" t="s">
        <v>3878</v>
      </c>
      <c r="C4718" s="2" t="s">
        <v>1433</v>
      </c>
      <c r="D4718" s="2" t="s">
        <v>3879</v>
      </c>
      <c r="E4718" s="4">
        <v>100</v>
      </c>
      <c r="F4718" s="4">
        <v>221700</v>
      </c>
      <c r="G4718" s="4">
        <v>22170</v>
      </c>
      <c r="H4718" s="4">
        <v>243870</v>
      </c>
    </row>
    <row r="4719" spans="1:8" ht="15.75">
      <c r="A4719" s="3" t="s">
        <v>2945</v>
      </c>
      <c r="B4719" s="2" t="s">
        <v>3880</v>
      </c>
      <c r="C4719" s="2" t="s">
        <v>1433</v>
      </c>
      <c r="D4719" s="2" t="s">
        <v>3881</v>
      </c>
      <c r="E4719" s="4">
        <v>4681</v>
      </c>
      <c r="F4719" s="4">
        <v>4694886</v>
      </c>
      <c r="G4719" s="4">
        <v>469489</v>
      </c>
      <c r="H4719" s="4">
        <v>5164375</v>
      </c>
    </row>
    <row r="4720" spans="1:8" ht="15.75">
      <c r="A4720" s="3" t="s">
        <v>2945</v>
      </c>
      <c r="B4720" s="2" t="s">
        <v>3886</v>
      </c>
      <c r="C4720" s="2" t="s">
        <v>1433</v>
      </c>
      <c r="D4720" s="2" t="s">
        <v>3887</v>
      </c>
      <c r="E4720" s="4">
        <v>270</v>
      </c>
      <c r="F4720" s="4">
        <v>296070</v>
      </c>
      <c r="G4720" s="4">
        <v>29607</v>
      </c>
      <c r="H4720" s="4">
        <v>325677</v>
      </c>
    </row>
    <row r="4721" spans="1:8" ht="15.75">
      <c r="A4721" s="3" t="s">
        <v>2945</v>
      </c>
      <c r="B4721" s="2" t="s">
        <v>3888</v>
      </c>
      <c r="C4721" s="2" t="s">
        <v>1433</v>
      </c>
      <c r="D4721" s="2" t="s">
        <v>3889</v>
      </c>
      <c r="E4721" s="4">
        <v>2640</v>
      </c>
      <c r="F4721" s="4">
        <v>3259520</v>
      </c>
      <c r="G4721" s="4">
        <v>325952</v>
      </c>
      <c r="H4721" s="4">
        <v>3585472</v>
      </c>
    </row>
    <row r="4722" spans="1:8" ht="15.75">
      <c r="A4722" s="3" t="s">
        <v>2945</v>
      </c>
      <c r="B4722" s="2" t="s">
        <v>3892</v>
      </c>
      <c r="C4722" s="2" t="s">
        <v>1433</v>
      </c>
      <c r="D4722" s="2" t="s">
        <v>3893</v>
      </c>
      <c r="E4722" s="4">
        <v>100</v>
      </c>
      <c r="F4722" s="4">
        <v>178260</v>
      </c>
      <c r="G4722" s="4">
        <v>17826</v>
      </c>
      <c r="H4722" s="4">
        <v>196086</v>
      </c>
    </row>
    <row r="4723" spans="1:8" ht="15.75">
      <c r="A4723" s="3" t="s">
        <v>2945</v>
      </c>
      <c r="B4723" s="2" t="s">
        <v>3894</v>
      </c>
      <c r="C4723" s="2" t="s">
        <v>1433</v>
      </c>
      <c r="D4723" s="2" t="s">
        <v>3895</v>
      </c>
      <c r="E4723" s="4">
        <v>100</v>
      </c>
      <c r="F4723" s="4">
        <v>151400</v>
      </c>
      <c r="G4723" s="4">
        <v>15140</v>
      </c>
      <c r="H4723" s="4">
        <v>166540</v>
      </c>
    </row>
    <row r="4724" spans="1:8" ht="15.75">
      <c r="A4724" s="3" t="s">
        <v>2945</v>
      </c>
      <c r="B4724" s="2" t="s">
        <v>3896</v>
      </c>
      <c r="C4724" s="2" t="s">
        <v>1433</v>
      </c>
      <c r="D4724" s="2" t="s">
        <v>3897</v>
      </c>
      <c r="E4724" s="4">
        <v>40</v>
      </c>
      <c r="F4724" s="4">
        <v>66960</v>
      </c>
      <c r="G4724" s="4">
        <v>6696</v>
      </c>
      <c r="H4724" s="4">
        <v>73656</v>
      </c>
    </row>
    <row r="4725" spans="1:8" ht="15.75">
      <c r="A4725" s="3" t="s">
        <v>2945</v>
      </c>
      <c r="B4725" s="2" t="s">
        <v>3916</v>
      </c>
      <c r="C4725" s="2" t="s">
        <v>1405</v>
      </c>
      <c r="D4725" s="2" t="s">
        <v>2447</v>
      </c>
      <c r="E4725" s="4">
        <v>30</v>
      </c>
      <c r="F4725" s="4">
        <v>231000</v>
      </c>
      <c r="G4725" s="4">
        <v>23100</v>
      </c>
      <c r="H4725" s="4">
        <v>254100</v>
      </c>
    </row>
    <row r="4726" spans="1:8" ht="15.75">
      <c r="A4726" s="3" t="s">
        <v>2945</v>
      </c>
      <c r="B4726" s="2" t="s">
        <v>4529</v>
      </c>
      <c r="C4726" s="2" t="s">
        <v>4526</v>
      </c>
      <c r="D4726" s="2" t="s">
        <v>4530</v>
      </c>
      <c r="E4726" s="4">
        <v>160</v>
      </c>
      <c r="F4726" s="4">
        <v>1603200</v>
      </c>
      <c r="G4726" s="4">
        <v>160320</v>
      </c>
      <c r="H4726" s="4">
        <v>1763520</v>
      </c>
    </row>
    <row r="4727" spans="1:8" ht="15.75">
      <c r="A4727" s="3" t="s">
        <v>2945</v>
      </c>
      <c r="B4727" s="2" t="s">
        <v>4534</v>
      </c>
      <c r="C4727" s="2" t="s">
        <v>4533</v>
      </c>
      <c r="D4727" s="2" t="s">
        <v>4535</v>
      </c>
      <c r="E4727" s="4">
        <v>100</v>
      </c>
      <c r="F4727" s="4">
        <v>1437000</v>
      </c>
      <c r="G4727" s="4">
        <v>143700</v>
      </c>
      <c r="H4727" s="4">
        <v>1580700</v>
      </c>
    </row>
    <row r="4728" spans="1:8" ht="15.75">
      <c r="A4728" s="3" t="s">
        <v>2945</v>
      </c>
      <c r="B4728" s="2" t="s">
        <v>4546</v>
      </c>
      <c r="C4728" s="2" t="s">
        <v>4545</v>
      </c>
      <c r="D4728" s="2" t="s">
        <v>4547</v>
      </c>
      <c r="E4728" s="4">
        <v>20</v>
      </c>
      <c r="F4728" s="4">
        <v>443200</v>
      </c>
      <c r="G4728" s="4">
        <v>44320</v>
      </c>
      <c r="H4728" s="4">
        <v>487520</v>
      </c>
    </row>
    <row r="4729" spans="1:8" ht="15.75">
      <c r="A4729" s="3" t="s">
        <v>2945</v>
      </c>
      <c r="B4729" s="2" t="s">
        <v>4569</v>
      </c>
      <c r="C4729" s="2" t="s">
        <v>4568</v>
      </c>
      <c r="D4729" s="2" t="s">
        <v>4570</v>
      </c>
      <c r="E4729" s="4">
        <v>4</v>
      </c>
      <c r="F4729" s="4">
        <v>41720</v>
      </c>
      <c r="G4729" s="4">
        <v>4172</v>
      </c>
      <c r="H4729" s="4">
        <v>45892</v>
      </c>
    </row>
    <row r="4730" spans="1:8" ht="15.75">
      <c r="A4730" s="3" t="s">
        <v>2945</v>
      </c>
      <c r="B4730" s="2" t="s">
        <v>4576</v>
      </c>
      <c r="C4730" s="2" t="s">
        <v>4575</v>
      </c>
      <c r="D4730" s="2" t="s">
        <v>4577</v>
      </c>
      <c r="E4730" s="4">
        <v>137</v>
      </c>
      <c r="F4730" s="4">
        <v>2039930</v>
      </c>
      <c r="G4730" s="4">
        <v>203993</v>
      </c>
      <c r="H4730" s="4">
        <v>2243923</v>
      </c>
    </row>
    <row r="4731" spans="1:8" ht="15.75">
      <c r="A4731" s="3" t="s">
        <v>2945</v>
      </c>
      <c r="B4731" s="2" t="s">
        <v>4581</v>
      </c>
      <c r="C4731" s="2" t="s">
        <v>4580</v>
      </c>
      <c r="D4731" s="2" t="s">
        <v>4582</v>
      </c>
      <c r="E4731" s="4">
        <v>50</v>
      </c>
      <c r="F4731" s="4">
        <v>1173000</v>
      </c>
      <c r="G4731" s="4">
        <v>117300</v>
      </c>
      <c r="H4731" s="4">
        <v>1290300</v>
      </c>
    </row>
    <row r="4732" spans="1:8" ht="15.75">
      <c r="A4732" s="3" t="s">
        <v>2945</v>
      </c>
      <c r="B4732" s="2" t="s">
        <v>4603</v>
      </c>
      <c r="C4732" s="2" t="s">
        <v>4602</v>
      </c>
      <c r="D4732" s="2" t="s">
        <v>4604</v>
      </c>
      <c r="E4732" s="4">
        <v>21</v>
      </c>
      <c r="F4732" s="4">
        <v>394240</v>
      </c>
      <c r="G4732" s="4">
        <v>39424</v>
      </c>
      <c r="H4732" s="4">
        <v>433664</v>
      </c>
    </row>
    <row r="4733" spans="1:8" ht="15.75">
      <c r="A4733" s="3" t="s">
        <v>2945</v>
      </c>
      <c r="B4733" s="2" t="s">
        <v>4621</v>
      </c>
      <c r="C4733" s="2" t="s">
        <v>4620</v>
      </c>
      <c r="D4733" s="2" t="s">
        <v>4622</v>
      </c>
      <c r="E4733" s="4">
        <v>2020</v>
      </c>
      <c r="F4733" s="4">
        <v>25061600</v>
      </c>
      <c r="G4733" s="4">
        <v>2506160</v>
      </c>
      <c r="H4733" s="4">
        <v>27567760</v>
      </c>
    </row>
    <row r="4734" spans="1:8" ht="15.75">
      <c r="A4734" s="3" t="s">
        <v>2945</v>
      </c>
      <c r="B4734" s="2" t="s">
        <v>4634</v>
      </c>
      <c r="C4734" s="2" t="s">
        <v>4632</v>
      </c>
      <c r="D4734" s="2" t="s">
        <v>4635</v>
      </c>
      <c r="E4734" s="4">
        <v>1</v>
      </c>
      <c r="F4734" s="4">
        <v>13350</v>
      </c>
      <c r="G4734" s="4">
        <v>1335</v>
      </c>
      <c r="H4734" s="4">
        <v>14685</v>
      </c>
    </row>
    <row r="4735" spans="1:8" ht="15.75">
      <c r="A4735" s="3" t="s">
        <v>2945</v>
      </c>
      <c r="B4735" s="2" t="s">
        <v>6408</v>
      </c>
      <c r="C4735" s="2" t="s">
        <v>1759</v>
      </c>
      <c r="D4735" s="2" t="s">
        <v>1756</v>
      </c>
      <c r="E4735" s="4">
        <v>5</v>
      </c>
      <c r="F4735" s="4">
        <v>60000</v>
      </c>
      <c r="G4735" s="4">
        <v>6000</v>
      </c>
      <c r="H4735" s="4">
        <v>66000</v>
      </c>
    </row>
    <row r="4736" spans="1:8" ht="15.75">
      <c r="A4736" s="3" t="s">
        <v>2951</v>
      </c>
      <c r="B4736" s="2" t="s">
        <v>55</v>
      </c>
      <c r="C4736" s="2" t="s">
        <v>50</v>
      </c>
      <c r="D4736" s="2" t="s">
        <v>56</v>
      </c>
      <c r="E4736" s="4">
        <v>50</v>
      </c>
      <c r="F4736" s="4">
        <v>180000</v>
      </c>
      <c r="G4736" s="4">
        <v>18000</v>
      </c>
      <c r="H4736" s="4">
        <v>198000</v>
      </c>
    </row>
    <row r="4737" spans="1:8" ht="15.75">
      <c r="A4737" s="3" t="s">
        <v>2951</v>
      </c>
      <c r="B4737" s="2" t="s">
        <v>57</v>
      </c>
      <c r="C4737" s="2" t="s">
        <v>50</v>
      </c>
      <c r="D4737" s="2" t="s">
        <v>58</v>
      </c>
      <c r="E4737" s="4">
        <v>50</v>
      </c>
      <c r="F4737" s="4">
        <v>221000</v>
      </c>
      <c r="G4737" s="4">
        <v>22100</v>
      </c>
      <c r="H4737" s="4">
        <v>243100</v>
      </c>
    </row>
    <row r="4738" spans="1:8" ht="15.75">
      <c r="A4738" s="3" t="s">
        <v>2951</v>
      </c>
      <c r="B4738" s="2" t="s">
        <v>2960</v>
      </c>
      <c r="C4738" s="2" t="s">
        <v>88</v>
      </c>
      <c r="D4738" s="2" t="s">
        <v>65</v>
      </c>
      <c r="E4738" s="4">
        <v>30</v>
      </c>
      <c r="F4738" s="4">
        <v>234000</v>
      </c>
      <c r="G4738" s="4">
        <v>23400</v>
      </c>
      <c r="H4738" s="4">
        <v>257400</v>
      </c>
    </row>
    <row r="4739" spans="1:8" ht="15.75">
      <c r="A4739" s="3" t="s">
        <v>2951</v>
      </c>
      <c r="B4739" s="2" t="s">
        <v>2961</v>
      </c>
      <c r="C4739" s="2" t="s">
        <v>88</v>
      </c>
      <c r="D4739" s="2" t="s">
        <v>75</v>
      </c>
      <c r="E4739" s="4">
        <v>20</v>
      </c>
      <c r="F4739" s="4">
        <v>172000</v>
      </c>
      <c r="G4739" s="4">
        <v>17200</v>
      </c>
      <c r="H4739" s="4">
        <v>189200</v>
      </c>
    </row>
    <row r="4740" spans="1:8" ht="15.75">
      <c r="A4740" s="3" t="s">
        <v>2951</v>
      </c>
      <c r="B4740" s="2" t="s">
        <v>2990</v>
      </c>
      <c r="C4740" s="2" t="s">
        <v>2989</v>
      </c>
      <c r="D4740" s="2" t="s">
        <v>65</v>
      </c>
      <c r="E4740" s="4">
        <v>30</v>
      </c>
      <c r="F4740" s="4">
        <v>237000</v>
      </c>
      <c r="G4740" s="4">
        <v>23700</v>
      </c>
      <c r="H4740" s="4">
        <v>260700</v>
      </c>
    </row>
    <row r="4741" spans="1:8" ht="15.75">
      <c r="A4741" s="3" t="s">
        <v>2951</v>
      </c>
      <c r="B4741" s="2" t="s">
        <v>2991</v>
      </c>
      <c r="C4741" s="2" t="s">
        <v>2989</v>
      </c>
      <c r="D4741" s="2" t="s">
        <v>75</v>
      </c>
      <c r="E4741" s="4">
        <v>20</v>
      </c>
      <c r="F4741" s="4">
        <v>174000</v>
      </c>
      <c r="G4741" s="4">
        <v>17400</v>
      </c>
      <c r="H4741" s="4">
        <v>191400</v>
      </c>
    </row>
    <row r="4742" spans="1:8" ht="15.75">
      <c r="A4742" s="3" t="s">
        <v>2951</v>
      </c>
      <c r="B4742" s="2" t="s">
        <v>242</v>
      </c>
      <c r="C4742" s="2" t="s">
        <v>236</v>
      </c>
      <c r="D4742" s="2" t="s">
        <v>243</v>
      </c>
      <c r="E4742" s="4">
        <v>10</v>
      </c>
      <c r="F4742" s="4">
        <v>118640</v>
      </c>
      <c r="G4742" s="4">
        <v>11864</v>
      </c>
      <c r="H4742" s="4">
        <v>130504</v>
      </c>
    </row>
    <row r="4743" spans="1:8" ht="15.75">
      <c r="A4743" s="3" t="s">
        <v>2951</v>
      </c>
      <c r="B4743" s="2" t="s">
        <v>3008</v>
      </c>
      <c r="C4743" s="2" t="s">
        <v>257</v>
      </c>
      <c r="D4743" s="2" t="s">
        <v>73</v>
      </c>
      <c r="E4743" s="4">
        <v>30</v>
      </c>
      <c r="F4743" s="4">
        <v>108000</v>
      </c>
      <c r="G4743" s="4">
        <v>10800</v>
      </c>
      <c r="H4743" s="4">
        <v>118800</v>
      </c>
    </row>
    <row r="4744" spans="1:8" ht="15.75">
      <c r="A4744" s="3" t="s">
        <v>2951</v>
      </c>
      <c r="B4744" s="2" t="s">
        <v>273</v>
      </c>
      <c r="C4744" s="2" t="s">
        <v>264</v>
      </c>
      <c r="D4744" s="2" t="s">
        <v>52</v>
      </c>
      <c r="E4744" s="4">
        <v>20</v>
      </c>
      <c r="F4744" s="4">
        <v>76600</v>
      </c>
      <c r="G4744" s="4">
        <v>7660</v>
      </c>
      <c r="H4744" s="4">
        <v>84260</v>
      </c>
    </row>
    <row r="4745" spans="1:8" ht="15.75">
      <c r="A4745" s="3" t="s">
        <v>2951</v>
      </c>
      <c r="B4745" s="2" t="s">
        <v>274</v>
      </c>
      <c r="C4745" s="2" t="s">
        <v>264</v>
      </c>
      <c r="D4745" s="2" t="s">
        <v>104</v>
      </c>
      <c r="E4745" s="4">
        <v>10</v>
      </c>
      <c r="F4745" s="4">
        <v>47630</v>
      </c>
      <c r="G4745" s="4">
        <v>4763</v>
      </c>
      <c r="H4745" s="4">
        <v>52393</v>
      </c>
    </row>
    <row r="4746" spans="1:8" ht="15.75">
      <c r="A4746" s="3" t="s">
        <v>2951</v>
      </c>
      <c r="B4746" s="2" t="s">
        <v>278</v>
      </c>
      <c r="C4746" s="2" t="s">
        <v>264</v>
      </c>
      <c r="D4746" s="2" t="s">
        <v>54</v>
      </c>
      <c r="E4746" s="4">
        <v>10</v>
      </c>
      <c r="F4746" s="4">
        <v>56950</v>
      </c>
      <c r="G4746" s="4">
        <v>5695</v>
      </c>
      <c r="H4746" s="4">
        <v>62645</v>
      </c>
    </row>
    <row r="4747" spans="1:8" ht="15.75">
      <c r="A4747" s="3" t="s">
        <v>2951</v>
      </c>
      <c r="B4747" s="2" t="s">
        <v>308</v>
      </c>
      <c r="C4747" s="2" t="s">
        <v>307</v>
      </c>
      <c r="D4747" s="2" t="s">
        <v>184</v>
      </c>
      <c r="E4747" s="4">
        <v>6</v>
      </c>
      <c r="F4747" s="4">
        <v>24000</v>
      </c>
      <c r="G4747" s="4">
        <v>2400</v>
      </c>
      <c r="H4747" s="4">
        <v>26400</v>
      </c>
    </row>
    <row r="4748" spans="1:8" ht="15.75">
      <c r="A4748" s="3" t="s">
        <v>2951</v>
      </c>
      <c r="B4748" s="2" t="s">
        <v>3017</v>
      </c>
      <c r="C4748" s="2" t="s">
        <v>314</v>
      </c>
      <c r="D4748" s="2" t="s">
        <v>104</v>
      </c>
      <c r="E4748" s="4">
        <v>19</v>
      </c>
      <c r="F4748" s="4">
        <v>117800</v>
      </c>
      <c r="G4748" s="4">
        <v>11780</v>
      </c>
      <c r="H4748" s="4">
        <v>129580</v>
      </c>
    </row>
    <row r="4749" spans="1:8" ht="15.75">
      <c r="A4749" s="3" t="s">
        <v>2951</v>
      </c>
      <c r="B4749" s="2" t="s">
        <v>340</v>
      </c>
      <c r="C4749" s="2" t="s">
        <v>264</v>
      </c>
      <c r="D4749" s="2" t="s">
        <v>341</v>
      </c>
      <c r="E4749" s="4">
        <v>30</v>
      </c>
      <c r="F4749" s="4">
        <v>142890</v>
      </c>
      <c r="G4749" s="4">
        <v>14289</v>
      </c>
      <c r="H4749" s="4">
        <v>157179</v>
      </c>
    </row>
    <row r="4750" spans="1:8" ht="15.75">
      <c r="A4750" s="3" t="s">
        <v>2951</v>
      </c>
      <c r="B4750" s="2" t="s">
        <v>350</v>
      </c>
      <c r="C4750" s="2" t="s">
        <v>264</v>
      </c>
      <c r="D4750" s="2" t="s">
        <v>351</v>
      </c>
      <c r="E4750" s="4">
        <v>100</v>
      </c>
      <c r="F4750" s="4">
        <v>383000</v>
      </c>
      <c r="G4750" s="4">
        <v>38300</v>
      </c>
      <c r="H4750" s="4">
        <v>421300</v>
      </c>
    </row>
    <row r="4751" spans="1:8" ht="15.75">
      <c r="A4751" s="3" t="s">
        <v>2951</v>
      </c>
      <c r="B4751" s="2" t="s">
        <v>3038</v>
      </c>
      <c r="C4751" s="2" t="s">
        <v>3037</v>
      </c>
      <c r="D4751" s="2" t="s">
        <v>3039</v>
      </c>
      <c r="E4751" s="4">
        <v>1</v>
      </c>
      <c r="F4751" s="4">
        <v>10900</v>
      </c>
      <c r="G4751" s="4">
        <v>1090</v>
      </c>
      <c r="H4751" s="4">
        <v>11990</v>
      </c>
    </row>
    <row r="4752" spans="1:8" ht="15.75">
      <c r="A4752" s="3" t="s">
        <v>2951</v>
      </c>
      <c r="B4752" s="2" t="s">
        <v>3041</v>
      </c>
      <c r="C4752" s="2" t="s">
        <v>3040</v>
      </c>
      <c r="D4752" s="2"/>
      <c r="E4752" s="4">
        <v>6</v>
      </c>
      <c r="F4752" s="4">
        <v>69000</v>
      </c>
      <c r="G4752" s="4">
        <v>6900</v>
      </c>
      <c r="H4752" s="4">
        <v>75900</v>
      </c>
    </row>
    <row r="4753" spans="1:8" ht="15.75">
      <c r="A4753" s="3" t="s">
        <v>2951</v>
      </c>
      <c r="B4753" s="2" t="s">
        <v>496</v>
      </c>
      <c r="C4753" s="2" t="s">
        <v>495</v>
      </c>
      <c r="D4753" s="2" t="s">
        <v>497</v>
      </c>
      <c r="E4753" s="4">
        <v>30</v>
      </c>
      <c r="F4753" s="4">
        <v>92130</v>
      </c>
      <c r="G4753" s="4">
        <v>9213</v>
      </c>
      <c r="H4753" s="4">
        <v>101343</v>
      </c>
    </row>
    <row r="4754" spans="1:8" ht="15.75">
      <c r="A4754" s="3" t="s">
        <v>2951</v>
      </c>
      <c r="B4754" s="2" t="s">
        <v>499</v>
      </c>
      <c r="C4754" s="2" t="s">
        <v>498</v>
      </c>
      <c r="D4754" s="2" t="s">
        <v>500</v>
      </c>
      <c r="E4754" s="4">
        <v>30</v>
      </c>
      <c r="F4754" s="4">
        <v>438000</v>
      </c>
      <c r="G4754" s="4">
        <v>43800</v>
      </c>
      <c r="H4754" s="4">
        <v>481800</v>
      </c>
    </row>
    <row r="4755" spans="1:8" ht="15.75">
      <c r="A4755" s="3" t="s">
        <v>2951</v>
      </c>
      <c r="B4755" s="2" t="s">
        <v>515</v>
      </c>
      <c r="C4755" s="2" t="s">
        <v>514</v>
      </c>
      <c r="D4755" s="2" t="s">
        <v>516</v>
      </c>
      <c r="E4755" s="4">
        <v>116</v>
      </c>
      <c r="F4755" s="4">
        <v>744171</v>
      </c>
      <c r="G4755" s="4">
        <v>74418</v>
      </c>
      <c r="H4755" s="4">
        <v>818589</v>
      </c>
    </row>
    <row r="4756" spans="1:8" ht="15.75">
      <c r="A4756" s="3" t="s">
        <v>2951</v>
      </c>
      <c r="B4756" s="2" t="s">
        <v>518</v>
      </c>
      <c r="C4756" s="2" t="s">
        <v>517</v>
      </c>
      <c r="D4756" s="2" t="s">
        <v>519</v>
      </c>
      <c r="E4756" s="4">
        <v>5</v>
      </c>
      <c r="F4756" s="4">
        <v>17000</v>
      </c>
      <c r="G4756" s="4">
        <v>1700</v>
      </c>
      <c r="H4756" s="4">
        <v>18700</v>
      </c>
    </row>
    <row r="4757" spans="1:8" ht="15.75">
      <c r="A4757" s="3" t="s">
        <v>2951</v>
      </c>
      <c r="B4757" s="2" t="s">
        <v>525</v>
      </c>
      <c r="C4757" s="2" t="s">
        <v>524</v>
      </c>
      <c r="D4757" s="2" t="s">
        <v>526</v>
      </c>
      <c r="E4757" s="4">
        <v>86</v>
      </c>
      <c r="F4757" s="4">
        <v>177000</v>
      </c>
      <c r="G4757" s="4">
        <v>17700</v>
      </c>
      <c r="H4757" s="4">
        <v>194700</v>
      </c>
    </row>
    <row r="4758" spans="1:8" ht="15.75">
      <c r="A4758" s="3" t="s">
        <v>2951</v>
      </c>
      <c r="B4758" s="2" t="s">
        <v>531</v>
      </c>
      <c r="C4758" s="2" t="s">
        <v>530</v>
      </c>
      <c r="D4758" s="2" t="s">
        <v>532</v>
      </c>
      <c r="E4758" s="4">
        <v>1</v>
      </c>
      <c r="F4758" s="4">
        <v>4300</v>
      </c>
      <c r="G4758" s="4">
        <v>430</v>
      </c>
      <c r="H4758" s="4">
        <v>4730</v>
      </c>
    </row>
    <row r="4759" spans="1:8" ht="15.75">
      <c r="A4759" s="3" t="s">
        <v>2951</v>
      </c>
      <c r="B4759" s="2" t="s">
        <v>536</v>
      </c>
      <c r="C4759" s="2" t="s">
        <v>355</v>
      </c>
      <c r="D4759" s="2" t="s">
        <v>537</v>
      </c>
      <c r="E4759" s="4">
        <v>27</v>
      </c>
      <c r="F4759" s="4">
        <v>201900</v>
      </c>
      <c r="G4759" s="4">
        <v>20190</v>
      </c>
      <c r="H4759" s="4">
        <v>222090</v>
      </c>
    </row>
    <row r="4760" spans="1:8" ht="15.75">
      <c r="A4760" s="3" t="s">
        <v>2951</v>
      </c>
      <c r="B4760" s="2" t="s">
        <v>539</v>
      </c>
      <c r="C4760" s="2" t="s">
        <v>538</v>
      </c>
      <c r="D4760" s="2" t="s">
        <v>540</v>
      </c>
      <c r="E4760" s="4">
        <v>5</v>
      </c>
      <c r="F4760" s="4">
        <v>22350</v>
      </c>
      <c r="G4760" s="4">
        <v>2235</v>
      </c>
      <c r="H4760" s="4">
        <v>24585</v>
      </c>
    </row>
    <row r="4761" spans="1:8" ht="15.75">
      <c r="A4761" s="3" t="s">
        <v>2951</v>
      </c>
      <c r="B4761" s="2" t="s">
        <v>546</v>
      </c>
      <c r="C4761" s="2" t="s">
        <v>545</v>
      </c>
      <c r="D4761" s="2" t="s">
        <v>547</v>
      </c>
      <c r="E4761" s="4">
        <v>90</v>
      </c>
      <c r="F4761" s="4">
        <v>287530</v>
      </c>
      <c r="G4761" s="4">
        <v>28753</v>
      </c>
      <c r="H4761" s="4">
        <v>316283</v>
      </c>
    </row>
    <row r="4762" spans="1:8" ht="15.75">
      <c r="A4762" s="3" t="s">
        <v>2951</v>
      </c>
      <c r="B4762" s="2" t="s">
        <v>549</v>
      </c>
      <c r="C4762" s="2" t="s">
        <v>548</v>
      </c>
      <c r="D4762" s="2" t="s">
        <v>550</v>
      </c>
      <c r="E4762" s="4">
        <v>12</v>
      </c>
      <c r="F4762" s="4">
        <v>35640</v>
      </c>
      <c r="G4762" s="4">
        <v>3564</v>
      </c>
      <c r="H4762" s="4">
        <v>39204</v>
      </c>
    </row>
    <row r="4763" spans="1:8" ht="15.75">
      <c r="A4763" s="3" t="s">
        <v>2951</v>
      </c>
      <c r="B4763" s="2" t="s">
        <v>552</v>
      </c>
      <c r="C4763" s="2" t="s">
        <v>551</v>
      </c>
      <c r="D4763" s="2" t="s">
        <v>553</v>
      </c>
      <c r="E4763" s="4">
        <v>70</v>
      </c>
      <c r="F4763" s="4">
        <v>235800</v>
      </c>
      <c r="G4763" s="4">
        <v>23580</v>
      </c>
      <c r="H4763" s="4">
        <v>259380</v>
      </c>
    </row>
    <row r="4764" spans="1:8" ht="15.75">
      <c r="A4764" s="3" t="s">
        <v>2951</v>
      </c>
      <c r="B4764" s="2" t="s">
        <v>558</v>
      </c>
      <c r="C4764" s="2" t="s">
        <v>557</v>
      </c>
      <c r="D4764" s="2" t="s">
        <v>559</v>
      </c>
      <c r="E4764" s="4">
        <v>30</v>
      </c>
      <c r="F4764" s="4"/>
      <c r="G4764" s="4"/>
      <c r="H4764" s="4"/>
    </row>
    <row r="4765" spans="1:8" ht="15.75">
      <c r="A4765" s="3" t="s">
        <v>2951</v>
      </c>
      <c r="B4765" s="2" t="s">
        <v>567</v>
      </c>
      <c r="C4765" s="2" t="s">
        <v>566</v>
      </c>
      <c r="D4765" s="2" t="s">
        <v>568</v>
      </c>
      <c r="E4765" s="4">
        <v>12</v>
      </c>
      <c r="F4765" s="4"/>
      <c r="G4765" s="4"/>
      <c r="H4765" s="4"/>
    </row>
    <row r="4766" spans="1:8" ht="15.75">
      <c r="A4766" s="3" t="s">
        <v>2951</v>
      </c>
      <c r="B4766" s="2" t="s">
        <v>573</v>
      </c>
      <c r="C4766" s="2" t="s">
        <v>572</v>
      </c>
      <c r="D4766" s="2" t="s">
        <v>574</v>
      </c>
      <c r="E4766" s="4">
        <v>14</v>
      </c>
      <c r="F4766" s="4"/>
      <c r="G4766" s="4"/>
      <c r="H4766" s="4"/>
    </row>
    <row r="4767" spans="1:8" ht="15.75">
      <c r="A4767" s="3" t="s">
        <v>2951</v>
      </c>
      <c r="B4767" s="2" t="s">
        <v>576</v>
      </c>
      <c r="C4767" s="2" t="s">
        <v>575</v>
      </c>
      <c r="D4767" s="2" t="s">
        <v>577</v>
      </c>
      <c r="E4767" s="4">
        <v>104</v>
      </c>
      <c r="F4767" s="4">
        <v>366900</v>
      </c>
      <c r="G4767" s="4">
        <v>36690</v>
      </c>
      <c r="H4767" s="4">
        <v>403590</v>
      </c>
    </row>
    <row r="4768" spans="1:8" ht="15.75">
      <c r="A4768" s="3" t="s">
        <v>2951</v>
      </c>
      <c r="B4768" s="2" t="s">
        <v>579</v>
      </c>
      <c r="C4768" s="2" t="s">
        <v>578</v>
      </c>
      <c r="D4768" s="2" t="s">
        <v>580</v>
      </c>
      <c r="E4768" s="4">
        <v>5</v>
      </c>
      <c r="F4768" s="4">
        <v>13500</v>
      </c>
      <c r="G4768" s="4">
        <v>1350</v>
      </c>
      <c r="H4768" s="4">
        <v>14850</v>
      </c>
    </row>
    <row r="4769" spans="1:8" ht="15.75">
      <c r="A4769" s="3" t="s">
        <v>2951</v>
      </c>
      <c r="B4769" s="2" t="s">
        <v>612</v>
      </c>
      <c r="C4769" s="2" t="s">
        <v>363</v>
      </c>
      <c r="D4769" s="2" t="s">
        <v>613</v>
      </c>
      <c r="E4769" s="4">
        <v>-999</v>
      </c>
      <c r="F4769" s="4">
        <v>757800</v>
      </c>
      <c r="G4769" s="4">
        <v>75780</v>
      </c>
      <c r="H4769" s="4">
        <v>833580</v>
      </c>
    </row>
    <row r="4770" spans="1:8" ht="15.75">
      <c r="A4770" s="3" t="s">
        <v>2951</v>
      </c>
      <c r="B4770" s="2" t="s">
        <v>615</v>
      </c>
      <c r="C4770" s="2" t="s">
        <v>614</v>
      </c>
      <c r="D4770" s="2" t="s">
        <v>616</v>
      </c>
      <c r="E4770" s="4">
        <v>15</v>
      </c>
      <c r="F4770" s="4">
        <v>34305</v>
      </c>
      <c r="G4770" s="4">
        <v>3431</v>
      </c>
      <c r="H4770" s="4">
        <v>37736</v>
      </c>
    </row>
    <row r="4771" spans="1:8" ht="15.75">
      <c r="A4771" s="3" t="s">
        <v>2951</v>
      </c>
      <c r="B4771" s="2" t="s">
        <v>619</v>
      </c>
      <c r="C4771" s="2" t="s">
        <v>366</v>
      </c>
      <c r="D4771" s="2" t="s">
        <v>620</v>
      </c>
      <c r="E4771" s="4">
        <v>-51</v>
      </c>
      <c r="F4771" s="4">
        <v>1218600</v>
      </c>
      <c r="G4771" s="4">
        <v>121860</v>
      </c>
      <c r="H4771" s="4">
        <v>1340460</v>
      </c>
    </row>
    <row r="4772" spans="1:8" ht="15.75">
      <c r="A4772" s="3" t="s">
        <v>2951</v>
      </c>
      <c r="B4772" s="2" t="s">
        <v>622</v>
      </c>
      <c r="C4772" s="2" t="s">
        <v>621</v>
      </c>
      <c r="D4772" s="2" t="s">
        <v>623</v>
      </c>
      <c r="E4772" s="4">
        <v>90</v>
      </c>
      <c r="F4772" s="4">
        <v>223740</v>
      </c>
      <c r="G4772" s="4">
        <v>22374</v>
      </c>
      <c r="H4772" s="4">
        <v>246114</v>
      </c>
    </row>
    <row r="4773" spans="1:8" ht="15.75">
      <c r="A4773" s="3" t="s">
        <v>2951</v>
      </c>
      <c r="B4773" s="2" t="s">
        <v>631</v>
      </c>
      <c r="C4773" s="2" t="s">
        <v>630</v>
      </c>
      <c r="D4773" s="2" t="s">
        <v>632</v>
      </c>
      <c r="E4773" s="4">
        <v>15</v>
      </c>
      <c r="F4773" s="4">
        <v>45120</v>
      </c>
      <c r="G4773" s="4">
        <v>4512</v>
      </c>
      <c r="H4773" s="4">
        <v>49632</v>
      </c>
    </row>
    <row r="4774" spans="1:8" ht="15.75">
      <c r="A4774" s="3" t="s">
        <v>2951</v>
      </c>
      <c r="B4774" s="2" t="s">
        <v>634</v>
      </c>
      <c r="C4774" s="2" t="s">
        <v>633</v>
      </c>
      <c r="D4774" s="2" t="s">
        <v>635</v>
      </c>
      <c r="E4774" s="4">
        <v>50</v>
      </c>
      <c r="F4774" s="4">
        <v>68850</v>
      </c>
      <c r="G4774" s="4">
        <v>6885</v>
      </c>
      <c r="H4774" s="4">
        <v>75735</v>
      </c>
    </row>
    <row r="4775" spans="1:8" ht="15.75">
      <c r="A4775" s="3" t="s">
        <v>2951</v>
      </c>
      <c r="B4775" s="2" t="s">
        <v>638</v>
      </c>
      <c r="C4775" s="2" t="s">
        <v>352</v>
      </c>
      <c r="D4775" s="2" t="s">
        <v>639</v>
      </c>
      <c r="E4775" s="4">
        <v>230</v>
      </c>
      <c r="F4775" s="4">
        <v>1275088</v>
      </c>
      <c r="G4775" s="4">
        <v>127509</v>
      </c>
      <c r="H4775" s="4">
        <v>1402597</v>
      </c>
    </row>
    <row r="4776" spans="1:8" ht="15.75">
      <c r="A4776" s="3" t="s">
        <v>2951</v>
      </c>
      <c r="B4776" s="2" t="s">
        <v>641</v>
      </c>
      <c r="C4776" s="2" t="s">
        <v>640</v>
      </c>
      <c r="D4776" s="2" t="s">
        <v>642</v>
      </c>
      <c r="E4776" s="4">
        <v>-395</v>
      </c>
      <c r="F4776" s="4">
        <v>284000</v>
      </c>
      <c r="G4776" s="4">
        <v>28400</v>
      </c>
      <c r="H4776" s="4">
        <v>312400</v>
      </c>
    </row>
    <row r="4777" spans="1:8" ht="15.75">
      <c r="A4777" s="3" t="s">
        <v>2951</v>
      </c>
      <c r="B4777" s="2" t="s">
        <v>645</v>
      </c>
      <c r="C4777" s="2" t="s">
        <v>358</v>
      </c>
      <c r="D4777" s="2" t="s">
        <v>646</v>
      </c>
      <c r="E4777" s="4">
        <v>190</v>
      </c>
      <c r="F4777" s="4">
        <v>1123680</v>
      </c>
      <c r="G4777" s="4">
        <v>112368</v>
      </c>
      <c r="H4777" s="4">
        <v>1236048</v>
      </c>
    </row>
    <row r="4778" spans="1:8" ht="15.75">
      <c r="A4778" s="3" t="s">
        <v>2951</v>
      </c>
      <c r="B4778" s="2" t="s">
        <v>648</v>
      </c>
      <c r="C4778" s="2" t="s">
        <v>647</v>
      </c>
      <c r="D4778" s="2" t="s">
        <v>649</v>
      </c>
      <c r="E4778" s="4">
        <v>20</v>
      </c>
      <c r="F4778" s="4">
        <v>63800</v>
      </c>
      <c r="G4778" s="4">
        <v>6380</v>
      </c>
      <c r="H4778" s="4">
        <v>70180</v>
      </c>
    </row>
    <row r="4779" spans="1:8" ht="15.75">
      <c r="A4779" s="3" t="s">
        <v>2951</v>
      </c>
      <c r="B4779" s="2" t="s">
        <v>655</v>
      </c>
      <c r="C4779" s="2" t="s">
        <v>654</v>
      </c>
      <c r="D4779" s="2" t="s">
        <v>656</v>
      </c>
      <c r="E4779" s="4">
        <v>-453</v>
      </c>
      <c r="F4779" s="4">
        <v>429040</v>
      </c>
      <c r="G4779" s="4">
        <v>42904</v>
      </c>
      <c r="H4779" s="4">
        <v>471944</v>
      </c>
    </row>
    <row r="4780" spans="1:8" ht="15.75">
      <c r="A4780" s="3" t="s">
        <v>2951</v>
      </c>
      <c r="B4780" s="2" t="s">
        <v>660</v>
      </c>
      <c r="C4780" s="2" t="s">
        <v>448</v>
      </c>
      <c r="D4780" s="2" t="s">
        <v>661</v>
      </c>
      <c r="E4780" s="4">
        <v>182</v>
      </c>
      <c r="F4780" s="4">
        <v>1374800</v>
      </c>
      <c r="G4780" s="4">
        <v>137480</v>
      </c>
      <c r="H4780" s="4">
        <v>1512280</v>
      </c>
    </row>
    <row r="4781" spans="1:8" ht="15.75">
      <c r="A4781" s="3" t="s">
        <v>2951</v>
      </c>
      <c r="B4781" s="2" t="s">
        <v>666</v>
      </c>
      <c r="C4781" s="2" t="s">
        <v>665</v>
      </c>
      <c r="D4781" s="2" t="s">
        <v>667</v>
      </c>
      <c r="E4781" s="4">
        <v>150</v>
      </c>
      <c r="F4781" s="4">
        <v>1227750</v>
      </c>
      <c r="G4781" s="4">
        <v>122775</v>
      </c>
      <c r="H4781" s="4">
        <v>1350525</v>
      </c>
    </row>
    <row r="4782" spans="1:8" ht="15.75">
      <c r="A4782" s="3" t="s">
        <v>2951</v>
      </c>
      <c r="B4782" s="2" t="s">
        <v>677</v>
      </c>
      <c r="C4782" s="2" t="s">
        <v>676</v>
      </c>
      <c r="D4782" s="2" t="s">
        <v>678</v>
      </c>
      <c r="E4782" s="4">
        <v>-268</v>
      </c>
      <c r="F4782" s="4"/>
      <c r="G4782" s="4"/>
      <c r="H4782" s="4"/>
    </row>
    <row r="4783" spans="1:8" ht="15.75">
      <c r="A4783" s="3" t="s">
        <v>2951</v>
      </c>
      <c r="B4783" s="2" t="s">
        <v>680</v>
      </c>
      <c r="C4783" s="2" t="s">
        <v>679</v>
      </c>
      <c r="D4783" s="2" t="s">
        <v>681</v>
      </c>
      <c r="E4783" s="4">
        <v>60</v>
      </c>
      <c r="F4783" s="4">
        <v>279030</v>
      </c>
      <c r="G4783" s="4">
        <v>27903</v>
      </c>
      <c r="H4783" s="4">
        <v>306933</v>
      </c>
    </row>
    <row r="4784" spans="1:8" ht="15.75">
      <c r="A4784" s="3" t="s">
        <v>2951</v>
      </c>
      <c r="B4784" s="2" t="s">
        <v>692</v>
      </c>
      <c r="C4784" s="2" t="s">
        <v>691</v>
      </c>
      <c r="D4784" s="2" t="s">
        <v>693</v>
      </c>
      <c r="E4784" s="4">
        <v>20</v>
      </c>
      <c r="F4784" s="4">
        <v>165600</v>
      </c>
      <c r="G4784" s="4">
        <v>16560</v>
      </c>
      <c r="H4784" s="4">
        <v>182160</v>
      </c>
    </row>
    <row r="4785" spans="1:8" ht="15.75">
      <c r="A4785" s="3" t="s">
        <v>2951</v>
      </c>
      <c r="B4785" s="2" t="s">
        <v>700</v>
      </c>
      <c r="C4785" s="2" t="s">
        <v>699</v>
      </c>
      <c r="D4785" s="2" t="s">
        <v>701</v>
      </c>
      <c r="E4785" s="4">
        <v>983</v>
      </c>
      <c r="F4785" s="4">
        <v>6820027</v>
      </c>
      <c r="G4785" s="4">
        <v>682003</v>
      </c>
      <c r="H4785" s="4">
        <v>7502030</v>
      </c>
    </row>
    <row r="4786" spans="1:8" ht="15.75">
      <c r="A4786" s="3" t="s">
        <v>2951</v>
      </c>
      <c r="B4786" s="2" t="s">
        <v>705</v>
      </c>
      <c r="C4786" s="2" t="s">
        <v>412</v>
      </c>
      <c r="D4786" s="2"/>
      <c r="E4786" s="4">
        <v>10</v>
      </c>
      <c r="F4786" s="4">
        <v>136000</v>
      </c>
      <c r="G4786" s="4">
        <v>13600</v>
      </c>
      <c r="H4786" s="4">
        <v>149600</v>
      </c>
    </row>
    <row r="4787" spans="1:8" ht="15.75">
      <c r="A4787" s="3" t="s">
        <v>2951</v>
      </c>
      <c r="B4787" s="2" t="s">
        <v>734</v>
      </c>
      <c r="C4787" s="2" t="s">
        <v>733</v>
      </c>
      <c r="D4787" s="2" t="s">
        <v>735</v>
      </c>
      <c r="E4787" s="4">
        <v>20</v>
      </c>
      <c r="F4787" s="4">
        <v>100000</v>
      </c>
      <c r="G4787" s="4">
        <v>10000</v>
      </c>
      <c r="H4787" s="4">
        <v>110000</v>
      </c>
    </row>
    <row r="4788" spans="1:8" ht="15.75">
      <c r="A4788" s="3" t="s">
        <v>2951</v>
      </c>
      <c r="B4788" s="2" t="s">
        <v>745</v>
      </c>
      <c r="C4788" s="2" t="s">
        <v>744</v>
      </c>
      <c r="D4788" s="2" t="s">
        <v>746</v>
      </c>
      <c r="E4788" s="4">
        <v>52</v>
      </c>
      <c r="F4788" s="4">
        <v>377100</v>
      </c>
      <c r="G4788" s="4">
        <v>37710</v>
      </c>
      <c r="H4788" s="4">
        <v>414810</v>
      </c>
    </row>
    <row r="4789" spans="1:8" ht="15.75">
      <c r="A4789" s="3" t="s">
        <v>2951</v>
      </c>
      <c r="B4789" s="2" t="s">
        <v>757</v>
      </c>
      <c r="C4789" s="2" t="s">
        <v>756</v>
      </c>
      <c r="D4789" s="2" t="s">
        <v>758</v>
      </c>
      <c r="E4789" s="4">
        <v>10</v>
      </c>
      <c r="F4789" s="4">
        <v>31300</v>
      </c>
      <c r="G4789" s="4">
        <v>3130</v>
      </c>
      <c r="H4789" s="4">
        <v>34430</v>
      </c>
    </row>
    <row r="4790" spans="1:8" ht="15.75">
      <c r="A4790" s="3" t="s">
        <v>2951</v>
      </c>
      <c r="B4790" s="2" t="s">
        <v>760</v>
      </c>
      <c r="C4790" s="2" t="s">
        <v>759</v>
      </c>
      <c r="D4790" s="2" t="s">
        <v>761</v>
      </c>
      <c r="E4790" s="4">
        <v>143</v>
      </c>
      <c r="F4790" s="4">
        <v>257400</v>
      </c>
      <c r="G4790" s="4">
        <v>25740</v>
      </c>
      <c r="H4790" s="4">
        <v>283140</v>
      </c>
    </row>
    <row r="4791" spans="1:8" ht="15.75">
      <c r="A4791" s="3" t="s">
        <v>2951</v>
      </c>
      <c r="B4791" s="2" t="s">
        <v>771</v>
      </c>
      <c r="C4791" s="2" t="s">
        <v>770</v>
      </c>
      <c r="D4791" s="2" t="s">
        <v>772</v>
      </c>
      <c r="E4791" s="4">
        <v>-1</v>
      </c>
      <c r="F4791" s="4"/>
      <c r="G4791" s="4"/>
      <c r="H4791" s="4"/>
    </row>
    <row r="4792" spans="1:8" ht="15.75">
      <c r="A4792" s="3" t="s">
        <v>2951</v>
      </c>
      <c r="B4792" s="2" t="s">
        <v>800</v>
      </c>
      <c r="C4792" s="2" t="s">
        <v>799</v>
      </c>
      <c r="D4792" s="2" t="s">
        <v>801</v>
      </c>
      <c r="E4792" s="4">
        <v>20</v>
      </c>
      <c r="F4792" s="4">
        <v>180000</v>
      </c>
      <c r="G4792" s="4">
        <v>18000</v>
      </c>
      <c r="H4792" s="4">
        <v>198000</v>
      </c>
    </row>
    <row r="4793" spans="1:8" ht="15.75">
      <c r="A4793" s="3" t="s">
        <v>2951</v>
      </c>
      <c r="B4793" s="2" t="s">
        <v>806</v>
      </c>
      <c r="C4793" s="2" t="s">
        <v>805</v>
      </c>
      <c r="D4793" s="2" t="s">
        <v>807</v>
      </c>
      <c r="E4793" s="4">
        <v>5</v>
      </c>
      <c r="F4793" s="4">
        <v>57000</v>
      </c>
      <c r="G4793" s="4">
        <v>5700</v>
      </c>
      <c r="H4793" s="4">
        <v>62700</v>
      </c>
    </row>
    <row r="4794" spans="1:8" ht="15.75">
      <c r="A4794" s="3" t="s">
        <v>2951</v>
      </c>
      <c r="B4794" s="2" t="s">
        <v>809</v>
      </c>
      <c r="C4794" s="2" t="s">
        <v>808</v>
      </c>
      <c r="D4794" s="2" t="s">
        <v>810</v>
      </c>
      <c r="E4794" s="4">
        <v>1</v>
      </c>
      <c r="F4794" s="4">
        <v>6100</v>
      </c>
      <c r="G4794" s="4">
        <v>610</v>
      </c>
      <c r="H4794" s="4">
        <v>6710</v>
      </c>
    </row>
    <row r="4795" spans="1:8" ht="15.75">
      <c r="A4795" s="3" t="s">
        <v>2951</v>
      </c>
      <c r="B4795" s="2" t="s">
        <v>814</v>
      </c>
      <c r="C4795" s="2" t="s">
        <v>813</v>
      </c>
      <c r="D4795" s="2" t="s">
        <v>815</v>
      </c>
      <c r="E4795" s="4">
        <v>350</v>
      </c>
      <c r="F4795" s="4">
        <v>481250</v>
      </c>
      <c r="G4795" s="4">
        <v>48125</v>
      </c>
      <c r="H4795" s="4">
        <v>529375</v>
      </c>
    </row>
    <row r="4796" spans="1:8" ht="15.75">
      <c r="A4796" s="3" t="s">
        <v>2951</v>
      </c>
      <c r="B4796" s="2" t="s">
        <v>817</v>
      </c>
      <c r="C4796" s="2" t="s">
        <v>816</v>
      </c>
      <c r="D4796" s="2" t="s">
        <v>818</v>
      </c>
      <c r="E4796" s="4">
        <v>3</v>
      </c>
      <c r="F4796" s="4">
        <v>6000</v>
      </c>
      <c r="G4796" s="4">
        <v>600</v>
      </c>
      <c r="H4796" s="4">
        <v>6600</v>
      </c>
    </row>
    <row r="4797" spans="1:8" ht="15.75">
      <c r="A4797" s="3" t="s">
        <v>2951</v>
      </c>
      <c r="B4797" s="2" t="s">
        <v>820</v>
      </c>
      <c r="C4797" s="2" t="s">
        <v>819</v>
      </c>
      <c r="D4797" s="2" t="s">
        <v>821</v>
      </c>
      <c r="E4797" s="4">
        <v>30</v>
      </c>
      <c r="F4797" s="4">
        <v>107000</v>
      </c>
      <c r="G4797" s="4">
        <v>10700</v>
      </c>
      <c r="H4797" s="4">
        <v>117700</v>
      </c>
    </row>
    <row r="4798" spans="1:8" ht="15.75">
      <c r="A4798" s="3" t="s">
        <v>2951</v>
      </c>
      <c r="B4798" s="2" t="s">
        <v>823</v>
      </c>
      <c r="C4798" s="2" t="s">
        <v>822</v>
      </c>
      <c r="D4798" s="2" t="s">
        <v>824</v>
      </c>
      <c r="E4798" s="4">
        <v>110</v>
      </c>
      <c r="F4798" s="4">
        <v>209000</v>
      </c>
      <c r="G4798" s="4">
        <v>20900</v>
      </c>
      <c r="H4798" s="4">
        <v>229900</v>
      </c>
    </row>
    <row r="4799" spans="1:8" ht="15.75">
      <c r="A4799" s="3" t="s">
        <v>2951</v>
      </c>
      <c r="B4799" s="2" t="s">
        <v>826</v>
      </c>
      <c r="C4799" s="2" t="s">
        <v>825</v>
      </c>
      <c r="D4799" s="2" t="s">
        <v>827</v>
      </c>
      <c r="E4799" s="4">
        <v>3</v>
      </c>
      <c r="F4799" s="4">
        <v>33000</v>
      </c>
      <c r="G4799" s="4">
        <v>3300</v>
      </c>
      <c r="H4799" s="4">
        <v>36300</v>
      </c>
    </row>
    <row r="4800" spans="1:8" ht="15.75">
      <c r="A4800" s="3" t="s">
        <v>2951</v>
      </c>
      <c r="B4800" s="2" t="s">
        <v>829</v>
      </c>
      <c r="C4800" s="2" t="s">
        <v>828</v>
      </c>
      <c r="D4800" s="2" t="s">
        <v>830</v>
      </c>
      <c r="E4800" s="4">
        <v>20</v>
      </c>
      <c r="F4800" s="4">
        <v>120000</v>
      </c>
      <c r="G4800" s="4">
        <v>12000</v>
      </c>
      <c r="H4800" s="4">
        <v>132000</v>
      </c>
    </row>
    <row r="4801" spans="1:8" ht="15.75">
      <c r="A4801" s="3" t="s">
        <v>2951</v>
      </c>
      <c r="B4801" s="2" t="s">
        <v>832</v>
      </c>
      <c r="C4801" s="2" t="s">
        <v>831</v>
      </c>
      <c r="D4801" s="2" t="s">
        <v>833</v>
      </c>
      <c r="E4801" s="4">
        <v>2</v>
      </c>
      <c r="F4801" s="4">
        <v>24000</v>
      </c>
      <c r="G4801" s="4">
        <v>2400</v>
      </c>
      <c r="H4801" s="4">
        <v>26400</v>
      </c>
    </row>
    <row r="4802" spans="1:8" ht="15.75">
      <c r="A4802" s="3" t="s">
        <v>2951</v>
      </c>
      <c r="B4802" s="2" t="s">
        <v>855</v>
      </c>
      <c r="C4802" s="2" t="s">
        <v>854</v>
      </c>
      <c r="D4802" s="2" t="s">
        <v>856</v>
      </c>
      <c r="E4802" s="4">
        <v>20</v>
      </c>
      <c r="F4802" s="4">
        <v>82000</v>
      </c>
      <c r="G4802" s="4">
        <v>8200</v>
      </c>
      <c r="H4802" s="4">
        <v>90200</v>
      </c>
    </row>
    <row r="4803" spans="1:8" ht="15.75">
      <c r="A4803" s="3" t="s">
        <v>2951</v>
      </c>
      <c r="B4803" s="2" t="s">
        <v>858</v>
      </c>
      <c r="C4803" s="2" t="s">
        <v>857</v>
      </c>
      <c r="D4803" s="2" t="s">
        <v>859</v>
      </c>
      <c r="E4803" s="4">
        <v>156</v>
      </c>
      <c r="F4803" s="4">
        <v>258300</v>
      </c>
      <c r="G4803" s="4">
        <v>25830</v>
      </c>
      <c r="H4803" s="4">
        <v>284130</v>
      </c>
    </row>
    <row r="4804" spans="1:8" ht="15.75">
      <c r="A4804" s="3" t="s">
        <v>2951</v>
      </c>
      <c r="B4804" s="2" t="s">
        <v>958</v>
      </c>
      <c r="C4804" s="2" t="s">
        <v>352</v>
      </c>
      <c r="D4804" s="2" t="s">
        <v>959</v>
      </c>
      <c r="E4804" s="4">
        <v>10</v>
      </c>
      <c r="F4804" s="4">
        <v>57270</v>
      </c>
      <c r="G4804" s="4">
        <v>5727</v>
      </c>
      <c r="H4804" s="4">
        <v>62997</v>
      </c>
    </row>
    <row r="4805" spans="1:8" ht="15.75">
      <c r="A4805" s="3" t="s">
        <v>2951</v>
      </c>
      <c r="B4805" s="2" t="s">
        <v>960</v>
      </c>
      <c r="C4805" s="2" t="s">
        <v>358</v>
      </c>
      <c r="D4805" s="2" t="s">
        <v>961</v>
      </c>
      <c r="E4805" s="4">
        <v>24</v>
      </c>
      <c r="F4805" s="4">
        <v>168552</v>
      </c>
      <c r="G4805" s="4">
        <v>16855</v>
      </c>
      <c r="H4805" s="4">
        <v>185407</v>
      </c>
    </row>
    <row r="4806" spans="1:8" ht="15.75">
      <c r="A4806" s="3" t="s">
        <v>2951</v>
      </c>
      <c r="B4806" s="2" t="s">
        <v>1023</v>
      </c>
      <c r="C4806" s="2" t="s">
        <v>1022</v>
      </c>
      <c r="D4806" s="2"/>
      <c r="E4806" s="4">
        <v>60</v>
      </c>
      <c r="F4806" s="4">
        <v>258000</v>
      </c>
      <c r="G4806" s="4">
        <v>25800</v>
      </c>
      <c r="H4806" s="4">
        <v>283800</v>
      </c>
    </row>
    <row r="4807" spans="1:8" ht="15.75">
      <c r="A4807" s="3" t="s">
        <v>2951</v>
      </c>
      <c r="B4807" s="2" t="s">
        <v>3261</v>
      </c>
      <c r="C4807" s="2" t="s">
        <v>3260</v>
      </c>
      <c r="D4807" s="2"/>
      <c r="E4807" s="4">
        <v>1</v>
      </c>
      <c r="F4807" s="4">
        <v>14700</v>
      </c>
      <c r="G4807" s="4">
        <v>1470</v>
      </c>
      <c r="H4807" s="4">
        <v>16170</v>
      </c>
    </row>
    <row r="4808" spans="1:8" ht="15.75">
      <c r="A4808" s="3" t="s">
        <v>2951</v>
      </c>
      <c r="B4808" s="2" t="s">
        <v>1124</v>
      </c>
      <c r="C4808" s="2" t="s">
        <v>524</v>
      </c>
      <c r="D4808" s="2" t="s">
        <v>1117</v>
      </c>
      <c r="E4808" s="4">
        <v>2</v>
      </c>
      <c r="F4808" s="4">
        <v>14200</v>
      </c>
      <c r="G4808" s="4">
        <v>1420</v>
      </c>
      <c r="H4808" s="4">
        <v>15620</v>
      </c>
    </row>
    <row r="4809" spans="1:8" ht="15.75">
      <c r="A4809" s="3" t="s">
        <v>2951</v>
      </c>
      <c r="B4809" s="2" t="s">
        <v>1127</v>
      </c>
      <c r="C4809" s="2" t="s">
        <v>355</v>
      </c>
      <c r="D4809" s="2" t="s">
        <v>1117</v>
      </c>
      <c r="E4809" s="4">
        <v>2</v>
      </c>
      <c r="F4809" s="4">
        <v>15800</v>
      </c>
      <c r="G4809" s="4">
        <v>1580</v>
      </c>
      <c r="H4809" s="4">
        <v>17380</v>
      </c>
    </row>
    <row r="4810" spans="1:8" ht="15.75">
      <c r="A4810" s="3" t="s">
        <v>2951</v>
      </c>
      <c r="B4810" s="2" t="s">
        <v>1171</v>
      </c>
      <c r="C4810" s="2" t="s">
        <v>451</v>
      </c>
      <c r="D4810" s="2" t="s">
        <v>1172</v>
      </c>
      <c r="E4810" s="4">
        <v>20</v>
      </c>
      <c r="F4810" s="4">
        <v>200000</v>
      </c>
      <c r="G4810" s="4">
        <v>20000</v>
      </c>
      <c r="H4810" s="4">
        <v>220000</v>
      </c>
    </row>
    <row r="4811" spans="1:8" ht="15.75">
      <c r="A4811" s="3" t="s">
        <v>2951</v>
      </c>
      <c r="B4811" s="2" t="s">
        <v>3291</v>
      </c>
      <c r="C4811" s="2" t="s">
        <v>453</v>
      </c>
      <c r="D4811" s="2" t="s">
        <v>1172</v>
      </c>
      <c r="E4811" s="4">
        <v>51</v>
      </c>
      <c r="F4811" s="4">
        <v>632400</v>
      </c>
      <c r="G4811" s="4">
        <v>63240</v>
      </c>
      <c r="H4811" s="4">
        <v>695640</v>
      </c>
    </row>
    <row r="4812" spans="1:8" ht="15.75">
      <c r="A4812" s="3" t="s">
        <v>2951</v>
      </c>
      <c r="B4812" s="2" t="s">
        <v>3293</v>
      </c>
      <c r="C4812" s="2" t="s">
        <v>3292</v>
      </c>
      <c r="D4812" s="2"/>
      <c r="E4812" s="4">
        <v>3</v>
      </c>
      <c r="F4812" s="4">
        <v>34800</v>
      </c>
      <c r="G4812" s="4">
        <v>3480</v>
      </c>
      <c r="H4812" s="4">
        <v>38280</v>
      </c>
    </row>
    <row r="4813" spans="1:8" ht="15.75">
      <c r="A4813" s="3" t="s">
        <v>2951</v>
      </c>
      <c r="B4813" s="2" t="s">
        <v>3303</v>
      </c>
      <c r="C4813" s="2" t="s">
        <v>1167</v>
      </c>
      <c r="D4813" s="2" t="s">
        <v>3304</v>
      </c>
      <c r="E4813" s="4">
        <v>4</v>
      </c>
      <c r="F4813" s="4">
        <v>42400</v>
      </c>
      <c r="G4813" s="4">
        <v>4240</v>
      </c>
      <c r="H4813" s="4">
        <v>46640</v>
      </c>
    </row>
    <row r="4814" spans="1:8" ht="15.75">
      <c r="A4814" s="3" t="s">
        <v>2951</v>
      </c>
      <c r="B4814" s="2" t="s">
        <v>3307</v>
      </c>
      <c r="C4814" s="2" t="s">
        <v>459</v>
      </c>
      <c r="D4814" s="2" t="s">
        <v>3308</v>
      </c>
      <c r="E4814" s="4">
        <v>8</v>
      </c>
      <c r="F4814" s="4">
        <v>160000</v>
      </c>
      <c r="G4814" s="4">
        <v>16000</v>
      </c>
      <c r="H4814" s="4">
        <v>176000</v>
      </c>
    </row>
    <row r="4815" spans="1:8" ht="15.75">
      <c r="A4815" s="3" t="s">
        <v>2951</v>
      </c>
      <c r="B4815" s="2" t="s">
        <v>3309</v>
      </c>
      <c r="C4815" s="2" t="s">
        <v>461</v>
      </c>
      <c r="D4815" s="2" t="s">
        <v>3310</v>
      </c>
      <c r="E4815" s="4">
        <v>3</v>
      </c>
      <c r="F4815" s="4">
        <v>66600</v>
      </c>
      <c r="G4815" s="4">
        <v>6660</v>
      </c>
      <c r="H4815" s="4">
        <v>73260</v>
      </c>
    </row>
    <row r="4816" spans="1:8" ht="15.75">
      <c r="A4816" s="3" t="s">
        <v>2951</v>
      </c>
      <c r="B4816" s="2" t="s">
        <v>3311</v>
      </c>
      <c r="C4816" s="2" t="s">
        <v>964</v>
      </c>
      <c r="D4816" s="2" t="s">
        <v>3312</v>
      </c>
      <c r="E4816" s="4">
        <v>6</v>
      </c>
      <c r="F4816" s="4">
        <v>148200</v>
      </c>
      <c r="G4816" s="4">
        <v>14820</v>
      </c>
      <c r="H4816" s="4">
        <v>163020</v>
      </c>
    </row>
    <row r="4817" spans="1:8" ht="15.75">
      <c r="A4817" s="3" t="s">
        <v>2951</v>
      </c>
      <c r="B4817" s="2" t="s">
        <v>3314</v>
      </c>
      <c r="C4817" s="2" t="s">
        <v>3313</v>
      </c>
      <c r="D4817" s="2" t="s">
        <v>3315</v>
      </c>
      <c r="E4817" s="4">
        <v>18</v>
      </c>
      <c r="F4817" s="4">
        <v>453600</v>
      </c>
      <c r="G4817" s="4">
        <v>45360</v>
      </c>
      <c r="H4817" s="4">
        <v>498960</v>
      </c>
    </row>
    <row r="4818" spans="1:8" ht="15.75">
      <c r="A4818" s="3" t="s">
        <v>2951</v>
      </c>
      <c r="B4818" s="2" t="s">
        <v>3317</v>
      </c>
      <c r="C4818" s="2" t="s">
        <v>3316</v>
      </c>
      <c r="D4818" s="2" t="s">
        <v>3318</v>
      </c>
      <c r="E4818" s="4">
        <v>18</v>
      </c>
      <c r="F4818" s="4">
        <v>462600</v>
      </c>
      <c r="G4818" s="4">
        <v>46260</v>
      </c>
      <c r="H4818" s="4">
        <v>508860</v>
      </c>
    </row>
    <row r="4819" spans="1:8" ht="15.75">
      <c r="A4819" s="3" t="s">
        <v>2951</v>
      </c>
      <c r="B4819" s="2" t="s">
        <v>3319</v>
      </c>
      <c r="C4819" s="2" t="s">
        <v>465</v>
      </c>
      <c r="D4819" s="2" t="s">
        <v>3320</v>
      </c>
      <c r="E4819" s="4">
        <v>8</v>
      </c>
      <c r="F4819" s="4">
        <v>236000</v>
      </c>
      <c r="G4819" s="4">
        <v>23600</v>
      </c>
      <c r="H4819" s="4">
        <v>259600</v>
      </c>
    </row>
    <row r="4820" spans="1:8" ht="15.75">
      <c r="A4820" s="3" t="s">
        <v>2951</v>
      </c>
      <c r="B4820" s="2" t="s">
        <v>3325</v>
      </c>
      <c r="C4820" s="2" t="s">
        <v>3324</v>
      </c>
      <c r="D4820" s="2" t="s">
        <v>3326</v>
      </c>
      <c r="E4820" s="4">
        <v>20</v>
      </c>
      <c r="F4820" s="4">
        <v>660000</v>
      </c>
      <c r="G4820" s="4">
        <v>66000</v>
      </c>
      <c r="H4820" s="4">
        <v>726000</v>
      </c>
    </row>
    <row r="4821" spans="1:8" ht="15.75">
      <c r="A4821" s="3" t="s">
        <v>2951</v>
      </c>
      <c r="B4821" s="2" t="s">
        <v>3327</v>
      </c>
      <c r="C4821" s="2" t="s">
        <v>1067</v>
      </c>
      <c r="D4821" s="2" t="s">
        <v>3328</v>
      </c>
      <c r="E4821" s="4">
        <v>2</v>
      </c>
      <c r="F4821" s="4">
        <v>78400</v>
      </c>
      <c r="G4821" s="4">
        <v>7840</v>
      </c>
      <c r="H4821" s="4">
        <v>86240</v>
      </c>
    </row>
    <row r="4822" spans="1:8" ht="15.75">
      <c r="A4822" s="3" t="s">
        <v>2951</v>
      </c>
      <c r="B4822" s="2" t="s">
        <v>3381</v>
      </c>
      <c r="C4822" s="2" t="s">
        <v>3380</v>
      </c>
      <c r="D4822" s="2"/>
      <c r="E4822" s="4">
        <v>10</v>
      </c>
      <c r="F4822" s="4">
        <v>135000</v>
      </c>
      <c r="G4822" s="4">
        <v>13500</v>
      </c>
      <c r="H4822" s="4">
        <v>148500</v>
      </c>
    </row>
    <row r="4823" spans="1:8" ht="15.75">
      <c r="A4823" s="3" t="s">
        <v>2951</v>
      </c>
      <c r="B4823" s="2" t="s">
        <v>3383</v>
      </c>
      <c r="C4823" s="2" t="s">
        <v>3382</v>
      </c>
      <c r="D4823" s="2"/>
      <c r="E4823" s="4">
        <v>10</v>
      </c>
      <c r="F4823" s="4">
        <v>84000</v>
      </c>
      <c r="G4823" s="4">
        <v>8400</v>
      </c>
      <c r="H4823" s="4">
        <v>92400</v>
      </c>
    </row>
    <row r="4824" spans="1:8" ht="15.75">
      <c r="A4824" s="3" t="s">
        <v>2951</v>
      </c>
      <c r="B4824" s="2" t="s">
        <v>1346</v>
      </c>
      <c r="C4824" s="2" t="s">
        <v>1345</v>
      </c>
      <c r="D4824" s="2" t="s">
        <v>1342</v>
      </c>
      <c r="E4824" s="4">
        <v>30</v>
      </c>
      <c r="F4824" s="4">
        <v>360000</v>
      </c>
      <c r="G4824" s="4">
        <v>36000</v>
      </c>
      <c r="H4824" s="4">
        <v>396000</v>
      </c>
    </row>
    <row r="4825" spans="1:8" ht="15.75">
      <c r="A4825" s="3" t="s">
        <v>2951</v>
      </c>
      <c r="B4825" s="2" t="s">
        <v>1348</v>
      </c>
      <c r="C4825" s="2" t="s">
        <v>1347</v>
      </c>
      <c r="D4825" s="2" t="s">
        <v>1349</v>
      </c>
      <c r="E4825" s="4">
        <v>24</v>
      </c>
      <c r="F4825" s="4">
        <v>456000</v>
      </c>
      <c r="G4825" s="4">
        <v>45600</v>
      </c>
      <c r="H4825" s="4">
        <v>501600</v>
      </c>
    </row>
    <row r="4826" spans="1:8" ht="15.75">
      <c r="A4826" s="3" t="s">
        <v>2951</v>
      </c>
      <c r="B4826" s="2" t="s">
        <v>1354</v>
      </c>
      <c r="C4826" s="2" t="s">
        <v>1353</v>
      </c>
      <c r="D4826" s="2" t="s">
        <v>1342</v>
      </c>
      <c r="E4826" s="4">
        <v>80</v>
      </c>
      <c r="F4826" s="4">
        <v>342000</v>
      </c>
      <c r="G4826" s="4">
        <v>34200</v>
      </c>
      <c r="H4826" s="4">
        <v>376200</v>
      </c>
    </row>
    <row r="4827" spans="1:8" ht="15.75">
      <c r="A4827" s="3" t="s">
        <v>2951</v>
      </c>
      <c r="B4827" s="2" t="s">
        <v>1361</v>
      </c>
      <c r="C4827" s="2" t="s">
        <v>1360</v>
      </c>
      <c r="D4827" s="2" t="s">
        <v>1352</v>
      </c>
      <c r="E4827" s="4">
        <v>48</v>
      </c>
      <c r="F4827" s="4">
        <v>48000</v>
      </c>
      <c r="G4827" s="4">
        <v>4800</v>
      </c>
      <c r="H4827" s="4">
        <v>52800</v>
      </c>
    </row>
    <row r="4828" spans="1:8" ht="15.75">
      <c r="A4828" s="3" t="s">
        <v>2951</v>
      </c>
      <c r="B4828" s="2" t="s">
        <v>1363</v>
      </c>
      <c r="C4828" s="2" t="s">
        <v>1362</v>
      </c>
      <c r="D4828" s="2" t="s">
        <v>1342</v>
      </c>
      <c r="E4828" s="4">
        <v>47</v>
      </c>
      <c r="F4828" s="4">
        <v>1047600</v>
      </c>
      <c r="G4828" s="4">
        <v>104760</v>
      </c>
      <c r="H4828" s="4">
        <v>1152360</v>
      </c>
    </row>
    <row r="4829" spans="1:8" ht="15.75">
      <c r="A4829" s="3" t="s">
        <v>2951</v>
      </c>
      <c r="B4829" s="2" t="s">
        <v>1365</v>
      </c>
      <c r="C4829" s="2" t="s">
        <v>1364</v>
      </c>
      <c r="D4829" s="2" t="s">
        <v>1352</v>
      </c>
      <c r="E4829" s="4">
        <v>810</v>
      </c>
      <c r="F4829" s="4">
        <v>729000</v>
      </c>
      <c r="G4829" s="4">
        <v>72900</v>
      </c>
      <c r="H4829" s="4">
        <v>801900</v>
      </c>
    </row>
    <row r="4830" spans="1:8" ht="15.75">
      <c r="A4830" s="3" t="s">
        <v>2951</v>
      </c>
      <c r="B4830" s="2" t="s">
        <v>1370</v>
      </c>
      <c r="C4830" s="2" t="s">
        <v>1369</v>
      </c>
      <c r="D4830" s="2" t="s">
        <v>1352</v>
      </c>
      <c r="E4830" s="4">
        <v>272</v>
      </c>
      <c r="F4830" s="4">
        <v>6800000</v>
      </c>
      <c r="G4830" s="4">
        <v>680000</v>
      </c>
      <c r="H4830" s="4">
        <v>7480000</v>
      </c>
    </row>
    <row r="4831" spans="1:8" ht="15.75">
      <c r="A4831" s="3" t="s">
        <v>2951</v>
      </c>
      <c r="B4831" s="2" t="s">
        <v>1394</v>
      </c>
      <c r="C4831" s="2" t="s">
        <v>1393</v>
      </c>
      <c r="D4831" s="2" t="s">
        <v>1352</v>
      </c>
      <c r="E4831" s="4">
        <v>1</v>
      </c>
      <c r="F4831" s="4">
        <v>28200</v>
      </c>
      <c r="G4831" s="4">
        <v>2820</v>
      </c>
      <c r="H4831" s="4">
        <v>31020</v>
      </c>
    </row>
    <row r="4832" spans="1:8" ht="15.75">
      <c r="A4832" s="3" t="s">
        <v>2951</v>
      </c>
      <c r="B4832" s="2" t="s">
        <v>3524</v>
      </c>
      <c r="C4832" s="2" t="s">
        <v>1371</v>
      </c>
      <c r="D4832" s="2" t="s">
        <v>1390</v>
      </c>
      <c r="E4832" s="4">
        <v>40</v>
      </c>
      <c r="F4832" s="4">
        <v>640000</v>
      </c>
      <c r="G4832" s="4">
        <v>64000</v>
      </c>
      <c r="H4832" s="4">
        <v>704000</v>
      </c>
    </row>
    <row r="4833" spans="1:8" ht="15.75">
      <c r="A4833" s="3" t="s">
        <v>2951</v>
      </c>
      <c r="B4833" s="2" t="s">
        <v>3525</v>
      </c>
      <c r="C4833" s="2" t="s">
        <v>1401</v>
      </c>
      <c r="D4833" s="2" t="s">
        <v>52</v>
      </c>
      <c r="E4833" s="4">
        <v>100</v>
      </c>
      <c r="F4833" s="4">
        <v>191500</v>
      </c>
      <c r="G4833" s="4">
        <v>19150</v>
      </c>
      <c r="H4833" s="4">
        <v>210650</v>
      </c>
    </row>
    <row r="4834" spans="1:8" ht="15.75">
      <c r="A4834" s="3" t="s">
        <v>2951</v>
      </c>
      <c r="B4834" s="2" t="s">
        <v>3526</v>
      </c>
      <c r="C4834" s="2" t="s">
        <v>1401</v>
      </c>
      <c r="D4834" s="2" t="s">
        <v>104</v>
      </c>
      <c r="E4834" s="4">
        <v>100</v>
      </c>
      <c r="F4834" s="4">
        <v>238200</v>
      </c>
      <c r="G4834" s="4">
        <v>23820</v>
      </c>
      <c r="H4834" s="4">
        <v>262020</v>
      </c>
    </row>
    <row r="4835" spans="1:8" ht="15.75">
      <c r="A4835" s="3" t="s">
        <v>2951</v>
      </c>
      <c r="B4835" s="2" t="s">
        <v>1419</v>
      </c>
      <c r="C4835" s="2" t="s">
        <v>1417</v>
      </c>
      <c r="D4835" s="2" t="s">
        <v>73</v>
      </c>
      <c r="E4835" s="4">
        <v>3</v>
      </c>
      <c r="F4835" s="4">
        <v>5700</v>
      </c>
      <c r="G4835" s="4">
        <v>570</v>
      </c>
      <c r="H4835" s="4">
        <v>6270</v>
      </c>
    </row>
    <row r="4836" spans="1:8" ht="15.75">
      <c r="A4836" s="3" t="s">
        <v>2951</v>
      </c>
      <c r="B4836" s="2" t="s">
        <v>1421</v>
      </c>
      <c r="C4836" s="2" t="s">
        <v>1417</v>
      </c>
      <c r="D4836" s="2" t="s">
        <v>184</v>
      </c>
      <c r="E4836" s="4">
        <v>9</v>
      </c>
      <c r="F4836" s="4">
        <v>17100</v>
      </c>
      <c r="G4836" s="4">
        <v>1710</v>
      </c>
      <c r="H4836" s="4">
        <v>18810</v>
      </c>
    </row>
    <row r="4837" spans="1:8" ht="15.75">
      <c r="A4837" s="3" t="s">
        <v>2951</v>
      </c>
      <c r="B4837" s="2" t="s">
        <v>1428</v>
      </c>
      <c r="C4837" s="2" t="s">
        <v>1426</v>
      </c>
      <c r="D4837" s="2" t="s">
        <v>73</v>
      </c>
      <c r="E4837" s="4">
        <v>5</v>
      </c>
      <c r="F4837" s="4">
        <v>9500</v>
      </c>
      <c r="G4837" s="4">
        <v>950</v>
      </c>
      <c r="H4837" s="4">
        <v>10450</v>
      </c>
    </row>
    <row r="4838" spans="1:8" ht="15.75">
      <c r="A4838" s="3" t="s">
        <v>2951</v>
      </c>
      <c r="B4838" s="2" t="s">
        <v>3536</v>
      </c>
      <c r="C4838" s="2" t="s">
        <v>3535</v>
      </c>
      <c r="D4838" s="2"/>
      <c r="E4838" s="4">
        <v>526</v>
      </c>
      <c r="F4838" s="4">
        <v>1052000</v>
      </c>
      <c r="G4838" s="4">
        <v>105200</v>
      </c>
      <c r="H4838" s="4">
        <v>1157200</v>
      </c>
    </row>
    <row r="4839" spans="1:8" ht="15.75">
      <c r="A4839" s="3" t="s">
        <v>2951</v>
      </c>
      <c r="B4839" s="2" t="s">
        <v>1752</v>
      </c>
      <c r="C4839" s="2" t="s">
        <v>1751</v>
      </c>
      <c r="D4839" s="2" t="s">
        <v>1753</v>
      </c>
      <c r="E4839" s="4">
        <v>3</v>
      </c>
      <c r="F4839" s="4">
        <v>15000</v>
      </c>
      <c r="G4839" s="4">
        <v>1500</v>
      </c>
      <c r="H4839" s="4">
        <v>16500</v>
      </c>
    </row>
    <row r="4840" spans="1:8" ht="15.75">
      <c r="A4840" s="3" t="s">
        <v>2951</v>
      </c>
      <c r="B4840" s="2" t="s">
        <v>1755</v>
      </c>
      <c r="C4840" s="2" t="s">
        <v>1754</v>
      </c>
      <c r="D4840" s="2" t="s">
        <v>1756</v>
      </c>
      <c r="E4840" s="4">
        <v>59</v>
      </c>
      <c r="F4840" s="4">
        <v>597100</v>
      </c>
      <c r="G4840" s="4">
        <v>59710</v>
      </c>
      <c r="H4840" s="4">
        <v>656810</v>
      </c>
    </row>
    <row r="4841" spans="1:8" ht="15.75">
      <c r="A4841" s="3" t="s">
        <v>2951</v>
      </c>
      <c r="B4841" s="2" t="s">
        <v>2313</v>
      </c>
      <c r="C4841" s="2" t="s">
        <v>2312</v>
      </c>
      <c r="D4841" s="2" t="s">
        <v>2314</v>
      </c>
      <c r="E4841" s="4"/>
      <c r="F4841" s="4"/>
      <c r="G4841" s="4"/>
      <c r="H4841" s="4"/>
    </row>
    <row r="4842" spans="1:8" ht="15.75">
      <c r="A4842" s="3" t="s">
        <v>2951</v>
      </c>
      <c r="B4842" s="2" t="s">
        <v>2343</v>
      </c>
      <c r="C4842" s="2" t="s">
        <v>299</v>
      </c>
      <c r="D4842" s="2" t="s">
        <v>2344</v>
      </c>
      <c r="E4842" s="4">
        <v>10</v>
      </c>
      <c r="F4842" s="4">
        <v>101610</v>
      </c>
      <c r="G4842" s="4">
        <v>10161</v>
      </c>
      <c r="H4842" s="4">
        <v>111771</v>
      </c>
    </row>
    <row r="4843" spans="1:8" ht="15.75">
      <c r="A4843" s="3" t="s">
        <v>2951</v>
      </c>
      <c r="B4843" s="2" t="s">
        <v>2345</v>
      </c>
      <c r="C4843" s="2" t="s">
        <v>299</v>
      </c>
      <c r="D4843" s="2" t="s">
        <v>2328</v>
      </c>
      <c r="E4843" s="4">
        <v>4</v>
      </c>
      <c r="F4843" s="4">
        <v>74000</v>
      </c>
      <c r="G4843" s="4">
        <v>7400</v>
      </c>
      <c r="H4843" s="4">
        <v>81400</v>
      </c>
    </row>
    <row r="4844" spans="1:8" ht="15.75">
      <c r="A4844" s="3" t="s">
        <v>2951</v>
      </c>
      <c r="B4844" s="2" t="s">
        <v>2371</v>
      </c>
      <c r="C4844" s="2" t="s">
        <v>318</v>
      </c>
      <c r="D4844" s="2" t="s">
        <v>2372</v>
      </c>
      <c r="E4844" s="4">
        <v>20</v>
      </c>
      <c r="F4844" s="4">
        <v>72680</v>
      </c>
      <c r="G4844" s="4">
        <v>7268</v>
      </c>
      <c r="H4844" s="4">
        <v>79948</v>
      </c>
    </row>
    <row r="4845" spans="1:8" ht="15.75">
      <c r="A4845" s="3" t="s">
        <v>2951</v>
      </c>
      <c r="B4845" s="2" t="s">
        <v>2375</v>
      </c>
      <c r="C4845" s="2" t="s">
        <v>236</v>
      </c>
      <c r="D4845" s="2" t="s">
        <v>2376</v>
      </c>
      <c r="E4845" s="4">
        <v>20</v>
      </c>
      <c r="F4845" s="4">
        <v>224320</v>
      </c>
      <c r="G4845" s="4">
        <v>22432</v>
      </c>
      <c r="H4845" s="4">
        <v>246752</v>
      </c>
    </row>
    <row r="4846" spans="1:8" ht="15.75">
      <c r="A4846" s="3" t="s">
        <v>2951</v>
      </c>
      <c r="B4846" s="2" t="s">
        <v>2397</v>
      </c>
      <c r="C4846" s="2" t="s">
        <v>236</v>
      </c>
      <c r="D4846" s="2" t="s">
        <v>2398</v>
      </c>
      <c r="E4846" s="4">
        <v>36</v>
      </c>
      <c r="F4846" s="4">
        <v>193644</v>
      </c>
      <c r="G4846" s="4">
        <v>19364</v>
      </c>
      <c r="H4846" s="4">
        <v>213008</v>
      </c>
    </row>
    <row r="4847" spans="1:8" ht="15.75">
      <c r="A4847" s="3" t="s">
        <v>2951</v>
      </c>
      <c r="B4847" s="2" t="s">
        <v>2400</v>
      </c>
      <c r="C4847" s="2" t="s">
        <v>236</v>
      </c>
      <c r="D4847" s="2" t="s">
        <v>2401</v>
      </c>
      <c r="E4847" s="4">
        <v>30</v>
      </c>
      <c r="F4847" s="4">
        <v>205620</v>
      </c>
      <c r="G4847" s="4">
        <v>20562</v>
      </c>
      <c r="H4847" s="4">
        <v>226182</v>
      </c>
    </row>
    <row r="4848" spans="1:8" ht="15.75">
      <c r="A4848" s="3" t="s">
        <v>2951</v>
      </c>
      <c r="B4848" s="2" t="s">
        <v>2402</v>
      </c>
      <c r="C4848" s="2" t="s">
        <v>236</v>
      </c>
      <c r="D4848" s="2" t="s">
        <v>2403</v>
      </c>
      <c r="E4848" s="4">
        <v>30</v>
      </c>
      <c r="F4848" s="4">
        <v>247980</v>
      </c>
      <c r="G4848" s="4">
        <v>24798</v>
      </c>
      <c r="H4848" s="4">
        <v>272778</v>
      </c>
    </row>
    <row r="4849" spans="1:8" ht="15.75">
      <c r="A4849" s="3" t="s">
        <v>2951</v>
      </c>
      <c r="B4849" s="2" t="s">
        <v>2404</v>
      </c>
      <c r="C4849" s="2" t="s">
        <v>236</v>
      </c>
      <c r="D4849" s="2" t="s">
        <v>2405</v>
      </c>
      <c r="E4849" s="4">
        <v>22</v>
      </c>
      <c r="F4849" s="4">
        <v>214302</v>
      </c>
      <c r="G4849" s="4">
        <v>21430</v>
      </c>
      <c r="H4849" s="4">
        <v>235732</v>
      </c>
    </row>
    <row r="4850" spans="1:8" ht="15.75">
      <c r="A4850" s="3" t="s">
        <v>2951</v>
      </c>
      <c r="B4850" s="2" t="s">
        <v>2408</v>
      </c>
      <c r="C4850" s="2" t="s">
        <v>236</v>
      </c>
      <c r="D4850" s="2" t="s">
        <v>2409</v>
      </c>
      <c r="E4850" s="4">
        <v>10</v>
      </c>
      <c r="F4850" s="4">
        <v>39040</v>
      </c>
      <c r="G4850" s="4">
        <v>3904</v>
      </c>
      <c r="H4850" s="4">
        <v>42944</v>
      </c>
    </row>
    <row r="4851" spans="1:8" ht="15.75">
      <c r="A4851" s="3" t="s">
        <v>2951</v>
      </c>
      <c r="B4851" s="2" t="s">
        <v>2414</v>
      </c>
      <c r="C4851" s="2" t="s">
        <v>223</v>
      </c>
      <c r="D4851" s="2" t="s">
        <v>58</v>
      </c>
      <c r="E4851" s="4">
        <v>16</v>
      </c>
      <c r="F4851" s="4">
        <v>102400</v>
      </c>
      <c r="G4851" s="4">
        <v>10240</v>
      </c>
      <c r="H4851" s="4">
        <v>112640</v>
      </c>
    </row>
    <row r="4852" spans="1:8" ht="15.75">
      <c r="A4852" s="3" t="s">
        <v>2951</v>
      </c>
      <c r="B4852" s="2" t="s">
        <v>2422</v>
      </c>
      <c r="C4852" s="2" t="s">
        <v>2287</v>
      </c>
      <c r="D4852" s="2" t="s">
        <v>2423</v>
      </c>
      <c r="E4852" s="4">
        <v>20</v>
      </c>
      <c r="F4852" s="4">
        <v>137400</v>
      </c>
      <c r="G4852" s="4">
        <v>13740</v>
      </c>
      <c r="H4852" s="4">
        <v>151140</v>
      </c>
    </row>
    <row r="4853" spans="1:8" ht="15.75">
      <c r="A4853" s="3" t="s">
        <v>2951</v>
      </c>
      <c r="B4853" s="2" t="s">
        <v>2432</v>
      </c>
      <c r="C4853" s="2" t="s">
        <v>267</v>
      </c>
      <c r="D4853" s="2" t="s">
        <v>2433</v>
      </c>
      <c r="E4853" s="4">
        <v>40</v>
      </c>
      <c r="F4853" s="4">
        <v>194480</v>
      </c>
      <c r="G4853" s="4">
        <v>19448</v>
      </c>
      <c r="H4853" s="4">
        <v>213928</v>
      </c>
    </row>
    <row r="4854" spans="1:8" ht="15.75">
      <c r="A4854" s="3" t="s">
        <v>2951</v>
      </c>
      <c r="B4854" s="2" t="s">
        <v>2436</v>
      </c>
      <c r="C4854" s="2" t="s">
        <v>267</v>
      </c>
      <c r="D4854" s="2" t="s">
        <v>2437</v>
      </c>
      <c r="E4854" s="4">
        <v>160</v>
      </c>
      <c r="F4854" s="4">
        <v>786600</v>
      </c>
      <c r="G4854" s="4">
        <v>78661</v>
      </c>
      <c r="H4854" s="4">
        <v>865261</v>
      </c>
    </row>
    <row r="4855" spans="1:8" ht="15.75">
      <c r="A4855" s="3" t="s">
        <v>2951</v>
      </c>
      <c r="B4855" s="2" t="s">
        <v>2440</v>
      </c>
      <c r="C4855" s="2" t="s">
        <v>267</v>
      </c>
      <c r="D4855" s="2" t="s">
        <v>2441</v>
      </c>
      <c r="E4855" s="4">
        <v>90</v>
      </c>
      <c r="F4855" s="4">
        <v>660870</v>
      </c>
      <c r="G4855" s="4">
        <v>66087</v>
      </c>
      <c r="H4855" s="4">
        <v>726957</v>
      </c>
    </row>
    <row r="4856" spans="1:8" ht="15.75">
      <c r="A4856" s="3" t="s">
        <v>2951</v>
      </c>
      <c r="B4856" s="2" t="s">
        <v>2442</v>
      </c>
      <c r="C4856" s="2" t="s">
        <v>267</v>
      </c>
      <c r="D4856" s="2" t="s">
        <v>2443</v>
      </c>
      <c r="E4856" s="4">
        <v>46</v>
      </c>
      <c r="F4856" s="4">
        <v>390361</v>
      </c>
      <c r="G4856" s="4">
        <v>39037</v>
      </c>
      <c r="H4856" s="4">
        <v>429398</v>
      </c>
    </row>
    <row r="4857" spans="1:8" ht="15.75">
      <c r="A4857" s="3" t="s">
        <v>2951</v>
      </c>
      <c r="B4857" s="2" t="s">
        <v>2446</v>
      </c>
      <c r="C4857" s="2" t="s">
        <v>267</v>
      </c>
      <c r="D4857" s="2" t="s">
        <v>2447</v>
      </c>
      <c r="E4857" s="4">
        <v>2</v>
      </c>
      <c r="F4857" s="4">
        <v>29400</v>
      </c>
      <c r="G4857" s="4">
        <v>2940</v>
      </c>
      <c r="H4857" s="4">
        <v>32340</v>
      </c>
    </row>
    <row r="4858" spans="1:8" ht="15.75">
      <c r="A4858" s="3" t="s">
        <v>2951</v>
      </c>
      <c r="B4858" s="2" t="s">
        <v>2448</v>
      </c>
      <c r="C4858" s="2" t="s">
        <v>267</v>
      </c>
      <c r="D4858" s="2" t="s">
        <v>2449</v>
      </c>
      <c r="E4858" s="4">
        <v>20</v>
      </c>
      <c r="F4858" s="4">
        <v>92060</v>
      </c>
      <c r="G4858" s="4">
        <v>9206</v>
      </c>
      <c r="H4858" s="4">
        <v>101266</v>
      </c>
    </row>
    <row r="4859" spans="1:8" ht="15.75">
      <c r="A4859" s="3" t="s">
        <v>2951</v>
      </c>
      <c r="B4859" s="2" t="s">
        <v>2459</v>
      </c>
      <c r="C4859" s="2" t="s">
        <v>267</v>
      </c>
      <c r="D4859" s="2" t="s">
        <v>2460</v>
      </c>
      <c r="E4859" s="4">
        <v>6</v>
      </c>
      <c r="F4859" s="4">
        <v>26664</v>
      </c>
      <c r="G4859" s="4">
        <v>2666</v>
      </c>
      <c r="H4859" s="4">
        <v>29330</v>
      </c>
    </row>
    <row r="4860" spans="1:8" ht="15.75">
      <c r="A4860" s="3" t="s">
        <v>2951</v>
      </c>
      <c r="B4860" s="2" t="s">
        <v>2467</v>
      </c>
      <c r="C4860" s="2" t="s">
        <v>271</v>
      </c>
      <c r="D4860" s="2" t="s">
        <v>2468</v>
      </c>
      <c r="E4860" s="4">
        <v>10</v>
      </c>
      <c r="F4860" s="4">
        <v>83090</v>
      </c>
      <c r="G4860" s="4">
        <v>8309</v>
      </c>
      <c r="H4860" s="4">
        <v>91399</v>
      </c>
    </row>
    <row r="4861" spans="1:8" ht="15.75">
      <c r="A4861" s="3" t="s">
        <v>2951</v>
      </c>
      <c r="B4861" s="2" t="s">
        <v>2473</v>
      </c>
      <c r="C4861" s="2" t="s">
        <v>264</v>
      </c>
      <c r="D4861" s="2" t="s">
        <v>2474</v>
      </c>
      <c r="E4861" s="4">
        <v>1147</v>
      </c>
      <c r="F4861" s="4">
        <v>4280910</v>
      </c>
      <c r="G4861" s="4">
        <v>428091</v>
      </c>
      <c r="H4861" s="4">
        <v>4709001</v>
      </c>
    </row>
    <row r="4862" spans="1:8" ht="15.75">
      <c r="A4862" s="3" t="s">
        <v>2951</v>
      </c>
      <c r="B4862" s="2" t="s">
        <v>2475</v>
      </c>
      <c r="C4862" s="2" t="s">
        <v>264</v>
      </c>
      <c r="D4862" s="2" t="s">
        <v>2476</v>
      </c>
      <c r="E4862" s="4">
        <v>40</v>
      </c>
      <c r="F4862" s="4">
        <v>206920</v>
      </c>
      <c r="G4862" s="4">
        <v>20692</v>
      </c>
      <c r="H4862" s="4">
        <v>227612</v>
      </c>
    </row>
    <row r="4863" spans="1:8" ht="15.75">
      <c r="A4863" s="3" t="s">
        <v>2951</v>
      </c>
      <c r="B4863" s="2" t="s">
        <v>2477</v>
      </c>
      <c r="C4863" s="2" t="s">
        <v>264</v>
      </c>
      <c r="D4863" s="2" t="s">
        <v>2478</v>
      </c>
      <c r="E4863" s="4">
        <v>8</v>
      </c>
      <c r="F4863" s="4">
        <v>43008</v>
      </c>
      <c r="G4863" s="4">
        <v>4301</v>
      </c>
      <c r="H4863" s="4">
        <v>47309</v>
      </c>
    </row>
    <row r="4864" spans="1:8" ht="15.75">
      <c r="A4864" s="3" t="s">
        <v>2951</v>
      </c>
      <c r="B4864" s="2" t="s">
        <v>2479</v>
      </c>
      <c r="C4864" s="2" t="s">
        <v>264</v>
      </c>
      <c r="D4864" s="2" t="s">
        <v>2480</v>
      </c>
      <c r="E4864" s="4">
        <v>1023</v>
      </c>
      <c r="F4864" s="4">
        <v>4782829</v>
      </c>
      <c r="G4864" s="4">
        <v>478283</v>
      </c>
      <c r="H4864" s="4">
        <v>5261112</v>
      </c>
    </row>
    <row r="4865" spans="1:8" ht="15.75">
      <c r="A4865" s="3" t="s">
        <v>2951</v>
      </c>
      <c r="B4865" s="2" t="s">
        <v>2484</v>
      </c>
      <c r="C4865" s="2" t="s">
        <v>264</v>
      </c>
      <c r="D4865" s="2" t="s">
        <v>2485</v>
      </c>
      <c r="E4865" s="4">
        <v>184</v>
      </c>
      <c r="F4865" s="4">
        <v>1042240</v>
      </c>
      <c r="G4865" s="4">
        <v>104225</v>
      </c>
      <c r="H4865" s="4">
        <v>1146465</v>
      </c>
    </row>
    <row r="4866" spans="1:8" ht="15.75">
      <c r="A4866" s="3" t="s">
        <v>2951</v>
      </c>
      <c r="B4866" s="2" t="s">
        <v>2486</v>
      </c>
      <c r="C4866" s="2" t="s">
        <v>264</v>
      </c>
      <c r="D4866" s="2" t="s">
        <v>2487</v>
      </c>
      <c r="E4866" s="4">
        <v>95</v>
      </c>
      <c r="F4866" s="4">
        <v>629755</v>
      </c>
      <c r="G4866" s="4">
        <v>62977</v>
      </c>
      <c r="H4866" s="4">
        <v>692732</v>
      </c>
    </row>
    <row r="4867" spans="1:8" ht="15.75">
      <c r="A4867" s="3" t="s">
        <v>2951</v>
      </c>
      <c r="B4867" s="2" t="s">
        <v>2488</v>
      </c>
      <c r="C4867" s="2" t="s">
        <v>264</v>
      </c>
      <c r="D4867" s="2" t="s">
        <v>2489</v>
      </c>
      <c r="E4867" s="4">
        <v>120</v>
      </c>
      <c r="F4867" s="4">
        <v>287760</v>
      </c>
      <c r="G4867" s="4">
        <v>28776</v>
      </c>
      <c r="H4867" s="4">
        <v>316536</v>
      </c>
    </row>
    <row r="4868" spans="1:8" ht="15.75">
      <c r="A4868" s="3" t="s">
        <v>2951</v>
      </c>
      <c r="B4868" s="2" t="s">
        <v>2490</v>
      </c>
      <c r="C4868" s="2" t="s">
        <v>264</v>
      </c>
      <c r="D4868" s="2" t="s">
        <v>2491</v>
      </c>
      <c r="E4868" s="4">
        <v>110</v>
      </c>
      <c r="F4868" s="4">
        <v>831760</v>
      </c>
      <c r="G4868" s="4">
        <v>83176</v>
      </c>
      <c r="H4868" s="4">
        <v>914936</v>
      </c>
    </row>
    <row r="4869" spans="1:8" ht="15.75">
      <c r="A4869" s="3" t="s">
        <v>2951</v>
      </c>
      <c r="B4869" s="2" t="s">
        <v>2492</v>
      </c>
      <c r="C4869" s="2" t="s">
        <v>264</v>
      </c>
      <c r="D4869" s="2" t="s">
        <v>2493</v>
      </c>
      <c r="E4869" s="4">
        <v>22</v>
      </c>
      <c r="F4869" s="4">
        <v>226512</v>
      </c>
      <c r="G4869" s="4">
        <v>22651</v>
      </c>
      <c r="H4869" s="4">
        <v>249163</v>
      </c>
    </row>
    <row r="4870" spans="1:8" ht="15.75">
      <c r="A4870" s="3" t="s">
        <v>2951</v>
      </c>
      <c r="B4870" s="2" t="s">
        <v>2494</v>
      </c>
      <c r="C4870" s="2" t="s">
        <v>264</v>
      </c>
      <c r="D4870" s="2" t="s">
        <v>2495</v>
      </c>
      <c r="E4870" s="4">
        <v>189</v>
      </c>
      <c r="F4870" s="4">
        <v>492534</v>
      </c>
      <c r="G4870" s="4">
        <v>49253</v>
      </c>
      <c r="H4870" s="4">
        <v>541787</v>
      </c>
    </row>
    <row r="4871" spans="1:8" ht="15.75">
      <c r="A4871" s="3" t="s">
        <v>2951</v>
      </c>
      <c r="B4871" s="2" t="s">
        <v>2496</v>
      </c>
      <c r="C4871" s="2" t="s">
        <v>264</v>
      </c>
      <c r="D4871" s="2" t="s">
        <v>2497</v>
      </c>
      <c r="E4871" s="4">
        <v>60</v>
      </c>
      <c r="F4871" s="4">
        <v>686400</v>
      </c>
      <c r="G4871" s="4">
        <v>68640</v>
      </c>
      <c r="H4871" s="4">
        <v>755040</v>
      </c>
    </row>
    <row r="4872" spans="1:8" ht="15.75">
      <c r="A4872" s="3" t="s">
        <v>2951</v>
      </c>
      <c r="B4872" s="2" t="s">
        <v>2498</v>
      </c>
      <c r="C4872" s="2" t="s">
        <v>264</v>
      </c>
      <c r="D4872" s="2" t="s">
        <v>2328</v>
      </c>
      <c r="E4872" s="4">
        <v>10</v>
      </c>
      <c r="F4872" s="4">
        <v>157000</v>
      </c>
      <c r="G4872" s="4">
        <v>15700</v>
      </c>
      <c r="H4872" s="4">
        <v>172700</v>
      </c>
    </row>
    <row r="4873" spans="1:8" ht="15.75">
      <c r="A4873" s="3" t="s">
        <v>2951</v>
      </c>
      <c r="B4873" s="2" t="s">
        <v>2499</v>
      </c>
      <c r="C4873" s="2" t="s">
        <v>264</v>
      </c>
      <c r="D4873" s="2" t="s">
        <v>2500</v>
      </c>
      <c r="E4873" s="4">
        <v>30</v>
      </c>
      <c r="F4873" s="4">
        <v>111300</v>
      </c>
      <c r="G4873" s="4">
        <v>11130</v>
      </c>
      <c r="H4873" s="4">
        <v>122430</v>
      </c>
    </row>
    <row r="4874" spans="1:8" ht="15.75">
      <c r="A4874" s="3" t="s">
        <v>2951</v>
      </c>
      <c r="B4874" s="2" t="s">
        <v>2501</v>
      </c>
      <c r="C4874" s="2" t="s">
        <v>264</v>
      </c>
      <c r="D4874" s="2" t="s">
        <v>2454</v>
      </c>
      <c r="E4874" s="4">
        <v>10</v>
      </c>
      <c r="F4874" s="4">
        <v>195770</v>
      </c>
      <c r="G4874" s="4">
        <v>19577</v>
      </c>
      <c r="H4874" s="4">
        <v>215347</v>
      </c>
    </row>
    <row r="4875" spans="1:8" ht="15.75">
      <c r="A4875" s="3" t="s">
        <v>2951</v>
      </c>
      <c r="B4875" s="2" t="s">
        <v>2503</v>
      </c>
      <c r="C4875" s="2" t="s">
        <v>264</v>
      </c>
      <c r="D4875" s="2" t="s">
        <v>2504</v>
      </c>
      <c r="E4875" s="4">
        <v>170</v>
      </c>
      <c r="F4875" s="4">
        <v>517040</v>
      </c>
      <c r="G4875" s="4">
        <v>51704</v>
      </c>
      <c r="H4875" s="4">
        <v>568744</v>
      </c>
    </row>
    <row r="4876" spans="1:8" ht="15.75">
      <c r="A4876" s="3" t="s">
        <v>2951</v>
      </c>
      <c r="B4876" s="2" t="s">
        <v>2505</v>
      </c>
      <c r="C4876" s="2" t="s">
        <v>264</v>
      </c>
      <c r="D4876" s="2" t="s">
        <v>2506</v>
      </c>
      <c r="E4876" s="4">
        <v>4</v>
      </c>
      <c r="F4876" s="4">
        <v>97200</v>
      </c>
      <c r="G4876" s="4">
        <v>9720</v>
      </c>
      <c r="H4876" s="4">
        <v>106920</v>
      </c>
    </row>
    <row r="4877" spans="1:8" ht="15.75">
      <c r="A4877" s="3" t="s">
        <v>2951</v>
      </c>
      <c r="B4877" s="2" t="s">
        <v>2509</v>
      </c>
      <c r="C4877" s="2" t="s">
        <v>264</v>
      </c>
      <c r="D4877" s="2" t="s">
        <v>2510</v>
      </c>
      <c r="E4877" s="4">
        <v>22</v>
      </c>
      <c r="F4877" s="4">
        <v>88638</v>
      </c>
      <c r="G4877" s="4">
        <v>8864</v>
      </c>
      <c r="H4877" s="4">
        <v>97502</v>
      </c>
    </row>
    <row r="4878" spans="1:8" ht="15.75">
      <c r="A4878" s="3" t="s">
        <v>2951</v>
      </c>
      <c r="B4878" s="2" t="s">
        <v>2513</v>
      </c>
      <c r="C4878" s="2" t="s">
        <v>294</v>
      </c>
      <c r="D4878" s="2" t="s">
        <v>2514</v>
      </c>
      <c r="E4878" s="4">
        <v>30</v>
      </c>
      <c r="F4878" s="4">
        <v>128130</v>
      </c>
      <c r="G4878" s="4">
        <v>12813</v>
      </c>
      <c r="H4878" s="4">
        <v>140943</v>
      </c>
    </row>
    <row r="4879" spans="1:8" ht="15.75">
      <c r="A4879" s="3" t="s">
        <v>2951</v>
      </c>
      <c r="B4879" s="2" t="s">
        <v>2515</v>
      </c>
      <c r="C4879" s="2" t="s">
        <v>294</v>
      </c>
      <c r="D4879" s="2" t="s">
        <v>2516</v>
      </c>
      <c r="E4879" s="4">
        <v>24</v>
      </c>
      <c r="F4879" s="4">
        <v>129556</v>
      </c>
      <c r="G4879" s="4">
        <v>12956</v>
      </c>
      <c r="H4879" s="4">
        <v>142512</v>
      </c>
    </row>
    <row r="4880" spans="1:8" ht="15.75">
      <c r="A4880" s="3" t="s">
        <v>2951</v>
      </c>
      <c r="B4880" s="2" t="s">
        <v>2517</v>
      </c>
      <c r="C4880" s="2" t="s">
        <v>294</v>
      </c>
      <c r="D4880" s="2" t="s">
        <v>2518</v>
      </c>
      <c r="E4880" s="4">
        <v>50</v>
      </c>
      <c r="F4880" s="4">
        <v>146900</v>
      </c>
      <c r="G4880" s="4">
        <v>14690</v>
      </c>
      <c r="H4880" s="4">
        <v>161590</v>
      </c>
    </row>
    <row r="4881" spans="1:8" ht="15.75">
      <c r="A4881" s="3" t="s">
        <v>2951</v>
      </c>
      <c r="B4881" s="2" t="s">
        <v>2519</v>
      </c>
      <c r="C4881" s="2" t="s">
        <v>294</v>
      </c>
      <c r="D4881" s="2" t="s">
        <v>2520</v>
      </c>
      <c r="E4881" s="4">
        <v>24</v>
      </c>
      <c r="F4881" s="4">
        <v>153340</v>
      </c>
      <c r="G4881" s="4">
        <v>15334</v>
      </c>
      <c r="H4881" s="4">
        <v>168674</v>
      </c>
    </row>
    <row r="4882" spans="1:8" ht="15.75">
      <c r="A4882" s="3" t="s">
        <v>2951</v>
      </c>
      <c r="B4882" s="2" t="s">
        <v>2521</v>
      </c>
      <c r="C4882" s="2" t="s">
        <v>294</v>
      </c>
      <c r="D4882" s="2" t="s">
        <v>2522</v>
      </c>
      <c r="E4882" s="4">
        <v>4</v>
      </c>
      <c r="F4882" s="4">
        <v>32456</v>
      </c>
      <c r="G4882" s="4">
        <v>3246</v>
      </c>
      <c r="H4882" s="4">
        <v>35702</v>
      </c>
    </row>
    <row r="4883" spans="1:8" ht="15.75">
      <c r="A4883" s="3" t="s">
        <v>2951</v>
      </c>
      <c r="B4883" s="2" t="s">
        <v>2523</v>
      </c>
      <c r="C4883" s="2" t="s">
        <v>294</v>
      </c>
      <c r="D4883" s="2" t="s">
        <v>2524</v>
      </c>
      <c r="E4883" s="4">
        <v>60</v>
      </c>
      <c r="F4883" s="4">
        <v>191580</v>
      </c>
      <c r="G4883" s="4">
        <v>19158</v>
      </c>
      <c r="H4883" s="4">
        <v>210738</v>
      </c>
    </row>
    <row r="4884" spans="1:8" ht="15.75">
      <c r="A4884" s="3" t="s">
        <v>2951</v>
      </c>
      <c r="B4884" s="2" t="s">
        <v>2528</v>
      </c>
      <c r="C4884" s="2" t="s">
        <v>294</v>
      </c>
      <c r="D4884" s="2" t="s">
        <v>2529</v>
      </c>
      <c r="E4884" s="4">
        <v>268</v>
      </c>
      <c r="F4884" s="4">
        <v>724672</v>
      </c>
      <c r="G4884" s="4">
        <v>72467</v>
      </c>
      <c r="H4884" s="4">
        <v>797139</v>
      </c>
    </row>
    <row r="4885" spans="1:8" ht="15.75">
      <c r="A4885" s="3" t="s">
        <v>2951</v>
      </c>
      <c r="B4885" s="2" t="s">
        <v>2530</v>
      </c>
      <c r="C4885" s="2" t="s">
        <v>294</v>
      </c>
      <c r="D4885" s="2" t="s">
        <v>2531</v>
      </c>
      <c r="E4885" s="4">
        <v>40</v>
      </c>
      <c r="F4885" s="4">
        <v>154360</v>
      </c>
      <c r="G4885" s="4">
        <v>15436</v>
      </c>
      <c r="H4885" s="4">
        <v>169796</v>
      </c>
    </row>
    <row r="4886" spans="1:8" ht="15.75">
      <c r="A4886" s="3" t="s">
        <v>2951</v>
      </c>
      <c r="B4886" s="2" t="s">
        <v>2534</v>
      </c>
      <c r="C4886" s="2" t="s">
        <v>299</v>
      </c>
      <c r="D4886" s="2" t="s">
        <v>2535</v>
      </c>
      <c r="E4886" s="4">
        <v>46</v>
      </c>
      <c r="F4886" s="4">
        <v>210128</v>
      </c>
      <c r="G4886" s="4">
        <v>21013</v>
      </c>
      <c r="H4886" s="4">
        <v>231141</v>
      </c>
    </row>
    <row r="4887" spans="1:8" ht="15.75">
      <c r="A4887" s="3" t="s">
        <v>2951</v>
      </c>
      <c r="B4887" s="2" t="s">
        <v>2538</v>
      </c>
      <c r="C4887" s="2" t="s">
        <v>299</v>
      </c>
      <c r="D4887" s="2" t="s">
        <v>2539</v>
      </c>
      <c r="E4887" s="4">
        <v>270</v>
      </c>
      <c r="F4887" s="4">
        <v>1272780</v>
      </c>
      <c r="G4887" s="4">
        <v>127278</v>
      </c>
      <c r="H4887" s="4">
        <v>1400058</v>
      </c>
    </row>
    <row r="4888" spans="1:8" ht="15.75">
      <c r="A4888" s="3" t="s">
        <v>2951</v>
      </c>
      <c r="B4888" s="2" t="s">
        <v>2542</v>
      </c>
      <c r="C4888" s="2" t="s">
        <v>299</v>
      </c>
      <c r="D4888" s="2" t="s">
        <v>2543</v>
      </c>
      <c r="E4888" s="4">
        <v>175</v>
      </c>
      <c r="F4888" s="4">
        <v>1188775</v>
      </c>
      <c r="G4888" s="4">
        <v>118878</v>
      </c>
      <c r="H4888" s="4">
        <v>1307653</v>
      </c>
    </row>
    <row r="4889" spans="1:8" ht="15.75">
      <c r="A4889" s="3" t="s">
        <v>2951</v>
      </c>
      <c r="B4889" s="2" t="s">
        <v>2544</v>
      </c>
      <c r="C4889" s="2" t="s">
        <v>299</v>
      </c>
      <c r="D4889" s="2" t="s">
        <v>2545</v>
      </c>
      <c r="E4889" s="4">
        <v>105</v>
      </c>
      <c r="F4889" s="4">
        <v>833280</v>
      </c>
      <c r="G4889" s="4">
        <v>83328</v>
      </c>
      <c r="H4889" s="4">
        <v>916608</v>
      </c>
    </row>
    <row r="4890" spans="1:8" ht="15.75">
      <c r="A4890" s="3" t="s">
        <v>2951</v>
      </c>
      <c r="B4890" s="2" t="s">
        <v>2546</v>
      </c>
      <c r="C4890" s="2" t="s">
        <v>299</v>
      </c>
      <c r="D4890" s="2" t="s">
        <v>2547</v>
      </c>
      <c r="E4890" s="4">
        <v>18</v>
      </c>
      <c r="F4890" s="4">
        <v>56520</v>
      </c>
      <c r="G4890" s="4">
        <v>5652</v>
      </c>
      <c r="H4890" s="4">
        <v>62172</v>
      </c>
    </row>
    <row r="4891" spans="1:8" ht="15.75">
      <c r="A4891" s="3" t="s">
        <v>2951</v>
      </c>
      <c r="B4891" s="2" t="s">
        <v>2548</v>
      </c>
      <c r="C4891" s="2" t="s">
        <v>299</v>
      </c>
      <c r="D4891" s="2" t="s">
        <v>2549</v>
      </c>
      <c r="E4891" s="4">
        <v>20</v>
      </c>
      <c r="F4891" s="4">
        <v>181600</v>
      </c>
      <c r="G4891" s="4">
        <v>18160</v>
      </c>
      <c r="H4891" s="4">
        <v>199760</v>
      </c>
    </row>
    <row r="4892" spans="1:8" ht="15.75">
      <c r="A4892" s="3" t="s">
        <v>2951</v>
      </c>
      <c r="B4892" s="2" t="s">
        <v>2550</v>
      </c>
      <c r="C4892" s="2" t="s">
        <v>299</v>
      </c>
      <c r="D4892" s="2" t="s">
        <v>2551</v>
      </c>
      <c r="E4892" s="4">
        <v>30</v>
      </c>
      <c r="F4892" s="4">
        <v>96810</v>
      </c>
      <c r="G4892" s="4">
        <v>9681</v>
      </c>
      <c r="H4892" s="4">
        <v>106491</v>
      </c>
    </row>
    <row r="4893" spans="1:8" ht="15.75">
      <c r="A4893" s="3" t="s">
        <v>2951</v>
      </c>
      <c r="B4893" s="2" t="s">
        <v>2552</v>
      </c>
      <c r="C4893" s="2" t="s">
        <v>299</v>
      </c>
      <c r="D4893" s="2" t="s">
        <v>2553</v>
      </c>
      <c r="E4893" s="4">
        <v>10</v>
      </c>
      <c r="F4893" s="4">
        <v>113050</v>
      </c>
      <c r="G4893" s="4">
        <v>11306</v>
      </c>
      <c r="H4893" s="4">
        <v>124356</v>
      </c>
    </row>
    <row r="4894" spans="1:8" ht="15.75">
      <c r="A4894" s="3" t="s">
        <v>2951</v>
      </c>
      <c r="B4894" s="2" t="s">
        <v>2554</v>
      </c>
      <c r="C4894" s="2" t="s">
        <v>299</v>
      </c>
      <c r="D4894" s="2" t="s">
        <v>2555</v>
      </c>
      <c r="E4894" s="4">
        <v>40</v>
      </c>
      <c r="F4894" s="4">
        <v>146000</v>
      </c>
      <c r="G4894" s="4">
        <v>14600</v>
      </c>
      <c r="H4894" s="4">
        <v>160600</v>
      </c>
    </row>
    <row r="4895" spans="1:8" ht="15.75">
      <c r="A4895" s="3" t="s">
        <v>2951</v>
      </c>
      <c r="B4895" s="2" t="s">
        <v>2556</v>
      </c>
      <c r="C4895" s="2" t="s">
        <v>299</v>
      </c>
      <c r="D4895" s="2" t="s">
        <v>2557</v>
      </c>
      <c r="E4895" s="4">
        <v>20</v>
      </c>
      <c r="F4895" s="4">
        <v>78100</v>
      </c>
      <c r="G4895" s="4">
        <v>7810</v>
      </c>
      <c r="H4895" s="4">
        <v>85910</v>
      </c>
    </row>
    <row r="4896" spans="1:8" ht="15.75">
      <c r="A4896" s="3" t="s">
        <v>2951</v>
      </c>
      <c r="B4896" s="2" t="s">
        <v>2562</v>
      </c>
      <c r="C4896" s="2" t="s">
        <v>299</v>
      </c>
      <c r="D4896" s="2" t="s">
        <v>2563</v>
      </c>
      <c r="E4896" s="4">
        <v>20</v>
      </c>
      <c r="F4896" s="4">
        <v>77880</v>
      </c>
      <c r="G4896" s="4">
        <v>7788</v>
      </c>
      <c r="H4896" s="4">
        <v>85668</v>
      </c>
    </row>
    <row r="4897" spans="1:8" ht="15.75">
      <c r="A4897" s="3" t="s">
        <v>2951</v>
      </c>
      <c r="B4897" s="2" t="s">
        <v>2568</v>
      </c>
      <c r="C4897" s="2" t="s">
        <v>307</v>
      </c>
      <c r="D4897" s="2" t="s">
        <v>2569</v>
      </c>
      <c r="E4897" s="4">
        <v>10</v>
      </c>
      <c r="F4897" s="4">
        <v>58060</v>
      </c>
      <c r="G4897" s="4">
        <v>5806</v>
      </c>
      <c r="H4897" s="4">
        <v>63866</v>
      </c>
    </row>
    <row r="4898" spans="1:8" ht="15.75">
      <c r="A4898" s="3" t="s">
        <v>2951</v>
      </c>
      <c r="B4898" s="2" t="s">
        <v>2570</v>
      </c>
      <c r="C4898" s="2" t="s">
        <v>307</v>
      </c>
      <c r="D4898" s="2" t="s">
        <v>2571</v>
      </c>
      <c r="E4898" s="4">
        <v>20</v>
      </c>
      <c r="F4898" s="4">
        <v>123980</v>
      </c>
      <c r="G4898" s="4">
        <v>12398</v>
      </c>
      <c r="H4898" s="4">
        <v>136378</v>
      </c>
    </row>
    <row r="4899" spans="1:8" ht="15.75">
      <c r="A4899" s="3" t="s">
        <v>2951</v>
      </c>
      <c r="B4899" s="2" t="s">
        <v>2576</v>
      </c>
      <c r="C4899" s="2" t="s">
        <v>310</v>
      </c>
      <c r="D4899" s="2" t="s">
        <v>2577</v>
      </c>
      <c r="E4899" s="4">
        <v>20</v>
      </c>
      <c r="F4899" s="4">
        <v>87440</v>
      </c>
      <c r="G4899" s="4">
        <v>8744</v>
      </c>
      <c r="H4899" s="4">
        <v>96184</v>
      </c>
    </row>
    <row r="4900" spans="1:8" ht="15.75">
      <c r="A4900" s="3" t="s">
        <v>2951</v>
      </c>
      <c r="B4900" s="2" t="s">
        <v>2578</v>
      </c>
      <c r="C4900" s="2" t="s">
        <v>310</v>
      </c>
      <c r="D4900" s="2" t="s">
        <v>2579</v>
      </c>
      <c r="E4900" s="4">
        <v>45</v>
      </c>
      <c r="F4900" s="4">
        <v>267055</v>
      </c>
      <c r="G4900" s="4">
        <v>26706</v>
      </c>
      <c r="H4900" s="4">
        <v>293761</v>
      </c>
    </row>
    <row r="4901" spans="1:8" ht="15.75">
      <c r="A4901" s="3" t="s">
        <v>2951</v>
      </c>
      <c r="B4901" s="2" t="s">
        <v>2580</v>
      </c>
      <c r="C4901" s="2" t="s">
        <v>310</v>
      </c>
      <c r="D4901" s="2" t="s">
        <v>2581</v>
      </c>
      <c r="E4901" s="4">
        <v>70</v>
      </c>
      <c r="F4901" s="4">
        <v>488730</v>
      </c>
      <c r="G4901" s="4">
        <v>48873</v>
      </c>
      <c r="H4901" s="4">
        <v>537603</v>
      </c>
    </row>
    <row r="4902" spans="1:8" ht="15.75">
      <c r="A4902" s="3" t="s">
        <v>2951</v>
      </c>
      <c r="B4902" s="2" t="s">
        <v>2582</v>
      </c>
      <c r="C4902" s="2" t="s">
        <v>310</v>
      </c>
      <c r="D4902" s="2" t="s">
        <v>2583</v>
      </c>
      <c r="E4902" s="4">
        <v>22</v>
      </c>
      <c r="F4902" s="4">
        <v>164512</v>
      </c>
      <c r="G4902" s="4">
        <v>16451</v>
      </c>
      <c r="H4902" s="4">
        <v>180963</v>
      </c>
    </row>
    <row r="4903" spans="1:8" ht="15.75">
      <c r="A4903" s="3" t="s">
        <v>2951</v>
      </c>
      <c r="B4903" s="2" t="s">
        <v>3790</v>
      </c>
      <c r="C4903" s="2" t="s">
        <v>310</v>
      </c>
      <c r="D4903" s="2" t="s">
        <v>3791</v>
      </c>
      <c r="E4903" s="4">
        <v>20</v>
      </c>
      <c r="F4903" s="4">
        <v>87760</v>
      </c>
      <c r="G4903" s="4">
        <v>8776</v>
      </c>
      <c r="H4903" s="4">
        <v>96536</v>
      </c>
    </row>
    <row r="4904" spans="1:8" ht="15.75">
      <c r="A4904" s="3" t="s">
        <v>2951</v>
      </c>
      <c r="B4904" s="2" t="s">
        <v>2596</v>
      </c>
      <c r="C4904" s="2" t="s">
        <v>314</v>
      </c>
      <c r="D4904" s="2" t="s">
        <v>2597</v>
      </c>
      <c r="E4904" s="4">
        <v>6</v>
      </c>
      <c r="F4904" s="4">
        <v>24222</v>
      </c>
      <c r="G4904" s="4">
        <v>2422</v>
      </c>
      <c r="H4904" s="4">
        <v>26644</v>
      </c>
    </row>
    <row r="4905" spans="1:8" ht="15.75">
      <c r="A4905" s="3" t="s">
        <v>2951</v>
      </c>
      <c r="B4905" s="2" t="s">
        <v>2598</v>
      </c>
      <c r="C4905" s="2" t="s">
        <v>314</v>
      </c>
      <c r="D4905" s="2" t="s">
        <v>2599</v>
      </c>
      <c r="E4905" s="4">
        <v>50</v>
      </c>
      <c r="F4905" s="4">
        <v>264560</v>
      </c>
      <c r="G4905" s="4">
        <v>26456</v>
      </c>
      <c r="H4905" s="4">
        <v>291016</v>
      </c>
    </row>
    <row r="4906" spans="1:8" ht="15.75">
      <c r="A4906" s="3" t="s">
        <v>2951</v>
      </c>
      <c r="B4906" s="2" t="s">
        <v>2606</v>
      </c>
      <c r="C4906" s="2" t="s">
        <v>314</v>
      </c>
      <c r="D4906" s="2" t="s">
        <v>2607</v>
      </c>
      <c r="E4906" s="4">
        <v>220</v>
      </c>
      <c r="F4906" s="4">
        <v>580140</v>
      </c>
      <c r="G4906" s="4">
        <v>58014</v>
      </c>
      <c r="H4906" s="4">
        <v>638154</v>
      </c>
    </row>
    <row r="4907" spans="1:8" ht="15.75">
      <c r="A4907" s="3" t="s">
        <v>2951</v>
      </c>
      <c r="B4907" s="2" t="s">
        <v>2614</v>
      </c>
      <c r="C4907" s="2" t="s">
        <v>318</v>
      </c>
      <c r="D4907" s="2" t="s">
        <v>2615</v>
      </c>
      <c r="E4907" s="4">
        <v>50</v>
      </c>
      <c r="F4907" s="4">
        <v>215400</v>
      </c>
      <c r="G4907" s="4">
        <v>21540</v>
      </c>
      <c r="H4907" s="4">
        <v>236940</v>
      </c>
    </row>
    <row r="4908" spans="1:8" ht="15.75">
      <c r="A4908" s="3" t="s">
        <v>2951</v>
      </c>
      <c r="B4908" s="2" t="s">
        <v>2618</v>
      </c>
      <c r="C4908" s="2" t="s">
        <v>318</v>
      </c>
      <c r="D4908" s="2" t="s">
        <v>2619</v>
      </c>
      <c r="E4908" s="4">
        <v>30</v>
      </c>
      <c r="F4908" s="4">
        <v>77250</v>
      </c>
      <c r="G4908" s="4">
        <v>7725</v>
      </c>
      <c r="H4908" s="4">
        <v>84975</v>
      </c>
    </row>
    <row r="4909" spans="1:8" ht="15.75">
      <c r="A4909" s="3" t="s">
        <v>2951</v>
      </c>
      <c r="B4909" s="2" t="s">
        <v>2620</v>
      </c>
      <c r="C4909" s="2" t="s">
        <v>318</v>
      </c>
      <c r="D4909" s="2" t="s">
        <v>2621</v>
      </c>
      <c r="E4909" s="4">
        <v>10</v>
      </c>
      <c r="F4909" s="4">
        <v>65330</v>
      </c>
      <c r="G4909" s="4">
        <v>6533</v>
      </c>
      <c r="H4909" s="4">
        <v>71863</v>
      </c>
    </row>
    <row r="4910" spans="1:8" ht="15.75">
      <c r="A4910" s="3" t="s">
        <v>2951</v>
      </c>
      <c r="B4910" s="2" t="s">
        <v>2624</v>
      </c>
      <c r="C4910" s="2" t="s">
        <v>318</v>
      </c>
      <c r="D4910" s="2" t="s">
        <v>2625</v>
      </c>
      <c r="E4910" s="4">
        <v>70</v>
      </c>
      <c r="F4910" s="4">
        <v>198100</v>
      </c>
      <c r="G4910" s="4">
        <v>19810</v>
      </c>
      <c r="H4910" s="4">
        <v>217910</v>
      </c>
    </row>
    <row r="4911" spans="1:8" ht="15.75">
      <c r="A4911" s="3" t="s">
        <v>2951</v>
      </c>
      <c r="B4911" s="2" t="s">
        <v>2628</v>
      </c>
      <c r="C4911" s="2" t="s">
        <v>318</v>
      </c>
      <c r="D4911" s="2" t="s">
        <v>2629</v>
      </c>
      <c r="E4911" s="4">
        <v>240</v>
      </c>
      <c r="F4911" s="4">
        <v>735810</v>
      </c>
      <c r="G4911" s="4">
        <v>73581</v>
      </c>
      <c r="H4911" s="4">
        <v>809391</v>
      </c>
    </row>
    <row r="4912" spans="1:8" ht="15.75">
      <c r="A4912" s="3" t="s">
        <v>2951</v>
      </c>
      <c r="B4912" s="2" t="s">
        <v>2630</v>
      </c>
      <c r="C4912" s="2" t="s">
        <v>318</v>
      </c>
      <c r="D4912" s="2" t="s">
        <v>2631</v>
      </c>
      <c r="E4912" s="4">
        <v>30</v>
      </c>
      <c r="F4912" s="4">
        <v>100200</v>
      </c>
      <c r="G4912" s="4">
        <v>10020</v>
      </c>
      <c r="H4912" s="4">
        <v>110220</v>
      </c>
    </row>
    <row r="4913" spans="1:8" ht="15.75">
      <c r="A4913" s="3" t="s">
        <v>2951</v>
      </c>
      <c r="B4913" s="2" t="s">
        <v>2632</v>
      </c>
      <c r="C4913" s="2" t="s">
        <v>318</v>
      </c>
      <c r="D4913" s="2" t="s">
        <v>2633</v>
      </c>
      <c r="E4913" s="4">
        <v>20</v>
      </c>
      <c r="F4913" s="4">
        <v>71900</v>
      </c>
      <c r="G4913" s="4">
        <v>7190</v>
      </c>
      <c r="H4913" s="4">
        <v>79090</v>
      </c>
    </row>
    <row r="4914" spans="1:8" ht="15.75">
      <c r="A4914" s="3" t="s">
        <v>2951</v>
      </c>
      <c r="B4914" s="2" t="s">
        <v>2634</v>
      </c>
      <c r="C4914" s="2" t="s">
        <v>318</v>
      </c>
      <c r="D4914" s="2" t="s">
        <v>2635</v>
      </c>
      <c r="E4914" s="4">
        <v>90</v>
      </c>
      <c r="F4914" s="4">
        <v>345420</v>
      </c>
      <c r="G4914" s="4">
        <v>34542</v>
      </c>
      <c r="H4914" s="4">
        <v>379962</v>
      </c>
    </row>
    <row r="4915" spans="1:8" ht="15.75">
      <c r="A4915" s="3" t="s">
        <v>2951</v>
      </c>
      <c r="B4915" s="2" t="s">
        <v>3805</v>
      </c>
      <c r="C4915" s="2" t="s">
        <v>299</v>
      </c>
      <c r="D4915" s="2" t="s">
        <v>3806</v>
      </c>
      <c r="E4915" s="4">
        <v>2</v>
      </c>
      <c r="F4915" s="4">
        <v>25800</v>
      </c>
      <c r="G4915" s="4">
        <v>2580</v>
      </c>
      <c r="H4915" s="4">
        <v>28380</v>
      </c>
    </row>
    <row r="4916" spans="1:8" ht="15.75">
      <c r="A4916" s="3" t="s">
        <v>2951</v>
      </c>
      <c r="B4916" s="2" t="s">
        <v>3807</v>
      </c>
      <c r="C4916" s="2" t="s">
        <v>299</v>
      </c>
      <c r="D4916" s="2" t="s">
        <v>3799</v>
      </c>
      <c r="E4916" s="4">
        <v>17</v>
      </c>
      <c r="F4916" s="4">
        <v>190400</v>
      </c>
      <c r="G4916" s="4">
        <v>19040</v>
      </c>
      <c r="H4916" s="4">
        <v>209440</v>
      </c>
    </row>
    <row r="4917" spans="1:8" ht="15.75">
      <c r="A4917" s="3" t="s">
        <v>2951</v>
      </c>
      <c r="B4917" s="2" t="s">
        <v>3808</v>
      </c>
      <c r="C4917" s="2" t="s">
        <v>271</v>
      </c>
      <c r="D4917" s="2" t="s">
        <v>3809</v>
      </c>
      <c r="E4917" s="4">
        <v>2</v>
      </c>
      <c r="F4917" s="4">
        <v>55800</v>
      </c>
      <c r="G4917" s="4">
        <v>5580</v>
      </c>
      <c r="H4917" s="4">
        <v>61380</v>
      </c>
    </row>
    <row r="4918" spans="1:8" ht="15.75">
      <c r="A4918" s="3" t="s">
        <v>2951</v>
      </c>
      <c r="B4918" s="2" t="s">
        <v>3810</v>
      </c>
      <c r="C4918" s="2" t="s">
        <v>310</v>
      </c>
      <c r="D4918" s="2" t="s">
        <v>3811</v>
      </c>
      <c r="E4918" s="4">
        <v>12</v>
      </c>
      <c r="F4918" s="4">
        <v>343200</v>
      </c>
      <c r="G4918" s="4">
        <v>34320</v>
      </c>
      <c r="H4918" s="4">
        <v>377520</v>
      </c>
    </row>
    <row r="4919" spans="1:8" ht="15.75">
      <c r="A4919" s="3" t="s">
        <v>2951</v>
      </c>
      <c r="B4919" s="2" t="s">
        <v>2712</v>
      </c>
      <c r="C4919" s="2" t="s">
        <v>1267</v>
      </c>
      <c r="D4919" s="2" t="s">
        <v>2713</v>
      </c>
      <c r="E4919" s="4">
        <v>79</v>
      </c>
      <c r="F4919" s="4">
        <v>1912827</v>
      </c>
      <c r="G4919" s="4">
        <v>191283</v>
      </c>
      <c r="H4919" s="4">
        <v>2104110</v>
      </c>
    </row>
    <row r="4920" spans="1:8" ht="15.75">
      <c r="A4920" s="3" t="s">
        <v>2951</v>
      </c>
      <c r="B4920" s="2" t="s">
        <v>2716</v>
      </c>
      <c r="C4920" s="2" t="s">
        <v>1267</v>
      </c>
      <c r="D4920" s="2" t="s">
        <v>2717</v>
      </c>
      <c r="E4920" s="4">
        <v>1</v>
      </c>
      <c r="F4920" s="4">
        <v>26468</v>
      </c>
      <c r="G4920" s="4">
        <v>2647</v>
      </c>
      <c r="H4920" s="4">
        <v>29115</v>
      </c>
    </row>
    <row r="4921" spans="1:8" ht="15.75">
      <c r="A4921" s="3" t="s">
        <v>2951</v>
      </c>
      <c r="B4921" s="2" t="s">
        <v>2728</v>
      </c>
      <c r="C4921" s="2" t="s">
        <v>1267</v>
      </c>
      <c r="D4921" s="2" t="s">
        <v>2729</v>
      </c>
      <c r="E4921" s="4">
        <v>20</v>
      </c>
      <c r="F4921" s="4">
        <v>754860</v>
      </c>
      <c r="G4921" s="4">
        <v>75486</v>
      </c>
      <c r="H4921" s="4">
        <v>830346</v>
      </c>
    </row>
    <row r="4922" spans="1:8" ht="15.75">
      <c r="A4922" s="3" t="s">
        <v>2951</v>
      </c>
      <c r="B4922" s="2" t="s">
        <v>2733</v>
      </c>
      <c r="C4922" s="2" t="s">
        <v>2732</v>
      </c>
      <c r="D4922" s="2" t="s">
        <v>2734</v>
      </c>
      <c r="E4922" s="4">
        <v>12</v>
      </c>
      <c r="F4922" s="4">
        <v>146508</v>
      </c>
      <c r="G4922" s="4">
        <v>14650</v>
      </c>
      <c r="H4922" s="4">
        <v>161158</v>
      </c>
    </row>
    <row r="4923" spans="1:8" ht="15.75">
      <c r="A4923" s="3" t="s">
        <v>2951</v>
      </c>
      <c r="B4923" s="2" t="s">
        <v>2737</v>
      </c>
      <c r="C4923" s="2" t="s">
        <v>2732</v>
      </c>
      <c r="D4923" s="2" t="s">
        <v>2738</v>
      </c>
      <c r="E4923" s="4">
        <v>1</v>
      </c>
      <c r="F4923" s="4">
        <v>13384</v>
      </c>
      <c r="G4923" s="4">
        <v>1338</v>
      </c>
      <c r="H4923" s="4">
        <v>14722</v>
      </c>
    </row>
    <row r="4924" spans="1:8" ht="15.75">
      <c r="A4924" s="3" t="s">
        <v>2951</v>
      </c>
      <c r="B4924" s="2" t="s">
        <v>2749</v>
      </c>
      <c r="C4924" s="2" t="s">
        <v>1267</v>
      </c>
      <c r="D4924" s="2" t="s">
        <v>2750</v>
      </c>
      <c r="E4924" s="4">
        <v>55</v>
      </c>
      <c r="F4924" s="4">
        <v>1765775</v>
      </c>
      <c r="G4924" s="4">
        <v>176578</v>
      </c>
      <c r="H4924" s="4">
        <v>1942353</v>
      </c>
    </row>
    <row r="4925" spans="1:8" ht="15.75">
      <c r="A4925" s="3" t="s">
        <v>2951</v>
      </c>
      <c r="B4925" s="2" t="s">
        <v>3831</v>
      </c>
      <c r="C4925" s="2" t="s">
        <v>1412</v>
      </c>
      <c r="D4925" s="2" t="s">
        <v>3832</v>
      </c>
      <c r="E4925" s="4">
        <v>18</v>
      </c>
      <c r="F4925" s="4">
        <v>51354</v>
      </c>
      <c r="G4925" s="4">
        <v>5135</v>
      </c>
      <c r="H4925" s="4">
        <v>56489</v>
      </c>
    </row>
    <row r="4926" spans="1:8" ht="15.75">
      <c r="A4926" s="3" t="s">
        <v>2951</v>
      </c>
      <c r="B4926" s="2" t="s">
        <v>3833</v>
      </c>
      <c r="C4926" s="2" t="s">
        <v>1412</v>
      </c>
      <c r="D4926" s="2" t="s">
        <v>3834</v>
      </c>
      <c r="E4926" s="4">
        <v>100</v>
      </c>
      <c r="F4926" s="4">
        <v>184800</v>
      </c>
      <c r="G4926" s="4">
        <v>18480</v>
      </c>
      <c r="H4926" s="4">
        <v>203280</v>
      </c>
    </row>
    <row r="4927" spans="1:8" ht="15.75">
      <c r="A4927" s="3" t="s">
        <v>2951</v>
      </c>
      <c r="B4927" s="2" t="s">
        <v>3837</v>
      </c>
      <c r="C4927" s="2" t="s">
        <v>1415</v>
      </c>
      <c r="D4927" s="2" t="s">
        <v>3838</v>
      </c>
      <c r="E4927" s="4">
        <v>10</v>
      </c>
      <c r="F4927" s="4">
        <v>32510</v>
      </c>
      <c r="G4927" s="4">
        <v>3251</v>
      </c>
      <c r="H4927" s="4">
        <v>35761</v>
      </c>
    </row>
    <row r="4928" spans="1:8" ht="15.75">
      <c r="A4928" s="3" t="s">
        <v>2951</v>
      </c>
      <c r="B4928" s="2" t="s">
        <v>2771</v>
      </c>
      <c r="C4928" s="2" t="s">
        <v>1415</v>
      </c>
      <c r="D4928" s="2" t="s">
        <v>2772</v>
      </c>
      <c r="E4928" s="4">
        <v>30</v>
      </c>
      <c r="F4928" s="4">
        <v>114780</v>
      </c>
      <c r="G4928" s="4">
        <v>11478</v>
      </c>
      <c r="H4928" s="4">
        <v>126258</v>
      </c>
    </row>
    <row r="4929" spans="1:8" ht="15.75">
      <c r="A4929" s="3" t="s">
        <v>2951</v>
      </c>
      <c r="B4929" s="2" t="s">
        <v>3852</v>
      </c>
      <c r="C4929" s="2" t="s">
        <v>2753</v>
      </c>
      <c r="D4929" s="2" t="s">
        <v>3853</v>
      </c>
      <c r="E4929" s="4">
        <v>10</v>
      </c>
      <c r="F4929" s="4">
        <v>34380</v>
      </c>
      <c r="G4929" s="4">
        <v>3438</v>
      </c>
      <c r="H4929" s="4">
        <v>37818</v>
      </c>
    </row>
    <row r="4930" spans="1:8" ht="15.75">
      <c r="A4930" s="3" t="s">
        <v>2951</v>
      </c>
      <c r="B4930" s="2" t="s">
        <v>2809</v>
      </c>
      <c r="C4930" s="2" t="s">
        <v>1443</v>
      </c>
      <c r="D4930" s="2" t="s">
        <v>2810</v>
      </c>
      <c r="E4930" s="4">
        <v>30</v>
      </c>
      <c r="F4930" s="4">
        <v>79650</v>
      </c>
      <c r="G4930" s="4">
        <v>7965</v>
      </c>
      <c r="H4930" s="4">
        <v>87615</v>
      </c>
    </row>
    <row r="4931" spans="1:8" ht="15.75">
      <c r="A4931" s="3" t="s">
        <v>2951</v>
      </c>
      <c r="B4931" s="2" t="s">
        <v>2811</v>
      </c>
      <c r="C4931" s="2" t="s">
        <v>1443</v>
      </c>
      <c r="D4931" s="2" t="s">
        <v>2812</v>
      </c>
      <c r="E4931" s="4">
        <v>21</v>
      </c>
      <c r="F4931" s="4">
        <v>52038</v>
      </c>
      <c r="G4931" s="4">
        <v>5204</v>
      </c>
      <c r="H4931" s="4">
        <v>57242</v>
      </c>
    </row>
    <row r="4932" spans="1:8" ht="15.75">
      <c r="A4932" s="3" t="s">
        <v>2951</v>
      </c>
      <c r="B4932" s="2" t="s">
        <v>2813</v>
      </c>
      <c r="C4932" s="2" t="s">
        <v>1443</v>
      </c>
      <c r="D4932" s="2" t="s">
        <v>2814</v>
      </c>
      <c r="E4932" s="4">
        <v>20</v>
      </c>
      <c r="F4932" s="4">
        <v>77360</v>
      </c>
      <c r="G4932" s="4">
        <v>7736</v>
      </c>
      <c r="H4932" s="4">
        <v>85096</v>
      </c>
    </row>
    <row r="4933" spans="1:8" ht="15.75">
      <c r="A4933" s="3" t="s">
        <v>2951</v>
      </c>
      <c r="B4933" s="2" t="s">
        <v>2823</v>
      </c>
      <c r="C4933" s="2" t="s">
        <v>2762</v>
      </c>
      <c r="D4933" s="2" t="s">
        <v>2824</v>
      </c>
      <c r="E4933" s="4">
        <v>30</v>
      </c>
      <c r="F4933" s="4">
        <v>113370</v>
      </c>
      <c r="G4933" s="4">
        <v>11337</v>
      </c>
      <c r="H4933" s="4">
        <v>124707</v>
      </c>
    </row>
    <row r="4934" spans="1:8" ht="15.75">
      <c r="A4934" s="3" t="s">
        <v>2951</v>
      </c>
      <c r="B4934" s="2" t="s">
        <v>2828</v>
      </c>
      <c r="C4934" s="2" t="s">
        <v>2827</v>
      </c>
      <c r="D4934" s="2" t="s">
        <v>2646</v>
      </c>
      <c r="E4934" s="4">
        <v>10</v>
      </c>
      <c r="F4934" s="4">
        <v>50000</v>
      </c>
      <c r="G4934" s="4">
        <v>5000</v>
      </c>
      <c r="H4934" s="4">
        <v>55000</v>
      </c>
    </row>
    <row r="4935" spans="1:8" ht="15.75">
      <c r="A4935" s="3" t="s">
        <v>2951</v>
      </c>
      <c r="B4935" s="2" t="s">
        <v>2829</v>
      </c>
      <c r="C4935" s="2" t="s">
        <v>2827</v>
      </c>
      <c r="D4935" s="2" t="s">
        <v>2648</v>
      </c>
      <c r="E4935" s="4">
        <v>10</v>
      </c>
      <c r="F4935" s="4">
        <v>58000</v>
      </c>
      <c r="G4935" s="4">
        <v>5800</v>
      </c>
      <c r="H4935" s="4">
        <v>63800</v>
      </c>
    </row>
    <row r="4936" spans="1:8" ht="15.75">
      <c r="A4936" s="3" t="s">
        <v>2951</v>
      </c>
      <c r="B4936" s="2" t="s">
        <v>2831</v>
      </c>
      <c r="C4936" s="2" t="s">
        <v>1401</v>
      </c>
      <c r="D4936" s="2" t="s">
        <v>2832</v>
      </c>
      <c r="E4936" s="4">
        <v>210</v>
      </c>
      <c r="F4936" s="4">
        <v>391690</v>
      </c>
      <c r="G4936" s="4">
        <v>39169</v>
      </c>
      <c r="H4936" s="4">
        <v>430859</v>
      </c>
    </row>
    <row r="4937" spans="1:8" ht="15.75">
      <c r="A4937" s="3" t="s">
        <v>2951</v>
      </c>
      <c r="B4937" s="2" t="s">
        <v>2835</v>
      </c>
      <c r="C4937" s="2" t="s">
        <v>1401</v>
      </c>
      <c r="D4937" s="2" t="s">
        <v>2836</v>
      </c>
      <c r="E4937" s="4">
        <v>251</v>
      </c>
      <c r="F4937" s="4">
        <v>583531</v>
      </c>
      <c r="G4937" s="4">
        <v>58353</v>
      </c>
      <c r="H4937" s="4">
        <v>641884</v>
      </c>
    </row>
    <row r="4938" spans="1:8" ht="15.75">
      <c r="A4938" s="3" t="s">
        <v>2951</v>
      </c>
      <c r="B4938" s="2" t="s">
        <v>2840</v>
      </c>
      <c r="C4938" s="2" t="s">
        <v>1401</v>
      </c>
      <c r="D4938" s="2" t="s">
        <v>2841</v>
      </c>
      <c r="E4938" s="4">
        <v>20</v>
      </c>
      <c r="F4938" s="4">
        <v>54140</v>
      </c>
      <c r="G4938" s="4">
        <v>5414</v>
      </c>
      <c r="H4938" s="4">
        <v>59554</v>
      </c>
    </row>
    <row r="4939" spans="1:8" ht="15.75">
      <c r="A4939" s="3" t="s">
        <v>2951</v>
      </c>
      <c r="B4939" s="2" t="s">
        <v>2842</v>
      </c>
      <c r="C4939" s="2" t="s">
        <v>1401</v>
      </c>
      <c r="D4939" s="2" t="s">
        <v>2843</v>
      </c>
      <c r="E4939" s="4">
        <v>2</v>
      </c>
      <c r="F4939" s="4">
        <v>8596</v>
      </c>
      <c r="G4939" s="4">
        <v>860</v>
      </c>
      <c r="H4939" s="4">
        <v>9456</v>
      </c>
    </row>
    <row r="4940" spans="1:8" ht="15.75">
      <c r="A4940" s="3" t="s">
        <v>2951</v>
      </c>
      <c r="B4940" s="2" t="s">
        <v>2848</v>
      </c>
      <c r="C4940" s="2" t="s">
        <v>1401</v>
      </c>
      <c r="D4940" s="2" t="s">
        <v>2849</v>
      </c>
      <c r="E4940" s="4">
        <v>12</v>
      </c>
      <c r="F4940" s="4">
        <v>15648</v>
      </c>
      <c r="G4940" s="4">
        <v>1565</v>
      </c>
      <c r="H4940" s="4">
        <v>17213</v>
      </c>
    </row>
    <row r="4941" spans="1:8" ht="15.75">
      <c r="A4941" s="3" t="s">
        <v>2951</v>
      </c>
      <c r="B4941" s="2" t="s">
        <v>2854</v>
      </c>
      <c r="C4941" s="2" t="s">
        <v>1401</v>
      </c>
      <c r="D4941" s="2" t="s">
        <v>2855</v>
      </c>
      <c r="E4941" s="4">
        <v>20</v>
      </c>
      <c r="F4941" s="4">
        <v>41560</v>
      </c>
      <c r="G4941" s="4">
        <v>4156</v>
      </c>
      <c r="H4941" s="4">
        <v>45716</v>
      </c>
    </row>
    <row r="4942" spans="1:8" ht="15.75">
      <c r="A4942" s="3" t="s">
        <v>2951</v>
      </c>
      <c r="B4942" s="2" t="s">
        <v>2873</v>
      </c>
      <c r="C4942" s="2" t="s">
        <v>1405</v>
      </c>
      <c r="D4942" s="2" t="s">
        <v>2874</v>
      </c>
      <c r="E4942" s="4">
        <v>50</v>
      </c>
      <c r="F4942" s="4">
        <v>87400</v>
      </c>
      <c r="G4942" s="4">
        <v>8740</v>
      </c>
      <c r="H4942" s="4">
        <v>96140</v>
      </c>
    </row>
    <row r="4943" spans="1:8" ht="15.75">
      <c r="A4943" s="3" t="s">
        <v>2951</v>
      </c>
      <c r="B4943" s="2" t="s">
        <v>2879</v>
      </c>
      <c r="C4943" s="2" t="s">
        <v>1412</v>
      </c>
      <c r="D4943" s="2" t="s">
        <v>2880</v>
      </c>
      <c r="E4943" s="4">
        <v>405</v>
      </c>
      <c r="F4943" s="4">
        <v>769095</v>
      </c>
      <c r="G4943" s="4">
        <v>76910</v>
      </c>
      <c r="H4943" s="4">
        <v>846005</v>
      </c>
    </row>
    <row r="4944" spans="1:8" ht="15.75">
      <c r="A4944" s="3" t="s">
        <v>2951</v>
      </c>
      <c r="B4944" s="2" t="s">
        <v>2882</v>
      </c>
      <c r="C4944" s="2" t="s">
        <v>1412</v>
      </c>
      <c r="D4944" s="2" t="s">
        <v>2646</v>
      </c>
      <c r="E4944" s="4">
        <v>102</v>
      </c>
      <c r="F4944" s="4">
        <v>241230</v>
      </c>
      <c r="G4944" s="4">
        <v>24123</v>
      </c>
      <c r="H4944" s="4">
        <v>265353</v>
      </c>
    </row>
    <row r="4945" spans="1:8" ht="15.75">
      <c r="A4945" s="3" t="s">
        <v>2951</v>
      </c>
      <c r="B4945" s="2" t="s">
        <v>2883</v>
      </c>
      <c r="C4945" s="2" t="s">
        <v>1412</v>
      </c>
      <c r="D4945" s="2" t="s">
        <v>2884</v>
      </c>
      <c r="E4945" s="4">
        <v>100</v>
      </c>
      <c r="F4945" s="4">
        <v>146900</v>
      </c>
      <c r="G4945" s="4">
        <v>14690</v>
      </c>
      <c r="H4945" s="4">
        <v>161590</v>
      </c>
    </row>
    <row r="4946" spans="1:8" ht="15.75">
      <c r="A4946" s="3" t="s">
        <v>2951</v>
      </c>
      <c r="B4946" s="2" t="s">
        <v>2885</v>
      </c>
      <c r="C4946" s="2" t="s">
        <v>1412</v>
      </c>
      <c r="D4946" s="2" t="s">
        <v>2886</v>
      </c>
      <c r="E4946" s="4">
        <v>40</v>
      </c>
      <c r="F4946" s="4">
        <v>143720</v>
      </c>
      <c r="G4946" s="4">
        <v>14372</v>
      </c>
      <c r="H4946" s="4">
        <v>158092</v>
      </c>
    </row>
    <row r="4947" spans="1:8" ht="15.75">
      <c r="A4947" s="3" t="s">
        <v>2951</v>
      </c>
      <c r="B4947" s="2" t="s">
        <v>2887</v>
      </c>
      <c r="C4947" s="2" t="s">
        <v>1412</v>
      </c>
      <c r="D4947" s="2" t="s">
        <v>2888</v>
      </c>
      <c r="E4947" s="4">
        <v>5</v>
      </c>
      <c r="F4947" s="4">
        <v>21150</v>
      </c>
      <c r="G4947" s="4">
        <v>2115</v>
      </c>
      <c r="H4947" s="4">
        <v>23265</v>
      </c>
    </row>
    <row r="4948" spans="1:8" ht="15.75">
      <c r="A4948" s="3" t="s">
        <v>2951</v>
      </c>
      <c r="B4948" s="2" t="s">
        <v>2889</v>
      </c>
      <c r="C4948" s="2" t="s">
        <v>1412</v>
      </c>
      <c r="D4948" s="2" t="s">
        <v>2890</v>
      </c>
      <c r="E4948" s="4">
        <v>100</v>
      </c>
      <c r="F4948" s="4">
        <v>159500</v>
      </c>
      <c r="G4948" s="4">
        <v>15950</v>
      </c>
      <c r="H4948" s="4">
        <v>175450</v>
      </c>
    </row>
    <row r="4949" spans="1:8" ht="15.75">
      <c r="A4949" s="3" t="s">
        <v>2951</v>
      </c>
      <c r="B4949" s="2" t="s">
        <v>2893</v>
      </c>
      <c r="C4949" s="2" t="s">
        <v>1412</v>
      </c>
      <c r="D4949" s="2" t="s">
        <v>2894</v>
      </c>
      <c r="E4949" s="4">
        <v>120</v>
      </c>
      <c r="F4949" s="4">
        <v>203080</v>
      </c>
      <c r="G4949" s="4">
        <v>20308</v>
      </c>
      <c r="H4949" s="4">
        <v>223388</v>
      </c>
    </row>
    <row r="4950" spans="1:8" ht="15.75">
      <c r="A4950" s="3" t="s">
        <v>2951</v>
      </c>
      <c r="B4950" s="2" t="s">
        <v>2899</v>
      </c>
      <c r="C4950" s="2" t="s">
        <v>1412</v>
      </c>
      <c r="D4950" s="2" t="s">
        <v>2900</v>
      </c>
      <c r="E4950" s="4">
        <v>15</v>
      </c>
      <c r="F4950" s="4">
        <v>30150</v>
      </c>
      <c r="G4950" s="4">
        <v>3015</v>
      </c>
      <c r="H4950" s="4">
        <v>33165</v>
      </c>
    </row>
    <row r="4951" spans="1:8" ht="15.75">
      <c r="A4951" s="3" t="s">
        <v>2951</v>
      </c>
      <c r="B4951" s="2" t="s">
        <v>2903</v>
      </c>
      <c r="C4951" s="2" t="s">
        <v>1417</v>
      </c>
      <c r="D4951" s="2" t="s">
        <v>2904</v>
      </c>
      <c r="E4951" s="4">
        <v>10</v>
      </c>
      <c r="F4951" s="4">
        <v>24280</v>
      </c>
      <c r="G4951" s="4">
        <v>2428</v>
      </c>
      <c r="H4951" s="4">
        <v>26708</v>
      </c>
    </row>
    <row r="4952" spans="1:8" ht="15.75">
      <c r="A4952" s="3" t="s">
        <v>2951</v>
      </c>
      <c r="B4952" s="2" t="s">
        <v>2912</v>
      </c>
      <c r="C4952" s="2" t="s">
        <v>1417</v>
      </c>
      <c r="D4952" s="2" t="s">
        <v>2913</v>
      </c>
      <c r="E4952" s="4">
        <v>-370</v>
      </c>
      <c r="F4952" s="4">
        <v>-485100</v>
      </c>
      <c r="G4952" s="4">
        <v>-48510</v>
      </c>
      <c r="H4952" s="4">
        <v>-533610</v>
      </c>
    </row>
    <row r="4953" spans="1:8" ht="15.75">
      <c r="A4953" s="3" t="s">
        <v>2951</v>
      </c>
      <c r="B4953" s="2" t="s">
        <v>2916</v>
      </c>
      <c r="C4953" s="2" t="s">
        <v>1424</v>
      </c>
      <c r="D4953" s="2" t="s">
        <v>2917</v>
      </c>
      <c r="E4953" s="4">
        <v>56</v>
      </c>
      <c r="F4953" s="4">
        <v>141400</v>
      </c>
      <c r="G4953" s="4">
        <v>14141</v>
      </c>
      <c r="H4953" s="4">
        <v>155541</v>
      </c>
    </row>
    <row r="4954" spans="1:8" ht="15.75">
      <c r="A4954" s="3" t="s">
        <v>2951</v>
      </c>
      <c r="B4954" s="2" t="s">
        <v>2918</v>
      </c>
      <c r="C4954" s="2" t="s">
        <v>1424</v>
      </c>
      <c r="D4954" s="2" t="s">
        <v>2919</v>
      </c>
      <c r="E4954" s="4">
        <v>86</v>
      </c>
      <c r="F4954" s="4">
        <v>211818</v>
      </c>
      <c r="G4954" s="4">
        <v>21182</v>
      </c>
      <c r="H4954" s="4">
        <v>233000</v>
      </c>
    </row>
    <row r="4955" spans="1:8" ht="15.75">
      <c r="A4955" s="3" t="s">
        <v>2951</v>
      </c>
      <c r="B4955" s="2" t="s">
        <v>2920</v>
      </c>
      <c r="C4955" s="2" t="s">
        <v>1424</v>
      </c>
      <c r="D4955" s="2" t="s">
        <v>2921</v>
      </c>
      <c r="E4955" s="4">
        <v>24</v>
      </c>
      <c r="F4955" s="4">
        <v>89712</v>
      </c>
      <c r="G4955" s="4">
        <v>8971</v>
      </c>
      <c r="H4955" s="4">
        <v>98683</v>
      </c>
    </row>
    <row r="4956" spans="1:8" ht="15.75">
      <c r="A4956" s="3" t="s">
        <v>2951</v>
      </c>
      <c r="B4956" s="2" t="s">
        <v>3864</v>
      </c>
      <c r="C4956" s="2" t="s">
        <v>1426</v>
      </c>
      <c r="D4956" s="2" t="s">
        <v>3865</v>
      </c>
      <c r="E4956" s="4">
        <v>10</v>
      </c>
      <c r="F4956" s="4">
        <v>29770</v>
      </c>
      <c r="G4956" s="4">
        <v>2977</v>
      </c>
      <c r="H4956" s="4">
        <v>32747</v>
      </c>
    </row>
    <row r="4957" spans="1:8" ht="15.75">
      <c r="A4957" s="3" t="s">
        <v>2951</v>
      </c>
      <c r="B4957" s="2" t="s">
        <v>3870</v>
      </c>
      <c r="C4957" s="2" t="s">
        <v>1426</v>
      </c>
      <c r="D4957" s="2" t="s">
        <v>3871</v>
      </c>
      <c r="E4957" s="4">
        <v>70</v>
      </c>
      <c r="F4957" s="4">
        <v>84460</v>
      </c>
      <c r="G4957" s="4">
        <v>8446</v>
      </c>
      <c r="H4957" s="4">
        <v>92906</v>
      </c>
    </row>
    <row r="4958" spans="1:8" ht="15.75">
      <c r="A4958" s="3" t="s">
        <v>2951</v>
      </c>
      <c r="B4958" s="2" t="s">
        <v>3872</v>
      </c>
      <c r="C4958" s="2" t="s">
        <v>1426</v>
      </c>
      <c r="D4958" s="2" t="s">
        <v>3873</v>
      </c>
      <c r="E4958" s="4">
        <v>520</v>
      </c>
      <c r="F4958" s="4">
        <v>655380</v>
      </c>
      <c r="G4958" s="4">
        <v>65538</v>
      </c>
      <c r="H4958" s="4">
        <v>720918</v>
      </c>
    </row>
    <row r="4959" spans="1:8" ht="15.75">
      <c r="A4959" s="3" t="s">
        <v>2951</v>
      </c>
      <c r="B4959" s="2" t="s">
        <v>3874</v>
      </c>
      <c r="C4959" s="2" t="s">
        <v>1426</v>
      </c>
      <c r="D4959" s="2" t="s">
        <v>3875</v>
      </c>
      <c r="E4959" s="4">
        <v>60</v>
      </c>
      <c r="F4959" s="4">
        <v>106100</v>
      </c>
      <c r="G4959" s="4">
        <v>10610</v>
      </c>
      <c r="H4959" s="4">
        <v>116710</v>
      </c>
    </row>
    <row r="4960" spans="1:8" ht="15.75">
      <c r="A4960" s="3" t="s">
        <v>2951</v>
      </c>
      <c r="B4960" s="2" t="s">
        <v>3876</v>
      </c>
      <c r="C4960" s="2" t="s">
        <v>1433</v>
      </c>
      <c r="D4960" s="2" t="s">
        <v>3877</v>
      </c>
      <c r="E4960" s="4">
        <v>370</v>
      </c>
      <c r="F4960" s="4">
        <v>657870</v>
      </c>
      <c r="G4960" s="4">
        <v>65787</v>
      </c>
      <c r="H4960" s="4">
        <v>723657</v>
      </c>
    </row>
    <row r="4961" spans="1:8" ht="15.75">
      <c r="A4961" s="3" t="s">
        <v>2951</v>
      </c>
      <c r="B4961" s="2" t="s">
        <v>3878</v>
      </c>
      <c r="C4961" s="2" t="s">
        <v>1433</v>
      </c>
      <c r="D4961" s="2" t="s">
        <v>3879</v>
      </c>
      <c r="E4961" s="4">
        <v>62</v>
      </c>
      <c r="F4961" s="4">
        <v>140028</v>
      </c>
      <c r="G4961" s="4">
        <v>14003</v>
      </c>
      <c r="H4961" s="4">
        <v>154031</v>
      </c>
    </row>
    <row r="4962" spans="1:8" ht="15.75">
      <c r="A4962" s="3" t="s">
        <v>2951</v>
      </c>
      <c r="B4962" s="2" t="s">
        <v>3880</v>
      </c>
      <c r="C4962" s="2" t="s">
        <v>1433</v>
      </c>
      <c r="D4962" s="2" t="s">
        <v>3881</v>
      </c>
      <c r="E4962" s="4">
        <v>2672</v>
      </c>
      <c r="F4962" s="4">
        <v>2682612</v>
      </c>
      <c r="G4962" s="4">
        <v>268261</v>
      </c>
      <c r="H4962" s="4">
        <v>2950873</v>
      </c>
    </row>
    <row r="4963" spans="1:8" ht="15.75">
      <c r="A4963" s="3" t="s">
        <v>2951</v>
      </c>
      <c r="B4963" s="2" t="s">
        <v>3882</v>
      </c>
      <c r="C4963" s="2" t="s">
        <v>1433</v>
      </c>
      <c r="D4963" s="2" t="s">
        <v>3883</v>
      </c>
      <c r="E4963" s="4">
        <v>20</v>
      </c>
      <c r="F4963" s="4">
        <v>69260</v>
      </c>
      <c r="G4963" s="4">
        <v>6926</v>
      </c>
      <c r="H4963" s="4">
        <v>76186</v>
      </c>
    </row>
    <row r="4964" spans="1:8" ht="15.75">
      <c r="A4964" s="3" t="s">
        <v>2951</v>
      </c>
      <c r="B4964" s="2" t="s">
        <v>3884</v>
      </c>
      <c r="C4964" s="2" t="s">
        <v>1433</v>
      </c>
      <c r="D4964" s="2" t="s">
        <v>3885</v>
      </c>
      <c r="E4964" s="4">
        <v>2</v>
      </c>
      <c r="F4964" s="4">
        <v>7380</v>
      </c>
      <c r="G4964" s="4">
        <v>738</v>
      </c>
      <c r="H4964" s="4">
        <v>8118</v>
      </c>
    </row>
    <row r="4965" spans="1:8" ht="15.75">
      <c r="A4965" s="3" t="s">
        <v>2951</v>
      </c>
      <c r="B4965" s="2" t="s">
        <v>3886</v>
      </c>
      <c r="C4965" s="2" t="s">
        <v>1433</v>
      </c>
      <c r="D4965" s="2" t="s">
        <v>3887</v>
      </c>
      <c r="E4965" s="4">
        <v>350</v>
      </c>
      <c r="F4965" s="4">
        <v>400050</v>
      </c>
      <c r="G4965" s="4">
        <v>40005</v>
      </c>
      <c r="H4965" s="4">
        <v>440055</v>
      </c>
    </row>
    <row r="4966" spans="1:8" ht="15.75">
      <c r="A4966" s="3" t="s">
        <v>2951</v>
      </c>
      <c r="B4966" s="2" t="s">
        <v>3888</v>
      </c>
      <c r="C4966" s="2" t="s">
        <v>1433</v>
      </c>
      <c r="D4966" s="2" t="s">
        <v>3889</v>
      </c>
      <c r="E4966" s="4">
        <v>1650</v>
      </c>
      <c r="F4966" s="4">
        <v>1989680</v>
      </c>
      <c r="G4966" s="4">
        <v>198968</v>
      </c>
      <c r="H4966" s="4">
        <v>2188648</v>
      </c>
    </row>
    <row r="4967" spans="1:8" ht="15.75">
      <c r="A4967" s="3" t="s">
        <v>2951</v>
      </c>
      <c r="B4967" s="2" t="s">
        <v>3890</v>
      </c>
      <c r="C4967" s="2" t="s">
        <v>1433</v>
      </c>
      <c r="D4967" s="2" t="s">
        <v>3891</v>
      </c>
      <c r="E4967" s="4">
        <v>100</v>
      </c>
      <c r="F4967" s="4">
        <v>169300</v>
      </c>
      <c r="G4967" s="4">
        <v>16930</v>
      </c>
      <c r="H4967" s="4">
        <v>186230</v>
      </c>
    </row>
    <row r="4968" spans="1:8" ht="15.75">
      <c r="A4968" s="3" t="s">
        <v>2951</v>
      </c>
      <c r="B4968" s="2" t="s">
        <v>3892</v>
      </c>
      <c r="C4968" s="2" t="s">
        <v>1433</v>
      </c>
      <c r="D4968" s="2" t="s">
        <v>3893</v>
      </c>
      <c r="E4968" s="4">
        <v>20</v>
      </c>
      <c r="F4968" s="4">
        <v>36380</v>
      </c>
      <c r="G4968" s="4">
        <v>3638</v>
      </c>
      <c r="H4968" s="4">
        <v>40018</v>
      </c>
    </row>
    <row r="4969" spans="1:8" ht="15.75">
      <c r="A4969" s="3" t="s">
        <v>2951</v>
      </c>
      <c r="B4969" s="2" t="s">
        <v>3894</v>
      </c>
      <c r="C4969" s="2" t="s">
        <v>1433</v>
      </c>
      <c r="D4969" s="2" t="s">
        <v>3895</v>
      </c>
      <c r="E4969" s="4">
        <v>200</v>
      </c>
      <c r="F4969" s="4">
        <v>302800</v>
      </c>
      <c r="G4969" s="4">
        <v>30280</v>
      </c>
      <c r="H4969" s="4">
        <v>333080</v>
      </c>
    </row>
    <row r="4970" spans="1:8" ht="15.75">
      <c r="A4970" s="3" t="s">
        <v>2951</v>
      </c>
      <c r="B4970" s="2" t="s">
        <v>3896</v>
      </c>
      <c r="C4970" s="2" t="s">
        <v>1433</v>
      </c>
      <c r="D4970" s="2" t="s">
        <v>3897</v>
      </c>
      <c r="E4970" s="4">
        <v>30</v>
      </c>
      <c r="F4970" s="4">
        <v>50220</v>
      </c>
      <c r="G4970" s="4">
        <v>5022</v>
      </c>
      <c r="H4970" s="4">
        <v>55242</v>
      </c>
    </row>
    <row r="4971" spans="1:8" ht="15.75">
      <c r="A4971" s="3" t="s">
        <v>2951</v>
      </c>
      <c r="B4971" s="2" t="s">
        <v>3901</v>
      </c>
      <c r="C4971" s="2" t="s">
        <v>3900</v>
      </c>
      <c r="D4971" s="2" t="s">
        <v>2648</v>
      </c>
      <c r="E4971" s="4">
        <v>10</v>
      </c>
      <c r="F4971" s="4">
        <v>61000</v>
      </c>
      <c r="G4971" s="4">
        <v>6100</v>
      </c>
      <c r="H4971" s="4">
        <v>67100</v>
      </c>
    </row>
    <row r="4972" spans="1:8" ht="15.75">
      <c r="A4972" s="3" t="s">
        <v>2951</v>
      </c>
      <c r="B4972" s="2" t="s">
        <v>3911</v>
      </c>
      <c r="C4972" s="2" t="s">
        <v>3900</v>
      </c>
      <c r="D4972" s="2" t="s">
        <v>2646</v>
      </c>
      <c r="E4972" s="4">
        <v>10</v>
      </c>
      <c r="F4972" s="4">
        <v>52000</v>
      </c>
      <c r="G4972" s="4">
        <v>5200</v>
      </c>
      <c r="H4972" s="4">
        <v>57200</v>
      </c>
    </row>
    <row r="4973" spans="1:8" ht="15.75">
      <c r="A4973" s="3" t="s">
        <v>2951</v>
      </c>
      <c r="B4973" s="2" t="s">
        <v>4529</v>
      </c>
      <c r="C4973" s="2" t="s">
        <v>4526</v>
      </c>
      <c r="D4973" s="2" t="s">
        <v>4530</v>
      </c>
      <c r="E4973" s="4">
        <v>110</v>
      </c>
      <c r="F4973" s="4">
        <v>1049600</v>
      </c>
      <c r="G4973" s="4">
        <v>104960</v>
      </c>
      <c r="H4973" s="4">
        <v>1154560</v>
      </c>
    </row>
    <row r="4974" spans="1:8" ht="15.75">
      <c r="A4974" s="3" t="s">
        <v>2951</v>
      </c>
      <c r="B4974" s="2" t="s">
        <v>4534</v>
      </c>
      <c r="C4974" s="2" t="s">
        <v>4533</v>
      </c>
      <c r="D4974" s="2" t="s">
        <v>4535</v>
      </c>
      <c r="E4974" s="4">
        <v>270</v>
      </c>
      <c r="F4974" s="4">
        <v>3650130</v>
      </c>
      <c r="G4974" s="4">
        <v>365013</v>
      </c>
      <c r="H4974" s="4">
        <v>4015143</v>
      </c>
    </row>
    <row r="4975" spans="1:8" ht="15.75">
      <c r="A4975" s="3" t="s">
        <v>2951</v>
      </c>
      <c r="B4975" s="2" t="s">
        <v>4537</v>
      </c>
      <c r="C4975" s="2" t="s">
        <v>4536</v>
      </c>
      <c r="D4975" s="2" t="s">
        <v>4538</v>
      </c>
      <c r="E4975" s="4">
        <v>30</v>
      </c>
      <c r="F4975" s="4">
        <v>655590</v>
      </c>
      <c r="G4975" s="4">
        <v>65559</v>
      </c>
      <c r="H4975" s="4">
        <v>721149</v>
      </c>
    </row>
    <row r="4976" spans="1:8" ht="15.75">
      <c r="A4976" s="3" t="s">
        <v>2951</v>
      </c>
      <c r="B4976" s="2" t="s">
        <v>4546</v>
      </c>
      <c r="C4976" s="2" t="s">
        <v>4545</v>
      </c>
      <c r="D4976" s="2" t="s">
        <v>4547</v>
      </c>
      <c r="E4976" s="4">
        <v>60</v>
      </c>
      <c r="F4976" s="4">
        <v>1250760</v>
      </c>
      <c r="G4976" s="4">
        <v>125076</v>
      </c>
      <c r="H4976" s="4">
        <v>1375836</v>
      </c>
    </row>
    <row r="4977" spans="1:8" ht="15.75">
      <c r="A4977" s="3" t="s">
        <v>2951</v>
      </c>
      <c r="B4977" s="2" t="s">
        <v>4554</v>
      </c>
      <c r="C4977" s="2" t="s">
        <v>4553</v>
      </c>
      <c r="D4977" s="2" t="s">
        <v>4555</v>
      </c>
      <c r="E4977" s="4">
        <v>155</v>
      </c>
      <c r="F4977" s="4">
        <v>1499290</v>
      </c>
      <c r="G4977" s="4">
        <v>149929</v>
      </c>
      <c r="H4977" s="4">
        <v>1649219</v>
      </c>
    </row>
    <row r="4978" spans="1:8" ht="15.75">
      <c r="A4978" s="3" t="s">
        <v>2951</v>
      </c>
      <c r="B4978" s="2" t="s">
        <v>4576</v>
      </c>
      <c r="C4978" s="2" t="s">
        <v>4575</v>
      </c>
      <c r="D4978" s="2" t="s">
        <v>4577</v>
      </c>
      <c r="E4978" s="4">
        <v>5</v>
      </c>
      <c r="F4978" s="4">
        <v>70035</v>
      </c>
      <c r="G4978" s="4">
        <v>7004</v>
      </c>
      <c r="H4978" s="4">
        <v>77039</v>
      </c>
    </row>
    <row r="4979" spans="1:8" ht="15.75">
      <c r="A4979" s="3" t="s">
        <v>2951</v>
      </c>
      <c r="B4979" s="2" t="s">
        <v>4586</v>
      </c>
      <c r="C4979" s="2" t="s">
        <v>4585</v>
      </c>
      <c r="D4979" s="2" t="s">
        <v>6131</v>
      </c>
      <c r="E4979" s="4">
        <v>13</v>
      </c>
      <c r="F4979" s="4">
        <v>404794</v>
      </c>
      <c r="G4979" s="4">
        <v>40479</v>
      </c>
      <c r="H4979" s="4">
        <v>445273</v>
      </c>
    </row>
    <row r="4980" spans="1:8" ht="15.75">
      <c r="A4980" s="3" t="s">
        <v>2951</v>
      </c>
      <c r="B4980" s="2" t="s">
        <v>4597</v>
      </c>
      <c r="C4980" s="2" t="s">
        <v>4594</v>
      </c>
      <c r="D4980" s="2" t="s">
        <v>4598</v>
      </c>
      <c r="E4980" s="4">
        <v>800</v>
      </c>
      <c r="F4980" s="4">
        <v>10256800</v>
      </c>
      <c r="G4980" s="4">
        <v>1025680</v>
      </c>
      <c r="H4980" s="4">
        <v>11282480</v>
      </c>
    </row>
    <row r="4981" spans="1:8" ht="15.75">
      <c r="A4981" s="3" t="s">
        <v>2951</v>
      </c>
      <c r="B4981" s="2" t="s">
        <v>4603</v>
      </c>
      <c r="C4981" s="2" t="s">
        <v>4602</v>
      </c>
      <c r="D4981" s="2" t="s">
        <v>4604</v>
      </c>
      <c r="E4981" s="4">
        <v>670</v>
      </c>
      <c r="F4981" s="4">
        <v>11848950</v>
      </c>
      <c r="G4981" s="4">
        <v>1184895</v>
      </c>
      <c r="H4981" s="4">
        <v>13033845</v>
      </c>
    </row>
    <row r="4982" spans="1:8" ht="15.75">
      <c r="A4982" s="3" t="s">
        <v>2951</v>
      </c>
      <c r="B4982" s="2" t="s">
        <v>4609</v>
      </c>
      <c r="C4982" s="2" t="s">
        <v>4608</v>
      </c>
      <c r="D4982" s="2" t="s">
        <v>4610</v>
      </c>
      <c r="E4982" s="4">
        <v>450</v>
      </c>
      <c r="F4982" s="4">
        <v>11658150</v>
      </c>
      <c r="G4982" s="4">
        <v>1165815</v>
      </c>
      <c r="H4982" s="4">
        <v>12823965</v>
      </c>
    </row>
    <row r="4983" spans="1:8" ht="15.75">
      <c r="A4983" s="3" t="s">
        <v>2951</v>
      </c>
      <c r="B4983" s="2" t="s">
        <v>4615</v>
      </c>
      <c r="C4983" s="2" t="s">
        <v>4614</v>
      </c>
      <c r="D4983" s="2" t="s">
        <v>4616</v>
      </c>
      <c r="E4983" s="4">
        <v>310</v>
      </c>
      <c r="F4983" s="4">
        <v>8104020</v>
      </c>
      <c r="G4983" s="4">
        <v>810402</v>
      </c>
      <c r="H4983" s="4">
        <v>8914422</v>
      </c>
    </row>
    <row r="4984" spans="1:8" ht="15.75">
      <c r="A4984" s="3" t="s">
        <v>2951</v>
      </c>
      <c r="B4984" s="2" t="s">
        <v>4621</v>
      </c>
      <c r="C4984" s="2" t="s">
        <v>4620</v>
      </c>
      <c r="D4984" s="2" t="s">
        <v>4622</v>
      </c>
      <c r="E4984" s="4">
        <v>1450</v>
      </c>
      <c r="F4984" s="4">
        <v>17743000</v>
      </c>
      <c r="G4984" s="4">
        <v>1774300</v>
      </c>
      <c r="H4984" s="4">
        <v>19517300</v>
      </c>
    </row>
    <row r="4985" spans="1:8" ht="15.75">
      <c r="A4985" s="3" t="s">
        <v>2946</v>
      </c>
      <c r="B4985" s="2" t="s">
        <v>55</v>
      </c>
      <c r="C4985" s="2" t="s">
        <v>50</v>
      </c>
      <c r="D4985" s="2" t="s">
        <v>56</v>
      </c>
      <c r="E4985" s="4">
        <v>30</v>
      </c>
      <c r="F4985" s="4">
        <v>129000</v>
      </c>
      <c r="G4985" s="4">
        <v>12900</v>
      </c>
      <c r="H4985" s="4">
        <v>141900</v>
      </c>
    </row>
    <row r="4986" spans="1:8" ht="15.75">
      <c r="A4986" s="3" t="s">
        <v>2946</v>
      </c>
      <c r="B4986" s="2" t="s">
        <v>57</v>
      </c>
      <c r="C4986" s="2" t="s">
        <v>50</v>
      </c>
      <c r="D4986" s="2" t="s">
        <v>58</v>
      </c>
      <c r="E4986" s="4">
        <v>30</v>
      </c>
      <c r="F4986" s="4">
        <v>144000</v>
      </c>
      <c r="G4986" s="4">
        <v>14400</v>
      </c>
      <c r="H4986" s="4">
        <v>158400</v>
      </c>
    </row>
    <row r="4987" spans="1:8" ht="15.75">
      <c r="A4987" s="3" t="s">
        <v>2946</v>
      </c>
      <c r="B4987" s="2" t="s">
        <v>66</v>
      </c>
      <c r="C4987" s="2" t="s">
        <v>62</v>
      </c>
      <c r="D4987" s="2" t="s">
        <v>58</v>
      </c>
      <c r="E4987" s="4">
        <v>50</v>
      </c>
      <c r="F4987" s="4">
        <v>200000</v>
      </c>
      <c r="G4987" s="4">
        <v>20000</v>
      </c>
      <c r="H4987" s="4">
        <v>220000</v>
      </c>
    </row>
    <row r="4988" spans="1:8" ht="15.75">
      <c r="A4988" s="3" t="s">
        <v>2946</v>
      </c>
      <c r="B4988" s="2" t="s">
        <v>93</v>
      </c>
      <c r="C4988" s="2" t="s">
        <v>62</v>
      </c>
      <c r="D4988" s="2" t="s">
        <v>83</v>
      </c>
      <c r="E4988" s="4">
        <v>70</v>
      </c>
      <c r="F4988" s="4">
        <v>315000</v>
      </c>
      <c r="G4988" s="4">
        <v>31500</v>
      </c>
      <c r="H4988" s="4">
        <v>346500</v>
      </c>
    </row>
    <row r="4989" spans="1:8" ht="15.75">
      <c r="A4989" s="3" t="s">
        <v>2946</v>
      </c>
      <c r="B4989" s="2" t="s">
        <v>137</v>
      </c>
      <c r="C4989" s="2" t="s">
        <v>128</v>
      </c>
      <c r="D4989" s="2" t="s">
        <v>136</v>
      </c>
      <c r="E4989" s="4">
        <v>20</v>
      </c>
      <c r="F4989" s="4">
        <v>160000</v>
      </c>
      <c r="G4989" s="4">
        <v>16000</v>
      </c>
      <c r="H4989" s="4">
        <v>176000</v>
      </c>
    </row>
    <row r="4990" spans="1:8" ht="15.75">
      <c r="A4990" s="3" t="s">
        <v>2946</v>
      </c>
      <c r="B4990" s="2" t="s">
        <v>141</v>
      </c>
      <c r="C4990" s="2" t="s">
        <v>140</v>
      </c>
      <c r="D4990" s="2" t="s">
        <v>136</v>
      </c>
      <c r="E4990" s="4">
        <v>10</v>
      </c>
      <c r="F4990" s="4">
        <v>110000</v>
      </c>
      <c r="G4990" s="4">
        <v>11000</v>
      </c>
      <c r="H4990" s="4">
        <v>121000</v>
      </c>
    </row>
    <row r="4991" spans="1:8" ht="15.75">
      <c r="A4991" s="3" t="s">
        <v>2946</v>
      </c>
      <c r="B4991" s="2" t="s">
        <v>165</v>
      </c>
      <c r="C4991" s="2" t="s">
        <v>96</v>
      </c>
      <c r="D4991" s="2" t="s">
        <v>52</v>
      </c>
      <c r="E4991" s="4">
        <v>50</v>
      </c>
      <c r="F4991" s="4">
        <v>522000</v>
      </c>
      <c r="G4991" s="4">
        <v>52200</v>
      </c>
      <c r="H4991" s="4">
        <v>574200</v>
      </c>
    </row>
    <row r="4992" spans="1:8" ht="15.75">
      <c r="A4992" s="3" t="s">
        <v>2946</v>
      </c>
      <c r="B4992" s="2" t="s">
        <v>171</v>
      </c>
      <c r="C4992" s="2" t="s">
        <v>138</v>
      </c>
      <c r="D4992" s="2" t="s">
        <v>172</v>
      </c>
      <c r="E4992" s="4">
        <v>50</v>
      </c>
      <c r="F4992" s="4">
        <v>475000</v>
      </c>
      <c r="G4992" s="4">
        <v>47500</v>
      </c>
      <c r="H4992" s="4">
        <v>522500</v>
      </c>
    </row>
    <row r="4993" spans="1:8" ht="15.75">
      <c r="A4993" s="3" t="s">
        <v>2946</v>
      </c>
      <c r="B4993" s="2" t="s">
        <v>178</v>
      </c>
      <c r="C4993" s="2" t="s">
        <v>128</v>
      </c>
      <c r="D4993" s="2" t="s">
        <v>179</v>
      </c>
      <c r="E4993" s="4">
        <v>50</v>
      </c>
      <c r="F4993" s="4">
        <v>400000</v>
      </c>
      <c r="G4993" s="4">
        <v>40000</v>
      </c>
      <c r="H4993" s="4">
        <v>440000</v>
      </c>
    </row>
    <row r="4994" spans="1:8" ht="15.75">
      <c r="A4994" s="3" t="s">
        <v>2946</v>
      </c>
      <c r="B4994" s="2" t="s">
        <v>180</v>
      </c>
      <c r="C4994" s="2" t="s">
        <v>138</v>
      </c>
      <c r="D4994" s="2" t="s">
        <v>179</v>
      </c>
      <c r="E4994" s="4">
        <v>50</v>
      </c>
      <c r="F4994" s="4">
        <v>475000</v>
      </c>
      <c r="G4994" s="4">
        <v>47500</v>
      </c>
      <c r="H4994" s="4">
        <v>522500</v>
      </c>
    </row>
    <row r="4995" spans="1:8" ht="15.75">
      <c r="A4995" s="3" t="s">
        <v>2946</v>
      </c>
      <c r="B4995" s="2" t="s">
        <v>181</v>
      </c>
      <c r="C4995" s="2" t="s">
        <v>140</v>
      </c>
      <c r="D4995" s="2" t="s">
        <v>179</v>
      </c>
      <c r="E4995" s="4">
        <v>50</v>
      </c>
      <c r="F4995" s="4">
        <v>550000</v>
      </c>
      <c r="G4995" s="4">
        <v>55000</v>
      </c>
      <c r="H4995" s="4">
        <v>605000</v>
      </c>
    </row>
    <row r="4996" spans="1:8" ht="15.75">
      <c r="A4996" s="3" t="s">
        <v>2946</v>
      </c>
      <c r="B4996" s="2" t="s">
        <v>190</v>
      </c>
      <c r="C4996" s="2" t="s">
        <v>189</v>
      </c>
      <c r="D4996" s="2" t="s">
        <v>54</v>
      </c>
      <c r="E4996" s="4">
        <v>20</v>
      </c>
      <c r="F4996" s="4">
        <v>280000</v>
      </c>
      <c r="G4996" s="4">
        <v>28000</v>
      </c>
      <c r="H4996" s="4">
        <v>308000</v>
      </c>
    </row>
    <row r="4997" spans="1:8" ht="15.75">
      <c r="A4997" s="3" t="s">
        <v>2946</v>
      </c>
      <c r="B4997" s="2" t="s">
        <v>191</v>
      </c>
      <c r="C4997" s="2" t="s">
        <v>96</v>
      </c>
      <c r="D4997" s="2" t="s">
        <v>192</v>
      </c>
      <c r="E4997" s="4">
        <v>20</v>
      </c>
      <c r="F4997" s="4">
        <v>234000</v>
      </c>
      <c r="G4997" s="4">
        <v>23400</v>
      </c>
      <c r="H4997" s="4">
        <v>257400</v>
      </c>
    </row>
    <row r="4998" spans="1:8" ht="15.75">
      <c r="A4998" s="3" t="s">
        <v>2946</v>
      </c>
      <c r="B4998" s="2" t="s">
        <v>193</v>
      </c>
      <c r="C4998" s="2" t="s">
        <v>96</v>
      </c>
      <c r="D4998" s="2" t="s">
        <v>54</v>
      </c>
      <c r="E4998" s="4">
        <v>10</v>
      </c>
      <c r="F4998" s="4">
        <v>137000</v>
      </c>
      <c r="G4998" s="4">
        <v>13700</v>
      </c>
      <c r="H4998" s="4">
        <v>150700</v>
      </c>
    </row>
    <row r="4999" spans="1:8" ht="15.75">
      <c r="A4999" s="3" t="s">
        <v>2946</v>
      </c>
      <c r="B4999" s="2" t="s">
        <v>2980</v>
      </c>
      <c r="C4999" s="2" t="s">
        <v>96</v>
      </c>
      <c r="D4999" s="2" t="s">
        <v>2981</v>
      </c>
      <c r="E4999" s="4">
        <v>2</v>
      </c>
      <c r="F4999" s="4">
        <v>188000</v>
      </c>
      <c r="G4999" s="4">
        <v>18800</v>
      </c>
      <c r="H4999" s="4">
        <v>206800</v>
      </c>
    </row>
    <row r="5000" spans="1:8" ht="15.75">
      <c r="A5000" s="3" t="s">
        <v>2946</v>
      </c>
      <c r="B5000" s="2" t="s">
        <v>202</v>
      </c>
      <c r="C5000" s="2" t="s">
        <v>147</v>
      </c>
      <c r="D5000" s="2" t="s">
        <v>172</v>
      </c>
      <c r="E5000" s="4">
        <v>50</v>
      </c>
      <c r="F5000" s="4">
        <v>375000</v>
      </c>
      <c r="G5000" s="4">
        <v>37500</v>
      </c>
      <c r="H5000" s="4">
        <v>412500</v>
      </c>
    </row>
    <row r="5001" spans="1:8" ht="15.75">
      <c r="A5001" s="3" t="s">
        <v>2946</v>
      </c>
      <c r="B5001" s="2" t="s">
        <v>2983</v>
      </c>
      <c r="C5001" s="2" t="s">
        <v>189</v>
      </c>
      <c r="D5001" s="2" t="s">
        <v>75</v>
      </c>
      <c r="E5001" s="4">
        <v>10</v>
      </c>
      <c r="F5001" s="4">
        <v>169000</v>
      </c>
      <c r="G5001" s="4">
        <v>16900</v>
      </c>
      <c r="H5001" s="4">
        <v>185900</v>
      </c>
    </row>
    <row r="5002" spans="1:8" ht="15.75">
      <c r="A5002" s="3" t="s">
        <v>2946</v>
      </c>
      <c r="B5002" s="2" t="s">
        <v>221</v>
      </c>
      <c r="C5002" s="2" t="s">
        <v>128</v>
      </c>
      <c r="D5002" s="2" t="s">
        <v>172</v>
      </c>
      <c r="E5002" s="4">
        <v>100</v>
      </c>
      <c r="F5002" s="4">
        <v>800000</v>
      </c>
      <c r="G5002" s="4">
        <v>80000</v>
      </c>
      <c r="H5002" s="4">
        <v>880000</v>
      </c>
    </row>
    <row r="5003" spans="1:8" ht="15.75">
      <c r="A5003" s="3" t="s">
        <v>2946</v>
      </c>
      <c r="B5003" s="2" t="s">
        <v>225</v>
      </c>
      <c r="C5003" s="2" t="s">
        <v>223</v>
      </c>
      <c r="D5003" s="2" t="s">
        <v>75</v>
      </c>
      <c r="E5003" s="4">
        <v>2</v>
      </c>
      <c r="F5003" s="4">
        <v>39200</v>
      </c>
      <c r="G5003" s="4">
        <v>3920</v>
      </c>
      <c r="H5003" s="4">
        <v>43120</v>
      </c>
    </row>
    <row r="5004" spans="1:8" ht="15.75">
      <c r="A5004" s="3" t="s">
        <v>2946</v>
      </c>
      <c r="B5004" s="2" t="s">
        <v>3011</v>
      </c>
      <c r="C5004" s="2" t="s">
        <v>294</v>
      </c>
      <c r="D5004" s="2" t="s">
        <v>52</v>
      </c>
      <c r="E5004" s="4">
        <v>2</v>
      </c>
      <c r="F5004" s="4">
        <v>10200</v>
      </c>
      <c r="G5004" s="4">
        <v>1020</v>
      </c>
      <c r="H5004" s="4">
        <v>11220</v>
      </c>
    </row>
    <row r="5005" spans="1:8" ht="15.75">
      <c r="A5005" s="3" t="s">
        <v>2946</v>
      </c>
      <c r="B5005" s="2" t="s">
        <v>3027</v>
      </c>
      <c r="C5005" s="2" t="s">
        <v>417</v>
      </c>
      <c r="D5005" s="2" t="s">
        <v>104</v>
      </c>
      <c r="E5005" s="4">
        <v>5</v>
      </c>
      <c r="F5005" s="4">
        <v>55000</v>
      </c>
      <c r="G5005" s="4">
        <v>5500</v>
      </c>
      <c r="H5005" s="4">
        <v>60500</v>
      </c>
    </row>
    <row r="5006" spans="1:8" ht="15.75">
      <c r="A5006" s="3" t="s">
        <v>2946</v>
      </c>
      <c r="B5006" s="2" t="s">
        <v>400</v>
      </c>
      <c r="C5006" s="2" t="s">
        <v>399</v>
      </c>
      <c r="D5006" s="2" t="s">
        <v>73</v>
      </c>
      <c r="E5006" s="4">
        <v>5</v>
      </c>
      <c r="F5006" s="4">
        <v>17500</v>
      </c>
      <c r="G5006" s="4">
        <v>1750</v>
      </c>
      <c r="H5006" s="4">
        <v>19250</v>
      </c>
    </row>
    <row r="5007" spans="1:8" ht="15.75">
      <c r="A5007" s="3" t="s">
        <v>2946</v>
      </c>
      <c r="B5007" s="2" t="s">
        <v>3034</v>
      </c>
      <c r="C5007" s="2" t="s">
        <v>417</v>
      </c>
      <c r="D5007" s="2" t="s">
        <v>65</v>
      </c>
      <c r="E5007" s="4">
        <v>5</v>
      </c>
      <c r="F5007" s="4">
        <v>70000</v>
      </c>
      <c r="G5007" s="4">
        <v>7000</v>
      </c>
      <c r="H5007" s="4">
        <v>77000</v>
      </c>
    </row>
    <row r="5008" spans="1:8" ht="15.75">
      <c r="A5008" s="3" t="s">
        <v>2946</v>
      </c>
      <c r="B5008" s="2" t="s">
        <v>452</v>
      </c>
      <c r="C5008" s="2" t="s">
        <v>451</v>
      </c>
      <c r="D5008" s="2"/>
      <c r="E5008" s="4">
        <v>2</v>
      </c>
      <c r="F5008" s="4">
        <v>17600</v>
      </c>
      <c r="G5008" s="4">
        <v>1760</v>
      </c>
      <c r="H5008" s="4">
        <v>19360</v>
      </c>
    </row>
    <row r="5009" spans="1:8" ht="15.75">
      <c r="A5009" s="3" t="s">
        <v>2946</v>
      </c>
      <c r="B5009" s="2" t="s">
        <v>468</v>
      </c>
      <c r="C5009" s="2" t="s">
        <v>467</v>
      </c>
      <c r="D5009" s="2"/>
      <c r="E5009" s="4">
        <v>50</v>
      </c>
      <c r="F5009" s="4">
        <v>275000</v>
      </c>
      <c r="G5009" s="4">
        <v>27500</v>
      </c>
      <c r="H5009" s="4">
        <v>302500</v>
      </c>
    </row>
    <row r="5010" spans="1:8" ht="15.75">
      <c r="A5010" s="3" t="s">
        <v>2946</v>
      </c>
      <c r="B5010" s="2" t="s">
        <v>3046</v>
      </c>
      <c r="C5010" s="2" t="s">
        <v>3045</v>
      </c>
      <c r="D5010" s="2"/>
      <c r="E5010" s="4">
        <v>10</v>
      </c>
      <c r="F5010" s="4">
        <v>67000</v>
      </c>
      <c r="G5010" s="4">
        <v>6700</v>
      </c>
      <c r="H5010" s="4">
        <v>73700</v>
      </c>
    </row>
    <row r="5011" spans="1:8" ht="15.75">
      <c r="A5011" s="3" t="s">
        <v>2946</v>
      </c>
      <c r="B5011" s="2" t="s">
        <v>470</v>
      </c>
      <c r="C5011" s="2" t="s">
        <v>469</v>
      </c>
      <c r="D5011" s="2" t="s">
        <v>471</v>
      </c>
      <c r="E5011" s="4">
        <v>10</v>
      </c>
      <c r="F5011" s="4">
        <v>39470</v>
      </c>
      <c r="G5011" s="4">
        <v>3947</v>
      </c>
      <c r="H5011" s="4">
        <v>43417</v>
      </c>
    </row>
    <row r="5012" spans="1:8" ht="15.75">
      <c r="A5012" s="3" t="s">
        <v>2946</v>
      </c>
      <c r="B5012" s="2" t="s">
        <v>473</v>
      </c>
      <c r="C5012" s="2" t="s">
        <v>472</v>
      </c>
      <c r="D5012" s="2" t="s">
        <v>474</v>
      </c>
      <c r="E5012" s="4">
        <v>10</v>
      </c>
      <c r="F5012" s="4">
        <v>45600</v>
      </c>
      <c r="G5012" s="4">
        <v>4560</v>
      </c>
      <c r="H5012" s="4">
        <v>50160</v>
      </c>
    </row>
    <row r="5013" spans="1:8" ht="15.75">
      <c r="A5013" s="3" t="s">
        <v>2946</v>
      </c>
      <c r="B5013" s="2" t="s">
        <v>482</v>
      </c>
      <c r="C5013" s="2" t="s">
        <v>481</v>
      </c>
      <c r="D5013" s="2" t="s">
        <v>483</v>
      </c>
      <c r="E5013" s="4">
        <v>10</v>
      </c>
      <c r="F5013" s="4">
        <v>57890</v>
      </c>
      <c r="G5013" s="4">
        <v>5789</v>
      </c>
      <c r="H5013" s="4">
        <v>63679</v>
      </c>
    </row>
    <row r="5014" spans="1:8" ht="15.75">
      <c r="A5014" s="3" t="s">
        <v>2946</v>
      </c>
      <c r="B5014" s="2" t="s">
        <v>515</v>
      </c>
      <c r="C5014" s="2" t="s">
        <v>514</v>
      </c>
      <c r="D5014" s="2" t="s">
        <v>516</v>
      </c>
      <c r="E5014" s="4">
        <v>20</v>
      </c>
      <c r="F5014" s="4">
        <v>95100</v>
      </c>
      <c r="G5014" s="4">
        <v>9510</v>
      </c>
      <c r="H5014" s="4">
        <v>104610</v>
      </c>
    </row>
    <row r="5015" spans="1:8" ht="15.75">
      <c r="A5015" s="3" t="s">
        <v>2946</v>
      </c>
      <c r="B5015" s="2" t="s">
        <v>525</v>
      </c>
      <c r="C5015" s="2" t="s">
        <v>524</v>
      </c>
      <c r="D5015" s="2" t="s">
        <v>526</v>
      </c>
      <c r="E5015" s="4">
        <v>81</v>
      </c>
      <c r="F5015" s="4">
        <v>410190</v>
      </c>
      <c r="G5015" s="4">
        <v>41019</v>
      </c>
      <c r="H5015" s="4">
        <v>451209</v>
      </c>
    </row>
    <row r="5016" spans="1:8" ht="15.75">
      <c r="A5016" s="3" t="s">
        <v>2946</v>
      </c>
      <c r="B5016" s="2" t="s">
        <v>528</v>
      </c>
      <c r="C5016" s="2" t="s">
        <v>527</v>
      </c>
      <c r="D5016" s="2" t="s">
        <v>529</v>
      </c>
      <c r="E5016" s="4">
        <v>50</v>
      </c>
      <c r="F5016" s="4">
        <v>135100</v>
      </c>
      <c r="G5016" s="4">
        <v>13510</v>
      </c>
      <c r="H5016" s="4">
        <v>148610</v>
      </c>
    </row>
    <row r="5017" spans="1:8" ht="15.75">
      <c r="A5017" s="3" t="s">
        <v>2946</v>
      </c>
      <c r="B5017" s="2" t="s">
        <v>531</v>
      </c>
      <c r="C5017" s="2" t="s">
        <v>530</v>
      </c>
      <c r="D5017" s="2" t="s">
        <v>532</v>
      </c>
      <c r="E5017" s="4">
        <v>12</v>
      </c>
      <c r="F5017" s="4">
        <v>51600</v>
      </c>
      <c r="G5017" s="4">
        <v>5160</v>
      </c>
      <c r="H5017" s="4">
        <v>56760</v>
      </c>
    </row>
    <row r="5018" spans="1:8" ht="15.75">
      <c r="A5018" s="3" t="s">
        <v>2946</v>
      </c>
      <c r="B5018" s="2" t="s">
        <v>539</v>
      </c>
      <c r="C5018" s="2" t="s">
        <v>538</v>
      </c>
      <c r="D5018" s="2" t="s">
        <v>540</v>
      </c>
      <c r="E5018" s="4">
        <v>50</v>
      </c>
      <c r="F5018" s="4">
        <v>153500</v>
      </c>
      <c r="G5018" s="4">
        <v>15350</v>
      </c>
      <c r="H5018" s="4">
        <v>168850</v>
      </c>
    </row>
    <row r="5019" spans="1:8" ht="15.75">
      <c r="A5019" s="3" t="s">
        <v>2946</v>
      </c>
      <c r="B5019" s="2" t="s">
        <v>546</v>
      </c>
      <c r="C5019" s="2" t="s">
        <v>545</v>
      </c>
      <c r="D5019" s="2" t="s">
        <v>547</v>
      </c>
      <c r="E5019" s="4">
        <v>25</v>
      </c>
      <c r="F5019" s="4">
        <v>364430</v>
      </c>
      <c r="G5019" s="4">
        <v>36443</v>
      </c>
      <c r="H5019" s="4">
        <v>400873</v>
      </c>
    </row>
    <row r="5020" spans="1:8" ht="15.75">
      <c r="A5020" s="3" t="s">
        <v>2946</v>
      </c>
      <c r="B5020" s="2" t="s">
        <v>3058</v>
      </c>
      <c r="C5020" s="2" t="s">
        <v>3057</v>
      </c>
      <c r="D5020" s="2" t="s">
        <v>3059</v>
      </c>
      <c r="E5020" s="4">
        <v>10</v>
      </c>
      <c r="F5020" s="4">
        <v>37440</v>
      </c>
      <c r="G5020" s="4">
        <v>3744</v>
      </c>
      <c r="H5020" s="4">
        <v>41184</v>
      </c>
    </row>
    <row r="5021" spans="1:8" ht="15.75">
      <c r="A5021" s="3" t="s">
        <v>2946</v>
      </c>
      <c r="B5021" s="2" t="s">
        <v>549</v>
      </c>
      <c r="C5021" s="2" t="s">
        <v>548</v>
      </c>
      <c r="D5021" s="2" t="s">
        <v>550</v>
      </c>
      <c r="E5021" s="4">
        <v>60</v>
      </c>
      <c r="F5021" s="4">
        <v>186300</v>
      </c>
      <c r="G5021" s="4">
        <v>18630</v>
      </c>
      <c r="H5021" s="4">
        <v>204930</v>
      </c>
    </row>
    <row r="5022" spans="1:8" ht="15.75">
      <c r="A5022" s="3" t="s">
        <v>2946</v>
      </c>
      <c r="B5022" s="2" t="s">
        <v>552</v>
      </c>
      <c r="C5022" s="2" t="s">
        <v>551</v>
      </c>
      <c r="D5022" s="2" t="s">
        <v>553</v>
      </c>
      <c r="E5022" s="4">
        <v>60</v>
      </c>
      <c r="F5022" s="4">
        <v>508400</v>
      </c>
      <c r="G5022" s="4">
        <v>50840</v>
      </c>
      <c r="H5022" s="4">
        <v>559240</v>
      </c>
    </row>
    <row r="5023" spans="1:8" ht="15.75">
      <c r="A5023" s="3" t="s">
        <v>2946</v>
      </c>
      <c r="B5023" s="2" t="s">
        <v>555</v>
      </c>
      <c r="C5023" s="2" t="s">
        <v>554</v>
      </c>
      <c r="D5023" s="2" t="s">
        <v>556</v>
      </c>
      <c r="E5023" s="4">
        <v>40</v>
      </c>
      <c r="F5023" s="4">
        <v>151000</v>
      </c>
      <c r="G5023" s="4">
        <v>15100</v>
      </c>
      <c r="H5023" s="4">
        <v>166100</v>
      </c>
    </row>
    <row r="5024" spans="1:8" ht="15.75">
      <c r="A5024" s="3" t="s">
        <v>2946</v>
      </c>
      <c r="B5024" s="2" t="s">
        <v>558</v>
      </c>
      <c r="C5024" s="2" t="s">
        <v>557</v>
      </c>
      <c r="D5024" s="2" t="s">
        <v>559</v>
      </c>
      <c r="E5024" s="4">
        <v>8</v>
      </c>
      <c r="F5024" s="4">
        <v>99200</v>
      </c>
      <c r="G5024" s="4">
        <v>9920</v>
      </c>
      <c r="H5024" s="4">
        <v>109120</v>
      </c>
    </row>
    <row r="5025" spans="1:8" ht="15.75">
      <c r="A5025" s="3" t="s">
        <v>2946</v>
      </c>
      <c r="B5025" s="2" t="s">
        <v>561</v>
      </c>
      <c r="C5025" s="2" t="s">
        <v>560</v>
      </c>
      <c r="D5025" s="2" t="s">
        <v>562</v>
      </c>
      <c r="E5025" s="4">
        <v>25</v>
      </c>
      <c r="F5025" s="4">
        <v>83240</v>
      </c>
      <c r="G5025" s="4">
        <v>8324</v>
      </c>
      <c r="H5025" s="4">
        <v>91564</v>
      </c>
    </row>
    <row r="5026" spans="1:8" ht="15.75">
      <c r="A5026" s="3" t="s">
        <v>2946</v>
      </c>
      <c r="B5026" s="2" t="s">
        <v>570</v>
      </c>
      <c r="C5026" s="2" t="s">
        <v>569</v>
      </c>
      <c r="D5026" s="2" t="s">
        <v>571</v>
      </c>
      <c r="E5026" s="4">
        <v>8</v>
      </c>
      <c r="F5026" s="4">
        <v>118400</v>
      </c>
      <c r="G5026" s="4">
        <v>11840</v>
      </c>
      <c r="H5026" s="4">
        <v>130240</v>
      </c>
    </row>
    <row r="5027" spans="1:8" ht="15.75">
      <c r="A5027" s="3" t="s">
        <v>2946</v>
      </c>
      <c r="B5027" s="2" t="s">
        <v>576</v>
      </c>
      <c r="C5027" s="2" t="s">
        <v>575</v>
      </c>
      <c r="D5027" s="2" t="s">
        <v>577</v>
      </c>
      <c r="E5027" s="4">
        <v>70</v>
      </c>
      <c r="F5027" s="4">
        <v>284510</v>
      </c>
      <c r="G5027" s="4">
        <v>28451</v>
      </c>
      <c r="H5027" s="4">
        <v>312961</v>
      </c>
    </row>
    <row r="5028" spans="1:8" ht="15.75">
      <c r="A5028" s="3" t="s">
        <v>2946</v>
      </c>
      <c r="B5028" s="2" t="s">
        <v>579</v>
      </c>
      <c r="C5028" s="2" t="s">
        <v>578</v>
      </c>
      <c r="D5028" s="2" t="s">
        <v>580</v>
      </c>
      <c r="E5028" s="4">
        <v>2</v>
      </c>
      <c r="F5028" s="4">
        <v>4800</v>
      </c>
      <c r="G5028" s="4">
        <v>480</v>
      </c>
      <c r="H5028" s="4">
        <v>5280</v>
      </c>
    </row>
    <row r="5029" spans="1:8" ht="15.75">
      <c r="A5029" s="3" t="s">
        <v>2946</v>
      </c>
      <c r="B5029" s="2" t="s">
        <v>582</v>
      </c>
      <c r="C5029" s="2" t="s">
        <v>581</v>
      </c>
      <c r="D5029" s="2"/>
      <c r="E5029" s="4">
        <v>60</v>
      </c>
      <c r="F5029" s="4">
        <v>226100</v>
      </c>
      <c r="G5029" s="4">
        <v>22610</v>
      </c>
      <c r="H5029" s="4">
        <v>248710</v>
      </c>
    </row>
    <row r="5030" spans="1:8" ht="15.75">
      <c r="A5030" s="3" t="s">
        <v>2946</v>
      </c>
      <c r="B5030" s="2" t="s">
        <v>612</v>
      </c>
      <c r="C5030" s="2" t="s">
        <v>363</v>
      </c>
      <c r="D5030" s="2" t="s">
        <v>613</v>
      </c>
      <c r="E5030" s="4">
        <v>47</v>
      </c>
      <c r="F5030" s="4">
        <v>248020</v>
      </c>
      <c r="G5030" s="4">
        <v>24802</v>
      </c>
      <c r="H5030" s="4">
        <v>272822</v>
      </c>
    </row>
    <row r="5031" spans="1:8" ht="15.75">
      <c r="A5031" s="3" t="s">
        <v>2946</v>
      </c>
      <c r="B5031" s="2" t="s">
        <v>615</v>
      </c>
      <c r="C5031" s="2" t="s">
        <v>614</v>
      </c>
      <c r="D5031" s="2" t="s">
        <v>616</v>
      </c>
      <c r="E5031" s="4">
        <v>-1</v>
      </c>
      <c r="F5031" s="4"/>
      <c r="G5031" s="4"/>
      <c r="H5031" s="4"/>
    </row>
    <row r="5032" spans="1:8" ht="15.75">
      <c r="A5032" s="3" t="s">
        <v>2946</v>
      </c>
      <c r="B5032" s="2" t="s">
        <v>619</v>
      </c>
      <c r="C5032" s="2" t="s">
        <v>366</v>
      </c>
      <c r="D5032" s="2" t="s">
        <v>620</v>
      </c>
      <c r="E5032" s="4">
        <v>-2413</v>
      </c>
      <c r="F5032" s="4">
        <v>461820</v>
      </c>
      <c r="G5032" s="4">
        <v>46182</v>
      </c>
      <c r="H5032" s="4">
        <v>508002</v>
      </c>
    </row>
    <row r="5033" spans="1:8" ht="15.75">
      <c r="A5033" s="3" t="s">
        <v>2946</v>
      </c>
      <c r="B5033" s="2" t="s">
        <v>622</v>
      </c>
      <c r="C5033" s="2" t="s">
        <v>621</v>
      </c>
      <c r="D5033" s="2" t="s">
        <v>623</v>
      </c>
      <c r="E5033" s="4">
        <v>-1024</v>
      </c>
      <c r="F5033" s="4">
        <v>538990</v>
      </c>
      <c r="G5033" s="4">
        <v>53900</v>
      </c>
      <c r="H5033" s="4">
        <v>592890</v>
      </c>
    </row>
    <row r="5034" spans="1:8" ht="15.75">
      <c r="A5034" s="3" t="s">
        <v>2946</v>
      </c>
      <c r="B5034" s="2" t="s">
        <v>631</v>
      </c>
      <c r="C5034" s="2" t="s">
        <v>630</v>
      </c>
      <c r="D5034" s="2" t="s">
        <v>632</v>
      </c>
      <c r="E5034" s="4">
        <v>80</v>
      </c>
      <c r="F5034" s="4">
        <v>232250</v>
      </c>
      <c r="G5034" s="4">
        <v>23225</v>
      </c>
      <c r="H5034" s="4">
        <v>255475</v>
      </c>
    </row>
    <row r="5035" spans="1:8" ht="15.75">
      <c r="A5035" s="3" t="s">
        <v>2946</v>
      </c>
      <c r="B5035" s="2" t="s">
        <v>634</v>
      </c>
      <c r="C5035" s="2" t="s">
        <v>633</v>
      </c>
      <c r="D5035" s="2" t="s">
        <v>635</v>
      </c>
      <c r="E5035" s="4">
        <v>304</v>
      </c>
      <c r="F5035" s="4">
        <v>446576</v>
      </c>
      <c r="G5035" s="4">
        <v>44658</v>
      </c>
      <c r="H5035" s="4">
        <v>491234</v>
      </c>
    </row>
    <row r="5036" spans="1:8" ht="15.75">
      <c r="A5036" s="3" t="s">
        <v>2946</v>
      </c>
      <c r="B5036" s="2" t="s">
        <v>638</v>
      </c>
      <c r="C5036" s="2" t="s">
        <v>352</v>
      </c>
      <c r="D5036" s="2" t="s">
        <v>639</v>
      </c>
      <c r="E5036" s="4">
        <v>149</v>
      </c>
      <c r="F5036" s="4">
        <v>872080</v>
      </c>
      <c r="G5036" s="4">
        <v>87208</v>
      </c>
      <c r="H5036" s="4">
        <v>959288</v>
      </c>
    </row>
    <row r="5037" spans="1:8" ht="15.75">
      <c r="A5037" s="3" t="s">
        <v>2946</v>
      </c>
      <c r="B5037" s="2" t="s">
        <v>641</v>
      </c>
      <c r="C5037" s="2" t="s">
        <v>640</v>
      </c>
      <c r="D5037" s="2" t="s">
        <v>642</v>
      </c>
      <c r="E5037" s="4">
        <v>59</v>
      </c>
      <c r="F5037" s="4">
        <v>168120</v>
      </c>
      <c r="G5037" s="4">
        <v>16812</v>
      </c>
      <c r="H5037" s="4">
        <v>184932</v>
      </c>
    </row>
    <row r="5038" spans="1:8" ht="15.75">
      <c r="A5038" s="3" t="s">
        <v>2946</v>
      </c>
      <c r="B5038" s="2" t="s">
        <v>645</v>
      </c>
      <c r="C5038" s="2" t="s">
        <v>358</v>
      </c>
      <c r="D5038" s="2" t="s">
        <v>646</v>
      </c>
      <c r="E5038" s="4">
        <v>100</v>
      </c>
      <c r="F5038" s="4">
        <v>715300</v>
      </c>
      <c r="G5038" s="4">
        <v>71530</v>
      </c>
      <c r="H5038" s="4">
        <v>786830</v>
      </c>
    </row>
    <row r="5039" spans="1:8" ht="15.75">
      <c r="A5039" s="3" t="s">
        <v>2946</v>
      </c>
      <c r="B5039" s="2" t="s">
        <v>648</v>
      </c>
      <c r="C5039" s="2" t="s">
        <v>647</v>
      </c>
      <c r="D5039" s="2" t="s">
        <v>649</v>
      </c>
      <c r="E5039" s="4">
        <v>-519</v>
      </c>
      <c r="F5039" s="4">
        <v>102000</v>
      </c>
      <c r="G5039" s="4">
        <v>10200</v>
      </c>
      <c r="H5039" s="4">
        <v>112200</v>
      </c>
    </row>
    <row r="5040" spans="1:8" ht="15.75">
      <c r="A5040" s="3" t="s">
        <v>2946</v>
      </c>
      <c r="B5040" s="2" t="s">
        <v>653</v>
      </c>
      <c r="C5040" s="2" t="s">
        <v>652</v>
      </c>
      <c r="D5040" s="2"/>
      <c r="E5040" s="4">
        <v>-9</v>
      </c>
      <c r="F5040" s="4">
        <v>-25866</v>
      </c>
      <c r="G5040" s="4">
        <v>-2587</v>
      </c>
      <c r="H5040" s="4">
        <v>-28453</v>
      </c>
    </row>
    <row r="5041" spans="1:8" ht="15.75">
      <c r="A5041" s="3" t="s">
        <v>2946</v>
      </c>
      <c r="B5041" s="2" t="s">
        <v>655</v>
      </c>
      <c r="C5041" s="2" t="s">
        <v>654</v>
      </c>
      <c r="D5041" s="2" t="s">
        <v>656</v>
      </c>
      <c r="E5041" s="4">
        <v>320</v>
      </c>
      <c r="F5041" s="4">
        <v>1096622</v>
      </c>
      <c r="G5041" s="4">
        <v>109662</v>
      </c>
      <c r="H5041" s="4">
        <v>1206284</v>
      </c>
    </row>
    <row r="5042" spans="1:8" ht="15.75">
      <c r="A5042" s="3" t="s">
        <v>2946</v>
      </c>
      <c r="B5042" s="2" t="s">
        <v>658</v>
      </c>
      <c r="C5042" s="2" t="s">
        <v>657</v>
      </c>
      <c r="D5042" s="2" t="s">
        <v>659</v>
      </c>
      <c r="E5042" s="4">
        <v>-594</v>
      </c>
      <c r="F5042" s="4"/>
      <c r="G5042" s="4"/>
      <c r="H5042" s="4"/>
    </row>
    <row r="5043" spans="1:8" ht="15.75">
      <c r="A5043" s="3" t="s">
        <v>2946</v>
      </c>
      <c r="B5043" s="2" t="s">
        <v>660</v>
      </c>
      <c r="C5043" s="2" t="s">
        <v>448</v>
      </c>
      <c r="D5043" s="2" t="s">
        <v>661</v>
      </c>
      <c r="E5043" s="4">
        <v>20</v>
      </c>
      <c r="F5043" s="4">
        <v>167560</v>
      </c>
      <c r="G5043" s="4">
        <v>16756</v>
      </c>
      <c r="H5043" s="4">
        <v>184316</v>
      </c>
    </row>
    <row r="5044" spans="1:8" ht="15.75">
      <c r="A5044" s="3" t="s">
        <v>2946</v>
      </c>
      <c r="B5044" s="2" t="s">
        <v>663</v>
      </c>
      <c r="C5044" s="2" t="s">
        <v>662</v>
      </c>
      <c r="D5044" s="2" t="s">
        <v>664</v>
      </c>
      <c r="E5044" s="4">
        <v>50</v>
      </c>
      <c r="F5044" s="4">
        <v>190050</v>
      </c>
      <c r="G5044" s="4">
        <v>19005</v>
      </c>
      <c r="H5044" s="4">
        <v>209055</v>
      </c>
    </row>
    <row r="5045" spans="1:8" ht="15.75">
      <c r="A5045" s="3" t="s">
        <v>2946</v>
      </c>
      <c r="B5045" s="2" t="s">
        <v>669</v>
      </c>
      <c r="C5045" s="2" t="s">
        <v>668</v>
      </c>
      <c r="D5045" s="2" t="s">
        <v>670</v>
      </c>
      <c r="E5045" s="4">
        <v>1</v>
      </c>
      <c r="F5045" s="4">
        <v>4204</v>
      </c>
      <c r="G5045" s="4">
        <v>420</v>
      </c>
      <c r="H5045" s="4">
        <v>4624</v>
      </c>
    </row>
    <row r="5046" spans="1:8" ht="15.75">
      <c r="A5046" s="3" t="s">
        <v>2946</v>
      </c>
      <c r="B5046" s="2" t="s">
        <v>672</v>
      </c>
      <c r="C5046" s="2" t="s">
        <v>671</v>
      </c>
      <c r="D5046" s="2"/>
      <c r="E5046" s="4">
        <v>-9</v>
      </c>
      <c r="F5046" s="4">
        <v>-23121</v>
      </c>
      <c r="G5046" s="4">
        <v>-2312</v>
      </c>
      <c r="H5046" s="4">
        <v>-25433</v>
      </c>
    </row>
    <row r="5047" spans="1:8" ht="15.75">
      <c r="A5047" s="3" t="s">
        <v>2946</v>
      </c>
      <c r="B5047" s="2" t="s">
        <v>674</v>
      </c>
      <c r="C5047" s="2" t="s">
        <v>673</v>
      </c>
      <c r="D5047" s="2" t="s">
        <v>675</v>
      </c>
      <c r="E5047" s="4">
        <v>64</v>
      </c>
      <c r="F5047" s="4">
        <v>297944</v>
      </c>
      <c r="G5047" s="4">
        <v>29794</v>
      </c>
      <c r="H5047" s="4">
        <v>327738</v>
      </c>
    </row>
    <row r="5048" spans="1:8" ht="15.75">
      <c r="A5048" s="3" t="s">
        <v>2946</v>
      </c>
      <c r="B5048" s="2" t="s">
        <v>680</v>
      </c>
      <c r="C5048" s="2" t="s">
        <v>679</v>
      </c>
      <c r="D5048" s="2" t="s">
        <v>681</v>
      </c>
      <c r="E5048" s="4">
        <v>47</v>
      </c>
      <c r="F5048" s="4">
        <v>655250</v>
      </c>
      <c r="G5048" s="4">
        <v>65525</v>
      </c>
      <c r="H5048" s="4">
        <v>720775</v>
      </c>
    </row>
    <row r="5049" spans="1:8" ht="15.75">
      <c r="A5049" s="3" t="s">
        <v>2946</v>
      </c>
      <c r="B5049" s="2" t="s">
        <v>3083</v>
      </c>
      <c r="C5049" s="2" t="s">
        <v>3082</v>
      </c>
      <c r="D5049" s="2" t="s">
        <v>3084</v>
      </c>
      <c r="E5049" s="4">
        <v>3</v>
      </c>
      <c r="F5049" s="4">
        <v>13665</v>
      </c>
      <c r="G5049" s="4">
        <v>1367</v>
      </c>
      <c r="H5049" s="4">
        <v>15032</v>
      </c>
    </row>
    <row r="5050" spans="1:8" ht="15.75">
      <c r="A5050" s="3" t="s">
        <v>2946</v>
      </c>
      <c r="B5050" s="2" t="s">
        <v>689</v>
      </c>
      <c r="C5050" s="2" t="s">
        <v>688</v>
      </c>
      <c r="D5050" s="2" t="s">
        <v>690</v>
      </c>
      <c r="E5050" s="4">
        <v>100</v>
      </c>
      <c r="F5050" s="4">
        <v>311700</v>
      </c>
      <c r="G5050" s="4">
        <v>31170</v>
      </c>
      <c r="H5050" s="4">
        <v>342870</v>
      </c>
    </row>
    <row r="5051" spans="1:8" ht="15.75">
      <c r="A5051" s="3" t="s">
        <v>2946</v>
      </c>
      <c r="B5051" s="2" t="s">
        <v>698</v>
      </c>
      <c r="C5051" s="2" t="s">
        <v>697</v>
      </c>
      <c r="D5051" s="2"/>
      <c r="E5051" s="4">
        <v>-10</v>
      </c>
      <c r="F5051" s="4">
        <v>-35620</v>
      </c>
      <c r="G5051" s="4">
        <v>-3562</v>
      </c>
      <c r="H5051" s="4">
        <v>-39182</v>
      </c>
    </row>
    <row r="5052" spans="1:8" ht="15.75">
      <c r="A5052" s="3" t="s">
        <v>2946</v>
      </c>
      <c r="B5052" s="2" t="s">
        <v>700</v>
      </c>
      <c r="C5052" s="2" t="s">
        <v>699</v>
      </c>
      <c r="D5052" s="2" t="s">
        <v>701</v>
      </c>
      <c r="E5052" s="4">
        <v>35</v>
      </c>
      <c r="F5052" s="4">
        <v>172360</v>
      </c>
      <c r="G5052" s="4">
        <v>17236</v>
      </c>
      <c r="H5052" s="4">
        <v>189596</v>
      </c>
    </row>
    <row r="5053" spans="1:8" ht="15.75">
      <c r="A5053" s="3" t="s">
        <v>2946</v>
      </c>
      <c r="B5053" s="2" t="s">
        <v>703</v>
      </c>
      <c r="C5053" s="2" t="s">
        <v>702</v>
      </c>
      <c r="D5053" s="2" t="s">
        <v>704</v>
      </c>
      <c r="E5053" s="4">
        <v>95</v>
      </c>
      <c r="F5053" s="4">
        <v>171475</v>
      </c>
      <c r="G5053" s="4">
        <v>17148</v>
      </c>
      <c r="H5053" s="4">
        <v>188623</v>
      </c>
    </row>
    <row r="5054" spans="1:8" ht="15.75">
      <c r="A5054" s="3" t="s">
        <v>2946</v>
      </c>
      <c r="B5054" s="2" t="s">
        <v>711</v>
      </c>
      <c r="C5054" s="2" t="s">
        <v>710</v>
      </c>
      <c r="D5054" s="2"/>
      <c r="E5054" s="4">
        <v>12</v>
      </c>
      <c r="F5054" s="4">
        <v>56400</v>
      </c>
      <c r="G5054" s="4">
        <v>5640</v>
      </c>
      <c r="H5054" s="4">
        <v>62040</v>
      </c>
    </row>
    <row r="5055" spans="1:8" ht="15.75">
      <c r="A5055" s="3" t="s">
        <v>2946</v>
      </c>
      <c r="B5055" s="2" t="s">
        <v>731</v>
      </c>
      <c r="C5055" s="2" t="s">
        <v>730</v>
      </c>
      <c r="D5055" s="2" t="s">
        <v>732</v>
      </c>
      <c r="E5055" s="4">
        <v>1</v>
      </c>
      <c r="F5055" s="4">
        <v>2700</v>
      </c>
      <c r="G5055" s="4">
        <v>270</v>
      </c>
      <c r="H5055" s="4">
        <v>2970</v>
      </c>
    </row>
    <row r="5056" spans="1:8" ht="15.75">
      <c r="A5056" s="3" t="s">
        <v>2946</v>
      </c>
      <c r="B5056" s="2" t="s">
        <v>734</v>
      </c>
      <c r="C5056" s="2" t="s">
        <v>733</v>
      </c>
      <c r="D5056" s="2" t="s">
        <v>735</v>
      </c>
      <c r="E5056" s="4">
        <v>72</v>
      </c>
      <c r="F5056" s="4">
        <v>274370</v>
      </c>
      <c r="G5056" s="4">
        <v>27437</v>
      </c>
      <c r="H5056" s="4">
        <v>301807</v>
      </c>
    </row>
    <row r="5057" spans="1:8" ht="15.75">
      <c r="A5057" s="3" t="s">
        <v>2946</v>
      </c>
      <c r="B5057" s="2" t="s">
        <v>737</v>
      </c>
      <c r="C5057" s="2" t="s">
        <v>736</v>
      </c>
      <c r="D5057" s="2" t="s">
        <v>738</v>
      </c>
      <c r="E5057" s="4">
        <v>400</v>
      </c>
      <c r="F5057" s="4">
        <v>738000</v>
      </c>
      <c r="G5057" s="4">
        <v>73800</v>
      </c>
      <c r="H5057" s="4">
        <v>811800</v>
      </c>
    </row>
    <row r="5058" spans="1:8" ht="15.75">
      <c r="A5058" s="3" t="s">
        <v>2946</v>
      </c>
      <c r="B5058" s="2" t="s">
        <v>745</v>
      </c>
      <c r="C5058" s="2" t="s">
        <v>744</v>
      </c>
      <c r="D5058" s="2" t="s">
        <v>746</v>
      </c>
      <c r="E5058" s="4">
        <v>53</v>
      </c>
      <c r="F5058" s="4">
        <v>368960</v>
      </c>
      <c r="G5058" s="4">
        <v>36896</v>
      </c>
      <c r="H5058" s="4">
        <v>405856</v>
      </c>
    </row>
    <row r="5059" spans="1:8" ht="15.75">
      <c r="A5059" s="3" t="s">
        <v>2946</v>
      </c>
      <c r="B5059" s="2" t="s">
        <v>748</v>
      </c>
      <c r="C5059" s="2" t="s">
        <v>747</v>
      </c>
      <c r="D5059" s="2" t="s">
        <v>749</v>
      </c>
      <c r="E5059" s="4">
        <v>400</v>
      </c>
      <c r="F5059" s="4">
        <v>831600</v>
      </c>
      <c r="G5059" s="4">
        <v>83160</v>
      </c>
      <c r="H5059" s="4">
        <v>914760</v>
      </c>
    </row>
    <row r="5060" spans="1:8" ht="15.75">
      <c r="A5060" s="3" t="s">
        <v>2946</v>
      </c>
      <c r="B5060" s="2" t="s">
        <v>751</v>
      </c>
      <c r="C5060" s="2" t="s">
        <v>750</v>
      </c>
      <c r="D5060" s="2" t="s">
        <v>752</v>
      </c>
      <c r="E5060" s="4">
        <v>50</v>
      </c>
      <c r="F5060" s="4">
        <v>100000</v>
      </c>
      <c r="G5060" s="4">
        <v>10000</v>
      </c>
      <c r="H5060" s="4">
        <v>110000</v>
      </c>
    </row>
    <row r="5061" spans="1:8" ht="15.75">
      <c r="A5061" s="3" t="s">
        <v>2946</v>
      </c>
      <c r="B5061" s="2" t="s">
        <v>754</v>
      </c>
      <c r="C5061" s="2" t="s">
        <v>753</v>
      </c>
      <c r="D5061" s="2" t="s">
        <v>755</v>
      </c>
      <c r="E5061" s="4">
        <v>50</v>
      </c>
      <c r="F5061" s="4">
        <v>52750</v>
      </c>
      <c r="G5061" s="4">
        <v>5275</v>
      </c>
      <c r="H5061" s="4">
        <v>58025</v>
      </c>
    </row>
    <row r="5062" spans="1:8" ht="15.75">
      <c r="A5062" s="3" t="s">
        <v>2946</v>
      </c>
      <c r="B5062" s="2" t="s">
        <v>757</v>
      </c>
      <c r="C5062" s="2" t="s">
        <v>756</v>
      </c>
      <c r="D5062" s="2" t="s">
        <v>758</v>
      </c>
      <c r="E5062" s="4">
        <v>10</v>
      </c>
      <c r="F5062" s="4">
        <v>36000</v>
      </c>
      <c r="G5062" s="4">
        <v>3600</v>
      </c>
      <c r="H5062" s="4">
        <v>39600</v>
      </c>
    </row>
    <row r="5063" spans="1:8" ht="15.75">
      <c r="A5063" s="3" t="s">
        <v>2946</v>
      </c>
      <c r="B5063" s="2" t="s">
        <v>760</v>
      </c>
      <c r="C5063" s="2" t="s">
        <v>759</v>
      </c>
      <c r="D5063" s="2" t="s">
        <v>761</v>
      </c>
      <c r="E5063" s="4">
        <v>500</v>
      </c>
      <c r="F5063" s="4">
        <v>560500</v>
      </c>
      <c r="G5063" s="4">
        <v>56050</v>
      </c>
      <c r="H5063" s="4">
        <v>616550</v>
      </c>
    </row>
    <row r="5064" spans="1:8" ht="15.75">
      <c r="A5064" s="3" t="s">
        <v>2946</v>
      </c>
      <c r="B5064" s="2" t="s">
        <v>771</v>
      </c>
      <c r="C5064" s="2" t="s">
        <v>770</v>
      </c>
      <c r="D5064" s="2" t="s">
        <v>772</v>
      </c>
      <c r="E5064" s="4">
        <v>20</v>
      </c>
      <c r="F5064" s="4">
        <v>141430</v>
      </c>
      <c r="G5064" s="4">
        <v>14143</v>
      </c>
      <c r="H5064" s="4">
        <v>155573</v>
      </c>
    </row>
    <row r="5065" spans="1:8" ht="15.75">
      <c r="A5065" s="3" t="s">
        <v>2946</v>
      </c>
      <c r="B5065" s="2" t="s">
        <v>800</v>
      </c>
      <c r="C5065" s="2" t="s">
        <v>799</v>
      </c>
      <c r="D5065" s="2" t="s">
        <v>801</v>
      </c>
      <c r="E5065" s="4">
        <v>30</v>
      </c>
      <c r="F5065" s="4">
        <v>252180</v>
      </c>
      <c r="G5065" s="4">
        <v>25218</v>
      </c>
      <c r="H5065" s="4">
        <v>277398</v>
      </c>
    </row>
    <row r="5066" spans="1:8" ht="15.75">
      <c r="A5066" s="3" t="s">
        <v>2946</v>
      </c>
      <c r="B5066" s="2" t="s">
        <v>814</v>
      </c>
      <c r="C5066" s="2" t="s">
        <v>813</v>
      </c>
      <c r="D5066" s="2" t="s">
        <v>815</v>
      </c>
      <c r="E5066" s="4">
        <v>30</v>
      </c>
      <c r="F5066" s="4">
        <v>39900</v>
      </c>
      <c r="G5066" s="4">
        <v>3990</v>
      </c>
      <c r="H5066" s="4">
        <v>43890</v>
      </c>
    </row>
    <row r="5067" spans="1:8" ht="15.75">
      <c r="A5067" s="3" t="s">
        <v>2946</v>
      </c>
      <c r="B5067" s="2" t="s">
        <v>820</v>
      </c>
      <c r="C5067" s="2" t="s">
        <v>819</v>
      </c>
      <c r="D5067" s="2" t="s">
        <v>821</v>
      </c>
      <c r="E5067" s="4">
        <v>10</v>
      </c>
      <c r="F5067" s="4">
        <v>37000</v>
      </c>
      <c r="G5067" s="4">
        <v>3700</v>
      </c>
      <c r="H5067" s="4">
        <v>40700</v>
      </c>
    </row>
    <row r="5068" spans="1:8" ht="15.75">
      <c r="A5068" s="3" t="s">
        <v>2946</v>
      </c>
      <c r="B5068" s="2" t="s">
        <v>823</v>
      </c>
      <c r="C5068" s="2" t="s">
        <v>822</v>
      </c>
      <c r="D5068" s="2" t="s">
        <v>824</v>
      </c>
      <c r="E5068" s="4">
        <v>-5</v>
      </c>
      <c r="F5068" s="4">
        <v>-5960</v>
      </c>
      <c r="G5068" s="4">
        <v>-596</v>
      </c>
      <c r="H5068" s="4">
        <v>-6556</v>
      </c>
    </row>
    <row r="5069" spans="1:8" ht="15.75">
      <c r="A5069" s="3" t="s">
        <v>2946</v>
      </c>
      <c r="B5069" s="2" t="s">
        <v>849</v>
      </c>
      <c r="C5069" s="2" t="s">
        <v>848</v>
      </c>
      <c r="D5069" s="2" t="s">
        <v>850</v>
      </c>
      <c r="E5069" s="4">
        <v>8</v>
      </c>
      <c r="F5069" s="4">
        <v>34400</v>
      </c>
      <c r="G5069" s="4">
        <v>3440</v>
      </c>
      <c r="H5069" s="4">
        <v>37840</v>
      </c>
    </row>
    <row r="5070" spans="1:8" ht="15.75">
      <c r="A5070" s="3" t="s">
        <v>2946</v>
      </c>
      <c r="B5070" s="2" t="s">
        <v>855</v>
      </c>
      <c r="C5070" s="2" t="s">
        <v>854</v>
      </c>
      <c r="D5070" s="2" t="s">
        <v>856</v>
      </c>
      <c r="E5070" s="4">
        <v>74</v>
      </c>
      <c r="F5070" s="4">
        <v>304500</v>
      </c>
      <c r="G5070" s="4">
        <v>30450</v>
      </c>
      <c r="H5070" s="4">
        <v>334950</v>
      </c>
    </row>
    <row r="5071" spans="1:8" ht="15.75">
      <c r="A5071" s="3" t="s">
        <v>2946</v>
      </c>
      <c r="B5071" s="2" t="s">
        <v>858</v>
      </c>
      <c r="C5071" s="2" t="s">
        <v>857</v>
      </c>
      <c r="D5071" s="2" t="s">
        <v>859</v>
      </c>
      <c r="E5071" s="4">
        <v>82</v>
      </c>
      <c r="F5071" s="4">
        <v>134316</v>
      </c>
      <c r="G5071" s="4">
        <v>13431</v>
      </c>
      <c r="H5071" s="4">
        <v>147747</v>
      </c>
    </row>
    <row r="5072" spans="1:8" ht="15.75">
      <c r="A5072" s="3" t="s">
        <v>2946</v>
      </c>
      <c r="B5072" s="2" t="s">
        <v>870</v>
      </c>
      <c r="C5072" s="2" t="s">
        <v>869</v>
      </c>
      <c r="D5072" s="2" t="s">
        <v>871</v>
      </c>
      <c r="E5072" s="4">
        <v>1</v>
      </c>
      <c r="F5072" s="4">
        <v>4500</v>
      </c>
      <c r="G5072" s="4">
        <v>450</v>
      </c>
      <c r="H5072" s="4">
        <v>4950</v>
      </c>
    </row>
    <row r="5073" spans="1:8" ht="15.75">
      <c r="A5073" s="3" t="s">
        <v>2946</v>
      </c>
      <c r="B5073" s="2" t="s">
        <v>3165</v>
      </c>
      <c r="C5073" s="2" t="s">
        <v>3164</v>
      </c>
      <c r="D5073" s="2" t="s">
        <v>909</v>
      </c>
      <c r="E5073" s="4">
        <v>5</v>
      </c>
      <c r="F5073" s="4">
        <v>59380</v>
      </c>
      <c r="G5073" s="4">
        <v>5938</v>
      </c>
      <c r="H5073" s="4">
        <v>65318</v>
      </c>
    </row>
    <row r="5074" spans="1:8" ht="15.75">
      <c r="A5074" s="3" t="s">
        <v>2946</v>
      </c>
      <c r="B5074" s="2" t="s">
        <v>902</v>
      </c>
      <c r="C5074" s="2" t="s">
        <v>901</v>
      </c>
      <c r="D5074" s="2" t="s">
        <v>890</v>
      </c>
      <c r="E5074" s="4">
        <v>40</v>
      </c>
      <c r="F5074" s="4">
        <v>767410</v>
      </c>
      <c r="G5074" s="4">
        <v>76741</v>
      </c>
      <c r="H5074" s="4">
        <v>844151</v>
      </c>
    </row>
    <row r="5075" spans="1:8" ht="15.75">
      <c r="A5075" s="3" t="s">
        <v>2946</v>
      </c>
      <c r="B5075" s="2" t="s">
        <v>908</v>
      </c>
      <c r="C5075" s="2" t="s">
        <v>907</v>
      </c>
      <c r="D5075" s="2" t="s">
        <v>909</v>
      </c>
      <c r="E5075" s="4">
        <v>5</v>
      </c>
      <c r="F5075" s="4">
        <v>67680</v>
      </c>
      <c r="G5075" s="4">
        <v>6768</v>
      </c>
      <c r="H5075" s="4">
        <v>74448</v>
      </c>
    </row>
    <row r="5076" spans="1:8" ht="15.75">
      <c r="A5076" s="3" t="s">
        <v>2946</v>
      </c>
      <c r="B5076" s="2" t="s">
        <v>3167</v>
      </c>
      <c r="C5076" s="2" t="s">
        <v>3166</v>
      </c>
      <c r="D5076" s="2" t="s">
        <v>890</v>
      </c>
      <c r="E5076" s="4">
        <v>30</v>
      </c>
      <c r="F5076" s="4">
        <v>615600</v>
      </c>
      <c r="G5076" s="4">
        <v>61560</v>
      </c>
      <c r="H5076" s="4">
        <v>677160</v>
      </c>
    </row>
    <row r="5077" spans="1:8" ht="15.75">
      <c r="A5077" s="3" t="s">
        <v>2946</v>
      </c>
      <c r="B5077" s="2" t="s">
        <v>927</v>
      </c>
      <c r="C5077" s="2" t="s">
        <v>926</v>
      </c>
      <c r="D5077" s="2" t="s">
        <v>928</v>
      </c>
      <c r="E5077" s="4">
        <v>2</v>
      </c>
      <c r="F5077" s="4">
        <v>4400</v>
      </c>
      <c r="G5077" s="4">
        <v>440</v>
      </c>
      <c r="H5077" s="4">
        <v>4840</v>
      </c>
    </row>
    <row r="5078" spans="1:8" ht="15.75">
      <c r="A5078" s="3" t="s">
        <v>2946</v>
      </c>
      <c r="B5078" s="2" t="s">
        <v>3224</v>
      </c>
      <c r="C5078" s="2" t="s">
        <v>3223</v>
      </c>
      <c r="D5078" s="2"/>
      <c r="E5078" s="4">
        <v>2</v>
      </c>
      <c r="F5078" s="4">
        <v>17200</v>
      </c>
      <c r="G5078" s="4">
        <v>1720</v>
      </c>
      <c r="H5078" s="4">
        <v>18920</v>
      </c>
    </row>
    <row r="5079" spans="1:8" ht="15.75">
      <c r="A5079" s="3" t="s">
        <v>2946</v>
      </c>
      <c r="B5079" s="2" t="s">
        <v>3232</v>
      </c>
      <c r="C5079" s="2" t="s">
        <v>3231</v>
      </c>
      <c r="D5079" s="2"/>
      <c r="E5079" s="4">
        <v>50</v>
      </c>
      <c r="F5079" s="4">
        <v>220000</v>
      </c>
      <c r="G5079" s="4">
        <v>22000</v>
      </c>
      <c r="H5079" s="4">
        <v>242000</v>
      </c>
    </row>
    <row r="5080" spans="1:8" ht="15.75">
      <c r="A5080" s="3" t="s">
        <v>2946</v>
      </c>
      <c r="B5080" s="2" t="s">
        <v>3291</v>
      </c>
      <c r="C5080" s="2" t="s">
        <v>453</v>
      </c>
      <c r="D5080" s="2" t="s">
        <v>1172</v>
      </c>
      <c r="E5080" s="4">
        <v>34</v>
      </c>
      <c r="F5080" s="4">
        <v>421600</v>
      </c>
      <c r="G5080" s="4">
        <v>42160</v>
      </c>
      <c r="H5080" s="4">
        <v>463760</v>
      </c>
    </row>
    <row r="5081" spans="1:8" ht="15.75">
      <c r="A5081" s="3" t="s">
        <v>2946</v>
      </c>
      <c r="B5081" s="2" t="s">
        <v>3305</v>
      </c>
      <c r="C5081" s="2" t="s">
        <v>455</v>
      </c>
      <c r="D5081" s="2" t="s">
        <v>3306</v>
      </c>
      <c r="E5081" s="4">
        <v>64</v>
      </c>
      <c r="F5081" s="4">
        <v>992000</v>
      </c>
      <c r="G5081" s="4">
        <v>99200</v>
      </c>
      <c r="H5081" s="4">
        <v>1091200</v>
      </c>
    </row>
    <row r="5082" spans="1:8" ht="15.75">
      <c r="A5082" s="3" t="s">
        <v>2946</v>
      </c>
      <c r="B5082" s="2" t="s">
        <v>3322</v>
      </c>
      <c r="C5082" s="2" t="s">
        <v>3321</v>
      </c>
      <c r="D5082" s="2" t="s">
        <v>3323</v>
      </c>
      <c r="E5082" s="4">
        <v>20</v>
      </c>
      <c r="F5082" s="4">
        <v>640000</v>
      </c>
      <c r="G5082" s="4">
        <v>64000</v>
      </c>
      <c r="H5082" s="4">
        <v>704000</v>
      </c>
    </row>
    <row r="5083" spans="1:8" ht="15.75">
      <c r="A5083" s="3" t="s">
        <v>2946</v>
      </c>
      <c r="B5083" s="2" t="s">
        <v>1346</v>
      </c>
      <c r="C5083" s="2" t="s">
        <v>1345</v>
      </c>
      <c r="D5083" s="2" t="s">
        <v>1342</v>
      </c>
      <c r="E5083" s="4">
        <v>36</v>
      </c>
      <c r="F5083" s="4">
        <v>432000</v>
      </c>
      <c r="G5083" s="4">
        <v>43200</v>
      </c>
      <c r="H5083" s="4">
        <v>475200</v>
      </c>
    </row>
    <row r="5084" spans="1:8" ht="15.75">
      <c r="A5084" s="3" t="s">
        <v>2946</v>
      </c>
      <c r="B5084" s="2" t="s">
        <v>1354</v>
      </c>
      <c r="C5084" s="2" t="s">
        <v>1353</v>
      </c>
      <c r="D5084" s="2" t="s">
        <v>1342</v>
      </c>
      <c r="E5084" s="4">
        <v>20</v>
      </c>
      <c r="F5084" s="4">
        <v>228000</v>
      </c>
      <c r="G5084" s="4">
        <v>22800</v>
      </c>
      <c r="H5084" s="4">
        <v>250800</v>
      </c>
    </row>
    <row r="5085" spans="1:8" ht="15.75">
      <c r="A5085" s="3" t="s">
        <v>2946</v>
      </c>
      <c r="B5085" s="2" t="s">
        <v>1356</v>
      </c>
      <c r="C5085" s="2" t="s">
        <v>1355</v>
      </c>
      <c r="D5085" s="2" t="s">
        <v>1352</v>
      </c>
      <c r="E5085" s="4">
        <v>300</v>
      </c>
      <c r="F5085" s="4">
        <v>285000</v>
      </c>
      <c r="G5085" s="4">
        <v>28500</v>
      </c>
      <c r="H5085" s="4">
        <v>313500</v>
      </c>
    </row>
    <row r="5086" spans="1:8" ht="15.75">
      <c r="A5086" s="3" t="s">
        <v>2946</v>
      </c>
      <c r="B5086" s="2" t="s">
        <v>1358</v>
      </c>
      <c r="C5086" s="2" t="s">
        <v>1357</v>
      </c>
      <c r="D5086" s="2" t="s">
        <v>1359</v>
      </c>
      <c r="E5086" s="4">
        <v>50</v>
      </c>
      <c r="F5086" s="4">
        <v>285000</v>
      </c>
      <c r="G5086" s="4">
        <v>28500</v>
      </c>
      <c r="H5086" s="4">
        <v>313500</v>
      </c>
    </row>
    <row r="5087" spans="1:8" ht="15.75">
      <c r="A5087" s="3" t="s">
        <v>2946</v>
      </c>
      <c r="B5087" s="2" t="s">
        <v>1363</v>
      </c>
      <c r="C5087" s="2" t="s">
        <v>1362</v>
      </c>
      <c r="D5087" s="2" t="s">
        <v>1342</v>
      </c>
      <c r="E5087" s="4">
        <v>50</v>
      </c>
      <c r="F5087" s="4">
        <v>540000</v>
      </c>
      <c r="G5087" s="4">
        <v>54000</v>
      </c>
      <c r="H5087" s="4">
        <v>594000</v>
      </c>
    </row>
    <row r="5088" spans="1:8" ht="15.75">
      <c r="A5088" s="3" t="s">
        <v>2946</v>
      </c>
      <c r="B5088" s="2" t="s">
        <v>1365</v>
      </c>
      <c r="C5088" s="2" t="s">
        <v>1364</v>
      </c>
      <c r="D5088" s="2" t="s">
        <v>1352</v>
      </c>
      <c r="E5088" s="4">
        <v>1128</v>
      </c>
      <c r="F5088" s="4">
        <v>1015200</v>
      </c>
      <c r="G5088" s="4">
        <v>101520</v>
      </c>
      <c r="H5088" s="4">
        <v>1116720</v>
      </c>
    </row>
    <row r="5089" spans="1:8" ht="15.75">
      <c r="A5089" s="3" t="s">
        <v>2946</v>
      </c>
      <c r="B5089" s="2" t="s">
        <v>1370</v>
      </c>
      <c r="C5089" s="2" t="s">
        <v>1369</v>
      </c>
      <c r="D5089" s="2" t="s">
        <v>1352</v>
      </c>
      <c r="E5089" s="4">
        <v>40</v>
      </c>
      <c r="F5089" s="4">
        <v>1000000</v>
      </c>
      <c r="G5089" s="4">
        <v>100000</v>
      </c>
      <c r="H5089" s="4">
        <v>1100000</v>
      </c>
    </row>
    <row r="5090" spans="1:8" ht="15.75">
      <c r="A5090" s="3" t="s">
        <v>2946</v>
      </c>
      <c r="B5090" s="2" t="s">
        <v>1383</v>
      </c>
      <c r="C5090" s="2" t="s">
        <v>1345</v>
      </c>
      <c r="D5090" s="2" t="s">
        <v>1374</v>
      </c>
      <c r="E5090" s="4">
        <v>10</v>
      </c>
      <c r="F5090" s="4">
        <v>120000</v>
      </c>
      <c r="G5090" s="4">
        <v>12000</v>
      </c>
      <c r="H5090" s="4">
        <v>132000</v>
      </c>
    </row>
    <row r="5091" spans="1:8" ht="15.75">
      <c r="A5091" s="3" t="s">
        <v>2946</v>
      </c>
      <c r="B5091" s="2" t="s">
        <v>1419</v>
      </c>
      <c r="C5091" s="2" t="s">
        <v>1417</v>
      </c>
      <c r="D5091" s="2" t="s">
        <v>73</v>
      </c>
      <c r="E5091" s="4">
        <v>21</v>
      </c>
      <c r="F5091" s="4">
        <v>39900</v>
      </c>
      <c r="G5091" s="4">
        <v>3990</v>
      </c>
      <c r="H5091" s="4">
        <v>43890</v>
      </c>
    </row>
    <row r="5092" spans="1:8" ht="15.75">
      <c r="A5092" s="3" t="s">
        <v>2946</v>
      </c>
      <c r="B5092" s="2" t="s">
        <v>1421</v>
      </c>
      <c r="C5092" s="2" t="s">
        <v>1417</v>
      </c>
      <c r="D5092" s="2" t="s">
        <v>184</v>
      </c>
      <c r="E5092" s="4">
        <v>2</v>
      </c>
      <c r="F5092" s="4">
        <v>3800</v>
      </c>
      <c r="G5092" s="4">
        <v>380</v>
      </c>
      <c r="H5092" s="4">
        <v>4180</v>
      </c>
    </row>
    <row r="5093" spans="1:8" ht="15.75">
      <c r="A5093" s="3" t="s">
        <v>2946</v>
      </c>
      <c r="B5093" s="2" t="s">
        <v>1428</v>
      </c>
      <c r="C5093" s="2" t="s">
        <v>1426</v>
      </c>
      <c r="D5093" s="2" t="s">
        <v>73</v>
      </c>
      <c r="E5093" s="4">
        <v>12</v>
      </c>
      <c r="F5093" s="4">
        <v>22800</v>
      </c>
      <c r="G5093" s="4">
        <v>2280</v>
      </c>
      <c r="H5093" s="4">
        <v>25080</v>
      </c>
    </row>
    <row r="5094" spans="1:8" ht="15.75">
      <c r="A5094" s="3" t="s">
        <v>2946</v>
      </c>
      <c r="B5094" s="2" t="s">
        <v>1430</v>
      </c>
      <c r="C5094" s="2" t="s">
        <v>1426</v>
      </c>
      <c r="D5094" s="2" t="s">
        <v>184</v>
      </c>
      <c r="E5094" s="4">
        <v>2</v>
      </c>
      <c r="F5094" s="4">
        <v>3800</v>
      </c>
      <c r="G5094" s="4">
        <v>380</v>
      </c>
      <c r="H5094" s="4">
        <v>4180</v>
      </c>
    </row>
    <row r="5095" spans="1:8" ht="15.75">
      <c r="A5095" s="3" t="s">
        <v>2946</v>
      </c>
      <c r="B5095" s="2" t="s">
        <v>3534</v>
      </c>
      <c r="C5095" s="2" t="s">
        <v>1405</v>
      </c>
      <c r="D5095" s="2" t="s">
        <v>325</v>
      </c>
      <c r="E5095" s="4">
        <v>100</v>
      </c>
      <c r="F5095" s="4">
        <v>149500</v>
      </c>
      <c r="G5095" s="4">
        <v>14950</v>
      </c>
      <c r="H5095" s="4">
        <v>164450</v>
      </c>
    </row>
    <row r="5096" spans="1:8" ht="15.75">
      <c r="A5096" s="3" t="s">
        <v>2946</v>
      </c>
      <c r="B5096" s="2" t="s">
        <v>1755</v>
      </c>
      <c r="C5096" s="2" t="s">
        <v>1754</v>
      </c>
      <c r="D5096" s="2" t="s">
        <v>1756</v>
      </c>
      <c r="E5096" s="4">
        <v>11</v>
      </c>
      <c r="F5096" s="4">
        <v>140125</v>
      </c>
      <c r="G5096" s="4">
        <v>14012</v>
      </c>
      <c r="H5096" s="4">
        <v>154137</v>
      </c>
    </row>
    <row r="5097" spans="1:8" ht="15.75">
      <c r="A5097" s="3" t="s">
        <v>2946</v>
      </c>
      <c r="B5097" s="2" t="s">
        <v>2304</v>
      </c>
      <c r="C5097" s="2" t="s">
        <v>2303</v>
      </c>
      <c r="D5097" s="2" t="s">
        <v>2305</v>
      </c>
      <c r="E5097" s="4">
        <v>30</v>
      </c>
      <c r="F5097" s="4">
        <v>218340</v>
      </c>
      <c r="G5097" s="4">
        <v>21834</v>
      </c>
      <c r="H5097" s="4">
        <v>240174</v>
      </c>
    </row>
    <row r="5098" spans="1:8" ht="15.75">
      <c r="A5098" s="3" t="s">
        <v>2946</v>
      </c>
      <c r="B5098" s="2" t="s">
        <v>2306</v>
      </c>
      <c r="C5098" s="2" t="s">
        <v>2303</v>
      </c>
      <c r="D5098" s="2" t="s">
        <v>2307</v>
      </c>
      <c r="E5098" s="4">
        <v>30</v>
      </c>
      <c r="F5098" s="4">
        <v>252630</v>
      </c>
      <c r="G5098" s="4">
        <v>25263</v>
      </c>
      <c r="H5098" s="4">
        <v>277893</v>
      </c>
    </row>
    <row r="5099" spans="1:8" ht="15.75">
      <c r="A5099" s="3" t="s">
        <v>2946</v>
      </c>
      <c r="B5099" s="2" t="s">
        <v>3764</v>
      </c>
      <c r="C5099" s="2" t="s">
        <v>294</v>
      </c>
      <c r="D5099" s="2" t="s">
        <v>3765</v>
      </c>
      <c r="E5099" s="4">
        <v>10</v>
      </c>
      <c r="F5099" s="4">
        <v>66690</v>
      </c>
      <c r="G5099" s="4">
        <v>6669</v>
      </c>
      <c r="H5099" s="4">
        <v>73359</v>
      </c>
    </row>
    <row r="5100" spans="1:8" ht="15.75">
      <c r="A5100" s="3" t="s">
        <v>2946</v>
      </c>
      <c r="B5100" s="2" t="s">
        <v>2343</v>
      </c>
      <c r="C5100" s="2" t="s">
        <v>299</v>
      </c>
      <c r="D5100" s="2" t="s">
        <v>2344</v>
      </c>
      <c r="E5100" s="4">
        <v>50</v>
      </c>
      <c r="F5100" s="4">
        <v>508050</v>
      </c>
      <c r="G5100" s="4">
        <v>50805</v>
      </c>
      <c r="H5100" s="4">
        <v>558855</v>
      </c>
    </row>
    <row r="5101" spans="1:8" ht="15.75">
      <c r="A5101" s="3" t="s">
        <v>2946</v>
      </c>
      <c r="B5101" s="2" t="s">
        <v>2345</v>
      </c>
      <c r="C5101" s="2" t="s">
        <v>299</v>
      </c>
      <c r="D5101" s="2" t="s">
        <v>2328</v>
      </c>
      <c r="E5101" s="4">
        <v>2</v>
      </c>
      <c r="F5101" s="4">
        <v>37000</v>
      </c>
      <c r="G5101" s="4">
        <v>3700</v>
      </c>
      <c r="H5101" s="4">
        <v>40700</v>
      </c>
    </row>
    <row r="5102" spans="1:8" ht="15.75">
      <c r="A5102" s="3" t="s">
        <v>2946</v>
      </c>
      <c r="B5102" s="2" t="s">
        <v>2365</v>
      </c>
      <c r="C5102" s="2" t="s">
        <v>314</v>
      </c>
      <c r="D5102" s="2" t="s">
        <v>2366</v>
      </c>
      <c r="E5102" s="4">
        <v>28</v>
      </c>
      <c r="F5102" s="4">
        <v>251944</v>
      </c>
      <c r="G5102" s="4">
        <v>25194</v>
      </c>
      <c r="H5102" s="4">
        <v>277138</v>
      </c>
    </row>
    <row r="5103" spans="1:8" ht="15.75">
      <c r="A5103" s="3" t="s">
        <v>2946</v>
      </c>
      <c r="B5103" s="2" t="s">
        <v>2383</v>
      </c>
      <c r="C5103" s="2" t="s">
        <v>252</v>
      </c>
      <c r="D5103" s="2" t="s">
        <v>2384</v>
      </c>
      <c r="E5103" s="4">
        <v>4</v>
      </c>
      <c r="F5103" s="4">
        <v>26876</v>
      </c>
      <c r="G5103" s="4">
        <v>2688</v>
      </c>
      <c r="H5103" s="4">
        <v>29564</v>
      </c>
    </row>
    <row r="5104" spans="1:8" ht="15.75">
      <c r="A5104" s="3" t="s">
        <v>2946</v>
      </c>
      <c r="B5104" s="2" t="s">
        <v>2397</v>
      </c>
      <c r="C5104" s="2" t="s">
        <v>236</v>
      </c>
      <c r="D5104" s="2" t="s">
        <v>2398</v>
      </c>
      <c r="E5104" s="4">
        <v>45</v>
      </c>
      <c r="F5104" s="4">
        <v>242055</v>
      </c>
      <c r="G5104" s="4">
        <v>24206</v>
      </c>
      <c r="H5104" s="4">
        <v>266261</v>
      </c>
    </row>
    <row r="5105" spans="1:8" ht="15.75">
      <c r="A5105" s="3" t="s">
        <v>2946</v>
      </c>
      <c r="B5105" s="2" t="s">
        <v>2400</v>
      </c>
      <c r="C5105" s="2" t="s">
        <v>236</v>
      </c>
      <c r="D5105" s="2" t="s">
        <v>2401</v>
      </c>
      <c r="E5105" s="4">
        <v>28</v>
      </c>
      <c r="F5105" s="4">
        <v>191912</v>
      </c>
      <c r="G5105" s="4">
        <v>19191</v>
      </c>
      <c r="H5105" s="4">
        <v>211103</v>
      </c>
    </row>
    <row r="5106" spans="1:8" ht="15.75">
      <c r="A5106" s="3" t="s">
        <v>2946</v>
      </c>
      <c r="B5106" s="2" t="s">
        <v>2402</v>
      </c>
      <c r="C5106" s="2" t="s">
        <v>236</v>
      </c>
      <c r="D5106" s="2" t="s">
        <v>2403</v>
      </c>
      <c r="E5106" s="4">
        <v>10</v>
      </c>
      <c r="F5106" s="4">
        <v>82660</v>
      </c>
      <c r="G5106" s="4">
        <v>8266</v>
      </c>
      <c r="H5106" s="4">
        <v>90926</v>
      </c>
    </row>
    <row r="5107" spans="1:8" ht="15.75">
      <c r="A5107" s="3" t="s">
        <v>2946</v>
      </c>
      <c r="B5107" s="2" t="s">
        <v>2404</v>
      </c>
      <c r="C5107" s="2" t="s">
        <v>236</v>
      </c>
      <c r="D5107" s="2" t="s">
        <v>2405</v>
      </c>
      <c r="E5107" s="4">
        <v>1</v>
      </c>
      <c r="F5107" s="4">
        <v>9741</v>
      </c>
      <c r="G5107" s="4">
        <v>974</v>
      </c>
      <c r="H5107" s="4">
        <v>10715</v>
      </c>
    </row>
    <row r="5108" spans="1:8" ht="15.75">
      <c r="A5108" s="3" t="s">
        <v>2946</v>
      </c>
      <c r="B5108" s="2" t="s">
        <v>2408</v>
      </c>
      <c r="C5108" s="2" t="s">
        <v>236</v>
      </c>
      <c r="D5108" s="2" t="s">
        <v>2409</v>
      </c>
      <c r="E5108" s="4">
        <v>20</v>
      </c>
      <c r="F5108" s="4">
        <v>78080</v>
      </c>
      <c r="G5108" s="4">
        <v>7808</v>
      </c>
      <c r="H5108" s="4">
        <v>85888</v>
      </c>
    </row>
    <row r="5109" spans="1:8" ht="15.75">
      <c r="A5109" s="3" t="s">
        <v>2946</v>
      </c>
      <c r="B5109" s="2" t="s">
        <v>2411</v>
      </c>
      <c r="C5109" s="2" t="s">
        <v>223</v>
      </c>
      <c r="D5109" s="2" t="s">
        <v>104</v>
      </c>
      <c r="E5109" s="4">
        <v>5</v>
      </c>
      <c r="F5109" s="4">
        <v>60000</v>
      </c>
      <c r="G5109" s="4">
        <v>6000</v>
      </c>
      <c r="H5109" s="4">
        <v>66000</v>
      </c>
    </row>
    <row r="5110" spans="1:8" ht="15.75">
      <c r="A5110" s="3" t="s">
        <v>2946</v>
      </c>
      <c r="B5110" s="2" t="s">
        <v>3778</v>
      </c>
      <c r="C5110" s="2" t="s">
        <v>2303</v>
      </c>
      <c r="D5110" s="2" t="s">
        <v>3779</v>
      </c>
      <c r="E5110" s="4">
        <v>30</v>
      </c>
      <c r="F5110" s="4">
        <v>185880</v>
      </c>
      <c r="G5110" s="4">
        <v>18588</v>
      </c>
      <c r="H5110" s="4">
        <v>204468</v>
      </c>
    </row>
    <row r="5111" spans="1:8" ht="15.75">
      <c r="A5111" s="3" t="s">
        <v>2946</v>
      </c>
      <c r="B5111" s="2" t="s">
        <v>2432</v>
      </c>
      <c r="C5111" s="2" t="s">
        <v>267</v>
      </c>
      <c r="D5111" s="2" t="s">
        <v>2433</v>
      </c>
      <c r="E5111" s="4">
        <v>46</v>
      </c>
      <c r="F5111" s="4">
        <v>235428</v>
      </c>
      <c r="G5111" s="4">
        <v>23543</v>
      </c>
      <c r="H5111" s="4">
        <v>258971</v>
      </c>
    </row>
    <row r="5112" spans="1:8" ht="15.75">
      <c r="A5112" s="3" t="s">
        <v>2946</v>
      </c>
      <c r="B5112" s="2" t="s">
        <v>2436</v>
      </c>
      <c r="C5112" s="2" t="s">
        <v>267</v>
      </c>
      <c r="D5112" s="2" t="s">
        <v>2437</v>
      </c>
      <c r="E5112" s="4">
        <v>80</v>
      </c>
      <c r="F5112" s="4">
        <v>396400</v>
      </c>
      <c r="G5112" s="4">
        <v>39640</v>
      </c>
      <c r="H5112" s="4">
        <v>436040</v>
      </c>
    </row>
    <row r="5113" spans="1:8" ht="15.75">
      <c r="A5113" s="3" t="s">
        <v>2946</v>
      </c>
      <c r="B5113" s="2" t="s">
        <v>2444</v>
      </c>
      <c r="C5113" s="2" t="s">
        <v>267</v>
      </c>
      <c r="D5113" s="2" t="s">
        <v>2445</v>
      </c>
      <c r="E5113" s="4">
        <v>48</v>
      </c>
      <c r="F5113" s="4">
        <v>462240</v>
      </c>
      <c r="G5113" s="4">
        <v>46224</v>
      </c>
      <c r="H5113" s="4">
        <v>508464</v>
      </c>
    </row>
    <row r="5114" spans="1:8" ht="15.75">
      <c r="A5114" s="3" t="s">
        <v>2946</v>
      </c>
      <c r="B5114" s="2" t="s">
        <v>2450</v>
      </c>
      <c r="C5114" s="2" t="s">
        <v>267</v>
      </c>
      <c r="D5114" s="2" t="s">
        <v>2451</v>
      </c>
      <c r="E5114" s="4">
        <v>2</v>
      </c>
      <c r="F5114" s="4">
        <v>36400</v>
      </c>
      <c r="G5114" s="4">
        <v>3640</v>
      </c>
      <c r="H5114" s="4">
        <v>40040</v>
      </c>
    </row>
    <row r="5115" spans="1:8" ht="15.75">
      <c r="A5115" s="3" t="s">
        <v>2946</v>
      </c>
      <c r="B5115" s="2" t="s">
        <v>3780</v>
      </c>
      <c r="C5115" s="2" t="s">
        <v>267</v>
      </c>
      <c r="D5115" s="2" t="s">
        <v>3781</v>
      </c>
      <c r="E5115" s="4">
        <v>10</v>
      </c>
      <c r="F5115" s="4">
        <v>46480</v>
      </c>
      <c r="G5115" s="4">
        <v>4648</v>
      </c>
      <c r="H5115" s="4">
        <v>51128</v>
      </c>
    </row>
    <row r="5116" spans="1:8" ht="15.75">
      <c r="A5116" s="3" t="s">
        <v>2946</v>
      </c>
      <c r="B5116" s="2" t="s">
        <v>2461</v>
      </c>
      <c r="C5116" s="2" t="s">
        <v>271</v>
      </c>
      <c r="D5116" s="2" t="s">
        <v>2462</v>
      </c>
      <c r="E5116" s="4">
        <v>30</v>
      </c>
      <c r="F5116" s="4">
        <v>148200</v>
      </c>
      <c r="G5116" s="4">
        <v>14820</v>
      </c>
      <c r="H5116" s="4">
        <v>163020</v>
      </c>
    </row>
    <row r="5117" spans="1:8" ht="15.75">
      <c r="A5117" s="3" t="s">
        <v>2946</v>
      </c>
      <c r="B5117" s="2" t="s">
        <v>2463</v>
      </c>
      <c r="C5117" s="2" t="s">
        <v>271</v>
      </c>
      <c r="D5117" s="2" t="s">
        <v>2464</v>
      </c>
      <c r="E5117" s="4">
        <v>5</v>
      </c>
      <c r="F5117" s="4">
        <v>30420</v>
      </c>
      <c r="G5117" s="4">
        <v>3042</v>
      </c>
      <c r="H5117" s="4">
        <v>33462</v>
      </c>
    </row>
    <row r="5118" spans="1:8" ht="15.75">
      <c r="A5118" s="3" t="s">
        <v>2946</v>
      </c>
      <c r="B5118" s="2" t="s">
        <v>2465</v>
      </c>
      <c r="C5118" s="2" t="s">
        <v>271</v>
      </c>
      <c r="D5118" s="2" t="s">
        <v>2466</v>
      </c>
      <c r="E5118" s="4">
        <v>20</v>
      </c>
      <c r="F5118" s="4">
        <v>143300</v>
      </c>
      <c r="G5118" s="4">
        <v>14330</v>
      </c>
      <c r="H5118" s="4">
        <v>157630</v>
      </c>
    </row>
    <row r="5119" spans="1:8" ht="15.75">
      <c r="A5119" s="3" t="s">
        <v>2946</v>
      </c>
      <c r="B5119" s="2" t="s">
        <v>2469</v>
      </c>
      <c r="C5119" s="2" t="s">
        <v>271</v>
      </c>
      <c r="D5119" s="2" t="s">
        <v>2470</v>
      </c>
      <c r="E5119" s="4">
        <v>20</v>
      </c>
      <c r="F5119" s="4">
        <v>189060</v>
      </c>
      <c r="G5119" s="4">
        <v>18906</v>
      </c>
      <c r="H5119" s="4">
        <v>207966</v>
      </c>
    </row>
    <row r="5120" spans="1:8" ht="15.75">
      <c r="A5120" s="3" t="s">
        <v>2946</v>
      </c>
      <c r="B5120" s="2" t="s">
        <v>2473</v>
      </c>
      <c r="C5120" s="2" t="s">
        <v>264</v>
      </c>
      <c r="D5120" s="2" t="s">
        <v>2474</v>
      </c>
      <c r="E5120" s="4">
        <v>592</v>
      </c>
      <c r="F5120" s="4">
        <v>2242530</v>
      </c>
      <c r="G5120" s="4">
        <v>224253</v>
      </c>
      <c r="H5120" s="4">
        <v>2466783</v>
      </c>
    </row>
    <row r="5121" spans="1:8" ht="15.75">
      <c r="A5121" s="3" t="s">
        <v>2946</v>
      </c>
      <c r="B5121" s="2" t="s">
        <v>2477</v>
      </c>
      <c r="C5121" s="2" t="s">
        <v>264</v>
      </c>
      <c r="D5121" s="2" t="s">
        <v>2478</v>
      </c>
      <c r="E5121" s="4">
        <v>84</v>
      </c>
      <c r="F5121" s="4">
        <v>451584</v>
      </c>
      <c r="G5121" s="4">
        <v>45158</v>
      </c>
      <c r="H5121" s="4">
        <v>496742</v>
      </c>
    </row>
    <row r="5122" spans="1:8" ht="15.75">
      <c r="A5122" s="3" t="s">
        <v>2946</v>
      </c>
      <c r="B5122" s="2" t="s">
        <v>2479</v>
      </c>
      <c r="C5122" s="2" t="s">
        <v>264</v>
      </c>
      <c r="D5122" s="2" t="s">
        <v>2480</v>
      </c>
      <c r="E5122" s="4">
        <v>628</v>
      </c>
      <c r="F5122" s="4">
        <v>2967364</v>
      </c>
      <c r="G5122" s="4">
        <v>296737</v>
      </c>
      <c r="H5122" s="4">
        <v>3264101</v>
      </c>
    </row>
    <row r="5123" spans="1:8" ht="15.75">
      <c r="A5123" s="3" t="s">
        <v>2946</v>
      </c>
      <c r="B5123" s="2" t="s">
        <v>2484</v>
      </c>
      <c r="C5123" s="2" t="s">
        <v>264</v>
      </c>
      <c r="D5123" s="2" t="s">
        <v>2485</v>
      </c>
      <c r="E5123" s="4">
        <v>315</v>
      </c>
      <c r="F5123" s="4">
        <v>1793925</v>
      </c>
      <c r="G5123" s="4">
        <v>179393</v>
      </c>
      <c r="H5123" s="4">
        <v>1973318</v>
      </c>
    </row>
    <row r="5124" spans="1:8" ht="15.75">
      <c r="A5124" s="3" t="s">
        <v>2946</v>
      </c>
      <c r="B5124" s="2" t="s">
        <v>2486</v>
      </c>
      <c r="C5124" s="2" t="s">
        <v>264</v>
      </c>
      <c r="D5124" s="2" t="s">
        <v>2487</v>
      </c>
      <c r="E5124" s="4">
        <v>260</v>
      </c>
      <c r="F5124" s="4">
        <v>1723540</v>
      </c>
      <c r="G5124" s="4">
        <v>172354</v>
      </c>
      <c r="H5124" s="4">
        <v>1895894</v>
      </c>
    </row>
    <row r="5125" spans="1:8" ht="15.75">
      <c r="A5125" s="3" t="s">
        <v>2946</v>
      </c>
      <c r="B5125" s="2" t="s">
        <v>2488</v>
      </c>
      <c r="C5125" s="2" t="s">
        <v>264</v>
      </c>
      <c r="D5125" s="2" t="s">
        <v>2489</v>
      </c>
      <c r="E5125" s="4">
        <v>190</v>
      </c>
      <c r="F5125" s="4">
        <v>454420</v>
      </c>
      <c r="G5125" s="4">
        <v>45442</v>
      </c>
      <c r="H5125" s="4">
        <v>499862</v>
      </c>
    </row>
    <row r="5126" spans="1:8" ht="15.75">
      <c r="A5126" s="3" t="s">
        <v>2946</v>
      </c>
      <c r="B5126" s="2" t="s">
        <v>2490</v>
      </c>
      <c r="C5126" s="2" t="s">
        <v>264</v>
      </c>
      <c r="D5126" s="2" t="s">
        <v>2491</v>
      </c>
      <c r="E5126" s="4">
        <v>48</v>
      </c>
      <c r="F5126" s="4">
        <v>362957</v>
      </c>
      <c r="G5126" s="4">
        <v>36296</v>
      </c>
      <c r="H5126" s="4">
        <v>399253</v>
      </c>
    </row>
    <row r="5127" spans="1:8" ht="15.75">
      <c r="A5127" s="3" t="s">
        <v>2946</v>
      </c>
      <c r="B5127" s="2" t="s">
        <v>2492</v>
      </c>
      <c r="C5127" s="2" t="s">
        <v>264</v>
      </c>
      <c r="D5127" s="2" t="s">
        <v>2493</v>
      </c>
      <c r="E5127" s="4">
        <v>20</v>
      </c>
      <c r="F5127" s="4">
        <v>205920</v>
      </c>
      <c r="G5127" s="4">
        <v>20592</v>
      </c>
      <c r="H5127" s="4">
        <v>226512</v>
      </c>
    </row>
    <row r="5128" spans="1:8" ht="15.75">
      <c r="A5128" s="3" t="s">
        <v>2946</v>
      </c>
      <c r="B5128" s="2" t="s">
        <v>2494</v>
      </c>
      <c r="C5128" s="2" t="s">
        <v>264</v>
      </c>
      <c r="D5128" s="2" t="s">
        <v>2495</v>
      </c>
      <c r="E5128" s="4">
        <v>341</v>
      </c>
      <c r="F5128" s="4">
        <v>863376</v>
      </c>
      <c r="G5128" s="4">
        <v>86338</v>
      </c>
      <c r="H5128" s="4">
        <v>949714</v>
      </c>
    </row>
    <row r="5129" spans="1:8" ht="15.75">
      <c r="A5129" s="3" t="s">
        <v>2946</v>
      </c>
      <c r="B5129" s="2" t="s">
        <v>2496</v>
      </c>
      <c r="C5129" s="2" t="s">
        <v>264</v>
      </c>
      <c r="D5129" s="2" t="s">
        <v>2497</v>
      </c>
      <c r="E5129" s="4">
        <v>10</v>
      </c>
      <c r="F5129" s="4">
        <v>114400</v>
      </c>
      <c r="G5129" s="4">
        <v>11440</v>
      </c>
      <c r="H5129" s="4">
        <v>125840</v>
      </c>
    </row>
    <row r="5130" spans="1:8" ht="15.75">
      <c r="A5130" s="3" t="s">
        <v>2946</v>
      </c>
      <c r="B5130" s="2" t="s">
        <v>2503</v>
      </c>
      <c r="C5130" s="2" t="s">
        <v>264</v>
      </c>
      <c r="D5130" s="2" t="s">
        <v>2504</v>
      </c>
      <c r="E5130" s="4">
        <v>230</v>
      </c>
      <c r="F5130" s="4">
        <v>681190</v>
      </c>
      <c r="G5130" s="4">
        <v>68119</v>
      </c>
      <c r="H5130" s="4">
        <v>749309</v>
      </c>
    </row>
    <row r="5131" spans="1:8" ht="15.75">
      <c r="A5131" s="3" t="s">
        <v>2946</v>
      </c>
      <c r="B5131" s="2" t="s">
        <v>2507</v>
      </c>
      <c r="C5131" s="2" t="s">
        <v>264</v>
      </c>
      <c r="D5131" s="2" t="s">
        <v>2508</v>
      </c>
      <c r="E5131" s="4">
        <v>30</v>
      </c>
      <c r="F5131" s="4">
        <v>114750</v>
      </c>
      <c r="G5131" s="4">
        <v>11475</v>
      </c>
      <c r="H5131" s="4">
        <v>126225</v>
      </c>
    </row>
    <row r="5132" spans="1:8" ht="15.75">
      <c r="A5132" s="3" t="s">
        <v>2946</v>
      </c>
      <c r="B5132" s="2" t="s">
        <v>2509</v>
      </c>
      <c r="C5132" s="2" t="s">
        <v>264</v>
      </c>
      <c r="D5132" s="2" t="s">
        <v>2510</v>
      </c>
      <c r="E5132" s="4">
        <v>122</v>
      </c>
      <c r="F5132" s="4">
        <v>491538</v>
      </c>
      <c r="G5132" s="4">
        <v>49154</v>
      </c>
      <c r="H5132" s="4">
        <v>540692</v>
      </c>
    </row>
    <row r="5133" spans="1:8" ht="15.75">
      <c r="A5133" s="3" t="s">
        <v>2946</v>
      </c>
      <c r="B5133" s="2" t="s">
        <v>2511</v>
      </c>
      <c r="C5133" s="2" t="s">
        <v>264</v>
      </c>
      <c r="D5133" s="2" t="s">
        <v>2512</v>
      </c>
      <c r="E5133" s="4">
        <v>20</v>
      </c>
      <c r="F5133" s="4">
        <v>84660</v>
      </c>
      <c r="G5133" s="4">
        <v>8466</v>
      </c>
      <c r="H5133" s="4">
        <v>93126</v>
      </c>
    </row>
    <row r="5134" spans="1:8" ht="15.75">
      <c r="A5134" s="3" t="s">
        <v>2946</v>
      </c>
      <c r="B5134" s="2" t="s">
        <v>2513</v>
      </c>
      <c r="C5134" s="2" t="s">
        <v>294</v>
      </c>
      <c r="D5134" s="2" t="s">
        <v>2514</v>
      </c>
      <c r="E5134" s="4">
        <v>52</v>
      </c>
      <c r="F5134" s="4">
        <v>246740</v>
      </c>
      <c r="G5134" s="4">
        <v>24674</v>
      </c>
      <c r="H5134" s="4">
        <v>271414</v>
      </c>
    </row>
    <row r="5135" spans="1:8" ht="15.75">
      <c r="A5135" s="3" t="s">
        <v>2946</v>
      </c>
      <c r="B5135" s="2" t="s">
        <v>2515</v>
      </c>
      <c r="C5135" s="2" t="s">
        <v>294</v>
      </c>
      <c r="D5135" s="2" t="s">
        <v>2516</v>
      </c>
      <c r="E5135" s="4">
        <v>61</v>
      </c>
      <c r="F5135" s="4">
        <v>357462</v>
      </c>
      <c r="G5135" s="4">
        <v>35747</v>
      </c>
      <c r="H5135" s="4">
        <v>393209</v>
      </c>
    </row>
    <row r="5136" spans="1:8" ht="15.75">
      <c r="A5136" s="3" t="s">
        <v>2946</v>
      </c>
      <c r="B5136" s="2" t="s">
        <v>2517</v>
      </c>
      <c r="C5136" s="2" t="s">
        <v>294</v>
      </c>
      <c r="D5136" s="2" t="s">
        <v>2518</v>
      </c>
      <c r="E5136" s="4">
        <v>30</v>
      </c>
      <c r="F5136" s="4">
        <v>88140</v>
      </c>
      <c r="G5136" s="4">
        <v>8814</v>
      </c>
      <c r="H5136" s="4">
        <v>96954</v>
      </c>
    </row>
    <row r="5137" spans="1:8" ht="15.75">
      <c r="A5137" s="3" t="s">
        <v>2946</v>
      </c>
      <c r="B5137" s="2" t="s">
        <v>2519</v>
      </c>
      <c r="C5137" s="2" t="s">
        <v>294</v>
      </c>
      <c r="D5137" s="2" t="s">
        <v>2520</v>
      </c>
      <c r="E5137" s="4">
        <v>33</v>
      </c>
      <c r="F5137" s="4">
        <v>230010</v>
      </c>
      <c r="G5137" s="4">
        <v>23001</v>
      </c>
      <c r="H5137" s="4">
        <v>253011</v>
      </c>
    </row>
    <row r="5138" spans="1:8" ht="15.75">
      <c r="A5138" s="3" t="s">
        <v>2946</v>
      </c>
      <c r="B5138" s="2" t="s">
        <v>2521</v>
      </c>
      <c r="C5138" s="2" t="s">
        <v>294</v>
      </c>
      <c r="D5138" s="2" t="s">
        <v>2522</v>
      </c>
      <c r="E5138" s="4">
        <v>22</v>
      </c>
      <c r="F5138" s="4">
        <v>178508</v>
      </c>
      <c r="G5138" s="4">
        <v>17851</v>
      </c>
      <c r="H5138" s="4">
        <v>196359</v>
      </c>
    </row>
    <row r="5139" spans="1:8" ht="15.75">
      <c r="A5139" s="3" t="s">
        <v>2946</v>
      </c>
      <c r="B5139" s="2" t="s">
        <v>2523</v>
      </c>
      <c r="C5139" s="2" t="s">
        <v>294</v>
      </c>
      <c r="D5139" s="2" t="s">
        <v>2524</v>
      </c>
      <c r="E5139" s="4">
        <v>89</v>
      </c>
      <c r="F5139" s="4">
        <v>281306</v>
      </c>
      <c r="G5139" s="4">
        <v>28131</v>
      </c>
      <c r="H5139" s="4">
        <v>309437</v>
      </c>
    </row>
    <row r="5140" spans="1:8" ht="15.75">
      <c r="A5140" s="3" t="s">
        <v>2946</v>
      </c>
      <c r="B5140" s="2" t="s">
        <v>2525</v>
      </c>
      <c r="C5140" s="2" t="s">
        <v>294</v>
      </c>
      <c r="D5140" s="2" t="s">
        <v>2526</v>
      </c>
      <c r="E5140" s="4">
        <v>28</v>
      </c>
      <c r="F5140" s="4">
        <v>259224</v>
      </c>
      <c r="G5140" s="4">
        <v>25922</v>
      </c>
      <c r="H5140" s="4">
        <v>285146</v>
      </c>
    </row>
    <row r="5141" spans="1:8" ht="15.75">
      <c r="A5141" s="3" t="s">
        <v>2946</v>
      </c>
      <c r="B5141" s="2" t="s">
        <v>2527</v>
      </c>
      <c r="C5141" s="2" t="s">
        <v>294</v>
      </c>
      <c r="D5141" s="2" t="s">
        <v>2447</v>
      </c>
      <c r="E5141" s="4">
        <v>2</v>
      </c>
      <c r="F5141" s="4">
        <v>33200</v>
      </c>
      <c r="G5141" s="4">
        <v>3320</v>
      </c>
      <c r="H5141" s="4">
        <v>36520</v>
      </c>
    </row>
    <row r="5142" spans="1:8" ht="15.75">
      <c r="A5142" s="3" t="s">
        <v>2946</v>
      </c>
      <c r="B5142" s="2" t="s">
        <v>2528</v>
      </c>
      <c r="C5142" s="2" t="s">
        <v>294</v>
      </c>
      <c r="D5142" s="2" t="s">
        <v>2529</v>
      </c>
      <c r="E5142" s="4">
        <v>174</v>
      </c>
      <c r="F5142" s="4">
        <v>469281</v>
      </c>
      <c r="G5142" s="4">
        <v>46928</v>
      </c>
      <c r="H5142" s="4">
        <v>516209</v>
      </c>
    </row>
    <row r="5143" spans="1:8" ht="15.75">
      <c r="A5143" s="3" t="s">
        <v>2946</v>
      </c>
      <c r="B5143" s="2" t="s">
        <v>2530</v>
      </c>
      <c r="C5143" s="2" t="s">
        <v>294</v>
      </c>
      <c r="D5143" s="2" t="s">
        <v>2531</v>
      </c>
      <c r="E5143" s="4">
        <v>30</v>
      </c>
      <c r="F5143" s="4">
        <v>114780</v>
      </c>
      <c r="G5143" s="4">
        <v>11478</v>
      </c>
      <c r="H5143" s="4">
        <v>126258</v>
      </c>
    </row>
    <row r="5144" spans="1:8" ht="15.75">
      <c r="A5144" s="3" t="s">
        <v>2946</v>
      </c>
      <c r="B5144" s="2" t="s">
        <v>2532</v>
      </c>
      <c r="C5144" s="2" t="s">
        <v>294</v>
      </c>
      <c r="D5144" s="2" t="s">
        <v>2533</v>
      </c>
      <c r="E5144" s="4">
        <v>30</v>
      </c>
      <c r="F5144" s="4">
        <v>122160</v>
      </c>
      <c r="G5144" s="4">
        <v>12216</v>
      </c>
      <c r="H5144" s="4">
        <v>134376</v>
      </c>
    </row>
    <row r="5145" spans="1:8" ht="15.75">
      <c r="A5145" s="3" t="s">
        <v>2946</v>
      </c>
      <c r="B5145" s="2" t="s">
        <v>2534</v>
      </c>
      <c r="C5145" s="2" t="s">
        <v>299</v>
      </c>
      <c r="D5145" s="2" t="s">
        <v>2535</v>
      </c>
      <c r="E5145" s="4">
        <v>186</v>
      </c>
      <c r="F5145" s="4">
        <v>835938</v>
      </c>
      <c r="G5145" s="4">
        <v>83594</v>
      </c>
      <c r="H5145" s="4">
        <v>919532</v>
      </c>
    </row>
    <row r="5146" spans="1:8" ht="15.75">
      <c r="A5146" s="3" t="s">
        <v>2946</v>
      </c>
      <c r="B5146" s="2" t="s">
        <v>2538</v>
      </c>
      <c r="C5146" s="2" t="s">
        <v>299</v>
      </c>
      <c r="D5146" s="2" t="s">
        <v>2539</v>
      </c>
      <c r="E5146" s="4">
        <v>254</v>
      </c>
      <c r="F5146" s="4">
        <v>1190276</v>
      </c>
      <c r="G5146" s="4">
        <v>119027</v>
      </c>
      <c r="H5146" s="4">
        <v>1309303</v>
      </c>
    </row>
    <row r="5147" spans="1:8" ht="15.75">
      <c r="A5147" s="3" t="s">
        <v>2946</v>
      </c>
      <c r="B5147" s="2" t="s">
        <v>2542</v>
      </c>
      <c r="C5147" s="2" t="s">
        <v>299</v>
      </c>
      <c r="D5147" s="2" t="s">
        <v>2543</v>
      </c>
      <c r="E5147" s="4">
        <v>83</v>
      </c>
      <c r="F5147" s="4">
        <v>563819</v>
      </c>
      <c r="G5147" s="4">
        <v>56382</v>
      </c>
      <c r="H5147" s="4">
        <v>620201</v>
      </c>
    </row>
    <row r="5148" spans="1:8" ht="15.75">
      <c r="A5148" s="3" t="s">
        <v>2946</v>
      </c>
      <c r="B5148" s="2" t="s">
        <v>2544</v>
      </c>
      <c r="C5148" s="2" t="s">
        <v>299</v>
      </c>
      <c r="D5148" s="2" t="s">
        <v>2545</v>
      </c>
      <c r="E5148" s="4">
        <v>75</v>
      </c>
      <c r="F5148" s="4">
        <v>595240</v>
      </c>
      <c r="G5148" s="4">
        <v>59524</v>
      </c>
      <c r="H5148" s="4">
        <v>654764</v>
      </c>
    </row>
    <row r="5149" spans="1:8" ht="15.75">
      <c r="A5149" s="3" t="s">
        <v>2946</v>
      </c>
      <c r="B5149" s="2" t="s">
        <v>2546</v>
      </c>
      <c r="C5149" s="2" t="s">
        <v>299</v>
      </c>
      <c r="D5149" s="2" t="s">
        <v>2547</v>
      </c>
      <c r="E5149" s="4">
        <v>53</v>
      </c>
      <c r="F5149" s="4">
        <v>162338</v>
      </c>
      <c r="G5149" s="4">
        <v>16234</v>
      </c>
      <c r="H5149" s="4">
        <v>178572</v>
      </c>
    </row>
    <row r="5150" spans="1:8" ht="15.75">
      <c r="A5150" s="3" t="s">
        <v>2946</v>
      </c>
      <c r="B5150" s="2" t="s">
        <v>2548</v>
      </c>
      <c r="C5150" s="2" t="s">
        <v>299</v>
      </c>
      <c r="D5150" s="2" t="s">
        <v>2549</v>
      </c>
      <c r="E5150" s="4">
        <v>25</v>
      </c>
      <c r="F5150" s="4">
        <v>227000</v>
      </c>
      <c r="G5150" s="4">
        <v>22700</v>
      </c>
      <c r="H5150" s="4">
        <v>249700</v>
      </c>
    </row>
    <row r="5151" spans="1:8" ht="15.75">
      <c r="A5151" s="3" t="s">
        <v>2946</v>
      </c>
      <c r="B5151" s="2" t="s">
        <v>2550</v>
      </c>
      <c r="C5151" s="2" t="s">
        <v>299</v>
      </c>
      <c r="D5151" s="2" t="s">
        <v>2551</v>
      </c>
      <c r="E5151" s="4">
        <v>182</v>
      </c>
      <c r="F5151" s="4">
        <v>603652</v>
      </c>
      <c r="G5151" s="4">
        <v>60365</v>
      </c>
      <c r="H5151" s="4">
        <v>664017</v>
      </c>
    </row>
    <row r="5152" spans="1:8" ht="15.75">
      <c r="A5152" s="3" t="s">
        <v>2946</v>
      </c>
      <c r="B5152" s="2" t="s">
        <v>2552</v>
      </c>
      <c r="C5152" s="2" t="s">
        <v>299</v>
      </c>
      <c r="D5152" s="2" t="s">
        <v>2553</v>
      </c>
      <c r="E5152" s="4">
        <v>2</v>
      </c>
      <c r="F5152" s="4">
        <v>22610</v>
      </c>
      <c r="G5152" s="4">
        <v>2261</v>
      </c>
      <c r="H5152" s="4">
        <v>24871</v>
      </c>
    </row>
    <row r="5153" spans="1:8" ht="15.75">
      <c r="A5153" s="3" t="s">
        <v>2946</v>
      </c>
      <c r="B5153" s="2" t="s">
        <v>2556</v>
      </c>
      <c r="C5153" s="2" t="s">
        <v>299</v>
      </c>
      <c r="D5153" s="2" t="s">
        <v>2557</v>
      </c>
      <c r="E5153" s="4">
        <v>37</v>
      </c>
      <c r="F5153" s="4">
        <v>135905</v>
      </c>
      <c r="G5153" s="4">
        <v>13591</v>
      </c>
      <c r="H5153" s="4">
        <v>149496</v>
      </c>
    </row>
    <row r="5154" spans="1:8" ht="15.75">
      <c r="A5154" s="3" t="s">
        <v>2946</v>
      </c>
      <c r="B5154" s="2" t="s">
        <v>2560</v>
      </c>
      <c r="C5154" s="2" t="s">
        <v>299</v>
      </c>
      <c r="D5154" s="2" t="s">
        <v>2561</v>
      </c>
      <c r="E5154" s="4">
        <v>40</v>
      </c>
      <c r="F5154" s="4">
        <v>147600</v>
      </c>
      <c r="G5154" s="4">
        <v>14760</v>
      </c>
      <c r="H5154" s="4">
        <v>162360</v>
      </c>
    </row>
    <row r="5155" spans="1:8" ht="15.75">
      <c r="A5155" s="3" t="s">
        <v>2946</v>
      </c>
      <c r="B5155" s="2" t="s">
        <v>2562</v>
      </c>
      <c r="C5155" s="2" t="s">
        <v>299</v>
      </c>
      <c r="D5155" s="2" t="s">
        <v>2563</v>
      </c>
      <c r="E5155" s="4">
        <v>35</v>
      </c>
      <c r="F5155" s="4">
        <v>136290</v>
      </c>
      <c r="G5155" s="4">
        <v>13629</v>
      </c>
      <c r="H5155" s="4">
        <v>149919</v>
      </c>
    </row>
    <row r="5156" spans="1:8" ht="15.75">
      <c r="A5156" s="3" t="s">
        <v>2946</v>
      </c>
      <c r="B5156" s="2" t="s">
        <v>2564</v>
      </c>
      <c r="C5156" s="2" t="s">
        <v>299</v>
      </c>
      <c r="D5156" s="2" t="s">
        <v>2565</v>
      </c>
      <c r="E5156" s="4">
        <v>20</v>
      </c>
      <c r="F5156" s="4">
        <v>81960</v>
      </c>
      <c r="G5156" s="4">
        <v>8196</v>
      </c>
      <c r="H5156" s="4">
        <v>90156</v>
      </c>
    </row>
    <row r="5157" spans="1:8" ht="15.75">
      <c r="A5157" s="3" t="s">
        <v>2946</v>
      </c>
      <c r="B5157" s="2" t="s">
        <v>2576</v>
      </c>
      <c r="C5157" s="2" t="s">
        <v>310</v>
      </c>
      <c r="D5157" s="2" t="s">
        <v>2577</v>
      </c>
      <c r="E5157" s="4">
        <v>15</v>
      </c>
      <c r="F5157" s="4">
        <v>72870</v>
      </c>
      <c r="G5157" s="4">
        <v>7287</v>
      </c>
      <c r="H5157" s="4">
        <v>80157</v>
      </c>
    </row>
    <row r="5158" spans="1:8" ht="15.75">
      <c r="A5158" s="3" t="s">
        <v>2946</v>
      </c>
      <c r="B5158" s="2" t="s">
        <v>2578</v>
      </c>
      <c r="C5158" s="2" t="s">
        <v>310</v>
      </c>
      <c r="D5158" s="2" t="s">
        <v>2579</v>
      </c>
      <c r="E5158" s="4">
        <v>65</v>
      </c>
      <c r="F5158" s="4">
        <v>390095</v>
      </c>
      <c r="G5158" s="4">
        <v>39010</v>
      </c>
      <c r="H5158" s="4">
        <v>429105</v>
      </c>
    </row>
    <row r="5159" spans="1:8" ht="15.75">
      <c r="A5159" s="3" t="s">
        <v>2946</v>
      </c>
      <c r="B5159" s="2" t="s">
        <v>2580</v>
      </c>
      <c r="C5159" s="2" t="s">
        <v>310</v>
      </c>
      <c r="D5159" s="2" t="s">
        <v>2581</v>
      </c>
      <c r="E5159" s="4">
        <v>20</v>
      </c>
      <c r="F5159" s="4">
        <v>141660</v>
      </c>
      <c r="G5159" s="4">
        <v>14166</v>
      </c>
      <c r="H5159" s="4">
        <v>155826</v>
      </c>
    </row>
    <row r="5160" spans="1:8" ht="15.75">
      <c r="A5160" s="3" t="s">
        <v>2946</v>
      </c>
      <c r="B5160" s="2" t="s">
        <v>2582</v>
      </c>
      <c r="C5160" s="2" t="s">
        <v>310</v>
      </c>
      <c r="D5160" s="2" t="s">
        <v>2583</v>
      </c>
      <c r="E5160" s="4">
        <v>40</v>
      </c>
      <c r="F5160" s="4">
        <v>329070</v>
      </c>
      <c r="G5160" s="4">
        <v>32907</v>
      </c>
      <c r="H5160" s="4">
        <v>361977</v>
      </c>
    </row>
    <row r="5161" spans="1:8" ht="15.75">
      <c r="A5161" s="3" t="s">
        <v>2946</v>
      </c>
      <c r="B5161" s="2" t="s">
        <v>2584</v>
      </c>
      <c r="C5161" s="2" t="s">
        <v>310</v>
      </c>
      <c r="D5161" s="2" t="s">
        <v>2585</v>
      </c>
      <c r="E5161" s="4">
        <v>41</v>
      </c>
      <c r="F5161" s="4">
        <v>384170</v>
      </c>
      <c r="G5161" s="4">
        <v>38417</v>
      </c>
      <c r="H5161" s="4">
        <v>422587</v>
      </c>
    </row>
    <row r="5162" spans="1:8" ht="15.75">
      <c r="A5162" s="3" t="s">
        <v>2946</v>
      </c>
      <c r="B5162" s="2" t="s">
        <v>2586</v>
      </c>
      <c r="C5162" s="2" t="s">
        <v>310</v>
      </c>
      <c r="D5162" s="2" t="s">
        <v>2587</v>
      </c>
      <c r="E5162" s="4">
        <v>5</v>
      </c>
      <c r="F5162" s="4">
        <v>24015</v>
      </c>
      <c r="G5162" s="4">
        <v>2402</v>
      </c>
      <c r="H5162" s="4">
        <v>26417</v>
      </c>
    </row>
    <row r="5163" spans="1:8" ht="15.75">
      <c r="A5163" s="3" t="s">
        <v>2946</v>
      </c>
      <c r="B5163" s="2" t="s">
        <v>3790</v>
      </c>
      <c r="C5163" s="2" t="s">
        <v>310</v>
      </c>
      <c r="D5163" s="2" t="s">
        <v>3791</v>
      </c>
      <c r="E5163" s="4">
        <v>10</v>
      </c>
      <c r="F5163" s="4">
        <v>43880</v>
      </c>
      <c r="G5163" s="4">
        <v>4388</v>
      </c>
      <c r="H5163" s="4">
        <v>48268</v>
      </c>
    </row>
    <row r="5164" spans="1:8" ht="15.75">
      <c r="A5164" s="3" t="s">
        <v>2946</v>
      </c>
      <c r="B5164" s="2" t="s">
        <v>2590</v>
      </c>
      <c r="C5164" s="2" t="s">
        <v>312</v>
      </c>
      <c r="D5164" s="2" t="s">
        <v>2591</v>
      </c>
      <c r="E5164" s="4">
        <v>50</v>
      </c>
      <c r="F5164" s="4">
        <v>291200</v>
      </c>
      <c r="G5164" s="4">
        <v>29120</v>
      </c>
      <c r="H5164" s="4">
        <v>320320</v>
      </c>
    </row>
    <row r="5165" spans="1:8" ht="15.75">
      <c r="A5165" s="3" t="s">
        <v>2946</v>
      </c>
      <c r="B5165" s="2" t="s">
        <v>2592</v>
      </c>
      <c r="C5165" s="2" t="s">
        <v>312</v>
      </c>
      <c r="D5165" s="2" t="s">
        <v>2593</v>
      </c>
      <c r="E5165" s="4">
        <v>50</v>
      </c>
      <c r="F5165" s="4">
        <v>345250</v>
      </c>
      <c r="G5165" s="4">
        <v>34525</v>
      </c>
      <c r="H5165" s="4">
        <v>379775</v>
      </c>
    </row>
    <row r="5166" spans="1:8" ht="15.75">
      <c r="A5166" s="3" t="s">
        <v>2946</v>
      </c>
      <c r="B5166" s="2" t="s">
        <v>2596</v>
      </c>
      <c r="C5166" s="2" t="s">
        <v>314</v>
      </c>
      <c r="D5166" s="2" t="s">
        <v>2597</v>
      </c>
      <c r="E5166" s="4">
        <v>20</v>
      </c>
      <c r="F5166" s="4">
        <v>89700</v>
      </c>
      <c r="G5166" s="4">
        <v>8970</v>
      </c>
      <c r="H5166" s="4">
        <v>98670</v>
      </c>
    </row>
    <row r="5167" spans="1:8" ht="15.75">
      <c r="A5167" s="3" t="s">
        <v>2946</v>
      </c>
      <c r="B5167" s="2" t="s">
        <v>2598</v>
      </c>
      <c r="C5167" s="2" t="s">
        <v>314</v>
      </c>
      <c r="D5167" s="2" t="s">
        <v>2599</v>
      </c>
      <c r="E5167" s="4">
        <v>30</v>
      </c>
      <c r="F5167" s="4">
        <v>168870</v>
      </c>
      <c r="G5167" s="4">
        <v>16887</v>
      </c>
      <c r="H5167" s="4">
        <v>185757</v>
      </c>
    </row>
    <row r="5168" spans="1:8" ht="15.75">
      <c r="A5168" s="3" t="s">
        <v>2946</v>
      </c>
      <c r="B5168" s="2" t="s">
        <v>2600</v>
      </c>
      <c r="C5168" s="2" t="s">
        <v>314</v>
      </c>
      <c r="D5168" s="2" t="s">
        <v>2601</v>
      </c>
      <c r="E5168" s="4">
        <v>20</v>
      </c>
      <c r="F5168" s="4">
        <v>52560</v>
      </c>
      <c r="G5168" s="4">
        <v>5256</v>
      </c>
      <c r="H5168" s="4">
        <v>57816</v>
      </c>
    </row>
    <row r="5169" spans="1:8" ht="15.75">
      <c r="A5169" s="3" t="s">
        <v>2946</v>
      </c>
      <c r="B5169" s="2" t="s">
        <v>2606</v>
      </c>
      <c r="C5169" s="2" t="s">
        <v>314</v>
      </c>
      <c r="D5169" s="2" t="s">
        <v>2607</v>
      </c>
      <c r="E5169" s="4">
        <v>125</v>
      </c>
      <c r="F5169" s="4">
        <v>331875</v>
      </c>
      <c r="G5169" s="4">
        <v>33188</v>
      </c>
      <c r="H5169" s="4">
        <v>365063</v>
      </c>
    </row>
    <row r="5170" spans="1:8" ht="15.75">
      <c r="A5170" s="3" t="s">
        <v>2946</v>
      </c>
      <c r="B5170" s="2" t="s">
        <v>2614</v>
      </c>
      <c r="C5170" s="2" t="s">
        <v>318</v>
      </c>
      <c r="D5170" s="2" t="s">
        <v>2615</v>
      </c>
      <c r="E5170" s="4">
        <v>20</v>
      </c>
      <c r="F5170" s="4">
        <v>86160</v>
      </c>
      <c r="G5170" s="4">
        <v>8616</v>
      </c>
      <c r="H5170" s="4">
        <v>94776</v>
      </c>
    </row>
    <row r="5171" spans="1:8" ht="15.75">
      <c r="A5171" s="3" t="s">
        <v>2946</v>
      </c>
      <c r="B5171" s="2" t="s">
        <v>2616</v>
      </c>
      <c r="C5171" s="2" t="s">
        <v>318</v>
      </c>
      <c r="D5171" s="2" t="s">
        <v>2617</v>
      </c>
      <c r="E5171" s="4">
        <v>10</v>
      </c>
      <c r="F5171" s="4">
        <v>54510</v>
      </c>
      <c r="G5171" s="4">
        <v>5451</v>
      </c>
      <c r="H5171" s="4">
        <v>59961</v>
      </c>
    </row>
    <row r="5172" spans="1:8" ht="15.75">
      <c r="A5172" s="3" t="s">
        <v>2946</v>
      </c>
      <c r="B5172" s="2" t="s">
        <v>2618</v>
      </c>
      <c r="C5172" s="2" t="s">
        <v>318</v>
      </c>
      <c r="D5172" s="2" t="s">
        <v>2619</v>
      </c>
      <c r="E5172" s="4">
        <v>30</v>
      </c>
      <c r="F5172" s="4">
        <v>77250</v>
      </c>
      <c r="G5172" s="4">
        <v>7725</v>
      </c>
      <c r="H5172" s="4">
        <v>84975</v>
      </c>
    </row>
    <row r="5173" spans="1:8" ht="15.75">
      <c r="A5173" s="3" t="s">
        <v>2946</v>
      </c>
      <c r="B5173" s="2" t="s">
        <v>2620</v>
      </c>
      <c r="C5173" s="2" t="s">
        <v>318</v>
      </c>
      <c r="D5173" s="2" t="s">
        <v>2621</v>
      </c>
      <c r="E5173" s="4">
        <v>25</v>
      </c>
      <c r="F5173" s="4">
        <v>163325</v>
      </c>
      <c r="G5173" s="4">
        <v>16333</v>
      </c>
      <c r="H5173" s="4">
        <v>179658</v>
      </c>
    </row>
    <row r="5174" spans="1:8" ht="15.75">
      <c r="A5174" s="3" t="s">
        <v>2946</v>
      </c>
      <c r="B5174" s="2" t="s">
        <v>2624</v>
      </c>
      <c r="C5174" s="2" t="s">
        <v>318</v>
      </c>
      <c r="D5174" s="2" t="s">
        <v>2625</v>
      </c>
      <c r="E5174" s="4">
        <v>10</v>
      </c>
      <c r="F5174" s="4">
        <v>28300</v>
      </c>
      <c r="G5174" s="4">
        <v>2830</v>
      </c>
      <c r="H5174" s="4">
        <v>31130</v>
      </c>
    </row>
    <row r="5175" spans="1:8" ht="15.75">
      <c r="A5175" s="3" t="s">
        <v>2946</v>
      </c>
      <c r="B5175" s="2" t="s">
        <v>2626</v>
      </c>
      <c r="C5175" s="2" t="s">
        <v>318</v>
      </c>
      <c r="D5175" s="2" t="s">
        <v>2627</v>
      </c>
      <c r="E5175" s="4">
        <v>5</v>
      </c>
      <c r="F5175" s="4">
        <v>44100</v>
      </c>
      <c r="G5175" s="4">
        <v>4410</v>
      </c>
      <c r="H5175" s="4">
        <v>48510</v>
      </c>
    </row>
    <row r="5176" spans="1:8" ht="15.75">
      <c r="A5176" s="3" t="s">
        <v>2946</v>
      </c>
      <c r="B5176" s="2" t="s">
        <v>2628</v>
      </c>
      <c r="C5176" s="2" t="s">
        <v>318</v>
      </c>
      <c r="D5176" s="2" t="s">
        <v>2629</v>
      </c>
      <c r="E5176" s="4">
        <v>50</v>
      </c>
      <c r="F5176" s="4">
        <v>154250</v>
      </c>
      <c r="G5176" s="4">
        <v>15425</v>
      </c>
      <c r="H5176" s="4">
        <v>169675</v>
      </c>
    </row>
    <row r="5177" spans="1:8" ht="15.75">
      <c r="A5177" s="3" t="s">
        <v>2946</v>
      </c>
      <c r="B5177" s="2" t="s">
        <v>2632</v>
      </c>
      <c r="C5177" s="2" t="s">
        <v>318</v>
      </c>
      <c r="D5177" s="2" t="s">
        <v>2633</v>
      </c>
      <c r="E5177" s="4">
        <v>40</v>
      </c>
      <c r="F5177" s="4">
        <v>143800</v>
      </c>
      <c r="G5177" s="4">
        <v>14380</v>
      </c>
      <c r="H5177" s="4">
        <v>158180</v>
      </c>
    </row>
    <row r="5178" spans="1:8" ht="15.75">
      <c r="A5178" s="3" t="s">
        <v>2946</v>
      </c>
      <c r="B5178" s="2" t="s">
        <v>2634</v>
      </c>
      <c r="C5178" s="2" t="s">
        <v>318</v>
      </c>
      <c r="D5178" s="2" t="s">
        <v>2635</v>
      </c>
      <c r="E5178" s="4">
        <v>10</v>
      </c>
      <c r="F5178" s="4">
        <v>38380</v>
      </c>
      <c r="G5178" s="4">
        <v>3838</v>
      </c>
      <c r="H5178" s="4">
        <v>42218</v>
      </c>
    </row>
    <row r="5179" spans="1:8" ht="15.75">
      <c r="A5179" s="3" t="s">
        <v>2946</v>
      </c>
      <c r="B5179" s="2" t="s">
        <v>2636</v>
      </c>
      <c r="C5179" s="2" t="s">
        <v>2312</v>
      </c>
      <c r="D5179" s="2" t="s">
        <v>2637</v>
      </c>
      <c r="E5179" s="4">
        <v>60</v>
      </c>
      <c r="F5179" s="4">
        <v>358280</v>
      </c>
      <c r="G5179" s="4">
        <v>35828</v>
      </c>
      <c r="H5179" s="4">
        <v>394108</v>
      </c>
    </row>
    <row r="5180" spans="1:8" ht="15.75">
      <c r="A5180" s="3" t="s">
        <v>2946</v>
      </c>
      <c r="B5180" s="2" t="s">
        <v>2640</v>
      </c>
      <c r="C5180" s="2" t="s">
        <v>2312</v>
      </c>
      <c r="D5180" s="2" t="s">
        <v>2641</v>
      </c>
      <c r="E5180" s="4">
        <v>35</v>
      </c>
      <c r="F5180" s="4">
        <v>416500</v>
      </c>
      <c r="G5180" s="4">
        <v>41650</v>
      </c>
      <c r="H5180" s="4">
        <v>458150</v>
      </c>
    </row>
    <row r="5181" spans="1:8" ht="15.75">
      <c r="A5181" s="3" t="s">
        <v>2946</v>
      </c>
      <c r="B5181" s="2" t="s">
        <v>2647</v>
      </c>
      <c r="C5181" s="2" t="s">
        <v>2642</v>
      </c>
      <c r="D5181" s="2" t="s">
        <v>2648</v>
      </c>
      <c r="E5181" s="4">
        <v>55</v>
      </c>
      <c r="F5181" s="4">
        <v>564500</v>
      </c>
      <c r="G5181" s="4">
        <v>56450</v>
      </c>
      <c r="H5181" s="4">
        <v>620950</v>
      </c>
    </row>
    <row r="5182" spans="1:8" ht="15.75">
      <c r="A5182" s="3" t="s">
        <v>2946</v>
      </c>
      <c r="B5182" s="2" t="s">
        <v>2649</v>
      </c>
      <c r="C5182" s="2" t="s">
        <v>2642</v>
      </c>
      <c r="D5182" s="2" t="s">
        <v>2641</v>
      </c>
      <c r="E5182" s="4">
        <v>5</v>
      </c>
      <c r="F5182" s="4">
        <v>32500</v>
      </c>
      <c r="G5182" s="4">
        <v>3250</v>
      </c>
      <c r="H5182" s="4">
        <v>35750</v>
      </c>
    </row>
    <row r="5183" spans="1:8" ht="15.75">
      <c r="A5183" s="3" t="s">
        <v>2946</v>
      </c>
      <c r="B5183" s="2" t="s">
        <v>3802</v>
      </c>
      <c r="C5183" s="2" t="s">
        <v>2642</v>
      </c>
      <c r="D5183" s="2" t="s">
        <v>2659</v>
      </c>
      <c r="E5183" s="4">
        <v>20</v>
      </c>
      <c r="F5183" s="4">
        <v>252000</v>
      </c>
      <c r="G5183" s="4">
        <v>25200</v>
      </c>
      <c r="H5183" s="4">
        <v>277200</v>
      </c>
    </row>
    <row r="5184" spans="1:8" ht="15.75">
      <c r="A5184" s="3" t="s">
        <v>2946</v>
      </c>
      <c r="B5184" s="2" t="s">
        <v>3803</v>
      </c>
      <c r="C5184" s="2" t="s">
        <v>1433</v>
      </c>
      <c r="D5184" s="2" t="s">
        <v>3804</v>
      </c>
      <c r="E5184" s="4">
        <v>30</v>
      </c>
      <c r="F5184" s="4">
        <v>99000</v>
      </c>
      <c r="G5184" s="4">
        <v>9900</v>
      </c>
      <c r="H5184" s="4">
        <v>108900</v>
      </c>
    </row>
    <row r="5185" spans="1:8" ht="15.75">
      <c r="A5185" s="3" t="s">
        <v>2946</v>
      </c>
      <c r="B5185" s="2" t="s">
        <v>2669</v>
      </c>
      <c r="C5185" s="2" t="s">
        <v>2668</v>
      </c>
      <c r="D5185" s="2" t="s">
        <v>2648</v>
      </c>
      <c r="E5185" s="4">
        <v>20</v>
      </c>
      <c r="F5185" s="4">
        <v>210000</v>
      </c>
      <c r="G5185" s="4">
        <v>21000</v>
      </c>
      <c r="H5185" s="4">
        <v>231000</v>
      </c>
    </row>
    <row r="5186" spans="1:8" ht="15.75">
      <c r="A5186" s="3" t="s">
        <v>2946</v>
      </c>
      <c r="B5186" s="2" t="s">
        <v>2671</v>
      </c>
      <c r="C5186" s="2" t="s">
        <v>2312</v>
      </c>
      <c r="D5186" s="2" t="s">
        <v>2672</v>
      </c>
      <c r="E5186" s="4">
        <v>32</v>
      </c>
      <c r="F5186" s="4">
        <v>154496</v>
      </c>
      <c r="G5186" s="4">
        <v>15450</v>
      </c>
      <c r="H5186" s="4">
        <v>169946</v>
      </c>
    </row>
    <row r="5187" spans="1:8" ht="15.75">
      <c r="A5187" s="3" t="s">
        <v>2946</v>
      </c>
      <c r="B5187" s="2" t="s">
        <v>2677</v>
      </c>
      <c r="C5187" s="2" t="s">
        <v>2664</v>
      </c>
      <c r="D5187" s="2" t="s">
        <v>2648</v>
      </c>
      <c r="E5187" s="4">
        <v>20</v>
      </c>
      <c r="F5187" s="4">
        <v>223000</v>
      </c>
      <c r="G5187" s="4">
        <v>22300</v>
      </c>
      <c r="H5187" s="4">
        <v>245300</v>
      </c>
    </row>
    <row r="5188" spans="1:8" ht="15.75">
      <c r="A5188" s="3" t="s">
        <v>2946</v>
      </c>
      <c r="B5188" s="2" t="s">
        <v>2712</v>
      </c>
      <c r="C5188" s="2" t="s">
        <v>1267</v>
      </c>
      <c r="D5188" s="2" t="s">
        <v>2713</v>
      </c>
      <c r="E5188" s="4">
        <v>40</v>
      </c>
      <c r="F5188" s="4">
        <v>968520</v>
      </c>
      <c r="G5188" s="4">
        <v>96852</v>
      </c>
      <c r="H5188" s="4">
        <v>1065372</v>
      </c>
    </row>
    <row r="5189" spans="1:8" ht="15.75">
      <c r="A5189" s="3" t="s">
        <v>2946</v>
      </c>
      <c r="B5189" s="2" t="s">
        <v>2714</v>
      </c>
      <c r="C5189" s="2" t="s">
        <v>1267</v>
      </c>
      <c r="D5189" s="2" t="s">
        <v>2715</v>
      </c>
      <c r="E5189" s="4">
        <v>6</v>
      </c>
      <c r="F5189" s="4">
        <v>187128</v>
      </c>
      <c r="G5189" s="4">
        <v>18713</v>
      </c>
      <c r="H5189" s="4">
        <v>205841</v>
      </c>
    </row>
    <row r="5190" spans="1:8" ht="15.75">
      <c r="A5190" s="3" t="s">
        <v>2946</v>
      </c>
      <c r="B5190" s="2" t="s">
        <v>2728</v>
      </c>
      <c r="C5190" s="2" t="s">
        <v>1267</v>
      </c>
      <c r="D5190" s="2" t="s">
        <v>2729</v>
      </c>
      <c r="E5190" s="4">
        <v>16</v>
      </c>
      <c r="F5190" s="4">
        <v>573696</v>
      </c>
      <c r="G5190" s="4">
        <v>57370</v>
      </c>
      <c r="H5190" s="4">
        <v>631066</v>
      </c>
    </row>
    <row r="5191" spans="1:8" ht="15.75">
      <c r="A5191" s="3" t="s">
        <v>2946</v>
      </c>
      <c r="B5191" s="2" t="s">
        <v>2730</v>
      </c>
      <c r="C5191" s="2" t="s">
        <v>1267</v>
      </c>
      <c r="D5191" s="2" t="s">
        <v>2731</v>
      </c>
      <c r="E5191" s="4">
        <v>23</v>
      </c>
      <c r="F5191" s="4">
        <v>947853</v>
      </c>
      <c r="G5191" s="4">
        <v>94785</v>
      </c>
      <c r="H5191" s="4">
        <v>1042638</v>
      </c>
    </row>
    <row r="5192" spans="1:8" ht="15.75">
      <c r="A5192" s="3" t="s">
        <v>2946</v>
      </c>
      <c r="B5192" s="2" t="s">
        <v>2733</v>
      </c>
      <c r="C5192" s="2" t="s">
        <v>2732</v>
      </c>
      <c r="D5192" s="2" t="s">
        <v>2734</v>
      </c>
      <c r="E5192" s="4">
        <v>12</v>
      </c>
      <c r="F5192" s="4">
        <v>146508</v>
      </c>
      <c r="G5192" s="4">
        <v>14651</v>
      </c>
      <c r="H5192" s="4">
        <v>161159</v>
      </c>
    </row>
    <row r="5193" spans="1:8" ht="15.75">
      <c r="A5193" s="3" t="s">
        <v>2946</v>
      </c>
      <c r="B5193" s="2" t="s">
        <v>2743</v>
      </c>
      <c r="C5193" s="2" t="s">
        <v>2732</v>
      </c>
      <c r="D5193" s="2" t="s">
        <v>2744</v>
      </c>
      <c r="E5193" s="4">
        <v>50</v>
      </c>
      <c r="F5193" s="4">
        <v>816100</v>
      </c>
      <c r="G5193" s="4">
        <v>81610</v>
      </c>
      <c r="H5193" s="4">
        <v>897710</v>
      </c>
    </row>
    <row r="5194" spans="1:8" ht="15.75">
      <c r="A5194" s="3" t="s">
        <v>2946</v>
      </c>
      <c r="B5194" s="2" t="s">
        <v>3833</v>
      </c>
      <c r="C5194" s="2" t="s">
        <v>1412</v>
      </c>
      <c r="D5194" s="2" t="s">
        <v>3834</v>
      </c>
      <c r="E5194" s="4">
        <v>200</v>
      </c>
      <c r="F5194" s="4">
        <v>369600</v>
      </c>
      <c r="G5194" s="4">
        <v>36960</v>
      </c>
      <c r="H5194" s="4">
        <v>406560</v>
      </c>
    </row>
    <row r="5195" spans="1:8" ht="15.75">
      <c r="A5195" s="3" t="s">
        <v>2946</v>
      </c>
      <c r="B5195" s="2" t="s">
        <v>3841</v>
      </c>
      <c r="C5195" s="2" t="s">
        <v>1424</v>
      </c>
      <c r="D5195" s="2" t="s">
        <v>3842</v>
      </c>
      <c r="E5195" s="4">
        <v>10</v>
      </c>
      <c r="F5195" s="4">
        <v>20530</v>
      </c>
      <c r="G5195" s="4">
        <v>2053</v>
      </c>
      <c r="H5195" s="4">
        <v>22583</v>
      </c>
    </row>
    <row r="5196" spans="1:8" ht="15.75">
      <c r="A5196" s="3" t="s">
        <v>2946</v>
      </c>
      <c r="B5196" s="2" t="s">
        <v>2809</v>
      </c>
      <c r="C5196" s="2" t="s">
        <v>1443</v>
      </c>
      <c r="D5196" s="2" t="s">
        <v>2810</v>
      </c>
      <c r="E5196" s="4">
        <v>10</v>
      </c>
      <c r="F5196" s="4">
        <v>26550</v>
      </c>
      <c r="G5196" s="4">
        <v>2655</v>
      </c>
      <c r="H5196" s="4">
        <v>29205</v>
      </c>
    </row>
    <row r="5197" spans="1:8" ht="15.75">
      <c r="A5197" s="3" t="s">
        <v>2946</v>
      </c>
      <c r="B5197" s="2" t="s">
        <v>3856</v>
      </c>
      <c r="C5197" s="2" t="s">
        <v>1443</v>
      </c>
      <c r="D5197" s="2" t="s">
        <v>1414</v>
      </c>
      <c r="E5197" s="4">
        <v>30</v>
      </c>
      <c r="F5197" s="4">
        <v>120000</v>
      </c>
      <c r="G5197" s="4">
        <v>12000</v>
      </c>
      <c r="H5197" s="4">
        <v>132000</v>
      </c>
    </row>
    <row r="5198" spans="1:8" ht="15.75">
      <c r="A5198" s="3" t="s">
        <v>2946</v>
      </c>
      <c r="B5198" s="2" t="s">
        <v>2811</v>
      </c>
      <c r="C5198" s="2" t="s">
        <v>1443</v>
      </c>
      <c r="D5198" s="2" t="s">
        <v>2812</v>
      </c>
      <c r="E5198" s="4">
        <v>40</v>
      </c>
      <c r="F5198" s="4">
        <v>99120</v>
      </c>
      <c r="G5198" s="4">
        <v>9912</v>
      </c>
      <c r="H5198" s="4">
        <v>109032</v>
      </c>
    </row>
    <row r="5199" spans="1:8" ht="15.75">
      <c r="A5199" s="3" t="s">
        <v>2946</v>
      </c>
      <c r="B5199" s="2" t="s">
        <v>2813</v>
      </c>
      <c r="C5199" s="2" t="s">
        <v>1443</v>
      </c>
      <c r="D5199" s="2" t="s">
        <v>2814</v>
      </c>
      <c r="E5199" s="4">
        <v>40</v>
      </c>
      <c r="F5199" s="4">
        <v>148960</v>
      </c>
      <c r="G5199" s="4">
        <v>14896</v>
      </c>
      <c r="H5199" s="4">
        <v>163856</v>
      </c>
    </row>
    <row r="5200" spans="1:8" ht="15.75">
      <c r="A5200" s="3" t="s">
        <v>2946</v>
      </c>
      <c r="B5200" s="2" t="s">
        <v>2828</v>
      </c>
      <c r="C5200" s="2" t="s">
        <v>2827</v>
      </c>
      <c r="D5200" s="2" t="s">
        <v>2646</v>
      </c>
      <c r="E5200" s="4">
        <v>6</v>
      </c>
      <c r="F5200" s="4">
        <v>27600</v>
      </c>
      <c r="G5200" s="4">
        <v>2760</v>
      </c>
      <c r="H5200" s="4">
        <v>30360</v>
      </c>
    </row>
    <row r="5201" spans="1:8" ht="15.75">
      <c r="A5201" s="3" t="s">
        <v>2946</v>
      </c>
      <c r="B5201" s="2" t="s">
        <v>2829</v>
      </c>
      <c r="C5201" s="2" t="s">
        <v>2827</v>
      </c>
      <c r="D5201" s="2" t="s">
        <v>2648</v>
      </c>
      <c r="E5201" s="4">
        <v>10</v>
      </c>
      <c r="F5201" s="4">
        <v>58000</v>
      </c>
      <c r="G5201" s="4">
        <v>5800</v>
      </c>
      <c r="H5201" s="4">
        <v>63800</v>
      </c>
    </row>
    <row r="5202" spans="1:8" ht="15.75">
      <c r="A5202" s="3" t="s">
        <v>2946</v>
      </c>
      <c r="B5202" s="2" t="s">
        <v>2831</v>
      </c>
      <c r="C5202" s="2" t="s">
        <v>1401</v>
      </c>
      <c r="D5202" s="2" t="s">
        <v>2832</v>
      </c>
      <c r="E5202" s="4">
        <v>120</v>
      </c>
      <c r="F5202" s="4">
        <v>229800</v>
      </c>
      <c r="G5202" s="4">
        <v>22980</v>
      </c>
      <c r="H5202" s="4">
        <v>252780</v>
      </c>
    </row>
    <row r="5203" spans="1:8" ht="15.75">
      <c r="A5203" s="3" t="s">
        <v>2946</v>
      </c>
      <c r="B5203" s="2" t="s">
        <v>2835</v>
      </c>
      <c r="C5203" s="2" t="s">
        <v>1401</v>
      </c>
      <c r="D5203" s="2" t="s">
        <v>2836</v>
      </c>
      <c r="E5203" s="4">
        <v>125</v>
      </c>
      <c r="F5203" s="4">
        <v>291780</v>
      </c>
      <c r="G5203" s="4">
        <v>29178</v>
      </c>
      <c r="H5203" s="4">
        <v>320958</v>
      </c>
    </row>
    <row r="5204" spans="1:8" ht="15.75">
      <c r="A5204" s="3" t="s">
        <v>2946</v>
      </c>
      <c r="B5204" s="2" t="s">
        <v>2837</v>
      </c>
      <c r="C5204" s="2" t="s">
        <v>1401</v>
      </c>
      <c r="D5204" s="2" t="s">
        <v>2439</v>
      </c>
      <c r="E5204" s="4">
        <v>60</v>
      </c>
      <c r="F5204" s="4">
        <v>324000</v>
      </c>
      <c r="G5204" s="4">
        <v>32400</v>
      </c>
      <c r="H5204" s="4">
        <v>356400</v>
      </c>
    </row>
    <row r="5205" spans="1:8" ht="15.75">
      <c r="A5205" s="3" t="s">
        <v>2946</v>
      </c>
      <c r="B5205" s="2" t="s">
        <v>2838</v>
      </c>
      <c r="C5205" s="2" t="s">
        <v>1401</v>
      </c>
      <c r="D5205" s="2" t="s">
        <v>2839</v>
      </c>
      <c r="E5205" s="4">
        <v>70</v>
      </c>
      <c r="F5205" s="4">
        <v>76650</v>
      </c>
      <c r="G5205" s="4">
        <v>7665</v>
      </c>
      <c r="H5205" s="4">
        <v>84315</v>
      </c>
    </row>
    <row r="5206" spans="1:8" ht="15.75">
      <c r="A5206" s="3" t="s">
        <v>2946</v>
      </c>
      <c r="B5206" s="2" t="s">
        <v>2840</v>
      </c>
      <c r="C5206" s="2" t="s">
        <v>1401</v>
      </c>
      <c r="D5206" s="2" t="s">
        <v>2841</v>
      </c>
      <c r="E5206" s="4">
        <v>60</v>
      </c>
      <c r="F5206" s="4">
        <v>166650</v>
      </c>
      <c r="G5206" s="4">
        <v>16665</v>
      </c>
      <c r="H5206" s="4">
        <v>183315</v>
      </c>
    </row>
    <row r="5207" spans="1:8" ht="15.75">
      <c r="A5207" s="3" t="s">
        <v>2946</v>
      </c>
      <c r="B5207" s="2" t="s">
        <v>2846</v>
      </c>
      <c r="C5207" s="2" t="s">
        <v>1401</v>
      </c>
      <c r="D5207" s="2" t="s">
        <v>2847</v>
      </c>
      <c r="E5207" s="4">
        <v>30</v>
      </c>
      <c r="F5207" s="4">
        <v>148050</v>
      </c>
      <c r="G5207" s="4">
        <v>14805</v>
      </c>
      <c r="H5207" s="4">
        <v>162855</v>
      </c>
    </row>
    <row r="5208" spans="1:8" ht="15.75">
      <c r="A5208" s="3" t="s">
        <v>2946</v>
      </c>
      <c r="B5208" s="2" t="s">
        <v>2848</v>
      </c>
      <c r="C5208" s="2" t="s">
        <v>1401</v>
      </c>
      <c r="D5208" s="2" t="s">
        <v>2849</v>
      </c>
      <c r="E5208" s="4">
        <v>110</v>
      </c>
      <c r="F5208" s="4">
        <v>143440</v>
      </c>
      <c r="G5208" s="4">
        <v>14344</v>
      </c>
      <c r="H5208" s="4">
        <v>157784</v>
      </c>
    </row>
    <row r="5209" spans="1:8" ht="15.75">
      <c r="A5209" s="3" t="s">
        <v>2946</v>
      </c>
      <c r="B5209" s="2" t="s">
        <v>2861</v>
      </c>
      <c r="C5209" s="2" t="s">
        <v>1405</v>
      </c>
      <c r="D5209" s="2" t="s">
        <v>2862</v>
      </c>
      <c r="E5209" s="4">
        <v>10</v>
      </c>
      <c r="F5209" s="4">
        <v>24690</v>
      </c>
      <c r="G5209" s="4">
        <v>2469</v>
      </c>
      <c r="H5209" s="4">
        <v>27159</v>
      </c>
    </row>
    <row r="5210" spans="1:8" ht="15.75">
      <c r="A5210" s="3" t="s">
        <v>2946</v>
      </c>
      <c r="B5210" s="2" t="s">
        <v>2863</v>
      </c>
      <c r="C5210" s="2" t="s">
        <v>1405</v>
      </c>
      <c r="D5210" s="2" t="s">
        <v>2864</v>
      </c>
      <c r="E5210" s="4">
        <v>20</v>
      </c>
      <c r="F5210" s="4">
        <v>62120</v>
      </c>
      <c r="G5210" s="4">
        <v>6212</v>
      </c>
      <c r="H5210" s="4">
        <v>68332</v>
      </c>
    </row>
    <row r="5211" spans="1:8" ht="15.75">
      <c r="A5211" s="3" t="s">
        <v>2946</v>
      </c>
      <c r="B5211" s="2" t="s">
        <v>2867</v>
      </c>
      <c r="C5211" s="2" t="s">
        <v>1405</v>
      </c>
      <c r="D5211" s="2" t="s">
        <v>2868</v>
      </c>
      <c r="E5211" s="4">
        <v>30</v>
      </c>
      <c r="F5211" s="4">
        <v>104970</v>
      </c>
      <c r="G5211" s="4">
        <v>10497</v>
      </c>
      <c r="H5211" s="4">
        <v>115467</v>
      </c>
    </row>
    <row r="5212" spans="1:8" ht="15.75">
      <c r="A5212" s="3" t="s">
        <v>2946</v>
      </c>
      <c r="B5212" s="2" t="s">
        <v>2879</v>
      </c>
      <c r="C5212" s="2" t="s">
        <v>1412</v>
      </c>
      <c r="D5212" s="2" t="s">
        <v>2880</v>
      </c>
      <c r="E5212" s="4">
        <v>162</v>
      </c>
      <c r="F5212" s="4">
        <v>307638</v>
      </c>
      <c r="G5212" s="4">
        <v>30764</v>
      </c>
      <c r="H5212" s="4">
        <v>338402</v>
      </c>
    </row>
    <row r="5213" spans="1:8" ht="15.75">
      <c r="A5213" s="3" t="s">
        <v>2946</v>
      </c>
      <c r="B5213" s="2" t="s">
        <v>2882</v>
      </c>
      <c r="C5213" s="2" t="s">
        <v>1412</v>
      </c>
      <c r="D5213" s="2" t="s">
        <v>2646</v>
      </c>
      <c r="E5213" s="4">
        <v>65</v>
      </c>
      <c r="F5213" s="4">
        <v>151970</v>
      </c>
      <c r="G5213" s="4">
        <v>15197</v>
      </c>
      <c r="H5213" s="4">
        <v>167167</v>
      </c>
    </row>
    <row r="5214" spans="1:8" ht="15.75">
      <c r="A5214" s="3" t="s">
        <v>2946</v>
      </c>
      <c r="B5214" s="2" t="s">
        <v>2883</v>
      </c>
      <c r="C5214" s="2" t="s">
        <v>1412</v>
      </c>
      <c r="D5214" s="2" t="s">
        <v>2884</v>
      </c>
      <c r="E5214" s="4">
        <v>200</v>
      </c>
      <c r="F5214" s="4">
        <v>293800</v>
      </c>
      <c r="G5214" s="4">
        <v>29380</v>
      </c>
      <c r="H5214" s="4">
        <v>323180</v>
      </c>
    </row>
    <row r="5215" spans="1:8" ht="15.75">
      <c r="A5215" s="3" t="s">
        <v>2946</v>
      </c>
      <c r="B5215" s="2" t="s">
        <v>2885</v>
      </c>
      <c r="C5215" s="2" t="s">
        <v>1412</v>
      </c>
      <c r="D5215" s="2" t="s">
        <v>2886</v>
      </c>
      <c r="E5215" s="4">
        <v>40</v>
      </c>
      <c r="F5215" s="4">
        <v>143720</v>
      </c>
      <c r="G5215" s="4">
        <v>14372</v>
      </c>
      <c r="H5215" s="4">
        <v>158092</v>
      </c>
    </row>
    <row r="5216" spans="1:8" ht="15.75">
      <c r="A5216" s="3" t="s">
        <v>2946</v>
      </c>
      <c r="B5216" s="2" t="s">
        <v>2893</v>
      </c>
      <c r="C5216" s="2" t="s">
        <v>1412</v>
      </c>
      <c r="D5216" s="2" t="s">
        <v>2894</v>
      </c>
      <c r="E5216" s="4">
        <v>20</v>
      </c>
      <c r="F5216" s="4">
        <v>33560</v>
      </c>
      <c r="G5216" s="4">
        <v>3356</v>
      </c>
      <c r="H5216" s="4">
        <v>36916</v>
      </c>
    </row>
    <row r="5217" spans="1:8" ht="15.75">
      <c r="A5217" s="3" t="s">
        <v>2946</v>
      </c>
      <c r="B5217" s="2" t="s">
        <v>2895</v>
      </c>
      <c r="C5217" s="2" t="s">
        <v>1412</v>
      </c>
      <c r="D5217" s="2" t="s">
        <v>2896</v>
      </c>
      <c r="E5217" s="4">
        <v>14</v>
      </c>
      <c r="F5217" s="4">
        <v>27636</v>
      </c>
      <c r="G5217" s="4">
        <v>2764</v>
      </c>
      <c r="H5217" s="4">
        <v>30400</v>
      </c>
    </row>
    <row r="5218" spans="1:8" ht="15.75">
      <c r="A5218" s="3" t="s">
        <v>2946</v>
      </c>
      <c r="B5218" s="2" t="s">
        <v>2897</v>
      </c>
      <c r="C5218" s="2" t="s">
        <v>1412</v>
      </c>
      <c r="D5218" s="2" t="s">
        <v>2898</v>
      </c>
      <c r="E5218" s="4">
        <v>30</v>
      </c>
      <c r="F5218" s="4">
        <v>57240</v>
      </c>
      <c r="G5218" s="4">
        <v>5724</v>
      </c>
      <c r="H5218" s="4">
        <v>62964</v>
      </c>
    </row>
    <row r="5219" spans="1:8" ht="15.75">
      <c r="A5219" s="3" t="s">
        <v>2946</v>
      </c>
      <c r="B5219" s="2" t="s">
        <v>2912</v>
      </c>
      <c r="C5219" s="2" t="s">
        <v>1417</v>
      </c>
      <c r="D5219" s="2" t="s">
        <v>2913</v>
      </c>
      <c r="E5219" s="4">
        <v>150</v>
      </c>
      <c r="F5219" s="4">
        <v>210000</v>
      </c>
      <c r="G5219" s="4">
        <v>21000</v>
      </c>
      <c r="H5219" s="4">
        <v>231000</v>
      </c>
    </row>
    <row r="5220" spans="1:8" ht="15.75">
      <c r="A5220" s="3" t="s">
        <v>2946</v>
      </c>
      <c r="B5220" s="2" t="s">
        <v>2916</v>
      </c>
      <c r="C5220" s="2" t="s">
        <v>1424</v>
      </c>
      <c r="D5220" s="2" t="s">
        <v>2917</v>
      </c>
      <c r="E5220" s="4">
        <v>35</v>
      </c>
      <c r="F5220" s="4">
        <v>88375</v>
      </c>
      <c r="G5220" s="4">
        <v>8838</v>
      </c>
      <c r="H5220" s="4">
        <v>97213</v>
      </c>
    </row>
    <row r="5221" spans="1:8" ht="15.75">
      <c r="A5221" s="3" t="s">
        <v>2946</v>
      </c>
      <c r="B5221" s="2" t="s">
        <v>2918</v>
      </c>
      <c r="C5221" s="2" t="s">
        <v>1424</v>
      </c>
      <c r="D5221" s="2" t="s">
        <v>2919</v>
      </c>
      <c r="E5221" s="4">
        <v>36</v>
      </c>
      <c r="F5221" s="4">
        <v>88668</v>
      </c>
      <c r="G5221" s="4">
        <v>8867</v>
      </c>
      <c r="H5221" s="4">
        <v>97535</v>
      </c>
    </row>
    <row r="5222" spans="1:8" ht="15.75">
      <c r="A5222" s="3" t="s">
        <v>2946</v>
      </c>
      <c r="B5222" s="2" t="s">
        <v>2920</v>
      </c>
      <c r="C5222" s="2" t="s">
        <v>1424</v>
      </c>
      <c r="D5222" s="2" t="s">
        <v>2921</v>
      </c>
      <c r="E5222" s="4">
        <v>34</v>
      </c>
      <c r="F5222" s="4">
        <v>127092</v>
      </c>
      <c r="G5222" s="4">
        <v>12709</v>
      </c>
      <c r="H5222" s="4">
        <v>139801</v>
      </c>
    </row>
    <row r="5223" spans="1:8" ht="15.75">
      <c r="A5223" s="3" t="s">
        <v>2946</v>
      </c>
      <c r="B5223" s="2" t="s">
        <v>3862</v>
      </c>
      <c r="C5223" s="2" t="s">
        <v>1426</v>
      </c>
      <c r="D5223" s="2" t="s">
        <v>3863</v>
      </c>
      <c r="E5223" s="4">
        <v>6</v>
      </c>
      <c r="F5223" s="4">
        <v>14034</v>
      </c>
      <c r="G5223" s="4">
        <v>1403</v>
      </c>
      <c r="H5223" s="4">
        <v>15437</v>
      </c>
    </row>
    <row r="5224" spans="1:8" ht="15.75">
      <c r="A5224" s="3" t="s">
        <v>2946</v>
      </c>
      <c r="B5224" s="2" t="s">
        <v>3864</v>
      </c>
      <c r="C5224" s="2" t="s">
        <v>1426</v>
      </c>
      <c r="D5224" s="2" t="s">
        <v>3865</v>
      </c>
      <c r="E5224" s="4">
        <v>14</v>
      </c>
      <c r="F5224" s="4">
        <v>41664</v>
      </c>
      <c r="G5224" s="4">
        <v>4166</v>
      </c>
      <c r="H5224" s="4">
        <v>45830</v>
      </c>
    </row>
    <row r="5225" spans="1:8" ht="15.75">
      <c r="A5225" s="3" t="s">
        <v>2946</v>
      </c>
      <c r="B5225" s="2" t="s">
        <v>3866</v>
      </c>
      <c r="C5225" s="2" t="s">
        <v>1426</v>
      </c>
      <c r="D5225" s="2" t="s">
        <v>3867</v>
      </c>
      <c r="E5225" s="4">
        <v>230</v>
      </c>
      <c r="F5225" s="4">
        <v>255580</v>
      </c>
      <c r="G5225" s="4">
        <v>25558</v>
      </c>
      <c r="H5225" s="4">
        <v>281138</v>
      </c>
    </row>
    <row r="5226" spans="1:8" ht="15.75">
      <c r="A5226" s="3" t="s">
        <v>2946</v>
      </c>
      <c r="B5226" s="2" t="s">
        <v>3870</v>
      </c>
      <c r="C5226" s="2" t="s">
        <v>1426</v>
      </c>
      <c r="D5226" s="2" t="s">
        <v>3871</v>
      </c>
      <c r="E5226" s="4">
        <v>20</v>
      </c>
      <c r="F5226" s="4">
        <v>24480</v>
      </c>
      <c r="G5226" s="4">
        <v>2448</v>
      </c>
      <c r="H5226" s="4">
        <v>26928</v>
      </c>
    </row>
    <row r="5227" spans="1:8" ht="15.75">
      <c r="A5227" s="3" t="s">
        <v>2946</v>
      </c>
      <c r="B5227" s="2" t="s">
        <v>3872</v>
      </c>
      <c r="C5227" s="2" t="s">
        <v>1426</v>
      </c>
      <c r="D5227" s="2" t="s">
        <v>3873</v>
      </c>
      <c r="E5227" s="4">
        <v>440</v>
      </c>
      <c r="F5227" s="4">
        <v>566400</v>
      </c>
      <c r="G5227" s="4">
        <v>56640</v>
      </c>
      <c r="H5227" s="4">
        <v>623040</v>
      </c>
    </row>
    <row r="5228" spans="1:8" ht="15.75">
      <c r="A5228" s="3" t="s">
        <v>2946</v>
      </c>
      <c r="B5228" s="2" t="s">
        <v>3876</v>
      </c>
      <c r="C5228" s="2" t="s">
        <v>1433</v>
      </c>
      <c r="D5228" s="2" t="s">
        <v>3877</v>
      </c>
      <c r="E5228" s="4">
        <v>130</v>
      </c>
      <c r="F5228" s="4">
        <v>235140</v>
      </c>
      <c r="G5228" s="4">
        <v>23514</v>
      </c>
      <c r="H5228" s="4">
        <v>258654</v>
      </c>
    </row>
    <row r="5229" spans="1:8" ht="15.75">
      <c r="A5229" s="3" t="s">
        <v>2946</v>
      </c>
      <c r="B5229" s="2" t="s">
        <v>3880</v>
      </c>
      <c r="C5229" s="2" t="s">
        <v>1433</v>
      </c>
      <c r="D5229" s="2" t="s">
        <v>3881</v>
      </c>
      <c r="E5229" s="4">
        <v>2950</v>
      </c>
      <c r="F5229" s="4">
        <v>2963500</v>
      </c>
      <c r="G5229" s="4">
        <v>296350</v>
      </c>
      <c r="H5229" s="4">
        <v>3259850</v>
      </c>
    </row>
    <row r="5230" spans="1:8" ht="15.75">
      <c r="A5230" s="3" t="s">
        <v>2946</v>
      </c>
      <c r="B5230" s="2" t="s">
        <v>3886</v>
      </c>
      <c r="C5230" s="2" t="s">
        <v>1433</v>
      </c>
      <c r="D5230" s="2" t="s">
        <v>3887</v>
      </c>
      <c r="E5230" s="4">
        <v>50</v>
      </c>
      <c r="F5230" s="4">
        <v>54300</v>
      </c>
      <c r="G5230" s="4">
        <v>5430</v>
      </c>
      <c r="H5230" s="4">
        <v>59730</v>
      </c>
    </row>
    <row r="5231" spans="1:8" ht="15.75">
      <c r="A5231" s="3" t="s">
        <v>2946</v>
      </c>
      <c r="B5231" s="2" t="s">
        <v>3888</v>
      </c>
      <c r="C5231" s="2" t="s">
        <v>1433</v>
      </c>
      <c r="D5231" s="2" t="s">
        <v>3889</v>
      </c>
      <c r="E5231" s="4">
        <v>2445</v>
      </c>
      <c r="F5231" s="4">
        <v>2961960</v>
      </c>
      <c r="G5231" s="4">
        <v>296196</v>
      </c>
      <c r="H5231" s="4">
        <v>3258156</v>
      </c>
    </row>
    <row r="5232" spans="1:8" ht="15.75">
      <c r="A5232" s="3" t="s">
        <v>2946</v>
      </c>
      <c r="B5232" s="2" t="s">
        <v>3890</v>
      </c>
      <c r="C5232" s="2" t="s">
        <v>1433</v>
      </c>
      <c r="D5232" s="2" t="s">
        <v>3891</v>
      </c>
      <c r="E5232" s="4">
        <v>250</v>
      </c>
      <c r="F5232" s="4">
        <v>419050</v>
      </c>
      <c r="G5232" s="4">
        <v>41905</v>
      </c>
      <c r="H5232" s="4">
        <v>460955</v>
      </c>
    </row>
    <row r="5233" spans="1:8" ht="15.75">
      <c r="A5233" s="3" t="s">
        <v>2946</v>
      </c>
      <c r="B5233" s="2" t="s">
        <v>3892</v>
      </c>
      <c r="C5233" s="2" t="s">
        <v>1433</v>
      </c>
      <c r="D5233" s="2" t="s">
        <v>3893</v>
      </c>
      <c r="E5233" s="4">
        <v>345</v>
      </c>
      <c r="F5233" s="4">
        <v>602075</v>
      </c>
      <c r="G5233" s="4">
        <v>60208</v>
      </c>
      <c r="H5233" s="4">
        <v>662283</v>
      </c>
    </row>
    <row r="5234" spans="1:8" ht="15.75">
      <c r="A5234" s="3" t="s">
        <v>2946</v>
      </c>
      <c r="B5234" s="2" t="s">
        <v>3896</v>
      </c>
      <c r="C5234" s="2" t="s">
        <v>1433</v>
      </c>
      <c r="D5234" s="2" t="s">
        <v>3897</v>
      </c>
      <c r="E5234" s="4">
        <v>30</v>
      </c>
      <c r="F5234" s="4">
        <v>47730</v>
      </c>
      <c r="G5234" s="4">
        <v>4773</v>
      </c>
      <c r="H5234" s="4">
        <v>52503</v>
      </c>
    </row>
    <row r="5235" spans="1:8" ht="15.75">
      <c r="A5235" s="3" t="s">
        <v>2946</v>
      </c>
      <c r="B5235" s="2" t="s">
        <v>3898</v>
      </c>
      <c r="C5235" s="2" t="s">
        <v>1433</v>
      </c>
      <c r="D5235" s="2" t="s">
        <v>3899</v>
      </c>
      <c r="E5235" s="4">
        <v>4</v>
      </c>
      <c r="F5235" s="4">
        <v>7112</v>
      </c>
      <c r="G5235" s="4">
        <v>711</v>
      </c>
      <c r="H5235" s="4">
        <v>7823</v>
      </c>
    </row>
    <row r="5236" spans="1:8" ht="15.75">
      <c r="A5236" s="3" t="s">
        <v>2946</v>
      </c>
      <c r="B5236" s="2" t="s">
        <v>3901</v>
      </c>
      <c r="C5236" s="2" t="s">
        <v>3900</v>
      </c>
      <c r="D5236" s="2" t="s">
        <v>2648</v>
      </c>
      <c r="E5236" s="4">
        <v>2</v>
      </c>
      <c r="F5236" s="4">
        <v>11400</v>
      </c>
      <c r="G5236" s="4">
        <v>1140</v>
      </c>
      <c r="H5236" s="4">
        <v>12540</v>
      </c>
    </row>
    <row r="5237" spans="1:8" ht="15.75">
      <c r="A5237" s="3" t="s">
        <v>2946</v>
      </c>
      <c r="B5237" s="2" t="s">
        <v>3903</v>
      </c>
      <c r="C5237" s="2" t="s">
        <v>3902</v>
      </c>
      <c r="D5237" s="2" t="s">
        <v>2644</v>
      </c>
      <c r="E5237" s="4">
        <v>20</v>
      </c>
      <c r="F5237" s="4">
        <v>80000</v>
      </c>
      <c r="G5237" s="4">
        <v>8000</v>
      </c>
      <c r="H5237" s="4">
        <v>88000</v>
      </c>
    </row>
    <row r="5238" spans="1:8" ht="15.75">
      <c r="A5238" s="3" t="s">
        <v>2946</v>
      </c>
      <c r="B5238" s="2" t="s">
        <v>3904</v>
      </c>
      <c r="C5238" s="2" t="s">
        <v>3900</v>
      </c>
      <c r="D5238" s="2" t="s">
        <v>2644</v>
      </c>
      <c r="E5238" s="4">
        <v>15</v>
      </c>
      <c r="F5238" s="4">
        <v>64500</v>
      </c>
      <c r="G5238" s="4">
        <v>6450</v>
      </c>
      <c r="H5238" s="4">
        <v>70950</v>
      </c>
    </row>
    <row r="5239" spans="1:8" ht="15.75">
      <c r="A5239" s="3" t="s">
        <v>2946</v>
      </c>
      <c r="B5239" s="2" t="s">
        <v>3911</v>
      </c>
      <c r="C5239" s="2" t="s">
        <v>3900</v>
      </c>
      <c r="D5239" s="2" t="s">
        <v>2646</v>
      </c>
      <c r="E5239" s="4">
        <v>17</v>
      </c>
      <c r="F5239" s="4">
        <v>87800</v>
      </c>
      <c r="G5239" s="4">
        <v>8780</v>
      </c>
      <c r="H5239" s="4">
        <v>96580</v>
      </c>
    </row>
    <row r="5240" spans="1:8" ht="15.75">
      <c r="A5240" s="3" t="s">
        <v>2946</v>
      </c>
      <c r="B5240" s="2" t="s">
        <v>3914</v>
      </c>
      <c r="C5240" s="2" t="s">
        <v>3902</v>
      </c>
      <c r="D5240" s="2" t="s">
        <v>2646</v>
      </c>
      <c r="E5240" s="4">
        <v>20</v>
      </c>
      <c r="F5240" s="4">
        <v>100000</v>
      </c>
      <c r="G5240" s="4">
        <v>10000</v>
      </c>
      <c r="H5240" s="4">
        <v>110000</v>
      </c>
    </row>
    <row r="5241" spans="1:8" ht="15.75">
      <c r="A5241" s="3" t="s">
        <v>2946</v>
      </c>
      <c r="B5241" s="2" t="s">
        <v>3915</v>
      </c>
      <c r="C5241" s="2" t="s">
        <v>2827</v>
      </c>
      <c r="D5241" s="2" t="s">
        <v>2644</v>
      </c>
      <c r="E5241" s="4">
        <v>25</v>
      </c>
      <c r="F5241" s="4">
        <v>98500</v>
      </c>
      <c r="G5241" s="4">
        <v>9850</v>
      </c>
      <c r="H5241" s="4">
        <v>108350</v>
      </c>
    </row>
    <row r="5242" spans="1:8" ht="15.75">
      <c r="A5242" s="3" t="s">
        <v>2946</v>
      </c>
      <c r="B5242" s="2" t="s">
        <v>3917</v>
      </c>
      <c r="C5242" s="2" t="s">
        <v>2827</v>
      </c>
      <c r="D5242" s="2" t="s">
        <v>3918</v>
      </c>
      <c r="E5242" s="4">
        <v>20</v>
      </c>
      <c r="F5242" s="4">
        <v>98000</v>
      </c>
      <c r="G5242" s="4">
        <v>9800</v>
      </c>
      <c r="H5242" s="4">
        <v>107800</v>
      </c>
    </row>
    <row r="5243" spans="1:8" ht="15.75">
      <c r="A5243" s="3" t="s">
        <v>2946</v>
      </c>
      <c r="B5243" s="2" t="s">
        <v>3921</v>
      </c>
      <c r="C5243" s="2" t="s">
        <v>3920</v>
      </c>
      <c r="D5243" s="2" t="s">
        <v>2447</v>
      </c>
      <c r="E5243" s="4">
        <v>11</v>
      </c>
      <c r="F5243" s="4">
        <v>90100</v>
      </c>
      <c r="G5243" s="4">
        <v>9010</v>
      </c>
      <c r="H5243" s="4">
        <v>99110</v>
      </c>
    </row>
    <row r="5244" spans="1:8" ht="15.75">
      <c r="A5244" s="3" t="s">
        <v>2946</v>
      </c>
      <c r="B5244" s="2" t="s">
        <v>3922</v>
      </c>
      <c r="C5244" s="2" t="s">
        <v>3920</v>
      </c>
      <c r="D5244" s="2" t="s">
        <v>2451</v>
      </c>
      <c r="E5244" s="4">
        <v>10</v>
      </c>
      <c r="F5244" s="4">
        <v>90000</v>
      </c>
      <c r="G5244" s="4">
        <v>9000</v>
      </c>
      <c r="H5244" s="4">
        <v>99000</v>
      </c>
    </row>
    <row r="5245" spans="1:8" ht="15.75">
      <c r="A5245" s="3" t="s">
        <v>2946</v>
      </c>
      <c r="B5245" s="2" t="s">
        <v>3926</v>
      </c>
      <c r="C5245" s="2" t="s">
        <v>3531</v>
      </c>
      <c r="D5245" s="2" t="s">
        <v>2648</v>
      </c>
      <c r="E5245" s="4">
        <v>10</v>
      </c>
      <c r="F5245" s="4">
        <v>60000</v>
      </c>
      <c r="G5245" s="4">
        <v>6000</v>
      </c>
      <c r="H5245" s="4">
        <v>66000</v>
      </c>
    </row>
    <row r="5246" spans="1:8" ht="15.75">
      <c r="A5246" s="3" t="s">
        <v>2946</v>
      </c>
      <c r="B5246" s="2" t="s">
        <v>4529</v>
      </c>
      <c r="C5246" s="2" t="s">
        <v>4526</v>
      </c>
      <c r="D5246" s="2" t="s">
        <v>4530</v>
      </c>
      <c r="E5246" s="4">
        <v>200</v>
      </c>
      <c r="F5246" s="4">
        <v>1885200</v>
      </c>
      <c r="G5246" s="4">
        <v>188520</v>
      </c>
      <c r="H5246" s="4">
        <v>2073720</v>
      </c>
    </row>
    <row r="5247" spans="1:8" ht="15.75">
      <c r="A5247" s="3" t="s">
        <v>2946</v>
      </c>
      <c r="B5247" s="2" t="s">
        <v>4534</v>
      </c>
      <c r="C5247" s="2" t="s">
        <v>4533</v>
      </c>
      <c r="D5247" s="2" t="s">
        <v>4535</v>
      </c>
      <c r="E5247" s="4">
        <v>190</v>
      </c>
      <c r="F5247" s="4">
        <v>2568610</v>
      </c>
      <c r="G5247" s="4">
        <v>256861</v>
      </c>
      <c r="H5247" s="4">
        <v>2825471</v>
      </c>
    </row>
    <row r="5248" spans="1:8" ht="15.75">
      <c r="A5248" s="3" t="s">
        <v>2946</v>
      </c>
      <c r="B5248" s="2" t="s">
        <v>4569</v>
      </c>
      <c r="C5248" s="2" t="s">
        <v>4568</v>
      </c>
      <c r="D5248" s="2" t="s">
        <v>4570</v>
      </c>
      <c r="E5248" s="4">
        <v>215</v>
      </c>
      <c r="F5248" s="4">
        <v>2109365</v>
      </c>
      <c r="G5248" s="4">
        <v>210936</v>
      </c>
      <c r="H5248" s="4">
        <v>2320301</v>
      </c>
    </row>
    <row r="5249" spans="1:8" ht="15.75">
      <c r="A5249" s="3" t="s">
        <v>2946</v>
      </c>
      <c r="B5249" s="2" t="s">
        <v>4576</v>
      </c>
      <c r="C5249" s="2" t="s">
        <v>4575</v>
      </c>
      <c r="D5249" s="2" t="s">
        <v>4577</v>
      </c>
      <c r="E5249" s="4">
        <v>262</v>
      </c>
      <c r="F5249" s="4">
        <v>3669834</v>
      </c>
      <c r="G5249" s="4">
        <v>366982</v>
      </c>
      <c r="H5249" s="4">
        <v>4036816</v>
      </c>
    </row>
    <row r="5250" spans="1:8" ht="15.75">
      <c r="A5250" s="3" t="s">
        <v>2946</v>
      </c>
      <c r="B5250" s="2" t="s">
        <v>4581</v>
      </c>
      <c r="C5250" s="2" t="s">
        <v>4580</v>
      </c>
      <c r="D5250" s="2" t="s">
        <v>4582</v>
      </c>
      <c r="E5250" s="4">
        <v>50</v>
      </c>
      <c r="F5250" s="4">
        <v>1103450</v>
      </c>
      <c r="G5250" s="4">
        <v>110345</v>
      </c>
      <c r="H5250" s="4">
        <v>1213795</v>
      </c>
    </row>
    <row r="5251" spans="1:8" ht="15.75">
      <c r="A5251" s="3" t="s">
        <v>2946</v>
      </c>
      <c r="B5251" s="2" t="s">
        <v>4586</v>
      </c>
      <c r="C5251" s="2" t="s">
        <v>4585</v>
      </c>
      <c r="D5251" s="2" t="s">
        <v>6131</v>
      </c>
      <c r="E5251" s="4">
        <v>15</v>
      </c>
      <c r="F5251" s="4">
        <v>467070</v>
      </c>
      <c r="G5251" s="4">
        <v>46707</v>
      </c>
      <c r="H5251" s="4">
        <v>513777</v>
      </c>
    </row>
    <row r="5252" spans="1:8" ht="15.75">
      <c r="A5252" s="3" t="s">
        <v>2946</v>
      </c>
      <c r="B5252" s="2" t="s">
        <v>4597</v>
      </c>
      <c r="C5252" s="2" t="s">
        <v>4594</v>
      </c>
      <c r="D5252" s="2" t="s">
        <v>4598</v>
      </c>
      <c r="E5252" s="4">
        <v>140</v>
      </c>
      <c r="F5252" s="4">
        <v>1794940</v>
      </c>
      <c r="G5252" s="4">
        <v>179494</v>
      </c>
      <c r="H5252" s="4">
        <v>1974434</v>
      </c>
    </row>
    <row r="5253" spans="1:8" ht="15.75">
      <c r="A5253" s="3" t="s">
        <v>2946</v>
      </c>
      <c r="B5253" s="2" t="s">
        <v>4603</v>
      </c>
      <c r="C5253" s="2" t="s">
        <v>4602</v>
      </c>
      <c r="D5253" s="2" t="s">
        <v>4604</v>
      </c>
      <c r="E5253" s="4">
        <v>604</v>
      </c>
      <c r="F5253" s="4">
        <v>10681740</v>
      </c>
      <c r="G5253" s="4">
        <v>1068174</v>
      </c>
      <c r="H5253" s="4">
        <v>11749914</v>
      </c>
    </row>
    <row r="5254" spans="1:8" ht="15.75">
      <c r="A5254" s="3" t="s">
        <v>2946</v>
      </c>
      <c r="B5254" s="2" t="s">
        <v>4609</v>
      </c>
      <c r="C5254" s="2" t="s">
        <v>4608</v>
      </c>
      <c r="D5254" s="2" t="s">
        <v>4610</v>
      </c>
      <c r="E5254" s="4">
        <v>230</v>
      </c>
      <c r="F5254" s="4">
        <v>5958610</v>
      </c>
      <c r="G5254" s="4">
        <v>595861</v>
      </c>
      <c r="H5254" s="4">
        <v>6554471</v>
      </c>
    </row>
    <row r="5255" spans="1:8" ht="15.75">
      <c r="A5255" s="3" t="s">
        <v>2946</v>
      </c>
      <c r="B5255" s="2" t="s">
        <v>4615</v>
      </c>
      <c r="C5255" s="2" t="s">
        <v>4614</v>
      </c>
      <c r="D5255" s="2" t="s">
        <v>4616</v>
      </c>
      <c r="E5255" s="4">
        <v>172</v>
      </c>
      <c r="F5255" s="4">
        <v>4496424</v>
      </c>
      <c r="G5255" s="4">
        <v>449642</v>
      </c>
      <c r="H5255" s="4">
        <v>4946066</v>
      </c>
    </row>
    <row r="5256" spans="1:8" ht="15.75">
      <c r="A5256" s="3" t="s">
        <v>2946</v>
      </c>
      <c r="B5256" s="2" t="s">
        <v>4621</v>
      </c>
      <c r="C5256" s="2" t="s">
        <v>4620</v>
      </c>
      <c r="D5256" s="2" t="s">
        <v>4622</v>
      </c>
      <c r="E5256" s="4">
        <v>3951</v>
      </c>
      <c r="F5256" s="4">
        <v>46052856</v>
      </c>
      <c r="G5256" s="4">
        <v>4605285</v>
      </c>
      <c r="H5256" s="4">
        <v>50658141</v>
      </c>
    </row>
    <row r="5257" spans="1:8" ht="15.75">
      <c r="A5257" s="3" t="s">
        <v>2946</v>
      </c>
      <c r="B5257" s="2" t="s">
        <v>4634</v>
      </c>
      <c r="C5257" s="2" t="s">
        <v>4632</v>
      </c>
      <c r="D5257" s="2" t="s">
        <v>4635</v>
      </c>
      <c r="E5257" s="4">
        <v>30</v>
      </c>
      <c r="F5257" s="4">
        <v>388320</v>
      </c>
      <c r="G5257" s="4">
        <v>38832</v>
      </c>
      <c r="H5257" s="4">
        <v>427152</v>
      </c>
    </row>
    <row r="5258" spans="1:8" ht="15.75">
      <c r="A5258" s="3" t="s">
        <v>2952</v>
      </c>
      <c r="B5258" s="2" t="s">
        <v>2967</v>
      </c>
      <c r="C5258" s="2" t="s">
        <v>2966</v>
      </c>
      <c r="D5258" s="2" t="s">
        <v>54</v>
      </c>
      <c r="E5258" s="4">
        <v>6</v>
      </c>
      <c r="F5258" s="4">
        <v>85800</v>
      </c>
      <c r="G5258" s="4">
        <v>8580</v>
      </c>
      <c r="H5258" s="4">
        <v>94380</v>
      </c>
    </row>
    <row r="5259" spans="1:8" ht="15.75">
      <c r="A5259" s="3" t="s">
        <v>2952</v>
      </c>
      <c r="B5259" s="2" t="s">
        <v>178</v>
      </c>
      <c r="C5259" s="2" t="s">
        <v>128</v>
      </c>
      <c r="D5259" s="2" t="s">
        <v>179</v>
      </c>
      <c r="E5259" s="4">
        <v>50</v>
      </c>
      <c r="F5259" s="4">
        <v>400000</v>
      </c>
      <c r="G5259" s="4">
        <v>40000</v>
      </c>
      <c r="H5259" s="4">
        <v>440000</v>
      </c>
    </row>
    <row r="5260" spans="1:8" ht="15.75">
      <c r="A5260" s="3" t="s">
        <v>2952</v>
      </c>
      <c r="B5260" s="2" t="s">
        <v>180</v>
      </c>
      <c r="C5260" s="2" t="s">
        <v>138</v>
      </c>
      <c r="D5260" s="2" t="s">
        <v>179</v>
      </c>
      <c r="E5260" s="4">
        <v>100</v>
      </c>
      <c r="F5260" s="4">
        <v>950000</v>
      </c>
      <c r="G5260" s="4">
        <v>95000</v>
      </c>
      <c r="H5260" s="4">
        <v>1045000</v>
      </c>
    </row>
    <row r="5261" spans="1:8" ht="15.75">
      <c r="A5261" s="3" t="s">
        <v>2952</v>
      </c>
      <c r="B5261" s="2" t="s">
        <v>181</v>
      </c>
      <c r="C5261" s="2" t="s">
        <v>140</v>
      </c>
      <c r="D5261" s="2" t="s">
        <v>179</v>
      </c>
      <c r="E5261" s="4">
        <v>100</v>
      </c>
      <c r="F5261" s="4">
        <v>1100000</v>
      </c>
      <c r="G5261" s="4">
        <v>110000</v>
      </c>
      <c r="H5261" s="4">
        <v>1210000</v>
      </c>
    </row>
    <row r="5262" spans="1:8" ht="15.75">
      <c r="A5262" s="3" t="s">
        <v>2952</v>
      </c>
      <c r="B5262" s="2" t="s">
        <v>2977</v>
      </c>
      <c r="C5262" s="2" t="s">
        <v>2976</v>
      </c>
      <c r="D5262" s="2" t="s">
        <v>130</v>
      </c>
      <c r="E5262" s="4">
        <v>50</v>
      </c>
      <c r="F5262" s="4">
        <v>300000</v>
      </c>
      <c r="G5262" s="4">
        <v>30000</v>
      </c>
      <c r="H5262" s="4">
        <v>330000</v>
      </c>
    </row>
    <row r="5263" spans="1:8" ht="15.75">
      <c r="A5263" s="3" t="s">
        <v>2952</v>
      </c>
      <c r="B5263" s="2" t="s">
        <v>193</v>
      </c>
      <c r="C5263" s="2" t="s">
        <v>96</v>
      </c>
      <c r="D5263" s="2" t="s">
        <v>54</v>
      </c>
      <c r="E5263" s="4">
        <v>12</v>
      </c>
      <c r="F5263" s="4">
        <v>164400</v>
      </c>
      <c r="G5263" s="4">
        <v>16440</v>
      </c>
      <c r="H5263" s="4">
        <v>180840</v>
      </c>
    </row>
    <row r="5264" spans="1:8" ht="15.75">
      <c r="A5264" s="3" t="s">
        <v>2952</v>
      </c>
      <c r="B5264" s="2" t="s">
        <v>2979</v>
      </c>
      <c r="C5264" s="2" t="s">
        <v>2978</v>
      </c>
      <c r="D5264" s="2" t="s">
        <v>179</v>
      </c>
      <c r="E5264" s="4">
        <v>50</v>
      </c>
      <c r="F5264" s="4">
        <v>385000</v>
      </c>
      <c r="G5264" s="4">
        <v>38500</v>
      </c>
      <c r="H5264" s="4">
        <v>423500</v>
      </c>
    </row>
    <row r="5265" spans="1:8" ht="15.75">
      <c r="A5265" s="3" t="s">
        <v>2952</v>
      </c>
      <c r="B5265" s="2" t="s">
        <v>210</v>
      </c>
      <c r="C5265" s="2" t="s">
        <v>147</v>
      </c>
      <c r="D5265" s="2" t="s">
        <v>179</v>
      </c>
      <c r="E5265" s="4">
        <v>50</v>
      </c>
      <c r="F5265" s="4">
        <v>375000</v>
      </c>
      <c r="G5265" s="4">
        <v>37500</v>
      </c>
      <c r="H5265" s="4">
        <v>412500</v>
      </c>
    </row>
    <row r="5266" spans="1:8" ht="15.75">
      <c r="A5266" s="3" t="s">
        <v>2952</v>
      </c>
      <c r="B5266" s="2" t="s">
        <v>2983</v>
      </c>
      <c r="C5266" s="2" t="s">
        <v>189</v>
      </c>
      <c r="D5266" s="2" t="s">
        <v>75</v>
      </c>
      <c r="E5266" s="4">
        <v>20</v>
      </c>
      <c r="F5266" s="4">
        <v>338000</v>
      </c>
      <c r="G5266" s="4">
        <v>33800</v>
      </c>
      <c r="H5266" s="4">
        <v>371800</v>
      </c>
    </row>
    <row r="5267" spans="1:8" ht="15.75">
      <c r="A5267" s="3" t="s">
        <v>2952</v>
      </c>
      <c r="B5267" s="2" t="s">
        <v>2992</v>
      </c>
      <c r="C5267" s="2" t="s">
        <v>198</v>
      </c>
      <c r="D5267" s="2" t="s">
        <v>54</v>
      </c>
      <c r="E5267" s="4">
        <v>12</v>
      </c>
      <c r="F5267" s="4">
        <v>170400</v>
      </c>
      <c r="G5267" s="4">
        <v>17040</v>
      </c>
      <c r="H5267" s="4">
        <v>187440</v>
      </c>
    </row>
    <row r="5268" spans="1:8" ht="15.75">
      <c r="A5268" s="3" t="s">
        <v>2952</v>
      </c>
      <c r="B5268" s="2" t="s">
        <v>226</v>
      </c>
      <c r="C5268" s="2" t="s">
        <v>223</v>
      </c>
      <c r="D5268" s="2" t="s">
        <v>56</v>
      </c>
      <c r="E5268" s="4">
        <v>30</v>
      </c>
      <c r="F5268" s="4">
        <v>153000</v>
      </c>
      <c r="G5268" s="4">
        <v>15300</v>
      </c>
      <c r="H5268" s="4">
        <v>168300</v>
      </c>
    </row>
    <row r="5269" spans="1:8" ht="15.75">
      <c r="A5269" s="3" t="s">
        <v>2952</v>
      </c>
      <c r="B5269" s="2" t="s">
        <v>231</v>
      </c>
      <c r="C5269" s="2" t="s">
        <v>223</v>
      </c>
      <c r="D5269" s="2" t="s">
        <v>83</v>
      </c>
      <c r="E5269" s="4">
        <v>30</v>
      </c>
      <c r="F5269" s="4">
        <v>204000</v>
      </c>
      <c r="G5269" s="4">
        <v>20400</v>
      </c>
      <c r="H5269" s="4">
        <v>224400</v>
      </c>
    </row>
    <row r="5270" spans="1:8" ht="15.75">
      <c r="A5270" s="3" t="s">
        <v>2952</v>
      </c>
      <c r="B5270" s="2" t="s">
        <v>242</v>
      </c>
      <c r="C5270" s="2" t="s">
        <v>236</v>
      </c>
      <c r="D5270" s="2" t="s">
        <v>243</v>
      </c>
      <c r="E5270" s="4">
        <v>30</v>
      </c>
      <c r="F5270" s="4">
        <v>380760</v>
      </c>
      <c r="G5270" s="4">
        <v>38076</v>
      </c>
      <c r="H5270" s="4">
        <v>418836</v>
      </c>
    </row>
    <row r="5271" spans="1:8" ht="15.75">
      <c r="A5271" s="3" t="s">
        <v>2952</v>
      </c>
      <c r="B5271" s="2" t="s">
        <v>3008</v>
      </c>
      <c r="C5271" s="2" t="s">
        <v>257</v>
      </c>
      <c r="D5271" s="2" t="s">
        <v>73</v>
      </c>
      <c r="E5271" s="4">
        <v>5</v>
      </c>
      <c r="F5271" s="4">
        <v>19000</v>
      </c>
      <c r="G5271" s="4">
        <v>1900</v>
      </c>
      <c r="H5271" s="4">
        <v>20900</v>
      </c>
    </row>
    <row r="5272" spans="1:8" ht="15.75">
      <c r="A5272" s="3" t="s">
        <v>2952</v>
      </c>
      <c r="B5272" s="2" t="s">
        <v>273</v>
      </c>
      <c r="C5272" s="2" t="s">
        <v>264</v>
      </c>
      <c r="D5272" s="2" t="s">
        <v>52</v>
      </c>
      <c r="E5272" s="4">
        <v>30</v>
      </c>
      <c r="F5272" s="4">
        <v>114900</v>
      </c>
      <c r="G5272" s="4">
        <v>11490</v>
      </c>
      <c r="H5272" s="4">
        <v>126390</v>
      </c>
    </row>
    <row r="5273" spans="1:8" ht="15.75">
      <c r="A5273" s="3" t="s">
        <v>2952</v>
      </c>
      <c r="B5273" s="2" t="s">
        <v>274</v>
      </c>
      <c r="C5273" s="2" t="s">
        <v>264</v>
      </c>
      <c r="D5273" s="2" t="s">
        <v>104</v>
      </c>
      <c r="E5273" s="4">
        <v>80</v>
      </c>
      <c r="F5273" s="4">
        <v>381040</v>
      </c>
      <c r="G5273" s="4">
        <v>38104</v>
      </c>
      <c r="H5273" s="4">
        <v>419144</v>
      </c>
    </row>
    <row r="5274" spans="1:8" ht="15.75">
      <c r="A5274" s="3" t="s">
        <v>2952</v>
      </c>
      <c r="B5274" s="2" t="s">
        <v>281</v>
      </c>
      <c r="C5274" s="2" t="s">
        <v>264</v>
      </c>
      <c r="D5274" s="2" t="s">
        <v>65</v>
      </c>
      <c r="E5274" s="4">
        <v>50</v>
      </c>
      <c r="F5274" s="4">
        <v>331450</v>
      </c>
      <c r="G5274" s="4">
        <v>33145</v>
      </c>
      <c r="H5274" s="4">
        <v>364595</v>
      </c>
    </row>
    <row r="5275" spans="1:8" ht="15.75">
      <c r="A5275" s="3" t="s">
        <v>2952</v>
      </c>
      <c r="B5275" s="2" t="s">
        <v>295</v>
      </c>
      <c r="C5275" s="2" t="s">
        <v>294</v>
      </c>
      <c r="D5275" s="2" t="s">
        <v>65</v>
      </c>
      <c r="E5275" s="4">
        <v>2</v>
      </c>
      <c r="F5275" s="4">
        <v>15200</v>
      </c>
      <c r="G5275" s="4">
        <v>1520</v>
      </c>
      <c r="H5275" s="4">
        <v>16720</v>
      </c>
    </row>
    <row r="5276" spans="1:8" ht="15.75">
      <c r="A5276" s="3" t="s">
        <v>2952</v>
      </c>
      <c r="B5276" s="2" t="s">
        <v>297</v>
      </c>
      <c r="C5276" s="2" t="s">
        <v>294</v>
      </c>
      <c r="D5276" s="2" t="s">
        <v>56</v>
      </c>
      <c r="E5276" s="4">
        <v>30</v>
      </c>
      <c r="F5276" s="4">
        <v>81120</v>
      </c>
      <c r="G5276" s="4">
        <v>8112</v>
      </c>
      <c r="H5276" s="4">
        <v>89232</v>
      </c>
    </row>
    <row r="5277" spans="1:8" ht="15.75">
      <c r="A5277" s="3" t="s">
        <v>2952</v>
      </c>
      <c r="B5277" s="2" t="s">
        <v>301</v>
      </c>
      <c r="C5277" s="2" t="s">
        <v>299</v>
      </c>
      <c r="D5277" s="2" t="s">
        <v>184</v>
      </c>
      <c r="E5277" s="4">
        <v>1</v>
      </c>
      <c r="F5277" s="4">
        <v>4100</v>
      </c>
      <c r="G5277" s="4">
        <v>410</v>
      </c>
      <c r="H5277" s="4">
        <v>4510</v>
      </c>
    </row>
    <row r="5278" spans="1:8" ht="15.75">
      <c r="A5278" s="3" t="s">
        <v>2952</v>
      </c>
      <c r="B5278" s="2" t="s">
        <v>311</v>
      </c>
      <c r="C5278" s="2" t="s">
        <v>310</v>
      </c>
      <c r="D5278" s="2" t="s">
        <v>56</v>
      </c>
      <c r="E5278" s="4">
        <v>4</v>
      </c>
      <c r="F5278" s="4">
        <v>19200</v>
      </c>
      <c r="G5278" s="4">
        <v>1920</v>
      </c>
      <c r="H5278" s="4">
        <v>21120</v>
      </c>
    </row>
    <row r="5279" spans="1:8" ht="15.75">
      <c r="A5279" s="3" t="s">
        <v>2952</v>
      </c>
      <c r="B5279" s="2" t="s">
        <v>3018</v>
      </c>
      <c r="C5279" s="2" t="s">
        <v>314</v>
      </c>
      <c r="D5279" s="2" t="s">
        <v>58</v>
      </c>
      <c r="E5279" s="4">
        <v>2</v>
      </c>
      <c r="F5279" s="4">
        <v>8600</v>
      </c>
      <c r="G5279" s="4">
        <v>860</v>
      </c>
      <c r="H5279" s="4">
        <v>9460</v>
      </c>
    </row>
    <row r="5280" spans="1:8" ht="15.75">
      <c r="A5280" s="3" t="s">
        <v>2952</v>
      </c>
      <c r="B5280" s="2" t="s">
        <v>3033</v>
      </c>
      <c r="C5280" s="2" t="s">
        <v>223</v>
      </c>
      <c r="D5280" s="2" t="s">
        <v>56</v>
      </c>
      <c r="E5280" s="4">
        <v>28</v>
      </c>
      <c r="F5280" s="4">
        <v>145600</v>
      </c>
      <c r="G5280" s="4">
        <v>14560</v>
      </c>
      <c r="H5280" s="4">
        <v>160160</v>
      </c>
    </row>
    <row r="5281" spans="1:8" ht="15.75">
      <c r="A5281" s="3" t="s">
        <v>2952</v>
      </c>
      <c r="B5281" s="2" t="s">
        <v>3043</v>
      </c>
      <c r="C5281" s="2" t="s">
        <v>3042</v>
      </c>
      <c r="D5281" s="2" t="s">
        <v>3044</v>
      </c>
      <c r="E5281" s="4">
        <v>15</v>
      </c>
      <c r="F5281" s="4">
        <v>177000</v>
      </c>
      <c r="G5281" s="4">
        <v>17700</v>
      </c>
      <c r="H5281" s="4">
        <v>194700</v>
      </c>
    </row>
    <row r="5282" spans="1:8" ht="15.75">
      <c r="A5282" s="3" t="s">
        <v>2952</v>
      </c>
      <c r="B5282" s="2" t="s">
        <v>452</v>
      </c>
      <c r="C5282" s="2" t="s">
        <v>451</v>
      </c>
      <c r="D5282" s="2"/>
      <c r="E5282" s="4">
        <v>65</v>
      </c>
      <c r="F5282" s="4">
        <v>596500</v>
      </c>
      <c r="G5282" s="4">
        <v>59650</v>
      </c>
      <c r="H5282" s="4">
        <v>656150</v>
      </c>
    </row>
    <row r="5283" spans="1:8" ht="15.75">
      <c r="A5283" s="3" t="s">
        <v>2952</v>
      </c>
      <c r="B5283" s="2" t="s">
        <v>454</v>
      </c>
      <c r="C5283" s="2" t="s">
        <v>453</v>
      </c>
      <c r="D5283" s="2"/>
      <c r="E5283" s="4">
        <v>20</v>
      </c>
      <c r="F5283" s="4">
        <v>220000</v>
      </c>
      <c r="G5283" s="4">
        <v>22000</v>
      </c>
      <c r="H5283" s="4">
        <v>242000</v>
      </c>
    </row>
    <row r="5284" spans="1:8" ht="15.75">
      <c r="A5284" s="3" t="s">
        <v>2952</v>
      </c>
      <c r="B5284" s="2" t="s">
        <v>456</v>
      </c>
      <c r="C5284" s="2" t="s">
        <v>455</v>
      </c>
      <c r="D5284" s="2"/>
      <c r="E5284" s="4">
        <v>10</v>
      </c>
      <c r="F5284" s="4">
        <v>132000</v>
      </c>
      <c r="G5284" s="4">
        <v>13200</v>
      </c>
      <c r="H5284" s="4">
        <v>145200</v>
      </c>
    </row>
    <row r="5285" spans="1:8" ht="15.75">
      <c r="A5285" s="3" t="s">
        <v>2952</v>
      </c>
      <c r="B5285" s="2" t="s">
        <v>462</v>
      </c>
      <c r="C5285" s="2" t="s">
        <v>461</v>
      </c>
      <c r="D5285" s="2"/>
      <c r="E5285" s="4">
        <v>10</v>
      </c>
      <c r="F5285" s="4">
        <v>204000</v>
      </c>
      <c r="G5285" s="4">
        <v>20400</v>
      </c>
      <c r="H5285" s="4">
        <v>224400</v>
      </c>
    </row>
    <row r="5286" spans="1:8" ht="15.75">
      <c r="A5286" s="3" t="s">
        <v>2952</v>
      </c>
      <c r="B5286" s="2" t="s">
        <v>464</v>
      </c>
      <c r="C5286" s="2" t="s">
        <v>463</v>
      </c>
      <c r="D5286" s="2"/>
      <c r="E5286" s="4">
        <v>60</v>
      </c>
      <c r="F5286" s="4">
        <v>330000</v>
      </c>
      <c r="G5286" s="4">
        <v>33000</v>
      </c>
      <c r="H5286" s="4">
        <v>363000</v>
      </c>
    </row>
    <row r="5287" spans="1:8" ht="15.75">
      <c r="A5287" s="3" t="s">
        <v>2952</v>
      </c>
      <c r="B5287" s="2" t="s">
        <v>468</v>
      </c>
      <c r="C5287" s="2" t="s">
        <v>467</v>
      </c>
      <c r="D5287" s="2"/>
      <c r="E5287" s="4">
        <v>5</v>
      </c>
      <c r="F5287" s="4">
        <v>28000</v>
      </c>
      <c r="G5287" s="4">
        <v>2800</v>
      </c>
      <c r="H5287" s="4">
        <v>30800</v>
      </c>
    </row>
    <row r="5288" spans="1:8" ht="15.75">
      <c r="A5288" s="3" t="s">
        <v>2952</v>
      </c>
      <c r="B5288" s="2" t="s">
        <v>470</v>
      </c>
      <c r="C5288" s="2" t="s">
        <v>469</v>
      </c>
      <c r="D5288" s="2" t="s">
        <v>471</v>
      </c>
      <c r="E5288" s="4">
        <v>40</v>
      </c>
      <c r="F5288" s="4">
        <v>232890</v>
      </c>
      <c r="G5288" s="4">
        <v>23289</v>
      </c>
      <c r="H5288" s="4">
        <v>256179</v>
      </c>
    </row>
    <row r="5289" spans="1:8" ht="15.75">
      <c r="A5289" s="3" t="s">
        <v>2952</v>
      </c>
      <c r="B5289" s="2" t="s">
        <v>473</v>
      </c>
      <c r="C5289" s="2" t="s">
        <v>472</v>
      </c>
      <c r="D5289" s="2" t="s">
        <v>474</v>
      </c>
      <c r="E5289" s="4">
        <v>15</v>
      </c>
      <c r="F5289" s="4">
        <v>93595</v>
      </c>
      <c r="G5289" s="4">
        <v>9360</v>
      </c>
      <c r="H5289" s="4">
        <v>102955</v>
      </c>
    </row>
    <row r="5290" spans="1:8" ht="15.75">
      <c r="A5290" s="3" t="s">
        <v>2952</v>
      </c>
      <c r="B5290" s="2" t="s">
        <v>476</v>
      </c>
      <c r="C5290" s="2" t="s">
        <v>475</v>
      </c>
      <c r="D5290" s="2" t="s">
        <v>477</v>
      </c>
      <c r="E5290" s="4">
        <v>84</v>
      </c>
      <c r="F5290" s="4">
        <v>465536</v>
      </c>
      <c r="G5290" s="4">
        <v>46555</v>
      </c>
      <c r="H5290" s="4">
        <v>512091</v>
      </c>
    </row>
    <row r="5291" spans="1:8" ht="15.75">
      <c r="A5291" s="3" t="s">
        <v>2952</v>
      </c>
      <c r="B5291" s="2" t="s">
        <v>482</v>
      </c>
      <c r="C5291" s="2" t="s">
        <v>481</v>
      </c>
      <c r="D5291" s="2" t="s">
        <v>483</v>
      </c>
      <c r="E5291" s="4">
        <v>10</v>
      </c>
      <c r="F5291" s="4">
        <v>125000</v>
      </c>
      <c r="G5291" s="4">
        <v>12500</v>
      </c>
      <c r="H5291" s="4">
        <v>137500</v>
      </c>
    </row>
    <row r="5292" spans="1:8" ht="15.75">
      <c r="A5292" s="3" t="s">
        <v>2952</v>
      </c>
      <c r="B5292" s="2" t="s">
        <v>499</v>
      </c>
      <c r="C5292" s="2" t="s">
        <v>498</v>
      </c>
      <c r="D5292" s="2" t="s">
        <v>500</v>
      </c>
      <c r="E5292" s="4">
        <v>30</v>
      </c>
      <c r="F5292" s="4">
        <v>438000</v>
      </c>
      <c r="G5292" s="4">
        <v>43800</v>
      </c>
      <c r="H5292" s="4">
        <v>481800</v>
      </c>
    </row>
    <row r="5293" spans="1:8" ht="15.75">
      <c r="A5293" s="3" t="s">
        <v>2952</v>
      </c>
      <c r="B5293" s="2" t="s">
        <v>504</v>
      </c>
      <c r="C5293" s="2" t="s">
        <v>503</v>
      </c>
      <c r="D5293" s="2" t="s">
        <v>505</v>
      </c>
      <c r="E5293" s="4">
        <v>10</v>
      </c>
      <c r="F5293" s="4">
        <v>39040</v>
      </c>
      <c r="G5293" s="4">
        <v>3904</v>
      </c>
      <c r="H5293" s="4">
        <v>42944</v>
      </c>
    </row>
    <row r="5294" spans="1:8" ht="15.75">
      <c r="A5294" s="3" t="s">
        <v>2952</v>
      </c>
      <c r="B5294" s="2" t="s">
        <v>515</v>
      </c>
      <c r="C5294" s="2" t="s">
        <v>514</v>
      </c>
      <c r="D5294" s="2" t="s">
        <v>516</v>
      </c>
      <c r="E5294" s="4">
        <v>224</v>
      </c>
      <c r="F5294" s="4">
        <v>1063410</v>
      </c>
      <c r="G5294" s="4">
        <v>106341</v>
      </c>
      <c r="H5294" s="4">
        <v>1169751</v>
      </c>
    </row>
    <row r="5295" spans="1:8" ht="15.75">
      <c r="A5295" s="3" t="s">
        <v>2952</v>
      </c>
      <c r="B5295" s="2" t="s">
        <v>518</v>
      </c>
      <c r="C5295" s="2" t="s">
        <v>517</v>
      </c>
      <c r="D5295" s="2" t="s">
        <v>519</v>
      </c>
      <c r="E5295" s="4">
        <v>14</v>
      </c>
      <c r="F5295" s="4">
        <v>35876</v>
      </c>
      <c r="G5295" s="4">
        <v>3588</v>
      </c>
      <c r="H5295" s="4">
        <v>39464</v>
      </c>
    </row>
    <row r="5296" spans="1:8" ht="15.75">
      <c r="A5296" s="3" t="s">
        <v>2952</v>
      </c>
      <c r="B5296" s="2" t="s">
        <v>525</v>
      </c>
      <c r="C5296" s="2" t="s">
        <v>524</v>
      </c>
      <c r="D5296" s="2" t="s">
        <v>526</v>
      </c>
      <c r="E5296" s="4">
        <v>362</v>
      </c>
      <c r="F5296" s="4">
        <v>2032502</v>
      </c>
      <c r="G5296" s="4">
        <v>203250</v>
      </c>
      <c r="H5296" s="4">
        <v>2235752</v>
      </c>
    </row>
    <row r="5297" spans="1:8" ht="15.75">
      <c r="A5297" s="3" t="s">
        <v>2952</v>
      </c>
      <c r="B5297" s="2" t="s">
        <v>528</v>
      </c>
      <c r="C5297" s="2" t="s">
        <v>527</v>
      </c>
      <c r="D5297" s="2" t="s">
        <v>529</v>
      </c>
      <c r="E5297" s="4">
        <v>10</v>
      </c>
      <c r="F5297" s="4">
        <v>29660</v>
      </c>
      <c r="G5297" s="4">
        <v>2966</v>
      </c>
      <c r="H5297" s="4">
        <v>32626</v>
      </c>
    </row>
    <row r="5298" spans="1:8" ht="15.75">
      <c r="A5298" s="3" t="s">
        <v>2952</v>
      </c>
      <c r="B5298" s="2" t="s">
        <v>536</v>
      </c>
      <c r="C5298" s="2" t="s">
        <v>355</v>
      </c>
      <c r="D5298" s="2" t="s">
        <v>537</v>
      </c>
      <c r="E5298" s="4">
        <v>360</v>
      </c>
      <c r="F5298" s="4">
        <v>2340750</v>
      </c>
      <c r="G5298" s="4">
        <v>234075</v>
      </c>
      <c r="H5298" s="4">
        <v>2574825</v>
      </c>
    </row>
    <row r="5299" spans="1:8" ht="15.75">
      <c r="A5299" s="3" t="s">
        <v>2952</v>
      </c>
      <c r="B5299" s="2" t="s">
        <v>539</v>
      </c>
      <c r="C5299" s="2" t="s">
        <v>538</v>
      </c>
      <c r="D5299" s="2" t="s">
        <v>540</v>
      </c>
      <c r="E5299" s="4">
        <v>10</v>
      </c>
      <c r="F5299" s="4">
        <v>33710</v>
      </c>
      <c r="G5299" s="4">
        <v>3371</v>
      </c>
      <c r="H5299" s="4">
        <v>37081</v>
      </c>
    </row>
    <row r="5300" spans="1:8" ht="15.75">
      <c r="A5300" s="3" t="s">
        <v>2952</v>
      </c>
      <c r="B5300" s="2" t="s">
        <v>546</v>
      </c>
      <c r="C5300" s="2" t="s">
        <v>545</v>
      </c>
      <c r="D5300" s="2" t="s">
        <v>547</v>
      </c>
      <c r="E5300" s="4">
        <v>305</v>
      </c>
      <c r="F5300" s="4">
        <v>2159745</v>
      </c>
      <c r="G5300" s="4">
        <v>215975</v>
      </c>
      <c r="H5300" s="4">
        <v>2375720</v>
      </c>
    </row>
    <row r="5301" spans="1:8" ht="15.75">
      <c r="A5301" s="3" t="s">
        <v>2952</v>
      </c>
      <c r="B5301" s="2" t="s">
        <v>3058</v>
      </c>
      <c r="C5301" s="2" t="s">
        <v>3057</v>
      </c>
      <c r="D5301" s="2" t="s">
        <v>3059</v>
      </c>
      <c r="E5301" s="4">
        <v>2</v>
      </c>
      <c r="F5301" s="4">
        <v>7496</v>
      </c>
      <c r="G5301" s="4">
        <v>750</v>
      </c>
      <c r="H5301" s="4">
        <v>8246</v>
      </c>
    </row>
    <row r="5302" spans="1:8" ht="15.75">
      <c r="A5302" s="3" t="s">
        <v>2952</v>
      </c>
      <c r="B5302" s="2" t="s">
        <v>549</v>
      </c>
      <c r="C5302" s="2" t="s">
        <v>548</v>
      </c>
      <c r="D5302" s="2" t="s">
        <v>550</v>
      </c>
      <c r="E5302" s="4">
        <v>30</v>
      </c>
      <c r="F5302" s="4">
        <v>93150</v>
      </c>
      <c r="G5302" s="4">
        <v>9315</v>
      </c>
      <c r="H5302" s="4">
        <v>102465</v>
      </c>
    </row>
    <row r="5303" spans="1:8" ht="15.75">
      <c r="A5303" s="3" t="s">
        <v>2952</v>
      </c>
      <c r="B5303" s="2" t="s">
        <v>552</v>
      </c>
      <c r="C5303" s="2" t="s">
        <v>551</v>
      </c>
      <c r="D5303" s="2" t="s">
        <v>553</v>
      </c>
      <c r="E5303" s="4">
        <v>265</v>
      </c>
      <c r="F5303" s="4">
        <v>2191400</v>
      </c>
      <c r="G5303" s="4">
        <v>219140</v>
      </c>
      <c r="H5303" s="4">
        <v>2410540</v>
      </c>
    </row>
    <row r="5304" spans="1:8" ht="15.75">
      <c r="A5304" s="3" t="s">
        <v>2952</v>
      </c>
      <c r="B5304" s="2" t="s">
        <v>555</v>
      </c>
      <c r="C5304" s="2" t="s">
        <v>554</v>
      </c>
      <c r="D5304" s="2" t="s">
        <v>556</v>
      </c>
      <c r="E5304" s="4">
        <v>6</v>
      </c>
      <c r="F5304" s="4">
        <v>22674</v>
      </c>
      <c r="G5304" s="4">
        <v>2267</v>
      </c>
      <c r="H5304" s="4">
        <v>24941</v>
      </c>
    </row>
    <row r="5305" spans="1:8" ht="15.75">
      <c r="A5305" s="3" t="s">
        <v>2952</v>
      </c>
      <c r="B5305" s="2" t="s">
        <v>558</v>
      </c>
      <c r="C5305" s="2" t="s">
        <v>557</v>
      </c>
      <c r="D5305" s="2" t="s">
        <v>559</v>
      </c>
      <c r="E5305" s="4">
        <v>42</v>
      </c>
      <c r="F5305" s="4">
        <v>329924</v>
      </c>
      <c r="G5305" s="4">
        <v>32992</v>
      </c>
      <c r="H5305" s="4">
        <v>362916</v>
      </c>
    </row>
    <row r="5306" spans="1:8" ht="15.75">
      <c r="A5306" s="3" t="s">
        <v>2952</v>
      </c>
      <c r="B5306" s="2" t="s">
        <v>561</v>
      </c>
      <c r="C5306" s="2" t="s">
        <v>560</v>
      </c>
      <c r="D5306" s="2" t="s">
        <v>562</v>
      </c>
      <c r="E5306" s="4">
        <v>129</v>
      </c>
      <c r="F5306" s="4">
        <v>453970</v>
      </c>
      <c r="G5306" s="4">
        <v>45397</v>
      </c>
      <c r="H5306" s="4">
        <v>499367</v>
      </c>
    </row>
    <row r="5307" spans="1:8" ht="15.75">
      <c r="A5307" s="3" t="s">
        <v>2952</v>
      </c>
      <c r="B5307" s="2" t="s">
        <v>567</v>
      </c>
      <c r="C5307" s="2" t="s">
        <v>566</v>
      </c>
      <c r="D5307" s="2" t="s">
        <v>568</v>
      </c>
      <c r="E5307" s="4">
        <v>55</v>
      </c>
      <c r="F5307" s="4">
        <v>577000</v>
      </c>
      <c r="G5307" s="4">
        <v>57700</v>
      </c>
      <c r="H5307" s="4">
        <v>634700</v>
      </c>
    </row>
    <row r="5308" spans="1:8" ht="15.75">
      <c r="A5308" s="3" t="s">
        <v>2952</v>
      </c>
      <c r="B5308" s="2" t="s">
        <v>573</v>
      </c>
      <c r="C5308" s="2" t="s">
        <v>572</v>
      </c>
      <c r="D5308" s="2" t="s">
        <v>574</v>
      </c>
      <c r="E5308" s="4">
        <v>55</v>
      </c>
      <c r="F5308" s="4">
        <v>774230</v>
      </c>
      <c r="G5308" s="4">
        <v>77423</v>
      </c>
      <c r="H5308" s="4">
        <v>851653</v>
      </c>
    </row>
    <row r="5309" spans="1:8" ht="15.75">
      <c r="A5309" s="3" t="s">
        <v>2952</v>
      </c>
      <c r="B5309" s="2" t="s">
        <v>576</v>
      </c>
      <c r="C5309" s="2" t="s">
        <v>575</v>
      </c>
      <c r="D5309" s="2" t="s">
        <v>577</v>
      </c>
      <c r="E5309" s="4">
        <v>41</v>
      </c>
      <c r="F5309" s="4">
        <v>164354</v>
      </c>
      <c r="G5309" s="4">
        <v>16435</v>
      </c>
      <c r="H5309" s="4">
        <v>180789</v>
      </c>
    </row>
    <row r="5310" spans="1:8" ht="15.75">
      <c r="A5310" s="3" t="s">
        <v>2952</v>
      </c>
      <c r="B5310" s="2" t="s">
        <v>582</v>
      </c>
      <c r="C5310" s="2" t="s">
        <v>581</v>
      </c>
      <c r="D5310" s="2"/>
      <c r="E5310" s="4">
        <v>5</v>
      </c>
      <c r="F5310" s="4">
        <v>24900</v>
      </c>
      <c r="G5310" s="4">
        <v>2490</v>
      </c>
      <c r="H5310" s="4">
        <v>27390</v>
      </c>
    </row>
    <row r="5311" spans="1:8" ht="15.75">
      <c r="A5311" s="3" t="s">
        <v>2952</v>
      </c>
      <c r="B5311" s="2" t="s">
        <v>3066</v>
      </c>
      <c r="C5311" s="2" t="s">
        <v>3065</v>
      </c>
      <c r="D5311" s="2" t="s">
        <v>3067</v>
      </c>
      <c r="E5311" s="4">
        <v>80</v>
      </c>
      <c r="F5311" s="4">
        <v>358240</v>
      </c>
      <c r="G5311" s="4">
        <v>35824</v>
      </c>
      <c r="H5311" s="4">
        <v>394064</v>
      </c>
    </row>
    <row r="5312" spans="1:8" ht="15.75">
      <c r="A5312" s="3" t="s">
        <v>2952</v>
      </c>
      <c r="B5312" s="2" t="s">
        <v>612</v>
      </c>
      <c r="C5312" s="2" t="s">
        <v>363</v>
      </c>
      <c r="D5312" s="2" t="s">
        <v>613</v>
      </c>
      <c r="E5312" s="4">
        <v>160</v>
      </c>
      <c r="F5312" s="4">
        <v>744118</v>
      </c>
      <c r="G5312" s="4">
        <v>74413</v>
      </c>
      <c r="H5312" s="4">
        <v>818531</v>
      </c>
    </row>
    <row r="5313" spans="1:8" ht="15.75">
      <c r="A5313" s="3" t="s">
        <v>2952</v>
      </c>
      <c r="B5313" s="2" t="s">
        <v>615</v>
      </c>
      <c r="C5313" s="2" t="s">
        <v>614</v>
      </c>
      <c r="D5313" s="2" t="s">
        <v>616</v>
      </c>
      <c r="E5313" s="4">
        <v>392</v>
      </c>
      <c r="F5313" s="4">
        <v>835840</v>
      </c>
      <c r="G5313" s="4">
        <v>83584</v>
      </c>
      <c r="H5313" s="4">
        <v>919424</v>
      </c>
    </row>
    <row r="5314" spans="1:8" ht="15.75">
      <c r="A5314" s="3" t="s">
        <v>2952</v>
      </c>
      <c r="B5314" s="2" t="s">
        <v>619</v>
      </c>
      <c r="C5314" s="2" t="s">
        <v>366</v>
      </c>
      <c r="D5314" s="2" t="s">
        <v>620</v>
      </c>
      <c r="E5314" s="4">
        <v>70</v>
      </c>
      <c r="F5314" s="4">
        <v>434830</v>
      </c>
      <c r="G5314" s="4">
        <v>43483</v>
      </c>
      <c r="H5314" s="4">
        <v>478313</v>
      </c>
    </row>
    <row r="5315" spans="1:8" ht="15.75">
      <c r="A5315" s="3" t="s">
        <v>2952</v>
      </c>
      <c r="B5315" s="2" t="s">
        <v>622</v>
      </c>
      <c r="C5315" s="2" t="s">
        <v>621</v>
      </c>
      <c r="D5315" s="2" t="s">
        <v>623</v>
      </c>
      <c r="E5315" s="4">
        <v>489</v>
      </c>
      <c r="F5315" s="4">
        <v>1223371</v>
      </c>
      <c r="G5315" s="4">
        <v>122337</v>
      </c>
      <c r="H5315" s="4">
        <v>1345708</v>
      </c>
    </row>
    <row r="5316" spans="1:8" ht="15.75">
      <c r="A5316" s="3" t="s">
        <v>2952</v>
      </c>
      <c r="B5316" s="2" t="s">
        <v>631</v>
      </c>
      <c r="C5316" s="2" t="s">
        <v>630</v>
      </c>
      <c r="D5316" s="2" t="s">
        <v>632</v>
      </c>
      <c r="E5316" s="4">
        <v>353</v>
      </c>
      <c r="F5316" s="4">
        <v>942250</v>
      </c>
      <c r="G5316" s="4">
        <v>94225</v>
      </c>
      <c r="H5316" s="4">
        <v>1036475</v>
      </c>
    </row>
    <row r="5317" spans="1:8" ht="15.75">
      <c r="A5317" s="3" t="s">
        <v>2952</v>
      </c>
      <c r="B5317" s="2" t="s">
        <v>634</v>
      </c>
      <c r="C5317" s="2" t="s">
        <v>633</v>
      </c>
      <c r="D5317" s="2" t="s">
        <v>635</v>
      </c>
      <c r="E5317" s="4">
        <v>597</v>
      </c>
      <c r="F5317" s="4">
        <v>817989</v>
      </c>
      <c r="G5317" s="4">
        <v>81799</v>
      </c>
      <c r="H5317" s="4">
        <v>899788</v>
      </c>
    </row>
    <row r="5318" spans="1:8" ht="15.75">
      <c r="A5318" s="3" t="s">
        <v>2952</v>
      </c>
      <c r="B5318" s="2" t="s">
        <v>638</v>
      </c>
      <c r="C5318" s="2" t="s">
        <v>352</v>
      </c>
      <c r="D5318" s="2" t="s">
        <v>639</v>
      </c>
      <c r="E5318" s="4">
        <v>130</v>
      </c>
      <c r="F5318" s="4">
        <v>770780</v>
      </c>
      <c r="G5318" s="4">
        <v>77078</v>
      </c>
      <c r="H5318" s="4">
        <v>847858</v>
      </c>
    </row>
    <row r="5319" spans="1:8" ht="15.75">
      <c r="A5319" s="3" t="s">
        <v>2952</v>
      </c>
      <c r="B5319" s="2" t="s">
        <v>641</v>
      </c>
      <c r="C5319" s="2" t="s">
        <v>640</v>
      </c>
      <c r="D5319" s="2" t="s">
        <v>642</v>
      </c>
      <c r="E5319" s="4">
        <v>348</v>
      </c>
      <c r="F5319" s="4">
        <v>1001268</v>
      </c>
      <c r="G5319" s="4">
        <v>100127</v>
      </c>
      <c r="H5319" s="4">
        <v>1101395</v>
      </c>
    </row>
    <row r="5320" spans="1:8" ht="15.75">
      <c r="A5320" s="3" t="s">
        <v>2952</v>
      </c>
      <c r="B5320" s="2" t="s">
        <v>645</v>
      </c>
      <c r="C5320" s="2" t="s">
        <v>358</v>
      </c>
      <c r="D5320" s="2" t="s">
        <v>646</v>
      </c>
      <c r="E5320" s="4">
        <v>389</v>
      </c>
      <c r="F5320" s="4">
        <v>2671692</v>
      </c>
      <c r="G5320" s="4">
        <v>267170</v>
      </c>
      <c r="H5320" s="4">
        <v>2938862</v>
      </c>
    </row>
    <row r="5321" spans="1:8" ht="15.75">
      <c r="A5321" s="3" t="s">
        <v>2952</v>
      </c>
      <c r="B5321" s="2" t="s">
        <v>648</v>
      </c>
      <c r="C5321" s="2" t="s">
        <v>647</v>
      </c>
      <c r="D5321" s="2" t="s">
        <v>649</v>
      </c>
      <c r="E5321" s="4">
        <v>70</v>
      </c>
      <c r="F5321" s="4">
        <v>228970</v>
      </c>
      <c r="G5321" s="4">
        <v>22897</v>
      </c>
      <c r="H5321" s="4">
        <v>251867</v>
      </c>
    </row>
    <row r="5322" spans="1:8" ht="15.75">
      <c r="A5322" s="3" t="s">
        <v>2952</v>
      </c>
      <c r="B5322" s="2" t="s">
        <v>655</v>
      </c>
      <c r="C5322" s="2" t="s">
        <v>654</v>
      </c>
      <c r="D5322" s="2" t="s">
        <v>656</v>
      </c>
      <c r="E5322" s="4">
        <v>-62</v>
      </c>
      <c r="F5322" s="4">
        <v>-250032</v>
      </c>
      <c r="G5322" s="4">
        <v>-25003</v>
      </c>
      <c r="H5322" s="4">
        <v>-275035</v>
      </c>
    </row>
    <row r="5323" spans="1:8" ht="15.75">
      <c r="A5323" s="3" t="s">
        <v>2952</v>
      </c>
      <c r="B5323" s="2" t="s">
        <v>658</v>
      </c>
      <c r="C5323" s="2" t="s">
        <v>657</v>
      </c>
      <c r="D5323" s="2" t="s">
        <v>659</v>
      </c>
      <c r="E5323" s="4">
        <v>12</v>
      </c>
      <c r="F5323" s="4">
        <v>24000</v>
      </c>
      <c r="G5323" s="4">
        <v>2400</v>
      </c>
      <c r="H5323" s="4">
        <v>26400</v>
      </c>
    </row>
    <row r="5324" spans="1:8" ht="15.75">
      <c r="A5324" s="3" t="s">
        <v>2952</v>
      </c>
      <c r="B5324" s="2" t="s">
        <v>660</v>
      </c>
      <c r="C5324" s="2" t="s">
        <v>448</v>
      </c>
      <c r="D5324" s="2" t="s">
        <v>661</v>
      </c>
      <c r="E5324" s="4">
        <v>49</v>
      </c>
      <c r="F5324" s="4">
        <v>459119</v>
      </c>
      <c r="G5324" s="4">
        <v>45912</v>
      </c>
      <c r="H5324" s="4">
        <v>505031</v>
      </c>
    </row>
    <row r="5325" spans="1:8" ht="15.75">
      <c r="A5325" s="3" t="s">
        <v>2952</v>
      </c>
      <c r="B5325" s="2" t="s">
        <v>663</v>
      </c>
      <c r="C5325" s="2" t="s">
        <v>662</v>
      </c>
      <c r="D5325" s="2" t="s">
        <v>664</v>
      </c>
      <c r="E5325" s="4">
        <v>42</v>
      </c>
      <c r="F5325" s="4">
        <v>159690</v>
      </c>
      <c r="G5325" s="4">
        <v>15969</v>
      </c>
      <c r="H5325" s="4">
        <v>175659</v>
      </c>
    </row>
    <row r="5326" spans="1:8" ht="15.75">
      <c r="A5326" s="3" t="s">
        <v>2952</v>
      </c>
      <c r="B5326" s="2" t="s">
        <v>666</v>
      </c>
      <c r="C5326" s="2" t="s">
        <v>665</v>
      </c>
      <c r="D5326" s="2" t="s">
        <v>667</v>
      </c>
      <c r="E5326" s="4">
        <v>59</v>
      </c>
      <c r="F5326" s="4">
        <v>716000</v>
      </c>
      <c r="G5326" s="4">
        <v>71600</v>
      </c>
      <c r="H5326" s="4">
        <v>787600</v>
      </c>
    </row>
    <row r="5327" spans="1:8" ht="15.75">
      <c r="A5327" s="3" t="s">
        <v>2952</v>
      </c>
      <c r="B5327" s="2" t="s">
        <v>669</v>
      </c>
      <c r="C5327" s="2" t="s">
        <v>668</v>
      </c>
      <c r="D5327" s="2" t="s">
        <v>670</v>
      </c>
      <c r="E5327" s="4">
        <v>14</v>
      </c>
      <c r="F5327" s="4">
        <v>58872</v>
      </c>
      <c r="G5327" s="4">
        <v>5887</v>
      </c>
      <c r="H5327" s="4">
        <v>64759</v>
      </c>
    </row>
    <row r="5328" spans="1:8" ht="15.75">
      <c r="A5328" s="3" t="s">
        <v>2952</v>
      </c>
      <c r="B5328" s="2" t="s">
        <v>674</v>
      </c>
      <c r="C5328" s="2" t="s">
        <v>673</v>
      </c>
      <c r="D5328" s="2" t="s">
        <v>675</v>
      </c>
      <c r="E5328" s="4">
        <v>68</v>
      </c>
      <c r="F5328" s="4">
        <v>285000</v>
      </c>
      <c r="G5328" s="4">
        <v>28500</v>
      </c>
      <c r="H5328" s="4">
        <v>313500</v>
      </c>
    </row>
    <row r="5329" spans="1:8" ht="15.75">
      <c r="A5329" s="3" t="s">
        <v>2952</v>
      </c>
      <c r="B5329" s="2" t="s">
        <v>677</v>
      </c>
      <c r="C5329" s="2" t="s">
        <v>676</v>
      </c>
      <c r="D5329" s="2" t="s">
        <v>678</v>
      </c>
      <c r="E5329" s="4">
        <v>51</v>
      </c>
      <c r="F5329" s="4">
        <v>90350</v>
      </c>
      <c r="G5329" s="4">
        <v>9035</v>
      </c>
      <c r="H5329" s="4">
        <v>99385</v>
      </c>
    </row>
    <row r="5330" spans="1:8" ht="15.75">
      <c r="A5330" s="3" t="s">
        <v>2952</v>
      </c>
      <c r="B5330" s="2" t="s">
        <v>680</v>
      </c>
      <c r="C5330" s="2" t="s">
        <v>679</v>
      </c>
      <c r="D5330" s="2" t="s">
        <v>681</v>
      </c>
      <c r="E5330" s="4">
        <v>20</v>
      </c>
      <c r="F5330" s="4">
        <v>186020</v>
      </c>
      <c r="G5330" s="4">
        <v>18602</v>
      </c>
      <c r="H5330" s="4">
        <v>204622</v>
      </c>
    </row>
    <row r="5331" spans="1:8" ht="15.75">
      <c r="A5331" s="3" t="s">
        <v>2952</v>
      </c>
      <c r="B5331" s="2" t="s">
        <v>683</v>
      </c>
      <c r="C5331" s="2" t="s">
        <v>682</v>
      </c>
      <c r="D5331" s="2" t="s">
        <v>684</v>
      </c>
      <c r="E5331" s="4">
        <v>23</v>
      </c>
      <c r="F5331" s="4">
        <v>105904</v>
      </c>
      <c r="G5331" s="4">
        <v>10590</v>
      </c>
      <c r="H5331" s="4">
        <v>116494</v>
      </c>
    </row>
    <row r="5332" spans="1:8" ht="15.75">
      <c r="A5332" s="3" t="s">
        <v>2952</v>
      </c>
      <c r="B5332" s="2" t="s">
        <v>686</v>
      </c>
      <c r="C5332" s="2" t="s">
        <v>685</v>
      </c>
      <c r="D5332" s="2" t="s">
        <v>687</v>
      </c>
      <c r="E5332" s="4">
        <v>10</v>
      </c>
      <c r="F5332" s="4">
        <v>100600</v>
      </c>
      <c r="G5332" s="4">
        <v>10060</v>
      </c>
      <c r="H5332" s="4">
        <v>110660</v>
      </c>
    </row>
    <row r="5333" spans="1:8" ht="15.75">
      <c r="A5333" s="3" t="s">
        <v>2952</v>
      </c>
      <c r="B5333" s="2" t="s">
        <v>3083</v>
      </c>
      <c r="C5333" s="2" t="s">
        <v>3082</v>
      </c>
      <c r="D5333" s="2" t="s">
        <v>3084</v>
      </c>
      <c r="E5333" s="4">
        <v>54</v>
      </c>
      <c r="F5333" s="4">
        <v>245986</v>
      </c>
      <c r="G5333" s="4">
        <v>24599</v>
      </c>
      <c r="H5333" s="4">
        <v>270585</v>
      </c>
    </row>
    <row r="5334" spans="1:8" ht="15.75">
      <c r="A5334" s="3" t="s">
        <v>2952</v>
      </c>
      <c r="B5334" s="2" t="s">
        <v>700</v>
      </c>
      <c r="C5334" s="2" t="s">
        <v>699</v>
      </c>
      <c r="D5334" s="2" t="s">
        <v>701</v>
      </c>
      <c r="E5334" s="4">
        <v>286</v>
      </c>
      <c r="F5334" s="4">
        <v>1012600</v>
      </c>
      <c r="G5334" s="4">
        <v>101259</v>
      </c>
      <c r="H5334" s="4">
        <v>1113859</v>
      </c>
    </row>
    <row r="5335" spans="1:8" ht="15.75">
      <c r="A5335" s="3" t="s">
        <v>2952</v>
      </c>
      <c r="B5335" s="2" t="s">
        <v>703</v>
      </c>
      <c r="C5335" s="2" t="s">
        <v>702</v>
      </c>
      <c r="D5335" s="2" t="s">
        <v>704</v>
      </c>
      <c r="E5335" s="4">
        <v>50</v>
      </c>
      <c r="F5335" s="4">
        <v>90250</v>
      </c>
      <c r="G5335" s="4">
        <v>9025</v>
      </c>
      <c r="H5335" s="4">
        <v>99275</v>
      </c>
    </row>
    <row r="5336" spans="1:8" ht="15.75">
      <c r="A5336" s="3" t="s">
        <v>2952</v>
      </c>
      <c r="B5336" s="2" t="s">
        <v>731</v>
      </c>
      <c r="C5336" s="2" t="s">
        <v>730</v>
      </c>
      <c r="D5336" s="2" t="s">
        <v>732</v>
      </c>
      <c r="E5336" s="4">
        <v>1</v>
      </c>
      <c r="F5336" s="4">
        <v>2700</v>
      </c>
      <c r="G5336" s="4">
        <v>270</v>
      </c>
      <c r="H5336" s="4">
        <v>2970</v>
      </c>
    </row>
    <row r="5337" spans="1:8" ht="15.75">
      <c r="A5337" s="3" t="s">
        <v>2952</v>
      </c>
      <c r="B5337" s="2" t="s">
        <v>737</v>
      </c>
      <c r="C5337" s="2" t="s">
        <v>736</v>
      </c>
      <c r="D5337" s="2" t="s">
        <v>738</v>
      </c>
      <c r="E5337" s="4">
        <v>703</v>
      </c>
      <c r="F5337" s="4">
        <v>1363050</v>
      </c>
      <c r="G5337" s="4">
        <v>136305</v>
      </c>
      <c r="H5337" s="4">
        <v>1499355</v>
      </c>
    </row>
    <row r="5338" spans="1:8" ht="15.75">
      <c r="A5338" s="3" t="s">
        <v>2952</v>
      </c>
      <c r="B5338" s="2" t="s">
        <v>3103</v>
      </c>
      <c r="C5338" s="2" t="s">
        <v>3102</v>
      </c>
      <c r="D5338" s="2" t="s">
        <v>3104</v>
      </c>
      <c r="E5338" s="4">
        <v>100</v>
      </c>
      <c r="F5338" s="4">
        <v>185500</v>
      </c>
      <c r="G5338" s="4">
        <v>18550</v>
      </c>
      <c r="H5338" s="4">
        <v>204050</v>
      </c>
    </row>
    <row r="5339" spans="1:8" ht="15.75">
      <c r="A5339" s="3" t="s">
        <v>2952</v>
      </c>
      <c r="B5339" s="2" t="s">
        <v>3106</v>
      </c>
      <c r="C5339" s="2" t="s">
        <v>3105</v>
      </c>
      <c r="D5339" s="2" t="s">
        <v>3107</v>
      </c>
      <c r="E5339" s="4">
        <v>100</v>
      </c>
      <c r="F5339" s="4">
        <v>193100</v>
      </c>
      <c r="G5339" s="4">
        <v>19310</v>
      </c>
      <c r="H5339" s="4">
        <v>212410</v>
      </c>
    </row>
    <row r="5340" spans="1:8" ht="15.75">
      <c r="A5340" s="3" t="s">
        <v>2952</v>
      </c>
      <c r="B5340" s="2" t="s">
        <v>745</v>
      </c>
      <c r="C5340" s="2" t="s">
        <v>744</v>
      </c>
      <c r="D5340" s="2" t="s">
        <v>746</v>
      </c>
      <c r="E5340" s="4">
        <v>11</v>
      </c>
      <c r="F5340" s="4">
        <v>80396</v>
      </c>
      <c r="G5340" s="4">
        <v>8040</v>
      </c>
      <c r="H5340" s="4">
        <v>88436</v>
      </c>
    </row>
    <row r="5341" spans="1:8" ht="15.75">
      <c r="A5341" s="3" t="s">
        <v>2952</v>
      </c>
      <c r="B5341" s="2" t="s">
        <v>748</v>
      </c>
      <c r="C5341" s="2" t="s">
        <v>747</v>
      </c>
      <c r="D5341" s="2" t="s">
        <v>749</v>
      </c>
      <c r="E5341" s="4">
        <v>512</v>
      </c>
      <c r="F5341" s="4">
        <v>1104323</v>
      </c>
      <c r="G5341" s="4">
        <v>110432</v>
      </c>
      <c r="H5341" s="4">
        <v>1214755</v>
      </c>
    </row>
    <row r="5342" spans="1:8" ht="15.75">
      <c r="A5342" s="3" t="s">
        <v>2952</v>
      </c>
      <c r="B5342" s="2" t="s">
        <v>757</v>
      </c>
      <c r="C5342" s="2" t="s">
        <v>756</v>
      </c>
      <c r="D5342" s="2" t="s">
        <v>758</v>
      </c>
      <c r="E5342" s="4">
        <v>10</v>
      </c>
      <c r="F5342" s="4">
        <v>31300</v>
      </c>
      <c r="G5342" s="4">
        <v>3130</v>
      </c>
      <c r="H5342" s="4">
        <v>34430</v>
      </c>
    </row>
    <row r="5343" spans="1:8" ht="15.75">
      <c r="A5343" s="3" t="s">
        <v>2952</v>
      </c>
      <c r="B5343" s="2" t="s">
        <v>771</v>
      </c>
      <c r="C5343" s="2" t="s">
        <v>770</v>
      </c>
      <c r="D5343" s="2" t="s">
        <v>772</v>
      </c>
      <c r="E5343" s="4">
        <v>220</v>
      </c>
      <c r="F5343" s="4">
        <v>1298397</v>
      </c>
      <c r="G5343" s="4">
        <v>129840</v>
      </c>
      <c r="H5343" s="4">
        <v>1428237</v>
      </c>
    </row>
    <row r="5344" spans="1:8" ht="15.75">
      <c r="A5344" s="3" t="s">
        <v>2952</v>
      </c>
      <c r="B5344" s="2" t="s">
        <v>774</v>
      </c>
      <c r="C5344" s="2" t="s">
        <v>773</v>
      </c>
      <c r="D5344" s="2" t="s">
        <v>775</v>
      </c>
      <c r="E5344" s="4">
        <v>758</v>
      </c>
      <c r="F5344" s="4">
        <v>2036746</v>
      </c>
      <c r="G5344" s="4">
        <v>203675</v>
      </c>
      <c r="H5344" s="4">
        <v>2240421</v>
      </c>
    </row>
    <row r="5345" spans="1:8" ht="15.75">
      <c r="A5345" s="3" t="s">
        <v>2952</v>
      </c>
      <c r="B5345" s="2" t="s">
        <v>779</v>
      </c>
      <c r="C5345" s="2" t="s">
        <v>778</v>
      </c>
      <c r="D5345" s="2" t="s">
        <v>780</v>
      </c>
      <c r="E5345" s="4">
        <v>375</v>
      </c>
      <c r="F5345" s="4">
        <v>2536300</v>
      </c>
      <c r="G5345" s="4">
        <v>253630</v>
      </c>
      <c r="H5345" s="4">
        <v>2789930</v>
      </c>
    </row>
    <row r="5346" spans="1:8" ht="15.75">
      <c r="A5346" s="3" t="s">
        <v>2952</v>
      </c>
      <c r="B5346" s="2" t="s">
        <v>782</v>
      </c>
      <c r="C5346" s="2" t="s">
        <v>781</v>
      </c>
      <c r="D5346" s="2" t="s">
        <v>783</v>
      </c>
      <c r="E5346" s="4">
        <v>402</v>
      </c>
      <c r="F5346" s="4">
        <v>1240572</v>
      </c>
      <c r="G5346" s="4">
        <v>124057</v>
      </c>
      <c r="H5346" s="4">
        <v>1364629</v>
      </c>
    </row>
    <row r="5347" spans="1:8" ht="15.75">
      <c r="A5347" s="3" t="s">
        <v>2952</v>
      </c>
      <c r="B5347" s="2" t="s">
        <v>790</v>
      </c>
      <c r="C5347" s="2" t="s">
        <v>789</v>
      </c>
      <c r="D5347" s="2" t="s">
        <v>791</v>
      </c>
      <c r="E5347" s="4">
        <v>-2000</v>
      </c>
      <c r="F5347" s="4"/>
      <c r="G5347" s="4"/>
      <c r="H5347" s="4"/>
    </row>
    <row r="5348" spans="1:8" ht="15.75">
      <c r="A5348" s="3" t="s">
        <v>2952</v>
      </c>
      <c r="B5348" s="2" t="s">
        <v>797</v>
      </c>
      <c r="C5348" s="2" t="s">
        <v>796</v>
      </c>
      <c r="D5348" s="2" t="s">
        <v>798</v>
      </c>
      <c r="E5348" s="4">
        <v>4</v>
      </c>
      <c r="F5348" s="4">
        <v>18000</v>
      </c>
      <c r="G5348" s="4">
        <v>1800</v>
      </c>
      <c r="H5348" s="4">
        <v>19800</v>
      </c>
    </row>
    <row r="5349" spans="1:8" ht="15.75">
      <c r="A5349" s="3" t="s">
        <v>2952</v>
      </c>
      <c r="B5349" s="2" t="s">
        <v>800</v>
      </c>
      <c r="C5349" s="2" t="s">
        <v>799</v>
      </c>
      <c r="D5349" s="2" t="s">
        <v>801</v>
      </c>
      <c r="E5349" s="4">
        <v>401</v>
      </c>
      <c r="F5349" s="4">
        <v>2744200</v>
      </c>
      <c r="G5349" s="4">
        <v>274420</v>
      </c>
      <c r="H5349" s="4">
        <v>3018620</v>
      </c>
    </row>
    <row r="5350" spans="1:8" ht="15.75">
      <c r="A5350" s="3" t="s">
        <v>2952</v>
      </c>
      <c r="B5350" s="2" t="s">
        <v>803</v>
      </c>
      <c r="C5350" s="2" t="s">
        <v>802</v>
      </c>
      <c r="D5350" s="2" t="s">
        <v>804</v>
      </c>
      <c r="E5350" s="4">
        <v>4</v>
      </c>
      <c r="F5350" s="4">
        <v>13904</v>
      </c>
      <c r="G5350" s="4">
        <v>1390</v>
      </c>
      <c r="H5350" s="4">
        <v>15294</v>
      </c>
    </row>
    <row r="5351" spans="1:8" ht="15.75">
      <c r="A5351" s="3" t="s">
        <v>2952</v>
      </c>
      <c r="B5351" s="2" t="s">
        <v>809</v>
      </c>
      <c r="C5351" s="2" t="s">
        <v>808</v>
      </c>
      <c r="D5351" s="2" t="s">
        <v>810</v>
      </c>
      <c r="E5351" s="4">
        <v>4</v>
      </c>
      <c r="F5351" s="4">
        <v>15316</v>
      </c>
      <c r="G5351" s="4">
        <v>1532</v>
      </c>
      <c r="H5351" s="4">
        <v>16848</v>
      </c>
    </row>
    <row r="5352" spans="1:8" ht="15.75">
      <c r="A5352" s="3" t="s">
        <v>2952</v>
      </c>
      <c r="B5352" s="2" t="s">
        <v>812</v>
      </c>
      <c r="C5352" s="2" t="s">
        <v>811</v>
      </c>
      <c r="D5352" s="2"/>
      <c r="E5352" s="4">
        <v>50</v>
      </c>
      <c r="F5352" s="4">
        <v>150000</v>
      </c>
      <c r="G5352" s="4">
        <v>15000</v>
      </c>
      <c r="H5352" s="4">
        <v>165000</v>
      </c>
    </row>
    <row r="5353" spans="1:8" ht="15.75">
      <c r="A5353" s="3" t="s">
        <v>2952</v>
      </c>
      <c r="B5353" s="2" t="s">
        <v>814</v>
      </c>
      <c r="C5353" s="2" t="s">
        <v>813</v>
      </c>
      <c r="D5353" s="2" t="s">
        <v>815</v>
      </c>
      <c r="E5353" s="4">
        <v>1550</v>
      </c>
      <c r="F5353" s="4">
        <v>2133000</v>
      </c>
      <c r="G5353" s="4">
        <v>213300</v>
      </c>
      <c r="H5353" s="4">
        <v>2346300</v>
      </c>
    </row>
    <row r="5354" spans="1:8" ht="15.75">
      <c r="A5354" s="3" t="s">
        <v>2952</v>
      </c>
      <c r="B5354" s="2" t="s">
        <v>820</v>
      </c>
      <c r="C5354" s="2" t="s">
        <v>819</v>
      </c>
      <c r="D5354" s="2" t="s">
        <v>821</v>
      </c>
      <c r="E5354" s="4">
        <v>510</v>
      </c>
      <c r="F5354" s="4">
        <v>1317500</v>
      </c>
      <c r="G5354" s="4">
        <v>131750</v>
      </c>
      <c r="H5354" s="4">
        <v>1449250</v>
      </c>
    </row>
    <row r="5355" spans="1:8" ht="15.75">
      <c r="A5355" s="3" t="s">
        <v>2952</v>
      </c>
      <c r="B5355" s="2" t="s">
        <v>823</v>
      </c>
      <c r="C5355" s="2" t="s">
        <v>822</v>
      </c>
      <c r="D5355" s="2" t="s">
        <v>824</v>
      </c>
      <c r="E5355" s="4">
        <v>5212</v>
      </c>
      <c r="F5355" s="4">
        <v>7146480</v>
      </c>
      <c r="G5355" s="4">
        <v>714648</v>
      </c>
      <c r="H5355" s="4">
        <v>7861128</v>
      </c>
    </row>
    <row r="5356" spans="1:8" ht="15.75">
      <c r="A5356" s="3" t="s">
        <v>2952</v>
      </c>
      <c r="B5356" s="2" t="s">
        <v>826</v>
      </c>
      <c r="C5356" s="2" t="s">
        <v>825</v>
      </c>
      <c r="D5356" s="2" t="s">
        <v>827</v>
      </c>
      <c r="E5356" s="4">
        <v>200</v>
      </c>
      <c r="F5356" s="4">
        <v>1673200</v>
      </c>
      <c r="G5356" s="4">
        <v>167320</v>
      </c>
      <c r="H5356" s="4">
        <v>1840520</v>
      </c>
    </row>
    <row r="5357" spans="1:8" ht="15.75">
      <c r="A5357" s="3" t="s">
        <v>2952</v>
      </c>
      <c r="B5357" s="2" t="s">
        <v>835</v>
      </c>
      <c r="C5357" s="2" t="s">
        <v>834</v>
      </c>
      <c r="D5357" s="2" t="s">
        <v>836</v>
      </c>
      <c r="E5357" s="4">
        <v>10</v>
      </c>
      <c r="F5357" s="4">
        <v>41680</v>
      </c>
      <c r="G5357" s="4">
        <v>4168</v>
      </c>
      <c r="H5357" s="4">
        <v>45848</v>
      </c>
    </row>
    <row r="5358" spans="1:8" ht="15.75">
      <c r="A5358" s="3" t="s">
        <v>2952</v>
      </c>
      <c r="B5358" s="2" t="s">
        <v>858</v>
      </c>
      <c r="C5358" s="2" t="s">
        <v>857</v>
      </c>
      <c r="D5358" s="2" t="s">
        <v>859</v>
      </c>
      <c r="E5358" s="4">
        <v>106</v>
      </c>
      <c r="F5358" s="4">
        <v>170000</v>
      </c>
      <c r="G5358" s="4">
        <v>17000</v>
      </c>
      <c r="H5358" s="4">
        <v>187000</v>
      </c>
    </row>
    <row r="5359" spans="1:8" ht="15.75">
      <c r="A5359" s="3" t="s">
        <v>2952</v>
      </c>
      <c r="B5359" s="2" t="s">
        <v>873</v>
      </c>
      <c r="C5359" s="2" t="s">
        <v>872</v>
      </c>
      <c r="D5359" s="2" t="s">
        <v>874</v>
      </c>
      <c r="E5359" s="4">
        <v>55</v>
      </c>
      <c r="F5359" s="4">
        <v>92250</v>
      </c>
      <c r="G5359" s="4">
        <v>9225</v>
      </c>
      <c r="H5359" s="4">
        <v>101475</v>
      </c>
    </row>
    <row r="5360" spans="1:8" ht="15.75">
      <c r="A5360" s="3" t="s">
        <v>2952</v>
      </c>
      <c r="B5360" s="2" t="s">
        <v>878</v>
      </c>
      <c r="C5360" s="2" t="s">
        <v>877</v>
      </c>
      <c r="D5360" s="2" t="s">
        <v>879</v>
      </c>
      <c r="E5360" s="4">
        <v>300</v>
      </c>
      <c r="F5360" s="4">
        <v>512400</v>
      </c>
      <c r="G5360" s="4">
        <v>51240</v>
      </c>
      <c r="H5360" s="4">
        <v>563640</v>
      </c>
    </row>
    <row r="5361" spans="1:8" ht="15.75">
      <c r="A5361" s="3" t="s">
        <v>2952</v>
      </c>
      <c r="B5361" s="2" t="s">
        <v>3182</v>
      </c>
      <c r="C5361" s="2" t="s">
        <v>3181</v>
      </c>
      <c r="D5361" s="2" t="s">
        <v>884</v>
      </c>
      <c r="E5361" s="4">
        <v>40</v>
      </c>
      <c r="F5361" s="4">
        <v>737640</v>
      </c>
      <c r="G5361" s="4">
        <v>73764</v>
      </c>
      <c r="H5361" s="4">
        <v>811404</v>
      </c>
    </row>
    <row r="5362" spans="1:8" ht="15.75">
      <c r="A5362" s="3" t="s">
        <v>2952</v>
      </c>
      <c r="B5362" s="2" t="s">
        <v>918</v>
      </c>
      <c r="C5362" s="2" t="s">
        <v>917</v>
      </c>
      <c r="D5362" s="2" t="s">
        <v>919</v>
      </c>
      <c r="E5362" s="4">
        <v>5</v>
      </c>
      <c r="F5362" s="4">
        <v>122990</v>
      </c>
      <c r="G5362" s="4">
        <v>12299</v>
      </c>
      <c r="H5362" s="4">
        <v>135289</v>
      </c>
    </row>
    <row r="5363" spans="1:8" ht="15.75">
      <c r="A5363" s="3" t="s">
        <v>2952</v>
      </c>
      <c r="B5363" s="2" t="s">
        <v>925</v>
      </c>
      <c r="C5363" s="2" t="s">
        <v>924</v>
      </c>
      <c r="D5363" s="2" t="s">
        <v>890</v>
      </c>
      <c r="E5363" s="4">
        <v>10</v>
      </c>
      <c r="F5363" s="4">
        <v>145540</v>
      </c>
      <c r="G5363" s="4">
        <v>14554</v>
      </c>
      <c r="H5363" s="4">
        <v>160094</v>
      </c>
    </row>
    <row r="5364" spans="1:8" ht="15.75">
      <c r="A5364" s="3" t="s">
        <v>2952</v>
      </c>
      <c r="B5364" s="2" t="s">
        <v>3191</v>
      </c>
      <c r="C5364" s="2" t="s">
        <v>3190</v>
      </c>
      <c r="D5364" s="2" t="s">
        <v>3192</v>
      </c>
      <c r="E5364" s="4">
        <v>100</v>
      </c>
      <c r="F5364" s="4">
        <v>200500</v>
      </c>
      <c r="G5364" s="4">
        <v>20050</v>
      </c>
      <c r="H5364" s="4">
        <v>220550</v>
      </c>
    </row>
    <row r="5365" spans="1:8" ht="15.75">
      <c r="A5365" s="3" t="s">
        <v>2952</v>
      </c>
      <c r="B5365" s="2" t="s">
        <v>3202</v>
      </c>
      <c r="C5365" s="2" t="s">
        <v>3201</v>
      </c>
      <c r="D5365" s="2" t="s">
        <v>3203</v>
      </c>
      <c r="E5365" s="4">
        <v>100</v>
      </c>
      <c r="F5365" s="4">
        <v>178400</v>
      </c>
      <c r="G5365" s="4">
        <v>17840</v>
      </c>
      <c r="H5365" s="4">
        <v>196240</v>
      </c>
    </row>
    <row r="5366" spans="1:8" ht="15.75">
      <c r="A5366" s="3" t="s">
        <v>2952</v>
      </c>
      <c r="B5366" s="2" t="s">
        <v>1023</v>
      </c>
      <c r="C5366" s="2" t="s">
        <v>1022</v>
      </c>
      <c r="D5366" s="2"/>
      <c r="E5366" s="4">
        <v>90</v>
      </c>
      <c r="F5366" s="4">
        <v>387000</v>
      </c>
      <c r="G5366" s="4">
        <v>38700</v>
      </c>
      <c r="H5366" s="4">
        <v>425700</v>
      </c>
    </row>
    <row r="5367" spans="1:8" ht="15.75">
      <c r="A5367" s="3" t="s">
        <v>2952</v>
      </c>
      <c r="B5367" s="2" t="s">
        <v>1028</v>
      </c>
      <c r="C5367" s="2" t="s">
        <v>352</v>
      </c>
      <c r="D5367" s="2" t="s">
        <v>1029</v>
      </c>
      <c r="E5367" s="4">
        <v>30</v>
      </c>
      <c r="F5367" s="4">
        <v>183120</v>
      </c>
      <c r="G5367" s="4">
        <v>18312</v>
      </c>
      <c r="H5367" s="4">
        <v>201432</v>
      </c>
    </row>
    <row r="5368" spans="1:8" ht="15.75">
      <c r="A5368" s="3" t="s">
        <v>2952</v>
      </c>
      <c r="B5368" s="2" t="s">
        <v>1032</v>
      </c>
      <c r="C5368" s="2" t="s">
        <v>355</v>
      </c>
      <c r="D5368" s="2" t="s">
        <v>1033</v>
      </c>
      <c r="E5368" s="4">
        <v>30</v>
      </c>
      <c r="F5368" s="4">
        <v>185550</v>
      </c>
      <c r="G5368" s="4">
        <v>18555</v>
      </c>
      <c r="H5368" s="4">
        <v>204105</v>
      </c>
    </row>
    <row r="5369" spans="1:8" ht="15.75">
      <c r="A5369" s="3" t="s">
        <v>2952</v>
      </c>
      <c r="B5369" s="2" t="s">
        <v>1073</v>
      </c>
      <c r="C5369" s="2" t="s">
        <v>789</v>
      </c>
      <c r="D5369" s="2" t="s">
        <v>1074</v>
      </c>
      <c r="E5369" s="4">
        <v>20</v>
      </c>
      <c r="F5369" s="4">
        <v>23740</v>
      </c>
      <c r="G5369" s="4">
        <v>2374</v>
      </c>
      <c r="H5369" s="4">
        <v>26114</v>
      </c>
    </row>
    <row r="5370" spans="1:8" ht="15.75">
      <c r="A5370" s="3" t="s">
        <v>2952</v>
      </c>
      <c r="B5370" s="2" t="s">
        <v>1079</v>
      </c>
      <c r="C5370" s="2" t="s">
        <v>789</v>
      </c>
      <c r="D5370" s="2" t="s">
        <v>1080</v>
      </c>
      <c r="E5370" s="4">
        <v>2000</v>
      </c>
      <c r="F5370" s="4"/>
      <c r="G5370" s="4"/>
      <c r="H5370" s="4"/>
    </row>
    <row r="5371" spans="1:8" ht="15.75">
      <c r="A5371" s="3" t="s">
        <v>2952</v>
      </c>
      <c r="B5371" s="2" t="s">
        <v>1086</v>
      </c>
      <c r="C5371" s="2" t="s">
        <v>1085</v>
      </c>
      <c r="D5371" s="2" t="s">
        <v>1087</v>
      </c>
      <c r="E5371" s="4">
        <v>10</v>
      </c>
      <c r="F5371" s="4">
        <v>41430</v>
      </c>
      <c r="G5371" s="4">
        <v>4143</v>
      </c>
      <c r="H5371" s="4">
        <v>45573</v>
      </c>
    </row>
    <row r="5372" spans="1:8" ht="15.75">
      <c r="A5372" s="3" t="s">
        <v>2952</v>
      </c>
      <c r="B5372" s="2" t="s">
        <v>3265</v>
      </c>
      <c r="C5372" s="2" t="s">
        <v>3264</v>
      </c>
      <c r="D5372" s="2" t="s">
        <v>3266</v>
      </c>
      <c r="E5372" s="4">
        <v>10</v>
      </c>
      <c r="F5372" s="4">
        <v>49500</v>
      </c>
      <c r="G5372" s="4">
        <v>4950</v>
      </c>
      <c r="H5372" s="4">
        <v>54450</v>
      </c>
    </row>
    <row r="5373" spans="1:8" ht="15.75">
      <c r="A5373" s="3" t="s">
        <v>2952</v>
      </c>
      <c r="B5373" s="2" t="s">
        <v>1116</v>
      </c>
      <c r="C5373" s="2" t="s">
        <v>514</v>
      </c>
      <c r="D5373" s="2" t="s">
        <v>3272</v>
      </c>
      <c r="E5373" s="4">
        <v>8</v>
      </c>
      <c r="F5373" s="4">
        <v>59200</v>
      </c>
      <c r="G5373" s="4">
        <v>5920</v>
      </c>
      <c r="H5373" s="4">
        <v>65120</v>
      </c>
    </row>
    <row r="5374" spans="1:8" ht="15.75">
      <c r="A5374" s="3" t="s">
        <v>2952</v>
      </c>
      <c r="B5374" s="2" t="s">
        <v>3273</v>
      </c>
      <c r="C5374" s="2" t="s">
        <v>545</v>
      </c>
      <c r="D5374" s="2" t="s">
        <v>3274</v>
      </c>
      <c r="E5374" s="4">
        <v>16</v>
      </c>
      <c r="F5374" s="4">
        <v>171200</v>
      </c>
      <c r="G5374" s="4">
        <v>17120</v>
      </c>
      <c r="H5374" s="4">
        <v>188320</v>
      </c>
    </row>
    <row r="5375" spans="1:8" ht="15.75">
      <c r="A5375" s="3" t="s">
        <v>2952</v>
      </c>
      <c r="B5375" s="2" t="s">
        <v>3286</v>
      </c>
      <c r="C5375" s="2" t="s">
        <v>3285</v>
      </c>
      <c r="D5375" s="2"/>
      <c r="E5375" s="4">
        <v>20</v>
      </c>
      <c r="F5375" s="4">
        <v>300000</v>
      </c>
      <c r="G5375" s="4">
        <v>30000</v>
      </c>
      <c r="H5375" s="4">
        <v>330000</v>
      </c>
    </row>
    <row r="5376" spans="1:8" ht="15.75">
      <c r="A5376" s="3" t="s">
        <v>2952</v>
      </c>
      <c r="B5376" s="2" t="s">
        <v>3295</v>
      </c>
      <c r="C5376" s="2" t="s">
        <v>3294</v>
      </c>
      <c r="D5376" s="2"/>
      <c r="E5376" s="4">
        <v>15</v>
      </c>
      <c r="F5376" s="4">
        <v>205500</v>
      </c>
      <c r="G5376" s="4">
        <v>20550</v>
      </c>
      <c r="H5376" s="4">
        <v>226050</v>
      </c>
    </row>
    <row r="5377" spans="1:8" ht="15.75">
      <c r="A5377" s="3" t="s">
        <v>2952</v>
      </c>
      <c r="B5377" s="2" t="s">
        <v>1178</v>
      </c>
      <c r="C5377" s="2" t="s">
        <v>1177</v>
      </c>
      <c r="D5377" s="2" t="s">
        <v>574</v>
      </c>
      <c r="E5377" s="4">
        <v>10</v>
      </c>
      <c r="F5377" s="4">
        <v>242000</v>
      </c>
      <c r="G5377" s="4">
        <v>24200</v>
      </c>
      <c r="H5377" s="4">
        <v>266200</v>
      </c>
    </row>
    <row r="5378" spans="1:8" ht="15.75">
      <c r="A5378" s="3" t="s">
        <v>2952</v>
      </c>
      <c r="B5378" s="2" t="s">
        <v>3346</v>
      </c>
      <c r="C5378" s="2" t="s">
        <v>3345</v>
      </c>
      <c r="D5378" s="2"/>
      <c r="E5378" s="4">
        <v>4</v>
      </c>
      <c r="F5378" s="4">
        <v>32000</v>
      </c>
      <c r="G5378" s="4">
        <v>3200</v>
      </c>
      <c r="H5378" s="4">
        <v>35200</v>
      </c>
    </row>
    <row r="5379" spans="1:8" ht="15.75">
      <c r="A5379" s="3" t="s">
        <v>2952</v>
      </c>
      <c r="B5379" s="2" t="s">
        <v>3350</v>
      </c>
      <c r="C5379" s="2" t="s">
        <v>3349</v>
      </c>
      <c r="D5379" s="2" t="s">
        <v>3351</v>
      </c>
      <c r="E5379" s="4">
        <v>4</v>
      </c>
      <c r="F5379" s="4">
        <v>22249</v>
      </c>
      <c r="G5379" s="4">
        <v>2225</v>
      </c>
      <c r="H5379" s="4">
        <v>24474</v>
      </c>
    </row>
    <row r="5380" spans="1:8" ht="15.75">
      <c r="A5380" s="3" t="s">
        <v>2952</v>
      </c>
      <c r="B5380" s="2" t="s">
        <v>3353</v>
      </c>
      <c r="C5380" s="2" t="s">
        <v>3352</v>
      </c>
      <c r="D5380" s="2"/>
      <c r="E5380" s="4">
        <v>20</v>
      </c>
      <c r="F5380" s="4">
        <v>136000</v>
      </c>
      <c r="G5380" s="4">
        <v>13600</v>
      </c>
      <c r="H5380" s="4">
        <v>149600</v>
      </c>
    </row>
    <row r="5381" spans="1:8" ht="15.75">
      <c r="A5381" s="3" t="s">
        <v>2952</v>
      </c>
      <c r="B5381" s="2" t="s">
        <v>3385</v>
      </c>
      <c r="C5381" s="2" t="s">
        <v>3384</v>
      </c>
      <c r="D5381" s="2" t="s">
        <v>3351</v>
      </c>
      <c r="E5381" s="4">
        <v>1</v>
      </c>
      <c r="F5381" s="4">
        <v>95152</v>
      </c>
      <c r="G5381" s="4">
        <v>9515</v>
      </c>
      <c r="H5381" s="4">
        <v>104667</v>
      </c>
    </row>
    <row r="5382" spans="1:8" ht="15.75">
      <c r="A5382" s="3" t="s">
        <v>2952</v>
      </c>
      <c r="B5382" s="2" t="s">
        <v>3386</v>
      </c>
      <c r="C5382" s="2" t="s">
        <v>575</v>
      </c>
      <c r="D5382" s="2" t="s">
        <v>3387</v>
      </c>
      <c r="E5382" s="4">
        <v>8</v>
      </c>
      <c r="F5382" s="4">
        <v>52800</v>
      </c>
      <c r="G5382" s="4">
        <v>5280</v>
      </c>
      <c r="H5382" s="4">
        <v>58080</v>
      </c>
    </row>
    <row r="5383" spans="1:8" ht="15.75">
      <c r="A5383" s="3" t="s">
        <v>2952</v>
      </c>
      <c r="B5383" s="2" t="s">
        <v>3388</v>
      </c>
      <c r="C5383" s="2" t="s">
        <v>3045</v>
      </c>
      <c r="D5383" s="2" t="s">
        <v>3389</v>
      </c>
      <c r="E5383" s="4">
        <v>3</v>
      </c>
      <c r="F5383" s="4">
        <v>28200</v>
      </c>
      <c r="G5383" s="4">
        <v>2820</v>
      </c>
      <c r="H5383" s="4">
        <v>31020</v>
      </c>
    </row>
    <row r="5384" spans="1:8" ht="15.75">
      <c r="A5384" s="3" t="s">
        <v>2952</v>
      </c>
      <c r="B5384" s="2" t="s">
        <v>3391</v>
      </c>
      <c r="C5384" s="2" t="s">
        <v>3390</v>
      </c>
      <c r="D5384" s="2" t="s">
        <v>3389</v>
      </c>
      <c r="E5384" s="4">
        <v>3</v>
      </c>
      <c r="F5384" s="4">
        <v>30000</v>
      </c>
      <c r="G5384" s="4">
        <v>3000</v>
      </c>
      <c r="H5384" s="4">
        <v>33000</v>
      </c>
    </row>
    <row r="5385" spans="1:8" ht="15.75">
      <c r="A5385" s="3" t="s">
        <v>2952</v>
      </c>
      <c r="B5385" s="2" t="s">
        <v>3392</v>
      </c>
      <c r="C5385" s="2" t="s">
        <v>451</v>
      </c>
      <c r="D5385" s="2" t="s">
        <v>3389</v>
      </c>
      <c r="E5385" s="4">
        <v>17</v>
      </c>
      <c r="F5385" s="4">
        <v>176800</v>
      </c>
      <c r="G5385" s="4">
        <v>17680</v>
      </c>
      <c r="H5385" s="4">
        <v>194480</v>
      </c>
    </row>
    <row r="5386" spans="1:8" ht="15.75">
      <c r="A5386" s="3" t="s">
        <v>2952</v>
      </c>
      <c r="B5386" s="2" t="s">
        <v>3393</v>
      </c>
      <c r="C5386" s="2" t="s">
        <v>1167</v>
      </c>
      <c r="D5386" s="2" t="s">
        <v>3389</v>
      </c>
      <c r="E5386" s="4">
        <v>31</v>
      </c>
      <c r="F5386" s="4">
        <v>337900</v>
      </c>
      <c r="G5386" s="4">
        <v>33790</v>
      </c>
      <c r="H5386" s="4">
        <v>371690</v>
      </c>
    </row>
    <row r="5387" spans="1:8" ht="15.75">
      <c r="A5387" s="3" t="s">
        <v>2952</v>
      </c>
      <c r="B5387" s="2" t="s">
        <v>3394</v>
      </c>
      <c r="C5387" s="2" t="s">
        <v>1153</v>
      </c>
      <c r="D5387" s="2" t="s">
        <v>3389</v>
      </c>
      <c r="E5387" s="4">
        <v>31</v>
      </c>
      <c r="F5387" s="4">
        <v>353400</v>
      </c>
      <c r="G5387" s="4">
        <v>35340</v>
      </c>
      <c r="H5387" s="4">
        <v>388740</v>
      </c>
    </row>
    <row r="5388" spans="1:8" ht="15.75">
      <c r="A5388" s="3" t="s">
        <v>2952</v>
      </c>
      <c r="B5388" s="2" t="s">
        <v>3395</v>
      </c>
      <c r="C5388" s="2" t="s">
        <v>1077</v>
      </c>
      <c r="D5388" s="2" t="s">
        <v>3389</v>
      </c>
      <c r="E5388" s="4">
        <v>39</v>
      </c>
      <c r="F5388" s="4">
        <v>464100</v>
      </c>
      <c r="G5388" s="4">
        <v>46410</v>
      </c>
      <c r="H5388" s="4">
        <v>510510</v>
      </c>
    </row>
    <row r="5389" spans="1:8" ht="15.75">
      <c r="A5389" s="3" t="s">
        <v>2952</v>
      </c>
      <c r="B5389" s="2" t="s">
        <v>3396</v>
      </c>
      <c r="C5389" s="2" t="s">
        <v>1202</v>
      </c>
      <c r="D5389" s="2" t="s">
        <v>3389</v>
      </c>
      <c r="E5389" s="4">
        <v>77</v>
      </c>
      <c r="F5389" s="4">
        <v>954800</v>
      </c>
      <c r="G5389" s="4">
        <v>95480</v>
      </c>
      <c r="H5389" s="4">
        <v>1050280</v>
      </c>
    </row>
    <row r="5390" spans="1:8" ht="15.75">
      <c r="A5390" s="3" t="s">
        <v>2952</v>
      </c>
      <c r="B5390" s="2" t="s">
        <v>3397</v>
      </c>
      <c r="C5390" s="2" t="s">
        <v>453</v>
      </c>
      <c r="D5390" s="2" t="s">
        <v>3389</v>
      </c>
      <c r="E5390" s="4">
        <v>115</v>
      </c>
      <c r="F5390" s="4">
        <v>1483500</v>
      </c>
      <c r="G5390" s="4">
        <v>148350</v>
      </c>
      <c r="H5390" s="4">
        <v>1631850</v>
      </c>
    </row>
    <row r="5391" spans="1:8" ht="15.75">
      <c r="A5391" s="3" t="s">
        <v>2952</v>
      </c>
      <c r="B5391" s="2" t="s">
        <v>3398</v>
      </c>
      <c r="C5391" s="2" t="s">
        <v>1204</v>
      </c>
      <c r="D5391" s="2" t="s">
        <v>3389</v>
      </c>
      <c r="E5391" s="4">
        <v>100</v>
      </c>
      <c r="F5391" s="4">
        <v>1340000</v>
      </c>
      <c r="G5391" s="4">
        <v>134000</v>
      </c>
      <c r="H5391" s="4">
        <v>1474000</v>
      </c>
    </row>
    <row r="5392" spans="1:8" ht="15.75">
      <c r="A5392" s="3" t="s">
        <v>2952</v>
      </c>
      <c r="B5392" s="2" t="s">
        <v>3400</v>
      </c>
      <c r="C5392" s="2" t="s">
        <v>3399</v>
      </c>
      <c r="D5392" s="2" t="s">
        <v>3389</v>
      </c>
      <c r="E5392" s="4">
        <v>74</v>
      </c>
      <c r="F5392" s="4">
        <v>1021200</v>
      </c>
      <c r="G5392" s="4">
        <v>102120</v>
      </c>
      <c r="H5392" s="4">
        <v>1123320</v>
      </c>
    </row>
    <row r="5393" spans="1:8" ht="15.75">
      <c r="A5393" s="3" t="s">
        <v>2952</v>
      </c>
      <c r="B5393" s="2" t="s">
        <v>3401</v>
      </c>
      <c r="C5393" s="2" t="s">
        <v>457</v>
      </c>
      <c r="D5393" s="2" t="s">
        <v>3389</v>
      </c>
      <c r="E5393" s="4">
        <v>22</v>
      </c>
      <c r="F5393" s="4">
        <v>391600</v>
      </c>
      <c r="G5393" s="4">
        <v>39160</v>
      </c>
      <c r="H5393" s="4">
        <v>430760</v>
      </c>
    </row>
    <row r="5394" spans="1:8" ht="15.75">
      <c r="A5394" s="3" t="s">
        <v>2952</v>
      </c>
      <c r="B5394" s="2" t="s">
        <v>3403</v>
      </c>
      <c r="C5394" s="2" t="s">
        <v>3402</v>
      </c>
      <c r="D5394" s="2" t="s">
        <v>3389</v>
      </c>
      <c r="E5394" s="4">
        <v>22</v>
      </c>
      <c r="F5394" s="4">
        <v>402600</v>
      </c>
      <c r="G5394" s="4">
        <v>40260</v>
      </c>
      <c r="H5394" s="4">
        <v>442860</v>
      </c>
    </row>
    <row r="5395" spans="1:8" ht="15.75">
      <c r="A5395" s="3" t="s">
        <v>2952</v>
      </c>
      <c r="B5395" s="2" t="s">
        <v>3405</v>
      </c>
      <c r="C5395" s="2" t="s">
        <v>3404</v>
      </c>
      <c r="D5395" s="2" t="s">
        <v>3389</v>
      </c>
      <c r="E5395" s="4">
        <v>22</v>
      </c>
      <c r="F5395" s="4">
        <v>413600</v>
      </c>
      <c r="G5395" s="4">
        <v>41360</v>
      </c>
      <c r="H5395" s="4">
        <v>454960</v>
      </c>
    </row>
    <row r="5396" spans="1:8" ht="15.75">
      <c r="A5396" s="3" t="s">
        <v>2952</v>
      </c>
      <c r="B5396" s="2" t="s">
        <v>3407</v>
      </c>
      <c r="C5396" s="2" t="s">
        <v>3406</v>
      </c>
      <c r="D5396" s="2" t="s">
        <v>3389</v>
      </c>
      <c r="E5396" s="4">
        <v>22</v>
      </c>
      <c r="F5396" s="4">
        <v>424600</v>
      </c>
      <c r="G5396" s="4">
        <v>42460</v>
      </c>
      <c r="H5396" s="4">
        <v>467060</v>
      </c>
    </row>
    <row r="5397" spans="1:8" ht="15.75">
      <c r="A5397" s="3" t="s">
        <v>2952</v>
      </c>
      <c r="B5397" s="2" t="s">
        <v>3409</v>
      </c>
      <c r="C5397" s="2" t="s">
        <v>3408</v>
      </c>
      <c r="D5397" s="2"/>
      <c r="E5397" s="4">
        <v>28</v>
      </c>
      <c r="F5397" s="4">
        <v>232400</v>
      </c>
      <c r="G5397" s="4">
        <v>23240</v>
      </c>
      <c r="H5397" s="4">
        <v>255640</v>
      </c>
    </row>
    <row r="5398" spans="1:8" ht="15.75">
      <c r="A5398" s="3" t="s">
        <v>2952</v>
      </c>
      <c r="B5398" s="2" t="s">
        <v>1344</v>
      </c>
      <c r="C5398" s="2" t="s">
        <v>1343</v>
      </c>
      <c r="D5398" s="2" t="s">
        <v>1342</v>
      </c>
      <c r="E5398" s="4">
        <v>50</v>
      </c>
      <c r="F5398" s="4">
        <v>780000</v>
      </c>
      <c r="G5398" s="4">
        <v>78000</v>
      </c>
      <c r="H5398" s="4">
        <v>858000</v>
      </c>
    </row>
    <row r="5399" spans="1:8" ht="15.75">
      <c r="A5399" s="3" t="s">
        <v>2952</v>
      </c>
      <c r="B5399" s="2" t="s">
        <v>1346</v>
      </c>
      <c r="C5399" s="2" t="s">
        <v>1345</v>
      </c>
      <c r="D5399" s="2" t="s">
        <v>1342</v>
      </c>
      <c r="E5399" s="4">
        <v>61</v>
      </c>
      <c r="F5399" s="4">
        <v>732000</v>
      </c>
      <c r="G5399" s="4">
        <v>73200</v>
      </c>
      <c r="H5399" s="4">
        <v>805200</v>
      </c>
    </row>
    <row r="5400" spans="1:8" ht="15.75">
      <c r="A5400" s="3" t="s">
        <v>2952</v>
      </c>
      <c r="B5400" s="2" t="s">
        <v>1354</v>
      </c>
      <c r="C5400" s="2" t="s">
        <v>1353</v>
      </c>
      <c r="D5400" s="2" t="s">
        <v>1342</v>
      </c>
      <c r="E5400" s="4">
        <v>5</v>
      </c>
      <c r="F5400" s="4">
        <v>57000</v>
      </c>
      <c r="G5400" s="4">
        <v>5700</v>
      </c>
      <c r="H5400" s="4">
        <v>62700</v>
      </c>
    </row>
    <row r="5401" spans="1:8" ht="15.75">
      <c r="A5401" s="3" t="s">
        <v>2952</v>
      </c>
      <c r="B5401" s="2" t="s">
        <v>1356</v>
      </c>
      <c r="C5401" s="2" t="s">
        <v>1355</v>
      </c>
      <c r="D5401" s="2" t="s">
        <v>1352</v>
      </c>
      <c r="E5401" s="4">
        <v>200</v>
      </c>
      <c r="F5401" s="4">
        <v>190000</v>
      </c>
      <c r="G5401" s="4">
        <v>19000</v>
      </c>
      <c r="H5401" s="4">
        <v>209000</v>
      </c>
    </row>
    <row r="5402" spans="1:8" ht="15.75">
      <c r="A5402" s="3" t="s">
        <v>2952</v>
      </c>
      <c r="B5402" s="2" t="s">
        <v>1363</v>
      </c>
      <c r="C5402" s="2" t="s">
        <v>1362</v>
      </c>
      <c r="D5402" s="2" t="s">
        <v>1342</v>
      </c>
      <c r="E5402" s="4">
        <v>30</v>
      </c>
      <c r="F5402" s="4">
        <v>324000</v>
      </c>
      <c r="G5402" s="4">
        <v>32400</v>
      </c>
      <c r="H5402" s="4">
        <v>356400</v>
      </c>
    </row>
    <row r="5403" spans="1:8" ht="15.75">
      <c r="A5403" s="3" t="s">
        <v>2952</v>
      </c>
      <c r="B5403" s="2" t="s">
        <v>1365</v>
      </c>
      <c r="C5403" s="2" t="s">
        <v>1364</v>
      </c>
      <c r="D5403" s="2" t="s">
        <v>1352</v>
      </c>
      <c r="E5403" s="4">
        <v>400</v>
      </c>
      <c r="F5403" s="4">
        <v>360000</v>
      </c>
      <c r="G5403" s="4">
        <v>36000</v>
      </c>
      <c r="H5403" s="4">
        <v>396000</v>
      </c>
    </row>
    <row r="5404" spans="1:8" ht="15.75">
      <c r="A5404" s="3" t="s">
        <v>2952</v>
      </c>
      <c r="B5404" s="2" t="s">
        <v>1370</v>
      </c>
      <c r="C5404" s="2" t="s">
        <v>1369</v>
      </c>
      <c r="D5404" s="2" t="s">
        <v>1352</v>
      </c>
      <c r="E5404" s="4">
        <v>306</v>
      </c>
      <c r="F5404" s="4">
        <v>7650000</v>
      </c>
      <c r="G5404" s="4">
        <v>765000</v>
      </c>
      <c r="H5404" s="4">
        <v>8415000</v>
      </c>
    </row>
    <row r="5405" spans="1:8" ht="15.75">
      <c r="A5405" s="3" t="s">
        <v>2952</v>
      </c>
      <c r="B5405" s="2" t="s">
        <v>1372</v>
      </c>
      <c r="C5405" s="2" t="s">
        <v>1371</v>
      </c>
      <c r="D5405" s="2" t="s">
        <v>1352</v>
      </c>
      <c r="E5405" s="4">
        <v>72</v>
      </c>
      <c r="F5405" s="4">
        <v>1800000</v>
      </c>
      <c r="G5405" s="4">
        <v>180000</v>
      </c>
      <c r="H5405" s="4">
        <v>1980000</v>
      </c>
    </row>
    <row r="5406" spans="1:8" ht="15.75">
      <c r="A5406" s="3" t="s">
        <v>2952</v>
      </c>
      <c r="B5406" s="2" t="s">
        <v>1425</v>
      </c>
      <c r="C5406" s="2" t="s">
        <v>1424</v>
      </c>
      <c r="D5406" s="2" t="s">
        <v>102</v>
      </c>
      <c r="E5406" s="4">
        <v>2</v>
      </c>
      <c r="F5406" s="4">
        <v>4600</v>
      </c>
      <c r="G5406" s="4">
        <v>460</v>
      </c>
      <c r="H5406" s="4">
        <v>5060</v>
      </c>
    </row>
    <row r="5407" spans="1:8" ht="15.75">
      <c r="A5407" s="3" t="s">
        <v>2952</v>
      </c>
      <c r="B5407" s="2" t="s">
        <v>1430</v>
      </c>
      <c r="C5407" s="2" t="s">
        <v>1426</v>
      </c>
      <c r="D5407" s="2" t="s">
        <v>184</v>
      </c>
      <c r="E5407" s="4">
        <v>103</v>
      </c>
      <c r="F5407" s="4">
        <v>122000</v>
      </c>
      <c r="G5407" s="4">
        <v>12200</v>
      </c>
      <c r="H5407" s="4">
        <v>134200</v>
      </c>
    </row>
    <row r="5408" spans="1:8" ht="15.75">
      <c r="A5408" s="3" t="s">
        <v>2952</v>
      </c>
      <c r="B5408" s="2" t="s">
        <v>1432</v>
      </c>
      <c r="C5408" s="2" t="s">
        <v>1426</v>
      </c>
      <c r="D5408" s="2" t="s">
        <v>58</v>
      </c>
      <c r="E5408" s="4">
        <v>1</v>
      </c>
      <c r="F5408" s="4">
        <v>2100</v>
      </c>
      <c r="G5408" s="4">
        <v>210</v>
      </c>
      <c r="H5408" s="4">
        <v>2310</v>
      </c>
    </row>
    <row r="5409" spans="1:8" ht="15.75">
      <c r="A5409" s="3" t="s">
        <v>2952</v>
      </c>
      <c r="B5409" s="2" t="s">
        <v>3536</v>
      </c>
      <c r="C5409" s="2" t="s">
        <v>3535</v>
      </c>
      <c r="D5409" s="2"/>
      <c r="E5409" s="4">
        <v>18</v>
      </c>
      <c r="F5409" s="4">
        <v>39900</v>
      </c>
      <c r="G5409" s="4">
        <v>3990</v>
      </c>
      <c r="H5409" s="4">
        <v>43890</v>
      </c>
    </row>
    <row r="5410" spans="1:8" ht="15.75">
      <c r="A5410" s="3" t="s">
        <v>2952</v>
      </c>
      <c r="B5410" s="2" t="s">
        <v>3538</v>
      </c>
      <c r="C5410" s="2" t="s">
        <v>3537</v>
      </c>
      <c r="D5410" s="2"/>
      <c r="E5410" s="4">
        <v>19</v>
      </c>
      <c r="F5410" s="4">
        <v>38000</v>
      </c>
      <c r="G5410" s="4">
        <v>3800</v>
      </c>
      <c r="H5410" s="4">
        <v>41800</v>
      </c>
    </row>
    <row r="5411" spans="1:8" ht="15.75">
      <c r="A5411" s="3" t="s">
        <v>2952</v>
      </c>
      <c r="B5411" s="2" t="s">
        <v>3555</v>
      </c>
      <c r="C5411" s="2" t="s">
        <v>3554</v>
      </c>
      <c r="D5411" s="2" t="s">
        <v>919</v>
      </c>
      <c r="E5411" s="4">
        <v>15</v>
      </c>
      <c r="F5411" s="4">
        <v>366390</v>
      </c>
      <c r="G5411" s="4">
        <v>36639</v>
      </c>
      <c r="H5411" s="4">
        <v>403029</v>
      </c>
    </row>
    <row r="5412" spans="1:8" ht="15.75">
      <c r="A5412" s="3" t="s">
        <v>2952</v>
      </c>
      <c r="B5412" s="2" t="s">
        <v>1623</v>
      </c>
      <c r="C5412" s="2" t="s">
        <v>1622</v>
      </c>
      <c r="D5412" s="2" t="s">
        <v>1624</v>
      </c>
      <c r="E5412" s="4">
        <v>4</v>
      </c>
      <c r="F5412" s="4">
        <v>160000</v>
      </c>
      <c r="G5412" s="4">
        <v>16000</v>
      </c>
      <c r="H5412" s="4">
        <v>176000</v>
      </c>
    </row>
    <row r="5413" spans="1:8" ht="15.75">
      <c r="A5413" s="3" t="s">
        <v>2952</v>
      </c>
      <c r="B5413" s="2" t="s">
        <v>1755</v>
      </c>
      <c r="C5413" s="2" t="s">
        <v>1754</v>
      </c>
      <c r="D5413" s="2" t="s">
        <v>1756</v>
      </c>
      <c r="E5413" s="4">
        <v>9</v>
      </c>
      <c r="F5413" s="4">
        <v>112100</v>
      </c>
      <c r="G5413" s="4">
        <v>11210</v>
      </c>
      <c r="H5413" s="4">
        <v>123310</v>
      </c>
    </row>
    <row r="5414" spans="1:8" ht="15.75">
      <c r="A5414" s="3" t="s">
        <v>2952</v>
      </c>
      <c r="B5414" s="2" t="s">
        <v>3617</v>
      </c>
      <c r="C5414" s="2" t="s">
        <v>3616</v>
      </c>
      <c r="D5414" s="2" t="s">
        <v>1756</v>
      </c>
      <c r="E5414" s="4">
        <v>1</v>
      </c>
      <c r="F5414" s="4">
        <v>33000</v>
      </c>
      <c r="G5414" s="4">
        <v>3300</v>
      </c>
      <c r="H5414" s="4">
        <v>36300</v>
      </c>
    </row>
    <row r="5415" spans="1:8" ht="15.75">
      <c r="A5415" s="3" t="s">
        <v>2952</v>
      </c>
      <c r="B5415" s="2" t="s">
        <v>2293</v>
      </c>
      <c r="C5415" s="2" t="s">
        <v>2292</v>
      </c>
      <c r="D5415" s="2" t="s">
        <v>2294</v>
      </c>
      <c r="E5415" s="4">
        <v>10</v>
      </c>
      <c r="F5415" s="4">
        <v>52300</v>
      </c>
      <c r="G5415" s="4">
        <v>5230</v>
      </c>
      <c r="H5415" s="4">
        <v>57530</v>
      </c>
    </row>
    <row r="5416" spans="1:8" ht="15.75">
      <c r="A5416" s="3" t="s">
        <v>2952</v>
      </c>
      <c r="B5416" s="2" t="s">
        <v>2301</v>
      </c>
      <c r="C5416" s="2" t="s">
        <v>2292</v>
      </c>
      <c r="D5416" s="2" t="s">
        <v>2302</v>
      </c>
      <c r="E5416" s="4">
        <v>8</v>
      </c>
      <c r="F5416" s="4">
        <v>46664</v>
      </c>
      <c r="G5416" s="4">
        <v>4666</v>
      </c>
      <c r="H5416" s="4">
        <v>51330</v>
      </c>
    </row>
    <row r="5417" spans="1:8" ht="15.75">
      <c r="A5417" s="3" t="s">
        <v>2952</v>
      </c>
      <c r="B5417" s="2" t="s">
        <v>2304</v>
      </c>
      <c r="C5417" s="2" t="s">
        <v>2303</v>
      </c>
      <c r="D5417" s="2" t="s">
        <v>2305</v>
      </c>
      <c r="E5417" s="4">
        <v>10</v>
      </c>
      <c r="F5417" s="4">
        <v>72780</v>
      </c>
      <c r="G5417" s="4">
        <v>7278</v>
      </c>
      <c r="H5417" s="4">
        <v>80058</v>
      </c>
    </row>
    <row r="5418" spans="1:8" ht="15.75">
      <c r="A5418" s="3" t="s">
        <v>2952</v>
      </c>
      <c r="B5418" s="2" t="s">
        <v>2306</v>
      </c>
      <c r="C5418" s="2" t="s">
        <v>2303</v>
      </c>
      <c r="D5418" s="2" t="s">
        <v>2307</v>
      </c>
      <c r="E5418" s="4">
        <v>10</v>
      </c>
      <c r="F5418" s="4">
        <v>84220</v>
      </c>
      <c r="G5418" s="4">
        <v>8422</v>
      </c>
      <c r="H5418" s="4">
        <v>92642</v>
      </c>
    </row>
    <row r="5419" spans="1:8" ht="15.75">
      <c r="A5419" s="3" t="s">
        <v>2952</v>
      </c>
      <c r="B5419" s="2" t="s">
        <v>3760</v>
      </c>
      <c r="C5419" s="2" t="s">
        <v>2303</v>
      </c>
      <c r="D5419" s="2" t="s">
        <v>3761</v>
      </c>
      <c r="E5419" s="4">
        <v>5</v>
      </c>
      <c r="F5419" s="4">
        <v>47825</v>
      </c>
      <c r="G5419" s="4">
        <v>4782</v>
      </c>
      <c r="H5419" s="4">
        <v>52607</v>
      </c>
    </row>
    <row r="5420" spans="1:8" ht="15.75">
      <c r="A5420" s="3" t="s">
        <v>2952</v>
      </c>
      <c r="B5420" s="2" t="s">
        <v>2310</v>
      </c>
      <c r="C5420" s="2" t="s">
        <v>2303</v>
      </c>
      <c r="D5420" s="2" t="s">
        <v>2311</v>
      </c>
      <c r="E5420" s="4">
        <v>10</v>
      </c>
      <c r="F5420" s="4">
        <v>51450</v>
      </c>
      <c r="G5420" s="4">
        <v>5145</v>
      </c>
      <c r="H5420" s="4">
        <v>56595</v>
      </c>
    </row>
    <row r="5421" spans="1:8" ht="15.75">
      <c r="A5421" s="3" t="s">
        <v>2952</v>
      </c>
      <c r="B5421" s="2" t="s">
        <v>2335</v>
      </c>
      <c r="C5421" s="2" t="s">
        <v>252</v>
      </c>
      <c r="D5421" s="2" t="s">
        <v>2336</v>
      </c>
      <c r="E5421" s="4">
        <v>1</v>
      </c>
      <c r="F5421" s="4">
        <v>11082</v>
      </c>
      <c r="G5421" s="4">
        <v>1108</v>
      </c>
      <c r="H5421" s="4">
        <v>12190</v>
      </c>
    </row>
    <row r="5422" spans="1:8" ht="15.75">
      <c r="A5422" s="3" t="s">
        <v>2952</v>
      </c>
      <c r="B5422" s="2" t="s">
        <v>2359</v>
      </c>
      <c r="C5422" s="2" t="s">
        <v>312</v>
      </c>
      <c r="D5422" s="2" t="s">
        <v>2360</v>
      </c>
      <c r="E5422" s="4">
        <v>5</v>
      </c>
      <c r="F5422" s="4">
        <v>45965</v>
      </c>
      <c r="G5422" s="4">
        <v>4597</v>
      </c>
      <c r="H5422" s="4">
        <v>50562</v>
      </c>
    </row>
    <row r="5423" spans="1:8" ht="15.75">
      <c r="A5423" s="3" t="s">
        <v>2952</v>
      </c>
      <c r="B5423" s="2" t="s">
        <v>2365</v>
      </c>
      <c r="C5423" s="2" t="s">
        <v>314</v>
      </c>
      <c r="D5423" s="2" t="s">
        <v>2366</v>
      </c>
      <c r="E5423" s="4">
        <v>8</v>
      </c>
      <c r="F5423" s="4">
        <v>71984</v>
      </c>
      <c r="G5423" s="4">
        <v>7198</v>
      </c>
      <c r="H5423" s="4">
        <v>79182</v>
      </c>
    </row>
    <row r="5424" spans="1:8" ht="15.75">
      <c r="A5424" s="3" t="s">
        <v>2952</v>
      </c>
      <c r="B5424" s="2" t="s">
        <v>2369</v>
      </c>
      <c r="C5424" s="2" t="s">
        <v>318</v>
      </c>
      <c r="D5424" s="2" t="s">
        <v>2370</v>
      </c>
      <c r="E5424" s="4">
        <v>50</v>
      </c>
      <c r="F5424" s="4">
        <v>238900</v>
      </c>
      <c r="G5424" s="4">
        <v>23890</v>
      </c>
      <c r="H5424" s="4">
        <v>262790</v>
      </c>
    </row>
    <row r="5425" spans="1:8" ht="15.75">
      <c r="A5425" s="3" t="s">
        <v>2952</v>
      </c>
      <c r="B5425" s="2" t="s">
        <v>2375</v>
      </c>
      <c r="C5425" s="2" t="s">
        <v>236</v>
      </c>
      <c r="D5425" s="2" t="s">
        <v>2376</v>
      </c>
      <c r="E5425" s="4">
        <v>10</v>
      </c>
      <c r="F5425" s="4">
        <v>112170</v>
      </c>
      <c r="G5425" s="4">
        <v>11217</v>
      </c>
      <c r="H5425" s="4">
        <v>123387</v>
      </c>
    </row>
    <row r="5426" spans="1:8" ht="15.75">
      <c r="A5426" s="3" t="s">
        <v>2952</v>
      </c>
      <c r="B5426" s="2" t="s">
        <v>2381</v>
      </c>
      <c r="C5426" s="2" t="s">
        <v>252</v>
      </c>
      <c r="D5426" s="2" t="s">
        <v>2382</v>
      </c>
      <c r="E5426" s="4">
        <v>7</v>
      </c>
      <c r="F5426" s="4">
        <v>36708</v>
      </c>
      <c r="G5426" s="4">
        <v>3671</v>
      </c>
      <c r="H5426" s="4">
        <v>40379</v>
      </c>
    </row>
    <row r="5427" spans="1:8" ht="15.75">
      <c r="A5427" s="3" t="s">
        <v>2952</v>
      </c>
      <c r="B5427" s="2" t="s">
        <v>2397</v>
      </c>
      <c r="C5427" s="2" t="s">
        <v>236</v>
      </c>
      <c r="D5427" s="2" t="s">
        <v>2398</v>
      </c>
      <c r="E5427" s="4">
        <v>55</v>
      </c>
      <c r="F5427" s="4">
        <v>295845</v>
      </c>
      <c r="G5427" s="4">
        <v>29585</v>
      </c>
      <c r="H5427" s="4">
        <v>325430</v>
      </c>
    </row>
    <row r="5428" spans="1:8" ht="15.75">
      <c r="A5428" s="3" t="s">
        <v>2952</v>
      </c>
      <c r="B5428" s="2" t="s">
        <v>2400</v>
      </c>
      <c r="C5428" s="2" t="s">
        <v>236</v>
      </c>
      <c r="D5428" s="2" t="s">
        <v>2401</v>
      </c>
      <c r="E5428" s="4">
        <v>105</v>
      </c>
      <c r="F5428" s="4">
        <v>719670</v>
      </c>
      <c r="G5428" s="4">
        <v>71967</v>
      </c>
      <c r="H5428" s="4">
        <v>791637</v>
      </c>
    </row>
    <row r="5429" spans="1:8" ht="15.75">
      <c r="A5429" s="3" t="s">
        <v>2952</v>
      </c>
      <c r="B5429" s="2" t="s">
        <v>2402</v>
      </c>
      <c r="C5429" s="2" t="s">
        <v>236</v>
      </c>
      <c r="D5429" s="2" t="s">
        <v>2403</v>
      </c>
      <c r="E5429" s="4">
        <v>50</v>
      </c>
      <c r="F5429" s="4">
        <v>413350</v>
      </c>
      <c r="G5429" s="4">
        <v>41335</v>
      </c>
      <c r="H5429" s="4">
        <v>454685</v>
      </c>
    </row>
    <row r="5430" spans="1:8" ht="15.75">
      <c r="A5430" s="3" t="s">
        <v>2952</v>
      </c>
      <c r="B5430" s="2" t="s">
        <v>2404</v>
      </c>
      <c r="C5430" s="2" t="s">
        <v>236</v>
      </c>
      <c r="D5430" s="2" t="s">
        <v>2405</v>
      </c>
      <c r="E5430" s="4">
        <v>89</v>
      </c>
      <c r="F5430" s="4">
        <v>867009</v>
      </c>
      <c r="G5430" s="4">
        <v>86701</v>
      </c>
      <c r="H5430" s="4">
        <v>953710</v>
      </c>
    </row>
    <row r="5431" spans="1:8" ht="15.75">
      <c r="A5431" s="3" t="s">
        <v>2952</v>
      </c>
      <c r="B5431" s="2" t="s">
        <v>2406</v>
      </c>
      <c r="C5431" s="2" t="s">
        <v>236</v>
      </c>
      <c r="D5431" s="2" t="s">
        <v>2407</v>
      </c>
      <c r="E5431" s="4"/>
      <c r="F5431" s="4"/>
      <c r="G5431" s="4"/>
      <c r="H5431" s="4"/>
    </row>
    <row r="5432" spans="1:8" ht="15.75">
      <c r="A5432" s="3" t="s">
        <v>2952</v>
      </c>
      <c r="B5432" s="2" t="s">
        <v>2408</v>
      </c>
      <c r="C5432" s="2" t="s">
        <v>236</v>
      </c>
      <c r="D5432" s="2" t="s">
        <v>2409</v>
      </c>
      <c r="E5432" s="4">
        <v>72</v>
      </c>
      <c r="F5432" s="4">
        <v>281088</v>
      </c>
      <c r="G5432" s="4">
        <v>28109</v>
      </c>
      <c r="H5432" s="4">
        <v>309197</v>
      </c>
    </row>
    <row r="5433" spans="1:8" ht="15.75">
      <c r="A5433" s="3" t="s">
        <v>2952</v>
      </c>
      <c r="B5433" s="2" t="s">
        <v>2411</v>
      </c>
      <c r="C5433" s="2" t="s">
        <v>223</v>
      </c>
      <c r="D5433" s="2" t="s">
        <v>104</v>
      </c>
      <c r="E5433" s="4">
        <v>10</v>
      </c>
      <c r="F5433" s="4">
        <v>120000</v>
      </c>
      <c r="G5433" s="4">
        <v>12000</v>
      </c>
      <c r="H5433" s="4">
        <v>132000</v>
      </c>
    </row>
    <row r="5434" spans="1:8" ht="15.75">
      <c r="A5434" s="3" t="s">
        <v>2952</v>
      </c>
      <c r="B5434" s="2" t="s">
        <v>2412</v>
      </c>
      <c r="C5434" s="2" t="s">
        <v>223</v>
      </c>
      <c r="D5434" s="2" t="s">
        <v>54</v>
      </c>
      <c r="E5434" s="4">
        <v>10</v>
      </c>
      <c r="F5434" s="4">
        <v>145000</v>
      </c>
      <c r="G5434" s="4">
        <v>14500</v>
      </c>
      <c r="H5434" s="4">
        <v>159500</v>
      </c>
    </row>
    <row r="5435" spans="1:8" ht="15.75">
      <c r="A5435" s="3" t="s">
        <v>2952</v>
      </c>
      <c r="B5435" s="2" t="s">
        <v>2414</v>
      </c>
      <c r="C5435" s="2" t="s">
        <v>223</v>
      </c>
      <c r="D5435" s="2" t="s">
        <v>58</v>
      </c>
      <c r="E5435" s="4">
        <v>123</v>
      </c>
      <c r="F5435" s="4">
        <v>732000</v>
      </c>
      <c r="G5435" s="4">
        <v>73200</v>
      </c>
      <c r="H5435" s="4">
        <v>805200</v>
      </c>
    </row>
    <row r="5436" spans="1:8" ht="15.75">
      <c r="A5436" s="3" t="s">
        <v>2952</v>
      </c>
      <c r="B5436" s="2" t="s">
        <v>2418</v>
      </c>
      <c r="C5436" s="2" t="s">
        <v>2287</v>
      </c>
      <c r="D5436" s="2" t="s">
        <v>2419</v>
      </c>
      <c r="E5436" s="4">
        <v>10</v>
      </c>
      <c r="F5436" s="4">
        <v>54080</v>
      </c>
      <c r="G5436" s="4">
        <v>5408</v>
      </c>
      <c r="H5436" s="4">
        <v>59488</v>
      </c>
    </row>
    <row r="5437" spans="1:8" ht="15.75">
      <c r="A5437" s="3" t="s">
        <v>2952</v>
      </c>
      <c r="B5437" s="2" t="s">
        <v>3778</v>
      </c>
      <c r="C5437" s="2" t="s">
        <v>2303</v>
      </c>
      <c r="D5437" s="2" t="s">
        <v>3779</v>
      </c>
      <c r="E5437" s="4">
        <v>10</v>
      </c>
      <c r="F5437" s="4">
        <v>61970</v>
      </c>
      <c r="G5437" s="4">
        <v>6197</v>
      </c>
      <c r="H5437" s="4">
        <v>68167</v>
      </c>
    </row>
    <row r="5438" spans="1:8" ht="15.75">
      <c r="A5438" s="3" t="s">
        <v>2952</v>
      </c>
      <c r="B5438" s="2" t="s">
        <v>2432</v>
      </c>
      <c r="C5438" s="2" t="s">
        <v>267</v>
      </c>
      <c r="D5438" s="2" t="s">
        <v>2433</v>
      </c>
      <c r="E5438" s="4">
        <v>50</v>
      </c>
      <c r="F5438" s="4">
        <v>255900</v>
      </c>
      <c r="G5438" s="4">
        <v>25590</v>
      </c>
      <c r="H5438" s="4">
        <v>281490</v>
      </c>
    </row>
    <row r="5439" spans="1:8" ht="15.75">
      <c r="A5439" s="3" t="s">
        <v>2952</v>
      </c>
      <c r="B5439" s="2" t="s">
        <v>2436</v>
      </c>
      <c r="C5439" s="2" t="s">
        <v>267</v>
      </c>
      <c r="D5439" s="2" t="s">
        <v>2437</v>
      </c>
      <c r="E5439" s="4">
        <v>85</v>
      </c>
      <c r="F5439" s="4">
        <v>421175</v>
      </c>
      <c r="G5439" s="4">
        <v>42118</v>
      </c>
      <c r="H5439" s="4">
        <v>463293</v>
      </c>
    </row>
    <row r="5440" spans="1:8" ht="15.75">
      <c r="A5440" s="3" t="s">
        <v>2952</v>
      </c>
      <c r="B5440" s="2" t="s">
        <v>2440</v>
      </c>
      <c r="C5440" s="2" t="s">
        <v>267</v>
      </c>
      <c r="D5440" s="2" t="s">
        <v>2441</v>
      </c>
      <c r="E5440" s="4">
        <v>50</v>
      </c>
      <c r="F5440" s="4">
        <v>367150</v>
      </c>
      <c r="G5440" s="4">
        <v>36716</v>
      </c>
      <c r="H5440" s="4">
        <v>403866</v>
      </c>
    </row>
    <row r="5441" spans="1:8" ht="15.75">
      <c r="A5441" s="3" t="s">
        <v>2952</v>
      </c>
      <c r="B5441" s="2" t="s">
        <v>2442</v>
      </c>
      <c r="C5441" s="2" t="s">
        <v>267</v>
      </c>
      <c r="D5441" s="2" t="s">
        <v>2443</v>
      </c>
      <c r="E5441" s="4">
        <v>25</v>
      </c>
      <c r="F5441" s="4">
        <v>212150</v>
      </c>
      <c r="G5441" s="4">
        <v>21215</v>
      </c>
      <c r="H5441" s="4">
        <v>233365</v>
      </c>
    </row>
    <row r="5442" spans="1:8" ht="15.75">
      <c r="A5442" s="3" t="s">
        <v>2952</v>
      </c>
      <c r="B5442" s="2" t="s">
        <v>2446</v>
      </c>
      <c r="C5442" s="2" t="s">
        <v>267</v>
      </c>
      <c r="D5442" s="2" t="s">
        <v>2447</v>
      </c>
      <c r="E5442" s="4">
        <v>5</v>
      </c>
      <c r="F5442" s="4">
        <v>73500</v>
      </c>
      <c r="G5442" s="4">
        <v>7350</v>
      </c>
      <c r="H5442" s="4">
        <v>80850</v>
      </c>
    </row>
    <row r="5443" spans="1:8" ht="15.75">
      <c r="A5443" s="3" t="s">
        <v>2952</v>
      </c>
      <c r="B5443" s="2" t="s">
        <v>2457</v>
      </c>
      <c r="C5443" s="2" t="s">
        <v>267</v>
      </c>
      <c r="D5443" s="2" t="s">
        <v>2458</v>
      </c>
      <c r="E5443" s="4">
        <v>10</v>
      </c>
      <c r="F5443" s="4">
        <v>51130</v>
      </c>
      <c r="G5443" s="4">
        <v>5114</v>
      </c>
      <c r="H5443" s="4">
        <v>56244</v>
      </c>
    </row>
    <row r="5444" spans="1:8" ht="15.75">
      <c r="A5444" s="3" t="s">
        <v>2952</v>
      </c>
      <c r="B5444" s="2" t="s">
        <v>2459</v>
      </c>
      <c r="C5444" s="2" t="s">
        <v>267</v>
      </c>
      <c r="D5444" s="2" t="s">
        <v>2460</v>
      </c>
      <c r="E5444" s="4">
        <v>13</v>
      </c>
      <c r="F5444" s="4">
        <v>57772</v>
      </c>
      <c r="G5444" s="4">
        <v>5777</v>
      </c>
      <c r="H5444" s="4">
        <v>63549</v>
      </c>
    </row>
    <row r="5445" spans="1:8" ht="15.75">
      <c r="A5445" s="3" t="s">
        <v>2952</v>
      </c>
      <c r="B5445" s="2" t="s">
        <v>2461</v>
      </c>
      <c r="C5445" s="2" t="s">
        <v>271</v>
      </c>
      <c r="D5445" s="2" t="s">
        <v>2462</v>
      </c>
      <c r="E5445" s="4">
        <v>20</v>
      </c>
      <c r="F5445" s="4">
        <v>98800</v>
      </c>
      <c r="G5445" s="4">
        <v>9880</v>
      </c>
      <c r="H5445" s="4">
        <v>108680</v>
      </c>
    </row>
    <row r="5446" spans="1:8" ht="15.75">
      <c r="A5446" s="3" t="s">
        <v>2952</v>
      </c>
      <c r="B5446" s="2" t="s">
        <v>2463</v>
      </c>
      <c r="C5446" s="2" t="s">
        <v>271</v>
      </c>
      <c r="D5446" s="2" t="s">
        <v>2464</v>
      </c>
      <c r="E5446" s="4">
        <v>50</v>
      </c>
      <c r="F5446" s="4">
        <v>304200</v>
      </c>
      <c r="G5446" s="4">
        <v>30420</v>
      </c>
      <c r="H5446" s="4">
        <v>334620</v>
      </c>
    </row>
    <row r="5447" spans="1:8" ht="15.75">
      <c r="A5447" s="3" t="s">
        <v>2952</v>
      </c>
      <c r="B5447" s="2" t="s">
        <v>2465</v>
      </c>
      <c r="C5447" s="2" t="s">
        <v>271</v>
      </c>
      <c r="D5447" s="2" t="s">
        <v>2466</v>
      </c>
      <c r="E5447" s="4">
        <v>50</v>
      </c>
      <c r="F5447" s="4">
        <v>358250</v>
      </c>
      <c r="G5447" s="4">
        <v>35825</v>
      </c>
      <c r="H5447" s="4">
        <v>394075</v>
      </c>
    </row>
    <row r="5448" spans="1:8" ht="15.75">
      <c r="A5448" s="3" t="s">
        <v>2952</v>
      </c>
      <c r="B5448" s="2" t="s">
        <v>2467</v>
      </c>
      <c r="C5448" s="2" t="s">
        <v>271</v>
      </c>
      <c r="D5448" s="2" t="s">
        <v>2468</v>
      </c>
      <c r="E5448" s="4">
        <v>50</v>
      </c>
      <c r="F5448" s="4">
        <v>415450</v>
      </c>
      <c r="G5448" s="4">
        <v>41545</v>
      </c>
      <c r="H5448" s="4">
        <v>456995</v>
      </c>
    </row>
    <row r="5449" spans="1:8" ht="15.75">
      <c r="A5449" s="3" t="s">
        <v>2952</v>
      </c>
      <c r="B5449" s="2" t="s">
        <v>2469</v>
      </c>
      <c r="C5449" s="2" t="s">
        <v>271</v>
      </c>
      <c r="D5449" s="2" t="s">
        <v>2470</v>
      </c>
      <c r="E5449" s="4">
        <v>5</v>
      </c>
      <c r="F5449" s="4">
        <v>47265</v>
      </c>
      <c r="G5449" s="4">
        <v>4727</v>
      </c>
      <c r="H5449" s="4">
        <v>51992</v>
      </c>
    </row>
    <row r="5450" spans="1:8" ht="15.75">
      <c r="A5450" s="3" t="s">
        <v>2952</v>
      </c>
      <c r="B5450" s="2" t="s">
        <v>2471</v>
      </c>
      <c r="C5450" s="2" t="s">
        <v>271</v>
      </c>
      <c r="D5450" s="2" t="s">
        <v>2447</v>
      </c>
      <c r="E5450" s="4">
        <v>50</v>
      </c>
      <c r="F5450" s="4">
        <v>529850</v>
      </c>
      <c r="G5450" s="4">
        <v>52985</v>
      </c>
      <c r="H5450" s="4">
        <v>582835</v>
      </c>
    </row>
    <row r="5451" spans="1:8" ht="15.75">
      <c r="A5451" s="3" t="s">
        <v>2952</v>
      </c>
      <c r="B5451" s="2" t="s">
        <v>2473</v>
      </c>
      <c r="C5451" s="2" t="s">
        <v>264</v>
      </c>
      <c r="D5451" s="2" t="s">
        <v>2474</v>
      </c>
      <c r="E5451" s="4">
        <v>265</v>
      </c>
      <c r="F5451" s="4">
        <v>1005450</v>
      </c>
      <c r="G5451" s="4">
        <v>100545</v>
      </c>
      <c r="H5451" s="4">
        <v>1105995</v>
      </c>
    </row>
    <row r="5452" spans="1:8" ht="15.75">
      <c r="A5452" s="3" t="s">
        <v>2952</v>
      </c>
      <c r="B5452" s="2" t="s">
        <v>2479</v>
      </c>
      <c r="C5452" s="2" t="s">
        <v>264</v>
      </c>
      <c r="D5452" s="2" t="s">
        <v>2480</v>
      </c>
      <c r="E5452" s="4">
        <v>480</v>
      </c>
      <c r="F5452" s="4">
        <v>2274440</v>
      </c>
      <c r="G5452" s="4">
        <v>227444</v>
      </c>
      <c r="H5452" s="4">
        <v>2501884</v>
      </c>
    </row>
    <row r="5453" spans="1:8" ht="15.75">
      <c r="A5453" s="3" t="s">
        <v>2952</v>
      </c>
      <c r="B5453" s="2" t="s">
        <v>2484</v>
      </c>
      <c r="C5453" s="2" t="s">
        <v>264</v>
      </c>
      <c r="D5453" s="2" t="s">
        <v>2485</v>
      </c>
      <c r="E5453" s="4">
        <v>180</v>
      </c>
      <c r="F5453" s="4">
        <v>1025100</v>
      </c>
      <c r="G5453" s="4">
        <v>102510</v>
      </c>
      <c r="H5453" s="4">
        <v>1127610</v>
      </c>
    </row>
    <row r="5454" spans="1:8" ht="15.75">
      <c r="A5454" s="3" t="s">
        <v>2952</v>
      </c>
      <c r="B5454" s="2" t="s">
        <v>2486</v>
      </c>
      <c r="C5454" s="2" t="s">
        <v>264</v>
      </c>
      <c r="D5454" s="2" t="s">
        <v>2487</v>
      </c>
      <c r="E5454" s="4">
        <v>310</v>
      </c>
      <c r="F5454" s="4">
        <v>2054990</v>
      </c>
      <c r="G5454" s="4">
        <v>205499</v>
      </c>
      <c r="H5454" s="4">
        <v>2260489</v>
      </c>
    </row>
    <row r="5455" spans="1:8" ht="15.75">
      <c r="A5455" s="3" t="s">
        <v>2952</v>
      </c>
      <c r="B5455" s="2" t="s">
        <v>2488</v>
      </c>
      <c r="C5455" s="2" t="s">
        <v>264</v>
      </c>
      <c r="D5455" s="2" t="s">
        <v>2489</v>
      </c>
      <c r="E5455" s="4">
        <v>80</v>
      </c>
      <c r="F5455" s="4">
        <v>188240</v>
      </c>
      <c r="G5455" s="4">
        <v>18824</v>
      </c>
      <c r="H5455" s="4">
        <v>207064</v>
      </c>
    </row>
    <row r="5456" spans="1:8" ht="15.75">
      <c r="A5456" s="3" t="s">
        <v>2952</v>
      </c>
      <c r="B5456" s="2" t="s">
        <v>2490</v>
      </c>
      <c r="C5456" s="2" t="s">
        <v>264</v>
      </c>
      <c r="D5456" s="2" t="s">
        <v>2491</v>
      </c>
      <c r="E5456" s="4">
        <v>180</v>
      </c>
      <c r="F5456" s="4">
        <v>1361055</v>
      </c>
      <c r="G5456" s="4">
        <v>136106</v>
      </c>
      <c r="H5456" s="4">
        <v>1497161</v>
      </c>
    </row>
    <row r="5457" spans="1:8" ht="15.75">
      <c r="A5457" s="3" t="s">
        <v>2952</v>
      </c>
      <c r="B5457" s="2" t="s">
        <v>2492</v>
      </c>
      <c r="C5457" s="2" t="s">
        <v>264</v>
      </c>
      <c r="D5457" s="2" t="s">
        <v>2493</v>
      </c>
      <c r="E5457" s="4">
        <v>90</v>
      </c>
      <c r="F5457" s="4">
        <v>926640</v>
      </c>
      <c r="G5457" s="4">
        <v>92664</v>
      </c>
      <c r="H5457" s="4">
        <v>1019304</v>
      </c>
    </row>
    <row r="5458" spans="1:8" ht="15.75">
      <c r="A5458" s="3" t="s">
        <v>2952</v>
      </c>
      <c r="B5458" s="2" t="s">
        <v>2494</v>
      </c>
      <c r="C5458" s="2" t="s">
        <v>264</v>
      </c>
      <c r="D5458" s="2" t="s">
        <v>2495</v>
      </c>
      <c r="E5458" s="4">
        <v>363</v>
      </c>
      <c r="F5458" s="4">
        <v>942178</v>
      </c>
      <c r="G5458" s="4">
        <v>94218</v>
      </c>
      <c r="H5458" s="4">
        <v>1036396</v>
      </c>
    </row>
    <row r="5459" spans="1:8" ht="15.75">
      <c r="A5459" s="3" t="s">
        <v>2952</v>
      </c>
      <c r="B5459" s="2" t="s">
        <v>2496</v>
      </c>
      <c r="C5459" s="2" t="s">
        <v>264</v>
      </c>
      <c r="D5459" s="2" t="s">
        <v>2497</v>
      </c>
      <c r="E5459" s="4">
        <v>40</v>
      </c>
      <c r="F5459" s="4">
        <v>457600</v>
      </c>
      <c r="G5459" s="4">
        <v>45760</v>
      </c>
      <c r="H5459" s="4">
        <v>503360</v>
      </c>
    </row>
    <row r="5460" spans="1:8" ht="15.75">
      <c r="A5460" s="3" t="s">
        <v>2952</v>
      </c>
      <c r="B5460" s="2" t="s">
        <v>2499</v>
      </c>
      <c r="C5460" s="2" t="s">
        <v>264</v>
      </c>
      <c r="D5460" s="2" t="s">
        <v>2500</v>
      </c>
      <c r="E5460" s="4">
        <v>60</v>
      </c>
      <c r="F5460" s="4">
        <v>222600</v>
      </c>
      <c r="G5460" s="4">
        <v>22260</v>
      </c>
      <c r="H5460" s="4">
        <v>244860</v>
      </c>
    </row>
    <row r="5461" spans="1:8" ht="15.75">
      <c r="A5461" s="3" t="s">
        <v>2952</v>
      </c>
      <c r="B5461" s="2" t="s">
        <v>2503</v>
      </c>
      <c r="C5461" s="2" t="s">
        <v>264</v>
      </c>
      <c r="D5461" s="2" t="s">
        <v>2504</v>
      </c>
      <c r="E5461" s="4">
        <v>100</v>
      </c>
      <c r="F5461" s="4">
        <v>304120</v>
      </c>
      <c r="G5461" s="4">
        <v>30412</v>
      </c>
      <c r="H5461" s="4">
        <v>334532</v>
      </c>
    </row>
    <row r="5462" spans="1:8" ht="15.75">
      <c r="A5462" s="3" t="s">
        <v>2952</v>
      </c>
      <c r="B5462" s="2" t="s">
        <v>2507</v>
      </c>
      <c r="C5462" s="2" t="s">
        <v>264</v>
      </c>
      <c r="D5462" s="2" t="s">
        <v>2508</v>
      </c>
      <c r="E5462" s="4">
        <v>1</v>
      </c>
      <c r="F5462" s="4">
        <v>3825</v>
      </c>
      <c r="G5462" s="4">
        <v>383</v>
      </c>
      <c r="H5462" s="4">
        <v>4208</v>
      </c>
    </row>
    <row r="5463" spans="1:8" ht="15.75">
      <c r="A5463" s="3" t="s">
        <v>2952</v>
      </c>
      <c r="B5463" s="2" t="s">
        <v>2509</v>
      </c>
      <c r="C5463" s="2" t="s">
        <v>264</v>
      </c>
      <c r="D5463" s="2" t="s">
        <v>2510</v>
      </c>
      <c r="E5463" s="4">
        <v>10</v>
      </c>
      <c r="F5463" s="4">
        <v>40290</v>
      </c>
      <c r="G5463" s="4">
        <v>4029</v>
      </c>
      <c r="H5463" s="4">
        <v>44319</v>
      </c>
    </row>
    <row r="5464" spans="1:8" ht="15.75">
      <c r="A5464" s="3" t="s">
        <v>2952</v>
      </c>
      <c r="B5464" s="2" t="s">
        <v>2513</v>
      </c>
      <c r="C5464" s="2" t="s">
        <v>294</v>
      </c>
      <c r="D5464" s="2" t="s">
        <v>2514</v>
      </c>
      <c r="E5464" s="4">
        <v>10</v>
      </c>
      <c r="F5464" s="4">
        <v>47450</v>
      </c>
      <c r="G5464" s="4">
        <v>4745</v>
      </c>
      <c r="H5464" s="4">
        <v>52195</v>
      </c>
    </row>
    <row r="5465" spans="1:8" ht="15.75">
      <c r="A5465" s="3" t="s">
        <v>2952</v>
      </c>
      <c r="B5465" s="2" t="s">
        <v>2519</v>
      </c>
      <c r="C5465" s="2" t="s">
        <v>294</v>
      </c>
      <c r="D5465" s="2" t="s">
        <v>2520</v>
      </c>
      <c r="E5465" s="4">
        <v>20</v>
      </c>
      <c r="F5465" s="4">
        <v>139400</v>
      </c>
      <c r="G5465" s="4">
        <v>13940</v>
      </c>
      <c r="H5465" s="4">
        <v>153340</v>
      </c>
    </row>
    <row r="5466" spans="1:8" ht="15.75">
      <c r="A5466" s="3" t="s">
        <v>2952</v>
      </c>
      <c r="B5466" s="2" t="s">
        <v>2523</v>
      </c>
      <c r="C5466" s="2" t="s">
        <v>294</v>
      </c>
      <c r="D5466" s="2" t="s">
        <v>2524</v>
      </c>
      <c r="E5466" s="4">
        <v>30</v>
      </c>
      <c r="F5466" s="4">
        <v>95790</v>
      </c>
      <c r="G5466" s="4">
        <v>9579</v>
      </c>
      <c r="H5466" s="4">
        <v>105369</v>
      </c>
    </row>
    <row r="5467" spans="1:8" ht="15.75">
      <c r="A5467" s="3" t="s">
        <v>2952</v>
      </c>
      <c r="B5467" s="2" t="s">
        <v>2525</v>
      </c>
      <c r="C5467" s="2" t="s">
        <v>294</v>
      </c>
      <c r="D5467" s="2" t="s">
        <v>2526</v>
      </c>
      <c r="E5467" s="4">
        <v>18</v>
      </c>
      <c r="F5467" s="4">
        <v>166644</v>
      </c>
      <c r="G5467" s="4">
        <v>16664</v>
      </c>
      <c r="H5467" s="4">
        <v>183308</v>
      </c>
    </row>
    <row r="5468" spans="1:8" ht="15.75">
      <c r="A5468" s="3" t="s">
        <v>2952</v>
      </c>
      <c r="B5468" s="2" t="s">
        <v>2528</v>
      </c>
      <c r="C5468" s="2" t="s">
        <v>294</v>
      </c>
      <c r="D5468" s="2" t="s">
        <v>2529</v>
      </c>
      <c r="E5468" s="4">
        <v>270</v>
      </c>
      <c r="F5468" s="4">
        <v>730080</v>
      </c>
      <c r="G5468" s="4">
        <v>73008</v>
      </c>
      <c r="H5468" s="4">
        <v>803088</v>
      </c>
    </row>
    <row r="5469" spans="1:8" ht="15.75">
      <c r="A5469" s="3" t="s">
        <v>2952</v>
      </c>
      <c r="B5469" s="2" t="s">
        <v>2530</v>
      </c>
      <c r="C5469" s="2" t="s">
        <v>294</v>
      </c>
      <c r="D5469" s="2" t="s">
        <v>2531</v>
      </c>
      <c r="E5469" s="4">
        <v>30</v>
      </c>
      <c r="F5469" s="4">
        <v>118740</v>
      </c>
      <c r="G5469" s="4">
        <v>11874</v>
      </c>
      <c r="H5469" s="4">
        <v>130614</v>
      </c>
    </row>
    <row r="5470" spans="1:8" ht="15.75">
      <c r="A5470" s="3" t="s">
        <v>2952</v>
      </c>
      <c r="B5470" s="2" t="s">
        <v>2534</v>
      </c>
      <c r="C5470" s="2" t="s">
        <v>299</v>
      </c>
      <c r="D5470" s="2" t="s">
        <v>2535</v>
      </c>
      <c r="E5470" s="4">
        <v>144</v>
      </c>
      <c r="F5470" s="4">
        <v>655507</v>
      </c>
      <c r="G5470" s="4">
        <v>65551</v>
      </c>
      <c r="H5470" s="4">
        <v>721058</v>
      </c>
    </row>
    <row r="5471" spans="1:8" ht="15.75">
      <c r="A5471" s="3" t="s">
        <v>2952</v>
      </c>
      <c r="B5471" s="2" t="s">
        <v>2538</v>
      </c>
      <c r="C5471" s="2" t="s">
        <v>299</v>
      </c>
      <c r="D5471" s="2" t="s">
        <v>2539</v>
      </c>
      <c r="E5471" s="4">
        <v>220</v>
      </c>
      <c r="F5471" s="4">
        <v>1032360</v>
      </c>
      <c r="G5471" s="4">
        <v>103236</v>
      </c>
      <c r="H5471" s="4">
        <v>1135596</v>
      </c>
    </row>
    <row r="5472" spans="1:8" ht="15.75">
      <c r="A5472" s="3" t="s">
        <v>2952</v>
      </c>
      <c r="B5472" s="2" t="s">
        <v>2542</v>
      </c>
      <c r="C5472" s="2" t="s">
        <v>299</v>
      </c>
      <c r="D5472" s="2" t="s">
        <v>2543</v>
      </c>
      <c r="E5472" s="4">
        <v>35</v>
      </c>
      <c r="F5472" s="4">
        <v>237755</v>
      </c>
      <c r="G5472" s="4">
        <v>23776</v>
      </c>
      <c r="H5472" s="4">
        <v>261531</v>
      </c>
    </row>
    <row r="5473" spans="1:8" ht="15.75">
      <c r="A5473" s="3" t="s">
        <v>2952</v>
      </c>
      <c r="B5473" s="2" t="s">
        <v>2544</v>
      </c>
      <c r="C5473" s="2" t="s">
        <v>299</v>
      </c>
      <c r="D5473" s="2" t="s">
        <v>2545</v>
      </c>
      <c r="E5473" s="4">
        <v>15</v>
      </c>
      <c r="F5473" s="4">
        <v>119045</v>
      </c>
      <c r="G5473" s="4">
        <v>11905</v>
      </c>
      <c r="H5473" s="4">
        <v>130950</v>
      </c>
    </row>
    <row r="5474" spans="1:8" ht="15.75">
      <c r="A5474" s="3" t="s">
        <v>2952</v>
      </c>
      <c r="B5474" s="2" t="s">
        <v>2548</v>
      </c>
      <c r="C5474" s="2" t="s">
        <v>299</v>
      </c>
      <c r="D5474" s="2" t="s">
        <v>2549</v>
      </c>
      <c r="E5474" s="4">
        <v>1</v>
      </c>
      <c r="F5474" s="4">
        <v>9080</v>
      </c>
      <c r="G5474" s="4">
        <v>908</v>
      </c>
      <c r="H5474" s="4">
        <v>9988</v>
      </c>
    </row>
    <row r="5475" spans="1:8" ht="15.75">
      <c r="A5475" s="3" t="s">
        <v>2952</v>
      </c>
      <c r="B5475" s="2" t="s">
        <v>2550</v>
      </c>
      <c r="C5475" s="2" t="s">
        <v>299</v>
      </c>
      <c r="D5475" s="2" t="s">
        <v>2551</v>
      </c>
      <c r="E5475" s="4">
        <v>160</v>
      </c>
      <c r="F5475" s="4">
        <v>543200</v>
      </c>
      <c r="G5475" s="4">
        <v>54320</v>
      </c>
      <c r="H5475" s="4">
        <v>597520</v>
      </c>
    </row>
    <row r="5476" spans="1:8" ht="15.75">
      <c r="A5476" s="3" t="s">
        <v>2952</v>
      </c>
      <c r="B5476" s="2" t="s">
        <v>2552</v>
      </c>
      <c r="C5476" s="2" t="s">
        <v>299</v>
      </c>
      <c r="D5476" s="2" t="s">
        <v>2553</v>
      </c>
      <c r="E5476" s="4">
        <v>10</v>
      </c>
      <c r="F5476" s="4">
        <v>113050</v>
      </c>
      <c r="G5476" s="4">
        <v>11305</v>
      </c>
      <c r="H5476" s="4">
        <v>124355</v>
      </c>
    </row>
    <row r="5477" spans="1:8" ht="15.75">
      <c r="A5477" s="3" t="s">
        <v>2952</v>
      </c>
      <c r="B5477" s="2" t="s">
        <v>2556</v>
      </c>
      <c r="C5477" s="2" t="s">
        <v>299</v>
      </c>
      <c r="D5477" s="2" t="s">
        <v>2557</v>
      </c>
      <c r="E5477" s="4">
        <v>40</v>
      </c>
      <c r="F5477" s="4">
        <v>156200</v>
      </c>
      <c r="G5477" s="4">
        <v>15620</v>
      </c>
      <c r="H5477" s="4">
        <v>171820</v>
      </c>
    </row>
    <row r="5478" spans="1:8" ht="15.75">
      <c r="A5478" s="3" t="s">
        <v>2952</v>
      </c>
      <c r="B5478" s="2" t="s">
        <v>2562</v>
      </c>
      <c r="C5478" s="2" t="s">
        <v>299</v>
      </c>
      <c r="D5478" s="2" t="s">
        <v>2563</v>
      </c>
      <c r="E5478" s="4">
        <v>40</v>
      </c>
      <c r="F5478" s="4">
        <v>155760</v>
      </c>
      <c r="G5478" s="4">
        <v>15576</v>
      </c>
      <c r="H5478" s="4">
        <v>171336</v>
      </c>
    </row>
    <row r="5479" spans="1:8" ht="15.75">
      <c r="A5479" s="3" t="s">
        <v>2952</v>
      </c>
      <c r="B5479" s="2" t="s">
        <v>2566</v>
      </c>
      <c r="C5479" s="2" t="s">
        <v>307</v>
      </c>
      <c r="D5479" s="2" t="s">
        <v>2567</v>
      </c>
      <c r="E5479" s="4">
        <v>30</v>
      </c>
      <c r="F5479" s="4">
        <v>139890</v>
      </c>
      <c r="G5479" s="4">
        <v>13989</v>
      </c>
      <c r="H5479" s="4">
        <v>153879</v>
      </c>
    </row>
    <row r="5480" spans="1:8" ht="15.75">
      <c r="A5480" s="3" t="s">
        <v>2952</v>
      </c>
      <c r="B5480" s="2" t="s">
        <v>2568</v>
      </c>
      <c r="C5480" s="2" t="s">
        <v>307</v>
      </c>
      <c r="D5480" s="2" t="s">
        <v>2569</v>
      </c>
      <c r="E5480" s="4">
        <v>20</v>
      </c>
      <c r="F5480" s="4">
        <v>116120</v>
      </c>
      <c r="G5480" s="4">
        <v>11612</v>
      </c>
      <c r="H5480" s="4">
        <v>127732</v>
      </c>
    </row>
    <row r="5481" spans="1:8" ht="15.75">
      <c r="A5481" s="3" t="s">
        <v>2952</v>
      </c>
      <c r="B5481" s="2" t="s">
        <v>2572</v>
      </c>
      <c r="C5481" s="2" t="s">
        <v>307</v>
      </c>
      <c r="D5481" s="2" t="s">
        <v>2573</v>
      </c>
      <c r="E5481" s="4">
        <v>30</v>
      </c>
      <c r="F5481" s="4">
        <v>95700</v>
      </c>
      <c r="G5481" s="4">
        <v>9570</v>
      </c>
      <c r="H5481" s="4">
        <v>105270</v>
      </c>
    </row>
    <row r="5482" spans="1:8" ht="15.75">
      <c r="A5482" s="3" t="s">
        <v>2952</v>
      </c>
      <c r="B5482" s="2" t="s">
        <v>2576</v>
      </c>
      <c r="C5482" s="2" t="s">
        <v>310</v>
      </c>
      <c r="D5482" s="2" t="s">
        <v>2577</v>
      </c>
      <c r="E5482" s="4">
        <v>10</v>
      </c>
      <c r="F5482" s="4">
        <v>48580</v>
      </c>
      <c r="G5482" s="4">
        <v>4858</v>
      </c>
      <c r="H5482" s="4">
        <v>53438</v>
      </c>
    </row>
    <row r="5483" spans="1:8" ht="15.75">
      <c r="A5483" s="3" t="s">
        <v>2952</v>
      </c>
      <c r="B5483" s="2" t="s">
        <v>2578</v>
      </c>
      <c r="C5483" s="2" t="s">
        <v>310</v>
      </c>
      <c r="D5483" s="2" t="s">
        <v>2579</v>
      </c>
      <c r="E5483" s="4">
        <v>51</v>
      </c>
      <c r="F5483" s="4">
        <v>300051</v>
      </c>
      <c r="G5483" s="4">
        <v>30005</v>
      </c>
      <c r="H5483" s="4">
        <v>330056</v>
      </c>
    </row>
    <row r="5484" spans="1:8" ht="15.75">
      <c r="A5484" s="3" t="s">
        <v>2952</v>
      </c>
      <c r="B5484" s="2" t="s">
        <v>2580</v>
      </c>
      <c r="C5484" s="2" t="s">
        <v>310</v>
      </c>
      <c r="D5484" s="2" t="s">
        <v>2581</v>
      </c>
      <c r="E5484" s="4">
        <v>10</v>
      </c>
      <c r="F5484" s="4">
        <v>70830</v>
      </c>
      <c r="G5484" s="4">
        <v>7083</v>
      </c>
      <c r="H5484" s="4">
        <v>77913</v>
      </c>
    </row>
    <row r="5485" spans="1:8" ht="15.75">
      <c r="A5485" s="3" t="s">
        <v>2952</v>
      </c>
      <c r="B5485" s="2" t="s">
        <v>2584</v>
      </c>
      <c r="C5485" s="2" t="s">
        <v>310</v>
      </c>
      <c r="D5485" s="2" t="s">
        <v>2585</v>
      </c>
      <c r="E5485" s="4">
        <v>9</v>
      </c>
      <c r="F5485" s="4">
        <v>84330</v>
      </c>
      <c r="G5485" s="4">
        <v>8433</v>
      </c>
      <c r="H5485" s="4">
        <v>92763</v>
      </c>
    </row>
    <row r="5486" spans="1:8" ht="15.75">
      <c r="A5486" s="3" t="s">
        <v>2952</v>
      </c>
      <c r="B5486" s="2" t="s">
        <v>2588</v>
      </c>
      <c r="C5486" s="2" t="s">
        <v>312</v>
      </c>
      <c r="D5486" s="2" t="s">
        <v>2589</v>
      </c>
      <c r="E5486" s="4">
        <v>35</v>
      </c>
      <c r="F5486" s="4">
        <v>161460</v>
      </c>
      <c r="G5486" s="4">
        <v>16146</v>
      </c>
      <c r="H5486" s="4">
        <v>177606</v>
      </c>
    </row>
    <row r="5487" spans="1:8" ht="15.75">
      <c r="A5487" s="3" t="s">
        <v>2952</v>
      </c>
      <c r="B5487" s="2" t="s">
        <v>2590</v>
      </c>
      <c r="C5487" s="2" t="s">
        <v>312</v>
      </c>
      <c r="D5487" s="2" t="s">
        <v>2591</v>
      </c>
      <c r="E5487" s="4">
        <v>5</v>
      </c>
      <c r="F5487" s="4">
        <v>26210</v>
      </c>
      <c r="G5487" s="4">
        <v>2621</v>
      </c>
      <c r="H5487" s="4">
        <v>28831</v>
      </c>
    </row>
    <row r="5488" spans="1:8" ht="15.75">
      <c r="A5488" s="3" t="s">
        <v>2952</v>
      </c>
      <c r="B5488" s="2" t="s">
        <v>2592</v>
      </c>
      <c r="C5488" s="2" t="s">
        <v>312</v>
      </c>
      <c r="D5488" s="2" t="s">
        <v>2593</v>
      </c>
      <c r="E5488" s="4">
        <v>5</v>
      </c>
      <c r="F5488" s="4">
        <v>31075</v>
      </c>
      <c r="G5488" s="4">
        <v>3108</v>
      </c>
      <c r="H5488" s="4">
        <v>34183</v>
      </c>
    </row>
    <row r="5489" spans="1:8" ht="15.75">
      <c r="A5489" s="3" t="s">
        <v>2952</v>
      </c>
      <c r="B5489" s="2" t="s">
        <v>2596</v>
      </c>
      <c r="C5489" s="2" t="s">
        <v>314</v>
      </c>
      <c r="D5489" s="2" t="s">
        <v>2597</v>
      </c>
      <c r="E5489" s="4">
        <v>63</v>
      </c>
      <c r="F5489" s="4">
        <v>282555</v>
      </c>
      <c r="G5489" s="4">
        <v>28256</v>
      </c>
      <c r="H5489" s="4">
        <v>310811</v>
      </c>
    </row>
    <row r="5490" spans="1:8" ht="15.75">
      <c r="A5490" s="3" t="s">
        <v>2952</v>
      </c>
      <c r="B5490" s="2" t="s">
        <v>2598</v>
      </c>
      <c r="C5490" s="2" t="s">
        <v>314</v>
      </c>
      <c r="D5490" s="2" t="s">
        <v>2599</v>
      </c>
      <c r="E5490" s="4">
        <v>30</v>
      </c>
      <c r="F5490" s="4">
        <v>168870</v>
      </c>
      <c r="G5490" s="4">
        <v>16887</v>
      </c>
      <c r="H5490" s="4">
        <v>185757</v>
      </c>
    </row>
    <row r="5491" spans="1:8" ht="15.75">
      <c r="A5491" s="3" t="s">
        <v>2952</v>
      </c>
      <c r="B5491" s="2" t="s">
        <v>2606</v>
      </c>
      <c r="C5491" s="2" t="s">
        <v>314</v>
      </c>
      <c r="D5491" s="2" t="s">
        <v>2607</v>
      </c>
      <c r="E5491" s="4">
        <v>640</v>
      </c>
      <c r="F5491" s="4">
        <v>1699200</v>
      </c>
      <c r="G5491" s="4">
        <v>169920</v>
      </c>
      <c r="H5491" s="4">
        <v>1869120</v>
      </c>
    </row>
    <row r="5492" spans="1:8" ht="15.75">
      <c r="A5492" s="3" t="s">
        <v>2952</v>
      </c>
      <c r="B5492" s="2" t="s">
        <v>2612</v>
      </c>
      <c r="C5492" s="2" t="s">
        <v>314</v>
      </c>
      <c r="D5492" s="2" t="s">
        <v>2613</v>
      </c>
      <c r="E5492" s="4">
        <v>20</v>
      </c>
      <c r="F5492" s="4">
        <v>76220</v>
      </c>
      <c r="G5492" s="4">
        <v>7622</v>
      </c>
      <c r="H5492" s="4">
        <v>83842</v>
      </c>
    </row>
    <row r="5493" spans="1:8" ht="15.75">
      <c r="A5493" s="3" t="s">
        <v>2952</v>
      </c>
      <c r="B5493" s="2" t="s">
        <v>2614</v>
      </c>
      <c r="C5493" s="2" t="s">
        <v>318</v>
      </c>
      <c r="D5493" s="2" t="s">
        <v>2615</v>
      </c>
      <c r="E5493" s="4">
        <v>105</v>
      </c>
      <c r="F5493" s="4">
        <v>452340</v>
      </c>
      <c r="G5493" s="4">
        <v>45234</v>
      </c>
      <c r="H5493" s="4">
        <v>497574</v>
      </c>
    </row>
    <row r="5494" spans="1:8" ht="15.75">
      <c r="A5494" s="3" t="s">
        <v>2952</v>
      </c>
      <c r="B5494" s="2" t="s">
        <v>2616</v>
      </c>
      <c r="C5494" s="2" t="s">
        <v>318</v>
      </c>
      <c r="D5494" s="2" t="s">
        <v>2617</v>
      </c>
      <c r="E5494" s="4">
        <v>85</v>
      </c>
      <c r="F5494" s="4">
        <v>463375</v>
      </c>
      <c r="G5494" s="4">
        <v>46338</v>
      </c>
      <c r="H5494" s="4">
        <v>509713</v>
      </c>
    </row>
    <row r="5495" spans="1:8" ht="15.75">
      <c r="A5495" s="3" t="s">
        <v>2952</v>
      </c>
      <c r="B5495" s="2" t="s">
        <v>2618</v>
      </c>
      <c r="C5495" s="2" t="s">
        <v>318</v>
      </c>
      <c r="D5495" s="2" t="s">
        <v>2619</v>
      </c>
      <c r="E5495" s="4">
        <v>180</v>
      </c>
      <c r="F5495" s="4">
        <v>463500</v>
      </c>
      <c r="G5495" s="4">
        <v>46350</v>
      </c>
      <c r="H5495" s="4">
        <v>509850</v>
      </c>
    </row>
    <row r="5496" spans="1:8" ht="15.75">
      <c r="A5496" s="3" t="s">
        <v>2952</v>
      </c>
      <c r="B5496" s="2" t="s">
        <v>2620</v>
      </c>
      <c r="C5496" s="2" t="s">
        <v>318</v>
      </c>
      <c r="D5496" s="2" t="s">
        <v>2621</v>
      </c>
      <c r="E5496" s="4">
        <v>60</v>
      </c>
      <c r="F5496" s="4">
        <v>391980</v>
      </c>
      <c r="G5496" s="4">
        <v>39199</v>
      </c>
      <c r="H5496" s="4">
        <v>431179</v>
      </c>
    </row>
    <row r="5497" spans="1:8" ht="15.75">
      <c r="A5497" s="3" t="s">
        <v>2952</v>
      </c>
      <c r="B5497" s="2" t="s">
        <v>2624</v>
      </c>
      <c r="C5497" s="2" t="s">
        <v>318</v>
      </c>
      <c r="D5497" s="2" t="s">
        <v>2625</v>
      </c>
      <c r="E5497" s="4">
        <v>20</v>
      </c>
      <c r="F5497" s="4">
        <v>56600</v>
      </c>
      <c r="G5497" s="4">
        <v>5660</v>
      </c>
      <c r="H5497" s="4">
        <v>62260</v>
      </c>
    </row>
    <row r="5498" spans="1:8" ht="15.75">
      <c r="A5498" s="3" t="s">
        <v>2952</v>
      </c>
      <c r="B5498" s="2" t="s">
        <v>2626</v>
      </c>
      <c r="C5498" s="2" t="s">
        <v>318</v>
      </c>
      <c r="D5498" s="2" t="s">
        <v>2627</v>
      </c>
      <c r="E5498" s="4">
        <v>6</v>
      </c>
      <c r="F5498" s="4">
        <v>52920</v>
      </c>
      <c r="G5498" s="4">
        <v>5292</v>
      </c>
      <c r="H5498" s="4">
        <v>58212</v>
      </c>
    </row>
    <row r="5499" spans="1:8" ht="15.75">
      <c r="A5499" s="3" t="s">
        <v>2952</v>
      </c>
      <c r="B5499" s="2" t="s">
        <v>2628</v>
      </c>
      <c r="C5499" s="2" t="s">
        <v>318</v>
      </c>
      <c r="D5499" s="2" t="s">
        <v>2629</v>
      </c>
      <c r="E5499" s="4">
        <v>430</v>
      </c>
      <c r="F5499" s="4">
        <v>1326550</v>
      </c>
      <c r="G5499" s="4">
        <v>132655</v>
      </c>
      <c r="H5499" s="4">
        <v>1459205</v>
      </c>
    </row>
    <row r="5500" spans="1:8" ht="15.75">
      <c r="A5500" s="3" t="s">
        <v>2952</v>
      </c>
      <c r="B5500" s="2" t="s">
        <v>2630</v>
      </c>
      <c r="C5500" s="2" t="s">
        <v>318</v>
      </c>
      <c r="D5500" s="2" t="s">
        <v>2631</v>
      </c>
      <c r="E5500" s="4">
        <v>30</v>
      </c>
      <c r="F5500" s="4">
        <v>100200</v>
      </c>
      <c r="G5500" s="4">
        <v>10020</v>
      </c>
      <c r="H5500" s="4">
        <v>110220</v>
      </c>
    </row>
    <row r="5501" spans="1:8" ht="15.75">
      <c r="A5501" s="3" t="s">
        <v>2952</v>
      </c>
      <c r="B5501" s="2" t="s">
        <v>2632</v>
      </c>
      <c r="C5501" s="2" t="s">
        <v>318</v>
      </c>
      <c r="D5501" s="2" t="s">
        <v>2633</v>
      </c>
      <c r="E5501" s="4">
        <v>45</v>
      </c>
      <c r="F5501" s="4">
        <v>161775</v>
      </c>
      <c r="G5501" s="4">
        <v>16178</v>
      </c>
      <c r="H5501" s="4">
        <v>177953</v>
      </c>
    </row>
    <row r="5502" spans="1:8" ht="15.75">
      <c r="A5502" s="3" t="s">
        <v>2952</v>
      </c>
      <c r="B5502" s="2" t="s">
        <v>2636</v>
      </c>
      <c r="C5502" s="2" t="s">
        <v>2312</v>
      </c>
      <c r="D5502" s="2" t="s">
        <v>2637</v>
      </c>
      <c r="E5502" s="4">
        <v>35</v>
      </c>
      <c r="F5502" s="4">
        <v>208985</v>
      </c>
      <c r="G5502" s="4">
        <v>20899</v>
      </c>
      <c r="H5502" s="4">
        <v>229884</v>
      </c>
    </row>
    <row r="5503" spans="1:8" ht="15.75">
      <c r="A5503" s="3" t="s">
        <v>2952</v>
      </c>
      <c r="B5503" s="2" t="s">
        <v>2638</v>
      </c>
      <c r="C5503" s="2" t="s">
        <v>2312</v>
      </c>
      <c r="D5503" s="2" t="s">
        <v>2639</v>
      </c>
      <c r="E5503" s="4">
        <v>30</v>
      </c>
      <c r="F5503" s="4">
        <v>211590</v>
      </c>
      <c r="G5503" s="4">
        <v>21159</v>
      </c>
      <c r="H5503" s="4">
        <v>232749</v>
      </c>
    </row>
    <row r="5504" spans="1:8" ht="15.75">
      <c r="A5504" s="3" t="s">
        <v>2952</v>
      </c>
      <c r="B5504" s="2" t="s">
        <v>2656</v>
      </c>
      <c r="C5504" s="2" t="s">
        <v>2312</v>
      </c>
      <c r="D5504" s="2" t="s">
        <v>2657</v>
      </c>
      <c r="E5504" s="4">
        <v>10</v>
      </c>
      <c r="F5504" s="4">
        <v>37050</v>
      </c>
      <c r="G5504" s="4">
        <v>3705</v>
      </c>
      <c r="H5504" s="4">
        <v>40755</v>
      </c>
    </row>
    <row r="5505" spans="1:8" ht="15.75">
      <c r="A5505" s="3" t="s">
        <v>2952</v>
      </c>
      <c r="B5505" s="2" t="s">
        <v>2677</v>
      </c>
      <c r="C5505" s="2" t="s">
        <v>2664</v>
      </c>
      <c r="D5505" s="2" t="s">
        <v>2648</v>
      </c>
      <c r="E5505" s="4">
        <v>5</v>
      </c>
      <c r="F5505" s="4">
        <v>54000</v>
      </c>
      <c r="G5505" s="4">
        <v>5400</v>
      </c>
      <c r="H5505" s="4">
        <v>59400</v>
      </c>
    </row>
    <row r="5506" spans="1:8" ht="15.75">
      <c r="A5506" s="3" t="s">
        <v>2952</v>
      </c>
      <c r="B5506" s="2" t="s">
        <v>2714</v>
      </c>
      <c r="C5506" s="2" t="s">
        <v>1267</v>
      </c>
      <c r="D5506" s="2" t="s">
        <v>2715</v>
      </c>
      <c r="E5506" s="4">
        <v>21</v>
      </c>
      <c r="F5506" s="4">
        <v>654948</v>
      </c>
      <c r="G5506" s="4">
        <v>65495</v>
      </c>
      <c r="H5506" s="4">
        <v>720443</v>
      </c>
    </row>
    <row r="5507" spans="1:8" ht="15.75">
      <c r="A5507" s="3" t="s">
        <v>2952</v>
      </c>
      <c r="B5507" s="2" t="s">
        <v>2720</v>
      </c>
      <c r="C5507" s="2" t="s">
        <v>1267</v>
      </c>
      <c r="D5507" s="2" t="s">
        <v>2721</v>
      </c>
      <c r="E5507" s="4">
        <v>56</v>
      </c>
      <c r="F5507" s="4">
        <v>1608488</v>
      </c>
      <c r="G5507" s="4">
        <v>160849</v>
      </c>
      <c r="H5507" s="4">
        <v>1769337</v>
      </c>
    </row>
    <row r="5508" spans="1:8" ht="15.75">
      <c r="A5508" s="3" t="s">
        <v>2952</v>
      </c>
      <c r="B5508" s="2" t="s">
        <v>2728</v>
      </c>
      <c r="C5508" s="2" t="s">
        <v>1267</v>
      </c>
      <c r="D5508" s="2" t="s">
        <v>2729</v>
      </c>
      <c r="E5508" s="4">
        <v>5</v>
      </c>
      <c r="F5508" s="4">
        <v>188715</v>
      </c>
      <c r="G5508" s="4">
        <v>18872</v>
      </c>
      <c r="H5508" s="4">
        <v>207587</v>
      </c>
    </row>
    <row r="5509" spans="1:8" ht="15.75">
      <c r="A5509" s="3" t="s">
        <v>2952</v>
      </c>
      <c r="B5509" s="2" t="s">
        <v>2735</v>
      </c>
      <c r="C5509" s="2" t="s">
        <v>2732</v>
      </c>
      <c r="D5509" s="2" t="s">
        <v>2736</v>
      </c>
      <c r="E5509" s="4">
        <v>21</v>
      </c>
      <c r="F5509" s="4">
        <v>330897</v>
      </c>
      <c r="G5509" s="4">
        <v>33090</v>
      </c>
      <c r="H5509" s="4">
        <v>363987</v>
      </c>
    </row>
    <row r="5510" spans="1:8" ht="15.75">
      <c r="A5510" s="3" t="s">
        <v>2952</v>
      </c>
      <c r="B5510" s="2" t="s">
        <v>2739</v>
      </c>
      <c r="C5510" s="2" t="s">
        <v>2732</v>
      </c>
      <c r="D5510" s="2" t="s">
        <v>2740</v>
      </c>
      <c r="E5510" s="4">
        <v>26</v>
      </c>
      <c r="F5510" s="4">
        <v>378534</v>
      </c>
      <c r="G5510" s="4">
        <v>37853</v>
      </c>
      <c r="H5510" s="4">
        <v>416387</v>
      </c>
    </row>
    <row r="5511" spans="1:8" ht="15.75">
      <c r="A5511" s="3" t="s">
        <v>2952</v>
      </c>
      <c r="B5511" s="2" t="s">
        <v>2743</v>
      </c>
      <c r="C5511" s="2" t="s">
        <v>2732</v>
      </c>
      <c r="D5511" s="2" t="s">
        <v>2744</v>
      </c>
      <c r="E5511" s="4">
        <v>5</v>
      </c>
      <c r="F5511" s="4">
        <v>73445</v>
      </c>
      <c r="G5511" s="4">
        <v>7345</v>
      </c>
      <c r="H5511" s="4">
        <v>80790</v>
      </c>
    </row>
    <row r="5512" spans="1:8" ht="15.75">
      <c r="A5512" s="3" t="s">
        <v>2952</v>
      </c>
      <c r="B5512" s="2" t="s">
        <v>2749</v>
      </c>
      <c r="C5512" s="2" t="s">
        <v>1267</v>
      </c>
      <c r="D5512" s="2" t="s">
        <v>2750</v>
      </c>
      <c r="E5512" s="4">
        <v>15</v>
      </c>
      <c r="F5512" s="4">
        <v>465525</v>
      </c>
      <c r="G5512" s="4">
        <v>46553</v>
      </c>
      <c r="H5512" s="4">
        <v>512078</v>
      </c>
    </row>
    <row r="5513" spans="1:8" ht="15.75">
      <c r="A5513" s="3" t="s">
        <v>2952</v>
      </c>
      <c r="B5513" s="2" t="s">
        <v>3835</v>
      </c>
      <c r="C5513" s="2" t="s">
        <v>1415</v>
      </c>
      <c r="D5513" s="2" t="s">
        <v>3836</v>
      </c>
      <c r="E5513" s="4">
        <v>15</v>
      </c>
      <c r="F5513" s="4">
        <v>39210</v>
      </c>
      <c r="G5513" s="4">
        <v>3921</v>
      </c>
      <c r="H5513" s="4">
        <v>43131</v>
      </c>
    </row>
    <row r="5514" spans="1:8" ht="15.75">
      <c r="A5514" s="3" t="s">
        <v>2952</v>
      </c>
      <c r="B5514" s="2" t="s">
        <v>2771</v>
      </c>
      <c r="C5514" s="2" t="s">
        <v>1415</v>
      </c>
      <c r="D5514" s="2" t="s">
        <v>2772</v>
      </c>
      <c r="E5514" s="4">
        <v>35</v>
      </c>
      <c r="F5514" s="4">
        <v>133910</v>
      </c>
      <c r="G5514" s="4">
        <v>13391</v>
      </c>
      <c r="H5514" s="4">
        <v>147301</v>
      </c>
    </row>
    <row r="5515" spans="1:8" ht="15.75">
      <c r="A5515" s="3" t="s">
        <v>2952</v>
      </c>
      <c r="B5515" s="2" t="s">
        <v>3848</v>
      </c>
      <c r="C5515" s="2" t="s">
        <v>1426</v>
      </c>
      <c r="D5515" s="2" t="s">
        <v>3849</v>
      </c>
      <c r="E5515" s="4">
        <v>15</v>
      </c>
      <c r="F5515" s="4">
        <v>29535</v>
      </c>
      <c r="G5515" s="4">
        <v>2954</v>
      </c>
      <c r="H5515" s="4">
        <v>32489</v>
      </c>
    </row>
    <row r="5516" spans="1:8" ht="15.75">
      <c r="A5516" s="3" t="s">
        <v>2952</v>
      </c>
      <c r="B5516" s="2" t="s">
        <v>3850</v>
      </c>
      <c r="C5516" s="2" t="s">
        <v>1433</v>
      </c>
      <c r="D5516" s="2" t="s">
        <v>3851</v>
      </c>
      <c r="E5516" s="4">
        <v>1</v>
      </c>
      <c r="F5516" s="4">
        <v>4738</v>
      </c>
      <c r="G5516" s="4">
        <v>474</v>
      </c>
      <c r="H5516" s="4">
        <v>5212</v>
      </c>
    </row>
    <row r="5517" spans="1:8" ht="15.75">
      <c r="A5517" s="3" t="s">
        <v>2952</v>
      </c>
      <c r="B5517" s="2" t="s">
        <v>2821</v>
      </c>
      <c r="C5517" s="2" t="s">
        <v>2762</v>
      </c>
      <c r="D5517" s="2" t="s">
        <v>2822</v>
      </c>
      <c r="E5517" s="4">
        <v>20</v>
      </c>
      <c r="F5517" s="4">
        <v>64080</v>
      </c>
      <c r="G5517" s="4">
        <v>6408</v>
      </c>
      <c r="H5517" s="4">
        <v>70488</v>
      </c>
    </row>
    <row r="5518" spans="1:8" ht="15.75">
      <c r="A5518" s="3" t="s">
        <v>2952</v>
      </c>
      <c r="B5518" s="2" t="s">
        <v>2825</v>
      </c>
      <c r="C5518" s="2" t="s">
        <v>2762</v>
      </c>
      <c r="D5518" s="2" t="s">
        <v>2826</v>
      </c>
      <c r="E5518" s="4">
        <v>3</v>
      </c>
      <c r="F5518" s="4">
        <v>13248</v>
      </c>
      <c r="G5518" s="4">
        <v>1325</v>
      </c>
      <c r="H5518" s="4">
        <v>14573</v>
      </c>
    </row>
    <row r="5519" spans="1:8" ht="15.75">
      <c r="A5519" s="3" t="s">
        <v>2952</v>
      </c>
      <c r="B5519" s="2" t="s">
        <v>2829</v>
      </c>
      <c r="C5519" s="2" t="s">
        <v>2827</v>
      </c>
      <c r="D5519" s="2" t="s">
        <v>2648</v>
      </c>
      <c r="E5519" s="4">
        <v>9</v>
      </c>
      <c r="F5519" s="4">
        <v>52200</v>
      </c>
      <c r="G5519" s="4">
        <v>5220</v>
      </c>
      <c r="H5519" s="4">
        <v>57420</v>
      </c>
    </row>
    <row r="5520" spans="1:8" ht="15.75">
      <c r="A5520" s="3" t="s">
        <v>2952</v>
      </c>
      <c r="B5520" s="2" t="s">
        <v>2830</v>
      </c>
      <c r="C5520" s="2" t="s">
        <v>2827</v>
      </c>
      <c r="D5520" s="2" t="s">
        <v>2641</v>
      </c>
      <c r="E5520" s="4">
        <v>10</v>
      </c>
      <c r="F5520" s="4">
        <v>63000</v>
      </c>
      <c r="G5520" s="4">
        <v>6300</v>
      </c>
      <c r="H5520" s="4">
        <v>69300</v>
      </c>
    </row>
    <row r="5521" spans="1:8" ht="15.75">
      <c r="A5521" s="3" t="s">
        <v>2952</v>
      </c>
      <c r="B5521" s="2" t="s">
        <v>2831</v>
      </c>
      <c r="C5521" s="2" t="s">
        <v>1401</v>
      </c>
      <c r="D5521" s="2" t="s">
        <v>2832</v>
      </c>
      <c r="E5521" s="4">
        <v>10</v>
      </c>
      <c r="F5521" s="4">
        <v>19150</v>
      </c>
      <c r="G5521" s="4">
        <v>1915</v>
      </c>
      <c r="H5521" s="4">
        <v>21065</v>
      </c>
    </row>
    <row r="5522" spans="1:8" ht="15.75">
      <c r="A5522" s="3" t="s">
        <v>2952</v>
      </c>
      <c r="B5522" s="2" t="s">
        <v>2835</v>
      </c>
      <c r="C5522" s="2" t="s">
        <v>1401</v>
      </c>
      <c r="D5522" s="2" t="s">
        <v>2836</v>
      </c>
      <c r="E5522" s="4">
        <v>170</v>
      </c>
      <c r="F5522" s="4">
        <v>404920</v>
      </c>
      <c r="G5522" s="4">
        <v>40492</v>
      </c>
      <c r="H5522" s="4">
        <v>445412</v>
      </c>
    </row>
    <row r="5523" spans="1:8" ht="15.75">
      <c r="A5523" s="3" t="s">
        <v>2952</v>
      </c>
      <c r="B5523" s="2" t="s">
        <v>2840</v>
      </c>
      <c r="C5523" s="2" t="s">
        <v>1401</v>
      </c>
      <c r="D5523" s="2" t="s">
        <v>2841</v>
      </c>
      <c r="E5523" s="4">
        <v>30</v>
      </c>
      <c r="F5523" s="4">
        <v>85440</v>
      </c>
      <c r="G5523" s="4">
        <v>8544</v>
      </c>
      <c r="H5523" s="4">
        <v>93984</v>
      </c>
    </row>
    <row r="5524" spans="1:8" ht="15.75">
      <c r="A5524" s="3" t="s">
        <v>2952</v>
      </c>
      <c r="B5524" s="2" t="s">
        <v>2844</v>
      </c>
      <c r="C5524" s="2" t="s">
        <v>1401</v>
      </c>
      <c r="D5524" s="2" t="s">
        <v>2845</v>
      </c>
      <c r="E5524" s="4">
        <v>20</v>
      </c>
      <c r="F5524" s="4">
        <v>23820</v>
      </c>
      <c r="G5524" s="4">
        <v>2382</v>
      </c>
      <c r="H5524" s="4">
        <v>26202</v>
      </c>
    </row>
    <row r="5525" spans="1:8" ht="15.75">
      <c r="A5525" s="3" t="s">
        <v>2952</v>
      </c>
      <c r="B5525" s="2" t="s">
        <v>2848</v>
      </c>
      <c r="C5525" s="2" t="s">
        <v>1401</v>
      </c>
      <c r="D5525" s="2" t="s">
        <v>2849</v>
      </c>
      <c r="E5525" s="4">
        <v>50</v>
      </c>
      <c r="F5525" s="4">
        <v>65200</v>
      </c>
      <c r="G5525" s="4">
        <v>6520</v>
      </c>
      <c r="H5525" s="4">
        <v>71720</v>
      </c>
    </row>
    <row r="5526" spans="1:8" ht="15.75">
      <c r="A5526" s="3" t="s">
        <v>2952</v>
      </c>
      <c r="B5526" s="2" t="s">
        <v>2850</v>
      </c>
      <c r="C5526" s="2" t="s">
        <v>1401</v>
      </c>
      <c r="D5526" s="2" t="s">
        <v>2851</v>
      </c>
      <c r="E5526" s="4">
        <v>20</v>
      </c>
      <c r="F5526" s="4">
        <v>30260</v>
      </c>
      <c r="G5526" s="4">
        <v>3026</v>
      </c>
      <c r="H5526" s="4">
        <v>33286</v>
      </c>
    </row>
    <row r="5527" spans="1:8" ht="15.75">
      <c r="A5527" s="3" t="s">
        <v>2952</v>
      </c>
      <c r="B5527" s="2" t="s">
        <v>2879</v>
      </c>
      <c r="C5527" s="2" t="s">
        <v>1412</v>
      </c>
      <c r="D5527" s="2" t="s">
        <v>2880</v>
      </c>
      <c r="E5527" s="4">
        <v>30</v>
      </c>
      <c r="F5527" s="4">
        <v>56970</v>
      </c>
      <c r="G5527" s="4">
        <v>5697</v>
      </c>
      <c r="H5527" s="4">
        <v>62667</v>
      </c>
    </row>
    <row r="5528" spans="1:8" ht="15.75">
      <c r="A5528" s="3" t="s">
        <v>2952</v>
      </c>
      <c r="B5528" s="2" t="s">
        <v>2882</v>
      </c>
      <c r="C5528" s="2" t="s">
        <v>1412</v>
      </c>
      <c r="D5528" s="2" t="s">
        <v>2646</v>
      </c>
      <c r="E5528" s="4">
        <v>145</v>
      </c>
      <c r="F5528" s="4">
        <v>342925</v>
      </c>
      <c r="G5528" s="4">
        <v>34293</v>
      </c>
      <c r="H5528" s="4">
        <v>377218</v>
      </c>
    </row>
    <row r="5529" spans="1:8" ht="15.75">
      <c r="A5529" s="3" t="s">
        <v>2952</v>
      </c>
      <c r="B5529" s="2" t="s">
        <v>2885</v>
      </c>
      <c r="C5529" s="2" t="s">
        <v>1412</v>
      </c>
      <c r="D5529" s="2" t="s">
        <v>2886</v>
      </c>
      <c r="E5529" s="4">
        <v>50</v>
      </c>
      <c r="F5529" s="4">
        <v>179650</v>
      </c>
      <c r="G5529" s="4">
        <v>17965</v>
      </c>
      <c r="H5529" s="4">
        <v>197615</v>
      </c>
    </row>
    <row r="5530" spans="1:8" ht="15.75">
      <c r="A5530" s="3" t="s">
        <v>2952</v>
      </c>
      <c r="B5530" s="2" t="s">
        <v>2887</v>
      </c>
      <c r="C5530" s="2" t="s">
        <v>1412</v>
      </c>
      <c r="D5530" s="2" t="s">
        <v>2888</v>
      </c>
      <c r="E5530" s="4">
        <v>25</v>
      </c>
      <c r="F5530" s="4">
        <v>105750</v>
      </c>
      <c r="G5530" s="4">
        <v>10575</v>
      </c>
      <c r="H5530" s="4">
        <v>116325</v>
      </c>
    </row>
    <row r="5531" spans="1:8" ht="15.75">
      <c r="A5531" s="3" t="s">
        <v>2952</v>
      </c>
      <c r="B5531" s="2" t="s">
        <v>2895</v>
      </c>
      <c r="C5531" s="2" t="s">
        <v>1412</v>
      </c>
      <c r="D5531" s="2" t="s">
        <v>2896</v>
      </c>
      <c r="E5531" s="4">
        <v>20</v>
      </c>
      <c r="F5531" s="4">
        <v>39480</v>
      </c>
      <c r="G5531" s="4">
        <v>3948</v>
      </c>
      <c r="H5531" s="4">
        <v>43428</v>
      </c>
    </row>
    <row r="5532" spans="1:8" ht="15.75">
      <c r="A5532" s="3" t="s">
        <v>2952</v>
      </c>
      <c r="B5532" s="2" t="s">
        <v>2906</v>
      </c>
      <c r="C5532" s="2" t="s">
        <v>1417</v>
      </c>
      <c r="D5532" s="2" t="s">
        <v>2907</v>
      </c>
      <c r="E5532" s="4">
        <v>20</v>
      </c>
      <c r="F5532" s="4">
        <v>61300</v>
      </c>
      <c r="G5532" s="4">
        <v>6130</v>
      </c>
      <c r="H5532" s="4">
        <v>67430</v>
      </c>
    </row>
    <row r="5533" spans="1:8" ht="15.75">
      <c r="A5533" s="3" t="s">
        <v>2952</v>
      </c>
      <c r="B5533" s="2" t="s">
        <v>2912</v>
      </c>
      <c r="C5533" s="2" t="s">
        <v>1417</v>
      </c>
      <c r="D5533" s="2" t="s">
        <v>2913</v>
      </c>
      <c r="E5533" s="4">
        <v>20</v>
      </c>
      <c r="F5533" s="4">
        <v>28000</v>
      </c>
      <c r="G5533" s="4">
        <v>2800</v>
      </c>
      <c r="H5533" s="4">
        <v>30800</v>
      </c>
    </row>
    <row r="5534" spans="1:8" ht="15.75">
      <c r="A5534" s="3" t="s">
        <v>2952</v>
      </c>
      <c r="B5534" s="2" t="s">
        <v>2916</v>
      </c>
      <c r="C5534" s="2" t="s">
        <v>1424</v>
      </c>
      <c r="D5534" s="2" t="s">
        <v>2917</v>
      </c>
      <c r="E5534" s="4">
        <v>10</v>
      </c>
      <c r="F5534" s="4">
        <v>25250</v>
      </c>
      <c r="G5534" s="4">
        <v>2525</v>
      </c>
      <c r="H5534" s="4">
        <v>27775</v>
      </c>
    </row>
    <row r="5535" spans="1:8" ht="15.75">
      <c r="A5535" s="3" t="s">
        <v>2952</v>
      </c>
      <c r="B5535" s="2" t="s">
        <v>2918</v>
      </c>
      <c r="C5535" s="2" t="s">
        <v>1424</v>
      </c>
      <c r="D5535" s="2" t="s">
        <v>2919</v>
      </c>
      <c r="E5535" s="4">
        <v>30</v>
      </c>
      <c r="F5535" s="4">
        <v>73890</v>
      </c>
      <c r="G5535" s="4">
        <v>7389</v>
      </c>
      <c r="H5535" s="4">
        <v>81279</v>
      </c>
    </row>
    <row r="5536" spans="1:8" ht="15.75">
      <c r="A5536" s="3" t="s">
        <v>2952</v>
      </c>
      <c r="B5536" s="2" t="s">
        <v>2928</v>
      </c>
      <c r="C5536" s="2" t="s">
        <v>2781</v>
      </c>
      <c r="D5536" s="2" t="s">
        <v>2929</v>
      </c>
      <c r="E5536" s="4">
        <v>20</v>
      </c>
      <c r="F5536" s="4">
        <v>48720</v>
      </c>
      <c r="G5536" s="4">
        <v>4872</v>
      </c>
      <c r="H5536" s="4">
        <v>53592</v>
      </c>
    </row>
    <row r="5537" spans="1:8" ht="15.75">
      <c r="A5537" s="3" t="s">
        <v>2952</v>
      </c>
      <c r="B5537" s="2" t="s">
        <v>2930</v>
      </c>
      <c r="C5537" s="2" t="s">
        <v>2781</v>
      </c>
      <c r="D5537" s="2" t="s">
        <v>2931</v>
      </c>
      <c r="E5537" s="4">
        <v>40</v>
      </c>
      <c r="F5537" s="4">
        <v>122960</v>
      </c>
      <c r="G5537" s="4">
        <v>12296</v>
      </c>
      <c r="H5537" s="4">
        <v>135256</v>
      </c>
    </row>
    <row r="5538" spans="1:8" ht="15.75">
      <c r="A5538" s="3" t="s">
        <v>2952</v>
      </c>
      <c r="B5538" s="2" t="s">
        <v>2932</v>
      </c>
      <c r="C5538" s="2" t="s">
        <v>2781</v>
      </c>
      <c r="D5538" s="2" t="s">
        <v>2933</v>
      </c>
      <c r="E5538" s="4">
        <v>40</v>
      </c>
      <c r="F5538" s="4">
        <v>145960</v>
      </c>
      <c r="G5538" s="4">
        <v>14596</v>
      </c>
      <c r="H5538" s="4">
        <v>160556</v>
      </c>
    </row>
    <row r="5539" spans="1:8" ht="15.75">
      <c r="A5539" s="3" t="s">
        <v>2952</v>
      </c>
      <c r="B5539" s="2" t="s">
        <v>2934</v>
      </c>
      <c r="C5539" s="2" t="s">
        <v>2781</v>
      </c>
      <c r="D5539" s="2" t="s">
        <v>2935</v>
      </c>
      <c r="E5539" s="4">
        <v>30</v>
      </c>
      <c r="F5539" s="4">
        <v>128610</v>
      </c>
      <c r="G5539" s="4">
        <v>12861</v>
      </c>
      <c r="H5539" s="4">
        <v>141471</v>
      </c>
    </row>
    <row r="5540" spans="1:8" ht="15.75">
      <c r="A5540" s="3" t="s">
        <v>2952</v>
      </c>
      <c r="B5540" s="2" t="s">
        <v>3862</v>
      </c>
      <c r="C5540" s="2" t="s">
        <v>1426</v>
      </c>
      <c r="D5540" s="2" t="s">
        <v>3863</v>
      </c>
      <c r="E5540" s="4">
        <v>15</v>
      </c>
      <c r="F5540" s="4">
        <v>35085</v>
      </c>
      <c r="G5540" s="4">
        <v>3509</v>
      </c>
      <c r="H5540" s="4">
        <v>38594</v>
      </c>
    </row>
    <row r="5541" spans="1:8" ht="15.75">
      <c r="A5541" s="3" t="s">
        <v>2952</v>
      </c>
      <c r="B5541" s="2" t="s">
        <v>3864</v>
      </c>
      <c r="C5541" s="2" t="s">
        <v>1426</v>
      </c>
      <c r="D5541" s="2" t="s">
        <v>3865</v>
      </c>
      <c r="E5541" s="4">
        <v>65</v>
      </c>
      <c r="F5541" s="4">
        <v>193440</v>
      </c>
      <c r="G5541" s="4">
        <v>19344</v>
      </c>
      <c r="H5541" s="4">
        <v>212784</v>
      </c>
    </row>
    <row r="5542" spans="1:8" ht="15.75">
      <c r="A5542" s="3" t="s">
        <v>2952</v>
      </c>
      <c r="B5542" s="2" t="s">
        <v>3866</v>
      </c>
      <c r="C5542" s="2" t="s">
        <v>1426</v>
      </c>
      <c r="D5542" s="2" t="s">
        <v>3867</v>
      </c>
      <c r="E5542" s="4">
        <v>80</v>
      </c>
      <c r="F5542" s="4">
        <v>84480</v>
      </c>
      <c r="G5542" s="4">
        <v>8448</v>
      </c>
      <c r="H5542" s="4">
        <v>92928</v>
      </c>
    </row>
    <row r="5543" spans="1:8" ht="15.75">
      <c r="A5543" s="3" t="s">
        <v>2952</v>
      </c>
      <c r="B5543" s="2" t="s">
        <v>3870</v>
      </c>
      <c r="C5543" s="2" t="s">
        <v>1426</v>
      </c>
      <c r="D5543" s="2" t="s">
        <v>3871</v>
      </c>
      <c r="E5543" s="4">
        <v>20</v>
      </c>
      <c r="F5543" s="4">
        <v>24480</v>
      </c>
      <c r="G5543" s="4">
        <v>2448</v>
      </c>
      <c r="H5543" s="4">
        <v>26928</v>
      </c>
    </row>
    <row r="5544" spans="1:8" ht="15.75">
      <c r="A5544" s="3" t="s">
        <v>2952</v>
      </c>
      <c r="B5544" s="2" t="s">
        <v>3872</v>
      </c>
      <c r="C5544" s="2" t="s">
        <v>1426</v>
      </c>
      <c r="D5544" s="2" t="s">
        <v>3873</v>
      </c>
      <c r="E5544" s="4">
        <v>640</v>
      </c>
      <c r="F5544" s="4">
        <v>835560</v>
      </c>
      <c r="G5544" s="4">
        <v>83556</v>
      </c>
      <c r="H5544" s="4">
        <v>919116</v>
      </c>
    </row>
    <row r="5545" spans="1:8" ht="15.75">
      <c r="A5545" s="3" t="s">
        <v>2952</v>
      </c>
      <c r="B5545" s="2" t="s">
        <v>3876</v>
      </c>
      <c r="C5545" s="2" t="s">
        <v>1433</v>
      </c>
      <c r="D5545" s="2" t="s">
        <v>3877</v>
      </c>
      <c r="E5545" s="4">
        <v>215</v>
      </c>
      <c r="F5545" s="4">
        <v>391890</v>
      </c>
      <c r="G5545" s="4">
        <v>39189</v>
      </c>
      <c r="H5545" s="4">
        <v>431079</v>
      </c>
    </row>
    <row r="5546" spans="1:8" ht="15.75">
      <c r="A5546" s="3" t="s">
        <v>2952</v>
      </c>
      <c r="B5546" s="2" t="s">
        <v>3878</v>
      </c>
      <c r="C5546" s="2" t="s">
        <v>1433</v>
      </c>
      <c r="D5546" s="2" t="s">
        <v>3879</v>
      </c>
      <c r="E5546" s="4">
        <v>15</v>
      </c>
      <c r="F5546" s="4">
        <v>35010</v>
      </c>
      <c r="G5546" s="4">
        <v>3501</v>
      </c>
      <c r="H5546" s="4">
        <v>38511</v>
      </c>
    </row>
    <row r="5547" spans="1:8" ht="15.75">
      <c r="A5547" s="3" t="s">
        <v>2952</v>
      </c>
      <c r="B5547" s="2" t="s">
        <v>3880</v>
      </c>
      <c r="C5547" s="2" t="s">
        <v>1433</v>
      </c>
      <c r="D5547" s="2" t="s">
        <v>3881</v>
      </c>
      <c r="E5547" s="4">
        <v>1310</v>
      </c>
      <c r="F5547" s="4">
        <v>1339760</v>
      </c>
      <c r="G5547" s="4">
        <v>133976</v>
      </c>
      <c r="H5547" s="4">
        <v>1473736</v>
      </c>
    </row>
    <row r="5548" spans="1:8" ht="15.75">
      <c r="A5548" s="3" t="s">
        <v>2952</v>
      </c>
      <c r="B5548" s="2" t="s">
        <v>3884</v>
      </c>
      <c r="C5548" s="2" t="s">
        <v>1433</v>
      </c>
      <c r="D5548" s="2" t="s">
        <v>3885</v>
      </c>
      <c r="E5548" s="4">
        <v>8</v>
      </c>
      <c r="F5548" s="4">
        <v>29520</v>
      </c>
      <c r="G5548" s="4">
        <v>2952</v>
      </c>
      <c r="H5548" s="4">
        <v>32472</v>
      </c>
    </row>
    <row r="5549" spans="1:8" ht="15.75">
      <c r="A5549" s="3" t="s">
        <v>2952</v>
      </c>
      <c r="B5549" s="2" t="s">
        <v>3886</v>
      </c>
      <c r="C5549" s="2" t="s">
        <v>1433</v>
      </c>
      <c r="D5549" s="2" t="s">
        <v>3887</v>
      </c>
      <c r="E5549" s="4">
        <v>100</v>
      </c>
      <c r="F5549" s="4">
        <v>108600</v>
      </c>
      <c r="G5549" s="4">
        <v>10860</v>
      </c>
      <c r="H5549" s="4">
        <v>119460</v>
      </c>
    </row>
    <row r="5550" spans="1:8" ht="15.75">
      <c r="A5550" s="3" t="s">
        <v>2952</v>
      </c>
      <c r="B5550" s="2" t="s">
        <v>3888</v>
      </c>
      <c r="C5550" s="2" t="s">
        <v>1433</v>
      </c>
      <c r="D5550" s="2" t="s">
        <v>3889</v>
      </c>
      <c r="E5550" s="4">
        <v>2560</v>
      </c>
      <c r="F5550" s="4">
        <v>3172350</v>
      </c>
      <c r="G5550" s="4">
        <v>317235</v>
      </c>
      <c r="H5550" s="4">
        <v>3489585</v>
      </c>
    </row>
    <row r="5551" spans="1:8" ht="15.75">
      <c r="A5551" s="3" t="s">
        <v>2952</v>
      </c>
      <c r="B5551" s="2" t="s">
        <v>3892</v>
      </c>
      <c r="C5551" s="2" t="s">
        <v>1433</v>
      </c>
      <c r="D5551" s="2" t="s">
        <v>3893</v>
      </c>
      <c r="E5551" s="4">
        <v>20</v>
      </c>
      <c r="F5551" s="4">
        <v>36380</v>
      </c>
      <c r="G5551" s="4">
        <v>3638</v>
      </c>
      <c r="H5551" s="4">
        <v>40018</v>
      </c>
    </row>
    <row r="5552" spans="1:8" ht="15.75">
      <c r="A5552" s="3" t="s">
        <v>2952</v>
      </c>
      <c r="B5552" s="2" t="s">
        <v>3894</v>
      </c>
      <c r="C5552" s="2" t="s">
        <v>1433</v>
      </c>
      <c r="D5552" s="2" t="s">
        <v>3895</v>
      </c>
      <c r="E5552" s="4">
        <v>15</v>
      </c>
      <c r="F5552" s="4">
        <v>23910</v>
      </c>
      <c r="G5552" s="4">
        <v>2391</v>
      </c>
      <c r="H5552" s="4">
        <v>26301</v>
      </c>
    </row>
    <row r="5553" spans="1:8" ht="15.75">
      <c r="A5553" s="3" t="s">
        <v>2952</v>
      </c>
      <c r="B5553" s="2" t="s">
        <v>3896</v>
      </c>
      <c r="C5553" s="2" t="s">
        <v>1433</v>
      </c>
      <c r="D5553" s="2" t="s">
        <v>3897</v>
      </c>
      <c r="E5553" s="4">
        <v>100</v>
      </c>
      <c r="F5553" s="4">
        <v>167400</v>
      </c>
      <c r="G5553" s="4">
        <v>16740</v>
      </c>
      <c r="H5553" s="4">
        <v>184140</v>
      </c>
    </row>
    <row r="5554" spans="1:8" ht="15.75">
      <c r="A5554" s="3" t="s">
        <v>2952</v>
      </c>
      <c r="B5554" s="2" t="s">
        <v>3901</v>
      </c>
      <c r="C5554" s="2" t="s">
        <v>3900</v>
      </c>
      <c r="D5554" s="2" t="s">
        <v>2648</v>
      </c>
      <c r="E5554" s="4">
        <v>4</v>
      </c>
      <c r="F5554" s="4">
        <v>22800</v>
      </c>
      <c r="G5554" s="4">
        <v>2280</v>
      </c>
      <c r="H5554" s="4">
        <v>25080</v>
      </c>
    </row>
    <row r="5555" spans="1:8" ht="15.75">
      <c r="A5555" s="3" t="s">
        <v>2952</v>
      </c>
      <c r="B5555" s="2" t="s">
        <v>3906</v>
      </c>
      <c r="C5555" s="2" t="s">
        <v>3905</v>
      </c>
      <c r="D5555" s="2" t="s">
        <v>2663</v>
      </c>
      <c r="E5555" s="4">
        <v>10</v>
      </c>
      <c r="F5555" s="4">
        <v>35000</v>
      </c>
      <c r="G5555" s="4">
        <v>3500</v>
      </c>
      <c r="H5555" s="4">
        <v>38500</v>
      </c>
    </row>
    <row r="5556" spans="1:8" ht="15.75">
      <c r="A5556" s="3" t="s">
        <v>2952</v>
      </c>
      <c r="B5556" s="2" t="s">
        <v>3915</v>
      </c>
      <c r="C5556" s="2" t="s">
        <v>2827</v>
      </c>
      <c r="D5556" s="2" t="s">
        <v>2644</v>
      </c>
      <c r="E5556" s="4">
        <v>2</v>
      </c>
      <c r="F5556" s="4">
        <v>7400</v>
      </c>
      <c r="G5556" s="4">
        <v>740</v>
      </c>
      <c r="H5556" s="4">
        <v>8140</v>
      </c>
    </row>
    <row r="5557" spans="1:8" ht="15.75">
      <c r="A5557" s="3" t="s">
        <v>2952</v>
      </c>
      <c r="B5557" s="2" t="s">
        <v>3921</v>
      </c>
      <c r="C5557" s="2" t="s">
        <v>3900</v>
      </c>
      <c r="D5557" s="2" t="s">
        <v>2447</v>
      </c>
      <c r="E5557" s="4">
        <v>1</v>
      </c>
      <c r="F5557" s="4">
        <v>8100</v>
      </c>
      <c r="G5557" s="4">
        <v>810</v>
      </c>
      <c r="H5557" s="4">
        <v>8910</v>
      </c>
    </row>
    <row r="5558" spans="1:8" ht="15.75">
      <c r="A5558" s="3" t="s">
        <v>2952</v>
      </c>
      <c r="B5558" s="2" t="s">
        <v>3924</v>
      </c>
      <c r="C5558" s="2" t="s">
        <v>3923</v>
      </c>
      <c r="D5558" s="2" t="s">
        <v>3925</v>
      </c>
      <c r="E5558" s="4">
        <v>2</v>
      </c>
      <c r="F5558" s="4">
        <v>7000</v>
      </c>
      <c r="G5558" s="4">
        <v>700</v>
      </c>
      <c r="H5558" s="4">
        <v>7700</v>
      </c>
    </row>
    <row r="5559" spans="1:8" ht="15.75">
      <c r="A5559" s="3" t="s">
        <v>2952</v>
      </c>
      <c r="B5559" s="2" t="s">
        <v>3927</v>
      </c>
      <c r="C5559" s="2" t="s">
        <v>1433</v>
      </c>
      <c r="D5559" s="2" t="s">
        <v>3928</v>
      </c>
      <c r="E5559" s="4">
        <v>5</v>
      </c>
      <c r="F5559" s="4">
        <v>21000</v>
      </c>
      <c r="G5559" s="4">
        <v>2100</v>
      </c>
      <c r="H5559" s="4">
        <v>23100</v>
      </c>
    </row>
    <row r="5560" spans="1:8" ht="15.75">
      <c r="A5560" s="3" t="s">
        <v>2952</v>
      </c>
      <c r="B5560" s="2" t="s">
        <v>4546</v>
      </c>
      <c r="C5560" s="2" t="s">
        <v>4545</v>
      </c>
      <c r="D5560" s="2" t="s">
        <v>4547</v>
      </c>
      <c r="E5560" s="4">
        <v>20</v>
      </c>
      <c r="F5560" s="4">
        <v>416920</v>
      </c>
      <c r="G5560" s="4">
        <v>41692</v>
      </c>
      <c r="H5560" s="4">
        <v>458612</v>
      </c>
    </row>
    <row r="5561" spans="1:8" ht="15.75">
      <c r="A5561" s="3" t="s">
        <v>2952</v>
      </c>
      <c r="B5561" s="2" t="s">
        <v>4554</v>
      </c>
      <c r="C5561" s="2" t="s">
        <v>4553</v>
      </c>
      <c r="D5561" s="2" t="s">
        <v>4555</v>
      </c>
      <c r="E5561" s="4">
        <v>20</v>
      </c>
      <c r="F5561" s="4">
        <v>194200</v>
      </c>
      <c r="G5561" s="4">
        <v>19420</v>
      </c>
      <c r="H5561" s="4">
        <v>213620</v>
      </c>
    </row>
    <row r="5562" spans="1:8" ht="15.75">
      <c r="A5562" s="3" t="s">
        <v>2952</v>
      </c>
      <c r="B5562" s="2" t="s">
        <v>4621</v>
      </c>
      <c r="C5562" s="2" t="s">
        <v>4620</v>
      </c>
      <c r="D5562" s="2" t="s">
        <v>4622</v>
      </c>
      <c r="E5562" s="4">
        <v>143</v>
      </c>
      <c r="F5562" s="4">
        <v>1741102</v>
      </c>
      <c r="G5562" s="4">
        <v>174109</v>
      </c>
      <c r="H5562" s="4">
        <v>1915211</v>
      </c>
    </row>
    <row r="5563" spans="1:8" ht="15.75">
      <c r="A5563" s="3" t="s">
        <v>2949</v>
      </c>
      <c r="B5563" s="2" t="s">
        <v>57</v>
      </c>
      <c r="C5563" s="2" t="s">
        <v>50</v>
      </c>
      <c r="D5563" s="2" t="s">
        <v>58</v>
      </c>
      <c r="E5563" s="4">
        <v>30</v>
      </c>
      <c r="F5563" s="4">
        <v>144000</v>
      </c>
      <c r="G5563" s="4">
        <v>14400</v>
      </c>
      <c r="H5563" s="4">
        <v>158400</v>
      </c>
    </row>
    <row r="5564" spans="1:8" ht="15.75">
      <c r="A5564" s="3" t="s">
        <v>2949</v>
      </c>
      <c r="B5564" s="2" t="s">
        <v>63</v>
      </c>
      <c r="C5564" s="2" t="s">
        <v>62</v>
      </c>
      <c r="D5564" s="2" t="s">
        <v>52</v>
      </c>
      <c r="E5564" s="4">
        <v>30</v>
      </c>
      <c r="F5564" s="4">
        <v>216000</v>
      </c>
      <c r="G5564" s="4">
        <v>21600</v>
      </c>
      <c r="H5564" s="4">
        <v>237600</v>
      </c>
    </row>
    <row r="5565" spans="1:8" ht="15.75">
      <c r="A5565" s="3" t="s">
        <v>2949</v>
      </c>
      <c r="B5565" s="2" t="s">
        <v>2955</v>
      </c>
      <c r="C5565" s="2" t="s">
        <v>62</v>
      </c>
      <c r="D5565" s="2" t="s">
        <v>104</v>
      </c>
      <c r="E5565" s="4">
        <v>44</v>
      </c>
      <c r="F5565" s="4">
        <v>391600</v>
      </c>
      <c r="G5565" s="4">
        <v>39160</v>
      </c>
      <c r="H5565" s="4">
        <v>430760</v>
      </c>
    </row>
    <row r="5566" spans="1:8" ht="15.75">
      <c r="A5566" s="3" t="s">
        <v>2949</v>
      </c>
      <c r="B5566" s="2" t="s">
        <v>2956</v>
      </c>
      <c r="C5566" s="2" t="s">
        <v>62</v>
      </c>
      <c r="D5566" s="2" t="s">
        <v>54</v>
      </c>
      <c r="E5566" s="4">
        <v>30</v>
      </c>
      <c r="F5566" s="4">
        <v>324000</v>
      </c>
      <c r="G5566" s="4">
        <v>32400</v>
      </c>
      <c r="H5566" s="4">
        <v>356400</v>
      </c>
    </row>
    <row r="5567" spans="1:8" ht="15.75">
      <c r="A5567" s="3" t="s">
        <v>2949</v>
      </c>
      <c r="B5567" s="2" t="s">
        <v>66</v>
      </c>
      <c r="C5567" s="2" t="s">
        <v>62</v>
      </c>
      <c r="D5567" s="2" t="s">
        <v>58</v>
      </c>
      <c r="E5567" s="4">
        <v>60</v>
      </c>
      <c r="F5567" s="4">
        <v>336000</v>
      </c>
      <c r="G5567" s="4">
        <v>33600</v>
      </c>
      <c r="H5567" s="4">
        <v>369600</v>
      </c>
    </row>
    <row r="5568" spans="1:8" ht="15.75">
      <c r="A5568" s="3" t="s">
        <v>2949</v>
      </c>
      <c r="B5568" s="2" t="s">
        <v>72</v>
      </c>
      <c r="C5568" s="2" t="s">
        <v>69</v>
      </c>
      <c r="D5568" s="2" t="s">
        <v>73</v>
      </c>
      <c r="E5568" s="4">
        <v>50</v>
      </c>
      <c r="F5568" s="4">
        <v>175000</v>
      </c>
      <c r="G5568" s="4">
        <v>17500</v>
      </c>
      <c r="H5568" s="4">
        <v>192500</v>
      </c>
    </row>
    <row r="5569" spans="1:8" ht="15.75">
      <c r="A5569" s="3" t="s">
        <v>2949</v>
      </c>
      <c r="B5569" s="2" t="s">
        <v>2958</v>
      </c>
      <c r="C5569" s="2" t="s">
        <v>69</v>
      </c>
      <c r="D5569" s="2" t="s">
        <v>184</v>
      </c>
      <c r="E5569" s="4">
        <v>80</v>
      </c>
      <c r="F5569" s="4">
        <v>304000</v>
      </c>
      <c r="G5569" s="4">
        <v>30400</v>
      </c>
      <c r="H5569" s="4">
        <v>334400</v>
      </c>
    </row>
    <row r="5570" spans="1:8" ht="15.75">
      <c r="A5570" s="3" t="s">
        <v>2949</v>
      </c>
      <c r="B5570" s="2" t="s">
        <v>82</v>
      </c>
      <c r="C5570" s="2" t="s">
        <v>69</v>
      </c>
      <c r="D5570" s="2" t="s">
        <v>83</v>
      </c>
      <c r="E5570" s="4">
        <v>60</v>
      </c>
      <c r="F5570" s="4">
        <v>246000</v>
      </c>
      <c r="G5570" s="4">
        <v>24600</v>
      </c>
      <c r="H5570" s="4">
        <v>270600</v>
      </c>
    </row>
    <row r="5571" spans="1:8" ht="15.75">
      <c r="A5571" s="3" t="s">
        <v>2949</v>
      </c>
      <c r="B5571" s="2" t="s">
        <v>2962</v>
      </c>
      <c r="C5571" s="2" t="s">
        <v>88</v>
      </c>
      <c r="D5571" s="2" t="s">
        <v>52</v>
      </c>
      <c r="E5571" s="4">
        <v>20</v>
      </c>
      <c r="F5571" s="4">
        <v>150000</v>
      </c>
      <c r="G5571" s="4">
        <v>15000</v>
      </c>
      <c r="H5571" s="4">
        <v>165000</v>
      </c>
    </row>
    <row r="5572" spans="1:8" ht="15.75">
      <c r="A5572" s="3" t="s">
        <v>2949</v>
      </c>
      <c r="B5572" s="2" t="s">
        <v>2963</v>
      </c>
      <c r="C5572" s="2" t="s">
        <v>88</v>
      </c>
      <c r="D5572" s="2" t="s">
        <v>104</v>
      </c>
      <c r="E5572" s="4">
        <v>20</v>
      </c>
      <c r="F5572" s="4">
        <v>170000</v>
      </c>
      <c r="G5572" s="4">
        <v>17000</v>
      </c>
      <c r="H5572" s="4">
        <v>187000</v>
      </c>
    </row>
    <row r="5573" spans="1:8" ht="15.75">
      <c r="A5573" s="3" t="s">
        <v>2949</v>
      </c>
      <c r="B5573" s="2" t="s">
        <v>165</v>
      </c>
      <c r="C5573" s="2" t="s">
        <v>96</v>
      </c>
      <c r="D5573" s="2" t="s">
        <v>52</v>
      </c>
      <c r="E5573" s="4">
        <v>20</v>
      </c>
      <c r="F5573" s="4">
        <v>216000</v>
      </c>
      <c r="G5573" s="4">
        <v>21600</v>
      </c>
      <c r="H5573" s="4">
        <v>237600</v>
      </c>
    </row>
    <row r="5574" spans="1:8" ht="15.75">
      <c r="A5574" s="3" t="s">
        <v>2949</v>
      </c>
      <c r="B5574" s="2" t="s">
        <v>176</v>
      </c>
      <c r="C5574" s="2" t="s">
        <v>173</v>
      </c>
      <c r="D5574" s="2" t="s">
        <v>177</v>
      </c>
      <c r="E5574" s="4">
        <v>21</v>
      </c>
      <c r="F5574" s="4">
        <v>394800</v>
      </c>
      <c r="G5574" s="4">
        <v>39480</v>
      </c>
      <c r="H5574" s="4">
        <v>434280</v>
      </c>
    </row>
    <row r="5575" spans="1:8" ht="15.75">
      <c r="A5575" s="3" t="s">
        <v>2949</v>
      </c>
      <c r="B5575" s="2" t="s">
        <v>191</v>
      </c>
      <c r="C5575" s="2" t="s">
        <v>96</v>
      </c>
      <c r="D5575" s="2" t="s">
        <v>192</v>
      </c>
      <c r="E5575" s="4">
        <v>10</v>
      </c>
      <c r="F5575" s="4">
        <v>110000</v>
      </c>
      <c r="G5575" s="4">
        <v>11000</v>
      </c>
      <c r="H5575" s="4">
        <v>121000</v>
      </c>
    </row>
    <row r="5576" spans="1:8" ht="15.75">
      <c r="A5576" s="3" t="s">
        <v>2949</v>
      </c>
      <c r="B5576" s="2" t="s">
        <v>2982</v>
      </c>
      <c r="C5576" s="2" t="s">
        <v>198</v>
      </c>
      <c r="D5576" s="2" t="s">
        <v>206</v>
      </c>
      <c r="E5576" s="4">
        <v>1</v>
      </c>
      <c r="F5576" s="4">
        <v>50000</v>
      </c>
      <c r="G5576" s="4">
        <v>5000</v>
      </c>
      <c r="H5576" s="4">
        <v>55000</v>
      </c>
    </row>
    <row r="5577" spans="1:8" ht="15.75">
      <c r="A5577" s="3" t="s">
        <v>2949</v>
      </c>
      <c r="B5577" s="2" t="s">
        <v>3007</v>
      </c>
      <c r="C5577" s="2" t="s">
        <v>236</v>
      </c>
      <c r="D5577" s="2" t="s">
        <v>68</v>
      </c>
      <c r="E5577" s="4">
        <v>4</v>
      </c>
      <c r="F5577" s="4">
        <v>108000</v>
      </c>
      <c r="G5577" s="4">
        <v>10800</v>
      </c>
      <c r="H5577" s="4">
        <v>118800</v>
      </c>
    </row>
    <row r="5578" spans="1:8" ht="15.75">
      <c r="A5578" s="3" t="s">
        <v>2949</v>
      </c>
      <c r="B5578" s="2" t="s">
        <v>263</v>
      </c>
      <c r="C5578" s="2" t="s">
        <v>262</v>
      </c>
      <c r="D5578" s="2"/>
      <c r="E5578" s="4">
        <v>2</v>
      </c>
      <c r="F5578" s="4">
        <v>8000</v>
      </c>
      <c r="G5578" s="4">
        <v>800</v>
      </c>
      <c r="H5578" s="4">
        <v>8800</v>
      </c>
    </row>
    <row r="5579" spans="1:8" ht="15.75">
      <c r="A5579" s="3" t="s">
        <v>2949</v>
      </c>
      <c r="B5579" s="2" t="s">
        <v>273</v>
      </c>
      <c r="C5579" s="2" t="s">
        <v>264</v>
      </c>
      <c r="D5579" s="2" t="s">
        <v>52</v>
      </c>
      <c r="E5579" s="4">
        <v>50</v>
      </c>
      <c r="F5579" s="4">
        <v>191500</v>
      </c>
      <c r="G5579" s="4">
        <v>19150</v>
      </c>
      <c r="H5579" s="4">
        <v>210650</v>
      </c>
    </row>
    <row r="5580" spans="1:8" ht="15.75">
      <c r="A5580" s="3" t="s">
        <v>2949</v>
      </c>
      <c r="B5580" s="2" t="s">
        <v>274</v>
      </c>
      <c r="C5580" s="2" t="s">
        <v>264</v>
      </c>
      <c r="D5580" s="2" t="s">
        <v>104</v>
      </c>
      <c r="E5580" s="4">
        <v>110</v>
      </c>
      <c r="F5580" s="4">
        <v>523930</v>
      </c>
      <c r="G5580" s="4">
        <v>52393</v>
      </c>
      <c r="H5580" s="4">
        <v>576323</v>
      </c>
    </row>
    <row r="5581" spans="1:8" ht="15.75">
      <c r="A5581" s="3" t="s">
        <v>2949</v>
      </c>
      <c r="B5581" s="2" t="s">
        <v>278</v>
      </c>
      <c r="C5581" s="2" t="s">
        <v>264</v>
      </c>
      <c r="D5581" s="2" t="s">
        <v>54</v>
      </c>
      <c r="E5581" s="4">
        <v>100</v>
      </c>
      <c r="F5581" s="4">
        <v>569500</v>
      </c>
      <c r="G5581" s="4">
        <v>56950</v>
      </c>
      <c r="H5581" s="4">
        <v>626450</v>
      </c>
    </row>
    <row r="5582" spans="1:8" ht="15.75">
      <c r="A5582" s="3" t="s">
        <v>2949</v>
      </c>
      <c r="B5582" s="2" t="s">
        <v>281</v>
      </c>
      <c r="C5582" s="2" t="s">
        <v>264</v>
      </c>
      <c r="D5582" s="2" t="s">
        <v>65</v>
      </c>
      <c r="E5582" s="4">
        <v>200</v>
      </c>
      <c r="F5582" s="4">
        <v>1325800</v>
      </c>
      <c r="G5582" s="4">
        <v>132580</v>
      </c>
      <c r="H5582" s="4">
        <v>1458380</v>
      </c>
    </row>
    <row r="5583" spans="1:8" ht="15.75">
      <c r="A5583" s="3" t="s">
        <v>2949</v>
      </c>
      <c r="B5583" s="2" t="s">
        <v>285</v>
      </c>
      <c r="C5583" s="2" t="s">
        <v>264</v>
      </c>
      <c r="D5583" s="2" t="s">
        <v>56</v>
      </c>
      <c r="E5583" s="4">
        <v>100</v>
      </c>
      <c r="F5583" s="4">
        <v>260600</v>
      </c>
      <c r="G5583" s="4">
        <v>26060</v>
      </c>
      <c r="H5583" s="4">
        <v>286660</v>
      </c>
    </row>
    <row r="5584" spans="1:8" ht="15.75">
      <c r="A5584" s="3" t="s">
        <v>2949</v>
      </c>
      <c r="B5584" s="2" t="s">
        <v>287</v>
      </c>
      <c r="C5584" s="2" t="s">
        <v>264</v>
      </c>
      <c r="D5584" s="2" t="s">
        <v>245</v>
      </c>
      <c r="E5584" s="4">
        <v>30</v>
      </c>
      <c r="F5584" s="4">
        <v>570000</v>
      </c>
      <c r="G5584" s="4">
        <v>57000</v>
      </c>
      <c r="H5584" s="4">
        <v>627000</v>
      </c>
    </row>
    <row r="5585" spans="1:8" ht="15.75">
      <c r="A5585" s="3" t="s">
        <v>2949</v>
      </c>
      <c r="B5585" s="2" t="s">
        <v>288</v>
      </c>
      <c r="C5585" s="2" t="s">
        <v>264</v>
      </c>
      <c r="D5585" s="2" t="s">
        <v>78</v>
      </c>
      <c r="E5585" s="4">
        <v>30</v>
      </c>
      <c r="F5585" s="4">
        <v>618000</v>
      </c>
      <c r="G5585" s="4">
        <v>61800</v>
      </c>
      <c r="H5585" s="4">
        <v>679800</v>
      </c>
    </row>
    <row r="5586" spans="1:8" ht="15.75">
      <c r="A5586" s="3" t="s">
        <v>2949</v>
      </c>
      <c r="B5586" s="2" t="s">
        <v>289</v>
      </c>
      <c r="C5586" s="2" t="s">
        <v>264</v>
      </c>
      <c r="D5586" s="2" t="s">
        <v>290</v>
      </c>
      <c r="E5586" s="4">
        <v>20</v>
      </c>
      <c r="F5586" s="4">
        <v>446000</v>
      </c>
      <c r="G5586" s="4">
        <v>44600</v>
      </c>
      <c r="H5586" s="4">
        <v>490600</v>
      </c>
    </row>
    <row r="5587" spans="1:8" ht="15.75">
      <c r="A5587" s="3" t="s">
        <v>2949</v>
      </c>
      <c r="B5587" s="2" t="s">
        <v>293</v>
      </c>
      <c r="C5587" s="2" t="s">
        <v>264</v>
      </c>
      <c r="D5587" s="2" t="s">
        <v>99</v>
      </c>
      <c r="E5587" s="4">
        <v>50</v>
      </c>
      <c r="F5587" s="4">
        <v>191250</v>
      </c>
      <c r="G5587" s="4">
        <v>19125</v>
      </c>
      <c r="H5587" s="4">
        <v>210375</v>
      </c>
    </row>
    <row r="5588" spans="1:8" ht="15.75">
      <c r="A5588" s="3" t="s">
        <v>2949</v>
      </c>
      <c r="B5588" s="2" t="s">
        <v>3019</v>
      </c>
      <c r="C5588" s="2" t="s">
        <v>318</v>
      </c>
      <c r="D5588" s="2" t="s">
        <v>65</v>
      </c>
      <c r="E5588" s="4">
        <v>6</v>
      </c>
      <c r="F5588" s="4">
        <v>47400</v>
      </c>
      <c r="G5588" s="4">
        <v>4740</v>
      </c>
      <c r="H5588" s="4">
        <v>52140</v>
      </c>
    </row>
    <row r="5589" spans="1:8" ht="15.75">
      <c r="A5589" s="3" t="s">
        <v>2949</v>
      </c>
      <c r="B5589" s="2" t="s">
        <v>356</v>
      </c>
      <c r="C5589" s="2" t="s">
        <v>355</v>
      </c>
      <c r="D5589" s="2" t="s">
        <v>357</v>
      </c>
      <c r="E5589" s="4">
        <v>12</v>
      </c>
      <c r="F5589" s="4">
        <v>67608</v>
      </c>
      <c r="G5589" s="4">
        <v>6761</v>
      </c>
      <c r="H5589" s="4">
        <v>74369</v>
      </c>
    </row>
    <row r="5590" spans="1:8" ht="15.75">
      <c r="A5590" s="3" t="s">
        <v>2949</v>
      </c>
      <c r="B5590" s="2" t="s">
        <v>361</v>
      </c>
      <c r="C5590" s="2" t="s">
        <v>264</v>
      </c>
      <c r="D5590" s="2" t="s">
        <v>362</v>
      </c>
      <c r="E5590" s="4">
        <v>200</v>
      </c>
      <c r="F5590" s="4">
        <v>805800</v>
      </c>
      <c r="G5590" s="4">
        <v>80580</v>
      </c>
      <c r="H5590" s="4">
        <v>886380</v>
      </c>
    </row>
    <row r="5591" spans="1:8" ht="15.75">
      <c r="A5591" s="3" t="s">
        <v>2949</v>
      </c>
      <c r="B5591" s="2" t="s">
        <v>386</v>
      </c>
      <c r="C5591" s="2" t="s">
        <v>264</v>
      </c>
      <c r="D5591" s="2" t="s">
        <v>387</v>
      </c>
      <c r="E5591" s="4">
        <v>90</v>
      </c>
      <c r="F5591" s="4">
        <v>234540</v>
      </c>
      <c r="G5591" s="4">
        <v>23454</v>
      </c>
      <c r="H5591" s="4">
        <v>257994</v>
      </c>
    </row>
    <row r="5592" spans="1:8" ht="15.75">
      <c r="A5592" s="3" t="s">
        <v>2949</v>
      </c>
      <c r="B5592" s="2" t="s">
        <v>444</v>
      </c>
      <c r="C5592" s="2" t="s">
        <v>264</v>
      </c>
      <c r="D5592" s="2" t="s">
        <v>445</v>
      </c>
      <c r="E5592" s="4">
        <v>60</v>
      </c>
      <c r="F5592" s="4">
        <v>253980</v>
      </c>
      <c r="G5592" s="4">
        <v>25398</v>
      </c>
      <c r="H5592" s="4">
        <v>279378</v>
      </c>
    </row>
    <row r="5593" spans="1:8" ht="15.75">
      <c r="A5593" s="3" t="s">
        <v>2949</v>
      </c>
      <c r="B5593" s="2" t="s">
        <v>452</v>
      </c>
      <c r="C5593" s="2" t="s">
        <v>451</v>
      </c>
      <c r="D5593" s="2"/>
      <c r="E5593" s="4">
        <v>6</v>
      </c>
      <c r="F5593" s="4">
        <v>51600</v>
      </c>
      <c r="G5593" s="4">
        <v>5160</v>
      </c>
      <c r="H5593" s="4">
        <v>56760</v>
      </c>
    </row>
    <row r="5594" spans="1:8" ht="15.75">
      <c r="A5594" s="3" t="s">
        <v>2949</v>
      </c>
      <c r="B5594" s="2" t="s">
        <v>454</v>
      </c>
      <c r="C5594" s="2" t="s">
        <v>453</v>
      </c>
      <c r="D5594" s="2"/>
      <c r="E5594" s="4">
        <v>80</v>
      </c>
      <c r="F5594" s="4">
        <v>868200</v>
      </c>
      <c r="G5594" s="4">
        <v>86820</v>
      </c>
      <c r="H5594" s="4">
        <v>955020</v>
      </c>
    </row>
    <row r="5595" spans="1:8" ht="15.75">
      <c r="A5595" s="3" t="s">
        <v>2949</v>
      </c>
      <c r="B5595" s="2" t="s">
        <v>464</v>
      </c>
      <c r="C5595" s="2" t="s">
        <v>463</v>
      </c>
      <c r="D5595" s="2"/>
      <c r="E5595" s="4">
        <v>20</v>
      </c>
      <c r="F5595" s="4">
        <v>116000</v>
      </c>
      <c r="G5595" s="4">
        <v>11600</v>
      </c>
      <c r="H5595" s="4">
        <v>127600</v>
      </c>
    </row>
    <row r="5596" spans="1:8" ht="15.75">
      <c r="A5596" s="3" t="s">
        <v>2949</v>
      </c>
      <c r="B5596" s="2" t="s">
        <v>468</v>
      </c>
      <c r="C5596" s="2" t="s">
        <v>467</v>
      </c>
      <c r="D5596" s="2"/>
      <c r="E5596" s="4">
        <v>2</v>
      </c>
      <c r="F5596" s="4">
        <v>12000</v>
      </c>
      <c r="G5596" s="4">
        <v>1200</v>
      </c>
      <c r="H5596" s="4">
        <v>13200</v>
      </c>
    </row>
    <row r="5597" spans="1:8" ht="15.75">
      <c r="A5597" s="3" t="s">
        <v>2949</v>
      </c>
      <c r="B5597" s="2" t="s">
        <v>482</v>
      </c>
      <c r="C5597" s="2" t="s">
        <v>481</v>
      </c>
      <c r="D5597" s="2" t="s">
        <v>483</v>
      </c>
      <c r="E5597" s="4">
        <v>20</v>
      </c>
      <c r="F5597" s="4">
        <v>250000</v>
      </c>
      <c r="G5597" s="4">
        <v>25000</v>
      </c>
      <c r="H5597" s="4">
        <v>275000</v>
      </c>
    </row>
    <row r="5598" spans="1:8" ht="15.75">
      <c r="A5598" s="3" t="s">
        <v>2949</v>
      </c>
      <c r="B5598" s="2" t="s">
        <v>496</v>
      </c>
      <c r="C5598" s="2" t="s">
        <v>495</v>
      </c>
      <c r="D5598" s="2" t="s">
        <v>497</v>
      </c>
      <c r="E5598" s="4">
        <v>30</v>
      </c>
      <c r="F5598" s="4">
        <v>138000</v>
      </c>
      <c r="G5598" s="4">
        <v>13800</v>
      </c>
      <c r="H5598" s="4">
        <v>151800</v>
      </c>
    </row>
    <row r="5599" spans="1:8" ht="15.75">
      <c r="A5599" s="3" t="s">
        <v>2949</v>
      </c>
      <c r="B5599" s="2" t="s">
        <v>504</v>
      </c>
      <c r="C5599" s="2" t="s">
        <v>503</v>
      </c>
      <c r="D5599" s="2" t="s">
        <v>505</v>
      </c>
      <c r="E5599" s="4">
        <v>56</v>
      </c>
      <c r="F5599" s="4">
        <v>205072</v>
      </c>
      <c r="G5599" s="4">
        <v>20508</v>
      </c>
      <c r="H5599" s="4">
        <v>225580</v>
      </c>
    </row>
    <row r="5600" spans="1:8" ht="15.75">
      <c r="A5600" s="3" t="s">
        <v>2949</v>
      </c>
      <c r="B5600" s="2" t="s">
        <v>515</v>
      </c>
      <c r="C5600" s="2" t="s">
        <v>514</v>
      </c>
      <c r="D5600" s="2" t="s">
        <v>516</v>
      </c>
      <c r="E5600" s="4">
        <v>300</v>
      </c>
      <c r="F5600" s="4">
        <v>1441200</v>
      </c>
      <c r="G5600" s="4">
        <v>144120</v>
      </c>
      <c r="H5600" s="4">
        <v>1585320</v>
      </c>
    </row>
    <row r="5601" spans="1:8" ht="15.75">
      <c r="A5601" s="3" t="s">
        <v>2949</v>
      </c>
      <c r="B5601" s="2" t="s">
        <v>521</v>
      </c>
      <c r="C5601" s="2" t="s">
        <v>520</v>
      </c>
      <c r="D5601" s="2"/>
      <c r="E5601" s="4">
        <v>50</v>
      </c>
      <c r="F5601" s="4">
        <v>335000</v>
      </c>
      <c r="G5601" s="4">
        <v>33500</v>
      </c>
      <c r="H5601" s="4">
        <v>368500</v>
      </c>
    </row>
    <row r="5602" spans="1:8" ht="15.75">
      <c r="A5602" s="3" t="s">
        <v>2949</v>
      </c>
      <c r="B5602" s="2" t="s">
        <v>523</v>
      </c>
      <c r="C5602" s="2" t="s">
        <v>522</v>
      </c>
      <c r="D5602" s="2"/>
      <c r="E5602" s="4">
        <v>50</v>
      </c>
      <c r="F5602" s="4">
        <v>345000</v>
      </c>
      <c r="G5602" s="4">
        <v>34500</v>
      </c>
      <c r="H5602" s="4">
        <v>379500</v>
      </c>
    </row>
    <row r="5603" spans="1:8" ht="15.75">
      <c r="A5603" s="3" t="s">
        <v>2949</v>
      </c>
      <c r="B5603" s="2" t="s">
        <v>525</v>
      </c>
      <c r="C5603" s="2" t="s">
        <v>524</v>
      </c>
      <c r="D5603" s="2" t="s">
        <v>526</v>
      </c>
      <c r="E5603" s="4">
        <v>130</v>
      </c>
      <c r="F5603" s="4">
        <v>655990</v>
      </c>
      <c r="G5603" s="4">
        <v>65599</v>
      </c>
      <c r="H5603" s="4">
        <v>721589</v>
      </c>
    </row>
    <row r="5604" spans="1:8" ht="15.75">
      <c r="A5604" s="3" t="s">
        <v>2949</v>
      </c>
      <c r="B5604" s="2" t="s">
        <v>528</v>
      </c>
      <c r="C5604" s="2" t="s">
        <v>527</v>
      </c>
      <c r="D5604" s="2" t="s">
        <v>529</v>
      </c>
      <c r="E5604" s="4">
        <v>61</v>
      </c>
      <c r="F5604" s="4">
        <v>181109</v>
      </c>
      <c r="G5604" s="4">
        <v>18111</v>
      </c>
      <c r="H5604" s="4">
        <v>199220</v>
      </c>
    </row>
    <row r="5605" spans="1:8" ht="15.75">
      <c r="A5605" s="3" t="s">
        <v>2949</v>
      </c>
      <c r="B5605" s="2" t="s">
        <v>531</v>
      </c>
      <c r="C5605" s="2" t="s">
        <v>530</v>
      </c>
      <c r="D5605" s="2" t="s">
        <v>532</v>
      </c>
      <c r="E5605" s="4">
        <v>2</v>
      </c>
      <c r="F5605" s="4">
        <v>8600</v>
      </c>
      <c r="G5605" s="4">
        <v>860</v>
      </c>
      <c r="H5605" s="4">
        <v>9460</v>
      </c>
    </row>
    <row r="5606" spans="1:8" ht="15.75">
      <c r="A5606" s="3" t="s">
        <v>2949</v>
      </c>
      <c r="B5606" s="2" t="s">
        <v>546</v>
      </c>
      <c r="C5606" s="2" t="s">
        <v>545</v>
      </c>
      <c r="D5606" s="2" t="s">
        <v>547</v>
      </c>
      <c r="E5606" s="4">
        <v>110</v>
      </c>
      <c r="F5606" s="4">
        <v>709710</v>
      </c>
      <c r="G5606" s="4">
        <v>70971</v>
      </c>
      <c r="H5606" s="4">
        <v>780681</v>
      </c>
    </row>
    <row r="5607" spans="1:8" ht="15.75">
      <c r="A5607" s="3" t="s">
        <v>2949</v>
      </c>
      <c r="B5607" s="2" t="s">
        <v>3058</v>
      </c>
      <c r="C5607" s="2" t="s">
        <v>3057</v>
      </c>
      <c r="D5607" s="2" t="s">
        <v>3059</v>
      </c>
      <c r="E5607" s="4">
        <v>56</v>
      </c>
      <c r="F5607" s="4">
        <v>209888</v>
      </c>
      <c r="G5607" s="4">
        <v>20989</v>
      </c>
      <c r="H5607" s="4">
        <v>230877</v>
      </c>
    </row>
    <row r="5608" spans="1:8" ht="15.75">
      <c r="A5608" s="3" t="s">
        <v>2949</v>
      </c>
      <c r="B5608" s="2" t="s">
        <v>549</v>
      </c>
      <c r="C5608" s="2" t="s">
        <v>548</v>
      </c>
      <c r="D5608" s="2" t="s">
        <v>550</v>
      </c>
      <c r="E5608" s="4">
        <v>2</v>
      </c>
      <c r="F5608" s="4">
        <v>6526</v>
      </c>
      <c r="G5608" s="4">
        <v>653</v>
      </c>
      <c r="H5608" s="4">
        <v>7179</v>
      </c>
    </row>
    <row r="5609" spans="1:8" ht="15.75">
      <c r="A5609" s="3" t="s">
        <v>2949</v>
      </c>
      <c r="B5609" s="2" t="s">
        <v>552</v>
      </c>
      <c r="C5609" s="2" t="s">
        <v>551</v>
      </c>
      <c r="D5609" s="2" t="s">
        <v>553</v>
      </c>
      <c r="E5609" s="4">
        <v>52</v>
      </c>
      <c r="F5609" s="4">
        <v>450866</v>
      </c>
      <c r="G5609" s="4">
        <v>45087</v>
      </c>
      <c r="H5609" s="4">
        <v>495953</v>
      </c>
    </row>
    <row r="5610" spans="1:8" ht="15.75">
      <c r="A5610" s="3" t="s">
        <v>2949</v>
      </c>
      <c r="B5610" s="2" t="s">
        <v>561</v>
      </c>
      <c r="C5610" s="2" t="s">
        <v>560</v>
      </c>
      <c r="D5610" s="2" t="s">
        <v>562</v>
      </c>
      <c r="E5610" s="4">
        <v>157</v>
      </c>
      <c r="F5610" s="4">
        <v>730885</v>
      </c>
      <c r="G5610" s="4">
        <v>73089</v>
      </c>
      <c r="H5610" s="4">
        <v>803974</v>
      </c>
    </row>
    <row r="5611" spans="1:8" ht="15.75">
      <c r="A5611" s="3" t="s">
        <v>2949</v>
      </c>
      <c r="B5611" s="2" t="s">
        <v>567</v>
      </c>
      <c r="C5611" s="2" t="s">
        <v>566</v>
      </c>
      <c r="D5611" s="2" t="s">
        <v>568</v>
      </c>
      <c r="E5611" s="4">
        <v>30</v>
      </c>
      <c r="F5611" s="4">
        <v>280920</v>
      </c>
      <c r="G5611" s="4">
        <v>28092</v>
      </c>
      <c r="H5611" s="4">
        <v>309012</v>
      </c>
    </row>
    <row r="5612" spans="1:8" ht="15.75">
      <c r="A5612" s="3" t="s">
        <v>2949</v>
      </c>
      <c r="B5612" s="2" t="s">
        <v>3061</v>
      </c>
      <c r="C5612" s="2" t="s">
        <v>3060</v>
      </c>
      <c r="D5612" s="2" t="s">
        <v>3062</v>
      </c>
      <c r="E5612" s="4">
        <v>1</v>
      </c>
      <c r="F5612" s="4">
        <v>2600</v>
      </c>
      <c r="G5612" s="4">
        <v>260</v>
      </c>
      <c r="H5612" s="4">
        <v>2860</v>
      </c>
    </row>
    <row r="5613" spans="1:8" ht="15.75">
      <c r="A5613" s="3" t="s">
        <v>2949</v>
      </c>
      <c r="B5613" s="2" t="s">
        <v>576</v>
      </c>
      <c r="C5613" s="2" t="s">
        <v>575</v>
      </c>
      <c r="D5613" s="2" t="s">
        <v>577</v>
      </c>
      <c r="E5613" s="4">
        <v>10</v>
      </c>
      <c r="F5613" s="4">
        <v>45500</v>
      </c>
      <c r="G5613" s="4">
        <v>4550</v>
      </c>
      <c r="H5613" s="4">
        <v>50050</v>
      </c>
    </row>
    <row r="5614" spans="1:8" ht="15.75">
      <c r="A5614" s="3" t="s">
        <v>2949</v>
      </c>
      <c r="B5614" s="2" t="s">
        <v>579</v>
      </c>
      <c r="C5614" s="2" t="s">
        <v>578</v>
      </c>
      <c r="D5614" s="2" t="s">
        <v>580</v>
      </c>
      <c r="E5614" s="4">
        <v>1</v>
      </c>
      <c r="F5614" s="4">
        <v>4700</v>
      </c>
      <c r="G5614" s="4">
        <v>470</v>
      </c>
      <c r="H5614" s="4">
        <v>5170</v>
      </c>
    </row>
    <row r="5615" spans="1:8" ht="15.75">
      <c r="A5615" s="3" t="s">
        <v>2949</v>
      </c>
      <c r="B5615" s="2" t="s">
        <v>584</v>
      </c>
      <c r="C5615" s="2" t="s">
        <v>583</v>
      </c>
      <c r="D5615" s="2"/>
      <c r="E5615" s="4">
        <v>100</v>
      </c>
      <c r="F5615" s="4">
        <v>580000</v>
      </c>
      <c r="G5615" s="4">
        <v>58000</v>
      </c>
      <c r="H5615" s="4">
        <v>638000</v>
      </c>
    </row>
    <row r="5616" spans="1:8" ht="15.75">
      <c r="A5616" s="3" t="s">
        <v>2949</v>
      </c>
      <c r="B5616" s="2" t="s">
        <v>612</v>
      </c>
      <c r="C5616" s="2" t="s">
        <v>363</v>
      </c>
      <c r="D5616" s="2" t="s">
        <v>613</v>
      </c>
      <c r="E5616" s="4">
        <v>303</v>
      </c>
      <c r="F5616" s="4">
        <v>1389360</v>
      </c>
      <c r="G5616" s="4">
        <v>138936</v>
      </c>
      <c r="H5616" s="4">
        <v>1528296</v>
      </c>
    </row>
    <row r="5617" spans="1:8" ht="15.75">
      <c r="A5617" s="3" t="s">
        <v>2949</v>
      </c>
      <c r="B5617" s="2" t="s">
        <v>615</v>
      </c>
      <c r="C5617" s="2" t="s">
        <v>614</v>
      </c>
      <c r="D5617" s="2" t="s">
        <v>616</v>
      </c>
      <c r="E5617" s="4">
        <v>317</v>
      </c>
      <c r="F5617" s="4">
        <v>703740</v>
      </c>
      <c r="G5617" s="4">
        <v>70374</v>
      </c>
      <c r="H5617" s="4">
        <v>774114</v>
      </c>
    </row>
    <row r="5618" spans="1:8" ht="15.75">
      <c r="A5618" s="3" t="s">
        <v>2949</v>
      </c>
      <c r="B5618" s="2" t="s">
        <v>619</v>
      </c>
      <c r="C5618" s="2" t="s">
        <v>366</v>
      </c>
      <c r="D5618" s="2" t="s">
        <v>620</v>
      </c>
      <c r="E5618" s="4">
        <v>110</v>
      </c>
      <c r="F5618" s="4">
        <v>715000</v>
      </c>
      <c r="G5618" s="4">
        <v>71500</v>
      </c>
      <c r="H5618" s="4">
        <v>786500</v>
      </c>
    </row>
    <row r="5619" spans="1:8" ht="15.75">
      <c r="A5619" s="3" t="s">
        <v>2949</v>
      </c>
      <c r="B5619" s="2" t="s">
        <v>622</v>
      </c>
      <c r="C5619" s="2" t="s">
        <v>621</v>
      </c>
      <c r="D5619" s="2" t="s">
        <v>623</v>
      </c>
      <c r="E5619" s="4">
        <v>355</v>
      </c>
      <c r="F5619" s="4">
        <v>917713</v>
      </c>
      <c r="G5619" s="4">
        <v>91772</v>
      </c>
      <c r="H5619" s="4">
        <v>1009485</v>
      </c>
    </row>
    <row r="5620" spans="1:8" ht="15.75">
      <c r="A5620" s="3" t="s">
        <v>2949</v>
      </c>
      <c r="B5620" s="2" t="s">
        <v>631</v>
      </c>
      <c r="C5620" s="2" t="s">
        <v>630</v>
      </c>
      <c r="D5620" s="2" t="s">
        <v>632</v>
      </c>
      <c r="E5620" s="4">
        <v>301</v>
      </c>
      <c r="F5620" s="4">
        <v>869580</v>
      </c>
      <c r="G5620" s="4">
        <v>86958</v>
      </c>
      <c r="H5620" s="4">
        <v>956538</v>
      </c>
    </row>
    <row r="5621" spans="1:8" ht="15.75">
      <c r="A5621" s="3" t="s">
        <v>2949</v>
      </c>
      <c r="B5621" s="2" t="s">
        <v>634</v>
      </c>
      <c r="C5621" s="2" t="s">
        <v>633</v>
      </c>
      <c r="D5621" s="2" t="s">
        <v>635</v>
      </c>
      <c r="E5621" s="4">
        <v>1460</v>
      </c>
      <c r="F5621" s="4">
        <v>2164615</v>
      </c>
      <c r="G5621" s="4">
        <v>216463</v>
      </c>
      <c r="H5621" s="4">
        <v>2381078</v>
      </c>
    </row>
    <row r="5622" spans="1:8" ht="15.75">
      <c r="A5622" s="3" t="s">
        <v>2949</v>
      </c>
      <c r="B5622" s="2" t="s">
        <v>638</v>
      </c>
      <c r="C5622" s="2" t="s">
        <v>352</v>
      </c>
      <c r="D5622" s="2" t="s">
        <v>639</v>
      </c>
      <c r="E5622" s="4">
        <v>497</v>
      </c>
      <c r="F5622" s="4">
        <v>3161770</v>
      </c>
      <c r="G5622" s="4">
        <v>316177</v>
      </c>
      <c r="H5622" s="4">
        <v>3477947</v>
      </c>
    </row>
    <row r="5623" spans="1:8" ht="15.75">
      <c r="A5623" s="3" t="s">
        <v>2949</v>
      </c>
      <c r="B5623" s="2" t="s">
        <v>641</v>
      </c>
      <c r="C5623" s="2" t="s">
        <v>640</v>
      </c>
      <c r="D5623" s="2" t="s">
        <v>642</v>
      </c>
      <c r="E5623" s="4">
        <v>201</v>
      </c>
      <c r="F5623" s="4">
        <v>607392</v>
      </c>
      <c r="G5623" s="4">
        <v>60739</v>
      </c>
      <c r="H5623" s="4">
        <v>668131</v>
      </c>
    </row>
    <row r="5624" spans="1:8" ht="15.75">
      <c r="A5624" s="3" t="s">
        <v>2949</v>
      </c>
      <c r="B5624" s="2" t="s">
        <v>645</v>
      </c>
      <c r="C5624" s="2" t="s">
        <v>358</v>
      </c>
      <c r="D5624" s="2" t="s">
        <v>646</v>
      </c>
      <c r="E5624" s="4">
        <v>225</v>
      </c>
      <c r="F5624" s="4">
        <v>1690630</v>
      </c>
      <c r="G5624" s="4">
        <v>169065</v>
      </c>
      <c r="H5624" s="4">
        <v>1859695</v>
      </c>
    </row>
    <row r="5625" spans="1:8" ht="15.75">
      <c r="A5625" s="3" t="s">
        <v>2949</v>
      </c>
      <c r="B5625" s="2" t="s">
        <v>648</v>
      </c>
      <c r="C5625" s="2" t="s">
        <v>647</v>
      </c>
      <c r="D5625" s="2" t="s">
        <v>649</v>
      </c>
      <c r="E5625" s="4">
        <v>180</v>
      </c>
      <c r="F5625" s="4">
        <v>612540</v>
      </c>
      <c r="G5625" s="4">
        <v>61254</v>
      </c>
      <c r="H5625" s="4">
        <v>673794</v>
      </c>
    </row>
    <row r="5626" spans="1:8" ht="15.75">
      <c r="A5626" s="3" t="s">
        <v>2949</v>
      </c>
      <c r="B5626" s="2" t="s">
        <v>655</v>
      </c>
      <c r="C5626" s="2" t="s">
        <v>654</v>
      </c>
      <c r="D5626" s="2" t="s">
        <v>656</v>
      </c>
      <c r="E5626" s="4">
        <v>610</v>
      </c>
      <c r="F5626" s="4">
        <v>2061030</v>
      </c>
      <c r="G5626" s="4">
        <v>206103</v>
      </c>
      <c r="H5626" s="4">
        <v>2267133</v>
      </c>
    </row>
    <row r="5627" spans="1:8" ht="15.75">
      <c r="A5627" s="3" t="s">
        <v>2949</v>
      </c>
      <c r="B5627" s="2" t="s">
        <v>658</v>
      </c>
      <c r="C5627" s="2" t="s">
        <v>657</v>
      </c>
      <c r="D5627" s="2" t="s">
        <v>659</v>
      </c>
      <c r="E5627" s="4">
        <v>150</v>
      </c>
      <c r="F5627" s="4">
        <v>233100</v>
      </c>
      <c r="G5627" s="4">
        <v>23310</v>
      </c>
      <c r="H5627" s="4">
        <v>256410</v>
      </c>
    </row>
    <row r="5628" spans="1:8" ht="15.75">
      <c r="A5628" s="3" t="s">
        <v>2949</v>
      </c>
      <c r="B5628" s="2" t="s">
        <v>660</v>
      </c>
      <c r="C5628" s="2" t="s">
        <v>448</v>
      </c>
      <c r="D5628" s="2" t="s">
        <v>661</v>
      </c>
      <c r="E5628" s="4">
        <v>184</v>
      </c>
      <c r="F5628" s="4">
        <v>1509162</v>
      </c>
      <c r="G5628" s="4">
        <v>150916</v>
      </c>
      <c r="H5628" s="4">
        <v>1660078</v>
      </c>
    </row>
    <row r="5629" spans="1:8" ht="15.75">
      <c r="A5629" s="3" t="s">
        <v>2949</v>
      </c>
      <c r="B5629" s="2" t="s">
        <v>663</v>
      </c>
      <c r="C5629" s="2" t="s">
        <v>662</v>
      </c>
      <c r="D5629" s="2" t="s">
        <v>664</v>
      </c>
      <c r="E5629" s="4">
        <v>60</v>
      </c>
      <c r="F5629" s="4">
        <v>228300</v>
      </c>
      <c r="G5629" s="4">
        <v>22830</v>
      </c>
      <c r="H5629" s="4">
        <v>251130</v>
      </c>
    </row>
    <row r="5630" spans="1:8" ht="15.75">
      <c r="A5630" s="3" t="s">
        <v>2949</v>
      </c>
      <c r="B5630" s="2" t="s">
        <v>666</v>
      </c>
      <c r="C5630" s="2" t="s">
        <v>665</v>
      </c>
      <c r="D5630" s="2" t="s">
        <v>667</v>
      </c>
      <c r="E5630" s="4">
        <v>95</v>
      </c>
      <c r="F5630" s="4">
        <v>750135</v>
      </c>
      <c r="G5630" s="4">
        <v>75014</v>
      </c>
      <c r="H5630" s="4">
        <v>825149</v>
      </c>
    </row>
    <row r="5631" spans="1:8" ht="15.75">
      <c r="A5631" s="3" t="s">
        <v>2949</v>
      </c>
      <c r="B5631" s="2" t="s">
        <v>677</v>
      </c>
      <c r="C5631" s="2" t="s">
        <v>676</v>
      </c>
      <c r="D5631" s="2" t="s">
        <v>678</v>
      </c>
      <c r="E5631" s="4">
        <v>110</v>
      </c>
      <c r="F5631" s="4">
        <v>194150</v>
      </c>
      <c r="G5631" s="4">
        <v>19415</v>
      </c>
      <c r="H5631" s="4">
        <v>213565</v>
      </c>
    </row>
    <row r="5632" spans="1:8" ht="15.75">
      <c r="A5632" s="3" t="s">
        <v>2949</v>
      </c>
      <c r="B5632" s="2" t="s">
        <v>680</v>
      </c>
      <c r="C5632" s="2" t="s">
        <v>679</v>
      </c>
      <c r="D5632" s="2" t="s">
        <v>681</v>
      </c>
      <c r="E5632" s="4">
        <v>50</v>
      </c>
      <c r="F5632" s="4">
        <v>440360</v>
      </c>
      <c r="G5632" s="4">
        <v>44036</v>
      </c>
      <c r="H5632" s="4">
        <v>484396</v>
      </c>
    </row>
    <row r="5633" spans="1:8" ht="15.75">
      <c r="A5633" s="3" t="s">
        <v>2949</v>
      </c>
      <c r="B5633" s="2" t="s">
        <v>689</v>
      </c>
      <c r="C5633" s="2" t="s">
        <v>688</v>
      </c>
      <c r="D5633" s="2" t="s">
        <v>690</v>
      </c>
      <c r="E5633" s="4">
        <v>70</v>
      </c>
      <c r="F5633" s="4">
        <v>239750</v>
      </c>
      <c r="G5633" s="4">
        <v>23975</v>
      </c>
      <c r="H5633" s="4">
        <v>263725</v>
      </c>
    </row>
    <row r="5634" spans="1:8" ht="15.75">
      <c r="A5634" s="3" t="s">
        <v>2949</v>
      </c>
      <c r="B5634" s="2" t="s">
        <v>692</v>
      </c>
      <c r="C5634" s="2" t="s">
        <v>691</v>
      </c>
      <c r="D5634" s="2" t="s">
        <v>693</v>
      </c>
      <c r="E5634" s="4">
        <v>100</v>
      </c>
      <c r="F5634" s="4">
        <v>943980</v>
      </c>
      <c r="G5634" s="4">
        <v>94398</v>
      </c>
      <c r="H5634" s="4">
        <v>1038378</v>
      </c>
    </row>
    <row r="5635" spans="1:8" ht="15.75">
      <c r="A5635" s="3" t="s">
        <v>2949</v>
      </c>
      <c r="B5635" s="2" t="s">
        <v>700</v>
      </c>
      <c r="C5635" s="2" t="s">
        <v>699</v>
      </c>
      <c r="D5635" s="2" t="s">
        <v>701</v>
      </c>
      <c r="E5635" s="4">
        <v>176</v>
      </c>
      <c r="F5635" s="4">
        <v>703582</v>
      </c>
      <c r="G5635" s="4">
        <v>70359</v>
      </c>
      <c r="H5635" s="4">
        <v>773941</v>
      </c>
    </row>
    <row r="5636" spans="1:8" ht="15.75">
      <c r="A5636" s="3" t="s">
        <v>2949</v>
      </c>
      <c r="B5636" s="2" t="s">
        <v>703</v>
      </c>
      <c r="C5636" s="2" t="s">
        <v>702</v>
      </c>
      <c r="D5636" s="2" t="s">
        <v>704</v>
      </c>
      <c r="E5636" s="4">
        <v>63</v>
      </c>
      <c r="F5636" s="4">
        <v>114900</v>
      </c>
      <c r="G5636" s="4">
        <v>11490</v>
      </c>
      <c r="H5636" s="4">
        <v>126390</v>
      </c>
    </row>
    <row r="5637" spans="1:8" ht="15.75">
      <c r="A5637" s="3" t="s">
        <v>2949</v>
      </c>
      <c r="B5637" s="2" t="s">
        <v>711</v>
      </c>
      <c r="C5637" s="2" t="s">
        <v>710</v>
      </c>
      <c r="D5637" s="2"/>
      <c r="E5637" s="4">
        <v>46</v>
      </c>
      <c r="F5637" s="4">
        <v>258660</v>
      </c>
      <c r="G5637" s="4">
        <v>25866</v>
      </c>
      <c r="H5637" s="4">
        <v>284526</v>
      </c>
    </row>
    <row r="5638" spans="1:8" ht="15.75">
      <c r="A5638" s="3" t="s">
        <v>2949</v>
      </c>
      <c r="B5638" s="2" t="s">
        <v>726</v>
      </c>
      <c r="C5638" s="2" t="s">
        <v>725</v>
      </c>
      <c r="D5638" s="2"/>
      <c r="E5638" s="4">
        <v>20</v>
      </c>
      <c r="F5638" s="4">
        <v>56000</v>
      </c>
      <c r="G5638" s="4">
        <v>5600</v>
      </c>
      <c r="H5638" s="4">
        <v>61600</v>
      </c>
    </row>
    <row r="5639" spans="1:8" ht="15.75">
      <c r="A5639" s="3" t="s">
        <v>2949</v>
      </c>
      <c r="B5639" s="2" t="s">
        <v>728</v>
      </c>
      <c r="C5639" s="2" t="s">
        <v>727</v>
      </c>
      <c r="D5639" s="2" t="s">
        <v>729</v>
      </c>
      <c r="E5639" s="4">
        <v>10</v>
      </c>
      <c r="F5639" s="4">
        <v>54000</v>
      </c>
      <c r="G5639" s="4">
        <v>5400</v>
      </c>
      <c r="H5639" s="4">
        <v>59400</v>
      </c>
    </row>
    <row r="5640" spans="1:8" ht="15.75">
      <c r="A5640" s="3" t="s">
        <v>2949</v>
      </c>
      <c r="B5640" s="2" t="s">
        <v>731</v>
      </c>
      <c r="C5640" s="2" t="s">
        <v>730</v>
      </c>
      <c r="D5640" s="2" t="s">
        <v>732</v>
      </c>
      <c r="E5640" s="4">
        <v>1</v>
      </c>
      <c r="F5640" s="4">
        <v>2700</v>
      </c>
      <c r="G5640" s="4">
        <v>270</v>
      </c>
      <c r="H5640" s="4">
        <v>2970</v>
      </c>
    </row>
    <row r="5641" spans="1:8" ht="15.75">
      <c r="A5641" s="3" t="s">
        <v>2949</v>
      </c>
      <c r="B5641" s="2" t="s">
        <v>734</v>
      </c>
      <c r="C5641" s="2" t="s">
        <v>733</v>
      </c>
      <c r="D5641" s="2" t="s">
        <v>735</v>
      </c>
      <c r="E5641" s="4">
        <v>469</v>
      </c>
      <c r="F5641" s="4">
        <v>1781910</v>
      </c>
      <c r="G5641" s="4">
        <v>178191</v>
      </c>
      <c r="H5641" s="4">
        <v>1960101</v>
      </c>
    </row>
    <row r="5642" spans="1:8" ht="15.75">
      <c r="A5642" s="3" t="s">
        <v>2949</v>
      </c>
      <c r="B5642" s="2" t="s">
        <v>737</v>
      </c>
      <c r="C5642" s="2" t="s">
        <v>736</v>
      </c>
      <c r="D5642" s="2" t="s">
        <v>738</v>
      </c>
      <c r="E5642" s="4">
        <v>650</v>
      </c>
      <c r="F5642" s="4">
        <v>1318200</v>
      </c>
      <c r="G5642" s="4">
        <v>131820</v>
      </c>
      <c r="H5642" s="4">
        <v>1450020</v>
      </c>
    </row>
    <row r="5643" spans="1:8" ht="15.75">
      <c r="A5643" s="3" t="s">
        <v>2949</v>
      </c>
      <c r="B5643" s="2" t="s">
        <v>3106</v>
      </c>
      <c r="C5643" s="2" t="s">
        <v>3105</v>
      </c>
      <c r="D5643" s="2" t="s">
        <v>3107</v>
      </c>
      <c r="E5643" s="4">
        <v>1</v>
      </c>
      <c r="F5643" s="4">
        <v>2936</v>
      </c>
      <c r="G5643" s="4">
        <v>294</v>
      </c>
      <c r="H5643" s="4">
        <v>3230</v>
      </c>
    </row>
    <row r="5644" spans="1:8" ht="15.75">
      <c r="A5644" s="3" t="s">
        <v>2949</v>
      </c>
      <c r="B5644" s="2" t="s">
        <v>745</v>
      </c>
      <c r="C5644" s="2" t="s">
        <v>744</v>
      </c>
      <c r="D5644" s="2" t="s">
        <v>746</v>
      </c>
      <c r="E5644" s="4">
        <v>110</v>
      </c>
      <c r="F5644" s="4">
        <v>505500</v>
      </c>
      <c r="G5644" s="4">
        <v>50550</v>
      </c>
      <c r="H5644" s="4">
        <v>556050</v>
      </c>
    </row>
    <row r="5645" spans="1:8" ht="15.75">
      <c r="A5645" s="3" t="s">
        <v>2949</v>
      </c>
      <c r="B5645" s="2" t="s">
        <v>748</v>
      </c>
      <c r="C5645" s="2" t="s">
        <v>747</v>
      </c>
      <c r="D5645" s="2" t="s">
        <v>749</v>
      </c>
      <c r="E5645" s="4">
        <v>673</v>
      </c>
      <c r="F5645" s="4">
        <v>1495575</v>
      </c>
      <c r="G5645" s="4">
        <v>149558</v>
      </c>
      <c r="H5645" s="4">
        <v>1645133</v>
      </c>
    </row>
    <row r="5646" spans="1:8" ht="15.75">
      <c r="A5646" s="3" t="s">
        <v>2949</v>
      </c>
      <c r="B5646" s="2" t="s">
        <v>760</v>
      </c>
      <c r="C5646" s="2" t="s">
        <v>759</v>
      </c>
      <c r="D5646" s="2" t="s">
        <v>761</v>
      </c>
      <c r="E5646" s="4">
        <v>101</v>
      </c>
      <c r="F5646" s="4">
        <v>181121</v>
      </c>
      <c r="G5646" s="4">
        <v>18112</v>
      </c>
      <c r="H5646" s="4">
        <v>199233</v>
      </c>
    </row>
    <row r="5647" spans="1:8" ht="15.75">
      <c r="A5647" s="3" t="s">
        <v>2949</v>
      </c>
      <c r="B5647" s="2" t="s">
        <v>771</v>
      </c>
      <c r="C5647" s="2" t="s">
        <v>770</v>
      </c>
      <c r="D5647" s="2" t="s">
        <v>772</v>
      </c>
      <c r="E5647" s="4">
        <v>49</v>
      </c>
      <c r="F5647" s="4">
        <v>399240</v>
      </c>
      <c r="G5647" s="4">
        <v>39924</v>
      </c>
      <c r="H5647" s="4">
        <v>439164</v>
      </c>
    </row>
    <row r="5648" spans="1:8" ht="15.75">
      <c r="A5648" s="3" t="s">
        <v>2949</v>
      </c>
      <c r="B5648" s="2" t="s">
        <v>774</v>
      </c>
      <c r="C5648" s="2" t="s">
        <v>773</v>
      </c>
      <c r="D5648" s="2" t="s">
        <v>775</v>
      </c>
      <c r="E5648" s="4">
        <v>411</v>
      </c>
      <c r="F5648" s="4">
        <v>1055957</v>
      </c>
      <c r="G5648" s="4">
        <v>105596</v>
      </c>
      <c r="H5648" s="4">
        <v>1161553</v>
      </c>
    </row>
    <row r="5649" spans="1:8" ht="15.75">
      <c r="A5649" s="3" t="s">
        <v>2949</v>
      </c>
      <c r="B5649" s="2" t="s">
        <v>779</v>
      </c>
      <c r="C5649" s="2" t="s">
        <v>778</v>
      </c>
      <c r="D5649" s="2" t="s">
        <v>780</v>
      </c>
      <c r="E5649" s="4">
        <v>200</v>
      </c>
      <c r="F5649" s="4">
        <v>1194600</v>
      </c>
      <c r="G5649" s="4">
        <v>119460</v>
      </c>
      <c r="H5649" s="4">
        <v>1314060</v>
      </c>
    </row>
    <row r="5650" spans="1:8" ht="15.75">
      <c r="A5650" s="3" t="s">
        <v>2949</v>
      </c>
      <c r="B5650" s="2" t="s">
        <v>782</v>
      </c>
      <c r="C5650" s="2" t="s">
        <v>781</v>
      </c>
      <c r="D5650" s="2" t="s">
        <v>783</v>
      </c>
      <c r="E5650" s="4">
        <v>80</v>
      </c>
      <c r="F5650" s="4">
        <v>246880</v>
      </c>
      <c r="G5650" s="4">
        <v>24688</v>
      </c>
      <c r="H5650" s="4">
        <v>271568</v>
      </c>
    </row>
    <row r="5651" spans="1:8" ht="15.75">
      <c r="A5651" s="3" t="s">
        <v>2949</v>
      </c>
      <c r="B5651" s="2" t="s">
        <v>787</v>
      </c>
      <c r="C5651" s="2" t="s">
        <v>786</v>
      </c>
      <c r="D5651" s="2" t="s">
        <v>788</v>
      </c>
      <c r="E5651" s="4">
        <v>154</v>
      </c>
      <c r="F5651" s="4">
        <v>567800</v>
      </c>
      <c r="G5651" s="4">
        <v>56780</v>
      </c>
      <c r="H5651" s="4">
        <v>624580</v>
      </c>
    </row>
    <row r="5652" spans="1:8" ht="15.75">
      <c r="A5652" s="3" t="s">
        <v>2949</v>
      </c>
      <c r="B5652" s="2" t="s">
        <v>800</v>
      </c>
      <c r="C5652" s="2" t="s">
        <v>799</v>
      </c>
      <c r="D5652" s="2" t="s">
        <v>801</v>
      </c>
      <c r="E5652" s="4">
        <v>219</v>
      </c>
      <c r="F5652" s="4">
        <v>1409660</v>
      </c>
      <c r="G5652" s="4">
        <v>140966</v>
      </c>
      <c r="H5652" s="4">
        <v>1550626</v>
      </c>
    </row>
    <row r="5653" spans="1:8" ht="15.75">
      <c r="A5653" s="3" t="s">
        <v>2949</v>
      </c>
      <c r="B5653" s="2" t="s">
        <v>803</v>
      </c>
      <c r="C5653" s="2" t="s">
        <v>802</v>
      </c>
      <c r="D5653" s="2" t="s">
        <v>804</v>
      </c>
      <c r="E5653" s="4">
        <v>100</v>
      </c>
      <c r="F5653" s="4">
        <v>347600</v>
      </c>
      <c r="G5653" s="4">
        <v>34760</v>
      </c>
      <c r="H5653" s="4">
        <v>382360</v>
      </c>
    </row>
    <row r="5654" spans="1:8" ht="15.75">
      <c r="A5654" s="3" t="s">
        <v>2949</v>
      </c>
      <c r="B5654" s="2" t="s">
        <v>806</v>
      </c>
      <c r="C5654" s="2" t="s">
        <v>805</v>
      </c>
      <c r="D5654" s="2" t="s">
        <v>807</v>
      </c>
      <c r="E5654" s="4">
        <v>100</v>
      </c>
      <c r="F5654" s="4">
        <v>691600</v>
      </c>
      <c r="G5654" s="4">
        <v>69160</v>
      </c>
      <c r="H5654" s="4">
        <v>760760</v>
      </c>
    </row>
    <row r="5655" spans="1:8" ht="15.75">
      <c r="A5655" s="3" t="s">
        <v>2949</v>
      </c>
      <c r="B5655" s="2" t="s">
        <v>814</v>
      </c>
      <c r="C5655" s="2" t="s">
        <v>813</v>
      </c>
      <c r="D5655" s="2" t="s">
        <v>815</v>
      </c>
      <c r="E5655" s="4">
        <v>460</v>
      </c>
      <c r="F5655" s="4">
        <v>759900</v>
      </c>
      <c r="G5655" s="4">
        <v>75989</v>
      </c>
      <c r="H5655" s="4">
        <v>835889</v>
      </c>
    </row>
    <row r="5656" spans="1:8" ht="15.75">
      <c r="A5656" s="3" t="s">
        <v>2949</v>
      </c>
      <c r="B5656" s="2" t="s">
        <v>820</v>
      </c>
      <c r="C5656" s="2" t="s">
        <v>819</v>
      </c>
      <c r="D5656" s="2" t="s">
        <v>821</v>
      </c>
      <c r="E5656" s="4">
        <v>100</v>
      </c>
      <c r="F5656" s="4">
        <v>233100</v>
      </c>
      <c r="G5656" s="4">
        <v>23310</v>
      </c>
      <c r="H5656" s="4">
        <v>256410</v>
      </c>
    </row>
    <row r="5657" spans="1:8" ht="15.75">
      <c r="A5657" s="3" t="s">
        <v>2949</v>
      </c>
      <c r="B5657" s="2" t="s">
        <v>823</v>
      </c>
      <c r="C5657" s="2" t="s">
        <v>822</v>
      </c>
      <c r="D5657" s="2" t="s">
        <v>824</v>
      </c>
      <c r="E5657" s="4">
        <v>3511</v>
      </c>
      <c r="F5657" s="4">
        <v>4930200</v>
      </c>
      <c r="G5657" s="4">
        <v>493020</v>
      </c>
      <c r="H5657" s="4">
        <v>5423220</v>
      </c>
    </row>
    <row r="5658" spans="1:8" ht="15.75">
      <c r="A5658" s="3" t="s">
        <v>2949</v>
      </c>
      <c r="B5658" s="2" t="s">
        <v>841</v>
      </c>
      <c r="C5658" s="2" t="s">
        <v>840</v>
      </c>
      <c r="D5658" s="2" t="s">
        <v>842</v>
      </c>
      <c r="E5658" s="4">
        <v>9</v>
      </c>
      <c r="F5658" s="4">
        <v>117000</v>
      </c>
      <c r="G5658" s="4">
        <v>11700</v>
      </c>
      <c r="H5658" s="4">
        <v>128700</v>
      </c>
    </row>
    <row r="5659" spans="1:8" ht="15.75">
      <c r="A5659" s="3" t="s">
        <v>2949</v>
      </c>
      <c r="B5659" s="2" t="s">
        <v>855</v>
      </c>
      <c r="C5659" s="2" t="s">
        <v>854</v>
      </c>
      <c r="D5659" s="2" t="s">
        <v>856</v>
      </c>
      <c r="E5659" s="4">
        <v>10</v>
      </c>
      <c r="F5659" s="4">
        <v>40000</v>
      </c>
      <c r="G5659" s="4">
        <v>4000</v>
      </c>
      <c r="H5659" s="4">
        <v>44000</v>
      </c>
    </row>
    <row r="5660" spans="1:8" ht="15.75">
      <c r="A5660" s="3" t="s">
        <v>2949</v>
      </c>
      <c r="B5660" s="2" t="s">
        <v>858</v>
      </c>
      <c r="C5660" s="2" t="s">
        <v>857</v>
      </c>
      <c r="D5660" s="2" t="s">
        <v>859</v>
      </c>
      <c r="E5660" s="4">
        <v>200</v>
      </c>
      <c r="F5660" s="4">
        <v>314100</v>
      </c>
      <c r="G5660" s="4">
        <v>31410</v>
      </c>
      <c r="H5660" s="4">
        <v>345510</v>
      </c>
    </row>
    <row r="5661" spans="1:8" ht="15.75">
      <c r="A5661" s="3" t="s">
        <v>2949</v>
      </c>
      <c r="B5661" s="2" t="s">
        <v>861</v>
      </c>
      <c r="C5661" s="2" t="s">
        <v>860</v>
      </c>
      <c r="D5661" s="2" t="s">
        <v>758</v>
      </c>
      <c r="E5661" s="4">
        <v>6</v>
      </c>
      <c r="F5661" s="4">
        <v>91200</v>
      </c>
      <c r="G5661" s="4">
        <v>9120</v>
      </c>
      <c r="H5661" s="4">
        <v>100320</v>
      </c>
    </row>
    <row r="5662" spans="1:8" ht="15.75">
      <c r="A5662" s="3" t="s">
        <v>2949</v>
      </c>
      <c r="B5662" s="2" t="s">
        <v>870</v>
      </c>
      <c r="C5662" s="2" t="s">
        <v>869</v>
      </c>
      <c r="D5662" s="2" t="s">
        <v>871</v>
      </c>
      <c r="E5662" s="4">
        <v>10</v>
      </c>
      <c r="F5662" s="4">
        <v>45000</v>
      </c>
      <c r="G5662" s="4">
        <v>4500</v>
      </c>
      <c r="H5662" s="4">
        <v>49500</v>
      </c>
    </row>
    <row r="5663" spans="1:8" ht="15.75">
      <c r="A5663" s="3" t="s">
        <v>2949</v>
      </c>
      <c r="B5663" s="2" t="s">
        <v>3156</v>
      </c>
      <c r="C5663" s="2" t="s">
        <v>3155</v>
      </c>
      <c r="D5663" s="2" t="s">
        <v>3157</v>
      </c>
      <c r="E5663" s="4">
        <v>6</v>
      </c>
      <c r="F5663" s="4">
        <v>154332</v>
      </c>
      <c r="G5663" s="4">
        <v>15433</v>
      </c>
      <c r="H5663" s="4">
        <v>169765</v>
      </c>
    </row>
    <row r="5664" spans="1:8" ht="15.75">
      <c r="A5664" s="3" t="s">
        <v>2949</v>
      </c>
      <c r="B5664" s="2" t="s">
        <v>3161</v>
      </c>
      <c r="C5664" s="2" t="s">
        <v>3160</v>
      </c>
      <c r="D5664" s="2" t="s">
        <v>3157</v>
      </c>
      <c r="E5664" s="4">
        <v>8</v>
      </c>
      <c r="F5664" s="4">
        <v>365376</v>
      </c>
      <c r="G5664" s="4">
        <v>36538</v>
      </c>
      <c r="H5664" s="4">
        <v>401914</v>
      </c>
    </row>
    <row r="5665" spans="1:8" ht="15.75">
      <c r="A5665" s="3" t="s">
        <v>2949</v>
      </c>
      <c r="B5665" s="2" t="s">
        <v>889</v>
      </c>
      <c r="C5665" s="2" t="s">
        <v>888</v>
      </c>
      <c r="D5665" s="2" t="s">
        <v>890</v>
      </c>
      <c r="E5665" s="4">
        <v>50</v>
      </c>
      <c r="F5665" s="4">
        <v>732250</v>
      </c>
      <c r="G5665" s="4">
        <v>73225</v>
      </c>
      <c r="H5665" s="4">
        <v>805475</v>
      </c>
    </row>
    <row r="5666" spans="1:8" ht="15.75">
      <c r="A5666" s="3" t="s">
        <v>2949</v>
      </c>
      <c r="B5666" s="2" t="s">
        <v>3165</v>
      </c>
      <c r="C5666" s="2" t="s">
        <v>3164</v>
      </c>
      <c r="D5666" s="2" t="s">
        <v>909</v>
      </c>
      <c r="E5666" s="4">
        <v>20</v>
      </c>
      <c r="F5666" s="4">
        <v>216140</v>
      </c>
      <c r="G5666" s="4">
        <v>21614</v>
      </c>
      <c r="H5666" s="4">
        <v>237754</v>
      </c>
    </row>
    <row r="5667" spans="1:8" ht="15.75">
      <c r="A5667" s="3" t="s">
        <v>2949</v>
      </c>
      <c r="B5667" s="2" t="s">
        <v>902</v>
      </c>
      <c r="C5667" s="2" t="s">
        <v>901</v>
      </c>
      <c r="D5667" s="2" t="s">
        <v>890</v>
      </c>
      <c r="E5667" s="4">
        <v>20</v>
      </c>
      <c r="F5667" s="4">
        <v>339580</v>
      </c>
      <c r="G5667" s="4">
        <v>33958</v>
      </c>
      <c r="H5667" s="4">
        <v>373538</v>
      </c>
    </row>
    <row r="5668" spans="1:8" ht="15.75">
      <c r="A5668" s="3" t="s">
        <v>2949</v>
      </c>
      <c r="B5668" s="2" t="s">
        <v>3167</v>
      </c>
      <c r="C5668" s="2" t="s">
        <v>3166</v>
      </c>
      <c r="D5668" s="2" t="s">
        <v>890</v>
      </c>
      <c r="E5668" s="4">
        <v>20</v>
      </c>
      <c r="F5668" s="4">
        <v>386260</v>
      </c>
      <c r="G5668" s="4">
        <v>38626</v>
      </c>
      <c r="H5668" s="4">
        <v>424886</v>
      </c>
    </row>
    <row r="5669" spans="1:8" ht="15.75">
      <c r="A5669" s="3" t="s">
        <v>2949</v>
      </c>
      <c r="B5669" s="2" t="s">
        <v>3170</v>
      </c>
      <c r="C5669" s="2" t="s">
        <v>3169</v>
      </c>
      <c r="D5669" s="2" t="s">
        <v>890</v>
      </c>
      <c r="E5669" s="4">
        <v>20</v>
      </c>
      <c r="F5669" s="4">
        <v>432940</v>
      </c>
      <c r="G5669" s="4">
        <v>43294</v>
      </c>
      <c r="H5669" s="4">
        <v>476234</v>
      </c>
    </row>
    <row r="5670" spans="1:8" ht="15.75">
      <c r="A5670" s="3" t="s">
        <v>2949</v>
      </c>
      <c r="B5670" s="2" t="s">
        <v>3176</v>
      </c>
      <c r="C5670" s="2" t="s">
        <v>3175</v>
      </c>
      <c r="D5670" s="2" t="s">
        <v>890</v>
      </c>
      <c r="E5670" s="4">
        <v>20</v>
      </c>
      <c r="F5670" s="4">
        <v>479620</v>
      </c>
      <c r="G5670" s="4">
        <v>47962</v>
      </c>
      <c r="H5670" s="4">
        <v>527582</v>
      </c>
    </row>
    <row r="5671" spans="1:8" ht="15.75">
      <c r="A5671" s="3" t="s">
        <v>2949</v>
      </c>
      <c r="B5671" s="2" t="s">
        <v>938</v>
      </c>
      <c r="C5671" s="2" t="s">
        <v>937</v>
      </c>
      <c r="D5671" s="2"/>
      <c r="E5671" s="4">
        <v>50</v>
      </c>
      <c r="F5671" s="4">
        <v>355000</v>
      </c>
      <c r="G5671" s="4">
        <v>35500</v>
      </c>
      <c r="H5671" s="4">
        <v>390500</v>
      </c>
    </row>
    <row r="5672" spans="1:8" ht="15.75">
      <c r="A5672" s="3" t="s">
        <v>2949</v>
      </c>
      <c r="B5672" s="2" t="s">
        <v>965</v>
      </c>
      <c r="C5672" s="2" t="s">
        <v>964</v>
      </c>
      <c r="D5672" s="2"/>
      <c r="E5672" s="4">
        <v>8</v>
      </c>
      <c r="F5672" s="4">
        <v>160800</v>
      </c>
      <c r="G5672" s="4">
        <v>16080</v>
      </c>
      <c r="H5672" s="4">
        <v>176880</v>
      </c>
    </row>
    <row r="5673" spans="1:8" ht="15.75">
      <c r="A5673" s="3" t="s">
        <v>2949</v>
      </c>
      <c r="B5673" s="2" t="s">
        <v>966</v>
      </c>
      <c r="C5673" s="2" t="s">
        <v>770</v>
      </c>
      <c r="D5673" s="2" t="s">
        <v>967</v>
      </c>
      <c r="E5673" s="4">
        <v>50</v>
      </c>
      <c r="F5673" s="4">
        <v>286850</v>
      </c>
      <c r="G5673" s="4">
        <v>28685</v>
      </c>
      <c r="H5673" s="4">
        <v>315535</v>
      </c>
    </row>
    <row r="5674" spans="1:8" ht="15.75">
      <c r="A5674" s="3" t="s">
        <v>2949</v>
      </c>
      <c r="B5674" s="2" t="s">
        <v>968</v>
      </c>
      <c r="C5674" s="2" t="s">
        <v>778</v>
      </c>
      <c r="D5674" s="2" t="s">
        <v>969</v>
      </c>
      <c r="E5674" s="4">
        <v>50</v>
      </c>
      <c r="F5674" s="4">
        <v>328200</v>
      </c>
      <c r="G5674" s="4">
        <v>32820</v>
      </c>
      <c r="H5674" s="4">
        <v>361020</v>
      </c>
    </row>
    <row r="5675" spans="1:8" ht="15.75">
      <c r="A5675" s="3" t="s">
        <v>2949</v>
      </c>
      <c r="B5675" s="2" t="s">
        <v>972</v>
      </c>
      <c r="C5675" s="2" t="s">
        <v>744</v>
      </c>
      <c r="D5675" s="2" t="s">
        <v>973</v>
      </c>
      <c r="E5675" s="4">
        <v>50</v>
      </c>
      <c r="F5675" s="4">
        <v>244800</v>
      </c>
      <c r="G5675" s="4">
        <v>24480</v>
      </c>
      <c r="H5675" s="4">
        <v>269280</v>
      </c>
    </row>
    <row r="5676" spans="1:8" ht="15.75">
      <c r="A5676" s="3" t="s">
        <v>2949</v>
      </c>
      <c r="B5676" s="2" t="s">
        <v>3238</v>
      </c>
      <c r="C5676" s="2" t="s">
        <v>3237</v>
      </c>
      <c r="D5676" s="2" t="s">
        <v>909</v>
      </c>
      <c r="E5676" s="4">
        <v>10</v>
      </c>
      <c r="F5676" s="4">
        <v>92970</v>
      </c>
      <c r="G5676" s="4">
        <v>9297</v>
      </c>
      <c r="H5676" s="4">
        <v>102267</v>
      </c>
    </row>
    <row r="5677" spans="1:8" ht="15.75">
      <c r="A5677" s="3" t="s">
        <v>2949</v>
      </c>
      <c r="B5677" s="2" t="s">
        <v>1043</v>
      </c>
      <c r="C5677" s="2" t="s">
        <v>1042</v>
      </c>
      <c r="D5677" s="2"/>
      <c r="E5677" s="4">
        <v>50</v>
      </c>
      <c r="F5677" s="4">
        <v>305000</v>
      </c>
      <c r="G5677" s="4">
        <v>30500</v>
      </c>
      <c r="H5677" s="4">
        <v>335500</v>
      </c>
    </row>
    <row r="5678" spans="1:8" ht="15.75">
      <c r="A5678" s="3" t="s">
        <v>2949</v>
      </c>
      <c r="B5678" s="2" t="s">
        <v>3259</v>
      </c>
      <c r="C5678" s="2" t="s">
        <v>3258</v>
      </c>
      <c r="D5678" s="2"/>
      <c r="E5678" s="4">
        <v>4</v>
      </c>
      <c r="F5678" s="4">
        <v>179600</v>
      </c>
      <c r="G5678" s="4">
        <v>17960</v>
      </c>
      <c r="H5678" s="4">
        <v>197560</v>
      </c>
    </row>
    <row r="5679" spans="1:8" ht="15.75">
      <c r="A5679" s="3" t="s">
        <v>2949</v>
      </c>
      <c r="B5679" s="2" t="s">
        <v>1116</v>
      </c>
      <c r="C5679" s="2" t="s">
        <v>514</v>
      </c>
      <c r="D5679" s="2" t="s">
        <v>3272</v>
      </c>
      <c r="E5679" s="4">
        <v>3</v>
      </c>
      <c r="F5679" s="4">
        <v>18600</v>
      </c>
      <c r="G5679" s="4">
        <v>1860</v>
      </c>
      <c r="H5679" s="4">
        <v>20460</v>
      </c>
    </row>
    <row r="5680" spans="1:8" ht="15.75">
      <c r="A5680" s="3" t="s">
        <v>2949</v>
      </c>
      <c r="B5680" s="2" t="s">
        <v>1124</v>
      </c>
      <c r="C5680" s="2" t="s">
        <v>524</v>
      </c>
      <c r="D5680" s="2" t="s">
        <v>1117</v>
      </c>
      <c r="E5680" s="4">
        <v>2</v>
      </c>
      <c r="F5680" s="4">
        <v>14200</v>
      </c>
      <c r="G5680" s="4">
        <v>1420</v>
      </c>
      <c r="H5680" s="4">
        <v>15620</v>
      </c>
    </row>
    <row r="5681" spans="1:8" ht="15.75">
      <c r="A5681" s="3" t="s">
        <v>2949</v>
      </c>
      <c r="B5681" s="2" t="s">
        <v>1127</v>
      </c>
      <c r="C5681" s="2" t="s">
        <v>355</v>
      </c>
      <c r="D5681" s="2" t="s">
        <v>1117</v>
      </c>
      <c r="E5681" s="4">
        <v>2</v>
      </c>
      <c r="F5681" s="4">
        <v>15800</v>
      </c>
      <c r="G5681" s="4">
        <v>1580</v>
      </c>
      <c r="H5681" s="4">
        <v>17380</v>
      </c>
    </row>
    <row r="5682" spans="1:8" ht="15.75">
      <c r="A5682" s="3" t="s">
        <v>2949</v>
      </c>
      <c r="B5682" s="2" t="s">
        <v>1130</v>
      </c>
      <c r="C5682" s="2" t="s">
        <v>524</v>
      </c>
      <c r="D5682" s="2" t="s">
        <v>1131</v>
      </c>
      <c r="E5682" s="4">
        <v>12</v>
      </c>
      <c r="F5682" s="4">
        <v>58404</v>
      </c>
      <c r="G5682" s="4">
        <v>5840</v>
      </c>
      <c r="H5682" s="4">
        <v>64244</v>
      </c>
    </row>
    <row r="5683" spans="1:8" ht="15.75">
      <c r="A5683" s="3" t="s">
        <v>2949</v>
      </c>
      <c r="B5683" s="2" t="s">
        <v>3288</v>
      </c>
      <c r="C5683" s="2" t="s">
        <v>3287</v>
      </c>
      <c r="D5683" s="2" t="s">
        <v>890</v>
      </c>
      <c r="E5683" s="4">
        <v>20</v>
      </c>
      <c r="F5683" s="4">
        <v>526300</v>
      </c>
      <c r="G5683" s="4">
        <v>52630</v>
      </c>
      <c r="H5683" s="4">
        <v>578930</v>
      </c>
    </row>
    <row r="5684" spans="1:8" ht="15.75">
      <c r="A5684" s="3" t="s">
        <v>2949</v>
      </c>
      <c r="B5684" s="2" t="s">
        <v>3289</v>
      </c>
      <c r="C5684" s="2" t="s">
        <v>3254</v>
      </c>
      <c r="D5684" s="2" t="s">
        <v>1172</v>
      </c>
      <c r="E5684" s="4">
        <v>2</v>
      </c>
      <c r="F5684" s="4">
        <v>11600</v>
      </c>
      <c r="G5684" s="4">
        <v>1160</v>
      </c>
      <c r="H5684" s="4">
        <v>12760</v>
      </c>
    </row>
    <row r="5685" spans="1:8" ht="15.75">
      <c r="A5685" s="3" t="s">
        <v>2949</v>
      </c>
      <c r="B5685" s="2" t="s">
        <v>3290</v>
      </c>
      <c r="C5685" s="2" t="s">
        <v>463</v>
      </c>
      <c r="D5685" s="2" t="s">
        <v>1172</v>
      </c>
      <c r="E5685" s="4">
        <v>2</v>
      </c>
      <c r="F5685" s="4">
        <v>13400</v>
      </c>
      <c r="G5685" s="4">
        <v>1340</v>
      </c>
      <c r="H5685" s="4">
        <v>14740</v>
      </c>
    </row>
    <row r="5686" spans="1:8" ht="15.75">
      <c r="A5686" s="3" t="s">
        <v>2949</v>
      </c>
      <c r="B5686" s="2" t="s">
        <v>1171</v>
      </c>
      <c r="C5686" s="2" t="s">
        <v>451</v>
      </c>
      <c r="D5686" s="2" t="s">
        <v>1172</v>
      </c>
      <c r="E5686" s="4">
        <v>17</v>
      </c>
      <c r="F5686" s="4">
        <v>173400</v>
      </c>
      <c r="G5686" s="4">
        <v>17340</v>
      </c>
      <c r="H5686" s="4">
        <v>190740</v>
      </c>
    </row>
    <row r="5687" spans="1:8" ht="15.75">
      <c r="A5687" s="3" t="s">
        <v>2949</v>
      </c>
      <c r="B5687" s="2" t="s">
        <v>3301</v>
      </c>
      <c r="C5687" s="2" t="s">
        <v>1040</v>
      </c>
      <c r="D5687" s="2" t="s">
        <v>3302</v>
      </c>
      <c r="E5687" s="4">
        <v>2</v>
      </c>
      <c r="F5687" s="4">
        <v>17800</v>
      </c>
      <c r="G5687" s="4">
        <v>1780</v>
      </c>
      <c r="H5687" s="4">
        <v>19580</v>
      </c>
    </row>
    <row r="5688" spans="1:8" ht="15.75">
      <c r="A5688" s="3" t="s">
        <v>2949</v>
      </c>
      <c r="B5688" s="2" t="s">
        <v>3305</v>
      </c>
      <c r="C5688" s="2" t="s">
        <v>455</v>
      </c>
      <c r="D5688" s="2" t="s">
        <v>3306</v>
      </c>
      <c r="E5688" s="4">
        <v>2</v>
      </c>
      <c r="F5688" s="4">
        <v>34000</v>
      </c>
      <c r="G5688" s="4">
        <v>3400</v>
      </c>
      <c r="H5688" s="4">
        <v>37400</v>
      </c>
    </row>
    <row r="5689" spans="1:8" ht="15.75">
      <c r="A5689" s="3" t="s">
        <v>2949</v>
      </c>
      <c r="B5689" s="2" t="s">
        <v>3333</v>
      </c>
      <c r="C5689" s="2" t="s">
        <v>3332</v>
      </c>
      <c r="D5689" s="2" t="s">
        <v>3334</v>
      </c>
      <c r="E5689" s="4">
        <v>4</v>
      </c>
      <c r="F5689" s="4">
        <v>46800</v>
      </c>
      <c r="G5689" s="4">
        <v>4680</v>
      </c>
      <c r="H5689" s="4">
        <v>51480</v>
      </c>
    </row>
    <row r="5690" spans="1:8" ht="15.75">
      <c r="A5690" s="3" t="s">
        <v>2949</v>
      </c>
      <c r="B5690" s="2" t="s">
        <v>3336</v>
      </c>
      <c r="C5690" s="2" t="s">
        <v>3335</v>
      </c>
      <c r="D5690" s="2" t="s">
        <v>3337</v>
      </c>
      <c r="E5690" s="4">
        <v>4</v>
      </c>
      <c r="F5690" s="4">
        <v>60000</v>
      </c>
      <c r="G5690" s="4">
        <v>6000</v>
      </c>
      <c r="H5690" s="4">
        <v>66000</v>
      </c>
    </row>
    <row r="5691" spans="1:8" ht="15.75">
      <c r="A5691" s="3" t="s">
        <v>2949</v>
      </c>
      <c r="B5691" s="2" t="s">
        <v>3339</v>
      </c>
      <c r="C5691" s="2" t="s">
        <v>3338</v>
      </c>
      <c r="D5691" s="2" t="s">
        <v>3340</v>
      </c>
      <c r="E5691" s="4">
        <v>4</v>
      </c>
      <c r="F5691" s="4">
        <v>87200</v>
      </c>
      <c r="G5691" s="4">
        <v>8720</v>
      </c>
      <c r="H5691" s="4">
        <v>95920</v>
      </c>
    </row>
    <row r="5692" spans="1:8" ht="15.75">
      <c r="A5692" s="3" t="s">
        <v>2949</v>
      </c>
      <c r="B5692" s="2" t="s">
        <v>3342</v>
      </c>
      <c r="C5692" s="2" t="s">
        <v>3341</v>
      </c>
      <c r="D5692" s="2" t="s">
        <v>3343</v>
      </c>
      <c r="E5692" s="4">
        <v>8</v>
      </c>
      <c r="F5692" s="4">
        <v>217600</v>
      </c>
      <c r="G5692" s="4">
        <v>21760</v>
      </c>
      <c r="H5692" s="4">
        <v>239360</v>
      </c>
    </row>
    <row r="5693" spans="1:8" ht="15.75">
      <c r="A5693" s="3" t="s">
        <v>2949</v>
      </c>
      <c r="B5693" s="2" t="s">
        <v>1199</v>
      </c>
      <c r="C5693" s="2" t="s">
        <v>1198</v>
      </c>
      <c r="D5693" s="2"/>
      <c r="E5693" s="4">
        <v>50</v>
      </c>
      <c r="F5693" s="4">
        <v>320000</v>
      </c>
      <c r="G5693" s="4">
        <v>32000</v>
      </c>
      <c r="H5693" s="4">
        <v>352000</v>
      </c>
    </row>
    <row r="5694" spans="1:8" ht="15.75">
      <c r="A5694" s="3" t="s">
        <v>2949</v>
      </c>
      <c r="B5694" s="2" t="s">
        <v>3400</v>
      </c>
      <c r="C5694" s="2" t="s">
        <v>3399</v>
      </c>
      <c r="D5694" s="2" t="s">
        <v>3389</v>
      </c>
      <c r="E5694" s="4">
        <v>6</v>
      </c>
      <c r="F5694" s="4">
        <v>82800</v>
      </c>
      <c r="G5694" s="4">
        <v>8280</v>
      </c>
      <c r="H5694" s="4">
        <v>91080</v>
      </c>
    </row>
    <row r="5695" spans="1:8" ht="15.75">
      <c r="A5695" s="3" t="s">
        <v>2949</v>
      </c>
      <c r="B5695" s="2" t="s">
        <v>1346</v>
      </c>
      <c r="C5695" s="2" t="s">
        <v>1345</v>
      </c>
      <c r="D5695" s="2" t="s">
        <v>1342</v>
      </c>
      <c r="E5695" s="4">
        <v>50</v>
      </c>
      <c r="F5695" s="4">
        <v>600000</v>
      </c>
      <c r="G5695" s="4">
        <v>60000</v>
      </c>
      <c r="H5695" s="4">
        <v>660000</v>
      </c>
    </row>
    <row r="5696" spans="1:8" ht="15.75">
      <c r="A5696" s="3" t="s">
        <v>2949</v>
      </c>
      <c r="B5696" s="2" t="s">
        <v>1354</v>
      </c>
      <c r="C5696" s="2" t="s">
        <v>1353</v>
      </c>
      <c r="D5696" s="2" t="s">
        <v>1342</v>
      </c>
      <c r="E5696" s="4">
        <v>255</v>
      </c>
      <c r="F5696" s="4">
        <v>2907000</v>
      </c>
      <c r="G5696" s="4">
        <v>290700</v>
      </c>
      <c r="H5696" s="4">
        <v>3197700</v>
      </c>
    </row>
    <row r="5697" spans="1:8" ht="15.75">
      <c r="A5697" s="3" t="s">
        <v>2949</v>
      </c>
      <c r="B5697" s="2" t="s">
        <v>1361</v>
      </c>
      <c r="C5697" s="2" t="s">
        <v>1360</v>
      </c>
      <c r="D5697" s="2" t="s">
        <v>1352</v>
      </c>
      <c r="E5697" s="4">
        <v>10</v>
      </c>
      <c r="F5697" s="4">
        <v>10000</v>
      </c>
      <c r="G5697" s="4">
        <v>1000</v>
      </c>
      <c r="H5697" s="4">
        <v>11000</v>
      </c>
    </row>
    <row r="5698" spans="1:8" ht="15.75">
      <c r="A5698" s="3" t="s">
        <v>2949</v>
      </c>
      <c r="B5698" s="2" t="s">
        <v>1363</v>
      </c>
      <c r="C5698" s="2" t="s">
        <v>1362</v>
      </c>
      <c r="D5698" s="2" t="s">
        <v>1342</v>
      </c>
      <c r="E5698" s="4">
        <v>20</v>
      </c>
      <c r="F5698" s="4">
        <v>216000</v>
      </c>
      <c r="G5698" s="4">
        <v>21600</v>
      </c>
      <c r="H5698" s="4">
        <v>237600</v>
      </c>
    </row>
    <row r="5699" spans="1:8" ht="15.75">
      <c r="A5699" s="3" t="s">
        <v>2949</v>
      </c>
      <c r="B5699" s="2" t="s">
        <v>1365</v>
      </c>
      <c r="C5699" s="2" t="s">
        <v>1364</v>
      </c>
      <c r="D5699" s="2" t="s">
        <v>1352</v>
      </c>
      <c r="E5699" s="4">
        <v>100</v>
      </c>
      <c r="F5699" s="4">
        <v>90000</v>
      </c>
      <c r="G5699" s="4">
        <v>9000</v>
      </c>
      <c r="H5699" s="4">
        <v>99000</v>
      </c>
    </row>
    <row r="5700" spans="1:8" ht="15.75">
      <c r="A5700" s="3" t="s">
        <v>2949</v>
      </c>
      <c r="B5700" s="2" t="s">
        <v>1370</v>
      </c>
      <c r="C5700" s="2" t="s">
        <v>1369</v>
      </c>
      <c r="D5700" s="2" t="s">
        <v>1352</v>
      </c>
      <c r="E5700" s="4">
        <v>302</v>
      </c>
      <c r="F5700" s="4">
        <v>7550000</v>
      </c>
      <c r="G5700" s="4">
        <v>755000</v>
      </c>
      <c r="H5700" s="4">
        <v>8305000</v>
      </c>
    </row>
    <row r="5701" spans="1:8" ht="15.75">
      <c r="A5701" s="3" t="s">
        <v>2949</v>
      </c>
      <c r="B5701" s="2" t="s">
        <v>1372</v>
      </c>
      <c r="C5701" s="2" t="s">
        <v>1371</v>
      </c>
      <c r="D5701" s="2" t="s">
        <v>1352</v>
      </c>
      <c r="E5701" s="4">
        <v>32</v>
      </c>
      <c r="F5701" s="4">
        <v>800000</v>
      </c>
      <c r="G5701" s="4">
        <v>80000</v>
      </c>
      <c r="H5701" s="4">
        <v>880000</v>
      </c>
    </row>
    <row r="5702" spans="1:8" ht="15.75">
      <c r="A5702" s="3" t="s">
        <v>2949</v>
      </c>
      <c r="B5702" s="2" t="s">
        <v>1373</v>
      </c>
      <c r="C5702" s="2" t="s">
        <v>1362</v>
      </c>
      <c r="D5702" s="2" t="s">
        <v>1374</v>
      </c>
      <c r="E5702" s="4">
        <v>5</v>
      </c>
      <c r="F5702" s="4">
        <v>62500</v>
      </c>
      <c r="G5702" s="4">
        <v>6250</v>
      </c>
      <c r="H5702" s="4">
        <v>68750</v>
      </c>
    </row>
    <row r="5703" spans="1:8" ht="15.75">
      <c r="A5703" s="3" t="s">
        <v>2949</v>
      </c>
      <c r="B5703" s="2" t="s">
        <v>1383</v>
      </c>
      <c r="C5703" s="2" t="s">
        <v>1345</v>
      </c>
      <c r="D5703" s="2" t="s">
        <v>1374</v>
      </c>
      <c r="E5703" s="4"/>
      <c r="F5703" s="4"/>
      <c r="G5703" s="4"/>
      <c r="H5703" s="4"/>
    </row>
    <row r="5704" spans="1:8" ht="15.75">
      <c r="A5704" s="3" t="s">
        <v>2949</v>
      </c>
      <c r="B5704" s="2" t="s">
        <v>3519</v>
      </c>
      <c r="C5704" s="2" t="s">
        <v>3518</v>
      </c>
      <c r="D5704" s="2" t="s">
        <v>1352</v>
      </c>
      <c r="E5704" s="4">
        <v>2</v>
      </c>
      <c r="F5704" s="4">
        <v>24000</v>
      </c>
      <c r="G5704" s="4">
        <v>2400</v>
      </c>
      <c r="H5704" s="4">
        <v>26400</v>
      </c>
    </row>
    <row r="5705" spans="1:8" ht="15.75">
      <c r="A5705" s="3" t="s">
        <v>2949</v>
      </c>
      <c r="B5705" s="2" t="s">
        <v>3521</v>
      </c>
      <c r="C5705" s="2" t="s">
        <v>3520</v>
      </c>
      <c r="D5705" s="2" t="s">
        <v>1352</v>
      </c>
      <c r="E5705" s="4">
        <v>24</v>
      </c>
      <c r="F5705" s="4">
        <v>507600</v>
      </c>
      <c r="G5705" s="4">
        <v>50760</v>
      </c>
      <c r="H5705" s="4">
        <v>558360</v>
      </c>
    </row>
    <row r="5706" spans="1:8" ht="15.75">
      <c r="A5706" s="3" t="s">
        <v>2949</v>
      </c>
      <c r="B5706" s="2" t="s">
        <v>1394</v>
      </c>
      <c r="C5706" s="2" t="s">
        <v>1393</v>
      </c>
      <c r="D5706" s="2" t="s">
        <v>1352</v>
      </c>
      <c r="E5706" s="4">
        <v>4</v>
      </c>
      <c r="F5706" s="4">
        <v>112800</v>
      </c>
      <c r="G5706" s="4">
        <v>11280</v>
      </c>
      <c r="H5706" s="4">
        <v>124080</v>
      </c>
    </row>
    <row r="5707" spans="1:8" ht="15.75">
      <c r="A5707" s="3" t="s">
        <v>2949</v>
      </c>
      <c r="B5707" s="2" t="s">
        <v>1398</v>
      </c>
      <c r="C5707" s="2" t="s">
        <v>1397</v>
      </c>
      <c r="D5707" s="2" t="s">
        <v>1359</v>
      </c>
      <c r="E5707" s="4">
        <v>192</v>
      </c>
      <c r="F5707" s="4">
        <v>2822400</v>
      </c>
      <c r="G5707" s="4">
        <v>282240</v>
      </c>
      <c r="H5707" s="4">
        <v>3104640</v>
      </c>
    </row>
    <row r="5708" spans="1:8" ht="15.75">
      <c r="A5708" s="3" t="s">
        <v>2949</v>
      </c>
      <c r="B5708" s="2" t="s">
        <v>1418</v>
      </c>
      <c r="C5708" s="2" t="s">
        <v>1417</v>
      </c>
      <c r="D5708" s="2" t="s">
        <v>104</v>
      </c>
      <c r="E5708" s="4">
        <v>2</v>
      </c>
      <c r="F5708" s="4">
        <v>7000</v>
      </c>
      <c r="G5708" s="4">
        <v>700</v>
      </c>
      <c r="H5708" s="4">
        <v>7700</v>
      </c>
    </row>
    <row r="5709" spans="1:8" ht="15.75">
      <c r="A5709" s="3" t="s">
        <v>2949</v>
      </c>
      <c r="B5709" s="2" t="s">
        <v>1428</v>
      </c>
      <c r="C5709" s="2" t="s">
        <v>1426</v>
      </c>
      <c r="D5709" s="2" t="s">
        <v>73</v>
      </c>
      <c r="E5709" s="4">
        <v>4</v>
      </c>
      <c r="F5709" s="4">
        <v>7600</v>
      </c>
      <c r="G5709" s="4">
        <v>760</v>
      </c>
      <c r="H5709" s="4">
        <v>8360</v>
      </c>
    </row>
    <row r="5710" spans="1:8" ht="15.75">
      <c r="A5710" s="3" t="s">
        <v>2949</v>
      </c>
      <c r="B5710" s="2" t="s">
        <v>3540</v>
      </c>
      <c r="C5710" s="2" t="s">
        <v>3539</v>
      </c>
      <c r="D5710" s="2" t="s">
        <v>3541</v>
      </c>
      <c r="E5710" s="4">
        <v>150</v>
      </c>
      <c r="F5710" s="4">
        <v>311700</v>
      </c>
      <c r="G5710" s="4">
        <v>31170</v>
      </c>
      <c r="H5710" s="4">
        <v>342870</v>
      </c>
    </row>
    <row r="5711" spans="1:8" ht="15.75">
      <c r="A5711" s="3" t="s">
        <v>2949</v>
      </c>
      <c r="B5711" s="2" t="s">
        <v>3542</v>
      </c>
      <c r="C5711" s="2" t="s">
        <v>3539</v>
      </c>
      <c r="D5711" s="2" t="s">
        <v>3543</v>
      </c>
      <c r="E5711" s="4">
        <v>200</v>
      </c>
      <c r="F5711" s="4">
        <v>880000</v>
      </c>
      <c r="G5711" s="4">
        <v>88000</v>
      </c>
      <c r="H5711" s="4">
        <v>968000</v>
      </c>
    </row>
    <row r="5712" spans="1:8" ht="15.75">
      <c r="A5712" s="3" t="s">
        <v>2949</v>
      </c>
      <c r="B5712" s="2" t="s">
        <v>1755</v>
      </c>
      <c r="C5712" s="2" t="s">
        <v>1754</v>
      </c>
      <c r="D5712" s="2" t="s">
        <v>1756</v>
      </c>
      <c r="E5712" s="4">
        <v>1</v>
      </c>
      <c r="F5712" s="4">
        <v>14000</v>
      </c>
      <c r="G5712" s="4">
        <v>1400</v>
      </c>
      <c r="H5712" s="4">
        <v>15400</v>
      </c>
    </row>
    <row r="5713" spans="1:8" ht="15.75">
      <c r="A5713" s="3" t="s">
        <v>2949</v>
      </c>
      <c r="B5713" s="2" t="s">
        <v>3617</v>
      </c>
      <c r="C5713" s="2" t="s">
        <v>3616</v>
      </c>
      <c r="D5713" s="2" t="s">
        <v>1756</v>
      </c>
      <c r="E5713" s="4">
        <v>1</v>
      </c>
      <c r="F5713" s="4">
        <v>33000</v>
      </c>
      <c r="G5713" s="4">
        <v>3300</v>
      </c>
      <c r="H5713" s="4">
        <v>36300</v>
      </c>
    </row>
    <row r="5714" spans="1:8" ht="15.75">
      <c r="A5714" s="3" t="s">
        <v>2949</v>
      </c>
      <c r="B5714" s="2" t="s">
        <v>1765</v>
      </c>
      <c r="C5714" s="2" t="s">
        <v>1763</v>
      </c>
      <c r="D5714" s="2" t="s">
        <v>1758</v>
      </c>
      <c r="E5714" s="4">
        <v>1</v>
      </c>
      <c r="F5714" s="4">
        <v>20000</v>
      </c>
      <c r="G5714" s="4">
        <v>2000</v>
      </c>
      <c r="H5714" s="4">
        <v>22000</v>
      </c>
    </row>
    <row r="5715" spans="1:8" ht="15.75">
      <c r="A5715" s="3" t="s">
        <v>2949</v>
      </c>
      <c r="B5715" s="2" t="s">
        <v>3766</v>
      </c>
      <c r="C5715" s="2" t="s">
        <v>252</v>
      </c>
      <c r="D5715" s="2" t="s">
        <v>3767</v>
      </c>
      <c r="E5715" s="4">
        <v>15</v>
      </c>
      <c r="F5715" s="4">
        <v>56535</v>
      </c>
      <c r="G5715" s="4">
        <v>5654</v>
      </c>
      <c r="H5715" s="4">
        <v>62189</v>
      </c>
    </row>
    <row r="5716" spans="1:8" ht="15.75">
      <c r="A5716" s="3" t="s">
        <v>2949</v>
      </c>
      <c r="B5716" s="2" t="s">
        <v>3769</v>
      </c>
      <c r="C5716" s="2" t="s">
        <v>3768</v>
      </c>
      <c r="D5716" s="2" t="s">
        <v>3770</v>
      </c>
      <c r="E5716" s="4">
        <v>10</v>
      </c>
      <c r="F5716" s="4">
        <v>45320</v>
      </c>
      <c r="G5716" s="4">
        <v>4532</v>
      </c>
      <c r="H5716" s="4">
        <v>49852</v>
      </c>
    </row>
    <row r="5717" spans="1:8" ht="15.75">
      <c r="A5717" s="3" t="s">
        <v>2949</v>
      </c>
      <c r="B5717" s="2" t="s">
        <v>3771</v>
      </c>
      <c r="C5717" s="2" t="s">
        <v>3768</v>
      </c>
      <c r="D5717" s="2" t="s">
        <v>3772</v>
      </c>
      <c r="E5717" s="4">
        <v>10</v>
      </c>
      <c r="F5717" s="4">
        <v>55610</v>
      </c>
      <c r="G5717" s="4">
        <v>5561</v>
      </c>
      <c r="H5717" s="4">
        <v>61171</v>
      </c>
    </row>
    <row r="5718" spans="1:8" ht="15.75">
      <c r="A5718" s="3" t="s">
        <v>2949</v>
      </c>
      <c r="B5718" s="2" t="s">
        <v>2349</v>
      </c>
      <c r="C5718" s="2" t="s">
        <v>307</v>
      </c>
      <c r="D5718" s="2" t="s">
        <v>2350</v>
      </c>
      <c r="E5718" s="4">
        <v>5</v>
      </c>
      <c r="F5718" s="4">
        <v>14675</v>
      </c>
      <c r="G5718" s="4">
        <v>1468</v>
      </c>
      <c r="H5718" s="4">
        <v>16143</v>
      </c>
    </row>
    <row r="5719" spans="1:8" ht="15.75">
      <c r="A5719" s="3" t="s">
        <v>2949</v>
      </c>
      <c r="B5719" s="2" t="s">
        <v>2379</v>
      </c>
      <c r="C5719" s="2" t="s">
        <v>236</v>
      </c>
      <c r="D5719" s="2" t="s">
        <v>2380</v>
      </c>
      <c r="E5719" s="4">
        <v>10</v>
      </c>
      <c r="F5719" s="4">
        <v>45060</v>
      </c>
      <c r="G5719" s="4">
        <v>4506</v>
      </c>
      <c r="H5719" s="4">
        <v>49566</v>
      </c>
    </row>
    <row r="5720" spans="1:8" ht="15.75">
      <c r="A5720" s="3" t="s">
        <v>2949</v>
      </c>
      <c r="B5720" s="2" t="s">
        <v>2381</v>
      </c>
      <c r="C5720" s="2" t="s">
        <v>252</v>
      </c>
      <c r="D5720" s="2" t="s">
        <v>2382</v>
      </c>
      <c r="E5720" s="4">
        <v>24</v>
      </c>
      <c r="F5720" s="4">
        <v>125856</v>
      </c>
      <c r="G5720" s="4">
        <v>12585</v>
      </c>
      <c r="H5720" s="4">
        <v>138441</v>
      </c>
    </row>
    <row r="5721" spans="1:8" ht="15.75">
      <c r="A5721" s="3" t="s">
        <v>2949</v>
      </c>
      <c r="B5721" s="2" t="s">
        <v>2383</v>
      </c>
      <c r="C5721" s="2" t="s">
        <v>252</v>
      </c>
      <c r="D5721" s="2" t="s">
        <v>2384</v>
      </c>
      <c r="E5721" s="4">
        <v>15</v>
      </c>
      <c r="F5721" s="4">
        <v>100785</v>
      </c>
      <c r="G5721" s="4">
        <v>10079</v>
      </c>
      <c r="H5721" s="4">
        <v>110864</v>
      </c>
    </row>
    <row r="5722" spans="1:8" ht="15.75">
      <c r="A5722" s="3" t="s">
        <v>2949</v>
      </c>
      <c r="B5722" s="2" t="s">
        <v>2385</v>
      </c>
      <c r="C5722" s="2" t="s">
        <v>252</v>
      </c>
      <c r="D5722" s="2" t="s">
        <v>2386</v>
      </c>
      <c r="E5722" s="4">
        <v>15</v>
      </c>
      <c r="F5722" s="4">
        <v>121965</v>
      </c>
      <c r="G5722" s="4">
        <v>12197</v>
      </c>
      <c r="H5722" s="4">
        <v>134162</v>
      </c>
    </row>
    <row r="5723" spans="1:8" ht="15.75">
      <c r="A5723" s="3" t="s">
        <v>2949</v>
      </c>
      <c r="B5723" s="2" t="s">
        <v>2393</v>
      </c>
      <c r="C5723" s="2" t="s">
        <v>236</v>
      </c>
      <c r="D5723" s="2" t="s">
        <v>2394</v>
      </c>
      <c r="E5723" s="4">
        <v>10</v>
      </c>
      <c r="F5723" s="4">
        <v>47760</v>
      </c>
      <c r="G5723" s="4">
        <v>4776</v>
      </c>
      <c r="H5723" s="4">
        <v>52536</v>
      </c>
    </row>
    <row r="5724" spans="1:8" ht="15.75">
      <c r="A5724" s="3" t="s">
        <v>2949</v>
      </c>
      <c r="B5724" s="2" t="s">
        <v>2397</v>
      </c>
      <c r="C5724" s="2" t="s">
        <v>236</v>
      </c>
      <c r="D5724" s="2" t="s">
        <v>2398</v>
      </c>
      <c r="E5724" s="4">
        <v>440</v>
      </c>
      <c r="F5724" s="4">
        <v>2366760</v>
      </c>
      <c r="G5724" s="4">
        <v>236677</v>
      </c>
      <c r="H5724" s="4">
        <v>2603437</v>
      </c>
    </row>
    <row r="5725" spans="1:8" ht="15.75">
      <c r="A5725" s="3" t="s">
        <v>2949</v>
      </c>
      <c r="B5725" s="2" t="s">
        <v>2400</v>
      </c>
      <c r="C5725" s="2" t="s">
        <v>236</v>
      </c>
      <c r="D5725" s="2" t="s">
        <v>2401</v>
      </c>
      <c r="E5725" s="4">
        <v>178</v>
      </c>
      <c r="F5725" s="4">
        <v>1220012</v>
      </c>
      <c r="G5725" s="4">
        <v>122001</v>
      </c>
      <c r="H5725" s="4">
        <v>1342013</v>
      </c>
    </row>
    <row r="5726" spans="1:8" ht="15.75">
      <c r="A5726" s="3" t="s">
        <v>2949</v>
      </c>
      <c r="B5726" s="2" t="s">
        <v>2402</v>
      </c>
      <c r="C5726" s="2" t="s">
        <v>236</v>
      </c>
      <c r="D5726" s="2" t="s">
        <v>2403</v>
      </c>
      <c r="E5726" s="4">
        <v>31</v>
      </c>
      <c r="F5726" s="4">
        <v>256246</v>
      </c>
      <c r="G5726" s="4">
        <v>25625</v>
      </c>
      <c r="H5726" s="4">
        <v>281871</v>
      </c>
    </row>
    <row r="5727" spans="1:8" ht="15.75">
      <c r="A5727" s="3" t="s">
        <v>2949</v>
      </c>
      <c r="B5727" s="2" t="s">
        <v>2404</v>
      </c>
      <c r="C5727" s="2" t="s">
        <v>236</v>
      </c>
      <c r="D5727" s="2" t="s">
        <v>2405</v>
      </c>
      <c r="E5727" s="4">
        <v>63</v>
      </c>
      <c r="F5727" s="4">
        <v>613723</v>
      </c>
      <c r="G5727" s="4">
        <v>61372</v>
      </c>
      <c r="H5727" s="4">
        <v>675095</v>
      </c>
    </row>
    <row r="5728" spans="1:8" ht="15.75">
      <c r="A5728" s="3" t="s">
        <v>2949</v>
      </c>
      <c r="B5728" s="2" t="s">
        <v>2406</v>
      </c>
      <c r="C5728" s="2" t="s">
        <v>236</v>
      </c>
      <c r="D5728" s="2" t="s">
        <v>2407</v>
      </c>
      <c r="E5728" s="4">
        <v>28</v>
      </c>
      <c r="F5728" s="4">
        <v>94192</v>
      </c>
      <c r="G5728" s="4">
        <v>9419</v>
      </c>
      <c r="H5728" s="4">
        <v>103611</v>
      </c>
    </row>
    <row r="5729" spans="1:8" ht="15.75">
      <c r="A5729" s="3" t="s">
        <v>2949</v>
      </c>
      <c r="B5729" s="2" t="s">
        <v>2408</v>
      </c>
      <c r="C5729" s="2" t="s">
        <v>236</v>
      </c>
      <c r="D5729" s="2" t="s">
        <v>2409</v>
      </c>
      <c r="E5729" s="4">
        <v>30</v>
      </c>
      <c r="F5729" s="4">
        <v>117120</v>
      </c>
      <c r="G5729" s="4">
        <v>11712</v>
      </c>
      <c r="H5729" s="4">
        <v>128832</v>
      </c>
    </row>
    <row r="5730" spans="1:8" ht="15.75">
      <c r="A5730" s="3" t="s">
        <v>2949</v>
      </c>
      <c r="B5730" s="2" t="s">
        <v>2414</v>
      </c>
      <c r="C5730" s="2" t="s">
        <v>223</v>
      </c>
      <c r="D5730" s="2" t="s">
        <v>58</v>
      </c>
      <c r="E5730" s="4">
        <v>30</v>
      </c>
      <c r="F5730" s="4">
        <v>174000</v>
      </c>
      <c r="G5730" s="4">
        <v>17400</v>
      </c>
      <c r="H5730" s="4">
        <v>191400</v>
      </c>
    </row>
    <row r="5731" spans="1:8" ht="15.75">
      <c r="A5731" s="3" t="s">
        <v>2949</v>
      </c>
      <c r="B5731" s="2" t="s">
        <v>2422</v>
      </c>
      <c r="C5731" s="2" t="s">
        <v>2287</v>
      </c>
      <c r="D5731" s="2" t="s">
        <v>2423</v>
      </c>
      <c r="E5731" s="4">
        <v>5</v>
      </c>
      <c r="F5731" s="4">
        <v>38165</v>
      </c>
      <c r="G5731" s="4">
        <v>3817</v>
      </c>
      <c r="H5731" s="4">
        <v>41982</v>
      </c>
    </row>
    <row r="5732" spans="1:8" ht="15.75">
      <c r="A5732" s="3" t="s">
        <v>2949</v>
      </c>
      <c r="B5732" s="2" t="s">
        <v>2432</v>
      </c>
      <c r="C5732" s="2" t="s">
        <v>267</v>
      </c>
      <c r="D5732" s="2" t="s">
        <v>2433</v>
      </c>
      <c r="E5732" s="4">
        <v>98</v>
      </c>
      <c r="F5732" s="4">
        <v>501564</v>
      </c>
      <c r="G5732" s="4">
        <v>50157</v>
      </c>
      <c r="H5732" s="4">
        <v>551721</v>
      </c>
    </row>
    <row r="5733" spans="1:8" ht="15.75">
      <c r="A5733" s="3" t="s">
        <v>2949</v>
      </c>
      <c r="B5733" s="2" t="s">
        <v>2436</v>
      </c>
      <c r="C5733" s="2" t="s">
        <v>267</v>
      </c>
      <c r="D5733" s="2" t="s">
        <v>2437</v>
      </c>
      <c r="E5733" s="4">
        <v>161</v>
      </c>
      <c r="F5733" s="4">
        <v>728117</v>
      </c>
      <c r="G5733" s="4">
        <v>72813</v>
      </c>
      <c r="H5733" s="4">
        <v>800930</v>
      </c>
    </row>
    <row r="5734" spans="1:8" ht="15.75">
      <c r="A5734" s="3" t="s">
        <v>2949</v>
      </c>
      <c r="B5734" s="2" t="s">
        <v>2440</v>
      </c>
      <c r="C5734" s="2" t="s">
        <v>267</v>
      </c>
      <c r="D5734" s="2" t="s">
        <v>2441</v>
      </c>
      <c r="E5734" s="4">
        <v>95</v>
      </c>
      <c r="F5734" s="4">
        <v>697585</v>
      </c>
      <c r="G5734" s="4">
        <v>69759</v>
      </c>
      <c r="H5734" s="4">
        <v>767344</v>
      </c>
    </row>
    <row r="5735" spans="1:8" ht="15.75">
      <c r="A5735" s="3" t="s">
        <v>2949</v>
      </c>
      <c r="B5735" s="2" t="s">
        <v>2442</v>
      </c>
      <c r="C5735" s="2" t="s">
        <v>267</v>
      </c>
      <c r="D5735" s="2" t="s">
        <v>2443</v>
      </c>
      <c r="E5735" s="4">
        <v>15</v>
      </c>
      <c r="F5735" s="4">
        <v>127295</v>
      </c>
      <c r="G5735" s="4">
        <v>12730</v>
      </c>
      <c r="H5735" s="4">
        <v>140025</v>
      </c>
    </row>
    <row r="5736" spans="1:8" ht="15.75">
      <c r="A5736" s="3" t="s">
        <v>2949</v>
      </c>
      <c r="B5736" s="2" t="s">
        <v>2444</v>
      </c>
      <c r="C5736" s="2" t="s">
        <v>267</v>
      </c>
      <c r="D5736" s="2" t="s">
        <v>2445</v>
      </c>
      <c r="E5736" s="4">
        <v>31</v>
      </c>
      <c r="F5736" s="4">
        <v>298530</v>
      </c>
      <c r="G5736" s="4">
        <v>29853</v>
      </c>
      <c r="H5736" s="4">
        <v>328383</v>
      </c>
    </row>
    <row r="5737" spans="1:8" ht="15.75">
      <c r="A5737" s="3" t="s">
        <v>2949</v>
      </c>
      <c r="B5737" s="2" t="s">
        <v>2452</v>
      </c>
      <c r="C5737" s="2" t="s">
        <v>267</v>
      </c>
      <c r="D5737" s="2" t="s">
        <v>2328</v>
      </c>
      <c r="E5737" s="4">
        <v>11</v>
      </c>
      <c r="F5737" s="4">
        <v>193508</v>
      </c>
      <c r="G5737" s="4">
        <v>19351</v>
      </c>
      <c r="H5737" s="4">
        <v>212859</v>
      </c>
    </row>
    <row r="5738" spans="1:8" ht="15.75">
      <c r="A5738" s="3" t="s">
        <v>2949</v>
      </c>
      <c r="B5738" s="2" t="s">
        <v>2453</v>
      </c>
      <c r="C5738" s="2" t="s">
        <v>267</v>
      </c>
      <c r="D5738" s="2" t="s">
        <v>2454</v>
      </c>
      <c r="E5738" s="4">
        <v>12</v>
      </c>
      <c r="F5738" s="4">
        <v>211200</v>
      </c>
      <c r="G5738" s="4">
        <v>21120</v>
      </c>
      <c r="H5738" s="4">
        <v>232320</v>
      </c>
    </row>
    <row r="5739" spans="1:8" ht="15.75">
      <c r="A5739" s="3" t="s">
        <v>2949</v>
      </c>
      <c r="B5739" s="2" t="s">
        <v>2457</v>
      </c>
      <c r="C5739" s="2" t="s">
        <v>267</v>
      </c>
      <c r="D5739" s="2" t="s">
        <v>2458</v>
      </c>
      <c r="E5739" s="4">
        <v>10</v>
      </c>
      <c r="F5739" s="4">
        <v>51130</v>
      </c>
      <c r="G5739" s="4">
        <v>5113</v>
      </c>
      <c r="H5739" s="4">
        <v>56243</v>
      </c>
    </row>
    <row r="5740" spans="1:8" ht="15.75">
      <c r="A5740" s="3" t="s">
        <v>2949</v>
      </c>
      <c r="B5740" s="2" t="s">
        <v>3782</v>
      </c>
      <c r="C5740" s="2" t="s">
        <v>267</v>
      </c>
      <c r="D5740" s="2" t="s">
        <v>1414</v>
      </c>
      <c r="E5740" s="4">
        <v>4</v>
      </c>
      <c r="F5740" s="4">
        <v>37600</v>
      </c>
      <c r="G5740" s="4">
        <v>3760</v>
      </c>
      <c r="H5740" s="4">
        <v>41360</v>
      </c>
    </row>
    <row r="5741" spans="1:8" ht="15.75">
      <c r="A5741" s="3" t="s">
        <v>2949</v>
      </c>
      <c r="B5741" s="2" t="s">
        <v>2461</v>
      </c>
      <c r="C5741" s="2" t="s">
        <v>271</v>
      </c>
      <c r="D5741" s="2" t="s">
        <v>2462</v>
      </c>
      <c r="E5741" s="4">
        <v>62</v>
      </c>
      <c r="F5741" s="4">
        <v>306280</v>
      </c>
      <c r="G5741" s="4">
        <v>30628</v>
      </c>
      <c r="H5741" s="4">
        <v>336908</v>
      </c>
    </row>
    <row r="5742" spans="1:8" ht="15.75">
      <c r="A5742" s="3" t="s">
        <v>2949</v>
      </c>
      <c r="B5742" s="2" t="s">
        <v>2463</v>
      </c>
      <c r="C5742" s="2" t="s">
        <v>271</v>
      </c>
      <c r="D5742" s="2" t="s">
        <v>2464</v>
      </c>
      <c r="E5742" s="4">
        <v>40</v>
      </c>
      <c r="F5742" s="4">
        <v>243360</v>
      </c>
      <c r="G5742" s="4">
        <v>24336</v>
      </c>
      <c r="H5742" s="4">
        <v>267696</v>
      </c>
    </row>
    <row r="5743" spans="1:8" ht="15.75">
      <c r="A5743" s="3" t="s">
        <v>2949</v>
      </c>
      <c r="B5743" s="2" t="s">
        <v>2465</v>
      </c>
      <c r="C5743" s="2" t="s">
        <v>271</v>
      </c>
      <c r="D5743" s="2" t="s">
        <v>2466</v>
      </c>
      <c r="E5743" s="4">
        <v>60</v>
      </c>
      <c r="F5743" s="4">
        <v>429900</v>
      </c>
      <c r="G5743" s="4">
        <v>42990</v>
      </c>
      <c r="H5743" s="4">
        <v>472890</v>
      </c>
    </row>
    <row r="5744" spans="1:8" ht="15.75">
      <c r="A5744" s="3" t="s">
        <v>2949</v>
      </c>
      <c r="B5744" s="2" t="s">
        <v>2467</v>
      </c>
      <c r="C5744" s="2" t="s">
        <v>271</v>
      </c>
      <c r="D5744" s="2" t="s">
        <v>2468</v>
      </c>
      <c r="E5744" s="4">
        <v>30</v>
      </c>
      <c r="F5744" s="4">
        <v>249270</v>
      </c>
      <c r="G5744" s="4">
        <v>24927</v>
      </c>
      <c r="H5744" s="4">
        <v>274197</v>
      </c>
    </row>
    <row r="5745" spans="1:8" ht="15.75">
      <c r="A5745" s="3" t="s">
        <v>2949</v>
      </c>
      <c r="B5745" s="2" t="s">
        <v>2469</v>
      </c>
      <c r="C5745" s="2" t="s">
        <v>271</v>
      </c>
      <c r="D5745" s="2" t="s">
        <v>2470</v>
      </c>
      <c r="E5745" s="4">
        <v>30</v>
      </c>
      <c r="F5745" s="4">
        <v>283590</v>
      </c>
      <c r="G5745" s="4">
        <v>28359</v>
      </c>
      <c r="H5745" s="4">
        <v>311949</v>
      </c>
    </row>
    <row r="5746" spans="1:8" ht="15.75">
      <c r="A5746" s="3" t="s">
        <v>2949</v>
      </c>
      <c r="B5746" s="2" t="s">
        <v>2473</v>
      </c>
      <c r="C5746" s="2" t="s">
        <v>264</v>
      </c>
      <c r="D5746" s="2" t="s">
        <v>2474</v>
      </c>
      <c r="E5746" s="4">
        <v>867</v>
      </c>
      <c r="F5746" s="4">
        <v>3293970</v>
      </c>
      <c r="G5746" s="4">
        <v>329397</v>
      </c>
      <c r="H5746" s="4">
        <v>3623367</v>
      </c>
    </row>
    <row r="5747" spans="1:8" ht="15.75">
      <c r="A5747" s="3" t="s">
        <v>2949</v>
      </c>
      <c r="B5747" s="2" t="s">
        <v>2477</v>
      </c>
      <c r="C5747" s="2" t="s">
        <v>264</v>
      </c>
      <c r="D5747" s="2" t="s">
        <v>2478</v>
      </c>
      <c r="E5747" s="4">
        <v>10</v>
      </c>
      <c r="F5747" s="4">
        <v>53760</v>
      </c>
      <c r="G5747" s="4">
        <v>5376</v>
      </c>
      <c r="H5747" s="4">
        <v>59136</v>
      </c>
    </row>
    <row r="5748" spans="1:8" ht="15.75">
      <c r="A5748" s="3" t="s">
        <v>2949</v>
      </c>
      <c r="B5748" s="2" t="s">
        <v>2479</v>
      </c>
      <c r="C5748" s="2" t="s">
        <v>264</v>
      </c>
      <c r="D5748" s="2" t="s">
        <v>2480</v>
      </c>
      <c r="E5748" s="4">
        <v>769</v>
      </c>
      <c r="F5748" s="4">
        <v>3641427</v>
      </c>
      <c r="G5748" s="4">
        <v>364144</v>
      </c>
      <c r="H5748" s="4">
        <v>4005571</v>
      </c>
    </row>
    <row r="5749" spans="1:8" ht="15.75">
      <c r="A5749" s="3" t="s">
        <v>2949</v>
      </c>
      <c r="B5749" s="2" t="s">
        <v>2482</v>
      </c>
      <c r="C5749" s="2" t="s">
        <v>264</v>
      </c>
      <c r="D5749" s="2" t="s">
        <v>2483</v>
      </c>
      <c r="E5749" s="4">
        <v>30</v>
      </c>
      <c r="F5749" s="4">
        <v>88350</v>
      </c>
      <c r="G5749" s="4">
        <v>8835</v>
      </c>
      <c r="H5749" s="4">
        <v>97185</v>
      </c>
    </row>
    <row r="5750" spans="1:8" ht="15.75">
      <c r="A5750" s="3" t="s">
        <v>2949</v>
      </c>
      <c r="B5750" s="2" t="s">
        <v>2484</v>
      </c>
      <c r="C5750" s="2" t="s">
        <v>264</v>
      </c>
      <c r="D5750" s="2" t="s">
        <v>2485</v>
      </c>
      <c r="E5750" s="4">
        <v>489</v>
      </c>
      <c r="F5750" s="4">
        <v>2776395</v>
      </c>
      <c r="G5750" s="4">
        <v>277641</v>
      </c>
      <c r="H5750" s="4">
        <v>3054036</v>
      </c>
    </row>
    <row r="5751" spans="1:8" ht="15.75">
      <c r="A5751" s="3" t="s">
        <v>2949</v>
      </c>
      <c r="B5751" s="2" t="s">
        <v>2486</v>
      </c>
      <c r="C5751" s="2" t="s">
        <v>264</v>
      </c>
      <c r="D5751" s="2" t="s">
        <v>2487</v>
      </c>
      <c r="E5751" s="4">
        <v>209</v>
      </c>
      <c r="F5751" s="4">
        <v>1385461</v>
      </c>
      <c r="G5751" s="4">
        <v>138547</v>
      </c>
      <c r="H5751" s="4">
        <v>1524008</v>
      </c>
    </row>
    <row r="5752" spans="1:8" ht="15.75">
      <c r="A5752" s="3" t="s">
        <v>2949</v>
      </c>
      <c r="B5752" s="2" t="s">
        <v>2488</v>
      </c>
      <c r="C5752" s="2" t="s">
        <v>264</v>
      </c>
      <c r="D5752" s="2" t="s">
        <v>2489</v>
      </c>
      <c r="E5752" s="4">
        <v>20</v>
      </c>
      <c r="F5752" s="4">
        <v>47960</v>
      </c>
      <c r="G5752" s="4">
        <v>4796</v>
      </c>
      <c r="H5752" s="4">
        <v>52756</v>
      </c>
    </row>
    <row r="5753" spans="1:8" ht="15.75">
      <c r="A5753" s="3" t="s">
        <v>2949</v>
      </c>
      <c r="B5753" s="2" t="s">
        <v>2490</v>
      </c>
      <c r="C5753" s="2" t="s">
        <v>264</v>
      </c>
      <c r="D5753" s="2" t="s">
        <v>2491</v>
      </c>
      <c r="E5753" s="4">
        <v>237</v>
      </c>
      <c r="F5753" s="4">
        <v>1262687</v>
      </c>
      <c r="G5753" s="4">
        <v>126270</v>
      </c>
      <c r="H5753" s="4">
        <v>1388957</v>
      </c>
    </row>
    <row r="5754" spans="1:8" ht="15.75">
      <c r="A5754" s="3" t="s">
        <v>2949</v>
      </c>
      <c r="B5754" s="2" t="s">
        <v>2492</v>
      </c>
      <c r="C5754" s="2" t="s">
        <v>264</v>
      </c>
      <c r="D5754" s="2" t="s">
        <v>2493</v>
      </c>
      <c r="E5754" s="4">
        <v>12</v>
      </c>
      <c r="F5754" s="4">
        <v>123552</v>
      </c>
      <c r="G5754" s="4">
        <v>12356</v>
      </c>
      <c r="H5754" s="4">
        <v>135908</v>
      </c>
    </row>
    <row r="5755" spans="1:8" ht="15.75">
      <c r="A5755" s="3" t="s">
        <v>2949</v>
      </c>
      <c r="B5755" s="2" t="s">
        <v>2494</v>
      </c>
      <c r="C5755" s="2" t="s">
        <v>264</v>
      </c>
      <c r="D5755" s="2" t="s">
        <v>2495</v>
      </c>
      <c r="E5755" s="4">
        <v>240</v>
      </c>
      <c r="F5755" s="4">
        <v>625470</v>
      </c>
      <c r="G5755" s="4">
        <v>62547</v>
      </c>
      <c r="H5755" s="4">
        <v>688017</v>
      </c>
    </row>
    <row r="5756" spans="1:8" ht="15.75">
      <c r="A5756" s="3" t="s">
        <v>2949</v>
      </c>
      <c r="B5756" s="2" t="s">
        <v>2496</v>
      </c>
      <c r="C5756" s="2" t="s">
        <v>264</v>
      </c>
      <c r="D5756" s="2" t="s">
        <v>2497</v>
      </c>
      <c r="E5756" s="4">
        <v>40</v>
      </c>
      <c r="F5756" s="4">
        <v>457600</v>
      </c>
      <c r="G5756" s="4">
        <v>45760</v>
      </c>
      <c r="H5756" s="4">
        <v>503360</v>
      </c>
    </row>
    <row r="5757" spans="1:8" ht="15.75">
      <c r="A5757" s="3" t="s">
        <v>2949</v>
      </c>
      <c r="B5757" s="2" t="s">
        <v>2498</v>
      </c>
      <c r="C5757" s="2" t="s">
        <v>264</v>
      </c>
      <c r="D5757" s="2" t="s">
        <v>2328</v>
      </c>
      <c r="E5757" s="4">
        <v>24</v>
      </c>
      <c r="F5757" s="4">
        <v>355640</v>
      </c>
      <c r="G5757" s="4">
        <v>35564</v>
      </c>
      <c r="H5757" s="4">
        <v>391204</v>
      </c>
    </row>
    <row r="5758" spans="1:8" ht="15.75">
      <c r="A5758" s="3" t="s">
        <v>2949</v>
      </c>
      <c r="B5758" s="2" t="s">
        <v>2499</v>
      </c>
      <c r="C5758" s="2" t="s">
        <v>264</v>
      </c>
      <c r="D5758" s="2" t="s">
        <v>2500</v>
      </c>
      <c r="E5758" s="4">
        <v>120</v>
      </c>
      <c r="F5758" s="4">
        <v>445200</v>
      </c>
      <c r="G5758" s="4">
        <v>44520</v>
      </c>
      <c r="H5758" s="4">
        <v>489720</v>
      </c>
    </row>
    <row r="5759" spans="1:8" ht="15.75">
      <c r="A5759" s="3" t="s">
        <v>2949</v>
      </c>
      <c r="B5759" s="2" t="s">
        <v>2501</v>
      </c>
      <c r="C5759" s="2" t="s">
        <v>264</v>
      </c>
      <c r="D5759" s="2" t="s">
        <v>2454</v>
      </c>
      <c r="E5759" s="4">
        <v>4</v>
      </c>
      <c r="F5759" s="4">
        <v>78308</v>
      </c>
      <c r="G5759" s="4">
        <v>7831</v>
      </c>
      <c r="H5759" s="4">
        <v>86139</v>
      </c>
    </row>
    <row r="5760" spans="1:8" ht="15.75">
      <c r="A5760" s="3" t="s">
        <v>2949</v>
      </c>
      <c r="B5760" s="2" t="s">
        <v>2503</v>
      </c>
      <c r="C5760" s="2" t="s">
        <v>264</v>
      </c>
      <c r="D5760" s="2" t="s">
        <v>2504</v>
      </c>
      <c r="E5760" s="4">
        <v>117</v>
      </c>
      <c r="F5760" s="4">
        <v>355797</v>
      </c>
      <c r="G5760" s="4">
        <v>35580</v>
      </c>
      <c r="H5760" s="4">
        <v>391377</v>
      </c>
    </row>
    <row r="5761" spans="1:8" ht="15.75">
      <c r="A5761" s="3" t="s">
        <v>2949</v>
      </c>
      <c r="B5761" s="2" t="s">
        <v>2505</v>
      </c>
      <c r="C5761" s="2" t="s">
        <v>264</v>
      </c>
      <c r="D5761" s="2" t="s">
        <v>2506</v>
      </c>
      <c r="E5761" s="4">
        <v>3</v>
      </c>
      <c r="F5761" s="4">
        <v>68700</v>
      </c>
      <c r="G5761" s="4">
        <v>6870</v>
      </c>
      <c r="H5761" s="4">
        <v>75570</v>
      </c>
    </row>
    <row r="5762" spans="1:8" ht="15.75">
      <c r="A5762" s="3" t="s">
        <v>2949</v>
      </c>
      <c r="B5762" s="2" t="s">
        <v>2507</v>
      </c>
      <c r="C5762" s="2" t="s">
        <v>264</v>
      </c>
      <c r="D5762" s="2" t="s">
        <v>2508</v>
      </c>
      <c r="E5762" s="4">
        <v>32</v>
      </c>
      <c r="F5762" s="4">
        <v>122400</v>
      </c>
      <c r="G5762" s="4">
        <v>12240</v>
      </c>
      <c r="H5762" s="4">
        <v>134640</v>
      </c>
    </row>
    <row r="5763" spans="1:8" ht="15.75">
      <c r="A5763" s="3" t="s">
        <v>2949</v>
      </c>
      <c r="B5763" s="2" t="s">
        <v>2509</v>
      </c>
      <c r="C5763" s="2" t="s">
        <v>264</v>
      </c>
      <c r="D5763" s="2" t="s">
        <v>2510</v>
      </c>
      <c r="E5763" s="4">
        <v>140</v>
      </c>
      <c r="F5763" s="4">
        <v>543910</v>
      </c>
      <c r="G5763" s="4">
        <v>54391</v>
      </c>
      <c r="H5763" s="4">
        <v>598301</v>
      </c>
    </row>
    <row r="5764" spans="1:8" ht="15.75">
      <c r="A5764" s="3" t="s">
        <v>2949</v>
      </c>
      <c r="B5764" s="2" t="s">
        <v>2511</v>
      </c>
      <c r="C5764" s="2" t="s">
        <v>264</v>
      </c>
      <c r="D5764" s="2" t="s">
        <v>2512</v>
      </c>
      <c r="E5764" s="4">
        <v>30</v>
      </c>
      <c r="F5764" s="4">
        <v>126990</v>
      </c>
      <c r="G5764" s="4">
        <v>12699</v>
      </c>
      <c r="H5764" s="4">
        <v>139689</v>
      </c>
    </row>
    <row r="5765" spans="1:8" ht="15.75">
      <c r="A5765" s="3" t="s">
        <v>2949</v>
      </c>
      <c r="B5765" s="2" t="s">
        <v>2513</v>
      </c>
      <c r="C5765" s="2" t="s">
        <v>294</v>
      </c>
      <c r="D5765" s="2" t="s">
        <v>2514</v>
      </c>
      <c r="E5765" s="4">
        <v>12</v>
      </c>
      <c r="F5765" s="4">
        <v>56940</v>
      </c>
      <c r="G5765" s="4">
        <v>5694</v>
      </c>
      <c r="H5765" s="4">
        <v>62634</v>
      </c>
    </row>
    <row r="5766" spans="1:8" ht="15.75">
      <c r="A5766" s="3" t="s">
        <v>2949</v>
      </c>
      <c r="B5766" s="2" t="s">
        <v>2515</v>
      </c>
      <c r="C5766" s="2" t="s">
        <v>294</v>
      </c>
      <c r="D5766" s="2" t="s">
        <v>2516</v>
      </c>
      <c r="E5766" s="4">
        <v>31</v>
      </c>
      <c r="F5766" s="4">
        <v>182559</v>
      </c>
      <c r="G5766" s="4">
        <v>18256</v>
      </c>
      <c r="H5766" s="4">
        <v>200815</v>
      </c>
    </row>
    <row r="5767" spans="1:8" ht="15.75">
      <c r="A5767" s="3" t="s">
        <v>2949</v>
      </c>
      <c r="B5767" s="2" t="s">
        <v>2517</v>
      </c>
      <c r="C5767" s="2" t="s">
        <v>294</v>
      </c>
      <c r="D5767" s="2" t="s">
        <v>2518</v>
      </c>
      <c r="E5767" s="4">
        <v>50</v>
      </c>
      <c r="F5767" s="4">
        <v>146900</v>
      </c>
      <c r="G5767" s="4">
        <v>14690</v>
      </c>
      <c r="H5767" s="4">
        <v>161590</v>
      </c>
    </row>
    <row r="5768" spans="1:8" ht="15.75">
      <c r="A5768" s="3" t="s">
        <v>2949</v>
      </c>
      <c r="B5768" s="2" t="s">
        <v>2519</v>
      </c>
      <c r="C5768" s="2" t="s">
        <v>294</v>
      </c>
      <c r="D5768" s="2" t="s">
        <v>2520</v>
      </c>
      <c r="E5768" s="4">
        <v>14</v>
      </c>
      <c r="F5768" s="4">
        <v>97580</v>
      </c>
      <c r="G5768" s="4">
        <v>9758</v>
      </c>
      <c r="H5768" s="4">
        <v>107338</v>
      </c>
    </row>
    <row r="5769" spans="1:8" ht="15.75">
      <c r="A5769" s="3" t="s">
        <v>2949</v>
      </c>
      <c r="B5769" s="2" t="s">
        <v>2523</v>
      </c>
      <c r="C5769" s="2" t="s">
        <v>294</v>
      </c>
      <c r="D5769" s="2" t="s">
        <v>2524</v>
      </c>
      <c r="E5769" s="4">
        <v>60</v>
      </c>
      <c r="F5769" s="4">
        <v>191580</v>
      </c>
      <c r="G5769" s="4">
        <v>19158</v>
      </c>
      <c r="H5769" s="4">
        <v>210738</v>
      </c>
    </row>
    <row r="5770" spans="1:8" ht="15.75">
      <c r="A5770" s="3" t="s">
        <v>2949</v>
      </c>
      <c r="B5770" s="2" t="s">
        <v>2525</v>
      </c>
      <c r="C5770" s="2" t="s">
        <v>294</v>
      </c>
      <c r="D5770" s="2" t="s">
        <v>2526</v>
      </c>
      <c r="E5770" s="4">
        <v>2</v>
      </c>
      <c r="F5770" s="4">
        <v>18516</v>
      </c>
      <c r="G5770" s="4">
        <v>1852</v>
      </c>
      <c r="H5770" s="4">
        <v>20368</v>
      </c>
    </row>
    <row r="5771" spans="1:8" ht="15.75">
      <c r="A5771" s="3" t="s">
        <v>2949</v>
      </c>
      <c r="B5771" s="2" t="s">
        <v>2528</v>
      </c>
      <c r="C5771" s="2" t="s">
        <v>294</v>
      </c>
      <c r="D5771" s="2" t="s">
        <v>2529</v>
      </c>
      <c r="E5771" s="4">
        <v>144</v>
      </c>
      <c r="F5771" s="4">
        <v>388836</v>
      </c>
      <c r="G5771" s="4">
        <v>38884</v>
      </c>
      <c r="H5771" s="4">
        <v>427720</v>
      </c>
    </row>
    <row r="5772" spans="1:8" ht="15.75">
      <c r="A5772" s="3" t="s">
        <v>2949</v>
      </c>
      <c r="B5772" s="2" t="s">
        <v>2534</v>
      </c>
      <c r="C5772" s="2" t="s">
        <v>299</v>
      </c>
      <c r="D5772" s="2" t="s">
        <v>2535</v>
      </c>
      <c r="E5772" s="4">
        <v>100</v>
      </c>
      <c r="F5772" s="4">
        <v>443090</v>
      </c>
      <c r="G5772" s="4">
        <v>44309</v>
      </c>
      <c r="H5772" s="4">
        <v>487399</v>
      </c>
    </row>
    <row r="5773" spans="1:8" ht="15.75">
      <c r="A5773" s="3" t="s">
        <v>2949</v>
      </c>
      <c r="B5773" s="2" t="s">
        <v>2536</v>
      </c>
      <c r="C5773" s="2" t="s">
        <v>299</v>
      </c>
      <c r="D5773" s="2" t="s">
        <v>2537</v>
      </c>
      <c r="E5773" s="4">
        <v>20</v>
      </c>
      <c r="F5773" s="4">
        <v>100760</v>
      </c>
      <c r="G5773" s="4">
        <v>10076</v>
      </c>
      <c r="H5773" s="4">
        <v>110836</v>
      </c>
    </row>
    <row r="5774" spans="1:8" ht="15.75">
      <c r="A5774" s="3" t="s">
        <v>2949</v>
      </c>
      <c r="B5774" s="2" t="s">
        <v>2538</v>
      </c>
      <c r="C5774" s="2" t="s">
        <v>299</v>
      </c>
      <c r="D5774" s="2" t="s">
        <v>2539</v>
      </c>
      <c r="E5774" s="4">
        <v>125</v>
      </c>
      <c r="F5774" s="4">
        <v>582170</v>
      </c>
      <c r="G5774" s="4">
        <v>58217</v>
      </c>
      <c r="H5774" s="4">
        <v>640387</v>
      </c>
    </row>
    <row r="5775" spans="1:8" ht="15.75">
      <c r="A5775" s="3" t="s">
        <v>2949</v>
      </c>
      <c r="B5775" s="2" t="s">
        <v>2542</v>
      </c>
      <c r="C5775" s="2" t="s">
        <v>299</v>
      </c>
      <c r="D5775" s="2" t="s">
        <v>2543</v>
      </c>
      <c r="E5775" s="4">
        <v>163</v>
      </c>
      <c r="F5775" s="4">
        <v>1107259</v>
      </c>
      <c r="G5775" s="4">
        <v>110726</v>
      </c>
      <c r="H5775" s="4">
        <v>1217985</v>
      </c>
    </row>
    <row r="5776" spans="1:8" ht="15.75">
      <c r="A5776" s="3" t="s">
        <v>2949</v>
      </c>
      <c r="B5776" s="2" t="s">
        <v>2544</v>
      </c>
      <c r="C5776" s="2" t="s">
        <v>299</v>
      </c>
      <c r="D5776" s="2" t="s">
        <v>2545</v>
      </c>
      <c r="E5776" s="4">
        <v>41</v>
      </c>
      <c r="F5776" s="4">
        <v>325386</v>
      </c>
      <c r="G5776" s="4">
        <v>32538</v>
      </c>
      <c r="H5776" s="4">
        <v>357924</v>
      </c>
    </row>
    <row r="5777" spans="1:8" ht="15.75">
      <c r="A5777" s="3" t="s">
        <v>2949</v>
      </c>
      <c r="B5777" s="2" t="s">
        <v>2548</v>
      </c>
      <c r="C5777" s="2" t="s">
        <v>299</v>
      </c>
      <c r="D5777" s="2" t="s">
        <v>2549</v>
      </c>
      <c r="E5777" s="4">
        <v>70</v>
      </c>
      <c r="F5777" s="4">
        <v>635600</v>
      </c>
      <c r="G5777" s="4">
        <v>63560</v>
      </c>
      <c r="H5777" s="4">
        <v>699160</v>
      </c>
    </row>
    <row r="5778" spans="1:8" ht="15.75">
      <c r="A5778" s="3" t="s">
        <v>2949</v>
      </c>
      <c r="B5778" s="2" t="s">
        <v>2550</v>
      </c>
      <c r="C5778" s="2" t="s">
        <v>299</v>
      </c>
      <c r="D5778" s="2" t="s">
        <v>2551</v>
      </c>
      <c r="E5778" s="4">
        <v>9</v>
      </c>
      <c r="F5778" s="4">
        <v>30555</v>
      </c>
      <c r="G5778" s="4">
        <v>3056</v>
      </c>
      <c r="H5778" s="4">
        <v>33611</v>
      </c>
    </row>
    <row r="5779" spans="1:8" ht="15.75">
      <c r="A5779" s="3" t="s">
        <v>2949</v>
      </c>
      <c r="B5779" s="2" t="s">
        <v>2552</v>
      </c>
      <c r="C5779" s="2" t="s">
        <v>299</v>
      </c>
      <c r="D5779" s="2" t="s">
        <v>2553</v>
      </c>
      <c r="E5779" s="4"/>
      <c r="F5779" s="4">
        <v>113050</v>
      </c>
      <c r="G5779" s="4">
        <v>11305</v>
      </c>
      <c r="H5779" s="4">
        <v>124355</v>
      </c>
    </row>
    <row r="5780" spans="1:8" ht="15.75">
      <c r="A5780" s="3" t="s">
        <v>2949</v>
      </c>
      <c r="B5780" s="2" t="s">
        <v>2554</v>
      </c>
      <c r="C5780" s="2" t="s">
        <v>299</v>
      </c>
      <c r="D5780" s="2" t="s">
        <v>2555</v>
      </c>
      <c r="E5780" s="4">
        <v>40</v>
      </c>
      <c r="F5780" s="4">
        <v>146000</v>
      </c>
      <c r="G5780" s="4">
        <v>14600</v>
      </c>
      <c r="H5780" s="4">
        <v>160600</v>
      </c>
    </row>
    <row r="5781" spans="1:8" ht="15.75">
      <c r="A5781" s="3" t="s">
        <v>2949</v>
      </c>
      <c r="B5781" s="2" t="s">
        <v>2556</v>
      </c>
      <c r="C5781" s="2" t="s">
        <v>299</v>
      </c>
      <c r="D5781" s="2" t="s">
        <v>2557</v>
      </c>
      <c r="E5781" s="4">
        <v>20</v>
      </c>
      <c r="F5781" s="4">
        <v>70300</v>
      </c>
      <c r="G5781" s="4">
        <v>7030</v>
      </c>
      <c r="H5781" s="4">
        <v>77330</v>
      </c>
    </row>
    <row r="5782" spans="1:8" ht="15.75">
      <c r="A5782" s="3" t="s">
        <v>2949</v>
      </c>
      <c r="B5782" s="2" t="s">
        <v>2562</v>
      </c>
      <c r="C5782" s="2" t="s">
        <v>299</v>
      </c>
      <c r="D5782" s="2" t="s">
        <v>2563</v>
      </c>
      <c r="E5782" s="4">
        <v>10</v>
      </c>
      <c r="F5782" s="4">
        <v>38940</v>
      </c>
      <c r="G5782" s="4">
        <v>3894</v>
      </c>
      <c r="H5782" s="4">
        <v>42834</v>
      </c>
    </row>
    <row r="5783" spans="1:8" ht="15.75">
      <c r="A5783" s="3" t="s">
        <v>2949</v>
      </c>
      <c r="B5783" s="2" t="s">
        <v>2564</v>
      </c>
      <c r="C5783" s="2" t="s">
        <v>299</v>
      </c>
      <c r="D5783" s="2" t="s">
        <v>2565</v>
      </c>
      <c r="E5783" s="4">
        <v>20</v>
      </c>
      <c r="F5783" s="4">
        <v>81960</v>
      </c>
      <c r="G5783" s="4">
        <v>8196</v>
      </c>
      <c r="H5783" s="4">
        <v>90156</v>
      </c>
    </row>
    <row r="5784" spans="1:8" ht="15.75">
      <c r="A5784" s="3" t="s">
        <v>2949</v>
      </c>
      <c r="B5784" s="2" t="s">
        <v>2566</v>
      </c>
      <c r="C5784" s="2" t="s">
        <v>307</v>
      </c>
      <c r="D5784" s="2" t="s">
        <v>2567</v>
      </c>
      <c r="E5784" s="4">
        <v>20</v>
      </c>
      <c r="F5784" s="4">
        <v>93260</v>
      </c>
      <c r="G5784" s="4">
        <v>9326</v>
      </c>
      <c r="H5784" s="4">
        <v>102586</v>
      </c>
    </row>
    <row r="5785" spans="1:8" ht="15.75">
      <c r="A5785" s="3" t="s">
        <v>2949</v>
      </c>
      <c r="B5785" s="2" t="s">
        <v>2568</v>
      </c>
      <c r="C5785" s="2" t="s">
        <v>307</v>
      </c>
      <c r="D5785" s="2" t="s">
        <v>2569</v>
      </c>
      <c r="E5785" s="4">
        <v>20</v>
      </c>
      <c r="F5785" s="4">
        <v>116120</v>
      </c>
      <c r="G5785" s="4">
        <v>11612</v>
      </c>
      <c r="H5785" s="4">
        <v>127732</v>
      </c>
    </row>
    <row r="5786" spans="1:8" ht="15.75">
      <c r="A5786" s="3" t="s">
        <v>2949</v>
      </c>
      <c r="B5786" s="2" t="s">
        <v>2572</v>
      </c>
      <c r="C5786" s="2" t="s">
        <v>307</v>
      </c>
      <c r="D5786" s="2" t="s">
        <v>2573</v>
      </c>
      <c r="E5786" s="4">
        <v>20</v>
      </c>
      <c r="F5786" s="4">
        <v>63800</v>
      </c>
      <c r="G5786" s="4">
        <v>6380</v>
      </c>
      <c r="H5786" s="4">
        <v>70180</v>
      </c>
    </row>
    <row r="5787" spans="1:8" ht="15.75">
      <c r="A5787" s="3" t="s">
        <v>2949</v>
      </c>
      <c r="B5787" s="2" t="s">
        <v>2576</v>
      </c>
      <c r="C5787" s="2" t="s">
        <v>310</v>
      </c>
      <c r="D5787" s="2" t="s">
        <v>2577</v>
      </c>
      <c r="E5787" s="4">
        <v>10</v>
      </c>
      <c r="F5787" s="4">
        <v>48580</v>
      </c>
      <c r="G5787" s="4">
        <v>4858</v>
      </c>
      <c r="H5787" s="4">
        <v>53438</v>
      </c>
    </row>
    <row r="5788" spans="1:8" ht="15.75">
      <c r="A5788" s="3" t="s">
        <v>2949</v>
      </c>
      <c r="B5788" s="2" t="s">
        <v>2578</v>
      </c>
      <c r="C5788" s="2" t="s">
        <v>310</v>
      </c>
      <c r="D5788" s="2" t="s">
        <v>2579</v>
      </c>
      <c r="E5788" s="4">
        <v>120</v>
      </c>
      <c r="F5788" s="4">
        <v>120020</v>
      </c>
      <c r="G5788" s="4">
        <v>12002</v>
      </c>
      <c r="H5788" s="4">
        <v>132022</v>
      </c>
    </row>
    <row r="5789" spans="1:8" ht="15.75">
      <c r="A5789" s="3" t="s">
        <v>2949</v>
      </c>
      <c r="B5789" s="2" t="s">
        <v>2580</v>
      </c>
      <c r="C5789" s="2" t="s">
        <v>310</v>
      </c>
      <c r="D5789" s="2" t="s">
        <v>2581</v>
      </c>
      <c r="E5789" s="4">
        <v>77</v>
      </c>
      <c r="F5789" s="4">
        <v>1048284</v>
      </c>
      <c r="G5789" s="4">
        <v>104829</v>
      </c>
      <c r="H5789" s="4">
        <v>1153113</v>
      </c>
    </row>
    <row r="5790" spans="1:8" ht="15.75">
      <c r="A5790" s="3" t="s">
        <v>2949</v>
      </c>
      <c r="B5790" s="2" t="s">
        <v>2582</v>
      </c>
      <c r="C5790" s="2" t="s">
        <v>310</v>
      </c>
      <c r="D5790" s="2" t="s">
        <v>2583</v>
      </c>
      <c r="E5790" s="4">
        <v>30</v>
      </c>
      <c r="F5790" s="4">
        <v>246780</v>
      </c>
      <c r="G5790" s="4">
        <v>24678</v>
      </c>
      <c r="H5790" s="4">
        <v>271458</v>
      </c>
    </row>
    <row r="5791" spans="1:8" ht="15.75">
      <c r="A5791" s="3" t="s">
        <v>2949</v>
      </c>
      <c r="B5791" s="2" t="s">
        <v>2584</v>
      </c>
      <c r="C5791" s="2" t="s">
        <v>310</v>
      </c>
      <c r="D5791" s="2" t="s">
        <v>2585</v>
      </c>
      <c r="E5791" s="4">
        <v>45</v>
      </c>
      <c r="F5791" s="4">
        <v>890150</v>
      </c>
      <c r="G5791" s="4">
        <v>89015</v>
      </c>
      <c r="H5791" s="4">
        <v>979165</v>
      </c>
    </row>
    <row r="5792" spans="1:8" ht="15.75">
      <c r="A5792" s="3" t="s">
        <v>2949</v>
      </c>
      <c r="B5792" s="2" t="s">
        <v>3787</v>
      </c>
      <c r="C5792" s="2" t="s">
        <v>310</v>
      </c>
      <c r="D5792" s="2" t="s">
        <v>2447</v>
      </c>
      <c r="E5792" s="4">
        <v>6</v>
      </c>
      <c r="F5792" s="4"/>
      <c r="G5792" s="4"/>
      <c r="H5792" s="4"/>
    </row>
    <row r="5793" spans="1:8" ht="15.75">
      <c r="A5793" s="3" t="s">
        <v>2949</v>
      </c>
      <c r="B5793" s="2" t="s">
        <v>2590</v>
      </c>
      <c r="C5793" s="2" t="s">
        <v>312</v>
      </c>
      <c r="D5793" s="2" t="s">
        <v>2591</v>
      </c>
      <c r="E5793" s="4">
        <v>48</v>
      </c>
      <c r="F5793" s="4">
        <v>279552</v>
      </c>
      <c r="G5793" s="4">
        <v>27955</v>
      </c>
      <c r="H5793" s="4">
        <v>307507</v>
      </c>
    </row>
    <row r="5794" spans="1:8" ht="15.75">
      <c r="A5794" s="3" t="s">
        <v>2949</v>
      </c>
      <c r="B5794" s="2" t="s">
        <v>2592</v>
      </c>
      <c r="C5794" s="2" t="s">
        <v>312</v>
      </c>
      <c r="D5794" s="2" t="s">
        <v>2593</v>
      </c>
      <c r="E5794" s="4">
        <v>35</v>
      </c>
      <c r="F5794" s="4">
        <v>241675</v>
      </c>
      <c r="G5794" s="4">
        <v>24168</v>
      </c>
      <c r="H5794" s="4">
        <v>265843</v>
      </c>
    </row>
    <row r="5795" spans="1:8" ht="15.75">
      <c r="A5795" s="3" t="s">
        <v>2949</v>
      </c>
      <c r="B5795" s="2" t="s">
        <v>2604</v>
      </c>
      <c r="C5795" s="2" t="s">
        <v>314</v>
      </c>
      <c r="D5795" s="2" t="s">
        <v>2605</v>
      </c>
      <c r="E5795" s="4">
        <v>50</v>
      </c>
      <c r="F5795" s="4">
        <v>144150</v>
      </c>
      <c r="G5795" s="4">
        <v>14415</v>
      </c>
      <c r="H5795" s="4">
        <v>158565</v>
      </c>
    </row>
    <row r="5796" spans="1:8" ht="15.75">
      <c r="A5796" s="3" t="s">
        <v>2949</v>
      </c>
      <c r="B5796" s="2" t="s">
        <v>2606</v>
      </c>
      <c r="C5796" s="2" t="s">
        <v>314</v>
      </c>
      <c r="D5796" s="2" t="s">
        <v>2607</v>
      </c>
      <c r="E5796" s="4">
        <v>200</v>
      </c>
      <c r="F5796" s="4">
        <v>531000</v>
      </c>
      <c r="G5796" s="4">
        <v>53100</v>
      </c>
      <c r="H5796" s="4">
        <v>584100</v>
      </c>
    </row>
    <row r="5797" spans="1:8" ht="15.75">
      <c r="A5797" s="3" t="s">
        <v>2949</v>
      </c>
      <c r="B5797" s="2" t="s">
        <v>2608</v>
      </c>
      <c r="C5797" s="2" t="s">
        <v>314</v>
      </c>
      <c r="D5797" s="2" t="s">
        <v>2609</v>
      </c>
      <c r="E5797" s="4">
        <v>60</v>
      </c>
      <c r="F5797" s="4">
        <v>203580</v>
      </c>
      <c r="G5797" s="4">
        <v>20358</v>
      </c>
      <c r="H5797" s="4">
        <v>223938</v>
      </c>
    </row>
    <row r="5798" spans="1:8" ht="15.75">
      <c r="A5798" s="3" t="s">
        <v>2949</v>
      </c>
      <c r="B5798" s="2" t="s">
        <v>2610</v>
      </c>
      <c r="C5798" s="2" t="s">
        <v>314</v>
      </c>
      <c r="D5798" s="2" t="s">
        <v>2611</v>
      </c>
      <c r="E5798" s="4">
        <v>20</v>
      </c>
      <c r="F5798" s="4">
        <v>72960</v>
      </c>
      <c r="G5798" s="4">
        <v>7296</v>
      </c>
      <c r="H5798" s="4">
        <v>80256</v>
      </c>
    </row>
    <row r="5799" spans="1:8" ht="15.75">
      <c r="A5799" s="3" t="s">
        <v>2949</v>
      </c>
      <c r="B5799" s="2" t="s">
        <v>2612</v>
      </c>
      <c r="C5799" s="2" t="s">
        <v>314</v>
      </c>
      <c r="D5799" s="2" t="s">
        <v>2613</v>
      </c>
      <c r="E5799" s="4">
        <v>40</v>
      </c>
      <c r="F5799" s="4">
        <v>152440</v>
      </c>
      <c r="G5799" s="4">
        <v>15244</v>
      </c>
      <c r="H5799" s="4">
        <v>167684</v>
      </c>
    </row>
    <row r="5800" spans="1:8" ht="15.75">
      <c r="A5800" s="3" t="s">
        <v>2949</v>
      </c>
      <c r="B5800" s="2" t="s">
        <v>2614</v>
      </c>
      <c r="C5800" s="2" t="s">
        <v>318</v>
      </c>
      <c r="D5800" s="2" t="s">
        <v>2615</v>
      </c>
      <c r="E5800" s="4">
        <v>85</v>
      </c>
      <c r="F5800" s="4">
        <v>344640</v>
      </c>
      <c r="G5800" s="4">
        <v>34464</v>
      </c>
      <c r="H5800" s="4">
        <v>379104</v>
      </c>
    </row>
    <row r="5801" spans="1:8" ht="15.75">
      <c r="A5801" s="3" t="s">
        <v>2949</v>
      </c>
      <c r="B5801" s="2" t="s">
        <v>2616</v>
      </c>
      <c r="C5801" s="2" t="s">
        <v>318</v>
      </c>
      <c r="D5801" s="2" t="s">
        <v>2617</v>
      </c>
      <c r="E5801" s="4">
        <v>18</v>
      </c>
      <c r="F5801" s="4">
        <v>70863</v>
      </c>
      <c r="G5801" s="4">
        <v>7086</v>
      </c>
      <c r="H5801" s="4">
        <v>77949</v>
      </c>
    </row>
    <row r="5802" spans="1:8" ht="15.75">
      <c r="A5802" s="3" t="s">
        <v>2949</v>
      </c>
      <c r="B5802" s="2" t="s">
        <v>2618</v>
      </c>
      <c r="C5802" s="2" t="s">
        <v>318</v>
      </c>
      <c r="D5802" s="2" t="s">
        <v>2619</v>
      </c>
      <c r="E5802" s="4">
        <v>100</v>
      </c>
      <c r="F5802" s="4">
        <v>257500</v>
      </c>
      <c r="G5802" s="4">
        <v>25750</v>
      </c>
      <c r="H5802" s="4">
        <v>283250</v>
      </c>
    </row>
    <row r="5803" spans="1:8" ht="15.75">
      <c r="A5803" s="3" t="s">
        <v>2949</v>
      </c>
      <c r="B5803" s="2" t="s">
        <v>2620</v>
      </c>
      <c r="C5803" s="2" t="s">
        <v>318</v>
      </c>
      <c r="D5803" s="2" t="s">
        <v>2621</v>
      </c>
      <c r="E5803" s="4">
        <v>12</v>
      </c>
      <c r="F5803" s="4">
        <v>209056</v>
      </c>
      <c r="G5803" s="4">
        <v>20906</v>
      </c>
      <c r="H5803" s="4">
        <v>229962</v>
      </c>
    </row>
    <row r="5804" spans="1:8" ht="15.75">
      <c r="A5804" s="3" t="s">
        <v>2949</v>
      </c>
      <c r="B5804" s="2" t="s">
        <v>2626</v>
      </c>
      <c r="C5804" s="2" t="s">
        <v>318</v>
      </c>
      <c r="D5804" s="2" t="s">
        <v>2627</v>
      </c>
      <c r="E5804" s="4">
        <v>5</v>
      </c>
      <c r="F5804" s="4">
        <v>176400</v>
      </c>
      <c r="G5804" s="4">
        <v>17640</v>
      </c>
      <c r="H5804" s="4">
        <v>194040</v>
      </c>
    </row>
    <row r="5805" spans="1:8" ht="15.75">
      <c r="A5805" s="3" t="s">
        <v>2949</v>
      </c>
      <c r="B5805" s="2" t="s">
        <v>2628</v>
      </c>
      <c r="C5805" s="2" t="s">
        <v>318</v>
      </c>
      <c r="D5805" s="2" t="s">
        <v>2629</v>
      </c>
      <c r="E5805" s="4">
        <v>240</v>
      </c>
      <c r="F5805" s="4">
        <v>740400</v>
      </c>
      <c r="G5805" s="4">
        <v>74040</v>
      </c>
      <c r="H5805" s="4">
        <v>814440</v>
      </c>
    </row>
    <row r="5806" spans="1:8" ht="15.75">
      <c r="A5806" s="3" t="s">
        <v>2949</v>
      </c>
      <c r="B5806" s="2" t="s">
        <v>2634</v>
      </c>
      <c r="C5806" s="2" t="s">
        <v>318</v>
      </c>
      <c r="D5806" s="2" t="s">
        <v>2635</v>
      </c>
      <c r="E5806" s="4">
        <v>40</v>
      </c>
      <c r="F5806" s="4">
        <v>153520</v>
      </c>
      <c r="G5806" s="4">
        <v>15352</v>
      </c>
      <c r="H5806" s="4">
        <v>168872</v>
      </c>
    </row>
    <row r="5807" spans="1:8" ht="15.75">
      <c r="A5807" s="3" t="s">
        <v>2949</v>
      </c>
      <c r="B5807" s="2" t="s">
        <v>2643</v>
      </c>
      <c r="C5807" s="2" t="s">
        <v>2642</v>
      </c>
      <c r="D5807" s="2" t="s">
        <v>2644</v>
      </c>
      <c r="E5807" s="4">
        <v>7</v>
      </c>
      <c r="F5807" s="4">
        <v>53200</v>
      </c>
      <c r="G5807" s="4">
        <v>5320</v>
      </c>
      <c r="H5807" s="4">
        <v>58520</v>
      </c>
    </row>
    <row r="5808" spans="1:8" ht="15.75">
      <c r="A5808" s="3" t="s">
        <v>2949</v>
      </c>
      <c r="B5808" s="2" t="s">
        <v>2645</v>
      </c>
      <c r="C5808" s="2" t="s">
        <v>2642</v>
      </c>
      <c r="D5808" s="2" t="s">
        <v>2646</v>
      </c>
      <c r="E5808" s="4">
        <v>5</v>
      </c>
      <c r="F5808" s="4">
        <v>43500</v>
      </c>
      <c r="G5808" s="4">
        <v>4350</v>
      </c>
      <c r="H5808" s="4">
        <v>47850</v>
      </c>
    </row>
    <row r="5809" spans="1:8" ht="15.75">
      <c r="A5809" s="3" t="s">
        <v>2949</v>
      </c>
      <c r="B5809" s="2" t="s">
        <v>2647</v>
      </c>
      <c r="C5809" s="2" t="s">
        <v>2642</v>
      </c>
      <c r="D5809" s="2" t="s">
        <v>2648</v>
      </c>
      <c r="E5809" s="4">
        <v>10</v>
      </c>
      <c r="F5809" s="4">
        <v>102000</v>
      </c>
      <c r="G5809" s="4">
        <v>10200</v>
      </c>
      <c r="H5809" s="4">
        <v>112200</v>
      </c>
    </row>
    <row r="5810" spans="1:8" ht="15.75">
      <c r="A5810" s="3" t="s">
        <v>2949</v>
      </c>
      <c r="B5810" s="2" t="s">
        <v>3812</v>
      </c>
      <c r="C5810" s="2" t="s">
        <v>2642</v>
      </c>
      <c r="D5810" s="2" t="s">
        <v>2687</v>
      </c>
      <c r="E5810" s="4">
        <v>5</v>
      </c>
      <c r="F5810" s="4">
        <v>25000</v>
      </c>
      <c r="G5810" s="4">
        <v>2500</v>
      </c>
      <c r="H5810" s="4">
        <v>27500</v>
      </c>
    </row>
    <row r="5811" spans="1:8" ht="15.75">
      <c r="A5811" s="3" t="s">
        <v>2949</v>
      </c>
      <c r="B5811" s="2" t="s">
        <v>2712</v>
      </c>
      <c r="C5811" s="2" t="s">
        <v>1267</v>
      </c>
      <c r="D5811" s="2" t="s">
        <v>2713</v>
      </c>
      <c r="E5811" s="4">
        <v>4</v>
      </c>
      <c r="F5811" s="4">
        <v>96852</v>
      </c>
      <c r="G5811" s="4">
        <v>9685</v>
      </c>
      <c r="H5811" s="4">
        <v>106537</v>
      </c>
    </row>
    <row r="5812" spans="1:8" ht="15.75">
      <c r="A5812" s="3" t="s">
        <v>2949</v>
      </c>
      <c r="B5812" s="2" t="s">
        <v>2743</v>
      </c>
      <c r="C5812" s="2" t="s">
        <v>2732</v>
      </c>
      <c r="D5812" s="2" t="s">
        <v>2744</v>
      </c>
      <c r="E5812" s="4">
        <v>5</v>
      </c>
      <c r="F5812" s="4">
        <v>81605</v>
      </c>
      <c r="G5812" s="4">
        <v>8161</v>
      </c>
      <c r="H5812" s="4">
        <v>89766</v>
      </c>
    </row>
    <row r="5813" spans="1:8" ht="15.75">
      <c r="A5813" s="3" t="s">
        <v>2949</v>
      </c>
      <c r="B5813" s="2" t="s">
        <v>2749</v>
      </c>
      <c r="C5813" s="2" t="s">
        <v>1267</v>
      </c>
      <c r="D5813" s="2" t="s">
        <v>2750</v>
      </c>
      <c r="E5813" s="4">
        <v>10</v>
      </c>
      <c r="F5813" s="4">
        <v>321050</v>
      </c>
      <c r="G5813" s="4">
        <v>32105</v>
      </c>
      <c r="H5813" s="4">
        <v>353155</v>
      </c>
    </row>
    <row r="5814" spans="1:8" ht="15.75">
      <c r="A5814" s="3" t="s">
        <v>2949</v>
      </c>
      <c r="B5814" s="2" t="s">
        <v>3831</v>
      </c>
      <c r="C5814" s="2" t="s">
        <v>1412</v>
      </c>
      <c r="D5814" s="2" t="s">
        <v>3832</v>
      </c>
      <c r="E5814" s="4">
        <v>60</v>
      </c>
      <c r="F5814" s="4">
        <v>171180</v>
      </c>
      <c r="G5814" s="4">
        <v>17118</v>
      </c>
      <c r="H5814" s="4">
        <v>188298</v>
      </c>
    </row>
    <row r="5815" spans="1:8" ht="15.75">
      <c r="A5815" s="3" t="s">
        <v>2949</v>
      </c>
      <c r="B5815" s="2" t="s">
        <v>2828</v>
      </c>
      <c r="C5815" s="2" t="s">
        <v>2827</v>
      </c>
      <c r="D5815" s="2" t="s">
        <v>2646</v>
      </c>
      <c r="E5815" s="4">
        <v>4</v>
      </c>
      <c r="F5815" s="4">
        <v>19800</v>
      </c>
      <c r="G5815" s="4">
        <v>1980</v>
      </c>
      <c r="H5815" s="4">
        <v>21780</v>
      </c>
    </row>
    <row r="5816" spans="1:8" ht="15.75">
      <c r="A5816" s="3" t="s">
        <v>2949</v>
      </c>
      <c r="B5816" s="2" t="s">
        <v>2830</v>
      </c>
      <c r="C5816" s="2" t="s">
        <v>2827</v>
      </c>
      <c r="D5816" s="2" t="s">
        <v>2641</v>
      </c>
      <c r="E5816" s="4">
        <v>1</v>
      </c>
      <c r="F5816" s="4">
        <v>6700</v>
      </c>
      <c r="G5816" s="4">
        <v>670</v>
      </c>
      <c r="H5816" s="4">
        <v>7370</v>
      </c>
    </row>
    <row r="5817" spans="1:8" ht="15.75">
      <c r="A5817" s="3" t="s">
        <v>2949</v>
      </c>
      <c r="B5817" s="2" t="s">
        <v>2831</v>
      </c>
      <c r="C5817" s="2" t="s">
        <v>1401</v>
      </c>
      <c r="D5817" s="2" t="s">
        <v>2832</v>
      </c>
      <c r="E5817" s="4">
        <v>50</v>
      </c>
      <c r="F5817" s="4">
        <v>95750</v>
      </c>
      <c r="G5817" s="4">
        <v>9575</v>
      </c>
      <c r="H5817" s="4">
        <v>105325</v>
      </c>
    </row>
    <row r="5818" spans="1:8" ht="15.75">
      <c r="A5818" s="3" t="s">
        <v>2949</v>
      </c>
      <c r="B5818" s="2" t="s">
        <v>2835</v>
      </c>
      <c r="C5818" s="2" t="s">
        <v>1401</v>
      </c>
      <c r="D5818" s="2" t="s">
        <v>2836</v>
      </c>
      <c r="E5818" s="4">
        <v>210</v>
      </c>
      <c r="F5818" s="4">
        <v>494110</v>
      </c>
      <c r="G5818" s="4">
        <v>49411</v>
      </c>
      <c r="H5818" s="4">
        <v>543521</v>
      </c>
    </row>
    <row r="5819" spans="1:8" ht="15.75">
      <c r="A5819" s="3" t="s">
        <v>2949</v>
      </c>
      <c r="B5819" s="2" t="s">
        <v>2840</v>
      </c>
      <c r="C5819" s="2" t="s">
        <v>1401</v>
      </c>
      <c r="D5819" s="2" t="s">
        <v>2841</v>
      </c>
      <c r="E5819" s="4">
        <v>40</v>
      </c>
      <c r="F5819" s="4">
        <v>111100</v>
      </c>
      <c r="G5819" s="4">
        <v>11110</v>
      </c>
      <c r="H5819" s="4">
        <v>122210</v>
      </c>
    </row>
    <row r="5820" spans="1:8" ht="15.75">
      <c r="A5820" s="3" t="s">
        <v>2949</v>
      </c>
      <c r="B5820" s="2" t="s">
        <v>2848</v>
      </c>
      <c r="C5820" s="2" t="s">
        <v>1401</v>
      </c>
      <c r="D5820" s="2" t="s">
        <v>2849</v>
      </c>
      <c r="E5820" s="4">
        <v>70</v>
      </c>
      <c r="F5820" s="4">
        <v>91280</v>
      </c>
      <c r="G5820" s="4">
        <v>9128</v>
      </c>
      <c r="H5820" s="4">
        <v>100408</v>
      </c>
    </row>
    <row r="5821" spans="1:8" ht="15.75">
      <c r="A5821" s="3" t="s">
        <v>2949</v>
      </c>
      <c r="B5821" s="2" t="s">
        <v>2850</v>
      </c>
      <c r="C5821" s="2" t="s">
        <v>1401</v>
      </c>
      <c r="D5821" s="2" t="s">
        <v>2851</v>
      </c>
      <c r="E5821" s="4">
        <v>10</v>
      </c>
      <c r="F5821" s="4">
        <v>15130</v>
      </c>
      <c r="G5821" s="4">
        <v>1513</v>
      </c>
      <c r="H5821" s="4">
        <v>16643</v>
      </c>
    </row>
    <row r="5822" spans="1:8" ht="15.75">
      <c r="A5822" s="3" t="s">
        <v>2949</v>
      </c>
      <c r="B5822" s="2" t="s">
        <v>2861</v>
      </c>
      <c r="C5822" s="2" t="s">
        <v>1405</v>
      </c>
      <c r="D5822" s="2" t="s">
        <v>2862</v>
      </c>
      <c r="E5822" s="4">
        <v>4</v>
      </c>
      <c r="F5822" s="4">
        <v>8888</v>
      </c>
      <c r="G5822" s="4">
        <v>889</v>
      </c>
      <c r="H5822" s="4">
        <v>9777</v>
      </c>
    </row>
    <row r="5823" spans="1:8" ht="15.75">
      <c r="A5823" s="3" t="s">
        <v>2949</v>
      </c>
      <c r="B5823" s="2" t="s">
        <v>2871</v>
      </c>
      <c r="C5823" s="2" t="s">
        <v>1405</v>
      </c>
      <c r="D5823" s="2" t="s">
        <v>2872</v>
      </c>
      <c r="E5823" s="4">
        <v>101</v>
      </c>
      <c r="F5823" s="4">
        <v>500556</v>
      </c>
      <c r="G5823" s="4">
        <v>50055</v>
      </c>
      <c r="H5823" s="4">
        <v>550611</v>
      </c>
    </row>
    <row r="5824" spans="1:8" ht="15.75">
      <c r="A5824" s="3" t="s">
        <v>2949</v>
      </c>
      <c r="B5824" s="2" t="s">
        <v>2873</v>
      </c>
      <c r="C5824" s="2" t="s">
        <v>1405</v>
      </c>
      <c r="D5824" s="2" t="s">
        <v>2874</v>
      </c>
      <c r="E5824" s="4">
        <v>15</v>
      </c>
      <c r="F5824" s="4">
        <v>26220</v>
      </c>
      <c r="G5824" s="4">
        <v>2622</v>
      </c>
      <c r="H5824" s="4">
        <v>28842</v>
      </c>
    </row>
    <row r="5825" spans="1:8" ht="15.75">
      <c r="A5825" s="3" t="s">
        <v>2949</v>
      </c>
      <c r="B5825" s="2" t="s">
        <v>2879</v>
      </c>
      <c r="C5825" s="2" t="s">
        <v>1412</v>
      </c>
      <c r="D5825" s="2" t="s">
        <v>2880</v>
      </c>
      <c r="E5825" s="4">
        <v>150</v>
      </c>
      <c r="F5825" s="4">
        <v>284850</v>
      </c>
      <c r="G5825" s="4">
        <v>28485</v>
      </c>
      <c r="H5825" s="4">
        <v>313335</v>
      </c>
    </row>
    <row r="5826" spans="1:8" ht="15.75">
      <c r="A5826" s="3" t="s">
        <v>2949</v>
      </c>
      <c r="B5826" s="2" t="s">
        <v>2882</v>
      </c>
      <c r="C5826" s="2" t="s">
        <v>1412</v>
      </c>
      <c r="D5826" s="2" t="s">
        <v>2646</v>
      </c>
      <c r="E5826" s="4">
        <v>50</v>
      </c>
      <c r="F5826" s="4">
        <v>118250</v>
      </c>
      <c r="G5826" s="4">
        <v>11825</v>
      </c>
      <c r="H5826" s="4">
        <v>130075</v>
      </c>
    </row>
    <row r="5827" spans="1:8" ht="15.75">
      <c r="A5827" s="3" t="s">
        <v>2949</v>
      </c>
      <c r="B5827" s="2" t="s">
        <v>2885</v>
      </c>
      <c r="C5827" s="2" t="s">
        <v>1412</v>
      </c>
      <c r="D5827" s="2" t="s">
        <v>2886</v>
      </c>
      <c r="E5827" s="4">
        <v>101</v>
      </c>
      <c r="F5827" s="4">
        <v>362893</v>
      </c>
      <c r="G5827" s="4">
        <v>36289</v>
      </c>
      <c r="H5827" s="4">
        <v>399182</v>
      </c>
    </row>
    <row r="5828" spans="1:8" ht="15.75">
      <c r="A5828" s="3" t="s">
        <v>2949</v>
      </c>
      <c r="B5828" s="2" t="s">
        <v>2887</v>
      </c>
      <c r="C5828" s="2" t="s">
        <v>1412</v>
      </c>
      <c r="D5828" s="2" t="s">
        <v>2888</v>
      </c>
      <c r="E5828" s="4">
        <v>40</v>
      </c>
      <c r="F5828" s="4">
        <v>169200</v>
      </c>
      <c r="G5828" s="4">
        <v>16920</v>
      </c>
      <c r="H5828" s="4">
        <v>186120</v>
      </c>
    </row>
    <row r="5829" spans="1:8" ht="15.75">
      <c r="A5829" s="3" t="s">
        <v>2949</v>
      </c>
      <c r="B5829" s="2" t="s">
        <v>2891</v>
      </c>
      <c r="C5829" s="2" t="s">
        <v>1412</v>
      </c>
      <c r="D5829" s="2" t="s">
        <v>2892</v>
      </c>
      <c r="E5829" s="4">
        <v>5</v>
      </c>
      <c r="F5829" s="4">
        <v>24340</v>
      </c>
      <c r="G5829" s="4">
        <v>2434</v>
      </c>
      <c r="H5829" s="4">
        <v>26774</v>
      </c>
    </row>
    <row r="5830" spans="1:8" ht="15.75">
      <c r="A5830" s="3" t="s">
        <v>2949</v>
      </c>
      <c r="B5830" s="2" t="s">
        <v>2893</v>
      </c>
      <c r="C5830" s="2" t="s">
        <v>1412</v>
      </c>
      <c r="D5830" s="2" t="s">
        <v>2894</v>
      </c>
      <c r="E5830" s="4">
        <v>60</v>
      </c>
      <c r="F5830" s="4">
        <v>95520</v>
      </c>
      <c r="G5830" s="4">
        <v>9552</v>
      </c>
      <c r="H5830" s="4">
        <v>105072</v>
      </c>
    </row>
    <row r="5831" spans="1:8" ht="15.75">
      <c r="A5831" s="3" t="s">
        <v>2949</v>
      </c>
      <c r="B5831" s="2" t="s">
        <v>2899</v>
      </c>
      <c r="C5831" s="2" t="s">
        <v>1412</v>
      </c>
      <c r="D5831" s="2" t="s">
        <v>2900</v>
      </c>
      <c r="E5831" s="4">
        <v>14</v>
      </c>
      <c r="F5831" s="4">
        <v>28140</v>
      </c>
      <c r="G5831" s="4">
        <v>2814</v>
      </c>
      <c r="H5831" s="4">
        <v>30954</v>
      </c>
    </row>
    <row r="5832" spans="1:8" ht="15.75">
      <c r="A5832" s="3" t="s">
        <v>2949</v>
      </c>
      <c r="B5832" s="2" t="s">
        <v>2903</v>
      </c>
      <c r="C5832" s="2" t="s">
        <v>1417</v>
      </c>
      <c r="D5832" s="2" t="s">
        <v>2904</v>
      </c>
      <c r="E5832" s="4">
        <v>20</v>
      </c>
      <c r="F5832" s="4">
        <v>48560</v>
      </c>
      <c r="G5832" s="4">
        <v>4856</v>
      </c>
      <c r="H5832" s="4">
        <v>53416</v>
      </c>
    </row>
    <row r="5833" spans="1:8" ht="15.75">
      <c r="A5833" s="3" t="s">
        <v>2949</v>
      </c>
      <c r="B5833" s="2" t="s">
        <v>2906</v>
      </c>
      <c r="C5833" s="2" t="s">
        <v>1417</v>
      </c>
      <c r="D5833" s="2" t="s">
        <v>2907</v>
      </c>
      <c r="E5833" s="4">
        <v>20</v>
      </c>
      <c r="F5833" s="4">
        <v>61300</v>
      </c>
      <c r="G5833" s="4">
        <v>6130</v>
      </c>
      <c r="H5833" s="4">
        <v>67430</v>
      </c>
    </row>
    <row r="5834" spans="1:8" ht="15.75">
      <c r="A5834" s="3" t="s">
        <v>2949</v>
      </c>
      <c r="B5834" s="2" t="s">
        <v>2912</v>
      </c>
      <c r="C5834" s="2" t="s">
        <v>1417</v>
      </c>
      <c r="D5834" s="2" t="s">
        <v>2913</v>
      </c>
      <c r="E5834" s="4">
        <v>70</v>
      </c>
      <c r="F5834" s="4">
        <v>98000</v>
      </c>
      <c r="G5834" s="4">
        <v>9800</v>
      </c>
      <c r="H5834" s="4">
        <v>107800</v>
      </c>
    </row>
    <row r="5835" spans="1:8" ht="15.75">
      <c r="A5835" s="3" t="s">
        <v>2949</v>
      </c>
      <c r="B5835" s="2" t="s">
        <v>2916</v>
      </c>
      <c r="C5835" s="2" t="s">
        <v>1424</v>
      </c>
      <c r="D5835" s="2" t="s">
        <v>2917</v>
      </c>
      <c r="E5835" s="4">
        <v>70</v>
      </c>
      <c r="F5835" s="4">
        <v>176750</v>
      </c>
      <c r="G5835" s="4">
        <v>17675</v>
      </c>
      <c r="H5835" s="4">
        <v>194425</v>
      </c>
    </row>
    <row r="5836" spans="1:8" ht="15.75">
      <c r="A5836" s="3" t="s">
        <v>2949</v>
      </c>
      <c r="B5836" s="2" t="s">
        <v>2918</v>
      </c>
      <c r="C5836" s="2" t="s">
        <v>1424</v>
      </c>
      <c r="D5836" s="2" t="s">
        <v>2919</v>
      </c>
      <c r="E5836" s="4">
        <v>50</v>
      </c>
      <c r="F5836" s="4">
        <v>123150</v>
      </c>
      <c r="G5836" s="4">
        <v>12315</v>
      </c>
      <c r="H5836" s="4">
        <v>135465</v>
      </c>
    </row>
    <row r="5837" spans="1:8" ht="15.75">
      <c r="A5837" s="3" t="s">
        <v>2949</v>
      </c>
      <c r="B5837" s="2" t="s">
        <v>2928</v>
      </c>
      <c r="C5837" s="2" t="s">
        <v>2781</v>
      </c>
      <c r="D5837" s="2" t="s">
        <v>2929</v>
      </c>
      <c r="E5837" s="4">
        <v>30</v>
      </c>
      <c r="F5837" s="4">
        <v>73080</v>
      </c>
      <c r="G5837" s="4">
        <v>7308</v>
      </c>
      <c r="H5837" s="4">
        <v>80388</v>
      </c>
    </row>
    <row r="5838" spans="1:8" ht="15.75">
      <c r="A5838" s="3" t="s">
        <v>2949</v>
      </c>
      <c r="B5838" s="2" t="s">
        <v>2930</v>
      </c>
      <c r="C5838" s="2" t="s">
        <v>2781</v>
      </c>
      <c r="D5838" s="2" t="s">
        <v>2931</v>
      </c>
      <c r="E5838" s="4">
        <v>42</v>
      </c>
      <c r="F5838" s="4">
        <v>129108</v>
      </c>
      <c r="G5838" s="4">
        <v>12911</v>
      </c>
      <c r="H5838" s="4">
        <v>142019</v>
      </c>
    </row>
    <row r="5839" spans="1:8" ht="15.75">
      <c r="A5839" s="3" t="s">
        <v>2949</v>
      </c>
      <c r="B5839" s="2" t="s">
        <v>2932</v>
      </c>
      <c r="C5839" s="2" t="s">
        <v>2781</v>
      </c>
      <c r="D5839" s="2" t="s">
        <v>2933</v>
      </c>
      <c r="E5839" s="4">
        <v>20</v>
      </c>
      <c r="F5839" s="4">
        <v>72980</v>
      </c>
      <c r="G5839" s="4">
        <v>7298</v>
      </c>
      <c r="H5839" s="4">
        <v>80278</v>
      </c>
    </row>
    <row r="5840" spans="1:8" ht="15.75">
      <c r="A5840" s="3" t="s">
        <v>2949</v>
      </c>
      <c r="B5840" s="2" t="s">
        <v>2934</v>
      </c>
      <c r="C5840" s="2" t="s">
        <v>2781</v>
      </c>
      <c r="D5840" s="2" t="s">
        <v>2935</v>
      </c>
      <c r="E5840" s="4">
        <v>10</v>
      </c>
      <c r="F5840" s="4">
        <v>42860</v>
      </c>
      <c r="G5840" s="4">
        <v>4286</v>
      </c>
      <c r="H5840" s="4">
        <v>47146</v>
      </c>
    </row>
    <row r="5841" spans="1:8" ht="15.75">
      <c r="A5841" s="3" t="s">
        <v>2949</v>
      </c>
      <c r="B5841" s="2" t="s">
        <v>3864</v>
      </c>
      <c r="C5841" s="2" t="s">
        <v>1426</v>
      </c>
      <c r="D5841" s="2" t="s">
        <v>3865</v>
      </c>
      <c r="E5841" s="4">
        <v>50</v>
      </c>
      <c r="F5841" s="4">
        <v>148800</v>
      </c>
      <c r="G5841" s="4">
        <v>14880</v>
      </c>
      <c r="H5841" s="4">
        <v>163680</v>
      </c>
    </row>
    <row r="5842" spans="1:8" ht="15.75">
      <c r="A5842" s="3" t="s">
        <v>2949</v>
      </c>
      <c r="B5842" s="2" t="s">
        <v>3868</v>
      </c>
      <c r="C5842" s="2" t="s">
        <v>1426</v>
      </c>
      <c r="D5842" s="2" t="s">
        <v>3869</v>
      </c>
      <c r="E5842" s="4">
        <v>29</v>
      </c>
      <c r="F5842" s="4">
        <v>102993</v>
      </c>
      <c r="G5842" s="4">
        <v>10300</v>
      </c>
      <c r="H5842" s="4">
        <v>113293</v>
      </c>
    </row>
    <row r="5843" spans="1:8" ht="15.75">
      <c r="A5843" s="3" t="s">
        <v>2949</v>
      </c>
      <c r="B5843" s="2" t="s">
        <v>3870</v>
      </c>
      <c r="C5843" s="2" t="s">
        <v>1426</v>
      </c>
      <c r="D5843" s="2" t="s">
        <v>3871</v>
      </c>
      <c r="E5843" s="4">
        <v>70</v>
      </c>
      <c r="F5843" s="4">
        <v>85680</v>
      </c>
      <c r="G5843" s="4">
        <v>8568</v>
      </c>
      <c r="H5843" s="4">
        <v>94248</v>
      </c>
    </row>
    <row r="5844" spans="1:8" ht="15.75">
      <c r="A5844" s="3" t="s">
        <v>2949</v>
      </c>
      <c r="B5844" s="2" t="s">
        <v>3872</v>
      </c>
      <c r="C5844" s="2" t="s">
        <v>1426</v>
      </c>
      <c r="D5844" s="2" t="s">
        <v>3873</v>
      </c>
      <c r="E5844" s="4">
        <v>540</v>
      </c>
      <c r="F5844" s="4">
        <v>691680</v>
      </c>
      <c r="G5844" s="4">
        <v>69168</v>
      </c>
      <c r="H5844" s="4">
        <v>760848</v>
      </c>
    </row>
    <row r="5845" spans="1:8" ht="15.75">
      <c r="A5845" s="3" t="s">
        <v>2949</v>
      </c>
      <c r="B5845" s="2" t="s">
        <v>3876</v>
      </c>
      <c r="C5845" s="2" t="s">
        <v>1433</v>
      </c>
      <c r="D5845" s="2" t="s">
        <v>3877</v>
      </c>
      <c r="E5845" s="4">
        <v>152</v>
      </c>
      <c r="F5845" s="4">
        <v>271542</v>
      </c>
      <c r="G5845" s="4">
        <v>27154</v>
      </c>
      <c r="H5845" s="4">
        <v>298696</v>
      </c>
    </row>
    <row r="5846" spans="1:8" ht="15.75">
      <c r="A5846" s="3" t="s">
        <v>2949</v>
      </c>
      <c r="B5846" s="2" t="s">
        <v>3878</v>
      </c>
      <c r="C5846" s="2" t="s">
        <v>1433</v>
      </c>
      <c r="D5846" s="2" t="s">
        <v>3879</v>
      </c>
      <c r="E5846" s="4">
        <v>120</v>
      </c>
      <c r="F5846" s="4">
        <v>268480</v>
      </c>
      <c r="G5846" s="4">
        <v>26848</v>
      </c>
      <c r="H5846" s="4">
        <v>295328</v>
      </c>
    </row>
    <row r="5847" spans="1:8" ht="15.75">
      <c r="A5847" s="3" t="s">
        <v>2949</v>
      </c>
      <c r="B5847" s="2" t="s">
        <v>3880</v>
      </c>
      <c r="C5847" s="2" t="s">
        <v>1433</v>
      </c>
      <c r="D5847" s="2" t="s">
        <v>3881</v>
      </c>
      <c r="E5847" s="4">
        <v>320</v>
      </c>
      <c r="F5847" s="4">
        <v>334900</v>
      </c>
      <c r="G5847" s="4">
        <v>33490</v>
      </c>
      <c r="H5847" s="4">
        <v>368390</v>
      </c>
    </row>
    <row r="5848" spans="1:8" ht="15.75">
      <c r="A5848" s="3" t="s">
        <v>2949</v>
      </c>
      <c r="B5848" s="2" t="s">
        <v>3886</v>
      </c>
      <c r="C5848" s="2" t="s">
        <v>1433</v>
      </c>
      <c r="D5848" s="2" t="s">
        <v>3887</v>
      </c>
      <c r="E5848" s="4">
        <v>300</v>
      </c>
      <c r="F5848" s="4">
        <v>340050</v>
      </c>
      <c r="G5848" s="4">
        <v>34005</v>
      </c>
      <c r="H5848" s="4">
        <v>374055</v>
      </c>
    </row>
    <row r="5849" spans="1:8" ht="15.75">
      <c r="A5849" s="3" t="s">
        <v>2949</v>
      </c>
      <c r="B5849" s="2" t="s">
        <v>3888</v>
      </c>
      <c r="C5849" s="2" t="s">
        <v>1433</v>
      </c>
      <c r="D5849" s="2" t="s">
        <v>3889</v>
      </c>
      <c r="E5849" s="4">
        <v>1250</v>
      </c>
      <c r="F5849" s="4">
        <v>1551740</v>
      </c>
      <c r="G5849" s="4">
        <v>155174</v>
      </c>
      <c r="H5849" s="4">
        <v>1706914</v>
      </c>
    </row>
    <row r="5850" spans="1:8" ht="15.75">
      <c r="A5850" s="3" t="s">
        <v>2949</v>
      </c>
      <c r="B5850" s="2" t="s">
        <v>3894</v>
      </c>
      <c r="C5850" s="2" t="s">
        <v>1433</v>
      </c>
      <c r="D5850" s="2" t="s">
        <v>3895</v>
      </c>
      <c r="E5850" s="4">
        <v>1</v>
      </c>
      <c r="F5850" s="4">
        <v>1594</v>
      </c>
      <c r="G5850" s="4">
        <v>159</v>
      </c>
      <c r="H5850" s="4">
        <v>1753</v>
      </c>
    </row>
    <row r="5851" spans="1:8" ht="15.75">
      <c r="A5851" s="3" t="s">
        <v>2949</v>
      </c>
      <c r="B5851" s="2" t="s">
        <v>3901</v>
      </c>
      <c r="C5851" s="2" t="s">
        <v>3900</v>
      </c>
      <c r="D5851" s="2" t="s">
        <v>2648</v>
      </c>
      <c r="E5851" s="4">
        <v>1</v>
      </c>
      <c r="F5851" s="4">
        <v>6000</v>
      </c>
      <c r="G5851" s="4">
        <v>600</v>
      </c>
      <c r="H5851" s="4">
        <v>6600</v>
      </c>
    </row>
    <row r="5852" spans="1:8" ht="15.75">
      <c r="A5852" s="3" t="s">
        <v>2949</v>
      </c>
      <c r="B5852" s="2" t="s">
        <v>3913</v>
      </c>
      <c r="C5852" s="2" t="s">
        <v>3912</v>
      </c>
      <c r="D5852" s="2" t="s">
        <v>2648</v>
      </c>
      <c r="E5852" s="4">
        <v>1</v>
      </c>
      <c r="F5852" s="4">
        <v>5800</v>
      </c>
      <c r="G5852" s="4">
        <v>580</v>
      </c>
      <c r="H5852" s="4">
        <v>6380</v>
      </c>
    </row>
    <row r="5853" spans="1:8" ht="15.75">
      <c r="A5853" s="3" t="s">
        <v>2949</v>
      </c>
      <c r="B5853" s="2" t="s">
        <v>3915</v>
      </c>
      <c r="C5853" s="2" t="s">
        <v>2827</v>
      </c>
      <c r="D5853" s="2" t="s">
        <v>2644</v>
      </c>
      <c r="E5853" s="4">
        <v>6</v>
      </c>
      <c r="F5853" s="4">
        <v>24000</v>
      </c>
      <c r="G5853" s="4">
        <v>2400</v>
      </c>
      <c r="H5853" s="4">
        <v>26400</v>
      </c>
    </row>
    <row r="5854" spans="1:8" ht="15.75">
      <c r="A5854" s="3" t="s">
        <v>2949</v>
      </c>
      <c r="B5854" s="2" t="s">
        <v>3919</v>
      </c>
      <c r="C5854" s="2" t="s">
        <v>1433</v>
      </c>
      <c r="D5854" s="2" t="s">
        <v>2655</v>
      </c>
      <c r="E5854" s="4">
        <v>50</v>
      </c>
      <c r="F5854" s="4">
        <v>49700</v>
      </c>
      <c r="G5854" s="4">
        <v>4970</v>
      </c>
      <c r="H5854" s="4">
        <v>54670</v>
      </c>
    </row>
    <row r="5855" spans="1:8" ht="15.75">
      <c r="A5855" s="3" t="s">
        <v>2949</v>
      </c>
      <c r="B5855" s="2" t="s">
        <v>3930</v>
      </c>
      <c r="C5855" s="2" t="s">
        <v>1433</v>
      </c>
      <c r="D5855" s="2" t="s">
        <v>3931</v>
      </c>
      <c r="E5855" s="4">
        <v>10</v>
      </c>
      <c r="F5855" s="4">
        <v>29000</v>
      </c>
      <c r="G5855" s="4">
        <v>2900</v>
      </c>
      <c r="H5855" s="4">
        <v>31900</v>
      </c>
    </row>
    <row r="5856" spans="1:8" ht="15.75">
      <c r="A5856" s="3" t="s">
        <v>2949</v>
      </c>
      <c r="B5856" s="2" t="s">
        <v>4529</v>
      </c>
      <c r="C5856" s="2" t="s">
        <v>4526</v>
      </c>
      <c r="D5856" s="2" t="s">
        <v>4530</v>
      </c>
      <c r="E5856" s="4">
        <v>130</v>
      </c>
      <c r="F5856" s="4">
        <v>1225380</v>
      </c>
      <c r="G5856" s="4">
        <v>122538</v>
      </c>
      <c r="H5856" s="4">
        <v>1347918</v>
      </c>
    </row>
    <row r="5857" spans="1:8" ht="15.75">
      <c r="A5857" s="3" t="s">
        <v>2949</v>
      </c>
      <c r="B5857" s="2" t="s">
        <v>4534</v>
      </c>
      <c r="C5857" s="2" t="s">
        <v>4533</v>
      </c>
      <c r="D5857" s="2" t="s">
        <v>4535</v>
      </c>
      <c r="E5857" s="4">
        <v>320</v>
      </c>
      <c r="F5857" s="4">
        <v>4326080</v>
      </c>
      <c r="G5857" s="4">
        <v>432608</v>
      </c>
      <c r="H5857" s="4">
        <v>4758688</v>
      </c>
    </row>
    <row r="5858" spans="1:8" ht="15.75">
      <c r="A5858" s="3" t="s">
        <v>2949</v>
      </c>
      <c r="B5858" s="2" t="s">
        <v>4537</v>
      </c>
      <c r="C5858" s="2" t="s">
        <v>4536</v>
      </c>
      <c r="D5858" s="2" t="s">
        <v>4538</v>
      </c>
      <c r="E5858" s="4">
        <v>100</v>
      </c>
      <c r="F5858" s="4">
        <v>2185300</v>
      </c>
      <c r="G5858" s="4">
        <v>218530</v>
      </c>
      <c r="H5858" s="4">
        <v>2403830</v>
      </c>
    </row>
    <row r="5859" spans="1:8" ht="15.75">
      <c r="A5859" s="3" t="s">
        <v>2949</v>
      </c>
      <c r="B5859" s="2" t="s">
        <v>4543</v>
      </c>
      <c r="C5859" s="2" t="s">
        <v>4542</v>
      </c>
      <c r="D5859" s="2" t="s">
        <v>4544</v>
      </c>
      <c r="E5859" s="4">
        <v>45</v>
      </c>
      <c r="F5859" s="4">
        <v>525150</v>
      </c>
      <c r="G5859" s="4">
        <v>52515</v>
      </c>
      <c r="H5859" s="4">
        <v>577665</v>
      </c>
    </row>
    <row r="5860" spans="1:8" ht="15.75">
      <c r="A5860" s="3" t="s">
        <v>2949</v>
      </c>
      <c r="B5860" s="2" t="s">
        <v>4546</v>
      </c>
      <c r="C5860" s="2" t="s">
        <v>4545</v>
      </c>
      <c r="D5860" s="2" t="s">
        <v>4547</v>
      </c>
      <c r="E5860" s="4">
        <v>150</v>
      </c>
      <c r="F5860" s="4">
        <v>3126900</v>
      </c>
      <c r="G5860" s="4">
        <v>312690</v>
      </c>
      <c r="H5860" s="4">
        <v>3439590</v>
      </c>
    </row>
    <row r="5861" spans="1:8" ht="15.75">
      <c r="A5861" s="3" t="s">
        <v>2949</v>
      </c>
      <c r="B5861" s="2" t="s">
        <v>4554</v>
      </c>
      <c r="C5861" s="2" t="s">
        <v>4553</v>
      </c>
      <c r="D5861" s="2" t="s">
        <v>4555</v>
      </c>
      <c r="E5861" s="4">
        <v>142</v>
      </c>
      <c r="F5861" s="4">
        <v>1297028</v>
      </c>
      <c r="G5861" s="4">
        <v>129703</v>
      </c>
      <c r="H5861" s="4">
        <v>1426731</v>
      </c>
    </row>
    <row r="5862" spans="1:8" ht="15.75">
      <c r="A5862" s="3" t="s">
        <v>2949</v>
      </c>
      <c r="B5862" s="2" t="s">
        <v>4569</v>
      </c>
      <c r="C5862" s="2" t="s">
        <v>4568</v>
      </c>
      <c r="D5862" s="2" t="s">
        <v>4570</v>
      </c>
      <c r="E5862" s="4">
        <v>25</v>
      </c>
      <c r="F5862" s="4">
        <v>245275</v>
      </c>
      <c r="G5862" s="4">
        <v>24528</v>
      </c>
      <c r="H5862" s="4">
        <v>269803</v>
      </c>
    </row>
    <row r="5863" spans="1:8" ht="15.75">
      <c r="A5863" s="3" t="s">
        <v>2949</v>
      </c>
      <c r="B5863" s="2" t="s">
        <v>4576</v>
      </c>
      <c r="C5863" s="2" t="s">
        <v>4575</v>
      </c>
      <c r="D5863" s="2" t="s">
        <v>4577</v>
      </c>
      <c r="E5863" s="4">
        <v>240</v>
      </c>
      <c r="F5863" s="4">
        <v>3361680</v>
      </c>
      <c r="G5863" s="4">
        <v>336168</v>
      </c>
      <c r="H5863" s="4">
        <v>3697848</v>
      </c>
    </row>
    <row r="5864" spans="1:8" ht="15.75">
      <c r="A5864" s="3" t="s">
        <v>2949</v>
      </c>
      <c r="B5864" s="2" t="s">
        <v>4581</v>
      </c>
      <c r="C5864" s="2" t="s">
        <v>4580</v>
      </c>
      <c r="D5864" s="2" t="s">
        <v>4582</v>
      </c>
      <c r="E5864" s="4">
        <v>70</v>
      </c>
      <c r="F5864" s="4">
        <v>1544830</v>
      </c>
      <c r="G5864" s="4">
        <v>154483</v>
      </c>
      <c r="H5864" s="4">
        <v>1699313</v>
      </c>
    </row>
    <row r="5865" spans="1:8" ht="15.75">
      <c r="A5865" s="3" t="s">
        <v>2949</v>
      </c>
      <c r="B5865" s="2" t="s">
        <v>4586</v>
      </c>
      <c r="C5865" s="2" t="s">
        <v>4585</v>
      </c>
      <c r="D5865" s="2" t="s">
        <v>6131</v>
      </c>
      <c r="E5865" s="4">
        <v>34</v>
      </c>
      <c r="F5865" s="4">
        <v>1058692</v>
      </c>
      <c r="G5865" s="4">
        <v>105869</v>
      </c>
      <c r="H5865" s="4">
        <v>1164561</v>
      </c>
    </row>
    <row r="5866" spans="1:8" ht="15.75">
      <c r="A5866" s="3" t="s">
        <v>2949</v>
      </c>
      <c r="B5866" s="2" t="s">
        <v>4597</v>
      </c>
      <c r="C5866" s="2" t="s">
        <v>4594</v>
      </c>
      <c r="D5866" s="2" t="s">
        <v>4598</v>
      </c>
      <c r="E5866" s="4">
        <v>221</v>
      </c>
      <c r="F5866" s="4">
        <v>2820620</v>
      </c>
      <c r="G5866" s="4">
        <v>282062</v>
      </c>
      <c r="H5866" s="4">
        <v>3102682</v>
      </c>
    </row>
    <row r="5867" spans="1:8" ht="15.75">
      <c r="A5867" s="3" t="s">
        <v>2949</v>
      </c>
      <c r="B5867" s="2" t="s">
        <v>4603</v>
      </c>
      <c r="C5867" s="2" t="s">
        <v>4602</v>
      </c>
      <c r="D5867" s="2" t="s">
        <v>4604</v>
      </c>
      <c r="E5867" s="4">
        <v>320</v>
      </c>
      <c r="F5867" s="4">
        <v>5659200</v>
      </c>
      <c r="G5867" s="4">
        <v>565920</v>
      </c>
      <c r="H5867" s="4">
        <v>6225120</v>
      </c>
    </row>
    <row r="5868" spans="1:8" ht="15.75">
      <c r="A5868" s="3" t="s">
        <v>2949</v>
      </c>
      <c r="B5868" s="2" t="s">
        <v>4609</v>
      </c>
      <c r="C5868" s="2" t="s">
        <v>4608</v>
      </c>
      <c r="D5868" s="2" t="s">
        <v>4610</v>
      </c>
      <c r="E5868" s="4">
        <v>50</v>
      </c>
      <c r="F5868" s="4">
        <v>1295350</v>
      </c>
      <c r="G5868" s="4">
        <v>129535</v>
      </c>
      <c r="H5868" s="4">
        <v>1424885</v>
      </c>
    </row>
    <row r="5869" spans="1:8" ht="15.75">
      <c r="A5869" s="3" t="s">
        <v>2949</v>
      </c>
      <c r="B5869" s="2" t="s">
        <v>4615</v>
      </c>
      <c r="C5869" s="2" t="s">
        <v>4614</v>
      </c>
      <c r="D5869" s="2" t="s">
        <v>4616</v>
      </c>
      <c r="E5869" s="4">
        <v>6</v>
      </c>
      <c r="F5869" s="4">
        <v>156852</v>
      </c>
      <c r="G5869" s="4">
        <v>15685</v>
      </c>
      <c r="H5869" s="4">
        <v>172537</v>
      </c>
    </row>
    <row r="5870" spans="1:8" ht="15.75">
      <c r="A5870" s="3" t="s">
        <v>2949</v>
      </c>
      <c r="B5870" s="2" t="s">
        <v>4621</v>
      </c>
      <c r="C5870" s="2" t="s">
        <v>4620</v>
      </c>
      <c r="D5870" s="2" t="s">
        <v>4622</v>
      </c>
      <c r="E5870" s="4">
        <v>913</v>
      </c>
      <c r="F5870" s="4">
        <v>10899648</v>
      </c>
      <c r="G5870" s="4">
        <v>1089965</v>
      </c>
      <c r="H5870" s="4">
        <v>11989613</v>
      </c>
    </row>
    <row r="5871" spans="1:8" ht="15.75">
      <c r="A5871" s="3" t="s">
        <v>2949</v>
      </c>
      <c r="B5871" s="2" t="s">
        <v>4634</v>
      </c>
      <c r="C5871" s="2" t="s">
        <v>4632</v>
      </c>
      <c r="D5871" s="2" t="s">
        <v>4635</v>
      </c>
      <c r="E5871" s="4">
        <v>70</v>
      </c>
      <c r="F5871" s="4">
        <v>906080</v>
      </c>
      <c r="G5871" s="4">
        <v>90608</v>
      </c>
      <c r="H5871" s="4">
        <v>996688</v>
      </c>
    </row>
    <row r="5872" spans="1:8" ht="15.75">
      <c r="A5872" s="3" t="s">
        <v>2947</v>
      </c>
      <c r="B5872" s="2" t="s">
        <v>55</v>
      </c>
      <c r="C5872" s="2" t="s">
        <v>50</v>
      </c>
      <c r="D5872" s="2" t="s">
        <v>56</v>
      </c>
      <c r="E5872" s="4">
        <v>100</v>
      </c>
      <c r="F5872" s="4">
        <v>385000</v>
      </c>
      <c r="G5872" s="4">
        <v>38500</v>
      </c>
      <c r="H5872" s="4">
        <v>423500</v>
      </c>
    </row>
    <row r="5873" spans="1:8" ht="15.75">
      <c r="A5873" s="3" t="s">
        <v>2947</v>
      </c>
      <c r="B5873" s="2" t="s">
        <v>63</v>
      </c>
      <c r="C5873" s="2" t="s">
        <v>62</v>
      </c>
      <c r="D5873" s="2" t="s">
        <v>52</v>
      </c>
      <c r="E5873" s="4">
        <v>20</v>
      </c>
      <c r="F5873" s="4">
        <v>122000</v>
      </c>
      <c r="G5873" s="4">
        <v>12200</v>
      </c>
      <c r="H5873" s="4">
        <v>134200</v>
      </c>
    </row>
    <row r="5874" spans="1:8" ht="15.75">
      <c r="A5874" s="3" t="s">
        <v>2947</v>
      </c>
      <c r="B5874" s="2" t="s">
        <v>66</v>
      </c>
      <c r="C5874" s="2" t="s">
        <v>62</v>
      </c>
      <c r="D5874" s="2" t="s">
        <v>58</v>
      </c>
      <c r="E5874" s="4">
        <v>30</v>
      </c>
      <c r="F5874" s="4">
        <v>138000</v>
      </c>
      <c r="G5874" s="4">
        <v>13800</v>
      </c>
      <c r="H5874" s="4">
        <v>151800</v>
      </c>
    </row>
    <row r="5875" spans="1:8" ht="15.75">
      <c r="A5875" s="3" t="s">
        <v>2947</v>
      </c>
      <c r="B5875" s="2" t="s">
        <v>93</v>
      </c>
      <c r="C5875" s="2" t="s">
        <v>62</v>
      </c>
      <c r="D5875" s="2" t="s">
        <v>83</v>
      </c>
      <c r="E5875" s="4">
        <v>30</v>
      </c>
      <c r="F5875" s="4">
        <v>159000</v>
      </c>
      <c r="G5875" s="4">
        <v>15900</v>
      </c>
      <c r="H5875" s="4">
        <v>174900</v>
      </c>
    </row>
    <row r="5876" spans="1:8" ht="15.75">
      <c r="A5876" s="3" t="s">
        <v>2947</v>
      </c>
      <c r="B5876" s="2" t="s">
        <v>166</v>
      </c>
      <c r="C5876" s="2" t="s">
        <v>96</v>
      </c>
      <c r="D5876" s="2" t="s">
        <v>167</v>
      </c>
      <c r="E5876" s="4">
        <v>40</v>
      </c>
      <c r="F5876" s="4">
        <v>320000</v>
      </c>
      <c r="G5876" s="4">
        <v>32000</v>
      </c>
      <c r="H5876" s="4">
        <v>352000</v>
      </c>
    </row>
    <row r="5877" spans="1:8" ht="15.75">
      <c r="A5877" s="3" t="s">
        <v>2947</v>
      </c>
      <c r="B5877" s="2" t="s">
        <v>193</v>
      </c>
      <c r="C5877" s="2" t="s">
        <v>96</v>
      </c>
      <c r="D5877" s="2" t="s">
        <v>54</v>
      </c>
      <c r="E5877" s="4">
        <v>20</v>
      </c>
      <c r="F5877" s="4">
        <v>274000</v>
      </c>
      <c r="G5877" s="4">
        <v>27400</v>
      </c>
      <c r="H5877" s="4">
        <v>301400</v>
      </c>
    </row>
    <row r="5878" spans="1:8" ht="15.75">
      <c r="A5878" s="3" t="s">
        <v>2947</v>
      </c>
      <c r="B5878" s="2" t="s">
        <v>3005</v>
      </c>
      <c r="C5878" s="2" t="s">
        <v>236</v>
      </c>
      <c r="D5878" s="2" t="s">
        <v>90</v>
      </c>
      <c r="E5878" s="4">
        <v>2</v>
      </c>
      <c r="F5878" s="4">
        <v>25888</v>
      </c>
      <c r="G5878" s="4">
        <v>2589</v>
      </c>
      <c r="H5878" s="4">
        <v>28477</v>
      </c>
    </row>
    <row r="5879" spans="1:8" ht="15.75">
      <c r="A5879" s="3" t="s">
        <v>2947</v>
      </c>
      <c r="B5879" s="2" t="s">
        <v>263</v>
      </c>
      <c r="C5879" s="2" t="s">
        <v>262</v>
      </c>
      <c r="D5879" s="2"/>
      <c r="E5879" s="4">
        <v>5</v>
      </c>
      <c r="F5879" s="4">
        <v>50000</v>
      </c>
      <c r="G5879" s="4">
        <v>5000</v>
      </c>
      <c r="H5879" s="4">
        <v>55000</v>
      </c>
    </row>
    <row r="5880" spans="1:8" ht="15.75">
      <c r="A5880" s="3" t="s">
        <v>2947</v>
      </c>
      <c r="B5880" s="2" t="s">
        <v>273</v>
      </c>
      <c r="C5880" s="2" t="s">
        <v>264</v>
      </c>
      <c r="D5880" s="2" t="s">
        <v>52</v>
      </c>
      <c r="E5880" s="4">
        <v>80</v>
      </c>
      <c r="F5880" s="4">
        <v>306400</v>
      </c>
      <c r="G5880" s="4">
        <v>30640</v>
      </c>
      <c r="H5880" s="4">
        <v>337040</v>
      </c>
    </row>
    <row r="5881" spans="1:8" ht="15.75">
      <c r="A5881" s="3" t="s">
        <v>2947</v>
      </c>
      <c r="B5881" s="2" t="s">
        <v>278</v>
      </c>
      <c r="C5881" s="2" t="s">
        <v>264</v>
      </c>
      <c r="D5881" s="2" t="s">
        <v>54</v>
      </c>
      <c r="E5881" s="4">
        <v>80</v>
      </c>
      <c r="F5881" s="4">
        <v>455600</v>
      </c>
      <c r="G5881" s="4">
        <v>45560</v>
      </c>
      <c r="H5881" s="4">
        <v>501160</v>
      </c>
    </row>
    <row r="5882" spans="1:8" ht="15.75">
      <c r="A5882" s="3" t="s">
        <v>2947</v>
      </c>
      <c r="B5882" s="2" t="s">
        <v>293</v>
      </c>
      <c r="C5882" s="2" t="s">
        <v>264</v>
      </c>
      <c r="D5882" s="2" t="s">
        <v>99</v>
      </c>
      <c r="E5882" s="4">
        <v>200</v>
      </c>
      <c r="F5882" s="4">
        <v>765000</v>
      </c>
      <c r="G5882" s="4">
        <v>76500</v>
      </c>
      <c r="H5882" s="4">
        <v>841500</v>
      </c>
    </row>
    <row r="5883" spans="1:8" ht="15.75">
      <c r="A5883" s="3" t="s">
        <v>2947</v>
      </c>
      <c r="B5883" s="2" t="s">
        <v>306</v>
      </c>
      <c r="C5883" s="2" t="s">
        <v>299</v>
      </c>
      <c r="D5883" s="2" t="s">
        <v>102</v>
      </c>
      <c r="E5883" s="4">
        <v>2</v>
      </c>
      <c r="F5883" s="4">
        <v>9400</v>
      </c>
      <c r="G5883" s="4">
        <v>940</v>
      </c>
      <c r="H5883" s="4">
        <v>10340</v>
      </c>
    </row>
    <row r="5884" spans="1:8" ht="15.75">
      <c r="A5884" s="3" t="s">
        <v>2947</v>
      </c>
      <c r="B5884" s="2" t="s">
        <v>3017</v>
      </c>
      <c r="C5884" s="2" t="s">
        <v>314</v>
      </c>
      <c r="D5884" s="2" t="s">
        <v>104</v>
      </c>
      <c r="E5884" s="4">
        <v>2</v>
      </c>
      <c r="F5884" s="4">
        <v>12400</v>
      </c>
      <c r="G5884" s="4">
        <v>1240</v>
      </c>
      <c r="H5884" s="4">
        <v>13640</v>
      </c>
    </row>
    <row r="5885" spans="1:8" ht="15.75">
      <c r="A5885" s="3" t="s">
        <v>2947</v>
      </c>
      <c r="B5885" s="2" t="s">
        <v>3023</v>
      </c>
      <c r="C5885" s="2" t="s">
        <v>264</v>
      </c>
      <c r="D5885" s="2" t="s">
        <v>3024</v>
      </c>
      <c r="E5885" s="4">
        <v>30</v>
      </c>
      <c r="F5885" s="4">
        <v>88350</v>
      </c>
      <c r="G5885" s="4">
        <v>8835</v>
      </c>
      <c r="H5885" s="4">
        <v>97185</v>
      </c>
    </row>
    <row r="5886" spans="1:8" ht="15.75">
      <c r="A5886" s="3" t="s">
        <v>2947</v>
      </c>
      <c r="B5886" s="2" t="s">
        <v>361</v>
      </c>
      <c r="C5886" s="2" t="s">
        <v>264</v>
      </c>
      <c r="D5886" s="2" t="s">
        <v>362</v>
      </c>
      <c r="E5886" s="4">
        <v>20</v>
      </c>
      <c r="F5886" s="4">
        <v>80580</v>
      </c>
      <c r="G5886" s="4">
        <v>8058</v>
      </c>
      <c r="H5886" s="4">
        <v>88638</v>
      </c>
    </row>
    <row r="5887" spans="1:8" ht="15.75">
      <c r="A5887" s="3" t="s">
        <v>2947</v>
      </c>
      <c r="B5887" s="2" t="s">
        <v>3028</v>
      </c>
      <c r="C5887" s="2" t="s">
        <v>264</v>
      </c>
      <c r="D5887" s="2" t="s">
        <v>3029</v>
      </c>
      <c r="E5887" s="4">
        <v>20</v>
      </c>
      <c r="F5887" s="4">
        <v>76500</v>
      </c>
      <c r="G5887" s="4">
        <v>7650</v>
      </c>
      <c r="H5887" s="4">
        <v>84150</v>
      </c>
    </row>
    <row r="5888" spans="1:8" ht="15.75">
      <c r="A5888" s="3" t="s">
        <v>2947</v>
      </c>
      <c r="B5888" s="2" t="s">
        <v>386</v>
      </c>
      <c r="C5888" s="2" t="s">
        <v>264</v>
      </c>
      <c r="D5888" s="2" t="s">
        <v>387</v>
      </c>
      <c r="E5888" s="4">
        <v>20</v>
      </c>
      <c r="F5888" s="4">
        <v>52120</v>
      </c>
      <c r="G5888" s="4">
        <v>5212</v>
      </c>
      <c r="H5888" s="4">
        <v>57332</v>
      </c>
    </row>
    <row r="5889" spans="1:8" ht="15.75">
      <c r="A5889" s="3" t="s">
        <v>2947</v>
      </c>
      <c r="B5889" s="2" t="s">
        <v>452</v>
      </c>
      <c r="C5889" s="2" t="s">
        <v>451</v>
      </c>
      <c r="D5889" s="2"/>
      <c r="E5889" s="4">
        <v>44</v>
      </c>
      <c r="F5889" s="4">
        <v>377900</v>
      </c>
      <c r="G5889" s="4">
        <v>37790</v>
      </c>
      <c r="H5889" s="4">
        <v>415690</v>
      </c>
    </row>
    <row r="5890" spans="1:8" ht="15.75">
      <c r="A5890" s="3" t="s">
        <v>2947</v>
      </c>
      <c r="B5890" s="2" t="s">
        <v>456</v>
      </c>
      <c r="C5890" s="2" t="s">
        <v>455</v>
      </c>
      <c r="D5890" s="2"/>
      <c r="E5890" s="4">
        <v>18</v>
      </c>
      <c r="F5890" s="4">
        <v>243000</v>
      </c>
      <c r="G5890" s="4">
        <v>24300</v>
      </c>
      <c r="H5890" s="4">
        <v>267300</v>
      </c>
    </row>
    <row r="5891" spans="1:8" ht="15.75">
      <c r="A5891" s="3" t="s">
        <v>2947</v>
      </c>
      <c r="B5891" s="2" t="s">
        <v>470</v>
      </c>
      <c r="C5891" s="2" t="s">
        <v>469</v>
      </c>
      <c r="D5891" s="2" t="s">
        <v>471</v>
      </c>
      <c r="E5891" s="4">
        <v>50</v>
      </c>
      <c r="F5891" s="4">
        <v>265840</v>
      </c>
      <c r="G5891" s="4">
        <v>26584</v>
      </c>
      <c r="H5891" s="4">
        <v>292424</v>
      </c>
    </row>
    <row r="5892" spans="1:8" ht="15.75">
      <c r="A5892" s="3" t="s">
        <v>2947</v>
      </c>
      <c r="B5892" s="2" t="s">
        <v>473</v>
      </c>
      <c r="C5892" s="2" t="s">
        <v>472</v>
      </c>
      <c r="D5892" s="2" t="s">
        <v>474</v>
      </c>
      <c r="E5892" s="4">
        <v>20</v>
      </c>
      <c r="F5892" s="4">
        <v>100220</v>
      </c>
      <c r="G5892" s="4">
        <v>10022</v>
      </c>
      <c r="H5892" s="4">
        <v>110242</v>
      </c>
    </row>
    <row r="5893" spans="1:8" ht="15.75">
      <c r="A5893" s="3" t="s">
        <v>2947</v>
      </c>
      <c r="B5893" s="2" t="s">
        <v>482</v>
      </c>
      <c r="C5893" s="2" t="s">
        <v>481</v>
      </c>
      <c r="D5893" s="2" t="s">
        <v>483</v>
      </c>
      <c r="E5893" s="4">
        <v>20</v>
      </c>
      <c r="F5893" s="4">
        <v>127220</v>
      </c>
      <c r="G5893" s="4">
        <v>12722</v>
      </c>
      <c r="H5893" s="4">
        <v>139942</v>
      </c>
    </row>
    <row r="5894" spans="1:8" ht="15.75">
      <c r="A5894" s="3" t="s">
        <v>2947</v>
      </c>
      <c r="B5894" s="2" t="s">
        <v>490</v>
      </c>
      <c r="C5894" s="2" t="s">
        <v>489</v>
      </c>
      <c r="D5894" s="2" t="s">
        <v>491</v>
      </c>
      <c r="E5894" s="4">
        <v>20</v>
      </c>
      <c r="F5894" s="4">
        <v>230000</v>
      </c>
      <c r="G5894" s="4">
        <v>23000</v>
      </c>
      <c r="H5894" s="4">
        <v>253000</v>
      </c>
    </row>
    <row r="5895" spans="1:8" ht="15.75">
      <c r="A5895" s="3" t="s">
        <v>2947</v>
      </c>
      <c r="B5895" s="2" t="s">
        <v>496</v>
      </c>
      <c r="C5895" s="2" t="s">
        <v>495</v>
      </c>
      <c r="D5895" s="2" t="s">
        <v>497</v>
      </c>
      <c r="E5895" s="4">
        <v>42</v>
      </c>
      <c r="F5895" s="4">
        <v>133560</v>
      </c>
      <c r="G5895" s="4">
        <v>13356</v>
      </c>
      <c r="H5895" s="4">
        <v>146916</v>
      </c>
    </row>
    <row r="5896" spans="1:8" ht="15.75">
      <c r="A5896" s="3" t="s">
        <v>2947</v>
      </c>
      <c r="B5896" s="2" t="s">
        <v>504</v>
      </c>
      <c r="C5896" s="2" t="s">
        <v>503</v>
      </c>
      <c r="D5896" s="2" t="s">
        <v>505</v>
      </c>
      <c r="E5896" s="4">
        <v>38</v>
      </c>
      <c r="F5896" s="4">
        <v>207420</v>
      </c>
      <c r="G5896" s="4">
        <v>20742</v>
      </c>
      <c r="H5896" s="4">
        <v>228162</v>
      </c>
    </row>
    <row r="5897" spans="1:8" ht="15.75">
      <c r="A5897" s="3" t="s">
        <v>2947</v>
      </c>
      <c r="B5897" s="2" t="s">
        <v>3053</v>
      </c>
      <c r="C5897" s="2" t="s">
        <v>3052</v>
      </c>
      <c r="D5897" s="2"/>
      <c r="E5897" s="4">
        <v>10</v>
      </c>
      <c r="F5897" s="4">
        <v>201000</v>
      </c>
      <c r="G5897" s="4">
        <v>20100</v>
      </c>
      <c r="H5897" s="4">
        <v>221100</v>
      </c>
    </row>
    <row r="5898" spans="1:8" ht="15.75">
      <c r="A5898" s="3" t="s">
        <v>2947</v>
      </c>
      <c r="B5898" s="2" t="s">
        <v>515</v>
      </c>
      <c r="C5898" s="2" t="s">
        <v>514</v>
      </c>
      <c r="D5898" s="2" t="s">
        <v>516</v>
      </c>
      <c r="E5898" s="4">
        <v>110</v>
      </c>
      <c r="F5898" s="4">
        <v>511020</v>
      </c>
      <c r="G5898" s="4">
        <v>51102</v>
      </c>
      <c r="H5898" s="4">
        <v>562122</v>
      </c>
    </row>
    <row r="5899" spans="1:8" ht="15.75">
      <c r="A5899" s="3" t="s">
        <v>2947</v>
      </c>
      <c r="B5899" s="2" t="s">
        <v>521</v>
      </c>
      <c r="C5899" s="2" t="s">
        <v>520</v>
      </c>
      <c r="D5899" s="2"/>
      <c r="E5899" s="4">
        <v>16</v>
      </c>
      <c r="F5899" s="4">
        <v>71840</v>
      </c>
      <c r="G5899" s="4">
        <v>7184</v>
      </c>
      <c r="H5899" s="4">
        <v>79024</v>
      </c>
    </row>
    <row r="5900" spans="1:8" ht="15.75">
      <c r="A5900" s="3" t="s">
        <v>2947</v>
      </c>
      <c r="B5900" s="2" t="s">
        <v>525</v>
      </c>
      <c r="C5900" s="2" t="s">
        <v>524</v>
      </c>
      <c r="D5900" s="2" t="s">
        <v>526</v>
      </c>
      <c r="E5900" s="4">
        <v>30</v>
      </c>
      <c r="F5900" s="4">
        <v>169290</v>
      </c>
      <c r="G5900" s="4">
        <v>16929</v>
      </c>
      <c r="H5900" s="4">
        <v>186219</v>
      </c>
    </row>
    <row r="5901" spans="1:8" ht="15.75">
      <c r="A5901" s="3" t="s">
        <v>2947</v>
      </c>
      <c r="B5901" s="2" t="s">
        <v>536</v>
      </c>
      <c r="C5901" s="2" t="s">
        <v>355</v>
      </c>
      <c r="D5901" s="2" t="s">
        <v>537</v>
      </c>
      <c r="E5901" s="4">
        <v>120</v>
      </c>
      <c r="F5901" s="4">
        <v>693200</v>
      </c>
      <c r="G5901" s="4">
        <v>69320</v>
      </c>
      <c r="H5901" s="4">
        <v>762520</v>
      </c>
    </row>
    <row r="5902" spans="1:8" ht="15.75">
      <c r="A5902" s="3" t="s">
        <v>2947</v>
      </c>
      <c r="B5902" s="2" t="s">
        <v>539</v>
      </c>
      <c r="C5902" s="2" t="s">
        <v>538</v>
      </c>
      <c r="D5902" s="2" t="s">
        <v>540</v>
      </c>
      <c r="E5902" s="4">
        <v>10</v>
      </c>
      <c r="F5902" s="4">
        <v>33710</v>
      </c>
      <c r="G5902" s="4">
        <v>3371</v>
      </c>
      <c r="H5902" s="4">
        <v>37081</v>
      </c>
    </row>
    <row r="5903" spans="1:8" ht="15.75">
      <c r="A5903" s="3" t="s">
        <v>2947</v>
      </c>
      <c r="B5903" s="2" t="s">
        <v>549</v>
      </c>
      <c r="C5903" s="2" t="s">
        <v>548</v>
      </c>
      <c r="D5903" s="2" t="s">
        <v>550</v>
      </c>
      <c r="E5903" s="4">
        <v>30</v>
      </c>
      <c r="F5903" s="4">
        <v>93150</v>
      </c>
      <c r="G5903" s="4">
        <v>9315</v>
      </c>
      <c r="H5903" s="4">
        <v>102465</v>
      </c>
    </row>
    <row r="5904" spans="1:8" ht="15.75">
      <c r="A5904" s="3" t="s">
        <v>2947</v>
      </c>
      <c r="B5904" s="2" t="s">
        <v>552</v>
      </c>
      <c r="C5904" s="2" t="s">
        <v>551</v>
      </c>
      <c r="D5904" s="2" t="s">
        <v>553</v>
      </c>
      <c r="E5904" s="4">
        <v>20</v>
      </c>
      <c r="F5904" s="4">
        <v>157200</v>
      </c>
      <c r="G5904" s="4">
        <v>15720</v>
      </c>
      <c r="H5904" s="4">
        <v>172920</v>
      </c>
    </row>
    <row r="5905" spans="1:8" ht="15.75">
      <c r="A5905" s="3" t="s">
        <v>2947</v>
      </c>
      <c r="B5905" s="2" t="s">
        <v>555</v>
      </c>
      <c r="C5905" s="2" t="s">
        <v>554</v>
      </c>
      <c r="D5905" s="2" t="s">
        <v>556</v>
      </c>
      <c r="E5905" s="4">
        <v>10</v>
      </c>
      <c r="F5905" s="4">
        <v>37750</v>
      </c>
      <c r="G5905" s="4">
        <v>3775</v>
      </c>
      <c r="H5905" s="4">
        <v>41525</v>
      </c>
    </row>
    <row r="5906" spans="1:8" ht="15.75">
      <c r="A5906" s="3" t="s">
        <v>2947</v>
      </c>
      <c r="B5906" s="2" t="s">
        <v>558</v>
      </c>
      <c r="C5906" s="2" t="s">
        <v>557</v>
      </c>
      <c r="D5906" s="2" t="s">
        <v>559</v>
      </c>
      <c r="E5906" s="4">
        <v>50</v>
      </c>
      <c r="F5906" s="4">
        <v>425000</v>
      </c>
      <c r="G5906" s="4">
        <v>42500</v>
      </c>
      <c r="H5906" s="4">
        <v>467500</v>
      </c>
    </row>
    <row r="5907" spans="1:8" ht="15.75">
      <c r="A5907" s="3" t="s">
        <v>2947</v>
      </c>
      <c r="B5907" s="2" t="s">
        <v>561</v>
      </c>
      <c r="C5907" s="2" t="s">
        <v>560</v>
      </c>
      <c r="D5907" s="2" t="s">
        <v>562</v>
      </c>
      <c r="E5907" s="4">
        <v>284</v>
      </c>
      <c r="F5907" s="4">
        <v>777464</v>
      </c>
      <c r="G5907" s="4">
        <v>77746</v>
      </c>
      <c r="H5907" s="4">
        <v>855210</v>
      </c>
    </row>
    <row r="5908" spans="1:8" ht="15.75">
      <c r="A5908" s="3" t="s">
        <v>2947</v>
      </c>
      <c r="B5908" s="2" t="s">
        <v>576</v>
      </c>
      <c r="C5908" s="2" t="s">
        <v>575</v>
      </c>
      <c r="D5908" s="2" t="s">
        <v>577</v>
      </c>
      <c r="E5908" s="4">
        <v>140</v>
      </c>
      <c r="F5908" s="4">
        <v>549200</v>
      </c>
      <c r="G5908" s="4">
        <v>54920</v>
      </c>
      <c r="H5908" s="4">
        <v>604120</v>
      </c>
    </row>
    <row r="5909" spans="1:8" ht="15.75">
      <c r="A5909" s="3" t="s">
        <v>2947</v>
      </c>
      <c r="B5909" s="2" t="s">
        <v>3075</v>
      </c>
      <c r="C5909" s="2" t="s">
        <v>3074</v>
      </c>
      <c r="D5909" s="2"/>
      <c r="E5909" s="4">
        <v>4</v>
      </c>
      <c r="F5909" s="4">
        <v>27200</v>
      </c>
      <c r="G5909" s="4">
        <v>2720</v>
      </c>
      <c r="H5909" s="4">
        <v>29920</v>
      </c>
    </row>
    <row r="5910" spans="1:8" ht="15.75">
      <c r="A5910" s="3" t="s">
        <v>2947</v>
      </c>
      <c r="B5910" s="2" t="s">
        <v>612</v>
      </c>
      <c r="C5910" s="2" t="s">
        <v>363</v>
      </c>
      <c r="D5910" s="2" t="s">
        <v>613</v>
      </c>
      <c r="E5910" s="4">
        <v>168</v>
      </c>
      <c r="F5910" s="4">
        <v>803712</v>
      </c>
      <c r="G5910" s="4">
        <v>80371</v>
      </c>
      <c r="H5910" s="4">
        <v>884083</v>
      </c>
    </row>
    <row r="5911" spans="1:8" ht="15.75">
      <c r="A5911" s="3" t="s">
        <v>2947</v>
      </c>
      <c r="B5911" s="2" t="s">
        <v>615</v>
      </c>
      <c r="C5911" s="2" t="s">
        <v>614</v>
      </c>
      <c r="D5911" s="2" t="s">
        <v>616</v>
      </c>
      <c r="E5911" s="4">
        <v>31</v>
      </c>
      <c r="F5911" s="4">
        <v>62820</v>
      </c>
      <c r="G5911" s="4">
        <v>6282</v>
      </c>
      <c r="H5911" s="4">
        <v>69102</v>
      </c>
    </row>
    <row r="5912" spans="1:8" ht="15.75">
      <c r="A5912" s="3" t="s">
        <v>2947</v>
      </c>
      <c r="B5912" s="2" t="s">
        <v>618</v>
      </c>
      <c r="C5912" s="2" t="s">
        <v>617</v>
      </c>
      <c r="D5912" s="2"/>
      <c r="E5912" s="4">
        <v>25</v>
      </c>
      <c r="F5912" s="4">
        <v>58125</v>
      </c>
      <c r="G5912" s="4">
        <v>5813</v>
      </c>
      <c r="H5912" s="4">
        <v>63938</v>
      </c>
    </row>
    <row r="5913" spans="1:8" ht="15.75">
      <c r="A5913" s="3" t="s">
        <v>2947</v>
      </c>
      <c r="B5913" s="2" t="s">
        <v>3078</v>
      </c>
      <c r="C5913" s="2" t="s">
        <v>3077</v>
      </c>
      <c r="D5913" s="2"/>
      <c r="E5913" s="4">
        <v>100</v>
      </c>
      <c r="F5913" s="4">
        <v>588900</v>
      </c>
      <c r="G5913" s="4">
        <v>58890</v>
      </c>
      <c r="H5913" s="4">
        <v>647790</v>
      </c>
    </row>
    <row r="5914" spans="1:8" ht="15.75">
      <c r="A5914" s="3" t="s">
        <v>2947</v>
      </c>
      <c r="B5914" s="2" t="s">
        <v>619</v>
      </c>
      <c r="C5914" s="2" t="s">
        <v>366</v>
      </c>
      <c r="D5914" s="2" t="s">
        <v>620</v>
      </c>
      <c r="E5914" s="4">
        <v>40</v>
      </c>
      <c r="F5914" s="4">
        <v>245830</v>
      </c>
      <c r="G5914" s="4">
        <v>24583</v>
      </c>
      <c r="H5914" s="4">
        <v>270413</v>
      </c>
    </row>
    <row r="5915" spans="1:8" ht="15.75">
      <c r="A5915" s="3" t="s">
        <v>2947</v>
      </c>
      <c r="B5915" s="2" t="s">
        <v>622</v>
      </c>
      <c r="C5915" s="2" t="s">
        <v>621</v>
      </c>
      <c r="D5915" s="2" t="s">
        <v>623</v>
      </c>
      <c r="E5915" s="4">
        <v>116</v>
      </c>
      <c r="F5915" s="4">
        <v>297148</v>
      </c>
      <c r="G5915" s="4">
        <v>29715</v>
      </c>
      <c r="H5915" s="4">
        <v>326863</v>
      </c>
    </row>
    <row r="5916" spans="1:8" ht="15.75">
      <c r="A5916" s="3" t="s">
        <v>2947</v>
      </c>
      <c r="B5916" s="2" t="s">
        <v>634</v>
      </c>
      <c r="C5916" s="2" t="s">
        <v>633</v>
      </c>
      <c r="D5916" s="2" t="s">
        <v>635</v>
      </c>
      <c r="E5916" s="4">
        <v>64</v>
      </c>
      <c r="F5916" s="4">
        <v>90056</v>
      </c>
      <c r="G5916" s="4">
        <v>9005</v>
      </c>
      <c r="H5916" s="4">
        <v>99061</v>
      </c>
    </row>
    <row r="5917" spans="1:8" ht="15.75">
      <c r="A5917" s="3" t="s">
        <v>2947</v>
      </c>
      <c r="B5917" s="2" t="s">
        <v>638</v>
      </c>
      <c r="C5917" s="2" t="s">
        <v>352</v>
      </c>
      <c r="D5917" s="2" t="s">
        <v>639</v>
      </c>
      <c r="E5917" s="4">
        <v>60</v>
      </c>
      <c r="F5917" s="4">
        <v>366540</v>
      </c>
      <c r="G5917" s="4">
        <v>36654</v>
      </c>
      <c r="H5917" s="4">
        <v>403194</v>
      </c>
    </row>
    <row r="5918" spans="1:8" ht="15.75">
      <c r="A5918" s="3" t="s">
        <v>2947</v>
      </c>
      <c r="B5918" s="2" t="s">
        <v>641</v>
      </c>
      <c r="C5918" s="2" t="s">
        <v>640</v>
      </c>
      <c r="D5918" s="2" t="s">
        <v>642</v>
      </c>
      <c r="E5918" s="4">
        <v>81</v>
      </c>
      <c r="F5918" s="4">
        <v>245340</v>
      </c>
      <c r="G5918" s="4">
        <v>24534</v>
      </c>
      <c r="H5918" s="4">
        <v>269874</v>
      </c>
    </row>
    <row r="5919" spans="1:8" ht="15.75">
      <c r="A5919" s="3" t="s">
        <v>2947</v>
      </c>
      <c r="B5919" s="2" t="s">
        <v>645</v>
      </c>
      <c r="C5919" s="2" t="s">
        <v>358</v>
      </c>
      <c r="D5919" s="2" t="s">
        <v>646</v>
      </c>
      <c r="E5919" s="4">
        <v>20</v>
      </c>
      <c r="F5919" s="4">
        <v>149720</v>
      </c>
      <c r="G5919" s="4">
        <v>14972</v>
      </c>
      <c r="H5919" s="4">
        <v>164692</v>
      </c>
    </row>
    <row r="5920" spans="1:8" ht="15.75">
      <c r="A5920" s="3" t="s">
        <v>2947</v>
      </c>
      <c r="B5920" s="2" t="s">
        <v>648</v>
      </c>
      <c r="C5920" s="2" t="s">
        <v>647</v>
      </c>
      <c r="D5920" s="2" t="s">
        <v>649</v>
      </c>
      <c r="E5920" s="4">
        <v>30</v>
      </c>
      <c r="F5920" s="4">
        <v>102000</v>
      </c>
      <c r="G5920" s="4">
        <v>10200</v>
      </c>
      <c r="H5920" s="4">
        <v>112200</v>
      </c>
    </row>
    <row r="5921" spans="1:8" ht="15.75">
      <c r="A5921" s="3" t="s">
        <v>2947</v>
      </c>
      <c r="B5921" s="2" t="s">
        <v>655</v>
      </c>
      <c r="C5921" s="2" t="s">
        <v>654</v>
      </c>
      <c r="D5921" s="2" t="s">
        <v>656</v>
      </c>
      <c r="E5921" s="4">
        <v>29</v>
      </c>
      <c r="F5921" s="4">
        <v>105076</v>
      </c>
      <c r="G5921" s="4">
        <v>10508</v>
      </c>
      <c r="H5921" s="4">
        <v>115584</v>
      </c>
    </row>
    <row r="5922" spans="1:8" ht="15.75">
      <c r="A5922" s="3" t="s">
        <v>2947</v>
      </c>
      <c r="B5922" s="2" t="s">
        <v>660</v>
      </c>
      <c r="C5922" s="2" t="s">
        <v>448</v>
      </c>
      <c r="D5922" s="2" t="s">
        <v>661</v>
      </c>
      <c r="E5922" s="4">
        <v>100</v>
      </c>
      <c r="F5922" s="4">
        <v>838600</v>
      </c>
      <c r="G5922" s="4">
        <v>83860</v>
      </c>
      <c r="H5922" s="4">
        <v>922460</v>
      </c>
    </row>
    <row r="5923" spans="1:8" ht="15.75">
      <c r="A5923" s="3" t="s">
        <v>2947</v>
      </c>
      <c r="B5923" s="2" t="s">
        <v>663</v>
      </c>
      <c r="C5923" s="2" t="s">
        <v>662</v>
      </c>
      <c r="D5923" s="2" t="s">
        <v>664</v>
      </c>
      <c r="E5923" s="4">
        <v>10</v>
      </c>
      <c r="F5923" s="4">
        <v>38010</v>
      </c>
      <c r="G5923" s="4">
        <v>3801</v>
      </c>
      <c r="H5923" s="4">
        <v>41811</v>
      </c>
    </row>
    <row r="5924" spans="1:8" ht="15.75">
      <c r="A5924" s="3" t="s">
        <v>2947</v>
      </c>
      <c r="B5924" s="2" t="s">
        <v>666</v>
      </c>
      <c r="C5924" s="2" t="s">
        <v>665</v>
      </c>
      <c r="D5924" s="2" t="s">
        <v>667</v>
      </c>
      <c r="E5924" s="4">
        <v>10</v>
      </c>
      <c r="F5924" s="4">
        <v>85370</v>
      </c>
      <c r="G5924" s="4">
        <v>8537</v>
      </c>
      <c r="H5924" s="4">
        <v>93907</v>
      </c>
    </row>
    <row r="5925" spans="1:8" ht="15.75">
      <c r="A5925" s="3" t="s">
        <v>2947</v>
      </c>
      <c r="B5925" s="2" t="s">
        <v>669</v>
      </c>
      <c r="C5925" s="2" t="s">
        <v>668</v>
      </c>
      <c r="D5925" s="2" t="s">
        <v>670</v>
      </c>
      <c r="E5925" s="4">
        <v>10</v>
      </c>
      <c r="F5925" s="4">
        <v>42040</v>
      </c>
      <c r="G5925" s="4">
        <v>4204</v>
      </c>
      <c r="H5925" s="4">
        <v>46244</v>
      </c>
    </row>
    <row r="5926" spans="1:8" ht="15.75">
      <c r="A5926" s="3" t="s">
        <v>2947</v>
      </c>
      <c r="B5926" s="2" t="s">
        <v>674</v>
      </c>
      <c r="C5926" s="2" t="s">
        <v>673</v>
      </c>
      <c r="D5926" s="2" t="s">
        <v>675</v>
      </c>
      <c r="E5926" s="4">
        <v>10</v>
      </c>
      <c r="F5926" s="4">
        <v>35140</v>
      </c>
      <c r="G5926" s="4">
        <v>3514</v>
      </c>
      <c r="H5926" s="4">
        <v>38654</v>
      </c>
    </row>
    <row r="5927" spans="1:8" ht="15.75">
      <c r="A5927" s="3" t="s">
        <v>2947</v>
      </c>
      <c r="B5927" s="2" t="s">
        <v>680</v>
      </c>
      <c r="C5927" s="2" t="s">
        <v>679</v>
      </c>
      <c r="D5927" s="2" t="s">
        <v>681</v>
      </c>
      <c r="E5927" s="4">
        <v>70</v>
      </c>
      <c r="F5927" s="4">
        <v>816160</v>
      </c>
      <c r="G5927" s="4">
        <v>81616</v>
      </c>
      <c r="H5927" s="4">
        <v>897776</v>
      </c>
    </row>
    <row r="5928" spans="1:8" ht="15.75">
      <c r="A5928" s="3" t="s">
        <v>2947</v>
      </c>
      <c r="B5928" s="2" t="s">
        <v>686</v>
      </c>
      <c r="C5928" s="2" t="s">
        <v>685</v>
      </c>
      <c r="D5928" s="2" t="s">
        <v>687</v>
      </c>
      <c r="E5928" s="4">
        <v>50</v>
      </c>
      <c r="F5928" s="4">
        <v>510920</v>
      </c>
      <c r="G5928" s="4">
        <v>51092</v>
      </c>
      <c r="H5928" s="4">
        <v>562012</v>
      </c>
    </row>
    <row r="5929" spans="1:8" ht="15.75">
      <c r="A5929" s="3" t="s">
        <v>2947</v>
      </c>
      <c r="B5929" s="2" t="s">
        <v>692</v>
      </c>
      <c r="C5929" s="2" t="s">
        <v>691</v>
      </c>
      <c r="D5929" s="2" t="s">
        <v>693</v>
      </c>
      <c r="E5929" s="4">
        <v>30</v>
      </c>
      <c r="F5929" s="4">
        <v>266730</v>
      </c>
      <c r="G5929" s="4">
        <v>26673</v>
      </c>
      <c r="H5929" s="4">
        <v>293403</v>
      </c>
    </row>
    <row r="5930" spans="1:8" ht="15.75">
      <c r="A5930" s="3" t="s">
        <v>2947</v>
      </c>
      <c r="B5930" s="2" t="s">
        <v>700</v>
      </c>
      <c r="C5930" s="2" t="s">
        <v>699</v>
      </c>
      <c r="D5930" s="2" t="s">
        <v>701</v>
      </c>
      <c r="E5930" s="4">
        <v>200</v>
      </c>
      <c r="F5930" s="4">
        <v>785400</v>
      </c>
      <c r="G5930" s="4">
        <v>78540</v>
      </c>
      <c r="H5930" s="4">
        <v>863940</v>
      </c>
    </row>
    <row r="5931" spans="1:8" ht="15.75">
      <c r="A5931" s="3" t="s">
        <v>2947</v>
      </c>
      <c r="B5931" s="2" t="s">
        <v>3094</v>
      </c>
      <c r="C5931" s="2" t="s">
        <v>3093</v>
      </c>
      <c r="D5931" s="2"/>
      <c r="E5931" s="4">
        <v>1004</v>
      </c>
      <c r="F5931" s="4">
        <v>1757000</v>
      </c>
      <c r="G5931" s="4">
        <v>175700</v>
      </c>
      <c r="H5931" s="4">
        <v>1932700</v>
      </c>
    </row>
    <row r="5932" spans="1:8" ht="15.75">
      <c r="A5932" s="3" t="s">
        <v>2947</v>
      </c>
      <c r="B5932" s="2" t="s">
        <v>731</v>
      </c>
      <c r="C5932" s="2" t="s">
        <v>730</v>
      </c>
      <c r="D5932" s="2" t="s">
        <v>732</v>
      </c>
      <c r="E5932" s="4">
        <v>1</v>
      </c>
      <c r="F5932" s="4">
        <v>2700</v>
      </c>
      <c r="G5932" s="4">
        <v>270</v>
      </c>
      <c r="H5932" s="4">
        <v>2970</v>
      </c>
    </row>
    <row r="5933" spans="1:8" ht="15.75">
      <c r="A5933" s="3" t="s">
        <v>2947</v>
      </c>
      <c r="B5933" s="2" t="s">
        <v>734</v>
      </c>
      <c r="C5933" s="2" t="s">
        <v>733</v>
      </c>
      <c r="D5933" s="2" t="s">
        <v>735</v>
      </c>
      <c r="E5933" s="4">
        <v>10</v>
      </c>
      <c r="F5933" s="4">
        <v>60000</v>
      </c>
      <c r="G5933" s="4">
        <v>6000</v>
      </c>
      <c r="H5933" s="4">
        <v>66000</v>
      </c>
    </row>
    <row r="5934" spans="1:8" ht="15.75">
      <c r="A5934" s="3" t="s">
        <v>2947</v>
      </c>
      <c r="B5934" s="2" t="s">
        <v>737</v>
      </c>
      <c r="C5934" s="2" t="s">
        <v>736</v>
      </c>
      <c r="D5934" s="2" t="s">
        <v>738</v>
      </c>
      <c r="E5934" s="4">
        <v>100</v>
      </c>
      <c r="F5934" s="4">
        <v>202800</v>
      </c>
      <c r="G5934" s="4">
        <v>20280</v>
      </c>
      <c r="H5934" s="4">
        <v>223080</v>
      </c>
    </row>
    <row r="5935" spans="1:8" ht="15.75">
      <c r="A5935" s="3" t="s">
        <v>2947</v>
      </c>
      <c r="B5935" s="2" t="s">
        <v>3112</v>
      </c>
      <c r="C5935" s="2" t="s">
        <v>3111</v>
      </c>
      <c r="D5935" s="2" t="s">
        <v>3113</v>
      </c>
      <c r="E5935" s="4">
        <v>2</v>
      </c>
      <c r="F5935" s="4">
        <v>12400</v>
      </c>
      <c r="G5935" s="4">
        <v>1240</v>
      </c>
      <c r="H5935" s="4">
        <v>13640</v>
      </c>
    </row>
    <row r="5936" spans="1:8" ht="15.75">
      <c r="A5936" s="3" t="s">
        <v>2947</v>
      </c>
      <c r="B5936" s="2" t="s">
        <v>745</v>
      </c>
      <c r="C5936" s="2" t="s">
        <v>744</v>
      </c>
      <c r="D5936" s="2" t="s">
        <v>746</v>
      </c>
      <c r="E5936" s="4">
        <v>50</v>
      </c>
      <c r="F5936" s="4">
        <v>215840</v>
      </c>
      <c r="G5936" s="4">
        <v>21584</v>
      </c>
      <c r="H5936" s="4">
        <v>237424</v>
      </c>
    </row>
    <row r="5937" spans="1:8" ht="15.75">
      <c r="A5937" s="3" t="s">
        <v>2947</v>
      </c>
      <c r="B5937" s="2" t="s">
        <v>760</v>
      </c>
      <c r="C5937" s="2" t="s">
        <v>759</v>
      </c>
      <c r="D5937" s="2" t="s">
        <v>761</v>
      </c>
      <c r="E5937" s="4">
        <v>200</v>
      </c>
      <c r="F5937" s="4">
        <v>224200</v>
      </c>
      <c r="G5937" s="4">
        <v>22420</v>
      </c>
      <c r="H5937" s="4">
        <v>246620</v>
      </c>
    </row>
    <row r="5938" spans="1:8" ht="15.75">
      <c r="A5938" s="3" t="s">
        <v>2947</v>
      </c>
      <c r="B5938" s="2" t="s">
        <v>768</v>
      </c>
      <c r="C5938" s="2" t="s">
        <v>767</v>
      </c>
      <c r="D5938" s="2" t="s">
        <v>769</v>
      </c>
      <c r="E5938" s="4">
        <v>10</v>
      </c>
      <c r="F5938" s="4">
        <v>41000</v>
      </c>
      <c r="G5938" s="4">
        <v>4100</v>
      </c>
      <c r="H5938" s="4">
        <v>45100</v>
      </c>
    </row>
    <row r="5939" spans="1:8" ht="15.75">
      <c r="A5939" s="3" t="s">
        <v>2947</v>
      </c>
      <c r="B5939" s="2" t="s">
        <v>771</v>
      </c>
      <c r="C5939" s="2" t="s">
        <v>770</v>
      </c>
      <c r="D5939" s="2" t="s">
        <v>772</v>
      </c>
      <c r="E5939" s="4">
        <v>160</v>
      </c>
      <c r="F5939" s="4">
        <v>944610</v>
      </c>
      <c r="G5939" s="4">
        <v>94461</v>
      </c>
      <c r="H5939" s="4">
        <v>1039071</v>
      </c>
    </row>
    <row r="5940" spans="1:8" ht="15.75">
      <c r="A5940" s="3" t="s">
        <v>2947</v>
      </c>
      <c r="B5940" s="2" t="s">
        <v>774</v>
      </c>
      <c r="C5940" s="2" t="s">
        <v>773</v>
      </c>
      <c r="D5940" s="2" t="s">
        <v>775</v>
      </c>
      <c r="E5940" s="4">
        <v>100</v>
      </c>
      <c r="F5940" s="4">
        <v>268700</v>
      </c>
      <c r="G5940" s="4">
        <v>26865</v>
      </c>
      <c r="H5940" s="4">
        <v>295565</v>
      </c>
    </row>
    <row r="5941" spans="1:8" ht="15.75">
      <c r="A5941" s="3" t="s">
        <v>2947</v>
      </c>
      <c r="B5941" s="2" t="s">
        <v>3135</v>
      </c>
      <c r="C5941" s="2" t="s">
        <v>3134</v>
      </c>
      <c r="D5941" s="2" t="s">
        <v>3136</v>
      </c>
      <c r="E5941" s="4">
        <v>10</v>
      </c>
      <c r="F5941" s="4">
        <v>47000</v>
      </c>
      <c r="G5941" s="4">
        <v>4700</v>
      </c>
      <c r="H5941" s="4">
        <v>51700</v>
      </c>
    </row>
    <row r="5942" spans="1:8" ht="15.75">
      <c r="A5942" s="3" t="s">
        <v>2947</v>
      </c>
      <c r="B5942" s="2" t="s">
        <v>787</v>
      </c>
      <c r="C5942" s="2" t="s">
        <v>786</v>
      </c>
      <c r="D5942" s="2" t="s">
        <v>788</v>
      </c>
      <c r="E5942" s="4">
        <v>50</v>
      </c>
      <c r="F5942" s="4">
        <v>142290</v>
      </c>
      <c r="G5942" s="4">
        <v>14229</v>
      </c>
      <c r="H5942" s="4">
        <v>156519</v>
      </c>
    </row>
    <row r="5943" spans="1:8" ht="15.75">
      <c r="A5943" s="3" t="s">
        <v>2947</v>
      </c>
      <c r="B5943" s="2" t="s">
        <v>790</v>
      </c>
      <c r="C5943" s="2" t="s">
        <v>789</v>
      </c>
      <c r="D5943" s="2" t="s">
        <v>791</v>
      </c>
      <c r="E5943" s="4">
        <v>100</v>
      </c>
      <c r="F5943" s="4">
        <v>180000</v>
      </c>
      <c r="G5943" s="4">
        <v>18000</v>
      </c>
      <c r="H5943" s="4">
        <v>198000</v>
      </c>
    </row>
    <row r="5944" spans="1:8" ht="15.75">
      <c r="A5944" s="3" t="s">
        <v>2947</v>
      </c>
      <c r="B5944" s="2" t="s">
        <v>800</v>
      </c>
      <c r="C5944" s="2" t="s">
        <v>799</v>
      </c>
      <c r="D5944" s="2" t="s">
        <v>801</v>
      </c>
      <c r="E5944" s="4">
        <v>150</v>
      </c>
      <c r="F5944" s="4">
        <v>1025700</v>
      </c>
      <c r="G5944" s="4">
        <v>102570</v>
      </c>
      <c r="H5944" s="4">
        <v>1128270</v>
      </c>
    </row>
    <row r="5945" spans="1:8" ht="15.75">
      <c r="A5945" s="3" t="s">
        <v>2947</v>
      </c>
      <c r="B5945" s="2" t="s">
        <v>806</v>
      </c>
      <c r="C5945" s="2" t="s">
        <v>805</v>
      </c>
      <c r="D5945" s="2" t="s">
        <v>807</v>
      </c>
      <c r="E5945" s="4">
        <v>50</v>
      </c>
      <c r="F5945" s="4">
        <v>380000</v>
      </c>
      <c r="G5945" s="4">
        <v>38000</v>
      </c>
      <c r="H5945" s="4">
        <v>418000</v>
      </c>
    </row>
    <row r="5946" spans="1:8" ht="15.75">
      <c r="A5946" s="3" t="s">
        <v>2947</v>
      </c>
      <c r="B5946" s="2" t="s">
        <v>820</v>
      </c>
      <c r="C5946" s="2" t="s">
        <v>819</v>
      </c>
      <c r="D5946" s="2" t="s">
        <v>821</v>
      </c>
      <c r="E5946" s="4">
        <v>28</v>
      </c>
      <c r="F5946" s="4">
        <v>83098</v>
      </c>
      <c r="G5946" s="4">
        <v>8310</v>
      </c>
      <c r="H5946" s="4">
        <v>91408</v>
      </c>
    </row>
    <row r="5947" spans="1:8" ht="15.75">
      <c r="A5947" s="3" t="s">
        <v>2947</v>
      </c>
      <c r="B5947" s="2" t="s">
        <v>823</v>
      </c>
      <c r="C5947" s="2" t="s">
        <v>822</v>
      </c>
      <c r="D5947" s="2" t="s">
        <v>824</v>
      </c>
      <c r="E5947" s="4">
        <v>2025</v>
      </c>
      <c r="F5947" s="4">
        <v>2835500</v>
      </c>
      <c r="G5947" s="4">
        <v>283550</v>
      </c>
      <c r="H5947" s="4">
        <v>3119050</v>
      </c>
    </row>
    <row r="5948" spans="1:8" ht="15.75">
      <c r="A5948" s="3" t="s">
        <v>2947</v>
      </c>
      <c r="B5948" s="2" t="s">
        <v>826</v>
      </c>
      <c r="C5948" s="2" t="s">
        <v>825</v>
      </c>
      <c r="D5948" s="2" t="s">
        <v>827</v>
      </c>
      <c r="E5948" s="4">
        <v>59</v>
      </c>
      <c r="F5948" s="4">
        <v>532600</v>
      </c>
      <c r="G5948" s="4">
        <v>53260</v>
      </c>
      <c r="H5948" s="4">
        <v>585860</v>
      </c>
    </row>
    <row r="5949" spans="1:8" ht="15.75">
      <c r="A5949" s="3" t="s">
        <v>2947</v>
      </c>
      <c r="B5949" s="2" t="s">
        <v>858</v>
      </c>
      <c r="C5949" s="2" t="s">
        <v>857</v>
      </c>
      <c r="D5949" s="2" t="s">
        <v>859</v>
      </c>
      <c r="E5949" s="4">
        <v>254</v>
      </c>
      <c r="F5949" s="4">
        <v>415028</v>
      </c>
      <c r="G5949" s="4">
        <v>41503</v>
      </c>
      <c r="H5949" s="4">
        <v>456531</v>
      </c>
    </row>
    <row r="5950" spans="1:8" ht="15.75">
      <c r="A5950" s="3" t="s">
        <v>2947</v>
      </c>
      <c r="B5950" s="2" t="s">
        <v>861</v>
      </c>
      <c r="C5950" s="2" t="s">
        <v>860</v>
      </c>
      <c r="D5950" s="2" t="s">
        <v>758</v>
      </c>
      <c r="E5950" s="4">
        <v>2</v>
      </c>
      <c r="F5950" s="4">
        <v>34600</v>
      </c>
      <c r="G5950" s="4">
        <v>3460</v>
      </c>
      <c r="H5950" s="4">
        <v>38060</v>
      </c>
    </row>
    <row r="5951" spans="1:8" ht="15.75">
      <c r="A5951" s="3" t="s">
        <v>2947</v>
      </c>
      <c r="B5951" s="2" t="s">
        <v>3178</v>
      </c>
      <c r="C5951" s="2" t="s">
        <v>3177</v>
      </c>
      <c r="D5951" s="2" t="s">
        <v>914</v>
      </c>
      <c r="E5951" s="4">
        <v>2</v>
      </c>
      <c r="F5951" s="4">
        <v>146734</v>
      </c>
      <c r="G5951" s="4">
        <v>14673</v>
      </c>
      <c r="H5951" s="4">
        <v>161407</v>
      </c>
    </row>
    <row r="5952" spans="1:8" ht="15.75">
      <c r="A5952" s="3" t="s">
        <v>2947</v>
      </c>
      <c r="B5952" s="2" t="s">
        <v>918</v>
      </c>
      <c r="C5952" s="2" t="s">
        <v>917</v>
      </c>
      <c r="D5952" s="2" t="s">
        <v>919</v>
      </c>
      <c r="E5952" s="4">
        <v>10</v>
      </c>
      <c r="F5952" s="4">
        <v>257200</v>
      </c>
      <c r="G5952" s="4">
        <v>25720</v>
      </c>
      <c r="H5952" s="4">
        <v>282920</v>
      </c>
    </row>
    <row r="5953" spans="1:8" ht="15.75">
      <c r="A5953" s="3" t="s">
        <v>2947</v>
      </c>
      <c r="B5953" s="2" t="s">
        <v>3187</v>
      </c>
      <c r="C5953" s="2" t="s">
        <v>3186</v>
      </c>
      <c r="D5953" s="2" t="s">
        <v>890</v>
      </c>
      <c r="E5953" s="4">
        <v>15</v>
      </c>
      <c r="F5953" s="4">
        <v>193176</v>
      </c>
      <c r="G5953" s="4">
        <v>19318</v>
      </c>
      <c r="H5953" s="4">
        <v>212494</v>
      </c>
    </row>
    <row r="5954" spans="1:8" ht="15.75">
      <c r="A5954" s="3" t="s">
        <v>2947</v>
      </c>
      <c r="B5954" s="2" t="s">
        <v>3189</v>
      </c>
      <c r="C5954" s="2" t="s">
        <v>3188</v>
      </c>
      <c r="D5954" s="2" t="s">
        <v>890</v>
      </c>
      <c r="E5954" s="4">
        <v>34</v>
      </c>
      <c r="F5954" s="4">
        <v>439474</v>
      </c>
      <c r="G5954" s="4">
        <v>43947</v>
      </c>
      <c r="H5954" s="4">
        <v>483421</v>
      </c>
    </row>
    <row r="5955" spans="1:8" ht="15.75">
      <c r="A5955" s="3" t="s">
        <v>2947</v>
      </c>
      <c r="B5955" s="2" t="s">
        <v>953</v>
      </c>
      <c r="C5955" s="2" t="s">
        <v>952</v>
      </c>
      <c r="D5955" s="2"/>
      <c r="E5955" s="4">
        <v>4</v>
      </c>
      <c r="F5955" s="4">
        <v>27200</v>
      </c>
      <c r="G5955" s="4">
        <v>2720</v>
      </c>
      <c r="H5955" s="4">
        <v>29920</v>
      </c>
    </row>
    <row r="5956" spans="1:8" ht="15.75">
      <c r="A5956" s="3" t="s">
        <v>2947</v>
      </c>
      <c r="B5956" s="2" t="s">
        <v>3205</v>
      </c>
      <c r="C5956" s="2" t="s">
        <v>3204</v>
      </c>
      <c r="D5956" s="2"/>
      <c r="E5956" s="4">
        <v>2</v>
      </c>
      <c r="F5956" s="4">
        <v>18800</v>
      </c>
      <c r="G5956" s="4">
        <v>1880</v>
      </c>
      <c r="H5956" s="4">
        <v>20680</v>
      </c>
    </row>
    <row r="5957" spans="1:8" ht="15.75">
      <c r="A5957" s="3" t="s">
        <v>2947</v>
      </c>
      <c r="B5957" s="2" t="s">
        <v>3211</v>
      </c>
      <c r="C5957" s="2" t="s">
        <v>3210</v>
      </c>
      <c r="D5957" s="2"/>
      <c r="E5957" s="4">
        <v>1</v>
      </c>
      <c r="F5957" s="4">
        <v>8700</v>
      </c>
      <c r="G5957" s="4">
        <v>870</v>
      </c>
      <c r="H5957" s="4">
        <v>9570</v>
      </c>
    </row>
    <row r="5958" spans="1:8" ht="15.75">
      <c r="A5958" s="3" t="s">
        <v>2947</v>
      </c>
      <c r="B5958" s="2" t="s">
        <v>1041</v>
      </c>
      <c r="C5958" s="2" t="s">
        <v>1040</v>
      </c>
      <c r="D5958" s="2"/>
      <c r="E5958" s="4">
        <v>34</v>
      </c>
      <c r="F5958" s="4">
        <v>251600</v>
      </c>
      <c r="G5958" s="4">
        <v>25160</v>
      </c>
      <c r="H5958" s="4">
        <v>276760</v>
      </c>
    </row>
    <row r="5959" spans="1:8" ht="15.75">
      <c r="A5959" s="3" t="s">
        <v>2947</v>
      </c>
      <c r="B5959" s="2" t="s">
        <v>3251</v>
      </c>
      <c r="C5959" s="2" t="s">
        <v>3250</v>
      </c>
      <c r="D5959" s="2" t="s">
        <v>919</v>
      </c>
      <c r="E5959" s="4">
        <v>6</v>
      </c>
      <c r="F5959" s="4">
        <v>183312</v>
      </c>
      <c r="G5959" s="4">
        <v>18331</v>
      </c>
      <c r="H5959" s="4">
        <v>201643</v>
      </c>
    </row>
    <row r="5960" spans="1:8" ht="15.75">
      <c r="A5960" s="3" t="s">
        <v>2947</v>
      </c>
      <c r="B5960" s="2" t="s">
        <v>1045</v>
      </c>
      <c r="C5960" s="2" t="s">
        <v>1044</v>
      </c>
      <c r="D5960" s="2"/>
      <c r="E5960" s="4">
        <v>4</v>
      </c>
      <c r="F5960" s="4">
        <v>122000</v>
      </c>
      <c r="G5960" s="4">
        <v>12200</v>
      </c>
      <c r="H5960" s="4">
        <v>134200</v>
      </c>
    </row>
    <row r="5961" spans="1:8" ht="15.75">
      <c r="A5961" s="3" t="s">
        <v>2947</v>
      </c>
      <c r="B5961" s="2" t="s">
        <v>1068</v>
      </c>
      <c r="C5961" s="2" t="s">
        <v>1067</v>
      </c>
      <c r="D5961" s="2"/>
      <c r="E5961" s="4">
        <v>10</v>
      </c>
      <c r="F5961" s="4">
        <v>305000</v>
      </c>
      <c r="G5961" s="4">
        <v>30500</v>
      </c>
      <c r="H5961" s="4">
        <v>335500</v>
      </c>
    </row>
    <row r="5962" spans="1:8" ht="15.75">
      <c r="A5962" s="3" t="s">
        <v>2947</v>
      </c>
      <c r="B5962" s="2" t="s">
        <v>1071</v>
      </c>
      <c r="C5962" s="2" t="s">
        <v>759</v>
      </c>
      <c r="D5962" s="2" t="s">
        <v>1072</v>
      </c>
      <c r="E5962" s="4">
        <v>100</v>
      </c>
      <c r="F5962" s="4">
        <v>102000</v>
      </c>
      <c r="G5962" s="4">
        <v>10200</v>
      </c>
      <c r="H5962" s="4">
        <v>112200</v>
      </c>
    </row>
    <row r="5963" spans="1:8" ht="15.75">
      <c r="A5963" s="3" t="s">
        <v>2947</v>
      </c>
      <c r="B5963" s="2" t="s">
        <v>1075</v>
      </c>
      <c r="C5963" s="2" t="s">
        <v>822</v>
      </c>
      <c r="D5963" s="2" t="s">
        <v>1076</v>
      </c>
      <c r="E5963" s="4">
        <v>700</v>
      </c>
      <c r="F5963" s="4">
        <v>888300</v>
      </c>
      <c r="G5963" s="4">
        <v>88830</v>
      </c>
      <c r="H5963" s="4">
        <v>977130</v>
      </c>
    </row>
    <row r="5964" spans="1:8" ht="15.75">
      <c r="A5964" s="3" t="s">
        <v>2947</v>
      </c>
      <c r="B5964" s="2" t="s">
        <v>1116</v>
      </c>
      <c r="C5964" s="2" t="s">
        <v>514</v>
      </c>
      <c r="D5964" s="2" t="s">
        <v>3272</v>
      </c>
      <c r="E5964" s="4">
        <v>15</v>
      </c>
      <c r="F5964" s="4">
        <v>862500</v>
      </c>
      <c r="G5964" s="4">
        <v>86250</v>
      </c>
      <c r="H5964" s="4">
        <v>948750</v>
      </c>
    </row>
    <row r="5965" spans="1:8" ht="15.75">
      <c r="A5965" s="3" t="s">
        <v>2947</v>
      </c>
      <c r="B5965" s="2" t="s">
        <v>1124</v>
      </c>
      <c r="C5965" s="2" t="s">
        <v>524</v>
      </c>
      <c r="D5965" s="2" t="s">
        <v>1117</v>
      </c>
      <c r="E5965" s="4">
        <v>15</v>
      </c>
      <c r="F5965" s="4"/>
      <c r="G5965" s="4"/>
      <c r="H5965" s="4"/>
    </row>
    <row r="5966" spans="1:8" ht="15.75">
      <c r="A5966" s="3" t="s">
        <v>2947</v>
      </c>
      <c r="B5966" s="2" t="s">
        <v>1127</v>
      </c>
      <c r="C5966" s="2" t="s">
        <v>355</v>
      </c>
      <c r="D5966" s="2" t="s">
        <v>1117</v>
      </c>
      <c r="E5966" s="4">
        <v>15</v>
      </c>
      <c r="F5966" s="4"/>
      <c r="G5966" s="4"/>
      <c r="H5966" s="4"/>
    </row>
    <row r="5967" spans="1:8" ht="15.75">
      <c r="A5967" s="3" t="s">
        <v>2947</v>
      </c>
      <c r="B5967" s="2" t="s">
        <v>3278</v>
      </c>
      <c r="C5967" s="2" t="s">
        <v>3277</v>
      </c>
      <c r="D5967" s="2"/>
      <c r="E5967" s="4">
        <v>4</v>
      </c>
      <c r="F5967" s="4">
        <v>32000</v>
      </c>
      <c r="G5967" s="4">
        <v>3200</v>
      </c>
      <c r="H5967" s="4">
        <v>35200</v>
      </c>
    </row>
    <row r="5968" spans="1:8" ht="15.75">
      <c r="A5968" s="3" t="s">
        <v>2947</v>
      </c>
      <c r="B5968" s="2" t="s">
        <v>3290</v>
      </c>
      <c r="C5968" s="2" t="s">
        <v>463</v>
      </c>
      <c r="D5968" s="2" t="s">
        <v>1172</v>
      </c>
      <c r="E5968" s="4">
        <v>5</v>
      </c>
      <c r="F5968" s="4"/>
      <c r="G5968" s="4"/>
      <c r="H5968" s="4"/>
    </row>
    <row r="5969" spans="1:8" ht="15.75">
      <c r="A5969" s="3" t="s">
        <v>2947</v>
      </c>
      <c r="B5969" s="2" t="s">
        <v>1176</v>
      </c>
      <c r="C5969" s="2" t="s">
        <v>1175</v>
      </c>
      <c r="D5969" s="2"/>
      <c r="E5969" s="4">
        <v>2</v>
      </c>
      <c r="F5969" s="4">
        <v>4800</v>
      </c>
      <c r="G5969" s="4">
        <v>480</v>
      </c>
      <c r="H5969" s="4">
        <v>5280</v>
      </c>
    </row>
    <row r="5970" spans="1:8" ht="15.75">
      <c r="A5970" s="3" t="s">
        <v>2947</v>
      </c>
      <c r="B5970" s="2" t="s">
        <v>3299</v>
      </c>
      <c r="C5970" s="2" t="s">
        <v>467</v>
      </c>
      <c r="D5970" s="2" t="s">
        <v>3300</v>
      </c>
      <c r="E5970" s="4">
        <v>5</v>
      </c>
      <c r="F5970" s="4"/>
      <c r="G5970" s="4"/>
      <c r="H5970" s="4"/>
    </row>
    <row r="5971" spans="1:8" ht="15.75">
      <c r="A5971" s="3" t="s">
        <v>2947</v>
      </c>
      <c r="B5971" s="2" t="s">
        <v>3330</v>
      </c>
      <c r="C5971" s="2" t="s">
        <v>3329</v>
      </c>
      <c r="D5971" s="2" t="s">
        <v>3331</v>
      </c>
      <c r="E5971" s="4">
        <v>5</v>
      </c>
      <c r="F5971" s="4"/>
      <c r="G5971" s="4"/>
      <c r="H5971" s="4"/>
    </row>
    <row r="5972" spans="1:8" ht="15.75">
      <c r="A5972" s="3" t="s">
        <v>2947</v>
      </c>
      <c r="B5972" s="2" t="s">
        <v>3411</v>
      </c>
      <c r="C5972" s="2" t="s">
        <v>3410</v>
      </c>
      <c r="D5972" s="2"/>
      <c r="E5972" s="4">
        <v>1</v>
      </c>
      <c r="F5972" s="4">
        <v>9000</v>
      </c>
      <c r="G5972" s="4">
        <v>900</v>
      </c>
      <c r="H5972" s="4">
        <v>9900</v>
      </c>
    </row>
    <row r="5973" spans="1:8" ht="15.75">
      <c r="A5973" s="3" t="s">
        <v>2947</v>
      </c>
      <c r="B5973" s="2" t="s">
        <v>3412</v>
      </c>
      <c r="C5973" s="2" t="s">
        <v>557</v>
      </c>
      <c r="D5973" s="2" t="s">
        <v>1117</v>
      </c>
      <c r="E5973" s="4">
        <v>30</v>
      </c>
      <c r="F5973" s="4"/>
      <c r="G5973" s="4"/>
      <c r="H5973" s="4"/>
    </row>
    <row r="5974" spans="1:8" ht="15.75">
      <c r="A5974" s="3" t="s">
        <v>2947</v>
      </c>
      <c r="B5974" s="2" t="s">
        <v>3413</v>
      </c>
      <c r="C5974" s="2" t="s">
        <v>566</v>
      </c>
      <c r="D5974" s="2" t="s">
        <v>1117</v>
      </c>
      <c r="E5974" s="4">
        <v>20</v>
      </c>
      <c r="F5974" s="4">
        <v>652800</v>
      </c>
      <c r="G5974" s="4">
        <v>65280</v>
      </c>
      <c r="H5974" s="4">
        <v>718080</v>
      </c>
    </row>
    <row r="5975" spans="1:8" ht="15.75">
      <c r="A5975" s="3" t="s">
        <v>2947</v>
      </c>
      <c r="B5975" s="2" t="s">
        <v>3492</v>
      </c>
      <c r="C5975" s="2" t="s">
        <v>2692</v>
      </c>
      <c r="D5975" s="2" t="s">
        <v>104</v>
      </c>
      <c r="E5975" s="4">
        <v>12</v>
      </c>
      <c r="F5975" s="4">
        <v>625200</v>
      </c>
      <c r="G5975" s="4">
        <v>62520</v>
      </c>
      <c r="H5975" s="4">
        <v>687720</v>
      </c>
    </row>
    <row r="5976" spans="1:8" ht="15.75">
      <c r="A5976" s="3" t="s">
        <v>2947</v>
      </c>
      <c r="B5976" s="2" t="s">
        <v>1346</v>
      </c>
      <c r="C5976" s="2" t="s">
        <v>1345</v>
      </c>
      <c r="D5976" s="2" t="s">
        <v>1342</v>
      </c>
      <c r="E5976" s="4">
        <v>80</v>
      </c>
      <c r="F5976" s="4">
        <v>960000</v>
      </c>
      <c r="G5976" s="4">
        <v>96000</v>
      </c>
      <c r="H5976" s="4">
        <v>1056000</v>
      </c>
    </row>
    <row r="5977" spans="1:8" ht="15.75">
      <c r="A5977" s="3" t="s">
        <v>2947</v>
      </c>
      <c r="B5977" s="2" t="s">
        <v>1354</v>
      </c>
      <c r="C5977" s="2" t="s">
        <v>1353</v>
      </c>
      <c r="D5977" s="2" t="s">
        <v>1342</v>
      </c>
      <c r="E5977" s="4">
        <v>35</v>
      </c>
      <c r="F5977" s="4">
        <v>399000</v>
      </c>
      <c r="G5977" s="4">
        <v>39900</v>
      </c>
      <c r="H5977" s="4">
        <v>438900</v>
      </c>
    </row>
    <row r="5978" spans="1:8" ht="15.75">
      <c r="A5978" s="3" t="s">
        <v>2947</v>
      </c>
      <c r="B5978" s="2" t="s">
        <v>1363</v>
      </c>
      <c r="C5978" s="2" t="s">
        <v>1362</v>
      </c>
      <c r="D5978" s="2" t="s">
        <v>1342</v>
      </c>
      <c r="E5978" s="4">
        <v>26</v>
      </c>
      <c r="F5978" s="4">
        <v>291000</v>
      </c>
      <c r="G5978" s="4">
        <v>29100</v>
      </c>
      <c r="H5978" s="4">
        <v>320100</v>
      </c>
    </row>
    <row r="5979" spans="1:8" ht="15.75">
      <c r="A5979" s="3" t="s">
        <v>2947</v>
      </c>
      <c r="B5979" s="2" t="s">
        <v>1365</v>
      </c>
      <c r="C5979" s="2" t="s">
        <v>1364</v>
      </c>
      <c r="D5979" s="2" t="s">
        <v>1352</v>
      </c>
      <c r="E5979" s="4">
        <v>102</v>
      </c>
      <c r="F5979" s="4">
        <v>91800</v>
      </c>
      <c r="G5979" s="4">
        <v>9180</v>
      </c>
      <c r="H5979" s="4">
        <v>100980</v>
      </c>
    </row>
    <row r="5980" spans="1:8" ht="15.75">
      <c r="A5980" s="3" t="s">
        <v>2947</v>
      </c>
      <c r="B5980" s="2" t="s">
        <v>1370</v>
      </c>
      <c r="C5980" s="2" t="s">
        <v>1369</v>
      </c>
      <c r="D5980" s="2" t="s">
        <v>1352</v>
      </c>
      <c r="E5980" s="4">
        <v>426</v>
      </c>
      <c r="F5980" s="4">
        <v>10650000</v>
      </c>
      <c r="G5980" s="4">
        <v>1065000</v>
      </c>
      <c r="H5980" s="4">
        <v>11715000</v>
      </c>
    </row>
    <row r="5981" spans="1:8" ht="15.75">
      <c r="A5981" s="3" t="s">
        <v>2947</v>
      </c>
      <c r="B5981" s="2" t="s">
        <v>1419</v>
      </c>
      <c r="C5981" s="2" t="s">
        <v>1417</v>
      </c>
      <c r="D5981" s="2" t="s">
        <v>73</v>
      </c>
      <c r="E5981" s="4">
        <v>3</v>
      </c>
      <c r="F5981" s="4">
        <v>5700</v>
      </c>
      <c r="G5981" s="4">
        <v>570</v>
      </c>
      <c r="H5981" s="4">
        <v>6270</v>
      </c>
    </row>
    <row r="5982" spans="1:8" ht="15.75">
      <c r="A5982" s="3" t="s">
        <v>2947</v>
      </c>
      <c r="B5982" s="2" t="s">
        <v>1428</v>
      </c>
      <c r="C5982" s="2" t="s">
        <v>1426</v>
      </c>
      <c r="D5982" s="2" t="s">
        <v>73</v>
      </c>
      <c r="E5982" s="4">
        <v>5</v>
      </c>
      <c r="F5982" s="4">
        <v>9500</v>
      </c>
      <c r="G5982" s="4">
        <v>950</v>
      </c>
      <c r="H5982" s="4">
        <v>10450</v>
      </c>
    </row>
    <row r="5983" spans="1:8" ht="15.75">
      <c r="A5983" s="3" t="s">
        <v>2947</v>
      </c>
      <c r="B5983" s="2" t="s">
        <v>3534</v>
      </c>
      <c r="C5983" s="2" t="s">
        <v>1405</v>
      </c>
      <c r="D5983" s="2" t="s">
        <v>325</v>
      </c>
      <c r="E5983" s="4">
        <v>100</v>
      </c>
      <c r="F5983" s="4">
        <v>149500</v>
      </c>
      <c r="G5983" s="4">
        <v>14950</v>
      </c>
      <c r="H5983" s="4">
        <v>164450</v>
      </c>
    </row>
    <row r="5984" spans="1:8" ht="15.75">
      <c r="A5984" s="3" t="s">
        <v>2947</v>
      </c>
      <c r="B5984" s="2" t="s">
        <v>1450</v>
      </c>
      <c r="C5984" s="2" t="s">
        <v>822</v>
      </c>
      <c r="D5984" s="2" t="s">
        <v>1451</v>
      </c>
      <c r="E5984" s="4">
        <v>100</v>
      </c>
      <c r="F5984" s="4">
        <v>126900</v>
      </c>
      <c r="G5984" s="4">
        <v>12690</v>
      </c>
      <c r="H5984" s="4">
        <v>139590</v>
      </c>
    </row>
    <row r="5985" spans="1:8" ht="15.75">
      <c r="A5985" s="3" t="s">
        <v>2947</v>
      </c>
      <c r="B5985" s="2" t="s">
        <v>3547</v>
      </c>
      <c r="C5985" s="2" t="s">
        <v>1443</v>
      </c>
      <c r="D5985" s="2" t="s">
        <v>3548</v>
      </c>
      <c r="E5985" s="4">
        <v>30</v>
      </c>
      <c r="F5985" s="4">
        <v>66000</v>
      </c>
      <c r="G5985" s="4">
        <v>6600</v>
      </c>
      <c r="H5985" s="4">
        <v>72600</v>
      </c>
    </row>
    <row r="5986" spans="1:8" ht="15.75">
      <c r="A5986" s="3" t="s">
        <v>2947</v>
      </c>
      <c r="B5986" s="2" t="s">
        <v>3555</v>
      </c>
      <c r="C5986" s="2" t="s">
        <v>3554</v>
      </c>
      <c r="D5986" s="2" t="s">
        <v>919</v>
      </c>
      <c r="E5986" s="4">
        <v>29</v>
      </c>
      <c r="F5986" s="4">
        <v>708354</v>
      </c>
      <c r="G5986" s="4">
        <v>70835</v>
      </c>
      <c r="H5986" s="4">
        <v>779189</v>
      </c>
    </row>
    <row r="5987" spans="1:8" ht="15.75">
      <c r="A5987" s="3" t="s">
        <v>2947</v>
      </c>
      <c r="B5987" s="2" t="s">
        <v>1623</v>
      </c>
      <c r="C5987" s="2" t="s">
        <v>1622</v>
      </c>
      <c r="D5987" s="2" t="s">
        <v>1624</v>
      </c>
      <c r="E5987" s="4">
        <v>1</v>
      </c>
      <c r="F5987" s="4">
        <v>40000</v>
      </c>
      <c r="G5987" s="4">
        <v>4000</v>
      </c>
      <c r="H5987" s="4">
        <v>44000</v>
      </c>
    </row>
    <row r="5988" spans="1:8" ht="15.75">
      <c r="A5988" s="3" t="s">
        <v>2947</v>
      </c>
      <c r="B5988" s="2" t="s">
        <v>1755</v>
      </c>
      <c r="C5988" s="2" t="s">
        <v>1754</v>
      </c>
      <c r="D5988" s="2" t="s">
        <v>1756</v>
      </c>
      <c r="E5988" s="4">
        <v>8</v>
      </c>
      <c r="F5988" s="4">
        <v>112100</v>
      </c>
      <c r="G5988" s="4">
        <v>11210</v>
      </c>
      <c r="H5988" s="4">
        <v>123310</v>
      </c>
    </row>
    <row r="5989" spans="1:8" ht="15.75">
      <c r="A5989" s="3" t="s">
        <v>2947</v>
      </c>
      <c r="B5989" s="2" t="s">
        <v>2323</v>
      </c>
      <c r="C5989" s="2" t="s">
        <v>264</v>
      </c>
      <c r="D5989" s="2" t="s">
        <v>2324</v>
      </c>
      <c r="E5989" s="4">
        <v>30</v>
      </c>
      <c r="F5989" s="4">
        <v>147180</v>
      </c>
      <c r="G5989" s="4">
        <v>14718</v>
      </c>
      <c r="H5989" s="4">
        <v>161898</v>
      </c>
    </row>
    <row r="5990" spans="1:8" ht="15.75">
      <c r="A5990" s="3" t="s">
        <v>2947</v>
      </c>
      <c r="B5990" s="2" t="s">
        <v>2325</v>
      </c>
      <c r="C5990" s="2" t="s">
        <v>264</v>
      </c>
      <c r="D5990" s="2" t="s">
        <v>2326</v>
      </c>
      <c r="E5990" s="4">
        <v>20</v>
      </c>
      <c r="F5990" s="4">
        <v>110740</v>
      </c>
      <c r="G5990" s="4">
        <v>11074</v>
      </c>
      <c r="H5990" s="4">
        <v>121814</v>
      </c>
    </row>
    <row r="5991" spans="1:8" ht="15.75">
      <c r="A5991" s="3" t="s">
        <v>2947</v>
      </c>
      <c r="B5991" s="2" t="s">
        <v>2329</v>
      </c>
      <c r="C5991" s="2" t="s">
        <v>294</v>
      </c>
      <c r="D5991" s="2" t="s">
        <v>2330</v>
      </c>
      <c r="E5991" s="4">
        <v>5</v>
      </c>
      <c r="F5991" s="4">
        <v>23800</v>
      </c>
      <c r="G5991" s="4">
        <v>2380</v>
      </c>
      <c r="H5991" s="4">
        <v>26180</v>
      </c>
    </row>
    <row r="5992" spans="1:8" ht="15.75">
      <c r="A5992" s="3" t="s">
        <v>2947</v>
      </c>
      <c r="B5992" s="2" t="s">
        <v>3766</v>
      </c>
      <c r="C5992" s="2" t="s">
        <v>252</v>
      </c>
      <c r="D5992" s="2" t="s">
        <v>3767</v>
      </c>
      <c r="E5992" s="4">
        <v>10</v>
      </c>
      <c r="F5992" s="4">
        <v>37690</v>
      </c>
      <c r="G5992" s="4">
        <v>3769</v>
      </c>
      <c r="H5992" s="4">
        <v>41459</v>
      </c>
    </row>
    <row r="5993" spans="1:8" ht="15.75">
      <c r="A5993" s="3" t="s">
        <v>2947</v>
      </c>
      <c r="B5993" s="2" t="s">
        <v>2377</v>
      </c>
      <c r="C5993" s="2" t="s">
        <v>236</v>
      </c>
      <c r="D5993" s="2" t="s">
        <v>2378</v>
      </c>
      <c r="E5993" s="4">
        <v>10</v>
      </c>
      <c r="F5993" s="4">
        <v>42360</v>
      </c>
      <c r="G5993" s="4">
        <v>4236</v>
      </c>
      <c r="H5993" s="4">
        <v>46596</v>
      </c>
    </row>
    <row r="5994" spans="1:8" ht="15.75">
      <c r="A5994" s="3" t="s">
        <v>2947</v>
      </c>
      <c r="B5994" s="2" t="s">
        <v>2397</v>
      </c>
      <c r="C5994" s="2" t="s">
        <v>236</v>
      </c>
      <c r="D5994" s="2" t="s">
        <v>2398</v>
      </c>
      <c r="E5994" s="4">
        <v>162</v>
      </c>
      <c r="F5994" s="4">
        <v>871398</v>
      </c>
      <c r="G5994" s="4">
        <v>87140</v>
      </c>
      <c r="H5994" s="4">
        <v>958538</v>
      </c>
    </row>
    <row r="5995" spans="1:8" ht="15.75">
      <c r="A5995" s="3" t="s">
        <v>2947</v>
      </c>
      <c r="B5995" s="2" t="s">
        <v>2400</v>
      </c>
      <c r="C5995" s="2" t="s">
        <v>236</v>
      </c>
      <c r="D5995" s="2" t="s">
        <v>2401</v>
      </c>
      <c r="E5995" s="4">
        <v>30</v>
      </c>
      <c r="F5995" s="4">
        <v>205620</v>
      </c>
      <c r="G5995" s="4">
        <v>20562</v>
      </c>
      <c r="H5995" s="4">
        <v>226182</v>
      </c>
    </row>
    <row r="5996" spans="1:8" ht="15.75">
      <c r="A5996" s="3" t="s">
        <v>2947</v>
      </c>
      <c r="B5996" s="2" t="s">
        <v>2402</v>
      </c>
      <c r="C5996" s="2" t="s">
        <v>236</v>
      </c>
      <c r="D5996" s="2" t="s">
        <v>2403</v>
      </c>
      <c r="E5996" s="4">
        <v>20</v>
      </c>
      <c r="F5996" s="4">
        <v>165320</v>
      </c>
      <c r="G5996" s="4">
        <v>16532</v>
      </c>
      <c r="H5996" s="4">
        <v>181852</v>
      </c>
    </row>
    <row r="5997" spans="1:8" ht="15.75">
      <c r="A5997" s="3" t="s">
        <v>2947</v>
      </c>
      <c r="B5997" s="2" t="s">
        <v>2406</v>
      </c>
      <c r="C5997" s="2" t="s">
        <v>236</v>
      </c>
      <c r="D5997" s="2" t="s">
        <v>2407</v>
      </c>
      <c r="E5997" s="4">
        <v>40</v>
      </c>
      <c r="F5997" s="4">
        <v>134560</v>
      </c>
      <c r="G5997" s="4">
        <v>13456</v>
      </c>
      <c r="H5997" s="4">
        <v>148016</v>
      </c>
    </row>
    <row r="5998" spans="1:8" ht="15.75">
      <c r="A5998" s="3" t="s">
        <v>2947</v>
      </c>
      <c r="B5998" s="2" t="s">
        <v>2408</v>
      </c>
      <c r="C5998" s="2" t="s">
        <v>236</v>
      </c>
      <c r="D5998" s="2" t="s">
        <v>2409</v>
      </c>
      <c r="E5998" s="4">
        <v>10</v>
      </c>
      <c r="F5998" s="4">
        <v>39040</v>
      </c>
      <c r="G5998" s="4">
        <v>3904</v>
      </c>
      <c r="H5998" s="4">
        <v>42944</v>
      </c>
    </row>
    <row r="5999" spans="1:8" ht="15.75">
      <c r="A5999" s="3" t="s">
        <v>2947</v>
      </c>
      <c r="B5999" s="2" t="s">
        <v>2432</v>
      </c>
      <c r="C5999" s="2" t="s">
        <v>267</v>
      </c>
      <c r="D5999" s="2" t="s">
        <v>2433</v>
      </c>
      <c r="E5999" s="4">
        <v>95</v>
      </c>
      <c r="F5999" s="4">
        <v>322430</v>
      </c>
      <c r="G5999" s="4">
        <v>32243</v>
      </c>
      <c r="H5999" s="4">
        <v>354673</v>
      </c>
    </row>
    <row r="6000" spans="1:8" ht="15.75">
      <c r="A6000" s="3" t="s">
        <v>2947</v>
      </c>
      <c r="B6000" s="2" t="s">
        <v>2436</v>
      </c>
      <c r="C6000" s="2" t="s">
        <v>267</v>
      </c>
      <c r="D6000" s="2" t="s">
        <v>2437</v>
      </c>
      <c r="E6000" s="4">
        <v>125</v>
      </c>
      <c r="F6000" s="4">
        <v>468245</v>
      </c>
      <c r="G6000" s="4">
        <v>46825</v>
      </c>
      <c r="H6000" s="4">
        <v>515070</v>
      </c>
    </row>
    <row r="6001" spans="1:8" ht="15.75">
      <c r="A6001" s="3" t="s">
        <v>2947</v>
      </c>
      <c r="B6001" s="2" t="s">
        <v>2440</v>
      </c>
      <c r="C6001" s="2" t="s">
        <v>267</v>
      </c>
      <c r="D6001" s="2" t="s">
        <v>2441</v>
      </c>
      <c r="E6001" s="4">
        <v>70</v>
      </c>
      <c r="F6001" s="4">
        <v>367150</v>
      </c>
      <c r="G6001" s="4">
        <v>36715</v>
      </c>
      <c r="H6001" s="4">
        <v>403865</v>
      </c>
    </row>
    <row r="6002" spans="1:8" ht="15.75">
      <c r="A6002" s="3" t="s">
        <v>2947</v>
      </c>
      <c r="B6002" s="2" t="s">
        <v>2442</v>
      </c>
      <c r="C6002" s="2" t="s">
        <v>267</v>
      </c>
      <c r="D6002" s="2" t="s">
        <v>2443</v>
      </c>
      <c r="E6002" s="4">
        <v>48</v>
      </c>
      <c r="F6002" s="4">
        <v>400536</v>
      </c>
      <c r="G6002" s="4">
        <v>40054</v>
      </c>
      <c r="H6002" s="4">
        <v>440590</v>
      </c>
    </row>
    <row r="6003" spans="1:8" ht="15.75">
      <c r="A6003" s="3" t="s">
        <v>2947</v>
      </c>
      <c r="B6003" s="2" t="s">
        <v>2461</v>
      </c>
      <c r="C6003" s="2" t="s">
        <v>271</v>
      </c>
      <c r="D6003" s="2" t="s">
        <v>2462</v>
      </c>
      <c r="E6003" s="4">
        <v>5</v>
      </c>
      <c r="F6003" s="4">
        <v>170430</v>
      </c>
      <c r="G6003" s="4">
        <v>17043</v>
      </c>
      <c r="H6003" s="4">
        <v>187473</v>
      </c>
    </row>
    <row r="6004" spans="1:8" ht="15.75">
      <c r="A6004" s="3" t="s">
        <v>2947</v>
      </c>
      <c r="B6004" s="2" t="s">
        <v>2463</v>
      </c>
      <c r="C6004" s="2" t="s">
        <v>271</v>
      </c>
      <c r="D6004" s="2" t="s">
        <v>2464</v>
      </c>
      <c r="E6004" s="4">
        <v>15</v>
      </c>
      <c r="F6004" s="4">
        <v>273780</v>
      </c>
      <c r="G6004" s="4">
        <v>27378</v>
      </c>
      <c r="H6004" s="4">
        <v>301158</v>
      </c>
    </row>
    <row r="6005" spans="1:8" ht="15.75">
      <c r="A6005" s="3" t="s">
        <v>2947</v>
      </c>
      <c r="B6005" s="2" t="s">
        <v>2465</v>
      </c>
      <c r="C6005" s="2" t="s">
        <v>271</v>
      </c>
      <c r="D6005" s="2" t="s">
        <v>2466</v>
      </c>
      <c r="E6005" s="4">
        <v>15</v>
      </c>
      <c r="F6005" s="4">
        <v>250775</v>
      </c>
      <c r="G6005" s="4">
        <v>25078</v>
      </c>
      <c r="H6005" s="4">
        <v>275853</v>
      </c>
    </row>
    <row r="6006" spans="1:8" ht="15.75">
      <c r="A6006" s="3" t="s">
        <v>2947</v>
      </c>
      <c r="B6006" s="2" t="s">
        <v>2467</v>
      </c>
      <c r="C6006" s="2" t="s">
        <v>271</v>
      </c>
      <c r="D6006" s="2" t="s">
        <v>2468</v>
      </c>
      <c r="E6006" s="4">
        <v>10</v>
      </c>
      <c r="F6006" s="4">
        <v>83090</v>
      </c>
      <c r="G6006" s="4">
        <v>8309</v>
      </c>
      <c r="H6006" s="4">
        <v>91399</v>
      </c>
    </row>
    <row r="6007" spans="1:8" ht="15.75">
      <c r="A6007" s="3" t="s">
        <v>2947</v>
      </c>
      <c r="B6007" s="2" t="s">
        <v>2471</v>
      </c>
      <c r="C6007" s="2" t="s">
        <v>271</v>
      </c>
      <c r="D6007" s="2" t="s">
        <v>2447</v>
      </c>
      <c r="E6007" s="4">
        <v>5</v>
      </c>
      <c r="F6007" s="4">
        <v>70500</v>
      </c>
      <c r="G6007" s="4">
        <v>7050</v>
      </c>
      <c r="H6007" s="4">
        <v>77550</v>
      </c>
    </row>
    <row r="6008" spans="1:8" ht="15.75">
      <c r="A6008" s="3" t="s">
        <v>2947</v>
      </c>
      <c r="B6008" s="2" t="s">
        <v>2473</v>
      </c>
      <c r="C6008" s="2" t="s">
        <v>264</v>
      </c>
      <c r="D6008" s="2" t="s">
        <v>2474</v>
      </c>
      <c r="E6008" s="4">
        <v>981</v>
      </c>
      <c r="F6008" s="4">
        <v>3754365</v>
      </c>
      <c r="G6008" s="4">
        <v>375437</v>
      </c>
      <c r="H6008" s="4">
        <v>4129802</v>
      </c>
    </row>
    <row r="6009" spans="1:8" ht="15.75">
      <c r="A6009" s="3" t="s">
        <v>2947</v>
      </c>
      <c r="B6009" s="2" t="s">
        <v>2475</v>
      </c>
      <c r="C6009" s="2" t="s">
        <v>264</v>
      </c>
      <c r="D6009" s="2" t="s">
        <v>2476</v>
      </c>
      <c r="E6009" s="4">
        <v>10</v>
      </c>
      <c r="F6009" s="4">
        <v>51730</v>
      </c>
      <c r="G6009" s="4">
        <v>5173</v>
      </c>
      <c r="H6009" s="4">
        <v>56903</v>
      </c>
    </row>
    <row r="6010" spans="1:8" ht="15.75">
      <c r="A6010" s="3" t="s">
        <v>2947</v>
      </c>
      <c r="B6010" s="2" t="s">
        <v>2477</v>
      </c>
      <c r="C6010" s="2" t="s">
        <v>264</v>
      </c>
      <c r="D6010" s="2" t="s">
        <v>2478</v>
      </c>
      <c r="E6010" s="4">
        <v>33</v>
      </c>
      <c r="F6010" s="4">
        <v>177408</v>
      </c>
      <c r="G6010" s="4">
        <v>17741</v>
      </c>
      <c r="H6010" s="4">
        <v>195149</v>
      </c>
    </row>
    <row r="6011" spans="1:8" ht="15.75">
      <c r="A6011" s="3" t="s">
        <v>2947</v>
      </c>
      <c r="B6011" s="2" t="s">
        <v>2479</v>
      </c>
      <c r="C6011" s="2" t="s">
        <v>264</v>
      </c>
      <c r="D6011" s="2" t="s">
        <v>2480</v>
      </c>
      <c r="E6011" s="4">
        <v>441</v>
      </c>
      <c r="F6011" s="4">
        <v>2091043</v>
      </c>
      <c r="G6011" s="4">
        <v>209105</v>
      </c>
      <c r="H6011" s="4">
        <v>2300148</v>
      </c>
    </row>
    <row r="6012" spans="1:8" ht="15.75">
      <c r="A6012" s="3" t="s">
        <v>2947</v>
      </c>
      <c r="B6012" s="2" t="s">
        <v>2484</v>
      </c>
      <c r="C6012" s="2" t="s">
        <v>264</v>
      </c>
      <c r="D6012" s="2" t="s">
        <v>2485</v>
      </c>
      <c r="E6012" s="4">
        <v>344</v>
      </c>
      <c r="F6012" s="4">
        <v>1959080</v>
      </c>
      <c r="G6012" s="4">
        <v>195908</v>
      </c>
      <c r="H6012" s="4">
        <v>2154988</v>
      </c>
    </row>
    <row r="6013" spans="1:8" ht="15.75">
      <c r="A6013" s="3" t="s">
        <v>2947</v>
      </c>
      <c r="B6013" s="2" t="s">
        <v>2486</v>
      </c>
      <c r="C6013" s="2" t="s">
        <v>264</v>
      </c>
      <c r="D6013" s="2" t="s">
        <v>2487</v>
      </c>
      <c r="E6013" s="4">
        <v>263</v>
      </c>
      <c r="F6013" s="4">
        <v>1743427</v>
      </c>
      <c r="G6013" s="4">
        <v>174343</v>
      </c>
      <c r="H6013" s="4">
        <v>1917770</v>
      </c>
    </row>
    <row r="6014" spans="1:8" ht="15.75">
      <c r="A6014" s="3" t="s">
        <v>2947</v>
      </c>
      <c r="B6014" s="2" t="s">
        <v>2488</v>
      </c>
      <c r="C6014" s="2" t="s">
        <v>264</v>
      </c>
      <c r="D6014" s="2" t="s">
        <v>2489</v>
      </c>
      <c r="E6014" s="4">
        <v>80</v>
      </c>
      <c r="F6014" s="4">
        <v>188240</v>
      </c>
      <c r="G6014" s="4">
        <v>18824</v>
      </c>
      <c r="H6014" s="4">
        <v>207064</v>
      </c>
    </row>
    <row r="6015" spans="1:8" ht="15.75">
      <c r="A6015" s="3" t="s">
        <v>2947</v>
      </c>
      <c r="B6015" s="2" t="s">
        <v>2490</v>
      </c>
      <c r="C6015" s="2" t="s">
        <v>264</v>
      </c>
      <c r="D6015" s="2" t="s">
        <v>2491</v>
      </c>
      <c r="E6015" s="4">
        <v>93</v>
      </c>
      <c r="F6015" s="4">
        <v>703183</v>
      </c>
      <c r="G6015" s="4">
        <v>70318</v>
      </c>
      <c r="H6015" s="4">
        <v>773501</v>
      </c>
    </row>
    <row r="6016" spans="1:8" ht="15.75">
      <c r="A6016" s="3" t="s">
        <v>2947</v>
      </c>
      <c r="B6016" s="2" t="s">
        <v>2492</v>
      </c>
      <c r="C6016" s="2" t="s">
        <v>264</v>
      </c>
      <c r="D6016" s="2" t="s">
        <v>2493</v>
      </c>
      <c r="E6016" s="4">
        <v>14</v>
      </c>
      <c r="F6016" s="4">
        <v>144154</v>
      </c>
      <c r="G6016" s="4">
        <v>14415</v>
      </c>
      <c r="H6016" s="4">
        <v>158569</v>
      </c>
    </row>
    <row r="6017" spans="1:8" ht="15.75">
      <c r="A6017" s="3" t="s">
        <v>2947</v>
      </c>
      <c r="B6017" s="2" t="s">
        <v>2494</v>
      </c>
      <c r="C6017" s="2" t="s">
        <v>264</v>
      </c>
      <c r="D6017" s="2" t="s">
        <v>2495</v>
      </c>
      <c r="E6017" s="4">
        <v>210</v>
      </c>
      <c r="F6017" s="4">
        <v>547260</v>
      </c>
      <c r="G6017" s="4">
        <v>54726</v>
      </c>
      <c r="H6017" s="4">
        <v>601986</v>
      </c>
    </row>
    <row r="6018" spans="1:8" ht="15.75">
      <c r="A6018" s="3" t="s">
        <v>2947</v>
      </c>
      <c r="B6018" s="2" t="s">
        <v>2496</v>
      </c>
      <c r="C6018" s="2" t="s">
        <v>264</v>
      </c>
      <c r="D6018" s="2" t="s">
        <v>2497</v>
      </c>
      <c r="E6018" s="4">
        <v>4</v>
      </c>
      <c r="F6018" s="4">
        <v>45760</v>
      </c>
      <c r="G6018" s="4">
        <v>4576</v>
      </c>
      <c r="H6018" s="4">
        <v>50336</v>
      </c>
    </row>
    <row r="6019" spans="1:8" ht="15.75">
      <c r="A6019" s="3" t="s">
        <v>2947</v>
      </c>
      <c r="B6019" s="2" t="s">
        <v>2498</v>
      </c>
      <c r="C6019" s="2" t="s">
        <v>264</v>
      </c>
      <c r="D6019" s="2" t="s">
        <v>2328</v>
      </c>
      <c r="E6019" s="4">
        <v>4</v>
      </c>
      <c r="F6019" s="4">
        <v>76400</v>
      </c>
      <c r="G6019" s="4">
        <v>7640</v>
      </c>
      <c r="H6019" s="4">
        <v>84040</v>
      </c>
    </row>
    <row r="6020" spans="1:8" ht="15.75">
      <c r="A6020" s="3" t="s">
        <v>2947</v>
      </c>
      <c r="B6020" s="2" t="s">
        <v>2501</v>
      </c>
      <c r="C6020" s="2" t="s">
        <v>264</v>
      </c>
      <c r="D6020" s="2" t="s">
        <v>2454</v>
      </c>
      <c r="E6020" s="4">
        <v>4</v>
      </c>
      <c r="F6020" s="4">
        <v>82800</v>
      </c>
      <c r="G6020" s="4">
        <v>8280</v>
      </c>
      <c r="H6020" s="4">
        <v>91080</v>
      </c>
    </row>
    <row r="6021" spans="1:8" ht="15.75">
      <c r="A6021" s="3" t="s">
        <v>2947</v>
      </c>
      <c r="B6021" s="2" t="s">
        <v>2503</v>
      </c>
      <c r="C6021" s="2" t="s">
        <v>264</v>
      </c>
      <c r="D6021" s="2" t="s">
        <v>2504</v>
      </c>
      <c r="E6021" s="4">
        <v>117</v>
      </c>
      <c r="F6021" s="4">
        <v>352807</v>
      </c>
      <c r="G6021" s="4">
        <v>35281</v>
      </c>
      <c r="H6021" s="4">
        <v>388088</v>
      </c>
    </row>
    <row r="6022" spans="1:8" ht="15.75">
      <c r="A6022" s="3" t="s">
        <v>2947</v>
      </c>
      <c r="B6022" s="2" t="s">
        <v>2505</v>
      </c>
      <c r="C6022" s="2" t="s">
        <v>264</v>
      </c>
      <c r="D6022" s="2" t="s">
        <v>2506</v>
      </c>
      <c r="E6022" s="4">
        <v>5</v>
      </c>
      <c r="F6022" s="4">
        <v>117500</v>
      </c>
      <c r="G6022" s="4">
        <v>11750</v>
      </c>
      <c r="H6022" s="4">
        <v>129250</v>
      </c>
    </row>
    <row r="6023" spans="1:8" ht="15.75">
      <c r="A6023" s="3" t="s">
        <v>2947</v>
      </c>
      <c r="B6023" s="2" t="s">
        <v>2509</v>
      </c>
      <c r="C6023" s="2" t="s">
        <v>264</v>
      </c>
      <c r="D6023" s="2" t="s">
        <v>2510</v>
      </c>
      <c r="E6023" s="4">
        <v>70</v>
      </c>
      <c r="F6023" s="4">
        <v>278030</v>
      </c>
      <c r="G6023" s="4">
        <v>27803</v>
      </c>
      <c r="H6023" s="4">
        <v>305833</v>
      </c>
    </row>
    <row r="6024" spans="1:8" ht="15.75">
      <c r="A6024" s="3" t="s">
        <v>2947</v>
      </c>
      <c r="B6024" s="2" t="s">
        <v>2511</v>
      </c>
      <c r="C6024" s="2" t="s">
        <v>264</v>
      </c>
      <c r="D6024" s="2" t="s">
        <v>2512</v>
      </c>
      <c r="E6024" s="4">
        <v>30</v>
      </c>
      <c r="F6024" s="4">
        <v>126990</v>
      </c>
      <c r="G6024" s="4">
        <v>12699</v>
      </c>
      <c r="H6024" s="4">
        <v>139689</v>
      </c>
    </row>
    <row r="6025" spans="1:8" ht="15.75">
      <c r="A6025" s="3" t="s">
        <v>2947</v>
      </c>
      <c r="B6025" s="2" t="s">
        <v>2513</v>
      </c>
      <c r="C6025" s="2" t="s">
        <v>294</v>
      </c>
      <c r="D6025" s="2" t="s">
        <v>2514</v>
      </c>
      <c r="E6025" s="4">
        <v>10</v>
      </c>
      <c r="F6025" s="4">
        <v>47450</v>
      </c>
      <c r="G6025" s="4">
        <v>4745</v>
      </c>
      <c r="H6025" s="4">
        <v>52195</v>
      </c>
    </row>
    <row r="6026" spans="1:8" ht="15.75">
      <c r="A6026" s="3" t="s">
        <v>2947</v>
      </c>
      <c r="B6026" s="2" t="s">
        <v>2515</v>
      </c>
      <c r="C6026" s="2" t="s">
        <v>294</v>
      </c>
      <c r="D6026" s="2" t="s">
        <v>2516</v>
      </c>
      <c r="E6026" s="4">
        <v>40</v>
      </c>
      <c r="F6026" s="4">
        <v>235560</v>
      </c>
      <c r="G6026" s="4">
        <v>23556</v>
      </c>
      <c r="H6026" s="4">
        <v>259116</v>
      </c>
    </row>
    <row r="6027" spans="1:8" ht="15.75">
      <c r="A6027" s="3" t="s">
        <v>2947</v>
      </c>
      <c r="B6027" s="2" t="s">
        <v>2519</v>
      </c>
      <c r="C6027" s="2" t="s">
        <v>294</v>
      </c>
      <c r="D6027" s="2" t="s">
        <v>2520</v>
      </c>
      <c r="E6027" s="4">
        <v>30</v>
      </c>
      <c r="F6027" s="4">
        <v>209100</v>
      </c>
      <c r="G6027" s="4">
        <v>20910</v>
      </c>
      <c r="H6027" s="4">
        <v>230010</v>
      </c>
    </row>
    <row r="6028" spans="1:8" ht="15.75">
      <c r="A6028" s="3" t="s">
        <v>2947</v>
      </c>
      <c r="B6028" s="2" t="s">
        <v>2523</v>
      </c>
      <c r="C6028" s="2" t="s">
        <v>294</v>
      </c>
      <c r="D6028" s="2" t="s">
        <v>2524</v>
      </c>
      <c r="E6028" s="4">
        <v>115</v>
      </c>
      <c r="F6028" s="4">
        <v>367195</v>
      </c>
      <c r="G6028" s="4">
        <v>36720</v>
      </c>
      <c r="H6028" s="4">
        <v>403915</v>
      </c>
    </row>
    <row r="6029" spans="1:8" ht="15.75">
      <c r="A6029" s="3" t="s">
        <v>2947</v>
      </c>
      <c r="B6029" s="2" t="s">
        <v>2528</v>
      </c>
      <c r="C6029" s="2" t="s">
        <v>294</v>
      </c>
      <c r="D6029" s="2" t="s">
        <v>2529</v>
      </c>
      <c r="E6029" s="4">
        <v>300</v>
      </c>
      <c r="F6029" s="4">
        <v>811200</v>
      </c>
      <c r="G6029" s="4">
        <v>81120</v>
      </c>
      <c r="H6029" s="4">
        <v>892320</v>
      </c>
    </row>
    <row r="6030" spans="1:8" ht="15.75">
      <c r="A6030" s="3" t="s">
        <v>2947</v>
      </c>
      <c r="B6030" s="2" t="s">
        <v>2534</v>
      </c>
      <c r="C6030" s="2" t="s">
        <v>299</v>
      </c>
      <c r="D6030" s="2" t="s">
        <v>2535</v>
      </c>
      <c r="E6030" s="4">
        <v>200</v>
      </c>
      <c r="F6030" s="4">
        <v>913600</v>
      </c>
      <c r="G6030" s="4">
        <v>91360</v>
      </c>
      <c r="H6030" s="4">
        <v>1004960</v>
      </c>
    </row>
    <row r="6031" spans="1:8" ht="15.75">
      <c r="A6031" s="3" t="s">
        <v>2947</v>
      </c>
      <c r="B6031" s="2" t="s">
        <v>2536</v>
      </c>
      <c r="C6031" s="2" t="s">
        <v>299</v>
      </c>
      <c r="D6031" s="2" t="s">
        <v>2537</v>
      </c>
      <c r="E6031" s="4">
        <v>20</v>
      </c>
      <c r="F6031" s="4">
        <v>100760</v>
      </c>
      <c r="G6031" s="4">
        <v>10076</v>
      </c>
      <c r="H6031" s="4">
        <v>110836</v>
      </c>
    </row>
    <row r="6032" spans="1:8" ht="15.75">
      <c r="A6032" s="3" t="s">
        <v>2947</v>
      </c>
      <c r="B6032" s="2" t="s">
        <v>2538</v>
      </c>
      <c r="C6032" s="2" t="s">
        <v>299</v>
      </c>
      <c r="D6032" s="2" t="s">
        <v>2539</v>
      </c>
      <c r="E6032" s="4">
        <v>150</v>
      </c>
      <c r="F6032" s="4">
        <v>702380</v>
      </c>
      <c r="G6032" s="4">
        <v>70238</v>
      </c>
      <c r="H6032" s="4">
        <v>772618</v>
      </c>
    </row>
    <row r="6033" spans="1:8" ht="15.75">
      <c r="A6033" s="3" t="s">
        <v>2947</v>
      </c>
      <c r="B6033" s="2" t="s">
        <v>3785</v>
      </c>
      <c r="C6033" s="2" t="s">
        <v>299</v>
      </c>
      <c r="D6033" s="2" t="s">
        <v>2439</v>
      </c>
      <c r="E6033" s="4">
        <v>20</v>
      </c>
      <c r="F6033" s="4">
        <v>180000</v>
      </c>
      <c r="G6033" s="4">
        <v>18000</v>
      </c>
      <c r="H6033" s="4">
        <v>198000</v>
      </c>
    </row>
    <row r="6034" spans="1:8" ht="15.75">
      <c r="A6034" s="3" t="s">
        <v>2947</v>
      </c>
      <c r="B6034" s="2" t="s">
        <v>2542</v>
      </c>
      <c r="C6034" s="2" t="s">
        <v>299</v>
      </c>
      <c r="D6034" s="2" t="s">
        <v>2543</v>
      </c>
      <c r="E6034" s="4">
        <v>119</v>
      </c>
      <c r="F6034" s="4">
        <v>808367</v>
      </c>
      <c r="G6034" s="4">
        <v>80837</v>
      </c>
      <c r="H6034" s="4">
        <v>889204</v>
      </c>
    </row>
    <row r="6035" spans="1:8" ht="15.75">
      <c r="A6035" s="3" t="s">
        <v>2947</v>
      </c>
      <c r="B6035" s="2" t="s">
        <v>2544</v>
      </c>
      <c r="C6035" s="2" t="s">
        <v>299</v>
      </c>
      <c r="D6035" s="2" t="s">
        <v>2545</v>
      </c>
      <c r="E6035" s="4">
        <v>75</v>
      </c>
      <c r="F6035" s="4">
        <v>595240</v>
      </c>
      <c r="G6035" s="4">
        <v>59524</v>
      </c>
      <c r="H6035" s="4">
        <v>654764</v>
      </c>
    </row>
    <row r="6036" spans="1:8" ht="15.75">
      <c r="A6036" s="3" t="s">
        <v>2947</v>
      </c>
      <c r="B6036" s="2" t="s">
        <v>2548</v>
      </c>
      <c r="C6036" s="2" t="s">
        <v>299</v>
      </c>
      <c r="D6036" s="2" t="s">
        <v>2549</v>
      </c>
      <c r="E6036" s="4">
        <v>20</v>
      </c>
      <c r="F6036" s="4">
        <v>181600</v>
      </c>
      <c r="G6036" s="4">
        <v>18160</v>
      </c>
      <c r="H6036" s="4">
        <v>199760</v>
      </c>
    </row>
    <row r="6037" spans="1:8" ht="15.75">
      <c r="A6037" s="3" t="s">
        <v>2947</v>
      </c>
      <c r="B6037" s="2" t="s">
        <v>2550</v>
      </c>
      <c r="C6037" s="2" t="s">
        <v>299</v>
      </c>
      <c r="D6037" s="2" t="s">
        <v>2551</v>
      </c>
      <c r="E6037" s="4">
        <v>10</v>
      </c>
      <c r="F6037" s="4">
        <v>30560</v>
      </c>
      <c r="G6037" s="4">
        <v>3056</v>
      </c>
      <c r="H6037" s="4">
        <v>33616</v>
      </c>
    </row>
    <row r="6038" spans="1:8" ht="15.75">
      <c r="A6038" s="3" t="s">
        <v>2947</v>
      </c>
      <c r="B6038" s="2" t="s">
        <v>2562</v>
      </c>
      <c r="C6038" s="2" t="s">
        <v>299</v>
      </c>
      <c r="D6038" s="2" t="s">
        <v>2563</v>
      </c>
      <c r="E6038" s="4">
        <v>50</v>
      </c>
      <c r="F6038" s="4">
        <v>194700</v>
      </c>
      <c r="G6038" s="4">
        <v>19470</v>
      </c>
      <c r="H6038" s="4">
        <v>214170</v>
      </c>
    </row>
    <row r="6039" spans="1:8" ht="15.75">
      <c r="A6039" s="3" t="s">
        <v>2947</v>
      </c>
      <c r="B6039" s="2" t="s">
        <v>2576</v>
      </c>
      <c r="C6039" s="2" t="s">
        <v>310</v>
      </c>
      <c r="D6039" s="2" t="s">
        <v>2577</v>
      </c>
      <c r="E6039" s="4">
        <v>75</v>
      </c>
      <c r="F6039" s="4">
        <v>364350</v>
      </c>
      <c r="G6039" s="4">
        <v>36435</v>
      </c>
      <c r="H6039" s="4">
        <v>400785</v>
      </c>
    </row>
    <row r="6040" spans="1:8" ht="15.75">
      <c r="A6040" s="3" t="s">
        <v>2947</v>
      </c>
      <c r="B6040" s="2" t="s">
        <v>2578</v>
      </c>
      <c r="C6040" s="2" t="s">
        <v>310</v>
      </c>
      <c r="D6040" s="2" t="s">
        <v>2579</v>
      </c>
      <c r="E6040" s="4">
        <v>50</v>
      </c>
      <c r="F6040" s="4">
        <v>300070</v>
      </c>
      <c r="G6040" s="4">
        <v>30007</v>
      </c>
      <c r="H6040" s="4">
        <v>330077</v>
      </c>
    </row>
    <row r="6041" spans="1:8" ht="15.75">
      <c r="A6041" s="3" t="s">
        <v>2947</v>
      </c>
      <c r="B6041" s="2" t="s">
        <v>2580</v>
      </c>
      <c r="C6041" s="2" t="s">
        <v>310</v>
      </c>
      <c r="D6041" s="2" t="s">
        <v>2581</v>
      </c>
      <c r="E6041" s="4">
        <v>22</v>
      </c>
      <c r="F6041" s="4">
        <v>155826</v>
      </c>
      <c r="G6041" s="4">
        <v>15583</v>
      </c>
      <c r="H6041" s="4">
        <v>171409</v>
      </c>
    </row>
    <row r="6042" spans="1:8" ht="15.75">
      <c r="A6042" s="3" t="s">
        <v>2947</v>
      </c>
      <c r="B6042" s="2" t="s">
        <v>2582</v>
      </c>
      <c r="C6042" s="2" t="s">
        <v>310</v>
      </c>
      <c r="D6042" s="2" t="s">
        <v>2583</v>
      </c>
      <c r="E6042" s="4">
        <v>30</v>
      </c>
      <c r="F6042" s="4">
        <v>246800</v>
      </c>
      <c r="G6042" s="4">
        <v>24680</v>
      </c>
      <c r="H6042" s="4">
        <v>271480</v>
      </c>
    </row>
    <row r="6043" spans="1:8" ht="15.75">
      <c r="A6043" s="3" t="s">
        <v>2947</v>
      </c>
      <c r="B6043" s="2" t="s">
        <v>2588</v>
      </c>
      <c r="C6043" s="2" t="s">
        <v>312</v>
      </c>
      <c r="D6043" s="2" t="s">
        <v>2589</v>
      </c>
      <c r="E6043" s="4"/>
      <c r="F6043" s="4"/>
      <c r="G6043" s="4"/>
      <c r="H6043" s="4"/>
    </row>
    <row r="6044" spans="1:8" ht="15.75">
      <c r="A6044" s="3" t="s">
        <v>2947</v>
      </c>
      <c r="B6044" s="2" t="s">
        <v>2602</v>
      </c>
      <c r="C6044" s="2" t="s">
        <v>314</v>
      </c>
      <c r="D6044" s="2" t="s">
        <v>2603</v>
      </c>
      <c r="E6044" s="4">
        <v>20</v>
      </c>
      <c r="F6044" s="4">
        <v>134200</v>
      </c>
      <c r="G6044" s="4">
        <v>13420</v>
      </c>
      <c r="H6044" s="4">
        <v>147620</v>
      </c>
    </row>
    <row r="6045" spans="1:8" ht="15.75">
      <c r="A6045" s="3" t="s">
        <v>2947</v>
      </c>
      <c r="B6045" s="2" t="s">
        <v>2604</v>
      </c>
      <c r="C6045" s="2" t="s">
        <v>314</v>
      </c>
      <c r="D6045" s="2" t="s">
        <v>2605</v>
      </c>
      <c r="E6045" s="4">
        <v>20</v>
      </c>
      <c r="F6045" s="4">
        <v>57660</v>
      </c>
      <c r="G6045" s="4">
        <v>5766</v>
      </c>
      <c r="H6045" s="4">
        <v>63426</v>
      </c>
    </row>
    <row r="6046" spans="1:8" ht="15.75">
      <c r="A6046" s="3" t="s">
        <v>2947</v>
      </c>
      <c r="B6046" s="2" t="s">
        <v>2606</v>
      </c>
      <c r="C6046" s="2" t="s">
        <v>314</v>
      </c>
      <c r="D6046" s="2" t="s">
        <v>2607</v>
      </c>
      <c r="E6046" s="4">
        <v>90</v>
      </c>
      <c r="F6046" s="4">
        <v>238950</v>
      </c>
      <c r="G6046" s="4">
        <v>23895</v>
      </c>
      <c r="H6046" s="4">
        <v>262845</v>
      </c>
    </row>
    <row r="6047" spans="1:8" ht="15.75">
      <c r="A6047" s="3" t="s">
        <v>2947</v>
      </c>
      <c r="B6047" s="2" t="s">
        <v>2614</v>
      </c>
      <c r="C6047" s="2" t="s">
        <v>318</v>
      </c>
      <c r="D6047" s="2" t="s">
        <v>2615</v>
      </c>
      <c r="E6047" s="4">
        <v>160</v>
      </c>
      <c r="F6047" s="4">
        <v>689280</v>
      </c>
      <c r="G6047" s="4">
        <v>68928</v>
      </c>
      <c r="H6047" s="4">
        <v>758208</v>
      </c>
    </row>
    <row r="6048" spans="1:8" ht="15.75">
      <c r="A6048" s="3" t="s">
        <v>2947</v>
      </c>
      <c r="B6048" s="2" t="s">
        <v>2616</v>
      </c>
      <c r="C6048" s="2" t="s">
        <v>318</v>
      </c>
      <c r="D6048" s="2" t="s">
        <v>2617</v>
      </c>
      <c r="E6048" s="4">
        <v>5</v>
      </c>
      <c r="F6048" s="4">
        <v>27255</v>
      </c>
      <c r="G6048" s="4">
        <v>2726</v>
      </c>
      <c r="H6048" s="4">
        <v>29981</v>
      </c>
    </row>
    <row r="6049" spans="1:8" ht="15.75">
      <c r="A6049" s="3" t="s">
        <v>2947</v>
      </c>
      <c r="B6049" s="2" t="s">
        <v>2618</v>
      </c>
      <c r="C6049" s="2" t="s">
        <v>318</v>
      </c>
      <c r="D6049" s="2" t="s">
        <v>2619</v>
      </c>
      <c r="E6049" s="4">
        <v>20</v>
      </c>
      <c r="F6049" s="4">
        <v>51500</v>
      </c>
      <c r="G6049" s="4">
        <v>5150</v>
      </c>
      <c r="H6049" s="4">
        <v>56650</v>
      </c>
    </row>
    <row r="6050" spans="1:8" ht="15.75">
      <c r="A6050" s="3" t="s">
        <v>2947</v>
      </c>
      <c r="B6050" s="2" t="s">
        <v>2620</v>
      </c>
      <c r="C6050" s="2" t="s">
        <v>318</v>
      </c>
      <c r="D6050" s="2" t="s">
        <v>2621</v>
      </c>
      <c r="E6050" s="4">
        <v>20</v>
      </c>
      <c r="F6050" s="4">
        <v>130660</v>
      </c>
      <c r="G6050" s="4">
        <v>13066</v>
      </c>
      <c r="H6050" s="4">
        <v>143726</v>
      </c>
    </row>
    <row r="6051" spans="1:8" ht="15.75">
      <c r="A6051" s="3" t="s">
        <v>2947</v>
      </c>
      <c r="B6051" s="2" t="s">
        <v>2624</v>
      </c>
      <c r="C6051" s="2" t="s">
        <v>318</v>
      </c>
      <c r="D6051" s="2" t="s">
        <v>2625</v>
      </c>
      <c r="E6051" s="4">
        <v>70</v>
      </c>
      <c r="F6051" s="4">
        <v>191100</v>
      </c>
      <c r="G6051" s="4">
        <v>19110</v>
      </c>
      <c r="H6051" s="4">
        <v>210210</v>
      </c>
    </row>
    <row r="6052" spans="1:8" ht="15.75">
      <c r="A6052" s="3" t="s">
        <v>2947</v>
      </c>
      <c r="B6052" s="2" t="s">
        <v>2626</v>
      </c>
      <c r="C6052" s="2" t="s">
        <v>318</v>
      </c>
      <c r="D6052" s="2" t="s">
        <v>2627</v>
      </c>
      <c r="E6052" s="4">
        <v>10</v>
      </c>
      <c r="F6052" s="4">
        <v>88200</v>
      </c>
      <c r="G6052" s="4">
        <v>8820</v>
      </c>
      <c r="H6052" s="4">
        <v>97020</v>
      </c>
    </row>
    <row r="6053" spans="1:8" ht="15.75">
      <c r="A6053" s="3" t="s">
        <v>2947</v>
      </c>
      <c r="B6053" s="2" t="s">
        <v>2628</v>
      </c>
      <c r="C6053" s="2" t="s">
        <v>318</v>
      </c>
      <c r="D6053" s="2" t="s">
        <v>2629</v>
      </c>
      <c r="E6053" s="4">
        <v>70</v>
      </c>
      <c r="F6053" s="4">
        <v>215950</v>
      </c>
      <c r="G6053" s="4">
        <v>21595</v>
      </c>
      <c r="H6053" s="4">
        <v>237545</v>
      </c>
    </row>
    <row r="6054" spans="1:8" ht="15.75">
      <c r="A6054" s="3" t="s">
        <v>2947</v>
      </c>
      <c r="B6054" s="2" t="s">
        <v>2634</v>
      </c>
      <c r="C6054" s="2" t="s">
        <v>318</v>
      </c>
      <c r="D6054" s="2" t="s">
        <v>2635</v>
      </c>
      <c r="E6054" s="4">
        <v>20</v>
      </c>
      <c r="F6054" s="4">
        <v>76760</v>
      </c>
      <c r="G6054" s="4">
        <v>7676</v>
      </c>
      <c r="H6054" s="4">
        <v>84436</v>
      </c>
    </row>
    <row r="6055" spans="1:8" ht="15.75">
      <c r="A6055" s="3" t="s">
        <v>2947</v>
      </c>
      <c r="B6055" s="2" t="s">
        <v>2636</v>
      </c>
      <c r="C6055" s="2" t="s">
        <v>2312</v>
      </c>
      <c r="D6055" s="2" t="s">
        <v>2637</v>
      </c>
      <c r="E6055" s="4">
        <v>15</v>
      </c>
      <c r="F6055" s="4">
        <v>89565</v>
      </c>
      <c r="G6055" s="4">
        <v>8957</v>
      </c>
      <c r="H6055" s="4">
        <v>98522</v>
      </c>
    </row>
    <row r="6056" spans="1:8" ht="15.75">
      <c r="A6056" s="3" t="s">
        <v>2947</v>
      </c>
      <c r="B6056" s="2" t="s">
        <v>2638</v>
      </c>
      <c r="C6056" s="2" t="s">
        <v>2312</v>
      </c>
      <c r="D6056" s="2" t="s">
        <v>2639</v>
      </c>
      <c r="E6056" s="4">
        <v>10</v>
      </c>
      <c r="F6056" s="4">
        <v>70530</v>
      </c>
      <c r="G6056" s="4">
        <v>7053</v>
      </c>
      <c r="H6056" s="4">
        <v>77583</v>
      </c>
    </row>
    <row r="6057" spans="1:8" ht="15.75">
      <c r="A6057" s="3" t="s">
        <v>2947</v>
      </c>
      <c r="B6057" s="2" t="s">
        <v>2671</v>
      </c>
      <c r="C6057" s="2" t="s">
        <v>2312</v>
      </c>
      <c r="D6057" s="2" t="s">
        <v>2672</v>
      </c>
      <c r="E6057" s="4">
        <v>15</v>
      </c>
      <c r="F6057" s="4">
        <v>72420</v>
      </c>
      <c r="G6057" s="4">
        <v>7242</v>
      </c>
      <c r="H6057" s="4">
        <v>79662</v>
      </c>
    </row>
    <row r="6058" spans="1:8" ht="15.75">
      <c r="A6058" s="3" t="s">
        <v>2947</v>
      </c>
      <c r="B6058" s="2" t="s">
        <v>2693</v>
      </c>
      <c r="C6058" s="2" t="s">
        <v>2692</v>
      </c>
      <c r="D6058" s="2" t="s">
        <v>2694</v>
      </c>
      <c r="E6058" s="4">
        <v>7</v>
      </c>
      <c r="F6058" s="4">
        <v>222040</v>
      </c>
      <c r="G6058" s="4">
        <v>22204</v>
      </c>
      <c r="H6058" s="4">
        <v>244244</v>
      </c>
    </row>
    <row r="6059" spans="1:8" ht="15.75">
      <c r="A6059" s="3" t="s">
        <v>2947</v>
      </c>
      <c r="B6059" s="2" t="s">
        <v>3813</v>
      </c>
      <c r="C6059" s="2" t="s">
        <v>2692</v>
      </c>
      <c r="D6059" s="2" t="s">
        <v>3814</v>
      </c>
      <c r="E6059" s="4">
        <v>30</v>
      </c>
      <c r="F6059" s="4">
        <v>1300620</v>
      </c>
      <c r="G6059" s="4">
        <v>130062</v>
      </c>
      <c r="H6059" s="4">
        <v>1430682</v>
      </c>
    </row>
    <row r="6060" spans="1:8" ht="15.75">
      <c r="A6060" s="3" t="s">
        <v>2947</v>
      </c>
      <c r="B6060" s="2" t="s">
        <v>2695</v>
      </c>
      <c r="C6060" s="2" t="s">
        <v>2692</v>
      </c>
      <c r="D6060" s="2" t="s">
        <v>2696</v>
      </c>
      <c r="E6060" s="4">
        <v>6</v>
      </c>
      <c r="F6060" s="4">
        <v>343386</v>
      </c>
      <c r="G6060" s="4">
        <v>34339</v>
      </c>
      <c r="H6060" s="4">
        <v>377725</v>
      </c>
    </row>
    <row r="6061" spans="1:8" ht="15.75">
      <c r="A6061" s="3" t="s">
        <v>2947</v>
      </c>
      <c r="B6061" s="2" t="s">
        <v>2712</v>
      </c>
      <c r="C6061" s="2" t="s">
        <v>1267</v>
      </c>
      <c r="D6061" s="2" t="s">
        <v>2713</v>
      </c>
      <c r="E6061" s="4">
        <v>10</v>
      </c>
      <c r="F6061" s="4">
        <v>242130</v>
      </c>
      <c r="G6061" s="4">
        <v>24213</v>
      </c>
      <c r="H6061" s="4">
        <v>266343</v>
      </c>
    </row>
    <row r="6062" spans="1:8" ht="15.75">
      <c r="A6062" s="3" t="s">
        <v>2947</v>
      </c>
      <c r="B6062" s="2" t="s">
        <v>2716</v>
      </c>
      <c r="C6062" s="2" t="s">
        <v>1267</v>
      </c>
      <c r="D6062" s="2" t="s">
        <v>2717</v>
      </c>
      <c r="E6062" s="4">
        <v>8</v>
      </c>
      <c r="F6062" s="4">
        <v>211744</v>
      </c>
      <c r="G6062" s="4">
        <v>21174</v>
      </c>
      <c r="H6062" s="4">
        <v>232918</v>
      </c>
    </row>
    <row r="6063" spans="1:8" ht="15.75">
      <c r="A6063" s="3" t="s">
        <v>2947</v>
      </c>
      <c r="B6063" s="2" t="s">
        <v>2722</v>
      </c>
      <c r="C6063" s="2" t="s">
        <v>1267</v>
      </c>
      <c r="D6063" s="2" t="s">
        <v>2723</v>
      </c>
      <c r="E6063" s="4">
        <v>50</v>
      </c>
      <c r="F6063" s="4">
        <v>1492500</v>
      </c>
      <c r="G6063" s="4">
        <v>149250</v>
      </c>
      <c r="H6063" s="4">
        <v>1641750</v>
      </c>
    </row>
    <row r="6064" spans="1:8" ht="15.75">
      <c r="A6064" s="3" t="s">
        <v>2947</v>
      </c>
      <c r="B6064" s="2" t="s">
        <v>2728</v>
      </c>
      <c r="C6064" s="2" t="s">
        <v>1267</v>
      </c>
      <c r="D6064" s="2" t="s">
        <v>2729</v>
      </c>
      <c r="E6064" s="4">
        <v>30</v>
      </c>
      <c r="F6064" s="4">
        <v>1132290</v>
      </c>
      <c r="G6064" s="4">
        <v>113229</v>
      </c>
      <c r="H6064" s="4">
        <v>1245519</v>
      </c>
    </row>
    <row r="6065" spans="1:8" ht="15.75">
      <c r="A6065" s="3" t="s">
        <v>2947</v>
      </c>
      <c r="B6065" s="2" t="s">
        <v>2733</v>
      </c>
      <c r="C6065" s="2" t="s">
        <v>2732</v>
      </c>
      <c r="D6065" s="2" t="s">
        <v>2734</v>
      </c>
      <c r="E6065" s="4">
        <v>30</v>
      </c>
      <c r="F6065" s="4">
        <v>366270</v>
      </c>
      <c r="G6065" s="4">
        <v>36627</v>
      </c>
      <c r="H6065" s="4">
        <v>402897</v>
      </c>
    </row>
    <row r="6066" spans="1:8" ht="15.75">
      <c r="A6066" s="3" t="s">
        <v>2947</v>
      </c>
      <c r="B6066" s="2" t="s">
        <v>2737</v>
      </c>
      <c r="C6066" s="2" t="s">
        <v>2732</v>
      </c>
      <c r="D6066" s="2" t="s">
        <v>2738</v>
      </c>
      <c r="E6066" s="4">
        <v>4</v>
      </c>
      <c r="F6066" s="4">
        <v>53536</v>
      </c>
      <c r="G6066" s="4">
        <v>5354</v>
      </c>
      <c r="H6066" s="4">
        <v>58890</v>
      </c>
    </row>
    <row r="6067" spans="1:8" ht="15.75">
      <c r="A6067" s="3" t="s">
        <v>2947</v>
      </c>
      <c r="B6067" s="2" t="s">
        <v>2741</v>
      </c>
      <c r="C6067" s="2" t="s">
        <v>2732</v>
      </c>
      <c r="D6067" s="2" t="s">
        <v>2742</v>
      </c>
      <c r="E6067" s="4">
        <v>30</v>
      </c>
      <c r="F6067" s="4">
        <v>454410</v>
      </c>
      <c r="G6067" s="4">
        <v>45441</v>
      </c>
      <c r="H6067" s="4">
        <v>499851</v>
      </c>
    </row>
    <row r="6068" spans="1:8" ht="15.75">
      <c r="A6068" s="3" t="s">
        <v>2947</v>
      </c>
      <c r="B6068" s="2" t="s">
        <v>2743</v>
      </c>
      <c r="C6068" s="2" t="s">
        <v>2732</v>
      </c>
      <c r="D6068" s="2" t="s">
        <v>2744</v>
      </c>
      <c r="E6068" s="4">
        <v>60</v>
      </c>
      <c r="F6068" s="4">
        <v>979320</v>
      </c>
      <c r="G6068" s="4">
        <v>97932</v>
      </c>
      <c r="H6068" s="4">
        <v>1077252</v>
      </c>
    </row>
    <row r="6069" spans="1:8" ht="15.75">
      <c r="A6069" s="3" t="s">
        <v>2947</v>
      </c>
      <c r="B6069" s="2" t="s">
        <v>2749</v>
      </c>
      <c r="C6069" s="2" t="s">
        <v>1267</v>
      </c>
      <c r="D6069" s="2" t="s">
        <v>2750</v>
      </c>
      <c r="E6069" s="4">
        <v>100</v>
      </c>
      <c r="F6069" s="4">
        <v>3210500</v>
      </c>
      <c r="G6069" s="4">
        <v>321050</v>
      </c>
      <c r="H6069" s="4">
        <v>3531550</v>
      </c>
    </row>
    <row r="6070" spans="1:8" ht="15.75">
      <c r="A6070" s="3" t="s">
        <v>2947</v>
      </c>
      <c r="B6070" s="2" t="s">
        <v>2779</v>
      </c>
      <c r="C6070" s="2" t="s">
        <v>1424</v>
      </c>
      <c r="D6070" s="2" t="s">
        <v>2780</v>
      </c>
      <c r="E6070" s="4">
        <v>10</v>
      </c>
      <c r="F6070" s="4">
        <v>50130</v>
      </c>
      <c r="G6070" s="4">
        <v>5013</v>
      </c>
      <c r="H6070" s="4">
        <v>55143</v>
      </c>
    </row>
    <row r="6071" spans="1:8" ht="15.75">
      <c r="A6071" s="3" t="s">
        <v>2947</v>
      </c>
      <c r="B6071" s="2" t="s">
        <v>2809</v>
      </c>
      <c r="C6071" s="2" t="s">
        <v>1443</v>
      </c>
      <c r="D6071" s="2" t="s">
        <v>2810</v>
      </c>
      <c r="E6071" s="4">
        <v>20</v>
      </c>
      <c r="F6071" s="4">
        <v>53100</v>
      </c>
      <c r="G6071" s="4">
        <v>5310</v>
      </c>
      <c r="H6071" s="4">
        <v>58410</v>
      </c>
    </row>
    <row r="6072" spans="1:8" ht="15.75">
      <c r="A6072" s="3" t="s">
        <v>2947</v>
      </c>
      <c r="B6072" s="2" t="s">
        <v>2811</v>
      </c>
      <c r="C6072" s="2" t="s">
        <v>1443</v>
      </c>
      <c r="D6072" s="2" t="s">
        <v>2812</v>
      </c>
      <c r="E6072" s="4">
        <v>20</v>
      </c>
      <c r="F6072" s="4">
        <v>49560</v>
      </c>
      <c r="G6072" s="4">
        <v>4956</v>
      </c>
      <c r="H6072" s="4">
        <v>54516</v>
      </c>
    </row>
    <row r="6073" spans="1:8" ht="15.75">
      <c r="A6073" s="3" t="s">
        <v>2947</v>
      </c>
      <c r="B6073" s="2" t="s">
        <v>2813</v>
      </c>
      <c r="C6073" s="2" t="s">
        <v>1443</v>
      </c>
      <c r="D6073" s="2" t="s">
        <v>2814</v>
      </c>
      <c r="E6073" s="4">
        <v>50</v>
      </c>
      <c r="F6073" s="4">
        <v>193400</v>
      </c>
      <c r="G6073" s="4">
        <v>19340</v>
      </c>
      <c r="H6073" s="4">
        <v>212740</v>
      </c>
    </row>
    <row r="6074" spans="1:8" ht="15.75">
      <c r="A6074" s="3" t="s">
        <v>2947</v>
      </c>
      <c r="B6074" s="2" t="s">
        <v>2831</v>
      </c>
      <c r="C6074" s="2" t="s">
        <v>1401</v>
      </c>
      <c r="D6074" s="2" t="s">
        <v>2832</v>
      </c>
      <c r="E6074" s="4">
        <v>600</v>
      </c>
      <c r="F6074" s="4">
        <v>1149000</v>
      </c>
      <c r="G6074" s="4">
        <v>114900</v>
      </c>
      <c r="H6074" s="4">
        <v>1263900</v>
      </c>
    </row>
    <row r="6075" spans="1:8" ht="15.75">
      <c r="A6075" s="3" t="s">
        <v>2947</v>
      </c>
      <c r="B6075" s="2" t="s">
        <v>2835</v>
      </c>
      <c r="C6075" s="2" t="s">
        <v>1401</v>
      </c>
      <c r="D6075" s="2" t="s">
        <v>2836</v>
      </c>
      <c r="E6075" s="4">
        <v>210</v>
      </c>
      <c r="F6075" s="4">
        <v>500220</v>
      </c>
      <c r="G6075" s="4">
        <v>50022</v>
      </c>
      <c r="H6075" s="4">
        <v>550242</v>
      </c>
    </row>
    <row r="6076" spans="1:8" ht="15.75">
      <c r="A6076" s="3" t="s">
        <v>2947</v>
      </c>
      <c r="B6076" s="2" t="s">
        <v>2838</v>
      </c>
      <c r="C6076" s="2" t="s">
        <v>1401</v>
      </c>
      <c r="D6076" s="2" t="s">
        <v>2839</v>
      </c>
      <c r="E6076" s="4">
        <v>50</v>
      </c>
      <c r="F6076" s="4">
        <v>54750</v>
      </c>
      <c r="G6076" s="4">
        <v>5475</v>
      </c>
      <c r="H6076" s="4">
        <v>60225</v>
      </c>
    </row>
    <row r="6077" spans="1:8" ht="15.75">
      <c r="A6077" s="3" t="s">
        <v>2947</v>
      </c>
      <c r="B6077" s="2" t="s">
        <v>2840</v>
      </c>
      <c r="C6077" s="2" t="s">
        <v>1401</v>
      </c>
      <c r="D6077" s="2" t="s">
        <v>2841</v>
      </c>
      <c r="E6077" s="4">
        <v>30</v>
      </c>
      <c r="F6077" s="4">
        <v>85440</v>
      </c>
      <c r="G6077" s="4">
        <v>8544</v>
      </c>
      <c r="H6077" s="4">
        <v>93984</v>
      </c>
    </row>
    <row r="6078" spans="1:8" ht="15.75">
      <c r="A6078" s="3" t="s">
        <v>2947</v>
      </c>
      <c r="B6078" s="2" t="s">
        <v>2842</v>
      </c>
      <c r="C6078" s="2" t="s">
        <v>1401</v>
      </c>
      <c r="D6078" s="2" t="s">
        <v>2843</v>
      </c>
      <c r="E6078" s="4">
        <v>30</v>
      </c>
      <c r="F6078" s="4">
        <v>128940</v>
      </c>
      <c r="G6078" s="4">
        <v>12894</v>
      </c>
      <c r="H6078" s="4">
        <v>141834</v>
      </c>
    </row>
    <row r="6079" spans="1:8" ht="15.75">
      <c r="A6079" s="3" t="s">
        <v>2947</v>
      </c>
      <c r="B6079" s="2" t="s">
        <v>2854</v>
      </c>
      <c r="C6079" s="2" t="s">
        <v>1401</v>
      </c>
      <c r="D6079" s="2" t="s">
        <v>2855</v>
      </c>
      <c r="E6079" s="4">
        <v>200</v>
      </c>
      <c r="F6079" s="4">
        <v>415600</v>
      </c>
      <c r="G6079" s="4">
        <v>41560</v>
      </c>
      <c r="H6079" s="4">
        <v>457160</v>
      </c>
    </row>
    <row r="6080" spans="1:8" ht="15.75">
      <c r="A6080" s="3" t="s">
        <v>2947</v>
      </c>
      <c r="B6080" s="2" t="s">
        <v>2871</v>
      </c>
      <c r="C6080" s="2" t="s">
        <v>1405</v>
      </c>
      <c r="D6080" s="2" t="s">
        <v>2872</v>
      </c>
      <c r="E6080" s="4">
        <v>-100</v>
      </c>
      <c r="F6080" s="4">
        <v>-495600</v>
      </c>
      <c r="G6080" s="4">
        <v>-49560</v>
      </c>
      <c r="H6080" s="4">
        <v>-545160</v>
      </c>
    </row>
    <row r="6081" spans="1:8" ht="15.75">
      <c r="A6081" s="3" t="s">
        <v>2947</v>
      </c>
      <c r="B6081" s="2" t="s">
        <v>2879</v>
      </c>
      <c r="C6081" s="2" t="s">
        <v>1412</v>
      </c>
      <c r="D6081" s="2" t="s">
        <v>2880</v>
      </c>
      <c r="E6081" s="4">
        <v>199</v>
      </c>
      <c r="F6081" s="4">
        <v>377901</v>
      </c>
      <c r="G6081" s="4">
        <v>37790</v>
      </c>
      <c r="H6081" s="4">
        <v>415691</v>
      </c>
    </row>
    <row r="6082" spans="1:8" ht="15.75">
      <c r="A6082" s="3" t="s">
        <v>2947</v>
      </c>
      <c r="B6082" s="2" t="s">
        <v>2882</v>
      </c>
      <c r="C6082" s="2" t="s">
        <v>1412</v>
      </c>
      <c r="D6082" s="2" t="s">
        <v>2646</v>
      </c>
      <c r="E6082" s="4">
        <v>100</v>
      </c>
      <c r="F6082" s="4">
        <v>236500</v>
      </c>
      <c r="G6082" s="4">
        <v>23650</v>
      </c>
      <c r="H6082" s="4">
        <v>260150</v>
      </c>
    </row>
    <row r="6083" spans="1:8" ht="15.75">
      <c r="A6083" s="3" t="s">
        <v>2947</v>
      </c>
      <c r="B6083" s="2" t="s">
        <v>2885</v>
      </c>
      <c r="C6083" s="2" t="s">
        <v>1412</v>
      </c>
      <c r="D6083" s="2" t="s">
        <v>2886</v>
      </c>
      <c r="E6083" s="4">
        <v>10</v>
      </c>
      <c r="F6083" s="4">
        <v>35930</v>
      </c>
      <c r="G6083" s="4">
        <v>3593</v>
      </c>
      <c r="H6083" s="4">
        <v>39523</v>
      </c>
    </row>
    <row r="6084" spans="1:8" ht="15.75">
      <c r="A6084" s="3" t="s">
        <v>2947</v>
      </c>
      <c r="B6084" s="2" t="s">
        <v>2895</v>
      </c>
      <c r="C6084" s="2" t="s">
        <v>1412</v>
      </c>
      <c r="D6084" s="2" t="s">
        <v>2896</v>
      </c>
      <c r="E6084" s="4">
        <v>110</v>
      </c>
      <c r="F6084" s="4">
        <v>217140</v>
      </c>
      <c r="G6084" s="4">
        <v>21714</v>
      </c>
      <c r="H6084" s="4">
        <v>238854</v>
      </c>
    </row>
    <row r="6085" spans="1:8" ht="15.75">
      <c r="A6085" s="3" t="s">
        <v>2947</v>
      </c>
      <c r="B6085" s="2" t="s">
        <v>2897</v>
      </c>
      <c r="C6085" s="2" t="s">
        <v>1412</v>
      </c>
      <c r="D6085" s="2" t="s">
        <v>2898</v>
      </c>
      <c r="E6085" s="4">
        <v>20</v>
      </c>
      <c r="F6085" s="4">
        <v>38160</v>
      </c>
      <c r="G6085" s="4">
        <v>3816</v>
      </c>
      <c r="H6085" s="4">
        <v>41976</v>
      </c>
    </row>
    <row r="6086" spans="1:8" ht="15.75">
      <c r="A6086" s="3" t="s">
        <v>2947</v>
      </c>
      <c r="B6086" s="2" t="s">
        <v>2899</v>
      </c>
      <c r="C6086" s="2" t="s">
        <v>1412</v>
      </c>
      <c r="D6086" s="2" t="s">
        <v>2900</v>
      </c>
      <c r="E6086" s="4">
        <v>70</v>
      </c>
      <c r="F6086" s="4">
        <v>140700</v>
      </c>
      <c r="G6086" s="4">
        <v>14070</v>
      </c>
      <c r="H6086" s="4">
        <v>154770</v>
      </c>
    </row>
    <row r="6087" spans="1:8" ht="15.75">
      <c r="A6087" s="3" t="s">
        <v>2947</v>
      </c>
      <c r="B6087" s="2" t="s">
        <v>2901</v>
      </c>
      <c r="C6087" s="2" t="s">
        <v>1412</v>
      </c>
      <c r="D6087" s="2" t="s">
        <v>2902</v>
      </c>
      <c r="E6087" s="4">
        <v>20</v>
      </c>
      <c r="F6087" s="4">
        <v>42260</v>
      </c>
      <c r="G6087" s="4">
        <v>4226</v>
      </c>
      <c r="H6087" s="4">
        <v>46486</v>
      </c>
    </row>
    <row r="6088" spans="1:8" ht="15.75">
      <c r="A6088" s="3" t="s">
        <v>2947</v>
      </c>
      <c r="B6088" s="2" t="s">
        <v>3857</v>
      </c>
      <c r="C6088" s="2" t="s">
        <v>1412</v>
      </c>
      <c r="D6088" s="2" t="s">
        <v>3858</v>
      </c>
      <c r="E6088" s="4">
        <v>20</v>
      </c>
      <c r="F6088" s="4">
        <v>56060</v>
      </c>
      <c r="G6088" s="4">
        <v>5606</v>
      </c>
      <c r="H6088" s="4">
        <v>61666</v>
      </c>
    </row>
    <row r="6089" spans="1:8" ht="15.75">
      <c r="A6089" s="3" t="s">
        <v>2947</v>
      </c>
      <c r="B6089" s="2" t="s">
        <v>2918</v>
      </c>
      <c r="C6089" s="2" t="s">
        <v>1424</v>
      </c>
      <c r="D6089" s="2" t="s">
        <v>2919</v>
      </c>
      <c r="E6089" s="4">
        <v>40</v>
      </c>
      <c r="F6089" s="4">
        <v>98520</v>
      </c>
      <c r="G6089" s="4">
        <v>9852</v>
      </c>
      <c r="H6089" s="4">
        <v>108372</v>
      </c>
    </row>
    <row r="6090" spans="1:8" ht="15.75">
      <c r="A6090" s="3" t="s">
        <v>2947</v>
      </c>
      <c r="B6090" s="2" t="s">
        <v>2920</v>
      </c>
      <c r="C6090" s="2" t="s">
        <v>1424</v>
      </c>
      <c r="D6090" s="2" t="s">
        <v>2921</v>
      </c>
      <c r="E6090" s="4">
        <v>30</v>
      </c>
      <c r="F6090" s="4">
        <v>112140</v>
      </c>
      <c r="G6090" s="4">
        <v>11214</v>
      </c>
      <c r="H6090" s="4">
        <v>123354</v>
      </c>
    </row>
    <row r="6091" spans="1:8" ht="15.75">
      <c r="A6091" s="3" t="s">
        <v>2947</v>
      </c>
      <c r="B6091" s="2" t="s">
        <v>2930</v>
      </c>
      <c r="C6091" s="2" t="s">
        <v>2781</v>
      </c>
      <c r="D6091" s="2" t="s">
        <v>2931</v>
      </c>
      <c r="E6091" s="4">
        <v>30</v>
      </c>
      <c r="F6091" s="4">
        <v>92220</v>
      </c>
      <c r="G6091" s="4">
        <v>9222</v>
      </c>
      <c r="H6091" s="4">
        <v>101442</v>
      </c>
    </row>
    <row r="6092" spans="1:8" ht="15.75">
      <c r="A6092" s="3" t="s">
        <v>2947</v>
      </c>
      <c r="B6092" s="2" t="s">
        <v>2932</v>
      </c>
      <c r="C6092" s="2" t="s">
        <v>2781</v>
      </c>
      <c r="D6092" s="2" t="s">
        <v>2933</v>
      </c>
      <c r="E6092" s="4">
        <v>30</v>
      </c>
      <c r="F6092" s="4">
        <v>109470</v>
      </c>
      <c r="G6092" s="4">
        <v>10947</v>
      </c>
      <c r="H6092" s="4">
        <v>120417</v>
      </c>
    </row>
    <row r="6093" spans="1:8" ht="15.75">
      <c r="A6093" s="3" t="s">
        <v>2947</v>
      </c>
      <c r="B6093" s="2" t="s">
        <v>3870</v>
      </c>
      <c r="C6093" s="2" t="s">
        <v>1426</v>
      </c>
      <c r="D6093" s="2" t="s">
        <v>3871</v>
      </c>
      <c r="E6093" s="4">
        <v>20</v>
      </c>
      <c r="F6093" s="4">
        <v>24480</v>
      </c>
      <c r="G6093" s="4">
        <v>2448</v>
      </c>
      <c r="H6093" s="4">
        <v>26928</v>
      </c>
    </row>
    <row r="6094" spans="1:8" ht="15.75">
      <c r="A6094" s="3" t="s">
        <v>2947</v>
      </c>
      <c r="B6094" s="2" t="s">
        <v>3872</v>
      </c>
      <c r="C6094" s="2" t="s">
        <v>1426</v>
      </c>
      <c r="D6094" s="2" t="s">
        <v>3873</v>
      </c>
      <c r="E6094" s="4">
        <v>360</v>
      </c>
      <c r="F6094" s="4">
        <v>462000</v>
      </c>
      <c r="G6094" s="4">
        <v>46200</v>
      </c>
      <c r="H6094" s="4">
        <v>508200</v>
      </c>
    </row>
    <row r="6095" spans="1:8" ht="15.75">
      <c r="A6095" s="3" t="s">
        <v>2947</v>
      </c>
      <c r="B6095" s="2" t="s">
        <v>3876</v>
      </c>
      <c r="C6095" s="2" t="s">
        <v>1433</v>
      </c>
      <c r="D6095" s="2" t="s">
        <v>3877</v>
      </c>
      <c r="E6095" s="4">
        <v>200</v>
      </c>
      <c r="F6095" s="4">
        <v>354600</v>
      </c>
      <c r="G6095" s="4">
        <v>35460</v>
      </c>
      <c r="H6095" s="4">
        <v>390060</v>
      </c>
    </row>
    <row r="6096" spans="1:8" ht="15.75">
      <c r="A6096" s="3" t="s">
        <v>2947</v>
      </c>
      <c r="B6096" s="2" t="s">
        <v>3878</v>
      </c>
      <c r="C6096" s="2" t="s">
        <v>1433</v>
      </c>
      <c r="D6096" s="2" t="s">
        <v>3879</v>
      </c>
      <c r="E6096" s="4">
        <v>56</v>
      </c>
      <c r="F6096" s="4">
        <v>128900</v>
      </c>
      <c r="G6096" s="4">
        <v>12890</v>
      </c>
      <c r="H6096" s="4">
        <v>141790</v>
      </c>
    </row>
    <row r="6097" spans="1:8" ht="15.75">
      <c r="A6097" s="3" t="s">
        <v>2947</v>
      </c>
      <c r="B6097" s="2" t="s">
        <v>3880</v>
      </c>
      <c r="C6097" s="2" t="s">
        <v>1433</v>
      </c>
      <c r="D6097" s="2" t="s">
        <v>3881</v>
      </c>
      <c r="E6097" s="4">
        <v>200</v>
      </c>
      <c r="F6097" s="4">
        <v>198800</v>
      </c>
      <c r="G6097" s="4">
        <v>19880</v>
      </c>
      <c r="H6097" s="4">
        <v>218680</v>
      </c>
    </row>
    <row r="6098" spans="1:8" ht="15.75">
      <c r="A6098" s="3" t="s">
        <v>2947</v>
      </c>
      <c r="B6098" s="2" t="s">
        <v>3886</v>
      </c>
      <c r="C6098" s="2" t="s">
        <v>1433</v>
      </c>
      <c r="D6098" s="2" t="s">
        <v>3887</v>
      </c>
      <c r="E6098" s="4">
        <v>50</v>
      </c>
      <c r="F6098" s="4">
        <v>54300</v>
      </c>
      <c r="G6098" s="4">
        <v>5430</v>
      </c>
      <c r="H6098" s="4">
        <v>59730</v>
      </c>
    </row>
    <row r="6099" spans="1:8" ht="15.75">
      <c r="A6099" s="3" t="s">
        <v>2947</v>
      </c>
      <c r="B6099" s="2" t="s">
        <v>3888</v>
      </c>
      <c r="C6099" s="2" t="s">
        <v>1433</v>
      </c>
      <c r="D6099" s="2" t="s">
        <v>3889</v>
      </c>
      <c r="E6099" s="4">
        <v>1410</v>
      </c>
      <c r="F6099" s="4">
        <v>1731750</v>
      </c>
      <c r="G6099" s="4">
        <v>173175</v>
      </c>
      <c r="H6099" s="4">
        <v>1904925</v>
      </c>
    </row>
    <row r="6100" spans="1:8" ht="15.75">
      <c r="A6100" s="3" t="s">
        <v>2947</v>
      </c>
      <c r="B6100" s="2" t="s">
        <v>3892</v>
      </c>
      <c r="C6100" s="2" t="s">
        <v>1433</v>
      </c>
      <c r="D6100" s="2" t="s">
        <v>3893</v>
      </c>
      <c r="E6100" s="4">
        <v>40</v>
      </c>
      <c r="F6100" s="4">
        <v>72760</v>
      </c>
      <c r="G6100" s="4">
        <v>7276</v>
      </c>
      <c r="H6100" s="4">
        <v>80036</v>
      </c>
    </row>
    <row r="6101" spans="1:8" ht="15.75">
      <c r="A6101" s="3" t="s">
        <v>2947</v>
      </c>
      <c r="B6101" s="2" t="s">
        <v>3894</v>
      </c>
      <c r="C6101" s="2" t="s">
        <v>1433</v>
      </c>
      <c r="D6101" s="2" t="s">
        <v>3895</v>
      </c>
      <c r="E6101" s="4">
        <v>100</v>
      </c>
      <c r="F6101" s="4">
        <v>151400</v>
      </c>
      <c r="G6101" s="4">
        <v>15140</v>
      </c>
      <c r="H6101" s="4">
        <v>166540</v>
      </c>
    </row>
    <row r="6102" spans="1:8" ht="15.75">
      <c r="A6102" s="3" t="s">
        <v>2947</v>
      </c>
      <c r="B6102" s="2" t="s">
        <v>3907</v>
      </c>
      <c r="C6102" s="2" t="s">
        <v>1401</v>
      </c>
      <c r="D6102" s="2" t="s">
        <v>3793</v>
      </c>
      <c r="E6102" s="4">
        <v>10</v>
      </c>
      <c r="F6102" s="4">
        <v>37350</v>
      </c>
      <c r="G6102" s="4">
        <v>3735</v>
      </c>
      <c r="H6102" s="4">
        <v>41085</v>
      </c>
    </row>
    <row r="6103" spans="1:8" ht="15.75">
      <c r="A6103" s="3" t="s">
        <v>2947</v>
      </c>
      <c r="B6103" s="2" t="s">
        <v>4508</v>
      </c>
      <c r="C6103" s="2" t="s">
        <v>4507</v>
      </c>
      <c r="D6103" s="2" t="s">
        <v>4509</v>
      </c>
      <c r="E6103" s="4">
        <v>10</v>
      </c>
      <c r="F6103" s="4">
        <v>40000</v>
      </c>
      <c r="G6103" s="4">
        <v>4000</v>
      </c>
      <c r="H6103" s="4">
        <v>44000</v>
      </c>
    </row>
    <row r="6104" spans="1:8" ht="15.75">
      <c r="A6104" s="3" t="s">
        <v>2947</v>
      </c>
      <c r="B6104" s="2" t="s">
        <v>4529</v>
      </c>
      <c r="C6104" s="2" t="s">
        <v>4526</v>
      </c>
      <c r="D6104" s="2" t="s">
        <v>4530</v>
      </c>
      <c r="E6104" s="4">
        <v>452</v>
      </c>
      <c r="F6104" s="4">
        <v>4261140</v>
      </c>
      <c r="G6104" s="4">
        <v>426114</v>
      </c>
      <c r="H6104" s="4">
        <v>4687254</v>
      </c>
    </row>
    <row r="6105" spans="1:8" ht="15.75">
      <c r="A6105" s="3" t="s">
        <v>2947</v>
      </c>
      <c r="B6105" s="2" t="s">
        <v>4534</v>
      </c>
      <c r="C6105" s="2" t="s">
        <v>4533</v>
      </c>
      <c r="D6105" s="2" t="s">
        <v>4535</v>
      </c>
      <c r="E6105" s="4">
        <v>192</v>
      </c>
      <c r="F6105" s="4">
        <v>2596490</v>
      </c>
      <c r="G6105" s="4">
        <v>259649</v>
      </c>
      <c r="H6105" s="4">
        <v>2856139</v>
      </c>
    </row>
    <row r="6106" spans="1:8" ht="15.75">
      <c r="A6106" s="3" t="s">
        <v>2947</v>
      </c>
      <c r="B6106" s="2" t="s">
        <v>4543</v>
      </c>
      <c r="C6106" s="2" t="s">
        <v>4542</v>
      </c>
      <c r="D6106" s="2" t="s">
        <v>4544</v>
      </c>
      <c r="E6106" s="4">
        <v>11</v>
      </c>
      <c r="F6106" s="4">
        <v>128370</v>
      </c>
      <c r="G6106" s="4">
        <v>12837</v>
      </c>
      <c r="H6106" s="4">
        <v>141207</v>
      </c>
    </row>
    <row r="6107" spans="1:8" ht="15.75">
      <c r="A6107" s="3" t="s">
        <v>2947</v>
      </c>
      <c r="B6107" s="2" t="s">
        <v>4546</v>
      </c>
      <c r="C6107" s="2" t="s">
        <v>4545</v>
      </c>
      <c r="D6107" s="2" t="s">
        <v>4547</v>
      </c>
      <c r="E6107" s="4">
        <v>21</v>
      </c>
      <c r="F6107" s="4">
        <v>438420</v>
      </c>
      <c r="G6107" s="4">
        <v>43842</v>
      </c>
      <c r="H6107" s="4">
        <v>482262</v>
      </c>
    </row>
    <row r="6108" spans="1:8" ht="15.75">
      <c r="A6108" s="3" t="s">
        <v>2947</v>
      </c>
      <c r="B6108" s="2" t="s">
        <v>4554</v>
      </c>
      <c r="C6108" s="2" t="s">
        <v>4553</v>
      </c>
      <c r="D6108" s="2" t="s">
        <v>4555</v>
      </c>
      <c r="E6108" s="4">
        <v>123</v>
      </c>
      <c r="F6108" s="4">
        <v>1124340</v>
      </c>
      <c r="G6108" s="4">
        <v>112434</v>
      </c>
      <c r="H6108" s="4">
        <v>1236774</v>
      </c>
    </row>
    <row r="6109" spans="1:8" ht="15.75">
      <c r="A6109" s="3" t="s">
        <v>2947</v>
      </c>
      <c r="B6109" s="2" t="s">
        <v>4569</v>
      </c>
      <c r="C6109" s="2" t="s">
        <v>4568</v>
      </c>
      <c r="D6109" s="2" t="s">
        <v>4570</v>
      </c>
      <c r="E6109" s="4">
        <v>60</v>
      </c>
      <c r="F6109" s="4">
        <v>588660</v>
      </c>
      <c r="G6109" s="4">
        <v>58866</v>
      </c>
      <c r="H6109" s="4">
        <v>647526</v>
      </c>
    </row>
    <row r="6110" spans="1:8" ht="15.75">
      <c r="A6110" s="3" t="s">
        <v>2947</v>
      </c>
      <c r="B6110" s="2" t="s">
        <v>4576</v>
      </c>
      <c r="C6110" s="2" t="s">
        <v>4575</v>
      </c>
      <c r="D6110" s="2" t="s">
        <v>4577</v>
      </c>
      <c r="E6110" s="4">
        <v>207</v>
      </c>
      <c r="F6110" s="4">
        <v>2899449</v>
      </c>
      <c r="G6110" s="4">
        <v>289945</v>
      </c>
      <c r="H6110" s="4">
        <v>3189394</v>
      </c>
    </row>
    <row r="6111" spans="1:8" ht="15.75">
      <c r="A6111" s="3" t="s">
        <v>2947</v>
      </c>
      <c r="B6111" s="2" t="s">
        <v>4581</v>
      </c>
      <c r="C6111" s="2" t="s">
        <v>4580</v>
      </c>
      <c r="D6111" s="2" t="s">
        <v>4582</v>
      </c>
      <c r="E6111" s="4">
        <v>71</v>
      </c>
      <c r="F6111" s="4">
        <v>1567590</v>
      </c>
      <c r="G6111" s="4">
        <v>156759</v>
      </c>
      <c r="H6111" s="4">
        <v>1724349</v>
      </c>
    </row>
    <row r="6112" spans="1:8" ht="15.75">
      <c r="A6112" s="3" t="s">
        <v>2947</v>
      </c>
      <c r="B6112" s="2" t="s">
        <v>4586</v>
      </c>
      <c r="C6112" s="2" t="s">
        <v>4585</v>
      </c>
      <c r="D6112" s="2" t="s">
        <v>6131</v>
      </c>
      <c r="E6112" s="4">
        <v>80</v>
      </c>
      <c r="F6112" s="4">
        <v>2491040</v>
      </c>
      <c r="G6112" s="4">
        <v>249104</v>
      </c>
      <c r="H6112" s="4">
        <v>2740144</v>
      </c>
    </row>
    <row r="6113" spans="1:8" ht="15.75">
      <c r="A6113" s="3" t="s">
        <v>2947</v>
      </c>
      <c r="B6113" s="2" t="s">
        <v>4597</v>
      </c>
      <c r="C6113" s="2" t="s">
        <v>4594</v>
      </c>
      <c r="D6113" s="2" t="s">
        <v>4598</v>
      </c>
      <c r="E6113" s="4">
        <v>100</v>
      </c>
      <c r="F6113" s="4">
        <v>1282100</v>
      </c>
      <c r="G6113" s="4">
        <v>128210</v>
      </c>
      <c r="H6113" s="4">
        <v>1410310</v>
      </c>
    </row>
    <row r="6114" spans="1:8" ht="15.75">
      <c r="A6114" s="3" t="s">
        <v>2947</v>
      </c>
      <c r="B6114" s="2" t="s">
        <v>4603</v>
      </c>
      <c r="C6114" s="2" t="s">
        <v>4602</v>
      </c>
      <c r="D6114" s="2" t="s">
        <v>4604</v>
      </c>
      <c r="E6114" s="4">
        <v>345</v>
      </c>
      <c r="F6114" s="4">
        <v>6101325</v>
      </c>
      <c r="G6114" s="4">
        <v>610133</v>
      </c>
      <c r="H6114" s="4">
        <v>6711458</v>
      </c>
    </row>
    <row r="6115" spans="1:8" ht="15.75">
      <c r="A6115" s="3" t="s">
        <v>2947</v>
      </c>
      <c r="B6115" s="2" t="s">
        <v>4609</v>
      </c>
      <c r="C6115" s="2" t="s">
        <v>4608</v>
      </c>
      <c r="D6115" s="2" t="s">
        <v>4610</v>
      </c>
      <c r="E6115" s="4">
        <v>60</v>
      </c>
      <c r="F6115" s="4">
        <v>1554420</v>
      </c>
      <c r="G6115" s="4">
        <v>155442</v>
      </c>
      <c r="H6115" s="4">
        <v>1709862</v>
      </c>
    </row>
    <row r="6116" spans="1:8" ht="15.75">
      <c r="A6116" s="3" t="s">
        <v>2947</v>
      </c>
      <c r="B6116" s="2" t="s">
        <v>4615</v>
      </c>
      <c r="C6116" s="2" t="s">
        <v>4614</v>
      </c>
      <c r="D6116" s="2" t="s">
        <v>4616</v>
      </c>
      <c r="E6116" s="4">
        <v>11</v>
      </c>
      <c r="F6116" s="4">
        <v>287562</v>
      </c>
      <c r="G6116" s="4">
        <v>28756</v>
      </c>
      <c r="H6116" s="4">
        <v>316318</v>
      </c>
    </row>
    <row r="6117" spans="1:8" ht="15.75">
      <c r="A6117" s="3" t="s">
        <v>2947</v>
      </c>
      <c r="B6117" s="2" t="s">
        <v>4621</v>
      </c>
      <c r="C6117" s="2" t="s">
        <v>4620</v>
      </c>
      <c r="D6117" s="2" t="s">
        <v>4622</v>
      </c>
      <c r="E6117" s="4">
        <v>230</v>
      </c>
      <c r="F6117" s="4">
        <v>3416070</v>
      </c>
      <c r="G6117" s="4">
        <v>341607</v>
      </c>
      <c r="H6117" s="4">
        <v>3757677</v>
      </c>
    </row>
    <row r="6118" spans="1:8" ht="15.75">
      <c r="A6118" s="3" t="s">
        <v>2941</v>
      </c>
      <c r="B6118" s="2" t="s">
        <v>51</v>
      </c>
      <c r="C6118" s="2" t="s">
        <v>50</v>
      </c>
      <c r="D6118" s="2" t="s">
        <v>52</v>
      </c>
      <c r="E6118" s="4">
        <v>30</v>
      </c>
      <c r="F6118" s="4">
        <v>186000</v>
      </c>
      <c r="G6118" s="4">
        <v>18600</v>
      </c>
      <c r="H6118" s="4">
        <v>204600</v>
      </c>
    </row>
    <row r="6119" spans="1:8" ht="15.75">
      <c r="A6119" s="3" t="s">
        <v>2941</v>
      </c>
      <c r="B6119" s="2" t="s">
        <v>55</v>
      </c>
      <c r="C6119" s="2" t="s">
        <v>50</v>
      </c>
      <c r="D6119" s="2" t="s">
        <v>56</v>
      </c>
      <c r="E6119" s="4">
        <v>30</v>
      </c>
      <c r="F6119" s="4">
        <v>129000</v>
      </c>
      <c r="G6119" s="4">
        <v>12900</v>
      </c>
      <c r="H6119" s="4">
        <v>141900</v>
      </c>
    </row>
    <row r="6120" spans="1:8" ht="15.75">
      <c r="A6120" s="3" t="s">
        <v>2941</v>
      </c>
      <c r="B6120" s="2" t="s">
        <v>57</v>
      </c>
      <c r="C6120" s="2" t="s">
        <v>50</v>
      </c>
      <c r="D6120" s="2" t="s">
        <v>58</v>
      </c>
      <c r="E6120" s="4">
        <v>20</v>
      </c>
      <c r="F6120" s="4">
        <v>96000</v>
      </c>
      <c r="G6120" s="4">
        <v>9600</v>
      </c>
      <c r="H6120" s="4">
        <v>105600</v>
      </c>
    </row>
    <row r="6121" spans="1:8" ht="15.75">
      <c r="A6121" s="3" t="s">
        <v>2941</v>
      </c>
      <c r="B6121" s="2" t="s">
        <v>82</v>
      </c>
      <c r="C6121" s="2" t="s">
        <v>69</v>
      </c>
      <c r="D6121" s="2" t="s">
        <v>83</v>
      </c>
      <c r="E6121" s="4">
        <v>30</v>
      </c>
      <c r="F6121" s="4">
        <v>141000</v>
      </c>
      <c r="G6121" s="4">
        <v>14100</v>
      </c>
      <c r="H6121" s="4">
        <v>155100</v>
      </c>
    </row>
    <row r="6122" spans="1:8" ht="15.75">
      <c r="A6122" s="3" t="s">
        <v>2941</v>
      </c>
      <c r="B6122" s="2" t="s">
        <v>126</v>
      </c>
      <c r="C6122" s="2" t="s">
        <v>96</v>
      </c>
      <c r="D6122" s="2" t="s">
        <v>75</v>
      </c>
      <c r="E6122" s="4">
        <v>30</v>
      </c>
      <c r="F6122" s="4">
        <v>573000</v>
      </c>
      <c r="G6122" s="4">
        <v>57300</v>
      </c>
      <c r="H6122" s="4">
        <v>630300</v>
      </c>
    </row>
    <row r="6123" spans="1:8" ht="15.75">
      <c r="A6123" s="3" t="s">
        <v>2941</v>
      </c>
      <c r="B6123" s="2" t="s">
        <v>127</v>
      </c>
      <c r="C6123" s="2" t="s">
        <v>96</v>
      </c>
      <c r="D6123" s="2" t="s">
        <v>90</v>
      </c>
      <c r="E6123" s="4">
        <v>20</v>
      </c>
      <c r="F6123" s="4">
        <v>470000</v>
      </c>
      <c r="G6123" s="4">
        <v>47000</v>
      </c>
      <c r="H6123" s="4">
        <v>517000</v>
      </c>
    </row>
    <row r="6124" spans="1:8" ht="15.75">
      <c r="A6124" s="3" t="s">
        <v>2941</v>
      </c>
      <c r="B6124" s="2" t="s">
        <v>133</v>
      </c>
      <c r="C6124" s="2" t="s">
        <v>96</v>
      </c>
      <c r="D6124" s="2" t="s">
        <v>80</v>
      </c>
      <c r="E6124" s="4">
        <v>15</v>
      </c>
      <c r="F6124" s="4">
        <v>457500</v>
      </c>
      <c r="G6124" s="4">
        <v>45750</v>
      </c>
      <c r="H6124" s="4">
        <v>503250</v>
      </c>
    </row>
    <row r="6125" spans="1:8" ht="15.75">
      <c r="A6125" s="3" t="s">
        <v>2941</v>
      </c>
      <c r="B6125" s="2" t="s">
        <v>174</v>
      </c>
      <c r="C6125" s="2" t="s">
        <v>173</v>
      </c>
      <c r="D6125" s="2" t="s">
        <v>175</v>
      </c>
      <c r="E6125" s="4">
        <v>100</v>
      </c>
      <c r="F6125" s="4">
        <v>2085000</v>
      </c>
      <c r="G6125" s="4">
        <v>208500</v>
      </c>
      <c r="H6125" s="4">
        <v>2293500</v>
      </c>
    </row>
    <row r="6126" spans="1:8" ht="15.75">
      <c r="A6126" s="3" t="s">
        <v>2941</v>
      </c>
      <c r="B6126" s="2" t="s">
        <v>2972</v>
      </c>
      <c r="C6126" s="2" t="s">
        <v>142</v>
      </c>
      <c r="D6126" s="2" t="s">
        <v>179</v>
      </c>
      <c r="E6126" s="4">
        <v>30</v>
      </c>
      <c r="F6126" s="4">
        <v>375000</v>
      </c>
      <c r="G6126" s="4">
        <v>37500</v>
      </c>
      <c r="H6126" s="4">
        <v>412500</v>
      </c>
    </row>
    <row r="6127" spans="1:8" ht="15.75">
      <c r="A6127" s="3" t="s">
        <v>2941</v>
      </c>
      <c r="B6127" s="2" t="s">
        <v>2973</v>
      </c>
      <c r="C6127" s="2" t="s">
        <v>154</v>
      </c>
      <c r="D6127" s="2" t="s">
        <v>179</v>
      </c>
      <c r="E6127" s="4">
        <v>30</v>
      </c>
      <c r="F6127" s="4">
        <v>420000</v>
      </c>
      <c r="G6127" s="4">
        <v>42000</v>
      </c>
      <c r="H6127" s="4">
        <v>462000</v>
      </c>
    </row>
    <row r="6128" spans="1:8" ht="15.75">
      <c r="A6128" s="3" t="s">
        <v>2941</v>
      </c>
      <c r="B6128" s="2" t="s">
        <v>2975</v>
      </c>
      <c r="C6128" s="2" t="s">
        <v>2974</v>
      </c>
      <c r="D6128" s="2" t="s">
        <v>179</v>
      </c>
      <c r="E6128" s="4">
        <v>20</v>
      </c>
      <c r="F6128" s="4">
        <v>330000</v>
      </c>
      <c r="G6128" s="4">
        <v>33000</v>
      </c>
      <c r="H6128" s="4">
        <v>363000</v>
      </c>
    </row>
    <row r="6129" spans="1:8" ht="15.75">
      <c r="A6129" s="3" t="s">
        <v>2941</v>
      </c>
      <c r="B6129" s="2" t="s">
        <v>212</v>
      </c>
      <c r="C6129" s="2" t="s">
        <v>96</v>
      </c>
      <c r="D6129" s="2" t="s">
        <v>78</v>
      </c>
      <c r="E6129" s="4">
        <v>20</v>
      </c>
      <c r="F6129" s="4">
        <v>558000</v>
      </c>
      <c r="G6129" s="4">
        <v>55800</v>
      </c>
      <c r="H6129" s="4">
        <v>613800</v>
      </c>
    </row>
    <row r="6130" spans="1:8" ht="15.75">
      <c r="A6130" s="3" t="s">
        <v>2941</v>
      </c>
      <c r="B6130" s="2" t="s">
        <v>225</v>
      </c>
      <c r="C6130" s="2" t="s">
        <v>223</v>
      </c>
      <c r="D6130" s="2" t="s">
        <v>75</v>
      </c>
      <c r="E6130" s="4">
        <v>5</v>
      </c>
      <c r="F6130" s="4">
        <v>108000</v>
      </c>
      <c r="G6130" s="4">
        <v>10800</v>
      </c>
      <c r="H6130" s="4">
        <v>118800</v>
      </c>
    </row>
    <row r="6131" spans="1:8" ht="15.75">
      <c r="A6131" s="3" t="s">
        <v>2941</v>
      </c>
      <c r="B6131" s="2" t="s">
        <v>3002</v>
      </c>
      <c r="C6131" s="2" t="s">
        <v>223</v>
      </c>
      <c r="D6131" s="2" t="s">
        <v>243</v>
      </c>
      <c r="E6131" s="4">
        <v>15</v>
      </c>
      <c r="F6131" s="4">
        <v>289500</v>
      </c>
      <c r="G6131" s="4">
        <v>28950</v>
      </c>
      <c r="H6131" s="4">
        <v>318450</v>
      </c>
    </row>
    <row r="6132" spans="1:8" ht="15.75">
      <c r="A6132" s="3" t="s">
        <v>2941</v>
      </c>
      <c r="B6132" s="2" t="s">
        <v>227</v>
      </c>
      <c r="C6132" s="2" t="s">
        <v>223</v>
      </c>
      <c r="D6132" s="2" t="s">
        <v>90</v>
      </c>
      <c r="E6132" s="4">
        <v>5</v>
      </c>
      <c r="F6132" s="4">
        <v>96500</v>
      </c>
      <c r="G6132" s="4">
        <v>9650</v>
      </c>
      <c r="H6132" s="4">
        <v>106150</v>
      </c>
    </row>
    <row r="6133" spans="1:8" ht="15.75">
      <c r="A6133" s="3" t="s">
        <v>2941</v>
      </c>
      <c r="B6133" s="2" t="s">
        <v>3003</v>
      </c>
      <c r="C6133" s="2" t="s">
        <v>223</v>
      </c>
      <c r="D6133" s="2" t="s">
        <v>68</v>
      </c>
      <c r="E6133" s="4">
        <v>1</v>
      </c>
      <c r="F6133" s="4">
        <v>35000</v>
      </c>
      <c r="G6133" s="4">
        <v>3500</v>
      </c>
      <c r="H6133" s="4">
        <v>38500</v>
      </c>
    </row>
    <row r="6134" spans="1:8" ht="15.75">
      <c r="A6134" s="3" t="s">
        <v>2941</v>
      </c>
      <c r="B6134" s="2" t="s">
        <v>3004</v>
      </c>
      <c r="C6134" s="2" t="s">
        <v>223</v>
      </c>
      <c r="D6134" s="2" t="s">
        <v>85</v>
      </c>
      <c r="E6134" s="4">
        <v>4</v>
      </c>
      <c r="F6134" s="4">
        <v>156000</v>
      </c>
      <c r="G6134" s="4">
        <v>15600</v>
      </c>
      <c r="H6134" s="4">
        <v>171600</v>
      </c>
    </row>
    <row r="6135" spans="1:8" ht="15.75">
      <c r="A6135" s="3" t="s">
        <v>2941</v>
      </c>
      <c r="B6135" s="2" t="s">
        <v>242</v>
      </c>
      <c r="C6135" s="2" t="s">
        <v>236</v>
      </c>
      <c r="D6135" s="2" t="s">
        <v>243</v>
      </c>
      <c r="E6135" s="4">
        <v>2</v>
      </c>
      <c r="F6135" s="4">
        <v>23728</v>
      </c>
      <c r="G6135" s="4">
        <v>2373</v>
      </c>
      <c r="H6135" s="4">
        <v>26101</v>
      </c>
    </row>
    <row r="6136" spans="1:8" ht="15.75">
      <c r="A6136" s="3" t="s">
        <v>2941</v>
      </c>
      <c r="B6136" s="2" t="s">
        <v>3005</v>
      </c>
      <c r="C6136" s="2" t="s">
        <v>236</v>
      </c>
      <c r="D6136" s="2" t="s">
        <v>90</v>
      </c>
      <c r="E6136" s="4">
        <v>7</v>
      </c>
      <c r="F6136" s="4">
        <v>90608</v>
      </c>
      <c r="G6136" s="4">
        <v>9061</v>
      </c>
      <c r="H6136" s="4">
        <v>99669</v>
      </c>
    </row>
    <row r="6137" spans="1:8" ht="15.75">
      <c r="A6137" s="3" t="s">
        <v>2941</v>
      </c>
      <c r="B6137" s="2" t="s">
        <v>273</v>
      </c>
      <c r="C6137" s="2" t="s">
        <v>264</v>
      </c>
      <c r="D6137" s="2" t="s">
        <v>52</v>
      </c>
      <c r="E6137" s="4">
        <v>20</v>
      </c>
      <c r="F6137" s="4">
        <v>101780</v>
      </c>
      <c r="G6137" s="4">
        <v>10178</v>
      </c>
      <c r="H6137" s="4">
        <v>111958</v>
      </c>
    </row>
    <row r="6138" spans="1:8" ht="15.75">
      <c r="A6138" s="3" t="s">
        <v>2941</v>
      </c>
      <c r="B6138" s="2" t="s">
        <v>293</v>
      </c>
      <c r="C6138" s="2" t="s">
        <v>264</v>
      </c>
      <c r="D6138" s="2" t="s">
        <v>99</v>
      </c>
      <c r="E6138" s="4">
        <v>300</v>
      </c>
      <c r="F6138" s="4">
        <v>1375500</v>
      </c>
      <c r="G6138" s="4">
        <v>137550</v>
      </c>
      <c r="H6138" s="4">
        <v>1513050</v>
      </c>
    </row>
    <row r="6139" spans="1:8" ht="15.75">
      <c r="A6139" s="3" t="s">
        <v>2941</v>
      </c>
      <c r="B6139" s="2" t="s">
        <v>301</v>
      </c>
      <c r="C6139" s="2" t="s">
        <v>299</v>
      </c>
      <c r="D6139" s="2" t="s">
        <v>184</v>
      </c>
      <c r="E6139" s="4">
        <v>4</v>
      </c>
      <c r="F6139" s="4">
        <v>16400</v>
      </c>
      <c r="G6139" s="4">
        <v>1640</v>
      </c>
      <c r="H6139" s="4">
        <v>18040</v>
      </c>
    </row>
    <row r="6140" spans="1:8" ht="15.75">
      <c r="A6140" s="3" t="s">
        <v>2941</v>
      </c>
      <c r="B6140" s="2" t="s">
        <v>311</v>
      </c>
      <c r="C6140" s="2" t="s">
        <v>310</v>
      </c>
      <c r="D6140" s="2" t="s">
        <v>56</v>
      </c>
      <c r="E6140" s="4">
        <v>5</v>
      </c>
      <c r="F6140" s="4">
        <v>24000</v>
      </c>
      <c r="G6140" s="4">
        <v>2400</v>
      </c>
      <c r="H6140" s="4">
        <v>26400</v>
      </c>
    </row>
    <row r="6141" spans="1:8" ht="15.75">
      <c r="A6141" s="3" t="s">
        <v>2941</v>
      </c>
      <c r="B6141" s="2" t="s">
        <v>342</v>
      </c>
      <c r="C6141" s="2" t="s">
        <v>264</v>
      </c>
      <c r="D6141" s="2" t="s">
        <v>343</v>
      </c>
      <c r="E6141" s="4">
        <v>30</v>
      </c>
      <c r="F6141" s="4">
        <v>170850</v>
      </c>
      <c r="G6141" s="4">
        <v>17085</v>
      </c>
      <c r="H6141" s="4">
        <v>187935</v>
      </c>
    </row>
    <row r="6142" spans="1:8" ht="15.75">
      <c r="A6142" s="3" t="s">
        <v>2941</v>
      </c>
      <c r="B6142" s="2" t="s">
        <v>3021</v>
      </c>
      <c r="C6142" s="2" t="s">
        <v>264</v>
      </c>
      <c r="D6142" s="2" t="s">
        <v>3022</v>
      </c>
      <c r="E6142" s="4">
        <v>10</v>
      </c>
      <c r="F6142" s="4">
        <v>101290</v>
      </c>
      <c r="G6142" s="4">
        <v>10129</v>
      </c>
      <c r="H6142" s="4">
        <v>111419</v>
      </c>
    </row>
    <row r="6143" spans="1:8" ht="15.75">
      <c r="A6143" s="3" t="s">
        <v>2941</v>
      </c>
      <c r="B6143" s="2" t="s">
        <v>3023</v>
      </c>
      <c r="C6143" s="2" t="s">
        <v>264</v>
      </c>
      <c r="D6143" s="2" t="s">
        <v>3024</v>
      </c>
      <c r="E6143" s="4">
        <v>30</v>
      </c>
      <c r="F6143" s="4">
        <v>88350</v>
      </c>
      <c r="G6143" s="4">
        <v>8835</v>
      </c>
      <c r="H6143" s="4">
        <v>97185</v>
      </c>
    </row>
    <row r="6144" spans="1:8" ht="15.75">
      <c r="A6144" s="3" t="s">
        <v>2941</v>
      </c>
      <c r="B6144" s="2" t="s">
        <v>3025</v>
      </c>
      <c r="C6144" s="2" t="s">
        <v>264</v>
      </c>
      <c r="D6144" s="2" t="s">
        <v>3026</v>
      </c>
      <c r="E6144" s="4">
        <v>50</v>
      </c>
      <c r="F6144" s="4">
        <v>152050</v>
      </c>
      <c r="G6144" s="4">
        <v>15205</v>
      </c>
      <c r="H6144" s="4">
        <v>167255</v>
      </c>
    </row>
    <row r="6145" spans="1:8" ht="15.75">
      <c r="A6145" s="3" t="s">
        <v>2941</v>
      </c>
      <c r="B6145" s="2" t="s">
        <v>3030</v>
      </c>
      <c r="C6145" s="2" t="s">
        <v>223</v>
      </c>
      <c r="D6145" s="2" t="s">
        <v>80</v>
      </c>
      <c r="E6145" s="4">
        <v>1</v>
      </c>
      <c r="F6145" s="4">
        <v>30500</v>
      </c>
      <c r="G6145" s="4">
        <v>3050</v>
      </c>
      <c r="H6145" s="4">
        <v>33550</v>
      </c>
    </row>
    <row r="6146" spans="1:8" ht="15.75">
      <c r="A6146" s="3" t="s">
        <v>2941</v>
      </c>
      <c r="B6146" s="2" t="s">
        <v>384</v>
      </c>
      <c r="C6146" s="2" t="s">
        <v>264</v>
      </c>
      <c r="D6146" s="2" t="s">
        <v>385</v>
      </c>
      <c r="E6146" s="4">
        <v>30</v>
      </c>
      <c r="F6146" s="4">
        <v>123000</v>
      </c>
      <c r="G6146" s="4">
        <v>12300</v>
      </c>
      <c r="H6146" s="4">
        <v>135300</v>
      </c>
    </row>
    <row r="6147" spans="1:8" ht="15.75">
      <c r="A6147" s="3" t="s">
        <v>2941</v>
      </c>
      <c r="B6147" s="2" t="s">
        <v>386</v>
      </c>
      <c r="C6147" s="2" t="s">
        <v>264</v>
      </c>
      <c r="D6147" s="2" t="s">
        <v>387</v>
      </c>
      <c r="E6147" s="4">
        <v>50</v>
      </c>
      <c r="F6147" s="4">
        <v>130300</v>
      </c>
      <c r="G6147" s="4">
        <v>13030</v>
      </c>
      <c r="H6147" s="4">
        <v>143330</v>
      </c>
    </row>
    <row r="6148" spans="1:8" ht="15.75">
      <c r="A6148" s="3" t="s">
        <v>2941</v>
      </c>
      <c r="B6148" s="2" t="s">
        <v>392</v>
      </c>
      <c r="C6148" s="2" t="s">
        <v>223</v>
      </c>
      <c r="D6148" s="2" t="s">
        <v>99</v>
      </c>
      <c r="E6148" s="4">
        <v>10</v>
      </c>
      <c r="F6148" s="4">
        <v>68000</v>
      </c>
      <c r="G6148" s="4">
        <v>6800</v>
      </c>
      <c r="H6148" s="4">
        <v>74800</v>
      </c>
    </row>
    <row r="6149" spans="1:8" ht="15.75">
      <c r="A6149" s="3" t="s">
        <v>2941</v>
      </c>
      <c r="B6149" s="2" t="s">
        <v>444</v>
      </c>
      <c r="C6149" s="2" t="s">
        <v>264</v>
      </c>
      <c r="D6149" s="2" t="s">
        <v>445</v>
      </c>
      <c r="E6149" s="4">
        <v>100</v>
      </c>
      <c r="F6149" s="4">
        <v>423300</v>
      </c>
      <c r="G6149" s="4">
        <v>42330</v>
      </c>
      <c r="H6149" s="4">
        <v>465630</v>
      </c>
    </row>
    <row r="6150" spans="1:8" ht="15.75">
      <c r="A6150" s="3" t="s">
        <v>2941</v>
      </c>
      <c r="B6150" s="2" t="s">
        <v>456</v>
      </c>
      <c r="C6150" s="2" t="s">
        <v>455</v>
      </c>
      <c r="D6150" s="2"/>
      <c r="E6150" s="4">
        <v>1</v>
      </c>
      <c r="F6150" s="4">
        <v>13000</v>
      </c>
      <c r="G6150" s="4">
        <v>1300</v>
      </c>
      <c r="H6150" s="4">
        <v>14300</v>
      </c>
    </row>
    <row r="6151" spans="1:8" ht="15.75">
      <c r="A6151" s="3" t="s">
        <v>2941</v>
      </c>
      <c r="B6151" s="2" t="s">
        <v>460</v>
      </c>
      <c r="C6151" s="2" t="s">
        <v>459</v>
      </c>
      <c r="D6151" s="2"/>
      <c r="E6151" s="4">
        <v>4</v>
      </c>
      <c r="F6151" s="4">
        <v>100000</v>
      </c>
      <c r="G6151" s="4">
        <v>10000</v>
      </c>
      <c r="H6151" s="4">
        <v>110000</v>
      </c>
    </row>
    <row r="6152" spans="1:8" ht="15.75">
      <c r="A6152" s="3" t="s">
        <v>2941</v>
      </c>
      <c r="B6152" s="2" t="s">
        <v>468</v>
      </c>
      <c r="C6152" s="2" t="s">
        <v>467</v>
      </c>
      <c r="D6152" s="2"/>
      <c r="E6152" s="4">
        <v>58</v>
      </c>
      <c r="F6152" s="4">
        <v>350000</v>
      </c>
      <c r="G6152" s="4">
        <v>35000</v>
      </c>
      <c r="H6152" s="4">
        <v>385000</v>
      </c>
    </row>
    <row r="6153" spans="1:8" ht="15.75">
      <c r="A6153" s="3" t="s">
        <v>2941</v>
      </c>
      <c r="B6153" s="2" t="s">
        <v>470</v>
      </c>
      <c r="C6153" s="2" t="s">
        <v>469</v>
      </c>
      <c r="D6153" s="2" t="s">
        <v>471</v>
      </c>
      <c r="E6153" s="4">
        <v>30</v>
      </c>
      <c r="F6153" s="4">
        <v>210000</v>
      </c>
      <c r="G6153" s="4">
        <v>21000</v>
      </c>
      <c r="H6153" s="4">
        <v>231000</v>
      </c>
    </row>
    <row r="6154" spans="1:8" ht="15.75">
      <c r="A6154" s="3" t="s">
        <v>2941</v>
      </c>
      <c r="B6154" s="2" t="s">
        <v>504</v>
      </c>
      <c r="C6154" s="2" t="s">
        <v>503</v>
      </c>
      <c r="D6154" s="2" t="s">
        <v>505</v>
      </c>
      <c r="E6154" s="4">
        <v>20</v>
      </c>
      <c r="F6154" s="4">
        <v>190424</v>
      </c>
      <c r="G6154" s="4">
        <v>19042</v>
      </c>
      <c r="H6154" s="4">
        <v>209466</v>
      </c>
    </row>
    <row r="6155" spans="1:8" ht="15.75">
      <c r="A6155" s="3" t="s">
        <v>2941</v>
      </c>
      <c r="B6155" s="2" t="s">
        <v>515</v>
      </c>
      <c r="C6155" s="2" t="s">
        <v>514</v>
      </c>
      <c r="D6155" s="2" t="s">
        <v>516</v>
      </c>
      <c r="E6155" s="4">
        <v>140</v>
      </c>
      <c r="F6155" s="4">
        <v>670020</v>
      </c>
      <c r="G6155" s="4">
        <v>67002</v>
      </c>
      <c r="H6155" s="4">
        <v>737022</v>
      </c>
    </row>
    <row r="6156" spans="1:8" ht="15.75">
      <c r="A6156" s="3" t="s">
        <v>2941</v>
      </c>
      <c r="B6156" s="2" t="s">
        <v>518</v>
      </c>
      <c r="C6156" s="2" t="s">
        <v>517</v>
      </c>
      <c r="D6156" s="2" t="s">
        <v>519</v>
      </c>
      <c r="E6156" s="4">
        <v>10</v>
      </c>
      <c r="F6156" s="4">
        <v>25640</v>
      </c>
      <c r="G6156" s="4">
        <v>2564</v>
      </c>
      <c r="H6156" s="4">
        <v>28204</v>
      </c>
    </row>
    <row r="6157" spans="1:8" ht="15.75">
      <c r="A6157" s="3" t="s">
        <v>2941</v>
      </c>
      <c r="B6157" s="2" t="s">
        <v>525</v>
      </c>
      <c r="C6157" s="2" t="s">
        <v>524</v>
      </c>
      <c r="D6157" s="2" t="s">
        <v>526</v>
      </c>
      <c r="E6157" s="4">
        <v>590</v>
      </c>
      <c r="F6157" s="4">
        <v>2924210</v>
      </c>
      <c r="G6157" s="4">
        <v>292421</v>
      </c>
      <c r="H6157" s="4">
        <v>3216631</v>
      </c>
    </row>
    <row r="6158" spans="1:8" ht="15.75">
      <c r="A6158" s="3" t="s">
        <v>2941</v>
      </c>
      <c r="B6158" s="2" t="s">
        <v>528</v>
      </c>
      <c r="C6158" s="2" t="s">
        <v>527</v>
      </c>
      <c r="D6158" s="2" t="s">
        <v>529</v>
      </c>
      <c r="E6158" s="4">
        <v>72</v>
      </c>
      <c r="F6158" s="4">
        <v>213590</v>
      </c>
      <c r="G6158" s="4">
        <v>21359</v>
      </c>
      <c r="H6158" s="4">
        <v>234949</v>
      </c>
    </row>
    <row r="6159" spans="1:8" ht="15.75">
      <c r="A6159" s="3" t="s">
        <v>2941</v>
      </c>
      <c r="B6159" s="2" t="s">
        <v>531</v>
      </c>
      <c r="C6159" s="2" t="s">
        <v>530</v>
      </c>
      <c r="D6159" s="2" t="s">
        <v>532</v>
      </c>
      <c r="E6159" s="4">
        <v>10</v>
      </c>
      <c r="F6159" s="4">
        <v>30000</v>
      </c>
      <c r="G6159" s="4">
        <v>3000</v>
      </c>
      <c r="H6159" s="4">
        <v>33000</v>
      </c>
    </row>
    <row r="6160" spans="1:8" ht="15.75">
      <c r="A6160" s="3" t="s">
        <v>2941</v>
      </c>
      <c r="B6160" s="2" t="s">
        <v>534</v>
      </c>
      <c r="C6160" s="2" t="s">
        <v>533</v>
      </c>
      <c r="D6160" s="2" t="s">
        <v>535</v>
      </c>
      <c r="E6160" s="4">
        <v>50</v>
      </c>
      <c r="F6160" s="4">
        <v>90900</v>
      </c>
      <c r="G6160" s="4">
        <v>9090</v>
      </c>
      <c r="H6160" s="4">
        <v>99990</v>
      </c>
    </row>
    <row r="6161" spans="1:8" ht="15.75">
      <c r="A6161" s="3" t="s">
        <v>2941</v>
      </c>
      <c r="B6161" s="2" t="s">
        <v>536</v>
      </c>
      <c r="C6161" s="2" t="s">
        <v>355</v>
      </c>
      <c r="D6161" s="2" t="s">
        <v>537</v>
      </c>
      <c r="E6161" s="4">
        <v>43</v>
      </c>
      <c r="F6161" s="4">
        <v>261935</v>
      </c>
      <c r="G6161" s="4">
        <v>26194</v>
      </c>
      <c r="H6161" s="4">
        <v>288129</v>
      </c>
    </row>
    <row r="6162" spans="1:8" ht="15.75">
      <c r="A6162" s="3" t="s">
        <v>2941</v>
      </c>
      <c r="B6162" s="2" t="s">
        <v>539</v>
      </c>
      <c r="C6162" s="2" t="s">
        <v>538</v>
      </c>
      <c r="D6162" s="2" t="s">
        <v>540</v>
      </c>
      <c r="E6162" s="4">
        <v>105</v>
      </c>
      <c r="F6162" s="4">
        <v>369275</v>
      </c>
      <c r="G6162" s="4">
        <v>36928</v>
      </c>
      <c r="H6162" s="4">
        <v>406203</v>
      </c>
    </row>
    <row r="6163" spans="1:8" ht="15.75">
      <c r="A6163" s="3" t="s">
        <v>2941</v>
      </c>
      <c r="B6163" s="2" t="s">
        <v>546</v>
      </c>
      <c r="C6163" s="2" t="s">
        <v>545</v>
      </c>
      <c r="D6163" s="2" t="s">
        <v>547</v>
      </c>
      <c r="E6163" s="4">
        <v>39</v>
      </c>
      <c r="F6163" s="4">
        <v>272193</v>
      </c>
      <c r="G6163" s="4">
        <v>27219</v>
      </c>
      <c r="H6163" s="4">
        <v>299412</v>
      </c>
    </row>
    <row r="6164" spans="1:8" ht="15.75">
      <c r="A6164" s="3" t="s">
        <v>2941</v>
      </c>
      <c r="B6164" s="2" t="s">
        <v>3058</v>
      </c>
      <c r="C6164" s="2" t="s">
        <v>3057</v>
      </c>
      <c r="D6164" s="2" t="s">
        <v>3059</v>
      </c>
      <c r="E6164" s="4">
        <v>97</v>
      </c>
      <c r="F6164" s="4">
        <v>360532</v>
      </c>
      <c r="G6164" s="4">
        <v>36053</v>
      </c>
      <c r="H6164" s="4">
        <v>396585</v>
      </c>
    </row>
    <row r="6165" spans="1:8" ht="15.75">
      <c r="A6165" s="3" t="s">
        <v>2941</v>
      </c>
      <c r="B6165" s="2" t="s">
        <v>549</v>
      </c>
      <c r="C6165" s="2" t="s">
        <v>548</v>
      </c>
      <c r="D6165" s="2" t="s">
        <v>550</v>
      </c>
      <c r="E6165" s="4">
        <v>10</v>
      </c>
      <c r="F6165" s="4">
        <v>31680</v>
      </c>
      <c r="G6165" s="4">
        <v>3168</v>
      </c>
      <c r="H6165" s="4">
        <v>34848</v>
      </c>
    </row>
    <row r="6166" spans="1:8" ht="15.75">
      <c r="A6166" s="3" t="s">
        <v>2941</v>
      </c>
      <c r="B6166" s="2" t="s">
        <v>552</v>
      </c>
      <c r="C6166" s="2" t="s">
        <v>551</v>
      </c>
      <c r="D6166" s="2" t="s">
        <v>553</v>
      </c>
      <c r="E6166" s="4">
        <v>20</v>
      </c>
      <c r="F6166" s="4">
        <v>157360</v>
      </c>
      <c r="G6166" s="4">
        <v>15736</v>
      </c>
      <c r="H6166" s="4">
        <v>173096</v>
      </c>
    </row>
    <row r="6167" spans="1:8" ht="15.75">
      <c r="A6167" s="3" t="s">
        <v>2941</v>
      </c>
      <c r="B6167" s="2" t="s">
        <v>555</v>
      </c>
      <c r="C6167" s="2" t="s">
        <v>554</v>
      </c>
      <c r="D6167" s="2" t="s">
        <v>556</v>
      </c>
      <c r="E6167" s="4">
        <v>101</v>
      </c>
      <c r="F6167" s="4">
        <v>391386</v>
      </c>
      <c r="G6167" s="4">
        <v>39139</v>
      </c>
      <c r="H6167" s="4">
        <v>430525</v>
      </c>
    </row>
    <row r="6168" spans="1:8" ht="15.75">
      <c r="A6168" s="3" t="s">
        <v>2941</v>
      </c>
      <c r="B6168" s="2" t="s">
        <v>561</v>
      </c>
      <c r="C6168" s="2" t="s">
        <v>560</v>
      </c>
      <c r="D6168" s="2" t="s">
        <v>562</v>
      </c>
      <c r="E6168" s="4">
        <v>488</v>
      </c>
      <c r="F6168" s="4">
        <v>1439716</v>
      </c>
      <c r="G6168" s="4">
        <v>143968</v>
      </c>
      <c r="H6168" s="4">
        <v>1583684</v>
      </c>
    </row>
    <row r="6169" spans="1:8" ht="15.75">
      <c r="A6169" s="3" t="s">
        <v>2941</v>
      </c>
      <c r="B6169" s="2" t="s">
        <v>564</v>
      </c>
      <c r="C6169" s="2" t="s">
        <v>563</v>
      </c>
      <c r="D6169" s="2" t="s">
        <v>565</v>
      </c>
      <c r="E6169" s="4">
        <v>90</v>
      </c>
      <c r="F6169" s="4">
        <v>178740</v>
      </c>
      <c r="G6169" s="4">
        <v>17874</v>
      </c>
      <c r="H6169" s="4">
        <v>196614</v>
      </c>
    </row>
    <row r="6170" spans="1:8" ht="15.75">
      <c r="A6170" s="3" t="s">
        <v>2941</v>
      </c>
      <c r="B6170" s="2" t="s">
        <v>567</v>
      </c>
      <c r="C6170" s="2" t="s">
        <v>566</v>
      </c>
      <c r="D6170" s="2" t="s">
        <v>568</v>
      </c>
      <c r="E6170" s="4">
        <v>50</v>
      </c>
      <c r="F6170" s="4">
        <v>498570</v>
      </c>
      <c r="G6170" s="4">
        <v>49857</v>
      </c>
      <c r="H6170" s="4">
        <v>548427</v>
      </c>
    </row>
    <row r="6171" spans="1:8" ht="15.75">
      <c r="A6171" s="3" t="s">
        <v>2941</v>
      </c>
      <c r="B6171" s="2" t="s">
        <v>570</v>
      </c>
      <c r="C6171" s="2" t="s">
        <v>569</v>
      </c>
      <c r="D6171" s="2" t="s">
        <v>571</v>
      </c>
      <c r="E6171" s="4">
        <v>50</v>
      </c>
      <c r="F6171" s="4">
        <v>568790</v>
      </c>
      <c r="G6171" s="4">
        <v>56879</v>
      </c>
      <c r="H6171" s="4">
        <v>625669</v>
      </c>
    </row>
    <row r="6172" spans="1:8" ht="15.75">
      <c r="A6172" s="3" t="s">
        <v>2941</v>
      </c>
      <c r="B6172" s="2" t="s">
        <v>3061</v>
      </c>
      <c r="C6172" s="2" t="s">
        <v>3060</v>
      </c>
      <c r="D6172" s="2" t="s">
        <v>3062</v>
      </c>
      <c r="E6172" s="4">
        <v>10</v>
      </c>
      <c r="F6172" s="4">
        <v>31760</v>
      </c>
      <c r="G6172" s="4">
        <v>3176</v>
      </c>
      <c r="H6172" s="4">
        <v>34936</v>
      </c>
    </row>
    <row r="6173" spans="1:8" ht="15.75">
      <c r="A6173" s="3" t="s">
        <v>2941</v>
      </c>
      <c r="B6173" s="2" t="s">
        <v>573</v>
      </c>
      <c r="C6173" s="2" t="s">
        <v>572</v>
      </c>
      <c r="D6173" s="2" t="s">
        <v>574</v>
      </c>
      <c r="E6173" s="4">
        <v>60</v>
      </c>
      <c r="F6173" s="4">
        <v>691950</v>
      </c>
      <c r="G6173" s="4">
        <v>69195</v>
      </c>
      <c r="H6173" s="4">
        <v>761145</v>
      </c>
    </row>
    <row r="6174" spans="1:8" ht="15.75">
      <c r="A6174" s="3" t="s">
        <v>2941</v>
      </c>
      <c r="B6174" s="2" t="s">
        <v>576</v>
      </c>
      <c r="C6174" s="2" t="s">
        <v>575</v>
      </c>
      <c r="D6174" s="2" t="s">
        <v>577</v>
      </c>
      <c r="E6174" s="4">
        <v>140</v>
      </c>
      <c r="F6174" s="4">
        <v>543584</v>
      </c>
      <c r="G6174" s="4">
        <v>54358</v>
      </c>
      <c r="H6174" s="4">
        <v>597942</v>
      </c>
    </row>
    <row r="6175" spans="1:8" ht="15.75">
      <c r="A6175" s="3" t="s">
        <v>2941</v>
      </c>
      <c r="B6175" s="2" t="s">
        <v>579</v>
      </c>
      <c r="C6175" s="2" t="s">
        <v>578</v>
      </c>
      <c r="D6175" s="2" t="s">
        <v>580</v>
      </c>
      <c r="E6175" s="4">
        <v>50</v>
      </c>
      <c r="F6175" s="4">
        <v>107700</v>
      </c>
      <c r="G6175" s="4">
        <v>10770</v>
      </c>
      <c r="H6175" s="4">
        <v>118470</v>
      </c>
    </row>
    <row r="6176" spans="1:8" ht="15.75">
      <c r="A6176" s="3" t="s">
        <v>2941</v>
      </c>
      <c r="B6176" s="2" t="s">
        <v>582</v>
      </c>
      <c r="C6176" s="2" t="s">
        <v>581</v>
      </c>
      <c r="D6176" s="2"/>
      <c r="E6176" s="4">
        <v>10</v>
      </c>
      <c r="F6176" s="4">
        <v>41700</v>
      </c>
      <c r="G6176" s="4">
        <v>4170</v>
      </c>
      <c r="H6176" s="4">
        <v>45870</v>
      </c>
    </row>
    <row r="6177" spans="1:8" ht="15.75">
      <c r="A6177" s="3" t="s">
        <v>2941</v>
      </c>
      <c r="B6177" s="2" t="s">
        <v>584</v>
      </c>
      <c r="C6177" s="2" t="s">
        <v>583</v>
      </c>
      <c r="D6177" s="2"/>
      <c r="E6177" s="4">
        <v>10</v>
      </c>
      <c r="F6177" s="4">
        <v>43650</v>
      </c>
      <c r="G6177" s="4">
        <v>4365</v>
      </c>
      <c r="H6177" s="4">
        <v>48015</v>
      </c>
    </row>
    <row r="6178" spans="1:8" ht="15.75">
      <c r="A6178" s="3" t="s">
        <v>2941</v>
      </c>
      <c r="B6178" s="2" t="s">
        <v>3072</v>
      </c>
      <c r="C6178" s="2" t="s">
        <v>3071</v>
      </c>
      <c r="D6178" s="2" t="s">
        <v>3073</v>
      </c>
      <c r="E6178" s="4">
        <v>20</v>
      </c>
      <c r="F6178" s="4">
        <v>143540</v>
      </c>
      <c r="G6178" s="4">
        <v>14354</v>
      </c>
      <c r="H6178" s="4">
        <v>157894</v>
      </c>
    </row>
    <row r="6179" spans="1:8" ht="15.75">
      <c r="A6179" s="3" t="s">
        <v>2941</v>
      </c>
      <c r="B6179" s="2" t="s">
        <v>612</v>
      </c>
      <c r="C6179" s="2" t="s">
        <v>363</v>
      </c>
      <c r="D6179" s="2" t="s">
        <v>613</v>
      </c>
      <c r="E6179" s="4">
        <v>495</v>
      </c>
      <c r="F6179" s="4">
        <v>2041940</v>
      </c>
      <c r="G6179" s="4">
        <v>204194</v>
      </c>
      <c r="H6179" s="4">
        <v>2246134</v>
      </c>
    </row>
    <row r="6180" spans="1:8" ht="15.75">
      <c r="A6180" s="3" t="s">
        <v>2941</v>
      </c>
      <c r="B6180" s="2" t="s">
        <v>615</v>
      </c>
      <c r="C6180" s="2" t="s">
        <v>614</v>
      </c>
      <c r="D6180" s="2" t="s">
        <v>616</v>
      </c>
      <c r="E6180" s="4">
        <v>10</v>
      </c>
      <c r="F6180" s="4">
        <v>22200</v>
      </c>
      <c r="G6180" s="4">
        <v>2220</v>
      </c>
      <c r="H6180" s="4">
        <v>24420</v>
      </c>
    </row>
    <row r="6181" spans="1:8" ht="15.75">
      <c r="A6181" s="3" t="s">
        <v>2941</v>
      </c>
      <c r="B6181" s="2" t="s">
        <v>619</v>
      </c>
      <c r="C6181" s="2" t="s">
        <v>366</v>
      </c>
      <c r="D6181" s="2" t="s">
        <v>620</v>
      </c>
      <c r="E6181" s="4">
        <v>173</v>
      </c>
      <c r="F6181" s="4">
        <v>39000</v>
      </c>
      <c r="G6181" s="4">
        <v>3900</v>
      </c>
      <c r="H6181" s="4">
        <v>42900</v>
      </c>
    </row>
    <row r="6182" spans="1:8" ht="15.75">
      <c r="A6182" s="3" t="s">
        <v>2941</v>
      </c>
      <c r="B6182" s="2" t="s">
        <v>622</v>
      </c>
      <c r="C6182" s="2" t="s">
        <v>621</v>
      </c>
      <c r="D6182" s="2" t="s">
        <v>623</v>
      </c>
      <c r="E6182" s="4">
        <v>253</v>
      </c>
      <c r="F6182" s="4">
        <v>663619</v>
      </c>
      <c r="G6182" s="4">
        <v>66362</v>
      </c>
      <c r="H6182" s="4">
        <v>729981</v>
      </c>
    </row>
    <row r="6183" spans="1:8" ht="15.75">
      <c r="A6183" s="3" t="s">
        <v>2941</v>
      </c>
      <c r="B6183" s="2" t="s">
        <v>631</v>
      </c>
      <c r="C6183" s="2" t="s">
        <v>630</v>
      </c>
      <c r="D6183" s="2" t="s">
        <v>632</v>
      </c>
      <c r="E6183" s="4">
        <v>86</v>
      </c>
      <c r="F6183" s="4">
        <v>237160</v>
      </c>
      <c r="G6183" s="4">
        <v>23716</v>
      </c>
      <c r="H6183" s="4">
        <v>260876</v>
      </c>
    </row>
    <row r="6184" spans="1:8" ht="15.75">
      <c r="A6184" s="3" t="s">
        <v>2941</v>
      </c>
      <c r="B6184" s="2" t="s">
        <v>634</v>
      </c>
      <c r="C6184" s="2" t="s">
        <v>633</v>
      </c>
      <c r="D6184" s="2" t="s">
        <v>635</v>
      </c>
      <c r="E6184" s="4">
        <v>431</v>
      </c>
      <c r="F6184" s="4">
        <v>645640</v>
      </c>
      <c r="G6184" s="4">
        <v>64564</v>
      </c>
      <c r="H6184" s="4">
        <v>710204</v>
      </c>
    </row>
    <row r="6185" spans="1:8" ht="15.75">
      <c r="A6185" s="3" t="s">
        <v>2941</v>
      </c>
      <c r="B6185" s="2" t="s">
        <v>638</v>
      </c>
      <c r="C6185" s="2" t="s">
        <v>352</v>
      </c>
      <c r="D6185" s="2" t="s">
        <v>639</v>
      </c>
      <c r="E6185" s="4">
        <v>182</v>
      </c>
      <c r="F6185" s="4">
        <v>888777</v>
      </c>
      <c r="G6185" s="4">
        <v>88878</v>
      </c>
      <c r="H6185" s="4">
        <v>977655</v>
      </c>
    </row>
    <row r="6186" spans="1:8" ht="15.75">
      <c r="A6186" s="3" t="s">
        <v>2941</v>
      </c>
      <c r="B6186" s="2" t="s">
        <v>641</v>
      </c>
      <c r="C6186" s="2" t="s">
        <v>640</v>
      </c>
      <c r="D6186" s="2" t="s">
        <v>642</v>
      </c>
      <c r="E6186" s="4">
        <v>257</v>
      </c>
      <c r="F6186" s="4">
        <v>778073</v>
      </c>
      <c r="G6186" s="4">
        <v>77807</v>
      </c>
      <c r="H6186" s="4">
        <v>855880</v>
      </c>
    </row>
    <row r="6187" spans="1:8" ht="15.75">
      <c r="A6187" s="3" t="s">
        <v>2941</v>
      </c>
      <c r="B6187" s="2" t="s">
        <v>645</v>
      </c>
      <c r="C6187" s="2" t="s">
        <v>358</v>
      </c>
      <c r="D6187" s="2" t="s">
        <v>646</v>
      </c>
      <c r="E6187" s="4">
        <v>231</v>
      </c>
      <c r="F6187" s="4">
        <v>5656547</v>
      </c>
      <c r="G6187" s="4">
        <v>565655</v>
      </c>
      <c r="H6187" s="4">
        <v>6222202</v>
      </c>
    </row>
    <row r="6188" spans="1:8" ht="15.75">
      <c r="A6188" s="3" t="s">
        <v>2941</v>
      </c>
      <c r="B6188" s="2" t="s">
        <v>648</v>
      </c>
      <c r="C6188" s="2" t="s">
        <v>647</v>
      </c>
      <c r="D6188" s="2" t="s">
        <v>649</v>
      </c>
      <c r="E6188" s="4">
        <v>133</v>
      </c>
      <c r="F6188" s="4">
        <v>441073</v>
      </c>
      <c r="G6188" s="4">
        <v>44107</v>
      </c>
      <c r="H6188" s="4">
        <v>485180</v>
      </c>
    </row>
    <row r="6189" spans="1:8" ht="15.75">
      <c r="A6189" s="3" t="s">
        <v>2941</v>
      </c>
      <c r="B6189" s="2" t="s">
        <v>655</v>
      </c>
      <c r="C6189" s="2" t="s">
        <v>654</v>
      </c>
      <c r="D6189" s="2" t="s">
        <v>656</v>
      </c>
      <c r="E6189" s="4">
        <v>340</v>
      </c>
      <c r="F6189" s="4">
        <v>1127604</v>
      </c>
      <c r="G6189" s="4">
        <v>112760</v>
      </c>
      <c r="H6189" s="4">
        <v>1240364</v>
      </c>
    </row>
    <row r="6190" spans="1:8" ht="15.75">
      <c r="A6190" s="3" t="s">
        <v>2941</v>
      </c>
      <c r="B6190" s="2" t="s">
        <v>658</v>
      </c>
      <c r="C6190" s="2" t="s">
        <v>657</v>
      </c>
      <c r="D6190" s="2" t="s">
        <v>659</v>
      </c>
      <c r="E6190" s="4">
        <v>30</v>
      </c>
      <c r="F6190" s="4">
        <v>42420</v>
      </c>
      <c r="G6190" s="4">
        <v>4242</v>
      </c>
      <c r="H6190" s="4">
        <v>46662</v>
      </c>
    </row>
    <row r="6191" spans="1:8" ht="15.75">
      <c r="A6191" s="3" t="s">
        <v>2941</v>
      </c>
      <c r="B6191" s="2" t="s">
        <v>660</v>
      </c>
      <c r="C6191" s="2" t="s">
        <v>448</v>
      </c>
      <c r="D6191" s="2" t="s">
        <v>661</v>
      </c>
      <c r="E6191" s="4">
        <v>12</v>
      </c>
      <c r="F6191" s="4">
        <v>97608</v>
      </c>
      <c r="G6191" s="4">
        <v>9761</v>
      </c>
      <c r="H6191" s="4">
        <v>107369</v>
      </c>
    </row>
    <row r="6192" spans="1:8" ht="15.75">
      <c r="A6192" s="3" t="s">
        <v>2941</v>
      </c>
      <c r="B6192" s="2" t="s">
        <v>663</v>
      </c>
      <c r="C6192" s="2" t="s">
        <v>662</v>
      </c>
      <c r="D6192" s="2" t="s">
        <v>664</v>
      </c>
      <c r="E6192" s="4">
        <v>84</v>
      </c>
      <c r="F6192" s="4">
        <v>311184</v>
      </c>
      <c r="G6192" s="4">
        <v>31118</v>
      </c>
      <c r="H6192" s="4">
        <v>342302</v>
      </c>
    </row>
    <row r="6193" spans="1:8" ht="15.75">
      <c r="A6193" s="3" t="s">
        <v>2941</v>
      </c>
      <c r="B6193" s="2" t="s">
        <v>3081</v>
      </c>
      <c r="C6193" s="2" t="s">
        <v>3080</v>
      </c>
      <c r="D6193" s="2"/>
      <c r="E6193" s="4">
        <v>5</v>
      </c>
      <c r="F6193" s="4">
        <v>21915</v>
      </c>
      <c r="G6193" s="4">
        <v>2192</v>
      </c>
      <c r="H6193" s="4">
        <v>24107</v>
      </c>
    </row>
    <row r="6194" spans="1:8" ht="15.75">
      <c r="A6194" s="3" t="s">
        <v>2941</v>
      </c>
      <c r="B6194" s="2" t="s">
        <v>666</v>
      </c>
      <c r="C6194" s="2" t="s">
        <v>665</v>
      </c>
      <c r="D6194" s="2" t="s">
        <v>667</v>
      </c>
      <c r="E6194" s="4">
        <v>2</v>
      </c>
      <c r="F6194" s="4">
        <v>16578</v>
      </c>
      <c r="G6194" s="4">
        <v>1658</v>
      </c>
      <c r="H6194" s="4">
        <v>18236</v>
      </c>
    </row>
    <row r="6195" spans="1:8" ht="15.75">
      <c r="A6195" s="3" t="s">
        <v>2941</v>
      </c>
      <c r="B6195" s="2" t="s">
        <v>669</v>
      </c>
      <c r="C6195" s="2" t="s">
        <v>668</v>
      </c>
      <c r="D6195" s="2" t="s">
        <v>670</v>
      </c>
      <c r="E6195" s="4">
        <v>12</v>
      </c>
      <c r="F6195" s="4">
        <v>49614</v>
      </c>
      <c r="G6195" s="4">
        <v>4961</v>
      </c>
      <c r="H6195" s="4">
        <v>54575</v>
      </c>
    </row>
    <row r="6196" spans="1:8" ht="15.75">
      <c r="A6196" s="3" t="s">
        <v>2941</v>
      </c>
      <c r="B6196" s="2" t="s">
        <v>674</v>
      </c>
      <c r="C6196" s="2" t="s">
        <v>673</v>
      </c>
      <c r="D6196" s="2" t="s">
        <v>675</v>
      </c>
      <c r="E6196" s="4">
        <v>117</v>
      </c>
      <c r="F6196" s="4">
        <v>79800</v>
      </c>
      <c r="G6196" s="4">
        <v>7980</v>
      </c>
      <c r="H6196" s="4">
        <v>87780</v>
      </c>
    </row>
    <row r="6197" spans="1:8" ht="15.75">
      <c r="A6197" s="3" t="s">
        <v>2941</v>
      </c>
      <c r="B6197" s="2" t="s">
        <v>677</v>
      </c>
      <c r="C6197" s="2" t="s">
        <v>676</v>
      </c>
      <c r="D6197" s="2" t="s">
        <v>678</v>
      </c>
      <c r="E6197" s="4">
        <v>3</v>
      </c>
      <c r="F6197" s="4">
        <v>5295</v>
      </c>
      <c r="G6197" s="4">
        <v>530</v>
      </c>
      <c r="H6197" s="4">
        <v>5825</v>
      </c>
    </row>
    <row r="6198" spans="1:8" ht="15.75">
      <c r="A6198" s="3" t="s">
        <v>2941</v>
      </c>
      <c r="B6198" s="2" t="s">
        <v>680</v>
      </c>
      <c r="C6198" s="2" t="s">
        <v>679</v>
      </c>
      <c r="D6198" s="2" t="s">
        <v>681</v>
      </c>
      <c r="E6198" s="4">
        <v>30</v>
      </c>
      <c r="F6198" s="4">
        <v>279300</v>
      </c>
      <c r="G6198" s="4">
        <v>27930</v>
      </c>
      <c r="H6198" s="4">
        <v>307230</v>
      </c>
    </row>
    <row r="6199" spans="1:8" ht="15.75">
      <c r="A6199" s="3" t="s">
        <v>2941</v>
      </c>
      <c r="B6199" s="2" t="s">
        <v>695</v>
      </c>
      <c r="C6199" s="2" t="s">
        <v>694</v>
      </c>
      <c r="D6199" s="2" t="s">
        <v>696</v>
      </c>
      <c r="E6199" s="4">
        <v>10</v>
      </c>
      <c r="F6199" s="4">
        <v>49220</v>
      </c>
      <c r="G6199" s="4">
        <v>4922</v>
      </c>
      <c r="H6199" s="4">
        <v>54142</v>
      </c>
    </row>
    <row r="6200" spans="1:8" ht="15.75">
      <c r="A6200" s="3" t="s">
        <v>2941</v>
      </c>
      <c r="B6200" s="2" t="s">
        <v>700</v>
      </c>
      <c r="C6200" s="2" t="s">
        <v>699</v>
      </c>
      <c r="D6200" s="2" t="s">
        <v>701</v>
      </c>
      <c r="E6200" s="4">
        <v>394</v>
      </c>
      <c r="F6200" s="4">
        <v>2932366</v>
      </c>
      <c r="G6200" s="4">
        <v>293237</v>
      </c>
      <c r="H6200" s="4">
        <v>3225603</v>
      </c>
    </row>
    <row r="6201" spans="1:8" ht="15.75">
      <c r="A6201" s="3" t="s">
        <v>2941</v>
      </c>
      <c r="B6201" s="2" t="s">
        <v>703</v>
      </c>
      <c r="C6201" s="2" t="s">
        <v>702</v>
      </c>
      <c r="D6201" s="2" t="s">
        <v>704</v>
      </c>
      <c r="E6201" s="4">
        <v>150</v>
      </c>
      <c r="F6201" s="4">
        <v>322500</v>
      </c>
      <c r="G6201" s="4">
        <v>32250</v>
      </c>
      <c r="H6201" s="4">
        <v>354750</v>
      </c>
    </row>
    <row r="6202" spans="1:8" ht="15.75">
      <c r="A6202" s="3" t="s">
        <v>2941</v>
      </c>
      <c r="B6202" s="2" t="s">
        <v>3086</v>
      </c>
      <c r="C6202" s="2" t="s">
        <v>3085</v>
      </c>
      <c r="D6202" s="2"/>
      <c r="E6202" s="4">
        <v>10</v>
      </c>
      <c r="F6202" s="4">
        <v>19390</v>
      </c>
      <c r="G6202" s="4">
        <v>1939</v>
      </c>
      <c r="H6202" s="4">
        <v>21329</v>
      </c>
    </row>
    <row r="6203" spans="1:8" ht="15.75">
      <c r="A6203" s="3" t="s">
        <v>2941</v>
      </c>
      <c r="B6203" s="2" t="s">
        <v>3088</v>
      </c>
      <c r="C6203" s="2" t="s">
        <v>3087</v>
      </c>
      <c r="D6203" s="2"/>
      <c r="E6203" s="4">
        <v>10</v>
      </c>
      <c r="F6203" s="4">
        <v>21270</v>
      </c>
      <c r="G6203" s="4">
        <v>2127</v>
      </c>
      <c r="H6203" s="4">
        <v>23397</v>
      </c>
    </row>
    <row r="6204" spans="1:8" ht="15.75">
      <c r="A6204" s="3" t="s">
        <v>2941</v>
      </c>
      <c r="B6204" s="2" t="s">
        <v>3090</v>
      </c>
      <c r="C6204" s="2" t="s">
        <v>3089</v>
      </c>
      <c r="D6204" s="2"/>
      <c r="E6204" s="4">
        <v>10</v>
      </c>
      <c r="F6204" s="4">
        <v>22210</v>
      </c>
      <c r="G6204" s="4">
        <v>2221</v>
      </c>
      <c r="H6204" s="4">
        <v>24431</v>
      </c>
    </row>
    <row r="6205" spans="1:8" ht="15.75">
      <c r="A6205" s="3" t="s">
        <v>2941</v>
      </c>
      <c r="B6205" s="2" t="s">
        <v>724</v>
      </c>
      <c r="C6205" s="2" t="s">
        <v>723</v>
      </c>
      <c r="D6205" s="2"/>
      <c r="E6205" s="4">
        <v>4</v>
      </c>
      <c r="F6205" s="4">
        <v>15840</v>
      </c>
      <c r="G6205" s="4">
        <v>1584</v>
      </c>
      <c r="H6205" s="4">
        <v>17424</v>
      </c>
    </row>
    <row r="6206" spans="1:8" ht="15.75">
      <c r="A6206" s="3" t="s">
        <v>2941</v>
      </c>
      <c r="B6206" s="2" t="s">
        <v>726</v>
      </c>
      <c r="C6206" s="2" t="s">
        <v>725</v>
      </c>
      <c r="D6206" s="2"/>
      <c r="E6206" s="4">
        <v>22</v>
      </c>
      <c r="F6206" s="4">
        <v>54580</v>
      </c>
      <c r="G6206" s="4">
        <v>5458</v>
      </c>
      <c r="H6206" s="4">
        <v>60038</v>
      </c>
    </row>
    <row r="6207" spans="1:8" ht="15.75">
      <c r="A6207" s="3" t="s">
        <v>2941</v>
      </c>
      <c r="B6207" s="2" t="s">
        <v>728</v>
      </c>
      <c r="C6207" s="2" t="s">
        <v>727</v>
      </c>
      <c r="D6207" s="2" t="s">
        <v>729</v>
      </c>
      <c r="E6207" s="4">
        <v>20</v>
      </c>
      <c r="F6207" s="4">
        <v>104000</v>
      </c>
      <c r="G6207" s="4">
        <v>10400</v>
      </c>
      <c r="H6207" s="4">
        <v>114400</v>
      </c>
    </row>
    <row r="6208" spans="1:8" ht="15.75">
      <c r="A6208" s="3" t="s">
        <v>2941</v>
      </c>
      <c r="B6208" s="2" t="s">
        <v>731</v>
      </c>
      <c r="C6208" s="2" t="s">
        <v>730</v>
      </c>
      <c r="D6208" s="2" t="s">
        <v>732</v>
      </c>
      <c r="E6208" s="4">
        <v>2</v>
      </c>
      <c r="F6208" s="4">
        <v>5400</v>
      </c>
      <c r="G6208" s="4">
        <v>540</v>
      </c>
      <c r="H6208" s="4">
        <v>5940</v>
      </c>
    </row>
    <row r="6209" spans="1:8" ht="15.75">
      <c r="A6209" s="3" t="s">
        <v>2941</v>
      </c>
      <c r="B6209" s="2" t="s">
        <v>734</v>
      </c>
      <c r="C6209" s="2" t="s">
        <v>733</v>
      </c>
      <c r="D6209" s="2" t="s">
        <v>735</v>
      </c>
      <c r="E6209" s="4">
        <v>153</v>
      </c>
      <c r="F6209" s="4">
        <v>664600</v>
      </c>
      <c r="G6209" s="4">
        <v>66460</v>
      </c>
      <c r="H6209" s="4">
        <v>731060</v>
      </c>
    </row>
    <row r="6210" spans="1:8" ht="15.75">
      <c r="A6210" s="3" t="s">
        <v>2941</v>
      </c>
      <c r="B6210" s="2" t="s">
        <v>737</v>
      </c>
      <c r="C6210" s="2" t="s">
        <v>736</v>
      </c>
      <c r="D6210" s="2" t="s">
        <v>738</v>
      </c>
      <c r="E6210" s="4">
        <v>2257</v>
      </c>
      <c r="F6210" s="4">
        <v>4232800</v>
      </c>
      <c r="G6210" s="4">
        <v>423280</v>
      </c>
      <c r="H6210" s="4">
        <v>4656080</v>
      </c>
    </row>
    <row r="6211" spans="1:8" ht="15.75">
      <c r="A6211" s="3" t="s">
        <v>2941</v>
      </c>
      <c r="B6211" s="2" t="s">
        <v>3109</v>
      </c>
      <c r="C6211" s="2" t="s">
        <v>3108</v>
      </c>
      <c r="D6211" s="2" t="s">
        <v>3110</v>
      </c>
      <c r="E6211" s="4">
        <v>20</v>
      </c>
      <c r="F6211" s="4">
        <v>78700</v>
      </c>
      <c r="G6211" s="4">
        <v>7870</v>
      </c>
      <c r="H6211" s="4">
        <v>86570</v>
      </c>
    </row>
    <row r="6212" spans="1:8" ht="15.75">
      <c r="A6212" s="3" t="s">
        <v>2941</v>
      </c>
      <c r="B6212" s="2" t="s">
        <v>745</v>
      </c>
      <c r="C6212" s="2" t="s">
        <v>744</v>
      </c>
      <c r="D6212" s="2" t="s">
        <v>746</v>
      </c>
      <c r="E6212" s="4">
        <v>111</v>
      </c>
      <c r="F6212" s="4">
        <v>509500</v>
      </c>
      <c r="G6212" s="4">
        <v>50950</v>
      </c>
      <c r="H6212" s="4">
        <v>560450</v>
      </c>
    </row>
    <row r="6213" spans="1:8" ht="15.75">
      <c r="A6213" s="3" t="s">
        <v>2941</v>
      </c>
      <c r="B6213" s="2" t="s">
        <v>748</v>
      </c>
      <c r="C6213" s="2" t="s">
        <v>747</v>
      </c>
      <c r="D6213" s="2" t="s">
        <v>749</v>
      </c>
      <c r="E6213" s="4">
        <v>600</v>
      </c>
      <c r="F6213" s="4">
        <v>1309200</v>
      </c>
      <c r="G6213" s="4">
        <v>130920</v>
      </c>
      <c r="H6213" s="4">
        <v>1440120</v>
      </c>
    </row>
    <row r="6214" spans="1:8" ht="15.75">
      <c r="A6214" s="3" t="s">
        <v>2941</v>
      </c>
      <c r="B6214" s="2" t="s">
        <v>757</v>
      </c>
      <c r="C6214" s="2" t="s">
        <v>756</v>
      </c>
      <c r="D6214" s="2" t="s">
        <v>758</v>
      </c>
      <c r="E6214" s="4">
        <v>10</v>
      </c>
      <c r="F6214" s="4">
        <v>36000</v>
      </c>
      <c r="G6214" s="4">
        <v>3600</v>
      </c>
      <c r="H6214" s="4">
        <v>39600</v>
      </c>
    </row>
    <row r="6215" spans="1:8" ht="15.75">
      <c r="A6215" s="3" t="s">
        <v>2941</v>
      </c>
      <c r="B6215" s="2" t="s">
        <v>771</v>
      </c>
      <c r="C6215" s="2" t="s">
        <v>770</v>
      </c>
      <c r="D6215" s="2" t="s">
        <v>772</v>
      </c>
      <c r="E6215" s="4">
        <v>1</v>
      </c>
      <c r="F6215" s="4">
        <v>8406</v>
      </c>
      <c r="G6215" s="4">
        <v>841</v>
      </c>
      <c r="H6215" s="4">
        <v>9247</v>
      </c>
    </row>
    <row r="6216" spans="1:8" ht="15.75">
      <c r="A6216" s="3" t="s">
        <v>2941</v>
      </c>
      <c r="B6216" s="2" t="s">
        <v>774</v>
      </c>
      <c r="C6216" s="2" t="s">
        <v>773</v>
      </c>
      <c r="D6216" s="2" t="s">
        <v>775</v>
      </c>
      <c r="E6216" s="4">
        <v>150</v>
      </c>
      <c r="F6216" s="4">
        <v>378850</v>
      </c>
      <c r="G6216" s="4">
        <v>37885</v>
      </c>
      <c r="H6216" s="4">
        <v>416735</v>
      </c>
    </row>
    <row r="6217" spans="1:8" ht="15.75">
      <c r="A6217" s="3" t="s">
        <v>2941</v>
      </c>
      <c r="B6217" s="2" t="s">
        <v>782</v>
      </c>
      <c r="C6217" s="2" t="s">
        <v>781</v>
      </c>
      <c r="D6217" s="2" t="s">
        <v>783</v>
      </c>
      <c r="E6217" s="4">
        <v>150</v>
      </c>
      <c r="F6217" s="4">
        <v>421200</v>
      </c>
      <c r="G6217" s="4">
        <v>42120</v>
      </c>
      <c r="H6217" s="4">
        <v>463320</v>
      </c>
    </row>
    <row r="6218" spans="1:8" ht="15.75">
      <c r="A6218" s="3" t="s">
        <v>2941</v>
      </c>
      <c r="B6218" s="2" t="s">
        <v>3138</v>
      </c>
      <c r="C6218" s="2" t="s">
        <v>3137</v>
      </c>
      <c r="D6218" s="2" t="s">
        <v>3139</v>
      </c>
      <c r="E6218" s="4">
        <v>10</v>
      </c>
      <c r="F6218" s="4">
        <v>32130</v>
      </c>
      <c r="G6218" s="4">
        <v>3213</v>
      </c>
      <c r="H6218" s="4">
        <v>35343</v>
      </c>
    </row>
    <row r="6219" spans="1:8" ht="15.75">
      <c r="A6219" s="3" t="s">
        <v>2941</v>
      </c>
      <c r="B6219" s="2" t="s">
        <v>3144</v>
      </c>
      <c r="C6219" s="2" t="s">
        <v>3143</v>
      </c>
      <c r="D6219" s="2" t="s">
        <v>3145</v>
      </c>
      <c r="E6219" s="4">
        <v>10</v>
      </c>
      <c r="F6219" s="4">
        <v>33940</v>
      </c>
      <c r="G6219" s="4">
        <v>3394</v>
      </c>
      <c r="H6219" s="4">
        <v>37334</v>
      </c>
    </row>
    <row r="6220" spans="1:8" ht="15.75">
      <c r="A6220" s="3" t="s">
        <v>2941</v>
      </c>
      <c r="B6220" s="2" t="s">
        <v>790</v>
      </c>
      <c r="C6220" s="2" t="s">
        <v>789</v>
      </c>
      <c r="D6220" s="2" t="s">
        <v>791</v>
      </c>
      <c r="E6220" s="4">
        <v>8</v>
      </c>
      <c r="F6220" s="4">
        <v>14400</v>
      </c>
      <c r="G6220" s="4">
        <v>1440</v>
      </c>
      <c r="H6220" s="4">
        <v>15840</v>
      </c>
    </row>
    <row r="6221" spans="1:8" ht="15.75">
      <c r="A6221" s="3" t="s">
        <v>2941</v>
      </c>
      <c r="B6221" s="2" t="s">
        <v>803</v>
      </c>
      <c r="C6221" s="2" t="s">
        <v>802</v>
      </c>
      <c r="D6221" s="2" t="s">
        <v>804</v>
      </c>
      <c r="E6221" s="4">
        <v>10</v>
      </c>
      <c r="F6221" s="4">
        <v>34760</v>
      </c>
      <c r="G6221" s="4">
        <v>3476</v>
      </c>
      <c r="H6221" s="4">
        <v>38236</v>
      </c>
    </row>
    <row r="6222" spans="1:8" ht="15.75">
      <c r="A6222" s="3" t="s">
        <v>2941</v>
      </c>
      <c r="B6222" s="2" t="s">
        <v>814</v>
      </c>
      <c r="C6222" s="2" t="s">
        <v>813</v>
      </c>
      <c r="D6222" s="2" t="s">
        <v>815</v>
      </c>
      <c r="E6222" s="4">
        <v>340</v>
      </c>
      <c r="F6222" s="4">
        <v>440800</v>
      </c>
      <c r="G6222" s="4">
        <v>44080</v>
      </c>
      <c r="H6222" s="4">
        <v>484880</v>
      </c>
    </row>
    <row r="6223" spans="1:8" ht="15.75">
      <c r="A6223" s="3" t="s">
        <v>2941</v>
      </c>
      <c r="B6223" s="2" t="s">
        <v>817</v>
      </c>
      <c r="C6223" s="2" t="s">
        <v>816</v>
      </c>
      <c r="D6223" s="2" t="s">
        <v>818</v>
      </c>
      <c r="E6223" s="4">
        <v>4</v>
      </c>
      <c r="F6223" s="4">
        <v>8000</v>
      </c>
      <c r="G6223" s="4">
        <v>800</v>
      </c>
      <c r="H6223" s="4">
        <v>8800</v>
      </c>
    </row>
    <row r="6224" spans="1:8" ht="15.75">
      <c r="A6224" s="3" t="s">
        <v>2941</v>
      </c>
      <c r="B6224" s="2" t="s">
        <v>820</v>
      </c>
      <c r="C6224" s="2" t="s">
        <v>819</v>
      </c>
      <c r="D6224" s="2" t="s">
        <v>821</v>
      </c>
      <c r="E6224" s="4">
        <v>26</v>
      </c>
      <c r="F6224" s="4">
        <v>96200</v>
      </c>
      <c r="G6224" s="4">
        <v>9620</v>
      </c>
      <c r="H6224" s="4">
        <v>105820</v>
      </c>
    </row>
    <row r="6225" spans="1:8" ht="15.75">
      <c r="A6225" s="3" t="s">
        <v>2941</v>
      </c>
      <c r="B6225" s="2" t="s">
        <v>823</v>
      </c>
      <c r="C6225" s="2" t="s">
        <v>822</v>
      </c>
      <c r="D6225" s="2" t="s">
        <v>824</v>
      </c>
      <c r="E6225" s="4">
        <v>4600</v>
      </c>
      <c r="F6225" s="4">
        <v>6412400</v>
      </c>
      <c r="G6225" s="4">
        <v>641240</v>
      </c>
      <c r="H6225" s="4">
        <v>7053640</v>
      </c>
    </row>
    <row r="6226" spans="1:8" ht="15.75">
      <c r="A6226" s="3" t="s">
        <v>2941</v>
      </c>
      <c r="B6226" s="2" t="s">
        <v>829</v>
      </c>
      <c r="C6226" s="2" t="s">
        <v>828</v>
      </c>
      <c r="D6226" s="2" t="s">
        <v>830</v>
      </c>
      <c r="E6226" s="4">
        <v>2</v>
      </c>
      <c r="F6226" s="4">
        <v>12600</v>
      </c>
      <c r="G6226" s="4">
        <v>1260</v>
      </c>
      <c r="H6226" s="4">
        <v>13860</v>
      </c>
    </row>
    <row r="6227" spans="1:8" ht="15.75">
      <c r="A6227" s="3" t="s">
        <v>2941</v>
      </c>
      <c r="B6227" s="2" t="s">
        <v>855</v>
      </c>
      <c r="C6227" s="2" t="s">
        <v>854</v>
      </c>
      <c r="D6227" s="2" t="s">
        <v>856</v>
      </c>
      <c r="E6227" s="4">
        <v>20</v>
      </c>
      <c r="F6227" s="4">
        <v>78000</v>
      </c>
      <c r="G6227" s="4">
        <v>7800</v>
      </c>
      <c r="H6227" s="4">
        <v>85800</v>
      </c>
    </row>
    <row r="6228" spans="1:8" ht="15.75">
      <c r="A6228" s="3" t="s">
        <v>2941</v>
      </c>
      <c r="B6228" s="2" t="s">
        <v>858</v>
      </c>
      <c r="C6228" s="2" t="s">
        <v>857</v>
      </c>
      <c r="D6228" s="2" t="s">
        <v>859</v>
      </c>
      <c r="E6228" s="4">
        <v>104</v>
      </c>
      <c r="F6228" s="4">
        <v>165800</v>
      </c>
      <c r="G6228" s="4">
        <v>16580</v>
      </c>
      <c r="H6228" s="4">
        <v>182380</v>
      </c>
    </row>
    <row r="6229" spans="1:8" ht="15.75">
      <c r="A6229" s="3" t="s">
        <v>2941</v>
      </c>
      <c r="B6229" s="2" t="s">
        <v>870</v>
      </c>
      <c r="C6229" s="2" t="s">
        <v>869</v>
      </c>
      <c r="D6229" s="2" t="s">
        <v>871</v>
      </c>
      <c r="E6229" s="4">
        <v>3</v>
      </c>
      <c r="F6229" s="4">
        <v>13500</v>
      </c>
      <c r="G6229" s="4">
        <v>1350</v>
      </c>
      <c r="H6229" s="4">
        <v>14850</v>
      </c>
    </row>
    <row r="6230" spans="1:8" ht="15.75">
      <c r="A6230" s="3" t="s">
        <v>2941</v>
      </c>
      <c r="B6230" s="2" t="s">
        <v>3168</v>
      </c>
      <c r="C6230" s="2" t="s">
        <v>1243</v>
      </c>
      <c r="D6230" s="2" t="s">
        <v>919</v>
      </c>
      <c r="E6230" s="4">
        <v>7</v>
      </c>
      <c r="F6230" s="4">
        <v>337120</v>
      </c>
      <c r="G6230" s="4">
        <v>33712</v>
      </c>
      <c r="H6230" s="4">
        <v>370832</v>
      </c>
    </row>
    <row r="6231" spans="1:8" ht="15.75">
      <c r="A6231" s="3" t="s">
        <v>2941</v>
      </c>
      <c r="B6231" s="2" t="s">
        <v>3170</v>
      </c>
      <c r="C6231" s="2" t="s">
        <v>3169</v>
      </c>
      <c r="D6231" s="2" t="s">
        <v>890</v>
      </c>
      <c r="E6231" s="4">
        <v>1</v>
      </c>
      <c r="F6231" s="4">
        <v>23788</v>
      </c>
      <c r="G6231" s="4">
        <v>2379</v>
      </c>
      <c r="H6231" s="4">
        <v>26167</v>
      </c>
    </row>
    <row r="6232" spans="1:8" ht="15.75">
      <c r="A6232" s="3" t="s">
        <v>2941</v>
      </c>
      <c r="B6232" s="2" t="s">
        <v>3187</v>
      </c>
      <c r="C6232" s="2" t="s">
        <v>3186</v>
      </c>
      <c r="D6232" s="2" t="s">
        <v>890</v>
      </c>
      <c r="E6232" s="4">
        <v>92</v>
      </c>
      <c r="F6232" s="4">
        <v>1132520</v>
      </c>
      <c r="G6232" s="4">
        <v>113252</v>
      </c>
      <c r="H6232" s="4">
        <v>1245772</v>
      </c>
    </row>
    <row r="6233" spans="1:8" ht="15.75">
      <c r="A6233" s="3" t="s">
        <v>2941</v>
      </c>
      <c r="B6233" s="2" t="s">
        <v>927</v>
      </c>
      <c r="C6233" s="2" t="s">
        <v>926</v>
      </c>
      <c r="D6233" s="2" t="s">
        <v>928</v>
      </c>
      <c r="E6233" s="4">
        <v>50</v>
      </c>
      <c r="F6233" s="4">
        <v>95200</v>
      </c>
      <c r="G6233" s="4">
        <v>9520</v>
      </c>
      <c r="H6233" s="4">
        <v>104720</v>
      </c>
    </row>
    <row r="6234" spans="1:8" ht="15.75">
      <c r="A6234" s="3" t="s">
        <v>2941</v>
      </c>
      <c r="B6234" s="2" t="s">
        <v>3198</v>
      </c>
      <c r="C6234" s="2" t="s">
        <v>3197</v>
      </c>
      <c r="D6234" s="2"/>
      <c r="E6234" s="4">
        <v>10</v>
      </c>
      <c r="F6234" s="4">
        <v>20330</v>
      </c>
      <c r="G6234" s="4">
        <v>2033</v>
      </c>
      <c r="H6234" s="4">
        <v>22363</v>
      </c>
    </row>
    <row r="6235" spans="1:8" ht="15.75">
      <c r="A6235" s="3" t="s">
        <v>2941</v>
      </c>
      <c r="B6235" s="2" t="s">
        <v>936</v>
      </c>
      <c r="C6235" s="2" t="s">
        <v>935</v>
      </c>
      <c r="D6235" s="2"/>
      <c r="E6235" s="4">
        <v>10</v>
      </c>
      <c r="F6235" s="4">
        <v>39750</v>
      </c>
      <c r="G6235" s="4">
        <v>3975</v>
      </c>
      <c r="H6235" s="4">
        <v>43725</v>
      </c>
    </row>
    <row r="6236" spans="1:8" ht="15.75">
      <c r="A6236" s="3" t="s">
        <v>2941</v>
      </c>
      <c r="B6236" s="2" t="s">
        <v>940</v>
      </c>
      <c r="C6236" s="2" t="s">
        <v>939</v>
      </c>
      <c r="D6236" s="2"/>
      <c r="E6236" s="4">
        <v>5</v>
      </c>
      <c r="F6236" s="4">
        <v>29625</v>
      </c>
      <c r="G6236" s="4">
        <v>2963</v>
      </c>
      <c r="H6236" s="4">
        <v>32588</v>
      </c>
    </row>
    <row r="6237" spans="1:8" ht="15.75">
      <c r="A6237" s="3" t="s">
        <v>2941</v>
      </c>
      <c r="B6237" s="2" t="s">
        <v>942</v>
      </c>
      <c r="C6237" s="2" t="s">
        <v>941</v>
      </c>
      <c r="D6237" s="2"/>
      <c r="E6237" s="4">
        <v>5</v>
      </c>
      <c r="F6237" s="4">
        <v>30600</v>
      </c>
      <c r="G6237" s="4">
        <v>3060</v>
      </c>
      <c r="H6237" s="4">
        <v>33660</v>
      </c>
    </row>
    <row r="6238" spans="1:8" ht="15.75">
      <c r="A6238" s="3" t="s">
        <v>2941</v>
      </c>
      <c r="B6238" s="2" t="s">
        <v>968</v>
      </c>
      <c r="C6238" s="2" t="s">
        <v>778</v>
      </c>
      <c r="D6238" s="2" t="s">
        <v>969</v>
      </c>
      <c r="E6238" s="4">
        <v>100</v>
      </c>
      <c r="F6238" s="4">
        <v>656400</v>
      </c>
      <c r="G6238" s="4">
        <v>65640</v>
      </c>
      <c r="H6238" s="4">
        <v>722040</v>
      </c>
    </row>
    <row r="6239" spans="1:8" ht="15.75">
      <c r="A6239" s="3" t="s">
        <v>2941</v>
      </c>
      <c r="B6239" s="2" t="s">
        <v>3215</v>
      </c>
      <c r="C6239" s="2" t="s">
        <v>3214</v>
      </c>
      <c r="D6239" s="2" t="s">
        <v>3216</v>
      </c>
      <c r="E6239" s="4">
        <v>10</v>
      </c>
      <c r="F6239" s="4">
        <v>31380</v>
      </c>
      <c r="G6239" s="4">
        <v>3138</v>
      </c>
      <c r="H6239" s="4">
        <v>34518</v>
      </c>
    </row>
    <row r="6240" spans="1:8" ht="15.75">
      <c r="A6240" s="3" t="s">
        <v>2941</v>
      </c>
      <c r="B6240" s="2" t="s">
        <v>3225</v>
      </c>
      <c r="C6240" s="2" t="s">
        <v>747</v>
      </c>
      <c r="D6240" s="2" t="s">
        <v>3226</v>
      </c>
      <c r="E6240" s="4">
        <v>10</v>
      </c>
      <c r="F6240" s="4">
        <v>20790</v>
      </c>
      <c r="G6240" s="4">
        <v>2079</v>
      </c>
      <c r="H6240" s="4">
        <v>22869</v>
      </c>
    </row>
    <row r="6241" spans="1:8" ht="15.75">
      <c r="A6241" s="3" t="s">
        <v>2941</v>
      </c>
      <c r="B6241" s="2" t="s">
        <v>3246</v>
      </c>
      <c r="C6241" s="2" t="s">
        <v>3245</v>
      </c>
      <c r="D6241" s="2" t="s">
        <v>3247</v>
      </c>
      <c r="E6241" s="4">
        <v>10</v>
      </c>
      <c r="F6241" s="4">
        <v>32890</v>
      </c>
      <c r="G6241" s="4">
        <v>3289</v>
      </c>
      <c r="H6241" s="4">
        <v>36179</v>
      </c>
    </row>
    <row r="6242" spans="1:8" ht="15.75">
      <c r="A6242" s="3" t="s">
        <v>2941</v>
      </c>
      <c r="B6242" s="2" t="s">
        <v>1043</v>
      </c>
      <c r="C6242" s="2" t="s">
        <v>1042</v>
      </c>
      <c r="D6242" s="2"/>
      <c r="E6242" s="4">
        <v>10</v>
      </c>
      <c r="F6242" s="4">
        <v>45600</v>
      </c>
      <c r="G6242" s="4">
        <v>4560</v>
      </c>
      <c r="H6242" s="4">
        <v>50160</v>
      </c>
    </row>
    <row r="6243" spans="1:8" ht="15.75">
      <c r="A6243" s="3" t="s">
        <v>2941</v>
      </c>
      <c r="B6243" s="2" t="s">
        <v>1075</v>
      </c>
      <c r="C6243" s="2" t="s">
        <v>822</v>
      </c>
      <c r="D6243" s="2" t="s">
        <v>1076</v>
      </c>
      <c r="E6243" s="4">
        <v>5018</v>
      </c>
      <c r="F6243" s="4">
        <v>6367842</v>
      </c>
      <c r="G6243" s="4">
        <v>636784</v>
      </c>
      <c r="H6243" s="4">
        <v>7004626</v>
      </c>
    </row>
    <row r="6244" spans="1:8" ht="15.75">
      <c r="A6244" s="3" t="s">
        <v>2941</v>
      </c>
      <c r="B6244" s="2" t="s">
        <v>3267</v>
      </c>
      <c r="C6244" s="2" t="s">
        <v>773</v>
      </c>
      <c r="D6244" s="2" t="s">
        <v>3268</v>
      </c>
      <c r="E6244" s="4">
        <v>10</v>
      </c>
      <c r="F6244" s="4">
        <v>24450</v>
      </c>
      <c r="G6244" s="4">
        <v>2445</v>
      </c>
      <c r="H6244" s="4">
        <v>26895</v>
      </c>
    </row>
    <row r="6245" spans="1:8" ht="15.75">
      <c r="A6245" s="3" t="s">
        <v>2941</v>
      </c>
      <c r="B6245" s="2" t="s">
        <v>3269</v>
      </c>
      <c r="C6245" s="2" t="s">
        <v>781</v>
      </c>
      <c r="D6245" s="2" t="s">
        <v>3270</v>
      </c>
      <c r="E6245" s="4">
        <v>10</v>
      </c>
      <c r="F6245" s="4">
        <v>28080</v>
      </c>
      <c r="G6245" s="4">
        <v>2808</v>
      </c>
      <c r="H6245" s="4">
        <v>30888</v>
      </c>
    </row>
    <row r="6246" spans="1:8" ht="15.75">
      <c r="A6246" s="3" t="s">
        <v>2941</v>
      </c>
      <c r="B6246" s="2" t="s">
        <v>3271</v>
      </c>
      <c r="C6246" s="2" t="s">
        <v>679</v>
      </c>
      <c r="D6246" s="2" t="s">
        <v>414</v>
      </c>
      <c r="E6246" s="4">
        <v>20</v>
      </c>
      <c r="F6246" s="4">
        <v>180620</v>
      </c>
      <c r="G6246" s="4">
        <v>18062</v>
      </c>
      <c r="H6246" s="4">
        <v>198682</v>
      </c>
    </row>
    <row r="6247" spans="1:8" ht="15.75">
      <c r="A6247" s="3" t="s">
        <v>2941</v>
      </c>
      <c r="B6247" s="2" t="s">
        <v>3275</v>
      </c>
      <c r="C6247" s="2" t="s">
        <v>917</v>
      </c>
      <c r="D6247" s="2" t="s">
        <v>3276</v>
      </c>
      <c r="E6247" s="4">
        <v>50</v>
      </c>
      <c r="F6247" s="4">
        <v>1170250</v>
      </c>
      <c r="G6247" s="4">
        <v>117025</v>
      </c>
      <c r="H6247" s="4">
        <v>1287275</v>
      </c>
    </row>
    <row r="6248" spans="1:8" ht="15.75">
      <c r="A6248" s="3" t="s">
        <v>2941</v>
      </c>
      <c r="B6248" s="2" t="s">
        <v>3284</v>
      </c>
      <c r="C6248" s="2" t="s">
        <v>3283</v>
      </c>
      <c r="D6248" s="2"/>
      <c r="E6248" s="4">
        <v>20</v>
      </c>
      <c r="F6248" s="4">
        <v>66440</v>
      </c>
      <c r="G6248" s="4">
        <v>6644</v>
      </c>
      <c r="H6248" s="4">
        <v>73084</v>
      </c>
    </row>
    <row r="6249" spans="1:8" ht="15.75">
      <c r="A6249" s="3" t="s">
        <v>2941</v>
      </c>
      <c r="B6249" s="2" t="s">
        <v>1178</v>
      </c>
      <c r="C6249" s="2" t="s">
        <v>1177</v>
      </c>
      <c r="D6249" s="2" t="s">
        <v>574</v>
      </c>
      <c r="E6249" s="4">
        <v>16</v>
      </c>
      <c r="F6249" s="4">
        <v>387200</v>
      </c>
      <c r="G6249" s="4">
        <v>38720</v>
      </c>
      <c r="H6249" s="4">
        <v>425920</v>
      </c>
    </row>
    <row r="6250" spans="1:8" ht="15.75">
      <c r="A6250" s="3" t="s">
        <v>2941</v>
      </c>
      <c r="B6250" s="2" t="s">
        <v>3344</v>
      </c>
      <c r="C6250" s="2" t="s">
        <v>566</v>
      </c>
      <c r="D6250" s="2" t="s">
        <v>414</v>
      </c>
      <c r="E6250" s="4">
        <v>10</v>
      </c>
      <c r="F6250" s="4">
        <v>83600</v>
      </c>
      <c r="G6250" s="4">
        <v>8360</v>
      </c>
      <c r="H6250" s="4">
        <v>91960</v>
      </c>
    </row>
    <row r="6251" spans="1:8" ht="15.75">
      <c r="A6251" s="3" t="s">
        <v>2941</v>
      </c>
      <c r="B6251" s="2" t="s">
        <v>3358</v>
      </c>
      <c r="C6251" s="2" t="s">
        <v>3357</v>
      </c>
      <c r="D6251" s="2"/>
      <c r="E6251" s="4">
        <v>10</v>
      </c>
      <c r="F6251" s="4">
        <v>27580</v>
      </c>
      <c r="G6251" s="4">
        <v>2758</v>
      </c>
      <c r="H6251" s="4">
        <v>30338</v>
      </c>
    </row>
    <row r="6252" spans="1:8" ht="15.75">
      <c r="A6252" s="3" t="s">
        <v>2941</v>
      </c>
      <c r="B6252" s="2" t="s">
        <v>3415</v>
      </c>
      <c r="C6252" s="2" t="s">
        <v>3414</v>
      </c>
      <c r="D6252" s="2"/>
      <c r="E6252" s="4">
        <v>1</v>
      </c>
      <c r="F6252" s="4">
        <v>79000</v>
      </c>
      <c r="G6252" s="4">
        <v>7900</v>
      </c>
      <c r="H6252" s="4">
        <v>86900</v>
      </c>
    </row>
    <row r="6253" spans="1:8" ht="15.75">
      <c r="A6253" s="3" t="s">
        <v>2941</v>
      </c>
      <c r="B6253" s="2" t="s">
        <v>3416</v>
      </c>
      <c r="C6253" s="2" t="s">
        <v>685</v>
      </c>
      <c r="D6253" s="2" t="s">
        <v>3417</v>
      </c>
      <c r="E6253" s="4">
        <v>5</v>
      </c>
      <c r="F6253" s="4">
        <v>48840</v>
      </c>
      <c r="G6253" s="4">
        <v>4884</v>
      </c>
      <c r="H6253" s="4">
        <v>53724</v>
      </c>
    </row>
    <row r="6254" spans="1:8" ht="15.75">
      <c r="A6254" s="3" t="s">
        <v>2941</v>
      </c>
      <c r="B6254" s="2" t="s">
        <v>3419</v>
      </c>
      <c r="C6254" s="2" t="s">
        <v>3418</v>
      </c>
      <c r="D6254" s="2"/>
      <c r="E6254" s="4">
        <v>5</v>
      </c>
      <c r="F6254" s="4">
        <v>21445</v>
      </c>
      <c r="G6254" s="4">
        <v>2145</v>
      </c>
      <c r="H6254" s="4">
        <v>23590</v>
      </c>
    </row>
    <row r="6255" spans="1:8" ht="15.75">
      <c r="A6255" s="3" t="s">
        <v>2941</v>
      </c>
      <c r="B6255" s="2" t="s">
        <v>3421</v>
      </c>
      <c r="C6255" s="2" t="s">
        <v>3420</v>
      </c>
      <c r="D6255" s="2"/>
      <c r="E6255" s="4">
        <v>5</v>
      </c>
      <c r="F6255" s="4">
        <v>22385</v>
      </c>
      <c r="G6255" s="4">
        <v>2239</v>
      </c>
      <c r="H6255" s="4">
        <v>24624</v>
      </c>
    </row>
    <row r="6256" spans="1:8" ht="15.75">
      <c r="A6256" s="3" t="s">
        <v>2941</v>
      </c>
      <c r="B6256" s="2" t="s">
        <v>3423</v>
      </c>
      <c r="C6256" s="2" t="s">
        <v>3422</v>
      </c>
      <c r="D6256" s="2"/>
      <c r="E6256" s="4">
        <v>5</v>
      </c>
      <c r="F6256" s="4">
        <v>22855</v>
      </c>
      <c r="G6256" s="4">
        <v>2286</v>
      </c>
      <c r="H6256" s="4">
        <v>25141</v>
      </c>
    </row>
    <row r="6257" spans="1:8" ht="15.75">
      <c r="A6257" s="3" t="s">
        <v>2941</v>
      </c>
      <c r="B6257" s="2" t="s">
        <v>3425</v>
      </c>
      <c r="C6257" s="2" t="s">
        <v>3424</v>
      </c>
      <c r="D6257" s="2"/>
      <c r="E6257" s="4">
        <v>10</v>
      </c>
      <c r="F6257" s="4">
        <v>28520</v>
      </c>
      <c r="G6257" s="4">
        <v>2852</v>
      </c>
      <c r="H6257" s="4">
        <v>31372</v>
      </c>
    </row>
    <row r="6258" spans="1:8" ht="15.75">
      <c r="A6258" s="3" t="s">
        <v>2941</v>
      </c>
      <c r="B6258" s="2" t="s">
        <v>3427</v>
      </c>
      <c r="C6258" s="2" t="s">
        <v>3426</v>
      </c>
      <c r="D6258" s="2"/>
      <c r="E6258" s="4">
        <v>10</v>
      </c>
      <c r="F6258" s="4">
        <v>29460</v>
      </c>
      <c r="G6258" s="4">
        <v>2946</v>
      </c>
      <c r="H6258" s="4">
        <v>32406</v>
      </c>
    </row>
    <row r="6259" spans="1:8" ht="15.75">
      <c r="A6259" s="3" t="s">
        <v>2941</v>
      </c>
      <c r="B6259" s="2" t="s">
        <v>3429</v>
      </c>
      <c r="C6259" s="2" t="s">
        <v>3428</v>
      </c>
      <c r="D6259" s="2"/>
      <c r="E6259" s="4">
        <v>10</v>
      </c>
      <c r="F6259" s="4">
        <v>30400</v>
      </c>
      <c r="G6259" s="4">
        <v>3040</v>
      </c>
      <c r="H6259" s="4">
        <v>33440</v>
      </c>
    </row>
    <row r="6260" spans="1:8" ht="15.75">
      <c r="A6260" s="3" t="s">
        <v>2941</v>
      </c>
      <c r="B6260" s="2" t="s">
        <v>3431</v>
      </c>
      <c r="C6260" s="2" t="s">
        <v>3430</v>
      </c>
      <c r="D6260" s="2"/>
      <c r="E6260" s="4">
        <v>20</v>
      </c>
      <c r="F6260" s="4">
        <v>64560</v>
      </c>
      <c r="G6260" s="4">
        <v>6456</v>
      </c>
      <c r="H6260" s="4">
        <v>71016</v>
      </c>
    </row>
    <row r="6261" spans="1:8" ht="15.75">
      <c r="A6261" s="3" t="s">
        <v>2941</v>
      </c>
      <c r="B6261" s="2" t="s">
        <v>3433</v>
      </c>
      <c r="C6261" s="2" t="s">
        <v>3432</v>
      </c>
      <c r="D6261" s="2"/>
      <c r="E6261" s="4">
        <v>20</v>
      </c>
      <c r="F6261" s="4">
        <v>68320</v>
      </c>
      <c r="G6261" s="4">
        <v>6832</v>
      </c>
      <c r="H6261" s="4">
        <v>75152</v>
      </c>
    </row>
    <row r="6262" spans="1:8" ht="15.75">
      <c r="A6262" s="3" t="s">
        <v>2941</v>
      </c>
      <c r="B6262" s="2" t="s">
        <v>3435</v>
      </c>
      <c r="C6262" s="2" t="s">
        <v>3434</v>
      </c>
      <c r="D6262" s="2"/>
      <c r="E6262" s="4">
        <v>20</v>
      </c>
      <c r="F6262" s="4">
        <v>70200</v>
      </c>
      <c r="G6262" s="4">
        <v>7020</v>
      </c>
      <c r="H6262" s="4">
        <v>77220</v>
      </c>
    </row>
    <row r="6263" spans="1:8" ht="15.75">
      <c r="A6263" s="3" t="s">
        <v>2941</v>
      </c>
      <c r="B6263" s="2" t="s">
        <v>3437</v>
      </c>
      <c r="C6263" s="2" t="s">
        <v>3436</v>
      </c>
      <c r="D6263" s="2"/>
      <c r="E6263" s="4">
        <v>20</v>
      </c>
      <c r="F6263" s="4">
        <v>73960</v>
      </c>
      <c r="G6263" s="4">
        <v>7396</v>
      </c>
      <c r="H6263" s="4">
        <v>81356</v>
      </c>
    </row>
    <row r="6264" spans="1:8" ht="15.75">
      <c r="A6264" s="3" t="s">
        <v>2941</v>
      </c>
      <c r="B6264" s="2" t="s">
        <v>3439</v>
      </c>
      <c r="C6264" s="2" t="s">
        <v>3438</v>
      </c>
      <c r="D6264" s="2"/>
      <c r="E6264" s="4">
        <v>20</v>
      </c>
      <c r="F6264" s="4">
        <v>75840</v>
      </c>
      <c r="G6264" s="4">
        <v>7584</v>
      </c>
      <c r="H6264" s="4">
        <v>83424</v>
      </c>
    </row>
    <row r="6265" spans="1:8" ht="15.75">
      <c r="A6265" s="3" t="s">
        <v>2941</v>
      </c>
      <c r="B6265" s="2" t="s">
        <v>3441</v>
      </c>
      <c r="C6265" s="2" t="s">
        <v>3440</v>
      </c>
      <c r="D6265" s="2"/>
      <c r="E6265" s="4">
        <v>20</v>
      </c>
      <c r="F6265" s="4">
        <v>77720</v>
      </c>
      <c r="G6265" s="4">
        <v>7772</v>
      </c>
      <c r="H6265" s="4">
        <v>85492</v>
      </c>
    </row>
    <row r="6266" spans="1:8" ht="15.75">
      <c r="A6266" s="3" t="s">
        <v>2941</v>
      </c>
      <c r="B6266" s="2" t="s">
        <v>3443</v>
      </c>
      <c r="C6266" s="2" t="s">
        <v>3442</v>
      </c>
      <c r="D6266" s="2"/>
      <c r="E6266" s="4">
        <v>20</v>
      </c>
      <c r="F6266" s="4">
        <v>79600</v>
      </c>
      <c r="G6266" s="4">
        <v>7960</v>
      </c>
      <c r="H6266" s="4">
        <v>87560</v>
      </c>
    </row>
    <row r="6267" spans="1:8" ht="15.75">
      <c r="A6267" s="3" t="s">
        <v>2941</v>
      </c>
      <c r="B6267" s="2" t="s">
        <v>3445</v>
      </c>
      <c r="C6267" s="2" t="s">
        <v>3444</v>
      </c>
      <c r="D6267" s="2"/>
      <c r="E6267" s="4">
        <v>10</v>
      </c>
      <c r="F6267" s="4">
        <v>41680</v>
      </c>
      <c r="G6267" s="4">
        <v>4168</v>
      </c>
      <c r="H6267" s="4">
        <v>45848</v>
      </c>
    </row>
    <row r="6268" spans="1:8" ht="15.75">
      <c r="A6268" s="3" t="s">
        <v>2941</v>
      </c>
      <c r="B6268" s="2" t="s">
        <v>3447</v>
      </c>
      <c r="C6268" s="2" t="s">
        <v>3446</v>
      </c>
      <c r="D6268" s="2"/>
      <c r="E6268" s="4">
        <v>10</v>
      </c>
      <c r="F6268" s="4">
        <v>42620</v>
      </c>
      <c r="G6268" s="4">
        <v>4262</v>
      </c>
      <c r="H6268" s="4">
        <v>46882</v>
      </c>
    </row>
    <row r="6269" spans="1:8" ht="15.75">
      <c r="A6269" s="3" t="s">
        <v>2941</v>
      </c>
      <c r="B6269" s="2" t="s">
        <v>3449</v>
      </c>
      <c r="C6269" s="2" t="s">
        <v>3448</v>
      </c>
      <c r="D6269" s="2"/>
      <c r="E6269" s="4">
        <v>10</v>
      </c>
      <c r="F6269" s="4">
        <v>43560</v>
      </c>
      <c r="G6269" s="4">
        <v>4356</v>
      </c>
      <c r="H6269" s="4">
        <v>47916</v>
      </c>
    </row>
    <row r="6270" spans="1:8" ht="15.75">
      <c r="A6270" s="3" t="s">
        <v>2941</v>
      </c>
      <c r="B6270" s="2" t="s">
        <v>3451</v>
      </c>
      <c r="C6270" s="2" t="s">
        <v>3450</v>
      </c>
      <c r="D6270" s="2"/>
      <c r="E6270" s="4">
        <v>10</v>
      </c>
      <c r="F6270" s="4">
        <v>44500</v>
      </c>
      <c r="G6270" s="4">
        <v>4450</v>
      </c>
      <c r="H6270" s="4">
        <v>48950</v>
      </c>
    </row>
    <row r="6271" spans="1:8" ht="15.75">
      <c r="A6271" s="3" t="s">
        <v>2941</v>
      </c>
      <c r="B6271" s="2" t="s">
        <v>1348</v>
      </c>
      <c r="C6271" s="2" t="s">
        <v>1347</v>
      </c>
      <c r="D6271" s="2" t="s">
        <v>1349</v>
      </c>
      <c r="E6271" s="4">
        <v>16</v>
      </c>
      <c r="F6271" s="4">
        <v>608000</v>
      </c>
      <c r="G6271" s="4">
        <v>60800</v>
      </c>
      <c r="H6271" s="4">
        <v>668800</v>
      </c>
    </row>
    <row r="6272" spans="1:8" ht="15.75">
      <c r="A6272" s="3" t="s">
        <v>2941</v>
      </c>
      <c r="B6272" s="2" t="s">
        <v>1354</v>
      </c>
      <c r="C6272" s="2" t="s">
        <v>1353</v>
      </c>
      <c r="D6272" s="2" t="s">
        <v>1342</v>
      </c>
      <c r="E6272" s="4">
        <v>50</v>
      </c>
      <c r="F6272" s="4">
        <v>600000</v>
      </c>
      <c r="G6272" s="4">
        <v>60000</v>
      </c>
      <c r="H6272" s="4">
        <v>660000</v>
      </c>
    </row>
    <row r="6273" spans="1:8" ht="15.75">
      <c r="A6273" s="3" t="s">
        <v>2941</v>
      </c>
      <c r="B6273" s="2" t="s">
        <v>1356</v>
      </c>
      <c r="C6273" s="2" t="s">
        <v>1355</v>
      </c>
      <c r="D6273" s="2" t="s">
        <v>1352</v>
      </c>
      <c r="E6273" s="4">
        <v>250</v>
      </c>
      <c r="F6273" s="4">
        <v>237500</v>
      </c>
      <c r="G6273" s="4">
        <v>23750</v>
      </c>
      <c r="H6273" s="4">
        <v>261250</v>
      </c>
    </row>
    <row r="6274" spans="1:8" ht="15.75">
      <c r="A6274" s="3" t="s">
        <v>2941</v>
      </c>
      <c r="B6274" s="2" t="s">
        <v>3515</v>
      </c>
      <c r="C6274" s="2" t="s">
        <v>3514</v>
      </c>
      <c r="D6274" s="2" t="s">
        <v>1352</v>
      </c>
      <c r="E6274" s="4">
        <v>40</v>
      </c>
      <c r="F6274" s="4">
        <v>35600</v>
      </c>
      <c r="G6274" s="4">
        <v>3560</v>
      </c>
      <c r="H6274" s="4">
        <v>39160</v>
      </c>
    </row>
    <row r="6275" spans="1:8" ht="15.75">
      <c r="A6275" s="3" t="s">
        <v>2941</v>
      </c>
      <c r="B6275" s="2" t="s">
        <v>1361</v>
      </c>
      <c r="C6275" s="2" t="s">
        <v>1360</v>
      </c>
      <c r="D6275" s="2" t="s">
        <v>1352</v>
      </c>
      <c r="E6275" s="4">
        <v>24</v>
      </c>
      <c r="F6275" s="4">
        <v>24000</v>
      </c>
      <c r="G6275" s="4">
        <v>2400</v>
      </c>
      <c r="H6275" s="4">
        <v>26400</v>
      </c>
    </row>
    <row r="6276" spans="1:8" ht="15.75">
      <c r="A6276" s="3" t="s">
        <v>2941</v>
      </c>
      <c r="B6276" s="2" t="s">
        <v>1365</v>
      </c>
      <c r="C6276" s="2" t="s">
        <v>1364</v>
      </c>
      <c r="D6276" s="2" t="s">
        <v>1352</v>
      </c>
      <c r="E6276" s="4">
        <v>388</v>
      </c>
      <c r="F6276" s="4">
        <v>349200</v>
      </c>
      <c r="G6276" s="4">
        <v>34920</v>
      </c>
      <c r="H6276" s="4">
        <v>384120</v>
      </c>
    </row>
    <row r="6277" spans="1:8" ht="15.75">
      <c r="A6277" s="3" t="s">
        <v>2941</v>
      </c>
      <c r="B6277" s="2" t="s">
        <v>1370</v>
      </c>
      <c r="C6277" s="2" t="s">
        <v>1369</v>
      </c>
      <c r="D6277" s="2" t="s">
        <v>1352</v>
      </c>
      <c r="E6277" s="4">
        <v>374</v>
      </c>
      <c r="F6277" s="4">
        <v>9350000</v>
      </c>
      <c r="G6277" s="4">
        <v>935000</v>
      </c>
      <c r="H6277" s="4">
        <v>10285000</v>
      </c>
    </row>
    <row r="6278" spans="1:8" ht="15.75">
      <c r="A6278" s="3" t="s">
        <v>2941</v>
      </c>
      <c r="B6278" s="2" t="s">
        <v>1377</v>
      </c>
      <c r="C6278" s="2" t="s">
        <v>1376</v>
      </c>
      <c r="D6278" s="2" t="s">
        <v>1378</v>
      </c>
      <c r="E6278" s="4">
        <v>50</v>
      </c>
      <c r="F6278" s="4">
        <v>590000</v>
      </c>
      <c r="G6278" s="4">
        <v>59000</v>
      </c>
      <c r="H6278" s="4">
        <v>649000</v>
      </c>
    </row>
    <row r="6279" spans="1:8" ht="15.75">
      <c r="A6279" s="3" t="s">
        <v>2941</v>
      </c>
      <c r="B6279" s="2" t="s">
        <v>1380</v>
      </c>
      <c r="C6279" s="2" t="s">
        <v>1379</v>
      </c>
      <c r="D6279" s="2" t="s">
        <v>1352</v>
      </c>
      <c r="E6279" s="4">
        <v>3</v>
      </c>
      <c r="F6279" s="4">
        <v>96000</v>
      </c>
      <c r="G6279" s="4">
        <v>9600</v>
      </c>
      <c r="H6279" s="4">
        <v>105600</v>
      </c>
    </row>
    <row r="6280" spans="1:8" ht="15.75">
      <c r="A6280" s="3" t="s">
        <v>2941</v>
      </c>
      <c r="B6280" s="2" t="s">
        <v>3521</v>
      </c>
      <c r="C6280" s="2" t="s">
        <v>3520</v>
      </c>
      <c r="D6280" s="2" t="s">
        <v>1352</v>
      </c>
      <c r="E6280" s="4">
        <v>20</v>
      </c>
      <c r="F6280" s="4">
        <v>564000</v>
      </c>
      <c r="G6280" s="4">
        <v>56400</v>
      </c>
      <c r="H6280" s="4">
        <v>620400</v>
      </c>
    </row>
    <row r="6281" spans="1:8" ht="15.75">
      <c r="A6281" s="3" t="s">
        <v>2941</v>
      </c>
      <c r="B6281" s="2" t="s">
        <v>1398</v>
      </c>
      <c r="C6281" s="2" t="s">
        <v>1397</v>
      </c>
      <c r="D6281" s="2" t="s">
        <v>1359</v>
      </c>
      <c r="E6281" s="4">
        <v>50</v>
      </c>
      <c r="F6281" s="4">
        <v>735000</v>
      </c>
      <c r="G6281" s="4">
        <v>73500</v>
      </c>
      <c r="H6281" s="4">
        <v>808500</v>
      </c>
    </row>
    <row r="6282" spans="1:8" ht="15.75">
      <c r="A6282" s="3" t="s">
        <v>2941</v>
      </c>
      <c r="B6282" s="2" t="s">
        <v>1419</v>
      </c>
      <c r="C6282" s="2" t="s">
        <v>1417</v>
      </c>
      <c r="D6282" s="2" t="s">
        <v>73</v>
      </c>
      <c r="E6282" s="4">
        <v>8</v>
      </c>
      <c r="F6282" s="4">
        <v>15200</v>
      </c>
      <c r="G6282" s="4">
        <v>1520</v>
      </c>
      <c r="H6282" s="4">
        <v>16720</v>
      </c>
    </row>
    <row r="6283" spans="1:8" ht="15.75">
      <c r="A6283" s="3" t="s">
        <v>2941</v>
      </c>
      <c r="B6283" s="2" t="s">
        <v>1421</v>
      </c>
      <c r="C6283" s="2" t="s">
        <v>1417</v>
      </c>
      <c r="D6283" s="2" t="s">
        <v>184</v>
      </c>
      <c r="E6283" s="4">
        <v>6</v>
      </c>
      <c r="F6283" s="4">
        <v>11400</v>
      </c>
      <c r="G6283" s="4">
        <v>1140</v>
      </c>
      <c r="H6283" s="4">
        <v>12540</v>
      </c>
    </row>
    <row r="6284" spans="1:8" ht="15.75">
      <c r="A6284" s="3" t="s">
        <v>2941</v>
      </c>
      <c r="B6284" s="2" t="s">
        <v>1428</v>
      </c>
      <c r="C6284" s="2" t="s">
        <v>1426</v>
      </c>
      <c r="D6284" s="2" t="s">
        <v>73</v>
      </c>
      <c r="E6284" s="4">
        <v>1</v>
      </c>
      <c r="F6284" s="4">
        <v>1900</v>
      </c>
      <c r="G6284" s="4">
        <v>190</v>
      </c>
      <c r="H6284" s="4">
        <v>2090</v>
      </c>
    </row>
    <row r="6285" spans="1:8" ht="15.75">
      <c r="A6285" s="3" t="s">
        <v>2941</v>
      </c>
      <c r="B6285" s="2" t="s">
        <v>1765</v>
      </c>
      <c r="C6285" s="2" t="s">
        <v>1763</v>
      </c>
      <c r="D6285" s="2" t="s">
        <v>1758</v>
      </c>
      <c r="E6285" s="4">
        <v>2</v>
      </c>
      <c r="F6285" s="4">
        <v>28000</v>
      </c>
      <c r="G6285" s="4">
        <v>2800</v>
      </c>
      <c r="H6285" s="4">
        <v>30800</v>
      </c>
    </row>
    <row r="6286" spans="1:8" ht="15.75">
      <c r="A6286" s="3" t="s">
        <v>2941</v>
      </c>
      <c r="B6286" s="2" t="s">
        <v>3766</v>
      </c>
      <c r="C6286" s="2" t="s">
        <v>252</v>
      </c>
      <c r="D6286" s="2" t="s">
        <v>3767</v>
      </c>
      <c r="E6286" s="4">
        <v>8</v>
      </c>
      <c r="F6286" s="4"/>
      <c r="G6286" s="4"/>
      <c r="H6286" s="4"/>
    </row>
    <row r="6287" spans="1:8" ht="15.75">
      <c r="A6287" s="3" t="s">
        <v>2941</v>
      </c>
      <c r="B6287" s="2" t="s">
        <v>2339</v>
      </c>
      <c r="C6287" s="2" t="s">
        <v>299</v>
      </c>
      <c r="D6287" s="2" t="s">
        <v>2340</v>
      </c>
      <c r="E6287" s="4">
        <v>50</v>
      </c>
      <c r="F6287" s="4">
        <v>144250</v>
      </c>
      <c r="G6287" s="4">
        <v>14425</v>
      </c>
      <c r="H6287" s="4">
        <v>158675</v>
      </c>
    </row>
    <row r="6288" spans="1:8" ht="15.75">
      <c r="A6288" s="3" t="s">
        <v>2941</v>
      </c>
      <c r="B6288" s="2" t="s">
        <v>2343</v>
      </c>
      <c r="C6288" s="2" t="s">
        <v>299</v>
      </c>
      <c r="D6288" s="2" t="s">
        <v>2344</v>
      </c>
      <c r="E6288" s="4">
        <v>10</v>
      </c>
      <c r="F6288" s="4">
        <v>101610</v>
      </c>
      <c r="G6288" s="4">
        <v>10161</v>
      </c>
      <c r="H6288" s="4">
        <v>111771</v>
      </c>
    </row>
    <row r="6289" spans="1:8" ht="15.75">
      <c r="A6289" s="3" t="s">
        <v>2941</v>
      </c>
      <c r="B6289" s="2" t="s">
        <v>2369</v>
      </c>
      <c r="C6289" s="2" t="s">
        <v>318</v>
      </c>
      <c r="D6289" s="2" t="s">
        <v>2370</v>
      </c>
      <c r="E6289" s="4">
        <v>10</v>
      </c>
      <c r="F6289" s="4">
        <v>47780</v>
      </c>
      <c r="G6289" s="4">
        <v>4778</v>
      </c>
      <c r="H6289" s="4">
        <v>52558</v>
      </c>
    </row>
    <row r="6290" spans="1:8" ht="15.75">
      <c r="A6290" s="3" t="s">
        <v>2941</v>
      </c>
      <c r="B6290" s="2" t="s">
        <v>2375</v>
      </c>
      <c r="C6290" s="2" t="s">
        <v>236</v>
      </c>
      <c r="D6290" s="2" t="s">
        <v>2376</v>
      </c>
      <c r="E6290" s="4">
        <v>10</v>
      </c>
      <c r="F6290" s="4">
        <v>112160</v>
      </c>
      <c r="G6290" s="4">
        <v>11215</v>
      </c>
      <c r="H6290" s="4">
        <v>123375</v>
      </c>
    </row>
    <row r="6291" spans="1:8" ht="15.75">
      <c r="A6291" s="3" t="s">
        <v>2941</v>
      </c>
      <c r="B6291" s="2" t="s">
        <v>2377</v>
      </c>
      <c r="C6291" s="2" t="s">
        <v>236</v>
      </c>
      <c r="D6291" s="2" t="s">
        <v>2378</v>
      </c>
      <c r="E6291" s="4">
        <v>7</v>
      </c>
      <c r="F6291" s="4"/>
      <c r="G6291" s="4"/>
      <c r="H6291" s="4"/>
    </row>
    <row r="6292" spans="1:8" ht="15.75">
      <c r="A6292" s="3" t="s">
        <v>2941</v>
      </c>
      <c r="B6292" s="2" t="s">
        <v>2383</v>
      </c>
      <c r="C6292" s="2" t="s">
        <v>252</v>
      </c>
      <c r="D6292" s="2" t="s">
        <v>2384</v>
      </c>
      <c r="E6292" s="4">
        <v>8</v>
      </c>
      <c r="F6292" s="4">
        <v>53752</v>
      </c>
      <c r="G6292" s="4">
        <v>5375</v>
      </c>
      <c r="H6292" s="4">
        <v>59127</v>
      </c>
    </row>
    <row r="6293" spans="1:8" ht="15.75">
      <c r="A6293" s="3" t="s">
        <v>2941</v>
      </c>
      <c r="B6293" s="2" t="s">
        <v>2385</v>
      </c>
      <c r="C6293" s="2" t="s">
        <v>252</v>
      </c>
      <c r="D6293" s="2" t="s">
        <v>2386</v>
      </c>
      <c r="E6293" s="4"/>
      <c r="F6293" s="4"/>
      <c r="G6293" s="4"/>
      <c r="H6293" s="4"/>
    </row>
    <row r="6294" spans="1:8" ht="15.75">
      <c r="A6294" s="3" t="s">
        <v>2941</v>
      </c>
      <c r="B6294" s="2" t="s">
        <v>2387</v>
      </c>
      <c r="C6294" s="2" t="s">
        <v>252</v>
      </c>
      <c r="D6294" s="2" t="s">
        <v>2388</v>
      </c>
      <c r="E6294" s="4"/>
      <c r="F6294" s="4"/>
      <c r="G6294" s="4"/>
      <c r="H6294" s="4"/>
    </row>
    <row r="6295" spans="1:8" ht="15.75">
      <c r="A6295" s="3" t="s">
        <v>2941</v>
      </c>
      <c r="B6295" s="2" t="s">
        <v>2397</v>
      </c>
      <c r="C6295" s="2" t="s">
        <v>236</v>
      </c>
      <c r="D6295" s="2" t="s">
        <v>2398</v>
      </c>
      <c r="E6295" s="4">
        <v>158</v>
      </c>
      <c r="F6295" s="4">
        <v>849882</v>
      </c>
      <c r="G6295" s="4">
        <v>84989</v>
      </c>
      <c r="H6295" s="4">
        <v>934871</v>
      </c>
    </row>
    <row r="6296" spans="1:8" ht="15.75">
      <c r="A6296" s="3" t="s">
        <v>2941</v>
      </c>
      <c r="B6296" s="2" t="s">
        <v>2400</v>
      </c>
      <c r="C6296" s="2" t="s">
        <v>236</v>
      </c>
      <c r="D6296" s="2" t="s">
        <v>2401</v>
      </c>
      <c r="E6296" s="4">
        <v>94</v>
      </c>
      <c r="F6296" s="4">
        <v>644276</v>
      </c>
      <c r="G6296" s="4">
        <v>64428</v>
      </c>
      <c r="H6296" s="4">
        <v>708704</v>
      </c>
    </row>
    <row r="6297" spans="1:8" ht="15.75">
      <c r="A6297" s="3" t="s">
        <v>2941</v>
      </c>
      <c r="B6297" s="2" t="s">
        <v>2402</v>
      </c>
      <c r="C6297" s="2" t="s">
        <v>236</v>
      </c>
      <c r="D6297" s="2" t="s">
        <v>2403</v>
      </c>
      <c r="E6297" s="4">
        <v>24</v>
      </c>
      <c r="F6297" s="4">
        <v>198384</v>
      </c>
      <c r="G6297" s="4">
        <v>19838</v>
      </c>
      <c r="H6297" s="4">
        <v>218222</v>
      </c>
    </row>
    <row r="6298" spans="1:8" ht="15.75">
      <c r="A6298" s="3" t="s">
        <v>2941</v>
      </c>
      <c r="B6298" s="2" t="s">
        <v>2404</v>
      </c>
      <c r="C6298" s="2" t="s">
        <v>236</v>
      </c>
      <c r="D6298" s="2" t="s">
        <v>2405</v>
      </c>
      <c r="E6298" s="4">
        <v>6</v>
      </c>
      <c r="F6298" s="4">
        <v>58446</v>
      </c>
      <c r="G6298" s="4">
        <v>5845</v>
      </c>
      <c r="H6298" s="4">
        <v>64291</v>
      </c>
    </row>
    <row r="6299" spans="1:8" ht="15.75">
      <c r="A6299" s="3" t="s">
        <v>2941</v>
      </c>
      <c r="B6299" s="2" t="s">
        <v>2406</v>
      </c>
      <c r="C6299" s="2" t="s">
        <v>236</v>
      </c>
      <c r="D6299" s="2" t="s">
        <v>2407</v>
      </c>
      <c r="E6299" s="4">
        <v>77</v>
      </c>
      <c r="F6299" s="4">
        <v>235480</v>
      </c>
      <c r="G6299" s="4">
        <v>23548</v>
      </c>
      <c r="H6299" s="4">
        <v>259028</v>
      </c>
    </row>
    <row r="6300" spans="1:8" ht="15.75">
      <c r="A6300" s="3" t="s">
        <v>2941</v>
      </c>
      <c r="B6300" s="2" t="s">
        <v>2408</v>
      </c>
      <c r="C6300" s="2" t="s">
        <v>236</v>
      </c>
      <c r="D6300" s="2" t="s">
        <v>2409</v>
      </c>
      <c r="E6300" s="4">
        <v>40</v>
      </c>
      <c r="F6300" s="4">
        <v>156160</v>
      </c>
      <c r="G6300" s="4">
        <v>15616</v>
      </c>
      <c r="H6300" s="4">
        <v>171776</v>
      </c>
    </row>
    <row r="6301" spans="1:8" ht="15.75">
      <c r="A6301" s="3" t="s">
        <v>2941</v>
      </c>
      <c r="B6301" s="2" t="s">
        <v>2410</v>
      </c>
      <c r="C6301" s="2" t="s">
        <v>223</v>
      </c>
      <c r="D6301" s="2" t="s">
        <v>52</v>
      </c>
      <c r="E6301" s="4">
        <v>30</v>
      </c>
      <c r="F6301" s="4">
        <v>488600</v>
      </c>
      <c r="G6301" s="4">
        <v>48860</v>
      </c>
      <c r="H6301" s="4">
        <v>537460</v>
      </c>
    </row>
    <row r="6302" spans="1:8" ht="15.75">
      <c r="A6302" s="3" t="s">
        <v>2941</v>
      </c>
      <c r="B6302" s="2" t="s">
        <v>2411</v>
      </c>
      <c r="C6302" s="2" t="s">
        <v>223</v>
      </c>
      <c r="D6302" s="2" t="s">
        <v>104</v>
      </c>
      <c r="E6302" s="4">
        <v>9</v>
      </c>
      <c r="F6302" s="4">
        <v>96000</v>
      </c>
      <c r="G6302" s="4">
        <v>9600</v>
      </c>
      <c r="H6302" s="4">
        <v>105600</v>
      </c>
    </row>
    <row r="6303" spans="1:8" ht="15.75">
      <c r="A6303" s="3" t="s">
        <v>2941</v>
      </c>
      <c r="B6303" s="2" t="s">
        <v>2412</v>
      </c>
      <c r="C6303" s="2" t="s">
        <v>223</v>
      </c>
      <c r="D6303" s="2" t="s">
        <v>54</v>
      </c>
      <c r="E6303" s="4">
        <v>15</v>
      </c>
      <c r="F6303" s="4">
        <v>204500</v>
      </c>
      <c r="G6303" s="4">
        <v>20450</v>
      </c>
      <c r="H6303" s="4">
        <v>224950</v>
      </c>
    </row>
    <row r="6304" spans="1:8" ht="15.75">
      <c r="A6304" s="3" t="s">
        <v>2941</v>
      </c>
      <c r="B6304" s="2" t="s">
        <v>2413</v>
      </c>
      <c r="C6304" s="2" t="s">
        <v>223</v>
      </c>
      <c r="D6304" s="2" t="s">
        <v>65</v>
      </c>
      <c r="E6304" s="4">
        <v>5</v>
      </c>
      <c r="F6304" s="4">
        <v>72850</v>
      </c>
      <c r="G6304" s="4">
        <v>7285</v>
      </c>
      <c r="H6304" s="4">
        <v>80135</v>
      </c>
    </row>
    <row r="6305" spans="1:8" ht="15.75">
      <c r="A6305" s="3" t="s">
        <v>2941</v>
      </c>
      <c r="B6305" s="2" t="s">
        <v>2418</v>
      </c>
      <c r="C6305" s="2" t="s">
        <v>2287</v>
      </c>
      <c r="D6305" s="2" t="s">
        <v>2419</v>
      </c>
      <c r="E6305" s="4">
        <v>10</v>
      </c>
      <c r="F6305" s="4">
        <v>54080</v>
      </c>
      <c r="G6305" s="4">
        <v>5408</v>
      </c>
      <c r="H6305" s="4">
        <v>59488</v>
      </c>
    </row>
    <row r="6306" spans="1:8" ht="15.75">
      <c r="A6306" s="3" t="s">
        <v>2941</v>
      </c>
      <c r="B6306" s="2" t="s">
        <v>2420</v>
      </c>
      <c r="C6306" s="2" t="s">
        <v>2287</v>
      </c>
      <c r="D6306" s="2" t="s">
        <v>2421</v>
      </c>
      <c r="E6306" s="4">
        <v>5</v>
      </c>
      <c r="F6306" s="4">
        <v>32755</v>
      </c>
      <c r="G6306" s="4">
        <v>3276</v>
      </c>
      <c r="H6306" s="4">
        <v>36031</v>
      </c>
    </row>
    <row r="6307" spans="1:8" ht="15.75">
      <c r="A6307" s="3" t="s">
        <v>2941</v>
      </c>
      <c r="B6307" s="2" t="s">
        <v>2432</v>
      </c>
      <c r="C6307" s="2" t="s">
        <v>267</v>
      </c>
      <c r="D6307" s="2" t="s">
        <v>2433</v>
      </c>
      <c r="E6307" s="4">
        <v>94</v>
      </c>
      <c r="F6307" s="4">
        <v>470852</v>
      </c>
      <c r="G6307" s="4">
        <v>47085</v>
      </c>
      <c r="H6307" s="4">
        <v>517937</v>
      </c>
    </row>
    <row r="6308" spans="1:8" ht="15.75">
      <c r="A6308" s="3" t="s">
        <v>2941</v>
      </c>
      <c r="B6308" s="2" t="s">
        <v>2436</v>
      </c>
      <c r="C6308" s="2" t="s">
        <v>267</v>
      </c>
      <c r="D6308" s="2" t="s">
        <v>2437</v>
      </c>
      <c r="E6308" s="4">
        <v>135</v>
      </c>
      <c r="F6308" s="4">
        <v>668925</v>
      </c>
      <c r="G6308" s="4">
        <v>66893</v>
      </c>
      <c r="H6308" s="4">
        <v>735818</v>
      </c>
    </row>
    <row r="6309" spans="1:8" ht="15.75">
      <c r="A6309" s="3" t="s">
        <v>2941</v>
      </c>
      <c r="B6309" s="2" t="s">
        <v>2440</v>
      </c>
      <c r="C6309" s="2" t="s">
        <v>267</v>
      </c>
      <c r="D6309" s="2" t="s">
        <v>2441</v>
      </c>
      <c r="E6309" s="4">
        <v>87</v>
      </c>
      <c r="F6309" s="4">
        <v>624161</v>
      </c>
      <c r="G6309" s="4">
        <v>62417</v>
      </c>
      <c r="H6309" s="4">
        <v>686578</v>
      </c>
    </row>
    <row r="6310" spans="1:8" ht="15.75">
      <c r="A6310" s="3" t="s">
        <v>2941</v>
      </c>
      <c r="B6310" s="2" t="s">
        <v>2442</v>
      </c>
      <c r="C6310" s="2" t="s">
        <v>267</v>
      </c>
      <c r="D6310" s="2" t="s">
        <v>2443</v>
      </c>
      <c r="E6310" s="4">
        <v>25</v>
      </c>
      <c r="F6310" s="4">
        <v>212150</v>
      </c>
      <c r="G6310" s="4">
        <v>21215</v>
      </c>
      <c r="H6310" s="4">
        <v>233365</v>
      </c>
    </row>
    <row r="6311" spans="1:8" ht="15.75">
      <c r="A6311" s="3" t="s">
        <v>2941</v>
      </c>
      <c r="B6311" s="2" t="s">
        <v>2444</v>
      </c>
      <c r="C6311" s="2" t="s">
        <v>267</v>
      </c>
      <c r="D6311" s="2" t="s">
        <v>2445</v>
      </c>
      <c r="E6311" s="4">
        <v>10</v>
      </c>
      <c r="F6311" s="4">
        <v>96300</v>
      </c>
      <c r="G6311" s="4">
        <v>9630</v>
      </c>
      <c r="H6311" s="4">
        <v>105930</v>
      </c>
    </row>
    <row r="6312" spans="1:8" ht="15.75">
      <c r="A6312" s="3" t="s">
        <v>2941</v>
      </c>
      <c r="B6312" s="2" t="s">
        <v>2457</v>
      </c>
      <c r="C6312" s="2" t="s">
        <v>267</v>
      </c>
      <c r="D6312" s="2" t="s">
        <v>2458</v>
      </c>
      <c r="E6312" s="4">
        <v>1</v>
      </c>
      <c r="F6312" s="4">
        <v>5113</v>
      </c>
      <c r="G6312" s="4">
        <v>511</v>
      </c>
      <c r="H6312" s="4">
        <v>5624</v>
      </c>
    </row>
    <row r="6313" spans="1:8" ht="15.75">
      <c r="A6313" s="3" t="s">
        <v>2941</v>
      </c>
      <c r="B6313" s="2" t="s">
        <v>2461</v>
      </c>
      <c r="C6313" s="2" t="s">
        <v>271</v>
      </c>
      <c r="D6313" s="2" t="s">
        <v>2462</v>
      </c>
      <c r="E6313" s="4">
        <v>35</v>
      </c>
      <c r="F6313" s="4">
        <v>172900</v>
      </c>
      <c r="G6313" s="4">
        <v>17290</v>
      </c>
      <c r="H6313" s="4">
        <v>190190</v>
      </c>
    </row>
    <row r="6314" spans="1:8" ht="15.75">
      <c r="A6314" s="3" t="s">
        <v>2941</v>
      </c>
      <c r="B6314" s="2" t="s">
        <v>2463</v>
      </c>
      <c r="C6314" s="2" t="s">
        <v>271</v>
      </c>
      <c r="D6314" s="2" t="s">
        <v>2464</v>
      </c>
      <c r="E6314" s="4">
        <v>113</v>
      </c>
      <c r="F6314" s="4">
        <v>687492</v>
      </c>
      <c r="G6314" s="4">
        <v>68749</v>
      </c>
      <c r="H6314" s="4">
        <v>756241</v>
      </c>
    </row>
    <row r="6315" spans="1:8" ht="15.75">
      <c r="A6315" s="3" t="s">
        <v>2941</v>
      </c>
      <c r="B6315" s="2" t="s">
        <v>2465</v>
      </c>
      <c r="C6315" s="2" t="s">
        <v>271</v>
      </c>
      <c r="D6315" s="2" t="s">
        <v>2466</v>
      </c>
      <c r="E6315" s="4">
        <v>90</v>
      </c>
      <c r="F6315" s="4">
        <v>644850</v>
      </c>
      <c r="G6315" s="4">
        <v>64486</v>
      </c>
      <c r="H6315" s="4">
        <v>709336</v>
      </c>
    </row>
    <row r="6316" spans="1:8" ht="15.75">
      <c r="A6316" s="3" t="s">
        <v>2941</v>
      </c>
      <c r="B6316" s="2" t="s">
        <v>2467</v>
      </c>
      <c r="C6316" s="2" t="s">
        <v>271</v>
      </c>
      <c r="D6316" s="2" t="s">
        <v>2468</v>
      </c>
      <c r="E6316" s="4">
        <v>70</v>
      </c>
      <c r="F6316" s="4">
        <v>581630</v>
      </c>
      <c r="G6316" s="4">
        <v>58163</v>
      </c>
      <c r="H6316" s="4">
        <v>639793</v>
      </c>
    </row>
    <row r="6317" spans="1:8" ht="15.75">
      <c r="A6317" s="3" t="s">
        <v>2941</v>
      </c>
      <c r="B6317" s="2" t="s">
        <v>2469</v>
      </c>
      <c r="C6317" s="2" t="s">
        <v>271</v>
      </c>
      <c r="D6317" s="2" t="s">
        <v>2470</v>
      </c>
      <c r="E6317" s="4">
        <v>60</v>
      </c>
      <c r="F6317" s="4">
        <v>567180</v>
      </c>
      <c r="G6317" s="4">
        <v>56718</v>
      </c>
      <c r="H6317" s="4">
        <v>623898</v>
      </c>
    </row>
    <row r="6318" spans="1:8" ht="15.75">
      <c r="A6318" s="3" t="s">
        <v>2941</v>
      </c>
      <c r="B6318" s="2" t="s">
        <v>2472</v>
      </c>
      <c r="C6318" s="2" t="s">
        <v>271</v>
      </c>
      <c r="D6318" s="2" t="s">
        <v>2451</v>
      </c>
      <c r="E6318" s="4">
        <v>4</v>
      </c>
      <c r="F6318" s="4">
        <v>70800</v>
      </c>
      <c r="G6318" s="4">
        <v>7080</v>
      </c>
      <c r="H6318" s="4">
        <v>77880</v>
      </c>
    </row>
    <row r="6319" spans="1:8" ht="15.75">
      <c r="A6319" s="3" t="s">
        <v>2941</v>
      </c>
      <c r="B6319" s="2" t="s">
        <v>3783</v>
      </c>
      <c r="C6319" s="2" t="s">
        <v>271</v>
      </c>
      <c r="D6319" s="2" t="s">
        <v>3784</v>
      </c>
      <c r="E6319" s="4">
        <v>3</v>
      </c>
      <c r="F6319" s="4">
        <v>14805</v>
      </c>
      <c r="G6319" s="4">
        <v>1481</v>
      </c>
      <c r="H6319" s="4">
        <v>16286</v>
      </c>
    </row>
    <row r="6320" spans="1:8" ht="15.75">
      <c r="A6320" s="3" t="s">
        <v>2941</v>
      </c>
      <c r="B6320" s="2" t="s">
        <v>2473</v>
      </c>
      <c r="C6320" s="2" t="s">
        <v>264</v>
      </c>
      <c r="D6320" s="2" t="s">
        <v>2474</v>
      </c>
      <c r="E6320" s="4">
        <v>1597</v>
      </c>
      <c r="F6320" s="4">
        <v>6105050</v>
      </c>
      <c r="G6320" s="4">
        <v>610505</v>
      </c>
      <c r="H6320" s="4">
        <v>6715555</v>
      </c>
    </row>
    <row r="6321" spans="1:8" ht="15.75">
      <c r="A6321" s="3" t="s">
        <v>2941</v>
      </c>
      <c r="B6321" s="2" t="s">
        <v>2475</v>
      </c>
      <c r="C6321" s="2" t="s">
        <v>264</v>
      </c>
      <c r="D6321" s="2" t="s">
        <v>2476</v>
      </c>
      <c r="E6321" s="4">
        <v>30</v>
      </c>
      <c r="F6321" s="4">
        <v>155190</v>
      </c>
      <c r="G6321" s="4">
        <v>15519</v>
      </c>
      <c r="H6321" s="4">
        <v>170709</v>
      </c>
    </row>
    <row r="6322" spans="1:8" ht="15.75">
      <c r="A6322" s="3" t="s">
        <v>2941</v>
      </c>
      <c r="B6322" s="2" t="s">
        <v>2479</v>
      </c>
      <c r="C6322" s="2" t="s">
        <v>264</v>
      </c>
      <c r="D6322" s="2" t="s">
        <v>2480</v>
      </c>
      <c r="E6322" s="4">
        <v>1025</v>
      </c>
      <c r="F6322" s="4">
        <v>4872555</v>
      </c>
      <c r="G6322" s="4">
        <v>487257</v>
      </c>
      <c r="H6322" s="4">
        <v>5359812</v>
      </c>
    </row>
    <row r="6323" spans="1:8" ht="15.75">
      <c r="A6323" s="3" t="s">
        <v>2941</v>
      </c>
      <c r="B6323" s="2" t="s">
        <v>2484</v>
      </c>
      <c r="C6323" s="2" t="s">
        <v>264</v>
      </c>
      <c r="D6323" s="2" t="s">
        <v>2485</v>
      </c>
      <c r="E6323" s="4">
        <v>357</v>
      </c>
      <c r="F6323" s="4">
        <v>2033115</v>
      </c>
      <c r="G6323" s="4">
        <v>203314</v>
      </c>
      <c r="H6323" s="4">
        <v>2236429</v>
      </c>
    </row>
    <row r="6324" spans="1:8" ht="15.75">
      <c r="A6324" s="3" t="s">
        <v>2941</v>
      </c>
      <c r="B6324" s="2" t="s">
        <v>2486</v>
      </c>
      <c r="C6324" s="2" t="s">
        <v>264</v>
      </c>
      <c r="D6324" s="2" t="s">
        <v>2487</v>
      </c>
      <c r="E6324" s="4">
        <v>235</v>
      </c>
      <c r="F6324" s="4">
        <v>1557815</v>
      </c>
      <c r="G6324" s="4">
        <v>155782</v>
      </c>
      <c r="H6324" s="4">
        <v>1713597</v>
      </c>
    </row>
    <row r="6325" spans="1:8" ht="15.75">
      <c r="A6325" s="3" t="s">
        <v>2941</v>
      </c>
      <c r="B6325" s="2" t="s">
        <v>2488</v>
      </c>
      <c r="C6325" s="2" t="s">
        <v>264</v>
      </c>
      <c r="D6325" s="2" t="s">
        <v>2489</v>
      </c>
      <c r="E6325" s="4">
        <v>60</v>
      </c>
      <c r="F6325" s="4">
        <v>140280</v>
      </c>
      <c r="G6325" s="4">
        <v>14028</v>
      </c>
      <c r="H6325" s="4">
        <v>154308</v>
      </c>
    </row>
    <row r="6326" spans="1:8" ht="15.75">
      <c r="A6326" s="3" t="s">
        <v>2941</v>
      </c>
      <c r="B6326" s="2" t="s">
        <v>2490</v>
      </c>
      <c r="C6326" s="2" t="s">
        <v>264</v>
      </c>
      <c r="D6326" s="2" t="s">
        <v>2491</v>
      </c>
      <c r="E6326" s="4">
        <v>94</v>
      </c>
      <c r="F6326" s="4">
        <v>710814</v>
      </c>
      <c r="G6326" s="4">
        <v>71081</v>
      </c>
      <c r="H6326" s="4">
        <v>781895</v>
      </c>
    </row>
    <row r="6327" spans="1:8" ht="15.75">
      <c r="A6327" s="3" t="s">
        <v>2941</v>
      </c>
      <c r="B6327" s="2" t="s">
        <v>2492</v>
      </c>
      <c r="C6327" s="2" t="s">
        <v>264</v>
      </c>
      <c r="D6327" s="2" t="s">
        <v>2493</v>
      </c>
      <c r="E6327" s="4">
        <v>76</v>
      </c>
      <c r="F6327" s="4">
        <v>782496</v>
      </c>
      <c r="G6327" s="4">
        <v>78250</v>
      </c>
      <c r="H6327" s="4">
        <v>860746</v>
      </c>
    </row>
    <row r="6328" spans="1:8" ht="15.75">
      <c r="A6328" s="3" t="s">
        <v>2941</v>
      </c>
      <c r="B6328" s="2" t="s">
        <v>2494</v>
      </c>
      <c r="C6328" s="2" t="s">
        <v>264</v>
      </c>
      <c r="D6328" s="2" t="s">
        <v>2495</v>
      </c>
      <c r="E6328" s="4">
        <v>290</v>
      </c>
      <c r="F6328" s="4">
        <v>742770</v>
      </c>
      <c r="G6328" s="4">
        <v>74277</v>
      </c>
      <c r="H6328" s="4">
        <v>817047</v>
      </c>
    </row>
    <row r="6329" spans="1:8" ht="15.75">
      <c r="A6329" s="3" t="s">
        <v>2941</v>
      </c>
      <c r="B6329" s="2" t="s">
        <v>2496</v>
      </c>
      <c r="C6329" s="2" t="s">
        <v>264</v>
      </c>
      <c r="D6329" s="2" t="s">
        <v>2497</v>
      </c>
      <c r="E6329" s="4">
        <v>46</v>
      </c>
      <c r="F6329" s="4">
        <v>526240</v>
      </c>
      <c r="G6329" s="4">
        <v>52624</v>
      </c>
      <c r="H6329" s="4">
        <v>578864</v>
      </c>
    </row>
    <row r="6330" spans="1:8" ht="15.75">
      <c r="A6330" s="3" t="s">
        <v>2941</v>
      </c>
      <c r="B6330" s="2" t="s">
        <v>2498</v>
      </c>
      <c r="C6330" s="2" t="s">
        <v>264</v>
      </c>
      <c r="D6330" s="2" t="s">
        <v>2328</v>
      </c>
      <c r="E6330" s="4">
        <v>6</v>
      </c>
      <c r="F6330" s="4">
        <v>114600</v>
      </c>
      <c r="G6330" s="4">
        <v>11460</v>
      </c>
      <c r="H6330" s="4">
        <v>126060</v>
      </c>
    </row>
    <row r="6331" spans="1:8" ht="15.75">
      <c r="A6331" s="3" t="s">
        <v>2941</v>
      </c>
      <c r="B6331" s="2" t="s">
        <v>2503</v>
      </c>
      <c r="C6331" s="2" t="s">
        <v>264</v>
      </c>
      <c r="D6331" s="2" t="s">
        <v>2504</v>
      </c>
      <c r="E6331" s="4">
        <v>140</v>
      </c>
      <c r="F6331" s="4">
        <v>425740</v>
      </c>
      <c r="G6331" s="4">
        <v>42574</v>
      </c>
      <c r="H6331" s="4">
        <v>468314</v>
      </c>
    </row>
    <row r="6332" spans="1:8" ht="15.75">
      <c r="A6332" s="3" t="s">
        <v>2941</v>
      </c>
      <c r="B6332" s="2" t="s">
        <v>2509</v>
      </c>
      <c r="C6332" s="2" t="s">
        <v>264</v>
      </c>
      <c r="D6332" s="2" t="s">
        <v>2510</v>
      </c>
      <c r="E6332" s="4">
        <v>67</v>
      </c>
      <c r="F6332" s="4">
        <v>269943</v>
      </c>
      <c r="G6332" s="4">
        <v>26994</v>
      </c>
      <c r="H6332" s="4">
        <v>296937</v>
      </c>
    </row>
    <row r="6333" spans="1:8" ht="15.75">
      <c r="A6333" s="3" t="s">
        <v>2941</v>
      </c>
      <c r="B6333" s="2" t="s">
        <v>2511</v>
      </c>
      <c r="C6333" s="2" t="s">
        <v>264</v>
      </c>
      <c r="D6333" s="2" t="s">
        <v>2512</v>
      </c>
      <c r="E6333" s="4">
        <v>130</v>
      </c>
      <c r="F6333" s="4">
        <v>550290</v>
      </c>
      <c r="G6333" s="4">
        <v>55029</v>
      </c>
      <c r="H6333" s="4">
        <v>605319</v>
      </c>
    </row>
    <row r="6334" spans="1:8" ht="15.75">
      <c r="A6334" s="3" t="s">
        <v>2941</v>
      </c>
      <c r="B6334" s="2" t="s">
        <v>2513</v>
      </c>
      <c r="C6334" s="2" t="s">
        <v>294</v>
      </c>
      <c r="D6334" s="2" t="s">
        <v>2514</v>
      </c>
      <c r="E6334" s="4">
        <v>45</v>
      </c>
      <c r="F6334" s="4">
        <v>213525</v>
      </c>
      <c r="G6334" s="4">
        <v>21353</v>
      </c>
      <c r="H6334" s="4">
        <v>234878</v>
      </c>
    </row>
    <row r="6335" spans="1:8" ht="15.75">
      <c r="A6335" s="3" t="s">
        <v>2941</v>
      </c>
      <c r="B6335" s="2" t="s">
        <v>2515</v>
      </c>
      <c r="C6335" s="2" t="s">
        <v>294</v>
      </c>
      <c r="D6335" s="2" t="s">
        <v>2516</v>
      </c>
      <c r="E6335" s="4">
        <v>55</v>
      </c>
      <c r="F6335" s="4">
        <v>323895</v>
      </c>
      <c r="G6335" s="4">
        <v>32390</v>
      </c>
      <c r="H6335" s="4">
        <v>356285</v>
      </c>
    </row>
    <row r="6336" spans="1:8" ht="15.75">
      <c r="A6336" s="3" t="s">
        <v>2941</v>
      </c>
      <c r="B6336" s="2" t="s">
        <v>2528</v>
      </c>
      <c r="C6336" s="2" t="s">
        <v>294</v>
      </c>
      <c r="D6336" s="2" t="s">
        <v>2529</v>
      </c>
      <c r="E6336" s="4">
        <v>300</v>
      </c>
      <c r="F6336" s="4">
        <v>811200</v>
      </c>
      <c r="G6336" s="4">
        <v>81120</v>
      </c>
      <c r="H6336" s="4">
        <v>892320</v>
      </c>
    </row>
    <row r="6337" spans="1:8" ht="15.75">
      <c r="A6337" s="3" t="s">
        <v>2941</v>
      </c>
      <c r="B6337" s="2" t="s">
        <v>2534</v>
      </c>
      <c r="C6337" s="2" t="s">
        <v>299</v>
      </c>
      <c r="D6337" s="2" t="s">
        <v>2535</v>
      </c>
      <c r="E6337" s="4">
        <v>406</v>
      </c>
      <c r="F6337" s="4">
        <v>1840898</v>
      </c>
      <c r="G6337" s="4">
        <v>184089</v>
      </c>
      <c r="H6337" s="4">
        <v>2024987</v>
      </c>
    </row>
    <row r="6338" spans="1:8" ht="15.75">
      <c r="A6338" s="3" t="s">
        <v>2941</v>
      </c>
      <c r="B6338" s="2" t="s">
        <v>2536</v>
      </c>
      <c r="C6338" s="2" t="s">
        <v>299</v>
      </c>
      <c r="D6338" s="2" t="s">
        <v>2537</v>
      </c>
      <c r="E6338" s="4">
        <v>80</v>
      </c>
      <c r="F6338" s="4">
        <v>403040</v>
      </c>
      <c r="G6338" s="4">
        <v>40304</v>
      </c>
      <c r="H6338" s="4">
        <v>443344</v>
      </c>
    </row>
    <row r="6339" spans="1:8" ht="15.75">
      <c r="A6339" s="3" t="s">
        <v>2941</v>
      </c>
      <c r="B6339" s="2" t="s">
        <v>2538</v>
      </c>
      <c r="C6339" s="2" t="s">
        <v>299</v>
      </c>
      <c r="D6339" s="2" t="s">
        <v>2539</v>
      </c>
      <c r="E6339" s="4">
        <v>303</v>
      </c>
      <c r="F6339" s="4">
        <v>1438952</v>
      </c>
      <c r="G6339" s="4">
        <v>143896</v>
      </c>
      <c r="H6339" s="4">
        <v>1582848</v>
      </c>
    </row>
    <row r="6340" spans="1:8" ht="15.75">
      <c r="A6340" s="3" t="s">
        <v>2941</v>
      </c>
      <c r="B6340" s="2" t="s">
        <v>2542</v>
      </c>
      <c r="C6340" s="2" t="s">
        <v>299</v>
      </c>
      <c r="D6340" s="2" t="s">
        <v>2543</v>
      </c>
      <c r="E6340" s="4">
        <v>213</v>
      </c>
      <c r="F6340" s="4">
        <v>1446909</v>
      </c>
      <c r="G6340" s="4">
        <v>144691</v>
      </c>
      <c r="H6340" s="4">
        <v>1591600</v>
      </c>
    </row>
    <row r="6341" spans="1:8" ht="15.75">
      <c r="A6341" s="3" t="s">
        <v>2941</v>
      </c>
      <c r="B6341" s="2" t="s">
        <v>2544</v>
      </c>
      <c r="C6341" s="2" t="s">
        <v>299</v>
      </c>
      <c r="D6341" s="2" t="s">
        <v>2545</v>
      </c>
      <c r="E6341" s="4">
        <v>151</v>
      </c>
      <c r="F6341" s="4">
        <v>1198407</v>
      </c>
      <c r="G6341" s="4">
        <v>119841</v>
      </c>
      <c r="H6341" s="4">
        <v>1318248</v>
      </c>
    </row>
    <row r="6342" spans="1:8" ht="15.75">
      <c r="A6342" s="3" t="s">
        <v>2941</v>
      </c>
      <c r="B6342" s="2" t="s">
        <v>2546</v>
      </c>
      <c r="C6342" s="2" t="s">
        <v>299</v>
      </c>
      <c r="D6342" s="2" t="s">
        <v>2547</v>
      </c>
      <c r="E6342" s="4">
        <v>50</v>
      </c>
      <c r="F6342" s="4">
        <v>157000</v>
      </c>
      <c r="G6342" s="4">
        <v>15700</v>
      </c>
      <c r="H6342" s="4">
        <v>172700</v>
      </c>
    </row>
    <row r="6343" spans="1:8" ht="15.75">
      <c r="A6343" s="3" t="s">
        <v>2941</v>
      </c>
      <c r="B6343" s="2" t="s">
        <v>2548</v>
      </c>
      <c r="C6343" s="2" t="s">
        <v>299</v>
      </c>
      <c r="D6343" s="2" t="s">
        <v>2549</v>
      </c>
      <c r="E6343" s="4">
        <v>10</v>
      </c>
      <c r="F6343" s="4">
        <v>90800</v>
      </c>
      <c r="G6343" s="4">
        <v>9080</v>
      </c>
      <c r="H6343" s="4">
        <v>99880</v>
      </c>
    </row>
    <row r="6344" spans="1:8" ht="15.75">
      <c r="A6344" s="3" t="s">
        <v>2941</v>
      </c>
      <c r="B6344" s="2" t="s">
        <v>2550</v>
      </c>
      <c r="C6344" s="2" t="s">
        <v>299</v>
      </c>
      <c r="D6344" s="2" t="s">
        <v>2551</v>
      </c>
      <c r="E6344" s="4">
        <v>204</v>
      </c>
      <c r="F6344" s="4">
        <v>685800</v>
      </c>
      <c r="G6344" s="4">
        <v>68580</v>
      </c>
      <c r="H6344" s="4">
        <v>754380</v>
      </c>
    </row>
    <row r="6345" spans="1:8" ht="15.75">
      <c r="A6345" s="3" t="s">
        <v>2941</v>
      </c>
      <c r="B6345" s="2" t="s">
        <v>2552</v>
      </c>
      <c r="C6345" s="2" t="s">
        <v>299</v>
      </c>
      <c r="D6345" s="2" t="s">
        <v>2553</v>
      </c>
      <c r="E6345" s="4">
        <v>14</v>
      </c>
      <c r="F6345" s="4">
        <v>152370</v>
      </c>
      <c r="G6345" s="4">
        <v>15237</v>
      </c>
      <c r="H6345" s="4">
        <v>167607</v>
      </c>
    </row>
    <row r="6346" spans="1:8" ht="15.75">
      <c r="A6346" s="3" t="s">
        <v>2941</v>
      </c>
      <c r="B6346" s="2" t="s">
        <v>2562</v>
      </c>
      <c r="C6346" s="2" t="s">
        <v>299</v>
      </c>
      <c r="D6346" s="2" t="s">
        <v>2563</v>
      </c>
      <c r="E6346" s="4">
        <v>10</v>
      </c>
      <c r="F6346" s="4">
        <v>35050</v>
      </c>
      <c r="G6346" s="4">
        <v>3505</v>
      </c>
      <c r="H6346" s="4">
        <v>38555</v>
      </c>
    </row>
    <row r="6347" spans="1:8" ht="15.75">
      <c r="A6347" s="3" t="s">
        <v>2941</v>
      </c>
      <c r="B6347" s="2" t="s">
        <v>2564</v>
      </c>
      <c r="C6347" s="2" t="s">
        <v>299</v>
      </c>
      <c r="D6347" s="2" t="s">
        <v>2565</v>
      </c>
      <c r="E6347" s="4">
        <v>20</v>
      </c>
      <c r="F6347" s="4">
        <v>81960</v>
      </c>
      <c r="G6347" s="4">
        <v>8196</v>
      </c>
      <c r="H6347" s="4">
        <v>90156</v>
      </c>
    </row>
    <row r="6348" spans="1:8" ht="15.75">
      <c r="A6348" s="3" t="s">
        <v>2941</v>
      </c>
      <c r="B6348" s="2" t="s">
        <v>2566</v>
      </c>
      <c r="C6348" s="2" t="s">
        <v>307</v>
      </c>
      <c r="D6348" s="2" t="s">
        <v>2567</v>
      </c>
      <c r="E6348" s="4">
        <v>20</v>
      </c>
      <c r="F6348" s="4">
        <v>93260</v>
      </c>
      <c r="G6348" s="4">
        <v>9326</v>
      </c>
      <c r="H6348" s="4">
        <v>102586</v>
      </c>
    </row>
    <row r="6349" spans="1:8" ht="15.75">
      <c r="A6349" s="3" t="s">
        <v>2941</v>
      </c>
      <c r="B6349" s="2" t="s">
        <v>2568</v>
      </c>
      <c r="C6349" s="2" t="s">
        <v>307</v>
      </c>
      <c r="D6349" s="2" t="s">
        <v>2569</v>
      </c>
      <c r="E6349" s="4">
        <v>10</v>
      </c>
      <c r="F6349" s="4">
        <v>58060</v>
      </c>
      <c r="G6349" s="4">
        <v>5806</v>
      </c>
      <c r="H6349" s="4">
        <v>63866</v>
      </c>
    </row>
    <row r="6350" spans="1:8" ht="15.75">
      <c r="A6350" s="3" t="s">
        <v>2941</v>
      </c>
      <c r="B6350" s="2" t="s">
        <v>2570</v>
      </c>
      <c r="C6350" s="2" t="s">
        <v>307</v>
      </c>
      <c r="D6350" s="2" t="s">
        <v>2571</v>
      </c>
      <c r="E6350" s="4">
        <v>10</v>
      </c>
      <c r="F6350" s="4">
        <v>68880</v>
      </c>
      <c r="G6350" s="4">
        <v>6888</v>
      </c>
      <c r="H6350" s="4">
        <v>75768</v>
      </c>
    </row>
    <row r="6351" spans="1:8" ht="15.75">
      <c r="A6351" s="3" t="s">
        <v>2941</v>
      </c>
      <c r="B6351" s="2" t="s">
        <v>2576</v>
      </c>
      <c r="C6351" s="2" t="s">
        <v>310</v>
      </c>
      <c r="D6351" s="2" t="s">
        <v>2577</v>
      </c>
      <c r="E6351" s="4">
        <v>85</v>
      </c>
      <c r="F6351" s="4">
        <v>412930</v>
      </c>
      <c r="G6351" s="4">
        <v>41293</v>
      </c>
      <c r="H6351" s="4">
        <v>454223</v>
      </c>
    </row>
    <row r="6352" spans="1:8" ht="15.75">
      <c r="A6352" s="3" t="s">
        <v>2941</v>
      </c>
      <c r="B6352" s="2" t="s">
        <v>2578</v>
      </c>
      <c r="C6352" s="2" t="s">
        <v>310</v>
      </c>
      <c r="D6352" s="2" t="s">
        <v>2579</v>
      </c>
      <c r="E6352" s="4">
        <v>90</v>
      </c>
      <c r="F6352" s="4">
        <v>540090</v>
      </c>
      <c r="G6352" s="4">
        <v>54009</v>
      </c>
      <c r="H6352" s="4">
        <v>594099</v>
      </c>
    </row>
    <row r="6353" spans="1:8" ht="15.75">
      <c r="A6353" s="3" t="s">
        <v>2941</v>
      </c>
      <c r="B6353" s="2" t="s">
        <v>2580</v>
      </c>
      <c r="C6353" s="2" t="s">
        <v>310</v>
      </c>
      <c r="D6353" s="2" t="s">
        <v>2581</v>
      </c>
      <c r="E6353" s="4">
        <v>70</v>
      </c>
      <c r="F6353" s="4">
        <v>495810</v>
      </c>
      <c r="G6353" s="4">
        <v>49581</v>
      </c>
      <c r="H6353" s="4">
        <v>545391</v>
      </c>
    </row>
    <row r="6354" spans="1:8" ht="15.75">
      <c r="A6354" s="3" t="s">
        <v>2941</v>
      </c>
      <c r="B6354" s="2" t="s">
        <v>2582</v>
      </c>
      <c r="C6354" s="2" t="s">
        <v>310</v>
      </c>
      <c r="D6354" s="2" t="s">
        <v>2583</v>
      </c>
      <c r="E6354" s="4">
        <v>36</v>
      </c>
      <c r="F6354" s="4">
        <v>296136</v>
      </c>
      <c r="G6354" s="4">
        <v>29614</v>
      </c>
      <c r="H6354" s="4">
        <v>325750</v>
      </c>
    </row>
    <row r="6355" spans="1:8" ht="15.75">
      <c r="A6355" s="3" t="s">
        <v>2941</v>
      </c>
      <c r="B6355" s="2" t="s">
        <v>2584</v>
      </c>
      <c r="C6355" s="2" t="s">
        <v>310</v>
      </c>
      <c r="D6355" s="2" t="s">
        <v>2585</v>
      </c>
      <c r="E6355" s="4">
        <v>10</v>
      </c>
      <c r="F6355" s="4">
        <v>93700</v>
      </c>
      <c r="G6355" s="4">
        <v>9370</v>
      </c>
      <c r="H6355" s="4">
        <v>103070</v>
      </c>
    </row>
    <row r="6356" spans="1:8" ht="15.75">
      <c r="A6356" s="3" t="s">
        <v>2941</v>
      </c>
      <c r="B6356" s="2" t="s">
        <v>2606</v>
      </c>
      <c r="C6356" s="2" t="s">
        <v>314</v>
      </c>
      <c r="D6356" s="2" t="s">
        <v>2607</v>
      </c>
      <c r="E6356" s="4">
        <v>555</v>
      </c>
      <c r="F6356" s="4">
        <v>1473525</v>
      </c>
      <c r="G6356" s="4">
        <v>147353</v>
      </c>
      <c r="H6356" s="4">
        <v>1620878</v>
      </c>
    </row>
    <row r="6357" spans="1:8" ht="15.75">
      <c r="A6357" s="3" t="s">
        <v>2941</v>
      </c>
      <c r="B6357" s="2" t="s">
        <v>2614</v>
      </c>
      <c r="C6357" s="2" t="s">
        <v>318</v>
      </c>
      <c r="D6357" s="2" t="s">
        <v>2615</v>
      </c>
      <c r="E6357" s="4">
        <v>110</v>
      </c>
      <c r="F6357" s="4">
        <v>473880</v>
      </c>
      <c r="G6357" s="4">
        <v>47388</v>
      </c>
      <c r="H6357" s="4">
        <v>521268</v>
      </c>
    </row>
    <row r="6358" spans="1:8" ht="15.75">
      <c r="A6358" s="3" t="s">
        <v>2941</v>
      </c>
      <c r="B6358" s="2" t="s">
        <v>2616</v>
      </c>
      <c r="C6358" s="2" t="s">
        <v>318</v>
      </c>
      <c r="D6358" s="2" t="s">
        <v>2617</v>
      </c>
      <c r="E6358" s="4">
        <v>112</v>
      </c>
      <c r="F6358" s="4">
        <v>610562</v>
      </c>
      <c r="G6358" s="4">
        <v>61056</v>
      </c>
      <c r="H6358" s="4">
        <v>671618</v>
      </c>
    </row>
    <row r="6359" spans="1:8" ht="15.75">
      <c r="A6359" s="3" t="s">
        <v>2941</v>
      </c>
      <c r="B6359" s="2" t="s">
        <v>2618</v>
      </c>
      <c r="C6359" s="2" t="s">
        <v>318</v>
      </c>
      <c r="D6359" s="2" t="s">
        <v>2619</v>
      </c>
      <c r="E6359" s="4">
        <v>30</v>
      </c>
      <c r="F6359" s="4">
        <v>77250</v>
      </c>
      <c r="G6359" s="4">
        <v>7725</v>
      </c>
      <c r="H6359" s="4">
        <v>84975</v>
      </c>
    </row>
    <row r="6360" spans="1:8" ht="15.75">
      <c r="A6360" s="3" t="s">
        <v>2941</v>
      </c>
      <c r="B6360" s="2" t="s">
        <v>2620</v>
      </c>
      <c r="C6360" s="2" t="s">
        <v>318</v>
      </c>
      <c r="D6360" s="2" t="s">
        <v>2621</v>
      </c>
      <c r="E6360" s="4">
        <v>23</v>
      </c>
      <c r="F6360" s="4">
        <v>150259</v>
      </c>
      <c r="G6360" s="4">
        <v>15026</v>
      </c>
      <c r="H6360" s="4">
        <v>165285</v>
      </c>
    </row>
    <row r="6361" spans="1:8" ht="15.75">
      <c r="A6361" s="3" t="s">
        <v>2941</v>
      </c>
      <c r="B6361" s="2" t="s">
        <v>2622</v>
      </c>
      <c r="C6361" s="2" t="s">
        <v>318</v>
      </c>
      <c r="D6361" s="2" t="s">
        <v>2623</v>
      </c>
      <c r="E6361" s="4">
        <v>23</v>
      </c>
      <c r="F6361" s="4">
        <v>176548</v>
      </c>
      <c r="G6361" s="4">
        <v>17655</v>
      </c>
      <c r="H6361" s="4">
        <v>194203</v>
      </c>
    </row>
    <row r="6362" spans="1:8" ht="15.75">
      <c r="A6362" s="3" t="s">
        <v>2941</v>
      </c>
      <c r="B6362" s="2" t="s">
        <v>2628</v>
      </c>
      <c r="C6362" s="2" t="s">
        <v>318</v>
      </c>
      <c r="D6362" s="2" t="s">
        <v>2629</v>
      </c>
      <c r="E6362" s="4">
        <v>180</v>
      </c>
      <c r="F6362" s="4">
        <v>555300</v>
      </c>
      <c r="G6362" s="4">
        <v>55530</v>
      </c>
      <c r="H6362" s="4">
        <v>610830</v>
      </c>
    </row>
    <row r="6363" spans="1:8" ht="15.75">
      <c r="A6363" s="3" t="s">
        <v>2941</v>
      </c>
      <c r="B6363" s="2" t="s">
        <v>2632</v>
      </c>
      <c r="C6363" s="2" t="s">
        <v>318</v>
      </c>
      <c r="D6363" s="2" t="s">
        <v>2633</v>
      </c>
      <c r="E6363" s="4">
        <v>91</v>
      </c>
      <c r="F6363" s="4">
        <v>327145</v>
      </c>
      <c r="G6363" s="4">
        <v>32715</v>
      </c>
      <c r="H6363" s="4">
        <v>359860</v>
      </c>
    </row>
    <row r="6364" spans="1:8" ht="15.75">
      <c r="A6364" s="3" t="s">
        <v>2941</v>
      </c>
      <c r="B6364" s="2" t="s">
        <v>2634</v>
      </c>
      <c r="C6364" s="2" t="s">
        <v>318</v>
      </c>
      <c r="D6364" s="2" t="s">
        <v>2635</v>
      </c>
      <c r="E6364" s="4">
        <v>2</v>
      </c>
      <c r="F6364" s="4">
        <v>7676</v>
      </c>
      <c r="G6364" s="4">
        <v>768</v>
      </c>
      <c r="H6364" s="4">
        <v>8444</v>
      </c>
    </row>
    <row r="6365" spans="1:8" ht="15.75">
      <c r="A6365" s="3" t="s">
        <v>2941</v>
      </c>
      <c r="B6365" s="2" t="s">
        <v>3792</v>
      </c>
      <c r="C6365" s="2" t="s">
        <v>318</v>
      </c>
      <c r="D6365" s="2" t="s">
        <v>3793</v>
      </c>
      <c r="E6365" s="4">
        <v>2</v>
      </c>
      <c r="F6365" s="4">
        <v>13800</v>
      </c>
      <c r="G6365" s="4">
        <v>1380</v>
      </c>
      <c r="H6365" s="4">
        <v>15180</v>
      </c>
    </row>
    <row r="6366" spans="1:8" ht="15.75">
      <c r="A6366" s="3" t="s">
        <v>2941</v>
      </c>
      <c r="B6366" s="2" t="s">
        <v>3794</v>
      </c>
      <c r="C6366" s="2" t="s">
        <v>318</v>
      </c>
      <c r="D6366" s="2" t="s">
        <v>3795</v>
      </c>
      <c r="E6366" s="4">
        <v>2</v>
      </c>
      <c r="F6366" s="4">
        <v>17000</v>
      </c>
      <c r="G6366" s="4">
        <v>1700</v>
      </c>
      <c r="H6366" s="4">
        <v>18700</v>
      </c>
    </row>
    <row r="6367" spans="1:8" ht="15.75">
      <c r="A6367" s="3" t="s">
        <v>2941</v>
      </c>
      <c r="B6367" s="2" t="s">
        <v>3796</v>
      </c>
      <c r="C6367" s="2" t="s">
        <v>318</v>
      </c>
      <c r="D6367" s="2" t="s">
        <v>3797</v>
      </c>
      <c r="E6367" s="4">
        <v>2</v>
      </c>
      <c r="F6367" s="4">
        <v>20400</v>
      </c>
      <c r="G6367" s="4">
        <v>2040</v>
      </c>
      <c r="H6367" s="4">
        <v>22440</v>
      </c>
    </row>
    <row r="6368" spans="1:8" ht="15.75">
      <c r="A6368" s="3" t="s">
        <v>2941</v>
      </c>
      <c r="B6368" s="2" t="s">
        <v>3798</v>
      </c>
      <c r="C6368" s="2" t="s">
        <v>318</v>
      </c>
      <c r="D6368" s="2" t="s">
        <v>3799</v>
      </c>
      <c r="E6368" s="4">
        <v>3</v>
      </c>
      <c r="F6368" s="4">
        <v>32400</v>
      </c>
      <c r="G6368" s="4">
        <v>3240</v>
      </c>
      <c r="H6368" s="4">
        <v>35640</v>
      </c>
    </row>
    <row r="6369" spans="1:8" ht="15.75">
      <c r="A6369" s="3" t="s">
        <v>2941</v>
      </c>
      <c r="B6369" s="2" t="s">
        <v>3800</v>
      </c>
      <c r="C6369" s="2" t="s">
        <v>318</v>
      </c>
      <c r="D6369" s="2" t="s">
        <v>3801</v>
      </c>
      <c r="E6369" s="4">
        <v>1</v>
      </c>
      <c r="F6369" s="4">
        <v>12100</v>
      </c>
      <c r="G6369" s="4">
        <v>1210</v>
      </c>
      <c r="H6369" s="4">
        <v>13310</v>
      </c>
    </row>
    <row r="6370" spans="1:8" ht="15.75">
      <c r="A6370" s="3" t="s">
        <v>2941</v>
      </c>
      <c r="B6370" s="2" t="s">
        <v>2671</v>
      </c>
      <c r="C6370" s="2" t="s">
        <v>2312</v>
      </c>
      <c r="D6370" s="2" t="s">
        <v>2672</v>
      </c>
      <c r="E6370" s="4">
        <v>10</v>
      </c>
      <c r="F6370" s="4">
        <v>48280</v>
      </c>
      <c r="G6370" s="4">
        <v>4828</v>
      </c>
      <c r="H6370" s="4">
        <v>53108</v>
      </c>
    </row>
    <row r="6371" spans="1:8" ht="15.75">
      <c r="A6371" s="3" t="s">
        <v>2941</v>
      </c>
      <c r="B6371" s="2" t="s">
        <v>2722</v>
      </c>
      <c r="C6371" s="2" t="s">
        <v>1267</v>
      </c>
      <c r="D6371" s="2" t="s">
        <v>2723</v>
      </c>
      <c r="E6371" s="4">
        <v>30</v>
      </c>
      <c r="F6371" s="4">
        <v>895500</v>
      </c>
      <c r="G6371" s="4">
        <v>89550</v>
      </c>
      <c r="H6371" s="4">
        <v>985050</v>
      </c>
    </row>
    <row r="6372" spans="1:8" ht="15.75">
      <c r="A6372" s="3" t="s">
        <v>2941</v>
      </c>
      <c r="B6372" s="2" t="s">
        <v>2726</v>
      </c>
      <c r="C6372" s="2" t="s">
        <v>1267</v>
      </c>
      <c r="D6372" s="2" t="s">
        <v>2727</v>
      </c>
      <c r="E6372" s="4">
        <v>21</v>
      </c>
      <c r="F6372" s="4">
        <v>721560</v>
      </c>
      <c r="G6372" s="4">
        <v>72156</v>
      </c>
      <c r="H6372" s="4">
        <v>793716</v>
      </c>
    </row>
    <row r="6373" spans="1:8" ht="15.75">
      <c r="A6373" s="3" t="s">
        <v>2941</v>
      </c>
      <c r="B6373" s="2" t="s">
        <v>2728</v>
      </c>
      <c r="C6373" s="2" t="s">
        <v>1267</v>
      </c>
      <c r="D6373" s="2" t="s">
        <v>2729</v>
      </c>
      <c r="E6373" s="4">
        <v>8</v>
      </c>
      <c r="F6373" s="4">
        <v>301944</v>
      </c>
      <c r="G6373" s="4">
        <v>30194</v>
      </c>
      <c r="H6373" s="4">
        <v>332138</v>
      </c>
    </row>
    <row r="6374" spans="1:8" ht="15.75">
      <c r="A6374" s="3" t="s">
        <v>2941</v>
      </c>
      <c r="B6374" s="2" t="s">
        <v>2741</v>
      </c>
      <c r="C6374" s="2" t="s">
        <v>2732</v>
      </c>
      <c r="D6374" s="2" t="s">
        <v>2742</v>
      </c>
      <c r="E6374" s="4">
        <v>15</v>
      </c>
      <c r="F6374" s="4">
        <v>227190</v>
      </c>
      <c r="G6374" s="4">
        <v>22719</v>
      </c>
      <c r="H6374" s="4">
        <v>249909</v>
      </c>
    </row>
    <row r="6375" spans="1:8" ht="15.75">
      <c r="A6375" s="3" t="s">
        <v>2941</v>
      </c>
      <c r="B6375" s="2" t="s">
        <v>2745</v>
      </c>
      <c r="C6375" s="2" t="s">
        <v>2732</v>
      </c>
      <c r="D6375" s="2" t="s">
        <v>2746</v>
      </c>
      <c r="E6375" s="4">
        <v>3</v>
      </c>
      <c r="F6375" s="4">
        <v>57777</v>
      </c>
      <c r="G6375" s="4">
        <v>5778</v>
      </c>
      <c r="H6375" s="4">
        <v>63555</v>
      </c>
    </row>
    <row r="6376" spans="1:8" ht="15.75">
      <c r="A6376" s="3" t="s">
        <v>2941</v>
      </c>
      <c r="B6376" s="2" t="s">
        <v>2751</v>
      </c>
      <c r="C6376" s="2" t="s">
        <v>2732</v>
      </c>
      <c r="D6376" s="2" t="s">
        <v>2752</v>
      </c>
      <c r="E6376" s="4">
        <v>15</v>
      </c>
      <c r="F6376" s="4">
        <v>475620</v>
      </c>
      <c r="G6376" s="4">
        <v>47562</v>
      </c>
      <c r="H6376" s="4">
        <v>523182</v>
      </c>
    </row>
    <row r="6377" spans="1:8" ht="15.75">
      <c r="A6377" s="3" t="s">
        <v>2941</v>
      </c>
      <c r="B6377" s="2" t="s">
        <v>2756</v>
      </c>
      <c r="C6377" s="2" t="s">
        <v>1443</v>
      </c>
      <c r="D6377" s="2" t="s">
        <v>2757</v>
      </c>
      <c r="E6377" s="4">
        <v>10</v>
      </c>
      <c r="F6377" s="4">
        <v>51430</v>
      </c>
      <c r="G6377" s="4">
        <v>5143</v>
      </c>
      <c r="H6377" s="4">
        <v>56573</v>
      </c>
    </row>
    <row r="6378" spans="1:8" ht="15.75">
      <c r="A6378" s="3" t="s">
        <v>2941</v>
      </c>
      <c r="B6378" s="2" t="s">
        <v>2760</v>
      </c>
      <c r="C6378" s="2" t="s">
        <v>1443</v>
      </c>
      <c r="D6378" s="2" t="s">
        <v>2761</v>
      </c>
      <c r="E6378" s="4">
        <v>10</v>
      </c>
      <c r="F6378" s="4">
        <v>23250</v>
      </c>
      <c r="G6378" s="4">
        <v>2325</v>
      </c>
      <c r="H6378" s="4">
        <v>25575</v>
      </c>
    </row>
    <row r="6379" spans="1:8" ht="15.75">
      <c r="A6379" s="3" t="s">
        <v>2941</v>
      </c>
      <c r="B6379" s="2" t="s">
        <v>3820</v>
      </c>
      <c r="C6379" s="2" t="s">
        <v>1443</v>
      </c>
      <c r="D6379" s="2" t="s">
        <v>3821</v>
      </c>
      <c r="E6379" s="4">
        <v>20</v>
      </c>
      <c r="F6379" s="4">
        <v>47760</v>
      </c>
      <c r="G6379" s="4">
        <v>4776</v>
      </c>
      <c r="H6379" s="4">
        <v>52536</v>
      </c>
    </row>
    <row r="6380" spans="1:8" ht="15.75">
      <c r="A6380" s="3" t="s">
        <v>2941</v>
      </c>
      <c r="B6380" s="2" t="s">
        <v>2779</v>
      </c>
      <c r="C6380" s="2" t="s">
        <v>1424</v>
      </c>
      <c r="D6380" s="2" t="s">
        <v>2780</v>
      </c>
      <c r="E6380" s="4">
        <v>10</v>
      </c>
      <c r="F6380" s="4">
        <v>50130</v>
      </c>
      <c r="G6380" s="4">
        <v>5013</v>
      </c>
      <c r="H6380" s="4">
        <v>55143</v>
      </c>
    </row>
    <row r="6381" spans="1:8" ht="15.75">
      <c r="A6381" s="3" t="s">
        <v>2941</v>
      </c>
      <c r="B6381" s="2" t="s">
        <v>2811</v>
      </c>
      <c r="C6381" s="2" t="s">
        <v>1443</v>
      </c>
      <c r="D6381" s="2" t="s">
        <v>2812</v>
      </c>
      <c r="E6381" s="4">
        <v>30</v>
      </c>
      <c r="F6381" s="4">
        <v>74340</v>
      </c>
      <c r="G6381" s="4">
        <v>7434</v>
      </c>
      <c r="H6381" s="4">
        <v>81774</v>
      </c>
    </row>
    <row r="6382" spans="1:8" ht="15.75">
      <c r="A6382" s="3" t="s">
        <v>2941</v>
      </c>
      <c r="B6382" s="2" t="s">
        <v>2831</v>
      </c>
      <c r="C6382" s="2" t="s">
        <v>1401</v>
      </c>
      <c r="D6382" s="2" t="s">
        <v>2832</v>
      </c>
      <c r="E6382" s="4">
        <v>50</v>
      </c>
      <c r="F6382" s="4">
        <v>95750</v>
      </c>
      <c r="G6382" s="4">
        <v>9575</v>
      </c>
      <c r="H6382" s="4">
        <v>105325</v>
      </c>
    </row>
    <row r="6383" spans="1:8" ht="15.75">
      <c r="A6383" s="3" t="s">
        <v>2941</v>
      </c>
      <c r="B6383" s="2" t="s">
        <v>2835</v>
      </c>
      <c r="C6383" s="2" t="s">
        <v>1401</v>
      </c>
      <c r="D6383" s="2" t="s">
        <v>2836</v>
      </c>
      <c r="E6383" s="4">
        <v>615</v>
      </c>
      <c r="F6383" s="4">
        <v>1464680</v>
      </c>
      <c r="G6383" s="4">
        <v>146468</v>
      </c>
      <c r="H6383" s="4">
        <v>1611148</v>
      </c>
    </row>
    <row r="6384" spans="1:8" ht="15.75">
      <c r="A6384" s="3" t="s">
        <v>2941</v>
      </c>
      <c r="B6384" s="2" t="s">
        <v>2840</v>
      </c>
      <c r="C6384" s="2" t="s">
        <v>1401</v>
      </c>
      <c r="D6384" s="2" t="s">
        <v>2841</v>
      </c>
      <c r="E6384" s="4">
        <v>150</v>
      </c>
      <c r="F6384" s="4">
        <v>427200</v>
      </c>
      <c r="G6384" s="4">
        <v>42720</v>
      </c>
      <c r="H6384" s="4">
        <v>469920</v>
      </c>
    </row>
    <row r="6385" spans="1:8" ht="15.75">
      <c r="A6385" s="3" t="s">
        <v>2941</v>
      </c>
      <c r="B6385" s="2" t="s">
        <v>2842</v>
      </c>
      <c r="C6385" s="2" t="s">
        <v>1401</v>
      </c>
      <c r="D6385" s="2" t="s">
        <v>2843</v>
      </c>
      <c r="E6385" s="4">
        <v>155</v>
      </c>
      <c r="F6385" s="4">
        <v>666190</v>
      </c>
      <c r="G6385" s="4">
        <v>66619</v>
      </c>
      <c r="H6385" s="4">
        <v>732809</v>
      </c>
    </row>
    <row r="6386" spans="1:8" ht="15.75">
      <c r="A6386" s="3" t="s">
        <v>2941</v>
      </c>
      <c r="B6386" s="2" t="s">
        <v>2846</v>
      </c>
      <c r="C6386" s="2" t="s">
        <v>1401</v>
      </c>
      <c r="D6386" s="2" t="s">
        <v>2847</v>
      </c>
      <c r="E6386" s="4">
        <v>10</v>
      </c>
      <c r="F6386" s="4">
        <v>49350</v>
      </c>
      <c r="G6386" s="4">
        <v>4935</v>
      </c>
      <c r="H6386" s="4">
        <v>54285</v>
      </c>
    </row>
    <row r="6387" spans="1:8" ht="15.75">
      <c r="A6387" s="3" t="s">
        <v>2941</v>
      </c>
      <c r="B6387" s="2" t="s">
        <v>2848</v>
      </c>
      <c r="C6387" s="2" t="s">
        <v>1401</v>
      </c>
      <c r="D6387" s="2" t="s">
        <v>2849</v>
      </c>
      <c r="E6387" s="4">
        <v>100</v>
      </c>
      <c r="F6387" s="4">
        <v>130400</v>
      </c>
      <c r="G6387" s="4">
        <v>13040</v>
      </c>
      <c r="H6387" s="4">
        <v>143440</v>
      </c>
    </row>
    <row r="6388" spans="1:8" ht="15.75">
      <c r="A6388" s="3" t="s">
        <v>2941</v>
      </c>
      <c r="B6388" s="2" t="s">
        <v>2879</v>
      </c>
      <c r="C6388" s="2" t="s">
        <v>1412</v>
      </c>
      <c r="D6388" s="2" t="s">
        <v>2880</v>
      </c>
      <c r="E6388" s="4">
        <v>230</v>
      </c>
      <c r="F6388" s="4">
        <v>436770</v>
      </c>
      <c r="G6388" s="4">
        <v>43677</v>
      </c>
      <c r="H6388" s="4">
        <v>480447</v>
      </c>
    </row>
    <row r="6389" spans="1:8" ht="15.75">
      <c r="A6389" s="3" t="s">
        <v>2941</v>
      </c>
      <c r="B6389" s="2" t="s">
        <v>2881</v>
      </c>
      <c r="C6389" s="2" t="s">
        <v>1412</v>
      </c>
      <c r="D6389" s="2" t="s">
        <v>2435</v>
      </c>
      <c r="E6389" s="4">
        <v>5</v>
      </c>
      <c r="F6389" s="4">
        <v>20000</v>
      </c>
      <c r="G6389" s="4">
        <v>2000</v>
      </c>
      <c r="H6389" s="4">
        <v>22000</v>
      </c>
    </row>
    <row r="6390" spans="1:8" ht="15.75">
      <c r="A6390" s="3" t="s">
        <v>2941</v>
      </c>
      <c r="B6390" s="2" t="s">
        <v>2882</v>
      </c>
      <c r="C6390" s="2" t="s">
        <v>1412</v>
      </c>
      <c r="D6390" s="2" t="s">
        <v>2646</v>
      </c>
      <c r="E6390" s="4">
        <v>405</v>
      </c>
      <c r="F6390" s="4">
        <v>950745</v>
      </c>
      <c r="G6390" s="4">
        <v>95075</v>
      </c>
      <c r="H6390" s="4">
        <v>1045820</v>
      </c>
    </row>
    <row r="6391" spans="1:8" ht="15.75">
      <c r="A6391" s="3" t="s">
        <v>2941</v>
      </c>
      <c r="B6391" s="2" t="s">
        <v>2885</v>
      </c>
      <c r="C6391" s="2" t="s">
        <v>1412</v>
      </c>
      <c r="D6391" s="2" t="s">
        <v>2886</v>
      </c>
      <c r="E6391" s="4">
        <v>30</v>
      </c>
      <c r="F6391" s="4">
        <v>107790</v>
      </c>
      <c r="G6391" s="4">
        <v>10779</v>
      </c>
      <c r="H6391" s="4">
        <v>118569</v>
      </c>
    </row>
    <row r="6392" spans="1:8" ht="15.75">
      <c r="A6392" s="3" t="s">
        <v>2941</v>
      </c>
      <c r="B6392" s="2" t="s">
        <v>2887</v>
      </c>
      <c r="C6392" s="2" t="s">
        <v>1412</v>
      </c>
      <c r="D6392" s="2" t="s">
        <v>2888</v>
      </c>
      <c r="E6392" s="4">
        <v>10</v>
      </c>
      <c r="F6392" s="4">
        <v>42300</v>
      </c>
      <c r="G6392" s="4">
        <v>4230</v>
      </c>
      <c r="H6392" s="4">
        <v>46530</v>
      </c>
    </row>
    <row r="6393" spans="1:8" ht="15.75">
      <c r="A6393" s="3" t="s">
        <v>2941</v>
      </c>
      <c r="B6393" s="2" t="s">
        <v>2889</v>
      </c>
      <c r="C6393" s="2" t="s">
        <v>1412</v>
      </c>
      <c r="D6393" s="2" t="s">
        <v>2890</v>
      </c>
      <c r="E6393" s="4">
        <v>20</v>
      </c>
      <c r="F6393" s="4">
        <v>31900</v>
      </c>
      <c r="G6393" s="4">
        <v>3190</v>
      </c>
      <c r="H6393" s="4">
        <v>35090</v>
      </c>
    </row>
    <row r="6394" spans="1:8" ht="15.75">
      <c r="A6394" s="3" t="s">
        <v>2941</v>
      </c>
      <c r="B6394" s="2" t="s">
        <v>2891</v>
      </c>
      <c r="C6394" s="2" t="s">
        <v>1412</v>
      </c>
      <c r="D6394" s="2" t="s">
        <v>2892</v>
      </c>
      <c r="E6394" s="4">
        <v>35</v>
      </c>
      <c r="F6394" s="4">
        <v>170380</v>
      </c>
      <c r="G6394" s="4">
        <v>17038</v>
      </c>
      <c r="H6394" s="4">
        <v>187418</v>
      </c>
    </row>
    <row r="6395" spans="1:8" ht="15.75">
      <c r="A6395" s="3" t="s">
        <v>2941</v>
      </c>
      <c r="B6395" s="2" t="s">
        <v>2893</v>
      </c>
      <c r="C6395" s="2" t="s">
        <v>1412</v>
      </c>
      <c r="D6395" s="2" t="s">
        <v>2894</v>
      </c>
      <c r="E6395" s="4">
        <v>60</v>
      </c>
      <c r="F6395" s="4">
        <v>103270</v>
      </c>
      <c r="G6395" s="4">
        <v>10327</v>
      </c>
      <c r="H6395" s="4">
        <v>113597</v>
      </c>
    </row>
    <row r="6396" spans="1:8" ht="15.75">
      <c r="A6396" s="3" t="s">
        <v>2941</v>
      </c>
      <c r="B6396" s="2" t="s">
        <v>2899</v>
      </c>
      <c r="C6396" s="2" t="s">
        <v>1412</v>
      </c>
      <c r="D6396" s="2" t="s">
        <v>2900</v>
      </c>
      <c r="E6396" s="4">
        <v>40</v>
      </c>
      <c r="F6396" s="4">
        <v>80400</v>
      </c>
      <c r="G6396" s="4">
        <v>8040</v>
      </c>
      <c r="H6396" s="4">
        <v>88440</v>
      </c>
    </row>
    <row r="6397" spans="1:8" ht="15.75">
      <c r="A6397" s="3" t="s">
        <v>2941</v>
      </c>
      <c r="B6397" s="2" t="s">
        <v>2901</v>
      </c>
      <c r="C6397" s="2" t="s">
        <v>1412</v>
      </c>
      <c r="D6397" s="2" t="s">
        <v>2902</v>
      </c>
      <c r="E6397" s="4">
        <v>50</v>
      </c>
      <c r="F6397" s="4">
        <v>105650</v>
      </c>
      <c r="G6397" s="4">
        <v>10565</v>
      </c>
      <c r="H6397" s="4">
        <v>116215</v>
      </c>
    </row>
    <row r="6398" spans="1:8" ht="15.75">
      <c r="A6398" s="3" t="s">
        <v>2941</v>
      </c>
      <c r="B6398" s="2" t="s">
        <v>3857</v>
      </c>
      <c r="C6398" s="2" t="s">
        <v>1412</v>
      </c>
      <c r="D6398" s="2" t="s">
        <v>3858</v>
      </c>
      <c r="E6398" s="4">
        <v>50</v>
      </c>
      <c r="F6398" s="4">
        <v>140150</v>
      </c>
      <c r="G6398" s="4">
        <v>14015</v>
      </c>
      <c r="H6398" s="4">
        <v>154165</v>
      </c>
    </row>
    <row r="6399" spans="1:8" ht="15.75">
      <c r="A6399" s="3" t="s">
        <v>2941</v>
      </c>
      <c r="B6399" s="2" t="s">
        <v>3859</v>
      </c>
      <c r="C6399" s="2" t="s">
        <v>1412</v>
      </c>
      <c r="D6399" s="2" t="s">
        <v>2447</v>
      </c>
      <c r="E6399" s="4">
        <v>10</v>
      </c>
      <c r="F6399" s="4">
        <v>81000</v>
      </c>
      <c r="G6399" s="4">
        <v>8100</v>
      </c>
      <c r="H6399" s="4">
        <v>89100</v>
      </c>
    </row>
    <row r="6400" spans="1:8" ht="15.75">
      <c r="A6400" s="3" t="s">
        <v>2941</v>
      </c>
      <c r="B6400" s="2" t="s">
        <v>3860</v>
      </c>
      <c r="C6400" s="2" t="s">
        <v>1412</v>
      </c>
      <c r="D6400" s="2" t="s">
        <v>3793</v>
      </c>
      <c r="E6400" s="4">
        <v>20</v>
      </c>
      <c r="F6400" s="4">
        <v>76000</v>
      </c>
      <c r="G6400" s="4">
        <v>7600</v>
      </c>
      <c r="H6400" s="4">
        <v>83600</v>
      </c>
    </row>
    <row r="6401" spans="1:8" ht="15.75">
      <c r="A6401" s="3" t="s">
        <v>2941</v>
      </c>
      <c r="B6401" s="2" t="s">
        <v>2912</v>
      </c>
      <c r="C6401" s="2" t="s">
        <v>1417</v>
      </c>
      <c r="D6401" s="2" t="s">
        <v>2913</v>
      </c>
      <c r="E6401" s="4">
        <v>50</v>
      </c>
      <c r="F6401" s="4">
        <v>70000</v>
      </c>
      <c r="G6401" s="4">
        <v>7000</v>
      </c>
      <c r="H6401" s="4">
        <v>77000</v>
      </c>
    </row>
    <row r="6402" spans="1:8" ht="15.75">
      <c r="A6402" s="3" t="s">
        <v>2941</v>
      </c>
      <c r="B6402" s="2" t="s">
        <v>2916</v>
      </c>
      <c r="C6402" s="2" t="s">
        <v>1424</v>
      </c>
      <c r="D6402" s="2" t="s">
        <v>2917</v>
      </c>
      <c r="E6402" s="4">
        <v>40</v>
      </c>
      <c r="F6402" s="4">
        <v>101000</v>
      </c>
      <c r="G6402" s="4">
        <v>10100</v>
      </c>
      <c r="H6402" s="4">
        <v>111100</v>
      </c>
    </row>
    <row r="6403" spans="1:8" ht="15.75">
      <c r="A6403" s="3" t="s">
        <v>2941</v>
      </c>
      <c r="B6403" s="2" t="s">
        <v>2918</v>
      </c>
      <c r="C6403" s="2" t="s">
        <v>1424</v>
      </c>
      <c r="D6403" s="2" t="s">
        <v>2919</v>
      </c>
      <c r="E6403" s="4">
        <v>60</v>
      </c>
      <c r="F6403" s="4">
        <v>147780</v>
      </c>
      <c r="G6403" s="4">
        <v>14778</v>
      </c>
      <c r="H6403" s="4">
        <v>162558</v>
      </c>
    </row>
    <row r="6404" spans="1:8" ht="15.75">
      <c r="A6404" s="3" t="s">
        <v>2941</v>
      </c>
      <c r="B6404" s="2" t="s">
        <v>2920</v>
      </c>
      <c r="C6404" s="2" t="s">
        <v>1424</v>
      </c>
      <c r="D6404" s="2" t="s">
        <v>2921</v>
      </c>
      <c r="E6404" s="4">
        <v>50</v>
      </c>
      <c r="F6404" s="4">
        <v>181290</v>
      </c>
      <c r="G6404" s="4">
        <v>18129</v>
      </c>
      <c r="H6404" s="4">
        <v>199419</v>
      </c>
    </row>
    <row r="6405" spans="1:8" ht="15.75">
      <c r="A6405" s="3" t="s">
        <v>2941</v>
      </c>
      <c r="B6405" s="2" t="s">
        <v>2922</v>
      </c>
      <c r="C6405" s="2" t="s">
        <v>1424</v>
      </c>
      <c r="D6405" s="2" t="s">
        <v>2923</v>
      </c>
      <c r="E6405" s="4">
        <v>35</v>
      </c>
      <c r="F6405" s="4">
        <v>153125</v>
      </c>
      <c r="G6405" s="4">
        <v>15313</v>
      </c>
      <c r="H6405" s="4">
        <v>168438</v>
      </c>
    </row>
    <row r="6406" spans="1:8" ht="15.75">
      <c r="A6406" s="3" t="s">
        <v>2941</v>
      </c>
      <c r="B6406" s="2" t="s">
        <v>2924</v>
      </c>
      <c r="C6406" s="2" t="s">
        <v>1424</v>
      </c>
      <c r="D6406" s="2" t="s">
        <v>2925</v>
      </c>
      <c r="E6406" s="4">
        <v>20</v>
      </c>
      <c r="F6406" s="4">
        <v>43400</v>
      </c>
      <c r="G6406" s="4">
        <v>4340</v>
      </c>
      <c r="H6406" s="4">
        <v>47740</v>
      </c>
    </row>
    <row r="6407" spans="1:8" ht="15.75">
      <c r="A6407" s="3" t="s">
        <v>2941</v>
      </c>
      <c r="B6407" s="2" t="s">
        <v>2926</v>
      </c>
      <c r="C6407" s="2" t="s">
        <v>1424</v>
      </c>
      <c r="D6407" s="2" t="s">
        <v>2927</v>
      </c>
      <c r="E6407" s="4">
        <v>5</v>
      </c>
      <c r="F6407" s="4">
        <v>12115</v>
      </c>
      <c r="G6407" s="4">
        <v>1212</v>
      </c>
      <c r="H6407" s="4">
        <v>13327</v>
      </c>
    </row>
    <row r="6408" spans="1:8" ht="15.75">
      <c r="A6408" s="3" t="s">
        <v>2941</v>
      </c>
      <c r="B6408" s="2" t="s">
        <v>3866</v>
      </c>
      <c r="C6408" s="2" t="s">
        <v>1426</v>
      </c>
      <c r="D6408" s="2" t="s">
        <v>3867</v>
      </c>
      <c r="E6408" s="4">
        <v>360</v>
      </c>
      <c r="F6408" s="4">
        <v>400260</v>
      </c>
      <c r="G6408" s="4">
        <v>40026</v>
      </c>
      <c r="H6408" s="4">
        <v>440286</v>
      </c>
    </row>
    <row r="6409" spans="1:8" ht="15.75">
      <c r="A6409" s="3" t="s">
        <v>2941</v>
      </c>
      <c r="B6409" s="2" t="s">
        <v>3870</v>
      </c>
      <c r="C6409" s="2" t="s">
        <v>1426</v>
      </c>
      <c r="D6409" s="2" t="s">
        <v>3871</v>
      </c>
      <c r="E6409" s="4">
        <v>140</v>
      </c>
      <c r="F6409" s="4">
        <v>171460</v>
      </c>
      <c r="G6409" s="4">
        <v>17146</v>
      </c>
      <c r="H6409" s="4">
        <v>188606</v>
      </c>
    </row>
    <row r="6410" spans="1:8" ht="15.75">
      <c r="A6410" s="3" t="s">
        <v>2941</v>
      </c>
      <c r="B6410" s="2" t="s">
        <v>3872</v>
      </c>
      <c r="C6410" s="2" t="s">
        <v>1426</v>
      </c>
      <c r="D6410" s="2" t="s">
        <v>3873</v>
      </c>
      <c r="E6410" s="4">
        <v>1080</v>
      </c>
      <c r="F6410" s="4">
        <v>1374400</v>
      </c>
      <c r="G6410" s="4">
        <v>137440</v>
      </c>
      <c r="H6410" s="4">
        <v>1511840</v>
      </c>
    </row>
    <row r="6411" spans="1:8" ht="15.75">
      <c r="A6411" s="3" t="s">
        <v>2941</v>
      </c>
      <c r="B6411" s="2" t="s">
        <v>3876</v>
      </c>
      <c r="C6411" s="2" t="s">
        <v>1433</v>
      </c>
      <c r="D6411" s="2" t="s">
        <v>3877</v>
      </c>
      <c r="E6411" s="4">
        <v>411</v>
      </c>
      <c r="F6411" s="4">
        <v>728790</v>
      </c>
      <c r="G6411" s="4">
        <v>72879</v>
      </c>
      <c r="H6411" s="4">
        <v>801669</v>
      </c>
    </row>
    <row r="6412" spans="1:8" ht="15.75">
      <c r="A6412" s="3" t="s">
        <v>2941</v>
      </c>
      <c r="B6412" s="2" t="s">
        <v>3878</v>
      </c>
      <c r="C6412" s="2" t="s">
        <v>1433</v>
      </c>
      <c r="D6412" s="2" t="s">
        <v>3879</v>
      </c>
      <c r="E6412" s="4">
        <v>115</v>
      </c>
      <c r="F6412" s="4">
        <v>264900</v>
      </c>
      <c r="G6412" s="4">
        <v>26490</v>
      </c>
      <c r="H6412" s="4">
        <v>291390</v>
      </c>
    </row>
    <row r="6413" spans="1:8" ht="15.75">
      <c r="A6413" s="3" t="s">
        <v>2941</v>
      </c>
      <c r="B6413" s="2" t="s">
        <v>3880</v>
      </c>
      <c r="C6413" s="2" t="s">
        <v>1433</v>
      </c>
      <c r="D6413" s="2" t="s">
        <v>3881</v>
      </c>
      <c r="E6413" s="4">
        <v>470</v>
      </c>
      <c r="F6413" s="4">
        <v>491620</v>
      </c>
      <c r="G6413" s="4">
        <v>49162</v>
      </c>
      <c r="H6413" s="4">
        <v>540782</v>
      </c>
    </row>
    <row r="6414" spans="1:8" ht="15.75">
      <c r="A6414" s="3" t="s">
        <v>2941</v>
      </c>
      <c r="B6414" s="2" t="s">
        <v>3886</v>
      </c>
      <c r="C6414" s="2" t="s">
        <v>1433</v>
      </c>
      <c r="D6414" s="2" t="s">
        <v>3887</v>
      </c>
      <c r="E6414" s="4">
        <v>100</v>
      </c>
      <c r="F6414" s="4">
        <v>114300</v>
      </c>
      <c r="G6414" s="4">
        <v>11430</v>
      </c>
      <c r="H6414" s="4">
        <v>125730</v>
      </c>
    </row>
    <row r="6415" spans="1:8" ht="15.75">
      <c r="A6415" s="3" t="s">
        <v>2941</v>
      </c>
      <c r="B6415" s="2" t="s">
        <v>3888</v>
      </c>
      <c r="C6415" s="2" t="s">
        <v>1433</v>
      </c>
      <c r="D6415" s="2" t="s">
        <v>3889</v>
      </c>
      <c r="E6415" s="4">
        <v>1200</v>
      </c>
      <c r="F6415" s="4">
        <v>1471350</v>
      </c>
      <c r="G6415" s="4">
        <v>147132</v>
      </c>
      <c r="H6415" s="4">
        <v>1618482</v>
      </c>
    </row>
    <row r="6416" spans="1:8" ht="15.75">
      <c r="A6416" s="3" t="s">
        <v>2941</v>
      </c>
      <c r="B6416" s="2" t="s">
        <v>3892</v>
      </c>
      <c r="C6416" s="2" t="s">
        <v>1433</v>
      </c>
      <c r="D6416" s="2" t="s">
        <v>3893</v>
      </c>
      <c r="E6416" s="4">
        <v>120</v>
      </c>
      <c r="F6416" s="4">
        <v>200080</v>
      </c>
      <c r="G6416" s="4">
        <v>20008</v>
      </c>
      <c r="H6416" s="4">
        <v>220088</v>
      </c>
    </row>
    <row r="6417" spans="1:8" ht="15.75">
      <c r="A6417" s="3" t="s">
        <v>2941</v>
      </c>
      <c r="B6417" s="2" t="s">
        <v>3894</v>
      </c>
      <c r="C6417" s="2" t="s">
        <v>1433</v>
      </c>
      <c r="D6417" s="2" t="s">
        <v>3895</v>
      </c>
      <c r="E6417" s="4">
        <v>70</v>
      </c>
      <c r="F6417" s="4">
        <v>106780</v>
      </c>
      <c r="G6417" s="4">
        <v>10678</v>
      </c>
      <c r="H6417" s="4">
        <v>117458</v>
      </c>
    </row>
    <row r="6418" spans="1:8" ht="15.75">
      <c r="A6418" s="3" t="s">
        <v>2941</v>
      </c>
      <c r="B6418" s="2" t="s">
        <v>4529</v>
      </c>
      <c r="C6418" s="2" t="s">
        <v>4526</v>
      </c>
      <c r="D6418" s="2" t="s">
        <v>4530</v>
      </c>
      <c r="E6418" s="4">
        <v>50</v>
      </c>
      <c r="F6418" s="4">
        <v>471300</v>
      </c>
      <c r="G6418" s="4">
        <v>47130</v>
      </c>
      <c r="H6418" s="4">
        <v>518430</v>
      </c>
    </row>
    <row r="6419" spans="1:8" ht="15.75">
      <c r="A6419" s="3" t="s">
        <v>2941</v>
      </c>
      <c r="B6419" s="2" t="s">
        <v>4534</v>
      </c>
      <c r="C6419" s="2" t="s">
        <v>4533</v>
      </c>
      <c r="D6419" s="2" t="s">
        <v>4535</v>
      </c>
      <c r="E6419" s="4">
        <v>150</v>
      </c>
      <c r="F6419" s="4">
        <v>2027850</v>
      </c>
      <c r="G6419" s="4">
        <v>202785</v>
      </c>
      <c r="H6419" s="4">
        <v>2230635</v>
      </c>
    </row>
    <row r="6420" spans="1:8" ht="15.75">
      <c r="A6420" s="3" t="s">
        <v>2941</v>
      </c>
      <c r="B6420" s="2" t="s">
        <v>4537</v>
      </c>
      <c r="C6420" s="2" t="s">
        <v>4536</v>
      </c>
      <c r="D6420" s="2" t="s">
        <v>4538</v>
      </c>
      <c r="E6420" s="4">
        <v>80</v>
      </c>
      <c r="F6420" s="4">
        <v>1748240</v>
      </c>
      <c r="G6420" s="4">
        <v>174824</v>
      </c>
      <c r="H6420" s="4">
        <v>1923064</v>
      </c>
    </row>
    <row r="6421" spans="1:8" ht="15.75">
      <c r="A6421" s="3" t="s">
        <v>2941</v>
      </c>
      <c r="B6421" s="2" t="s">
        <v>4543</v>
      </c>
      <c r="C6421" s="2" t="s">
        <v>4542</v>
      </c>
      <c r="D6421" s="2" t="s">
        <v>4544</v>
      </c>
      <c r="E6421" s="4">
        <v>10</v>
      </c>
      <c r="F6421" s="4">
        <v>141300</v>
      </c>
      <c r="G6421" s="4">
        <v>14130</v>
      </c>
      <c r="H6421" s="4">
        <v>155430</v>
      </c>
    </row>
    <row r="6422" spans="1:8" ht="15.75">
      <c r="A6422" s="3" t="s">
        <v>2941</v>
      </c>
      <c r="B6422" s="2" t="s">
        <v>4546</v>
      </c>
      <c r="C6422" s="2" t="s">
        <v>4545</v>
      </c>
      <c r="D6422" s="2" t="s">
        <v>4547</v>
      </c>
      <c r="E6422" s="4">
        <v>80</v>
      </c>
      <c r="F6422" s="4">
        <v>1667680</v>
      </c>
      <c r="G6422" s="4">
        <v>166768</v>
      </c>
      <c r="H6422" s="4">
        <v>1834448</v>
      </c>
    </row>
    <row r="6423" spans="1:8" ht="15.75">
      <c r="A6423" s="3" t="s">
        <v>2941</v>
      </c>
      <c r="B6423" s="2" t="s">
        <v>4576</v>
      </c>
      <c r="C6423" s="2" t="s">
        <v>4575</v>
      </c>
      <c r="D6423" s="2" t="s">
        <v>4577</v>
      </c>
      <c r="E6423" s="4">
        <v>50</v>
      </c>
      <c r="F6423" s="4">
        <v>700350</v>
      </c>
      <c r="G6423" s="4">
        <v>70035</v>
      </c>
      <c r="H6423" s="4">
        <v>770385</v>
      </c>
    </row>
    <row r="6424" spans="1:8" ht="15.75">
      <c r="A6424" s="3" t="s">
        <v>2941</v>
      </c>
      <c r="B6424" s="2" t="s">
        <v>4597</v>
      </c>
      <c r="C6424" s="2" t="s">
        <v>4594</v>
      </c>
      <c r="D6424" s="2" t="s">
        <v>4598</v>
      </c>
      <c r="E6424" s="4">
        <v>150</v>
      </c>
      <c r="F6424" s="4">
        <v>1923150</v>
      </c>
      <c r="G6424" s="4">
        <v>192315</v>
      </c>
      <c r="H6424" s="4">
        <v>2115465</v>
      </c>
    </row>
    <row r="6425" spans="1:8" ht="15.75">
      <c r="A6425" s="3" t="s">
        <v>2941</v>
      </c>
      <c r="B6425" s="2" t="s">
        <v>4603</v>
      </c>
      <c r="C6425" s="2" t="s">
        <v>4602</v>
      </c>
      <c r="D6425" s="2" t="s">
        <v>4604</v>
      </c>
      <c r="E6425" s="4">
        <v>840</v>
      </c>
      <c r="F6425" s="4">
        <v>14855400</v>
      </c>
      <c r="G6425" s="4">
        <v>1485540</v>
      </c>
      <c r="H6425" s="4">
        <v>16340940</v>
      </c>
    </row>
    <row r="6426" spans="1:8" ht="15.75">
      <c r="A6426" s="3" t="s">
        <v>2941</v>
      </c>
      <c r="B6426" s="2" t="s">
        <v>4609</v>
      </c>
      <c r="C6426" s="2" t="s">
        <v>4608</v>
      </c>
      <c r="D6426" s="2" t="s">
        <v>4610</v>
      </c>
      <c r="E6426" s="4">
        <v>170</v>
      </c>
      <c r="F6426" s="4">
        <v>4404190</v>
      </c>
      <c r="G6426" s="4">
        <v>440419</v>
      </c>
      <c r="H6426" s="4">
        <v>4844609</v>
      </c>
    </row>
    <row r="6427" spans="1:8" ht="15.75">
      <c r="A6427" s="3" t="s">
        <v>2941</v>
      </c>
      <c r="B6427" s="2" t="s">
        <v>4615</v>
      </c>
      <c r="C6427" s="2" t="s">
        <v>4614</v>
      </c>
      <c r="D6427" s="2" t="s">
        <v>4616</v>
      </c>
      <c r="E6427" s="4">
        <v>500</v>
      </c>
      <c r="F6427" s="4">
        <v>13071000</v>
      </c>
      <c r="G6427" s="4">
        <v>1307100</v>
      </c>
      <c r="H6427" s="4">
        <v>14378100</v>
      </c>
    </row>
    <row r="6428" spans="1:8" ht="15.75">
      <c r="A6428" s="3" t="s">
        <v>2941</v>
      </c>
      <c r="B6428" s="2" t="s">
        <v>4621</v>
      </c>
      <c r="C6428" s="2" t="s">
        <v>4620</v>
      </c>
      <c r="D6428" s="2" t="s">
        <v>4622</v>
      </c>
      <c r="E6428" s="4">
        <v>19</v>
      </c>
      <c r="F6428" s="4">
        <v>266000</v>
      </c>
      <c r="G6428" s="4">
        <v>26600</v>
      </c>
      <c r="H6428" s="4">
        <v>292600</v>
      </c>
    </row>
    <row r="6429" spans="1:8" ht="15.75">
      <c r="A6429" s="3" t="s">
        <v>2941</v>
      </c>
      <c r="B6429" s="2" t="s">
        <v>6408</v>
      </c>
      <c r="C6429" s="2" t="s">
        <v>4561</v>
      </c>
      <c r="D6429" s="2"/>
      <c r="E6429" s="4">
        <v>1</v>
      </c>
      <c r="F6429" s="4">
        <v>12000</v>
      </c>
      <c r="G6429" s="4">
        <v>1200</v>
      </c>
      <c r="H6429" s="4">
        <v>13200</v>
      </c>
    </row>
    <row r="6430" spans="1:8" ht="15.75">
      <c r="A6430" s="3" t="s">
        <v>2938</v>
      </c>
      <c r="B6430" s="2" t="s">
        <v>55</v>
      </c>
      <c r="C6430" s="2" t="s">
        <v>50</v>
      </c>
      <c r="D6430" s="2" t="s">
        <v>56</v>
      </c>
      <c r="E6430" s="4">
        <v>130</v>
      </c>
      <c r="F6430" s="4">
        <v>514000</v>
      </c>
      <c r="G6430" s="4">
        <v>51400</v>
      </c>
      <c r="H6430" s="4">
        <v>565400</v>
      </c>
    </row>
    <row r="6431" spans="1:8" ht="15.75">
      <c r="A6431" s="3" t="s">
        <v>2938</v>
      </c>
      <c r="B6431" s="2" t="s">
        <v>57</v>
      </c>
      <c r="C6431" s="2" t="s">
        <v>50</v>
      </c>
      <c r="D6431" s="2" t="s">
        <v>58</v>
      </c>
      <c r="E6431" s="4">
        <v>30</v>
      </c>
      <c r="F6431" s="4">
        <v>144000</v>
      </c>
      <c r="G6431" s="4">
        <v>14400</v>
      </c>
      <c r="H6431" s="4">
        <v>158400</v>
      </c>
    </row>
    <row r="6432" spans="1:8" ht="15.75">
      <c r="A6432" s="3" t="s">
        <v>2938</v>
      </c>
      <c r="B6432" s="2" t="s">
        <v>61</v>
      </c>
      <c r="C6432" s="2" t="s">
        <v>59</v>
      </c>
      <c r="D6432" s="2" t="s">
        <v>54</v>
      </c>
      <c r="E6432" s="4">
        <v>50</v>
      </c>
      <c r="F6432" s="4">
        <v>390000</v>
      </c>
      <c r="G6432" s="4">
        <v>39000</v>
      </c>
      <c r="H6432" s="4">
        <v>429000</v>
      </c>
    </row>
    <row r="6433" spans="1:8" ht="15.75">
      <c r="A6433" s="3" t="s">
        <v>2938</v>
      </c>
      <c r="B6433" s="2" t="s">
        <v>82</v>
      </c>
      <c r="C6433" s="2" t="s">
        <v>69</v>
      </c>
      <c r="D6433" s="2" t="s">
        <v>83</v>
      </c>
      <c r="E6433" s="4">
        <v>100</v>
      </c>
      <c r="F6433" s="4">
        <v>410000</v>
      </c>
      <c r="G6433" s="4">
        <v>41000</v>
      </c>
      <c r="H6433" s="4">
        <v>451000</v>
      </c>
    </row>
    <row r="6434" spans="1:8" ht="15.75">
      <c r="A6434" s="3" t="s">
        <v>2938</v>
      </c>
      <c r="B6434" s="2" t="s">
        <v>155</v>
      </c>
      <c r="C6434" s="2" t="s">
        <v>154</v>
      </c>
      <c r="D6434" s="2" t="s">
        <v>156</v>
      </c>
      <c r="E6434" s="4">
        <v>10</v>
      </c>
      <c r="F6434" s="4">
        <v>264000</v>
      </c>
      <c r="G6434" s="4">
        <v>26400</v>
      </c>
      <c r="H6434" s="4">
        <v>290400</v>
      </c>
    </row>
    <row r="6435" spans="1:8" ht="15.75">
      <c r="A6435" s="3" t="s">
        <v>2938</v>
      </c>
      <c r="B6435" s="2" t="s">
        <v>165</v>
      </c>
      <c r="C6435" s="2" t="s">
        <v>96</v>
      </c>
      <c r="D6435" s="2" t="s">
        <v>52</v>
      </c>
      <c r="E6435" s="4">
        <v>20</v>
      </c>
      <c r="F6435" s="4">
        <v>216000</v>
      </c>
      <c r="G6435" s="4">
        <v>21600</v>
      </c>
      <c r="H6435" s="4">
        <v>237600</v>
      </c>
    </row>
    <row r="6436" spans="1:8" ht="15.75">
      <c r="A6436" s="3" t="s">
        <v>2938</v>
      </c>
      <c r="B6436" s="2" t="s">
        <v>166</v>
      </c>
      <c r="C6436" s="2" t="s">
        <v>96</v>
      </c>
      <c r="D6436" s="2" t="s">
        <v>167</v>
      </c>
      <c r="E6436" s="4">
        <v>10</v>
      </c>
      <c r="F6436" s="4">
        <v>80000</v>
      </c>
      <c r="G6436" s="4">
        <v>8000</v>
      </c>
      <c r="H6436" s="4">
        <v>88000</v>
      </c>
    </row>
    <row r="6437" spans="1:8" ht="15.75">
      <c r="A6437" s="3" t="s">
        <v>2938</v>
      </c>
      <c r="B6437" s="2" t="s">
        <v>171</v>
      </c>
      <c r="C6437" s="2" t="s">
        <v>138</v>
      </c>
      <c r="D6437" s="2" t="s">
        <v>172</v>
      </c>
      <c r="E6437" s="4">
        <v>50</v>
      </c>
      <c r="F6437" s="4">
        <v>475000</v>
      </c>
      <c r="G6437" s="4">
        <v>47500</v>
      </c>
      <c r="H6437" s="4">
        <v>522500</v>
      </c>
    </row>
    <row r="6438" spans="1:8" ht="15.75">
      <c r="A6438" s="3" t="s">
        <v>2938</v>
      </c>
      <c r="B6438" s="2" t="s">
        <v>202</v>
      </c>
      <c r="C6438" s="2" t="s">
        <v>147</v>
      </c>
      <c r="D6438" s="2" t="s">
        <v>172</v>
      </c>
      <c r="E6438" s="4">
        <v>100</v>
      </c>
      <c r="F6438" s="4">
        <v>750000</v>
      </c>
      <c r="G6438" s="4">
        <v>75000</v>
      </c>
      <c r="H6438" s="4">
        <v>825000</v>
      </c>
    </row>
    <row r="6439" spans="1:8" ht="15.75">
      <c r="A6439" s="3" t="s">
        <v>2938</v>
      </c>
      <c r="B6439" s="2" t="s">
        <v>221</v>
      </c>
      <c r="C6439" s="2" t="s">
        <v>128</v>
      </c>
      <c r="D6439" s="2" t="s">
        <v>172</v>
      </c>
      <c r="E6439" s="4">
        <v>100</v>
      </c>
      <c r="F6439" s="4">
        <v>800000</v>
      </c>
      <c r="G6439" s="4">
        <v>80000</v>
      </c>
      <c r="H6439" s="4">
        <v>880000</v>
      </c>
    </row>
    <row r="6440" spans="1:8" ht="15.75">
      <c r="A6440" s="3" t="s">
        <v>2938</v>
      </c>
      <c r="B6440" s="2" t="s">
        <v>2994</v>
      </c>
      <c r="C6440" s="2" t="s">
        <v>2993</v>
      </c>
      <c r="D6440" s="2" t="s">
        <v>2995</v>
      </c>
      <c r="E6440" s="4">
        <v>50</v>
      </c>
      <c r="F6440" s="4">
        <v>750000</v>
      </c>
      <c r="G6440" s="4">
        <v>75000</v>
      </c>
      <c r="H6440" s="4">
        <v>825000</v>
      </c>
    </row>
    <row r="6441" spans="1:8" ht="15.75">
      <c r="A6441" s="3" t="s">
        <v>2938</v>
      </c>
      <c r="B6441" s="2" t="s">
        <v>2996</v>
      </c>
      <c r="C6441" s="2" t="s">
        <v>140</v>
      </c>
      <c r="D6441" s="2" t="s">
        <v>2995</v>
      </c>
      <c r="E6441" s="4">
        <v>30</v>
      </c>
      <c r="F6441" s="4">
        <v>570000</v>
      </c>
      <c r="G6441" s="4">
        <v>57000</v>
      </c>
      <c r="H6441" s="4">
        <v>627000</v>
      </c>
    </row>
    <row r="6442" spans="1:8" ht="15.75">
      <c r="A6442" s="3" t="s">
        <v>2938</v>
      </c>
      <c r="B6442" s="2" t="s">
        <v>2998</v>
      </c>
      <c r="C6442" s="2" t="s">
        <v>2997</v>
      </c>
      <c r="D6442" s="2" t="s">
        <v>104</v>
      </c>
      <c r="E6442" s="4">
        <v>110</v>
      </c>
      <c r="F6442" s="4"/>
      <c r="G6442" s="4"/>
      <c r="H6442" s="4"/>
    </row>
    <row r="6443" spans="1:8" ht="15.75">
      <c r="A6443" s="3" t="s">
        <v>2938</v>
      </c>
      <c r="B6443" s="2" t="s">
        <v>2999</v>
      </c>
      <c r="C6443" s="2" t="s">
        <v>2997</v>
      </c>
      <c r="D6443" s="2" t="s">
        <v>52</v>
      </c>
      <c r="E6443" s="4">
        <v>110</v>
      </c>
      <c r="F6443" s="4">
        <v>5048630</v>
      </c>
      <c r="G6443" s="4">
        <v>504863</v>
      </c>
      <c r="H6443" s="4">
        <v>5553493</v>
      </c>
    </row>
    <row r="6444" spans="1:8" ht="15.75">
      <c r="A6444" s="3" t="s">
        <v>2938</v>
      </c>
      <c r="B6444" s="2" t="s">
        <v>3000</v>
      </c>
      <c r="C6444" s="2" t="s">
        <v>2989</v>
      </c>
      <c r="D6444" s="2" t="s">
        <v>54</v>
      </c>
      <c r="E6444" s="4">
        <v>70</v>
      </c>
      <c r="F6444" s="4"/>
      <c r="G6444" s="4"/>
      <c r="H6444" s="4"/>
    </row>
    <row r="6445" spans="1:8" ht="15.75">
      <c r="A6445" s="3" t="s">
        <v>2938</v>
      </c>
      <c r="B6445" s="2" t="s">
        <v>3001</v>
      </c>
      <c r="C6445" s="2" t="s">
        <v>2989</v>
      </c>
      <c r="D6445" s="2" t="s">
        <v>52</v>
      </c>
      <c r="E6445" s="4">
        <v>70</v>
      </c>
      <c r="F6445" s="4"/>
      <c r="G6445" s="4"/>
      <c r="H6445" s="4"/>
    </row>
    <row r="6446" spans="1:8" ht="15.75">
      <c r="A6446" s="3" t="s">
        <v>2938</v>
      </c>
      <c r="B6446" s="2" t="s">
        <v>3002</v>
      </c>
      <c r="C6446" s="2" t="s">
        <v>223</v>
      </c>
      <c r="D6446" s="2" t="s">
        <v>243</v>
      </c>
      <c r="E6446" s="4">
        <v>5</v>
      </c>
      <c r="F6446" s="4">
        <v>85500</v>
      </c>
      <c r="G6446" s="4">
        <v>8550</v>
      </c>
      <c r="H6446" s="4">
        <v>94050</v>
      </c>
    </row>
    <row r="6447" spans="1:8" ht="15.75">
      <c r="A6447" s="3" t="s">
        <v>2938</v>
      </c>
      <c r="B6447" s="2" t="s">
        <v>226</v>
      </c>
      <c r="C6447" s="2" t="s">
        <v>223</v>
      </c>
      <c r="D6447" s="2" t="s">
        <v>56</v>
      </c>
      <c r="E6447" s="4">
        <v>20</v>
      </c>
      <c r="F6447" s="4">
        <v>120000</v>
      </c>
      <c r="G6447" s="4">
        <v>12000</v>
      </c>
      <c r="H6447" s="4">
        <v>132000</v>
      </c>
    </row>
    <row r="6448" spans="1:8" ht="15.75">
      <c r="A6448" s="3" t="s">
        <v>2938</v>
      </c>
      <c r="B6448" s="2" t="s">
        <v>242</v>
      </c>
      <c r="C6448" s="2" t="s">
        <v>236</v>
      </c>
      <c r="D6448" s="2" t="s">
        <v>243</v>
      </c>
      <c r="E6448" s="4">
        <v>4</v>
      </c>
      <c r="F6448" s="4">
        <v>69600</v>
      </c>
      <c r="G6448" s="4">
        <v>6960</v>
      </c>
      <c r="H6448" s="4">
        <v>76560</v>
      </c>
    </row>
    <row r="6449" spans="1:8" ht="15.75">
      <c r="A6449" s="3" t="s">
        <v>2938</v>
      </c>
      <c r="B6449" s="2" t="s">
        <v>3020</v>
      </c>
      <c r="C6449" s="2" t="s">
        <v>223</v>
      </c>
      <c r="D6449" s="2" t="s">
        <v>167</v>
      </c>
      <c r="E6449" s="4">
        <v>50</v>
      </c>
      <c r="F6449" s="4">
        <v>300000</v>
      </c>
      <c r="G6449" s="4">
        <v>30000</v>
      </c>
      <c r="H6449" s="4">
        <v>330000</v>
      </c>
    </row>
    <row r="6450" spans="1:8" ht="15.75">
      <c r="A6450" s="3" t="s">
        <v>2938</v>
      </c>
      <c r="B6450" s="2" t="s">
        <v>3023</v>
      </c>
      <c r="C6450" s="2" t="s">
        <v>264</v>
      </c>
      <c r="D6450" s="2" t="s">
        <v>3024</v>
      </c>
      <c r="E6450" s="4">
        <v>30</v>
      </c>
      <c r="F6450" s="4">
        <v>88350</v>
      </c>
      <c r="G6450" s="4">
        <v>8835</v>
      </c>
      <c r="H6450" s="4">
        <v>97185</v>
      </c>
    </row>
    <row r="6451" spans="1:8" ht="15.75">
      <c r="A6451" s="3" t="s">
        <v>2938</v>
      </c>
      <c r="B6451" s="2" t="s">
        <v>361</v>
      </c>
      <c r="C6451" s="2" t="s">
        <v>264</v>
      </c>
      <c r="D6451" s="2" t="s">
        <v>362</v>
      </c>
      <c r="E6451" s="4">
        <v>20</v>
      </c>
      <c r="F6451" s="4">
        <v>80580</v>
      </c>
      <c r="G6451" s="4">
        <v>8058</v>
      </c>
      <c r="H6451" s="4">
        <v>88638</v>
      </c>
    </row>
    <row r="6452" spans="1:8" ht="15.75">
      <c r="A6452" s="3" t="s">
        <v>2938</v>
      </c>
      <c r="B6452" s="2" t="s">
        <v>3028</v>
      </c>
      <c r="C6452" s="2" t="s">
        <v>264</v>
      </c>
      <c r="D6452" s="2" t="s">
        <v>3029</v>
      </c>
      <c r="E6452" s="4">
        <v>20</v>
      </c>
      <c r="F6452" s="4">
        <v>76500</v>
      </c>
      <c r="G6452" s="4">
        <v>7650</v>
      </c>
      <c r="H6452" s="4">
        <v>84150</v>
      </c>
    </row>
    <row r="6453" spans="1:8" ht="15.75">
      <c r="A6453" s="3" t="s">
        <v>2938</v>
      </c>
      <c r="B6453" s="2" t="s">
        <v>367</v>
      </c>
      <c r="C6453" s="2" t="s">
        <v>366</v>
      </c>
      <c r="D6453" s="2" t="s">
        <v>368</v>
      </c>
      <c r="E6453" s="4">
        <v>-100</v>
      </c>
      <c r="F6453" s="4"/>
      <c r="G6453" s="4"/>
      <c r="H6453" s="4"/>
    </row>
    <row r="6454" spans="1:8" ht="15.75">
      <c r="A6454" s="3" t="s">
        <v>2938</v>
      </c>
      <c r="B6454" s="2" t="s">
        <v>386</v>
      </c>
      <c r="C6454" s="2" t="s">
        <v>264</v>
      </c>
      <c r="D6454" s="2" t="s">
        <v>387</v>
      </c>
      <c r="E6454" s="4">
        <v>20</v>
      </c>
      <c r="F6454" s="4">
        <v>52120</v>
      </c>
      <c r="G6454" s="4">
        <v>5212</v>
      </c>
      <c r="H6454" s="4">
        <v>57332</v>
      </c>
    </row>
    <row r="6455" spans="1:8" ht="15.75">
      <c r="A6455" s="3" t="s">
        <v>2938</v>
      </c>
      <c r="B6455" s="2" t="s">
        <v>452</v>
      </c>
      <c r="C6455" s="2" t="s">
        <v>451</v>
      </c>
      <c r="D6455" s="2"/>
      <c r="E6455" s="4">
        <v>12</v>
      </c>
      <c r="F6455" s="4">
        <v>92400</v>
      </c>
      <c r="G6455" s="4">
        <v>9240</v>
      </c>
      <c r="H6455" s="4">
        <v>101640</v>
      </c>
    </row>
    <row r="6456" spans="1:8" ht="15.75">
      <c r="A6456" s="3" t="s">
        <v>2938</v>
      </c>
      <c r="B6456" s="2" t="s">
        <v>470</v>
      </c>
      <c r="C6456" s="2" t="s">
        <v>469</v>
      </c>
      <c r="D6456" s="2" t="s">
        <v>471</v>
      </c>
      <c r="E6456" s="4">
        <v>57</v>
      </c>
      <c r="F6456" s="4">
        <v>57370</v>
      </c>
      <c r="G6456" s="4">
        <v>5737</v>
      </c>
      <c r="H6456" s="4">
        <v>63107</v>
      </c>
    </row>
    <row r="6457" spans="1:8" ht="15.75">
      <c r="A6457" s="3" t="s">
        <v>2938</v>
      </c>
      <c r="B6457" s="2" t="s">
        <v>473</v>
      </c>
      <c r="C6457" s="2" t="s">
        <v>472</v>
      </c>
      <c r="D6457" s="2" t="s">
        <v>474</v>
      </c>
      <c r="E6457" s="4">
        <v>10</v>
      </c>
      <c r="F6457" s="4">
        <v>50110</v>
      </c>
      <c r="G6457" s="4">
        <v>5011</v>
      </c>
      <c r="H6457" s="4">
        <v>55121</v>
      </c>
    </row>
    <row r="6458" spans="1:8" ht="15.75">
      <c r="A6458" s="3" t="s">
        <v>2938</v>
      </c>
      <c r="B6458" s="2" t="s">
        <v>3048</v>
      </c>
      <c r="C6458" s="2" t="s">
        <v>3047</v>
      </c>
      <c r="D6458" s="2" t="s">
        <v>3049</v>
      </c>
      <c r="E6458" s="4">
        <v>10</v>
      </c>
      <c r="F6458" s="4">
        <v>28310</v>
      </c>
      <c r="G6458" s="4">
        <v>2831</v>
      </c>
      <c r="H6458" s="4">
        <v>31141</v>
      </c>
    </row>
    <row r="6459" spans="1:8" ht="15.75">
      <c r="A6459" s="3" t="s">
        <v>2938</v>
      </c>
      <c r="B6459" s="2" t="s">
        <v>476</v>
      </c>
      <c r="C6459" s="2" t="s">
        <v>475</v>
      </c>
      <c r="D6459" s="2" t="s">
        <v>477</v>
      </c>
      <c r="E6459" s="4">
        <v>10</v>
      </c>
      <c r="F6459" s="4">
        <v>56860</v>
      </c>
      <c r="G6459" s="4">
        <v>5686</v>
      </c>
      <c r="H6459" s="4">
        <v>62546</v>
      </c>
    </row>
    <row r="6460" spans="1:8" ht="15.75">
      <c r="A6460" s="3" t="s">
        <v>2938</v>
      </c>
      <c r="B6460" s="2" t="s">
        <v>490</v>
      </c>
      <c r="C6460" s="2" t="s">
        <v>489</v>
      </c>
      <c r="D6460" s="2" t="s">
        <v>491</v>
      </c>
      <c r="E6460" s="4">
        <v>5</v>
      </c>
      <c r="F6460" s="4">
        <v>64000</v>
      </c>
      <c r="G6460" s="4">
        <v>6400</v>
      </c>
      <c r="H6460" s="4">
        <v>70400</v>
      </c>
    </row>
    <row r="6461" spans="1:8" ht="15.75">
      <c r="A6461" s="3" t="s">
        <v>2938</v>
      </c>
      <c r="B6461" s="2" t="s">
        <v>496</v>
      </c>
      <c r="C6461" s="2" t="s">
        <v>495</v>
      </c>
      <c r="D6461" s="2" t="s">
        <v>497</v>
      </c>
      <c r="E6461" s="4">
        <v>34</v>
      </c>
      <c r="F6461" s="4">
        <v>173540</v>
      </c>
      <c r="G6461" s="4">
        <v>17354</v>
      </c>
      <c r="H6461" s="4">
        <v>190894</v>
      </c>
    </row>
    <row r="6462" spans="1:8" ht="15.75">
      <c r="A6462" s="3" t="s">
        <v>2938</v>
      </c>
      <c r="B6462" s="2" t="s">
        <v>502</v>
      </c>
      <c r="C6462" s="2" t="s">
        <v>501</v>
      </c>
      <c r="D6462" s="2" t="s">
        <v>500</v>
      </c>
      <c r="E6462" s="4">
        <v>30</v>
      </c>
      <c r="F6462" s="4">
        <v>525000</v>
      </c>
      <c r="G6462" s="4">
        <v>52500</v>
      </c>
      <c r="H6462" s="4">
        <v>577500</v>
      </c>
    </row>
    <row r="6463" spans="1:8" ht="15.75">
      <c r="A6463" s="3" t="s">
        <v>2938</v>
      </c>
      <c r="B6463" s="2" t="s">
        <v>504</v>
      </c>
      <c r="C6463" s="2" t="s">
        <v>503</v>
      </c>
      <c r="D6463" s="2" t="s">
        <v>505</v>
      </c>
      <c r="E6463" s="4">
        <v>71</v>
      </c>
      <c r="F6463" s="4">
        <v>179420</v>
      </c>
      <c r="G6463" s="4">
        <v>17942</v>
      </c>
      <c r="H6463" s="4">
        <v>197362</v>
      </c>
    </row>
    <row r="6464" spans="1:8" ht="15.75">
      <c r="A6464" s="3" t="s">
        <v>2938</v>
      </c>
      <c r="B6464" s="2" t="s">
        <v>515</v>
      </c>
      <c r="C6464" s="2" t="s">
        <v>514</v>
      </c>
      <c r="D6464" s="2" t="s">
        <v>516</v>
      </c>
      <c r="E6464" s="4">
        <v>900</v>
      </c>
      <c r="F6464" s="4">
        <v>3832448</v>
      </c>
      <c r="G6464" s="4">
        <v>383245</v>
      </c>
      <c r="H6464" s="4">
        <v>4215693</v>
      </c>
    </row>
    <row r="6465" spans="1:8" ht="15.75">
      <c r="A6465" s="3" t="s">
        <v>2938</v>
      </c>
      <c r="B6465" s="2" t="s">
        <v>518</v>
      </c>
      <c r="C6465" s="2" t="s">
        <v>517</v>
      </c>
      <c r="D6465" s="2" t="s">
        <v>519</v>
      </c>
      <c r="E6465" s="4">
        <v>20</v>
      </c>
      <c r="F6465" s="4">
        <v>51280</v>
      </c>
      <c r="G6465" s="4">
        <v>5128</v>
      </c>
      <c r="H6465" s="4">
        <v>56408</v>
      </c>
    </row>
    <row r="6466" spans="1:8" ht="15.75">
      <c r="A6466" s="3" t="s">
        <v>2938</v>
      </c>
      <c r="B6466" s="2" t="s">
        <v>525</v>
      </c>
      <c r="C6466" s="2" t="s">
        <v>524</v>
      </c>
      <c r="D6466" s="2" t="s">
        <v>526</v>
      </c>
      <c r="E6466" s="4">
        <v>657</v>
      </c>
      <c r="F6466" s="4">
        <v>3469528</v>
      </c>
      <c r="G6466" s="4">
        <v>346953</v>
      </c>
      <c r="H6466" s="4">
        <v>3816481</v>
      </c>
    </row>
    <row r="6467" spans="1:8" ht="15.75">
      <c r="A6467" s="3" t="s">
        <v>2938</v>
      </c>
      <c r="B6467" s="2" t="s">
        <v>528</v>
      </c>
      <c r="C6467" s="2" t="s">
        <v>527</v>
      </c>
      <c r="D6467" s="2" t="s">
        <v>529</v>
      </c>
      <c r="E6467" s="4">
        <v>544</v>
      </c>
      <c r="F6467" s="4">
        <v>1469888</v>
      </c>
      <c r="G6467" s="4">
        <v>146989</v>
      </c>
      <c r="H6467" s="4">
        <v>1616877</v>
      </c>
    </row>
    <row r="6468" spans="1:8" ht="15.75">
      <c r="A6468" s="3" t="s">
        <v>2938</v>
      </c>
      <c r="B6468" s="2" t="s">
        <v>531</v>
      </c>
      <c r="C6468" s="2" t="s">
        <v>530</v>
      </c>
      <c r="D6468" s="2" t="s">
        <v>532</v>
      </c>
      <c r="E6468" s="4">
        <v>344</v>
      </c>
      <c r="F6468" s="4">
        <v>1030920</v>
      </c>
      <c r="G6468" s="4">
        <v>103092</v>
      </c>
      <c r="H6468" s="4">
        <v>1134012</v>
      </c>
    </row>
    <row r="6469" spans="1:8" ht="15.75">
      <c r="A6469" s="3" t="s">
        <v>2938</v>
      </c>
      <c r="B6469" s="2" t="s">
        <v>536</v>
      </c>
      <c r="C6469" s="2" t="s">
        <v>355</v>
      </c>
      <c r="D6469" s="2" t="s">
        <v>537</v>
      </c>
      <c r="E6469" s="4">
        <v>480</v>
      </c>
      <c r="F6469" s="4">
        <v>3372360</v>
      </c>
      <c r="G6469" s="4">
        <v>337236</v>
      </c>
      <c r="H6469" s="4">
        <v>3709596</v>
      </c>
    </row>
    <row r="6470" spans="1:8" ht="15.75">
      <c r="A6470" s="3" t="s">
        <v>2938</v>
      </c>
      <c r="B6470" s="2" t="s">
        <v>546</v>
      </c>
      <c r="C6470" s="2" t="s">
        <v>545</v>
      </c>
      <c r="D6470" s="2" t="s">
        <v>547</v>
      </c>
      <c r="E6470" s="4">
        <v>100</v>
      </c>
      <c r="F6470" s="4">
        <v>716040</v>
      </c>
      <c r="G6470" s="4">
        <v>71604</v>
      </c>
      <c r="H6470" s="4">
        <v>787644</v>
      </c>
    </row>
    <row r="6471" spans="1:8" ht="15.75">
      <c r="A6471" s="3" t="s">
        <v>2938</v>
      </c>
      <c r="B6471" s="2" t="s">
        <v>549</v>
      </c>
      <c r="C6471" s="2" t="s">
        <v>548</v>
      </c>
      <c r="D6471" s="2" t="s">
        <v>550</v>
      </c>
      <c r="E6471" s="4">
        <v>22</v>
      </c>
      <c r="F6471" s="4">
        <v>71960</v>
      </c>
      <c r="G6471" s="4">
        <v>7196</v>
      </c>
      <c r="H6471" s="4">
        <v>79156</v>
      </c>
    </row>
    <row r="6472" spans="1:8" ht="15.75">
      <c r="A6472" s="3" t="s">
        <v>2938</v>
      </c>
      <c r="B6472" s="2" t="s">
        <v>552</v>
      </c>
      <c r="C6472" s="2" t="s">
        <v>551</v>
      </c>
      <c r="D6472" s="2" t="s">
        <v>553</v>
      </c>
      <c r="E6472" s="4">
        <v>125</v>
      </c>
      <c r="F6472" s="4">
        <v>1020140</v>
      </c>
      <c r="G6472" s="4">
        <v>102014</v>
      </c>
      <c r="H6472" s="4">
        <v>1122154</v>
      </c>
    </row>
    <row r="6473" spans="1:8" ht="15.75">
      <c r="A6473" s="3" t="s">
        <v>2938</v>
      </c>
      <c r="B6473" s="2" t="s">
        <v>558</v>
      </c>
      <c r="C6473" s="2" t="s">
        <v>557</v>
      </c>
      <c r="D6473" s="2" t="s">
        <v>559</v>
      </c>
      <c r="E6473" s="4">
        <v>20</v>
      </c>
      <c r="F6473" s="4">
        <v>157260</v>
      </c>
      <c r="G6473" s="4">
        <v>15726</v>
      </c>
      <c r="H6473" s="4">
        <v>172986</v>
      </c>
    </row>
    <row r="6474" spans="1:8" ht="15.75">
      <c r="A6474" s="3" t="s">
        <v>2938</v>
      </c>
      <c r="B6474" s="2" t="s">
        <v>561</v>
      </c>
      <c r="C6474" s="2" t="s">
        <v>560</v>
      </c>
      <c r="D6474" s="2" t="s">
        <v>562</v>
      </c>
      <c r="E6474" s="4">
        <v>310</v>
      </c>
      <c r="F6474" s="4">
        <v>1034470</v>
      </c>
      <c r="G6474" s="4">
        <v>103447</v>
      </c>
      <c r="H6474" s="4">
        <v>1137917</v>
      </c>
    </row>
    <row r="6475" spans="1:8" ht="15.75">
      <c r="A6475" s="3" t="s">
        <v>2938</v>
      </c>
      <c r="B6475" s="2" t="s">
        <v>567</v>
      </c>
      <c r="C6475" s="2" t="s">
        <v>566</v>
      </c>
      <c r="D6475" s="2" t="s">
        <v>568</v>
      </c>
      <c r="E6475" s="4">
        <v>25</v>
      </c>
      <c r="F6475" s="4">
        <v>247380</v>
      </c>
      <c r="G6475" s="4">
        <v>24738</v>
      </c>
      <c r="H6475" s="4">
        <v>272118</v>
      </c>
    </row>
    <row r="6476" spans="1:8" ht="15.75">
      <c r="A6476" s="3" t="s">
        <v>2938</v>
      </c>
      <c r="B6476" s="2" t="s">
        <v>3061</v>
      </c>
      <c r="C6476" s="2" t="s">
        <v>3060</v>
      </c>
      <c r="D6476" s="2" t="s">
        <v>3062</v>
      </c>
      <c r="E6476" s="4">
        <v>4</v>
      </c>
      <c r="F6476" s="4">
        <v>11532</v>
      </c>
      <c r="G6476" s="4">
        <v>1153</v>
      </c>
      <c r="H6476" s="4">
        <v>12685</v>
      </c>
    </row>
    <row r="6477" spans="1:8" ht="15.75">
      <c r="A6477" s="3" t="s">
        <v>2938</v>
      </c>
      <c r="B6477" s="2" t="s">
        <v>573</v>
      </c>
      <c r="C6477" s="2" t="s">
        <v>572</v>
      </c>
      <c r="D6477" s="2" t="s">
        <v>574</v>
      </c>
      <c r="E6477" s="4">
        <v>10</v>
      </c>
      <c r="F6477" s="4">
        <v>111240</v>
      </c>
      <c r="G6477" s="4">
        <v>11124</v>
      </c>
      <c r="H6477" s="4">
        <v>122364</v>
      </c>
    </row>
    <row r="6478" spans="1:8" ht="15.75">
      <c r="A6478" s="3" t="s">
        <v>2938</v>
      </c>
      <c r="B6478" s="2" t="s">
        <v>576</v>
      </c>
      <c r="C6478" s="2" t="s">
        <v>575</v>
      </c>
      <c r="D6478" s="2" t="s">
        <v>577</v>
      </c>
      <c r="E6478" s="4">
        <v>380</v>
      </c>
      <c r="F6478" s="4">
        <v>1395360</v>
      </c>
      <c r="G6478" s="4">
        <v>139536</v>
      </c>
      <c r="H6478" s="4">
        <v>1534896</v>
      </c>
    </row>
    <row r="6479" spans="1:8" ht="15.75">
      <c r="A6479" s="3" t="s">
        <v>2938</v>
      </c>
      <c r="B6479" s="2" t="s">
        <v>579</v>
      </c>
      <c r="C6479" s="2" t="s">
        <v>578</v>
      </c>
      <c r="D6479" s="2" t="s">
        <v>580</v>
      </c>
      <c r="E6479" s="4">
        <v>20</v>
      </c>
      <c r="F6479" s="4">
        <v>43080</v>
      </c>
      <c r="G6479" s="4">
        <v>4308</v>
      </c>
      <c r="H6479" s="4">
        <v>47388</v>
      </c>
    </row>
    <row r="6480" spans="1:8" ht="15.75">
      <c r="A6480" s="3" t="s">
        <v>2938</v>
      </c>
      <c r="B6480" s="2" t="s">
        <v>582</v>
      </c>
      <c r="C6480" s="2" t="s">
        <v>581</v>
      </c>
      <c r="D6480" s="2"/>
      <c r="E6480" s="4">
        <v>141</v>
      </c>
      <c r="F6480" s="4">
        <v>569160</v>
      </c>
      <c r="G6480" s="4">
        <v>56916</v>
      </c>
      <c r="H6480" s="4">
        <v>626076</v>
      </c>
    </row>
    <row r="6481" spans="1:8" ht="15.75">
      <c r="A6481" s="3" t="s">
        <v>2938</v>
      </c>
      <c r="B6481" s="2" t="s">
        <v>584</v>
      </c>
      <c r="C6481" s="2" t="s">
        <v>583</v>
      </c>
      <c r="D6481" s="2"/>
      <c r="E6481" s="4">
        <v>136</v>
      </c>
      <c r="F6481" s="4">
        <v>575688</v>
      </c>
      <c r="G6481" s="4">
        <v>57569</v>
      </c>
      <c r="H6481" s="4">
        <v>633257</v>
      </c>
    </row>
    <row r="6482" spans="1:8" ht="15.75">
      <c r="A6482" s="3" t="s">
        <v>2938</v>
      </c>
      <c r="B6482" s="2" t="s">
        <v>612</v>
      </c>
      <c r="C6482" s="2" t="s">
        <v>363</v>
      </c>
      <c r="D6482" s="2" t="s">
        <v>613</v>
      </c>
      <c r="E6482" s="4">
        <v>1407</v>
      </c>
      <c r="F6482" s="4">
        <v>6503916</v>
      </c>
      <c r="G6482" s="4">
        <v>650392</v>
      </c>
      <c r="H6482" s="4">
        <v>7154308</v>
      </c>
    </row>
    <row r="6483" spans="1:8" ht="15.75">
      <c r="A6483" s="3" t="s">
        <v>2938</v>
      </c>
      <c r="B6483" s="2" t="s">
        <v>615</v>
      </c>
      <c r="C6483" s="2" t="s">
        <v>614</v>
      </c>
      <c r="D6483" s="2" t="s">
        <v>616</v>
      </c>
      <c r="E6483" s="4">
        <v>374</v>
      </c>
      <c r="F6483" s="4">
        <v>801680</v>
      </c>
      <c r="G6483" s="4">
        <v>80168</v>
      </c>
      <c r="H6483" s="4">
        <v>881848</v>
      </c>
    </row>
    <row r="6484" spans="1:8" ht="15.75">
      <c r="A6484" s="3" t="s">
        <v>2938</v>
      </c>
      <c r="B6484" s="2" t="s">
        <v>619</v>
      </c>
      <c r="C6484" s="2" t="s">
        <v>366</v>
      </c>
      <c r="D6484" s="2" t="s">
        <v>620</v>
      </c>
      <c r="E6484" s="4">
        <v>51</v>
      </c>
      <c r="F6484" s="4">
        <v>325500</v>
      </c>
      <c r="G6484" s="4">
        <v>32550</v>
      </c>
      <c r="H6484" s="4">
        <v>358050</v>
      </c>
    </row>
    <row r="6485" spans="1:8" ht="15.75">
      <c r="A6485" s="3" t="s">
        <v>2938</v>
      </c>
      <c r="B6485" s="2" t="s">
        <v>622</v>
      </c>
      <c r="C6485" s="2" t="s">
        <v>621</v>
      </c>
      <c r="D6485" s="2" t="s">
        <v>623</v>
      </c>
      <c r="E6485" s="4">
        <v>163</v>
      </c>
      <c r="F6485" s="4">
        <v>421649</v>
      </c>
      <c r="G6485" s="4">
        <v>42165</v>
      </c>
      <c r="H6485" s="4">
        <v>463814</v>
      </c>
    </row>
    <row r="6486" spans="1:8" ht="15.75">
      <c r="A6486" s="3" t="s">
        <v>2938</v>
      </c>
      <c r="B6486" s="2" t="s">
        <v>631</v>
      </c>
      <c r="C6486" s="2" t="s">
        <v>630</v>
      </c>
      <c r="D6486" s="2" t="s">
        <v>632</v>
      </c>
      <c r="E6486" s="4">
        <v>894</v>
      </c>
      <c r="F6486" s="4">
        <v>2638800</v>
      </c>
      <c r="G6486" s="4">
        <v>263880</v>
      </c>
      <c r="H6486" s="4">
        <v>2902680</v>
      </c>
    </row>
    <row r="6487" spans="1:8" ht="15.75">
      <c r="A6487" s="3" t="s">
        <v>2938</v>
      </c>
      <c r="B6487" s="2" t="s">
        <v>634</v>
      </c>
      <c r="C6487" s="2" t="s">
        <v>633</v>
      </c>
      <c r="D6487" s="2" t="s">
        <v>635</v>
      </c>
      <c r="E6487" s="4">
        <v>805</v>
      </c>
      <c r="F6487" s="4">
        <v>1155485</v>
      </c>
      <c r="G6487" s="4">
        <v>115550</v>
      </c>
      <c r="H6487" s="4">
        <v>1271035</v>
      </c>
    </row>
    <row r="6488" spans="1:8" ht="15.75">
      <c r="A6488" s="3" t="s">
        <v>2938</v>
      </c>
      <c r="B6488" s="2" t="s">
        <v>638</v>
      </c>
      <c r="C6488" s="2" t="s">
        <v>352</v>
      </c>
      <c r="D6488" s="2" t="s">
        <v>639</v>
      </c>
      <c r="E6488" s="4">
        <v>1081</v>
      </c>
      <c r="F6488" s="4">
        <v>6779000</v>
      </c>
      <c r="G6488" s="4">
        <v>677900</v>
      </c>
      <c r="H6488" s="4">
        <v>7456900</v>
      </c>
    </row>
    <row r="6489" spans="1:8" ht="15.75">
      <c r="A6489" s="3" t="s">
        <v>2938</v>
      </c>
      <c r="B6489" s="2" t="s">
        <v>641</v>
      </c>
      <c r="C6489" s="2" t="s">
        <v>640</v>
      </c>
      <c r="D6489" s="2" t="s">
        <v>642</v>
      </c>
      <c r="E6489" s="4">
        <v>199</v>
      </c>
      <c r="F6489" s="4">
        <v>421470</v>
      </c>
      <c r="G6489" s="4">
        <v>42147</v>
      </c>
      <c r="H6489" s="4">
        <v>463617</v>
      </c>
    </row>
    <row r="6490" spans="1:8" ht="15.75">
      <c r="A6490" s="3" t="s">
        <v>2938</v>
      </c>
      <c r="B6490" s="2" t="s">
        <v>645</v>
      </c>
      <c r="C6490" s="2" t="s">
        <v>358</v>
      </c>
      <c r="D6490" s="2" t="s">
        <v>646</v>
      </c>
      <c r="E6490" s="4">
        <v>470</v>
      </c>
      <c r="F6490" s="4">
        <v>3515440</v>
      </c>
      <c r="G6490" s="4">
        <v>351544</v>
      </c>
      <c r="H6490" s="4">
        <v>3866984</v>
      </c>
    </row>
    <row r="6491" spans="1:8" ht="15.75">
      <c r="A6491" s="3" t="s">
        <v>2938</v>
      </c>
      <c r="B6491" s="2" t="s">
        <v>648</v>
      </c>
      <c r="C6491" s="2" t="s">
        <v>647</v>
      </c>
      <c r="D6491" s="2" t="s">
        <v>649</v>
      </c>
      <c r="E6491" s="4">
        <v>100</v>
      </c>
      <c r="F6491" s="4">
        <v>340300</v>
      </c>
      <c r="G6491" s="4">
        <v>34030</v>
      </c>
      <c r="H6491" s="4">
        <v>374330</v>
      </c>
    </row>
    <row r="6492" spans="1:8" ht="15.75">
      <c r="A6492" s="3" t="s">
        <v>2938</v>
      </c>
      <c r="B6492" s="2" t="s">
        <v>655</v>
      </c>
      <c r="C6492" s="2" t="s">
        <v>654</v>
      </c>
      <c r="D6492" s="2" t="s">
        <v>656</v>
      </c>
      <c r="E6492" s="4">
        <v>540</v>
      </c>
      <c r="F6492" s="4">
        <v>1777460</v>
      </c>
      <c r="G6492" s="4">
        <v>177746</v>
      </c>
      <c r="H6492" s="4">
        <v>1955206</v>
      </c>
    </row>
    <row r="6493" spans="1:8" ht="15.75">
      <c r="A6493" s="3" t="s">
        <v>2938</v>
      </c>
      <c r="B6493" s="2" t="s">
        <v>660</v>
      </c>
      <c r="C6493" s="2" t="s">
        <v>448</v>
      </c>
      <c r="D6493" s="2" t="s">
        <v>661</v>
      </c>
      <c r="E6493" s="4">
        <v>292</v>
      </c>
      <c r="F6493" s="4">
        <v>2443590</v>
      </c>
      <c r="G6493" s="4">
        <v>244359</v>
      </c>
      <c r="H6493" s="4">
        <v>2687949</v>
      </c>
    </row>
    <row r="6494" spans="1:8" ht="15.75">
      <c r="A6494" s="3" t="s">
        <v>2938</v>
      </c>
      <c r="B6494" s="2" t="s">
        <v>663</v>
      </c>
      <c r="C6494" s="2" t="s">
        <v>662</v>
      </c>
      <c r="D6494" s="2" t="s">
        <v>664</v>
      </c>
      <c r="E6494" s="4">
        <v>110</v>
      </c>
      <c r="F6494" s="4">
        <v>190250</v>
      </c>
      <c r="G6494" s="4">
        <v>19025</v>
      </c>
      <c r="H6494" s="4">
        <v>209275</v>
      </c>
    </row>
    <row r="6495" spans="1:8" ht="15.75">
      <c r="A6495" s="3" t="s">
        <v>2938</v>
      </c>
      <c r="B6495" s="2" t="s">
        <v>666</v>
      </c>
      <c r="C6495" s="2" t="s">
        <v>665</v>
      </c>
      <c r="D6495" s="2" t="s">
        <v>667</v>
      </c>
      <c r="E6495" s="4">
        <v>240</v>
      </c>
      <c r="F6495" s="4">
        <v>2143096</v>
      </c>
      <c r="G6495" s="4">
        <v>214310</v>
      </c>
      <c r="H6495" s="4">
        <v>2357406</v>
      </c>
    </row>
    <row r="6496" spans="1:8" ht="15.75">
      <c r="A6496" s="3" t="s">
        <v>2938</v>
      </c>
      <c r="B6496" s="2" t="s">
        <v>669</v>
      </c>
      <c r="C6496" s="2" t="s">
        <v>668</v>
      </c>
      <c r="D6496" s="2" t="s">
        <v>670</v>
      </c>
      <c r="E6496" s="4">
        <v>50</v>
      </c>
      <c r="F6496" s="4">
        <v>210400</v>
      </c>
      <c r="G6496" s="4">
        <v>21040</v>
      </c>
      <c r="H6496" s="4">
        <v>231440</v>
      </c>
    </row>
    <row r="6497" spans="1:8" ht="15.75">
      <c r="A6497" s="3" t="s">
        <v>2938</v>
      </c>
      <c r="B6497" s="2" t="s">
        <v>674</v>
      </c>
      <c r="C6497" s="2" t="s">
        <v>673</v>
      </c>
      <c r="D6497" s="2" t="s">
        <v>675</v>
      </c>
      <c r="E6497" s="4">
        <v>23</v>
      </c>
      <c r="F6497" s="4">
        <v>96600</v>
      </c>
      <c r="G6497" s="4">
        <v>9660</v>
      </c>
      <c r="H6497" s="4">
        <v>106260</v>
      </c>
    </row>
    <row r="6498" spans="1:8" ht="15.75">
      <c r="A6498" s="3" t="s">
        <v>2938</v>
      </c>
      <c r="B6498" s="2" t="s">
        <v>677</v>
      </c>
      <c r="C6498" s="2" t="s">
        <v>676</v>
      </c>
      <c r="D6498" s="2" t="s">
        <v>678</v>
      </c>
      <c r="E6498" s="4">
        <v>303</v>
      </c>
      <c r="F6498" s="4">
        <v>534795</v>
      </c>
      <c r="G6498" s="4">
        <v>53480</v>
      </c>
      <c r="H6498" s="4">
        <v>588275</v>
      </c>
    </row>
    <row r="6499" spans="1:8" ht="15.75">
      <c r="A6499" s="3" t="s">
        <v>2938</v>
      </c>
      <c r="B6499" s="2" t="s">
        <v>680</v>
      </c>
      <c r="C6499" s="2" t="s">
        <v>679</v>
      </c>
      <c r="D6499" s="2" t="s">
        <v>681</v>
      </c>
      <c r="E6499" s="4">
        <v>60</v>
      </c>
      <c r="F6499" s="4">
        <v>558600</v>
      </c>
      <c r="G6499" s="4">
        <v>55860</v>
      </c>
      <c r="H6499" s="4">
        <v>614460</v>
      </c>
    </row>
    <row r="6500" spans="1:8" ht="15.75">
      <c r="A6500" s="3" t="s">
        <v>2938</v>
      </c>
      <c r="B6500" s="2" t="s">
        <v>686</v>
      </c>
      <c r="C6500" s="2" t="s">
        <v>685</v>
      </c>
      <c r="D6500" s="2" t="s">
        <v>687</v>
      </c>
      <c r="E6500" s="4">
        <v>20</v>
      </c>
      <c r="F6500" s="4">
        <v>201400</v>
      </c>
      <c r="G6500" s="4">
        <v>20140</v>
      </c>
      <c r="H6500" s="4">
        <v>221540</v>
      </c>
    </row>
    <row r="6501" spans="1:8" ht="15.75">
      <c r="A6501" s="3" t="s">
        <v>2938</v>
      </c>
      <c r="B6501" s="2" t="s">
        <v>689</v>
      </c>
      <c r="C6501" s="2" t="s">
        <v>688</v>
      </c>
      <c r="D6501" s="2" t="s">
        <v>690</v>
      </c>
      <c r="E6501" s="4">
        <v>300</v>
      </c>
      <c r="F6501" s="4">
        <v>1027500</v>
      </c>
      <c r="G6501" s="4">
        <v>102750</v>
      </c>
      <c r="H6501" s="4">
        <v>1130250</v>
      </c>
    </row>
    <row r="6502" spans="1:8" ht="15.75">
      <c r="A6502" s="3" t="s">
        <v>2938</v>
      </c>
      <c r="B6502" s="2" t="s">
        <v>692</v>
      </c>
      <c r="C6502" s="2" t="s">
        <v>691</v>
      </c>
      <c r="D6502" s="2" t="s">
        <v>693</v>
      </c>
      <c r="E6502" s="4">
        <v>100</v>
      </c>
      <c r="F6502" s="4">
        <v>1180700</v>
      </c>
      <c r="G6502" s="4">
        <v>118070</v>
      </c>
      <c r="H6502" s="4">
        <v>1298770</v>
      </c>
    </row>
    <row r="6503" spans="1:8" ht="15.75">
      <c r="A6503" s="3" t="s">
        <v>2938</v>
      </c>
      <c r="B6503" s="2" t="s">
        <v>700</v>
      </c>
      <c r="C6503" s="2" t="s">
        <v>699</v>
      </c>
      <c r="D6503" s="2" t="s">
        <v>701</v>
      </c>
      <c r="E6503" s="4">
        <v>899</v>
      </c>
      <c r="F6503" s="4">
        <v>3494030</v>
      </c>
      <c r="G6503" s="4">
        <v>349403</v>
      </c>
      <c r="H6503" s="4">
        <v>3843433</v>
      </c>
    </row>
    <row r="6504" spans="1:8" ht="15.75">
      <c r="A6504" s="3" t="s">
        <v>2938</v>
      </c>
      <c r="B6504" s="2" t="s">
        <v>703</v>
      </c>
      <c r="C6504" s="2" t="s">
        <v>702</v>
      </c>
      <c r="D6504" s="2" t="s">
        <v>704</v>
      </c>
      <c r="E6504" s="4">
        <v>100</v>
      </c>
      <c r="F6504" s="4">
        <v>180500</v>
      </c>
      <c r="G6504" s="4">
        <v>18050</v>
      </c>
      <c r="H6504" s="4">
        <v>198550</v>
      </c>
    </row>
    <row r="6505" spans="1:8" ht="15.75">
      <c r="A6505" s="3" t="s">
        <v>2938</v>
      </c>
      <c r="B6505" s="2" t="s">
        <v>705</v>
      </c>
      <c r="C6505" s="2" t="s">
        <v>412</v>
      </c>
      <c r="D6505" s="2"/>
      <c r="E6505" s="4">
        <v>15</v>
      </c>
      <c r="F6505" s="4">
        <v>214500</v>
      </c>
      <c r="G6505" s="4">
        <v>21450</v>
      </c>
      <c r="H6505" s="4">
        <v>235950</v>
      </c>
    </row>
    <row r="6506" spans="1:8" ht="15.75">
      <c r="A6506" s="3" t="s">
        <v>2938</v>
      </c>
      <c r="B6506" s="2" t="s">
        <v>720</v>
      </c>
      <c r="C6506" s="2" t="s">
        <v>719</v>
      </c>
      <c r="D6506" s="2"/>
      <c r="E6506" s="4">
        <v>200</v>
      </c>
      <c r="F6506" s="4">
        <v>224200</v>
      </c>
      <c r="G6506" s="4">
        <v>22420</v>
      </c>
      <c r="H6506" s="4">
        <v>246620</v>
      </c>
    </row>
    <row r="6507" spans="1:8" ht="15.75">
      <c r="A6507" s="3" t="s">
        <v>2938</v>
      </c>
      <c r="B6507" s="2" t="s">
        <v>734</v>
      </c>
      <c r="C6507" s="2" t="s">
        <v>733</v>
      </c>
      <c r="D6507" s="2" t="s">
        <v>735</v>
      </c>
      <c r="E6507" s="4">
        <v>1289</v>
      </c>
      <c r="F6507" s="4">
        <v>4782480</v>
      </c>
      <c r="G6507" s="4">
        <v>478248</v>
      </c>
      <c r="H6507" s="4">
        <v>5260728</v>
      </c>
    </row>
    <row r="6508" spans="1:8" ht="15.75">
      <c r="A6508" s="3" t="s">
        <v>2938</v>
      </c>
      <c r="B6508" s="2" t="s">
        <v>737</v>
      </c>
      <c r="C6508" s="2" t="s">
        <v>736</v>
      </c>
      <c r="D6508" s="2" t="s">
        <v>738</v>
      </c>
      <c r="E6508" s="4">
        <v>1010</v>
      </c>
      <c r="F6508" s="4">
        <v>1841820</v>
      </c>
      <c r="G6508" s="4">
        <v>184182</v>
      </c>
      <c r="H6508" s="4">
        <v>2026002</v>
      </c>
    </row>
    <row r="6509" spans="1:8" ht="15.75">
      <c r="A6509" s="3" t="s">
        <v>2938</v>
      </c>
      <c r="B6509" s="2" t="s">
        <v>3100</v>
      </c>
      <c r="C6509" s="2" t="s">
        <v>3099</v>
      </c>
      <c r="D6509" s="2" t="s">
        <v>3101</v>
      </c>
      <c r="E6509" s="4">
        <v>30</v>
      </c>
      <c r="F6509" s="4">
        <v>122040</v>
      </c>
      <c r="G6509" s="4">
        <v>12204</v>
      </c>
      <c r="H6509" s="4">
        <v>134244</v>
      </c>
    </row>
    <row r="6510" spans="1:8" ht="15.75">
      <c r="A6510" s="3" t="s">
        <v>2938</v>
      </c>
      <c r="B6510" s="2" t="s">
        <v>3103</v>
      </c>
      <c r="C6510" s="2" t="s">
        <v>3102</v>
      </c>
      <c r="D6510" s="2" t="s">
        <v>3104</v>
      </c>
      <c r="E6510" s="4">
        <v>20</v>
      </c>
      <c r="F6510" s="4">
        <v>40780</v>
      </c>
      <c r="G6510" s="4">
        <v>4078</v>
      </c>
      <c r="H6510" s="4">
        <v>44858</v>
      </c>
    </row>
    <row r="6511" spans="1:8" ht="15.75">
      <c r="A6511" s="3" t="s">
        <v>2938</v>
      </c>
      <c r="B6511" s="2" t="s">
        <v>3109</v>
      </c>
      <c r="C6511" s="2" t="s">
        <v>3108</v>
      </c>
      <c r="D6511" s="2" t="s">
        <v>3110</v>
      </c>
      <c r="E6511" s="4">
        <v>30</v>
      </c>
      <c r="F6511" s="4">
        <v>129720</v>
      </c>
      <c r="G6511" s="4">
        <v>12972</v>
      </c>
      <c r="H6511" s="4">
        <v>142692</v>
      </c>
    </row>
    <row r="6512" spans="1:8" ht="15.75">
      <c r="A6512" s="3" t="s">
        <v>2938</v>
      </c>
      <c r="B6512" s="2" t="s">
        <v>745</v>
      </c>
      <c r="C6512" s="2" t="s">
        <v>744</v>
      </c>
      <c r="D6512" s="2" t="s">
        <v>746</v>
      </c>
      <c r="E6512" s="4">
        <v>750</v>
      </c>
      <c r="F6512" s="4">
        <v>3672000</v>
      </c>
      <c r="G6512" s="4">
        <v>367200</v>
      </c>
      <c r="H6512" s="4">
        <v>4039200</v>
      </c>
    </row>
    <row r="6513" spans="1:8" ht="15.75">
      <c r="A6513" s="3" t="s">
        <v>2938</v>
      </c>
      <c r="B6513" s="2" t="s">
        <v>748</v>
      </c>
      <c r="C6513" s="2" t="s">
        <v>747</v>
      </c>
      <c r="D6513" s="2" t="s">
        <v>749</v>
      </c>
      <c r="E6513" s="4">
        <v>812</v>
      </c>
      <c r="F6513" s="4">
        <v>1398420</v>
      </c>
      <c r="G6513" s="4">
        <v>139842</v>
      </c>
      <c r="H6513" s="4">
        <v>1538262</v>
      </c>
    </row>
    <row r="6514" spans="1:8" ht="15.75">
      <c r="A6514" s="3" t="s">
        <v>2938</v>
      </c>
      <c r="B6514" s="2" t="s">
        <v>3115</v>
      </c>
      <c r="C6514" s="2" t="s">
        <v>3114</v>
      </c>
      <c r="D6514" s="2" t="s">
        <v>3116</v>
      </c>
      <c r="E6514" s="4">
        <v>30</v>
      </c>
      <c r="F6514" s="4">
        <v>140490</v>
      </c>
      <c r="G6514" s="4">
        <v>14049</v>
      </c>
      <c r="H6514" s="4">
        <v>154539</v>
      </c>
    </row>
    <row r="6515" spans="1:8" ht="15.75">
      <c r="A6515" s="3" t="s">
        <v>2938</v>
      </c>
      <c r="B6515" s="2" t="s">
        <v>3118</v>
      </c>
      <c r="C6515" s="2" t="s">
        <v>3117</v>
      </c>
      <c r="D6515" s="2" t="s">
        <v>3119</v>
      </c>
      <c r="E6515" s="4">
        <v>20</v>
      </c>
      <c r="F6515" s="4">
        <v>47280</v>
      </c>
      <c r="G6515" s="4">
        <v>4728</v>
      </c>
      <c r="H6515" s="4">
        <v>52008</v>
      </c>
    </row>
    <row r="6516" spans="1:8" ht="15.75">
      <c r="A6516" s="3" t="s">
        <v>2938</v>
      </c>
      <c r="B6516" s="2" t="s">
        <v>3121</v>
      </c>
      <c r="C6516" s="2" t="s">
        <v>3120</v>
      </c>
      <c r="D6516" s="2" t="s">
        <v>3122</v>
      </c>
      <c r="E6516" s="4">
        <v>30</v>
      </c>
      <c r="F6516" s="4">
        <v>149970</v>
      </c>
      <c r="G6516" s="4">
        <v>14997</v>
      </c>
      <c r="H6516" s="4">
        <v>164967</v>
      </c>
    </row>
    <row r="6517" spans="1:8" ht="15.75">
      <c r="A6517" s="3" t="s">
        <v>2938</v>
      </c>
      <c r="B6517" s="2" t="s">
        <v>3124</v>
      </c>
      <c r="C6517" s="2" t="s">
        <v>3123</v>
      </c>
      <c r="D6517" s="2" t="s">
        <v>3125</v>
      </c>
      <c r="E6517" s="4">
        <v>20</v>
      </c>
      <c r="F6517" s="4">
        <v>50500</v>
      </c>
      <c r="G6517" s="4">
        <v>5050</v>
      </c>
      <c r="H6517" s="4">
        <v>55550</v>
      </c>
    </row>
    <row r="6518" spans="1:8" ht="15.75">
      <c r="A6518" s="3" t="s">
        <v>2938</v>
      </c>
      <c r="B6518" s="2" t="s">
        <v>757</v>
      </c>
      <c r="C6518" s="2" t="s">
        <v>756</v>
      </c>
      <c r="D6518" s="2" t="s">
        <v>758</v>
      </c>
      <c r="E6518" s="4">
        <v>224</v>
      </c>
      <c r="F6518" s="4">
        <v>503460</v>
      </c>
      <c r="G6518" s="4">
        <v>50346</v>
      </c>
      <c r="H6518" s="4">
        <v>553806</v>
      </c>
    </row>
    <row r="6519" spans="1:8" ht="15.75">
      <c r="A6519" s="3" t="s">
        <v>2938</v>
      </c>
      <c r="B6519" s="2" t="s">
        <v>760</v>
      </c>
      <c r="C6519" s="2" t="s">
        <v>759</v>
      </c>
      <c r="D6519" s="2" t="s">
        <v>761</v>
      </c>
      <c r="E6519" s="4">
        <v>200</v>
      </c>
      <c r="F6519" s="4">
        <v>224200</v>
      </c>
      <c r="G6519" s="4">
        <v>22420</v>
      </c>
      <c r="H6519" s="4">
        <v>246620</v>
      </c>
    </row>
    <row r="6520" spans="1:8" ht="15.75">
      <c r="A6520" s="3" t="s">
        <v>2938</v>
      </c>
      <c r="B6520" s="2" t="s">
        <v>771</v>
      </c>
      <c r="C6520" s="2" t="s">
        <v>770</v>
      </c>
      <c r="D6520" s="2" t="s">
        <v>772</v>
      </c>
      <c r="E6520" s="4">
        <v>861</v>
      </c>
      <c r="F6520" s="4">
        <v>4581620</v>
      </c>
      <c r="G6520" s="4">
        <v>458162</v>
      </c>
      <c r="H6520" s="4">
        <v>5039782</v>
      </c>
    </row>
    <row r="6521" spans="1:8" ht="15.75">
      <c r="A6521" s="3" t="s">
        <v>2938</v>
      </c>
      <c r="B6521" s="2" t="s">
        <v>774</v>
      </c>
      <c r="C6521" s="2" t="s">
        <v>773</v>
      </c>
      <c r="D6521" s="2" t="s">
        <v>775</v>
      </c>
      <c r="E6521" s="4">
        <v>1110</v>
      </c>
      <c r="F6521" s="4">
        <v>2310820</v>
      </c>
      <c r="G6521" s="4">
        <v>231082</v>
      </c>
      <c r="H6521" s="4">
        <v>2541902</v>
      </c>
    </row>
    <row r="6522" spans="1:8" ht="15.75">
      <c r="A6522" s="3" t="s">
        <v>2938</v>
      </c>
      <c r="B6522" s="2" t="s">
        <v>3129</v>
      </c>
      <c r="C6522" s="2" t="s">
        <v>3128</v>
      </c>
      <c r="D6522" s="2" t="s">
        <v>3130</v>
      </c>
      <c r="E6522" s="4">
        <v>30</v>
      </c>
      <c r="F6522" s="4">
        <v>168210</v>
      </c>
      <c r="G6522" s="4">
        <v>16821</v>
      </c>
      <c r="H6522" s="4">
        <v>185031</v>
      </c>
    </row>
    <row r="6523" spans="1:8" ht="15.75">
      <c r="A6523" s="3" t="s">
        <v>2938</v>
      </c>
      <c r="B6523" s="2" t="s">
        <v>3132</v>
      </c>
      <c r="C6523" s="2" t="s">
        <v>3131</v>
      </c>
      <c r="D6523" s="2" t="s">
        <v>3133</v>
      </c>
      <c r="E6523" s="4">
        <v>30</v>
      </c>
      <c r="F6523" s="4">
        <v>177240</v>
      </c>
      <c r="G6523" s="4">
        <v>17724</v>
      </c>
      <c r="H6523" s="4">
        <v>194964</v>
      </c>
    </row>
    <row r="6524" spans="1:8" ht="15.75">
      <c r="A6524" s="3" t="s">
        <v>2938</v>
      </c>
      <c r="B6524" s="2" t="s">
        <v>779</v>
      </c>
      <c r="C6524" s="2" t="s">
        <v>778</v>
      </c>
      <c r="D6524" s="2" t="s">
        <v>780</v>
      </c>
      <c r="E6524" s="4">
        <v>550</v>
      </c>
      <c r="F6524" s="4">
        <v>3644260</v>
      </c>
      <c r="G6524" s="4">
        <v>364426</v>
      </c>
      <c r="H6524" s="4">
        <v>4008686</v>
      </c>
    </row>
    <row r="6525" spans="1:8" ht="15.75">
      <c r="A6525" s="3" t="s">
        <v>2938</v>
      </c>
      <c r="B6525" s="2" t="s">
        <v>782</v>
      </c>
      <c r="C6525" s="2" t="s">
        <v>781</v>
      </c>
      <c r="D6525" s="2" t="s">
        <v>783</v>
      </c>
      <c r="E6525" s="4">
        <v>300</v>
      </c>
      <c r="F6525" s="4">
        <v>925800</v>
      </c>
      <c r="G6525" s="4">
        <v>92580</v>
      </c>
      <c r="H6525" s="4">
        <v>1018380</v>
      </c>
    </row>
    <row r="6526" spans="1:8" ht="15.75">
      <c r="A6526" s="3" t="s">
        <v>2938</v>
      </c>
      <c r="B6526" s="2" t="s">
        <v>800</v>
      </c>
      <c r="C6526" s="2" t="s">
        <v>799</v>
      </c>
      <c r="D6526" s="2" t="s">
        <v>801</v>
      </c>
      <c r="E6526" s="4">
        <v>368</v>
      </c>
      <c r="F6526" s="4">
        <v>2219360</v>
      </c>
      <c r="G6526" s="4">
        <v>221936</v>
      </c>
      <c r="H6526" s="4">
        <v>2441296</v>
      </c>
    </row>
    <row r="6527" spans="1:8" ht="15.75">
      <c r="A6527" s="3" t="s">
        <v>2938</v>
      </c>
      <c r="B6527" s="2" t="s">
        <v>803</v>
      </c>
      <c r="C6527" s="2" t="s">
        <v>802</v>
      </c>
      <c r="D6527" s="2" t="s">
        <v>804</v>
      </c>
      <c r="E6527" s="4">
        <v>1</v>
      </c>
      <c r="F6527" s="4">
        <v>4800</v>
      </c>
      <c r="G6527" s="4">
        <v>480</v>
      </c>
      <c r="H6527" s="4">
        <v>5280</v>
      </c>
    </row>
    <row r="6528" spans="1:8" ht="15.75">
      <c r="A6528" s="3" t="s">
        <v>2938</v>
      </c>
      <c r="B6528" s="2" t="s">
        <v>806</v>
      </c>
      <c r="C6528" s="2" t="s">
        <v>805</v>
      </c>
      <c r="D6528" s="2" t="s">
        <v>807</v>
      </c>
      <c r="E6528" s="4">
        <v>100</v>
      </c>
      <c r="F6528" s="4">
        <v>760000</v>
      </c>
      <c r="G6528" s="4">
        <v>76000</v>
      </c>
      <c r="H6528" s="4">
        <v>836000</v>
      </c>
    </row>
    <row r="6529" spans="1:8" ht="15.75">
      <c r="A6529" s="3" t="s">
        <v>2938</v>
      </c>
      <c r="B6529" s="2" t="s">
        <v>814</v>
      </c>
      <c r="C6529" s="2" t="s">
        <v>813</v>
      </c>
      <c r="D6529" s="2" t="s">
        <v>815</v>
      </c>
      <c r="E6529" s="4">
        <v>3000</v>
      </c>
      <c r="F6529" s="4">
        <v>4239000</v>
      </c>
      <c r="G6529" s="4">
        <v>423897</v>
      </c>
      <c r="H6529" s="4">
        <v>4662897</v>
      </c>
    </row>
    <row r="6530" spans="1:8" ht="15.75">
      <c r="A6530" s="3" t="s">
        <v>2938</v>
      </c>
      <c r="B6530" s="2" t="s">
        <v>817</v>
      </c>
      <c r="C6530" s="2" t="s">
        <v>816</v>
      </c>
      <c r="D6530" s="2" t="s">
        <v>818</v>
      </c>
      <c r="E6530" s="4">
        <v>300</v>
      </c>
      <c r="F6530" s="4">
        <v>393000</v>
      </c>
      <c r="G6530" s="4">
        <v>39300</v>
      </c>
      <c r="H6530" s="4">
        <v>432300</v>
      </c>
    </row>
    <row r="6531" spans="1:8" ht="15.75">
      <c r="A6531" s="3" t="s">
        <v>2938</v>
      </c>
      <c r="B6531" s="2" t="s">
        <v>820</v>
      </c>
      <c r="C6531" s="2" t="s">
        <v>819</v>
      </c>
      <c r="D6531" s="2" t="s">
        <v>821</v>
      </c>
      <c r="E6531" s="4">
        <v>320</v>
      </c>
      <c r="F6531" s="4">
        <v>838300</v>
      </c>
      <c r="G6531" s="4">
        <v>83830</v>
      </c>
      <c r="H6531" s="4">
        <v>922130</v>
      </c>
    </row>
    <row r="6532" spans="1:8" ht="15.75">
      <c r="A6532" s="3" t="s">
        <v>2938</v>
      </c>
      <c r="B6532" s="2" t="s">
        <v>823</v>
      </c>
      <c r="C6532" s="2" t="s">
        <v>822</v>
      </c>
      <c r="D6532" s="2" t="s">
        <v>824</v>
      </c>
      <c r="E6532" s="4">
        <v>32271</v>
      </c>
      <c r="F6532" s="4">
        <v>44988304</v>
      </c>
      <c r="G6532" s="4">
        <v>4498830</v>
      </c>
      <c r="H6532" s="4">
        <v>49487134</v>
      </c>
    </row>
    <row r="6533" spans="1:8" ht="15.75">
      <c r="A6533" s="3" t="s">
        <v>2938</v>
      </c>
      <c r="B6533" s="2" t="s">
        <v>826</v>
      </c>
      <c r="C6533" s="2" t="s">
        <v>825</v>
      </c>
      <c r="D6533" s="2" t="s">
        <v>827</v>
      </c>
      <c r="E6533" s="4">
        <v>60</v>
      </c>
      <c r="F6533" s="4">
        <v>501960</v>
      </c>
      <c r="G6533" s="4">
        <v>50196</v>
      </c>
      <c r="H6533" s="4">
        <v>552156</v>
      </c>
    </row>
    <row r="6534" spans="1:8" ht="15.75">
      <c r="A6534" s="3" t="s">
        <v>2938</v>
      </c>
      <c r="B6534" s="2" t="s">
        <v>829</v>
      </c>
      <c r="C6534" s="2" t="s">
        <v>828</v>
      </c>
      <c r="D6534" s="2" t="s">
        <v>830</v>
      </c>
      <c r="E6534" s="4">
        <v>10</v>
      </c>
      <c r="F6534" s="4">
        <v>38290</v>
      </c>
      <c r="G6534" s="4">
        <v>3829</v>
      </c>
      <c r="H6534" s="4">
        <v>42119</v>
      </c>
    </row>
    <row r="6535" spans="1:8" ht="15.75">
      <c r="A6535" s="3" t="s">
        <v>2938</v>
      </c>
      <c r="B6535" s="2" t="s">
        <v>3150</v>
      </c>
      <c r="C6535" s="2" t="s">
        <v>3149</v>
      </c>
      <c r="D6535" s="2" t="s">
        <v>3151</v>
      </c>
      <c r="E6535" s="4">
        <v>50</v>
      </c>
      <c r="F6535" s="4">
        <v>147300</v>
      </c>
      <c r="G6535" s="4">
        <v>14730</v>
      </c>
      <c r="H6535" s="4">
        <v>162030</v>
      </c>
    </row>
    <row r="6536" spans="1:8" ht="15.75">
      <c r="A6536" s="3" t="s">
        <v>2938</v>
      </c>
      <c r="B6536" s="2" t="s">
        <v>841</v>
      </c>
      <c r="C6536" s="2" t="s">
        <v>840</v>
      </c>
      <c r="D6536" s="2" t="s">
        <v>842</v>
      </c>
      <c r="E6536" s="4">
        <v>95</v>
      </c>
      <c r="F6536" s="4">
        <v>492450</v>
      </c>
      <c r="G6536" s="4">
        <v>49245</v>
      </c>
      <c r="H6536" s="4">
        <v>541695</v>
      </c>
    </row>
    <row r="6537" spans="1:8" ht="15.75">
      <c r="A6537" s="3" t="s">
        <v>2938</v>
      </c>
      <c r="B6537" s="2" t="s">
        <v>855</v>
      </c>
      <c r="C6537" s="2" t="s">
        <v>854</v>
      </c>
      <c r="D6537" s="2" t="s">
        <v>856</v>
      </c>
      <c r="E6537" s="4">
        <v>868</v>
      </c>
      <c r="F6537" s="4">
        <v>4122500</v>
      </c>
      <c r="G6537" s="4">
        <v>412250</v>
      </c>
      <c r="H6537" s="4">
        <v>4534750</v>
      </c>
    </row>
    <row r="6538" spans="1:8" ht="15.75">
      <c r="A6538" s="3" t="s">
        <v>2938</v>
      </c>
      <c r="B6538" s="2" t="s">
        <v>858</v>
      </c>
      <c r="C6538" s="2" t="s">
        <v>857</v>
      </c>
      <c r="D6538" s="2" t="s">
        <v>859</v>
      </c>
      <c r="E6538" s="4">
        <v>180</v>
      </c>
      <c r="F6538" s="4">
        <v>1940428</v>
      </c>
      <c r="G6538" s="4">
        <v>194042</v>
      </c>
      <c r="H6538" s="4">
        <v>2134470</v>
      </c>
    </row>
    <row r="6539" spans="1:8" ht="15.75">
      <c r="A6539" s="3" t="s">
        <v>2938</v>
      </c>
      <c r="B6539" s="2" t="s">
        <v>3153</v>
      </c>
      <c r="C6539" s="2" t="s">
        <v>3152</v>
      </c>
      <c r="D6539" s="2" t="s">
        <v>3154</v>
      </c>
      <c r="E6539" s="4">
        <v>30</v>
      </c>
      <c r="F6539" s="4">
        <v>101940</v>
      </c>
      <c r="G6539" s="4">
        <v>10194</v>
      </c>
      <c r="H6539" s="4">
        <v>112134</v>
      </c>
    </row>
    <row r="6540" spans="1:8" ht="15.75">
      <c r="A6540" s="3" t="s">
        <v>2938</v>
      </c>
      <c r="B6540" s="2" t="s">
        <v>878</v>
      </c>
      <c r="C6540" s="2" t="s">
        <v>877</v>
      </c>
      <c r="D6540" s="2" t="s">
        <v>879</v>
      </c>
      <c r="E6540" s="4">
        <v>20</v>
      </c>
      <c r="F6540" s="4">
        <v>34160</v>
      </c>
      <c r="G6540" s="4">
        <v>3416</v>
      </c>
      <c r="H6540" s="4">
        <v>37576</v>
      </c>
    </row>
    <row r="6541" spans="1:8" ht="15.75">
      <c r="A6541" s="3" t="s">
        <v>2938</v>
      </c>
      <c r="B6541" s="2" t="s">
        <v>883</v>
      </c>
      <c r="C6541" s="2" t="s">
        <v>882</v>
      </c>
      <c r="D6541" s="2" t="s">
        <v>884</v>
      </c>
      <c r="E6541" s="4">
        <v>60</v>
      </c>
      <c r="F6541" s="4">
        <v>1188420</v>
      </c>
      <c r="G6541" s="4">
        <v>118842</v>
      </c>
      <c r="H6541" s="4">
        <v>1307262</v>
      </c>
    </row>
    <row r="6542" spans="1:8" ht="15.75">
      <c r="A6542" s="3" t="s">
        <v>2938</v>
      </c>
      <c r="B6542" s="2" t="s">
        <v>3163</v>
      </c>
      <c r="C6542" s="2" t="s">
        <v>3162</v>
      </c>
      <c r="D6542" s="2" t="s">
        <v>919</v>
      </c>
      <c r="E6542" s="4">
        <v>20</v>
      </c>
      <c r="F6542" s="4">
        <v>626600</v>
      </c>
      <c r="G6542" s="4">
        <v>62660</v>
      </c>
      <c r="H6542" s="4">
        <v>689260</v>
      </c>
    </row>
    <row r="6543" spans="1:8" ht="15.75">
      <c r="A6543" s="3" t="s">
        <v>2938</v>
      </c>
      <c r="B6543" s="2" t="s">
        <v>889</v>
      </c>
      <c r="C6543" s="2" t="s">
        <v>888</v>
      </c>
      <c r="D6543" s="2" t="s">
        <v>890</v>
      </c>
      <c r="E6543" s="4">
        <v>90</v>
      </c>
      <c r="F6543" s="4">
        <v>1361490</v>
      </c>
      <c r="G6543" s="4">
        <v>136149</v>
      </c>
      <c r="H6543" s="4">
        <v>1497639</v>
      </c>
    </row>
    <row r="6544" spans="1:8" ht="15.75">
      <c r="A6544" s="3" t="s">
        <v>2938</v>
      </c>
      <c r="B6544" s="2" t="s">
        <v>897</v>
      </c>
      <c r="C6544" s="2" t="s">
        <v>896</v>
      </c>
      <c r="D6544" s="2" t="s">
        <v>884</v>
      </c>
      <c r="E6544" s="4">
        <v>130</v>
      </c>
      <c r="F6544" s="4">
        <v>2968290</v>
      </c>
      <c r="G6544" s="4">
        <v>296829</v>
      </c>
      <c r="H6544" s="4">
        <v>3265119</v>
      </c>
    </row>
    <row r="6545" spans="1:8" ht="15.75">
      <c r="A6545" s="3" t="s">
        <v>2938</v>
      </c>
      <c r="B6545" s="2" t="s">
        <v>3165</v>
      </c>
      <c r="C6545" s="2" t="s">
        <v>3164</v>
      </c>
      <c r="D6545" s="2" t="s">
        <v>909</v>
      </c>
      <c r="E6545" s="4">
        <v>150</v>
      </c>
      <c r="F6545" s="4">
        <v>1642430</v>
      </c>
      <c r="G6545" s="4">
        <v>164243</v>
      </c>
      <c r="H6545" s="4">
        <v>1806673</v>
      </c>
    </row>
    <row r="6546" spans="1:8" ht="15.75">
      <c r="A6546" s="3" t="s">
        <v>2938</v>
      </c>
      <c r="B6546" s="2" t="s">
        <v>902</v>
      </c>
      <c r="C6546" s="2" t="s">
        <v>901</v>
      </c>
      <c r="D6546" s="2" t="s">
        <v>890</v>
      </c>
      <c r="E6546" s="4">
        <v>160</v>
      </c>
      <c r="F6546" s="4">
        <v>2767010</v>
      </c>
      <c r="G6546" s="4">
        <v>276701</v>
      </c>
      <c r="H6546" s="4">
        <v>3043711</v>
      </c>
    </row>
    <row r="6547" spans="1:8" ht="15.75">
      <c r="A6547" s="3" t="s">
        <v>2938</v>
      </c>
      <c r="B6547" s="2" t="s">
        <v>906</v>
      </c>
      <c r="C6547" s="2" t="s">
        <v>905</v>
      </c>
      <c r="D6547" s="2" t="s">
        <v>884</v>
      </c>
      <c r="E6547" s="4">
        <v>130</v>
      </c>
      <c r="F6547" s="4">
        <v>3361670</v>
      </c>
      <c r="G6547" s="4">
        <v>336167</v>
      </c>
      <c r="H6547" s="4">
        <v>3697837</v>
      </c>
    </row>
    <row r="6548" spans="1:8" ht="15.75">
      <c r="A6548" s="3" t="s">
        <v>2938</v>
      </c>
      <c r="B6548" s="2" t="s">
        <v>908</v>
      </c>
      <c r="C6548" s="2" t="s">
        <v>907</v>
      </c>
      <c r="D6548" s="2" t="s">
        <v>909</v>
      </c>
      <c r="E6548" s="4">
        <v>150</v>
      </c>
      <c r="F6548" s="4">
        <v>1872060</v>
      </c>
      <c r="G6548" s="4">
        <v>187206</v>
      </c>
      <c r="H6548" s="4">
        <v>2059266</v>
      </c>
    </row>
    <row r="6549" spans="1:8" ht="15.75">
      <c r="A6549" s="3" t="s">
        <v>2938</v>
      </c>
      <c r="B6549" s="2" t="s">
        <v>3167</v>
      </c>
      <c r="C6549" s="2" t="s">
        <v>3166</v>
      </c>
      <c r="D6549" s="2" t="s">
        <v>890</v>
      </c>
      <c r="E6549" s="4">
        <v>160</v>
      </c>
      <c r="F6549" s="4">
        <v>3147380</v>
      </c>
      <c r="G6549" s="4">
        <v>314738</v>
      </c>
      <c r="H6549" s="4">
        <v>3462118</v>
      </c>
    </row>
    <row r="6550" spans="1:8" ht="15.75">
      <c r="A6550" s="3" t="s">
        <v>2938</v>
      </c>
      <c r="B6550" s="2" t="s">
        <v>911</v>
      </c>
      <c r="C6550" s="2" t="s">
        <v>910</v>
      </c>
      <c r="D6550" s="2" t="s">
        <v>884</v>
      </c>
      <c r="E6550" s="4">
        <v>130</v>
      </c>
      <c r="F6550" s="4">
        <v>3754920</v>
      </c>
      <c r="G6550" s="4">
        <v>375492</v>
      </c>
      <c r="H6550" s="4">
        <v>4130412</v>
      </c>
    </row>
    <row r="6551" spans="1:8" ht="15.75">
      <c r="A6551" s="3" t="s">
        <v>2938</v>
      </c>
      <c r="B6551" s="2" t="s">
        <v>3170</v>
      </c>
      <c r="C6551" s="2" t="s">
        <v>3169</v>
      </c>
      <c r="D6551" s="2" t="s">
        <v>890</v>
      </c>
      <c r="E6551" s="4">
        <v>160</v>
      </c>
      <c r="F6551" s="4">
        <v>3527750</v>
      </c>
      <c r="G6551" s="4">
        <v>352775</v>
      </c>
      <c r="H6551" s="4">
        <v>3880525</v>
      </c>
    </row>
    <row r="6552" spans="1:8" ht="15.75">
      <c r="A6552" s="3" t="s">
        <v>2938</v>
      </c>
      <c r="B6552" s="2" t="s">
        <v>3172</v>
      </c>
      <c r="C6552" s="2" t="s">
        <v>3171</v>
      </c>
      <c r="D6552" s="2" t="s">
        <v>884</v>
      </c>
      <c r="E6552" s="4">
        <v>30</v>
      </c>
      <c r="F6552" s="4">
        <v>957300</v>
      </c>
      <c r="G6552" s="4">
        <v>95730</v>
      </c>
      <c r="H6552" s="4">
        <v>1053030</v>
      </c>
    </row>
    <row r="6553" spans="1:8" ht="15.75">
      <c r="A6553" s="3" t="s">
        <v>2938</v>
      </c>
      <c r="B6553" s="2" t="s">
        <v>3174</v>
      </c>
      <c r="C6553" s="2" t="s">
        <v>3173</v>
      </c>
      <c r="D6553" s="2" t="s">
        <v>909</v>
      </c>
      <c r="E6553" s="4">
        <v>50</v>
      </c>
      <c r="F6553" s="4">
        <v>797290</v>
      </c>
      <c r="G6553" s="4">
        <v>79729</v>
      </c>
      <c r="H6553" s="4">
        <v>877019</v>
      </c>
    </row>
    <row r="6554" spans="1:8" ht="15.75">
      <c r="A6554" s="3" t="s">
        <v>2938</v>
      </c>
      <c r="B6554" s="2" t="s">
        <v>3176</v>
      </c>
      <c r="C6554" s="2" t="s">
        <v>3175</v>
      </c>
      <c r="D6554" s="2" t="s">
        <v>890</v>
      </c>
      <c r="E6554" s="4">
        <v>50</v>
      </c>
      <c r="F6554" s="4">
        <v>1246490</v>
      </c>
      <c r="G6554" s="4">
        <v>124649</v>
      </c>
      <c r="H6554" s="4">
        <v>1371139</v>
      </c>
    </row>
    <row r="6555" spans="1:8" ht="15.75">
      <c r="A6555" s="3" t="s">
        <v>2938</v>
      </c>
      <c r="B6555" s="2" t="s">
        <v>3180</v>
      </c>
      <c r="C6555" s="2" t="s">
        <v>3179</v>
      </c>
      <c r="D6555" s="2" t="s">
        <v>919</v>
      </c>
      <c r="E6555" s="4">
        <v>30</v>
      </c>
      <c r="F6555" s="4">
        <v>737940</v>
      </c>
      <c r="G6555" s="4">
        <v>73794</v>
      </c>
      <c r="H6555" s="4">
        <v>811734</v>
      </c>
    </row>
    <row r="6556" spans="1:8" ht="15.75">
      <c r="A6556" s="3" t="s">
        <v>2938</v>
      </c>
      <c r="B6556" s="2" t="s">
        <v>3187</v>
      </c>
      <c r="C6556" s="2" t="s">
        <v>3186</v>
      </c>
      <c r="D6556" s="2" t="s">
        <v>890</v>
      </c>
      <c r="E6556" s="4">
        <v>30</v>
      </c>
      <c r="F6556" s="4">
        <v>405840</v>
      </c>
      <c r="G6556" s="4">
        <v>40584</v>
      </c>
      <c r="H6556" s="4">
        <v>446424</v>
      </c>
    </row>
    <row r="6557" spans="1:8" ht="15.75">
      <c r="A6557" s="3" t="s">
        <v>2938</v>
      </c>
      <c r="B6557" s="2" t="s">
        <v>930</v>
      </c>
      <c r="C6557" s="2" t="s">
        <v>929</v>
      </c>
      <c r="D6557" s="2"/>
      <c r="E6557" s="4">
        <v>59</v>
      </c>
      <c r="F6557" s="4">
        <v>821280</v>
      </c>
      <c r="G6557" s="4">
        <v>82128</v>
      </c>
      <c r="H6557" s="4">
        <v>903408</v>
      </c>
    </row>
    <row r="6558" spans="1:8" ht="15.75">
      <c r="A6558" s="3" t="s">
        <v>2938</v>
      </c>
      <c r="B6558" s="2" t="s">
        <v>3191</v>
      </c>
      <c r="C6558" s="2" t="s">
        <v>3190</v>
      </c>
      <c r="D6558" s="2" t="s">
        <v>3192</v>
      </c>
      <c r="E6558" s="4">
        <v>20</v>
      </c>
      <c r="F6558" s="4">
        <v>44060</v>
      </c>
      <c r="G6558" s="4">
        <v>4406</v>
      </c>
      <c r="H6558" s="4">
        <v>48466</v>
      </c>
    </row>
    <row r="6559" spans="1:8" ht="15.75">
      <c r="A6559" s="3" t="s">
        <v>2938</v>
      </c>
      <c r="B6559" s="2" t="s">
        <v>932</v>
      </c>
      <c r="C6559" s="2" t="s">
        <v>931</v>
      </c>
      <c r="D6559" s="2" t="s">
        <v>890</v>
      </c>
      <c r="E6559" s="4">
        <v>85</v>
      </c>
      <c r="F6559" s="4">
        <v>1106275</v>
      </c>
      <c r="G6559" s="4">
        <v>110628</v>
      </c>
      <c r="H6559" s="4">
        <v>1216903</v>
      </c>
    </row>
    <row r="6560" spans="1:8" ht="15.75">
      <c r="A6560" s="3" t="s">
        <v>2938</v>
      </c>
      <c r="B6560" s="2" t="s">
        <v>3200</v>
      </c>
      <c r="C6560" s="2" t="s">
        <v>3199</v>
      </c>
      <c r="D6560" s="2" t="s">
        <v>909</v>
      </c>
      <c r="E6560" s="4">
        <v>150</v>
      </c>
      <c r="F6560" s="4">
        <v>2101560</v>
      </c>
      <c r="G6560" s="4">
        <v>210156</v>
      </c>
      <c r="H6560" s="4">
        <v>2311716</v>
      </c>
    </row>
    <row r="6561" spans="1:8" ht="15.75">
      <c r="A6561" s="3" t="s">
        <v>2938</v>
      </c>
      <c r="B6561" s="2" t="s">
        <v>3213</v>
      </c>
      <c r="C6561" s="2" t="s">
        <v>3212</v>
      </c>
      <c r="D6561" s="2"/>
      <c r="E6561" s="4">
        <v>2</v>
      </c>
      <c r="F6561" s="4">
        <v>20400</v>
      </c>
      <c r="G6561" s="4">
        <v>2040</v>
      </c>
      <c r="H6561" s="4">
        <v>22440</v>
      </c>
    </row>
    <row r="6562" spans="1:8" ht="15.75">
      <c r="A6562" s="3" t="s">
        <v>2938</v>
      </c>
      <c r="B6562" s="2" t="s">
        <v>3221</v>
      </c>
      <c r="C6562" s="2" t="s">
        <v>621</v>
      </c>
      <c r="D6562" s="2" t="s">
        <v>3222</v>
      </c>
      <c r="E6562" s="4">
        <v>200</v>
      </c>
      <c r="F6562" s="4">
        <v>524600</v>
      </c>
      <c r="G6562" s="4">
        <v>52460</v>
      </c>
      <c r="H6562" s="4">
        <v>577060</v>
      </c>
    </row>
    <row r="6563" spans="1:8" ht="15.75">
      <c r="A6563" s="3" t="s">
        <v>2938</v>
      </c>
      <c r="B6563" s="2" t="s">
        <v>1017</v>
      </c>
      <c r="C6563" s="2" t="s">
        <v>1016</v>
      </c>
      <c r="D6563" s="2" t="s">
        <v>919</v>
      </c>
      <c r="E6563" s="4">
        <v>4</v>
      </c>
      <c r="F6563" s="4">
        <v>170200</v>
      </c>
      <c r="G6563" s="4">
        <v>17020</v>
      </c>
      <c r="H6563" s="4">
        <v>187220</v>
      </c>
    </row>
    <row r="6564" spans="1:8" ht="15.75">
      <c r="A6564" s="3" t="s">
        <v>2938</v>
      </c>
      <c r="B6564" s="2" t="s">
        <v>3229</v>
      </c>
      <c r="C6564" s="2" t="s">
        <v>614</v>
      </c>
      <c r="D6564" s="2" t="s">
        <v>3230</v>
      </c>
      <c r="E6564" s="4">
        <v>200</v>
      </c>
      <c r="F6564" s="4">
        <v>444000</v>
      </c>
      <c r="G6564" s="4">
        <v>44400</v>
      </c>
      <c r="H6564" s="4">
        <v>488400</v>
      </c>
    </row>
    <row r="6565" spans="1:8" ht="15.75">
      <c r="A6565" s="3" t="s">
        <v>2938</v>
      </c>
      <c r="B6565" s="2" t="s">
        <v>3238</v>
      </c>
      <c r="C6565" s="2" t="s">
        <v>3237</v>
      </c>
      <c r="D6565" s="2" t="s">
        <v>909</v>
      </c>
      <c r="E6565" s="4">
        <v>76</v>
      </c>
      <c r="F6565" s="4">
        <v>728940</v>
      </c>
      <c r="G6565" s="4">
        <v>72894</v>
      </c>
      <c r="H6565" s="4">
        <v>801834</v>
      </c>
    </row>
    <row r="6566" spans="1:8" ht="15.75">
      <c r="A6566" s="3" t="s">
        <v>2938</v>
      </c>
      <c r="B6566" s="2" t="s">
        <v>3243</v>
      </c>
      <c r="C6566" s="2" t="s">
        <v>363</v>
      </c>
      <c r="D6566" s="2" t="s">
        <v>3244</v>
      </c>
      <c r="E6566" s="4">
        <v>200</v>
      </c>
      <c r="F6566" s="4">
        <v>956800</v>
      </c>
      <c r="G6566" s="4">
        <v>95680</v>
      </c>
      <c r="H6566" s="4">
        <v>1052480</v>
      </c>
    </row>
    <row r="6567" spans="1:8" ht="15.75">
      <c r="A6567" s="3" t="s">
        <v>2938</v>
      </c>
      <c r="B6567" s="2" t="s">
        <v>1028</v>
      </c>
      <c r="C6567" s="2" t="s">
        <v>352</v>
      </c>
      <c r="D6567" s="2" t="s">
        <v>1029</v>
      </c>
      <c r="E6567" s="4">
        <v>100</v>
      </c>
      <c r="F6567" s="4">
        <v>611000</v>
      </c>
      <c r="G6567" s="4">
        <v>61100</v>
      </c>
      <c r="H6567" s="4">
        <v>672100</v>
      </c>
    </row>
    <row r="6568" spans="1:8" ht="15.75">
      <c r="A6568" s="3" t="s">
        <v>2938</v>
      </c>
      <c r="B6568" s="2" t="s">
        <v>1043</v>
      </c>
      <c r="C6568" s="2" t="s">
        <v>1042</v>
      </c>
      <c r="D6568" s="2"/>
      <c r="E6568" s="4">
        <v>8</v>
      </c>
      <c r="F6568" s="4">
        <v>44296</v>
      </c>
      <c r="G6568" s="4">
        <v>4430</v>
      </c>
      <c r="H6568" s="4">
        <v>48726</v>
      </c>
    </row>
    <row r="6569" spans="1:8" ht="15.75">
      <c r="A6569" s="3" t="s">
        <v>2938</v>
      </c>
      <c r="B6569" s="2" t="s">
        <v>1073</v>
      </c>
      <c r="C6569" s="2" t="s">
        <v>789</v>
      </c>
      <c r="D6569" s="2" t="s">
        <v>1074</v>
      </c>
      <c r="E6569" s="4">
        <v>100</v>
      </c>
      <c r="F6569" s="4">
        <v>118700</v>
      </c>
      <c r="G6569" s="4">
        <v>11870</v>
      </c>
      <c r="H6569" s="4">
        <v>130570</v>
      </c>
    </row>
    <row r="6570" spans="1:8" ht="15.75">
      <c r="A6570" s="3" t="s">
        <v>2938</v>
      </c>
      <c r="B6570" s="2" t="s">
        <v>1075</v>
      </c>
      <c r="C6570" s="2" t="s">
        <v>822</v>
      </c>
      <c r="D6570" s="2" t="s">
        <v>1076</v>
      </c>
      <c r="E6570" s="4">
        <v>7100</v>
      </c>
      <c r="F6570" s="4">
        <v>9009900</v>
      </c>
      <c r="G6570" s="4">
        <v>900990</v>
      </c>
      <c r="H6570" s="4">
        <v>9910890</v>
      </c>
    </row>
    <row r="6571" spans="1:8" ht="15.75">
      <c r="A6571" s="3" t="s">
        <v>2938</v>
      </c>
      <c r="B6571" s="2" t="s">
        <v>1090</v>
      </c>
      <c r="C6571" s="2" t="s">
        <v>366</v>
      </c>
      <c r="D6571" s="2" t="s">
        <v>1091</v>
      </c>
      <c r="E6571" s="4">
        <v>100</v>
      </c>
      <c r="F6571" s="4"/>
      <c r="G6571" s="4"/>
      <c r="H6571" s="4"/>
    </row>
    <row r="6572" spans="1:8" ht="15.75">
      <c r="A6572" s="3" t="s">
        <v>2938</v>
      </c>
      <c r="B6572" s="2" t="s">
        <v>1116</v>
      </c>
      <c r="C6572" s="2" t="s">
        <v>514</v>
      </c>
      <c r="D6572" s="2" t="s">
        <v>3272</v>
      </c>
      <c r="E6572" s="4">
        <v>12</v>
      </c>
      <c r="F6572" s="4">
        <v>74400</v>
      </c>
      <c r="G6572" s="4">
        <v>7440</v>
      </c>
      <c r="H6572" s="4">
        <v>81840</v>
      </c>
    </row>
    <row r="6573" spans="1:8" ht="15.75">
      <c r="A6573" s="3" t="s">
        <v>2938</v>
      </c>
      <c r="B6573" s="2" t="s">
        <v>1122</v>
      </c>
      <c r="C6573" s="2" t="s">
        <v>366</v>
      </c>
      <c r="D6573" s="2" t="s">
        <v>1117</v>
      </c>
      <c r="E6573" s="4">
        <v>3</v>
      </c>
      <c r="F6573" s="4">
        <v>20100</v>
      </c>
      <c r="G6573" s="4">
        <v>2010</v>
      </c>
      <c r="H6573" s="4">
        <v>22110</v>
      </c>
    </row>
    <row r="6574" spans="1:8" ht="15.75">
      <c r="A6574" s="3" t="s">
        <v>2938</v>
      </c>
      <c r="B6574" s="2" t="s">
        <v>1127</v>
      </c>
      <c r="C6574" s="2" t="s">
        <v>355</v>
      </c>
      <c r="D6574" s="2" t="s">
        <v>1117</v>
      </c>
      <c r="E6574" s="4">
        <v>3</v>
      </c>
      <c r="F6574" s="4">
        <v>23700</v>
      </c>
      <c r="G6574" s="4">
        <v>2370</v>
      </c>
      <c r="H6574" s="4">
        <v>26070</v>
      </c>
    </row>
    <row r="6575" spans="1:8" ht="15.75">
      <c r="A6575" s="3" t="s">
        <v>2938</v>
      </c>
      <c r="B6575" s="2" t="s">
        <v>3282</v>
      </c>
      <c r="C6575" s="2" t="s">
        <v>3281</v>
      </c>
      <c r="D6575" s="2" t="s">
        <v>890</v>
      </c>
      <c r="E6575" s="4">
        <v>20</v>
      </c>
      <c r="F6575" s="4">
        <v>732260</v>
      </c>
      <c r="G6575" s="4">
        <v>73226</v>
      </c>
      <c r="H6575" s="4">
        <v>805486</v>
      </c>
    </row>
    <row r="6576" spans="1:8" ht="15.75">
      <c r="A6576" s="3" t="s">
        <v>2938</v>
      </c>
      <c r="B6576" s="2" t="s">
        <v>3288</v>
      </c>
      <c r="C6576" s="2" t="s">
        <v>3287</v>
      </c>
      <c r="D6576" s="2" t="s">
        <v>890</v>
      </c>
      <c r="E6576" s="4">
        <v>20</v>
      </c>
      <c r="F6576" s="4">
        <v>578360</v>
      </c>
      <c r="G6576" s="4">
        <v>57836</v>
      </c>
      <c r="H6576" s="4">
        <v>636196</v>
      </c>
    </row>
    <row r="6577" spans="1:8" ht="15.75">
      <c r="A6577" s="3" t="s">
        <v>2938</v>
      </c>
      <c r="B6577" s="2" t="s">
        <v>1176</v>
      </c>
      <c r="C6577" s="2" t="s">
        <v>1175</v>
      </c>
      <c r="D6577" s="2"/>
      <c r="E6577" s="4">
        <v>8</v>
      </c>
      <c r="F6577" s="4">
        <v>19200</v>
      </c>
      <c r="G6577" s="4">
        <v>1920</v>
      </c>
      <c r="H6577" s="4">
        <v>21120</v>
      </c>
    </row>
    <row r="6578" spans="1:8" ht="15.75">
      <c r="A6578" s="3" t="s">
        <v>2938</v>
      </c>
      <c r="B6578" s="2" t="s">
        <v>1178</v>
      </c>
      <c r="C6578" s="2" t="s">
        <v>1177</v>
      </c>
      <c r="D6578" s="2" t="s">
        <v>574</v>
      </c>
      <c r="E6578" s="4">
        <v>20</v>
      </c>
      <c r="F6578" s="4">
        <v>484000</v>
      </c>
      <c r="G6578" s="4">
        <v>48400</v>
      </c>
      <c r="H6578" s="4">
        <v>532400</v>
      </c>
    </row>
    <row r="6579" spans="1:8" ht="15.75">
      <c r="A6579" s="3" t="s">
        <v>2938</v>
      </c>
      <c r="B6579" s="2" t="s">
        <v>1183</v>
      </c>
      <c r="C6579" s="2" t="s">
        <v>548</v>
      </c>
      <c r="D6579" s="2" t="s">
        <v>414</v>
      </c>
      <c r="E6579" s="4">
        <v>100</v>
      </c>
      <c r="F6579" s="4">
        <v>316800</v>
      </c>
      <c r="G6579" s="4">
        <v>31680</v>
      </c>
      <c r="H6579" s="4">
        <v>348480</v>
      </c>
    </row>
    <row r="6580" spans="1:8" ht="15.75">
      <c r="A6580" s="3" t="s">
        <v>2938</v>
      </c>
      <c r="B6580" s="2" t="s">
        <v>1199</v>
      </c>
      <c r="C6580" s="2" t="s">
        <v>1198</v>
      </c>
      <c r="D6580" s="2"/>
      <c r="E6580" s="4">
        <v>14</v>
      </c>
      <c r="F6580" s="4">
        <v>68684</v>
      </c>
      <c r="G6580" s="4">
        <v>6868</v>
      </c>
      <c r="H6580" s="4">
        <v>75552</v>
      </c>
    </row>
    <row r="6581" spans="1:8" ht="15.75">
      <c r="A6581" s="3" t="s">
        <v>2938</v>
      </c>
      <c r="B6581" s="2" t="s">
        <v>3452</v>
      </c>
      <c r="C6581" s="2" t="s">
        <v>363</v>
      </c>
      <c r="D6581" s="2" t="s">
        <v>3453</v>
      </c>
      <c r="E6581" s="4">
        <v>1020</v>
      </c>
      <c r="F6581" s="4">
        <v>4440060</v>
      </c>
      <c r="G6581" s="4">
        <v>444006</v>
      </c>
      <c r="H6581" s="4">
        <v>4884066</v>
      </c>
    </row>
    <row r="6582" spans="1:8" ht="15.75">
      <c r="A6582" s="3" t="s">
        <v>2938</v>
      </c>
      <c r="B6582" s="2" t="s">
        <v>3454</v>
      </c>
      <c r="C6582" s="2" t="s">
        <v>352</v>
      </c>
      <c r="D6582" s="2" t="s">
        <v>3455</v>
      </c>
      <c r="E6582" s="4">
        <v>1010</v>
      </c>
      <c r="F6582" s="4">
        <v>5615600</v>
      </c>
      <c r="G6582" s="4">
        <v>561560</v>
      </c>
      <c r="H6582" s="4">
        <v>6177160</v>
      </c>
    </row>
    <row r="6583" spans="1:8" ht="15.75">
      <c r="A6583" s="3" t="s">
        <v>2938</v>
      </c>
      <c r="B6583" s="2" t="s">
        <v>3456</v>
      </c>
      <c r="C6583" s="2" t="s">
        <v>736</v>
      </c>
      <c r="D6583" s="2" t="s">
        <v>3457</v>
      </c>
      <c r="E6583" s="4">
        <v>1550</v>
      </c>
      <c r="F6583" s="4">
        <v>2859750</v>
      </c>
      <c r="G6583" s="4">
        <v>285975</v>
      </c>
      <c r="H6583" s="4">
        <v>3145725</v>
      </c>
    </row>
    <row r="6584" spans="1:8" ht="15.75">
      <c r="A6584" s="3" t="s">
        <v>2938</v>
      </c>
      <c r="B6584" s="2" t="s">
        <v>3458</v>
      </c>
      <c r="C6584" s="2" t="s">
        <v>747</v>
      </c>
      <c r="D6584" s="2" t="s">
        <v>3459</v>
      </c>
      <c r="E6584" s="4">
        <v>1118</v>
      </c>
      <c r="F6584" s="4">
        <v>2324322</v>
      </c>
      <c r="G6584" s="4">
        <v>232432</v>
      </c>
      <c r="H6584" s="4">
        <v>2556754</v>
      </c>
    </row>
    <row r="6585" spans="1:8" ht="15.75">
      <c r="A6585" s="3" t="s">
        <v>2938</v>
      </c>
      <c r="B6585" s="2" t="s">
        <v>3460</v>
      </c>
      <c r="C6585" s="2" t="s">
        <v>773</v>
      </c>
      <c r="D6585" s="2" t="s">
        <v>3461</v>
      </c>
      <c r="E6585" s="4">
        <v>1230</v>
      </c>
      <c r="F6585" s="4">
        <v>3007350</v>
      </c>
      <c r="G6585" s="4">
        <v>300735</v>
      </c>
      <c r="H6585" s="4">
        <v>3308085</v>
      </c>
    </row>
    <row r="6586" spans="1:8" ht="15.75">
      <c r="A6586" s="3" t="s">
        <v>2938</v>
      </c>
      <c r="B6586" s="2" t="s">
        <v>3462</v>
      </c>
      <c r="C6586" s="2" t="s">
        <v>781</v>
      </c>
      <c r="D6586" s="2" t="s">
        <v>3463</v>
      </c>
      <c r="E6586" s="4">
        <v>1000</v>
      </c>
      <c r="F6586" s="4">
        <v>2808000</v>
      </c>
      <c r="G6586" s="4">
        <v>280800</v>
      </c>
      <c r="H6586" s="4">
        <v>3088800</v>
      </c>
    </row>
    <row r="6587" spans="1:8" ht="15.75">
      <c r="A6587" s="3" t="s">
        <v>2938</v>
      </c>
      <c r="B6587" s="2" t="s">
        <v>3464</v>
      </c>
      <c r="C6587" s="2" t="s">
        <v>802</v>
      </c>
      <c r="D6587" s="2" t="s">
        <v>3465</v>
      </c>
      <c r="E6587" s="4">
        <v>150</v>
      </c>
      <c r="F6587" s="4">
        <v>474450</v>
      </c>
      <c r="G6587" s="4">
        <v>47445</v>
      </c>
      <c r="H6587" s="4">
        <v>521895</v>
      </c>
    </row>
    <row r="6588" spans="1:8" ht="15.75">
      <c r="A6588" s="3" t="s">
        <v>2938</v>
      </c>
      <c r="B6588" s="2" t="s">
        <v>3466</v>
      </c>
      <c r="C6588" s="2" t="s">
        <v>808</v>
      </c>
      <c r="D6588" s="2" t="s">
        <v>3467</v>
      </c>
      <c r="E6588" s="4">
        <v>150</v>
      </c>
      <c r="F6588" s="4">
        <v>522600</v>
      </c>
      <c r="G6588" s="4">
        <v>52260</v>
      </c>
      <c r="H6588" s="4">
        <v>574860</v>
      </c>
    </row>
    <row r="6589" spans="1:8" ht="15.75">
      <c r="A6589" s="3" t="s">
        <v>2938</v>
      </c>
      <c r="B6589" s="2" t="s">
        <v>3468</v>
      </c>
      <c r="C6589" s="2" t="s">
        <v>828</v>
      </c>
      <c r="D6589" s="2" t="s">
        <v>3469</v>
      </c>
      <c r="E6589" s="4">
        <v>150</v>
      </c>
      <c r="F6589" s="4">
        <v>522600</v>
      </c>
      <c r="G6589" s="4">
        <v>52260</v>
      </c>
      <c r="H6589" s="4">
        <v>574860</v>
      </c>
    </row>
    <row r="6590" spans="1:8" ht="15.75">
      <c r="A6590" s="3" t="s">
        <v>2938</v>
      </c>
      <c r="B6590" s="2" t="s">
        <v>3470</v>
      </c>
      <c r="C6590" s="2" t="s">
        <v>733</v>
      </c>
      <c r="D6590" s="2" t="s">
        <v>3471</v>
      </c>
      <c r="E6590" s="4">
        <v>100</v>
      </c>
      <c r="F6590" s="4">
        <v>367300</v>
      </c>
      <c r="G6590" s="4">
        <v>36730</v>
      </c>
      <c r="H6590" s="4">
        <v>404030</v>
      </c>
    </row>
    <row r="6591" spans="1:8" ht="15.75">
      <c r="A6591" s="3" t="s">
        <v>2938</v>
      </c>
      <c r="B6591" s="2" t="s">
        <v>3472</v>
      </c>
      <c r="C6591" s="2" t="s">
        <v>770</v>
      </c>
      <c r="D6591" s="2" t="s">
        <v>3473</v>
      </c>
      <c r="E6591" s="4">
        <v>100</v>
      </c>
      <c r="F6591" s="4">
        <v>522100</v>
      </c>
      <c r="G6591" s="4">
        <v>52210</v>
      </c>
      <c r="H6591" s="4">
        <v>574310</v>
      </c>
    </row>
    <row r="6592" spans="1:8" ht="15.75">
      <c r="A6592" s="3" t="s">
        <v>2938</v>
      </c>
      <c r="B6592" s="2" t="s">
        <v>3474</v>
      </c>
      <c r="C6592" s="2" t="s">
        <v>799</v>
      </c>
      <c r="D6592" s="2" t="s">
        <v>3475</v>
      </c>
      <c r="E6592" s="4">
        <v>100</v>
      </c>
      <c r="F6592" s="4">
        <v>622300</v>
      </c>
      <c r="G6592" s="4">
        <v>62230</v>
      </c>
      <c r="H6592" s="4">
        <v>684530</v>
      </c>
    </row>
    <row r="6593" spans="1:8" ht="15.75">
      <c r="A6593" s="3" t="s">
        <v>2938</v>
      </c>
      <c r="B6593" s="2" t="s">
        <v>3476</v>
      </c>
      <c r="C6593" s="2" t="s">
        <v>825</v>
      </c>
      <c r="D6593" s="2" t="s">
        <v>3477</v>
      </c>
      <c r="E6593" s="4">
        <v>100</v>
      </c>
      <c r="F6593" s="4">
        <v>761300</v>
      </c>
      <c r="G6593" s="4">
        <v>76130</v>
      </c>
      <c r="H6593" s="4">
        <v>837430</v>
      </c>
    </row>
    <row r="6594" spans="1:8" ht="15.75">
      <c r="A6594" s="3" t="s">
        <v>2938</v>
      </c>
      <c r="B6594" s="2" t="s">
        <v>3478</v>
      </c>
      <c r="C6594" s="2" t="s">
        <v>630</v>
      </c>
      <c r="D6594" s="2" t="s">
        <v>3479</v>
      </c>
      <c r="E6594" s="4">
        <v>30</v>
      </c>
      <c r="F6594" s="4">
        <v>79710</v>
      </c>
      <c r="G6594" s="4">
        <v>7971</v>
      </c>
      <c r="H6594" s="4">
        <v>87681</v>
      </c>
    </row>
    <row r="6595" spans="1:8" ht="15.75">
      <c r="A6595" s="3" t="s">
        <v>2938</v>
      </c>
      <c r="B6595" s="2" t="s">
        <v>3480</v>
      </c>
      <c r="C6595" s="2" t="s">
        <v>654</v>
      </c>
      <c r="D6595" s="2" t="s">
        <v>3481</v>
      </c>
      <c r="E6595" s="4">
        <v>10</v>
      </c>
      <c r="F6595" s="4">
        <v>30320</v>
      </c>
      <c r="G6595" s="4">
        <v>3032</v>
      </c>
      <c r="H6595" s="4">
        <v>33352</v>
      </c>
    </row>
    <row r="6596" spans="1:8" ht="15.75">
      <c r="A6596" s="3" t="s">
        <v>2938</v>
      </c>
      <c r="B6596" s="2" t="s">
        <v>3482</v>
      </c>
      <c r="C6596" s="2" t="s">
        <v>699</v>
      </c>
      <c r="D6596" s="2" t="s">
        <v>3483</v>
      </c>
      <c r="E6596" s="4">
        <v>452</v>
      </c>
      <c r="F6596" s="4">
        <v>1594656</v>
      </c>
      <c r="G6596" s="4">
        <v>159466</v>
      </c>
      <c r="H6596" s="4">
        <v>1754122</v>
      </c>
    </row>
    <row r="6597" spans="1:8" ht="15.75">
      <c r="A6597" s="3" t="s">
        <v>2938</v>
      </c>
      <c r="B6597" s="2" t="s">
        <v>3484</v>
      </c>
      <c r="C6597" s="2" t="s">
        <v>358</v>
      </c>
      <c r="D6597" s="2" t="s">
        <v>3485</v>
      </c>
      <c r="E6597" s="4">
        <v>1162</v>
      </c>
      <c r="F6597" s="4">
        <v>7924840</v>
      </c>
      <c r="G6597" s="4">
        <v>792484</v>
      </c>
      <c r="H6597" s="4">
        <v>8717324</v>
      </c>
    </row>
    <row r="6598" spans="1:8" ht="15.75">
      <c r="A6598" s="3" t="s">
        <v>2938</v>
      </c>
      <c r="B6598" s="2" t="s">
        <v>3486</v>
      </c>
      <c r="C6598" s="2" t="s">
        <v>486</v>
      </c>
      <c r="D6598" s="2" t="s">
        <v>3487</v>
      </c>
      <c r="E6598" s="4">
        <v>10</v>
      </c>
      <c r="F6598" s="4">
        <v>26860</v>
      </c>
      <c r="G6598" s="4">
        <v>2686</v>
      </c>
      <c r="H6598" s="4">
        <v>29546</v>
      </c>
    </row>
    <row r="6599" spans="1:8" ht="15.75">
      <c r="A6599" s="3" t="s">
        <v>2938</v>
      </c>
      <c r="B6599" s="2" t="s">
        <v>3488</v>
      </c>
      <c r="C6599" s="2" t="s">
        <v>475</v>
      </c>
      <c r="D6599" s="2" t="s">
        <v>3489</v>
      </c>
      <c r="E6599" s="4">
        <v>1020</v>
      </c>
      <c r="F6599" s="4">
        <v>5277480</v>
      </c>
      <c r="G6599" s="4">
        <v>527748</v>
      </c>
      <c r="H6599" s="4">
        <v>5805228</v>
      </c>
    </row>
    <row r="6600" spans="1:8" ht="15.75">
      <c r="A6600" s="3" t="s">
        <v>2938</v>
      </c>
      <c r="B6600" s="2" t="s">
        <v>3491</v>
      </c>
      <c r="C6600" s="2" t="s">
        <v>3490</v>
      </c>
      <c r="D6600" s="2" t="s">
        <v>85</v>
      </c>
      <c r="E6600" s="4">
        <v>1</v>
      </c>
      <c r="F6600" s="4">
        <v>22400</v>
      </c>
      <c r="G6600" s="4">
        <v>2240</v>
      </c>
      <c r="H6600" s="4">
        <v>24640</v>
      </c>
    </row>
    <row r="6601" spans="1:8" ht="15.75">
      <c r="A6601" s="3" t="s">
        <v>2938</v>
      </c>
      <c r="B6601" s="2" t="s">
        <v>3493</v>
      </c>
      <c r="C6601" s="2" t="s">
        <v>2692</v>
      </c>
      <c r="D6601" s="2" t="s">
        <v>56</v>
      </c>
      <c r="E6601" s="4">
        <v>4</v>
      </c>
      <c r="F6601" s="4">
        <v>109332</v>
      </c>
      <c r="G6601" s="4">
        <v>10933</v>
      </c>
      <c r="H6601" s="4">
        <v>120265</v>
      </c>
    </row>
    <row r="6602" spans="1:8" ht="15.75">
      <c r="A6602" s="3" t="s">
        <v>2938</v>
      </c>
      <c r="B6602" s="2" t="s">
        <v>1346</v>
      </c>
      <c r="C6602" s="2" t="s">
        <v>1345</v>
      </c>
      <c r="D6602" s="2" t="s">
        <v>1342</v>
      </c>
      <c r="E6602" s="4">
        <v>60</v>
      </c>
      <c r="F6602" s="4">
        <v>720000</v>
      </c>
      <c r="G6602" s="4">
        <v>72000</v>
      </c>
      <c r="H6602" s="4">
        <v>792000</v>
      </c>
    </row>
    <row r="6603" spans="1:8" ht="15.75">
      <c r="A6603" s="3" t="s">
        <v>2938</v>
      </c>
      <c r="B6603" s="2" t="s">
        <v>1354</v>
      </c>
      <c r="C6603" s="2" t="s">
        <v>1353</v>
      </c>
      <c r="D6603" s="2" t="s">
        <v>1342</v>
      </c>
      <c r="E6603" s="4">
        <v>150</v>
      </c>
      <c r="F6603" s="4">
        <v>1710000</v>
      </c>
      <c r="G6603" s="4">
        <v>171000</v>
      </c>
      <c r="H6603" s="4">
        <v>1881000</v>
      </c>
    </row>
    <row r="6604" spans="1:8" ht="15.75">
      <c r="A6604" s="3" t="s">
        <v>2938</v>
      </c>
      <c r="B6604" s="2" t="s">
        <v>1363</v>
      </c>
      <c r="C6604" s="2" t="s">
        <v>1362</v>
      </c>
      <c r="D6604" s="2" t="s">
        <v>1342</v>
      </c>
      <c r="E6604" s="4">
        <v>202</v>
      </c>
      <c r="F6604" s="4">
        <v>2181600</v>
      </c>
      <c r="G6604" s="4">
        <v>218160</v>
      </c>
      <c r="H6604" s="4">
        <v>2399760</v>
      </c>
    </row>
    <row r="6605" spans="1:8" ht="15.75">
      <c r="A6605" s="3" t="s">
        <v>2938</v>
      </c>
      <c r="B6605" s="2" t="s">
        <v>1365</v>
      </c>
      <c r="C6605" s="2" t="s">
        <v>1364</v>
      </c>
      <c r="D6605" s="2" t="s">
        <v>1352</v>
      </c>
      <c r="E6605" s="4">
        <v>500</v>
      </c>
      <c r="F6605" s="4">
        <v>450000</v>
      </c>
      <c r="G6605" s="4">
        <v>45000</v>
      </c>
      <c r="H6605" s="4">
        <v>495000</v>
      </c>
    </row>
    <row r="6606" spans="1:8" ht="15.75">
      <c r="A6606" s="3" t="s">
        <v>2938</v>
      </c>
      <c r="B6606" s="2" t="s">
        <v>1370</v>
      </c>
      <c r="C6606" s="2" t="s">
        <v>1369</v>
      </c>
      <c r="D6606" s="2" t="s">
        <v>1352</v>
      </c>
      <c r="E6606" s="4">
        <v>162</v>
      </c>
      <c r="F6606" s="4">
        <v>4050000</v>
      </c>
      <c r="G6606" s="4">
        <v>405000</v>
      </c>
      <c r="H6606" s="4">
        <v>4455000</v>
      </c>
    </row>
    <row r="6607" spans="1:8" ht="15.75">
      <c r="A6607" s="3" t="s">
        <v>2938</v>
      </c>
      <c r="B6607" s="2" t="s">
        <v>1372</v>
      </c>
      <c r="C6607" s="2" t="s">
        <v>1371</v>
      </c>
      <c r="D6607" s="2" t="s">
        <v>1352</v>
      </c>
      <c r="E6607" s="4">
        <v>24</v>
      </c>
      <c r="F6607" s="4">
        <v>600000</v>
      </c>
      <c r="G6607" s="4">
        <v>60000</v>
      </c>
      <c r="H6607" s="4">
        <v>660000</v>
      </c>
    </row>
    <row r="6608" spans="1:8" ht="15.75">
      <c r="A6608" s="3" t="s">
        <v>2938</v>
      </c>
      <c r="B6608" s="2" t="s">
        <v>1373</v>
      </c>
      <c r="C6608" s="2" t="s">
        <v>1362</v>
      </c>
      <c r="D6608" s="2" t="s">
        <v>1374</v>
      </c>
      <c r="E6608" s="4">
        <v>75</v>
      </c>
      <c r="F6608" s="4">
        <v>810000</v>
      </c>
      <c r="G6608" s="4">
        <v>81000</v>
      </c>
      <c r="H6608" s="4">
        <v>891000</v>
      </c>
    </row>
    <row r="6609" spans="1:8" ht="15.75">
      <c r="A6609" s="3" t="s">
        <v>2938</v>
      </c>
      <c r="B6609" s="2" t="s">
        <v>3528</v>
      </c>
      <c r="C6609" s="2" t="s">
        <v>1401</v>
      </c>
      <c r="D6609" s="2" t="s">
        <v>184</v>
      </c>
      <c r="E6609" s="4">
        <v>13</v>
      </c>
      <c r="F6609" s="4">
        <v>28600</v>
      </c>
      <c r="G6609" s="4">
        <v>2860</v>
      </c>
      <c r="H6609" s="4">
        <v>31460</v>
      </c>
    </row>
    <row r="6610" spans="1:8" ht="15.75">
      <c r="A6610" s="3" t="s">
        <v>2938</v>
      </c>
      <c r="B6610" s="2" t="s">
        <v>1422</v>
      </c>
      <c r="C6610" s="2" t="s">
        <v>1417</v>
      </c>
      <c r="D6610" s="2" t="s">
        <v>56</v>
      </c>
      <c r="E6610" s="4">
        <v>5</v>
      </c>
      <c r="F6610" s="4">
        <v>10000</v>
      </c>
      <c r="G6610" s="4">
        <v>1000</v>
      </c>
      <c r="H6610" s="4">
        <v>11000</v>
      </c>
    </row>
    <row r="6611" spans="1:8" ht="15.75">
      <c r="A6611" s="3" t="s">
        <v>2938</v>
      </c>
      <c r="B6611" s="2" t="s">
        <v>1423</v>
      </c>
      <c r="C6611" s="2" t="s">
        <v>1417</v>
      </c>
      <c r="D6611" s="2" t="s">
        <v>58</v>
      </c>
      <c r="E6611" s="4">
        <v>4</v>
      </c>
      <c r="F6611" s="4">
        <v>9200</v>
      </c>
      <c r="G6611" s="4">
        <v>920</v>
      </c>
      <c r="H6611" s="4">
        <v>10120</v>
      </c>
    </row>
    <row r="6612" spans="1:8" ht="15.75">
      <c r="A6612" s="3" t="s">
        <v>2938</v>
      </c>
      <c r="B6612" s="2" t="s">
        <v>1428</v>
      </c>
      <c r="C6612" s="2" t="s">
        <v>1426</v>
      </c>
      <c r="D6612" s="2" t="s">
        <v>73</v>
      </c>
      <c r="E6612" s="4">
        <v>7</v>
      </c>
      <c r="F6612" s="4">
        <v>13300</v>
      </c>
      <c r="G6612" s="4">
        <v>1330</v>
      </c>
      <c r="H6612" s="4">
        <v>14630</v>
      </c>
    </row>
    <row r="6613" spans="1:8" ht="15.75">
      <c r="A6613" s="3" t="s">
        <v>2938</v>
      </c>
      <c r="B6613" s="2" t="s">
        <v>1429</v>
      </c>
      <c r="C6613" s="2" t="s">
        <v>1426</v>
      </c>
      <c r="D6613" s="2" t="s">
        <v>54</v>
      </c>
      <c r="E6613" s="4">
        <v>10</v>
      </c>
      <c r="F6613" s="4">
        <v>35000</v>
      </c>
      <c r="G6613" s="4">
        <v>3500</v>
      </c>
      <c r="H6613" s="4">
        <v>38500</v>
      </c>
    </row>
    <row r="6614" spans="1:8" ht="15.75">
      <c r="A6614" s="3" t="s">
        <v>2938</v>
      </c>
      <c r="B6614" s="2" t="s">
        <v>1432</v>
      </c>
      <c r="C6614" s="2" t="s">
        <v>1426</v>
      </c>
      <c r="D6614" s="2" t="s">
        <v>58</v>
      </c>
      <c r="E6614" s="4">
        <v>10</v>
      </c>
      <c r="F6614" s="4">
        <v>21000</v>
      </c>
      <c r="G6614" s="4">
        <v>2100</v>
      </c>
      <c r="H6614" s="4">
        <v>23100</v>
      </c>
    </row>
    <row r="6615" spans="1:8" ht="15.75">
      <c r="A6615" s="3" t="s">
        <v>2938</v>
      </c>
      <c r="B6615" s="2" t="s">
        <v>3552</v>
      </c>
      <c r="C6615" s="2" t="s">
        <v>1401</v>
      </c>
      <c r="D6615" s="2" t="s">
        <v>3553</v>
      </c>
      <c r="E6615" s="4">
        <v>30</v>
      </c>
      <c r="F6615" s="4">
        <v>57450</v>
      </c>
      <c r="G6615" s="4">
        <v>5745</v>
      </c>
      <c r="H6615" s="4">
        <v>63195</v>
      </c>
    </row>
    <row r="6616" spans="1:8" ht="15.75">
      <c r="A6616" s="3" t="s">
        <v>2938</v>
      </c>
      <c r="B6616" s="2" t="s">
        <v>3557</v>
      </c>
      <c r="C6616" s="2" t="s">
        <v>3556</v>
      </c>
      <c r="D6616" s="2" t="s">
        <v>909</v>
      </c>
      <c r="E6616" s="4">
        <v>20</v>
      </c>
      <c r="F6616" s="4">
        <v>370320</v>
      </c>
      <c r="G6616" s="4">
        <v>37032</v>
      </c>
      <c r="H6616" s="4">
        <v>407352</v>
      </c>
    </row>
    <row r="6617" spans="1:8" ht="15.75">
      <c r="A6617" s="3" t="s">
        <v>2938</v>
      </c>
      <c r="B6617" s="2" t="s">
        <v>1623</v>
      </c>
      <c r="C6617" s="2" t="s">
        <v>1622</v>
      </c>
      <c r="D6617" s="2" t="s">
        <v>1624</v>
      </c>
      <c r="E6617" s="4">
        <v>2</v>
      </c>
      <c r="F6617" s="4">
        <v>79090</v>
      </c>
      <c r="G6617" s="4">
        <v>7910</v>
      </c>
      <c r="H6617" s="4">
        <v>87000</v>
      </c>
    </row>
    <row r="6618" spans="1:8" ht="15.75">
      <c r="A6618" s="3" t="s">
        <v>2938</v>
      </c>
      <c r="B6618" s="2" t="s">
        <v>2304</v>
      </c>
      <c r="C6618" s="2" t="s">
        <v>2303</v>
      </c>
      <c r="D6618" s="2" t="s">
        <v>2305</v>
      </c>
      <c r="E6618" s="4">
        <v>10</v>
      </c>
      <c r="F6618" s="4">
        <v>72780</v>
      </c>
      <c r="G6618" s="4">
        <v>7278</v>
      </c>
      <c r="H6618" s="4">
        <v>80058</v>
      </c>
    </row>
    <row r="6619" spans="1:8" ht="15.75">
      <c r="A6619" s="3" t="s">
        <v>2938</v>
      </c>
      <c r="B6619" s="2" t="s">
        <v>3760</v>
      </c>
      <c r="C6619" s="2" t="s">
        <v>2303</v>
      </c>
      <c r="D6619" s="2" t="s">
        <v>3761</v>
      </c>
      <c r="E6619" s="4">
        <v>5</v>
      </c>
      <c r="F6619" s="4">
        <v>47825</v>
      </c>
      <c r="G6619" s="4">
        <v>4783</v>
      </c>
      <c r="H6619" s="4">
        <v>52608</v>
      </c>
    </row>
    <row r="6620" spans="1:8" ht="15.75">
      <c r="A6620" s="3" t="s">
        <v>2938</v>
      </c>
      <c r="B6620" s="2" t="s">
        <v>3762</v>
      </c>
      <c r="C6620" s="2" t="s">
        <v>236</v>
      </c>
      <c r="D6620" s="2" t="s">
        <v>3763</v>
      </c>
      <c r="E6620" s="4"/>
      <c r="F6620" s="4"/>
      <c r="G6620" s="4"/>
      <c r="H6620" s="4"/>
    </row>
    <row r="6621" spans="1:8" ht="15.75">
      <c r="A6621" s="3" t="s">
        <v>2938</v>
      </c>
      <c r="B6621" s="2" t="s">
        <v>2333</v>
      </c>
      <c r="C6621" s="2" t="s">
        <v>252</v>
      </c>
      <c r="D6621" s="2" t="s">
        <v>2334</v>
      </c>
      <c r="E6621" s="4">
        <v>10</v>
      </c>
      <c r="F6621" s="4">
        <v>33090</v>
      </c>
      <c r="G6621" s="4">
        <v>3308</v>
      </c>
      <c r="H6621" s="4">
        <v>36398</v>
      </c>
    </row>
    <row r="6622" spans="1:8" ht="15.75">
      <c r="A6622" s="3" t="s">
        <v>2938</v>
      </c>
      <c r="B6622" s="2" t="s">
        <v>2339</v>
      </c>
      <c r="C6622" s="2" t="s">
        <v>299</v>
      </c>
      <c r="D6622" s="2" t="s">
        <v>2340</v>
      </c>
      <c r="E6622" s="4">
        <v>20</v>
      </c>
      <c r="F6622" s="4">
        <v>57700</v>
      </c>
      <c r="G6622" s="4">
        <v>5770</v>
      </c>
      <c r="H6622" s="4">
        <v>63470</v>
      </c>
    </row>
    <row r="6623" spans="1:8" ht="15.75">
      <c r="A6623" s="3" t="s">
        <v>2938</v>
      </c>
      <c r="B6623" s="2" t="s">
        <v>2359</v>
      </c>
      <c r="C6623" s="2" t="s">
        <v>312</v>
      </c>
      <c r="D6623" s="2" t="s">
        <v>2360</v>
      </c>
      <c r="E6623" s="4">
        <v>2</v>
      </c>
      <c r="F6623" s="4">
        <v>18386</v>
      </c>
      <c r="G6623" s="4">
        <v>1839</v>
      </c>
      <c r="H6623" s="4">
        <v>20225</v>
      </c>
    </row>
    <row r="6624" spans="1:8" ht="15.75">
      <c r="A6624" s="3" t="s">
        <v>2938</v>
      </c>
      <c r="B6624" s="2" t="s">
        <v>2365</v>
      </c>
      <c r="C6624" s="2" t="s">
        <v>314</v>
      </c>
      <c r="D6624" s="2" t="s">
        <v>2366</v>
      </c>
      <c r="E6624" s="4">
        <v>2</v>
      </c>
      <c r="F6624" s="4">
        <v>17996</v>
      </c>
      <c r="G6624" s="4">
        <v>1800</v>
      </c>
      <c r="H6624" s="4">
        <v>19796</v>
      </c>
    </row>
    <row r="6625" spans="1:8" ht="15.75">
      <c r="A6625" s="3" t="s">
        <v>2938</v>
      </c>
      <c r="B6625" s="2" t="s">
        <v>2371</v>
      </c>
      <c r="C6625" s="2" t="s">
        <v>318</v>
      </c>
      <c r="D6625" s="2" t="s">
        <v>2372</v>
      </c>
      <c r="E6625" s="4">
        <v>10</v>
      </c>
      <c r="F6625" s="4">
        <v>36340</v>
      </c>
      <c r="G6625" s="4">
        <v>3634</v>
      </c>
      <c r="H6625" s="4">
        <v>39974</v>
      </c>
    </row>
    <row r="6626" spans="1:8" ht="15.75">
      <c r="A6626" s="3" t="s">
        <v>2938</v>
      </c>
      <c r="B6626" s="2" t="s">
        <v>2375</v>
      </c>
      <c r="C6626" s="2" t="s">
        <v>236</v>
      </c>
      <c r="D6626" s="2" t="s">
        <v>2376</v>
      </c>
      <c r="E6626" s="4">
        <v>4</v>
      </c>
      <c r="F6626" s="4">
        <v>44864</v>
      </c>
      <c r="G6626" s="4">
        <v>4486</v>
      </c>
      <c r="H6626" s="4">
        <v>49350</v>
      </c>
    </row>
    <row r="6627" spans="1:8" ht="15.75">
      <c r="A6627" s="3" t="s">
        <v>2938</v>
      </c>
      <c r="B6627" s="2" t="s">
        <v>2381</v>
      </c>
      <c r="C6627" s="2" t="s">
        <v>252</v>
      </c>
      <c r="D6627" s="2" t="s">
        <v>2382</v>
      </c>
      <c r="E6627" s="4">
        <v>15</v>
      </c>
      <c r="F6627" s="4">
        <v>78660</v>
      </c>
      <c r="G6627" s="4">
        <v>7866</v>
      </c>
      <c r="H6627" s="4">
        <v>86526</v>
      </c>
    </row>
    <row r="6628" spans="1:8" ht="15.75">
      <c r="A6628" s="3" t="s">
        <v>2938</v>
      </c>
      <c r="B6628" s="2" t="s">
        <v>2383</v>
      </c>
      <c r="C6628" s="2" t="s">
        <v>252</v>
      </c>
      <c r="D6628" s="2" t="s">
        <v>2384</v>
      </c>
      <c r="E6628" s="4"/>
      <c r="F6628" s="4"/>
      <c r="G6628" s="4"/>
      <c r="H6628" s="4"/>
    </row>
    <row r="6629" spans="1:8" ht="15.75">
      <c r="A6629" s="3" t="s">
        <v>2938</v>
      </c>
      <c r="B6629" s="2" t="s">
        <v>2387</v>
      </c>
      <c r="C6629" s="2" t="s">
        <v>252</v>
      </c>
      <c r="D6629" s="2" t="s">
        <v>2388</v>
      </c>
      <c r="E6629" s="4"/>
      <c r="F6629" s="4"/>
      <c r="G6629" s="4"/>
      <c r="H6629" s="4"/>
    </row>
    <row r="6630" spans="1:8" ht="15.75">
      <c r="A6630" s="3" t="s">
        <v>2938</v>
      </c>
      <c r="B6630" s="2" t="s">
        <v>2397</v>
      </c>
      <c r="C6630" s="2" t="s">
        <v>236</v>
      </c>
      <c r="D6630" s="2" t="s">
        <v>2398</v>
      </c>
      <c r="E6630" s="4">
        <v>60</v>
      </c>
      <c r="F6630" s="4">
        <v>322740</v>
      </c>
      <c r="G6630" s="4">
        <v>32274</v>
      </c>
      <c r="H6630" s="4">
        <v>355014</v>
      </c>
    </row>
    <row r="6631" spans="1:8" ht="15.75">
      <c r="A6631" s="3" t="s">
        <v>2938</v>
      </c>
      <c r="B6631" s="2" t="s">
        <v>2400</v>
      </c>
      <c r="C6631" s="2" t="s">
        <v>236</v>
      </c>
      <c r="D6631" s="2" t="s">
        <v>2401</v>
      </c>
      <c r="E6631" s="4">
        <v>10</v>
      </c>
      <c r="F6631" s="4">
        <v>68540</v>
      </c>
      <c r="G6631" s="4">
        <v>6854</v>
      </c>
      <c r="H6631" s="4">
        <v>75394</v>
      </c>
    </row>
    <row r="6632" spans="1:8" ht="15.75">
      <c r="A6632" s="3" t="s">
        <v>2938</v>
      </c>
      <c r="B6632" s="2" t="s">
        <v>2402</v>
      </c>
      <c r="C6632" s="2" t="s">
        <v>236</v>
      </c>
      <c r="D6632" s="2" t="s">
        <v>2403</v>
      </c>
      <c r="E6632" s="4"/>
      <c r="F6632" s="4"/>
      <c r="G6632" s="4"/>
      <c r="H6632" s="4"/>
    </row>
    <row r="6633" spans="1:8" ht="15.75">
      <c r="A6633" s="3" t="s">
        <v>2938</v>
      </c>
      <c r="B6633" s="2" t="s">
        <v>2404</v>
      </c>
      <c r="C6633" s="2" t="s">
        <v>236</v>
      </c>
      <c r="D6633" s="2" t="s">
        <v>2405</v>
      </c>
      <c r="E6633" s="4">
        <v>10</v>
      </c>
      <c r="F6633" s="4">
        <v>97410</v>
      </c>
      <c r="G6633" s="4">
        <v>9741</v>
      </c>
      <c r="H6633" s="4">
        <v>107151</v>
      </c>
    </row>
    <row r="6634" spans="1:8" ht="15.75">
      <c r="A6634" s="3" t="s">
        <v>2938</v>
      </c>
      <c r="B6634" s="2" t="s">
        <v>2406</v>
      </c>
      <c r="C6634" s="2" t="s">
        <v>236</v>
      </c>
      <c r="D6634" s="2" t="s">
        <v>2407</v>
      </c>
      <c r="E6634" s="4">
        <v>20</v>
      </c>
      <c r="F6634" s="4">
        <v>67280</v>
      </c>
      <c r="G6634" s="4">
        <v>6728</v>
      </c>
      <c r="H6634" s="4">
        <v>74008</v>
      </c>
    </row>
    <row r="6635" spans="1:8" ht="15.75">
      <c r="A6635" s="3" t="s">
        <v>2938</v>
      </c>
      <c r="B6635" s="2" t="s">
        <v>2410</v>
      </c>
      <c r="C6635" s="2" t="s">
        <v>223</v>
      </c>
      <c r="D6635" s="2" t="s">
        <v>52</v>
      </c>
      <c r="E6635" s="4">
        <v>10</v>
      </c>
      <c r="F6635" s="4">
        <v>88000</v>
      </c>
      <c r="G6635" s="4">
        <v>8800</v>
      </c>
      <c r="H6635" s="4">
        <v>96800</v>
      </c>
    </row>
    <row r="6636" spans="1:8" ht="15.75">
      <c r="A6636" s="3" t="s">
        <v>2938</v>
      </c>
      <c r="B6636" s="2" t="s">
        <v>2418</v>
      </c>
      <c r="C6636" s="2" t="s">
        <v>2287</v>
      </c>
      <c r="D6636" s="2" t="s">
        <v>2419</v>
      </c>
      <c r="E6636" s="4">
        <v>4</v>
      </c>
      <c r="F6636" s="4">
        <v>21632</v>
      </c>
      <c r="G6636" s="4">
        <v>2163</v>
      </c>
      <c r="H6636" s="4">
        <v>23795</v>
      </c>
    </row>
    <row r="6637" spans="1:8" ht="15.75">
      <c r="A6637" s="3" t="s">
        <v>2938</v>
      </c>
      <c r="B6637" s="2" t="s">
        <v>2420</v>
      </c>
      <c r="C6637" s="2" t="s">
        <v>2287</v>
      </c>
      <c r="D6637" s="2" t="s">
        <v>2421</v>
      </c>
      <c r="E6637" s="4">
        <v>20</v>
      </c>
      <c r="F6637" s="4">
        <v>131020</v>
      </c>
      <c r="G6637" s="4">
        <v>13102</v>
      </c>
      <c r="H6637" s="4">
        <v>144122</v>
      </c>
    </row>
    <row r="6638" spans="1:8" ht="15.75">
      <c r="A6638" s="3" t="s">
        <v>2938</v>
      </c>
      <c r="B6638" s="2" t="s">
        <v>2422</v>
      </c>
      <c r="C6638" s="2" t="s">
        <v>2287</v>
      </c>
      <c r="D6638" s="2" t="s">
        <v>2423</v>
      </c>
      <c r="E6638" s="4">
        <v>20</v>
      </c>
      <c r="F6638" s="4">
        <v>152660</v>
      </c>
      <c r="G6638" s="4">
        <v>15266</v>
      </c>
      <c r="H6638" s="4">
        <v>167926</v>
      </c>
    </row>
    <row r="6639" spans="1:8" ht="15.75">
      <c r="A6639" s="3" t="s">
        <v>2938</v>
      </c>
      <c r="B6639" s="2" t="s">
        <v>3777</v>
      </c>
      <c r="C6639" s="2" t="s">
        <v>2287</v>
      </c>
      <c r="D6639" s="2" t="s">
        <v>2291</v>
      </c>
      <c r="E6639" s="4">
        <v>4</v>
      </c>
      <c r="F6639" s="4">
        <v>24040</v>
      </c>
      <c r="G6639" s="4">
        <v>2404</v>
      </c>
      <c r="H6639" s="4">
        <v>26444</v>
      </c>
    </row>
    <row r="6640" spans="1:8" ht="15.75">
      <c r="A6640" s="3" t="s">
        <v>2938</v>
      </c>
      <c r="B6640" s="2" t="s">
        <v>2428</v>
      </c>
      <c r="C6640" s="2" t="s">
        <v>2303</v>
      </c>
      <c r="D6640" s="2" t="s">
        <v>2429</v>
      </c>
      <c r="E6640" s="4">
        <v>10</v>
      </c>
      <c r="F6640" s="4">
        <v>50530</v>
      </c>
      <c r="G6640" s="4">
        <v>5053</v>
      </c>
      <c r="H6640" s="4">
        <v>55583</v>
      </c>
    </row>
    <row r="6641" spans="1:8" ht="15.75">
      <c r="A6641" s="3" t="s">
        <v>2938</v>
      </c>
      <c r="B6641" s="2" t="s">
        <v>2432</v>
      </c>
      <c r="C6641" s="2" t="s">
        <v>267</v>
      </c>
      <c r="D6641" s="2" t="s">
        <v>2433</v>
      </c>
      <c r="E6641" s="4">
        <v>45</v>
      </c>
      <c r="F6641" s="4">
        <v>230310</v>
      </c>
      <c r="G6641" s="4">
        <v>23031</v>
      </c>
      <c r="H6641" s="4">
        <v>253341</v>
      </c>
    </row>
    <row r="6642" spans="1:8" ht="15.75">
      <c r="A6642" s="3" t="s">
        <v>2938</v>
      </c>
      <c r="B6642" s="2" t="s">
        <v>2436</v>
      </c>
      <c r="C6642" s="2" t="s">
        <v>267</v>
      </c>
      <c r="D6642" s="2" t="s">
        <v>2437</v>
      </c>
      <c r="E6642" s="4">
        <v>105</v>
      </c>
      <c r="F6642" s="4">
        <v>520275</v>
      </c>
      <c r="G6642" s="4">
        <v>52028</v>
      </c>
      <c r="H6642" s="4">
        <v>572303</v>
      </c>
    </row>
    <row r="6643" spans="1:8" ht="15.75">
      <c r="A6643" s="3" t="s">
        <v>2938</v>
      </c>
      <c r="B6643" s="2" t="s">
        <v>2440</v>
      </c>
      <c r="C6643" s="2" t="s">
        <v>267</v>
      </c>
      <c r="D6643" s="2" t="s">
        <v>2441</v>
      </c>
      <c r="E6643" s="4">
        <v>80</v>
      </c>
      <c r="F6643" s="4">
        <v>580180</v>
      </c>
      <c r="G6643" s="4">
        <v>58019</v>
      </c>
      <c r="H6643" s="4">
        <v>638199</v>
      </c>
    </row>
    <row r="6644" spans="1:8" ht="15.75">
      <c r="A6644" s="3" t="s">
        <v>2938</v>
      </c>
      <c r="B6644" s="2" t="s">
        <v>2442</v>
      </c>
      <c r="C6644" s="2" t="s">
        <v>267</v>
      </c>
      <c r="D6644" s="2" t="s">
        <v>2443</v>
      </c>
      <c r="E6644" s="4">
        <v>20</v>
      </c>
      <c r="F6644" s="4">
        <v>169740</v>
      </c>
      <c r="G6644" s="4">
        <v>16974</v>
      </c>
      <c r="H6644" s="4">
        <v>186714</v>
      </c>
    </row>
    <row r="6645" spans="1:8" ht="15.75">
      <c r="A6645" s="3" t="s">
        <v>2938</v>
      </c>
      <c r="B6645" s="2" t="s">
        <v>2444</v>
      </c>
      <c r="C6645" s="2" t="s">
        <v>267</v>
      </c>
      <c r="D6645" s="2" t="s">
        <v>2445</v>
      </c>
      <c r="E6645" s="4">
        <v>27</v>
      </c>
      <c r="F6645" s="4">
        <v>250470</v>
      </c>
      <c r="G6645" s="4">
        <v>25047</v>
      </c>
      <c r="H6645" s="4">
        <v>275517</v>
      </c>
    </row>
    <row r="6646" spans="1:8" ht="15.75">
      <c r="A6646" s="3" t="s">
        <v>2938</v>
      </c>
      <c r="B6646" s="2" t="s">
        <v>2457</v>
      </c>
      <c r="C6646" s="2" t="s">
        <v>267</v>
      </c>
      <c r="D6646" s="2" t="s">
        <v>2458</v>
      </c>
      <c r="E6646" s="4">
        <v>3</v>
      </c>
      <c r="F6646" s="4">
        <v>15339</v>
      </c>
      <c r="G6646" s="4">
        <v>1534</v>
      </c>
      <c r="H6646" s="4">
        <v>16873</v>
      </c>
    </row>
    <row r="6647" spans="1:8" ht="15.75">
      <c r="A6647" s="3" t="s">
        <v>2938</v>
      </c>
      <c r="B6647" s="2" t="s">
        <v>2459</v>
      </c>
      <c r="C6647" s="2" t="s">
        <v>267</v>
      </c>
      <c r="D6647" s="2" t="s">
        <v>2460</v>
      </c>
      <c r="E6647" s="4">
        <v>5</v>
      </c>
      <c r="F6647" s="4">
        <v>22220</v>
      </c>
      <c r="G6647" s="4">
        <v>2222</v>
      </c>
      <c r="H6647" s="4">
        <v>24442</v>
      </c>
    </row>
    <row r="6648" spans="1:8" ht="15.75">
      <c r="A6648" s="3" t="s">
        <v>2938</v>
      </c>
      <c r="B6648" s="2" t="s">
        <v>2461</v>
      </c>
      <c r="C6648" s="2" t="s">
        <v>271</v>
      </c>
      <c r="D6648" s="2" t="s">
        <v>2462</v>
      </c>
      <c r="E6648" s="4">
        <v>10</v>
      </c>
      <c r="F6648" s="4">
        <v>49400</v>
      </c>
      <c r="G6648" s="4">
        <v>4940</v>
      </c>
      <c r="H6648" s="4">
        <v>54340</v>
      </c>
    </row>
    <row r="6649" spans="1:8" ht="15.75">
      <c r="A6649" s="3" t="s">
        <v>2938</v>
      </c>
      <c r="B6649" s="2" t="s">
        <v>2463</v>
      </c>
      <c r="C6649" s="2" t="s">
        <v>271</v>
      </c>
      <c r="D6649" s="2" t="s">
        <v>2464</v>
      </c>
      <c r="E6649" s="4">
        <v>10</v>
      </c>
      <c r="F6649" s="4">
        <v>60840</v>
      </c>
      <c r="G6649" s="4">
        <v>6084</v>
      </c>
      <c r="H6649" s="4">
        <v>66924</v>
      </c>
    </row>
    <row r="6650" spans="1:8" ht="15.75">
      <c r="A6650" s="3" t="s">
        <v>2938</v>
      </c>
      <c r="B6650" s="2" t="s">
        <v>2465</v>
      </c>
      <c r="C6650" s="2" t="s">
        <v>271</v>
      </c>
      <c r="D6650" s="2" t="s">
        <v>2466</v>
      </c>
      <c r="E6650" s="4"/>
      <c r="F6650" s="4"/>
      <c r="G6650" s="4"/>
      <c r="H6650" s="4"/>
    </row>
    <row r="6651" spans="1:8" ht="15.75">
      <c r="A6651" s="3" t="s">
        <v>2938</v>
      </c>
      <c r="B6651" s="2" t="s">
        <v>2467</v>
      </c>
      <c r="C6651" s="2" t="s">
        <v>271</v>
      </c>
      <c r="D6651" s="2" t="s">
        <v>2468</v>
      </c>
      <c r="E6651" s="4">
        <v>10</v>
      </c>
      <c r="F6651" s="4">
        <v>83090</v>
      </c>
      <c r="G6651" s="4">
        <v>8309</v>
      </c>
      <c r="H6651" s="4">
        <v>91399</v>
      </c>
    </row>
    <row r="6652" spans="1:8" ht="15.75">
      <c r="A6652" s="3" t="s">
        <v>2938</v>
      </c>
      <c r="B6652" s="2" t="s">
        <v>2469</v>
      </c>
      <c r="C6652" s="2" t="s">
        <v>271</v>
      </c>
      <c r="D6652" s="2" t="s">
        <v>2470</v>
      </c>
      <c r="E6652" s="4">
        <v>2</v>
      </c>
      <c r="F6652" s="4">
        <v>18906</v>
      </c>
      <c r="G6652" s="4">
        <v>1891</v>
      </c>
      <c r="H6652" s="4">
        <v>20797</v>
      </c>
    </row>
    <row r="6653" spans="1:8" ht="15.75">
      <c r="A6653" s="3" t="s">
        <v>2938</v>
      </c>
      <c r="B6653" s="2" t="s">
        <v>2473</v>
      </c>
      <c r="C6653" s="2" t="s">
        <v>264</v>
      </c>
      <c r="D6653" s="2" t="s">
        <v>2474</v>
      </c>
      <c r="E6653" s="4">
        <v>1323</v>
      </c>
      <c r="F6653" s="4">
        <v>5055660</v>
      </c>
      <c r="G6653" s="4">
        <v>505566</v>
      </c>
      <c r="H6653" s="4">
        <v>5561226</v>
      </c>
    </row>
    <row r="6654" spans="1:8" ht="15.75">
      <c r="A6654" s="3" t="s">
        <v>2938</v>
      </c>
      <c r="B6654" s="2" t="s">
        <v>2477</v>
      </c>
      <c r="C6654" s="2" t="s">
        <v>264</v>
      </c>
      <c r="D6654" s="2" t="s">
        <v>2478</v>
      </c>
      <c r="E6654" s="4">
        <v>10</v>
      </c>
      <c r="F6654" s="4">
        <v>53760</v>
      </c>
      <c r="G6654" s="4">
        <v>5376</v>
      </c>
      <c r="H6654" s="4">
        <v>59136</v>
      </c>
    </row>
    <row r="6655" spans="1:8" ht="15.75">
      <c r="A6655" s="3" t="s">
        <v>2938</v>
      </c>
      <c r="B6655" s="2" t="s">
        <v>2479</v>
      </c>
      <c r="C6655" s="2" t="s">
        <v>264</v>
      </c>
      <c r="D6655" s="2" t="s">
        <v>2480</v>
      </c>
      <c r="E6655" s="4">
        <v>755</v>
      </c>
      <c r="F6655" s="4">
        <v>3583789</v>
      </c>
      <c r="G6655" s="4">
        <v>358381</v>
      </c>
      <c r="H6655" s="4">
        <v>3942170</v>
      </c>
    </row>
    <row r="6656" spans="1:8" ht="15.75">
      <c r="A6656" s="3" t="s">
        <v>2938</v>
      </c>
      <c r="B6656" s="2" t="s">
        <v>2484</v>
      </c>
      <c r="C6656" s="2" t="s">
        <v>264</v>
      </c>
      <c r="D6656" s="2" t="s">
        <v>2485</v>
      </c>
      <c r="E6656" s="4">
        <v>310</v>
      </c>
      <c r="F6656" s="4">
        <v>2055700</v>
      </c>
      <c r="G6656" s="4">
        <v>205571</v>
      </c>
      <c r="H6656" s="4">
        <v>2261271</v>
      </c>
    </row>
    <row r="6657" spans="1:8" ht="15.75">
      <c r="A6657" s="3" t="s">
        <v>2938</v>
      </c>
      <c r="B6657" s="2" t="s">
        <v>2486</v>
      </c>
      <c r="C6657" s="2" t="s">
        <v>264</v>
      </c>
      <c r="D6657" s="2" t="s">
        <v>2487</v>
      </c>
      <c r="E6657" s="4">
        <v>179</v>
      </c>
      <c r="F6657" s="4">
        <v>1185267</v>
      </c>
      <c r="G6657" s="4">
        <v>118527</v>
      </c>
      <c r="H6657" s="4">
        <v>1303794</v>
      </c>
    </row>
    <row r="6658" spans="1:8" ht="15.75">
      <c r="A6658" s="3" t="s">
        <v>2938</v>
      </c>
      <c r="B6658" s="2" t="s">
        <v>2488</v>
      </c>
      <c r="C6658" s="2" t="s">
        <v>264</v>
      </c>
      <c r="D6658" s="2" t="s">
        <v>2489</v>
      </c>
      <c r="E6658" s="4">
        <v>150</v>
      </c>
      <c r="F6658" s="4">
        <v>356100</v>
      </c>
      <c r="G6658" s="4">
        <v>35610</v>
      </c>
      <c r="H6658" s="4">
        <v>391710</v>
      </c>
    </row>
    <row r="6659" spans="1:8" ht="15.75">
      <c r="A6659" s="3" t="s">
        <v>2938</v>
      </c>
      <c r="B6659" s="2" t="s">
        <v>2490</v>
      </c>
      <c r="C6659" s="2" t="s">
        <v>264</v>
      </c>
      <c r="D6659" s="2" t="s">
        <v>2491</v>
      </c>
      <c r="E6659" s="4">
        <v>69</v>
      </c>
      <c r="F6659" s="4">
        <v>521331</v>
      </c>
      <c r="G6659" s="4">
        <v>52133</v>
      </c>
      <c r="H6659" s="4">
        <v>573464</v>
      </c>
    </row>
    <row r="6660" spans="1:8" ht="15.75">
      <c r="A6660" s="3" t="s">
        <v>2938</v>
      </c>
      <c r="B6660" s="2" t="s">
        <v>2492</v>
      </c>
      <c r="C6660" s="2" t="s">
        <v>264</v>
      </c>
      <c r="D6660" s="2" t="s">
        <v>2493</v>
      </c>
      <c r="E6660" s="4">
        <v>40</v>
      </c>
      <c r="F6660" s="4">
        <v>411840</v>
      </c>
      <c r="G6660" s="4">
        <v>41184</v>
      </c>
      <c r="H6660" s="4">
        <v>453024</v>
      </c>
    </row>
    <row r="6661" spans="1:8" ht="15.75">
      <c r="A6661" s="3" t="s">
        <v>2938</v>
      </c>
      <c r="B6661" s="2" t="s">
        <v>2494</v>
      </c>
      <c r="C6661" s="2" t="s">
        <v>264</v>
      </c>
      <c r="D6661" s="2" t="s">
        <v>2495</v>
      </c>
      <c r="E6661" s="4">
        <v>137</v>
      </c>
      <c r="F6661" s="4">
        <v>353122</v>
      </c>
      <c r="G6661" s="4">
        <v>35312</v>
      </c>
      <c r="H6661" s="4">
        <v>388434</v>
      </c>
    </row>
    <row r="6662" spans="1:8" ht="15.75">
      <c r="A6662" s="3" t="s">
        <v>2938</v>
      </c>
      <c r="B6662" s="2" t="s">
        <v>2498</v>
      </c>
      <c r="C6662" s="2" t="s">
        <v>264</v>
      </c>
      <c r="D6662" s="2" t="s">
        <v>2328</v>
      </c>
      <c r="E6662" s="4">
        <v>10</v>
      </c>
      <c r="F6662" s="4">
        <v>191000</v>
      </c>
      <c r="G6662" s="4">
        <v>19100</v>
      </c>
      <c r="H6662" s="4">
        <v>210100</v>
      </c>
    </row>
    <row r="6663" spans="1:8" ht="15.75">
      <c r="A6663" s="3" t="s">
        <v>2938</v>
      </c>
      <c r="B6663" s="2" t="s">
        <v>2499</v>
      </c>
      <c r="C6663" s="2" t="s">
        <v>264</v>
      </c>
      <c r="D6663" s="2" t="s">
        <v>2500</v>
      </c>
      <c r="E6663" s="4">
        <v>20</v>
      </c>
      <c r="F6663" s="4">
        <v>74200</v>
      </c>
      <c r="G6663" s="4">
        <v>7420</v>
      </c>
      <c r="H6663" s="4">
        <v>81620</v>
      </c>
    </row>
    <row r="6664" spans="1:8" ht="15.75">
      <c r="A6664" s="3" t="s">
        <v>2938</v>
      </c>
      <c r="B6664" s="2" t="s">
        <v>2503</v>
      </c>
      <c r="C6664" s="2" t="s">
        <v>264</v>
      </c>
      <c r="D6664" s="2" t="s">
        <v>2504</v>
      </c>
      <c r="E6664" s="4">
        <v>20</v>
      </c>
      <c r="F6664" s="4">
        <v>60820</v>
      </c>
      <c r="G6664" s="4">
        <v>6082</v>
      </c>
      <c r="H6664" s="4">
        <v>66902</v>
      </c>
    </row>
    <row r="6665" spans="1:8" ht="15.75">
      <c r="A6665" s="3" t="s">
        <v>2938</v>
      </c>
      <c r="B6665" s="2" t="s">
        <v>2509</v>
      </c>
      <c r="C6665" s="2" t="s">
        <v>264</v>
      </c>
      <c r="D6665" s="2" t="s">
        <v>2510</v>
      </c>
      <c r="E6665" s="4">
        <v>20</v>
      </c>
      <c r="F6665" s="4">
        <v>80580</v>
      </c>
      <c r="G6665" s="4">
        <v>8058</v>
      </c>
      <c r="H6665" s="4">
        <v>88638</v>
      </c>
    </row>
    <row r="6666" spans="1:8" ht="15.75">
      <c r="A6666" s="3" t="s">
        <v>2938</v>
      </c>
      <c r="B6666" s="2" t="s">
        <v>2511</v>
      </c>
      <c r="C6666" s="2" t="s">
        <v>264</v>
      </c>
      <c r="D6666" s="2" t="s">
        <v>2512</v>
      </c>
      <c r="E6666" s="4">
        <v>130</v>
      </c>
      <c r="F6666" s="4">
        <v>550290</v>
      </c>
      <c r="G6666" s="4">
        <v>55029</v>
      </c>
      <c r="H6666" s="4">
        <v>605319</v>
      </c>
    </row>
    <row r="6667" spans="1:8" ht="15.75">
      <c r="A6667" s="3" t="s">
        <v>2938</v>
      </c>
      <c r="B6667" s="2" t="s">
        <v>2513</v>
      </c>
      <c r="C6667" s="2" t="s">
        <v>294</v>
      </c>
      <c r="D6667" s="2" t="s">
        <v>2514</v>
      </c>
      <c r="E6667" s="4">
        <v>25</v>
      </c>
      <c r="F6667" s="4">
        <v>118625</v>
      </c>
      <c r="G6667" s="4">
        <v>11863</v>
      </c>
      <c r="H6667" s="4">
        <v>130488</v>
      </c>
    </row>
    <row r="6668" spans="1:8" ht="15.75">
      <c r="A6668" s="3" t="s">
        <v>2938</v>
      </c>
      <c r="B6668" s="2" t="s">
        <v>2515</v>
      </c>
      <c r="C6668" s="2" t="s">
        <v>294</v>
      </c>
      <c r="D6668" s="2" t="s">
        <v>2516</v>
      </c>
      <c r="E6668" s="4">
        <v>20</v>
      </c>
      <c r="F6668" s="4">
        <v>117780</v>
      </c>
      <c r="G6668" s="4">
        <v>11778</v>
      </c>
      <c r="H6668" s="4">
        <v>129558</v>
      </c>
    </row>
    <row r="6669" spans="1:8" ht="15.75">
      <c r="A6669" s="3" t="s">
        <v>2938</v>
      </c>
      <c r="B6669" s="2" t="s">
        <v>2517</v>
      </c>
      <c r="C6669" s="2" t="s">
        <v>294</v>
      </c>
      <c r="D6669" s="2" t="s">
        <v>2518</v>
      </c>
      <c r="E6669" s="4">
        <v>30</v>
      </c>
      <c r="F6669" s="4">
        <v>88140</v>
      </c>
      <c r="G6669" s="4">
        <v>8814</v>
      </c>
      <c r="H6669" s="4">
        <v>96954</v>
      </c>
    </row>
    <row r="6670" spans="1:8" ht="15.75">
      <c r="A6670" s="3" t="s">
        <v>2938</v>
      </c>
      <c r="B6670" s="2" t="s">
        <v>2523</v>
      </c>
      <c r="C6670" s="2" t="s">
        <v>294</v>
      </c>
      <c r="D6670" s="2" t="s">
        <v>2524</v>
      </c>
      <c r="E6670" s="4">
        <v>110</v>
      </c>
      <c r="F6670" s="4">
        <v>351230</v>
      </c>
      <c r="G6670" s="4">
        <v>35123</v>
      </c>
      <c r="H6670" s="4">
        <v>386353</v>
      </c>
    </row>
    <row r="6671" spans="1:8" ht="15.75">
      <c r="A6671" s="3" t="s">
        <v>2938</v>
      </c>
      <c r="B6671" s="2" t="s">
        <v>2525</v>
      </c>
      <c r="C6671" s="2" t="s">
        <v>294</v>
      </c>
      <c r="D6671" s="2" t="s">
        <v>2526</v>
      </c>
      <c r="E6671" s="4">
        <v>4</v>
      </c>
      <c r="F6671" s="4">
        <v>37032</v>
      </c>
      <c r="G6671" s="4">
        <v>3704</v>
      </c>
      <c r="H6671" s="4">
        <v>40736</v>
      </c>
    </row>
    <row r="6672" spans="1:8" ht="15.75">
      <c r="A6672" s="3" t="s">
        <v>2938</v>
      </c>
      <c r="B6672" s="2" t="s">
        <v>2528</v>
      </c>
      <c r="C6672" s="2" t="s">
        <v>294</v>
      </c>
      <c r="D6672" s="2" t="s">
        <v>2529</v>
      </c>
      <c r="E6672" s="4">
        <v>90</v>
      </c>
      <c r="F6672" s="4">
        <v>243360</v>
      </c>
      <c r="G6672" s="4">
        <v>24336</v>
      </c>
      <c r="H6672" s="4">
        <v>267696</v>
      </c>
    </row>
    <row r="6673" spans="1:8" ht="15.75">
      <c r="A6673" s="3" t="s">
        <v>2938</v>
      </c>
      <c r="B6673" s="2" t="s">
        <v>2530</v>
      </c>
      <c r="C6673" s="2" t="s">
        <v>294</v>
      </c>
      <c r="D6673" s="2" t="s">
        <v>2531</v>
      </c>
      <c r="E6673" s="4">
        <v>30</v>
      </c>
      <c r="F6673" s="4">
        <v>118740</v>
      </c>
      <c r="G6673" s="4">
        <v>11874</v>
      </c>
      <c r="H6673" s="4">
        <v>130614</v>
      </c>
    </row>
    <row r="6674" spans="1:8" ht="15.75">
      <c r="A6674" s="3" t="s">
        <v>2938</v>
      </c>
      <c r="B6674" s="2" t="s">
        <v>2534</v>
      </c>
      <c r="C6674" s="2" t="s">
        <v>299</v>
      </c>
      <c r="D6674" s="2" t="s">
        <v>2535</v>
      </c>
      <c r="E6674" s="4">
        <v>90</v>
      </c>
      <c r="F6674" s="4">
        <v>411120</v>
      </c>
      <c r="G6674" s="4">
        <v>41112</v>
      </c>
      <c r="H6674" s="4">
        <v>452232</v>
      </c>
    </row>
    <row r="6675" spans="1:8" ht="15.75">
      <c r="A6675" s="3" t="s">
        <v>2938</v>
      </c>
      <c r="B6675" s="2" t="s">
        <v>2538</v>
      </c>
      <c r="C6675" s="2" t="s">
        <v>299</v>
      </c>
      <c r="D6675" s="2" t="s">
        <v>2539</v>
      </c>
      <c r="E6675" s="4">
        <v>120</v>
      </c>
      <c r="F6675" s="4">
        <v>565680</v>
      </c>
      <c r="G6675" s="4">
        <v>56568</v>
      </c>
      <c r="H6675" s="4">
        <v>622248</v>
      </c>
    </row>
    <row r="6676" spans="1:8" ht="15.75">
      <c r="A6676" s="3" t="s">
        <v>2938</v>
      </c>
      <c r="B6676" s="2" t="s">
        <v>2542</v>
      </c>
      <c r="C6676" s="2" t="s">
        <v>299</v>
      </c>
      <c r="D6676" s="2" t="s">
        <v>2543</v>
      </c>
      <c r="E6676" s="4">
        <v>70</v>
      </c>
      <c r="F6676" s="4">
        <v>475510</v>
      </c>
      <c r="G6676" s="4">
        <v>47551</v>
      </c>
      <c r="H6676" s="4">
        <v>523061</v>
      </c>
    </row>
    <row r="6677" spans="1:8" ht="15.75">
      <c r="A6677" s="3" t="s">
        <v>2938</v>
      </c>
      <c r="B6677" s="2" t="s">
        <v>2544</v>
      </c>
      <c r="C6677" s="2" t="s">
        <v>299</v>
      </c>
      <c r="D6677" s="2" t="s">
        <v>2545</v>
      </c>
      <c r="E6677" s="4">
        <v>78</v>
      </c>
      <c r="F6677" s="4">
        <v>615832</v>
      </c>
      <c r="G6677" s="4">
        <v>61583</v>
      </c>
      <c r="H6677" s="4">
        <v>677415</v>
      </c>
    </row>
    <row r="6678" spans="1:8" ht="15.75">
      <c r="A6678" s="3" t="s">
        <v>2938</v>
      </c>
      <c r="B6678" s="2" t="s">
        <v>2546</v>
      </c>
      <c r="C6678" s="2" t="s">
        <v>299</v>
      </c>
      <c r="D6678" s="2" t="s">
        <v>2547</v>
      </c>
      <c r="E6678" s="4">
        <v>10</v>
      </c>
      <c r="F6678" s="4">
        <v>31400</v>
      </c>
      <c r="G6678" s="4">
        <v>3140</v>
      </c>
      <c r="H6678" s="4">
        <v>34540</v>
      </c>
    </row>
    <row r="6679" spans="1:8" ht="15.75">
      <c r="A6679" s="3" t="s">
        <v>2938</v>
      </c>
      <c r="B6679" s="2" t="s">
        <v>2548</v>
      </c>
      <c r="C6679" s="2" t="s">
        <v>299</v>
      </c>
      <c r="D6679" s="2" t="s">
        <v>2549</v>
      </c>
      <c r="E6679" s="4">
        <v>6</v>
      </c>
      <c r="F6679" s="4">
        <v>54480</v>
      </c>
      <c r="G6679" s="4">
        <v>5448</v>
      </c>
      <c r="H6679" s="4">
        <v>59928</v>
      </c>
    </row>
    <row r="6680" spans="1:8" ht="15.75">
      <c r="A6680" s="3" t="s">
        <v>2938</v>
      </c>
      <c r="B6680" s="2" t="s">
        <v>2550</v>
      </c>
      <c r="C6680" s="2" t="s">
        <v>299</v>
      </c>
      <c r="D6680" s="2" t="s">
        <v>2551</v>
      </c>
      <c r="E6680" s="4">
        <v>150</v>
      </c>
      <c r="F6680" s="4">
        <v>505890</v>
      </c>
      <c r="G6680" s="4">
        <v>50589</v>
      </c>
      <c r="H6680" s="4">
        <v>556479</v>
      </c>
    </row>
    <row r="6681" spans="1:8" ht="15.75">
      <c r="A6681" s="3" t="s">
        <v>2938</v>
      </c>
      <c r="B6681" s="2" t="s">
        <v>2554</v>
      </c>
      <c r="C6681" s="2" t="s">
        <v>299</v>
      </c>
      <c r="D6681" s="2" t="s">
        <v>2555</v>
      </c>
      <c r="E6681" s="4">
        <v>20</v>
      </c>
      <c r="F6681" s="4">
        <v>73000</v>
      </c>
      <c r="G6681" s="4">
        <v>7300</v>
      </c>
      <c r="H6681" s="4">
        <v>80300</v>
      </c>
    </row>
    <row r="6682" spans="1:8" ht="15.75">
      <c r="A6682" s="3" t="s">
        <v>2938</v>
      </c>
      <c r="B6682" s="2" t="s">
        <v>2556</v>
      </c>
      <c r="C6682" s="2" t="s">
        <v>299</v>
      </c>
      <c r="D6682" s="2" t="s">
        <v>2557</v>
      </c>
      <c r="E6682" s="4">
        <v>30</v>
      </c>
      <c r="F6682" s="4">
        <v>117150</v>
      </c>
      <c r="G6682" s="4">
        <v>11715</v>
      </c>
      <c r="H6682" s="4">
        <v>128865</v>
      </c>
    </row>
    <row r="6683" spans="1:8" ht="15.75">
      <c r="A6683" s="3" t="s">
        <v>2938</v>
      </c>
      <c r="B6683" s="2" t="s">
        <v>2576</v>
      </c>
      <c r="C6683" s="2" t="s">
        <v>310</v>
      </c>
      <c r="D6683" s="2" t="s">
        <v>2577</v>
      </c>
      <c r="E6683" s="4">
        <v>25</v>
      </c>
      <c r="F6683" s="4">
        <v>121450</v>
      </c>
      <c r="G6683" s="4">
        <v>12145</v>
      </c>
      <c r="H6683" s="4">
        <v>133595</v>
      </c>
    </row>
    <row r="6684" spans="1:8" ht="15.75">
      <c r="A6684" s="3" t="s">
        <v>2938</v>
      </c>
      <c r="B6684" s="2" t="s">
        <v>2578</v>
      </c>
      <c r="C6684" s="2" t="s">
        <v>310</v>
      </c>
      <c r="D6684" s="2" t="s">
        <v>2579</v>
      </c>
      <c r="E6684" s="4">
        <v>110</v>
      </c>
      <c r="F6684" s="4">
        <v>654170</v>
      </c>
      <c r="G6684" s="4">
        <v>65418</v>
      </c>
      <c r="H6684" s="4">
        <v>719588</v>
      </c>
    </row>
    <row r="6685" spans="1:8" ht="15.75">
      <c r="A6685" s="3" t="s">
        <v>2938</v>
      </c>
      <c r="B6685" s="2" t="s">
        <v>2580</v>
      </c>
      <c r="C6685" s="2" t="s">
        <v>310</v>
      </c>
      <c r="D6685" s="2" t="s">
        <v>2581</v>
      </c>
      <c r="E6685" s="4">
        <v>15</v>
      </c>
      <c r="F6685" s="4">
        <v>106245</v>
      </c>
      <c r="G6685" s="4">
        <v>10625</v>
      </c>
      <c r="H6685" s="4">
        <v>116870</v>
      </c>
    </row>
    <row r="6686" spans="1:8" ht="15.75">
      <c r="A6686" s="3" t="s">
        <v>2938</v>
      </c>
      <c r="B6686" s="2" t="s">
        <v>2582</v>
      </c>
      <c r="C6686" s="2" t="s">
        <v>310</v>
      </c>
      <c r="D6686" s="2" t="s">
        <v>2583</v>
      </c>
      <c r="E6686" s="4">
        <v>30</v>
      </c>
      <c r="F6686" s="4">
        <v>246780</v>
      </c>
      <c r="G6686" s="4">
        <v>24678</v>
      </c>
      <c r="H6686" s="4">
        <v>271458</v>
      </c>
    </row>
    <row r="6687" spans="1:8" ht="15.75">
      <c r="A6687" s="3" t="s">
        <v>2938</v>
      </c>
      <c r="B6687" s="2" t="s">
        <v>2584</v>
      </c>
      <c r="C6687" s="2" t="s">
        <v>310</v>
      </c>
      <c r="D6687" s="2" t="s">
        <v>2585</v>
      </c>
      <c r="E6687" s="4">
        <v>2</v>
      </c>
      <c r="F6687" s="4">
        <v>18740</v>
      </c>
      <c r="G6687" s="4">
        <v>1874</v>
      </c>
      <c r="H6687" s="4">
        <v>20614</v>
      </c>
    </row>
    <row r="6688" spans="1:8" ht="15.75">
      <c r="A6688" s="3" t="s">
        <v>2938</v>
      </c>
      <c r="B6688" s="2" t="s">
        <v>2598</v>
      </c>
      <c r="C6688" s="2" t="s">
        <v>314</v>
      </c>
      <c r="D6688" s="2" t="s">
        <v>2599</v>
      </c>
      <c r="E6688" s="4">
        <v>20</v>
      </c>
      <c r="F6688" s="4">
        <v>112580</v>
      </c>
      <c r="G6688" s="4">
        <v>11258</v>
      </c>
      <c r="H6688" s="4">
        <v>123838</v>
      </c>
    </row>
    <row r="6689" spans="1:8" ht="15.75">
      <c r="A6689" s="3" t="s">
        <v>2938</v>
      </c>
      <c r="B6689" s="2" t="s">
        <v>2604</v>
      </c>
      <c r="C6689" s="2" t="s">
        <v>314</v>
      </c>
      <c r="D6689" s="2" t="s">
        <v>2605</v>
      </c>
      <c r="E6689" s="4"/>
      <c r="F6689" s="4"/>
      <c r="G6689" s="4"/>
      <c r="H6689" s="4"/>
    </row>
    <row r="6690" spans="1:8" ht="15.75">
      <c r="A6690" s="3" t="s">
        <v>2938</v>
      </c>
      <c r="B6690" s="2" t="s">
        <v>2606</v>
      </c>
      <c r="C6690" s="2" t="s">
        <v>314</v>
      </c>
      <c r="D6690" s="2" t="s">
        <v>2607</v>
      </c>
      <c r="E6690" s="4">
        <v>110</v>
      </c>
      <c r="F6690" s="4">
        <v>292050</v>
      </c>
      <c r="G6690" s="4">
        <v>29205</v>
      </c>
      <c r="H6690" s="4">
        <v>321255</v>
      </c>
    </row>
    <row r="6691" spans="1:8" ht="15.75">
      <c r="A6691" s="3" t="s">
        <v>2938</v>
      </c>
      <c r="B6691" s="2" t="s">
        <v>2610</v>
      </c>
      <c r="C6691" s="2" t="s">
        <v>314</v>
      </c>
      <c r="D6691" s="2" t="s">
        <v>2611</v>
      </c>
      <c r="E6691" s="4">
        <v>2</v>
      </c>
      <c r="F6691" s="4">
        <v>7296</v>
      </c>
      <c r="G6691" s="4">
        <v>730</v>
      </c>
      <c r="H6691" s="4">
        <v>8026</v>
      </c>
    </row>
    <row r="6692" spans="1:8" ht="15.75">
      <c r="A6692" s="3" t="s">
        <v>2938</v>
      </c>
      <c r="B6692" s="2" t="s">
        <v>2614</v>
      </c>
      <c r="C6692" s="2" t="s">
        <v>318</v>
      </c>
      <c r="D6692" s="2" t="s">
        <v>2615</v>
      </c>
      <c r="E6692" s="4">
        <v>45</v>
      </c>
      <c r="F6692" s="4">
        <v>193860</v>
      </c>
      <c r="G6692" s="4">
        <v>19386</v>
      </c>
      <c r="H6692" s="4">
        <v>213246</v>
      </c>
    </row>
    <row r="6693" spans="1:8" ht="15.75">
      <c r="A6693" s="3" t="s">
        <v>2938</v>
      </c>
      <c r="B6693" s="2" t="s">
        <v>2616</v>
      </c>
      <c r="C6693" s="2" t="s">
        <v>318</v>
      </c>
      <c r="D6693" s="2" t="s">
        <v>2617</v>
      </c>
      <c r="E6693" s="4">
        <v>5</v>
      </c>
      <c r="F6693" s="4">
        <v>27255</v>
      </c>
      <c r="G6693" s="4">
        <v>2726</v>
      </c>
      <c r="H6693" s="4">
        <v>29981</v>
      </c>
    </row>
    <row r="6694" spans="1:8" ht="15.75">
      <c r="A6694" s="3" t="s">
        <v>2938</v>
      </c>
      <c r="B6694" s="2" t="s">
        <v>2618</v>
      </c>
      <c r="C6694" s="2" t="s">
        <v>318</v>
      </c>
      <c r="D6694" s="2" t="s">
        <v>2619</v>
      </c>
      <c r="E6694" s="4">
        <v>10</v>
      </c>
      <c r="F6694" s="4">
        <v>25750</v>
      </c>
      <c r="G6694" s="4">
        <v>2575</v>
      </c>
      <c r="H6694" s="4">
        <v>28325</v>
      </c>
    </row>
    <row r="6695" spans="1:8" ht="15.75">
      <c r="A6695" s="3" t="s">
        <v>2938</v>
      </c>
      <c r="B6695" s="2" t="s">
        <v>2620</v>
      </c>
      <c r="C6695" s="2" t="s">
        <v>318</v>
      </c>
      <c r="D6695" s="2" t="s">
        <v>2621</v>
      </c>
      <c r="E6695" s="4">
        <v>20</v>
      </c>
      <c r="F6695" s="4">
        <v>130660</v>
      </c>
      <c r="G6695" s="4">
        <v>13066</v>
      </c>
      <c r="H6695" s="4">
        <v>143726</v>
      </c>
    </row>
    <row r="6696" spans="1:8" ht="15.75">
      <c r="A6696" s="3" t="s">
        <v>2938</v>
      </c>
      <c r="B6696" s="2" t="s">
        <v>2626</v>
      </c>
      <c r="C6696" s="2" t="s">
        <v>318</v>
      </c>
      <c r="D6696" s="2" t="s">
        <v>2627</v>
      </c>
      <c r="E6696" s="4">
        <v>1</v>
      </c>
      <c r="F6696" s="4">
        <v>8820</v>
      </c>
      <c r="G6696" s="4">
        <v>882</v>
      </c>
      <c r="H6696" s="4">
        <v>9702</v>
      </c>
    </row>
    <row r="6697" spans="1:8" ht="15.75">
      <c r="A6697" s="3" t="s">
        <v>2938</v>
      </c>
      <c r="B6697" s="2" t="s">
        <v>2628</v>
      </c>
      <c r="C6697" s="2" t="s">
        <v>318</v>
      </c>
      <c r="D6697" s="2" t="s">
        <v>2629</v>
      </c>
      <c r="E6697" s="4">
        <v>130</v>
      </c>
      <c r="F6697" s="4">
        <v>401050</v>
      </c>
      <c r="G6697" s="4">
        <v>40105</v>
      </c>
      <c r="H6697" s="4">
        <v>441155</v>
      </c>
    </row>
    <row r="6698" spans="1:8" ht="15.75">
      <c r="A6698" s="3" t="s">
        <v>2938</v>
      </c>
      <c r="B6698" s="2" t="s">
        <v>2630</v>
      </c>
      <c r="C6698" s="2" t="s">
        <v>318</v>
      </c>
      <c r="D6698" s="2" t="s">
        <v>2631</v>
      </c>
      <c r="E6698" s="4">
        <v>20</v>
      </c>
      <c r="F6698" s="4">
        <v>66800</v>
      </c>
      <c r="G6698" s="4">
        <v>6680</v>
      </c>
      <c r="H6698" s="4">
        <v>73480</v>
      </c>
    </row>
    <row r="6699" spans="1:8" ht="15.75">
      <c r="A6699" s="3" t="s">
        <v>2938</v>
      </c>
      <c r="B6699" s="2" t="s">
        <v>2632</v>
      </c>
      <c r="C6699" s="2" t="s">
        <v>318</v>
      </c>
      <c r="D6699" s="2" t="s">
        <v>2633</v>
      </c>
      <c r="E6699" s="4">
        <v>105</v>
      </c>
      <c r="F6699" s="4">
        <v>377475</v>
      </c>
      <c r="G6699" s="4">
        <v>37748</v>
      </c>
      <c r="H6699" s="4">
        <v>415223</v>
      </c>
    </row>
    <row r="6700" spans="1:8" ht="15.75">
      <c r="A6700" s="3" t="s">
        <v>2938</v>
      </c>
      <c r="B6700" s="2" t="s">
        <v>3816</v>
      </c>
      <c r="C6700" s="2" t="s">
        <v>3815</v>
      </c>
      <c r="D6700" s="2" t="s">
        <v>3817</v>
      </c>
      <c r="E6700" s="4">
        <v>1</v>
      </c>
      <c r="F6700" s="4">
        <v>42745</v>
      </c>
      <c r="G6700" s="4">
        <v>4275</v>
      </c>
      <c r="H6700" s="4">
        <v>47020</v>
      </c>
    </row>
    <row r="6701" spans="1:8" ht="15.75">
      <c r="A6701" s="3" t="s">
        <v>2938</v>
      </c>
      <c r="B6701" s="2" t="s">
        <v>2712</v>
      </c>
      <c r="C6701" s="2" t="s">
        <v>1267</v>
      </c>
      <c r="D6701" s="2" t="s">
        <v>2713</v>
      </c>
      <c r="E6701" s="4">
        <v>10</v>
      </c>
      <c r="F6701" s="4">
        <v>242130</v>
      </c>
      <c r="G6701" s="4">
        <v>24213</v>
      </c>
      <c r="H6701" s="4">
        <v>266343</v>
      </c>
    </row>
    <row r="6702" spans="1:8" ht="15.75">
      <c r="A6702" s="3" t="s">
        <v>2938</v>
      </c>
      <c r="B6702" s="2" t="s">
        <v>2718</v>
      </c>
      <c r="C6702" s="2" t="s">
        <v>1267</v>
      </c>
      <c r="D6702" s="2" t="s">
        <v>2719</v>
      </c>
      <c r="E6702" s="4">
        <v>58</v>
      </c>
      <c r="F6702" s="4">
        <v>1600510</v>
      </c>
      <c r="G6702" s="4">
        <v>160051</v>
      </c>
      <c r="H6702" s="4">
        <v>1760561</v>
      </c>
    </row>
    <row r="6703" spans="1:8" ht="15.75">
      <c r="A6703" s="3" t="s">
        <v>2938</v>
      </c>
      <c r="B6703" s="2" t="s">
        <v>2722</v>
      </c>
      <c r="C6703" s="2" t="s">
        <v>1267</v>
      </c>
      <c r="D6703" s="2" t="s">
        <v>2723</v>
      </c>
      <c r="E6703" s="4">
        <v>50</v>
      </c>
      <c r="F6703" s="4">
        <v>1492500</v>
      </c>
      <c r="G6703" s="4">
        <v>149250</v>
      </c>
      <c r="H6703" s="4">
        <v>1641750</v>
      </c>
    </row>
    <row r="6704" spans="1:8" ht="15.75">
      <c r="A6704" s="3" t="s">
        <v>2938</v>
      </c>
      <c r="B6704" s="2" t="s">
        <v>2728</v>
      </c>
      <c r="C6704" s="2" t="s">
        <v>1267</v>
      </c>
      <c r="D6704" s="2" t="s">
        <v>2729</v>
      </c>
      <c r="E6704" s="4">
        <v>10</v>
      </c>
      <c r="F6704" s="4">
        <v>377430</v>
      </c>
      <c r="G6704" s="4">
        <v>37743</v>
      </c>
      <c r="H6704" s="4">
        <v>415173</v>
      </c>
    </row>
    <row r="6705" spans="1:8" ht="15.75">
      <c r="A6705" s="3" t="s">
        <v>2938</v>
      </c>
      <c r="B6705" s="2" t="s">
        <v>2747</v>
      </c>
      <c r="C6705" s="2" t="s">
        <v>2732</v>
      </c>
      <c r="D6705" s="2" t="s">
        <v>2748</v>
      </c>
      <c r="E6705" s="4">
        <v>54</v>
      </c>
      <c r="F6705" s="4">
        <v>929124</v>
      </c>
      <c r="G6705" s="4">
        <v>92912</v>
      </c>
      <c r="H6705" s="4">
        <v>1022036</v>
      </c>
    </row>
    <row r="6706" spans="1:8" ht="15.75">
      <c r="A6706" s="3" t="s">
        <v>2938</v>
      </c>
      <c r="B6706" s="2" t="s">
        <v>2749</v>
      </c>
      <c r="C6706" s="2" t="s">
        <v>1267</v>
      </c>
      <c r="D6706" s="2" t="s">
        <v>2750</v>
      </c>
      <c r="E6706" s="4">
        <v>8</v>
      </c>
      <c r="F6706" s="4">
        <v>256840</v>
      </c>
      <c r="G6706" s="4">
        <v>25684</v>
      </c>
      <c r="H6706" s="4">
        <v>282524</v>
      </c>
    </row>
    <row r="6707" spans="1:8" ht="15.75">
      <c r="A6707" s="3" t="s">
        <v>2938</v>
      </c>
      <c r="B6707" s="2" t="s">
        <v>2765</v>
      </c>
      <c r="C6707" s="2" t="s">
        <v>2762</v>
      </c>
      <c r="D6707" s="2" t="s">
        <v>2766</v>
      </c>
      <c r="E6707" s="4">
        <v>30</v>
      </c>
      <c r="F6707" s="4">
        <v>74670</v>
      </c>
      <c r="G6707" s="4">
        <v>7467</v>
      </c>
      <c r="H6707" s="4">
        <v>82137</v>
      </c>
    </row>
    <row r="6708" spans="1:8" ht="15.75">
      <c r="A6708" s="3" t="s">
        <v>2938</v>
      </c>
      <c r="B6708" s="2" t="s">
        <v>3822</v>
      </c>
      <c r="C6708" s="2" t="s">
        <v>2762</v>
      </c>
      <c r="D6708" s="2" t="s">
        <v>3823</v>
      </c>
      <c r="E6708" s="4">
        <v>30</v>
      </c>
      <c r="F6708" s="4">
        <v>65880</v>
      </c>
      <c r="G6708" s="4">
        <v>6588</v>
      </c>
      <c r="H6708" s="4">
        <v>72468</v>
      </c>
    </row>
    <row r="6709" spans="1:8" ht="15.75">
      <c r="A6709" s="3" t="s">
        <v>2938</v>
      </c>
      <c r="B6709" s="2" t="s">
        <v>3850</v>
      </c>
      <c r="C6709" s="2" t="s">
        <v>1433</v>
      </c>
      <c r="D6709" s="2" t="s">
        <v>3851</v>
      </c>
      <c r="E6709" s="4">
        <v>10</v>
      </c>
      <c r="F6709" s="4">
        <v>47380</v>
      </c>
      <c r="G6709" s="4">
        <v>4738</v>
      </c>
      <c r="H6709" s="4">
        <v>52118</v>
      </c>
    </row>
    <row r="6710" spans="1:8" ht="15.75">
      <c r="A6710" s="3" t="s">
        <v>2938</v>
      </c>
      <c r="B6710" s="2" t="s">
        <v>2817</v>
      </c>
      <c r="C6710" s="2" t="s">
        <v>1443</v>
      </c>
      <c r="D6710" s="2" t="s">
        <v>2818</v>
      </c>
      <c r="E6710" s="4">
        <v>1</v>
      </c>
      <c r="F6710" s="4">
        <v>2449</v>
      </c>
      <c r="G6710" s="4">
        <v>245</v>
      </c>
      <c r="H6710" s="4">
        <v>2694</v>
      </c>
    </row>
    <row r="6711" spans="1:8" ht="15.75">
      <c r="A6711" s="3" t="s">
        <v>2938</v>
      </c>
      <c r="B6711" s="2" t="s">
        <v>2819</v>
      </c>
      <c r="C6711" s="2" t="s">
        <v>2762</v>
      </c>
      <c r="D6711" s="2" t="s">
        <v>2820</v>
      </c>
      <c r="E6711" s="4">
        <v>30</v>
      </c>
      <c r="F6711" s="4">
        <v>76980</v>
      </c>
      <c r="G6711" s="4">
        <v>7698</v>
      </c>
      <c r="H6711" s="4">
        <v>84678</v>
      </c>
    </row>
    <row r="6712" spans="1:8" ht="15.75">
      <c r="A6712" s="3" t="s">
        <v>2938</v>
      </c>
      <c r="B6712" s="2" t="s">
        <v>2828</v>
      </c>
      <c r="C6712" s="2" t="s">
        <v>2827</v>
      </c>
      <c r="D6712" s="2" t="s">
        <v>2646</v>
      </c>
      <c r="E6712" s="4">
        <v>10</v>
      </c>
      <c r="F6712" s="4">
        <v>50000</v>
      </c>
      <c r="G6712" s="4">
        <v>5000</v>
      </c>
      <c r="H6712" s="4">
        <v>55000</v>
      </c>
    </row>
    <row r="6713" spans="1:8" ht="15.75">
      <c r="A6713" s="3" t="s">
        <v>2938</v>
      </c>
      <c r="B6713" s="2" t="s">
        <v>2829</v>
      </c>
      <c r="C6713" s="2" t="s">
        <v>2827</v>
      </c>
      <c r="D6713" s="2" t="s">
        <v>2648</v>
      </c>
      <c r="E6713" s="4">
        <v>5</v>
      </c>
      <c r="F6713" s="4">
        <v>29000</v>
      </c>
      <c r="G6713" s="4">
        <v>2900</v>
      </c>
      <c r="H6713" s="4">
        <v>31900</v>
      </c>
    </row>
    <row r="6714" spans="1:8" ht="15.75">
      <c r="A6714" s="3" t="s">
        <v>2938</v>
      </c>
      <c r="B6714" s="2" t="s">
        <v>2831</v>
      </c>
      <c r="C6714" s="2" t="s">
        <v>1401</v>
      </c>
      <c r="D6714" s="2" t="s">
        <v>2832</v>
      </c>
      <c r="E6714" s="4">
        <v>220</v>
      </c>
      <c r="F6714" s="4">
        <v>421300</v>
      </c>
      <c r="G6714" s="4">
        <v>42130</v>
      </c>
      <c r="H6714" s="4">
        <v>463430</v>
      </c>
    </row>
    <row r="6715" spans="1:8" ht="15.75">
      <c r="A6715" s="3" t="s">
        <v>2938</v>
      </c>
      <c r="B6715" s="2" t="s">
        <v>2834</v>
      </c>
      <c r="C6715" s="2" t="s">
        <v>1401</v>
      </c>
      <c r="D6715" s="2" t="s">
        <v>1414</v>
      </c>
      <c r="E6715" s="4">
        <v>10</v>
      </c>
      <c r="F6715" s="4"/>
      <c r="G6715" s="4"/>
      <c r="H6715" s="4"/>
    </row>
    <row r="6716" spans="1:8" ht="15.75">
      <c r="A6716" s="3" t="s">
        <v>2938</v>
      </c>
      <c r="B6716" s="2" t="s">
        <v>2835</v>
      </c>
      <c r="C6716" s="2" t="s">
        <v>1401</v>
      </c>
      <c r="D6716" s="2" t="s">
        <v>2836</v>
      </c>
      <c r="E6716" s="4">
        <v>50</v>
      </c>
      <c r="F6716" s="4">
        <v>115510</v>
      </c>
      <c r="G6716" s="4">
        <v>11551</v>
      </c>
      <c r="H6716" s="4">
        <v>127061</v>
      </c>
    </row>
    <row r="6717" spans="1:8" ht="15.75">
      <c r="A6717" s="3" t="s">
        <v>2938</v>
      </c>
      <c r="B6717" s="2" t="s">
        <v>2840</v>
      </c>
      <c r="C6717" s="2" t="s">
        <v>1401</v>
      </c>
      <c r="D6717" s="2" t="s">
        <v>2841</v>
      </c>
      <c r="E6717" s="4">
        <v>60</v>
      </c>
      <c r="F6717" s="4">
        <v>170880</v>
      </c>
      <c r="G6717" s="4">
        <v>17088</v>
      </c>
      <c r="H6717" s="4">
        <v>187968</v>
      </c>
    </row>
    <row r="6718" spans="1:8" ht="15.75">
      <c r="A6718" s="3" t="s">
        <v>2938</v>
      </c>
      <c r="B6718" s="2" t="s">
        <v>2846</v>
      </c>
      <c r="C6718" s="2" t="s">
        <v>1401</v>
      </c>
      <c r="D6718" s="2" t="s">
        <v>2847</v>
      </c>
      <c r="E6718" s="4">
        <v>2</v>
      </c>
      <c r="F6718" s="4">
        <v>9623</v>
      </c>
      <c r="G6718" s="4">
        <v>963</v>
      </c>
      <c r="H6718" s="4">
        <v>10586</v>
      </c>
    </row>
    <row r="6719" spans="1:8" ht="15.75">
      <c r="A6719" s="3" t="s">
        <v>2938</v>
      </c>
      <c r="B6719" s="2" t="s">
        <v>2848</v>
      </c>
      <c r="C6719" s="2" t="s">
        <v>1401</v>
      </c>
      <c r="D6719" s="2" t="s">
        <v>2849</v>
      </c>
      <c r="E6719" s="4">
        <v>35</v>
      </c>
      <c r="F6719" s="4">
        <v>45640</v>
      </c>
      <c r="G6719" s="4">
        <v>4564</v>
      </c>
      <c r="H6719" s="4">
        <v>50204</v>
      </c>
    </row>
    <row r="6720" spans="1:8" ht="15.75">
      <c r="A6720" s="3" t="s">
        <v>2938</v>
      </c>
      <c r="B6720" s="2" t="s">
        <v>2863</v>
      </c>
      <c r="C6720" s="2" t="s">
        <v>1405</v>
      </c>
      <c r="D6720" s="2" t="s">
        <v>2864</v>
      </c>
      <c r="E6720" s="4">
        <v>10</v>
      </c>
      <c r="F6720" s="4">
        <v>31060</v>
      </c>
      <c r="G6720" s="4">
        <v>3106</v>
      </c>
      <c r="H6720" s="4">
        <v>34166</v>
      </c>
    </row>
    <row r="6721" spans="1:8" ht="15.75">
      <c r="A6721" s="3" t="s">
        <v>2938</v>
      </c>
      <c r="B6721" s="2" t="s">
        <v>2879</v>
      </c>
      <c r="C6721" s="2" t="s">
        <v>1412</v>
      </c>
      <c r="D6721" s="2" t="s">
        <v>2880</v>
      </c>
      <c r="E6721" s="4">
        <v>85</v>
      </c>
      <c r="F6721" s="4">
        <v>159055</v>
      </c>
      <c r="G6721" s="4">
        <v>15906</v>
      </c>
      <c r="H6721" s="4">
        <v>174961</v>
      </c>
    </row>
    <row r="6722" spans="1:8" ht="15.75">
      <c r="A6722" s="3" t="s">
        <v>2938</v>
      </c>
      <c r="B6722" s="2" t="s">
        <v>2881</v>
      </c>
      <c r="C6722" s="2" t="s">
        <v>1412</v>
      </c>
      <c r="D6722" s="2" t="s">
        <v>2435</v>
      </c>
      <c r="E6722" s="4">
        <v>20</v>
      </c>
      <c r="F6722" s="4">
        <v>86000</v>
      </c>
      <c r="G6722" s="4">
        <v>8600</v>
      </c>
      <c r="H6722" s="4">
        <v>94600</v>
      </c>
    </row>
    <row r="6723" spans="1:8" ht="15.75">
      <c r="A6723" s="3" t="s">
        <v>2938</v>
      </c>
      <c r="B6723" s="2" t="s">
        <v>2882</v>
      </c>
      <c r="C6723" s="2" t="s">
        <v>1412</v>
      </c>
      <c r="D6723" s="2" t="s">
        <v>2646</v>
      </c>
      <c r="E6723" s="4">
        <v>51</v>
      </c>
      <c r="F6723" s="4">
        <v>120615</v>
      </c>
      <c r="G6723" s="4">
        <v>12062</v>
      </c>
      <c r="H6723" s="4">
        <v>132677</v>
      </c>
    </row>
    <row r="6724" spans="1:8" ht="15.75">
      <c r="A6724" s="3" t="s">
        <v>2938</v>
      </c>
      <c r="B6724" s="2" t="s">
        <v>2887</v>
      </c>
      <c r="C6724" s="2" t="s">
        <v>1412</v>
      </c>
      <c r="D6724" s="2" t="s">
        <v>2888</v>
      </c>
      <c r="E6724" s="4">
        <v>1</v>
      </c>
      <c r="F6724" s="4">
        <v>4230</v>
      </c>
      <c r="G6724" s="4">
        <v>423</v>
      </c>
      <c r="H6724" s="4">
        <v>4653</v>
      </c>
    </row>
    <row r="6725" spans="1:8" ht="15.75">
      <c r="A6725" s="3" t="s">
        <v>2938</v>
      </c>
      <c r="B6725" s="2" t="s">
        <v>2891</v>
      </c>
      <c r="C6725" s="2" t="s">
        <v>1412</v>
      </c>
      <c r="D6725" s="2" t="s">
        <v>2892</v>
      </c>
      <c r="E6725" s="4">
        <v>2</v>
      </c>
      <c r="F6725" s="4">
        <v>9493</v>
      </c>
      <c r="G6725" s="4">
        <v>950</v>
      </c>
      <c r="H6725" s="4">
        <v>10443</v>
      </c>
    </row>
    <row r="6726" spans="1:8" ht="15.75">
      <c r="A6726" s="3" t="s">
        <v>2938</v>
      </c>
      <c r="B6726" s="2" t="s">
        <v>2893</v>
      </c>
      <c r="C6726" s="2" t="s">
        <v>1412</v>
      </c>
      <c r="D6726" s="2" t="s">
        <v>2894</v>
      </c>
      <c r="E6726" s="4">
        <v>185</v>
      </c>
      <c r="F6726" s="4">
        <v>302475</v>
      </c>
      <c r="G6726" s="4">
        <v>30248</v>
      </c>
      <c r="H6726" s="4">
        <v>332723</v>
      </c>
    </row>
    <row r="6727" spans="1:8" ht="15.75">
      <c r="A6727" s="3" t="s">
        <v>2938</v>
      </c>
      <c r="B6727" s="2" t="s">
        <v>2899</v>
      </c>
      <c r="C6727" s="2" t="s">
        <v>1412</v>
      </c>
      <c r="D6727" s="2" t="s">
        <v>2900</v>
      </c>
      <c r="E6727" s="4">
        <v>40</v>
      </c>
      <c r="F6727" s="4">
        <v>80400</v>
      </c>
      <c r="G6727" s="4">
        <v>8040</v>
      </c>
      <c r="H6727" s="4">
        <v>88440</v>
      </c>
    </row>
    <row r="6728" spans="1:8" ht="15.75">
      <c r="A6728" s="3" t="s">
        <v>2938</v>
      </c>
      <c r="B6728" s="2" t="s">
        <v>2901</v>
      </c>
      <c r="C6728" s="2" t="s">
        <v>1412</v>
      </c>
      <c r="D6728" s="2" t="s">
        <v>2902</v>
      </c>
      <c r="E6728" s="4">
        <v>50</v>
      </c>
      <c r="F6728" s="4">
        <v>105650</v>
      </c>
      <c r="G6728" s="4">
        <v>10565</v>
      </c>
      <c r="H6728" s="4">
        <v>116215</v>
      </c>
    </row>
    <row r="6729" spans="1:8" ht="15.75">
      <c r="A6729" s="3" t="s">
        <v>2938</v>
      </c>
      <c r="B6729" s="2" t="s">
        <v>3857</v>
      </c>
      <c r="C6729" s="2" t="s">
        <v>1412</v>
      </c>
      <c r="D6729" s="2" t="s">
        <v>3858</v>
      </c>
      <c r="E6729" s="4">
        <v>50</v>
      </c>
      <c r="F6729" s="4">
        <v>140150</v>
      </c>
      <c r="G6729" s="4">
        <v>14015</v>
      </c>
      <c r="H6729" s="4">
        <v>154165</v>
      </c>
    </row>
    <row r="6730" spans="1:8" ht="15.75">
      <c r="A6730" s="3" t="s">
        <v>2938</v>
      </c>
      <c r="B6730" s="2" t="s">
        <v>3859</v>
      </c>
      <c r="C6730" s="2" t="s">
        <v>1412</v>
      </c>
      <c r="D6730" s="2" t="s">
        <v>2447</v>
      </c>
      <c r="E6730" s="4">
        <v>48</v>
      </c>
      <c r="F6730" s="4">
        <v>316830</v>
      </c>
      <c r="G6730" s="4">
        <v>31683</v>
      </c>
      <c r="H6730" s="4">
        <v>348513</v>
      </c>
    </row>
    <row r="6731" spans="1:8" ht="15.75">
      <c r="A6731" s="3" t="s">
        <v>2938</v>
      </c>
      <c r="B6731" s="2" t="s">
        <v>3860</v>
      </c>
      <c r="C6731" s="2" t="s">
        <v>1412</v>
      </c>
      <c r="D6731" s="2" t="s">
        <v>3793</v>
      </c>
      <c r="E6731" s="4">
        <v>30</v>
      </c>
      <c r="F6731" s="4">
        <v>114000</v>
      </c>
      <c r="G6731" s="4">
        <v>11400</v>
      </c>
      <c r="H6731" s="4">
        <v>125400</v>
      </c>
    </row>
    <row r="6732" spans="1:8" ht="15.75">
      <c r="A6732" s="3" t="s">
        <v>2938</v>
      </c>
      <c r="B6732" s="2" t="s">
        <v>3861</v>
      </c>
      <c r="C6732" s="2" t="s">
        <v>1412</v>
      </c>
      <c r="D6732" s="2" t="s">
        <v>1414</v>
      </c>
      <c r="E6732" s="4">
        <v>30</v>
      </c>
      <c r="F6732" s="4">
        <v>135000</v>
      </c>
      <c r="G6732" s="4">
        <v>13500</v>
      </c>
      <c r="H6732" s="4">
        <v>148500</v>
      </c>
    </row>
    <row r="6733" spans="1:8" ht="15.75">
      <c r="A6733" s="3" t="s">
        <v>2938</v>
      </c>
      <c r="B6733" s="2" t="s">
        <v>2912</v>
      </c>
      <c r="C6733" s="2" t="s">
        <v>1417</v>
      </c>
      <c r="D6733" s="2" t="s">
        <v>2913</v>
      </c>
      <c r="E6733" s="4">
        <v>45</v>
      </c>
      <c r="F6733" s="4">
        <v>63000</v>
      </c>
      <c r="G6733" s="4">
        <v>6300</v>
      </c>
      <c r="H6733" s="4">
        <v>69300</v>
      </c>
    </row>
    <row r="6734" spans="1:8" ht="15.75">
      <c r="A6734" s="3" t="s">
        <v>2938</v>
      </c>
      <c r="B6734" s="2" t="s">
        <v>2918</v>
      </c>
      <c r="C6734" s="2" t="s">
        <v>1424</v>
      </c>
      <c r="D6734" s="2" t="s">
        <v>2919</v>
      </c>
      <c r="E6734" s="4">
        <v>20</v>
      </c>
      <c r="F6734" s="4">
        <v>49260</v>
      </c>
      <c r="G6734" s="4">
        <v>4926</v>
      </c>
      <c r="H6734" s="4">
        <v>54186</v>
      </c>
    </row>
    <row r="6735" spans="1:8" ht="15.75">
      <c r="A6735" s="3" t="s">
        <v>2938</v>
      </c>
      <c r="B6735" s="2" t="s">
        <v>2920</v>
      </c>
      <c r="C6735" s="2" t="s">
        <v>1424</v>
      </c>
      <c r="D6735" s="2" t="s">
        <v>2921</v>
      </c>
      <c r="E6735" s="4">
        <v>20</v>
      </c>
      <c r="F6735" s="4">
        <v>74760</v>
      </c>
      <c r="G6735" s="4">
        <v>7476</v>
      </c>
      <c r="H6735" s="4">
        <v>82236</v>
      </c>
    </row>
    <row r="6736" spans="1:8" ht="15.75">
      <c r="A6736" s="3" t="s">
        <v>2938</v>
      </c>
      <c r="B6736" s="2" t="s">
        <v>2922</v>
      </c>
      <c r="C6736" s="2" t="s">
        <v>1424</v>
      </c>
      <c r="D6736" s="2" t="s">
        <v>2923</v>
      </c>
      <c r="E6736" s="4">
        <v>26</v>
      </c>
      <c r="F6736" s="4">
        <v>113750</v>
      </c>
      <c r="G6736" s="4">
        <v>11375</v>
      </c>
      <c r="H6736" s="4">
        <v>125125</v>
      </c>
    </row>
    <row r="6737" spans="1:8" ht="15.75">
      <c r="A6737" s="3" t="s">
        <v>2938</v>
      </c>
      <c r="B6737" s="2" t="s">
        <v>2928</v>
      </c>
      <c r="C6737" s="2" t="s">
        <v>2781</v>
      </c>
      <c r="D6737" s="2" t="s">
        <v>2929</v>
      </c>
      <c r="E6737" s="4">
        <v>5</v>
      </c>
      <c r="F6737" s="4">
        <v>12180</v>
      </c>
      <c r="G6737" s="4">
        <v>1218</v>
      </c>
      <c r="H6737" s="4">
        <v>13398</v>
      </c>
    </row>
    <row r="6738" spans="1:8" ht="15.75">
      <c r="A6738" s="3" t="s">
        <v>2938</v>
      </c>
      <c r="B6738" s="2" t="s">
        <v>2930</v>
      </c>
      <c r="C6738" s="2" t="s">
        <v>2781</v>
      </c>
      <c r="D6738" s="2" t="s">
        <v>2931</v>
      </c>
      <c r="E6738" s="4">
        <v>5</v>
      </c>
      <c r="F6738" s="4">
        <v>15370</v>
      </c>
      <c r="G6738" s="4">
        <v>1537</v>
      </c>
      <c r="H6738" s="4">
        <v>16907</v>
      </c>
    </row>
    <row r="6739" spans="1:8" ht="15.75">
      <c r="A6739" s="3" t="s">
        <v>2938</v>
      </c>
      <c r="B6739" s="2" t="s">
        <v>3862</v>
      </c>
      <c r="C6739" s="2" t="s">
        <v>1426</v>
      </c>
      <c r="D6739" s="2" t="s">
        <v>3863</v>
      </c>
      <c r="E6739" s="4">
        <v>10</v>
      </c>
      <c r="F6739" s="4">
        <v>23390</v>
      </c>
      <c r="G6739" s="4">
        <v>2339</v>
      </c>
      <c r="H6739" s="4">
        <v>25729</v>
      </c>
    </row>
    <row r="6740" spans="1:8" ht="15.75">
      <c r="A6740" s="3" t="s">
        <v>2938</v>
      </c>
      <c r="B6740" s="2" t="s">
        <v>3864</v>
      </c>
      <c r="C6740" s="2" t="s">
        <v>1426</v>
      </c>
      <c r="D6740" s="2" t="s">
        <v>3865</v>
      </c>
      <c r="E6740" s="4">
        <v>10</v>
      </c>
      <c r="F6740" s="4">
        <v>29760</v>
      </c>
      <c r="G6740" s="4">
        <v>2976</v>
      </c>
      <c r="H6740" s="4">
        <v>32736</v>
      </c>
    </row>
    <row r="6741" spans="1:8" ht="15.75">
      <c r="A6741" s="3" t="s">
        <v>2938</v>
      </c>
      <c r="B6741" s="2" t="s">
        <v>3866</v>
      </c>
      <c r="C6741" s="2" t="s">
        <v>1426</v>
      </c>
      <c r="D6741" s="2" t="s">
        <v>3867</v>
      </c>
      <c r="E6741" s="4">
        <v>150</v>
      </c>
      <c r="F6741" s="4">
        <v>163900</v>
      </c>
      <c r="G6741" s="4">
        <v>16390</v>
      </c>
      <c r="H6741" s="4">
        <v>180290</v>
      </c>
    </row>
    <row r="6742" spans="1:8" ht="15.75">
      <c r="A6742" s="3" t="s">
        <v>2938</v>
      </c>
      <c r="B6742" s="2" t="s">
        <v>3870</v>
      </c>
      <c r="C6742" s="2" t="s">
        <v>1426</v>
      </c>
      <c r="D6742" s="2" t="s">
        <v>3871</v>
      </c>
      <c r="E6742" s="4">
        <v>50</v>
      </c>
      <c r="F6742" s="4">
        <v>61200</v>
      </c>
      <c r="G6742" s="4">
        <v>6120</v>
      </c>
      <c r="H6742" s="4">
        <v>67320</v>
      </c>
    </row>
    <row r="6743" spans="1:8" ht="15.75">
      <c r="A6743" s="3" t="s">
        <v>2938</v>
      </c>
      <c r="B6743" s="2" t="s">
        <v>3872</v>
      </c>
      <c r="C6743" s="2" t="s">
        <v>1426</v>
      </c>
      <c r="D6743" s="2" t="s">
        <v>3873</v>
      </c>
      <c r="E6743" s="4">
        <v>200</v>
      </c>
      <c r="F6743" s="4">
        <v>260700</v>
      </c>
      <c r="G6743" s="4">
        <v>26070</v>
      </c>
      <c r="H6743" s="4">
        <v>286770</v>
      </c>
    </row>
    <row r="6744" spans="1:8" ht="15.75">
      <c r="A6744" s="3" t="s">
        <v>2938</v>
      </c>
      <c r="B6744" s="2" t="s">
        <v>3876</v>
      </c>
      <c r="C6744" s="2" t="s">
        <v>1433</v>
      </c>
      <c r="D6744" s="2" t="s">
        <v>3877</v>
      </c>
      <c r="E6744" s="4">
        <v>245</v>
      </c>
      <c r="F6744" s="4">
        <v>447880</v>
      </c>
      <c r="G6744" s="4">
        <v>44788</v>
      </c>
      <c r="H6744" s="4">
        <v>492668</v>
      </c>
    </row>
    <row r="6745" spans="1:8" ht="15.75">
      <c r="A6745" s="3" t="s">
        <v>2938</v>
      </c>
      <c r="B6745" s="2" t="s">
        <v>3878</v>
      </c>
      <c r="C6745" s="2" t="s">
        <v>1433</v>
      </c>
      <c r="D6745" s="2" t="s">
        <v>3879</v>
      </c>
      <c r="E6745" s="4">
        <v>95</v>
      </c>
      <c r="F6745" s="4">
        <v>218250</v>
      </c>
      <c r="G6745" s="4">
        <v>21825</v>
      </c>
      <c r="H6745" s="4">
        <v>240075</v>
      </c>
    </row>
    <row r="6746" spans="1:8" ht="15.75">
      <c r="A6746" s="3" t="s">
        <v>2938</v>
      </c>
      <c r="B6746" s="2" t="s">
        <v>3880</v>
      </c>
      <c r="C6746" s="2" t="s">
        <v>1433</v>
      </c>
      <c r="D6746" s="2" t="s">
        <v>3881</v>
      </c>
      <c r="E6746" s="4">
        <v>410</v>
      </c>
      <c r="F6746" s="4">
        <v>428860</v>
      </c>
      <c r="G6746" s="4">
        <v>42886</v>
      </c>
      <c r="H6746" s="4">
        <v>471746</v>
      </c>
    </row>
    <row r="6747" spans="1:8" ht="15.75">
      <c r="A6747" s="3" t="s">
        <v>2938</v>
      </c>
      <c r="B6747" s="2" t="s">
        <v>3882</v>
      </c>
      <c r="C6747" s="2" t="s">
        <v>1433</v>
      </c>
      <c r="D6747" s="2" t="s">
        <v>3883</v>
      </c>
      <c r="E6747" s="4">
        <v>42</v>
      </c>
      <c r="F6747" s="4">
        <v>145446</v>
      </c>
      <c r="G6747" s="4">
        <v>14545</v>
      </c>
      <c r="H6747" s="4">
        <v>159991</v>
      </c>
    </row>
    <row r="6748" spans="1:8" ht="15.75">
      <c r="A6748" s="3" t="s">
        <v>2938</v>
      </c>
      <c r="B6748" s="2" t="s">
        <v>3886</v>
      </c>
      <c r="C6748" s="2" t="s">
        <v>1433</v>
      </c>
      <c r="D6748" s="2" t="s">
        <v>3887</v>
      </c>
      <c r="E6748" s="4">
        <v>275</v>
      </c>
      <c r="F6748" s="4">
        <v>314325</v>
      </c>
      <c r="G6748" s="4">
        <v>31433</v>
      </c>
      <c r="H6748" s="4">
        <v>345758</v>
      </c>
    </row>
    <row r="6749" spans="1:8" ht="15.75">
      <c r="A6749" s="3" t="s">
        <v>2938</v>
      </c>
      <c r="B6749" s="2" t="s">
        <v>3888</v>
      </c>
      <c r="C6749" s="2" t="s">
        <v>1433</v>
      </c>
      <c r="D6749" s="2" t="s">
        <v>3889</v>
      </c>
      <c r="E6749" s="4">
        <v>1160</v>
      </c>
      <c r="F6749" s="4">
        <v>1455800</v>
      </c>
      <c r="G6749" s="4">
        <v>145580</v>
      </c>
      <c r="H6749" s="4">
        <v>1601380</v>
      </c>
    </row>
    <row r="6750" spans="1:8" ht="15.75">
      <c r="A6750" s="3" t="s">
        <v>2938</v>
      </c>
      <c r="B6750" s="2" t="s">
        <v>3892</v>
      </c>
      <c r="C6750" s="2" t="s">
        <v>1433</v>
      </c>
      <c r="D6750" s="2" t="s">
        <v>3893</v>
      </c>
      <c r="E6750" s="4">
        <v>20</v>
      </c>
      <c r="F6750" s="4">
        <v>36380</v>
      </c>
      <c r="G6750" s="4">
        <v>3638</v>
      </c>
      <c r="H6750" s="4">
        <v>40018</v>
      </c>
    </row>
    <row r="6751" spans="1:8" ht="15.75">
      <c r="A6751" s="3" t="s">
        <v>2938</v>
      </c>
      <c r="B6751" s="2" t="s">
        <v>3894</v>
      </c>
      <c r="C6751" s="2" t="s">
        <v>1433</v>
      </c>
      <c r="D6751" s="2" t="s">
        <v>3895</v>
      </c>
      <c r="E6751" s="4">
        <v>160</v>
      </c>
      <c r="F6751" s="4">
        <v>255040</v>
      </c>
      <c r="G6751" s="4">
        <v>25504</v>
      </c>
      <c r="H6751" s="4">
        <v>280544</v>
      </c>
    </row>
    <row r="6752" spans="1:8" ht="15.75">
      <c r="A6752" s="3" t="s">
        <v>2938</v>
      </c>
      <c r="B6752" s="2" t="s">
        <v>3909</v>
      </c>
      <c r="C6752" s="2" t="s">
        <v>1401</v>
      </c>
      <c r="D6752" s="2" t="s">
        <v>3910</v>
      </c>
      <c r="E6752" s="4">
        <v>4</v>
      </c>
      <c r="F6752" s="4">
        <v>31600</v>
      </c>
      <c r="G6752" s="4">
        <v>3160</v>
      </c>
      <c r="H6752" s="4">
        <v>34760</v>
      </c>
    </row>
    <row r="6753" spans="1:8" ht="15.75">
      <c r="A6753" s="3" t="s">
        <v>2938</v>
      </c>
      <c r="B6753" s="2" t="s">
        <v>3915</v>
      </c>
      <c r="C6753" s="2" t="s">
        <v>2827</v>
      </c>
      <c r="D6753" s="2" t="s">
        <v>2644</v>
      </c>
      <c r="E6753" s="4">
        <v>5</v>
      </c>
      <c r="F6753" s="4">
        <v>20000</v>
      </c>
      <c r="G6753" s="4">
        <v>2000</v>
      </c>
      <c r="H6753" s="4">
        <v>22000</v>
      </c>
    </row>
    <row r="6754" spans="1:8" ht="15.75">
      <c r="A6754" s="3" t="s">
        <v>2938</v>
      </c>
      <c r="B6754" s="2" t="s">
        <v>3927</v>
      </c>
      <c r="C6754" s="2" t="s">
        <v>1433</v>
      </c>
      <c r="D6754" s="2" t="s">
        <v>3928</v>
      </c>
      <c r="E6754" s="4">
        <v>2</v>
      </c>
      <c r="F6754" s="4">
        <v>8400</v>
      </c>
      <c r="G6754" s="4">
        <v>840</v>
      </c>
      <c r="H6754" s="4">
        <v>9240</v>
      </c>
    </row>
    <row r="6755" spans="1:8" ht="15.75">
      <c r="A6755" s="3" t="s">
        <v>2938</v>
      </c>
      <c r="B6755" s="2" t="s">
        <v>3929</v>
      </c>
      <c r="C6755" s="2" t="s">
        <v>1417</v>
      </c>
      <c r="D6755" s="2" t="s">
        <v>3928</v>
      </c>
      <c r="E6755" s="4">
        <v>2</v>
      </c>
      <c r="F6755" s="4">
        <v>9000</v>
      </c>
      <c r="G6755" s="4">
        <v>900</v>
      </c>
      <c r="H6755" s="4">
        <v>9900</v>
      </c>
    </row>
    <row r="6756" spans="1:8" ht="15.75">
      <c r="A6756" s="3" t="s">
        <v>2938</v>
      </c>
      <c r="B6756" s="2" t="s">
        <v>4529</v>
      </c>
      <c r="C6756" s="2" t="s">
        <v>4526</v>
      </c>
      <c r="D6756" s="2" t="s">
        <v>4530</v>
      </c>
      <c r="E6756" s="4">
        <v>921</v>
      </c>
      <c r="F6756" s="4">
        <v>8684580</v>
      </c>
      <c r="G6756" s="4">
        <v>868458</v>
      </c>
      <c r="H6756" s="4">
        <v>9553038</v>
      </c>
    </row>
    <row r="6757" spans="1:8" ht="15.75">
      <c r="A6757" s="3" t="s">
        <v>2938</v>
      </c>
      <c r="B6757" s="2" t="s">
        <v>4534</v>
      </c>
      <c r="C6757" s="2" t="s">
        <v>4533</v>
      </c>
      <c r="D6757" s="2" t="s">
        <v>4535</v>
      </c>
      <c r="E6757" s="4">
        <v>2084</v>
      </c>
      <c r="F6757" s="4">
        <v>28443280</v>
      </c>
      <c r="G6757" s="4">
        <v>2844328</v>
      </c>
      <c r="H6757" s="4">
        <v>31287608</v>
      </c>
    </row>
    <row r="6758" spans="1:8" ht="15.75">
      <c r="A6758" s="3" t="s">
        <v>2938</v>
      </c>
      <c r="B6758" s="2" t="s">
        <v>4537</v>
      </c>
      <c r="C6758" s="2" t="s">
        <v>4536</v>
      </c>
      <c r="D6758" s="2" t="s">
        <v>4538</v>
      </c>
      <c r="E6758" s="4">
        <v>165</v>
      </c>
      <c r="F6758" s="4">
        <v>3956049</v>
      </c>
      <c r="G6758" s="4">
        <v>395605</v>
      </c>
      <c r="H6758" s="4">
        <v>4351654</v>
      </c>
    </row>
    <row r="6759" spans="1:8" ht="15.75">
      <c r="A6759" s="3" t="s">
        <v>2938</v>
      </c>
      <c r="B6759" s="2" t="s">
        <v>4543</v>
      </c>
      <c r="C6759" s="2" t="s">
        <v>4542</v>
      </c>
      <c r="D6759" s="2" t="s">
        <v>4544</v>
      </c>
      <c r="E6759" s="4">
        <v>100</v>
      </c>
      <c r="F6759" s="4">
        <v>1131700</v>
      </c>
      <c r="G6759" s="4">
        <v>113170</v>
      </c>
      <c r="H6759" s="4">
        <v>1244870</v>
      </c>
    </row>
    <row r="6760" spans="1:8" ht="15.75">
      <c r="A6760" s="3" t="s">
        <v>2938</v>
      </c>
      <c r="B6760" s="2" t="s">
        <v>4546</v>
      </c>
      <c r="C6760" s="2" t="s">
        <v>4545</v>
      </c>
      <c r="D6760" s="2" t="s">
        <v>4547</v>
      </c>
      <c r="E6760" s="4">
        <v>737</v>
      </c>
      <c r="F6760" s="4">
        <v>15702900</v>
      </c>
      <c r="G6760" s="4">
        <v>1570290</v>
      </c>
      <c r="H6760" s="4">
        <v>17273190</v>
      </c>
    </row>
    <row r="6761" spans="1:8" ht="15.75">
      <c r="A6761" s="3" t="s">
        <v>2938</v>
      </c>
      <c r="B6761" s="2" t="s">
        <v>4554</v>
      </c>
      <c r="C6761" s="2" t="s">
        <v>4553</v>
      </c>
      <c r="D6761" s="2" t="s">
        <v>4555</v>
      </c>
      <c r="E6761" s="4">
        <v>324</v>
      </c>
      <c r="F6761" s="4">
        <v>2959416</v>
      </c>
      <c r="G6761" s="4">
        <v>295942</v>
      </c>
      <c r="H6761" s="4">
        <v>3255358</v>
      </c>
    </row>
    <row r="6762" spans="1:8" ht="15.75">
      <c r="A6762" s="3" t="s">
        <v>2938</v>
      </c>
      <c r="B6762" s="2" t="s">
        <v>4569</v>
      </c>
      <c r="C6762" s="2" t="s">
        <v>4568</v>
      </c>
      <c r="D6762" s="2" t="s">
        <v>4570</v>
      </c>
      <c r="E6762" s="4">
        <v>635</v>
      </c>
      <c r="F6762" s="4">
        <v>6229985</v>
      </c>
      <c r="G6762" s="4">
        <v>622999</v>
      </c>
      <c r="H6762" s="4">
        <v>6852984</v>
      </c>
    </row>
    <row r="6763" spans="1:8" ht="15.75">
      <c r="A6763" s="3" t="s">
        <v>2938</v>
      </c>
      <c r="B6763" s="2" t="s">
        <v>4576</v>
      </c>
      <c r="C6763" s="2" t="s">
        <v>4575</v>
      </c>
      <c r="D6763" s="2" t="s">
        <v>4577</v>
      </c>
      <c r="E6763" s="4">
        <v>1285</v>
      </c>
      <c r="F6763" s="4">
        <v>17998995</v>
      </c>
      <c r="G6763" s="4">
        <v>1799900</v>
      </c>
      <c r="H6763" s="4">
        <v>19798895</v>
      </c>
    </row>
    <row r="6764" spans="1:8" ht="15.75">
      <c r="A6764" s="3" t="s">
        <v>2938</v>
      </c>
      <c r="B6764" s="2" t="s">
        <v>4581</v>
      </c>
      <c r="C6764" s="2" t="s">
        <v>4580</v>
      </c>
      <c r="D6764" s="2" t="s">
        <v>4582</v>
      </c>
      <c r="E6764" s="4">
        <v>501</v>
      </c>
      <c r="F6764" s="4">
        <v>11056569</v>
      </c>
      <c r="G6764" s="4">
        <v>1105657</v>
      </c>
      <c r="H6764" s="4">
        <v>12162226</v>
      </c>
    </row>
    <row r="6765" spans="1:8" ht="15.75">
      <c r="A6765" s="3" t="s">
        <v>2938</v>
      </c>
      <c r="B6765" s="2" t="s">
        <v>4586</v>
      </c>
      <c r="C6765" s="2" t="s">
        <v>4585</v>
      </c>
      <c r="D6765" s="2" t="s">
        <v>6131</v>
      </c>
      <c r="E6765" s="4">
        <v>300</v>
      </c>
      <c r="F6765" s="4">
        <v>9341400</v>
      </c>
      <c r="G6765" s="4">
        <v>934140</v>
      </c>
      <c r="H6765" s="4">
        <v>10275540</v>
      </c>
    </row>
    <row r="6766" spans="1:8" ht="15.75">
      <c r="A6766" s="3" t="s">
        <v>2938</v>
      </c>
      <c r="B6766" s="2" t="s">
        <v>4597</v>
      </c>
      <c r="C6766" s="2" t="s">
        <v>4594</v>
      </c>
      <c r="D6766" s="2" t="s">
        <v>4598</v>
      </c>
      <c r="E6766" s="4">
        <v>670</v>
      </c>
      <c r="F6766" s="4">
        <v>8590070</v>
      </c>
      <c r="G6766" s="4">
        <v>859007</v>
      </c>
      <c r="H6766" s="4">
        <v>9449077</v>
      </c>
    </row>
    <row r="6767" spans="1:8" ht="15.75">
      <c r="A6767" s="3" t="s">
        <v>2938</v>
      </c>
      <c r="B6767" s="2" t="s">
        <v>4603</v>
      </c>
      <c r="C6767" s="2" t="s">
        <v>4602</v>
      </c>
      <c r="D6767" s="2" t="s">
        <v>4604</v>
      </c>
      <c r="E6767" s="4">
        <v>2947</v>
      </c>
      <c r="F6767" s="4">
        <v>53254300</v>
      </c>
      <c r="G6767" s="4">
        <v>5325431</v>
      </c>
      <c r="H6767" s="4">
        <v>58579731</v>
      </c>
    </row>
    <row r="6768" spans="1:8" ht="15.75">
      <c r="A6768" s="3" t="s">
        <v>2938</v>
      </c>
      <c r="B6768" s="2" t="s">
        <v>4609</v>
      </c>
      <c r="C6768" s="2" t="s">
        <v>4608</v>
      </c>
      <c r="D6768" s="2" t="s">
        <v>4610</v>
      </c>
      <c r="E6768" s="4">
        <v>2270</v>
      </c>
      <c r="F6768" s="4">
        <v>58808890</v>
      </c>
      <c r="G6768" s="4">
        <v>5880889</v>
      </c>
      <c r="H6768" s="4">
        <v>64689779</v>
      </c>
    </row>
    <row r="6769" spans="1:8" ht="15.75">
      <c r="A6769" s="3" t="s">
        <v>2938</v>
      </c>
      <c r="B6769" s="2" t="s">
        <v>4615</v>
      </c>
      <c r="C6769" s="2" t="s">
        <v>4614</v>
      </c>
      <c r="D6769" s="2" t="s">
        <v>4616</v>
      </c>
      <c r="E6769" s="4">
        <v>2003</v>
      </c>
      <c r="F6769" s="4">
        <v>52362426</v>
      </c>
      <c r="G6769" s="4">
        <v>5236242</v>
      </c>
      <c r="H6769" s="4">
        <v>57598668</v>
      </c>
    </row>
    <row r="6770" spans="1:8" ht="15.75">
      <c r="A6770" s="3" t="s">
        <v>2938</v>
      </c>
      <c r="B6770" s="2" t="s">
        <v>4621</v>
      </c>
      <c r="C6770" s="2" t="s">
        <v>4620</v>
      </c>
      <c r="D6770" s="2" t="s">
        <v>4622</v>
      </c>
      <c r="E6770" s="4">
        <v>2737</v>
      </c>
      <c r="F6770" s="4">
        <v>32001144</v>
      </c>
      <c r="G6770" s="4">
        <v>3200114</v>
      </c>
      <c r="H6770" s="4">
        <v>35201258</v>
      </c>
    </row>
    <row r="6771" spans="1:8" ht="15.75">
      <c r="A6771" s="3" t="s">
        <v>2938</v>
      </c>
      <c r="B6771" s="2" t="s">
        <v>4634</v>
      </c>
      <c r="C6771" s="2" t="s">
        <v>4632</v>
      </c>
      <c r="D6771" s="2" t="s">
        <v>4635</v>
      </c>
      <c r="E6771" s="4">
        <v>300</v>
      </c>
      <c r="F6771" s="4">
        <v>3883200</v>
      </c>
      <c r="G6771" s="4">
        <v>388320</v>
      </c>
      <c r="H6771" s="4">
        <v>4271520</v>
      </c>
    </row>
    <row r="6772" spans="1:8" ht="15.75">
      <c r="A6772" s="3" t="s">
        <v>6982</v>
      </c>
      <c r="B6772" s="2" t="s">
        <v>24</v>
      </c>
      <c r="C6772" s="2" t="s">
        <v>20</v>
      </c>
      <c r="D6772" s="2" t="s">
        <v>25</v>
      </c>
      <c r="E6772" s="4">
        <v>20002</v>
      </c>
      <c r="F6772" s="4">
        <v>4369340</v>
      </c>
      <c r="G6772" s="4">
        <v>436934</v>
      </c>
      <c r="H6772" s="4">
        <v>4806274</v>
      </c>
    </row>
    <row r="6773" spans="1:8" ht="15.75">
      <c r="A6773" s="3" t="s">
        <v>6982</v>
      </c>
      <c r="B6773" s="2" t="s">
        <v>27</v>
      </c>
      <c r="C6773" s="2" t="s">
        <v>26</v>
      </c>
      <c r="D6773" s="2" t="s">
        <v>28</v>
      </c>
      <c r="E6773" s="4">
        <v>100</v>
      </c>
      <c r="F6773" s="4">
        <v>35300</v>
      </c>
      <c r="G6773" s="4">
        <v>3530</v>
      </c>
      <c r="H6773" s="4">
        <v>38830</v>
      </c>
    </row>
    <row r="6774" spans="1:8" ht="15.75">
      <c r="A6774" s="3" t="s">
        <v>6982</v>
      </c>
      <c r="B6774" s="2" t="s">
        <v>30</v>
      </c>
      <c r="C6774" s="2" t="s">
        <v>29</v>
      </c>
      <c r="D6774" s="2"/>
      <c r="E6774" s="4">
        <v>900</v>
      </c>
      <c r="F6774" s="4">
        <v>810000</v>
      </c>
      <c r="G6774" s="4">
        <v>81000</v>
      </c>
      <c r="H6774" s="4">
        <v>891000</v>
      </c>
    </row>
    <row r="6775" spans="1:8" ht="15.75">
      <c r="A6775" s="3" t="s">
        <v>6982</v>
      </c>
      <c r="B6775" s="2" t="s">
        <v>32</v>
      </c>
      <c r="C6775" s="2" t="s">
        <v>31</v>
      </c>
      <c r="D6775" s="2"/>
      <c r="E6775" s="4">
        <v>510</v>
      </c>
      <c r="F6775" s="4">
        <v>631000</v>
      </c>
      <c r="G6775" s="4">
        <v>63100</v>
      </c>
      <c r="H6775" s="4">
        <v>694100</v>
      </c>
    </row>
    <row r="6776" spans="1:8" ht="15.75">
      <c r="A6776" s="3" t="s">
        <v>6982</v>
      </c>
      <c r="B6776" s="2" t="s">
        <v>34</v>
      </c>
      <c r="C6776" s="2" t="s">
        <v>33</v>
      </c>
      <c r="D6776" s="2" t="s">
        <v>35</v>
      </c>
      <c r="E6776" s="4">
        <v>3000</v>
      </c>
      <c r="F6776" s="4">
        <v>1026000</v>
      </c>
      <c r="G6776" s="4">
        <v>102600</v>
      </c>
      <c r="H6776" s="4">
        <v>1128600</v>
      </c>
    </row>
    <row r="6777" spans="1:8" ht="15.75">
      <c r="A6777" s="3" t="s">
        <v>6982</v>
      </c>
      <c r="B6777" s="2" t="s">
        <v>39</v>
      </c>
      <c r="C6777" s="2" t="s">
        <v>38</v>
      </c>
      <c r="D6777" s="2"/>
      <c r="E6777" s="4">
        <v>6340</v>
      </c>
      <c r="F6777" s="4">
        <v>616000</v>
      </c>
      <c r="G6777" s="4">
        <v>61600</v>
      </c>
      <c r="H6777" s="4">
        <v>677600</v>
      </c>
    </row>
    <row r="6778" spans="1:8" ht="15.75">
      <c r="A6778" s="3" t="s">
        <v>6982</v>
      </c>
      <c r="B6778" s="2" t="s">
        <v>46</v>
      </c>
      <c r="C6778" s="2" t="s">
        <v>45</v>
      </c>
      <c r="D6778" s="2"/>
      <c r="E6778" s="4">
        <v>50</v>
      </c>
      <c r="F6778" s="4">
        <v>62500</v>
      </c>
      <c r="G6778" s="4">
        <v>6250</v>
      </c>
      <c r="H6778" s="4">
        <v>68750</v>
      </c>
    </row>
    <row r="6779" spans="1:8" ht="15.75">
      <c r="A6779" s="3" t="s">
        <v>6982</v>
      </c>
      <c r="B6779" s="2" t="s">
        <v>55</v>
      </c>
      <c r="C6779" s="2" t="s">
        <v>50</v>
      </c>
      <c r="D6779" s="2" t="s">
        <v>56</v>
      </c>
      <c r="E6779" s="4">
        <v>50</v>
      </c>
      <c r="F6779" s="4">
        <v>205000</v>
      </c>
      <c r="G6779" s="4">
        <v>20500</v>
      </c>
      <c r="H6779" s="4">
        <v>225500</v>
      </c>
    </row>
    <row r="6780" spans="1:8" ht="15.75">
      <c r="A6780" s="3" t="s">
        <v>6982</v>
      </c>
      <c r="B6780" s="2" t="s">
        <v>60</v>
      </c>
      <c r="C6780" s="2" t="s">
        <v>59</v>
      </c>
      <c r="D6780" s="2" t="s">
        <v>52</v>
      </c>
      <c r="E6780" s="4">
        <v>110</v>
      </c>
      <c r="F6780" s="4"/>
      <c r="G6780" s="4"/>
      <c r="H6780" s="4"/>
    </row>
    <row r="6781" spans="1:8" ht="15.75">
      <c r="A6781" s="3" t="s">
        <v>6982</v>
      </c>
      <c r="B6781" s="2" t="s">
        <v>63</v>
      </c>
      <c r="C6781" s="2" t="s">
        <v>62</v>
      </c>
      <c r="D6781" s="2" t="s">
        <v>52</v>
      </c>
      <c r="E6781" s="4">
        <v>5</v>
      </c>
      <c r="F6781" s="4">
        <v>26000</v>
      </c>
      <c r="G6781" s="4">
        <v>2600</v>
      </c>
      <c r="H6781" s="4">
        <v>28600</v>
      </c>
    </row>
    <row r="6782" spans="1:8" ht="15.75">
      <c r="A6782" s="3" t="s">
        <v>6982</v>
      </c>
      <c r="B6782" s="2" t="s">
        <v>6036</v>
      </c>
      <c r="C6782" s="2" t="s">
        <v>88</v>
      </c>
      <c r="D6782" s="2" t="s">
        <v>58</v>
      </c>
      <c r="E6782" s="4">
        <v>10</v>
      </c>
      <c r="F6782" s="4">
        <v>49000</v>
      </c>
      <c r="G6782" s="4">
        <v>4900</v>
      </c>
      <c r="H6782" s="4">
        <v>53900</v>
      </c>
    </row>
    <row r="6783" spans="1:8" ht="15.75">
      <c r="A6783" s="3" t="s">
        <v>6982</v>
      </c>
      <c r="B6783" s="2" t="s">
        <v>103</v>
      </c>
      <c r="C6783" s="2" t="s">
        <v>59</v>
      </c>
      <c r="D6783" s="2" t="s">
        <v>104</v>
      </c>
      <c r="E6783" s="4">
        <v>110</v>
      </c>
      <c r="F6783" s="4"/>
      <c r="G6783" s="4"/>
      <c r="H6783" s="4"/>
    </row>
    <row r="6784" spans="1:8" ht="15.75">
      <c r="A6784" s="3" t="s">
        <v>6982</v>
      </c>
      <c r="B6784" s="2" t="s">
        <v>109</v>
      </c>
      <c r="C6784" s="2" t="s">
        <v>59</v>
      </c>
      <c r="D6784" s="2" t="s">
        <v>58</v>
      </c>
      <c r="E6784" s="4">
        <v>20</v>
      </c>
      <c r="F6784" s="4">
        <v>100000</v>
      </c>
      <c r="G6784" s="4">
        <v>10000</v>
      </c>
      <c r="H6784" s="4">
        <v>110000</v>
      </c>
    </row>
    <row r="6785" spans="1:8" ht="15.75">
      <c r="A6785" s="3" t="s">
        <v>6982</v>
      </c>
      <c r="B6785" s="2" t="s">
        <v>6038</v>
      </c>
      <c r="C6785" s="2" t="s">
        <v>157</v>
      </c>
      <c r="D6785" s="2" t="s">
        <v>130</v>
      </c>
      <c r="E6785" s="4">
        <v>40</v>
      </c>
      <c r="F6785" s="4">
        <v>1560000</v>
      </c>
      <c r="G6785" s="4">
        <v>156000</v>
      </c>
      <c r="H6785" s="4">
        <v>1716000</v>
      </c>
    </row>
    <row r="6786" spans="1:8" ht="15.75">
      <c r="A6786" s="3" t="s">
        <v>6982</v>
      </c>
      <c r="B6786" s="2" t="s">
        <v>5712</v>
      </c>
      <c r="C6786" s="2" t="s">
        <v>159</v>
      </c>
      <c r="D6786" s="2" t="s">
        <v>130</v>
      </c>
      <c r="E6786" s="4">
        <v>10</v>
      </c>
      <c r="F6786" s="4">
        <v>470000</v>
      </c>
      <c r="G6786" s="4">
        <v>47000</v>
      </c>
      <c r="H6786" s="4">
        <v>517000</v>
      </c>
    </row>
    <row r="6787" spans="1:8" ht="15.75">
      <c r="A6787" s="3" t="s">
        <v>6982</v>
      </c>
      <c r="B6787" s="2" t="s">
        <v>6039</v>
      </c>
      <c r="C6787" s="2" t="s">
        <v>161</v>
      </c>
      <c r="D6787" s="2" t="s">
        <v>130</v>
      </c>
      <c r="E6787" s="4">
        <v>10</v>
      </c>
      <c r="F6787" s="4">
        <v>550000</v>
      </c>
      <c r="G6787" s="4">
        <v>55000</v>
      </c>
      <c r="H6787" s="4">
        <v>605000</v>
      </c>
    </row>
    <row r="6788" spans="1:8" ht="15.75">
      <c r="A6788" s="3" t="s">
        <v>6982</v>
      </c>
      <c r="B6788" s="2" t="s">
        <v>6040</v>
      </c>
      <c r="C6788" s="2" t="s">
        <v>6041</v>
      </c>
      <c r="D6788" s="2" t="s">
        <v>52</v>
      </c>
      <c r="E6788" s="4">
        <v>5</v>
      </c>
      <c r="F6788" s="4">
        <v>27000</v>
      </c>
      <c r="G6788" s="4">
        <v>2700</v>
      </c>
      <c r="H6788" s="4">
        <v>29700</v>
      </c>
    </row>
    <row r="6789" spans="1:8" ht="15.75">
      <c r="A6789" s="3" t="s">
        <v>6982</v>
      </c>
      <c r="B6789" s="2" t="s">
        <v>5719</v>
      </c>
      <c r="C6789" s="2" t="s">
        <v>5720</v>
      </c>
      <c r="D6789" s="2" t="s">
        <v>130</v>
      </c>
      <c r="E6789" s="4">
        <v>40</v>
      </c>
      <c r="F6789" s="4">
        <v>720000</v>
      </c>
      <c r="G6789" s="4">
        <v>72000</v>
      </c>
      <c r="H6789" s="4">
        <v>792000</v>
      </c>
    </row>
    <row r="6790" spans="1:8" ht="15.75">
      <c r="A6790" s="3" t="s">
        <v>6982</v>
      </c>
      <c r="B6790" s="2" t="s">
        <v>182</v>
      </c>
      <c r="C6790" s="2" t="s">
        <v>96</v>
      </c>
      <c r="D6790" s="2" t="s">
        <v>58</v>
      </c>
      <c r="E6790" s="4">
        <v>30</v>
      </c>
      <c r="F6790" s="4">
        <v>180000</v>
      </c>
      <c r="G6790" s="4">
        <v>18000</v>
      </c>
      <c r="H6790" s="4">
        <v>198000</v>
      </c>
    </row>
    <row r="6791" spans="1:8" ht="15.75">
      <c r="A6791" s="3" t="s">
        <v>6982</v>
      </c>
      <c r="B6791" s="2" t="s">
        <v>193</v>
      </c>
      <c r="C6791" s="2" t="s">
        <v>96</v>
      </c>
      <c r="D6791" s="2" t="s">
        <v>54</v>
      </c>
      <c r="E6791" s="4">
        <v>20</v>
      </c>
      <c r="F6791" s="4">
        <v>258000</v>
      </c>
      <c r="G6791" s="4">
        <v>25800</v>
      </c>
      <c r="H6791" s="4">
        <v>283800</v>
      </c>
    </row>
    <row r="6792" spans="1:8" ht="15.75">
      <c r="A6792" s="3" t="s">
        <v>6982</v>
      </c>
      <c r="B6792" s="2" t="s">
        <v>2998</v>
      </c>
      <c r="C6792" s="2" t="s">
        <v>2997</v>
      </c>
      <c r="D6792" s="2" t="s">
        <v>104</v>
      </c>
      <c r="E6792" s="4">
        <v>-110</v>
      </c>
      <c r="F6792" s="4"/>
      <c r="G6792" s="4"/>
      <c r="H6792" s="4"/>
    </row>
    <row r="6793" spans="1:8" ht="15.75">
      <c r="A6793" s="3" t="s">
        <v>6982</v>
      </c>
      <c r="B6793" s="2" t="s">
        <v>2999</v>
      </c>
      <c r="C6793" s="2" t="s">
        <v>2997</v>
      </c>
      <c r="D6793" s="2" t="s">
        <v>52</v>
      </c>
      <c r="E6793" s="4">
        <v>-110</v>
      </c>
      <c r="F6793" s="4"/>
      <c r="G6793" s="4"/>
      <c r="H6793" s="4"/>
    </row>
    <row r="6794" spans="1:8" ht="15.75">
      <c r="A6794" s="3" t="s">
        <v>6982</v>
      </c>
      <c r="B6794" s="2" t="s">
        <v>224</v>
      </c>
      <c r="C6794" s="2" t="s">
        <v>223</v>
      </c>
      <c r="D6794" s="2" t="s">
        <v>95</v>
      </c>
      <c r="E6794" s="4">
        <v>7</v>
      </c>
      <c r="F6794" s="4">
        <v>63700</v>
      </c>
      <c r="G6794" s="4">
        <v>6370</v>
      </c>
      <c r="H6794" s="4">
        <v>70070</v>
      </c>
    </row>
    <row r="6795" spans="1:8" ht="15.75">
      <c r="A6795" s="3" t="s">
        <v>6982</v>
      </c>
      <c r="B6795" s="2" t="s">
        <v>231</v>
      </c>
      <c r="C6795" s="2" t="s">
        <v>223</v>
      </c>
      <c r="D6795" s="2" t="s">
        <v>83</v>
      </c>
      <c r="E6795" s="4">
        <v>50</v>
      </c>
      <c r="F6795" s="4">
        <v>370000</v>
      </c>
      <c r="G6795" s="4">
        <v>37000</v>
      </c>
      <c r="H6795" s="4">
        <v>407000</v>
      </c>
    </row>
    <row r="6796" spans="1:8" ht="15.75">
      <c r="A6796" s="3" t="s">
        <v>6982</v>
      </c>
      <c r="B6796" s="2" t="s">
        <v>242</v>
      </c>
      <c r="C6796" s="2" t="s">
        <v>236</v>
      </c>
      <c r="D6796" s="2" t="s">
        <v>243</v>
      </c>
      <c r="E6796" s="4">
        <v>2</v>
      </c>
      <c r="F6796" s="4">
        <v>33600</v>
      </c>
      <c r="G6796" s="4">
        <v>3360</v>
      </c>
      <c r="H6796" s="4">
        <v>36960</v>
      </c>
    </row>
    <row r="6797" spans="1:8" ht="15.75">
      <c r="A6797" s="3" t="s">
        <v>6982</v>
      </c>
      <c r="B6797" s="2" t="s">
        <v>3005</v>
      </c>
      <c r="C6797" s="2" t="s">
        <v>236</v>
      </c>
      <c r="D6797" s="2" t="s">
        <v>90</v>
      </c>
      <c r="E6797" s="4">
        <v>6</v>
      </c>
      <c r="F6797" s="4">
        <v>81000</v>
      </c>
      <c r="G6797" s="4">
        <v>8100</v>
      </c>
      <c r="H6797" s="4">
        <v>89100</v>
      </c>
    </row>
    <row r="6798" spans="1:8" ht="15.75">
      <c r="A6798" s="3" t="s">
        <v>6982</v>
      </c>
      <c r="B6798" s="2" t="s">
        <v>244</v>
      </c>
      <c r="C6798" s="2" t="s">
        <v>236</v>
      </c>
      <c r="D6798" s="2" t="s">
        <v>245</v>
      </c>
      <c r="E6798" s="4">
        <v>2</v>
      </c>
      <c r="F6798" s="4">
        <v>28048</v>
      </c>
      <c r="G6798" s="4">
        <v>2805</v>
      </c>
      <c r="H6798" s="4">
        <v>30853</v>
      </c>
    </row>
    <row r="6799" spans="1:8" ht="15.75">
      <c r="A6799" s="3" t="s">
        <v>6982</v>
      </c>
      <c r="B6799" s="2" t="s">
        <v>246</v>
      </c>
      <c r="C6799" s="2" t="s">
        <v>236</v>
      </c>
      <c r="D6799" s="2" t="s">
        <v>78</v>
      </c>
      <c r="E6799" s="4">
        <v>3</v>
      </c>
      <c r="F6799" s="4">
        <v>45312</v>
      </c>
      <c r="G6799" s="4">
        <v>4531</v>
      </c>
      <c r="H6799" s="4">
        <v>49843</v>
      </c>
    </row>
    <row r="6800" spans="1:8" ht="15.75">
      <c r="A6800" s="3" t="s">
        <v>6982</v>
      </c>
      <c r="B6800" s="2" t="s">
        <v>3006</v>
      </c>
      <c r="C6800" s="2" t="s">
        <v>236</v>
      </c>
      <c r="D6800" s="2" t="s">
        <v>290</v>
      </c>
      <c r="E6800" s="4">
        <v>4</v>
      </c>
      <c r="F6800" s="4">
        <v>64736</v>
      </c>
      <c r="G6800" s="4">
        <v>6474</v>
      </c>
      <c r="H6800" s="4">
        <v>71210</v>
      </c>
    </row>
    <row r="6801" spans="1:8" ht="15.75">
      <c r="A6801" s="3" t="s">
        <v>6982</v>
      </c>
      <c r="B6801" s="2" t="s">
        <v>249</v>
      </c>
      <c r="C6801" s="2" t="s">
        <v>236</v>
      </c>
      <c r="D6801" s="2" t="s">
        <v>80</v>
      </c>
      <c r="E6801" s="4">
        <v>6</v>
      </c>
      <c r="F6801" s="4">
        <v>103584</v>
      </c>
      <c r="G6801" s="4">
        <v>10358</v>
      </c>
      <c r="H6801" s="4">
        <v>113942</v>
      </c>
    </row>
    <row r="6802" spans="1:8" ht="15.75">
      <c r="A6802" s="3" t="s">
        <v>6982</v>
      </c>
      <c r="B6802" s="2" t="s">
        <v>6042</v>
      </c>
      <c r="C6802" s="2" t="s">
        <v>271</v>
      </c>
      <c r="D6802" s="2" t="s">
        <v>78</v>
      </c>
      <c r="E6802" s="4">
        <v>1</v>
      </c>
      <c r="F6802" s="4">
        <v>10058</v>
      </c>
      <c r="G6802" s="4">
        <v>1006</v>
      </c>
      <c r="H6802" s="4">
        <v>11064</v>
      </c>
    </row>
    <row r="6803" spans="1:8" ht="15.75">
      <c r="A6803" s="3" t="s">
        <v>6982</v>
      </c>
      <c r="B6803" s="2" t="s">
        <v>273</v>
      </c>
      <c r="C6803" s="2" t="s">
        <v>264</v>
      </c>
      <c r="D6803" s="2" t="s">
        <v>52</v>
      </c>
      <c r="E6803" s="4">
        <v>100</v>
      </c>
      <c r="F6803" s="4">
        <v>508900</v>
      </c>
      <c r="G6803" s="4">
        <v>50890</v>
      </c>
      <c r="H6803" s="4">
        <v>559790</v>
      </c>
    </row>
    <row r="6804" spans="1:8" ht="15.75">
      <c r="A6804" s="3" t="s">
        <v>6982</v>
      </c>
      <c r="B6804" s="2" t="s">
        <v>293</v>
      </c>
      <c r="C6804" s="2" t="s">
        <v>264</v>
      </c>
      <c r="D6804" s="2" t="s">
        <v>99</v>
      </c>
      <c r="E6804" s="4">
        <v>1000</v>
      </c>
      <c r="F6804" s="4">
        <v>4585000</v>
      </c>
      <c r="G6804" s="4">
        <v>458500</v>
      </c>
      <c r="H6804" s="4">
        <v>5043500</v>
      </c>
    </row>
    <row r="6805" spans="1:8" ht="15.75">
      <c r="A6805" s="3" t="s">
        <v>6982</v>
      </c>
      <c r="B6805" s="2" t="s">
        <v>3020</v>
      </c>
      <c r="C6805" s="2" t="s">
        <v>223</v>
      </c>
      <c r="D6805" s="2" t="s">
        <v>167</v>
      </c>
      <c r="E6805" s="4">
        <v>50</v>
      </c>
      <c r="F6805" s="4">
        <v>300000</v>
      </c>
      <c r="G6805" s="4">
        <v>30000</v>
      </c>
      <c r="H6805" s="4">
        <v>330000</v>
      </c>
    </row>
    <row r="6806" spans="1:8" ht="15.75">
      <c r="A6806" s="3" t="s">
        <v>6982</v>
      </c>
      <c r="B6806" s="2" t="s">
        <v>326</v>
      </c>
      <c r="C6806" s="2" t="s">
        <v>223</v>
      </c>
      <c r="D6806" s="2" t="s">
        <v>102</v>
      </c>
      <c r="E6806" s="4">
        <v>20</v>
      </c>
      <c r="F6806" s="4">
        <v>146000</v>
      </c>
      <c r="G6806" s="4">
        <v>14600</v>
      </c>
      <c r="H6806" s="4">
        <v>160600</v>
      </c>
    </row>
    <row r="6807" spans="1:8" ht="15.75">
      <c r="A6807" s="3" t="s">
        <v>6982</v>
      </c>
      <c r="B6807" s="2" t="s">
        <v>3023</v>
      </c>
      <c r="C6807" s="2" t="s">
        <v>264</v>
      </c>
      <c r="D6807" s="2" t="s">
        <v>3024</v>
      </c>
      <c r="E6807" s="4">
        <v>50</v>
      </c>
      <c r="F6807" s="4">
        <v>147250</v>
      </c>
      <c r="G6807" s="4">
        <v>14725</v>
      </c>
      <c r="H6807" s="4">
        <v>161975</v>
      </c>
    </row>
    <row r="6808" spans="1:8" ht="15.75">
      <c r="A6808" s="3" t="s">
        <v>6982</v>
      </c>
      <c r="B6808" s="2" t="s">
        <v>392</v>
      </c>
      <c r="C6808" s="2" t="s">
        <v>223</v>
      </c>
      <c r="D6808" s="2" t="s">
        <v>99</v>
      </c>
      <c r="E6808" s="4">
        <v>10</v>
      </c>
      <c r="F6808" s="4">
        <v>68000</v>
      </c>
      <c r="G6808" s="4">
        <v>6800</v>
      </c>
      <c r="H6808" s="4">
        <v>74800</v>
      </c>
    </row>
    <row r="6809" spans="1:8" ht="15.75">
      <c r="A6809" s="3" t="s">
        <v>6982</v>
      </c>
      <c r="B6809" s="2" t="s">
        <v>3033</v>
      </c>
      <c r="C6809" s="2" t="s">
        <v>223</v>
      </c>
      <c r="D6809" s="2" t="s">
        <v>56</v>
      </c>
      <c r="E6809" s="4">
        <v>20</v>
      </c>
      <c r="F6809" s="4">
        <v>104000</v>
      </c>
      <c r="G6809" s="4">
        <v>10400</v>
      </c>
      <c r="H6809" s="4">
        <v>114400</v>
      </c>
    </row>
    <row r="6810" spans="1:8" ht="15.75">
      <c r="A6810" s="3" t="s">
        <v>6982</v>
      </c>
      <c r="B6810" s="2" t="s">
        <v>452</v>
      </c>
      <c r="C6810" s="2" t="s">
        <v>451</v>
      </c>
      <c r="D6810" s="2"/>
      <c r="E6810" s="4">
        <v>26</v>
      </c>
      <c r="F6810" s="4">
        <v>207400</v>
      </c>
      <c r="G6810" s="4">
        <v>20740</v>
      </c>
      <c r="H6810" s="4">
        <v>228140</v>
      </c>
    </row>
    <row r="6811" spans="1:8" ht="15.75">
      <c r="A6811" s="3" t="s">
        <v>6982</v>
      </c>
      <c r="B6811" s="2" t="s">
        <v>454</v>
      </c>
      <c r="C6811" s="2" t="s">
        <v>453</v>
      </c>
      <c r="D6811" s="2"/>
      <c r="E6811" s="4">
        <v>134</v>
      </c>
      <c r="F6811" s="4">
        <v>1214000</v>
      </c>
      <c r="G6811" s="4">
        <v>121400</v>
      </c>
      <c r="H6811" s="4">
        <v>1335400</v>
      </c>
    </row>
    <row r="6812" spans="1:8" ht="15.75">
      <c r="A6812" s="3" t="s">
        <v>6982</v>
      </c>
      <c r="B6812" s="2" t="s">
        <v>456</v>
      </c>
      <c r="C6812" s="2" t="s">
        <v>455</v>
      </c>
      <c r="D6812" s="2"/>
      <c r="E6812" s="4">
        <v>26</v>
      </c>
      <c r="F6812" s="4">
        <v>84000</v>
      </c>
      <c r="G6812" s="4">
        <v>8400</v>
      </c>
      <c r="H6812" s="4">
        <v>92400</v>
      </c>
    </row>
    <row r="6813" spans="1:8" ht="15.75">
      <c r="A6813" s="3" t="s">
        <v>6982</v>
      </c>
      <c r="B6813" s="2" t="s">
        <v>458</v>
      </c>
      <c r="C6813" s="2" t="s">
        <v>457</v>
      </c>
      <c r="D6813" s="2"/>
      <c r="E6813" s="4">
        <v>20</v>
      </c>
      <c r="F6813" s="4"/>
      <c r="G6813" s="4"/>
      <c r="H6813" s="4"/>
    </row>
    <row r="6814" spans="1:8" ht="15.75">
      <c r="A6814" s="3" t="s">
        <v>6982</v>
      </c>
      <c r="B6814" s="2" t="s">
        <v>473</v>
      </c>
      <c r="C6814" s="2" t="s">
        <v>472</v>
      </c>
      <c r="D6814" s="2" t="s">
        <v>474</v>
      </c>
      <c r="E6814" s="4">
        <v>70</v>
      </c>
      <c r="F6814" s="4">
        <v>560000</v>
      </c>
      <c r="G6814" s="4">
        <v>56000</v>
      </c>
      <c r="H6814" s="4">
        <v>616000</v>
      </c>
    </row>
    <row r="6815" spans="1:8" ht="15.75">
      <c r="A6815" s="3" t="s">
        <v>6982</v>
      </c>
      <c r="B6815" s="2" t="s">
        <v>515</v>
      </c>
      <c r="C6815" s="2" t="s">
        <v>514</v>
      </c>
      <c r="D6815" s="2" t="s">
        <v>516</v>
      </c>
      <c r="E6815" s="4">
        <v>60</v>
      </c>
      <c r="F6815" s="4">
        <v>142710</v>
      </c>
      <c r="G6815" s="4">
        <v>14271</v>
      </c>
      <c r="H6815" s="4">
        <v>156981</v>
      </c>
    </row>
    <row r="6816" spans="1:8" ht="15.75">
      <c r="A6816" s="3" t="s">
        <v>6982</v>
      </c>
      <c r="B6816" s="2" t="s">
        <v>525</v>
      </c>
      <c r="C6816" s="2" t="s">
        <v>524</v>
      </c>
      <c r="D6816" s="2" t="s">
        <v>526</v>
      </c>
      <c r="E6816" s="4">
        <v>30</v>
      </c>
      <c r="F6816" s="4"/>
      <c r="G6816" s="4"/>
      <c r="H6816" s="4"/>
    </row>
    <row r="6817" spans="1:8" ht="15.75">
      <c r="A6817" s="3" t="s">
        <v>6982</v>
      </c>
      <c r="B6817" s="2" t="s">
        <v>531</v>
      </c>
      <c r="C6817" s="2" t="s">
        <v>530</v>
      </c>
      <c r="D6817" s="2" t="s">
        <v>532</v>
      </c>
      <c r="E6817" s="4">
        <v>4</v>
      </c>
      <c r="F6817" s="4">
        <v>12000</v>
      </c>
      <c r="G6817" s="4">
        <v>1200</v>
      </c>
      <c r="H6817" s="4">
        <v>13200</v>
      </c>
    </row>
    <row r="6818" spans="1:8" ht="15.75">
      <c r="A6818" s="3" t="s">
        <v>6982</v>
      </c>
      <c r="B6818" s="2" t="s">
        <v>536</v>
      </c>
      <c r="C6818" s="2" t="s">
        <v>355</v>
      </c>
      <c r="D6818" s="2" t="s">
        <v>537</v>
      </c>
      <c r="E6818" s="4">
        <v>60</v>
      </c>
      <c r="F6818" s="4">
        <v>185550</v>
      </c>
      <c r="G6818" s="4">
        <v>18555</v>
      </c>
      <c r="H6818" s="4">
        <v>204105</v>
      </c>
    </row>
    <row r="6819" spans="1:8" ht="15.75">
      <c r="A6819" s="3" t="s">
        <v>6982</v>
      </c>
      <c r="B6819" s="2" t="s">
        <v>546</v>
      </c>
      <c r="C6819" s="2" t="s">
        <v>545</v>
      </c>
      <c r="D6819" s="2" t="s">
        <v>547</v>
      </c>
      <c r="E6819" s="4">
        <v>30</v>
      </c>
      <c r="F6819" s="4">
        <v>210630</v>
      </c>
      <c r="G6819" s="4">
        <v>21063</v>
      </c>
      <c r="H6819" s="4">
        <v>231693</v>
      </c>
    </row>
    <row r="6820" spans="1:8" ht="15.75">
      <c r="A6820" s="3" t="s">
        <v>6982</v>
      </c>
      <c r="B6820" s="2" t="s">
        <v>576</v>
      </c>
      <c r="C6820" s="2" t="s">
        <v>575</v>
      </c>
      <c r="D6820" s="2" t="s">
        <v>577</v>
      </c>
      <c r="E6820" s="4">
        <v>20</v>
      </c>
      <c r="F6820" s="4">
        <v>91000</v>
      </c>
      <c r="G6820" s="4">
        <v>9100</v>
      </c>
      <c r="H6820" s="4">
        <v>100100</v>
      </c>
    </row>
    <row r="6821" spans="1:8" ht="15.75">
      <c r="A6821" s="3" t="s">
        <v>6982</v>
      </c>
      <c r="B6821" s="2" t="s">
        <v>612</v>
      </c>
      <c r="C6821" s="2" t="s">
        <v>363</v>
      </c>
      <c r="D6821" s="2" t="s">
        <v>613</v>
      </c>
      <c r="E6821" s="4">
        <v>135</v>
      </c>
      <c r="F6821" s="4">
        <v>441200</v>
      </c>
      <c r="G6821" s="4">
        <v>44120</v>
      </c>
      <c r="H6821" s="4">
        <v>485320</v>
      </c>
    </row>
    <row r="6822" spans="1:8" ht="15.75">
      <c r="A6822" s="3" t="s">
        <v>6982</v>
      </c>
      <c r="B6822" s="2" t="s">
        <v>615</v>
      </c>
      <c r="C6822" s="2" t="s">
        <v>614</v>
      </c>
      <c r="D6822" s="2" t="s">
        <v>616</v>
      </c>
      <c r="E6822" s="4">
        <v>50</v>
      </c>
      <c r="F6822" s="4">
        <v>111000</v>
      </c>
      <c r="G6822" s="4">
        <v>11100</v>
      </c>
      <c r="H6822" s="4">
        <v>122100</v>
      </c>
    </row>
    <row r="6823" spans="1:8" ht="15.75">
      <c r="A6823" s="3" t="s">
        <v>6982</v>
      </c>
      <c r="B6823" s="2" t="s">
        <v>619</v>
      </c>
      <c r="C6823" s="2" t="s">
        <v>366</v>
      </c>
      <c r="D6823" s="2" t="s">
        <v>620</v>
      </c>
      <c r="E6823" s="4">
        <v>141</v>
      </c>
      <c r="F6823" s="4">
        <v>571856</v>
      </c>
      <c r="G6823" s="4">
        <v>57186</v>
      </c>
      <c r="H6823" s="4">
        <v>629042</v>
      </c>
    </row>
    <row r="6824" spans="1:8" ht="15.75">
      <c r="A6824" s="3" t="s">
        <v>6982</v>
      </c>
      <c r="B6824" s="2" t="s">
        <v>631</v>
      </c>
      <c r="C6824" s="2" t="s">
        <v>630</v>
      </c>
      <c r="D6824" s="2" t="s">
        <v>632</v>
      </c>
      <c r="E6824" s="4">
        <v>54</v>
      </c>
      <c r="F6824" s="4">
        <v>157680</v>
      </c>
      <c r="G6824" s="4">
        <v>15768</v>
      </c>
      <c r="H6824" s="4">
        <v>173448</v>
      </c>
    </row>
    <row r="6825" spans="1:8" ht="15.75">
      <c r="A6825" s="3" t="s">
        <v>6982</v>
      </c>
      <c r="B6825" s="2" t="s">
        <v>634</v>
      </c>
      <c r="C6825" s="2" t="s">
        <v>633</v>
      </c>
      <c r="D6825" s="2" t="s">
        <v>635</v>
      </c>
      <c r="E6825" s="4">
        <v>80</v>
      </c>
      <c r="F6825" s="4">
        <v>117520</v>
      </c>
      <c r="G6825" s="4">
        <v>11752</v>
      </c>
      <c r="H6825" s="4">
        <v>129272</v>
      </c>
    </row>
    <row r="6826" spans="1:8" ht="15.75">
      <c r="A6826" s="3" t="s">
        <v>6982</v>
      </c>
      <c r="B6826" s="2" t="s">
        <v>638</v>
      </c>
      <c r="C6826" s="2" t="s">
        <v>352</v>
      </c>
      <c r="D6826" s="2" t="s">
        <v>639</v>
      </c>
      <c r="E6826" s="4">
        <v>150</v>
      </c>
      <c r="F6826" s="4">
        <v>305200</v>
      </c>
      <c r="G6826" s="4">
        <v>30520</v>
      </c>
      <c r="H6826" s="4">
        <v>335720</v>
      </c>
    </row>
    <row r="6827" spans="1:8" ht="15.75">
      <c r="A6827" s="3" t="s">
        <v>6982</v>
      </c>
      <c r="B6827" s="2" t="s">
        <v>655</v>
      </c>
      <c r="C6827" s="2" t="s">
        <v>654</v>
      </c>
      <c r="D6827" s="2" t="s">
        <v>656</v>
      </c>
      <c r="E6827" s="4">
        <v>398</v>
      </c>
      <c r="F6827" s="4">
        <v>1314464</v>
      </c>
      <c r="G6827" s="4">
        <v>131446</v>
      </c>
      <c r="H6827" s="4">
        <v>1445910</v>
      </c>
    </row>
    <row r="6828" spans="1:8" ht="15.75">
      <c r="A6828" s="3" t="s">
        <v>6982</v>
      </c>
      <c r="B6828" s="2" t="s">
        <v>658</v>
      </c>
      <c r="C6828" s="2" t="s">
        <v>657</v>
      </c>
      <c r="D6828" s="2" t="s">
        <v>659</v>
      </c>
      <c r="E6828" s="4">
        <v>10</v>
      </c>
      <c r="F6828" s="4">
        <v>20000</v>
      </c>
      <c r="G6828" s="4">
        <v>2000</v>
      </c>
      <c r="H6828" s="4">
        <v>22000</v>
      </c>
    </row>
    <row r="6829" spans="1:8" ht="15.75">
      <c r="A6829" s="3" t="s">
        <v>6982</v>
      </c>
      <c r="B6829" s="2" t="s">
        <v>660</v>
      </c>
      <c r="C6829" s="2" t="s">
        <v>448</v>
      </c>
      <c r="D6829" s="2" t="s">
        <v>661</v>
      </c>
      <c r="E6829" s="4">
        <v>22</v>
      </c>
      <c r="F6829" s="4">
        <v>22600</v>
      </c>
      <c r="G6829" s="4">
        <v>2260</v>
      </c>
      <c r="H6829" s="4">
        <v>24860</v>
      </c>
    </row>
    <row r="6830" spans="1:8" ht="15.75">
      <c r="A6830" s="3" t="s">
        <v>6982</v>
      </c>
      <c r="B6830" s="2" t="s">
        <v>674</v>
      </c>
      <c r="C6830" s="2" t="s">
        <v>673</v>
      </c>
      <c r="D6830" s="2" t="s">
        <v>675</v>
      </c>
      <c r="E6830" s="4"/>
      <c r="F6830" s="4"/>
      <c r="G6830" s="4"/>
      <c r="H6830" s="4"/>
    </row>
    <row r="6831" spans="1:8" ht="15.75">
      <c r="A6831" s="3" t="s">
        <v>6982</v>
      </c>
      <c r="B6831" s="2" t="s">
        <v>677</v>
      </c>
      <c r="C6831" s="2" t="s">
        <v>676</v>
      </c>
      <c r="D6831" s="2" t="s">
        <v>678</v>
      </c>
      <c r="E6831" s="4">
        <v>13</v>
      </c>
      <c r="F6831" s="4">
        <v>27300</v>
      </c>
      <c r="G6831" s="4">
        <v>2730</v>
      </c>
      <c r="H6831" s="4">
        <v>30030</v>
      </c>
    </row>
    <row r="6832" spans="1:8" ht="15.75">
      <c r="A6832" s="3" t="s">
        <v>6982</v>
      </c>
      <c r="B6832" s="2" t="s">
        <v>700</v>
      </c>
      <c r="C6832" s="2" t="s">
        <v>699</v>
      </c>
      <c r="D6832" s="2" t="s">
        <v>701</v>
      </c>
      <c r="E6832" s="4">
        <v>85</v>
      </c>
      <c r="F6832" s="4">
        <v>335430</v>
      </c>
      <c r="G6832" s="4">
        <v>33543</v>
      </c>
      <c r="H6832" s="4">
        <v>368973</v>
      </c>
    </row>
    <row r="6833" spans="1:8" ht="15.75">
      <c r="A6833" s="3" t="s">
        <v>6982</v>
      </c>
      <c r="B6833" s="2" t="s">
        <v>703</v>
      </c>
      <c r="C6833" s="2" t="s">
        <v>702</v>
      </c>
      <c r="D6833" s="2" t="s">
        <v>704</v>
      </c>
      <c r="E6833" s="4">
        <v>20</v>
      </c>
      <c r="F6833" s="4">
        <v>36100</v>
      </c>
      <c r="G6833" s="4">
        <v>3610</v>
      </c>
      <c r="H6833" s="4">
        <v>39710</v>
      </c>
    </row>
    <row r="6834" spans="1:8" ht="15.75">
      <c r="A6834" s="3" t="s">
        <v>6982</v>
      </c>
      <c r="B6834" s="2" t="s">
        <v>731</v>
      </c>
      <c r="C6834" s="2" t="s">
        <v>730</v>
      </c>
      <c r="D6834" s="2" t="s">
        <v>732</v>
      </c>
      <c r="E6834" s="4">
        <v>1</v>
      </c>
      <c r="F6834" s="4">
        <v>2700</v>
      </c>
      <c r="G6834" s="4">
        <v>270</v>
      </c>
      <c r="H6834" s="4">
        <v>2970</v>
      </c>
    </row>
    <row r="6835" spans="1:8" ht="15.75">
      <c r="A6835" s="3" t="s">
        <v>6982</v>
      </c>
      <c r="B6835" s="2" t="s">
        <v>734</v>
      </c>
      <c r="C6835" s="2" t="s">
        <v>733</v>
      </c>
      <c r="D6835" s="2" t="s">
        <v>735</v>
      </c>
      <c r="E6835" s="4">
        <v>52</v>
      </c>
      <c r="F6835" s="4">
        <v>70800</v>
      </c>
      <c r="G6835" s="4">
        <v>7080</v>
      </c>
      <c r="H6835" s="4">
        <v>77880</v>
      </c>
    </row>
    <row r="6836" spans="1:8" ht="15.75">
      <c r="A6836" s="3" t="s">
        <v>6982</v>
      </c>
      <c r="B6836" s="2" t="s">
        <v>737</v>
      </c>
      <c r="C6836" s="2" t="s">
        <v>736</v>
      </c>
      <c r="D6836" s="2" t="s">
        <v>738</v>
      </c>
      <c r="E6836" s="4">
        <v>50</v>
      </c>
      <c r="F6836" s="4">
        <v>101400</v>
      </c>
      <c r="G6836" s="4">
        <v>10140</v>
      </c>
      <c r="H6836" s="4">
        <v>111540</v>
      </c>
    </row>
    <row r="6837" spans="1:8" ht="15.75">
      <c r="A6837" s="3" t="s">
        <v>6982</v>
      </c>
      <c r="B6837" s="2" t="s">
        <v>745</v>
      </c>
      <c r="C6837" s="2" t="s">
        <v>744</v>
      </c>
      <c r="D6837" s="2" t="s">
        <v>746</v>
      </c>
      <c r="E6837" s="4">
        <v>40</v>
      </c>
      <c r="F6837" s="4"/>
      <c r="G6837" s="4"/>
      <c r="H6837" s="4"/>
    </row>
    <row r="6838" spans="1:8" ht="15.75">
      <c r="A6838" s="3" t="s">
        <v>6982</v>
      </c>
      <c r="B6838" s="2" t="s">
        <v>748</v>
      </c>
      <c r="C6838" s="2" t="s">
        <v>747</v>
      </c>
      <c r="D6838" s="2" t="s">
        <v>749</v>
      </c>
      <c r="E6838" s="4">
        <v>200</v>
      </c>
      <c r="F6838" s="4">
        <v>457000</v>
      </c>
      <c r="G6838" s="4">
        <v>45700</v>
      </c>
      <c r="H6838" s="4">
        <v>502700</v>
      </c>
    </row>
    <row r="6839" spans="1:8" ht="15.75">
      <c r="A6839" s="3" t="s">
        <v>6982</v>
      </c>
      <c r="B6839" s="2" t="s">
        <v>760</v>
      </c>
      <c r="C6839" s="2" t="s">
        <v>759</v>
      </c>
      <c r="D6839" s="2" t="s">
        <v>761</v>
      </c>
      <c r="E6839" s="4">
        <v>500</v>
      </c>
      <c r="F6839" s="4">
        <v>560500</v>
      </c>
      <c r="G6839" s="4">
        <v>56050</v>
      </c>
      <c r="H6839" s="4">
        <v>616550</v>
      </c>
    </row>
    <row r="6840" spans="1:8" ht="15.75">
      <c r="A6840" s="3" t="s">
        <v>6982</v>
      </c>
      <c r="B6840" s="2" t="s">
        <v>774</v>
      </c>
      <c r="C6840" s="2" t="s">
        <v>773</v>
      </c>
      <c r="D6840" s="2" t="s">
        <v>775</v>
      </c>
      <c r="E6840" s="4">
        <v>104</v>
      </c>
      <c r="F6840" s="4">
        <v>282700</v>
      </c>
      <c r="G6840" s="4">
        <v>28270</v>
      </c>
      <c r="H6840" s="4">
        <v>310970</v>
      </c>
    </row>
    <row r="6841" spans="1:8" ht="15.75">
      <c r="A6841" s="3" t="s">
        <v>6982</v>
      </c>
      <c r="B6841" s="2" t="s">
        <v>782</v>
      </c>
      <c r="C6841" s="2" t="s">
        <v>781</v>
      </c>
      <c r="D6841" s="2" t="s">
        <v>783</v>
      </c>
      <c r="E6841" s="4">
        <v>100</v>
      </c>
      <c r="F6841" s="4">
        <v>308600</v>
      </c>
      <c r="G6841" s="4">
        <v>30860</v>
      </c>
      <c r="H6841" s="4">
        <v>339460</v>
      </c>
    </row>
    <row r="6842" spans="1:8" ht="15.75">
      <c r="A6842" s="3" t="s">
        <v>6982</v>
      </c>
      <c r="B6842" s="2" t="s">
        <v>785</v>
      </c>
      <c r="C6842" s="2" t="s">
        <v>784</v>
      </c>
      <c r="D6842" s="2"/>
      <c r="E6842" s="4">
        <v>10</v>
      </c>
      <c r="F6842" s="4">
        <v>19000</v>
      </c>
      <c r="G6842" s="4">
        <v>1900</v>
      </c>
      <c r="H6842" s="4">
        <v>20900</v>
      </c>
    </row>
    <row r="6843" spans="1:8" ht="15.75">
      <c r="A6843" s="3" t="s">
        <v>6982</v>
      </c>
      <c r="B6843" s="2" t="s">
        <v>814</v>
      </c>
      <c r="C6843" s="2" t="s">
        <v>813</v>
      </c>
      <c r="D6843" s="2" t="s">
        <v>815</v>
      </c>
      <c r="E6843" s="4">
        <v>50</v>
      </c>
      <c r="F6843" s="4">
        <v>66500</v>
      </c>
      <c r="G6843" s="4">
        <v>6650</v>
      </c>
      <c r="H6843" s="4">
        <v>73150</v>
      </c>
    </row>
    <row r="6844" spans="1:8" ht="15.75">
      <c r="A6844" s="3" t="s">
        <v>6982</v>
      </c>
      <c r="B6844" s="2" t="s">
        <v>817</v>
      </c>
      <c r="C6844" s="2" t="s">
        <v>816</v>
      </c>
      <c r="D6844" s="2" t="s">
        <v>818</v>
      </c>
      <c r="E6844" s="4">
        <v>25</v>
      </c>
      <c r="F6844" s="4">
        <v>50000</v>
      </c>
      <c r="G6844" s="4">
        <v>5000</v>
      </c>
      <c r="H6844" s="4">
        <v>55000</v>
      </c>
    </row>
    <row r="6845" spans="1:8" ht="15.75">
      <c r="A6845" s="3" t="s">
        <v>6982</v>
      </c>
      <c r="B6845" s="2" t="s">
        <v>823</v>
      </c>
      <c r="C6845" s="2" t="s">
        <v>822</v>
      </c>
      <c r="D6845" s="2" t="s">
        <v>824</v>
      </c>
      <c r="E6845" s="4">
        <v>22</v>
      </c>
      <c r="F6845" s="4">
        <v>41800</v>
      </c>
      <c r="G6845" s="4">
        <v>4180</v>
      </c>
      <c r="H6845" s="4">
        <v>45980</v>
      </c>
    </row>
    <row r="6846" spans="1:8" ht="15.75">
      <c r="A6846" s="3" t="s">
        <v>6982</v>
      </c>
      <c r="B6846" s="2" t="s">
        <v>829</v>
      </c>
      <c r="C6846" s="2" t="s">
        <v>828</v>
      </c>
      <c r="D6846" s="2" t="s">
        <v>830</v>
      </c>
      <c r="E6846" s="4">
        <v>3</v>
      </c>
      <c r="F6846" s="4">
        <v>18900</v>
      </c>
      <c r="G6846" s="4">
        <v>1890</v>
      </c>
      <c r="H6846" s="4">
        <v>20790</v>
      </c>
    </row>
    <row r="6847" spans="1:8" ht="15.75">
      <c r="A6847" s="3" t="s">
        <v>6982</v>
      </c>
      <c r="B6847" s="2" t="s">
        <v>858</v>
      </c>
      <c r="C6847" s="2" t="s">
        <v>857</v>
      </c>
      <c r="D6847" s="2" t="s">
        <v>859</v>
      </c>
      <c r="E6847" s="4">
        <v>100</v>
      </c>
      <c r="F6847" s="4">
        <v>157400</v>
      </c>
      <c r="G6847" s="4">
        <v>15740</v>
      </c>
      <c r="H6847" s="4">
        <v>173140</v>
      </c>
    </row>
    <row r="6848" spans="1:8" ht="15.75">
      <c r="A6848" s="3" t="s">
        <v>6982</v>
      </c>
      <c r="B6848" s="2" t="s">
        <v>870</v>
      </c>
      <c r="C6848" s="2" t="s">
        <v>869</v>
      </c>
      <c r="D6848" s="2" t="s">
        <v>871</v>
      </c>
      <c r="E6848" s="4">
        <v>10</v>
      </c>
      <c r="F6848" s="4">
        <v>45000</v>
      </c>
      <c r="G6848" s="4">
        <v>4500</v>
      </c>
      <c r="H6848" s="4">
        <v>49500</v>
      </c>
    </row>
    <row r="6849" spans="1:8" ht="15.75">
      <c r="A6849" s="3" t="s">
        <v>6982</v>
      </c>
      <c r="B6849" s="2" t="s">
        <v>1123</v>
      </c>
      <c r="C6849" s="2" t="s">
        <v>352</v>
      </c>
      <c r="D6849" s="2" t="s">
        <v>1117</v>
      </c>
      <c r="E6849" s="4">
        <v>4</v>
      </c>
      <c r="F6849" s="4">
        <v>30000</v>
      </c>
      <c r="G6849" s="4">
        <v>3000</v>
      </c>
      <c r="H6849" s="4">
        <v>33000</v>
      </c>
    </row>
    <row r="6850" spans="1:8" ht="15.75">
      <c r="A6850" s="3" t="s">
        <v>6982</v>
      </c>
      <c r="B6850" s="2" t="s">
        <v>1176</v>
      </c>
      <c r="C6850" s="2" t="s">
        <v>1175</v>
      </c>
      <c r="D6850" s="2"/>
      <c r="E6850" s="4">
        <v>10</v>
      </c>
      <c r="F6850" s="4">
        <v>24000</v>
      </c>
      <c r="G6850" s="4">
        <v>2400</v>
      </c>
      <c r="H6850" s="4">
        <v>26400</v>
      </c>
    </row>
    <row r="6851" spans="1:8" ht="15.75">
      <c r="A6851" s="3" t="s">
        <v>6982</v>
      </c>
      <c r="B6851" s="2" t="s">
        <v>1346</v>
      </c>
      <c r="C6851" s="2" t="s">
        <v>1345</v>
      </c>
      <c r="D6851" s="2" t="s">
        <v>1342</v>
      </c>
      <c r="E6851" s="4">
        <v>60</v>
      </c>
      <c r="F6851" s="4">
        <v>640800</v>
      </c>
      <c r="G6851" s="4">
        <v>64080</v>
      </c>
      <c r="H6851" s="4">
        <v>704880</v>
      </c>
    </row>
    <row r="6852" spans="1:8" ht="15.75">
      <c r="A6852" s="3" t="s">
        <v>6982</v>
      </c>
      <c r="B6852" s="2" t="s">
        <v>1354</v>
      </c>
      <c r="C6852" s="2" t="s">
        <v>1353</v>
      </c>
      <c r="D6852" s="2" t="s">
        <v>1342</v>
      </c>
      <c r="E6852" s="4">
        <v>10</v>
      </c>
      <c r="F6852" s="4">
        <v>106800</v>
      </c>
      <c r="G6852" s="4">
        <v>10680</v>
      </c>
      <c r="H6852" s="4">
        <v>117480</v>
      </c>
    </row>
    <row r="6853" spans="1:8" ht="15.75">
      <c r="A6853" s="3" t="s">
        <v>6982</v>
      </c>
      <c r="B6853" s="2" t="s">
        <v>1356</v>
      </c>
      <c r="C6853" s="2" t="s">
        <v>1355</v>
      </c>
      <c r="D6853" s="2" t="s">
        <v>1352</v>
      </c>
      <c r="E6853" s="4">
        <v>350</v>
      </c>
      <c r="F6853" s="4">
        <v>340000</v>
      </c>
      <c r="G6853" s="4">
        <v>34000</v>
      </c>
      <c r="H6853" s="4">
        <v>374000</v>
      </c>
    </row>
    <row r="6854" spans="1:8" ht="15.75">
      <c r="A6854" s="3" t="s">
        <v>6982</v>
      </c>
      <c r="B6854" s="2" t="s">
        <v>1363</v>
      </c>
      <c r="C6854" s="2" t="s">
        <v>1362</v>
      </c>
      <c r="D6854" s="2" t="s">
        <v>1342</v>
      </c>
      <c r="E6854" s="4">
        <v>4</v>
      </c>
      <c r="F6854" s="4">
        <v>43200</v>
      </c>
      <c r="G6854" s="4">
        <v>4320</v>
      </c>
      <c r="H6854" s="4">
        <v>47520</v>
      </c>
    </row>
    <row r="6855" spans="1:8" ht="15.75">
      <c r="A6855" s="3" t="s">
        <v>6982</v>
      </c>
      <c r="B6855" s="2" t="s">
        <v>1365</v>
      </c>
      <c r="C6855" s="2" t="s">
        <v>1364</v>
      </c>
      <c r="D6855" s="2" t="s">
        <v>1352</v>
      </c>
      <c r="E6855" s="4">
        <v>11550</v>
      </c>
      <c r="F6855" s="4">
        <v>10395000</v>
      </c>
      <c r="G6855" s="4">
        <v>1039500</v>
      </c>
      <c r="H6855" s="4">
        <v>11434500</v>
      </c>
    </row>
    <row r="6856" spans="1:8" ht="15.75">
      <c r="A6856" s="3" t="s">
        <v>6982</v>
      </c>
      <c r="B6856" s="2" t="s">
        <v>1370</v>
      </c>
      <c r="C6856" s="2" t="s">
        <v>1369</v>
      </c>
      <c r="D6856" s="2" t="s">
        <v>1352</v>
      </c>
      <c r="E6856" s="4">
        <v>192</v>
      </c>
      <c r="F6856" s="4">
        <v>5286000</v>
      </c>
      <c r="G6856" s="4">
        <v>528600</v>
      </c>
      <c r="H6856" s="4">
        <v>5814600</v>
      </c>
    </row>
    <row r="6857" spans="1:8" ht="15.75">
      <c r="A6857" s="3" t="s">
        <v>6982</v>
      </c>
      <c r="B6857" s="2" t="s">
        <v>1372</v>
      </c>
      <c r="C6857" s="2" t="s">
        <v>1371</v>
      </c>
      <c r="D6857" s="2" t="s">
        <v>1352</v>
      </c>
      <c r="E6857" s="4">
        <v>20</v>
      </c>
      <c r="F6857" s="4">
        <v>53090</v>
      </c>
      <c r="G6857" s="4">
        <v>5310</v>
      </c>
      <c r="H6857" s="4">
        <v>58400</v>
      </c>
    </row>
    <row r="6858" spans="1:8" ht="15.75">
      <c r="A6858" s="3" t="s">
        <v>6982</v>
      </c>
      <c r="B6858" s="2" t="s">
        <v>1396</v>
      </c>
      <c r="C6858" s="2" t="s">
        <v>1395</v>
      </c>
      <c r="D6858" s="2" t="s">
        <v>1342</v>
      </c>
      <c r="E6858" s="4">
        <v>30</v>
      </c>
      <c r="F6858" s="4">
        <v>320400</v>
      </c>
      <c r="G6858" s="4">
        <v>32040</v>
      </c>
      <c r="H6858" s="4">
        <v>352440</v>
      </c>
    </row>
    <row r="6859" spans="1:8" ht="15.75">
      <c r="A6859" s="3" t="s">
        <v>6982</v>
      </c>
      <c r="B6859" s="2" t="s">
        <v>1403</v>
      </c>
      <c r="C6859" s="2" t="s">
        <v>1401</v>
      </c>
      <c r="D6859" s="2" t="s">
        <v>73</v>
      </c>
      <c r="E6859" s="4">
        <v>10</v>
      </c>
      <c r="F6859" s="4">
        <v>22000</v>
      </c>
      <c r="G6859" s="4">
        <v>2200</v>
      </c>
      <c r="H6859" s="4">
        <v>24200</v>
      </c>
    </row>
    <row r="6860" spans="1:8" ht="15.75">
      <c r="A6860" s="3" t="s">
        <v>6982</v>
      </c>
      <c r="B6860" s="2" t="s">
        <v>3528</v>
      </c>
      <c r="C6860" s="2" t="s">
        <v>1401</v>
      </c>
      <c r="D6860" s="2" t="s">
        <v>184</v>
      </c>
      <c r="E6860" s="4"/>
      <c r="F6860" s="4"/>
      <c r="G6860" s="4"/>
      <c r="H6860" s="4"/>
    </row>
    <row r="6861" spans="1:8" ht="15.75">
      <c r="A6861" s="3" t="s">
        <v>6982</v>
      </c>
      <c r="B6861" s="2" t="s">
        <v>6056</v>
      </c>
      <c r="C6861" s="2" t="s">
        <v>1412</v>
      </c>
      <c r="D6861" s="2" t="s">
        <v>73</v>
      </c>
      <c r="E6861" s="4">
        <v>10</v>
      </c>
      <c r="F6861" s="4">
        <v>20000</v>
      </c>
      <c r="G6861" s="4">
        <v>2000</v>
      </c>
      <c r="H6861" s="4">
        <v>22000</v>
      </c>
    </row>
    <row r="6862" spans="1:8" ht="15.75">
      <c r="A6862" s="3" t="s">
        <v>6982</v>
      </c>
      <c r="B6862" s="2" t="s">
        <v>6057</v>
      </c>
      <c r="C6862" s="2" t="s">
        <v>1412</v>
      </c>
      <c r="D6862" s="2" t="s">
        <v>56</v>
      </c>
      <c r="E6862" s="4">
        <v>31</v>
      </c>
      <c r="F6862" s="4">
        <v>65100</v>
      </c>
      <c r="G6862" s="4">
        <v>6510</v>
      </c>
      <c r="H6862" s="4">
        <v>71610</v>
      </c>
    </row>
    <row r="6863" spans="1:8" ht="15.75">
      <c r="A6863" s="3" t="s">
        <v>6982</v>
      </c>
      <c r="B6863" s="2" t="s">
        <v>1422</v>
      </c>
      <c r="C6863" s="2" t="s">
        <v>1417</v>
      </c>
      <c r="D6863" s="2" t="s">
        <v>56</v>
      </c>
      <c r="E6863" s="4">
        <v>10</v>
      </c>
      <c r="F6863" s="4">
        <v>20000</v>
      </c>
      <c r="G6863" s="4">
        <v>2000</v>
      </c>
      <c r="H6863" s="4">
        <v>22000</v>
      </c>
    </row>
    <row r="6864" spans="1:8" ht="15.75">
      <c r="A6864" s="3" t="s">
        <v>6982</v>
      </c>
      <c r="B6864" s="2" t="s">
        <v>1428</v>
      </c>
      <c r="C6864" s="2" t="s">
        <v>1426</v>
      </c>
      <c r="D6864" s="2" t="s">
        <v>73</v>
      </c>
      <c r="E6864" s="4">
        <v>1</v>
      </c>
      <c r="F6864" s="4">
        <v>1900</v>
      </c>
      <c r="G6864" s="4">
        <v>190</v>
      </c>
      <c r="H6864" s="4">
        <v>2090</v>
      </c>
    </row>
    <row r="6865" spans="1:8" ht="15.75">
      <c r="A6865" s="3" t="s">
        <v>6982</v>
      </c>
      <c r="B6865" s="2" t="s">
        <v>5865</v>
      </c>
      <c r="C6865" s="2" t="s">
        <v>3902</v>
      </c>
      <c r="D6865" s="2" t="s">
        <v>52</v>
      </c>
      <c r="E6865" s="4">
        <v>10</v>
      </c>
      <c r="F6865" s="4">
        <v>30000</v>
      </c>
      <c r="G6865" s="4">
        <v>3000</v>
      </c>
      <c r="H6865" s="4">
        <v>33000</v>
      </c>
    </row>
    <row r="6866" spans="1:8" ht="15.75">
      <c r="A6866" s="3" t="s">
        <v>6982</v>
      </c>
      <c r="B6866" s="2" t="s">
        <v>6058</v>
      </c>
      <c r="C6866" s="2" t="s">
        <v>1433</v>
      </c>
      <c r="D6866" s="2" t="s">
        <v>78</v>
      </c>
      <c r="E6866" s="4">
        <v>10</v>
      </c>
      <c r="F6866" s="4">
        <v>82000</v>
      </c>
      <c r="G6866" s="4">
        <v>8200</v>
      </c>
      <c r="H6866" s="4">
        <v>90200</v>
      </c>
    </row>
    <row r="6867" spans="1:8" ht="15.75">
      <c r="A6867" s="3" t="s">
        <v>6982</v>
      </c>
      <c r="B6867" s="2" t="s">
        <v>1802</v>
      </c>
      <c r="C6867" s="2" t="s">
        <v>1801</v>
      </c>
      <c r="D6867" s="2" t="s">
        <v>1803</v>
      </c>
      <c r="E6867" s="4">
        <v>30</v>
      </c>
      <c r="F6867" s="4">
        <v>628000</v>
      </c>
      <c r="G6867" s="4">
        <v>62800</v>
      </c>
      <c r="H6867" s="4">
        <v>690800</v>
      </c>
    </row>
    <row r="6868" spans="1:8" ht="15.75">
      <c r="A6868" s="3" t="s">
        <v>6982</v>
      </c>
      <c r="B6868" s="2" t="s">
        <v>2304</v>
      </c>
      <c r="C6868" s="2" t="s">
        <v>2303</v>
      </c>
      <c r="D6868" s="2" t="s">
        <v>2305</v>
      </c>
      <c r="E6868" s="4">
        <v>15</v>
      </c>
      <c r="F6868" s="4">
        <v>109170</v>
      </c>
      <c r="G6868" s="4">
        <v>10917</v>
      </c>
      <c r="H6868" s="4">
        <v>120087</v>
      </c>
    </row>
    <row r="6869" spans="1:8" ht="15.75">
      <c r="A6869" s="3" t="s">
        <v>6982</v>
      </c>
      <c r="B6869" s="2" t="s">
        <v>6075</v>
      </c>
      <c r="C6869" s="2" t="s">
        <v>236</v>
      </c>
      <c r="D6869" s="2" t="s">
        <v>6045</v>
      </c>
      <c r="E6869" s="4">
        <v>9</v>
      </c>
      <c r="F6869" s="4">
        <v>174816</v>
      </c>
      <c r="G6869" s="4">
        <v>17482</v>
      </c>
      <c r="H6869" s="4">
        <v>192298</v>
      </c>
    </row>
    <row r="6870" spans="1:8" ht="15.75">
      <c r="A6870" s="3" t="s">
        <v>6982</v>
      </c>
      <c r="B6870" s="2" t="s">
        <v>2323</v>
      </c>
      <c r="C6870" s="2" t="s">
        <v>264</v>
      </c>
      <c r="D6870" s="2" t="s">
        <v>2324</v>
      </c>
      <c r="E6870" s="4">
        <v>20</v>
      </c>
      <c r="F6870" s="4">
        <v>98120</v>
      </c>
      <c r="G6870" s="4">
        <v>9812</v>
      </c>
      <c r="H6870" s="4">
        <v>107932</v>
      </c>
    </row>
    <row r="6871" spans="1:8" ht="15.75">
      <c r="A6871" s="3" t="s">
        <v>6982</v>
      </c>
      <c r="B6871" s="2" t="s">
        <v>2325</v>
      </c>
      <c r="C6871" s="2" t="s">
        <v>264</v>
      </c>
      <c r="D6871" s="2" t="s">
        <v>2326</v>
      </c>
      <c r="E6871" s="4">
        <v>30</v>
      </c>
      <c r="F6871" s="4">
        <v>166110</v>
      </c>
      <c r="G6871" s="4">
        <v>16611</v>
      </c>
      <c r="H6871" s="4">
        <v>182721</v>
      </c>
    </row>
    <row r="6872" spans="1:8" ht="15.75">
      <c r="A6872" s="3" t="s">
        <v>6982</v>
      </c>
      <c r="B6872" s="2" t="s">
        <v>2339</v>
      </c>
      <c r="C6872" s="2" t="s">
        <v>299</v>
      </c>
      <c r="D6872" s="2" t="s">
        <v>2340</v>
      </c>
      <c r="E6872" s="4">
        <v>30</v>
      </c>
      <c r="F6872" s="4">
        <v>86550</v>
      </c>
      <c r="G6872" s="4">
        <v>8655</v>
      </c>
      <c r="H6872" s="4">
        <v>95205</v>
      </c>
    </row>
    <row r="6873" spans="1:8" ht="15.75">
      <c r="A6873" s="3" t="s">
        <v>6982</v>
      </c>
      <c r="B6873" s="2" t="s">
        <v>2343</v>
      </c>
      <c r="C6873" s="2" t="s">
        <v>299</v>
      </c>
      <c r="D6873" s="2" t="s">
        <v>2344</v>
      </c>
      <c r="E6873" s="4">
        <v>5</v>
      </c>
      <c r="F6873" s="4">
        <v>45725</v>
      </c>
      <c r="G6873" s="4">
        <v>4573</v>
      </c>
      <c r="H6873" s="4">
        <v>50298</v>
      </c>
    </row>
    <row r="6874" spans="1:8" ht="15.75">
      <c r="A6874" s="3" t="s">
        <v>6982</v>
      </c>
      <c r="B6874" s="2" t="s">
        <v>2345</v>
      </c>
      <c r="C6874" s="2" t="s">
        <v>299</v>
      </c>
      <c r="D6874" s="2" t="s">
        <v>2328</v>
      </c>
      <c r="E6874" s="4">
        <v>2</v>
      </c>
      <c r="F6874" s="4">
        <v>39400</v>
      </c>
      <c r="G6874" s="4">
        <v>3940</v>
      </c>
      <c r="H6874" s="4">
        <v>43340</v>
      </c>
    </row>
    <row r="6875" spans="1:8" ht="15.75">
      <c r="A6875" s="3" t="s">
        <v>6982</v>
      </c>
      <c r="B6875" s="2" t="s">
        <v>2359</v>
      </c>
      <c r="C6875" s="2" t="s">
        <v>312</v>
      </c>
      <c r="D6875" s="2" t="s">
        <v>2360</v>
      </c>
      <c r="E6875" s="4">
        <v>10</v>
      </c>
      <c r="F6875" s="4">
        <v>91930</v>
      </c>
      <c r="G6875" s="4">
        <v>9193</v>
      </c>
      <c r="H6875" s="4">
        <v>101123</v>
      </c>
    </row>
    <row r="6876" spans="1:8" ht="15.75">
      <c r="A6876" s="3" t="s">
        <v>6982</v>
      </c>
      <c r="B6876" s="2" t="s">
        <v>2363</v>
      </c>
      <c r="C6876" s="2" t="s">
        <v>314</v>
      </c>
      <c r="D6876" s="2" t="s">
        <v>2364</v>
      </c>
      <c r="E6876" s="4">
        <v>10</v>
      </c>
      <c r="F6876" s="4">
        <v>78540</v>
      </c>
      <c r="G6876" s="4">
        <v>7854</v>
      </c>
      <c r="H6876" s="4">
        <v>86394</v>
      </c>
    </row>
    <row r="6877" spans="1:8" ht="15.75">
      <c r="A6877" s="3" t="s">
        <v>6982</v>
      </c>
      <c r="B6877" s="2" t="s">
        <v>2365</v>
      </c>
      <c r="C6877" s="2" t="s">
        <v>314</v>
      </c>
      <c r="D6877" s="2" t="s">
        <v>2366</v>
      </c>
      <c r="E6877" s="4">
        <v>20</v>
      </c>
      <c r="F6877" s="4">
        <v>179960</v>
      </c>
      <c r="G6877" s="4">
        <v>17996</v>
      </c>
      <c r="H6877" s="4">
        <v>197956</v>
      </c>
    </row>
    <row r="6878" spans="1:8" ht="15.75">
      <c r="A6878" s="3" t="s">
        <v>6982</v>
      </c>
      <c r="B6878" s="2" t="s">
        <v>2371</v>
      </c>
      <c r="C6878" s="2" t="s">
        <v>318</v>
      </c>
      <c r="D6878" s="2" t="s">
        <v>2372</v>
      </c>
      <c r="E6878" s="4">
        <v>100</v>
      </c>
      <c r="F6878" s="4">
        <v>363400</v>
      </c>
      <c r="G6878" s="4">
        <v>36340</v>
      </c>
      <c r="H6878" s="4">
        <v>399740</v>
      </c>
    </row>
    <row r="6879" spans="1:8" ht="15.75">
      <c r="A6879" s="3" t="s">
        <v>6982</v>
      </c>
      <c r="B6879" s="2" t="s">
        <v>2379</v>
      </c>
      <c r="C6879" s="2" t="s">
        <v>236</v>
      </c>
      <c r="D6879" s="2" t="s">
        <v>2380</v>
      </c>
      <c r="E6879" s="4">
        <v>36</v>
      </c>
      <c r="F6879" s="4">
        <v>178990</v>
      </c>
      <c r="G6879" s="4">
        <v>17899</v>
      </c>
      <c r="H6879" s="4">
        <v>196889</v>
      </c>
    </row>
    <row r="6880" spans="1:8" ht="15.75">
      <c r="A6880" s="3" t="s">
        <v>6982</v>
      </c>
      <c r="B6880" s="2" t="s">
        <v>2397</v>
      </c>
      <c r="C6880" s="2" t="s">
        <v>236</v>
      </c>
      <c r="D6880" s="2" t="s">
        <v>2398</v>
      </c>
      <c r="E6880" s="4">
        <v>70</v>
      </c>
      <c r="F6880" s="4">
        <v>376530</v>
      </c>
      <c r="G6880" s="4">
        <v>37653</v>
      </c>
      <c r="H6880" s="4">
        <v>414183</v>
      </c>
    </row>
    <row r="6881" spans="1:8" ht="15.75">
      <c r="A6881" s="3" t="s">
        <v>6982</v>
      </c>
      <c r="B6881" s="2" t="s">
        <v>2400</v>
      </c>
      <c r="C6881" s="2" t="s">
        <v>236</v>
      </c>
      <c r="D6881" s="2" t="s">
        <v>2401</v>
      </c>
      <c r="E6881" s="4">
        <v>50</v>
      </c>
      <c r="F6881" s="4">
        <v>342700</v>
      </c>
      <c r="G6881" s="4">
        <v>34270</v>
      </c>
      <c r="H6881" s="4">
        <v>376970</v>
      </c>
    </row>
    <row r="6882" spans="1:8" ht="15.75">
      <c r="A6882" s="3" t="s">
        <v>6982</v>
      </c>
      <c r="B6882" s="2" t="s">
        <v>2402</v>
      </c>
      <c r="C6882" s="2" t="s">
        <v>236</v>
      </c>
      <c r="D6882" s="2" t="s">
        <v>2403</v>
      </c>
      <c r="E6882" s="4">
        <v>24</v>
      </c>
      <c r="F6882" s="4">
        <v>280800</v>
      </c>
      <c r="G6882" s="4">
        <v>28080</v>
      </c>
      <c r="H6882" s="4">
        <v>308880</v>
      </c>
    </row>
    <row r="6883" spans="1:8" ht="15.75">
      <c r="A6883" s="3" t="s">
        <v>6982</v>
      </c>
      <c r="B6883" s="2" t="s">
        <v>2406</v>
      </c>
      <c r="C6883" s="2" t="s">
        <v>236</v>
      </c>
      <c r="D6883" s="2" t="s">
        <v>2407</v>
      </c>
      <c r="E6883" s="4">
        <v>20</v>
      </c>
      <c r="F6883" s="4">
        <v>67280</v>
      </c>
      <c r="G6883" s="4">
        <v>6728</v>
      </c>
      <c r="H6883" s="4">
        <v>74008</v>
      </c>
    </row>
    <row r="6884" spans="1:8" ht="15.75">
      <c r="A6884" s="3" t="s">
        <v>6982</v>
      </c>
      <c r="B6884" s="2" t="s">
        <v>2408</v>
      </c>
      <c r="C6884" s="2" t="s">
        <v>236</v>
      </c>
      <c r="D6884" s="2" t="s">
        <v>2409</v>
      </c>
      <c r="E6884" s="4">
        <v>10</v>
      </c>
      <c r="F6884" s="4">
        <v>39040</v>
      </c>
      <c r="G6884" s="4">
        <v>3904</v>
      </c>
      <c r="H6884" s="4">
        <v>42944</v>
      </c>
    </row>
    <row r="6885" spans="1:8" ht="15.75">
      <c r="A6885" s="3" t="s">
        <v>6982</v>
      </c>
      <c r="B6885" s="2" t="s">
        <v>2410</v>
      </c>
      <c r="C6885" s="2" t="s">
        <v>223</v>
      </c>
      <c r="D6885" s="2" t="s">
        <v>52</v>
      </c>
      <c r="E6885" s="4">
        <v>30</v>
      </c>
      <c r="F6885" s="4">
        <v>263000</v>
      </c>
      <c r="G6885" s="4">
        <v>26300</v>
      </c>
      <c r="H6885" s="4">
        <v>289300</v>
      </c>
    </row>
    <row r="6886" spans="1:8" ht="15.75">
      <c r="A6886" s="3" t="s">
        <v>6982</v>
      </c>
      <c r="B6886" s="2" t="s">
        <v>2411</v>
      </c>
      <c r="C6886" s="2" t="s">
        <v>223</v>
      </c>
      <c r="D6886" s="2" t="s">
        <v>104</v>
      </c>
      <c r="E6886" s="4">
        <v>10</v>
      </c>
      <c r="F6886" s="4">
        <v>110000</v>
      </c>
      <c r="G6886" s="4">
        <v>11000</v>
      </c>
      <c r="H6886" s="4">
        <v>121000</v>
      </c>
    </row>
    <row r="6887" spans="1:8" ht="15.75">
      <c r="A6887" s="3" t="s">
        <v>6982</v>
      </c>
      <c r="B6887" s="2" t="s">
        <v>2426</v>
      </c>
      <c r="C6887" s="2" t="s">
        <v>2287</v>
      </c>
      <c r="D6887" s="2" t="s">
        <v>2427</v>
      </c>
      <c r="E6887" s="4">
        <v>5</v>
      </c>
      <c r="F6887" s="4">
        <v>49600</v>
      </c>
      <c r="G6887" s="4">
        <v>4960</v>
      </c>
      <c r="H6887" s="4">
        <v>54560</v>
      </c>
    </row>
    <row r="6888" spans="1:8" ht="15.75">
      <c r="A6888" s="3" t="s">
        <v>6982</v>
      </c>
      <c r="B6888" s="2" t="s">
        <v>6079</v>
      </c>
      <c r="C6888" s="2" t="s">
        <v>2287</v>
      </c>
      <c r="D6888" s="2" t="s">
        <v>2328</v>
      </c>
      <c r="E6888" s="4">
        <v>5</v>
      </c>
      <c r="F6888" s="4">
        <v>102500</v>
      </c>
      <c r="G6888" s="4">
        <v>10250</v>
      </c>
      <c r="H6888" s="4">
        <v>112750</v>
      </c>
    </row>
    <row r="6889" spans="1:8" ht="15.75">
      <c r="A6889" s="3" t="s">
        <v>6982</v>
      </c>
      <c r="B6889" s="2" t="s">
        <v>2432</v>
      </c>
      <c r="C6889" s="2" t="s">
        <v>267</v>
      </c>
      <c r="D6889" s="2" t="s">
        <v>2433</v>
      </c>
      <c r="E6889" s="4">
        <v>100</v>
      </c>
      <c r="F6889" s="4">
        <v>501560</v>
      </c>
      <c r="G6889" s="4">
        <v>50156</v>
      </c>
      <c r="H6889" s="4">
        <v>551716</v>
      </c>
    </row>
    <row r="6890" spans="1:8" ht="15.75">
      <c r="A6890" s="3" t="s">
        <v>6982</v>
      </c>
      <c r="B6890" s="2" t="s">
        <v>2436</v>
      </c>
      <c r="C6890" s="2" t="s">
        <v>267</v>
      </c>
      <c r="D6890" s="2" t="s">
        <v>2437</v>
      </c>
      <c r="E6890" s="4">
        <v>50</v>
      </c>
      <c r="F6890" s="4">
        <v>247750</v>
      </c>
      <c r="G6890" s="4">
        <v>24776</v>
      </c>
      <c r="H6890" s="4">
        <v>272526</v>
      </c>
    </row>
    <row r="6891" spans="1:8" ht="15.75">
      <c r="A6891" s="3" t="s">
        <v>6982</v>
      </c>
      <c r="B6891" s="2" t="s">
        <v>2440</v>
      </c>
      <c r="C6891" s="2" t="s">
        <v>267</v>
      </c>
      <c r="D6891" s="2" t="s">
        <v>2441</v>
      </c>
      <c r="E6891" s="4">
        <v>47</v>
      </c>
      <c r="F6891" s="4">
        <v>345121</v>
      </c>
      <c r="G6891" s="4">
        <v>34513</v>
      </c>
      <c r="H6891" s="4">
        <v>379634</v>
      </c>
    </row>
    <row r="6892" spans="1:8" ht="15.75">
      <c r="A6892" s="3" t="s">
        <v>6982</v>
      </c>
      <c r="B6892" s="2" t="s">
        <v>2442</v>
      </c>
      <c r="C6892" s="2" t="s">
        <v>267</v>
      </c>
      <c r="D6892" s="2" t="s">
        <v>2443</v>
      </c>
      <c r="E6892" s="4">
        <v>49</v>
      </c>
      <c r="F6892" s="4">
        <v>415814</v>
      </c>
      <c r="G6892" s="4">
        <v>41581</v>
      </c>
      <c r="H6892" s="4">
        <v>457395</v>
      </c>
    </row>
    <row r="6893" spans="1:8" ht="15.75">
      <c r="A6893" s="3" t="s">
        <v>6982</v>
      </c>
      <c r="B6893" s="2" t="s">
        <v>2444</v>
      </c>
      <c r="C6893" s="2" t="s">
        <v>267</v>
      </c>
      <c r="D6893" s="2" t="s">
        <v>2445</v>
      </c>
      <c r="E6893" s="4">
        <v>21</v>
      </c>
      <c r="F6893" s="4">
        <v>202230</v>
      </c>
      <c r="G6893" s="4">
        <v>20223</v>
      </c>
      <c r="H6893" s="4">
        <v>222453</v>
      </c>
    </row>
    <row r="6894" spans="1:8" ht="15.75">
      <c r="A6894" s="3" t="s">
        <v>6982</v>
      </c>
      <c r="B6894" s="2" t="s">
        <v>2446</v>
      </c>
      <c r="C6894" s="2" t="s">
        <v>267</v>
      </c>
      <c r="D6894" s="2" t="s">
        <v>2447</v>
      </c>
      <c r="E6894" s="4">
        <v>10</v>
      </c>
      <c r="F6894" s="4">
        <v>147000</v>
      </c>
      <c r="G6894" s="4">
        <v>14700</v>
      </c>
      <c r="H6894" s="4">
        <v>161700</v>
      </c>
    </row>
    <row r="6895" spans="1:8" ht="15.75">
      <c r="A6895" s="3" t="s">
        <v>6982</v>
      </c>
      <c r="B6895" s="2" t="s">
        <v>2450</v>
      </c>
      <c r="C6895" s="2" t="s">
        <v>267</v>
      </c>
      <c r="D6895" s="2" t="s">
        <v>2451</v>
      </c>
      <c r="E6895" s="4">
        <v>10</v>
      </c>
      <c r="F6895" s="4">
        <v>181000</v>
      </c>
      <c r="G6895" s="4">
        <v>18100</v>
      </c>
      <c r="H6895" s="4">
        <v>199100</v>
      </c>
    </row>
    <row r="6896" spans="1:8" ht="15.75">
      <c r="A6896" s="3" t="s">
        <v>6982</v>
      </c>
      <c r="B6896" s="2" t="s">
        <v>2457</v>
      </c>
      <c r="C6896" s="2" t="s">
        <v>267</v>
      </c>
      <c r="D6896" s="2" t="s">
        <v>2458</v>
      </c>
      <c r="E6896" s="4">
        <v>20</v>
      </c>
      <c r="F6896" s="4">
        <v>102260</v>
      </c>
      <c r="G6896" s="4">
        <v>10226</v>
      </c>
      <c r="H6896" s="4">
        <v>112486</v>
      </c>
    </row>
    <row r="6897" spans="1:8" ht="15.75">
      <c r="A6897" s="3" t="s">
        <v>6982</v>
      </c>
      <c r="B6897" s="2" t="s">
        <v>2459</v>
      </c>
      <c r="C6897" s="2" t="s">
        <v>267</v>
      </c>
      <c r="D6897" s="2" t="s">
        <v>2460</v>
      </c>
      <c r="E6897" s="4">
        <v>8</v>
      </c>
      <c r="F6897" s="4">
        <v>35552</v>
      </c>
      <c r="G6897" s="4">
        <v>3555</v>
      </c>
      <c r="H6897" s="4">
        <v>39107</v>
      </c>
    </row>
    <row r="6898" spans="1:8" ht="15.75">
      <c r="A6898" s="3" t="s">
        <v>6982</v>
      </c>
      <c r="B6898" s="2" t="s">
        <v>2467</v>
      </c>
      <c r="C6898" s="2" t="s">
        <v>271</v>
      </c>
      <c r="D6898" s="2" t="s">
        <v>2468</v>
      </c>
      <c r="E6898" s="4">
        <v>10</v>
      </c>
      <c r="F6898" s="4">
        <v>83090</v>
      </c>
      <c r="G6898" s="4">
        <v>8309</v>
      </c>
      <c r="H6898" s="4">
        <v>91399</v>
      </c>
    </row>
    <row r="6899" spans="1:8" ht="15.75">
      <c r="A6899" s="3" t="s">
        <v>6982</v>
      </c>
      <c r="B6899" s="2" t="s">
        <v>6083</v>
      </c>
      <c r="C6899" s="2" t="s">
        <v>271</v>
      </c>
      <c r="D6899" s="2" t="s">
        <v>2506</v>
      </c>
      <c r="E6899" s="4">
        <v>3</v>
      </c>
      <c r="F6899" s="4">
        <v>70800</v>
      </c>
      <c r="G6899" s="4">
        <v>7080</v>
      </c>
      <c r="H6899" s="4">
        <v>77880</v>
      </c>
    </row>
    <row r="6900" spans="1:8" ht="15.75">
      <c r="A6900" s="3" t="s">
        <v>6982</v>
      </c>
      <c r="B6900" s="2" t="s">
        <v>2473</v>
      </c>
      <c r="C6900" s="2" t="s">
        <v>264</v>
      </c>
      <c r="D6900" s="2" t="s">
        <v>2474</v>
      </c>
      <c r="E6900" s="4">
        <v>677</v>
      </c>
      <c r="F6900" s="4">
        <v>2583410</v>
      </c>
      <c r="G6900" s="4">
        <v>258341</v>
      </c>
      <c r="H6900" s="4">
        <v>2841751</v>
      </c>
    </row>
    <row r="6901" spans="1:8" ht="15.75">
      <c r="A6901" s="3" t="s">
        <v>6982</v>
      </c>
      <c r="B6901" s="2" t="s">
        <v>2475</v>
      </c>
      <c r="C6901" s="2" t="s">
        <v>264</v>
      </c>
      <c r="D6901" s="2" t="s">
        <v>2476</v>
      </c>
      <c r="E6901" s="4">
        <v>20</v>
      </c>
      <c r="F6901" s="4">
        <v>103460</v>
      </c>
      <c r="G6901" s="4">
        <v>10346</v>
      </c>
      <c r="H6901" s="4">
        <v>113806</v>
      </c>
    </row>
    <row r="6902" spans="1:8" ht="15.75">
      <c r="A6902" s="3" t="s">
        <v>6982</v>
      </c>
      <c r="B6902" s="2" t="s">
        <v>2479</v>
      </c>
      <c r="C6902" s="2" t="s">
        <v>264</v>
      </c>
      <c r="D6902" s="2" t="s">
        <v>2480</v>
      </c>
      <c r="E6902" s="4">
        <v>977</v>
      </c>
      <c r="F6902" s="4">
        <v>4651660</v>
      </c>
      <c r="G6902" s="4">
        <v>465167</v>
      </c>
      <c r="H6902" s="4">
        <v>5116827</v>
      </c>
    </row>
    <row r="6903" spans="1:8" ht="15.75">
      <c r="A6903" s="3" t="s">
        <v>6982</v>
      </c>
      <c r="B6903" s="2" t="s">
        <v>2482</v>
      </c>
      <c r="C6903" s="2" t="s">
        <v>264</v>
      </c>
      <c r="D6903" s="2" t="s">
        <v>2483</v>
      </c>
      <c r="E6903" s="4">
        <v>30</v>
      </c>
      <c r="F6903" s="4">
        <v>88350</v>
      </c>
      <c r="G6903" s="4">
        <v>8835</v>
      </c>
      <c r="H6903" s="4">
        <v>97185</v>
      </c>
    </row>
    <row r="6904" spans="1:8" ht="15.75">
      <c r="A6904" s="3" t="s">
        <v>6982</v>
      </c>
      <c r="B6904" s="2" t="s">
        <v>2484</v>
      </c>
      <c r="C6904" s="2" t="s">
        <v>264</v>
      </c>
      <c r="D6904" s="2" t="s">
        <v>2485</v>
      </c>
      <c r="E6904" s="4">
        <v>236</v>
      </c>
      <c r="F6904" s="4">
        <v>1345225</v>
      </c>
      <c r="G6904" s="4">
        <v>134523</v>
      </c>
      <c r="H6904" s="4">
        <v>1479748</v>
      </c>
    </row>
    <row r="6905" spans="1:8" ht="15.75">
      <c r="A6905" s="3" t="s">
        <v>6982</v>
      </c>
      <c r="B6905" s="2" t="s">
        <v>2486</v>
      </c>
      <c r="C6905" s="2" t="s">
        <v>264</v>
      </c>
      <c r="D6905" s="2" t="s">
        <v>2487</v>
      </c>
      <c r="E6905" s="4">
        <v>68</v>
      </c>
      <c r="F6905" s="4">
        <v>444152</v>
      </c>
      <c r="G6905" s="4">
        <v>44416</v>
      </c>
      <c r="H6905" s="4">
        <v>488568</v>
      </c>
    </row>
    <row r="6906" spans="1:8" ht="15.75">
      <c r="A6906" s="3" t="s">
        <v>6982</v>
      </c>
      <c r="B6906" s="2" t="s">
        <v>2488</v>
      </c>
      <c r="C6906" s="2" t="s">
        <v>264</v>
      </c>
      <c r="D6906" s="2" t="s">
        <v>2489</v>
      </c>
      <c r="E6906" s="4">
        <v>80</v>
      </c>
      <c r="F6906" s="4">
        <v>188240</v>
      </c>
      <c r="G6906" s="4">
        <v>18824</v>
      </c>
      <c r="H6906" s="4">
        <v>207064</v>
      </c>
    </row>
    <row r="6907" spans="1:8" ht="15.75">
      <c r="A6907" s="3" t="s">
        <v>6982</v>
      </c>
      <c r="B6907" s="2" t="s">
        <v>2490</v>
      </c>
      <c r="C6907" s="2" t="s">
        <v>264</v>
      </c>
      <c r="D6907" s="2" t="s">
        <v>2491</v>
      </c>
      <c r="E6907" s="4">
        <v>39</v>
      </c>
      <c r="F6907" s="4">
        <v>295257</v>
      </c>
      <c r="G6907" s="4">
        <v>29526</v>
      </c>
      <c r="H6907" s="4">
        <v>324783</v>
      </c>
    </row>
    <row r="6908" spans="1:8" ht="15.75">
      <c r="A6908" s="3" t="s">
        <v>6982</v>
      </c>
      <c r="B6908" s="2" t="s">
        <v>2492</v>
      </c>
      <c r="C6908" s="2" t="s">
        <v>264</v>
      </c>
      <c r="D6908" s="2" t="s">
        <v>2493</v>
      </c>
      <c r="E6908" s="4">
        <v>12</v>
      </c>
      <c r="F6908" s="4">
        <v>123552</v>
      </c>
      <c r="G6908" s="4">
        <v>12355</v>
      </c>
      <c r="H6908" s="4">
        <v>135907</v>
      </c>
    </row>
    <row r="6909" spans="1:8" ht="15.75">
      <c r="A6909" s="3" t="s">
        <v>6982</v>
      </c>
      <c r="B6909" s="2" t="s">
        <v>2494</v>
      </c>
      <c r="C6909" s="2" t="s">
        <v>264</v>
      </c>
      <c r="D6909" s="2" t="s">
        <v>2495</v>
      </c>
      <c r="E6909" s="4">
        <v>176</v>
      </c>
      <c r="F6909" s="4">
        <v>458761</v>
      </c>
      <c r="G6909" s="4">
        <v>45876</v>
      </c>
      <c r="H6909" s="4">
        <v>504637</v>
      </c>
    </row>
    <row r="6910" spans="1:8" ht="15.75">
      <c r="A6910" s="3" t="s">
        <v>6982</v>
      </c>
      <c r="B6910" s="2" t="s">
        <v>2498</v>
      </c>
      <c r="C6910" s="2" t="s">
        <v>264</v>
      </c>
      <c r="D6910" s="2" t="s">
        <v>2328</v>
      </c>
      <c r="E6910" s="4">
        <v>9</v>
      </c>
      <c r="F6910" s="4">
        <v>154900</v>
      </c>
      <c r="G6910" s="4">
        <v>15490</v>
      </c>
      <c r="H6910" s="4">
        <v>170390</v>
      </c>
    </row>
    <row r="6911" spans="1:8" ht="15.75">
      <c r="A6911" s="3" t="s">
        <v>6982</v>
      </c>
      <c r="B6911" s="2" t="s">
        <v>2499</v>
      </c>
      <c r="C6911" s="2" t="s">
        <v>264</v>
      </c>
      <c r="D6911" s="2" t="s">
        <v>2500</v>
      </c>
      <c r="E6911" s="4">
        <v>100</v>
      </c>
      <c r="F6911" s="4">
        <v>371000</v>
      </c>
      <c r="G6911" s="4">
        <v>37100</v>
      </c>
      <c r="H6911" s="4">
        <v>408100</v>
      </c>
    </row>
    <row r="6912" spans="1:8" ht="15.75">
      <c r="A6912" s="3" t="s">
        <v>6982</v>
      </c>
      <c r="B6912" s="2" t="s">
        <v>2501</v>
      </c>
      <c r="C6912" s="2" t="s">
        <v>264</v>
      </c>
      <c r="D6912" s="2" t="s">
        <v>2454</v>
      </c>
      <c r="E6912" s="4">
        <v>5</v>
      </c>
      <c r="F6912" s="4">
        <v>97885</v>
      </c>
      <c r="G6912" s="4">
        <v>9789</v>
      </c>
      <c r="H6912" s="4">
        <v>107674</v>
      </c>
    </row>
    <row r="6913" spans="1:8" ht="15.75">
      <c r="A6913" s="3" t="s">
        <v>6982</v>
      </c>
      <c r="B6913" s="2" t="s">
        <v>2503</v>
      </c>
      <c r="C6913" s="2" t="s">
        <v>264</v>
      </c>
      <c r="D6913" s="2" t="s">
        <v>2504</v>
      </c>
      <c r="E6913" s="4">
        <v>50</v>
      </c>
      <c r="F6913" s="4">
        <v>152050</v>
      </c>
      <c r="G6913" s="4">
        <v>15205</v>
      </c>
      <c r="H6913" s="4">
        <v>167255</v>
      </c>
    </row>
    <row r="6914" spans="1:8" ht="15.75">
      <c r="A6914" s="3" t="s">
        <v>6982</v>
      </c>
      <c r="B6914" s="2" t="s">
        <v>2507</v>
      </c>
      <c r="C6914" s="2" t="s">
        <v>264</v>
      </c>
      <c r="D6914" s="2" t="s">
        <v>2508</v>
      </c>
      <c r="E6914" s="4">
        <v>10</v>
      </c>
      <c r="F6914" s="4">
        <v>38250</v>
      </c>
      <c r="G6914" s="4">
        <v>3825</v>
      </c>
      <c r="H6914" s="4">
        <v>42075</v>
      </c>
    </row>
    <row r="6915" spans="1:8" ht="15.75">
      <c r="A6915" s="3" t="s">
        <v>6982</v>
      </c>
      <c r="B6915" s="2" t="s">
        <v>2509</v>
      </c>
      <c r="C6915" s="2" t="s">
        <v>264</v>
      </c>
      <c r="D6915" s="2" t="s">
        <v>2510</v>
      </c>
      <c r="E6915" s="4">
        <v>105</v>
      </c>
      <c r="F6915" s="4">
        <v>423045</v>
      </c>
      <c r="G6915" s="4">
        <v>42305</v>
      </c>
      <c r="H6915" s="4">
        <v>465350</v>
      </c>
    </row>
    <row r="6916" spans="1:8" ht="15.75">
      <c r="A6916" s="3" t="s">
        <v>6982</v>
      </c>
      <c r="B6916" s="2" t="s">
        <v>2511</v>
      </c>
      <c r="C6916" s="2" t="s">
        <v>264</v>
      </c>
      <c r="D6916" s="2" t="s">
        <v>2512</v>
      </c>
      <c r="E6916" s="4">
        <v>10</v>
      </c>
      <c r="F6916" s="4">
        <v>42330</v>
      </c>
      <c r="G6916" s="4">
        <v>4233</v>
      </c>
      <c r="H6916" s="4">
        <v>46563</v>
      </c>
    </row>
    <row r="6917" spans="1:8" ht="15.75">
      <c r="A6917" s="3" t="s">
        <v>6982</v>
      </c>
      <c r="B6917" s="2" t="s">
        <v>2513</v>
      </c>
      <c r="C6917" s="2" t="s">
        <v>294</v>
      </c>
      <c r="D6917" s="2" t="s">
        <v>2514</v>
      </c>
      <c r="E6917" s="4">
        <v>39</v>
      </c>
      <c r="F6917" s="4">
        <v>175575</v>
      </c>
      <c r="G6917" s="4">
        <v>17558</v>
      </c>
      <c r="H6917" s="4">
        <v>193133</v>
      </c>
    </row>
    <row r="6918" spans="1:8" ht="15.75">
      <c r="A6918" s="3" t="s">
        <v>6982</v>
      </c>
      <c r="B6918" s="2" t="s">
        <v>2515</v>
      </c>
      <c r="C6918" s="2" t="s">
        <v>294</v>
      </c>
      <c r="D6918" s="2" t="s">
        <v>2516</v>
      </c>
      <c r="E6918" s="4">
        <v>32</v>
      </c>
      <c r="F6918" s="4">
        <v>176668</v>
      </c>
      <c r="G6918" s="4">
        <v>17667</v>
      </c>
      <c r="H6918" s="4">
        <v>194335</v>
      </c>
    </row>
    <row r="6919" spans="1:8" ht="15.75">
      <c r="A6919" s="3" t="s">
        <v>6982</v>
      </c>
      <c r="B6919" s="2" t="s">
        <v>2523</v>
      </c>
      <c r="C6919" s="2" t="s">
        <v>294</v>
      </c>
      <c r="D6919" s="2" t="s">
        <v>2524</v>
      </c>
      <c r="E6919" s="4">
        <v>20</v>
      </c>
      <c r="F6919" s="4">
        <v>63860</v>
      </c>
      <c r="G6919" s="4">
        <v>6386</v>
      </c>
      <c r="H6919" s="4">
        <v>70246</v>
      </c>
    </row>
    <row r="6920" spans="1:8" ht="15.75">
      <c r="A6920" s="3" t="s">
        <v>6982</v>
      </c>
      <c r="B6920" s="2" t="s">
        <v>2525</v>
      </c>
      <c r="C6920" s="2" t="s">
        <v>294</v>
      </c>
      <c r="D6920" s="2" t="s">
        <v>2526</v>
      </c>
      <c r="E6920" s="4">
        <v>1</v>
      </c>
      <c r="F6920" s="4">
        <v>9258</v>
      </c>
      <c r="G6920" s="4">
        <v>926</v>
      </c>
      <c r="H6920" s="4">
        <v>10184</v>
      </c>
    </row>
    <row r="6921" spans="1:8" ht="15.75">
      <c r="A6921" s="3" t="s">
        <v>6982</v>
      </c>
      <c r="B6921" s="2" t="s">
        <v>2528</v>
      </c>
      <c r="C6921" s="2" t="s">
        <v>294</v>
      </c>
      <c r="D6921" s="2" t="s">
        <v>2529</v>
      </c>
      <c r="E6921" s="4">
        <v>100</v>
      </c>
      <c r="F6921" s="4">
        <v>260950</v>
      </c>
      <c r="G6921" s="4">
        <v>26095</v>
      </c>
      <c r="H6921" s="4">
        <v>287045</v>
      </c>
    </row>
    <row r="6922" spans="1:8" ht="15.75">
      <c r="A6922" s="3" t="s">
        <v>6982</v>
      </c>
      <c r="B6922" s="2" t="s">
        <v>2530</v>
      </c>
      <c r="C6922" s="2" t="s">
        <v>294</v>
      </c>
      <c r="D6922" s="2" t="s">
        <v>2531</v>
      </c>
      <c r="E6922" s="4">
        <v>20</v>
      </c>
      <c r="F6922" s="4">
        <v>79160</v>
      </c>
      <c r="G6922" s="4">
        <v>7916</v>
      </c>
      <c r="H6922" s="4">
        <v>87076</v>
      </c>
    </row>
    <row r="6923" spans="1:8" ht="15.75">
      <c r="A6923" s="3" t="s">
        <v>6982</v>
      </c>
      <c r="B6923" s="2" t="s">
        <v>2534</v>
      </c>
      <c r="C6923" s="2" t="s">
        <v>299</v>
      </c>
      <c r="D6923" s="2" t="s">
        <v>2535</v>
      </c>
      <c r="E6923" s="4">
        <v>206</v>
      </c>
      <c r="F6923" s="4">
        <v>941008</v>
      </c>
      <c r="G6923" s="4">
        <v>94101</v>
      </c>
      <c r="H6923" s="4">
        <v>1035109</v>
      </c>
    </row>
    <row r="6924" spans="1:8" ht="15.75">
      <c r="A6924" s="3" t="s">
        <v>6982</v>
      </c>
      <c r="B6924" s="2" t="s">
        <v>2538</v>
      </c>
      <c r="C6924" s="2" t="s">
        <v>299</v>
      </c>
      <c r="D6924" s="2" t="s">
        <v>2539</v>
      </c>
      <c r="E6924" s="4">
        <v>211</v>
      </c>
      <c r="F6924" s="4">
        <v>981674</v>
      </c>
      <c r="G6924" s="4">
        <v>98167</v>
      </c>
      <c r="H6924" s="4">
        <v>1079841</v>
      </c>
    </row>
    <row r="6925" spans="1:8" ht="15.75">
      <c r="A6925" s="3" t="s">
        <v>6982</v>
      </c>
      <c r="B6925" s="2" t="s">
        <v>2542</v>
      </c>
      <c r="C6925" s="2" t="s">
        <v>299</v>
      </c>
      <c r="D6925" s="2" t="s">
        <v>2543</v>
      </c>
      <c r="E6925" s="4">
        <v>138</v>
      </c>
      <c r="F6925" s="4">
        <v>927249</v>
      </c>
      <c r="G6925" s="4">
        <v>92725</v>
      </c>
      <c r="H6925" s="4">
        <v>1019974</v>
      </c>
    </row>
    <row r="6926" spans="1:8" ht="15.75">
      <c r="A6926" s="3" t="s">
        <v>6982</v>
      </c>
      <c r="B6926" s="2" t="s">
        <v>2544</v>
      </c>
      <c r="C6926" s="2" t="s">
        <v>299</v>
      </c>
      <c r="D6926" s="2" t="s">
        <v>2545</v>
      </c>
      <c r="E6926" s="4">
        <v>20</v>
      </c>
      <c r="F6926" s="4">
        <v>158720</v>
      </c>
      <c r="G6926" s="4">
        <v>15872</v>
      </c>
      <c r="H6926" s="4">
        <v>174592</v>
      </c>
    </row>
    <row r="6927" spans="1:8" ht="15.75">
      <c r="A6927" s="3" t="s">
        <v>6982</v>
      </c>
      <c r="B6927" s="2" t="s">
        <v>2546</v>
      </c>
      <c r="C6927" s="2" t="s">
        <v>299</v>
      </c>
      <c r="D6927" s="2" t="s">
        <v>2547</v>
      </c>
      <c r="E6927" s="4">
        <v>50</v>
      </c>
      <c r="F6927" s="4">
        <v>157000</v>
      </c>
      <c r="G6927" s="4">
        <v>15700</v>
      </c>
      <c r="H6927" s="4">
        <v>172700</v>
      </c>
    </row>
    <row r="6928" spans="1:8" ht="15.75">
      <c r="A6928" s="3" t="s">
        <v>6982</v>
      </c>
      <c r="B6928" s="2" t="s">
        <v>2548</v>
      </c>
      <c r="C6928" s="2" t="s">
        <v>299</v>
      </c>
      <c r="D6928" s="2" t="s">
        <v>2549</v>
      </c>
      <c r="E6928" s="4">
        <v>45</v>
      </c>
      <c r="F6928" s="4">
        <v>404060</v>
      </c>
      <c r="G6928" s="4">
        <v>40406</v>
      </c>
      <c r="H6928" s="4">
        <v>444466</v>
      </c>
    </row>
    <row r="6929" spans="1:8" ht="15.75">
      <c r="A6929" s="3" t="s">
        <v>6982</v>
      </c>
      <c r="B6929" s="2" t="s">
        <v>2550</v>
      </c>
      <c r="C6929" s="2" t="s">
        <v>299</v>
      </c>
      <c r="D6929" s="2" t="s">
        <v>2551</v>
      </c>
      <c r="E6929" s="4">
        <v>35</v>
      </c>
      <c r="F6929" s="4">
        <v>118825</v>
      </c>
      <c r="G6929" s="4">
        <v>11883</v>
      </c>
      <c r="H6929" s="4">
        <v>130708</v>
      </c>
    </row>
    <row r="6930" spans="1:8" ht="15.75">
      <c r="A6930" s="3" t="s">
        <v>6982</v>
      </c>
      <c r="B6930" s="2" t="s">
        <v>2554</v>
      </c>
      <c r="C6930" s="2" t="s">
        <v>299</v>
      </c>
      <c r="D6930" s="2" t="s">
        <v>2555</v>
      </c>
      <c r="E6930" s="4">
        <v>50</v>
      </c>
      <c r="F6930" s="4">
        <v>182500</v>
      </c>
      <c r="G6930" s="4">
        <v>18250</v>
      </c>
      <c r="H6930" s="4">
        <v>200750</v>
      </c>
    </row>
    <row r="6931" spans="1:8" ht="15.75">
      <c r="A6931" s="3" t="s">
        <v>6982</v>
      </c>
      <c r="B6931" s="2" t="s">
        <v>6085</v>
      </c>
      <c r="C6931" s="2" t="s">
        <v>299</v>
      </c>
      <c r="D6931" s="2" t="s">
        <v>2456</v>
      </c>
      <c r="E6931" s="4">
        <v>2</v>
      </c>
      <c r="F6931" s="4">
        <v>46200</v>
      </c>
      <c r="G6931" s="4">
        <v>4620</v>
      </c>
      <c r="H6931" s="4">
        <v>50820</v>
      </c>
    </row>
    <row r="6932" spans="1:8" ht="15.75">
      <c r="A6932" s="3" t="s">
        <v>6982</v>
      </c>
      <c r="B6932" s="2" t="s">
        <v>2556</v>
      </c>
      <c r="C6932" s="2" t="s">
        <v>299</v>
      </c>
      <c r="D6932" s="2" t="s">
        <v>2557</v>
      </c>
      <c r="E6932" s="4">
        <v>20</v>
      </c>
      <c r="F6932" s="4">
        <v>78100</v>
      </c>
      <c r="G6932" s="4">
        <v>7810</v>
      </c>
      <c r="H6932" s="4">
        <v>85910</v>
      </c>
    </row>
    <row r="6933" spans="1:8" ht="15.75">
      <c r="A6933" s="3" t="s">
        <v>6982</v>
      </c>
      <c r="B6933" s="2" t="s">
        <v>2564</v>
      </c>
      <c r="C6933" s="2" t="s">
        <v>299</v>
      </c>
      <c r="D6933" s="2" t="s">
        <v>2565</v>
      </c>
      <c r="E6933" s="4">
        <v>10</v>
      </c>
      <c r="F6933" s="4">
        <v>40980</v>
      </c>
      <c r="G6933" s="4">
        <v>4098</v>
      </c>
      <c r="H6933" s="4">
        <v>45078</v>
      </c>
    </row>
    <row r="6934" spans="1:8" ht="15.75">
      <c r="A6934" s="3" t="s">
        <v>6982</v>
      </c>
      <c r="B6934" s="2" t="s">
        <v>2572</v>
      </c>
      <c r="C6934" s="2" t="s">
        <v>307</v>
      </c>
      <c r="D6934" s="2" t="s">
        <v>2573</v>
      </c>
      <c r="E6934" s="4">
        <v>50</v>
      </c>
      <c r="F6934" s="4">
        <v>159500</v>
      </c>
      <c r="G6934" s="4">
        <v>15950</v>
      </c>
      <c r="H6934" s="4">
        <v>175450</v>
      </c>
    </row>
    <row r="6935" spans="1:8" ht="15.75">
      <c r="A6935" s="3" t="s">
        <v>6982</v>
      </c>
      <c r="B6935" s="2" t="s">
        <v>2576</v>
      </c>
      <c r="C6935" s="2" t="s">
        <v>310</v>
      </c>
      <c r="D6935" s="2" t="s">
        <v>2577</v>
      </c>
      <c r="E6935" s="4">
        <v>105</v>
      </c>
      <c r="F6935" s="4">
        <v>510090</v>
      </c>
      <c r="G6935" s="4">
        <v>51009</v>
      </c>
      <c r="H6935" s="4">
        <v>561099</v>
      </c>
    </row>
    <row r="6936" spans="1:8" ht="15.75">
      <c r="A6936" s="3" t="s">
        <v>6982</v>
      </c>
      <c r="B6936" s="2" t="s">
        <v>3786</v>
      </c>
      <c r="C6936" s="2" t="s">
        <v>310</v>
      </c>
      <c r="D6936" s="2" t="s">
        <v>2435</v>
      </c>
      <c r="E6936" s="4">
        <v>30</v>
      </c>
      <c r="F6936" s="4">
        <v>261000</v>
      </c>
      <c r="G6936" s="4">
        <v>26100</v>
      </c>
      <c r="H6936" s="4">
        <v>287100</v>
      </c>
    </row>
    <row r="6937" spans="1:8" ht="15.75">
      <c r="A6937" s="3" t="s">
        <v>6982</v>
      </c>
      <c r="B6937" s="2" t="s">
        <v>2578</v>
      </c>
      <c r="C6937" s="2" t="s">
        <v>310</v>
      </c>
      <c r="D6937" s="2" t="s">
        <v>2579</v>
      </c>
      <c r="E6937" s="4">
        <v>225</v>
      </c>
      <c r="F6937" s="4">
        <v>1350225</v>
      </c>
      <c r="G6937" s="4">
        <v>135024</v>
      </c>
      <c r="H6937" s="4">
        <v>1485249</v>
      </c>
    </row>
    <row r="6938" spans="1:8" ht="15.75">
      <c r="A6938" s="3" t="s">
        <v>6982</v>
      </c>
      <c r="B6938" s="2" t="s">
        <v>2580</v>
      </c>
      <c r="C6938" s="2" t="s">
        <v>310</v>
      </c>
      <c r="D6938" s="2" t="s">
        <v>2581</v>
      </c>
      <c r="E6938" s="4">
        <v>206</v>
      </c>
      <c r="F6938" s="4">
        <v>1452018</v>
      </c>
      <c r="G6938" s="4">
        <v>145202</v>
      </c>
      <c r="H6938" s="4">
        <v>1597220</v>
      </c>
    </row>
    <row r="6939" spans="1:8" ht="15.75">
      <c r="A6939" s="3" t="s">
        <v>6982</v>
      </c>
      <c r="B6939" s="2" t="s">
        <v>2584</v>
      </c>
      <c r="C6939" s="2" t="s">
        <v>310</v>
      </c>
      <c r="D6939" s="2" t="s">
        <v>2585</v>
      </c>
      <c r="E6939" s="4">
        <v>40</v>
      </c>
      <c r="F6939" s="4">
        <v>374800</v>
      </c>
      <c r="G6939" s="4">
        <v>37480</v>
      </c>
      <c r="H6939" s="4">
        <v>412280</v>
      </c>
    </row>
    <row r="6940" spans="1:8" ht="15.75">
      <c r="A6940" s="3" t="s">
        <v>6982</v>
      </c>
      <c r="B6940" s="2" t="s">
        <v>6087</v>
      </c>
      <c r="C6940" s="2" t="s">
        <v>310</v>
      </c>
      <c r="D6940" s="2" t="s">
        <v>2451</v>
      </c>
      <c r="E6940" s="4">
        <v>5</v>
      </c>
      <c r="F6940" s="4">
        <v>92400</v>
      </c>
      <c r="G6940" s="4">
        <v>9240</v>
      </c>
      <c r="H6940" s="4">
        <v>101640</v>
      </c>
    </row>
    <row r="6941" spans="1:8" ht="15.75">
      <c r="A6941" s="3" t="s">
        <v>6982</v>
      </c>
      <c r="B6941" s="2" t="s">
        <v>6089</v>
      </c>
      <c r="C6941" s="2" t="s">
        <v>310</v>
      </c>
      <c r="D6941" s="2" t="s">
        <v>2456</v>
      </c>
      <c r="E6941" s="4">
        <v>4</v>
      </c>
      <c r="F6941" s="4">
        <v>94400</v>
      </c>
      <c r="G6941" s="4">
        <v>9440</v>
      </c>
      <c r="H6941" s="4">
        <v>103840</v>
      </c>
    </row>
    <row r="6942" spans="1:8" ht="15.75">
      <c r="A6942" s="3" t="s">
        <v>6982</v>
      </c>
      <c r="B6942" s="2" t="s">
        <v>3790</v>
      </c>
      <c r="C6942" s="2" t="s">
        <v>310</v>
      </c>
      <c r="D6942" s="2" t="s">
        <v>3791</v>
      </c>
      <c r="E6942" s="4">
        <v>45</v>
      </c>
      <c r="F6942" s="4">
        <v>197460</v>
      </c>
      <c r="G6942" s="4">
        <v>19746</v>
      </c>
      <c r="H6942" s="4">
        <v>217206</v>
      </c>
    </row>
    <row r="6943" spans="1:8" ht="15.75">
      <c r="A6943" s="3" t="s">
        <v>6982</v>
      </c>
      <c r="B6943" s="2" t="s">
        <v>2590</v>
      </c>
      <c r="C6943" s="2" t="s">
        <v>312</v>
      </c>
      <c r="D6943" s="2" t="s">
        <v>2591</v>
      </c>
      <c r="E6943" s="4">
        <v>10</v>
      </c>
      <c r="F6943" s="4">
        <v>58240</v>
      </c>
      <c r="G6943" s="4">
        <v>5824</v>
      </c>
      <c r="H6943" s="4">
        <v>64064</v>
      </c>
    </row>
    <row r="6944" spans="1:8" ht="15.75">
      <c r="A6944" s="3" t="s">
        <v>6982</v>
      </c>
      <c r="B6944" s="2" t="s">
        <v>2592</v>
      </c>
      <c r="C6944" s="2" t="s">
        <v>312</v>
      </c>
      <c r="D6944" s="2" t="s">
        <v>2593</v>
      </c>
      <c r="E6944" s="4">
        <v>30</v>
      </c>
      <c r="F6944" s="4">
        <v>207150</v>
      </c>
      <c r="G6944" s="4">
        <v>20715</v>
      </c>
      <c r="H6944" s="4">
        <v>227865</v>
      </c>
    </row>
    <row r="6945" spans="1:8" ht="15.75">
      <c r="A6945" s="3" t="s">
        <v>6982</v>
      </c>
      <c r="B6945" s="2" t="s">
        <v>2596</v>
      </c>
      <c r="C6945" s="2" t="s">
        <v>314</v>
      </c>
      <c r="D6945" s="2" t="s">
        <v>2597</v>
      </c>
      <c r="E6945" s="4">
        <v>30</v>
      </c>
      <c r="F6945" s="4">
        <v>121110</v>
      </c>
      <c r="G6945" s="4">
        <v>12111</v>
      </c>
      <c r="H6945" s="4">
        <v>133221</v>
      </c>
    </row>
    <row r="6946" spans="1:8" ht="15.75">
      <c r="A6946" s="3" t="s">
        <v>6982</v>
      </c>
      <c r="B6946" s="2" t="s">
        <v>2598</v>
      </c>
      <c r="C6946" s="2" t="s">
        <v>314</v>
      </c>
      <c r="D6946" s="2" t="s">
        <v>2599</v>
      </c>
      <c r="E6946" s="4">
        <v>40</v>
      </c>
      <c r="F6946" s="4">
        <v>213900</v>
      </c>
      <c r="G6946" s="4">
        <v>21390</v>
      </c>
      <c r="H6946" s="4">
        <v>235290</v>
      </c>
    </row>
    <row r="6947" spans="1:8" ht="15.75">
      <c r="A6947" s="3" t="s">
        <v>6982</v>
      </c>
      <c r="B6947" s="2" t="s">
        <v>2604</v>
      </c>
      <c r="C6947" s="2" t="s">
        <v>314</v>
      </c>
      <c r="D6947" s="2" t="s">
        <v>2605</v>
      </c>
      <c r="E6947" s="4">
        <v>360</v>
      </c>
      <c r="F6947" s="4">
        <v>1015000</v>
      </c>
      <c r="G6947" s="4">
        <v>101500</v>
      </c>
      <c r="H6947" s="4">
        <v>1116500</v>
      </c>
    </row>
    <row r="6948" spans="1:8" ht="15.75">
      <c r="A6948" s="3" t="s">
        <v>6982</v>
      </c>
      <c r="B6948" s="2" t="s">
        <v>2606</v>
      </c>
      <c r="C6948" s="2" t="s">
        <v>314</v>
      </c>
      <c r="D6948" s="2" t="s">
        <v>2607</v>
      </c>
      <c r="E6948" s="4">
        <v>550</v>
      </c>
      <c r="F6948" s="4">
        <v>1447050</v>
      </c>
      <c r="G6948" s="4">
        <v>144705</v>
      </c>
      <c r="H6948" s="4">
        <v>1591755</v>
      </c>
    </row>
    <row r="6949" spans="1:8" ht="15.75">
      <c r="A6949" s="3" t="s">
        <v>6982</v>
      </c>
      <c r="B6949" s="2" t="s">
        <v>2610</v>
      </c>
      <c r="C6949" s="2" t="s">
        <v>314</v>
      </c>
      <c r="D6949" s="2" t="s">
        <v>2611</v>
      </c>
      <c r="E6949" s="4">
        <v>10</v>
      </c>
      <c r="F6949" s="4">
        <v>36480</v>
      </c>
      <c r="G6949" s="4">
        <v>3648</v>
      </c>
      <c r="H6949" s="4">
        <v>40128</v>
      </c>
    </row>
    <row r="6950" spans="1:8" ht="15.75">
      <c r="A6950" s="3" t="s">
        <v>6982</v>
      </c>
      <c r="B6950" s="2" t="s">
        <v>2614</v>
      </c>
      <c r="C6950" s="2" t="s">
        <v>318</v>
      </c>
      <c r="D6950" s="2" t="s">
        <v>2615</v>
      </c>
      <c r="E6950" s="4">
        <v>17</v>
      </c>
      <c r="F6950" s="4">
        <v>76696</v>
      </c>
      <c r="G6950" s="4">
        <v>7670</v>
      </c>
      <c r="H6950" s="4">
        <v>84366</v>
      </c>
    </row>
    <row r="6951" spans="1:8" ht="15.75">
      <c r="A6951" s="3" t="s">
        <v>6982</v>
      </c>
      <c r="B6951" s="2" t="s">
        <v>2616</v>
      </c>
      <c r="C6951" s="2" t="s">
        <v>318</v>
      </c>
      <c r="D6951" s="2" t="s">
        <v>2617</v>
      </c>
      <c r="E6951" s="4">
        <v>56</v>
      </c>
      <c r="F6951" s="4">
        <v>306953</v>
      </c>
      <c r="G6951" s="4">
        <v>30695</v>
      </c>
      <c r="H6951" s="4">
        <v>337648</v>
      </c>
    </row>
    <row r="6952" spans="1:8" ht="15.75">
      <c r="A6952" s="3" t="s">
        <v>6982</v>
      </c>
      <c r="B6952" s="2" t="s">
        <v>2618</v>
      </c>
      <c r="C6952" s="2" t="s">
        <v>318</v>
      </c>
      <c r="D6952" s="2" t="s">
        <v>2619</v>
      </c>
      <c r="E6952" s="4">
        <v>50</v>
      </c>
      <c r="F6952" s="4">
        <v>128750</v>
      </c>
      <c r="G6952" s="4">
        <v>12875</v>
      </c>
      <c r="H6952" s="4">
        <v>141625</v>
      </c>
    </row>
    <row r="6953" spans="1:8" ht="15.75">
      <c r="A6953" s="3" t="s">
        <v>6982</v>
      </c>
      <c r="B6953" s="2" t="s">
        <v>2620</v>
      </c>
      <c r="C6953" s="2" t="s">
        <v>318</v>
      </c>
      <c r="D6953" s="2" t="s">
        <v>2621</v>
      </c>
      <c r="E6953" s="4">
        <v>52</v>
      </c>
      <c r="F6953" s="4">
        <v>339716</v>
      </c>
      <c r="G6953" s="4">
        <v>33972</v>
      </c>
      <c r="H6953" s="4">
        <v>373688</v>
      </c>
    </row>
    <row r="6954" spans="1:8" ht="15.75">
      <c r="A6954" s="3" t="s">
        <v>6982</v>
      </c>
      <c r="B6954" s="2" t="s">
        <v>2626</v>
      </c>
      <c r="C6954" s="2" t="s">
        <v>318</v>
      </c>
      <c r="D6954" s="2" t="s">
        <v>2627</v>
      </c>
      <c r="E6954" s="4">
        <v>15</v>
      </c>
      <c r="F6954" s="4">
        <v>132300</v>
      </c>
      <c r="G6954" s="4">
        <v>13230</v>
      </c>
      <c r="H6954" s="4">
        <v>145530</v>
      </c>
    </row>
    <row r="6955" spans="1:8" ht="15.75">
      <c r="A6955" s="3" t="s">
        <v>6982</v>
      </c>
      <c r="B6955" s="2" t="s">
        <v>2628</v>
      </c>
      <c r="C6955" s="2" t="s">
        <v>318</v>
      </c>
      <c r="D6955" s="2" t="s">
        <v>2629</v>
      </c>
      <c r="E6955" s="4">
        <v>293</v>
      </c>
      <c r="F6955" s="4">
        <v>905750</v>
      </c>
      <c r="G6955" s="4">
        <v>90575</v>
      </c>
      <c r="H6955" s="4">
        <v>996325</v>
      </c>
    </row>
    <row r="6956" spans="1:8" ht="15.75">
      <c r="A6956" s="3" t="s">
        <v>6982</v>
      </c>
      <c r="B6956" s="2" t="s">
        <v>2630</v>
      </c>
      <c r="C6956" s="2" t="s">
        <v>318</v>
      </c>
      <c r="D6956" s="2" t="s">
        <v>2631</v>
      </c>
      <c r="E6956" s="4">
        <v>100</v>
      </c>
      <c r="F6956" s="4">
        <v>334000</v>
      </c>
      <c r="G6956" s="4">
        <v>33400</v>
      </c>
      <c r="H6956" s="4">
        <v>367400</v>
      </c>
    </row>
    <row r="6957" spans="1:8" ht="15.75">
      <c r="A6957" s="3" t="s">
        <v>6982</v>
      </c>
      <c r="B6957" s="2" t="s">
        <v>2632</v>
      </c>
      <c r="C6957" s="2" t="s">
        <v>318</v>
      </c>
      <c r="D6957" s="2" t="s">
        <v>2633</v>
      </c>
      <c r="E6957" s="4">
        <v>55</v>
      </c>
      <c r="F6957" s="4">
        <v>200250</v>
      </c>
      <c r="G6957" s="4">
        <v>20025</v>
      </c>
      <c r="H6957" s="4">
        <v>220275</v>
      </c>
    </row>
    <row r="6958" spans="1:8" ht="15.75">
      <c r="A6958" s="3" t="s">
        <v>6982</v>
      </c>
      <c r="B6958" s="2" t="s">
        <v>6090</v>
      </c>
      <c r="C6958" s="2" t="s">
        <v>318</v>
      </c>
      <c r="D6958" s="2" t="s">
        <v>6091</v>
      </c>
      <c r="E6958" s="4">
        <v>50</v>
      </c>
      <c r="F6958" s="4">
        <v>134450</v>
      </c>
      <c r="G6958" s="4">
        <v>13445</v>
      </c>
      <c r="H6958" s="4">
        <v>147895</v>
      </c>
    </row>
    <row r="6959" spans="1:8" ht="15.75">
      <c r="A6959" s="3" t="s">
        <v>6982</v>
      </c>
      <c r="B6959" s="2" t="s">
        <v>2634</v>
      </c>
      <c r="C6959" s="2" t="s">
        <v>318</v>
      </c>
      <c r="D6959" s="2" t="s">
        <v>2635</v>
      </c>
      <c r="E6959" s="4">
        <v>10</v>
      </c>
      <c r="F6959" s="4">
        <v>38380</v>
      </c>
      <c r="G6959" s="4">
        <v>3838</v>
      </c>
      <c r="H6959" s="4">
        <v>42218</v>
      </c>
    </row>
    <row r="6960" spans="1:8" ht="15.75">
      <c r="A6960" s="3" t="s">
        <v>6982</v>
      </c>
      <c r="B6960" s="2" t="s">
        <v>2636</v>
      </c>
      <c r="C6960" s="2" t="s">
        <v>2312</v>
      </c>
      <c r="D6960" s="2" t="s">
        <v>2637</v>
      </c>
      <c r="E6960" s="4">
        <v>15</v>
      </c>
      <c r="F6960" s="4">
        <v>89565</v>
      </c>
      <c r="G6960" s="4">
        <v>8957</v>
      </c>
      <c r="H6960" s="4">
        <v>98522</v>
      </c>
    </row>
    <row r="6961" spans="1:8" ht="15.75">
      <c r="A6961" s="3" t="s">
        <v>6982</v>
      </c>
      <c r="B6961" s="2" t="s">
        <v>2651</v>
      </c>
      <c r="C6961" s="2" t="s">
        <v>271</v>
      </c>
      <c r="D6961" s="2" t="s">
        <v>2328</v>
      </c>
      <c r="E6961" s="4">
        <v>5</v>
      </c>
      <c r="F6961" s="4">
        <v>97500</v>
      </c>
      <c r="G6961" s="4">
        <v>9750</v>
      </c>
      <c r="H6961" s="4">
        <v>107250</v>
      </c>
    </row>
    <row r="6962" spans="1:8" ht="15.75">
      <c r="A6962" s="3" t="s">
        <v>6982</v>
      </c>
      <c r="B6962" s="2" t="s">
        <v>2656</v>
      </c>
      <c r="C6962" s="2" t="s">
        <v>2312</v>
      </c>
      <c r="D6962" s="2" t="s">
        <v>2657</v>
      </c>
      <c r="E6962" s="4">
        <v>25</v>
      </c>
      <c r="F6962" s="4">
        <v>92625</v>
      </c>
      <c r="G6962" s="4">
        <v>9263</v>
      </c>
      <c r="H6962" s="4">
        <v>101888</v>
      </c>
    </row>
    <row r="6963" spans="1:8" ht="15.75">
      <c r="A6963" s="3" t="s">
        <v>6982</v>
      </c>
      <c r="B6963" s="2" t="s">
        <v>6095</v>
      </c>
      <c r="C6963" s="2" t="s">
        <v>6096</v>
      </c>
      <c r="D6963" s="2" t="s">
        <v>6097</v>
      </c>
      <c r="E6963" s="4">
        <v>7</v>
      </c>
      <c r="F6963" s="4">
        <v>232190</v>
      </c>
      <c r="G6963" s="4">
        <v>23219</v>
      </c>
      <c r="H6963" s="4">
        <v>255409</v>
      </c>
    </row>
    <row r="6964" spans="1:8" ht="15.75">
      <c r="A6964" s="3" t="s">
        <v>6982</v>
      </c>
      <c r="B6964" s="2" t="s">
        <v>2722</v>
      </c>
      <c r="C6964" s="2" t="s">
        <v>1267</v>
      </c>
      <c r="D6964" s="2" t="s">
        <v>2723</v>
      </c>
      <c r="E6964" s="4">
        <v>15</v>
      </c>
      <c r="F6964" s="4">
        <v>447750</v>
      </c>
      <c r="G6964" s="4">
        <v>44775</v>
      </c>
      <c r="H6964" s="4">
        <v>492525</v>
      </c>
    </row>
    <row r="6965" spans="1:8" ht="15.75">
      <c r="A6965" s="3" t="s">
        <v>6982</v>
      </c>
      <c r="B6965" s="2" t="s">
        <v>2726</v>
      </c>
      <c r="C6965" s="2" t="s">
        <v>1267</v>
      </c>
      <c r="D6965" s="2" t="s">
        <v>2727</v>
      </c>
      <c r="E6965" s="4">
        <v>15</v>
      </c>
      <c r="F6965" s="4">
        <v>515400</v>
      </c>
      <c r="G6965" s="4">
        <v>51540</v>
      </c>
      <c r="H6965" s="4">
        <v>566940</v>
      </c>
    </row>
    <row r="6966" spans="1:8" ht="15.75">
      <c r="A6966" s="3" t="s">
        <v>6982</v>
      </c>
      <c r="B6966" s="2" t="s">
        <v>2728</v>
      </c>
      <c r="C6966" s="2" t="s">
        <v>1267</v>
      </c>
      <c r="D6966" s="2" t="s">
        <v>2729</v>
      </c>
      <c r="E6966" s="4">
        <v>15</v>
      </c>
      <c r="F6966" s="4">
        <v>566145</v>
      </c>
      <c r="G6966" s="4">
        <v>56615</v>
      </c>
      <c r="H6966" s="4">
        <v>622760</v>
      </c>
    </row>
    <row r="6967" spans="1:8" ht="15.75">
      <c r="A6967" s="3" t="s">
        <v>6982</v>
      </c>
      <c r="B6967" s="2" t="s">
        <v>2749</v>
      </c>
      <c r="C6967" s="2" t="s">
        <v>1267</v>
      </c>
      <c r="D6967" s="2" t="s">
        <v>2750</v>
      </c>
      <c r="E6967" s="4">
        <v>90</v>
      </c>
      <c r="F6967" s="4">
        <v>2889450</v>
      </c>
      <c r="G6967" s="4">
        <v>288945</v>
      </c>
      <c r="H6967" s="4">
        <v>3178395</v>
      </c>
    </row>
    <row r="6968" spans="1:8" ht="15.75">
      <c r="A6968" s="3" t="s">
        <v>6982</v>
      </c>
      <c r="B6968" s="2" t="s">
        <v>6102</v>
      </c>
      <c r="C6968" s="2" t="s">
        <v>6103</v>
      </c>
      <c r="D6968" s="2" t="s">
        <v>6104</v>
      </c>
      <c r="E6968" s="4">
        <v>50</v>
      </c>
      <c r="F6968" s="4"/>
      <c r="G6968" s="4"/>
      <c r="H6968" s="4"/>
    </row>
    <row r="6969" spans="1:8" ht="15.75">
      <c r="A6969" s="3" t="s">
        <v>6982</v>
      </c>
      <c r="B6969" s="2" t="s">
        <v>2777</v>
      </c>
      <c r="C6969" s="2" t="s">
        <v>1424</v>
      </c>
      <c r="D6969" s="2" t="s">
        <v>2778</v>
      </c>
      <c r="E6969" s="4">
        <v>10</v>
      </c>
      <c r="F6969" s="4">
        <v>20440</v>
      </c>
      <c r="G6969" s="4">
        <v>2044</v>
      </c>
      <c r="H6969" s="4">
        <v>22484</v>
      </c>
    </row>
    <row r="6970" spans="1:8" ht="15.75">
      <c r="A6970" s="3" t="s">
        <v>6982</v>
      </c>
      <c r="B6970" s="2" t="s">
        <v>2779</v>
      </c>
      <c r="C6970" s="2" t="s">
        <v>1424</v>
      </c>
      <c r="D6970" s="2" t="s">
        <v>2780</v>
      </c>
      <c r="E6970" s="4">
        <v>2</v>
      </c>
      <c r="F6970" s="4">
        <v>10026</v>
      </c>
      <c r="G6970" s="4">
        <v>1003</v>
      </c>
      <c r="H6970" s="4">
        <v>11029</v>
      </c>
    </row>
    <row r="6971" spans="1:8" ht="15.75">
      <c r="A6971" s="3" t="s">
        <v>6982</v>
      </c>
      <c r="B6971" s="2" t="s">
        <v>2809</v>
      </c>
      <c r="C6971" s="2" t="s">
        <v>1443</v>
      </c>
      <c r="D6971" s="2" t="s">
        <v>2810</v>
      </c>
      <c r="E6971" s="4">
        <v>60</v>
      </c>
      <c r="F6971" s="4">
        <v>159300</v>
      </c>
      <c r="G6971" s="4">
        <v>15930</v>
      </c>
      <c r="H6971" s="4">
        <v>175230</v>
      </c>
    </row>
    <row r="6972" spans="1:8" ht="15.75">
      <c r="A6972" s="3" t="s">
        <v>6982</v>
      </c>
      <c r="B6972" s="2" t="s">
        <v>2811</v>
      </c>
      <c r="C6972" s="2" t="s">
        <v>1443</v>
      </c>
      <c r="D6972" s="2" t="s">
        <v>2812</v>
      </c>
      <c r="E6972" s="4">
        <v>40</v>
      </c>
      <c r="F6972" s="4">
        <v>99120</v>
      </c>
      <c r="G6972" s="4">
        <v>9912</v>
      </c>
      <c r="H6972" s="4">
        <v>109032</v>
      </c>
    </row>
    <row r="6973" spans="1:8" ht="15.75">
      <c r="A6973" s="3" t="s">
        <v>6982</v>
      </c>
      <c r="B6973" s="2" t="s">
        <v>2825</v>
      </c>
      <c r="C6973" s="2" t="s">
        <v>2762</v>
      </c>
      <c r="D6973" s="2" t="s">
        <v>2826</v>
      </c>
      <c r="E6973" s="4">
        <v>30</v>
      </c>
      <c r="F6973" s="4">
        <v>132480</v>
      </c>
      <c r="G6973" s="4">
        <v>13248</v>
      </c>
      <c r="H6973" s="4">
        <v>145728</v>
      </c>
    </row>
    <row r="6974" spans="1:8" ht="15.75">
      <c r="A6974" s="3" t="s">
        <v>6982</v>
      </c>
      <c r="B6974" s="2" t="s">
        <v>2831</v>
      </c>
      <c r="C6974" s="2" t="s">
        <v>1401</v>
      </c>
      <c r="D6974" s="2" t="s">
        <v>2832</v>
      </c>
      <c r="E6974" s="4">
        <v>130</v>
      </c>
      <c r="F6974" s="4">
        <v>248950</v>
      </c>
      <c r="G6974" s="4">
        <v>24895</v>
      </c>
      <c r="H6974" s="4">
        <v>273845</v>
      </c>
    </row>
    <row r="6975" spans="1:8" ht="15.75">
      <c r="A6975" s="3" t="s">
        <v>6982</v>
      </c>
      <c r="B6975" s="2" t="s">
        <v>2835</v>
      </c>
      <c r="C6975" s="2" t="s">
        <v>1401</v>
      </c>
      <c r="D6975" s="2" t="s">
        <v>2836</v>
      </c>
      <c r="E6975" s="4">
        <v>130</v>
      </c>
      <c r="F6975" s="4">
        <v>309560</v>
      </c>
      <c r="G6975" s="4">
        <v>30956</v>
      </c>
      <c r="H6975" s="4">
        <v>340516</v>
      </c>
    </row>
    <row r="6976" spans="1:8" ht="15.75">
      <c r="A6976" s="3" t="s">
        <v>6982</v>
      </c>
      <c r="B6976" s="2" t="s">
        <v>2838</v>
      </c>
      <c r="C6976" s="2" t="s">
        <v>1401</v>
      </c>
      <c r="D6976" s="2" t="s">
        <v>2839</v>
      </c>
      <c r="E6976" s="4">
        <v>50</v>
      </c>
      <c r="F6976" s="4">
        <v>54750</v>
      </c>
      <c r="G6976" s="4">
        <v>5475</v>
      </c>
      <c r="H6976" s="4">
        <v>60225</v>
      </c>
    </row>
    <row r="6977" spans="1:8" ht="15.75">
      <c r="A6977" s="3" t="s">
        <v>6982</v>
      </c>
      <c r="B6977" s="2" t="s">
        <v>2840</v>
      </c>
      <c r="C6977" s="2" t="s">
        <v>1401</v>
      </c>
      <c r="D6977" s="2" t="s">
        <v>2841</v>
      </c>
      <c r="E6977" s="4">
        <v>50</v>
      </c>
      <c r="F6977" s="4">
        <v>142400</v>
      </c>
      <c r="G6977" s="4">
        <v>14240</v>
      </c>
      <c r="H6977" s="4">
        <v>156640</v>
      </c>
    </row>
    <row r="6978" spans="1:8" ht="15.75">
      <c r="A6978" s="3" t="s">
        <v>6982</v>
      </c>
      <c r="B6978" s="2" t="s">
        <v>2846</v>
      </c>
      <c r="C6978" s="2" t="s">
        <v>1401</v>
      </c>
      <c r="D6978" s="2" t="s">
        <v>2847</v>
      </c>
      <c r="E6978" s="4">
        <v>-1</v>
      </c>
      <c r="F6978" s="4">
        <v>-4688</v>
      </c>
      <c r="G6978" s="4">
        <v>-469</v>
      </c>
      <c r="H6978" s="4">
        <v>-5157</v>
      </c>
    </row>
    <row r="6979" spans="1:8" ht="15.75">
      <c r="A6979" s="3" t="s">
        <v>6982</v>
      </c>
      <c r="B6979" s="2" t="s">
        <v>2850</v>
      </c>
      <c r="C6979" s="2" t="s">
        <v>1401</v>
      </c>
      <c r="D6979" s="2" t="s">
        <v>2851</v>
      </c>
      <c r="E6979" s="4">
        <v>30</v>
      </c>
      <c r="F6979" s="4">
        <v>45390</v>
      </c>
      <c r="G6979" s="4">
        <v>4539</v>
      </c>
      <c r="H6979" s="4">
        <v>49929</v>
      </c>
    </row>
    <row r="6980" spans="1:8" ht="15.75">
      <c r="A6980" s="3" t="s">
        <v>6982</v>
      </c>
      <c r="B6980" s="2" t="s">
        <v>2879</v>
      </c>
      <c r="C6980" s="2" t="s">
        <v>1412</v>
      </c>
      <c r="D6980" s="2" t="s">
        <v>2880</v>
      </c>
      <c r="E6980" s="4">
        <v>155</v>
      </c>
      <c r="F6980" s="4">
        <v>294345</v>
      </c>
      <c r="G6980" s="4">
        <v>29435</v>
      </c>
      <c r="H6980" s="4">
        <v>323780</v>
      </c>
    </row>
    <row r="6981" spans="1:8" ht="15.75">
      <c r="A6981" s="3" t="s">
        <v>6982</v>
      </c>
      <c r="B6981" s="2" t="s">
        <v>2882</v>
      </c>
      <c r="C6981" s="2" t="s">
        <v>1412</v>
      </c>
      <c r="D6981" s="2" t="s">
        <v>2646</v>
      </c>
      <c r="E6981" s="4">
        <v>150</v>
      </c>
      <c r="F6981" s="4">
        <v>354750</v>
      </c>
      <c r="G6981" s="4">
        <v>35476</v>
      </c>
      <c r="H6981" s="4">
        <v>390226</v>
      </c>
    </row>
    <row r="6982" spans="1:8" ht="15.75">
      <c r="A6982" s="3" t="s">
        <v>6982</v>
      </c>
      <c r="B6982" s="2" t="s">
        <v>2885</v>
      </c>
      <c r="C6982" s="2" t="s">
        <v>1412</v>
      </c>
      <c r="D6982" s="2" t="s">
        <v>2886</v>
      </c>
      <c r="E6982" s="4">
        <v>70</v>
      </c>
      <c r="F6982" s="4">
        <v>251510</v>
      </c>
      <c r="G6982" s="4">
        <v>25151</v>
      </c>
      <c r="H6982" s="4">
        <v>276661</v>
      </c>
    </row>
    <row r="6983" spans="1:8" ht="15.75">
      <c r="A6983" s="3" t="s">
        <v>6982</v>
      </c>
      <c r="B6983" s="2" t="s">
        <v>2887</v>
      </c>
      <c r="C6983" s="2" t="s">
        <v>1412</v>
      </c>
      <c r="D6983" s="2" t="s">
        <v>2888</v>
      </c>
      <c r="E6983" s="4">
        <v>18</v>
      </c>
      <c r="F6983" s="4">
        <v>76140</v>
      </c>
      <c r="G6983" s="4">
        <v>7614</v>
      </c>
      <c r="H6983" s="4">
        <v>83754</v>
      </c>
    </row>
    <row r="6984" spans="1:8" ht="15.75">
      <c r="A6984" s="3" t="s">
        <v>6982</v>
      </c>
      <c r="B6984" s="2" t="s">
        <v>2889</v>
      </c>
      <c r="C6984" s="2" t="s">
        <v>1412</v>
      </c>
      <c r="D6984" s="2" t="s">
        <v>2890</v>
      </c>
      <c r="E6984" s="4">
        <v>10</v>
      </c>
      <c r="F6984" s="4">
        <v>15950</v>
      </c>
      <c r="G6984" s="4">
        <v>1595</v>
      </c>
      <c r="H6984" s="4">
        <v>17545</v>
      </c>
    </row>
    <row r="6985" spans="1:8" ht="15.75">
      <c r="A6985" s="3" t="s">
        <v>6982</v>
      </c>
      <c r="B6985" s="2" t="s">
        <v>2891</v>
      </c>
      <c r="C6985" s="2" t="s">
        <v>1412</v>
      </c>
      <c r="D6985" s="2" t="s">
        <v>2892</v>
      </c>
      <c r="E6985" s="4">
        <v>-1</v>
      </c>
      <c r="F6985" s="4">
        <v>-4625</v>
      </c>
      <c r="G6985" s="4">
        <v>-463</v>
      </c>
      <c r="H6985" s="4">
        <v>-5088</v>
      </c>
    </row>
    <row r="6986" spans="1:8" ht="15.75">
      <c r="A6986" s="3" t="s">
        <v>6982</v>
      </c>
      <c r="B6986" s="2" t="s">
        <v>2893</v>
      </c>
      <c r="C6986" s="2" t="s">
        <v>1412</v>
      </c>
      <c r="D6986" s="2" t="s">
        <v>2894</v>
      </c>
      <c r="E6986" s="4">
        <v>40</v>
      </c>
      <c r="F6986" s="4">
        <v>67120</v>
      </c>
      <c r="G6986" s="4">
        <v>6712</v>
      </c>
      <c r="H6986" s="4">
        <v>73832</v>
      </c>
    </row>
    <row r="6987" spans="1:8" ht="15.75">
      <c r="A6987" s="3" t="s">
        <v>6982</v>
      </c>
      <c r="B6987" s="2" t="s">
        <v>2895</v>
      </c>
      <c r="C6987" s="2" t="s">
        <v>1412</v>
      </c>
      <c r="D6987" s="2" t="s">
        <v>2896</v>
      </c>
      <c r="E6987" s="4">
        <v>50</v>
      </c>
      <c r="F6987" s="4">
        <v>98700</v>
      </c>
      <c r="G6987" s="4">
        <v>9870</v>
      </c>
      <c r="H6987" s="4">
        <v>108570</v>
      </c>
    </row>
    <row r="6988" spans="1:8" ht="15.75">
      <c r="A6988" s="3" t="s">
        <v>6982</v>
      </c>
      <c r="B6988" s="2" t="s">
        <v>2897</v>
      </c>
      <c r="C6988" s="2" t="s">
        <v>1412</v>
      </c>
      <c r="D6988" s="2" t="s">
        <v>2898</v>
      </c>
      <c r="E6988" s="4">
        <v>10</v>
      </c>
      <c r="F6988" s="4">
        <v>19080</v>
      </c>
      <c r="G6988" s="4">
        <v>1908</v>
      </c>
      <c r="H6988" s="4">
        <v>20988</v>
      </c>
    </row>
    <row r="6989" spans="1:8" ht="15.75">
      <c r="A6989" s="3" t="s">
        <v>6982</v>
      </c>
      <c r="B6989" s="2" t="s">
        <v>2899</v>
      </c>
      <c r="C6989" s="2" t="s">
        <v>1412</v>
      </c>
      <c r="D6989" s="2" t="s">
        <v>2900</v>
      </c>
      <c r="E6989" s="4">
        <v>50</v>
      </c>
      <c r="F6989" s="4">
        <v>100500</v>
      </c>
      <c r="G6989" s="4">
        <v>10050</v>
      </c>
      <c r="H6989" s="4">
        <v>110550</v>
      </c>
    </row>
    <row r="6990" spans="1:8" ht="15.75">
      <c r="A6990" s="3" t="s">
        <v>6982</v>
      </c>
      <c r="B6990" s="2" t="s">
        <v>3857</v>
      </c>
      <c r="C6990" s="2" t="s">
        <v>1412</v>
      </c>
      <c r="D6990" s="2" t="s">
        <v>3858</v>
      </c>
      <c r="E6990" s="4">
        <v>20</v>
      </c>
      <c r="F6990" s="4">
        <v>56060</v>
      </c>
      <c r="G6990" s="4">
        <v>5606</v>
      </c>
      <c r="H6990" s="4">
        <v>61666</v>
      </c>
    </row>
    <row r="6991" spans="1:8" ht="15.75">
      <c r="A6991" s="3" t="s">
        <v>6982</v>
      </c>
      <c r="B6991" s="2" t="s">
        <v>3859</v>
      </c>
      <c r="C6991" s="2" t="s">
        <v>1412</v>
      </c>
      <c r="D6991" s="2" t="s">
        <v>2447</v>
      </c>
      <c r="E6991" s="4"/>
      <c r="F6991" s="4">
        <v>-28030</v>
      </c>
      <c r="G6991" s="4">
        <v>-2803</v>
      </c>
      <c r="H6991" s="4">
        <v>-30833</v>
      </c>
    </row>
    <row r="6992" spans="1:8" ht="15.75">
      <c r="A6992" s="3" t="s">
        <v>6982</v>
      </c>
      <c r="B6992" s="2" t="s">
        <v>2912</v>
      </c>
      <c r="C6992" s="2" t="s">
        <v>1417</v>
      </c>
      <c r="D6992" s="2" t="s">
        <v>2913</v>
      </c>
      <c r="E6992" s="4">
        <v>320</v>
      </c>
      <c r="F6992" s="4">
        <v>448000</v>
      </c>
      <c r="G6992" s="4">
        <v>44800</v>
      </c>
      <c r="H6992" s="4">
        <v>492800</v>
      </c>
    </row>
    <row r="6993" spans="1:8" ht="15.75">
      <c r="A6993" s="3" t="s">
        <v>6982</v>
      </c>
      <c r="B6993" s="2" t="s">
        <v>2916</v>
      </c>
      <c r="C6993" s="2" t="s">
        <v>1424</v>
      </c>
      <c r="D6993" s="2" t="s">
        <v>2917</v>
      </c>
      <c r="E6993" s="4">
        <v>140</v>
      </c>
      <c r="F6993" s="4">
        <v>353500</v>
      </c>
      <c r="G6993" s="4">
        <v>35350</v>
      </c>
      <c r="H6993" s="4">
        <v>388850</v>
      </c>
    </row>
    <row r="6994" spans="1:8" ht="15.75">
      <c r="A6994" s="3" t="s">
        <v>6982</v>
      </c>
      <c r="B6994" s="2" t="s">
        <v>2918</v>
      </c>
      <c r="C6994" s="2" t="s">
        <v>1424</v>
      </c>
      <c r="D6994" s="2" t="s">
        <v>2919</v>
      </c>
      <c r="E6994" s="4">
        <v>205</v>
      </c>
      <c r="F6994" s="4">
        <v>504915</v>
      </c>
      <c r="G6994" s="4">
        <v>50492</v>
      </c>
      <c r="H6994" s="4">
        <v>555407</v>
      </c>
    </row>
    <row r="6995" spans="1:8" ht="15.75">
      <c r="A6995" s="3" t="s">
        <v>6982</v>
      </c>
      <c r="B6995" s="2" t="s">
        <v>2920</v>
      </c>
      <c r="C6995" s="2" t="s">
        <v>1424</v>
      </c>
      <c r="D6995" s="2" t="s">
        <v>2921</v>
      </c>
      <c r="E6995" s="4">
        <v>114</v>
      </c>
      <c r="F6995" s="4">
        <v>426132</v>
      </c>
      <c r="G6995" s="4">
        <v>42614</v>
      </c>
      <c r="H6995" s="4">
        <v>468746</v>
      </c>
    </row>
    <row r="6996" spans="1:8" ht="15.75">
      <c r="A6996" s="3" t="s">
        <v>6982</v>
      </c>
      <c r="B6996" s="2" t="s">
        <v>2922</v>
      </c>
      <c r="C6996" s="2" t="s">
        <v>1424</v>
      </c>
      <c r="D6996" s="2" t="s">
        <v>2923</v>
      </c>
      <c r="E6996" s="4">
        <v>84</v>
      </c>
      <c r="F6996" s="4">
        <v>367500</v>
      </c>
      <c r="G6996" s="4">
        <v>36750</v>
      </c>
      <c r="H6996" s="4">
        <v>404250</v>
      </c>
    </row>
    <row r="6997" spans="1:8" ht="15.75">
      <c r="A6997" s="3" t="s">
        <v>6982</v>
      </c>
      <c r="B6997" s="2" t="s">
        <v>2926</v>
      </c>
      <c r="C6997" s="2" t="s">
        <v>1424</v>
      </c>
      <c r="D6997" s="2" t="s">
        <v>2927</v>
      </c>
      <c r="E6997" s="4">
        <v>20</v>
      </c>
      <c r="F6997" s="4">
        <v>48460</v>
      </c>
      <c r="G6997" s="4">
        <v>4846</v>
      </c>
      <c r="H6997" s="4">
        <v>53306</v>
      </c>
    </row>
    <row r="6998" spans="1:8" ht="15.75">
      <c r="A6998" s="3" t="s">
        <v>6982</v>
      </c>
      <c r="B6998" s="2" t="s">
        <v>3862</v>
      </c>
      <c r="C6998" s="2" t="s">
        <v>1426</v>
      </c>
      <c r="D6998" s="2" t="s">
        <v>3863</v>
      </c>
      <c r="E6998" s="4">
        <v>30</v>
      </c>
      <c r="F6998" s="4">
        <v>66660</v>
      </c>
      <c r="G6998" s="4">
        <v>6666</v>
      </c>
      <c r="H6998" s="4">
        <v>73326</v>
      </c>
    </row>
    <row r="6999" spans="1:8" ht="15.75">
      <c r="A6999" s="3" t="s">
        <v>6982</v>
      </c>
      <c r="B6999" s="2" t="s">
        <v>3870</v>
      </c>
      <c r="C6999" s="2" t="s">
        <v>1426</v>
      </c>
      <c r="D6999" s="2" t="s">
        <v>3871</v>
      </c>
      <c r="E6999" s="4">
        <v>260</v>
      </c>
      <c r="F6999" s="4">
        <v>315190</v>
      </c>
      <c r="G6999" s="4">
        <v>31519</v>
      </c>
      <c r="H6999" s="4">
        <v>346709</v>
      </c>
    </row>
    <row r="7000" spans="1:8" ht="15.75">
      <c r="A7000" s="3" t="s">
        <v>6982</v>
      </c>
      <c r="B7000" s="2" t="s">
        <v>3872</v>
      </c>
      <c r="C7000" s="2" t="s">
        <v>1426</v>
      </c>
      <c r="D7000" s="2" t="s">
        <v>3873</v>
      </c>
      <c r="E7000" s="4">
        <v>2310</v>
      </c>
      <c r="F7000" s="4">
        <v>2991400</v>
      </c>
      <c r="G7000" s="4">
        <v>299140</v>
      </c>
      <c r="H7000" s="4">
        <v>3290540</v>
      </c>
    </row>
    <row r="7001" spans="1:8" ht="15.75">
      <c r="A7001" s="3" t="s">
        <v>6982</v>
      </c>
      <c r="B7001" s="2" t="s">
        <v>3876</v>
      </c>
      <c r="C7001" s="2" t="s">
        <v>1433</v>
      </c>
      <c r="D7001" s="2" t="s">
        <v>3877</v>
      </c>
      <c r="E7001" s="4">
        <v>200</v>
      </c>
      <c r="F7001" s="4">
        <v>362040</v>
      </c>
      <c r="G7001" s="4">
        <v>36204</v>
      </c>
      <c r="H7001" s="4">
        <v>398244</v>
      </c>
    </row>
    <row r="7002" spans="1:8" ht="15.75">
      <c r="A7002" s="3" t="s">
        <v>6982</v>
      </c>
      <c r="B7002" s="2" t="s">
        <v>6114</v>
      </c>
      <c r="C7002" s="2" t="s">
        <v>1433</v>
      </c>
      <c r="D7002" s="2" t="s">
        <v>2435</v>
      </c>
      <c r="E7002" s="4">
        <v>100</v>
      </c>
      <c r="F7002" s="4"/>
      <c r="G7002" s="4"/>
      <c r="H7002" s="4"/>
    </row>
    <row r="7003" spans="1:8" ht="15.75">
      <c r="A7003" s="3" t="s">
        <v>6982</v>
      </c>
      <c r="B7003" s="2" t="s">
        <v>3878</v>
      </c>
      <c r="C7003" s="2" t="s">
        <v>1433</v>
      </c>
      <c r="D7003" s="2" t="s">
        <v>3879</v>
      </c>
      <c r="E7003" s="4">
        <v>30</v>
      </c>
      <c r="F7003" s="4">
        <v>70020</v>
      </c>
      <c r="G7003" s="4">
        <v>7002</v>
      </c>
      <c r="H7003" s="4">
        <v>77022</v>
      </c>
    </row>
    <row r="7004" spans="1:8" ht="15.75">
      <c r="A7004" s="3" t="s">
        <v>6982</v>
      </c>
      <c r="B7004" s="2" t="s">
        <v>3880</v>
      </c>
      <c r="C7004" s="2" t="s">
        <v>1433</v>
      </c>
      <c r="D7004" s="2" t="s">
        <v>3881</v>
      </c>
      <c r="E7004" s="4">
        <v>1610</v>
      </c>
      <c r="F7004" s="4">
        <v>1607050</v>
      </c>
      <c r="G7004" s="4">
        <v>160705</v>
      </c>
      <c r="H7004" s="4">
        <v>1767755</v>
      </c>
    </row>
    <row r="7005" spans="1:8" ht="15.75">
      <c r="A7005" s="3" t="s">
        <v>6982</v>
      </c>
      <c r="B7005" s="2" t="s">
        <v>3882</v>
      </c>
      <c r="C7005" s="2" t="s">
        <v>1433</v>
      </c>
      <c r="D7005" s="2" t="s">
        <v>3883</v>
      </c>
      <c r="E7005" s="4">
        <v>16</v>
      </c>
      <c r="F7005" s="4">
        <v>55408</v>
      </c>
      <c r="G7005" s="4">
        <v>5541</v>
      </c>
      <c r="H7005" s="4">
        <v>60949</v>
      </c>
    </row>
    <row r="7006" spans="1:8" ht="15.75">
      <c r="A7006" s="3" t="s">
        <v>6982</v>
      </c>
      <c r="B7006" s="2" t="s">
        <v>3884</v>
      </c>
      <c r="C7006" s="2" t="s">
        <v>1433</v>
      </c>
      <c r="D7006" s="2" t="s">
        <v>3885</v>
      </c>
      <c r="E7006" s="4">
        <v>27</v>
      </c>
      <c r="F7006" s="4">
        <v>110700</v>
      </c>
      <c r="G7006" s="4">
        <v>11070</v>
      </c>
      <c r="H7006" s="4">
        <v>121770</v>
      </c>
    </row>
    <row r="7007" spans="1:8" ht="15.75">
      <c r="A7007" s="3" t="s">
        <v>6982</v>
      </c>
      <c r="B7007" s="2" t="s">
        <v>3886</v>
      </c>
      <c r="C7007" s="2" t="s">
        <v>1433</v>
      </c>
      <c r="D7007" s="2" t="s">
        <v>3887</v>
      </c>
      <c r="E7007" s="4">
        <v>1070</v>
      </c>
      <c r="F7007" s="4">
        <v>1205340</v>
      </c>
      <c r="G7007" s="4">
        <v>120534</v>
      </c>
      <c r="H7007" s="4">
        <v>1325874</v>
      </c>
    </row>
    <row r="7008" spans="1:8" ht="15.75">
      <c r="A7008" s="3" t="s">
        <v>6982</v>
      </c>
      <c r="B7008" s="2" t="s">
        <v>3888</v>
      </c>
      <c r="C7008" s="2" t="s">
        <v>1433</v>
      </c>
      <c r="D7008" s="2" t="s">
        <v>3889</v>
      </c>
      <c r="E7008" s="4">
        <v>2660</v>
      </c>
      <c r="F7008" s="4">
        <v>3241660</v>
      </c>
      <c r="G7008" s="4">
        <v>324166</v>
      </c>
      <c r="H7008" s="4">
        <v>3565826</v>
      </c>
    </row>
    <row r="7009" spans="1:8" ht="15.75">
      <c r="A7009" s="3" t="s">
        <v>6982</v>
      </c>
      <c r="B7009" s="2" t="s">
        <v>3892</v>
      </c>
      <c r="C7009" s="2" t="s">
        <v>1433</v>
      </c>
      <c r="D7009" s="2" t="s">
        <v>3893</v>
      </c>
      <c r="E7009" s="4">
        <v>41</v>
      </c>
      <c r="F7009" s="4">
        <v>74579</v>
      </c>
      <c r="G7009" s="4">
        <v>7458</v>
      </c>
      <c r="H7009" s="4">
        <v>82037</v>
      </c>
    </row>
    <row r="7010" spans="1:8" ht="15.75">
      <c r="A7010" s="3" t="s">
        <v>6982</v>
      </c>
      <c r="B7010" s="2" t="s">
        <v>5883</v>
      </c>
      <c r="C7010" s="2" t="s">
        <v>3902</v>
      </c>
      <c r="D7010" s="2" t="s">
        <v>5884</v>
      </c>
      <c r="E7010" s="4"/>
      <c r="F7010" s="4">
        <v>195000</v>
      </c>
      <c r="G7010" s="4">
        <v>19500</v>
      </c>
      <c r="H7010" s="4">
        <v>214500</v>
      </c>
    </row>
    <row r="7011" spans="1:8" ht="15.75">
      <c r="A7011" s="3" t="s">
        <v>6982</v>
      </c>
      <c r="B7011" s="2" t="s">
        <v>5888</v>
      </c>
      <c r="C7011" s="2" t="s">
        <v>1433</v>
      </c>
      <c r="D7011" s="2" t="s">
        <v>3925</v>
      </c>
      <c r="E7011" s="4"/>
      <c r="F7011" s="4"/>
      <c r="G7011" s="4"/>
      <c r="H7011" s="4"/>
    </row>
    <row r="7012" spans="1:8" ht="15.75">
      <c r="A7012" s="3" t="s">
        <v>6982</v>
      </c>
      <c r="B7012" s="2" t="s">
        <v>6123</v>
      </c>
      <c r="C7012" s="2" t="s">
        <v>1424</v>
      </c>
      <c r="D7012" s="2" t="s">
        <v>2454</v>
      </c>
      <c r="E7012" s="4">
        <v>1</v>
      </c>
      <c r="F7012" s="4">
        <v>8500</v>
      </c>
      <c r="G7012" s="4">
        <v>850</v>
      </c>
      <c r="H7012" s="4">
        <v>9350</v>
      </c>
    </row>
    <row r="7013" spans="1:8" ht="15.75">
      <c r="A7013" s="3" t="s">
        <v>6982</v>
      </c>
      <c r="B7013" s="2" t="s">
        <v>6828</v>
      </c>
      <c r="C7013" s="2" t="s">
        <v>6829</v>
      </c>
      <c r="D7013" s="2" t="s">
        <v>6830</v>
      </c>
      <c r="E7013" s="4">
        <v>2</v>
      </c>
      <c r="F7013" s="4">
        <v>810025</v>
      </c>
      <c r="G7013" s="4"/>
      <c r="H7013" s="4">
        <v>810025</v>
      </c>
    </row>
    <row r="7014" spans="1:8" ht="15.75">
      <c r="A7014" s="3" t="s">
        <v>6983</v>
      </c>
      <c r="B7014" s="2" t="s">
        <v>22</v>
      </c>
      <c r="C7014" s="2" t="s">
        <v>20</v>
      </c>
      <c r="D7014" s="2" t="s">
        <v>23</v>
      </c>
      <c r="E7014" s="4">
        <v>1388</v>
      </c>
      <c r="F7014" s="4">
        <v>208200</v>
      </c>
      <c r="G7014" s="4">
        <v>20820</v>
      </c>
      <c r="H7014" s="4">
        <v>229020</v>
      </c>
    </row>
    <row r="7015" spans="1:8" ht="15.75">
      <c r="A7015" s="3" t="s">
        <v>6983</v>
      </c>
      <c r="B7015" s="2" t="s">
        <v>24</v>
      </c>
      <c r="C7015" s="2" t="s">
        <v>6910</v>
      </c>
      <c r="D7015" s="2" t="s">
        <v>25</v>
      </c>
      <c r="E7015" s="4">
        <v>85180</v>
      </c>
      <c r="F7015" s="4">
        <v>10299270</v>
      </c>
      <c r="G7015" s="4">
        <v>141370</v>
      </c>
      <c r="H7015" s="4">
        <v>10440640</v>
      </c>
    </row>
    <row r="7016" spans="1:8" ht="15.75">
      <c r="A7016" s="3" t="s">
        <v>6983</v>
      </c>
      <c r="B7016" s="2" t="s">
        <v>27</v>
      </c>
      <c r="C7016" s="2" t="s">
        <v>26</v>
      </c>
      <c r="D7016" s="2" t="s">
        <v>28</v>
      </c>
      <c r="E7016" s="4">
        <v>50</v>
      </c>
      <c r="F7016" s="4">
        <v>7500</v>
      </c>
      <c r="G7016" s="4">
        <v>750</v>
      </c>
      <c r="H7016" s="4">
        <v>8250</v>
      </c>
    </row>
    <row r="7017" spans="1:8" ht="15.75">
      <c r="A7017" s="3" t="s">
        <v>6983</v>
      </c>
      <c r="B7017" s="2" t="s">
        <v>30</v>
      </c>
      <c r="C7017" s="2" t="s">
        <v>29</v>
      </c>
      <c r="D7017" s="2"/>
      <c r="E7017" s="4">
        <v>20</v>
      </c>
      <c r="F7017" s="4">
        <v>18000</v>
      </c>
      <c r="G7017" s="4">
        <v>1800</v>
      </c>
      <c r="H7017" s="4">
        <v>19800</v>
      </c>
    </row>
    <row r="7018" spans="1:8" ht="15.75">
      <c r="A7018" s="3" t="s">
        <v>6983</v>
      </c>
      <c r="B7018" s="2" t="s">
        <v>32</v>
      </c>
      <c r="C7018" s="2" t="s">
        <v>31</v>
      </c>
      <c r="D7018" s="2"/>
      <c r="E7018" s="4">
        <v>246</v>
      </c>
      <c r="F7018" s="4">
        <v>297500</v>
      </c>
      <c r="G7018" s="4">
        <v>29750</v>
      </c>
      <c r="H7018" s="4">
        <v>327250</v>
      </c>
    </row>
    <row r="7019" spans="1:8" ht="15.75">
      <c r="A7019" s="3" t="s">
        <v>6983</v>
      </c>
      <c r="B7019" s="2" t="s">
        <v>37</v>
      </c>
      <c r="C7019" s="2" t="s">
        <v>36</v>
      </c>
      <c r="D7019" s="2"/>
      <c r="E7019" s="4">
        <v>100</v>
      </c>
      <c r="F7019" s="4">
        <v>90000</v>
      </c>
      <c r="G7019" s="4">
        <v>9000</v>
      </c>
      <c r="H7019" s="4">
        <v>99000</v>
      </c>
    </row>
    <row r="7020" spans="1:8" ht="15.75">
      <c r="A7020" s="3" t="s">
        <v>6983</v>
      </c>
      <c r="B7020" s="2" t="s">
        <v>39</v>
      </c>
      <c r="C7020" s="2" t="s">
        <v>6911</v>
      </c>
      <c r="D7020" s="2"/>
      <c r="E7020" s="4">
        <v>18100</v>
      </c>
      <c r="F7020" s="4">
        <v>1836381</v>
      </c>
      <c r="G7020" s="4">
        <v>52000</v>
      </c>
      <c r="H7020" s="4">
        <v>1888381</v>
      </c>
    </row>
    <row r="7021" spans="1:8" ht="15.75">
      <c r="A7021" s="3" t="s">
        <v>6983</v>
      </c>
      <c r="B7021" s="2" t="s">
        <v>41</v>
      </c>
      <c r="C7021" s="2" t="s">
        <v>40</v>
      </c>
      <c r="D7021" s="2"/>
      <c r="E7021" s="4">
        <v>30</v>
      </c>
      <c r="F7021" s="4">
        <v>27000</v>
      </c>
      <c r="G7021" s="4">
        <v>2700</v>
      </c>
      <c r="H7021" s="4">
        <v>29700</v>
      </c>
    </row>
    <row r="7022" spans="1:8" ht="15.75">
      <c r="A7022" s="3" t="s">
        <v>6983</v>
      </c>
      <c r="B7022" s="2" t="s">
        <v>57</v>
      </c>
      <c r="C7022" s="2" t="s">
        <v>50</v>
      </c>
      <c r="D7022" s="2" t="s">
        <v>58</v>
      </c>
      <c r="E7022" s="4">
        <v>10</v>
      </c>
      <c r="F7022" s="4">
        <v>45000</v>
      </c>
      <c r="G7022" s="4">
        <v>4500</v>
      </c>
      <c r="H7022" s="4">
        <v>49500</v>
      </c>
    </row>
    <row r="7023" spans="1:8" ht="15.75">
      <c r="A7023" s="3" t="s">
        <v>6983</v>
      </c>
      <c r="B7023" s="2" t="s">
        <v>60</v>
      </c>
      <c r="C7023" s="2" t="s">
        <v>59</v>
      </c>
      <c r="D7023" s="2" t="s">
        <v>52</v>
      </c>
      <c r="E7023" s="4">
        <v>10</v>
      </c>
      <c r="F7023" s="4">
        <v>62000</v>
      </c>
      <c r="G7023" s="4">
        <v>6200</v>
      </c>
      <c r="H7023" s="4">
        <v>68200</v>
      </c>
    </row>
    <row r="7024" spans="1:8" ht="15.75">
      <c r="A7024" s="3" t="s">
        <v>6983</v>
      </c>
      <c r="B7024" s="2" t="s">
        <v>61</v>
      </c>
      <c r="C7024" s="2" t="s">
        <v>59</v>
      </c>
      <c r="D7024" s="2" t="s">
        <v>54</v>
      </c>
      <c r="E7024" s="4">
        <v>10</v>
      </c>
      <c r="F7024" s="4">
        <v>90000</v>
      </c>
      <c r="G7024" s="4">
        <v>9000</v>
      </c>
      <c r="H7024" s="4">
        <v>99000</v>
      </c>
    </row>
    <row r="7025" spans="1:8" ht="15.75">
      <c r="A7025" s="3" t="s">
        <v>6983</v>
      </c>
      <c r="B7025" s="2" t="s">
        <v>2957</v>
      </c>
      <c r="C7025" s="2" t="s">
        <v>62</v>
      </c>
      <c r="D7025" s="2" t="s">
        <v>78</v>
      </c>
      <c r="E7025" s="4">
        <v>1</v>
      </c>
      <c r="F7025" s="4">
        <v>17600</v>
      </c>
      <c r="G7025" s="4">
        <v>1760</v>
      </c>
      <c r="H7025" s="4">
        <v>19360</v>
      </c>
    </row>
    <row r="7026" spans="1:8" ht="15.75">
      <c r="A7026" s="3" t="s">
        <v>6983</v>
      </c>
      <c r="B7026" s="2" t="s">
        <v>103</v>
      </c>
      <c r="C7026" s="2" t="s">
        <v>59</v>
      </c>
      <c r="D7026" s="2" t="s">
        <v>104</v>
      </c>
      <c r="E7026" s="4">
        <v>10</v>
      </c>
      <c r="F7026" s="4">
        <v>76000</v>
      </c>
      <c r="G7026" s="4">
        <v>7600</v>
      </c>
      <c r="H7026" s="4">
        <v>83600</v>
      </c>
    </row>
    <row r="7027" spans="1:8" ht="15.75">
      <c r="A7027" s="3" t="s">
        <v>6983</v>
      </c>
      <c r="B7027" s="2" t="s">
        <v>6037</v>
      </c>
      <c r="C7027" s="2" t="s">
        <v>59</v>
      </c>
      <c r="D7027" s="2" t="s">
        <v>56</v>
      </c>
      <c r="E7027" s="4">
        <v>10</v>
      </c>
      <c r="F7027" s="4">
        <v>43000</v>
      </c>
      <c r="G7027" s="4">
        <v>4300</v>
      </c>
      <c r="H7027" s="4">
        <v>47300</v>
      </c>
    </row>
    <row r="7028" spans="1:8" ht="15.75">
      <c r="A7028" s="3" t="s">
        <v>6983</v>
      </c>
      <c r="B7028" s="2" t="s">
        <v>109</v>
      </c>
      <c r="C7028" s="2" t="s">
        <v>59</v>
      </c>
      <c r="D7028" s="2" t="s">
        <v>58</v>
      </c>
      <c r="E7028" s="4">
        <v>10</v>
      </c>
      <c r="F7028" s="4">
        <v>48000</v>
      </c>
      <c r="G7028" s="4">
        <v>4800</v>
      </c>
      <c r="H7028" s="4">
        <v>52800</v>
      </c>
    </row>
    <row r="7029" spans="1:8" ht="15.75">
      <c r="A7029" s="3" t="s">
        <v>6983</v>
      </c>
      <c r="B7029" s="2" t="s">
        <v>131</v>
      </c>
      <c r="C7029" s="2" t="s">
        <v>59</v>
      </c>
      <c r="D7029" s="2" t="s">
        <v>83</v>
      </c>
      <c r="E7029" s="4">
        <v>10</v>
      </c>
      <c r="F7029" s="4">
        <v>54000</v>
      </c>
      <c r="G7029" s="4">
        <v>5400</v>
      </c>
      <c r="H7029" s="4">
        <v>59400</v>
      </c>
    </row>
    <row r="7030" spans="1:8" ht="15.75">
      <c r="A7030" s="3" t="s">
        <v>6983</v>
      </c>
      <c r="B7030" s="2" t="s">
        <v>174</v>
      </c>
      <c r="C7030" s="2" t="s">
        <v>173</v>
      </c>
      <c r="D7030" s="2" t="s">
        <v>175</v>
      </c>
      <c r="E7030" s="4">
        <v>30</v>
      </c>
      <c r="F7030" s="4">
        <v>621000</v>
      </c>
      <c r="G7030" s="4">
        <v>62100</v>
      </c>
      <c r="H7030" s="4">
        <v>683100</v>
      </c>
    </row>
    <row r="7031" spans="1:8" ht="15.75">
      <c r="A7031" s="3" t="s">
        <v>6983</v>
      </c>
      <c r="B7031" s="2" t="s">
        <v>233</v>
      </c>
      <c r="C7031" s="2" t="s">
        <v>232</v>
      </c>
      <c r="D7031" s="2" t="s">
        <v>52</v>
      </c>
      <c r="E7031" s="4"/>
      <c r="F7031" s="4"/>
      <c r="G7031" s="4"/>
      <c r="H7031" s="4"/>
    </row>
    <row r="7032" spans="1:8" ht="15.75">
      <c r="A7032" s="3" t="s">
        <v>6983</v>
      </c>
      <c r="B7032" s="2" t="s">
        <v>242</v>
      </c>
      <c r="C7032" s="2" t="s">
        <v>236</v>
      </c>
      <c r="D7032" s="2" t="s">
        <v>243</v>
      </c>
      <c r="E7032" s="4">
        <v>1</v>
      </c>
      <c r="F7032" s="4">
        <v>16800</v>
      </c>
      <c r="G7032" s="4">
        <v>1680</v>
      </c>
      <c r="H7032" s="4">
        <v>18480</v>
      </c>
    </row>
    <row r="7033" spans="1:8" ht="15.75">
      <c r="A7033" s="3" t="s">
        <v>6983</v>
      </c>
      <c r="B7033" s="2" t="s">
        <v>3005</v>
      </c>
      <c r="C7033" s="2" t="s">
        <v>236</v>
      </c>
      <c r="D7033" s="2" t="s">
        <v>90</v>
      </c>
      <c r="E7033" s="4">
        <v>1</v>
      </c>
      <c r="F7033" s="4">
        <v>13500</v>
      </c>
      <c r="G7033" s="4">
        <v>1350</v>
      </c>
      <c r="H7033" s="4">
        <v>14850</v>
      </c>
    </row>
    <row r="7034" spans="1:8" ht="15.75">
      <c r="A7034" s="3" t="s">
        <v>6983</v>
      </c>
      <c r="B7034" s="2" t="s">
        <v>244</v>
      </c>
      <c r="C7034" s="2" t="s">
        <v>236</v>
      </c>
      <c r="D7034" s="2" t="s">
        <v>245</v>
      </c>
      <c r="E7034" s="4">
        <v>1</v>
      </c>
      <c r="F7034" s="4">
        <v>14024</v>
      </c>
      <c r="G7034" s="4">
        <v>1402</v>
      </c>
      <c r="H7034" s="4">
        <v>15426</v>
      </c>
    </row>
    <row r="7035" spans="1:8" ht="15.75">
      <c r="A7035" s="3" t="s">
        <v>6983</v>
      </c>
      <c r="B7035" s="2" t="s">
        <v>246</v>
      </c>
      <c r="C7035" s="2" t="s">
        <v>236</v>
      </c>
      <c r="D7035" s="2" t="s">
        <v>78</v>
      </c>
      <c r="E7035" s="4">
        <v>1</v>
      </c>
      <c r="F7035" s="4">
        <v>15104</v>
      </c>
      <c r="G7035" s="4">
        <v>1510</v>
      </c>
      <c r="H7035" s="4">
        <v>16614</v>
      </c>
    </row>
    <row r="7036" spans="1:8" ht="15.75">
      <c r="A7036" s="3" t="s">
        <v>6983</v>
      </c>
      <c r="B7036" s="2" t="s">
        <v>3006</v>
      </c>
      <c r="C7036" s="2" t="s">
        <v>236</v>
      </c>
      <c r="D7036" s="2" t="s">
        <v>290</v>
      </c>
      <c r="E7036" s="4">
        <v>1</v>
      </c>
      <c r="F7036" s="4">
        <v>16184</v>
      </c>
      <c r="G7036" s="4">
        <v>1618</v>
      </c>
      <c r="H7036" s="4">
        <v>17802</v>
      </c>
    </row>
    <row r="7037" spans="1:8" ht="15.75">
      <c r="A7037" s="3" t="s">
        <v>6983</v>
      </c>
      <c r="B7037" s="2" t="s">
        <v>249</v>
      </c>
      <c r="C7037" s="2" t="s">
        <v>236</v>
      </c>
      <c r="D7037" s="2" t="s">
        <v>80</v>
      </c>
      <c r="E7037" s="4">
        <v>1</v>
      </c>
      <c r="F7037" s="4">
        <v>17264</v>
      </c>
      <c r="G7037" s="4">
        <v>1726</v>
      </c>
      <c r="H7037" s="4">
        <v>18990</v>
      </c>
    </row>
    <row r="7038" spans="1:8" ht="15.75">
      <c r="A7038" s="3" t="s">
        <v>6983</v>
      </c>
      <c r="B7038" s="2" t="s">
        <v>6042</v>
      </c>
      <c r="C7038" s="2" t="s">
        <v>271</v>
      </c>
      <c r="D7038" s="2" t="s">
        <v>78</v>
      </c>
      <c r="E7038" s="4">
        <v>1</v>
      </c>
      <c r="F7038" s="4">
        <v>14400</v>
      </c>
      <c r="G7038" s="4">
        <v>1440</v>
      </c>
      <c r="H7038" s="4">
        <v>15840</v>
      </c>
    </row>
    <row r="7039" spans="1:8" ht="15.75">
      <c r="A7039" s="3" t="s">
        <v>6983</v>
      </c>
      <c r="B7039" s="2" t="s">
        <v>6043</v>
      </c>
      <c r="C7039" s="2" t="s">
        <v>264</v>
      </c>
      <c r="D7039" s="2" t="s">
        <v>325</v>
      </c>
      <c r="E7039" s="4">
        <v>50</v>
      </c>
      <c r="F7039" s="4">
        <v>185000</v>
      </c>
      <c r="G7039" s="4">
        <v>18500</v>
      </c>
      <c r="H7039" s="4">
        <v>203500</v>
      </c>
    </row>
    <row r="7040" spans="1:8" ht="15.75">
      <c r="A7040" s="3" t="s">
        <v>6983</v>
      </c>
      <c r="B7040" s="2" t="s">
        <v>6044</v>
      </c>
      <c r="C7040" s="2" t="s">
        <v>264</v>
      </c>
      <c r="D7040" s="2" t="s">
        <v>6045</v>
      </c>
      <c r="E7040" s="4">
        <v>2</v>
      </c>
      <c r="F7040" s="4">
        <v>34200</v>
      </c>
      <c r="G7040" s="4">
        <v>3420</v>
      </c>
      <c r="H7040" s="4">
        <v>37620</v>
      </c>
    </row>
    <row r="7041" spans="1:8" ht="15.75">
      <c r="A7041" s="3" t="s">
        <v>6983</v>
      </c>
      <c r="B7041" s="2" t="s">
        <v>311</v>
      </c>
      <c r="C7041" s="2" t="s">
        <v>310</v>
      </c>
      <c r="D7041" s="2" t="s">
        <v>56</v>
      </c>
      <c r="E7041" s="4">
        <v>1</v>
      </c>
      <c r="F7041" s="4">
        <v>4800</v>
      </c>
      <c r="G7041" s="4">
        <v>480</v>
      </c>
      <c r="H7041" s="4">
        <v>5280</v>
      </c>
    </row>
    <row r="7042" spans="1:8" ht="15.75">
      <c r="A7042" s="3" t="s">
        <v>6983</v>
      </c>
      <c r="B7042" s="2" t="s">
        <v>5941</v>
      </c>
      <c r="C7042" s="2" t="s">
        <v>232</v>
      </c>
      <c r="D7042" s="2" t="s">
        <v>104</v>
      </c>
      <c r="E7042" s="4"/>
      <c r="F7042" s="4"/>
      <c r="G7042" s="4"/>
      <c r="H7042" s="4"/>
    </row>
    <row r="7043" spans="1:8" ht="15.75">
      <c r="A7043" s="3" t="s">
        <v>6983</v>
      </c>
      <c r="B7043" s="2" t="s">
        <v>458</v>
      </c>
      <c r="C7043" s="2" t="s">
        <v>457</v>
      </c>
      <c r="D7043" s="2"/>
      <c r="E7043" s="4">
        <v>20</v>
      </c>
      <c r="F7043" s="4">
        <v>324000</v>
      </c>
      <c r="G7043" s="4">
        <v>32400</v>
      </c>
      <c r="H7043" s="4">
        <v>356400</v>
      </c>
    </row>
    <row r="7044" spans="1:8" ht="15.75">
      <c r="A7044" s="3" t="s">
        <v>6983</v>
      </c>
      <c r="B7044" s="2" t="s">
        <v>515</v>
      </c>
      <c r="C7044" s="2" t="s">
        <v>514</v>
      </c>
      <c r="D7044" s="2" t="s">
        <v>516</v>
      </c>
      <c r="E7044" s="4">
        <v>62</v>
      </c>
      <c r="F7044" s="4">
        <v>318710</v>
      </c>
      <c r="G7044" s="4">
        <v>31871</v>
      </c>
      <c r="H7044" s="4">
        <v>350581</v>
      </c>
    </row>
    <row r="7045" spans="1:8" ht="15.75">
      <c r="A7045" s="3" t="s">
        <v>6983</v>
      </c>
      <c r="B7045" s="2" t="s">
        <v>525</v>
      </c>
      <c r="C7045" s="2" t="s">
        <v>524</v>
      </c>
      <c r="D7045" s="2" t="s">
        <v>526</v>
      </c>
      <c r="E7045" s="4">
        <v>59</v>
      </c>
      <c r="F7045" s="4">
        <v>315532</v>
      </c>
      <c r="G7045" s="4">
        <v>31553</v>
      </c>
      <c r="H7045" s="4">
        <v>347085</v>
      </c>
    </row>
    <row r="7046" spans="1:8" ht="15.75">
      <c r="A7046" s="3" t="s">
        <v>6983</v>
      </c>
      <c r="B7046" s="2" t="s">
        <v>546</v>
      </c>
      <c r="C7046" s="2" t="s">
        <v>545</v>
      </c>
      <c r="D7046" s="2" t="s">
        <v>547</v>
      </c>
      <c r="E7046" s="4">
        <v>42</v>
      </c>
      <c r="F7046" s="4">
        <v>295176</v>
      </c>
      <c r="G7046" s="4">
        <v>29518</v>
      </c>
      <c r="H7046" s="4">
        <v>324694</v>
      </c>
    </row>
    <row r="7047" spans="1:8" ht="15.75">
      <c r="A7047" s="3" t="s">
        <v>6983</v>
      </c>
      <c r="B7047" s="2" t="s">
        <v>561</v>
      </c>
      <c r="C7047" s="2" t="s">
        <v>560</v>
      </c>
      <c r="D7047" s="2" t="s">
        <v>562</v>
      </c>
      <c r="E7047" s="4">
        <v>2</v>
      </c>
      <c r="F7047" s="4">
        <v>9200</v>
      </c>
      <c r="G7047" s="4">
        <v>920</v>
      </c>
      <c r="H7047" s="4">
        <v>10120</v>
      </c>
    </row>
    <row r="7048" spans="1:8" ht="15.75">
      <c r="A7048" s="3" t="s">
        <v>6983</v>
      </c>
      <c r="B7048" s="2" t="s">
        <v>576</v>
      </c>
      <c r="C7048" s="2" t="s">
        <v>575</v>
      </c>
      <c r="D7048" s="2" t="s">
        <v>577</v>
      </c>
      <c r="E7048" s="4">
        <v>4</v>
      </c>
      <c r="F7048" s="4">
        <v>19200</v>
      </c>
      <c r="G7048" s="4">
        <v>1920</v>
      </c>
      <c r="H7048" s="4">
        <v>21120</v>
      </c>
    </row>
    <row r="7049" spans="1:8" ht="15.75">
      <c r="A7049" s="3" t="s">
        <v>6983</v>
      </c>
      <c r="B7049" s="2" t="s">
        <v>608</v>
      </c>
      <c r="C7049" s="2" t="s">
        <v>607</v>
      </c>
      <c r="D7049" s="2"/>
      <c r="E7049" s="4"/>
      <c r="F7049" s="4"/>
      <c r="G7049" s="4"/>
      <c r="H7049" s="4"/>
    </row>
    <row r="7050" spans="1:8" ht="15.75">
      <c r="A7050" s="3" t="s">
        <v>6983</v>
      </c>
      <c r="B7050" s="2" t="s">
        <v>612</v>
      </c>
      <c r="C7050" s="2" t="s">
        <v>363</v>
      </c>
      <c r="D7050" s="2" t="s">
        <v>613</v>
      </c>
      <c r="E7050" s="4">
        <v>2</v>
      </c>
      <c r="F7050" s="4">
        <v>10545</v>
      </c>
      <c r="G7050" s="4">
        <v>1055</v>
      </c>
      <c r="H7050" s="4">
        <v>11600</v>
      </c>
    </row>
    <row r="7051" spans="1:8" ht="15.75">
      <c r="A7051" s="3" t="s">
        <v>6983</v>
      </c>
      <c r="B7051" s="2" t="s">
        <v>615</v>
      </c>
      <c r="C7051" s="2" t="s">
        <v>614</v>
      </c>
      <c r="D7051" s="2" t="s">
        <v>616</v>
      </c>
      <c r="E7051" s="4">
        <v>8</v>
      </c>
      <c r="F7051" s="4">
        <v>17760</v>
      </c>
      <c r="G7051" s="4">
        <v>1775</v>
      </c>
      <c r="H7051" s="4">
        <v>19535</v>
      </c>
    </row>
    <row r="7052" spans="1:8" ht="15.75">
      <c r="A7052" s="3" t="s">
        <v>6983</v>
      </c>
      <c r="B7052" s="2" t="s">
        <v>619</v>
      </c>
      <c r="C7052" s="2" t="s">
        <v>366</v>
      </c>
      <c r="D7052" s="2" t="s">
        <v>620</v>
      </c>
      <c r="E7052" s="4">
        <v>150</v>
      </c>
      <c r="F7052" s="4">
        <v>861800</v>
      </c>
      <c r="G7052" s="4">
        <v>86180</v>
      </c>
      <c r="H7052" s="4">
        <v>947980</v>
      </c>
    </row>
    <row r="7053" spans="1:8" ht="15.75">
      <c r="A7053" s="3" t="s">
        <v>6983</v>
      </c>
      <c r="B7053" s="2" t="s">
        <v>622</v>
      </c>
      <c r="C7053" s="2" t="s">
        <v>621</v>
      </c>
      <c r="D7053" s="2" t="s">
        <v>623</v>
      </c>
      <c r="E7053" s="4">
        <v>14</v>
      </c>
      <c r="F7053" s="4">
        <v>36722</v>
      </c>
      <c r="G7053" s="4">
        <v>3672</v>
      </c>
      <c r="H7053" s="4">
        <v>40394</v>
      </c>
    </row>
    <row r="7054" spans="1:8" ht="15.75">
      <c r="A7054" s="3" t="s">
        <v>6983</v>
      </c>
      <c r="B7054" s="2" t="s">
        <v>634</v>
      </c>
      <c r="C7054" s="2" t="s">
        <v>633</v>
      </c>
      <c r="D7054" s="2" t="s">
        <v>635</v>
      </c>
      <c r="E7054" s="4">
        <v>42</v>
      </c>
      <c r="F7054" s="4">
        <v>61698</v>
      </c>
      <c r="G7054" s="4">
        <v>6170</v>
      </c>
      <c r="H7054" s="4">
        <v>67868</v>
      </c>
    </row>
    <row r="7055" spans="1:8" ht="15.75">
      <c r="A7055" s="3" t="s">
        <v>6983</v>
      </c>
      <c r="B7055" s="2" t="s">
        <v>638</v>
      </c>
      <c r="C7055" s="2" t="s">
        <v>352</v>
      </c>
      <c r="D7055" s="2" t="s">
        <v>639</v>
      </c>
      <c r="E7055" s="4">
        <v>53</v>
      </c>
      <c r="F7055" s="4">
        <v>485180</v>
      </c>
      <c r="G7055" s="4">
        <v>48518</v>
      </c>
      <c r="H7055" s="4">
        <v>533698</v>
      </c>
    </row>
    <row r="7056" spans="1:8" ht="15.75">
      <c r="A7056" s="3" t="s">
        <v>6983</v>
      </c>
      <c r="B7056" s="2" t="s">
        <v>648</v>
      </c>
      <c r="C7056" s="2" t="s">
        <v>647</v>
      </c>
      <c r="D7056" s="2" t="s">
        <v>649</v>
      </c>
      <c r="E7056" s="4">
        <v>28</v>
      </c>
      <c r="F7056" s="4">
        <v>95284</v>
      </c>
      <c r="G7056" s="4">
        <v>9528</v>
      </c>
      <c r="H7056" s="4">
        <v>104812</v>
      </c>
    </row>
    <row r="7057" spans="1:8" ht="15.75">
      <c r="A7057" s="3" t="s">
        <v>6983</v>
      </c>
      <c r="B7057" s="2" t="s">
        <v>655</v>
      </c>
      <c r="C7057" s="2" t="s">
        <v>654</v>
      </c>
      <c r="D7057" s="2" t="s">
        <v>656</v>
      </c>
      <c r="E7057" s="4">
        <v>10</v>
      </c>
      <c r="F7057" s="4">
        <v>34180</v>
      </c>
      <c r="G7057" s="4">
        <v>3418</v>
      </c>
      <c r="H7057" s="4">
        <v>37598</v>
      </c>
    </row>
    <row r="7058" spans="1:8" ht="15.75">
      <c r="A7058" s="3" t="s">
        <v>6983</v>
      </c>
      <c r="B7058" s="2" t="s">
        <v>660</v>
      </c>
      <c r="C7058" s="2" t="s">
        <v>448</v>
      </c>
      <c r="D7058" s="2" t="s">
        <v>661</v>
      </c>
      <c r="E7058" s="4">
        <v>26</v>
      </c>
      <c r="F7058" s="4">
        <v>338000</v>
      </c>
      <c r="G7058" s="4">
        <v>33800</v>
      </c>
      <c r="H7058" s="4">
        <v>371800</v>
      </c>
    </row>
    <row r="7059" spans="1:8" ht="15.75">
      <c r="A7059" s="3" t="s">
        <v>6983</v>
      </c>
      <c r="B7059" s="2" t="s">
        <v>674</v>
      </c>
      <c r="C7059" s="2" t="s">
        <v>673</v>
      </c>
      <c r="D7059" s="2" t="s">
        <v>675</v>
      </c>
      <c r="E7059" s="4">
        <v>42</v>
      </c>
      <c r="F7059" s="4">
        <v>163028</v>
      </c>
      <c r="G7059" s="4">
        <v>16303</v>
      </c>
      <c r="H7059" s="4">
        <v>179331</v>
      </c>
    </row>
    <row r="7060" spans="1:8" ht="15.75">
      <c r="A7060" s="3" t="s">
        <v>6983</v>
      </c>
      <c r="B7060" s="2" t="s">
        <v>680</v>
      </c>
      <c r="C7060" s="2" t="s">
        <v>679</v>
      </c>
      <c r="D7060" s="2" t="s">
        <v>681</v>
      </c>
      <c r="E7060" s="4">
        <v>20</v>
      </c>
      <c r="F7060" s="4">
        <v>250000</v>
      </c>
      <c r="G7060" s="4">
        <v>25000</v>
      </c>
      <c r="H7060" s="4">
        <v>275000</v>
      </c>
    </row>
    <row r="7061" spans="1:8" ht="15.75">
      <c r="A7061" s="3" t="s">
        <v>6983</v>
      </c>
      <c r="B7061" s="2" t="s">
        <v>686</v>
      </c>
      <c r="C7061" s="2" t="s">
        <v>685</v>
      </c>
      <c r="D7061" s="2" t="s">
        <v>687</v>
      </c>
      <c r="E7061" s="4">
        <v>20</v>
      </c>
      <c r="F7061" s="4">
        <v>274000</v>
      </c>
      <c r="G7061" s="4">
        <v>27400</v>
      </c>
      <c r="H7061" s="4">
        <v>301400</v>
      </c>
    </row>
    <row r="7062" spans="1:8" ht="15.75">
      <c r="A7062" s="3" t="s">
        <v>6983</v>
      </c>
      <c r="B7062" s="2" t="s">
        <v>700</v>
      </c>
      <c r="C7062" s="2" t="s">
        <v>699</v>
      </c>
      <c r="D7062" s="2" t="s">
        <v>701</v>
      </c>
      <c r="E7062" s="4">
        <v>6</v>
      </c>
      <c r="F7062" s="4">
        <v>23862</v>
      </c>
      <c r="G7062" s="4">
        <v>2386</v>
      </c>
      <c r="H7062" s="4">
        <v>26248</v>
      </c>
    </row>
    <row r="7063" spans="1:8" ht="15.75">
      <c r="A7063" s="3" t="s">
        <v>6983</v>
      </c>
      <c r="B7063" s="2" t="s">
        <v>726</v>
      </c>
      <c r="C7063" s="2" t="s">
        <v>725</v>
      </c>
      <c r="D7063" s="2"/>
      <c r="E7063" s="4">
        <v>40</v>
      </c>
      <c r="F7063" s="4">
        <v>128000</v>
      </c>
      <c r="G7063" s="4">
        <v>12800</v>
      </c>
      <c r="H7063" s="4">
        <v>140800</v>
      </c>
    </row>
    <row r="7064" spans="1:8" ht="15.75">
      <c r="A7064" s="3" t="s">
        <v>6983</v>
      </c>
      <c r="B7064" s="2" t="s">
        <v>740</v>
      </c>
      <c r="C7064" s="2" t="s">
        <v>739</v>
      </c>
      <c r="D7064" s="2"/>
      <c r="E7064" s="4">
        <v>40</v>
      </c>
      <c r="F7064" s="4">
        <v>156000</v>
      </c>
      <c r="G7064" s="4">
        <v>15600</v>
      </c>
      <c r="H7064" s="4">
        <v>171600</v>
      </c>
    </row>
    <row r="7065" spans="1:8" ht="15.75">
      <c r="A7065" s="3" t="s">
        <v>6983</v>
      </c>
      <c r="B7065" s="2" t="s">
        <v>748</v>
      </c>
      <c r="C7065" s="2" t="s">
        <v>747</v>
      </c>
      <c r="D7065" s="2" t="s">
        <v>749</v>
      </c>
      <c r="E7065" s="4">
        <v>150</v>
      </c>
      <c r="F7065" s="4">
        <v>342750</v>
      </c>
      <c r="G7065" s="4">
        <v>34275</v>
      </c>
      <c r="H7065" s="4">
        <v>377025</v>
      </c>
    </row>
    <row r="7066" spans="1:8" ht="15.75">
      <c r="A7066" s="3" t="s">
        <v>6983</v>
      </c>
      <c r="B7066" s="2" t="s">
        <v>760</v>
      </c>
      <c r="C7066" s="2" t="s">
        <v>759</v>
      </c>
      <c r="D7066" s="2" t="s">
        <v>761</v>
      </c>
      <c r="E7066" s="4">
        <v>-2608</v>
      </c>
      <c r="F7066" s="4">
        <v>11200</v>
      </c>
      <c r="G7066" s="4">
        <v>1120</v>
      </c>
      <c r="H7066" s="4">
        <v>12320</v>
      </c>
    </row>
    <row r="7067" spans="1:8" ht="15.75">
      <c r="A7067" s="3" t="s">
        <v>6983</v>
      </c>
      <c r="B7067" s="2" t="s">
        <v>763</v>
      </c>
      <c r="C7067" s="2" t="s">
        <v>762</v>
      </c>
      <c r="D7067" s="2"/>
      <c r="E7067" s="4">
        <v>40</v>
      </c>
      <c r="F7067" s="4">
        <v>176000</v>
      </c>
      <c r="G7067" s="4">
        <v>17600</v>
      </c>
      <c r="H7067" s="4">
        <v>193600</v>
      </c>
    </row>
    <row r="7068" spans="1:8" ht="15.75">
      <c r="A7068" s="3" t="s">
        <v>6983</v>
      </c>
      <c r="B7068" s="2" t="s">
        <v>771</v>
      </c>
      <c r="C7068" s="2" t="s">
        <v>770</v>
      </c>
      <c r="D7068" s="2" t="s">
        <v>772</v>
      </c>
      <c r="E7068" s="4">
        <v>200</v>
      </c>
      <c r="F7068" s="4">
        <v>1147400</v>
      </c>
      <c r="G7068" s="4">
        <v>114740</v>
      </c>
      <c r="H7068" s="4">
        <v>1262140</v>
      </c>
    </row>
    <row r="7069" spans="1:8" ht="15.75">
      <c r="A7069" s="3" t="s">
        <v>6983</v>
      </c>
      <c r="B7069" s="2" t="s">
        <v>774</v>
      </c>
      <c r="C7069" s="2" t="s">
        <v>773</v>
      </c>
      <c r="D7069" s="2" t="s">
        <v>775</v>
      </c>
      <c r="E7069" s="4">
        <v>50</v>
      </c>
      <c r="F7069" s="4">
        <v>134350</v>
      </c>
      <c r="G7069" s="4">
        <v>13435</v>
      </c>
      <c r="H7069" s="4">
        <v>147785</v>
      </c>
    </row>
    <row r="7070" spans="1:8" ht="15.75">
      <c r="A7070" s="3" t="s">
        <v>6983</v>
      </c>
      <c r="B7070" s="2" t="s">
        <v>782</v>
      </c>
      <c r="C7070" s="2" t="s">
        <v>781</v>
      </c>
      <c r="D7070" s="2" t="s">
        <v>783</v>
      </c>
      <c r="E7070" s="4">
        <v>50</v>
      </c>
      <c r="F7070" s="4">
        <v>154300</v>
      </c>
      <c r="G7070" s="4">
        <v>15430</v>
      </c>
      <c r="H7070" s="4">
        <v>169730</v>
      </c>
    </row>
    <row r="7071" spans="1:8" ht="15.75">
      <c r="A7071" s="3" t="s">
        <v>6983</v>
      </c>
      <c r="B7071" s="2" t="s">
        <v>790</v>
      </c>
      <c r="C7071" s="2" t="s">
        <v>789</v>
      </c>
      <c r="D7071" s="2" t="s">
        <v>791</v>
      </c>
      <c r="E7071" s="4">
        <v>34</v>
      </c>
      <c r="F7071" s="4">
        <v>108800</v>
      </c>
      <c r="G7071" s="4">
        <v>10880</v>
      </c>
      <c r="H7071" s="4">
        <v>119680</v>
      </c>
    </row>
    <row r="7072" spans="1:8" ht="15.75">
      <c r="A7072" s="3" t="s">
        <v>6983</v>
      </c>
      <c r="B7072" s="2" t="s">
        <v>795</v>
      </c>
      <c r="C7072" s="2" t="s">
        <v>794</v>
      </c>
      <c r="D7072" s="2"/>
      <c r="E7072" s="4">
        <v>1</v>
      </c>
      <c r="F7072" s="4">
        <v>9000</v>
      </c>
      <c r="G7072" s="4">
        <v>900</v>
      </c>
      <c r="H7072" s="4">
        <v>9900</v>
      </c>
    </row>
    <row r="7073" spans="1:8" ht="15.75">
      <c r="A7073" s="3" t="s">
        <v>6983</v>
      </c>
      <c r="B7073" s="2" t="s">
        <v>797</v>
      </c>
      <c r="C7073" s="2" t="s">
        <v>796</v>
      </c>
      <c r="D7073" s="2" t="s">
        <v>798</v>
      </c>
      <c r="E7073" s="4">
        <v>50</v>
      </c>
      <c r="F7073" s="4">
        <v>280000</v>
      </c>
      <c r="G7073" s="4">
        <v>28000</v>
      </c>
      <c r="H7073" s="4">
        <v>308000</v>
      </c>
    </row>
    <row r="7074" spans="1:8" ht="15.75">
      <c r="A7074" s="3" t="s">
        <v>6983</v>
      </c>
      <c r="B7074" s="2" t="s">
        <v>803</v>
      </c>
      <c r="C7074" s="2" t="s">
        <v>802</v>
      </c>
      <c r="D7074" s="2"/>
      <c r="E7074" s="4">
        <v>50</v>
      </c>
      <c r="F7074" s="4">
        <v>173800</v>
      </c>
      <c r="G7074" s="4">
        <v>17380</v>
      </c>
      <c r="H7074" s="4">
        <v>191180</v>
      </c>
    </row>
    <row r="7075" spans="1:8" ht="15.75">
      <c r="A7075" s="3" t="s">
        <v>6983</v>
      </c>
      <c r="B7075" s="2" t="s">
        <v>814</v>
      </c>
      <c r="C7075" s="2" t="s">
        <v>813</v>
      </c>
      <c r="D7075" s="2"/>
      <c r="E7075" s="4">
        <v>240</v>
      </c>
      <c r="F7075" s="4">
        <v>374600</v>
      </c>
      <c r="G7075" s="4">
        <v>37460</v>
      </c>
      <c r="H7075" s="4">
        <v>412060</v>
      </c>
    </row>
    <row r="7076" spans="1:8" ht="15.75">
      <c r="A7076" s="3" t="s">
        <v>6983</v>
      </c>
      <c r="B7076" s="2" t="s">
        <v>820</v>
      </c>
      <c r="C7076" s="2" t="s">
        <v>819</v>
      </c>
      <c r="D7076" s="2" t="s">
        <v>821</v>
      </c>
      <c r="E7076" s="4">
        <v>20</v>
      </c>
      <c r="F7076" s="4">
        <v>74000</v>
      </c>
      <c r="G7076" s="4">
        <v>7400</v>
      </c>
      <c r="H7076" s="4">
        <v>81400</v>
      </c>
    </row>
    <row r="7077" spans="1:8" ht="15.75">
      <c r="A7077" s="3" t="s">
        <v>6983</v>
      </c>
      <c r="B7077" s="2" t="s">
        <v>823</v>
      </c>
      <c r="C7077" s="2" t="s">
        <v>822</v>
      </c>
      <c r="D7077" s="2" t="s">
        <v>824</v>
      </c>
      <c r="E7077" s="4">
        <v>2327</v>
      </c>
      <c r="F7077" s="4">
        <v>3243838</v>
      </c>
      <c r="G7077" s="4">
        <v>324384</v>
      </c>
      <c r="H7077" s="4">
        <v>3568222</v>
      </c>
    </row>
    <row r="7078" spans="1:8" ht="15.75">
      <c r="A7078" s="3" t="s">
        <v>6983</v>
      </c>
      <c r="B7078" s="2" t="s">
        <v>829</v>
      </c>
      <c r="C7078" s="2" t="s">
        <v>828</v>
      </c>
      <c r="D7078" s="2" t="s">
        <v>830</v>
      </c>
      <c r="E7078" s="4">
        <v>3</v>
      </c>
      <c r="F7078" s="4">
        <v>18900</v>
      </c>
      <c r="G7078" s="4">
        <v>1890</v>
      </c>
      <c r="H7078" s="4">
        <v>20790</v>
      </c>
    </row>
    <row r="7079" spans="1:8" ht="15.75">
      <c r="A7079" s="3" t="s">
        <v>6983</v>
      </c>
      <c r="B7079" s="2" t="s">
        <v>832</v>
      </c>
      <c r="C7079" s="2" t="s">
        <v>831</v>
      </c>
      <c r="D7079" s="2" t="s">
        <v>833</v>
      </c>
      <c r="E7079" s="4">
        <v>10</v>
      </c>
      <c r="F7079" s="4">
        <v>135000</v>
      </c>
      <c r="G7079" s="4">
        <v>13500</v>
      </c>
      <c r="H7079" s="4">
        <v>148500</v>
      </c>
    </row>
    <row r="7080" spans="1:8" ht="15.75">
      <c r="A7080" s="3" t="s">
        <v>6983</v>
      </c>
      <c r="B7080" s="2" t="s">
        <v>847</v>
      </c>
      <c r="C7080" s="2" t="s">
        <v>846</v>
      </c>
      <c r="D7080" s="2"/>
      <c r="E7080" s="4">
        <v>40</v>
      </c>
      <c r="F7080" s="4">
        <v>100000</v>
      </c>
      <c r="G7080" s="4">
        <v>10000</v>
      </c>
      <c r="H7080" s="4">
        <v>110000</v>
      </c>
    </row>
    <row r="7081" spans="1:8" ht="15.75">
      <c r="A7081" s="3" t="s">
        <v>6983</v>
      </c>
      <c r="B7081" s="2" t="s">
        <v>855</v>
      </c>
      <c r="C7081" s="2" t="s">
        <v>854</v>
      </c>
      <c r="D7081" s="2" t="s">
        <v>856</v>
      </c>
      <c r="E7081" s="4">
        <v>30</v>
      </c>
      <c r="F7081" s="4">
        <v>121500</v>
      </c>
      <c r="G7081" s="4">
        <v>12150</v>
      </c>
      <c r="H7081" s="4">
        <v>133650</v>
      </c>
    </row>
    <row r="7082" spans="1:8" ht="15.75">
      <c r="A7082" s="3" t="s">
        <v>6983</v>
      </c>
      <c r="B7082" s="2" t="s">
        <v>868</v>
      </c>
      <c r="C7082" s="2" t="s">
        <v>867</v>
      </c>
      <c r="D7082" s="2"/>
      <c r="E7082" s="4">
        <v>40</v>
      </c>
      <c r="F7082" s="4">
        <v>112000</v>
      </c>
      <c r="G7082" s="4">
        <v>11200</v>
      </c>
      <c r="H7082" s="4">
        <v>123200</v>
      </c>
    </row>
    <row r="7083" spans="1:8" ht="15.75">
      <c r="A7083" s="3" t="s">
        <v>6983</v>
      </c>
      <c r="B7083" s="2" t="s">
        <v>881</v>
      </c>
      <c r="C7083" s="2" t="s">
        <v>880</v>
      </c>
      <c r="D7083" s="2"/>
      <c r="E7083" s="4"/>
      <c r="F7083" s="4"/>
      <c r="G7083" s="4"/>
      <c r="H7083" s="4"/>
    </row>
    <row r="7084" spans="1:8" ht="15.75">
      <c r="A7084" s="3" t="s">
        <v>6983</v>
      </c>
      <c r="B7084" s="2" t="s">
        <v>930</v>
      </c>
      <c r="C7084" s="2" t="s">
        <v>929</v>
      </c>
      <c r="D7084" s="2"/>
      <c r="E7084" s="4">
        <v>10</v>
      </c>
      <c r="F7084" s="4">
        <v>139200</v>
      </c>
      <c r="G7084" s="4">
        <v>13920</v>
      </c>
      <c r="H7084" s="4">
        <v>153120</v>
      </c>
    </row>
    <row r="7085" spans="1:8" ht="15.75">
      <c r="A7085" s="3" t="s">
        <v>6983</v>
      </c>
      <c r="B7085" s="2" t="s">
        <v>1071</v>
      </c>
      <c r="C7085" s="2" t="s">
        <v>759</v>
      </c>
      <c r="D7085" s="2" t="s">
        <v>1072</v>
      </c>
      <c r="E7085" s="4">
        <v>28</v>
      </c>
      <c r="F7085" s="4">
        <v>28560</v>
      </c>
      <c r="G7085" s="4">
        <v>2856</v>
      </c>
      <c r="H7085" s="4">
        <v>31416</v>
      </c>
    </row>
    <row r="7086" spans="1:8" ht="15.75">
      <c r="A7086" s="3" t="s">
        <v>6983</v>
      </c>
      <c r="B7086" s="2" t="s">
        <v>1081</v>
      </c>
      <c r="C7086" s="2" t="s">
        <v>759</v>
      </c>
      <c r="D7086" s="2" t="s">
        <v>1082</v>
      </c>
      <c r="E7086" s="4">
        <v>3000</v>
      </c>
      <c r="F7086" s="4">
        <v>432706</v>
      </c>
      <c r="G7086" s="4">
        <v>43271</v>
      </c>
      <c r="H7086" s="4">
        <v>475977</v>
      </c>
    </row>
    <row r="7087" spans="1:8" ht="15.75">
      <c r="A7087" s="3" t="s">
        <v>6983</v>
      </c>
      <c r="B7087" s="2" t="s">
        <v>5942</v>
      </c>
      <c r="C7087" s="2" t="s">
        <v>5943</v>
      </c>
      <c r="D7087" s="2"/>
      <c r="E7087" s="4"/>
      <c r="F7087" s="4"/>
      <c r="G7087" s="4"/>
      <c r="H7087" s="4"/>
    </row>
    <row r="7088" spans="1:8" ht="15.75">
      <c r="A7088" s="3" t="s">
        <v>6983</v>
      </c>
      <c r="B7088" s="2" t="s">
        <v>1178</v>
      </c>
      <c r="C7088" s="2" t="s">
        <v>1177</v>
      </c>
      <c r="D7088" s="2" t="s">
        <v>574</v>
      </c>
      <c r="E7088" s="4">
        <v>5</v>
      </c>
      <c r="F7088" s="4">
        <v>121000</v>
      </c>
      <c r="G7088" s="4">
        <v>12100</v>
      </c>
      <c r="H7088" s="4">
        <v>133100</v>
      </c>
    </row>
    <row r="7089" spans="1:8" ht="15.75">
      <c r="A7089" s="3" t="s">
        <v>6983</v>
      </c>
      <c r="B7089" s="2" t="s">
        <v>1212</v>
      </c>
      <c r="C7089" s="2" t="s">
        <v>1211</v>
      </c>
      <c r="D7089" s="2"/>
      <c r="E7089" s="4"/>
      <c r="F7089" s="4"/>
      <c r="G7089" s="4"/>
      <c r="H7089" s="4"/>
    </row>
    <row r="7090" spans="1:8" ht="15.75">
      <c r="A7090" s="3" t="s">
        <v>6983</v>
      </c>
      <c r="B7090" s="2" t="s">
        <v>1233</v>
      </c>
      <c r="C7090" s="2" t="s">
        <v>1232</v>
      </c>
      <c r="D7090" s="2"/>
      <c r="E7090" s="4"/>
      <c r="F7090" s="4"/>
      <c r="G7090" s="4"/>
      <c r="H7090" s="4"/>
    </row>
    <row r="7091" spans="1:8" ht="15.75">
      <c r="A7091" s="3" t="s">
        <v>6983</v>
      </c>
      <c r="B7091" s="2" t="s">
        <v>1344</v>
      </c>
      <c r="C7091" s="2" t="s">
        <v>1343</v>
      </c>
      <c r="D7091" s="2" t="s">
        <v>1342</v>
      </c>
      <c r="E7091" s="4">
        <v>108</v>
      </c>
      <c r="F7091" s="4">
        <v>1684800</v>
      </c>
      <c r="G7091" s="4">
        <v>168480</v>
      </c>
      <c r="H7091" s="4">
        <v>1853280</v>
      </c>
    </row>
    <row r="7092" spans="1:8" ht="15.75">
      <c r="A7092" s="3" t="s">
        <v>6983</v>
      </c>
      <c r="B7092" s="2" t="s">
        <v>1354</v>
      </c>
      <c r="C7092" s="2" t="s">
        <v>1353</v>
      </c>
      <c r="D7092" s="2" t="s">
        <v>1342</v>
      </c>
      <c r="E7092" s="4">
        <v>10</v>
      </c>
      <c r="F7092" s="4">
        <v>114000</v>
      </c>
      <c r="G7092" s="4">
        <v>11400</v>
      </c>
      <c r="H7092" s="4">
        <v>125400</v>
      </c>
    </row>
    <row r="7093" spans="1:8" ht="15.75">
      <c r="A7093" s="3" t="s">
        <v>6983</v>
      </c>
      <c r="B7093" s="2" t="s">
        <v>1356</v>
      </c>
      <c r="C7093" s="2" t="s">
        <v>1355</v>
      </c>
      <c r="D7093" s="2" t="s">
        <v>1352</v>
      </c>
      <c r="E7093" s="4">
        <v>300</v>
      </c>
      <c r="F7093" s="4">
        <v>280000</v>
      </c>
      <c r="G7093" s="4">
        <v>28000</v>
      </c>
      <c r="H7093" s="4">
        <v>308000</v>
      </c>
    </row>
    <row r="7094" spans="1:8" ht="15.75">
      <c r="A7094" s="3" t="s">
        <v>6983</v>
      </c>
      <c r="B7094" s="2" t="s">
        <v>3515</v>
      </c>
      <c r="C7094" s="2" t="s">
        <v>3514</v>
      </c>
      <c r="D7094" s="2" t="s">
        <v>1352</v>
      </c>
      <c r="E7094" s="4">
        <v>60</v>
      </c>
      <c r="F7094" s="4">
        <v>63000</v>
      </c>
      <c r="G7094" s="4">
        <v>6300</v>
      </c>
      <c r="H7094" s="4">
        <v>69300</v>
      </c>
    </row>
    <row r="7095" spans="1:8" ht="15.75">
      <c r="A7095" s="3" t="s">
        <v>6983</v>
      </c>
      <c r="B7095" s="2" t="s">
        <v>1365</v>
      </c>
      <c r="C7095" s="2" t="s">
        <v>1364</v>
      </c>
      <c r="D7095" s="2" t="s">
        <v>1352</v>
      </c>
      <c r="E7095" s="4">
        <v>230</v>
      </c>
      <c r="F7095" s="4">
        <v>207000</v>
      </c>
      <c r="G7095" s="4">
        <v>20700</v>
      </c>
      <c r="H7095" s="4">
        <v>227700</v>
      </c>
    </row>
    <row r="7096" spans="1:8" ht="15.75">
      <c r="A7096" s="3" t="s">
        <v>6983</v>
      </c>
      <c r="B7096" s="2" t="s">
        <v>1370</v>
      </c>
      <c r="C7096" s="2" t="s">
        <v>1369</v>
      </c>
      <c r="D7096" s="2" t="s">
        <v>1352</v>
      </c>
      <c r="E7096" s="4">
        <v>90</v>
      </c>
      <c r="F7096" s="4">
        <v>2250000</v>
      </c>
      <c r="G7096" s="4">
        <v>225000</v>
      </c>
      <c r="H7096" s="4">
        <v>2475000</v>
      </c>
    </row>
    <row r="7097" spans="1:8" ht="15.75">
      <c r="A7097" s="3" t="s">
        <v>6983</v>
      </c>
      <c r="B7097" s="2" t="s">
        <v>1419</v>
      </c>
      <c r="C7097" s="2" t="s">
        <v>1417</v>
      </c>
      <c r="D7097" s="2" t="s">
        <v>5751</v>
      </c>
      <c r="E7097" s="4">
        <v>3</v>
      </c>
      <c r="F7097" s="4">
        <v>5700</v>
      </c>
      <c r="G7097" s="4">
        <v>570</v>
      </c>
      <c r="H7097" s="4">
        <v>6270</v>
      </c>
    </row>
    <row r="7098" spans="1:8" ht="15.75">
      <c r="A7098" s="3" t="s">
        <v>6983</v>
      </c>
      <c r="B7098" s="2" t="s">
        <v>1428</v>
      </c>
      <c r="C7098" s="2" t="s">
        <v>1426</v>
      </c>
      <c r="D7098" s="2" t="s">
        <v>73</v>
      </c>
      <c r="E7098" s="4">
        <v>10</v>
      </c>
      <c r="F7098" s="4">
        <v>18600</v>
      </c>
      <c r="G7098" s="4">
        <v>1860</v>
      </c>
      <c r="H7098" s="4">
        <v>20460</v>
      </c>
    </row>
    <row r="7099" spans="1:8" ht="15.75">
      <c r="A7099" s="3" t="s">
        <v>6983</v>
      </c>
      <c r="B7099" s="2" t="s">
        <v>1430</v>
      </c>
      <c r="C7099" s="2" t="s">
        <v>1426</v>
      </c>
      <c r="D7099" s="2" t="s">
        <v>5735</v>
      </c>
      <c r="E7099" s="4">
        <v>1</v>
      </c>
      <c r="F7099" s="4">
        <v>1900</v>
      </c>
      <c r="G7099" s="4">
        <v>190</v>
      </c>
      <c r="H7099" s="4">
        <v>2090</v>
      </c>
    </row>
    <row r="7100" spans="1:8" ht="15.75">
      <c r="A7100" s="3" t="s">
        <v>6983</v>
      </c>
      <c r="B7100" s="2" t="s">
        <v>3530</v>
      </c>
      <c r="C7100" s="2" t="s">
        <v>1433</v>
      </c>
      <c r="D7100" s="2" t="s">
        <v>73</v>
      </c>
      <c r="E7100" s="4">
        <v>5</v>
      </c>
      <c r="F7100" s="4">
        <v>9000</v>
      </c>
      <c r="G7100" s="4">
        <v>900</v>
      </c>
      <c r="H7100" s="4">
        <v>9900</v>
      </c>
    </row>
    <row r="7101" spans="1:8" ht="15.75">
      <c r="A7101" s="3" t="s">
        <v>6983</v>
      </c>
      <c r="B7101" s="2" t="s">
        <v>3534</v>
      </c>
      <c r="C7101" s="2" t="s">
        <v>1405</v>
      </c>
      <c r="D7101" s="2" t="s">
        <v>325</v>
      </c>
      <c r="E7101" s="4">
        <v>50</v>
      </c>
      <c r="F7101" s="4">
        <v>95000</v>
      </c>
      <c r="G7101" s="4">
        <v>9500</v>
      </c>
      <c r="H7101" s="4">
        <v>104500</v>
      </c>
    </row>
    <row r="7102" spans="1:8" ht="15.75">
      <c r="A7102" s="3" t="s">
        <v>6983</v>
      </c>
      <c r="B7102" s="2" t="s">
        <v>1455</v>
      </c>
      <c r="C7102" s="2" t="s">
        <v>1454</v>
      </c>
      <c r="D7102" s="2" t="s">
        <v>1456</v>
      </c>
      <c r="E7102" s="4">
        <v>12</v>
      </c>
      <c r="F7102" s="4">
        <v>1440000</v>
      </c>
      <c r="G7102" s="4">
        <v>144000</v>
      </c>
      <c r="H7102" s="4">
        <v>1584000</v>
      </c>
    </row>
    <row r="7103" spans="1:8" ht="15.75">
      <c r="A7103" s="3" t="s">
        <v>6983</v>
      </c>
      <c r="B7103" s="2" t="s">
        <v>3545</v>
      </c>
      <c r="C7103" s="2" t="s">
        <v>3544</v>
      </c>
      <c r="D7103" s="2" t="s">
        <v>3546</v>
      </c>
      <c r="E7103" s="4">
        <v>4</v>
      </c>
      <c r="F7103" s="4">
        <v>608000</v>
      </c>
      <c r="G7103" s="4">
        <v>60800</v>
      </c>
      <c r="H7103" s="4">
        <v>668800</v>
      </c>
    </row>
    <row r="7104" spans="1:8" ht="15.75">
      <c r="A7104" s="3" t="s">
        <v>6983</v>
      </c>
      <c r="B7104" s="2" t="s">
        <v>1802</v>
      </c>
      <c r="C7104" s="2" t="s">
        <v>1801</v>
      </c>
      <c r="D7104" s="2" t="s">
        <v>1803</v>
      </c>
      <c r="E7104" s="4">
        <v>47</v>
      </c>
      <c r="F7104" s="4">
        <v>635700</v>
      </c>
      <c r="G7104" s="4">
        <v>63570</v>
      </c>
      <c r="H7104" s="4">
        <v>699270</v>
      </c>
    </row>
    <row r="7105" spans="1:8" ht="15.75">
      <c r="A7105" s="3" t="s">
        <v>6983</v>
      </c>
      <c r="B7105" s="2" t="s">
        <v>6075</v>
      </c>
      <c r="C7105" s="2" t="s">
        <v>236</v>
      </c>
      <c r="D7105" s="2" t="s">
        <v>6045</v>
      </c>
      <c r="E7105" s="4">
        <v>2</v>
      </c>
      <c r="F7105" s="4">
        <v>38848</v>
      </c>
      <c r="G7105" s="4">
        <v>3885</v>
      </c>
      <c r="H7105" s="4">
        <v>42733</v>
      </c>
    </row>
    <row r="7106" spans="1:8" ht="15.75">
      <c r="A7106" s="3" t="s">
        <v>6983</v>
      </c>
      <c r="B7106" s="2" t="s">
        <v>2323</v>
      </c>
      <c r="C7106" s="2" t="s">
        <v>264</v>
      </c>
      <c r="D7106" s="2" t="s">
        <v>2324</v>
      </c>
      <c r="E7106" s="4">
        <v>5</v>
      </c>
      <c r="F7106" s="4">
        <v>24530</v>
      </c>
      <c r="G7106" s="4">
        <v>2453</v>
      </c>
      <c r="H7106" s="4">
        <v>26983</v>
      </c>
    </row>
    <row r="7107" spans="1:8" ht="15.75">
      <c r="A7107" s="3" t="s">
        <v>6983</v>
      </c>
      <c r="B7107" s="2" t="s">
        <v>2327</v>
      </c>
      <c r="C7107" s="2" t="s">
        <v>264</v>
      </c>
      <c r="D7107" s="2" t="s">
        <v>2328</v>
      </c>
      <c r="E7107" s="4">
        <v>6</v>
      </c>
      <c r="F7107" s="4">
        <v>125900</v>
      </c>
      <c r="G7107" s="4">
        <v>12590</v>
      </c>
      <c r="H7107" s="4">
        <v>138490</v>
      </c>
    </row>
    <row r="7108" spans="1:8" ht="15.75">
      <c r="A7108" s="3" t="s">
        <v>6983</v>
      </c>
      <c r="B7108" s="2" t="s">
        <v>2343</v>
      </c>
      <c r="C7108" s="2" t="s">
        <v>299</v>
      </c>
      <c r="D7108" s="2" t="s">
        <v>2344</v>
      </c>
      <c r="E7108" s="4">
        <v>10</v>
      </c>
      <c r="F7108" s="4">
        <v>101620</v>
      </c>
      <c r="G7108" s="4">
        <v>10162</v>
      </c>
      <c r="H7108" s="4">
        <v>111782</v>
      </c>
    </row>
    <row r="7109" spans="1:8" ht="15.75">
      <c r="A7109" s="3" t="s">
        <v>6983</v>
      </c>
      <c r="B7109" s="2" t="s">
        <v>2345</v>
      </c>
      <c r="C7109" s="2" t="s">
        <v>299</v>
      </c>
      <c r="D7109" s="2" t="s">
        <v>2328</v>
      </c>
      <c r="E7109" s="4">
        <v>5</v>
      </c>
      <c r="F7109" s="4">
        <v>98500</v>
      </c>
      <c r="G7109" s="4">
        <v>9850</v>
      </c>
      <c r="H7109" s="4">
        <v>108350</v>
      </c>
    </row>
    <row r="7110" spans="1:8" ht="15.75">
      <c r="A7110" s="3" t="s">
        <v>6983</v>
      </c>
      <c r="B7110" s="2" t="s">
        <v>6076</v>
      </c>
      <c r="C7110" s="2" t="s">
        <v>299</v>
      </c>
      <c r="D7110" s="2" t="s">
        <v>2456</v>
      </c>
      <c r="E7110" s="4">
        <v>7</v>
      </c>
      <c r="F7110" s="4">
        <v>161000</v>
      </c>
      <c r="G7110" s="4">
        <v>16100</v>
      </c>
      <c r="H7110" s="4">
        <v>177100</v>
      </c>
    </row>
    <row r="7111" spans="1:8" ht="15.75">
      <c r="A7111" s="3" t="s">
        <v>6983</v>
      </c>
      <c r="B7111" s="2" t="s">
        <v>2363</v>
      </c>
      <c r="C7111" s="2" t="s">
        <v>314</v>
      </c>
      <c r="D7111" s="2" t="s">
        <v>2364</v>
      </c>
      <c r="E7111" s="4">
        <v>1</v>
      </c>
      <c r="F7111" s="4">
        <v>7854</v>
      </c>
      <c r="G7111" s="4">
        <v>785</v>
      </c>
      <c r="H7111" s="4">
        <v>8639</v>
      </c>
    </row>
    <row r="7112" spans="1:8" ht="15.75">
      <c r="A7112" s="3" t="s">
        <v>6983</v>
      </c>
      <c r="B7112" s="2" t="s">
        <v>2375</v>
      </c>
      <c r="C7112" s="2" t="s">
        <v>236</v>
      </c>
      <c r="D7112" s="2" t="s">
        <v>2376</v>
      </c>
      <c r="E7112" s="4">
        <v>5</v>
      </c>
      <c r="F7112" s="4">
        <v>56080</v>
      </c>
      <c r="G7112" s="4">
        <v>5608</v>
      </c>
      <c r="H7112" s="4">
        <v>61688</v>
      </c>
    </row>
    <row r="7113" spans="1:8" ht="15.75">
      <c r="A7113" s="3" t="s">
        <v>6983</v>
      </c>
      <c r="B7113" s="2" t="s">
        <v>2377</v>
      </c>
      <c r="C7113" s="2" t="s">
        <v>236</v>
      </c>
      <c r="D7113" s="2" t="s">
        <v>2378</v>
      </c>
      <c r="E7113" s="4">
        <v>10</v>
      </c>
      <c r="F7113" s="4">
        <v>42360</v>
      </c>
      <c r="G7113" s="4">
        <v>4236</v>
      </c>
      <c r="H7113" s="4">
        <v>46596</v>
      </c>
    </row>
    <row r="7114" spans="1:8" ht="15.75">
      <c r="A7114" s="3" t="s">
        <v>6983</v>
      </c>
      <c r="B7114" s="2" t="s">
        <v>2379</v>
      </c>
      <c r="C7114" s="2" t="s">
        <v>236</v>
      </c>
      <c r="D7114" s="2" t="s">
        <v>2380</v>
      </c>
      <c r="E7114" s="4">
        <v>2</v>
      </c>
      <c r="F7114" s="4">
        <v>14600</v>
      </c>
      <c r="G7114" s="4">
        <v>1460</v>
      </c>
      <c r="H7114" s="4">
        <v>16060</v>
      </c>
    </row>
    <row r="7115" spans="1:8" ht="15.75">
      <c r="A7115" s="3" t="s">
        <v>6983</v>
      </c>
      <c r="B7115" s="2" t="s">
        <v>2397</v>
      </c>
      <c r="C7115" s="2" t="s">
        <v>236</v>
      </c>
      <c r="D7115" s="2" t="s">
        <v>2398</v>
      </c>
      <c r="E7115" s="4">
        <v>32</v>
      </c>
      <c r="F7115" s="4">
        <v>172128</v>
      </c>
      <c r="G7115" s="4">
        <v>17213</v>
      </c>
      <c r="H7115" s="4">
        <v>189341</v>
      </c>
    </row>
    <row r="7116" spans="1:8" ht="15.75">
      <c r="A7116" s="3" t="s">
        <v>6983</v>
      </c>
      <c r="B7116" s="2" t="s">
        <v>2400</v>
      </c>
      <c r="C7116" s="2" t="s">
        <v>236</v>
      </c>
      <c r="D7116" s="2" t="s">
        <v>2401</v>
      </c>
      <c r="E7116" s="4">
        <v>10</v>
      </c>
      <c r="F7116" s="4">
        <v>68540</v>
      </c>
      <c r="G7116" s="4">
        <v>6854</v>
      </c>
      <c r="H7116" s="4">
        <v>75394</v>
      </c>
    </row>
    <row r="7117" spans="1:8" ht="15.75">
      <c r="A7117" s="3" t="s">
        <v>6983</v>
      </c>
      <c r="B7117" s="2" t="s">
        <v>2402</v>
      </c>
      <c r="C7117" s="2" t="s">
        <v>236</v>
      </c>
      <c r="D7117" s="2" t="s">
        <v>2403</v>
      </c>
      <c r="E7117" s="4">
        <v>48</v>
      </c>
      <c r="F7117" s="4">
        <v>396776</v>
      </c>
      <c r="G7117" s="4">
        <v>39678</v>
      </c>
      <c r="H7117" s="4">
        <v>436454</v>
      </c>
    </row>
    <row r="7118" spans="1:8" ht="15.75">
      <c r="A7118" s="3" t="s">
        <v>6983</v>
      </c>
      <c r="B7118" s="2" t="s">
        <v>2410</v>
      </c>
      <c r="C7118" s="2" t="s">
        <v>223</v>
      </c>
      <c r="D7118" s="2" t="s">
        <v>52</v>
      </c>
      <c r="E7118" s="4">
        <v>19</v>
      </c>
      <c r="F7118" s="4">
        <v>185500</v>
      </c>
      <c r="G7118" s="4">
        <v>18550</v>
      </c>
      <c r="H7118" s="4">
        <v>204050</v>
      </c>
    </row>
    <row r="7119" spans="1:8" ht="15.75">
      <c r="A7119" s="3" t="s">
        <v>6983</v>
      </c>
      <c r="B7119" s="2" t="s">
        <v>2411</v>
      </c>
      <c r="C7119" s="2" t="s">
        <v>223</v>
      </c>
      <c r="D7119" s="2" t="s">
        <v>104</v>
      </c>
      <c r="E7119" s="4">
        <v>10</v>
      </c>
      <c r="F7119" s="4">
        <v>120000</v>
      </c>
      <c r="G7119" s="4">
        <v>12000</v>
      </c>
      <c r="H7119" s="4">
        <v>132000</v>
      </c>
    </row>
    <row r="7120" spans="1:8" ht="15.75">
      <c r="A7120" s="3" t="s">
        <v>6983</v>
      </c>
      <c r="B7120" s="2" t="s">
        <v>2412</v>
      </c>
      <c r="C7120" s="2" t="s">
        <v>223</v>
      </c>
      <c r="D7120" s="2" t="s">
        <v>54</v>
      </c>
      <c r="E7120" s="4">
        <v>5</v>
      </c>
      <c r="F7120" s="4">
        <v>67500</v>
      </c>
      <c r="G7120" s="4">
        <v>6750</v>
      </c>
      <c r="H7120" s="4">
        <v>74250</v>
      </c>
    </row>
    <row r="7121" spans="1:8" ht="15.75">
      <c r="A7121" s="3" t="s">
        <v>6983</v>
      </c>
      <c r="B7121" s="2" t="s">
        <v>2413</v>
      </c>
      <c r="C7121" s="2" t="s">
        <v>223</v>
      </c>
      <c r="D7121" s="2" t="s">
        <v>65</v>
      </c>
      <c r="E7121" s="4">
        <v>5</v>
      </c>
      <c r="F7121" s="4">
        <v>80000</v>
      </c>
      <c r="G7121" s="4">
        <v>8000</v>
      </c>
      <c r="H7121" s="4">
        <v>88000</v>
      </c>
    </row>
    <row r="7122" spans="1:8" ht="15.75">
      <c r="A7122" s="3" t="s">
        <v>6983</v>
      </c>
      <c r="B7122" s="2" t="s">
        <v>2432</v>
      </c>
      <c r="C7122" s="2" t="s">
        <v>267</v>
      </c>
      <c r="D7122" s="2" t="s">
        <v>2433</v>
      </c>
      <c r="E7122" s="4">
        <v>55</v>
      </c>
      <c r="F7122" s="4">
        <v>276370</v>
      </c>
      <c r="G7122" s="4">
        <v>27637</v>
      </c>
      <c r="H7122" s="4">
        <v>304007</v>
      </c>
    </row>
    <row r="7123" spans="1:8" ht="15.75">
      <c r="A7123" s="3" t="s">
        <v>6983</v>
      </c>
      <c r="B7123" s="2" t="s">
        <v>2436</v>
      </c>
      <c r="C7123" s="2" t="s">
        <v>267</v>
      </c>
      <c r="D7123" s="2" t="s">
        <v>2437</v>
      </c>
      <c r="E7123" s="4">
        <v>79</v>
      </c>
      <c r="F7123" s="4">
        <v>391445</v>
      </c>
      <c r="G7123" s="4">
        <v>39145</v>
      </c>
      <c r="H7123" s="4">
        <v>430590</v>
      </c>
    </row>
    <row r="7124" spans="1:8" ht="15.75">
      <c r="A7124" s="3" t="s">
        <v>6983</v>
      </c>
      <c r="B7124" s="2" t="s">
        <v>2440</v>
      </c>
      <c r="C7124" s="2" t="s">
        <v>267</v>
      </c>
      <c r="D7124" s="2" t="s">
        <v>2441</v>
      </c>
      <c r="E7124" s="4">
        <v>19</v>
      </c>
      <c r="F7124" s="4">
        <v>139517</v>
      </c>
      <c r="G7124" s="4">
        <v>13952</v>
      </c>
      <c r="H7124" s="4">
        <v>153469</v>
      </c>
    </row>
    <row r="7125" spans="1:8" ht="15.75">
      <c r="A7125" s="3" t="s">
        <v>6983</v>
      </c>
      <c r="B7125" s="2" t="s">
        <v>2442</v>
      </c>
      <c r="C7125" s="2" t="s">
        <v>267</v>
      </c>
      <c r="D7125" s="2" t="s">
        <v>2443</v>
      </c>
      <c r="E7125" s="4">
        <v>8</v>
      </c>
      <c r="F7125" s="4">
        <v>67888</v>
      </c>
      <c r="G7125" s="4">
        <v>6789</v>
      </c>
      <c r="H7125" s="4">
        <v>74677</v>
      </c>
    </row>
    <row r="7126" spans="1:8" ht="15.75">
      <c r="A7126" s="3" t="s">
        <v>6983</v>
      </c>
      <c r="B7126" s="2" t="s">
        <v>2446</v>
      </c>
      <c r="C7126" s="2" t="s">
        <v>267</v>
      </c>
      <c r="D7126" s="2" t="s">
        <v>2447</v>
      </c>
      <c r="E7126" s="4">
        <v>7</v>
      </c>
      <c r="F7126" s="4">
        <v>137900</v>
      </c>
      <c r="G7126" s="4">
        <v>13790</v>
      </c>
      <c r="H7126" s="4">
        <v>151690</v>
      </c>
    </row>
    <row r="7127" spans="1:8" ht="15.75">
      <c r="A7127" s="3" t="s">
        <v>6983</v>
      </c>
      <c r="B7127" s="2" t="s">
        <v>2450</v>
      </c>
      <c r="C7127" s="2" t="s">
        <v>267</v>
      </c>
      <c r="D7127" s="2" t="s">
        <v>2451</v>
      </c>
      <c r="E7127" s="4">
        <v>19</v>
      </c>
      <c r="F7127" s="4">
        <v>409200</v>
      </c>
      <c r="G7127" s="4">
        <v>40920</v>
      </c>
      <c r="H7127" s="4">
        <v>450120</v>
      </c>
    </row>
    <row r="7128" spans="1:8" ht="15.75">
      <c r="A7128" s="3" t="s">
        <v>6983</v>
      </c>
      <c r="B7128" s="2" t="s">
        <v>2455</v>
      </c>
      <c r="C7128" s="2" t="s">
        <v>267</v>
      </c>
      <c r="D7128" s="2" t="s">
        <v>2456</v>
      </c>
      <c r="E7128" s="4">
        <v>4</v>
      </c>
      <c r="F7128" s="4">
        <v>92400</v>
      </c>
      <c r="G7128" s="4">
        <v>9240</v>
      </c>
      <c r="H7128" s="4">
        <v>101640</v>
      </c>
    </row>
    <row r="7129" spans="1:8" ht="15.75">
      <c r="A7129" s="3" t="s">
        <v>6983</v>
      </c>
      <c r="B7129" s="2" t="s">
        <v>2457</v>
      </c>
      <c r="C7129" s="2" t="s">
        <v>267</v>
      </c>
      <c r="D7129" s="2" t="s">
        <v>2458</v>
      </c>
      <c r="E7129" s="4">
        <v>5</v>
      </c>
      <c r="F7129" s="4">
        <v>25565</v>
      </c>
      <c r="G7129" s="4">
        <v>2557</v>
      </c>
      <c r="H7129" s="4">
        <v>28122</v>
      </c>
    </row>
    <row r="7130" spans="1:8" ht="15.75">
      <c r="A7130" s="3" t="s">
        <v>6983</v>
      </c>
      <c r="B7130" s="2" t="s">
        <v>6080</v>
      </c>
      <c r="C7130" s="2" t="s">
        <v>267</v>
      </c>
      <c r="D7130" s="2" t="s">
        <v>2506</v>
      </c>
      <c r="E7130" s="4">
        <v>2</v>
      </c>
      <c r="F7130" s="4">
        <v>60400</v>
      </c>
      <c r="G7130" s="4">
        <v>6040</v>
      </c>
      <c r="H7130" s="4">
        <v>66440</v>
      </c>
    </row>
    <row r="7131" spans="1:8" ht="15.75">
      <c r="A7131" s="3" t="s">
        <v>6983</v>
      </c>
      <c r="B7131" s="2" t="s">
        <v>6081</v>
      </c>
      <c r="C7131" s="2" t="s">
        <v>267</v>
      </c>
      <c r="D7131" s="2" t="s">
        <v>6082</v>
      </c>
      <c r="E7131" s="4">
        <v>2</v>
      </c>
      <c r="F7131" s="4">
        <v>52800</v>
      </c>
      <c r="G7131" s="4">
        <v>5280</v>
      </c>
      <c r="H7131" s="4">
        <v>58080</v>
      </c>
    </row>
    <row r="7132" spans="1:8" ht="15.75">
      <c r="A7132" s="3" t="s">
        <v>6983</v>
      </c>
      <c r="B7132" s="2" t="s">
        <v>2463</v>
      </c>
      <c r="C7132" s="2" t="s">
        <v>271</v>
      </c>
      <c r="D7132" s="2" t="s">
        <v>2464</v>
      </c>
      <c r="E7132" s="4">
        <v>120</v>
      </c>
      <c r="F7132" s="4">
        <v>730080</v>
      </c>
      <c r="G7132" s="4">
        <v>73008</v>
      </c>
      <c r="H7132" s="4">
        <v>803088</v>
      </c>
    </row>
    <row r="7133" spans="1:8" ht="15.75">
      <c r="A7133" s="3" t="s">
        <v>6983</v>
      </c>
      <c r="B7133" s="2" t="s">
        <v>2465</v>
      </c>
      <c r="C7133" s="2" t="s">
        <v>271</v>
      </c>
      <c r="D7133" s="2" t="s">
        <v>2466</v>
      </c>
      <c r="E7133" s="4">
        <v>120</v>
      </c>
      <c r="F7133" s="4">
        <v>859800</v>
      </c>
      <c r="G7133" s="4">
        <v>85980</v>
      </c>
      <c r="H7133" s="4">
        <v>945780</v>
      </c>
    </row>
    <row r="7134" spans="1:8" ht="15.75">
      <c r="A7134" s="3" t="s">
        <v>6983</v>
      </c>
      <c r="B7134" s="2" t="s">
        <v>2469</v>
      </c>
      <c r="C7134" s="2" t="s">
        <v>271</v>
      </c>
      <c r="D7134" s="2" t="s">
        <v>2470</v>
      </c>
      <c r="E7134" s="4">
        <v>20</v>
      </c>
      <c r="F7134" s="4">
        <v>189060</v>
      </c>
      <c r="G7134" s="4">
        <v>18906</v>
      </c>
      <c r="H7134" s="4">
        <v>207966</v>
      </c>
    </row>
    <row r="7135" spans="1:8" ht="15.75">
      <c r="A7135" s="3" t="s">
        <v>6983</v>
      </c>
      <c r="B7135" s="2" t="s">
        <v>3783</v>
      </c>
      <c r="C7135" s="2" t="s">
        <v>271</v>
      </c>
      <c r="D7135" s="2" t="s">
        <v>3784</v>
      </c>
      <c r="E7135" s="4">
        <v>20</v>
      </c>
      <c r="F7135" s="4">
        <v>98700</v>
      </c>
      <c r="G7135" s="4">
        <v>9870</v>
      </c>
      <c r="H7135" s="4">
        <v>108570</v>
      </c>
    </row>
    <row r="7136" spans="1:8" ht="15.75">
      <c r="A7136" s="3" t="s">
        <v>6983</v>
      </c>
      <c r="B7136" s="2" t="s">
        <v>6083</v>
      </c>
      <c r="C7136" s="2" t="s">
        <v>271</v>
      </c>
      <c r="D7136" s="2" t="s">
        <v>2506</v>
      </c>
      <c r="E7136" s="4">
        <v>2</v>
      </c>
      <c r="F7136" s="4">
        <v>47200</v>
      </c>
      <c r="G7136" s="4">
        <v>4720</v>
      </c>
      <c r="H7136" s="4">
        <v>51920</v>
      </c>
    </row>
    <row r="7137" spans="1:8" ht="15.75">
      <c r="A7137" s="3" t="s">
        <v>6983</v>
      </c>
      <c r="B7137" s="2" t="s">
        <v>2473</v>
      </c>
      <c r="C7137" s="2" t="s">
        <v>264</v>
      </c>
      <c r="D7137" s="2" t="s">
        <v>2474</v>
      </c>
      <c r="E7137" s="4">
        <v>1276</v>
      </c>
      <c r="F7137" s="4">
        <v>4883280</v>
      </c>
      <c r="G7137" s="4">
        <v>488328</v>
      </c>
      <c r="H7137" s="4">
        <v>5371608</v>
      </c>
    </row>
    <row r="7138" spans="1:8" ht="15.75">
      <c r="A7138" s="3" t="s">
        <v>6983</v>
      </c>
      <c r="B7138" s="2" t="s">
        <v>2475</v>
      </c>
      <c r="C7138" s="2" t="s">
        <v>264</v>
      </c>
      <c r="D7138" s="2" t="s">
        <v>2476</v>
      </c>
      <c r="E7138" s="4">
        <v>20</v>
      </c>
      <c r="F7138" s="4">
        <v>103460</v>
      </c>
      <c r="G7138" s="4">
        <v>10346</v>
      </c>
      <c r="H7138" s="4">
        <v>113806</v>
      </c>
    </row>
    <row r="7139" spans="1:8" ht="15.75">
      <c r="A7139" s="3" t="s">
        <v>6983</v>
      </c>
      <c r="B7139" s="2" t="s">
        <v>2479</v>
      </c>
      <c r="C7139" s="2" t="s">
        <v>264</v>
      </c>
      <c r="D7139" s="2" t="s">
        <v>2480</v>
      </c>
      <c r="E7139" s="4">
        <v>970</v>
      </c>
      <c r="F7139" s="4">
        <v>5116670</v>
      </c>
      <c r="G7139" s="4">
        <v>511667</v>
      </c>
      <c r="H7139" s="4">
        <v>5628337</v>
      </c>
    </row>
    <row r="7140" spans="1:8" ht="15.75">
      <c r="A7140" s="3" t="s">
        <v>6983</v>
      </c>
      <c r="B7140" s="2" t="s">
        <v>2484</v>
      </c>
      <c r="C7140" s="2" t="s">
        <v>264</v>
      </c>
      <c r="D7140" s="2" t="s">
        <v>2485</v>
      </c>
      <c r="E7140" s="4">
        <v>490</v>
      </c>
      <c r="F7140" s="4">
        <v>3472500</v>
      </c>
      <c r="G7140" s="4">
        <v>347250</v>
      </c>
      <c r="H7140" s="4">
        <v>3819750</v>
      </c>
    </row>
    <row r="7141" spans="1:8" ht="15.75">
      <c r="A7141" s="3" t="s">
        <v>6983</v>
      </c>
      <c r="B7141" s="2" t="s">
        <v>2486</v>
      </c>
      <c r="C7141" s="2" t="s">
        <v>264</v>
      </c>
      <c r="D7141" s="2" t="s">
        <v>2487</v>
      </c>
      <c r="E7141" s="4">
        <v>268</v>
      </c>
      <c r="F7141" s="4">
        <v>1776572</v>
      </c>
      <c r="G7141" s="4">
        <v>177657</v>
      </c>
      <c r="H7141" s="4">
        <v>1954229</v>
      </c>
    </row>
    <row r="7142" spans="1:8" ht="15.75">
      <c r="A7142" s="3" t="s">
        <v>6983</v>
      </c>
      <c r="B7142" s="2" t="s">
        <v>2488</v>
      </c>
      <c r="C7142" s="2" t="s">
        <v>264</v>
      </c>
      <c r="D7142" s="2" t="s">
        <v>2489</v>
      </c>
      <c r="E7142" s="4">
        <v>400</v>
      </c>
      <c r="F7142" s="4">
        <v>959200</v>
      </c>
      <c r="G7142" s="4">
        <v>95920</v>
      </c>
      <c r="H7142" s="4">
        <v>1055120</v>
      </c>
    </row>
    <row r="7143" spans="1:8" ht="15.75">
      <c r="A7143" s="3" t="s">
        <v>6983</v>
      </c>
      <c r="B7143" s="2" t="s">
        <v>2490</v>
      </c>
      <c r="C7143" s="2" t="s">
        <v>264</v>
      </c>
      <c r="D7143" s="2" t="s">
        <v>2491</v>
      </c>
      <c r="E7143" s="4">
        <v>60</v>
      </c>
      <c r="F7143" s="4">
        <v>453720</v>
      </c>
      <c r="G7143" s="4">
        <v>45372</v>
      </c>
      <c r="H7143" s="4">
        <v>499092</v>
      </c>
    </row>
    <row r="7144" spans="1:8" ht="15.75">
      <c r="A7144" s="3" t="s">
        <v>6983</v>
      </c>
      <c r="B7144" s="2" t="s">
        <v>2492</v>
      </c>
      <c r="C7144" s="2" t="s">
        <v>264</v>
      </c>
      <c r="D7144" s="2" t="s">
        <v>2493</v>
      </c>
      <c r="E7144" s="4">
        <v>28</v>
      </c>
      <c r="F7144" s="4">
        <v>288288</v>
      </c>
      <c r="G7144" s="4">
        <v>28830</v>
      </c>
      <c r="H7144" s="4">
        <v>317118</v>
      </c>
    </row>
    <row r="7145" spans="1:8" ht="15.75">
      <c r="A7145" s="3" t="s">
        <v>6983</v>
      </c>
      <c r="B7145" s="2" t="s">
        <v>2494</v>
      </c>
      <c r="C7145" s="2" t="s">
        <v>264</v>
      </c>
      <c r="D7145" s="2" t="s">
        <v>2495</v>
      </c>
      <c r="E7145" s="4">
        <v>553</v>
      </c>
      <c r="F7145" s="4">
        <v>1441611</v>
      </c>
      <c r="G7145" s="4">
        <v>144161</v>
      </c>
      <c r="H7145" s="4">
        <v>1585772</v>
      </c>
    </row>
    <row r="7146" spans="1:8" ht="15.75">
      <c r="A7146" s="3" t="s">
        <v>6983</v>
      </c>
      <c r="B7146" s="2" t="s">
        <v>2496</v>
      </c>
      <c r="C7146" s="2" t="s">
        <v>264</v>
      </c>
      <c r="D7146" s="2" t="s">
        <v>2497</v>
      </c>
      <c r="E7146" s="4">
        <v>1</v>
      </c>
      <c r="F7146" s="4">
        <v>20900</v>
      </c>
      <c r="G7146" s="4">
        <v>2090</v>
      </c>
      <c r="H7146" s="4">
        <v>22990</v>
      </c>
    </row>
    <row r="7147" spans="1:8" ht="15.75">
      <c r="A7147" s="3" t="s">
        <v>6983</v>
      </c>
      <c r="B7147" s="2" t="s">
        <v>2498</v>
      </c>
      <c r="C7147" s="2" t="s">
        <v>264</v>
      </c>
      <c r="D7147" s="2" t="s">
        <v>2328</v>
      </c>
      <c r="E7147" s="4">
        <v>10</v>
      </c>
      <c r="F7147" s="4">
        <v>191000</v>
      </c>
      <c r="G7147" s="4">
        <v>19100</v>
      </c>
      <c r="H7147" s="4">
        <v>210100</v>
      </c>
    </row>
    <row r="7148" spans="1:8" ht="15.75">
      <c r="A7148" s="3" t="s">
        <v>6983</v>
      </c>
      <c r="B7148" s="2" t="s">
        <v>2501</v>
      </c>
      <c r="C7148" s="2" t="s">
        <v>264</v>
      </c>
      <c r="D7148" s="2" t="s">
        <v>2454</v>
      </c>
      <c r="E7148" s="4">
        <v>2</v>
      </c>
      <c r="F7148" s="4">
        <v>50600</v>
      </c>
      <c r="G7148" s="4">
        <v>5060</v>
      </c>
      <c r="H7148" s="4">
        <v>55660</v>
      </c>
    </row>
    <row r="7149" spans="1:8" ht="15.75">
      <c r="A7149" s="3" t="s">
        <v>6983</v>
      </c>
      <c r="B7149" s="2" t="s">
        <v>2502</v>
      </c>
      <c r="C7149" s="2" t="s">
        <v>264</v>
      </c>
      <c r="D7149" s="2" t="s">
        <v>2456</v>
      </c>
      <c r="E7149" s="4">
        <v>11</v>
      </c>
      <c r="F7149" s="4">
        <v>201600</v>
      </c>
      <c r="G7149" s="4">
        <v>20160</v>
      </c>
      <c r="H7149" s="4">
        <v>221760</v>
      </c>
    </row>
    <row r="7150" spans="1:8" ht="15.75">
      <c r="A7150" s="3" t="s">
        <v>6983</v>
      </c>
      <c r="B7150" s="2" t="s">
        <v>2503</v>
      </c>
      <c r="C7150" s="2" t="s">
        <v>264</v>
      </c>
      <c r="D7150" s="2" t="s">
        <v>2504</v>
      </c>
      <c r="E7150" s="4">
        <v>20</v>
      </c>
      <c r="F7150" s="4">
        <v>60820</v>
      </c>
      <c r="G7150" s="4">
        <v>6082</v>
      </c>
      <c r="H7150" s="4">
        <v>66902</v>
      </c>
    </row>
    <row r="7151" spans="1:8" ht="15.75">
      <c r="A7151" s="3" t="s">
        <v>6983</v>
      </c>
      <c r="B7151" s="2" t="s">
        <v>2505</v>
      </c>
      <c r="C7151" s="2" t="s">
        <v>264</v>
      </c>
      <c r="D7151" s="2" t="s">
        <v>2506</v>
      </c>
      <c r="E7151" s="4">
        <v>2</v>
      </c>
      <c r="F7151" s="4">
        <v>48200</v>
      </c>
      <c r="G7151" s="4">
        <v>4820</v>
      </c>
      <c r="H7151" s="4">
        <v>53020</v>
      </c>
    </row>
    <row r="7152" spans="1:8" ht="15.75">
      <c r="A7152" s="3" t="s">
        <v>6983</v>
      </c>
      <c r="B7152" s="2" t="s">
        <v>2507</v>
      </c>
      <c r="C7152" s="2" t="s">
        <v>264</v>
      </c>
      <c r="D7152" s="2" t="s">
        <v>2508</v>
      </c>
      <c r="E7152" s="4">
        <v>520</v>
      </c>
      <c r="F7152" s="4">
        <v>1989000</v>
      </c>
      <c r="G7152" s="4">
        <v>198900</v>
      </c>
      <c r="H7152" s="4">
        <v>2187900</v>
      </c>
    </row>
    <row r="7153" spans="1:8" ht="15.75">
      <c r="A7153" s="3" t="s">
        <v>6983</v>
      </c>
      <c r="B7153" s="2" t="s">
        <v>2509</v>
      </c>
      <c r="C7153" s="2" t="s">
        <v>264</v>
      </c>
      <c r="D7153" s="2" t="s">
        <v>2510</v>
      </c>
      <c r="E7153" s="4">
        <v>51</v>
      </c>
      <c r="F7153" s="4">
        <v>207450</v>
      </c>
      <c r="G7153" s="4">
        <v>20745</v>
      </c>
      <c r="H7153" s="4">
        <v>228195</v>
      </c>
    </row>
    <row r="7154" spans="1:8" ht="15.75">
      <c r="A7154" s="3" t="s">
        <v>6983</v>
      </c>
      <c r="B7154" s="2" t="s">
        <v>2511</v>
      </c>
      <c r="C7154" s="2" t="s">
        <v>264</v>
      </c>
      <c r="D7154" s="2" t="s">
        <v>2512</v>
      </c>
      <c r="E7154" s="4">
        <v>10</v>
      </c>
      <c r="F7154" s="4">
        <v>42330</v>
      </c>
      <c r="G7154" s="4">
        <v>4233</v>
      </c>
      <c r="H7154" s="4">
        <v>46563</v>
      </c>
    </row>
    <row r="7155" spans="1:8" ht="15.75">
      <c r="A7155" s="3" t="s">
        <v>6983</v>
      </c>
      <c r="B7155" s="2" t="s">
        <v>2513</v>
      </c>
      <c r="C7155" s="2" t="s">
        <v>294</v>
      </c>
      <c r="D7155" s="2" t="s">
        <v>2514</v>
      </c>
      <c r="E7155" s="4">
        <v>4</v>
      </c>
      <c r="F7155" s="4">
        <v>18980</v>
      </c>
      <c r="G7155" s="4">
        <v>1898</v>
      </c>
      <c r="H7155" s="4">
        <v>20878</v>
      </c>
    </row>
    <row r="7156" spans="1:8" ht="15.75">
      <c r="A7156" s="3" t="s">
        <v>6983</v>
      </c>
      <c r="B7156" s="2" t="s">
        <v>2515</v>
      </c>
      <c r="C7156" s="2" t="s">
        <v>294</v>
      </c>
      <c r="D7156" s="2" t="s">
        <v>2516</v>
      </c>
      <c r="E7156" s="4">
        <v>20</v>
      </c>
      <c r="F7156" s="4">
        <v>117780</v>
      </c>
      <c r="G7156" s="4">
        <v>11778</v>
      </c>
      <c r="H7156" s="4">
        <v>129558</v>
      </c>
    </row>
    <row r="7157" spans="1:8" ht="15.75">
      <c r="A7157" s="3" t="s">
        <v>6983</v>
      </c>
      <c r="B7157" s="2" t="s">
        <v>2517</v>
      </c>
      <c r="C7157" s="2" t="s">
        <v>294</v>
      </c>
      <c r="D7157" s="2" t="s">
        <v>2518</v>
      </c>
      <c r="E7157" s="4">
        <v>150</v>
      </c>
      <c r="F7157" s="4">
        <v>440700</v>
      </c>
      <c r="G7157" s="4">
        <v>44070</v>
      </c>
      <c r="H7157" s="4">
        <v>484770</v>
      </c>
    </row>
    <row r="7158" spans="1:8" ht="15.75">
      <c r="A7158" s="3" t="s">
        <v>6983</v>
      </c>
      <c r="B7158" s="2" t="s">
        <v>2519</v>
      </c>
      <c r="C7158" s="2" t="s">
        <v>294</v>
      </c>
      <c r="D7158" s="2" t="s">
        <v>2520</v>
      </c>
      <c r="E7158" s="4">
        <v>20</v>
      </c>
      <c r="F7158" s="4">
        <v>139400</v>
      </c>
      <c r="G7158" s="4">
        <v>13940</v>
      </c>
      <c r="H7158" s="4">
        <v>153340</v>
      </c>
    </row>
    <row r="7159" spans="1:8" ht="15.75">
      <c r="A7159" s="3" t="s">
        <v>6983</v>
      </c>
      <c r="B7159" s="2" t="s">
        <v>2523</v>
      </c>
      <c r="C7159" s="2" t="s">
        <v>294</v>
      </c>
      <c r="D7159" s="2" t="s">
        <v>2524</v>
      </c>
      <c r="E7159" s="4">
        <v>180</v>
      </c>
      <c r="F7159" s="4">
        <v>574740</v>
      </c>
      <c r="G7159" s="4">
        <v>57474</v>
      </c>
      <c r="H7159" s="4">
        <v>632214</v>
      </c>
    </row>
    <row r="7160" spans="1:8" ht="15.75">
      <c r="A7160" s="3" t="s">
        <v>6983</v>
      </c>
      <c r="B7160" s="2" t="s">
        <v>2528</v>
      </c>
      <c r="C7160" s="2" t="s">
        <v>294</v>
      </c>
      <c r="D7160" s="2" t="s">
        <v>2529</v>
      </c>
      <c r="E7160" s="4">
        <v>185</v>
      </c>
      <c r="F7160" s="4">
        <v>500240</v>
      </c>
      <c r="G7160" s="4">
        <v>50024</v>
      </c>
      <c r="H7160" s="4">
        <v>550264</v>
      </c>
    </row>
    <row r="7161" spans="1:8" ht="15.75">
      <c r="A7161" s="3" t="s">
        <v>6983</v>
      </c>
      <c r="B7161" s="2" t="s">
        <v>2534</v>
      </c>
      <c r="C7161" s="2" t="s">
        <v>299</v>
      </c>
      <c r="D7161" s="2" t="s">
        <v>2535</v>
      </c>
      <c r="E7161" s="4">
        <v>100</v>
      </c>
      <c r="F7161" s="4">
        <v>433950</v>
      </c>
      <c r="G7161" s="4">
        <v>43395</v>
      </c>
      <c r="H7161" s="4">
        <v>477345</v>
      </c>
    </row>
    <row r="7162" spans="1:8" ht="15.75">
      <c r="A7162" s="3" t="s">
        <v>6983</v>
      </c>
      <c r="B7162" s="2" t="s">
        <v>2536</v>
      </c>
      <c r="C7162" s="2" t="s">
        <v>299</v>
      </c>
      <c r="D7162" s="2" t="s">
        <v>2537</v>
      </c>
      <c r="E7162" s="4">
        <v>10</v>
      </c>
      <c r="F7162" s="4">
        <v>50380</v>
      </c>
      <c r="G7162" s="4">
        <v>5038</v>
      </c>
      <c r="H7162" s="4">
        <v>55418</v>
      </c>
    </row>
    <row r="7163" spans="1:8" ht="15.75">
      <c r="A7163" s="3" t="s">
        <v>6983</v>
      </c>
      <c r="B7163" s="2" t="s">
        <v>2538</v>
      </c>
      <c r="C7163" s="2" t="s">
        <v>299</v>
      </c>
      <c r="D7163" s="2" t="s">
        <v>2539</v>
      </c>
      <c r="E7163" s="4">
        <v>60</v>
      </c>
      <c r="F7163" s="4">
        <v>278120</v>
      </c>
      <c r="G7163" s="4">
        <v>27812</v>
      </c>
      <c r="H7163" s="4">
        <v>305932</v>
      </c>
    </row>
    <row r="7164" spans="1:8" ht="15.75">
      <c r="A7164" s="3" t="s">
        <v>6983</v>
      </c>
      <c r="B7164" s="2" t="s">
        <v>2542</v>
      </c>
      <c r="C7164" s="2" t="s">
        <v>299</v>
      </c>
      <c r="D7164" s="2" t="s">
        <v>2543</v>
      </c>
      <c r="E7164" s="4">
        <v>78</v>
      </c>
      <c r="F7164" s="4">
        <v>523054</v>
      </c>
      <c r="G7164" s="4">
        <v>52306</v>
      </c>
      <c r="H7164" s="4">
        <v>575360</v>
      </c>
    </row>
    <row r="7165" spans="1:8" ht="15.75">
      <c r="A7165" s="3" t="s">
        <v>6983</v>
      </c>
      <c r="B7165" s="2" t="s">
        <v>2544</v>
      </c>
      <c r="C7165" s="2" t="s">
        <v>299</v>
      </c>
      <c r="D7165" s="2" t="s">
        <v>2545</v>
      </c>
      <c r="E7165" s="4">
        <v>35</v>
      </c>
      <c r="F7165" s="4">
        <v>277790</v>
      </c>
      <c r="G7165" s="4">
        <v>27778</v>
      </c>
      <c r="H7165" s="4">
        <v>305568</v>
      </c>
    </row>
    <row r="7166" spans="1:8" ht="15.75">
      <c r="A7166" s="3" t="s">
        <v>6983</v>
      </c>
      <c r="B7166" s="2" t="s">
        <v>2546</v>
      </c>
      <c r="C7166" s="2" t="s">
        <v>299</v>
      </c>
      <c r="D7166" s="2" t="s">
        <v>2547</v>
      </c>
      <c r="E7166" s="4">
        <v>10</v>
      </c>
      <c r="F7166" s="4">
        <v>28260</v>
      </c>
      <c r="G7166" s="4">
        <v>2826</v>
      </c>
      <c r="H7166" s="4">
        <v>31086</v>
      </c>
    </row>
    <row r="7167" spans="1:8" ht="15.75">
      <c r="A7167" s="3" t="s">
        <v>6983</v>
      </c>
      <c r="B7167" s="2" t="s">
        <v>2548</v>
      </c>
      <c r="C7167" s="2" t="s">
        <v>299</v>
      </c>
      <c r="D7167" s="2" t="s">
        <v>2549</v>
      </c>
      <c r="E7167" s="4">
        <v>30</v>
      </c>
      <c r="F7167" s="4">
        <v>272400</v>
      </c>
      <c r="G7167" s="4">
        <v>27240</v>
      </c>
      <c r="H7167" s="4">
        <v>299640</v>
      </c>
    </row>
    <row r="7168" spans="1:8" ht="15.75">
      <c r="A7168" s="3" t="s">
        <v>6983</v>
      </c>
      <c r="B7168" s="2" t="s">
        <v>2550</v>
      </c>
      <c r="C7168" s="2" t="s">
        <v>299</v>
      </c>
      <c r="D7168" s="2" t="s">
        <v>2551</v>
      </c>
      <c r="E7168" s="4">
        <v>100</v>
      </c>
      <c r="F7168" s="4">
        <v>329330</v>
      </c>
      <c r="G7168" s="4">
        <v>32934</v>
      </c>
      <c r="H7168" s="4">
        <v>362264</v>
      </c>
    </row>
    <row r="7169" spans="1:8" ht="15.75">
      <c r="A7169" s="3" t="s">
        <v>6983</v>
      </c>
      <c r="B7169" s="2" t="s">
        <v>2552</v>
      </c>
      <c r="C7169" s="2" t="s">
        <v>299</v>
      </c>
      <c r="D7169" s="2" t="s">
        <v>2553</v>
      </c>
      <c r="E7169" s="4">
        <v>2</v>
      </c>
      <c r="F7169" s="4">
        <v>35400</v>
      </c>
      <c r="G7169" s="4">
        <v>3540</v>
      </c>
      <c r="H7169" s="4">
        <v>38940</v>
      </c>
    </row>
    <row r="7170" spans="1:8" ht="15.75">
      <c r="A7170" s="3" t="s">
        <v>6983</v>
      </c>
      <c r="B7170" s="2" t="s">
        <v>6084</v>
      </c>
      <c r="C7170" s="2" t="s">
        <v>299</v>
      </c>
      <c r="D7170" s="2" t="s">
        <v>2454</v>
      </c>
      <c r="E7170" s="4">
        <v>3</v>
      </c>
      <c r="F7170" s="4">
        <v>66000</v>
      </c>
      <c r="G7170" s="4">
        <v>6600</v>
      </c>
      <c r="H7170" s="4">
        <v>72600</v>
      </c>
    </row>
    <row r="7171" spans="1:8" ht="15.75">
      <c r="A7171" s="3" t="s">
        <v>6983</v>
      </c>
      <c r="B7171" s="2" t="s">
        <v>2556</v>
      </c>
      <c r="C7171" s="2" t="s">
        <v>299</v>
      </c>
      <c r="D7171" s="2" t="s">
        <v>2557</v>
      </c>
      <c r="E7171" s="4">
        <v>20</v>
      </c>
      <c r="F7171" s="4">
        <v>70300</v>
      </c>
      <c r="G7171" s="4">
        <v>7030</v>
      </c>
      <c r="H7171" s="4">
        <v>77330</v>
      </c>
    </row>
    <row r="7172" spans="1:8" ht="15.75">
      <c r="A7172" s="3" t="s">
        <v>6983</v>
      </c>
      <c r="B7172" s="2" t="s">
        <v>6086</v>
      </c>
      <c r="C7172" s="2" t="s">
        <v>299</v>
      </c>
      <c r="D7172" s="2" t="s">
        <v>2328</v>
      </c>
      <c r="E7172" s="4">
        <v>5</v>
      </c>
      <c r="F7172" s="4">
        <v>97500</v>
      </c>
      <c r="G7172" s="4">
        <v>9750</v>
      </c>
      <c r="H7172" s="4">
        <v>107250</v>
      </c>
    </row>
    <row r="7173" spans="1:8" ht="15.75">
      <c r="A7173" s="3" t="s">
        <v>6983</v>
      </c>
      <c r="B7173" s="2" t="s">
        <v>2576</v>
      </c>
      <c r="C7173" s="2" t="s">
        <v>310</v>
      </c>
      <c r="D7173" s="2" t="s">
        <v>2577</v>
      </c>
      <c r="E7173" s="4">
        <v>10</v>
      </c>
      <c r="F7173" s="4">
        <v>48580</v>
      </c>
      <c r="G7173" s="4">
        <v>4858</v>
      </c>
      <c r="H7173" s="4">
        <v>53438</v>
      </c>
    </row>
    <row r="7174" spans="1:8" ht="15.75">
      <c r="A7174" s="3" t="s">
        <v>6983</v>
      </c>
      <c r="B7174" s="2" t="s">
        <v>2578</v>
      </c>
      <c r="C7174" s="2" t="s">
        <v>310</v>
      </c>
      <c r="D7174" s="2" t="s">
        <v>2579</v>
      </c>
      <c r="E7174" s="4">
        <v>55</v>
      </c>
      <c r="F7174" s="4">
        <v>330055</v>
      </c>
      <c r="G7174" s="4">
        <v>33007</v>
      </c>
      <c r="H7174" s="4">
        <v>363062</v>
      </c>
    </row>
    <row r="7175" spans="1:8" ht="15.75">
      <c r="A7175" s="3" t="s">
        <v>6983</v>
      </c>
      <c r="B7175" s="2" t="s">
        <v>2580</v>
      </c>
      <c r="C7175" s="2" t="s">
        <v>310</v>
      </c>
      <c r="D7175" s="2" t="s">
        <v>2581</v>
      </c>
      <c r="E7175" s="4">
        <v>76</v>
      </c>
      <c r="F7175" s="4">
        <v>531228</v>
      </c>
      <c r="G7175" s="4">
        <v>53124</v>
      </c>
      <c r="H7175" s="4">
        <v>584352</v>
      </c>
    </row>
    <row r="7176" spans="1:8" ht="15.75">
      <c r="A7176" s="3" t="s">
        <v>6983</v>
      </c>
      <c r="B7176" s="2" t="s">
        <v>2582</v>
      </c>
      <c r="C7176" s="2" t="s">
        <v>310</v>
      </c>
      <c r="D7176" s="2" t="s">
        <v>2583</v>
      </c>
      <c r="E7176" s="4">
        <v>25</v>
      </c>
      <c r="F7176" s="4">
        <v>197430</v>
      </c>
      <c r="G7176" s="4">
        <v>19743</v>
      </c>
      <c r="H7176" s="4">
        <v>217173</v>
      </c>
    </row>
    <row r="7177" spans="1:8" ht="15.75">
      <c r="A7177" s="3" t="s">
        <v>6983</v>
      </c>
      <c r="B7177" s="2" t="s">
        <v>2584</v>
      </c>
      <c r="C7177" s="2" t="s">
        <v>310</v>
      </c>
      <c r="D7177" s="2" t="s">
        <v>2585</v>
      </c>
      <c r="E7177" s="4">
        <v>30</v>
      </c>
      <c r="F7177" s="4">
        <v>276420</v>
      </c>
      <c r="G7177" s="4">
        <v>27642</v>
      </c>
      <c r="H7177" s="4">
        <v>304062</v>
      </c>
    </row>
    <row r="7178" spans="1:8" ht="15.75">
      <c r="A7178" s="3" t="s">
        <v>6983</v>
      </c>
      <c r="B7178" s="2" t="s">
        <v>3787</v>
      </c>
      <c r="C7178" s="2" t="s">
        <v>310</v>
      </c>
      <c r="D7178" s="2" t="s">
        <v>2447</v>
      </c>
      <c r="E7178" s="4">
        <v>10</v>
      </c>
      <c r="F7178" s="4">
        <v>166000</v>
      </c>
      <c r="G7178" s="4">
        <v>16600</v>
      </c>
      <c r="H7178" s="4">
        <v>182600</v>
      </c>
    </row>
    <row r="7179" spans="1:8" ht="15.75">
      <c r="A7179" s="3" t="s">
        <v>6983</v>
      </c>
      <c r="B7179" s="2" t="s">
        <v>6088</v>
      </c>
      <c r="C7179" s="2" t="s">
        <v>310</v>
      </c>
      <c r="D7179" s="2" t="s">
        <v>2328</v>
      </c>
      <c r="E7179" s="4">
        <v>5</v>
      </c>
      <c r="F7179" s="4">
        <v>105000</v>
      </c>
      <c r="G7179" s="4">
        <v>10500</v>
      </c>
      <c r="H7179" s="4">
        <v>115500</v>
      </c>
    </row>
    <row r="7180" spans="1:8" ht="15.75">
      <c r="A7180" s="3" t="s">
        <v>6983</v>
      </c>
      <c r="B7180" s="2" t="s">
        <v>6089</v>
      </c>
      <c r="C7180" s="2" t="s">
        <v>310</v>
      </c>
      <c r="D7180" s="2" t="s">
        <v>2456</v>
      </c>
      <c r="E7180" s="4">
        <v>5</v>
      </c>
      <c r="F7180" s="4">
        <v>118000</v>
      </c>
      <c r="G7180" s="4">
        <v>11800</v>
      </c>
      <c r="H7180" s="4">
        <v>129800</v>
      </c>
    </row>
    <row r="7181" spans="1:8" ht="15.75">
      <c r="A7181" s="3" t="s">
        <v>6983</v>
      </c>
      <c r="B7181" s="2" t="s">
        <v>2586</v>
      </c>
      <c r="C7181" s="2" t="s">
        <v>310</v>
      </c>
      <c r="D7181" s="2" t="s">
        <v>2587</v>
      </c>
      <c r="E7181" s="4">
        <v>5</v>
      </c>
      <c r="F7181" s="4">
        <v>24015</v>
      </c>
      <c r="G7181" s="4">
        <v>2402</v>
      </c>
      <c r="H7181" s="4">
        <v>26417</v>
      </c>
    </row>
    <row r="7182" spans="1:8" ht="15.75">
      <c r="A7182" s="3" t="s">
        <v>6983</v>
      </c>
      <c r="B7182" s="2" t="s">
        <v>2588</v>
      </c>
      <c r="C7182" s="2" t="s">
        <v>312</v>
      </c>
      <c r="D7182" s="2" t="s">
        <v>2589</v>
      </c>
      <c r="E7182" s="4">
        <v>50</v>
      </c>
      <c r="F7182" s="4">
        <v>234000</v>
      </c>
      <c r="G7182" s="4">
        <v>23400</v>
      </c>
      <c r="H7182" s="4">
        <v>257400</v>
      </c>
    </row>
    <row r="7183" spans="1:8" ht="15.75">
      <c r="A7183" s="3" t="s">
        <v>6983</v>
      </c>
      <c r="B7183" s="2" t="s">
        <v>2590</v>
      </c>
      <c r="C7183" s="2" t="s">
        <v>312</v>
      </c>
      <c r="D7183" s="2" t="s">
        <v>2591</v>
      </c>
      <c r="E7183" s="4">
        <v>50</v>
      </c>
      <c r="F7183" s="4">
        <v>291200</v>
      </c>
      <c r="G7183" s="4">
        <v>29120</v>
      </c>
      <c r="H7183" s="4">
        <v>320320</v>
      </c>
    </row>
    <row r="7184" spans="1:8" ht="15.75">
      <c r="A7184" s="3" t="s">
        <v>6983</v>
      </c>
      <c r="B7184" s="2" t="s">
        <v>2596</v>
      </c>
      <c r="C7184" s="2" t="s">
        <v>314</v>
      </c>
      <c r="D7184" s="2" t="s">
        <v>2597</v>
      </c>
      <c r="E7184" s="4">
        <v>20</v>
      </c>
      <c r="F7184" s="4">
        <v>80740</v>
      </c>
      <c r="G7184" s="4">
        <v>8074</v>
      </c>
      <c r="H7184" s="4">
        <v>88814</v>
      </c>
    </row>
    <row r="7185" spans="1:8" ht="15.75">
      <c r="A7185" s="3" t="s">
        <v>6983</v>
      </c>
      <c r="B7185" s="2" t="s">
        <v>2598</v>
      </c>
      <c r="C7185" s="2" t="s">
        <v>314</v>
      </c>
      <c r="D7185" s="2" t="s">
        <v>2599</v>
      </c>
      <c r="E7185" s="4">
        <v>10</v>
      </c>
      <c r="F7185" s="4">
        <v>56290</v>
      </c>
      <c r="G7185" s="4">
        <v>5629</v>
      </c>
      <c r="H7185" s="4">
        <v>61919</v>
      </c>
    </row>
    <row r="7186" spans="1:8" ht="15.75">
      <c r="A7186" s="3" t="s">
        <v>6983</v>
      </c>
      <c r="B7186" s="2" t="s">
        <v>2604</v>
      </c>
      <c r="C7186" s="2" t="s">
        <v>314</v>
      </c>
      <c r="D7186" s="2" t="s">
        <v>2605</v>
      </c>
      <c r="E7186" s="4">
        <v>320</v>
      </c>
      <c r="F7186" s="4">
        <v>922560</v>
      </c>
      <c r="G7186" s="4">
        <v>92256</v>
      </c>
      <c r="H7186" s="4">
        <v>1014816</v>
      </c>
    </row>
    <row r="7187" spans="1:8" ht="15.75">
      <c r="A7187" s="3" t="s">
        <v>6983</v>
      </c>
      <c r="B7187" s="2" t="s">
        <v>2606</v>
      </c>
      <c r="C7187" s="2" t="s">
        <v>314</v>
      </c>
      <c r="D7187" s="2" t="s">
        <v>2607</v>
      </c>
      <c r="E7187" s="4">
        <v>450</v>
      </c>
      <c r="F7187" s="4">
        <v>1194750</v>
      </c>
      <c r="G7187" s="4">
        <v>119475</v>
      </c>
      <c r="H7187" s="4">
        <v>1314225</v>
      </c>
    </row>
    <row r="7188" spans="1:8" ht="15.75">
      <c r="A7188" s="3" t="s">
        <v>6983</v>
      </c>
      <c r="B7188" s="2" t="s">
        <v>2610</v>
      </c>
      <c r="C7188" s="2" t="s">
        <v>314</v>
      </c>
      <c r="D7188" s="2" t="s">
        <v>2611</v>
      </c>
      <c r="E7188" s="4">
        <v>10</v>
      </c>
      <c r="F7188" s="4">
        <v>36480</v>
      </c>
      <c r="G7188" s="4">
        <v>3648</v>
      </c>
      <c r="H7188" s="4">
        <v>40128</v>
      </c>
    </row>
    <row r="7189" spans="1:8" ht="15.75">
      <c r="A7189" s="3" t="s">
        <v>6983</v>
      </c>
      <c r="B7189" s="2" t="s">
        <v>2614</v>
      </c>
      <c r="C7189" s="2" t="s">
        <v>318</v>
      </c>
      <c r="D7189" s="2" t="s">
        <v>2615</v>
      </c>
      <c r="E7189" s="4">
        <v>34</v>
      </c>
      <c r="F7189" s="4">
        <v>146472</v>
      </c>
      <c r="G7189" s="4">
        <v>14647</v>
      </c>
      <c r="H7189" s="4">
        <v>161119</v>
      </c>
    </row>
    <row r="7190" spans="1:8" ht="15.75">
      <c r="A7190" s="3" t="s">
        <v>6983</v>
      </c>
      <c r="B7190" s="2" t="s">
        <v>2616</v>
      </c>
      <c r="C7190" s="2" t="s">
        <v>318</v>
      </c>
      <c r="D7190" s="2" t="s">
        <v>2617</v>
      </c>
      <c r="E7190" s="4">
        <v>30</v>
      </c>
      <c r="F7190" s="4">
        <v>163530</v>
      </c>
      <c r="G7190" s="4">
        <v>16353</v>
      </c>
      <c r="H7190" s="4">
        <v>179883</v>
      </c>
    </row>
    <row r="7191" spans="1:8" ht="15.75">
      <c r="A7191" s="3" t="s">
        <v>6983</v>
      </c>
      <c r="B7191" s="2" t="s">
        <v>2620</v>
      </c>
      <c r="C7191" s="2" t="s">
        <v>318</v>
      </c>
      <c r="D7191" s="2" t="s">
        <v>2621</v>
      </c>
      <c r="E7191" s="4">
        <v>20</v>
      </c>
      <c r="F7191" s="4">
        <v>130660</v>
      </c>
      <c r="G7191" s="4">
        <v>13066</v>
      </c>
      <c r="H7191" s="4">
        <v>143726</v>
      </c>
    </row>
    <row r="7192" spans="1:8" ht="15.75">
      <c r="A7192" s="3" t="s">
        <v>6983</v>
      </c>
      <c r="B7192" s="2" t="s">
        <v>2624</v>
      </c>
      <c r="C7192" s="2" t="s">
        <v>318</v>
      </c>
      <c r="D7192" s="2" t="s">
        <v>2625</v>
      </c>
      <c r="E7192" s="4">
        <v>30</v>
      </c>
      <c r="F7192" s="4">
        <v>84900</v>
      </c>
      <c r="G7192" s="4">
        <v>8490</v>
      </c>
      <c r="H7192" s="4">
        <v>93390</v>
      </c>
    </row>
    <row r="7193" spans="1:8" ht="15.75">
      <c r="A7193" s="3" t="s">
        <v>6983</v>
      </c>
      <c r="B7193" s="2" t="s">
        <v>2628</v>
      </c>
      <c r="C7193" s="2" t="s">
        <v>318</v>
      </c>
      <c r="D7193" s="2" t="s">
        <v>2629</v>
      </c>
      <c r="E7193" s="4">
        <v>50</v>
      </c>
      <c r="F7193" s="4">
        <v>154250</v>
      </c>
      <c r="G7193" s="4">
        <v>15425</v>
      </c>
      <c r="H7193" s="4">
        <v>169675</v>
      </c>
    </row>
    <row r="7194" spans="1:8" ht="15.75">
      <c r="A7194" s="3" t="s">
        <v>6983</v>
      </c>
      <c r="B7194" s="2" t="s">
        <v>6092</v>
      </c>
      <c r="C7194" s="2" t="s">
        <v>312</v>
      </c>
      <c r="D7194" s="2" t="s">
        <v>2454</v>
      </c>
      <c r="E7194" s="4">
        <v>3</v>
      </c>
      <c r="F7194" s="4">
        <v>66000</v>
      </c>
      <c r="G7194" s="4">
        <v>6600</v>
      </c>
      <c r="H7194" s="4">
        <v>72600</v>
      </c>
    </row>
    <row r="7195" spans="1:8" ht="15.75">
      <c r="A7195" s="3" t="s">
        <v>6983</v>
      </c>
      <c r="B7195" s="2" t="s">
        <v>2636</v>
      </c>
      <c r="C7195" s="2" t="s">
        <v>2312</v>
      </c>
      <c r="D7195" s="2" t="s">
        <v>2637</v>
      </c>
      <c r="E7195" s="4">
        <v>10</v>
      </c>
      <c r="F7195" s="4">
        <v>56750</v>
      </c>
      <c r="G7195" s="4">
        <v>5675</v>
      </c>
      <c r="H7195" s="4">
        <v>62425</v>
      </c>
    </row>
    <row r="7196" spans="1:8" ht="15.75">
      <c r="A7196" s="3" t="s">
        <v>6983</v>
      </c>
      <c r="B7196" s="2" t="s">
        <v>6098</v>
      </c>
      <c r="C7196" s="2" t="s">
        <v>1401</v>
      </c>
      <c r="D7196" s="2" t="s">
        <v>6099</v>
      </c>
      <c r="E7196" s="4">
        <v>20</v>
      </c>
      <c r="F7196" s="4">
        <v>46900</v>
      </c>
      <c r="G7196" s="4">
        <v>4690</v>
      </c>
      <c r="H7196" s="4">
        <v>51590</v>
      </c>
    </row>
    <row r="7197" spans="1:8" ht="15.75">
      <c r="A7197" s="3" t="s">
        <v>6983</v>
      </c>
      <c r="B7197" s="2" t="s">
        <v>6107</v>
      </c>
      <c r="C7197" s="2" t="s">
        <v>1426</v>
      </c>
      <c r="D7197" s="2" t="s">
        <v>6108</v>
      </c>
      <c r="E7197" s="4">
        <v>10</v>
      </c>
      <c r="F7197" s="4">
        <v>48270</v>
      </c>
      <c r="G7197" s="4">
        <v>4827</v>
      </c>
      <c r="H7197" s="4">
        <v>53097</v>
      </c>
    </row>
    <row r="7198" spans="1:8" ht="15.75">
      <c r="A7198" s="3" t="s">
        <v>6983</v>
      </c>
      <c r="B7198" s="2" t="s">
        <v>2811</v>
      </c>
      <c r="C7198" s="2" t="s">
        <v>1443</v>
      </c>
      <c r="D7198" s="2" t="s">
        <v>2812</v>
      </c>
      <c r="E7198" s="4">
        <v>10</v>
      </c>
      <c r="F7198" s="4">
        <v>24780</v>
      </c>
      <c r="G7198" s="4">
        <v>2478</v>
      </c>
      <c r="H7198" s="4">
        <v>27258</v>
      </c>
    </row>
    <row r="7199" spans="1:8" ht="15.75">
      <c r="A7199" s="3" t="s">
        <v>6983</v>
      </c>
      <c r="B7199" s="2" t="s">
        <v>2813</v>
      </c>
      <c r="C7199" s="2" t="s">
        <v>1443</v>
      </c>
      <c r="D7199" s="2" t="s">
        <v>2814</v>
      </c>
      <c r="E7199" s="4">
        <v>10</v>
      </c>
      <c r="F7199" s="4">
        <v>38680</v>
      </c>
      <c r="G7199" s="4">
        <v>3868</v>
      </c>
      <c r="H7199" s="4">
        <v>42548</v>
      </c>
    </row>
    <row r="7200" spans="1:8" ht="15.75">
      <c r="A7200" s="3" t="s">
        <v>6983</v>
      </c>
      <c r="B7200" s="2" t="s">
        <v>2831</v>
      </c>
      <c r="C7200" s="2" t="s">
        <v>1401</v>
      </c>
      <c r="D7200" s="2" t="s">
        <v>2832</v>
      </c>
      <c r="E7200" s="4">
        <v>330</v>
      </c>
      <c r="F7200" s="4">
        <v>631950</v>
      </c>
      <c r="G7200" s="4">
        <v>63195</v>
      </c>
      <c r="H7200" s="4">
        <v>695145</v>
      </c>
    </row>
    <row r="7201" spans="1:8" ht="15.75">
      <c r="A7201" s="3" t="s">
        <v>6983</v>
      </c>
      <c r="B7201" s="2" t="s">
        <v>2834</v>
      </c>
      <c r="C7201" s="2" t="s">
        <v>1401</v>
      </c>
      <c r="D7201" s="2" t="s">
        <v>1414</v>
      </c>
      <c r="E7201" s="4">
        <v>10</v>
      </c>
      <c r="F7201" s="4">
        <v>45000</v>
      </c>
      <c r="G7201" s="4">
        <v>4500</v>
      </c>
      <c r="H7201" s="4">
        <v>49500</v>
      </c>
    </row>
    <row r="7202" spans="1:8" ht="15.75">
      <c r="A7202" s="3" t="s">
        <v>6983</v>
      </c>
      <c r="B7202" s="2" t="s">
        <v>2835</v>
      </c>
      <c r="C7202" s="2" t="s">
        <v>1401</v>
      </c>
      <c r="D7202" s="2" t="s">
        <v>2836</v>
      </c>
      <c r="E7202" s="4">
        <v>30</v>
      </c>
      <c r="F7202" s="4">
        <v>71430</v>
      </c>
      <c r="G7202" s="4">
        <v>7143</v>
      </c>
      <c r="H7202" s="4">
        <v>78573</v>
      </c>
    </row>
    <row r="7203" spans="1:8" ht="15.75">
      <c r="A7203" s="3" t="s">
        <v>6983</v>
      </c>
      <c r="B7203" s="2" t="s">
        <v>6109</v>
      </c>
      <c r="C7203" s="2" t="s">
        <v>1401</v>
      </c>
      <c r="D7203" s="2" t="s">
        <v>3795</v>
      </c>
      <c r="E7203" s="4">
        <v>10</v>
      </c>
      <c r="F7203" s="4">
        <v>52000</v>
      </c>
      <c r="G7203" s="4">
        <v>5200</v>
      </c>
      <c r="H7203" s="4">
        <v>57200</v>
      </c>
    </row>
    <row r="7204" spans="1:8" ht="15.75">
      <c r="A7204" s="3" t="s">
        <v>6983</v>
      </c>
      <c r="B7204" s="2" t="s">
        <v>6110</v>
      </c>
      <c r="C7204" s="2" t="s">
        <v>1401</v>
      </c>
      <c r="D7204" s="2" t="s">
        <v>2541</v>
      </c>
      <c r="E7204" s="4">
        <v>10</v>
      </c>
      <c r="F7204" s="4">
        <v>54000</v>
      </c>
      <c r="G7204" s="4">
        <v>5400</v>
      </c>
      <c r="H7204" s="4">
        <v>59400</v>
      </c>
    </row>
    <row r="7205" spans="1:8" ht="15.75">
      <c r="A7205" s="3" t="s">
        <v>6983</v>
      </c>
      <c r="B7205" s="2" t="s">
        <v>2837</v>
      </c>
      <c r="C7205" s="2" t="s">
        <v>1401</v>
      </c>
      <c r="D7205" s="2" t="s">
        <v>2439</v>
      </c>
      <c r="E7205" s="4">
        <v>10</v>
      </c>
      <c r="F7205" s="4">
        <v>54000</v>
      </c>
      <c r="G7205" s="4">
        <v>5400</v>
      </c>
      <c r="H7205" s="4">
        <v>59400</v>
      </c>
    </row>
    <row r="7206" spans="1:8" ht="15.75">
      <c r="A7206" s="3" t="s">
        <v>6983</v>
      </c>
      <c r="B7206" s="2" t="s">
        <v>2838</v>
      </c>
      <c r="C7206" s="2" t="s">
        <v>1401</v>
      </c>
      <c r="D7206" s="2" t="s">
        <v>2839</v>
      </c>
      <c r="E7206" s="4">
        <v>200</v>
      </c>
      <c r="F7206" s="4">
        <v>219000</v>
      </c>
      <c r="G7206" s="4">
        <v>21900</v>
      </c>
      <c r="H7206" s="4">
        <v>240900</v>
      </c>
    </row>
    <row r="7207" spans="1:8" ht="15.75">
      <c r="A7207" s="3" t="s">
        <v>6983</v>
      </c>
      <c r="B7207" s="2" t="s">
        <v>2848</v>
      </c>
      <c r="C7207" s="2" t="s">
        <v>1401</v>
      </c>
      <c r="D7207" s="2" t="s">
        <v>2849</v>
      </c>
      <c r="E7207" s="4">
        <v>40</v>
      </c>
      <c r="F7207" s="4">
        <v>52160</v>
      </c>
      <c r="G7207" s="4">
        <v>5216</v>
      </c>
      <c r="H7207" s="4">
        <v>57376</v>
      </c>
    </row>
    <row r="7208" spans="1:8" ht="15.75">
      <c r="A7208" s="3" t="s">
        <v>6983</v>
      </c>
      <c r="B7208" s="2" t="s">
        <v>6111</v>
      </c>
      <c r="C7208" s="2" t="s">
        <v>1401</v>
      </c>
      <c r="D7208" s="2" t="s">
        <v>6112</v>
      </c>
      <c r="E7208" s="4">
        <v>1</v>
      </c>
      <c r="F7208" s="4">
        <v>21000</v>
      </c>
      <c r="G7208" s="4">
        <v>2100</v>
      </c>
      <c r="H7208" s="4">
        <v>23100</v>
      </c>
    </row>
    <row r="7209" spans="1:8" ht="15.75">
      <c r="A7209" s="3" t="s">
        <v>6983</v>
      </c>
      <c r="B7209" s="2" t="s">
        <v>2852</v>
      </c>
      <c r="C7209" s="2" t="s">
        <v>1401</v>
      </c>
      <c r="D7209" s="2" t="s">
        <v>2853</v>
      </c>
      <c r="E7209" s="4">
        <v>20</v>
      </c>
      <c r="F7209" s="4">
        <v>39500</v>
      </c>
      <c r="G7209" s="4">
        <v>3950</v>
      </c>
      <c r="H7209" s="4">
        <v>43450</v>
      </c>
    </row>
    <row r="7210" spans="1:8" ht="15.75">
      <c r="A7210" s="3" t="s">
        <v>6983</v>
      </c>
      <c r="B7210" s="2" t="s">
        <v>2854</v>
      </c>
      <c r="C7210" s="2" t="s">
        <v>1401</v>
      </c>
      <c r="D7210" s="2" t="s">
        <v>2855</v>
      </c>
      <c r="E7210" s="4">
        <v>20</v>
      </c>
      <c r="F7210" s="4">
        <v>41560</v>
      </c>
      <c r="G7210" s="4">
        <v>4156</v>
      </c>
      <c r="H7210" s="4">
        <v>45716</v>
      </c>
    </row>
    <row r="7211" spans="1:8" ht="15.75">
      <c r="A7211" s="3" t="s">
        <v>6983</v>
      </c>
      <c r="B7211" s="2" t="s">
        <v>2856</v>
      </c>
      <c r="C7211" s="2" t="s">
        <v>1401</v>
      </c>
      <c r="D7211" s="2" t="s">
        <v>2857</v>
      </c>
      <c r="E7211" s="4">
        <v>20</v>
      </c>
      <c r="F7211" s="4">
        <v>43600</v>
      </c>
      <c r="G7211" s="4">
        <v>4360</v>
      </c>
      <c r="H7211" s="4">
        <v>47960</v>
      </c>
    </row>
    <row r="7212" spans="1:8" ht="15.75">
      <c r="A7212" s="3" t="s">
        <v>6983</v>
      </c>
      <c r="B7212" s="2" t="s">
        <v>2879</v>
      </c>
      <c r="C7212" s="2" t="s">
        <v>1412</v>
      </c>
      <c r="D7212" s="2" t="s">
        <v>2880</v>
      </c>
      <c r="E7212" s="4">
        <v>519</v>
      </c>
      <c r="F7212" s="4">
        <v>984631</v>
      </c>
      <c r="G7212" s="4">
        <v>98463</v>
      </c>
      <c r="H7212" s="4">
        <v>1083094</v>
      </c>
    </row>
    <row r="7213" spans="1:8" ht="15.75">
      <c r="A7213" s="3" t="s">
        <v>6983</v>
      </c>
      <c r="B7213" s="2" t="s">
        <v>2881</v>
      </c>
      <c r="C7213" s="2" t="s">
        <v>1412</v>
      </c>
      <c r="D7213" s="2" t="s">
        <v>2435</v>
      </c>
      <c r="E7213" s="4">
        <v>20</v>
      </c>
      <c r="F7213" s="4">
        <v>100760</v>
      </c>
      <c r="G7213" s="4">
        <v>10076</v>
      </c>
      <c r="H7213" s="4">
        <v>110836</v>
      </c>
    </row>
    <row r="7214" spans="1:8" ht="15.75">
      <c r="A7214" s="3" t="s">
        <v>6983</v>
      </c>
      <c r="B7214" s="2" t="s">
        <v>2882</v>
      </c>
      <c r="C7214" s="2" t="s">
        <v>1412</v>
      </c>
      <c r="D7214" s="2" t="s">
        <v>2646</v>
      </c>
      <c r="E7214" s="4">
        <v>275</v>
      </c>
      <c r="F7214" s="4">
        <v>649195</v>
      </c>
      <c r="G7214" s="4">
        <v>64920</v>
      </c>
      <c r="H7214" s="4">
        <v>714115</v>
      </c>
    </row>
    <row r="7215" spans="1:8" ht="15.75">
      <c r="A7215" s="3" t="s">
        <v>6983</v>
      </c>
      <c r="B7215" s="2" t="s">
        <v>2885</v>
      </c>
      <c r="C7215" s="2" t="s">
        <v>1412</v>
      </c>
      <c r="D7215" s="2" t="s">
        <v>2886</v>
      </c>
      <c r="E7215" s="4">
        <v>165</v>
      </c>
      <c r="F7215" s="4">
        <v>592845</v>
      </c>
      <c r="G7215" s="4">
        <v>59285</v>
      </c>
      <c r="H7215" s="4">
        <v>652130</v>
      </c>
    </row>
    <row r="7216" spans="1:8" ht="15.75">
      <c r="A7216" s="3" t="s">
        <v>6983</v>
      </c>
      <c r="B7216" s="2" t="s">
        <v>2887</v>
      </c>
      <c r="C7216" s="2" t="s">
        <v>1412</v>
      </c>
      <c r="D7216" s="2" t="s">
        <v>2888</v>
      </c>
      <c r="E7216" s="4">
        <v>90</v>
      </c>
      <c r="F7216" s="4">
        <v>380700</v>
      </c>
      <c r="G7216" s="4">
        <v>38070</v>
      </c>
      <c r="H7216" s="4">
        <v>418770</v>
      </c>
    </row>
    <row r="7217" spans="1:8" ht="15.75">
      <c r="A7217" s="3" t="s">
        <v>6983</v>
      </c>
      <c r="B7217" s="2" t="s">
        <v>2893</v>
      </c>
      <c r="C7217" s="2" t="s">
        <v>1412</v>
      </c>
      <c r="D7217" s="2" t="s">
        <v>2894</v>
      </c>
      <c r="E7217" s="4">
        <v>120</v>
      </c>
      <c r="F7217" s="4">
        <v>204880</v>
      </c>
      <c r="G7217" s="4">
        <v>20488</v>
      </c>
      <c r="H7217" s="4">
        <v>225368</v>
      </c>
    </row>
    <row r="7218" spans="1:8" ht="15.75">
      <c r="A7218" s="3" t="s">
        <v>6983</v>
      </c>
      <c r="B7218" s="2" t="s">
        <v>2895</v>
      </c>
      <c r="C7218" s="2" t="s">
        <v>1412</v>
      </c>
      <c r="D7218" s="2" t="s">
        <v>2896</v>
      </c>
      <c r="E7218" s="4">
        <v>80</v>
      </c>
      <c r="F7218" s="4">
        <v>157920</v>
      </c>
      <c r="G7218" s="4">
        <v>15792</v>
      </c>
      <c r="H7218" s="4">
        <v>173712</v>
      </c>
    </row>
    <row r="7219" spans="1:8" ht="15.75">
      <c r="A7219" s="3" t="s">
        <v>6983</v>
      </c>
      <c r="B7219" s="2" t="s">
        <v>2912</v>
      </c>
      <c r="C7219" s="2" t="s">
        <v>1417</v>
      </c>
      <c r="D7219" s="2" t="s">
        <v>2913</v>
      </c>
      <c r="E7219" s="4">
        <v>60</v>
      </c>
      <c r="F7219" s="4">
        <v>84000</v>
      </c>
      <c r="G7219" s="4">
        <v>8400</v>
      </c>
      <c r="H7219" s="4">
        <v>92400</v>
      </c>
    </row>
    <row r="7220" spans="1:8" ht="15.75">
      <c r="A7220" s="3" t="s">
        <v>6983</v>
      </c>
      <c r="B7220" s="2" t="s">
        <v>2916</v>
      </c>
      <c r="C7220" s="2" t="s">
        <v>1424</v>
      </c>
      <c r="D7220" s="2" t="s">
        <v>2917</v>
      </c>
      <c r="E7220" s="4">
        <v>30</v>
      </c>
      <c r="F7220" s="4">
        <v>75750</v>
      </c>
      <c r="G7220" s="4">
        <v>7575</v>
      </c>
      <c r="H7220" s="4">
        <v>83325</v>
      </c>
    </row>
    <row r="7221" spans="1:8" ht="15.75">
      <c r="A7221" s="3" t="s">
        <v>6983</v>
      </c>
      <c r="B7221" s="2" t="s">
        <v>2918</v>
      </c>
      <c r="C7221" s="2" t="s">
        <v>1424</v>
      </c>
      <c r="D7221" s="2" t="s">
        <v>2919</v>
      </c>
      <c r="E7221" s="4">
        <v>98</v>
      </c>
      <c r="F7221" s="4">
        <v>241374</v>
      </c>
      <c r="G7221" s="4">
        <v>24137</v>
      </c>
      <c r="H7221" s="4">
        <v>265511</v>
      </c>
    </row>
    <row r="7222" spans="1:8" ht="15.75">
      <c r="A7222" s="3" t="s">
        <v>6983</v>
      </c>
      <c r="B7222" s="2" t="s">
        <v>2920</v>
      </c>
      <c r="C7222" s="2" t="s">
        <v>1424</v>
      </c>
      <c r="D7222" s="2" t="s">
        <v>2921</v>
      </c>
      <c r="E7222" s="4">
        <v>35</v>
      </c>
      <c r="F7222" s="4">
        <v>130830</v>
      </c>
      <c r="G7222" s="4">
        <v>13083</v>
      </c>
      <c r="H7222" s="4">
        <v>143913</v>
      </c>
    </row>
    <row r="7223" spans="1:8" ht="15.75">
      <c r="A7223" s="3" t="s">
        <v>6983</v>
      </c>
      <c r="B7223" s="2" t="s">
        <v>2922</v>
      </c>
      <c r="C7223" s="2" t="s">
        <v>1424</v>
      </c>
      <c r="D7223" s="2" t="s">
        <v>2923</v>
      </c>
      <c r="E7223" s="4">
        <v>35</v>
      </c>
      <c r="F7223" s="4">
        <v>153125</v>
      </c>
      <c r="G7223" s="4">
        <v>15313</v>
      </c>
      <c r="H7223" s="4">
        <v>168438</v>
      </c>
    </row>
    <row r="7224" spans="1:8" ht="15.75">
      <c r="A7224" s="3" t="s">
        <v>6983</v>
      </c>
      <c r="B7224" s="2" t="s">
        <v>6113</v>
      </c>
      <c r="C7224" s="2" t="s">
        <v>1424</v>
      </c>
      <c r="D7224" s="2" t="s">
        <v>2447</v>
      </c>
      <c r="E7224" s="4">
        <v>10</v>
      </c>
      <c r="F7224" s="4">
        <v>43750</v>
      </c>
      <c r="G7224" s="4">
        <v>4375</v>
      </c>
      <c r="H7224" s="4">
        <v>48125</v>
      </c>
    </row>
    <row r="7225" spans="1:8" ht="15.75">
      <c r="A7225" s="3" t="s">
        <v>6983</v>
      </c>
      <c r="B7225" s="2" t="s">
        <v>2924</v>
      </c>
      <c r="C7225" s="2" t="s">
        <v>1424</v>
      </c>
      <c r="D7225" s="2" t="s">
        <v>2925</v>
      </c>
      <c r="E7225" s="4">
        <v>150</v>
      </c>
      <c r="F7225" s="4">
        <v>314650</v>
      </c>
      <c r="G7225" s="4">
        <v>31465</v>
      </c>
      <c r="H7225" s="4">
        <v>346115</v>
      </c>
    </row>
    <row r="7226" spans="1:8" ht="15.75">
      <c r="A7226" s="3" t="s">
        <v>6983</v>
      </c>
      <c r="B7226" s="2" t="s">
        <v>2926</v>
      </c>
      <c r="C7226" s="2" t="s">
        <v>1424</v>
      </c>
      <c r="D7226" s="2" t="s">
        <v>2927</v>
      </c>
      <c r="E7226" s="4">
        <v>30</v>
      </c>
      <c r="F7226" s="4">
        <v>72690</v>
      </c>
      <c r="G7226" s="4">
        <v>7269</v>
      </c>
      <c r="H7226" s="4">
        <v>79959</v>
      </c>
    </row>
    <row r="7227" spans="1:8" ht="15.75">
      <c r="A7227" s="3" t="s">
        <v>6983</v>
      </c>
      <c r="B7227" s="2" t="s">
        <v>3862</v>
      </c>
      <c r="C7227" s="2" t="s">
        <v>1426</v>
      </c>
      <c r="D7227" s="2" t="s">
        <v>3863</v>
      </c>
      <c r="E7227" s="4">
        <v>100</v>
      </c>
      <c r="F7227" s="4">
        <v>233900</v>
      </c>
      <c r="G7227" s="4">
        <v>23390</v>
      </c>
      <c r="H7227" s="4">
        <v>257290</v>
      </c>
    </row>
    <row r="7228" spans="1:8" ht="15.75">
      <c r="A7228" s="3" t="s">
        <v>6983</v>
      </c>
      <c r="B7228" s="2" t="s">
        <v>3864</v>
      </c>
      <c r="C7228" s="2" t="s">
        <v>1426</v>
      </c>
      <c r="D7228" s="2" t="s">
        <v>3865</v>
      </c>
      <c r="E7228" s="4">
        <v>50</v>
      </c>
      <c r="F7228" s="4">
        <v>148800</v>
      </c>
      <c r="G7228" s="4">
        <v>14880</v>
      </c>
      <c r="H7228" s="4">
        <v>163680</v>
      </c>
    </row>
    <row r="7229" spans="1:8" ht="15.75">
      <c r="A7229" s="3" t="s">
        <v>6983</v>
      </c>
      <c r="B7229" s="2" t="s">
        <v>3866</v>
      </c>
      <c r="C7229" s="2" t="s">
        <v>1426</v>
      </c>
      <c r="D7229" s="2" t="s">
        <v>3867</v>
      </c>
      <c r="E7229" s="4">
        <v>170</v>
      </c>
      <c r="F7229" s="4">
        <v>188870</v>
      </c>
      <c r="G7229" s="4">
        <v>18887</v>
      </c>
      <c r="H7229" s="4">
        <v>207757</v>
      </c>
    </row>
    <row r="7230" spans="1:8" ht="15.75">
      <c r="A7230" s="3" t="s">
        <v>6983</v>
      </c>
      <c r="B7230" s="2" t="s">
        <v>3870</v>
      </c>
      <c r="C7230" s="2" t="s">
        <v>1426</v>
      </c>
      <c r="D7230" s="2" t="s">
        <v>3871</v>
      </c>
      <c r="E7230" s="4">
        <v>490</v>
      </c>
      <c r="F7230" s="4">
        <v>599760</v>
      </c>
      <c r="G7230" s="4">
        <v>59976</v>
      </c>
      <c r="H7230" s="4">
        <v>659736</v>
      </c>
    </row>
    <row r="7231" spans="1:8" ht="15.75">
      <c r="A7231" s="3" t="s">
        <v>6983</v>
      </c>
      <c r="B7231" s="2" t="s">
        <v>3872</v>
      </c>
      <c r="C7231" s="2" t="s">
        <v>1426</v>
      </c>
      <c r="D7231" s="2" t="s">
        <v>3873</v>
      </c>
      <c r="E7231" s="4">
        <v>4200</v>
      </c>
      <c r="F7231" s="4">
        <v>5514300</v>
      </c>
      <c r="G7231" s="4">
        <v>551430</v>
      </c>
      <c r="H7231" s="4">
        <v>6065730</v>
      </c>
    </row>
    <row r="7232" spans="1:8" ht="15.75">
      <c r="A7232" s="3" t="s">
        <v>6983</v>
      </c>
      <c r="B7232" s="2" t="s">
        <v>3874</v>
      </c>
      <c r="C7232" s="2" t="s">
        <v>1426</v>
      </c>
      <c r="D7232" s="2" t="s">
        <v>3875</v>
      </c>
      <c r="E7232" s="4">
        <v>40</v>
      </c>
      <c r="F7232" s="4">
        <v>73800</v>
      </c>
      <c r="G7232" s="4">
        <v>7380</v>
      </c>
      <c r="H7232" s="4">
        <v>81180</v>
      </c>
    </row>
    <row r="7233" spans="1:8" ht="15.75">
      <c r="A7233" s="3" t="s">
        <v>6983</v>
      </c>
      <c r="B7233" s="2" t="s">
        <v>3876</v>
      </c>
      <c r="C7233" s="2" t="s">
        <v>1433</v>
      </c>
      <c r="D7233" s="2" t="s">
        <v>3877</v>
      </c>
      <c r="E7233" s="4">
        <v>670</v>
      </c>
      <c r="F7233" s="4">
        <v>1250720</v>
      </c>
      <c r="G7233" s="4">
        <v>125072</v>
      </c>
      <c r="H7233" s="4">
        <v>1375792</v>
      </c>
    </row>
    <row r="7234" spans="1:8" ht="15.75">
      <c r="A7234" s="3" t="s">
        <v>6983</v>
      </c>
      <c r="B7234" s="2" t="s">
        <v>6114</v>
      </c>
      <c r="C7234" s="2" t="s">
        <v>1433</v>
      </c>
      <c r="D7234" s="2" t="s">
        <v>2435</v>
      </c>
      <c r="E7234" s="4"/>
      <c r="F7234" s="4">
        <v>410000</v>
      </c>
      <c r="G7234" s="4">
        <v>41000</v>
      </c>
      <c r="H7234" s="4">
        <v>451000</v>
      </c>
    </row>
    <row r="7235" spans="1:8" ht="15.75">
      <c r="A7235" s="3" t="s">
        <v>6983</v>
      </c>
      <c r="B7235" s="2" t="s">
        <v>3878</v>
      </c>
      <c r="C7235" s="2" t="s">
        <v>1433</v>
      </c>
      <c r="D7235" s="2" t="s">
        <v>3879</v>
      </c>
      <c r="E7235" s="4">
        <v>131</v>
      </c>
      <c r="F7235" s="4">
        <v>305754</v>
      </c>
      <c r="G7235" s="4">
        <v>30575</v>
      </c>
      <c r="H7235" s="4">
        <v>336329</v>
      </c>
    </row>
    <row r="7236" spans="1:8" ht="15.75">
      <c r="A7236" s="3" t="s">
        <v>6983</v>
      </c>
      <c r="B7236" s="2" t="s">
        <v>3880</v>
      </c>
      <c r="C7236" s="2" t="s">
        <v>1433</v>
      </c>
      <c r="D7236" s="2" t="s">
        <v>3881</v>
      </c>
      <c r="E7236" s="4">
        <v>8560</v>
      </c>
      <c r="F7236" s="4">
        <v>8530470</v>
      </c>
      <c r="G7236" s="4">
        <v>853047</v>
      </c>
      <c r="H7236" s="4">
        <v>9383517</v>
      </c>
    </row>
    <row r="7237" spans="1:8" ht="15.75">
      <c r="A7237" s="3" t="s">
        <v>6983</v>
      </c>
      <c r="B7237" s="2" t="s">
        <v>3882</v>
      </c>
      <c r="C7237" s="2" t="s">
        <v>1433</v>
      </c>
      <c r="D7237" s="2" t="s">
        <v>3883</v>
      </c>
      <c r="E7237" s="4">
        <v>40</v>
      </c>
      <c r="F7237" s="4">
        <v>138520</v>
      </c>
      <c r="G7237" s="4">
        <v>13852</v>
      </c>
      <c r="H7237" s="4">
        <v>152372</v>
      </c>
    </row>
    <row r="7238" spans="1:8" ht="15.75">
      <c r="A7238" s="3" t="s">
        <v>6983</v>
      </c>
      <c r="B7238" s="2" t="s">
        <v>3886</v>
      </c>
      <c r="C7238" s="2" t="s">
        <v>1433</v>
      </c>
      <c r="D7238" s="2" t="s">
        <v>3887</v>
      </c>
      <c r="E7238" s="4">
        <v>2570</v>
      </c>
      <c r="F7238" s="4">
        <v>2792160</v>
      </c>
      <c r="G7238" s="4">
        <v>279216</v>
      </c>
      <c r="H7238" s="4">
        <v>3071376</v>
      </c>
    </row>
    <row r="7239" spans="1:8" ht="15.75">
      <c r="A7239" s="3" t="s">
        <v>6983</v>
      </c>
      <c r="B7239" s="2" t="s">
        <v>3888</v>
      </c>
      <c r="C7239" s="2" t="s">
        <v>1433</v>
      </c>
      <c r="D7239" s="2" t="s">
        <v>3889</v>
      </c>
      <c r="E7239" s="4">
        <v>6540</v>
      </c>
      <c r="F7239" s="4">
        <v>7906970</v>
      </c>
      <c r="G7239" s="4">
        <v>790697</v>
      </c>
      <c r="H7239" s="4">
        <v>8697667</v>
      </c>
    </row>
    <row r="7240" spans="1:8" ht="15.75">
      <c r="A7240" s="3" t="s">
        <v>6983</v>
      </c>
      <c r="B7240" s="2" t="s">
        <v>3892</v>
      </c>
      <c r="C7240" s="2" t="s">
        <v>1433</v>
      </c>
      <c r="D7240" s="2" t="s">
        <v>3893</v>
      </c>
      <c r="E7240" s="4">
        <v>380</v>
      </c>
      <c r="F7240" s="4">
        <v>659370</v>
      </c>
      <c r="G7240" s="4">
        <v>65937</v>
      </c>
      <c r="H7240" s="4">
        <v>725307</v>
      </c>
    </row>
    <row r="7241" spans="1:8" ht="15.75">
      <c r="A7241" s="3" t="s">
        <v>6983</v>
      </c>
      <c r="B7241" s="2" t="s">
        <v>6115</v>
      </c>
      <c r="C7241" s="2" t="s">
        <v>1401</v>
      </c>
      <c r="D7241" s="2" t="s">
        <v>6116</v>
      </c>
      <c r="E7241" s="4">
        <v>10</v>
      </c>
      <c r="F7241" s="4">
        <v>48000</v>
      </c>
      <c r="G7241" s="4">
        <v>4800</v>
      </c>
      <c r="H7241" s="4">
        <v>52800</v>
      </c>
    </row>
    <row r="7242" spans="1:8" ht="15.75">
      <c r="A7242" s="3" t="s">
        <v>6983</v>
      </c>
      <c r="B7242" s="2" t="s">
        <v>6124</v>
      </c>
      <c r="C7242" s="2" t="s">
        <v>128</v>
      </c>
      <c r="D7242" s="2" t="s">
        <v>6125</v>
      </c>
      <c r="E7242" s="4">
        <v>100</v>
      </c>
      <c r="F7242" s="4">
        <v>1330000</v>
      </c>
      <c r="G7242" s="4">
        <v>133000</v>
      </c>
      <c r="H7242" s="4">
        <v>1463000</v>
      </c>
    </row>
    <row r="7243" spans="1:8" ht="15.75">
      <c r="A7243" s="3" t="s">
        <v>6983</v>
      </c>
      <c r="B7243" s="2" t="s">
        <v>6126</v>
      </c>
      <c r="C7243" s="2" t="s">
        <v>138</v>
      </c>
      <c r="D7243" s="2" t="s">
        <v>6125</v>
      </c>
      <c r="E7243" s="4">
        <v>70</v>
      </c>
      <c r="F7243" s="4">
        <v>1190000</v>
      </c>
      <c r="G7243" s="4">
        <v>119000</v>
      </c>
      <c r="H7243" s="4">
        <v>1309000</v>
      </c>
    </row>
    <row r="7244" spans="1:8" ht="15.75">
      <c r="A7244" s="3" t="s">
        <v>6983</v>
      </c>
      <c r="B7244" s="2" t="s">
        <v>6828</v>
      </c>
      <c r="C7244" s="2" t="s">
        <v>6829</v>
      </c>
      <c r="D7244" s="2" t="s">
        <v>6830</v>
      </c>
      <c r="E7244" s="4">
        <v>6</v>
      </c>
      <c r="F7244" s="4">
        <v>2378265</v>
      </c>
      <c r="G7244" s="4"/>
      <c r="H7244" s="4">
        <v>2378265</v>
      </c>
    </row>
    <row r="7245" spans="1:8" ht="15.75">
      <c r="A7245" s="3" t="s">
        <v>6984</v>
      </c>
      <c r="B7245" s="2" t="s">
        <v>24</v>
      </c>
      <c r="C7245" s="2" t="s">
        <v>20</v>
      </c>
      <c r="D7245" s="2" t="s">
        <v>25</v>
      </c>
      <c r="E7245" s="4">
        <v>7060</v>
      </c>
      <c r="F7245" s="4">
        <v>2920132</v>
      </c>
      <c r="G7245" s="4">
        <v>292013</v>
      </c>
      <c r="H7245" s="4">
        <v>3212145</v>
      </c>
    </row>
    <row r="7246" spans="1:8" ht="15.75">
      <c r="A7246" s="3" t="s">
        <v>6984</v>
      </c>
      <c r="B7246" s="2" t="s">
        <v>27</v>
      </c>
      <c r="C7246" s="2" t="s">
        <v>26</v>
      </c>
      <c r="D7246" s="2" t="s">
        <v>28</v>
      </c>
      <c r="E7246" s="4">
        <v>25</v>
      </c>
      <c r="F7246" s="4">
        <v>8550</v>
      </c>
      <c r="G7246" s="4">
        <v>855</v>
      </c>
      <c r="H7246" s="4">
        <v>9405</v>
      </c>
    </row>
    <row r="7247" spans="1:8" ht="15.75">
      <c r="A7247" s="3" t="s">
        <v>6984</v>
      </c>
      <c r="B7247" s="2" t="s">
        <v>30</v>
      </c>
      <c r="C7247" s="2" t="s">
        <v>29</v>
      </c>
      <c r="D7247" s="2"/>
      <c r="E7247" s="4">
        <v>1075</v>
      </c>
      <c r="F7247" s="4">
        <v>967500</v>
      </c>
      <c r="G7247" s="4">
        <v>96750</v>
      </c>
      <c r="H7247" s="4">
        <v>1064250</v>
      </c>
    </row>
    <row r="7248" spans="1:8" ht="15.75">
      <c r="A7248" s="3" t="s">
        <v>6984</v>
      </c>
      <c r="B7248" s="2" t="s">
        <v>32</v>
      </c>
      <c r="C7248" s="2" t="s">
        <v>31</v>
      </c>
      <c r="D7248" s="2"/>
      <c r="E7248" s="4">
        <v>120</v>
      </c>
      <c r="F7248" s="4">
        <v>143840</v>
      </c>
      <c r="G7248" s="4">
        <v>14384</v>
      </c>
      <c r="H7248" s="4">
        <v>158224</v>
      </c>
    </row>
    <row r="7249" spans="1:8" ht="15.75">
      <c r="A7249" s="3" t="s">
        <v>6984</v>
      </c>
      <c r="B7249" s="2" t="s">
        <v>39</v>
      </c>
      <c r="C7249" s="2" t="s">
        <v>38</v>
      </c>
      <c r="D7249" s="2"/>
      <c r="E7249" s="4">
        <v>414</v>
      </c>
      <c r="F7249" s="4">
        <v>43563</v>
      </c>
      <c r="G7249" s="4">
        <v>4357</v>
      </c>
      <c r="H7249" s="4">
        <v>47920</v>
      </c>
    </row>
    <row r="7250" spans="1:8" ht="15.75">
      <c r="A7250" s="3" t="s">
        <v>6984</v>
      </c>
      <c r="B7250" s="2" t="s">
        <v>66</v>
      </c>
      <c r="C7250" s="2" t="s">
        <v>62</v>
      </c>
      <c r="D7250" s="2" t="s">
        <v>58</v>
      </c>
      <c r="E7250" s="4">
        <v>50</v>
      </c>
      <c r="F7250" s="4">
        <v>230000</v>
      </c>
      <c r="G7250" s="4">
        <v>23000</v>
      </c>
      <c r="H7250" s="4">
        <v>253000</v>
      </c>
    </row>
    <row r="7251" spans="1:8" ht="15.75">
      <c r="A7251" s="3" t="s">
        <v>6984</v>
      </c>
      <c r="B7251" s="2" t="s">
        <v>76</v>
      </c>
      <c r="C7251" s="2" t="s">
        <v>69</v>
      </c>
      <c r="D7251" s="2" t="s">
        <v>56</v>
      </c>
      <c r="E7251" s="4">
        <v>20</v>
      </c>
      <c r="F7251" s="4">
        <v>80000</v>
      </c>
      <c r="G7251" s="4">
        <v>8000</v>
      </c>
      <c r="H7251" s="4">
        <v>88000</v>
      </c>
    </row>
    <row r="7252" spans="1:8" ht="15.75">
      <c r="A7252" s="3" t="s">
        <v>6984</v>
      </c>
      <c r="B7252" s="2" t="s">
        <v>93</v>
      </c>
      <c r="C7252" s="2" t="s">
        <v>62</v>
      </c>
      <c r="D7252" s="2" t="s">
        <v>83</v>
      </c>
      <c r="E7252" s="4">
        <v>20</v>
      </c>
      <c r="F7252" s="4">
        <v>104000</v>
      </c>
      <c r="G7252" s="4">
        <v>10400</v>
      </c>
      <c r="H7252" s="4">
        <v>114400</v>
      </c>
    </row>
    <row r="7253" spans="1:8" ht="15.75">
      <c r="A7253" s="3" t="s">
        <v>6984</v>
      </c>
      <c r="B7253" s="2" t="s">
        <v>5721</v>
      </c>
      <c r="C7253" s="2" t="s">
        <v>5722</v>
      </c>
      <c r="D7253" s="2"/>
      <c r="E7253" s="4">
        <v>1</v>
      </c>
      <c r="F7253" s="4">
        <v>7500</v>
      </c>
      <c r="G7253" s="4">
        <v>750</v>
      </c>
      <c r="H7253" s="4">
        <v>8250</v>
      </c>
    </row>
    <row r="7254" spans="1:8" ht="15.75">
      <c r="A7254" s="3" t="s">
        <v>6984</v>
      </c>
      <c r="B7254" s="2" t="s">
        <v>230</v>
      </c>
      <c r="C7254" s="2" t="s">
        <v>229</v>
      </c>
      <c r="D7254" s="2"/>
      <c r="E7254" s="4">
        <v>1</v>
      </c>
      <c r="F7254" s="4">
        <v>6000</v>
      </c>
      <c r="G7254" s="4">
        <v>600</v>
      </c>
      <c r="H7254" s="4">
        <v>6600</v>
      </c>
    </row>
    <row r="7255" spans="1:8" ht="15.75">
      <c r="A7255" s="3" t="s">
        <v>6984</v>
      </c>
      <c r="B7255" s="2" t="s">
        <v>235</v>
      </c>
      <c r="C7255" s="2" t="s">
        <v>234</v>
      </c>
      <c r="D7255" s="2"/>
      <c r="E7255" s="4">
        <v>2</v>
      </c>
      <c r="F7255" s="4">
        <v>10000</v>
      </c>
      <c r="G7255" s="4">
        <v>1000</v>
      </c>
      <c r="H7255" s="4">
        <v>11000</v>
      </c>
    </row>
    <row r="7256" spans="1:8" ht="15.75">
      <c r="A7256" s="3" t="s">
        <v>6984</v>
      </c>
      <c r="B7256" s="2" t="s">
        <v>468</v>
      </c>
      <c r="C7256" s="2" t="s">
        <v>467</v>
      </c>
      <c r="D7256" s="2"/>
      <c r="E7256" s="4">
        <v>10</v>
      </c>
      <c r="F7256" s="4">
        <v>58000</v>
      </c>
      <c r="G7256" s="4">
        <v>5800</v>
      </c>
      <c r="H7256" s="4">
        <v>63800</v>
      </c>
    </row>
    <row r="7257" spans="1:8" ht="15.75">
      <c r="A7257" s="3" t="s">
        <v>6984</v>
      </c>
      <c r="B7257" s="2" t="s">
        <v>515</v>
      </c>
      <c r="C7257" s="2" t="s">
        <v>514</v>
      </c>
      <c r="D7257" s="2" t="s">
        <v>516</v>
      </c>
      <c r="E7257" s="4">
        <v>11</v>
      </c>
      <c r="F7257" s="4">
        <v>64500</v>
      </c>
      <c r="G7257" s="4">
        <v>6450</v>
      </c>
      <c r="H7257" s="4">
        <v>70950</v>
      </c>
    </row>
    <row r="7258" spans="1:8" ht="15.75">
      <c r="A7258" s="3" t="s">
        <v>6984</v>
      </c>
      <c r="B7258" s="2" t="s">
        <v>6046</v>
      </c>
      <c r="C7258" s="2" t="s">
        <v>514</v>
      </c>
      <c r="D7258" s="2" t="s">
        <v>6047</v>
      </c>
      <c r="E7258" s="4">
        <v>30</v>
      </c>
      <c r="F7258" s="4">
        <v>135360</v>
      </c>
      <c r="G7258" s="4">
        <v>13536</v>
      </c>
      <c r="H7258" s="4">
        <v>148896</v>
      </c>
    </row>
    <row r="7259" spans="1:8" ht="15.75">
      <c r="A7259" s="3" t="s">
        <v>6984</v>
      </c>
      <c r="B7259" s="2" t="s">
        <v>525</v>
      </c>
      <c r="C7259" s="2" t="s">
        <v>524</v>
      </c>
      <c r="D7259" s="2" t="s">
        <v>526</v>
      </c>
      <c r="E7259" s="4">
        <v>10</v>
      </c>
      <c r="F7259" s="4">
        <v>70000</v>
      </c>
      <c r="G7259" s="4">
        <v>7000</v>
      </c>
      <c r="H7259" s="4">
        <v>77000</v>
      </c>
    </row>
    <row r="7260" spans="1:8" ht="15.75">
      <c r="A7260" s="3" t="s">
        <v>6984</v>
      </c>
      <c r="B7260" s="2" t="s">
        <v>3056</v>
      </c>
      <c r="C7260" s="2" t="s">
        <v>524</v>
      </c>
      <c r="D7260" s="2" t="s">
        <v>6048</v>
      </c>
      <c r="E7260" s="4">
        <v>30</v>
      </c>
      <c r="F7260" s="4">
        <v>160440</v>
      </c>
      <c r="G7260" s="4">
        <v>16044</v>
      </c>
      <c r="H7260" s="4">
        <v>176484</v>
      </c>
    </row>
    <row r="7261" spans="1:8" ht="15.75">
      <c r="A7261" s="3" t="s">
        <v>6984</v>
      </c>
      <c r="B7261" s="2" t="s">
        <v>531</v>
      </c>
      <c r="C7261" s="2" t="s">
        <v>530</v>
      </c>
      <c r="D7261" s="2" t="s">
        <v>532</v>
      </c>
      <c r="E7261" s="4">
        <v>36</v>
      </c>
      <c r="F7261" s="4">
        <v>168702</v>
      </c>
      <c r="G7261" s="4">
        <v>16870</v>
      </c>
      <c r="H7261" s="4">
        <v>185572</v>
      </c>
    </row>
    <row r="7262" spans="1:8" ht="15.75">
      <c r="A7262" s="3" t="s">
        <v>6984</v>
      </c>
      <c r="B7262" s="2" t="s">
        <v>549</v>
      </c>
      <c r="C7262" s="2" t="s">
        <v>548</v>
      </c>
      <c r="D7262" s="2" t="s">
        <v>550</v>
      </c>
      <c r="E7262" s="4">
        <v>60</v>
      </c>
      <c r="F7262" s="4">
        <v>190080</v>
      </c>
      <c r="G7262" s="4">
        <v>19008</v>
      </c>
      <c r="H7262" s="4">
        <v>209088</v>
      </c>
    </row>
    <row r="7263" spans="1:8" ht="15.75">
      <c r="A7263" s="3" t="s">
        <v>6984</v>
      </c>
      <c r="B7263" s="2" t="s">
        <v>561</v>
      </c>
      <c r="C7263" s="2" t="s">
        <v>560</v>
      </c>
      <c r="D7263" s="2" t="s">
        <v>562</v>
      </c>
      <c r="E7263" s="4">
        <v>16</v>
      </c>
      <c r="F7263" s="4">
        <v>71601</v>
      </c>
      <c r="G7263" s="4">
        <v>7160</v>
      </c>
      <c r="H7263" s="4">
        <v>78761</v>
      </c>
    </row>
    <row r="7264" spans="1:8" ht="15.75">
      <c r="A7264" s="3" t="s">
        <v>6984</v>
      </c>
      <c r="B7264" s="2" t="s">
        <v>576</v>
      </c>
      <c r="C7264" s="2" t="s">
        <v>575</v>
      </c>
      <c r="D7264" s="2" t="s">
        <v>577</v>
      </c>
      <c r="E7264" s="4">
        <v>25</v>
      </c>
      <c r="F7264" s="4">
        <v>120000</v>
      </c>
      <c r="G7264" s="4">
        <v>12000</v>
      </c>
      <c r="H7264" s="4">
        <v>132000</v>
      </c>
    </row>
    <row r="7265" spans="1:8" ht="15.75">
      <c r="A7265" s="3" t="s">
        <v>6984</v>
      </c>
      <c r="B7265" s="2" t="s">
        <v>612</v>
      </c>
      <c r="C7265" s="2" t="s">
        <v>363</v>
      </c>
      <c r="D7265" s="2" t="s">
        <v>613</v>
      </c>
      <c r="E7265" s="4">
        <v>59</v>
      </c>
      <c r="F7265" s="4">
        <v>287791</v>
      </c>
      <c r="G7265" s="4">
        <v>28778</v>
      </c>
      <c r="H7265" s="4">
        <v>316569</v>
      </c>
    </row>
    <row r="7266" spans="1:8" ht="15.75">
      <c r="A7266" s="3" t="s">
        <v>6984</v>
      </c>
      <c r="B7266" s="2" t="s">
        <v>615</v>
      </c>
      <c r="C7266" s="2" t="s">
        <v>614</v>
      </c>
      <c r="D7266" s="2" t="s">
        <v>616</v>
      </c>
      <c r="E7266" s="4">
        <v>321</v>
      </c>
      <c r="F7266" s="4">
        <v>712620</v>
      </c>
      <c r="G7266" s="4">
        <v>71262</v>
      </c>
      <c r="H7266" s="4">
        <v>783882</v>
      </c>
    </row>
    <row r="7267" spans="1:8" ht="15.75">
      <c r="A7267" s="3" t="s">
        <v>6984</v>
      </c>
      <c r="B7267" s="2" t="s">
        <v>6049</v>
      </c>
      <c r="C7267" s="2" t="s">
        <v>614</v>
      </c>
      <c r="D7267" s="2" t="s">
        <v>3230</v>
      </c>
      <c r="E7267" s="4">
        <v>100</v>
      </c>
      <c r="F7267" s="4">
        <v>222000</v>
      </c>
      <c r="G7267" s="4">
        <v>22200</v>
      </c>
      <c r="H7267" s="4">
        <v>244200</v>
      </c>
    </row>
    <row r="7268" spans="1:8" ht="15.75">
      <c r="A7268" s="3" t="s">
        <v>6984</v>
      </c>
      <c r="B7268" s="2" t="s">
        <v>619</v>
      </c>
      <c r="C7268" s="2" t="s">
        <v>366</v>
      </c>
      <c r="D7268" s="2" t="s">
        <v>620</v>
      </c>
      <c r="E7268" s="4">
        <v>60</v>
      </c>
      <c r="F7268" s="4">
        <v>443864</v>
      </c>
      <c r="G7268" s="4">
        <v>44386</v>
      </c>
      <c r="H7268" s="4">
        <v>488250</v>
      </c>
    </row>
    <row r="7269" spans="1:8" ht="15.75">
      <c r="A7269" s="3" t="s">
        <v>6984</v>
      </c>
      <c r="B7269" s="2" t="s">
        <v>622</v>
      </c>
      <c r="C7269" s="2" t="s">
        <v>621</v>
      </c>
      <c r="D7269" s="2" t="s">
        <v>623</v>
      </c>
      <c r="E7269" s="4">
        <v>62</v>
      </c>
      <c r="F7269" s="4">
        <v>162626</v>
      </c>
      <c r="G7269" s="4">
        <v>16263</v>
      </c>
      <c r="H7269" s="4">
        <v>178889</v>
      </c>
    </row>
    <row r="7270" spans="1:8" ht="15.75">
      <c r="A7270" s="3" t="s">
        <v>6984</v>
      </c>
      <c r="B7270" s="2" t="s">
        <v>631</v>
      </c>
      <c r="C7270" s="2" t="s">
        <v>630</v>
      </c>
      <c r="D7270" s="2" t="s">
        <v>632</v>
      </c>
      <c r="E7270" s="4">
        <v>12</v>
      </c>
      <c r="F7270" s="4">
        <v>35040</v>
      </c>
      <c r="G7270" s="4">
        <v>3504</v>
      </c>
      <c r="H7270" s="4">
        <v>38544</v>
      </c>
    </row>
    <row r="7271" spans="1:8" ht="15.75">
      <c r="A7271" s="3" t="s">
        <v>6984</v>
      </c>
      <c r="B7271" s="2" t="s">
        <v>634</v>
      </c>
      <c r="C7271" s="2" t="s">
        <v>633</v>
      </c>
      <c r="D7271" s="2" t="s">
        <v>635</v>
      </c>
      <c r="E7271" s="4">
        <v>622</v>
      </c>
      <c r="F7271" s="4">
        <v>915311</v>
      </c>
      <c r="G7271" s="4">
        <v>91532</v>
      </c>
      <c r="H7271" s="4">
        <v>1006843</v>
      </c>
    </row>
    <row r="7272" spans="1:8" ht="15.75">
      <c r="A7272" s="3" t="s">
        <v>6984</v>
      </c>
      <c r="B7272" s="2" t="s">
        <v>638</v>
      </c>
      <c r="C7272" s="2" t="s">
        <v>352</v>
      </c>
      <c r="D7272" s="2" t="s">
        <v>639</v>
      </c>
      <c r="E7272" s="4">
        <v>112</v>
      </c>
      <c r="F7272" s="4">
        <v>622920</v>
      </c>
      <c r="G7272" s="4">
        <v>62292</v>
      </c>
      <c r="H7272" s="4">
        <v>685212</v>
      </c>
    </row>
    <row r="7273" spans="1:8" ht="15.75">
      <c r="A7273" s="3" t="s">
        <v>6984</v>
      </c>
      <c r="B7273" s="2" t="s">
        <v>641</v>
      </c>
      <c r="C7273" s="2" t="s">
        <v>640</v>
      </c>
      <c r="D7273" s="2" t="s">
        <v>642</v>
      </c>
      <c r="E7273" s="4">
        <v>130</v>
      </c>
      <c r="F7273" s="4">
        <v>393900</v>
      </c>
      <c r="G7273" s="4">
        <v>39390</v>
      </c>
      <c r="H7273" s="4">
        <v>433290</v>
      </c>
    </row>
    <row r="7274" spans="1:8" ht="15.75">
      <c r="A7274" s="3" t="s">
        <v>6984</v>
      </c>
      <c r="B7274" s="2" t="s">
        <v>645</v>
      </c>
      <c r="C7274" s="2" t="s">
        <v>358</v>
      </c>
      <c r="D7274" s="2" t="s">
        <v>646</v>
      </c>
      <c r="E7274" s="4">
        <v>2</v>
      </c>
      <c r="F7274" s="4">
        <v>17200</v>
      </c>
      <c r="G7274" s="4">
        <v>1720</v>
      </c>
      <c r="H7274" s="4">
        <v>18920</v>
      </c>
    </row>
    <row r="7275" spans="1:8" ht="15.75">
      <c r="A7275" s="3" t="s">
        <v>6984</v>
      </c>
      <c r="B7275" s="2" t="s">
        <v>648</v>
      </c>
      <c r="C7275" s="2" t="s">
        <v>647</v>
      </c>
      <c r="D7275" s="2" t="s">
        <v>649</v>
      </c>
      <c r="E7275" s="4"/>
      <c r="F7275" s="4"/>
      <c r="G7275" s="4"/>
      <c r="H7275" s="4"/>
    </row>
    <row r="7276" spans="1:8" ht="15.75">
      <c r="A7276" s="3" t="s">
        <v>6984</v>
      </c>
      <c r="B7276" s="2" t="s">
        <v>655</v>
      </c>
      <c r="C7276" s="2" t="s">
        <v>654</v>
      </c>
      <c r="D7276" s="2" t="s">
        <v>656</v>
      </c>
      <c r="E7276" s="4">
        <v>127</v>
      </c>
      <c r="F7276" s="4">
        <v>436132</v>
      </c>
      <c r="G7276" s="4">
        <v>43614</v>
      </c>
      <c r="H7276" s="4">
        <v>479746</v>
      </c>
    </row>
    <row r="7277" spans="1:8" ht="15.75">
      <c r="A7277" s="3" t="s">
        <v>6984</v>
      </c>
      <c r="B7277" s="2" t="s">
        <v>658</v>
      </c>
      <c r="C7277" s="2" t="s">
        <v>657</v>
      </c>
      <c r="D7277" s="2" t="s">
        <v>659</v>
      </c>
      <c r="E7277" s="4">
        <v>10</v>
      </c>
      <c r="F7277" s="4">
        <v>15540</v>
      </c>
      <c r="G7277" s="4">
        <v>1554</v>
      </c>
      <c r="H7277" s="4">
        <v>17094</v>
      </c>
    </row>
    <row r="7278" spans="1:8" ht="15.75">
      <c r="A7278" s="3" t="s">
        <v>6984</v>
      </c>
      <c r="B7278" s="2" t="s">
        <v>660</v>
      </c>
      <c r="C7278" s="2" t="s">
        <v>448</v>
      </c>
      <c r="D7278" s="2" t="s">
        <v>661</v>
      </c>
      <c r="E7278" s="4"/>
      <c r="F7278" s="4"/>
      <c r="G7278" s="4"/>
      <c r="H7278" s="4"/>
    </row>
    <row r="7279" spans="1:8" ht="15.75">
      <c r="A7279" s="3" t="s">
        <v>6984</v>
      </c>
      <c r="B7279" s="2" t="s">
        <v>663</v>
      </c>
      <c r="C7279" s="2" t="s">
        <v>662</v>
      </c>
      <c r="D7279" s="2" t="s">
        <v>664</v>
      </c>
      <c r="E7279" s="4"/>
      <c r="F7279" s="4"/>
      <c r="G7279" s="4"/>
      <c r="H7279" s="4"/>
    </row>
    <row r="7280" spans="1:8" ht="15.75">
      <c r="A7280" s="3" t="s">
        <v>6984</v>
      </c>
      <c r="B7280" s="2" t="s">
        <v>674</v>
      </c>
      <c r="C7280" s="2" t="s">
        <v>673</v>
      </c>
      <c r="D7280" s="2" t="s">
        <v>675</v>
      </c>
      <c r="E7280" s="4">
        <v>173</v>
      </c>
      <c r="F7280" s="4">
        <v>719130</v>
      </c>
      <c r="G7280" s="4">
        <v>71913</v>
      </c>
      <c r="H7280" s="4">
        <v>791043</v>
      </c>
    </row>
    <row r="7281" spans="1:8" ht="15.75">
      <c r="A7281" s="3" t="s">
        <v>6984</v>
      </c>
      <c r="B7281" s="2" t="s">
        <v>677</v>
      </c>
      <c r="C7281" s="2" t="s">
        <v>676</v>
      </c>
      <c r="D7281" s="2" t="s">
        <v>678</v>
      </c>
      <c r="E7281" s="4">
        <v>303</v>
      </c>
      <c r="F7281" s="4">
        <v>535800</v>
      </c>
      <c r="G7281" s="4">
        <v>53580</v>
      </c>
      <c r="H7281" s="4">
        <v>589380</v>
      </c>
    </row>
    <row r="7282" spans="1:8" ht="15.75">
      <c r="A7282" s="3" t="s">
        <v>6984</v>
      </c>
      <c r="B7282" s="2" t="s">
        <v>700</v>
      </c>
      <c r="C7282" s="2" t="s">
        <v>699</v>
      </c>
      <c r="D7282" s="2" t="s">
        <v>701</v>
      </c>
      <c r="E7282" s="4">
        <v>108</v>
      </c>
      <c r="F7282" s="4">
        <v>439110</v>
      </c>
      <c r="G7282" s="4">
        <v>43911</v>
      </c>
      <c r="H7282" s="4">
        <v>483021</v>
      </c>
    </row>
    <row r="7283" spans="1:8" ht="15.75">
      <c r="A7283" s="3" t="s">
        <v>6984</v>
      </c>
      <c r="B7283" s="2" t="s">
        <v>726</v>
      </c>
      <c r="C7283" s="2" t="s">
        <v>725</v>
      </c>
      <c r="D7283" s="2"/>
      <c r="E7283" s="4">
        <v>5</v>
      </c>
      <c r="F7283" s="4">
        <v>14000</v>
      </c>
      <c r="G7283" s="4">
        <v>1400</v>
      </c>
      <c r="H7283" s="4">
        <v>15400</v>
      </c>
    </row>
    <row r="7284" spans="1:8" ht="15.75">
      <c r="A7284" s="3" t="s">
        <v>6984</v>
      </c>
      <c r="B7284" s="2" t="s">
        <v>731</v>
      </c>
      <c r="C7284" s="2" t="s">
        <v>730</v>
      </c>
      <c r="D7284" s="2" t="s">
        <v>732</v>
      </c>
      <c r="E7284" s="4">
        <v>4</v>
      </c>
      <c r="F7284" s="4">
        <v>10800</v>
      </c>
      <c r="G7284" s="4">
        <v>1080</v>
      </c>
      <c r="H7284" s="4">
        <v>11880</v>
      </c>
    </row>
    <row r="7285" spans="1:8" ht="15.75">
      <c r="A7285" s="3" t="s">
        <v>6984</v>
      </c>
      <c r="B7285" s="2" t="s">
        <v>734</v>
      </c>
      <c r="C7285" s="2" t="s">
        <v>733</v>
      </c>
      <c r="D7285" s="2" t="s">
        <v>735</v>
      </c>
      <c r="E7285" s="4">
        <v>130</v>
      </c>
      <c r="F7285" s="4">
        <v>592880</v>
      </c>
      <c r="G7285" s="4">
        <v>59288</v>
      </c>
      <c r="H7285" s="4">
        <v>652168</v>
      </c>
    </row>
    <row r="7286" spans="1:8" ht="15.75">
      <c r="A7286" s="3" t="s">
        <v>6984</v>
      </c>
      <c r="B7286" s="2" t="s">
        <v>737</v>
      </c>
      <c r="C7286" s="2" t="s">
        <v>736</v>
      </c>
      <c r="D7286" s="2" t="s">
        <v>738</v>
      </c>
      <c r="E7286" s="4">
        <v>630</v>
      </c>
      <c r="F7286" s="4">
        <v>1277640</v>
      </c>
      <c r="G7286" s="4">
        <v>127764</v>
      </c>
      <c r="H7286" s="4">
        <v>1405404</v>
      </c>
    </row>
    <row r="7287" spans="1:8" ht="15.75">
      <c r="A7287" s="3" t="s">
        <v>6984</v>
      </c>
      <c r="B7287" s="2" t="s">
        <v>742</v>
      </c>
      <c r="C7287" s="2" t="s">
        <v>741</v>
      </c>
      <c r="D7287" s="2" t="s">
        <v>743</v>
      </c>
      <c r="E7287" s="4">
        <v>2</v>
      </c>
      <c r="F7287" s="4">
        <v>6200</v>
      </c>
      <c r="G7287" s="4">
        <v>620</v>
      </c>
      <c r="H7287" s="4">
        <v>6820</v>
      </c>
    </row>
    <row r="7288" spans="1:8" ht="15.75">
      <c r="A7288" s="3" t="s">
        <v>6984</v>
      </c>
      <c r="B7288" s="2" t="s">
        <v>745</v>
      </c>
      <c r="C7288" s="2" t="s">
        <v>744</v>
      </c>
      <c r="D7288" s="2" t="s">
        <v>746</v>
      </c>
      <c r="E7288" s="4">
        <v>80</v>
      </c>
      <c r="F7288" s="4">
        <v>471880</v>
      </c>
      <c r="G7288" s="4">
        <v>47188</v>
      </c>
      <c r="H7288" s="4">
        <v>519068</v>
      </c>
    </row>
    <row r="7289" spans="1:8" ht="15.75">
      <c r="A7289" s="3" t="s">
        <v>6984</v>
      </c>
      <c r="B7289" s="2" t="s">
        <v>748</v>
      </c>
      <c r="C7289" s="2" t="s">
        <v>747</v>
      </c>
      <c r="D7289" s="2" t="s">
        <v>749</v>
      </c>
      <c r="E7289" s="4">
        <v>180</v>
      </c>
      <c r="F7289" s="4">
        <v>411300</v>
      </c>
      <c r="G7289" s="4">
        <v>41130</v>
      </c>
      <c r="H7289" s="4">
        <v>452430</v>
      </c>
    </row>
    <row r="7290" spans="1:8" ht="15.75">
      <c r="A7290" s="3" t="s">
        <v>6984</v>
      </c>
      <c r="B7290" s="2" t="s">
        <v>757</v>
      </c>
      <c r="C7290" s="2" t="s">
        <v>756</v>
      </c>
      <c r="D7290" s="2" t="s">
        <v>758</v>
      </c>
      <c r="E7290" s="4">
        <v>50</v>
      </c>
      <c r="F7290" s="4">
        <v>156500</v>
      </c>
      <c r="G7290" s="4">
        <v>15650</v>
      </c>
      <c r="H7290" s="4">
        <v>172150</v>
      </c>
    </row>
    <row r="7291" spans="1:8" ht="15.75">
      <c r="A7291" s="3" t="s">
        <v>6984</v>
      </c>
      <c r="B7291" s="2" t="s">
        <v>760</v>
      </c>
      <c r="C7291" s="2" t="s">
        <v>759</v>
      </c>
      <c r="D7291" s="2" t="s">
        <v>761</v>
      </c>
      <c r="E7291" s="4">
        <v>50</v>
      </c>
      <c r="F7291" s="4">
        <v>56050</v>
      </c>
      <c r="G7291" s="4">
        <v>5605</v>
      </c>
      <c r="H7291" s="4">
        <v>61655</v>
      </c>
    </row>
    <row r="7292" spans="1:8" ht="15.75">
      <c r="A7292" s="3" t="s">
        <v>6984</v>
      </c>
      <c r="B7292" s="2" t="s">
        <v>774</v>
      </c>
      <c r="C7292" s="2" t="s">
        <v>773</v>
      </c>
      <c r="D7292" s="2" t="s">
        <v>775</v>
      </c>
      <c r="E7292" s="4">
        <v>100</v>
      </c>
      <c r="F7292" s="4">
        <v>268700</v>
      </c>
      <c r="G7292" s="4">
        <v>26870</v>
      </c>
      <c r="H7292" s="4">
        <v>295570</v>
      </c>
    </row>
    <row r="7293" spans="1:8" ht="15.75">
      <c r="A7293" s="3" t="s">
        <v>6984</v>
      </c>
      <c r="B7293" s="2" t="s">
        <v>782</v>
      </c>
      <c r="C7293" s="2" t="s">
        <v>781</v>
      </c>
      <c r="D7293" s="2" t="s">
        <v>783</v>
      </c>
      <c r="E7293" s="4">
        <v>32</v>
      </c>
      <c r="F7293" s="4">
        <v>100980</v>
      </c>
      <c r="G7293" s="4">
        <v>10098</v>
      </c>
      <c r="H7293" s="4">
        <v>111078</v>
      </c>
    </row>
    <row r="7294" spans="1:8" ht="15.75">
      <c r="A7294" s="3" t="s">
        <v>6984</v>
      </c>
      <c r="B7294" s="2" t="s">
        <v>790</v>
      </c>
      <c r="C7294" s="2" t="s">
        <v>789</v>
      </c>
      <c r="D7294" s="2" t="s">
        <v>791</v>
      </c>
      <c r="E7294" s="4">
        <v>-907</v>
      </c>
      <c r="F7294" s="4">
        <v>121272</v>
      </c>
      <c r="G7294" s="4">
        <v>12127</v>
      </c>
      <c r="H7294" s="4">
        <v>133399</v>
      </c>
    </row>
    <row r="7295" spans="1:8" ht="15.75">
      <c r="A7295" s="3" t="s">
        <v>6984</v>
      </c>
      <c r="B7295" s="2" t="s">
        <v>803</v>
      </c>
      <c r="C7295" s="2" t="s">
        <v>802</v>
      </c>
      <c r="D7295" s="2" t="s">
        <v>804</v>
      </c>
      <c r="E7295" s="4">
        <v>10</v>
      </c>
      <c r="F7295" s="4">
        <v>34760</v>
      </c>
      <c r="G7295" s="4">
        <v>3476</v>
      </c>
      <c r="H7295" s="4">
        <v>38236</v>
      </c>
    </row>
    <row r="7296" spans="1:8" ht="15.75">
      <c r="A7296" s="3" t="s">
        <v>6984</v>
      </c>
      <c r="B7296" s="2" t="s">
        <v>814</v>
      </c>
      <c r="C7296" s="2" t="s">
        <v>813</v>
      </c>
      <c r="D7296" s="2" t="s">
        <v>815</v>
      </c>
      <c r="E7296" s="4">
        <v>50</v>
      </c>
      <c r="F7296" s="4">
        <v>125000</v>
      </c>
      <c r="G7296" s="4">
        <v>12500</v>
      </c>
      <c r="H7296" s="4">
        <v>137500</v>
      </c>
    </row>
    <row r="7297" spans="1:8" ht="15.75">
      <c r="A7297" s="3" t="s">
        <v>6984</v>
      </c>
      <c r="B7297" s="2" t="s">
        <v>820</v>
      </c>
      <c r="C7297" s="2" t="s">
        <v>819</v>
      </c>
      <c r="D7297" s="2" t="s">
        <v>821</v>
      </c>
      <c r="E7297" s="4">
        <v>30</v>
      </c>
      <c r="F7297" s="4">
        <v>111000</v>
      </c>
      <c r="G7297" s="4">
        <v>11100</v>
      </c>
      <c r="H7297" s="4">
        <v>122100</v>
      </c>
    </row>
    <row r="7298" spans="1:8" ht="15.75">
      <c r="A7298" s="3" t="s">
        <v>6984</v>
      </c>
      <c r="B7298" s="2" t="s">
        <v>823</v>
      </c>
      <c r="C7298" s="2" t="s">
        <v>822</v>
      </c>
      <c r="D7298" s="2" t="s">
        <v>824</v>
      </c>
      <c r="E7298" s="4">
        <v>1431</v>
      </c>
      <c r="F7298" s="4">
        <v>1994814</v>
      </c>
      <c r="G7298" s="4">
        <v>199481</v>
      </c>
      <c r="H7298" s="4">
        <v>2194295</v>
      </c>
    </row>
    <row r="7299" spans="1:8" ht="15.75">
      <c r="A7299" s="3" t="s">
        <v>6984</v>
      </c>
      <c r="B7299" s="2" t="s">
        <v>855</v>
      </c>
      <c r="C7299" s="2" t="s">
        <v>854</v>
      </c>
      <c r="D7299" s="2" t="s">
        <v>856</v>
      </c>
      <c r="E7299" s="4">
        <v>200</v>
      </c>
      <c r="F7299" s="4">
        <v>671700</v>
      </c>
      <c r="G7299" s="4">
        <v>67170</v>
      </c>
      <c r="H7299" s="4">
        <v>738870</v>
      </c>
    </row>
    <row r="7300" spans="1:8" ht="15.75">
      <c r="A7300" s="3" t="s">
        <v>6984</v>
      </c>
      <c r="B7300" s="2" t="s">
        <v>858</v>
      </c>
      <c r="C7300" s="2" t="s">
        <v>857</v>
      </c>
      <c r="D7300" s="2" t="s">
        <v>859</v>
      </c>
      <c r="E7300" s="4">
        <v>300</v>
      </c>
      <c r="F7300" s="4">
        <v>475400</v>
      </c>
      <c r="G7300" s="4">
        <v>47540</v>
      </c>
      <c r="H7300" s="4">
        <v>522940</v>
      </c>
    </row>
    <row r="7301" spans="1:8" ht="15.75">
      <c r="A7301" s="3" t="s">
        <v>6984</v>
      </c>
      <c r="B7301" s="2" t="s">
        <v>3217</v>
      </c>
      <c r="C7301" s="2" t="s">
        <v>744</v>
      </c>
      <c r="D7301" s="2" t="s">
        <v>3218</v>
      </c>
      <c r="E7301" s="4">
        <v>30</v>
      </c>
      <c r="F7301" s="4">
        <v>146880</v>
      </c>
      <c r="G7301" s="4">
        <v>14688</v>
      </c>
      <c r="H7301" s="4">
        <v>161568</v>
      </c>
    </row>
    <row r="7302" spans="1:8" ht="15.75">
      <c r="A7302" s="3" t="s">
        <v>6984</v>
      </c>
      <c r="B7302" s="2" t="s">
        <v>3219</v>
      </c>
      <c r="C7302" s="2" t="s">
        <v>733</v>
      </c>
      <c r="D7302" s="2" t="s">
        <v>3220</v>
      </c>
      <c r="E7302" s="4">
        <v>50</v>
      </c>
      <c r="F7302" s="4">
        <v>201800</v>
      </c>
      <c r="G7302" s="4">
        <v>20180</v>
      </c>
      <c r="H7302" s="4">
        <v>221980</v>
      </c>
    </row>
    <row r="7303" spans="1:8" ht="15.75">
      <c r="A7303" s="3" t="s">
        <v>6984</v>
      </c>
      <c r="B7303" s="2" t="s">
        <v>3221</v>
      </c>
      <c r="C7303" s="2" t="s">
        <v>621</v>
      </c>
      <c r="D7303" s="2" t="s">
        <v>3222</v>
      </c>
      <c r="E7303" s="4">
        <v>150</v>
      </c>
      <c r="F7303" s="4">
        <v>393450</v>
      </c>
      <c r="G7303" s="4">
        <v>39345</v>
      </c>
      <c r="H7303" s="4">
        <v>432795</v>
      </c>
    </row>
    <row r="7304" spans="1:8" ht="15.75">
      <c r="A7304" s="3" t="s">
        <v>6984</v>
      </c>
      <c r="B7304" s="2" t="s">
        <v>6050</v>
      </c>
      <c r="C7304" s="2" t="s">
        <v>640</v>
      </c>
      <c r="D7304" s="2" t="s">
        <v>6051</v>
      </c>
      <c r="E7304" s="4">
        <v>100</v>
      </c>
      <c r="F7304" s="4">
        <v>303000</v>
      </c>
      <c r="G7304" s="4">
        <v>30300</v>
      </c>
      <c r="H7304" s="4">
        <v>333300</v>
      </c>
    </row>
    <row r="7305" spans="1:8" ht="15.75">
      <c r="A7305" s="3" t="s">
        <v>6984</v>
      </c>
      <c r="B7305" s="2" t="s">
        <v>6052</v>
      </c>
      <c r="C7305" s="2" t="s">
        <v>647</v>
      </c>
      <c r="D7305" s="2" t="s">
        <v>6053</v>
      </c>
      <c r="E7305" s="4">
        <v>100</v>
      </c>
      <c r="F7305" s="4">
        <v>340300</v>
      </c>
      <c r="G7305" s="4">
        <v>34030</v>
      </c>
      <c r="H7305" s="4">
        <v>374330</v>
      </c>
    </row>
    <row r="7306" spans="1:8" ht="15.75">
      <c r="A7306" s="3" t="s">
        <v>6984</v>
      </c>
      <c r="B7306" s="2" t="s">
        <v>6054</v>
      </c>
      <c r="C7306" s="2" t="s">
        <v>662</v>
      </c>
      <c r="D7306" s="2" t="s">
        <v>6055</v>
      </c>
      <c r="E7306" s="4">
        <v>50</v>
      </c>
      <c r="F7306" s="4">
        <v>190250</v>
      </c>
      <c r="G7306" s="4">
        <v>19025</v>
      </c>
      <c r="H7306" s="4">
        <v>209275</v>
      </c>
    </row>
    <row r="7307" spans="1:8" ht="15.75">
      <c r="A7307" s="3" t="s">
        <v>6984</v>
      </c>
      <c r="B7307" s="2" t="s">
        <v>1028</v>
      </c>
      <c r="C7307" s="2" t="s">
        <v>352</v>
      </c>
      <c r="D7307" s="2" t="s">
        <v>1029</v>
      </c>
      <c r="E7307" s="4">
        <v>30</v>
      </c>
      <c r="F7307" s="4">
        <v>183300</v>
      </c>
      <c r="G7307" s="4">
        <v>18330</v>
      </c>
      <c r="H7307" s="4">
        <v>201630</v>
      </c>
    </row>
    <row r="7308" spans="1:8" ht="15.75">
      <c r="A7308" s="3" t="s">
        <v>6984</v>
      </c>
      <c r="B7308" s="2" t="s">
        <v>1038</v>
      </c>
      <c r="C7308" s="2" t="s">
        <v>448</v>
      </c>
      <c r="D7308" s="2" t="s">
        <v>1039</v>
      </c>
      <c r="E7308" s="4">
        <v>60</v>
      </c>
      <c r="F7308" s="4">
        <v>503160</v>
      </c>
      <c r="G7308" s="4">
        <v>50316</v>
      </c>
      <c r="H7308" s="4">
        <v>553476</v>
      </c>
    </row>
    <row r="7309" spans="1:8" ht="15.75">
      <c r="A7309" s="3" t="s">
        <v>6984</v>
      </c>
      <c r="B7309" s="2" t="s">
        <v>1079</v>
      </c>
      <c r="C7309" s="2" t="s">
        <v>789</v>
      </c>
      <c r="D7309" s="2" t="s">
        <v>1080</v>
      </c>
      <c r="E7309" s="4">
        <v>1000</v>
      </c>
      <c r="F7309" s="4"/>
      <c r="G7309" s="4"/>
      <c r="H7309" s="4"/>
    </row>
    <row r="7310" spans="1:8" ht="15.75">
      <c r="A7310" s="3" t="s">
        <v>6984</v>
      </c>
      <c r="B7310" s="2" t="s">
        <v>1122</v>
      </c>
      <c r="C7310" s="2" t="s">
        <v>366</v>
      </c>
      <c r="D7310" s="2" t="s">
        <v>1117</v>
      </c>
      <c r="E7310" s="4">
        <v>7</v>
      </c>
      <c r="F7310" s="4">
        <v>46900</v>
      </c>
      <c r="G7310" s="4">
        <v>4691</v>
      </c>
      <c r="H7310" s="4">
        <v>51591</v>
      </c>
    </row>
    <row r="7311" spans="1:8" ht="15.75">
      <c r="A7311" s="3" t="s">
        <v>6984</v>
      </c>
      <c r="B7311" s="2" t="s">
        <v>1124</v>
      </c>
      <c r="C7311" s="2" t="s">
        <v>524</v>
      </c>
      <c r="D7311" s="2" t="s">
        <v>1117</v>
      </c>
      <c r="E7311" s="4">
        <v>1</v>
      </c>
      <c r="F7311" s="4">
        <v>7103</v>
      </c>
      <c r="G7311" s="4">
        <v>707</v>
      </c>
      <c r="H7311" s="4">
        <v>7810</v>
      </c>
    </row>
    <row r="7312" spans="1:8" ht="15.75">
      <c r="A7312" s="3" t="s">
        <v>6984</v>
      </c>
      <c r="B7312" s="2" t="s">
        <v>3493</v>
      </c>
      <c r="C7312" s="2" t="s">
        <v>2692</v>
      </c>
      <c r="D7312" s="2" t="s">
        <v>56</v>
      </c>
      <c r="E7312" s="4">
        <v>6</v>
      </c>
      <c r="F7312" s="4">
        <v>164400</v>
      </c>
      <c r="G7312" s="4">
        <v>16440</v>
      </c>
      <c r="H7312" s="4">
        <v>180840</v>
      </c>
    </row>
    <row r="7313" spans="1:8" ht="15.75">
      <c r="A7313" s="3" t="s">
        <v>6984</v>
      </c>
      <c r="B7313" s="2" t="s">
        <v>1344</v>
      </c>
      <c r="C7313" s="2" t="s">
        <v>1343</v>
      </c>
      <c r="D7313" s="2" t="s">
        <v>1342</v>
      </c>
      <c r="E7313" s="4">
        <v>20</v>
      </c>
      <c r="F7313" s="4">
        <v>288000</v>
      </c>
      <c r="G7313" s="4">
        <v>28800</v>
      </c>
      <c r="H7313" s="4">
        <v>316800</v>
      </c>
    </row>
    <row r="7314" spans="1:8" ht="15.75">
      <c r="A7314" s="3" t="s">
        <v>6984</v>
      </c>
      <c r="B7314" s="2" t="s">
        <v>1346</v>
      </c>
      <c r="C7314" s="2" t="s">
        <v>1345</v>
      </c>
      <c r="D7314" s="2" t="s">
        <v>1342</v>
      </c>
      <c r="E7314" s="4">
        <v>40</v>
      </c>
      <c r="F7314" s="4">
        <v>480000</v>
      </c>
      <c r="G7314" s="4">
        <v>48000</v>
      </c>
      <c r="H7314" s="4">
        <v>528000</v>
      </c>
    </row>
    <row r="7315" spans="1:8" ht="15.75">
      <c r="A7315" s="3" t="s">
        <v>6984</v>
      </c>
      <c r="B7315" s="2" t="s">
        <v>1363</v>
      </c>
      <c r="C7315" s="2" t="s">
        <v>1362</v>
      </c>
      <c r="D7315" s="2" t="s">
        <v>1342</v>
      </c>
      <c r="E7315" s="4">
        <v>32</v>
      </c>
      <c r="F7315" s="4">
        <v>349000</v>
      </c>
      <c r="G7315" s="4">
        <v>34900</v>
      </c>
      <c r="H7315" s="4">
        <v>383900</v>
      </c>
    </row>
    <row r="7316" spans="1:8" ht="15.75">
      <c r="A7316" s="3" t="s">
        <v>6984</v>
      </c>
      <c r="B7316" s="2" t="s">
        <v>1370</v>
      </c>
      <c r="C7316" s="2" t="s">
        <v>1369</v>
      </c>
      <c r="D7316" s="2" t="s">
        <v>1352</v>
      </c>
      <c r="E7316" s="4">
        <v>148</v>
      </c>
      <c r="F7316" s="4">
        <v>3700000</v>
      </c>
      <c r="G7316" s="4">
        <v>370000</v>
      </c>
      <c r="H7316" s="4">
        <v>4070000</v>
      </c>
    </row>
    <row r="7317" spans="1:8" ht="15.75">
      <c r="A7317" s="3" t="s">
        <v>6984</v>
      </c>
      <c r="B7317" s="2" t="s">
        <v>1372</v>
      </c>
      <c r="C7317" s="2" t="s">
        <v>1371</v>
      </c>
      <c r="D7317" s="2" t="s">
        <v>1352</v>
      </c>
      <c r="E7317" s="4">
        <v>50</v>
      </c>
      <c r="F7317" s="4">
        <v>1250000</v>
      </c>
      <c r="G7317" s="4">
        <v>125000</v>
      </c>
      <c r="H7317" s="4">
        <v>1375000</v>
      </c>
    </row>
    <row r="7318" spans="1:8" ht="15.75">
      <c r="A7318" s="3" t="s">
        <v>6984</v>
      </c>
      <c r="B7318" s="2" t="s">
        <v>1373</v>
      </c>
      <c r="C7318" s="2" t="s">
        <v>1362</v>
      </c>
      <c r="D7318" s="2" t="s">
        <v>1374</v>
      </c>
      <c r="E7318" s="4">
        <v>78</v>
      </c>
      <c r="F7318" s="4">
        <v>850900</v>
      </c>
      <c r="G7318" s="4">
        <v>85090</v>
      </c>
      <c r="H7318" s="4">
        <v>935990</v>
      </c>
    </row>
    <row r="7319" spans="1:8" ht="15.75">
      <c r="A7319" s="3" t="s">
        <v>6984</v>
      </c>
      <c r="B7319" s="2" t="s">
        <v>1418</v>
      </c>
      <c r="C7319" s="2" t="s">
        <v>1417</v>
      </c>
      <c r="D7319" s="2" t="s">
        <v>5734</v>
      </c>
      <c r="E7319" s="4">
        <v>1</v>
      </c>
      <c r="F7319" s="4">
        <v>3500</v>
      </c>
      <c r="G7319" s="4">
        <v>350</v>
      </c>
      <c r="H7319" s="4">
        <v>3850</v>
      </c>
    </row>
    <row r="7320" spans="1:8" ht="15.75">
      <c r="A7320" s="3" t="s">
        <v>6984</v>
      </c>
      <c r="B7320" s="2" t="s">
        <v>1419</v>
      </c>
      <c r="C7320" s="2" t="s">
        <v>1417</v>
      </c>
      <c r="D7320" s="2" t="s">
        <v>5751</v>
      </c>
      <c r="E7320" s="4">
        <v>114</v>
      </c>
      <c r="F7320" s="4">
        <v>216600</v>
      </c>
      <c r="G7320" s="4">
        <v>21660</v>
      </c>
      <c r="H7320" s="4">
        <v>238260</v>
      </c>
    </row>
    <row r="7321" spans="1:8" ht="15.75">
      <c r="A7321" s="3" t="s">
        <v>6984</v>
      </c>
      <c r="B7321" s="2" t="s">
        <v>1421</v>
      </c>
      <c r="C7321" s="2" t="s">
        <v>1417</v>
      </c>
      <c r="D7321" s="2" t="s">
        <v>5735</v>
      </c>
      <c r="E7321" s="4">
        <v>4</v>
      </c>
      <c r="F7321" s="4">
        <v>7600</v>
      </c>
      <c r="G7321" s="4">
        <v>760</v>
      </c>
      <c r="H7321" s="4">
        <v>8360</v>
      </c>
    </row>
    <row r="7322" spans="1:8" ht="15.75">
      <c r="A7322" s="3" t="s">
        <v>6984</v>
      </c>
      <c r="B7322" s="2" t="s">
        <v>1422</v>
      </c>
      <c r="C7322" s="2" t="s">
        <v>1417</v>
      </c>
      <c r="D7322" s="2" t="s">
        <v>5729</v>
      </c>
      <c r="E7322" s="4">
        <v>7</v>
      </c>
      <c r="F7322" s="4">
        <v>14000</v>
      </c>
      <c r="G7322" s="4">
        <v>1400</v>
      </c>
      <c r="H7322" s="4">
        <v>15400</v>
      </c>
    </row>
    <row r="7323" spans="1:8" ht="15.75">
      <c r="A7323" s="3" t="s">
        <v>6984</v>
      </c>
      <c r="B7323" s="2" t="s">
        <v>1430</v>
      </c>
      <c r="C7323" s="2" t="s">
        <v>1426</v>
      </c>
      <c r="D7323" s="2" t="s">
        <v>5735</v>
      </c>
      <c r="E7323" s="4">
        <v>30</v>
      </c>
      <c r="F7323" s="4">
        <v>34890</v>
      </c>
      <c r="G7323" s="4">
        <v>3489</v>
      </c>
      <c r="H7323" s="4">
        <v>38379</v>
      </c>
    </row>
    <row r="7324" spans="1:8" ht="15.75">
      <c r="A7324" s="3" t="s">
        <v>6984</v>
      </c>
      <c r="B7324" s="2" t="s">
        <v>6064</v>
      </c>
      <c r="C7324" s="2" t="s">
        <v>6065</v>
      </c>
      <c r="D7324" s="2" t="s">
        <v>1756</v>
      </c>
      <c r="E7324" s="4">
        <v>1</v>
      </c>
      <c r="F7324" s="4">
        <v>12000</v>
      </c>
      <c r="G7324" s="4">
        <v>1200</v>
      </c>
      <c r="H7324" s="4">
        <v>13200</v>
      </c>
    </row>
    <row r="7325" spans="1:8" ht="15.75">
      <c r="A7325" s="3" t="s">
        <v>6984</v>
      </c>
      <c r="B7325" s="2" t="s">
        <v>1802</v>
      </c>
      <c r="C7325" s="2" t="s">
        <v>1801</v>
      </c>
      <c r="D7325" s="2" t="s">
        <v>1803</v>
      </c>
      <c r="E7325" s="4">
        <v>37</v>
      </c>
      <c r="F7325" s="4">
        <v>78000</v>
      </c>
      <c r="G7325" s="4">
        <v>7800</v>
      </c>
      <c r="H7325" s="4">
        <v>85800</v>
      </c>
    </row>
    <row r="7326" spans="1:8" ht="15.75">
      <c r="A7326" s="3" t="s">
        <v>6984</v>
      </c>
      <c r="B7326" s="2" t="s">
        <v>2304</v>
      </c>
      <c r="C7326" s="2" t="s">
        <v>2303</v>
      </c>
      <c r="D7326" s="2" t="s">
        <v>2305</v>
      </c>
      <c r="E7326" s="4">
        <v>10</v>
      </c>
      <c r="F7326" s="4">
        <v>92000</v>
      </c>
      <c r="G7326" s="4">
        <v>9200</v>
      </c>
      <c r="H7326" s="4">
        <v>101200</v>
      </c>
    </row>
    <row r="7327" spans="1:8" ht="15.75">
      <c r="A7327" s="3" t="s">
        <v>6984</v>
      </c>
      <c r="B7327" s="2" t="s">
        <v>3760</v>
      </c>
      <c r="C7327" s="2" t="s">
        <v>2303</v>
      </c>
      <c r="D7327" s="2" t="s">
        <v>3761</v>
      </c>
      <c r="E7327" s="4">
        <v>10</v>
      </c>
      <c r="F7327" s="4">
        <v>120000</v>
      </c>
      <c r="G7327" s="4">
        <v>12000</v>
      </c>
      <c r="H7327" s="4">
        <v>132000</v>
      </c>
    </row>
    <row r="7328" spans="1:8" ht="15.75">
      <c r="A7328" s="3" t="s">
        <v>6984</v>
      </c>
      <c r="B7328" s="2" t="s">
        <v>2323</v>
      </c>
      <c r="C7328" s="2" t="s">
        <v>264</v>
      </c>
      <c r="D7328" s="2" t="s">
        <v>2324</v>
      </c>
      <c r="E7328" s="4">
        <v>20</v>
      </c>
      <c r="F7328" s="4">
        <v>98120</v>
      </c>
      <c r="G7328" s="4">
        <v>9812</v>
      </c>
      <c r="H7328" s="4">
        <v>107932</v>
      </c>
    </row>
    <row r="7329" spans="1:8" ht="15.75">
      <c r="A7329" s="3" t="s">
        <v>6984</v>
      </c>
      <c r="B7329" s="2" t="s">
        <v>2325</v>
      </c>
      <c r="C7329" s="2" t="s">
        <v>264</v>
      </c>
      <c r="D7329" s="2" t="s">
        <v>2326</v>
      </c>
      <c r="E7329" s="4">
        <v>15</v>
      </c>
      <c r="F7329" s="4">
        <v>83055</v>
      </c>
      <c r="G7329" s="4">
        <v>8306</v>
      </c>
      <c r="H7329" s="4">
        <v>91361</v>
      </c>
    </row>
    <row r="7330" spans="1:8" ht="15.75">
      <c r="A7330" s="3" t="s">
        <v>6984</v>
      </c>
      <c r="B7330" s="2" t="s">
        <v>2327</v>
      </c>
      <c r="C7330" s="2" t="s">
        <v>264</v>
      </c>
      <c r="D7330" s="2" t="s">
        <v>2328</v>
      </c>
      <c r="E7330" s="4">
        <v>1</v>
      </c>
      <c r="F7330" s="4">
        <v>21000</v>
      </c>
      <c r="G7330" s="4">
        <v>2100</v>
      </c>
      <c r="H7330" s="4">
        <v>23100</v>
      </c>
    </row>
    <row r="7331" spans="1:8" ht="15.75">
      <c r="A7331" s="3" t="s">
        <v>6984</v>
      </c>
      <c r="B7331" s="2" t="s">
        <v>2339</v>
      </c>
      <c r="C7331" s="2" t="s">
        <v>299</v>
      </c>
      <c r="D7331" s="2" t="s">
        <v>2340</v>
      </c>
      <c r="E7331" s="4">
        <v>20</v>
      </c>
      <c r="F7331" s="4">
        <v>57700</v>
      </c>
      <c r="G7331" s="4">
        <v>5770</v>
      </c>
      <c r="H7331" s="4">
        <v>63470</v>
      </c>
    </row>
    <row r="7332" spans="1:8" ht="15.75">
      <c r="A7332" s="3" t="s">
        <v>6984</v>
      </c>
      <c r="B7332" s="2" t="s">
        <v>2345</v>
      </c>
      <c r="C7332" s="2" t="s">
        <v>299</v>
      </c>
      <c r="D7332" s="2" t="s">
        <v>2328</v>
      </c>
      <c r="E7332" s="4">
        <v>-3</v>
      </c>
      <c r="F7332" s="4">
        <v>-59100</v>
      </c>
      <c r="G7332" s="4">
        <v>-5910</v>
      </c>
      <c r="H7332" s="4">
        <v>-65010</v>
      </c>
    </row>
    <row r="7333" spans="1:8" ht="15.75">
      <c r="A7333" s="3" t="s">
        <v>6984</v>
      </c>
      <c r="B7333" s="2" t="s">
        <v>6077</v>
      </c>
      <c r="C7333" s="2" t="s">
        <v>3768</v>
      </c>
      <c r="D7333" s="2" t="s">
        <v>6078</v>
      </c>
      <c r="E7333" s="4">
        <v>2</v>
      </c>
      <c r="F7333" s="4">
        <v>14520</v>
      </c>
      <c r="G7333" s="4">
        <v>1452</v>
      </c>
      <c r="H7333" s="4">
        <v>15972</v>
      </c>
    </row>
    <row r="7334" spans="1:8" ht="15.75">
      <c r="A7334" s="3" t="s">
        <v>6984</v>
      </c>
      <c r="B7334" s="2" t="s">
        <v>2393</v>
      </c>
      <c r="C7334" s="2" t="s">
        <v>236</v>
      </c>
      <c r="D7334" s="2" t="s">
        <v>2394</v>
      </c>
      <c r="E7334" s="4">
        <v>5</v>
      </c>
      <c r="F7334" s="4">
        <v>23880</v>
      </c>
      <c r="G7334" s="4">
        <v>2388</v>
      </c>
      <c r="H7334" s="4">
        <v>26268</v>
      </c>
    </row>
    <row r="7335" spans="1:8" ht="15.75">
      <c r="A7335" s="3" t="s">
        <v>6984</v>
      </c>
      <c r="B7335" s="2" t="s">
        <v>2397</v>
      </c>
      <c r="C7335" s="2" t="s">
        <v>236</v>
      </c>
      <c r="D7335" s="2" t="s">
        <v>2398</v>
      </c>
      <c r="E7335" s="4">
        <v>61</v>
      </c>
      <c r="F7335" s="4">
        <v>328119</v>
      </c>
      <c r="G7335" s="4">
        <v>32812</v>
      </c>
      <c r="H7335" s="4">
        <v>360931</v>
      </c>
    </row>
    <row r="7336" spans="1:8" ht="15.75">
      <c r="A7336" s="3" t="s">
        <v>6984</v>
      </c>
      <c r="B7336" s="2" t="s">
        <v>2400</v>
      </c>
      <c r="C7336" s="2" t="s">
        <v>236</v>
      </c>
      <c r="D7336" s="2" t="s">
        <v>2401</v>
      </c>
      <c r="E7336" s="4">
        <v>148</v>
      </c>
      <c r="F7336" s="4">
        <v>1014392</v>
      </c>
      <c r="G7336" s="4">
        <v>101440</v>
      </c>
      <c r="H7336" s="4">
        <v>1115832</v>
      </c>
    </row>
    <row r="7337" spans="1:8" ht="15.75">
      <c r="A7337" s="3" t="s">
        <v>6984</v>
      </c>
      <c r="B7337" s="2" t="s">
        <v>2402</v>
      </c>
      <c r="C7337" s="2" t="s">
        <v>236</v>
      </c>
      <c r="D7337" s="2" t="s">
        <v>2403</v>
      </c>
      <c r="E7337" s="4">
        <v>7</v>
      </c>
      <c r="F7337" s="4">
        <v>57862</v>
      </c>
      <c r="G7337" s="4">
        <v>5786</v>
      </c>
      <c r="H7337" s="4">
        <v>63648</v>
      </c>
    </row>
    <row r="7338" spans="1:8" ht="15.75">
      <c r="A7338" s="3" t="s">
        <v>6984</v>
      </c>
      <c r="B7338" s="2" t="s">
        <v>2404</v>
      </c>
      <c r="C7338" s="2" t="s">
        <v>236</v>
      </c>
      <c r="D7338" s="2" t="s">
        <v>2405</v>
      </c>
      <c r="E7338" s="4">
        <v>12</v>
      </c>
      <c r="F7338" s="4">
        <v>116892</v>
      </c>
      <c r="G7338" s="4">
        <v>11689</v>
      </c>
      <c r="H7338" s="4">
        <v>128581</v>
      </c>
    </row>
    <row r="7339" spans="1:8" ht="15.75">
      <c r="A7339" s="3" t="s">
        <v>6984</v>
      </c>
      <c r="B7339" s="2" t="s">
        <v>2406</v>
      </c>
      <c r="C7339" s="2" t="s">
        <v>236</v>
      </c>
      <c r="D7339" s="2" t="s">
        <v>2407</v>
      </c>
      <c r="E7339" s="4">
        <v>5</v>
      </c>
      <c r="F7339" s="4">
        <v>16820</v>
      </c>
      <c r="G7339" s="4">
        <v>1682</v>
      </c>
      <c r="H7339" s="4">
        <v>18502</v>
      </c>
    </row>
    <row r="7340" spans="1:8" ht="15.75">
      <c r="A7340" s="3" t="s">
        <v>6984</v>
      </c>
      <c r="B7340" s="2" t="s">
        <v>2408</v>
      </c>
      <c r="C7340" s="2" t="s">
        <v>236</v>
      </c>
      <c r="D7340" s="2" t="s">
        <v>2409</v>
      </c>
      <c r="E7340" s="4">
        <v>1</v>
      </c>
      <c r="F7340" s="4">
        <v>3904</v>
      </c>
      <c r="G7340" s="4">
        <v>390</v>
      </c>
      <c r="H7340" s="4">
        <v>4294</v>
      </c>
    </row>
    <row r="7341" spans="1:8" ht="15.75">
      <c r="A7341" s="3" t="s">
        <v>6984</v>
      </c>
      <c r="B7341" s="2" t="s">
        <v>2418</v>
      </c>
      <c r="C7341" s="2" t="s">
        <v>2287</v>
      </c>
      <c r="D7341" s="2" t="s">
        <v>2419</v>
      </c>
      <c r="E7341" s="4">
        <v>30</v>
      </c>
      <c r="F7341" s="4">
        <v>162240</v>
      </c>
      <c r="G7341" s="4">
        <v>16224</v>
      </c>
      <c r="H7341" s="4">
        <v>178464</v>
      </c>
    </row>
    <row r="7342" spans="1:8" ht="15.75">
      <c r="A7342" s="3" t="s">
        <v>6984</v>
      </c>
      <c r="B7342" s="2" t="s">
        <v>2420</v>
      </c>
      <c r="C7342" s="2" t="s">
        <v>2287</v>
      </c>
      <c r="D7342" s="2" t="s">
        <v>2421</v>
      </c>
      <c r="E7342" s="4">
        <v>4</v>
      </c>
      <c r="F7342" s="4">
        <v>26204</v>
      </c>
      <c r="G7342" s="4">
        <v>2620</v>
      </c>
      <c r="H7342" s="4">
        <v>28824</v>
      </c>
    </row>
    <row r="7343" spans="1:8" ht="15.75">
      <c r="A7343" s="3" t="s">
        <v>6984</v>
      </c>
      <c r="B7343" s="2" t="s">
        <v>2432</v>
      </c>
      <c r="C7343" s="2" t="s">
        <v>267</v>
      </c>
      <c r="D7343" s="2" t="s">
        <v>2433</v>
      </c>
      <c r="E7343" s="4">
        <v>150</v>
      </c>
      <c r="F7343" s="4">
        <v>757460</v>
      </c>
      <c r="G7343" s="4">
        <v>75746</v>
      </c>
      <c r="H7343" s="4">
        <v>833206</v>
      </c>
    </row>
    <row r="7344" spans="1:8" ht="15.75">
      <c r="A7344" s="3" t="s">
        <v>6984</v>
      </c>
      <c r="B7344" s="2" t="s">
        <v>2436</v>
      </c>
      <c r="C7344" s="2" t="s">
        <v>267</v>
      </c>
      <c r="D7344" s="2" t="s">
        <v>2437</v>
      </c>
      <c r="E7344" s="4">
        <v>237</v>
      </c>
      <c r="F7344" s="4">
        <v>1169375</v>
      </c>
      <c r="G7344" s="4">
        <v>116938</v>
      </c>
      <c r="H7344" s="4">
        <v>1286313</v>
      </c>
    </row>
    <row r="7345" spans="1:8" ht="15.75">
      <c r="A7345" s="3" t="s">
        <v>6984</v>
      </c>
      <c r="B7345" s="2" t="s">
        <v>2440</v>
      </c>
      <c r="C7345" s="2" t="s">
        <v>267</v>
      </c>
      <c r="D7345" s="2" t="s">
        <v>2441</v>
      </c>
      <c r="E7345" s="4">
        <v>197</v>
      </c>
      <c r="F7345" s="4">
        <v>1446571</v>
      </c>
      <c r="G7345" s="4">
        <v>144658</v>
      </c>
      <c r="H7345" s="4">
        <v>1591229</v>
      </c>
    </row>
    <row r="7346" spans="1:8" ht="15.75">
      <c r="A7346" s="3" t="s">
        <v>6984</v>
      </c>
      <c r="B7346" s="2" t="s">
        <v>2442</v>
      </c>
      <c r="C7346" s="2" t="s">
        <v>267</v>
      </c>
      <c r="D7346" s="2" t="s">
        <v>2443</v>
      </c>
      <c r="E7346" s="4">
        <v>86</v>
      </c>
      <c r="F7346" s="4">
        <v>729826</v>
      </c>
      <c r="G7346" s="4">
        <v>72983</v>
      </c>
      <c r="H7346" s="4">
        <v>802809</v>
      </c>
    </row>
    <row r="7347" spans="1:8" ht="15.75">
      <c r="A7347" s="3" t="s">
        <v>6984</v>
      </c>
      <c r="B7347" s="2" t="s">
        <v>2444</v>
      </c>
      <c r="C7347" s="2" t="s">
        <v>267</v>
      </c>
      <c r="D7347" s="2" t="s">
        <v>2445</v>
      </c>
      <c r="E7347" s="4">
        <v>44</v>
      </c>
      <c r="F7347" s="4">
        <v>423720</v>
      </c>
      <c r="G7347" s="4">
        <v>42372</v>
      </c>
      <c r="H7347" s="4">
        <v>466092</v>
      </c>
    </row>
    <row r="7348" spans="1:8" ht="15.75">
      <c r="A7348" s="3" t="s">
        <v>6984</v>
      </c>
      <c r="B7348" s="2" t="s">
        <v>2446</v>
      </c>
      <c r="C7348" s="2" t="s">
        <v>267</v>
      </c>
      <c r="D7348" s="2" t="s">
        <v>2447</v>
      </c>
      <c r="E7348" s="4">
        <v>4</v>
      </c>
      <c r="F7348" s="4">
        <v>78800</v>
      </c>
      <c r="G7348" s="4">
        <v>7880</v>
      </c>
      <c r="H7348" s="4">
        <v>86680</v>
      </c>
    </row>
    <row r="7349" spans="1:8" ht="15.75">
      <c r="A7349" s="3" t="s">
        <v>6984</v>
      </c>
      <c r="B7349" s="2" t="s">
        <v>2448</v>
      </c>
      <c r="C7349" s="2" t="s">
        <v>267</v>
      </c>
      <c r="D7349" s="2" t="s">
        <v>2449</v>
      </c>
      <c r="E7349" s="4">
        <v>5</v>
      </c>
      <c r="F7349" s="4">
        <v>23015</v>
      </c>
      <c r="G7349" s="4">
        <v>2302</v>
      </c>
      <c r="H7349" s="4">
        <v>25317</v>
      </c>
    </row>
    <row r="7350" spans="1:8" ht="15.75">
      <c r="A7350" s="3" t="s">
        <v>6984</v>
      </c>
      <c r="B7350" s="2" t="s">
        <v>2450</v>
      </c>
      <c r="C7350" s="2" t="s">
        <v>267</v>
      </c>
      <c r="D7350" s="2" t="s">
        <v>2451</v>
      </c>
      <c r="E7350" s="4">
        <v>-9</v>
      </c>
      <c r="F7350" s="4">
        <v>-196200</v>
      </c>
      <c r="G7350" s="4">
        <v>-19620</v>
      </c>
      <c r="H7350" s="4">
        <v>-215820</v>
      </c>
    </row>
    <row r="7351" spans="1:8" ht="15.75">
      <c r="A7351" s="3" t="s">
        <v>6984</v>
      </c>
      <c r="B7351" s="2" t="s">
        <v>2455</v>
      </c>
      <c r="C7351" s="2" t="s">
        <v>267</v>
      </c>
      <c r="D7351" s="2" t="s">
        <v>2456</v>
      </c>
      <c r="E7351" s="4">
        <v>-2</v>
      </c>
      <c r="F7351" s="4">
        <v>-46200</v>
      </c>
      <c r="G7351" s="4">
        <v>-4620</v>
      </c>
      <c r="H7351" s="4">
        <v>-50820</v>
      </c>
    </row>
    <row r="7352" spans="1:8" ht="15.75">
      <c r="A7352" s="3" t="s">
        <v>6984</v>
      </c>
      <c r="B7352" s="2" t="s">
        <v>2459</v>
      </c>
      <c r="C7352" s="2" t="s">
        <v>267</v>
      </c>
      <c r="D7352" s="2" t="s">
        <v>2460</v>
      </c>
      <c r="E7352" s="4">
        <v>10</v>
      </c>
      <c r="F7352" s="4">
        <v>44440</v>
      </c>
      <c r="G7352" s="4">
        <v>4444</v>
      </c>
      <c r="H7352" s="4">
        <v>48884</v>
      </c>
    </row>
    <row r="7353" spans="1:8" ht="15.75">
      <c r="A7353" s="3" t="s">
        <v>6984</v>
      </c>
      <c r="B7353" s="2" t="s">
        <v>3782</v>
      </c>
      <c r="C7353" s="2" t="s">
        <v>267</v>
      </c>
      <c r="D7353" s="2" t="s">
        <v>1414</v>
      </c>
      <c r="E7353" s="4">
        <v>4</v>
      </c>
      <c r="F7353" s="4">
        <v>18592</v>
      </c>
      <c r="G7353" s="4">
        <v>1859</v>
      </c>
      <c r="H7353" s="4">
        <v>20451</v>
      </c>
    </row>
    <row r="7354" spans="1:8" ht="15.75">
      <c r="A7354" s="3" t="s">
        <v>6984</v>
      </c>
      <c r="B7354" s="2" t="s">
        <v>2461</v>
      </c>
      <c r="C7354" s="2" t="s">
        <v>271</v>
      </c>
      <c r="D7354" s="2" t="s">
        <v>2462</v>
      </c>
      <c r="E7354" s="4">
        <v>10</v>
      </c>
      <c r="F7354" s="4">
        <v>49400</v>
      </c>
      <c r="G7354" s="4">
        <v>4940</v>
      </c>
      <c r="H7354" s="4">
        <v>54340</v>
      </c>
    </row>
    <row r="7355" spans="1:8" ht="15.75">
      <c r="A7355" s="3" t="s">
        <v>6984</v>
      </c>
      <c r="B7355" s="2" t="s">
        <v>2465</v>
      </c>
      <c r="C7355" s="2" t="s">
        <v>271</v>
      </c>
      <c r="D7355" s="2" t="s">
        <v>2466</v>
      </c>
      <c r="E7355" s="4">
        <v>10</v>
      </c>
      <c r="F7355" s="4">
        <v>71650</v>
      </c>
      <c r="G7355" s="4">
        <v>7165</v>
      </c>
      <c r="H7355" s="4">
        <v>78815</v>
      </c>
    </row>
    <row r="7356" spans="1:8" ht="15.75">
      <c r="A7356" s="3" t="s">
        <v>6984</v>
      </c>
      <c r="B7356" s="2" t="s">
        <v>2469</v>
      </c>
      <c r="C7356" s="2" t="s">
        <v>271</v>
      </c>
      <c r="D7356" s="2" t="s">
        <v>2470</v>
      </c>
      <c r="E7356" s="4">
        <v>10</v>
      </c>
      <c r="F7356" s="4">
        <v>115000</v>
      </c>
      <c r="G7356" s="4">
        <v>11500</v>
      </c>
      <c r="H7356" s="4">
        <v>126500</v>
      </c>
    </row>
    <row r="7357" spans="1:8" ht="15.75">
      <c r="A7357" s="3" t="s">
        <v>6984</v>
      </c>
      <c r="B7357" s="2" t="s">
        <v>2473</v>
      </c>
      <c r="C7357" s="2" t="s">
        <v>264</v>
      </c>
      <c r="D7357" s="2" t="s">
        <v>2474</v>
      </c>
      <c r="E7357" s="4">
        <v>491</v>
      </c>
      <c r="F7357" s="4">
        <v>2025280</v>
      </c>
      <c r="G7357" s="4">
        <v>202528</v>
      </c>
      <c r="H7357" s="4">
        <v>2227808</v>
      </c>
    </row>
    <row r="7358" spans="1:8" ht="15.75">
      <c r="A7358" s="3" t="s">
        <v>6984</v>
      </c>
      <c r="B7358" s="2" t="s">
        <v>2475</v>
      </c>
      <c r="C7358" s="2" t="s">
        <v>264</v>
      </c>
      <c r="D7358" s="2" t="s">
        <v>2476</v>
      </c>
      <c r="E7358" s="4">
        <v>10</v>
      </c>
      <c r="F7358" s="4">
        <v>51730</v>
      </c>
      <c r="G7358" s="4">
        <v>5173</v>
      </c>
      <c r="H7358" s="4">
        <v>56903</v>
      </c>
    </row>
    <row r="7359" spans="1:8" ht="15.75">
      <c r="A7359" s="3" t="s">
        <v>6984</v>
      </c>
      <c r="B7359" s="2" t="s">
        <v>2477</v>
      </c>
      <c r="C7359" s="2" t="s">
        <v>264</v>
      </c>
      <c r="D7359" s="2" t="s">
        <v>2478</v>
      </c>
      <c r="E7359" s="4">
        <v>35</v>
      </c>
      <c r="F7359" s="4">
        <v>188160</v>
      </c>
      <c r="G7359" s="4">
        <v>18816</v>
      </c>
      <c r="H7359" s="4">
        <v>206976</v>
      </c>
    </row>
    <row r="7360" spans="1:8" ht="15.75">
      <c r="A7360" s="3" t="s">
        <v>6984</v>
      </c>
      <c r="B7360" s="2" t="s">
        <v>2479</v>
      </c>
      <c r="C7360" s="2" t="s">
        <v>264</v>
      </c>
      <c r="D7360" s="2" t="s">
        <v>2480</v>
      </c>
      <c r="E7360" s="4">
        <v>888</v>
      </c>
      <c r="F7360" s="4">
        <v>4292029</v>
      </c>
      <c r="G7360" s="4">
        <v>429207</v>
      </c>
      <c r="H7360" s="4">
        <v>4721236</v>
      </c>
    </row>
    <row r="7361" spans="1:8" ht="15.75">
      <c r="A7361" s="3" t="s">
        <v>6984</v>
      </c>
      <c r="B7361" s="2" t="s">
        <v>2484</v>
      </c>
      <c r="C7361" s="2" t="s">
        <v>264</v>
      </c>
      <c r="D7361" s="2" t="s">
        <v>2485</v>
      </c>
      <c r="E7361" s="4">
        <v>319</v>
      </c>
      <c r="F7361" s="4">
        <v>2069555</v>
      </c>
      <c r="G7361" s="4">
        <v>206958</v>
      </c>
      <c r="H7361" s="4">
        <v>2276513</v>
      </c>
    </row>
    <row r="7362" spans="1:8" ht="15.75">
      <c r="A7362" s="3" t="s">
        <v>6984</v>
      </c>
      <c r="B7362" s="2" t="s">
        <v>2486</v>
      </c>
      <c r="C7362" s="2" t="s">
        <v>264</v>
      </c>
      <c r="D7362" s="2" t="s">
        <v>2487</v>
      </c>
      <c r="E7362" s="4">
        <v>127</v>
      </c>
      <c r="F7362" s="4">
        <v>841883</v>
      </c>
      <c r="G7362" s="4">
        <v>84190</v>
      </c>
      <c r="H7362" s="4">
        <v>926073</v>
      </c>
    </row>
    <row r="7363" spans="1:8" ht="15.75">
      <c r="A7363" s="3" t="s">
        <v>6984</v>
      </c>
      <c r="B7363" s="2" t="s">
        <v>2490</v>
      </c>
      <c r="C7363" s="2" t="s">
        <v>264</v>
      </c>
      <c r="D7363" s="2" t="s">
        <v>2491</v>
      </c>
      <c r="E7363" s="4">
        <v>140</v>
      </c>
      <c r="F7363" s="4">
        <v>1056780</v>
      </c>
      <c r="G7363" s="4">
        <v>105679</v>
      </c>
      <c r="H7363" s="4">
        <v>1162459</v>
      </c>
    </row>
    <row r="7364" spans="1:8" ht="15.75">
      <c r="A7364" s="3" t="s">
        <v>6984</v>
      </c>
      <c r="B7364" s="2" t="s">
        <v>2492</v>
      </c>
      <c r="C7364" s="2" t="s">
        <v>264</v>
      </c>
      <c r="D7364" s="2" t="s">
        <v>2493</v>
      </c>
      <c r="E7364" s="4">
        <v>27</v>
      </c>
      <c r="F7364" s="4">
        <v>277992</v>
      </c>
      <c r="G7364" s="4">
        <v>27799</v>
      </c>
      <c r="H7364" s="4">
        <v>305791</v>
      </c>
    </row>
    <row r="7365" spans="1:8" ht="15.75">
      <c r="A7365" s="3" t="s">
        <v>6984</v>
      </c>
      <c r="B7365" s="2" t="s">
        <v>2494</v>
      </c>
      <c r="C7365" s="2" t="s">
        <v>264</v>
      </c>
      <c r="D7365" s="2" t="s">
        <v>2495</v>
      </c>
      <c r="E7365" s="4">
        <v>355</v>
      </c>
      <c r="F7365" s="4">
        <v>922840</v>
      </c>
      <c r="G7365" s="4">
        <v>92284</v>
      </c>
      <c r="H7365" s="4">
        <v>1015124</v>
      </c>
    </row>
    <row r="7366" spans="1:8" ht="15.75">
      <c r="A7366" s="3" t="s">
        <v>6984</v>
      </c>
      <c r="B7366" s="2" t="s">
        <v>2496</v>
      </c>
      <c r="C7366" s="2" t="s">
        <v>264</v>
      </c>
      <c r="D7366" s="2" t="s">
        <v>2497</v>
      </c>
      <c r="E7366" s="4">
        <v>59</v>
      </c>
      <c r="F7366" s="4">
        <v>665500</v>
      </c>
      <c r="G7366" s="4">
        <v>66550</v>
      </c>
      <c r="H7366" s="4">
        <v>732050</v>
      </c>
    </row>
    <row r="7367" spans="1:8" ht="15.75">
      <c r="A7367" s="3" t="s">
        <v>6984</v>
      </c>
      <c r="B7367" s="2" t="s">
        <v>2501</v>
      </c>
      <c r="C7367" s="2" t="s">
        <v>264</v>
      </c>
      <c r="D7367" s="2" t="s">
        <v>2454</v>
      </c>
      <c r="E7367" s="4">
        <v>-2</v>
      </c>
      <c r="F7367" s="4">
        <v>-50600</v>
      </c>
      <c r="G7367" s="4">
        <v>-5060</v>
      </c>
      <c r="H7367" s="4">
        <v>-55660</v>
      </c>
    </row>
    <row r="7368" spans="1:8" ht="15.75">
      <c r="A7368" s="3" t="s">
        <v>6984</v>
      </c>
      <c r="B7368" s="2" t="s">
        <v>2502</v>
      </c>
      <c r="C7368" s="2" t="s">
        <v>264</v>
      </c>
      <c r="D7368" s="2" t="s">
        <v>2456</v>
      </c>
      <c r="E7368" s="4">
        <v>-9</v>
      </c>
      <c r="F7368" s="4">
        <v>-201600</v>
      </c>
      <c r="G7368" s="4">
        <v>-20160</v>
      </c>
      <c r="H7368" s="4">
        <v>-221760</v>
      </c>
    </row>
    <row r="7369" spans="1:8" ht="15.75">
      <c r="A7369" s="3" t="s">
        <v>6984</v>
      </c>
      <c r="B7369" s="2" t="s">
        <v>2503</v>
      </c>
      <c r="C7369" s="2" t="s">
        <v>264</v>
      </c>
      <c r="D7369" s="2" t="s">
        <v>2504</v>
      </c>
      <c r="E7369" s="4">
        <v>80</v>
      </c>
      <c r="F7369" s="4">
        <v>240250</v>
      </c>
      <c r="G7369" s="4">
        <v>24025</v>
      </c>
      <c r="H7369" s="4">
        <v>264275</v>
      </c>
    </row>
    <row r="7370" spans="1:8" ht="15.75">
      <c r="A7370" s="3" t="s">
        <v>6984</v>
      </c>
      <c r="B7370" s="2" t="s">
        <v>2505</v>
      </c>
      <c r="C7370" s="2" t="s">
        <v>264</v>
      </c>
      <c r="D7370" s="2" t="s">
        <v>2506</v>
      </c>
      <c r="E7370" s="4">
        <v>5</v>
      </c>
      <c r="F7370" s="4">
        <v>120500</v>
      </c>
      <c r="G7370" s="4">
        <v>12050</v>
      </c>
      <c r="H7370" s="4">
        <v>132550</v>
      </c>
    </row>
    <row r="7371" spans="1:8" ht="15.75">
      <c r="A7371" s="3" t="s">
        <v>6984</v>
      </c>
      <c r="B7371" s="2" t="s">
        <v>2507</v>
      </c>
      <c r="C7371" s="2" t="s">
        <v>264</v>
      </c>
      <c r="D7371" s="2" t="s">
        <v>2508</v>
      </c>
      <c r="E7371" s="4">
        <v>1000</v>
      </c>
      <c r="F7371" s="4">
        <v>3825000</v>
      </c>
      <c r="G7371" s="4">
        <v>382500</v>
      </c>
      <c r="H7371" s="4">
        <v>4207500</v>
      </c>
    </row>
    <row r="7372" spans="1:8" ht="15.75">
      <c r="A7372" s="3" t="s">
        <v>6984</v>
      </c>
      <c r="B7372" s="2" t="s">
        <v>2509</v>
      </c>
      <c r="C7372" s="2" t="s">
        <v>264</v>
      </c>
      <c r="D7372" s="2" t="s">
        <v>2510</v>
      </c>
      <c r="E7372" s="4">
        <v>20</v>
      </c>
      <c r="F7372" s="4">
        <v>80580</v>
      </c>
      <c r="G7372" s="4">
        <v>8058</v>
      </c>
      <c r="H7372" s="4">
        <v>88638</v>
      </c>
    </row>
    <row r="7373" spans="1:8" ht="15.75">
      <c r="A7373" s="3" t="s">
        <v>6984</v>
      </c>
      <c r="B7373" s="2" t="s">
        <v>2511</v>
      </c>
      <c r="C7373" s="2" t="s">
        <v>264</v>
      </c>
      <c r="D7373" s="2" t="s">
        <v>2512</v>
      </c>
      <c r="E7373" s="4">
        <v>55</v>
      </c>
      <c r="F7373" s="4">
        <v>243675</v>
      </c>
      <c r="G7373" s="4">
        <v>24368</v>
      </c>
      <c r="H7373" s="4">
        <v>268043</v>
      </c>
    </row>
    <row r="7374" spans="1:8" ht="15.75">
      <c r="A7374" s="3" t="s">
        <v>6984</v>
      </c>
      <c r="B7374" s="2" t="s">
        <v>2513</v>
      </c>
      <c r="C7374" s="2" t="s">
        <v>294</v>
      </c>
      <c r="D7374" s="2" t="s">
        <v>2514</v>
      </c>
      <c r="E7374" s="4">
        <v>25</v>
      </c>
      <c r="F7374" s="4">
        <v>118625</v>
      </c>
      <c r="G7374" s="4">
        <v>11863</v>
      </c>
      <c r="H7374" s="4">
        <v>130488</v>
      </c>
    </row>
    <row r="7375" spans="1:8" ht="15.75">
      <c r="A7375" s="3" t="s">
        <v>6984</v>
      </c>
      <c r="B7375" s="2" t="s">
        <v>2515</v>
      </c>
      <c r="C7375" s="2" t="s">
        <v>294</v>
      </c>
      <c r="D7375" s="2" t="s">
        <v>2516</v>
      </c>
      <c r="E7375" s="4">
        <v>15</v>
      </c>
      <c r="F7375" s="4">
        <v>86875</v>
      </c>
      <c r="G7375" s="4">
        <v>8688</v>
      </c>
      <c r="H7375" s="4">
        <v>95563</v>
      </c>
    </row>
    <row r="7376" spans="1:8" ht="15.75">
      <c r="A7376" s="3" t="s">
        <v>6984</v>
      </c>
      <c r="B7376" s="2" t="s">
        <v>2528</v>
      </c>
      <c r="C7376" s="2" t="s">
        <v>294</v>
      </c>
      <c r="D7376" s="2" t="s">
        <v>2529</v>
      </c>
      <c r="E7376" s="4">
        <v>480</v>
      </c>
      <c r="F7376" s="4">
        <v>1297920</v>
      </c>
      <c r="G7376" s="4">
        <v>129792</v>
      </c>
      <c r="H7376" s="4">
        <v>1427712</v>
      </c>
    </row>
    <row r="7377" spans="1:8" ht="15.75">
      <c r="A7377" s="3" t="s">
        <v>6984</v>
      </c>
      <c r="B7377" s="2" t="s">
        <v>2530</v>
      </c>
      <c r="C7377" s="2" t="s">
        <v>294</v>
      </c>
      <c r="D7377" s="2" t="s">
        <v>2531</v>
      </c>
      <c r="E7377" s="4">
        <v>8</v>
      </c>
      <c r="F7377" s="4">
        <v>31664</v>
      </c>
      <c r="G7377" s="4">
        <v>3166</v>
      </c>
      <c r="H7377" s="4">
        <v>34830</v>
      </c>
    </row>
    <row r="7378" spans="1:8" ht="15.75">
      <c r="A7378" s="3" t="s">
        <v>6984</v>
      </c>
      <c r="B7378" s="2" t="s">
        <v>2534</v>
      </c>
      <c r="C7378" s="2" t="s">
        <v>299</v>
      </c>
      <c r="D7378" s="2" t="s">
        <v>2535</v>
      </c>
      <c r="E7378" s="4">
        <v>209</v>
      </c>
      <c r="F7378" s="4">
        <v>946204</v>
      </c>
      <c r="G7378" s="4">
        <v>94620</v>
      </c>
      <c r="H7378" s="4">
        <v>1040824</v>
      </c>
    </row>
    <row r="7379" spans="1:8" ht="15.75">
      <c r="A7379" s="3" t="s">
        <v>6984</v>
      </c>
      <c r="B7379" s="2" t="s">
        <v>2538</v>
      </c>
      <c r="C7379" s="2" t="s">
        <v>299</v>
      </c>
      <c r="D7379" s="2" t="s">
        <v>2539</v>
      </c>
      <c r="E7379" s="4">
        <v>344</v>
      </c>
      <c r="F7379" s="4">
        <v>1615726</v>
      </c>
      <c r="G7379" s="4">
        <v>161573</v>
      </c>
      <c r="H7379" s="4">
        <v>1777299</v>
      </c>
    </row>
    <row r="7380" spans="1:8" ht="15.75">
      <c r="A7380" s="3" t="s">
        <v>6984</v>
      </c>
      <c r="B7380" s="2" t="s">
        <v>2542</v>
      </c>
      <c r="C7380" s="2" t="s">
        <v>299</v>
      </c>
      <c r="D7380" s="2" t="s">
        <v>2543</v>
      </c>
      <c r="E7380" s="4">
        <v>414</v>
      </c>
      <c r="F7380" s="4">
        <v>2884722</v>
      </c>
      <c r="G7380" s="4">
        <v>288473</v>
      </c>
      <c r="H7380" s="4">
        <v>3173195</v>
      </c>
    </row>
    <row r="7381" spans="1:8" ht="15.75">
      <c r="A7381" s="3" t="s">
        <v>6984</v>
      </c>
      <c r="B7381" s="2" t="s">
        <v>2544</v>
      </c>
      <c r="C7381" s="2" t="s">
        <v>299</v>
      </c>
      <c r="D7381" s="2" t="s">
        <v>2545</v>
      </c>
      <c r="E7381" s="4">
        <v>80</v>
      </c>
      <c r="F7381" s="4">
        <v>634880</v>
      </c>
      <c r="G7381" s="4">
        <v>63487</v>
      </c>
      <c r="H7381" s="4">
        <v>698367</v>
      </c>
    </row>
    <row r="7382" spans="1:8" ht="15.75">
      <c r="A7382" s="3" t="s">
        <v>6984</v>
      </c>
      <c r="B7382" s="2" t="s">
        <v>2546</v>
      </c>
      <c r="C7382" s="2" t="s">
        <v>299</v>
      </c>
      <c r="D7382" s="2" t="s">
        <v>2547</v>
      </c>
      <c r="E7382" s="4">
        <v>20</v>
      </c>
      <c r="F7382" s="4">
        <v>56520</v>
      </c>
      <c r="G7382" s="4">
        <v>5652</v>
      </c>
      <c r="H7382" s="4">
        <v>62172</v>
      </c>
    </row>
    <row r="7383" spans="1:8" ht="15.75">
      <c r="A7383" s="3" t="s">
        <v>6984</v>
      </c>
      <c r="B7383" s="2" t="s">
        <v>2548</v>
      </c>
      <c r="C7383" s="2" t="s">
        <v>299</v>
      </c>
      <c r="D7383" s="2" t="s">
        <v>2549</v>
      </c>
      <c r="E7383" s="4">
        <v>50</v>
      </c>
      <c r="F7383" s="4">
        <v>451755</v>
      </c>
      <c r="G7383" s="4">
        <v>45176</v>
      </c>
      <c r="H7383" s="4">
        <v>496931</v>
      </c>
    </row>
    <row r="7384" spans="1:8" ht="15.75">
      <c r="A7384" s="3" t="s">
        <v>6984</v>
      </c>
      <c r="B7384" s="2" t="s">
        <v>2550</v>
      </c>
      <c r="C7384" s="2" t="s">
        <v>299</v>
      </c>
      <c r="D7384" s="2" t="s">
        <v>2551</v>
      </c>
      <c r="E7384" s="4">
        <v>160</v>
      </c>
      <c r="F7384" s="4">
        <v>543200</v>
      </c>
      <c r="G7384" s="4">
        <v>54320</v>
      </c>
      <c r="H7384" s="4">
        <v>597520</v>
      </c>
    </row>
    <row r="7385" spans="1:8" ht="15.75">
      <c r="A7385" s="3" t="s">
        <v>6984</v>
      </c>
      <c r="B7385" s="2" t="s">
        <v>2552</v>
      </c>
      <c r="C7385" s="2" t="s">
        <v>299</v>
      </c>
      <c r="D7385" s="2" t="s">
        <v>2553</v>
      </c>
      <c r="E7385" s="4">
        <v>-2</v>
      </c>
      <c r="F7385" s="4">
        <v>-35400</v>
      </c>
      <c r="G7385" s="4">
        <v>-3540</v>
      </c>
      <c r="H7385" s="4">
        <v>-38940</v>
      </c>
    </row>
    <row r="7386" spans="1:8" ht="15.75">
      <c r="A7386" s="3" t="s">
        <v>6984</v>
      </c>
      <c r="B7386" s="2" t="s">
        <v>2556</v>
      </c>
      <c r="C7386" s="2" t="s">
        <v>299</v>
      </c>
      <c r="D7386" s="2" t="s">
        <v>2557</v>
      </c>
      <c r="E7386" s="4">
        <v>40</v>
      </c>
      <c r="F7386" s="4">
        <v>156200</v>
      </c>
      <c r="G7386" s="4">
        <v>15620</v>
      </c>
      <c r="H7386" s="4">
        <v>171820</v>
      </c>
    </row>
    <row r="7387" spans="1:8" ht="15.75">
      <c r="A7387" s="3" t="s">
        <v>6984</v>
      </c>
      <c r="B7387" s="2" t="s">
        <v>2562</v>
      </c>
      <c r="C7387" s="2" t="s">
        <v>299</v>
      </c>
      <c r="D7387" s="2" t="s">
        <v>2563</v>
      </c>
      <c r="E7387" s="4">
        <v>100</v>
      </c>
      <c r="F7387" s="4">
        <v>389400</v>
      </c>
      <c r="G7387" s="4">
        <v>38940</v>
      </c>
      <c r="H7387" s="4">
        <v>428340</v>
      </c>
    </row>
    <row r="7388" spans="1:8" ht="15.75">
      <c r="A7388" s="3" t="s">
        <v>6984</v>
      </c>
      <c r="B7388" s="2" t="s">
        <v>2568</v>
      </c>
      <c r="C7388" s="2" t="s">
        <v>307</v>
      </c>
      <c r="D7388" s="2" t="s">
        <v>2569</v>
      </c>
      <c r="E7388" s="4">
        <v>30</v>
      </c>
      <c r="F7388" s="4">
        <v>174180</v>
      </c>
      <c r="G7388" s="4">
        <v>17418</v>
      </c>
      <c r="H7388" s="4">
        <v>191598</v>
      </c>
    </row>
    <row r="7389" spans="1:8" ht="15.75">
      <c r="A7389" s="3" t="s">
        <v>6984</v>
      </c>
      <c r="B7389" s="2" t="s">
        <v>2574</v>
      </c>
      <c r="C7389" s="2" t="s">
        <v>307</v>
      </c>
      <c r="D7389" s="2" t="s">
        <v>2575</v>
      </c>
      <c r="E7389" s="4">
        <v>30</v>
      </c>
      <c r="F7389" s="4">
        <v>111000</v>
      </c>
      <c r="G7389" s="4">
        <v>11100</v>
      </c>
      <c r="H7389" s="4">
        <v>122100</v>
      </c>
    </row>
    <row r="7390" spans="1:8" ht="15.75">
      <c r="A7390" s="3" t="s">
        <v>6984</v>
      </c>
      <c r="B7390" s="2" t="s">
        <v>2576</v>
      </c>
      <c r="C7390" s="2" t="s">
        <v>310</v>
      </c>
      <c r="D7390" s="2" t="s">
        <v>2577</v>
      </c>
      <c r="E7390" s="4">
        <v>65</v>
      </c>
      <c r="F7390" s="4">
        <v>315770</v>
      </c>
      <c r="G7390" s="4">
        <v>31577</v>
      </c>
      <c r="H7390" s="4">
        <v>347347</v>
      </c>
    </row>
    <row r="7391" spans="1:8" ht="15.75">
      <c r="A7391" s="3" t="s">
        <v>6984</v>
      </c>
      <c r="B7391" s="2" t="s">
        <v>2578</v>
      </c>
      <c r="C7391" s="2" t="s">
        <v>310</v>
      </c>
      <c r="D7391" s="2" t="s">
        <v>2579</v>
      </c>
      <c r="E7391" s="4">
        <v>120</v>
      </c>
      <c r="F7391" s="4">
        <v>708170</v>
      </c>
      <c r="G7391" s="4">
        <v>70818</v>
      </c>
      <c r="H7391" s="4">
        <v>778988</v>
      </c>
    </row>
    <row r="7392" spans="1:8" ht="15.75">
      <c r="A7392" s="3" t="s">
        <v>6984</v>
      </c>
      <c r="B7392" s="2" t="s">
        <v>2580</v>
      </c>
      <c r="C7392" s="2" t="s">
        <v>310</v>
      </c>
      <c r="D7392" s="2" t="s">
        <v>2581</v>
      </c>
      <c r="E7392" s="4">
        <v>140</v>
      </c>
      <c r="F7392" s="4">
        <v>991620</v>
      </c>
      <c r="G7392" s="4">
        <v>99163</v>
      </c>
      <c r="H7392" s="4">
        <v>1090783</v>
      </c>
    </row>
    <row r="7393" spans="1:8" ht="15.75">
      <c r="A7393" s="3" t="s">
        <v>6984</v>
      </c>
      <c r="B7393" s="2" t="s">
        <v>2590</v>
      </c>
      <c r="C7393" s="2" t="s">
        <v>312</v>
      </c>
      <c r="D7393" s="2" t="s">
        <v>2591</v>
      </c>
      <c r="E7393" s="4">
        <v>132</v>
      </c>
      <c r="F7393" s="4">
        <v>858088</v>
      </c>
      <c r="G7393" s="4">
        <v>85809</v>
      </c>
      <c r="H7393" s="4">
        <v>943897</v>
      </c>
    </row>
    <row r="7394" spans="1:8" ht="15.75">
      <c r="A7394" s="3" t="s">
        <v>6984</v>
      </c>
      <c r="B7394" s="2" t="s">
        <v>2592</v>
      </c>
      <c r="C7394" s="2" t="s">
        <v>312</v>
      </c>
      <c r="D7394" s="2" t="s">
        <v>2593</v>
      </c>
      <c r="E7394" s="4">
        <v>145</v>
      </c>
      <c r="F7394" s="4">
        <v>1160725</v>
      </c>
      <c r="G7394" s="4">
        <v>116073</v>
      </c>
      <c r="H7394" s="4">
        <v>1276798</v>
      </c>
    </row>
    <row r="7395" spans="1:8" ht="15.75">
      <c r="A7395" s="3" t="s">
        <v>6984</v>
      </c>
      <c r="B7395" s="2" t="s">
        <v>2594</v>
      </c>
      <c r="C7395" s="2" t="s">
        <v>312</v>
      </c>
      <c r="D7395" s="2" t="s">
        <v>2595</v>
      </c>
      <c r="E7395" s="4">
        <v>100</v>
      </c>
      <c r="F7395" s="4">
        <v>915960</v>
      </c>
      <c r="G7395" s="4">
        <v>91596</v>
      </c>
      <c r="H7395" s="4">
        <v>1007556</v>
      </c>
    </row>
    <row r="7396" spans="1:8" ht="15.75">
      <c r="A7396" s="3" t="s">
        <v>6984</v>
      </c>
      <c r="B7396" s="2" t="s">
        <v>2596</v>
      </c>
      <c r="C7396" s="2" t="s">
        <v>314</v>
      </c>
      <c r="D7396" s="2" t="s">
        <v>2597</v>
      </c>
      <c r="E7396" s="4">
        <v>25</v>
      </c>
      <c r="F7396" s="4">
        <v>112125</v>
      </c>
      <c r="G7396" s="4">
        <v>11213</v>
      </c>
      <c r="H7396" s="4">
        <v>123338</v>
      </c>
    </row>
    <row r="7397" spans="1:8" ht="15.75">
      <c r="A7397" s="3" t="s">
        <v>6984</v>
      </c>
      <c r="B7397" s="2" t="s">
        <v>2606</v>
      </c>
      <c r="C7397" s="2" t="s">
        <v>314</v>
      </c>
      <c r="D7397" s="2" t="s">
        <v>2607</v>
      </c>
      <c r="E7397" s="4">
        <v>430</v>
      </c>
      <c r="F7397" s="4">
        <v>1141650</v>
      </c>
      <c r="G7397" s="4">
        <v>114165</v>
      </c>
      <c r="H7397" s="4">
        <v>1255815</v>
      </c>
    </row>
    <row r="7398" spans="1:8" ht="15.75">
      <c r="A7398" s="3" t="s">
        <v>6984</v>
      </c>
      <c r="B7398" s="2" t="s">
        <v>2610</v>
      </c>
      <c r="C7398" s="2" t="s">
        <v>314</v>
      </c>
      <c r="D7398" s="2" t="s">
        <v>2611</v>
      </c>
      <c r="E7398" s="4">
        <v>30</v>
      </c>
      <c r="F7398" s="4">
        <v>109440</v>
      </c>
      <c r="G7398" s="4">
        <v>10944</v>
      </c>
      <c r="H7398" s="4">
        <v>120384</v>
      </c>
    </row>
    <row r="7399" spans="1:8" ht="15.75">
      <c r="A7399" s="3" t="s">
        <v>6984</v>
      </c>
      <c r="B7399" s="2" t="s">
        <v>2614</v>
      </c>
      <c r="C7399" s="2" t="s">
        <v>318</v>
      </c>
      <c r="D7399" s="2" t="s">
        <v>2615</v>
      </c>
      <c r="E7399" s="4">
        <v>100</v>
      </c>
      <c r="F7399" s="4">
        <v>430800</v>
      </c>
      <c r="G7399" s="4">
        <v>43080</v>
      </c>
      <c r="H7399" s="4">
        <v>473880</v>
      </c>
    </row>
    <row r="7400" spans="1:8" ht="15.75">
      <c r="A7400" s="3" t="s">
        <v>6984</v>
      </c>
      <c r="B7400" s="2" t="s">
        <v>2616</v>
      </c>
      <c r="C7400" s="2" t="s">
        <v>318</v>
      </c>
      <c r="D7400" s="2" t="s">
        <v>2617</v>
      </c>
      <c r="E7400" s="4">
        <v>35</v>
      </c>
      <c r="F7400" s="4">
        <v>189445</v>
      </c>
      <c r="G7400" s="4">
        <v>18945</v>
      </c>
      <c r="H7400" s="4">
        <v>208390</v>
      </c>
    </row>
    <row r="7401" spans="1:8" ht="15.75">
      <c r="A7401" s="3" t="s">
        <v>6984</v>
      </c>
      <c r="B7401" s="2" t="s">
        <v>2618</v>
      </c>
      <c r="C7401" s="2" t="s">
        <v>318</v>
      </c>
      <c r="D7401" s="2" t="s">
        <v>2619</v>
      </c>
      <c r="E7401" s="4">
        <v>130</v>
      </c>
      <c r="F7401" s="4">
        <v>334750</v>
      </c>
      <c r="G7401" s="4">
        <v>33475</v>
      </c>
      <c r="H7401" s="4">
        <v>368225</v>
      </c>
    </row>
    <row r="7402" spans="1:8" ht="15.75">
      <c r="A7402" s="3" t="s">
        <v>6984</v>
      </c>
      <c r="B7402" s="2" t="s">
        <v>2624</v>
      </c>
      <c r="C7402" s="2" t="s">
        <v>318</v>
      </c>
      <c r="D7402" s="2" t="s">
        <v>2625</v>
      </c>
      <c r="E7402" s="4">
        <v>50</v>
      </c>
      <c r="F7402" s="4">
        <v>141500</v>
      </c>
      <c r="G7402" s="4">
        <v>14150</v>
      </c>
      <c r="H7402" s="4">
        <v>155650</v>
      </c>
    </row>
    <row r="7403" spans="1:8" ht="15.75">
      <c r="A7403" s="3" t="s">
        <v>6984</v>
      </c>
      <c r="B7403" s="2" t="s">
        <v>2628</v>
      </c>
      <c r="C7403" s="2" t="s">
        <v>318</v>
      </c>
      <c r="D7403" s="2" t="s">
        <v>2629</v>
      </c>
      <c r="E7403" s="4">
        <v>270</v>
      </c>
      <c r="F7403" s="4">
        <v>832950</v>
      </c>
      <c r="G7403" s="4">
        <v>83295</v>
      </c>
      <c r="H7403" s="4">
        <v>916245</v>
      </c>
    </row>
    <row r="7404" spans="1:8" ht="15.75">
      <c r="A7404" s="3" t="s">
        <v>6984</v>
      </c>
      <c r="B7404" s="2" t="s">
        <v>2632</v>
      </c>
      <c r="C7404" s="2" t="s">
        <v>318</v>
      </c>
      <c r="D7404" s="2" t="s">
        <v>2633</v>
      </c>
      <c r="E7404" s="4">
        <v>70</v>
      </c>
      <c r="F7404" s="4">
        <v>251650</v>
      </c>
      <c r="G7404" s="4">
        <v>25165</v>
      </c>
      <c r="H7404" s="4">
        <v>276815</v>
      </c>
    </row>
    <row r="7405" spans="1:8" ht="15.75">
      <c r="A7405" s="3" t="s">
        <v>6984</v>
      </c>
      <c r="B7405" s="2" t="s">
        <v>6093</v>
      </c>
      <c r="C7405" s="2" t="s">
        <v>2642</v>
      </c>
      <c r="D7405" s="2" t="s">
        <v>6094</v>
      </c>
      <c r="E7405" s="4">
        <v>30</v>
      </c>
      <c r="F7405" s="4">
        <v>111150</v>
      </c>
      <c r="G7405" s="4">
        <v>11115</v>
      </c>
      <c r="H7405" s="4">
        <v>122265</v>
      </c>
    </row>
    <row r="7406" spans="1:8" ht="15.75">
      <c r="A7406" s="3" t="s">
        <v>6984</v>
      </c>
      <c r="B7406" s="2" t="s">
        <v>2680</v>
      </c>
      <c r="C7406" s="2" t="s">
        <v>2312</v>
      </c>
      <c r="D7406" s="2" t="s">
        <v>2681</v>
      </c>
      <c r="E7406" s="4">
        <v>50</v>
      </c>
      <c r="F7406" s="4">
        <v>159750</v>
      </c>
      <c r="G7406" s="4">
        <v>15975</v>
      </c>
      <c r="H7406" s="4">
        <v>175725</v>
      </c>
    </row>
    <row r="7407" spans="1:8" ht="15.75">
      <c r="A7407" s="3" t="s">
        <v>6984</v>
      </c>
      <c r="B7407" s="2" t="s">
        <v>2720</v>
      </c>
      <c r="C7407" s="2" t="s">
        <v>1267</v>
      </c>
      <c r="D7407" s="2" t="s">
        <v>2721</v>
      </c>
      <c r="E7407" s="4">
        <v>24</v>
      </c>
      <c r="F7407" s="4">
        <v>689352</v>
      </c>
      <c r="G7407" s="4">
        <v>68935</v>
      </c>
      <c r="H7407" s="4">
        <v>758287</v>
      </c>
    </row>
    <row r="7408" spans="1:8" ht="15.75">
      <c r="A7408" s="3" t="s">
        <v>6984</v>
      </c>
      <c r="B7408" s="2" t="s">
        <v>2726</v>
      </c>
      <c r="C7408" s="2" t="s">
        <v>1267</v>
      </c>
      <c r="D7408" s="2" t="s">
        <v>2727</v>
      </c>
      <c r="E7408" s="4">
        <v>10</v>
      </c>
      <c r="F7408" s="4">
        <v>343600</v>
      </c>
      <c r="G7408" s="4">
        <v>34360</v>
      </c>
      <c r="H7408" s="4">
        <v>377960</v>
      </c>
    </row>
    <row r="7409" spans="1:8" ht="15.75">
      <c r="A7409" s="3" t="s">
        <v>6984</v>
      </c>
      <c r="B7409" s="2" t="s">
        <v>2739</v>
      </c>
      <c r="C7409" s="2" t="s">
        <v>2732</v>
      </c>
      <c r="D7409" s="2" t="s">
        <v>2740</v>
      </c>
      <c r="E7409" s="4">
        <v>8</v>
      </c>
      <c r="F7409" s="4">
        <v>116472</v>
      </c>
      <c r="G7409" s="4">
        <v>11647</v>
      </c>
      <c r="H7409" s="4">
        <v>128119</v>
      </c>
    </row>
    <row r="7410" spans="1:8" ht="15.75">
      <c r="A7410" s="3" t="s">
        <v>6984</v>
      </c>
      <c r="B7410" s="2" t="s">
        <v>2743</v>
      </c>
      <c r="C7410" s="2" t="s">
        <v>2732</v>
      </c>
      <c r="D7410" s="2" t="s">
        <v>2744</v>
      </c>
      <c r="E7410" s="4">
        <v>1</v>
      </c>
      <c r="F7410" s="4">
        <v>16321</v>
      </c>
      <c r="G7410" s="4">
        <v>1632</v>
      </c>
      <c r="H7410" s="4">
        <v>17953</v>
      </c>
    </row>
    <row r="7411" spans="1:8" ht="15.75">
      <c r="A7411" s="3" t="s">
        <v>6984</v>
      </c>
      <c r="B7411" s="2" t="s">
        <v>2749</v>
      </c>
      <c r="C7411" s="2" t="s">
        <v>1267</v>
      </c>
      <c r="D7411" s="2" t="s">
        <v>2750</v>
      </c>
      <c r="E7411" s="4">
        <v>2</v>
      </c>
      <c r="F7411" s="4">
        <v>64210</v>
      </c>
      <c r="G7411" s="4">
        <v>6421</v>
      </c>
      <c r="H7411" s="4">
        <v>70631</v>
      </c>
    </row>
    <row r="7412" spans="1:8" ht="15.75">
      <c r="A7412" s="3" t="s">
        <v>6984</v>
      </c>
      <c r="B7412" s="2" t="s">
        <v>6100</v>
      </c>
      <c r="C7412" s="2" t="s">
        <v>1415</v>
      </c>
      <c r="D7412" s="2" t="s">
        <v>6101</v>
      </c>
      <c r="E7412" s="4"/>
      <c r="F7412" s="4"/>
      <c r="G7412" s="4"/>
      <c r="H7412" s="4"/>
    </row>
    <row r="7413" spans="1:8" ht="15.75">
      <c r="A7413" s="3" t="s">
        <v>6984</v>
      </c>
      <c r="B7413" s="2" t="s">
        <v>2779</v>
      </c>
      <c r="C7413" s="2" t="s">
        <v>1424</v>
      </c>
      <c r="D7413" s="2" t="s">
        <v>2780</v>
      </c>
      <c r="E7413" s="4">
        <v>10</v>
      </c>
      <c r="F7413" s="4">
        <v>50130</v>
      </c>
      <c r="G7413" s="4">
        <v>5013</v>
      </c>
      <c r="H7413" s="4">
        <v>55143</v>
      </c>
    </row>
    <row r="7414" spans="1:8" ht="15.75">
      <c r="A7414" s="3" t="s">
        <v>6984</v>
      </c>
      <c r="B7414" s="2" t="s">
        <v>6105</v>
      </c>
      <c r="C7414" s="2" t="s">
        <v>1424</v>
      </c>
      <c r="D7414" s="2" t="s">
        <v>6106</v>
      </c>
      <c r="E7414" s="4">
        <v>10</v>
      </c>
      <c r="F7414" s="4">
        <v>22580</v>
      </c>
      <c r="G7414" s="4">
        <v>2258</v>
      </c>
      <c r="H7414" s="4">
        <v>24838</v>
      </c>
    </row>
    <row r="7415" spans="1:8" ht="15.75">
      <c r="A7415" s="3" t="s">
        <v>6984</v>
      </c>
      <c r="B7415" s="2" t="s">
        <v>2782</v>
      </c>
      <c r="C7415" s="2" t="s">
        <v>2781</v>
      </c>
      <c r="D7415" s="2" t="s">
        <v>2783</v>
      </c>
      <c r="E7415" s="4">
        <v>8</v>
      </c>
      <c r="F7415" s="4">
        <v>39392</v>
      </c>
      <c r="G7415" s="4">
        <v>3939</v>
      </c>
      <c r="H7415" s="4">
        <v>43331</v>
      </c>
    </row>
    <row r="7416" spans="1:8" ht="15.75">
      <c r="A7416" s="3" t="s">
        <v>6984</v>
      </c>
      <c r="B7416" s="2" t="s">
        <v>3848</v>
      </c>
      <c r="C7416" s="2" t="s">
        <v>1426</v>
      </c>
      <c r="D7416" s="2" t="s">
        <v>3849</v>
      </c>
      <c r="E7416" s="4">
        <v>50</v>
      </c>
      <c r="F7416" s="4">
        <v>98450</v>
      </c>
      <c r="G7416" s="4">
        <v>9845</v>
      </c>
      <c r="H7416" s="4">
        <v>108295</v>
      </c>
    </row>
    <row r="7417" spans="1:8" ht="15.75">
      <c r="A7417" s="3" t="s">
        <v>6984</v>
      </c>
      <c r="B7417" s="2" t="s">
        <v>2809</v>
      </c>
      <c r="C7417" s="2" t="s">
        <v>1443</v>
      </c>
      <c r="D7417" s="2" t="s">
        <v>2810</v>
      </c>
      <c r="E7417" s="4">
        <v>33</v>
      </c>
      <c r="F7417" s="4">
        <v>87615</v>
      </c>
      <c r="G7417" s="4">
        <v>8762</v>
      </c>
      <c r="H7417" s="4">
        <v>96377</v>
      </c>
    </row>
    <row r="7418" spans="1:8" ht="15.75">
      <c r="A7418" s="3" t="s">
        <v>6984</v>
      </c>
      <c r="B7418" s="2" t="s">
        <v>2811</v>
      </c>
      <c r="C7418" s="2" t="s">
        <v>1443</v>
      </c>
      <c r="D7418" s="2" t="s">
        <v>2812</v>
      </c>
      <c r="E7418" s="4">
        <v>50</v>
      </c>
      <c r="F7418" s="4">
        <v>123900</v>
      </c>
      <c r="G7418" s="4">
        <v>12390</v>
      </c>
      <c r="H7418" s="4">
        <v>136290</v>
      </c>
    </row>
    <row r="7419" spans="1:8" ht="15.75">
      <c r="A7419" s="3" t="s">
        <v>6984</v>
      </c>
      <c r="B7419" s="2" t="s">
        <v>2823</v>
      </c>
      <c r="C7419" s="2" t="s">
        <v>2762</v>
      </c>
      <c r="D7419" s="2" t="s">
        <v>2824</v>
      </c>
      <c r="E7419" s="4">
        <v>20</v>
      </c>
      <c r="F7419" s="4">
        <v>71840</v>
      </c>
      <c r="G7419" s="4">
        <v>7184</v>
      </c>
      <c r="H7419" s="4">
        <v>79024</v>
      </c>
    </row>
    <row r="7420" spans="1:8" ht="15.75">
      <c r="A7420" s="3" t="s">
        <v>6984</v>
      </c>
      <c r="B7420" s="2" t="s">
        <v>2828</v>
      </c>
      <c r="C7420" s="2" t="s">
        <v>2827</v>
      </c>
      <c r="D7420" s="2" t="s">
        <v>2646</v>
      </c>
      <c r="E7420" s="4">
        <v>9</v>
      </c>
      <c r="F7420" s="4">
        <v>50400</v>
      </c>
      <c r="G7420" s="4">
        <v>5040</v>
      </c>
      <c r="H7420" s="4">
        <v>55440</v>
      </c>
    </row>
    <row r="7421" spans="1:8" ht="15.75">
      <c r="A7421" s="3" t="s">
        <v>6984</v>
      </c>
      <c r="B7421" s="2" t="s">
        <v>2829</v>
      </c>
      <c r="C7421" s="2" t="s">
        <v>2827</v>
      </c>
      <c r="D7421" s="2" t="s">
        <v>2648</v>
      </c>
      <c r="E7421" s="4">
        <v>6</v>
      </c>
      <c r="F7421" s="4">
        <v>39600</v>
      </c>
      <c r="G7421" s="4">
        <v>3960</v>
      </c>
      <c r="H7421" s="4">
        <v>43560</v>
      </c>
    </row>
    <row r="7422" spans="1:8" ht="15.75">
      <c r="A7422" s="3" t="s">
        <v>6984</v>
      </c>
      <c r="B7422" s="2" t="s">
        <v>2830</v>
      </c>
      <c r="C7422" s="2" t="s">
        <v>2827</v>
      </c>
      <c r="D7422" s="2" t="s">
        <v>2641</v>
      </c>
      <c r="E7422" s="4">
        <v>10</v>
      </c>
      <c r="F7422" s="4">
        <v>78000</v>
      </c>
      <c r="G7422" s="4">
        <v>7800</v>
      </c>
      <c r="H7422" s="4">
        <v>85800</v>
      </c>
    </row>
    <row r="7423" spans="1:8" ht="15.75">
      <c r="A7423" s="3" t="s">
        <v>6984</v>
      </c>
      <c r="B7423" s="2" t="s">
        <v>2831</v>
      </c>
      <c r="C7423" s="2" t="s">
        <v>1401</v>
      </c>
      <c r="D7423" s="2" t="s">
        <v>2832</v>
      </c>
      <c r="E7423" s="4">
        <v>175</v>
      </c>
      <c r="F7423" s="4">
        <v>335125</v>
      </c>
      <c r="G7423" s="4">
        <v>33513</v>
      </c>
      <c r="H7423" s="4">
        <v>368638</v>
      </c>
    </row>
    <row r="7424" spans="1:8" ht="15.75">
      <c r="A7424" s="3" t="s">
        <v>6984</v>
      </c>
      <c r="B7424" s="2" t="s">
        <v>2835</v>
      </c>
      <c r="C7424" s="2" t="s">
        <v>1401</v>
      </c>
      <c r="D7424" s="2" t="s">
        <v>2836</v>
      </c>
      <c r="E7424" s="4">
        <v>95</v>
      </c>
      <c r="F7424" s="4">
        <v>222680</v>
      </c>
      <c r="G7424" s="4">
        <v>22268</v>
      </c>
      <c r="H7424" s="4">
        <v>244948</v>
      </c>
    </row>
    <row r="7425" spans="1:8" ht="15.75">
      <c r="A7425" s="3" t="s">
        <v>6984</v>
      </c>
      <c r="B7425" s="2" t="s">
        <v>2840</v>
      </c>
      <c r="C7425" s="2" t="s">
        <v>1401</v>
      </c>
      <c r="D7425" s="2" t="s">
        <v>2841</v>
      </c>
      <c r="E7425" s="4">
        <v>70</v>
      </c>
      <c r="F7425" s="4">
        <v>194425</v>
      </c>
      <c r="G7425" s="4">
        <v>19443</v>
      </c>
      <c r="H7425" s="4">
        <v>213868</v>
      </c>
    </row>
    <row r="7426" spans="1:8" ht="15.75">
      <c r="A7426" s="3" t="s">
        <v>6984</v>
      </c>
      <c r="B7426" s="2" t="s">
        <v>2842</v>
      </c>
      <c r="C7426" s="2" t="s">
        <v>1401</v>
      </c>
      <c r="D7426" s="2" t="s">
        <v>2843</v>
      </c>
      <c r="E7426" s="4">
        <v>23</v>
      </c>
      <c r="F7426" s="4">
        <v>98854</v>
      </c>
      <c r="G7426" s="4">
        <v>9885</v>
      </c>
      <c r="H7426" s="4">
        <v>108739</v>
      </c>
    </row>
    <row r="7427" spans="1:8" ht="15.75">
      <c r="A7427" s="3" t="s">
        <v>6984</v>
      </c>
      <c r="B7427" s="2" t="s">
        <v>2848</v>
      </c>
      <c r="C7427" s="2" t="s">
        <v>1401</v>
      </c>
      <c r="D7427" s="2" t="s">
        <v>2849</v>
      </c>
      <c r="E7427" s="4">
        <v>30</v>
      </c>
      <c r="F7427" s="4">
        <v>39120</v>
      </c>
      <c r="G7427" s="4">
        <v>3912</v>
      </c>
      <c r="H7427" s="4">
        <v>43032</v>
      </c>
    </row>
    <row r="7428" spans="1:8" ht="15.75">
      <c r="A7428" s="3" t="s">
        <v>6984</v>
      </c>
      <c r="B7428" s="2" t="s">
        <v>2854</v>
      </c>
      <c r="C7428" s="2" t="s">
        <v>1401</v>
      </c>
      <c r="D7428" s="2" t="s">
        <v>2855</v>
      </c>
      <c r="E7428" s="4">
        <v>2</v>
      </c>
      <c r="F7428" s="4">
        <v>4156</v>
      </c>
      <c r="G7428" s="4">
        <v>416</v>
      </c>
      <c r="H7428" s="4">
        <v>4572</v>
      </c>
    </row>
    <row r="7429" spans="1:8" ht="15.75">
      <c r="A7429" s="3" t="s">
        <v>6984</v>
      </c>
      <c r="B7429" s="2" t="s">
        <v>2861</v>
      </c>
      <c r="C7429" s="2" t="s">
        <v>1405</v>
      </c>
      <c r="D7429" s="2" t="s">
        <v>2862</v>
      </c>
      <c r="E7429" s="4">
        <v>20</v>
      </c>
      <c r="F7429" s="4">
        <v>49380</v>
      </c>
      <c r="G7429" s="4">
        <v>4938</v>
      </c>
      <c r="H7429" s="4">
        <v>54318</v>
      </c>
    </row>
    <row r="7430" spans="1:8" ht="15.75">
      <c r="A7430" s="3" t="s">
        <v>6984</v>
      </c>
      <c r="B7430" s="2" t="s">
        <v>2863</v>
      </c>
      <c r="C7430" s="2" t="s">
        <v>1405</v>
      </c>
      <c r="D7430" s="2" t="s">
        <v>2864</v>
      </c>
      <c r="E7430" s="4">
        <v>30</v>
      </c>
      <c r="F7430" s="4">
        <v>93190</v>
      </c>
      <c r="G7430" s="4">
        <v>9319</v>
      </c>
      <c r="H7430" s="4">
        <v>102509</v>
      </c>
    </row>
    <row r="7431" spans="1:8" ht="15.75">
      <c r="A7431" s="3" t="s">
        <v>6984</v>
      </c>
      <c r="B7431" s="2" t="s">
        <v>2865</v>
      </c>
      <c r="C7431" s="2" t="s">
        <v>1405</v>
      </c>
      <c r="D7431" s="2" t="s">
        <v>2866</v>
      </c>
      <c r="E7431" s="4">
        <v>20</v>
      </c>
      <c r="F7431" s="4">
        <v>29900</v>
      </c>
      <c r="G7431" s="4">
        <v>2990</v>
      </c>
      <c r="H7431" s="4">
        <v>32890</v>
      </c>
    </row>
    <row r="7432" spans="1:8" ht="15.75">
      <c r="A7432" s="3" t="s">
        <v>6984</v>
      </c>
      <c r="B7432" s="2" t="s">
        <v>2873</v>
      </c>
      <c r="C7432" s="2" t="s">
        <v>1405</v>
      </c>
      <c r="D7432" s="2" t="s">
        <v>2874</v>
      </c>
      <c r="E7432" s="4">
        <v>10</v>
      </c>
      <c r="F7432" s="4">
        <v>17480</v>
      </c>
      <c r="G7432" s="4">
        <v>1748</v>
      </c>
      <c r="H7432" s="4">
        <v>19228</v>
      </c>
    </row>
    <row r="7433" spans="1:8" ht="15.75">
      <c r="A7433" s="3" t="s">
        <v>6984</v>
      </c>
      <c r="B7433" s="2" t="s">
        <v>2879</v>
      </c>
      <c r="C7433" s="2" t="s">
        <v>1412</v>
      </c>
      <c r="D7433" s="2" t="s">
        <v>2880</v>
      </c>
      <c r="E7433" s="4">
        <v>180</v>
      </c>
      <c r="F7433" s="4">
        <v>355840</v>
      </c>
      <c r="G7433" s="4">
        <v>35585</v>
      </c>
      <c r="H7433" s="4">
        <v>391425</v>
      </c>
    </row>
    <row r="7434" spans="1:8" ht="15.75">
      <c r="A7434" s="3" t="s">
        <v>6984</v>
      </c>
      <c r="B7434" s="2" t="s">
        <v>2882</v>
      </c>
      <c r="C7434" s="2" t="s">
        <v>1412</v>
      </c>
      <c r="D7434" s="2" t="s">
        <v>2646</v>
      </c>
      <c r="E7434" s="4">
        <v>174</v>
      </c>
      <c r="F7434" s="4">
        <v>411510</v>
      </c>
      <c r="G7434" s="4">
        <v>41152</v>
      </c>
      <c r="H7434" s="4">
        <v>452662</v>
      </c>
    </row>
    <row r="7435" spans="1:8" ht="15.75">
      <c r="A7435" s="3" t="s">
        <v>6984</v>
      </c>
      <c r="B7435" s="2" t="s">
        <v>2885</v>
      </c>
      <c r="C7435" s="2" t="s">
        <v>1412</v>
      </c>
      <c r="D7435" s="2" t="s">
        <v>2886</v>
      </c>
      <c r="E7435" s="4">
        <v>169</v>
      </c>
      <c r="F7435" s="4">
        <v>601817</v>
      </c>
      <c r="G7435" s="4">
        <v>60182</v>
      </c>
      <c r="H7435" s="4">
        <v>661999</v>
      </c>
    </row>
    <row r="7436" spans="1:8" ht="15.75">
      <c r="A7436" s="3" t="s">
        <v>6984</v>
      </c>
      <c r="B7436" s="2" t="s">
        <v>2887</v>
      </c>
      <c r="C7436" s="2" t="s">
        <v>1412</v>
      </c>
      <c r="D7436" s="2" t="s">
        <v>2888</v>
      </c>
      <c r="E7436" s="4">
        <v>25</v>
      </c>
      <c r="F7436" s="4">
        <v>101530</v>
      </c>
      <c r="G7436" s="4">
        <v>10153</v>
      </c>
      <c r="H7436" s="4">
        <v>111683</v>
      </c>
    </row>
    <row r="7437" spans="1:8" ht="15.75">
      <c r="A7437" s="3" t="s">
        <v>6984</v>
      </c>
      <c r="B7437" s="2" t="s">
        <v>2891</v>
      </c>
      <c r="C7437" s="2" t="s">
        <v>1412</v>
      </c>
      <c r="D7437" s="2" t="s">
        <v>2892</v>
      </c>
      <c r="E7437" s="4">
        <v>32</v>
      </c>
      <c r="F7437" s="4">
        <v>160032</v>
      </c>
      <c r="G7437" s="4">
        <v>16004</v>
      </c>
      <c r="H7437" s="4">
        <v>176036</v>
      </c>
    </row>
    <row r="7438" spans="1:8" ht="15.75">
      <c r="A7438" s="3" t="s">
        <v>6984</v>
      </c>
      <c r="B7438" s="2" t="s">
        <v>2893</v>
      </c>
      <c r="C7438" s="2" t="s">
        <v>1412</v>
      </c>
      <c r="D7438" s="2" t="s">
        <v>2894</v>
      </c>
      <c r="E7438" s="4">
        <v>110</v>
      </c>
      <c r="F7438" s="4">
        <v>189330</v>
      </c>
      <c r="G7438" s="4">
        <v>18933</v>
      </c>
      <c r="H7438" s="4">
        <v>208263</v>
      </c>
    </row>
    <row r="7439" spans="1:8" ht="15.75">
      <c r="A7439" s="3" t="s">
        <v>6984</v>
      </c>
      <c r="B7439" s="2" t="s">
        <v>2895</v>
      </c>
      <c r="C7439" s="2" t="s">
        <v>1412</v>
      </c>
      <c r="D7439" s="2" t="s">
        <v>2896</v>
      </c>
      <c r="E7439" s="4">
        <v>20</v>
      </c>
      <c r="F7439" s="4">
        <v>37520</v>
      </c>
      <c r="G7439" s="4">
        <v>3752</v>
      </c>
      <c r="H7439" s="4">
        <v>41272</v>
      </c>
    </row>
    <row r="7440" spans="1:8" ht="15.75">
      <c r="A7440" s="3" t="s">
        <v>6984</v>
      </c>
      <c r="B7440" s="2" t="s">
        <v>2899</v>
      </c>
      <c r="C7440" s="2" t="s">
        <v>1412</v>
      </c>
      <c r="D7440" s="2" t="s">
        <v>2900</v>
      </c>
      <c r="E7440" s="4">
        <v>80</v>
      </c>
      <c r="F7440" s="4">
        <v>164200</v>
      </c>
      <c r="G7440" s="4">
        <v>16420</v>
      </c>
      <c r="H7440" s="4">
        <v>180620</v>
      </c>
    </row>
    <row r="7441" spans="1:8" ht="15.75">
      <c r="A7441" s="3" t="s">
        <v>6984</v>
      </c>
      <c r="B7441" s="2" t="s">
        <v>2901</v>
      </c>
      <c r="C7441" s="2" t="s">
        <v>1412</v>
      </c>
      <c r="D7441" s="2" t="s">
        <v>2902</v>
      </c>
      <c r="E7441" s="4">
        <v>40</v>
      </c>
      <c r="F7441" s="4">
        <v>84520</v>
      </c>
      <c r="G7441" s="4">
        <v>8452</v>
      </c>
      <c r="H7441" s="4">
        <v>92972</v>
      </c>
    </row>
    <row r="7442" spans="1:8" ht="15.75">
      <c r="A7442" s="3" t="s">
        <v>6984</v>
      </c>
      <c r="B7442" s="2" t="s">
        <v>2903</v>
      </c>
      <c r="C7442" s="2" t="s">
        <v>1417</v>
      </c>
      <c r="D7442" s="2" t="s">
        <v>2904</v>
      </c>
      <c r="E7442" s="4">
        <v>30</v>
      </c>
      <c r="F7442" s="4">
        <v>72840</v>
      </c>
      <c r="G7442" s="4">
        <v>7284</v>
      </c>
      <c r="H7442" s="4">
        <v>80124</v>
      </c>
    </row>
    <row r="7443" spans="1:8" ht="15.75">
      <c r="A7443" s="3" t="s">
        <v>6984</v>
      </c>
      <c r="B7443" s="2" t="s">
        <v>2908</v>
      </c>
      <c r="C7443" s="2" t="s">
        <v>1417</v>
      </c>
      <c r="D7443" s="2" t="s">
        <v>2909</v>
      </c>
      <c r="E7443" s="4">
        <v>20</v>
      </c>
      <c r="F7443" s="4">
        <v>27340</v>
      </c>
      <c r="G7443" s="4">
        <v>2734</v>
      </c>
      <c r="H7443" s="4">
        <v>30074</v>
      </c>
    </row>
    <row r="7444" spans="1:8" ht="15.75">
      <c r="A7444" s="3" t="s">
        <v>6984</v>
      </c>
      <c r="B7444" s="2" t="s">
        <v>2912</v>
      </c>
      <c r="C7444" s="2" t="s">
        <v>1417</v>
      </c>
      <c r="D7444" s="2" t="s">
        <v>2913</v>
      </c>
      <c r="E7444" s="4">
        <v>100</v>
      </c>
      <c r="F7444" s="4">
        <v>146400</v>
      </c>
      <c r="G7444" s="4">
        <v>14640</v>
      </c>
      <c r="H7444" s="4">
        <v>161040</v>
      </c>
    </row>
    <row r="7445" spans="1:8" ht="15.75">
      <c r="A7445" s="3" t="s">
        <v>6984</v>
      </c>
      <c r="B7445" s="2" t="s">
        <v>2916</v>
      </c>
      <c r="C7445" s="2" t="s">
        <v>1424</v>
      </c>
      <c r="D7445" s="2" t="s">
        <v>2917</v>
      </c>
      <c r="E7445" s="4">
        <v>175</v>
      </c>
      <c r="F7445" s="4">
        <v>492875</v>
      </c>
      <c r="G7445" s="4">
        <v>49288</v>
      </c>
      <c r="H7445" s="4">
        <v>542163</v>
      </c>
    </row>
    <row r="7446" spans="1:8" ht="15.75">
      <c r="A7446" s="3" t="s">
        <v>6984</v>
      </c>
      <c r="B7446" s="2" t="s">
        <v>2918</v>
      </c>
      <c r="C7446" s="2" t="s">
        <v>1424</v>
      </c>
      <c r="D7446" s="2" t="s">
        <v>2919</v>
      </c>
      <c r="E7446" s="4">
        <v>110</v>
      </c>
      <c r="F7446" s="4">
        <v>354020</v>
      </c>
      <c r="G7446" s="4">
        <v>35402</v>
      </c>
      <c r="H7446" s="4">
        <v>389422</v>
      </c>
    </row>
    <row r="7447" spans="1:8" ht="15.75">
      <c r="A7447" s="3" t="s">
        <v>6984</v>
      </c>
      <c r="B7447" s="2" t="s">
        <v>2920</v>
      </c>
      <c r="C7447" s="2" t="s">
        <v>1424</v>
      </c>
      <c r="D7447" s="2" t="s">
        <v>2921</v>
      </c>
      <c r="E7447" s="4">
        <v>10</v>
      </c>
      <c r="F7447" s="4">
        <v>37380</v>
      </c>
      <c r="G7447" s="4">
        <v>3738</v>
      </c>
      <c r="H7447" s="4">
        <v>41118</v>
      </c>
    </row>
    <row r="7448" spans="1:8" ht="15.75">
      <c r="A7448" s="3" t="s">
        <v>6984</v>
      </c>
      <c r="B7448" s="2" t="s">
        <v>2922</v>
      </c>
      <c r="C7448" s="2" t="s">
        <v>1424</v>
      </c>
      <c r="D7448" s="2" t="s">
        <v>2923</v>
      </c>
      <c r="E7448" s="4">
        <v>10</v>
      </c>
      <c r="F7448" s="4">
        <v>43750</v>
      </c>
      <c r="G7448" s="4">
        <v>4375</v>
      </c>
      <c r="H7448" s="4">
        <v>48125</v>
      </c>
    </row>
    <row r="7449" spans="1:8" ht="15.75">
      <c r="A7449" s="3" t="s">
        <v>6984</v>
      </c>
      <c r="B7449" s="2" t="s">
        <v>2926</v>
      </c>
      <c r="C7449" s="2" t="s">
        <v>1424</v>
      </c>
      <c r="D7449" s="2" t="s">
        <v>2927</v>
      </c>
      <c r="E7449" s="4">
        <v>10</v>
      </c>
      <c r="F7449" s="4">
        <v>24230</v>
      </c>
      <c r="G7449" s="4">
        <v>2423</v>
      </c>
      <c r="H7449" s="4">
        <v>26653</v>
      </c>
    </row>
    <row r="7450" spans="1:8" ht="15.75">
      <c r="A7450" s="3" t="s">
        <v>6984</v>
      </c>
      <c r="B7450" s="2" t="s">
        <v>2928</v>
      </c>
      <c r="C7450" s="2" t="s">
        <v>2781</v>
      </c>
      <c r="D7450" s="2" t="s">
        <v>2929</v>
      </c>
      <c r="E7450" s="4">
        <v>140</v>
      </c>
      <c r="F7450" s="4">
        <v>341130</v>
      </c>
      <c r="G7450" s="4">
        <v>34113</v>
      </c>
      <c r="H7450" s="4">
        <v>375243</v>
      </c>
    </row>
    <row r="7451" spans="1:8" ht="15.75">
      <c r="A7451" s="3" t="s">
        <v>6984</v>
      </c>
      <c r="B7451" s="2" t="s">
        <v>2930</v>
      </c>
      <c r="C7451" s="2" t="s">
        <v>2781</v>
      </c>
      <c r="D7451" s="2" t="s">
        <v>2931</v>
      </c>
      <c r="E7451" s="4">
        <v>40</v>
      </c>
      <c r="F7451" s="4">
        <v>122960</v>
      </c>
      <c r="G7451" s="4">
        <v>12296</v>
      </c>
      <c r="H7451" s="4">
        <v>135256</v>
      </c>
    </row>
    <row r="7452" spans="1:8" ht="15.75">
      <c r="A7452" s="3" t="s">
        <v>6984</v>
      </c>
      <c r="B7452" s="2" t="s">
        <v>2932</v>
      </c>
      <c r="C7452" s="2" t="s">
        <v>2781</v>
      </c>
      <c r="D7452" s="2" t="s">
        <v>2933</v>
      </c>
      <c r="E7452" s="4">
        <v>65</v>
      </c>
      <c r="F7452" s="4">
        <v>237185</v>
      </c>
      <c r="G7452" s="4">
        <v>23719</v>
      </c>
      <c r="H7452" s="4">
        <v>260904</v>
      </c>
    </row>
    <row r="7453" spans="1:8" ht="15.75">
      <c r="A7453" s="3" t="s">
        <v>6984</v>
      </c>
      <c r="B7453" s="2" t="s">
        <v>2934</v>
      </c>
      <c r="C7453" s="2" t="s">
        <v>2781</v>
      </c>
      <c r="D7453" s="2" t="s">
        <v>2935</v>
      </c>
      <c r="E7453" s="4">
        <v>75</v>
      </c>
      <c r="F7453" s="4">
        <v>321490</v>
      </c>
      <c r="G7453" s="4">
        <v>32149</v>
      </c>
      <c r="H7453" s="4">
        <v>353639</v>
      </c>
    </row>
    <row r="7454" spans="1:8" ht="15.75">
      <c r="A7454" s="3" t="s">
        <v>6984</v>
      </c>
      <c r="B7454" s="2" t="s">
        <v>3862</v>
      </c>
      <c r="C7454" s="2" t="s">
        <v>1426</v>
      </c>
      <c r="D7454" s="2" t="s">
        <v>3863</v>
      </c>
      <c r="E7454" s="4">
        <v>50</v>
      </c>
      <c r="F7454" s="4">
        <v>116950</v>
      </c>
      <c r="G7454" s="4">
        <v>11695</v>
      </c>
      <c r="H7454" s="4">
        <v>128645</v>
      </c>
    </row>
    <row r="7455" spans="1:8" ht="15.75">
      <c r="A7455" s="3" t="s">
        <v>6984</v>
      </c>
      <c r="B7455" s="2" t="s">
        <v>3866</v>
      </c>
      <c r="C7455" s="2" t="s">
        <v>1426</v>
      </c>
      <c r="D7455" s="2" t="s">
        <v>3867</v>
      </c>
      <c r="E7455" s="4">
        <v>10</v>
      </c>
      <c r="F7455" s="4">
        <v>10560</v>
      </c>
      <c r="G7455" s="4">
        <v>1056</v>
      </c>
      <c r="H7455" s="4">
        <v>11616</v>
      </c>
    </row>
    <row r="7456" spans="1:8" ht="15.75">
      <c r="A7456" s="3" t="s">
        <v>6984</v>
      </c>
      <c r="B7456" s="2" t="s">
        <v>3870</v>
      </c>
      <c r="C7456" s="2" t="s">
        <v>1426</v>
      </c>
      <c r="D7456" s="2" t="s">
        <v>3871</v>
      </c>
      <c r="E7456" s="4">
        <v>400</v>
      </c>
      <c r="F7456" s="4">
        <v>489600</v>
      </c>
      <c r="G7456" s="4">
        <v>48960</v>
      </c>
      <c r="H7456" s="4">
        <v>538560</v>
      </c>
    </row>
    <row r="7457" spans="1:8" ht="15.75">
      <c r="A7457" s="3" t="s">
        <v>6984</v>
      </c>
      <c r="B7457" s="2" t="s">
        <v>3872</v>
      </c>
      <c r="C7457" s="2" t="s">
        <v>1426</v>
      </c>
      <c r="D7457" s="2" t="s">
        <v>3873</v>
      </c>
      <c r="E7457" s="4">
        <v>2330</v>
      </c>
      <c r="F7457" s="4">
        <v>3075600</v>
      </c>
      <c r="G7457" s="4">
        <v>307560</v>
      </c>
      <c r="H7457" s="4">
        <v>3383160</v>
      </c>
    </row>
    <row r="7458" spans="1:8" ht="15.75">
      <c r="A7458" s="3" t="s">
        <v>6984</v>
      </c>
      <c r="B7458" s="2" t="s">
        <v>3876</v>
      </c>
      <c r="C7458" s="2" t="s">
        <v>1433</v>
      </c>
      <c r="D7458" s="2" t="s">
        <v>3877</v>
      </c>
      <c r="E7458" s="4">
        <v>270</v>
      </c>
      <c r="F7458" s="4">
        <v>504040</v>
      </c>
      <c r="G7458" s="4">
        <v>50404</v>
      </c>
      <c r="H7458" s="4">
        <v>554444</v>
      </c>
    </row>
    <row r="7459" spans="1:8" ht="15.75">
      <c r="A7459" s="3" t="s">
        <v>6984</v>
      </c>
      <c r="B7459" s="2" t="s">
        <v>3878</v>
      </c>
      <c r="C7459" s="2" t="s">
        <v>1433</v>
      </c>
      <c r="D7459" s="2" t="s">
        <v>3879</v>
      </c>
      <c r="E7459" s="4">
        <v>3</v>
      </c>
      <c r="F7459" s="4">
        <v>7002</v>
      </c>
      <c r="G7459" s="4">
        <v>700</v>
      </c>
      <c r="H7459" s="4">
        <v>7702</v>
      </c>
    </row>
    <row r="7460" spans="1:8" ht="15.75">
      <c r="A7460" s="3" t="s">
        <v>6984</v>
      </c>
      <c r="B7460" s="2" t="s">
        <v>3880</v>
      </c>
      <c r="C7460" s="2" t="s">
        <v>1433</v>
      </c>
      <c r="D7460" s="2" t="s">
        <v>3881</v>
      </c>
      <c r="E7460" s="4">
        <v>7070</v>
      </c>
      <c r="F7460" s="4">
        <v>7063210</v>
      </c>
      <c r="G7460" s="4">
        <v>706321</v>
      </c>
      <c r="H7460" s="4">
        <v>7769531</v>
      </c>
    </row>
    <row r="7461" spans="1:8" ht="15.75">
      <c r="A7461" s="3" t="s">
        <v>6984</v>
      </c>
      <c r="B7461" s="2" t="s">
        <v>3884</v>
      </c>
      <c r="C7461" s="2" t="s">
        <v>1433</v>
      </c>
      <c r="D7461" s="2" t="s">
        <v>3885</v>
      </c>
      <c r="E7461" s="4">
        <v>3</v>
      </c>
      <c r="F7461" s="4">
        <v>12300</v>
      </c>
      <c r="G7461" s="4">
        <v>1230</v>
      </c>
      <c r="H7461" s="4">
        <v>13530</v>
      </c>
    </row>
    <row r="7462" spans="1:8" ht="15.75">
      <c r="A7462" s="3" t="s">
        <v>6984</v>
      </c>
      <c r="B7462" s="2" t="s">
        <v>3888</v>
      </c>
      <c r="C7462" s="2" t="s">
        <v>1433</v>
      </c>
      <c r="D7462" s="2" t="s">
        <v>3889</v>
      </c>
      <c r="E7462" s="4">
        <v>5280</v>
      </c>
      <c r="F7462" s="4">
        <v>6407030</v>
      </c>
      <c r="G7462" s="4">
        <v>640703</v>
      </c>
      <c r="H7462" s="4">
        <v>7047733</v>
      </c>
    </row>
    <row r="7463" spans="1:8" ht="15.75">
      <c r="A7463" s="3" t="s">
        <v>6984</v>
      </c>
      <c r="B7463" s="2" t="s">
        <v>3892</v>
      </c>
      <c r="C7463" s="2" t="s">
        <v>1433</v>
      </c>
      <c r="D7463" s="2" t="s">
        <v>3893</v>
      </c>
      <c r="E7463" s="4">
        <v>1990</v>
      </c>
      <c r="F7463" s="4">
        <v>3451460</v>
      </c>
      <c r="G7463" s="4">
        <v>345146</v>
      </c>
      <c r="H7463" s="4">
        <v>3796606</v>
      </c>
    </row>
    <row r="7464" spans="1:8" ht="15.75">
      <c r="A7464" s="3" t="s">
        <v>6984</v>
      </c>
      <c r="B7464" s="2" t="s">
        <v>3894</v>
      </c>
      <c r="C7464" s="2" t="s">
        <v>1433</v>
      </c>
      <c r="D7464" s="2" t="s">
        <v>3895</v>
      </c>
      <c r="E7464" s="4">
        <v>94</v>
      </c>
      <c r="F7464" s="4">
        <v>149836</v>
      </c>
      <c r="G7464" s="4">
        <v>14984</v>
      </c>
      <c r="H7464" s="4">
        <v>164820</v>
      </c>
    </row>
    <row r="7465" spans="1:8" ht="15.75">
      <c r="A7465" s="3" t="s">
        <v>6984</v>
      </c>
      <c r="B7465" s="2" t="s">
        <v>3904</v>
      </c>
      <c r="C7465" s="2" t="s">
        <v>3900</v>
      </c>
      <c r="D7465" s="2" t="s">
        <v>2644</v>
      </c>
      <c r="E7465" s="4">
        <v>1</v>
      </c>
      <c r="F7465" s="4">
        <v>4700</v>
      </c>
      <c r="G7465" s="4">
        <v>470</v>
      </c>
      <c r="H7465" s="4">
        <v>5170</v>
      </c>
    </row>
    <row r="7466" spans="1:8" ht="15.75">
      <c r="A7466" s="3" t="s">
        <v>6984</v>
      </c>
      <c r="B7466" s="2" t="s">
        <v>6117</v>
      </c>
      <c r="C7466" s="2" t="s">
        <v>2827</v>
      </c>
      <c r="D7466" s="2" t="s">
        <v>6118</v>
      </c>
      <c r="E7466" s="4">
        <v>7</v>
      </c>
      <c r="F7466" s="4">
        <v>13132</v>
      </c>
      <c r="G7466" s="4">
        <v>1313</v>
      </c>
      <c r="H7466" s="4">
        <v>14445</v>
      </c>
    </row>
    <row r="7467" spans="1:8" ht="15.75">
      <c r="A7467" s="3" t="s">
        <v>6984</v>
      </c>
      <c r="B7467" s="2" t="s">
        <v>3911</v>
      </c>
      <c r="C7467" s="2" t="s">
        <v>3900</v>
      </c>
      <c r="D7467" s="2" t="s">
        <v>2646</v>
      </c>
      <c r="E7467" s="4">
        <v>6</v>
      </c>
      <c r="F7467" s="4">
        <v>35400</v>
      </c>
      <c r="G7467" s="4">
        <v>3540</v>
      </c>
      <c r="H7467" s="4">
        <v>38940</v>
      </c>
    </row>
    <row r="7468" spans="1:8" ht="15.75">
      <c r="A7468" s="3" t="s">
        <v>6984</v>
      </c>
      <c r="B7468" s="2" t="s">
        <v>3915</v>
      </c>
      <c r="C7468" s="2" t="s">
        <v>2827</v>
      </c>
      <c r="D7468" s="2" t="s">
        <v>2644</v>
      </c>
      <c r="E7468" s="4">
        <v>12</v>
      </c>
      <c r="F7468" s="4">
        <v>54000</v>
      </c>
      <c r="G7468" s="4">
        <v>5400</v>
      </c>
      <c r="H7468" s="4">
        <v>59400</v>
      </c>
    </row>
    <row r="7469" spans="1:8" ht="15.75">
      <c r="A7469" s="3" t="s">
        <v>6984</v>
      </c>
      <c r="B7469" s="2" t="s">
        <v>6119</v>
      </c>
      <c r="C7469" s="2" t="s">
        <v>2827</v>
      </c>
      <c r="D7469" s="2" t="s">
        <v>6120</v>
      </c>
      <c r="E7469" s="4">
        <v>5</v>
      </c>
      <c r="F7469" s="4">
        <v>45000</v>
      </c>
      <c r="G7469" s="4">
        <v>4500</v>
      </c>
      <c r="H7469" s="4">
        <v>49500</v>
      </c>
    </row>
    <row r="7470" spans="1:8" ht="15.75">
      <c r="A7470" s="3" t="s">
        <v>6984</v>
      </c>
      <c r="B7470" s="2" t="s">
        <v>6121</v>
      </c>
      <c r="C7470" s="2" t="s">
        <v>2827</v>
      </c>
      <c r="D7470" s="2" t="s">
        <v>5881</v>
      </c>
      <c r="E7470" s="4">
        <v>8</v>
      </c>
      <c r="F7470" s="4">
        <v>35200</v>
      </c>
      <c r="G7470" s="4">
        <v>3520</v>
      </c>
      <c r="H7470" s="4">
        <v>38720</v>
      </c>
    </row>
    <row r="7471" spans="1:8" ht="15.75">
      <c r="A7471" s="3" t="s">
        <v>6984</v>
      </c>
      <c r="B7471" s="2" t="s">
        <v>6122</v>
      </c>
      <c r="C7471" s="2" t="s">
        <v>3900</v>
      </c>
      <c r="D7471" s="2" t="s">
        <v>2659</v>
      </c>
      <c r="E7471" s="4">
        <v>5</v>
      </c>
      <c r="F7471" s="4">
        <v>39500</v>
      </c>
      <c r="G7471" s="4">
        <v>3950</v>
      </c>
      <c r="H7471" s="4">
        <v>43450</v>
      </c>
    </row>
    <row r="7472" spans="1:8" ht="15.75">
      <c r="A7472" s="3" t="s">
        <v>6984</v>
      </c>
      <c r="B7472" s="2" t="s">
        <v>4988</v>
      </c>
      <c r="C7472" s="2" t="s">
        <v>4985</v>
      </c>
      <c r="D7472" s="2"/>
      <c r="E7472" s="4">
        <v>20000</v>
      </c>
      <c r="F7472" s="4">
        <v>4509932</v>
      </c>
      <c r="G7472" s="4"/>
      <c r="H7472" s="4">
        <v>4509932</v>
      </c>
    </row>
    <row r="7473" spans="1:8" ht="15.75">
      <c r="A7473" s="3" t="s">
        <v>6984</v>
      </c>
      <c r="B7473" s="2" t="s">
        <v>6266</v>
      </c>
      <c r="C7473" s="2" t="s">
        <v>6267</v>
      </c>
      <c r="D7473" s="2"/>
      <c r="E7473" s="4">
        <v>1</v>
      </c>
      <c r="F7473" s="4">
        <v>9400</v>
      </c>
      <c r="G7473" s="4">
        <v>940</v>
      </c>
      <c r="H7473" s="4">
        <v>10340</v>
      </c>
    </row>
    <row r="7474" spans="1:8" ht="15.75">
      <c r="A7474" s="3" t="s">
        <v>6994</v>
      </c>
      <c r="B7474" s="2" t="s">
        <v>24</v>
      </c>
      <c r="C7474" s="2" t="s">
        <v>20</v>
      </c>
      <c r="D7474" s="2" t="s">
        <v>25</v>
      </c>
      <c r="E7474" s="4">
        <v>21495</v>
      </c>
      <c r="F7474" s="4">
        <v>5957030</v>
      </c>
      <c r="G7474" s="4">
        <v>595703</v>
      </c>
      <c r="H7474" s="4">
        <v>6552733</v>
      </c>
    </row>
    <row r="7475" spans="1:8" ht="15.75">
      <c r="A7475" s="3" t="s">
        <v>6994</v>
      </c>
      <c r="B7475" s="2" t="s">
        <v>30</v>
      </c>
      <c r="C7475" s="2" t="s">
        <v>29</v>
      </c>
      <c r="D7475" s="2"/>
      <c r="E7475" s="4">
        <v>200</v>
      </c>
      <c r="F7475" s="4">
        <v>180000</v>
      </c>
      <c r="G7475" s="4">
        <v>18000</v>
      </c>
      <c r="H7475" s="4">
        <v>198000</v>
      </c>
    </row>
    <row r="7476" spans="1:8" ht="15.75">
      <c r="A7476" s="3" t="s">
        <v>6994</v>
      </c>
      <c r="B7476" s="2" t="s">
        <v>32</v>
      </c>
      <c r="C7476" s="2" t="s">
        <v>31</v>
      </c>
      <c r="D7476" s="2"/>
      <c r="E7476" s="4">
        <v>727</v>
      </c>
      <c r="F7476" s="4">
        <v>891200</v>
      </c>
      <c r="G7476" s="4">
        <v>89120</v>
      </c>
      <c r="H7476" s="4">
        <v>980320</v>
      </c>
    </row>
    <row r="7477" spans="1:8" ht="15.75">
      <c r="A7477" s="3" t="s">
        <v>6994</v>
      </c>
      <c r="B7477" s="2" t="s">
        <v>39</v>
      </c>
      <c r="C7477" s="2" t="s">
        <v>38</v>
      </c>
      <c r="D7477" s="2"/>
      <c r="E7477" s="4">
        <v>400</v>
      </c>
      <c r="F7477" s="4">
        <v>160000</v>
      </c>
      <c r="G7477" s="4">
        <v>16000</v>
      </c>
      <c r="H7477" s="4">
        <v>176000</v>
      </c>
    </row>
    <row r="7478" spans="1:8" ht="15.75">
      <c r="A7478" s="3" t="s">
        <v>6994</v>
      </c>
      <c r="B7478" s="2" t="s">
        <v>55</v>
      </c>
      <c r="C7478" s="2" t="s">
        <v>50</v>
      </c>
      <c r="D7478" s="2" t="s">
        <v>56</v>
      </c>
      <c r="E7478" s="4">
        <v>50</v>
      </c>
      <c r="F7478" s="4">
        <v>205000</v>
      </c>
      <c r="G7478" s="4">
        <v>20500</v>
      </c>
      <c r="H7478" s="4">
        <v>225500</v>
      </c>
    </row>
    <row r="7479" spans="1:8" ht="15.75">
      <c r="A7479" s="3" t="s">
        <v>6994</v>
      </c>
      <c r="B7479" s="2" t="s">
        <v>165</v>
      </c>
      <c r="C7479" s="2" t="s">
        <v>96</v>
      </c>
      <c r="D7479" s="2" t="s">
        <v>52</v>
      </c>
      <c r="E7479" s="4">
        <v>20</v>
      </c>
      <c r="F7479" s="4">
        <v>216000</v>
      </c>
      <c r="G7479" s="4">
        <v>21600</v>
      </c>
      <c r="H7479" s="4">
        <v>237600</v>
      </c>
    </row>
    <row r="7480" spans="1:8" ht="15.75">
      <c r="A7480" s="3" t="s">
        <v>6994</v>
      </c>
      <c r="B7480" s="2" t="s">
        <v>166</v>
      </c>
      <c r="C7480" s="2" t="s">
        <v>96</v>
      </c>
      <c r="D7480" s="2" t="s">
        <v>167</v>
      </c>
      <c r="E7480" s="4">
        <v>40</v>
      </c>
      <c r="F7480" s="4">
        <v>356000</v>
      </c>
      <c r="G7480" s="4">
        <v>35600</v>
      </c>
      <c r="H7480" s="4">
        <v>391600</v>
      </c>
    </row>
    <row r="7481" spans="1:8" ht="15.75">
      <c r="A7481" s="3" t="s">
        <v>6994</v>
      </c>
      <c r="B7481" s="2" t="s">
        <v>6804</v>
      </c>
      <c r="C7481" s="2" t="s">
        <v>147</v>
      </c>
      <c r="D7481" s="2" t="s">
        <v>6805</v>
      </c>
      <c r="E7481" s="4"/>
      <c r="F7481" s="4"/>
      <c r="G7481" s="4"/>
      <c r="H7481" s="4"/>
    </row>
    <row r="7482" spans="1:8" ht="15.75">
      <c r="A7482" s="3" t="s">
        <v>6994</v>
      </c>
      <c r="B7482" s="2" t="s">
        <v>6784</v>
      </c>
      <c r="C7482" s="2" t="s">
        <v>147</v>
      </c>
      <c r="D7482" s="2" t="s">
        <v>6785</v>
      </c>
      <c r="E7482" s="4">
        <v>50</v>
      </c>
      <c r="F7482" s="4">
        <v>475000</v>
      </c>
      <c r="G7482" s="4">
        <v>47500</v>
      </c>
      <c r="H7482" s="4">
        <v>522500</v>
      </c>
    </row>
    <row r="7483" spans="1:8" ht="15.75">
      <c r="A7483" s="3" t="s">
        <v>6994</v>
      </c>
      <c r="B7483" s="2" t="s">
        <v>3008</v>
      </c>
      <c r="C7483" s="2" t="s">
        <v>257</v>
      </c>
      <c r="D7483" s="2" t="s">
        <v>73</v>
      </c>
      <c r="E7483" s="4">
        <v>20</v>
      </c>
      <c r="F7483" s="4">
        <v>76000</v>
      </c>
      <c r="G7483" s="4">
        <v>7600</v>
      </c>
      <c r="H7483" s="4">
        <v>83600</v>
      </c>
    </row>
    <row r="7484" spans="1:8" ht="15.75">
      <c r="A7484" s="3" t="s">
        <v>6994</v>
      </c>
      <c r="B7484" s="2" t="s">
        <v>277</v>
      </c>
      <c r="C7484" s="2" t="s">
        <v>264</v>
      </c>
      <c r="D7484" s="2" t="s">
        <v>5751</v>
      </c>
      <c r="E7484" s="4">
        <v>90</v>
      </c>
      <c r="F7484" s="4">
        <v>259200</v>
      </c>
      <c r="G7484" s="4">
        <v>25920</v>
      </c>
      <c r="H7484" s="4">
        <v>285120</v>
      </c>
    </row>
    <row r="7485" spans="1:8" ht="15.75">
      <c r="A7485" s="3" t="s">
        <v>6994</v>
      </c>
      <c r="B7485" s="2" t="s">
        <v>335</v>
      </c>
      <c r="C7485" s="2" t="s">
        <v>223</v>
      </c>
      <c r="D7485" s="2" t="s">
        <v>73</v>
      </c>
      <c r="E7485" s="4">
        <v>90</v>
      </c>
      <c r="F7485" s="4">
        <v>423000</v>
      </c>
      <c r="G7485" s="4">
        <v>42300</v>
      </c>
      <c r="H7485" s="4">
        <v>465300</v>
      </c>
    </row>
    <row r="7486" spans="1:8" ht="15.75">
      <c r="A7486" s="3" t="s">
        <v>6994</v>
      </c>
      <c r="B7486" s="2" t="s">
        <v>3023</v>
      </c>
      <c r="C7486" s="2" t="s">
        <v>264</v>
      </c>
      <c r="D7486" s="2" t="s">
        <v>7000</v>
      </c>
      <c r="E7486" s="4">
        <v>90</v>
      </c>
      <c r="F7486" s="4">
        <v>259200</v>
      </c>
      <c r="G7486" s="4">
        <v>25920</v>
      </c>
      <c r="H7486" s="4">
        <v>285120</v>
      </c>
    </row>
    <row r="7487" spans="1:8" ht="15.75">
      <c r="A7487" s="3" t="s">
        <v>6994</v>
      </c>
      <c r="B7487" s="2" t="s">
        <v>400</v>
      </c>
      <c r="C7487" s="2" t="s">
        <v>399</v>
      </c>
      <c r="D7487" s="2" t="s">
        <v>5751</v>
      </c>
      <c r="E7487" s="4">
        <v>3</v>
      </c>
      <c r="F7487" s="4">
        <v>10500</v>
      </c>
      <c r="G7487" s="4">
        <v>1050</v>
      </c>
      <c r="H7487" s="4">
        <v>11550</v>
      </c>
    </row>
    <row r="7488" spans="1:8" ht="15.75">
      <c r="A7488" s="3" t="s">
        <v>6994</v>
      </c>
      <c r="B7488" s="2" t="s">
        <v>452</v>
      </c>
      <c r="C7488" s="2" t="s">
        <v>451</v>
      </c>
      <c r="D7488" s="2"/>
      <c r="E7488" s="4">
        <v>6</v>
      </c>
      <c r="F7488" s="4">
        <v>46200</v>
      </c>
      <c r="G7488" s="4">
        <v>4620</v>
      </c>
      <c r="H7488" s="4">
        <v>50820</v>
      </c>
    </row>
    <row r="7489" spans="1:8" ht="15.75">
      <c r="A7489" s="3" t="s">
        <v>6994</v>
      </c>
      <c r="B7489" s="2" t="s">
        <v>456</v>
      </c>
      <c r="C7489" s="2" t="s">
        <v>455</v>
      </c>
      <c r="D7489" s="2"/>
      <c r="E7489" s="4">
        <v>4</v>
      </c>
      <c r="F7489" s="4">
        <v>54000</v>
      </c>
      <c r="G7489" s="4">
        <v>5400</v>
      </c>
      <c r="H7489" s="4">
        <v>59400</v>
      </c>
    </row>
    <row r="7490" spans="1:8" ht="15.75">
      <c r="A7490" s="3" t="s">
        <v>6994</v>
      </c>
      <c r="B7490" s="2" t="s">
        <v>458</v>
      </c>
      <c r="C7490" s="2" t="s">
        <v>457</v>
      </c>
      <c r="D7490" s="2"/>
      <c r="E7490" s="4">
        <v>2</v>
      </c>
      <c r="F7490" s="4">
        <v>32000</v>
      </c>
      <c r="G7490" s="4">
        <v>3200</v>
      </c>
      <c r="H7490" s="4">
        <v>35200</v>
      </c>
    </row>
    <row r="7491" spans="1:8" ht="15.75">
      <c r="A7491" s="3" t="s">
        <v>6994</v>
      </c>
      <c r="B7491" s="2" t="s">
        <v>460</v>
      </c>
      <c r="C7491" s="2" t="s">
        <v>459</v>
      </c>
      <c r="D7491" s="2"/>
      <c r="E7491" s="4">
        <v>6</v>
      </c>
      <c r="F7491" s="4">
        <v>89280</v>
      </c>
      <c r="G7491" s="4">
        <v>8928</v>
      </c>
      <c r="H7491" s="4">
        <v>98208</v>
      </c>
    </row>
    <row r="7492" spans="1:8" ht="15.75">
      <c r="A7492" s="3" t="s">
        <v>6994</v>
      </c>
      <c r="B7492" s="2" t="s">
        <v>462</v>
      </c>
      <c r="C7492" s="2" t="s">
        <v>461</v>
      </c>
      <c r="D7492" s="2"/>
      <c r="E7492" s="4">
        <v>2</v>
      </c>
      <c r="F7492" s="4">
        <v>42000</v>
      </c>
      <c r="G7492" s="4">
        <v>4200</v>
      </c>
      <c r="H7492" s="4">
        <v>46200</v>
      </c>
    </row>
    <row r="7493" spans="1:8" ht="15.75">
      <c r="A7493" s="3" t="s">
        <v>6994</v>
      </c>
      <c r="B7493" s="2" t="s">
        <v>464</v>
      </c>
      <c r="C7493" s="2" t="s">
        <v>463</v>
      </c>
      <c r="D7493" s="2"/>
      <c r="E7493" s="4">
        <v>10</v>
      </c>
      <c r="F7493" s="4">
        <v>50000</v>
      </c>
      <c r="G7493" s="4">
        <v>5000</v>
      </c>
      <c r="H7493" s="4">
        <v>55000</v>
      </c>
    </row>
    <row r="7494" spans="1:8" ht="15.75">
      <c r="A7494" s="3" t="s">
        <v>6994</v>
      </c>
      <c r="B7494" s="2" t="s">
        <v>468</v>
      </c>
      <c r="C7494" s="2" t="s">
        <v>467</v>
      </c>
      <c r="D7494" s="2"/>
      <c r="E7494" s="4">
        <v>96</v>
      </c>
      <c r="F7494" s="4">
        <v>681600</v>
      </c>
      <c r="G7494" s="4">
        <v>68160</v>
      </c>
      <c r="H7494" s="4">
        <v>749760</v>
      </c>
    </row>
    <row r="7495" spans="1:8" ht="15.75">
      <c r="A7495" s="3" t="s">
        <v>6994</v>
      </c>
      <c r="B7495" s="2" t="s">
        <v>470</v>
      </c>
      <c r="C7495" s="2" t="s">
        <v>469</v>
      </c>
      <c r="D7495" s="2" t="s">
        <v>471</v>
      </c>
      <c r="E7495" s="4">
        <v>2</v>
      </c>
      <c r="F7495" s="4">
        <v>14800</v>
      </c>
      <c r="G7495" s="4">
        <v>1480</v>
      </c>
      <c r="H7495" s="4">
        <v>16280</v>
      </c>
    </row>
    <row r="7496" spans="1:8" ht="15.75">
      <c r="A7496" s="3" t="s">
        <v>6994</v>
      </c>
      <c r="B7496" s="2" t="s">
        <v>496</v>
      </c>
      <c r="C7496" s="2" t="s">
        <v>495</v>
      </c>
      <c r="D7496" s="2" t="s">
        <v>497</v>
      </c>
      <c r="E7496" s="4">
        <v>6</v>
      </c>
      <c r="F7496" s="4">
        <v>28800</v>
      </c>
      <c r="G7496" s="4">
        <v>2880</v>
      </c>
      <c r="H7496" s="4">
        <v>31680</v>
      </c>
    </row>
    <row r="7497" spans="1:8" ht="15.75">
      <c r="A7497" s="3" t="s">
        <v>6994</v>
      </c>
      <c r="B7497" s="2" t="s">
        <v>515</v>
      </c>
      <c r="C7497" s="2" t="s">
        <v>514</v>
      </c>
      <c r="D7497" s="2" t="s">
        <v>516</v>
      </c>
      <c r="E7497" s="4">
        <v>86</v>
      </c>
      <c r="F7497" s="4">
        <v>425790</v>
      </c>
      <c r="G7497" s="4">
        <v>42579</v>
      </c>
      <c r="H7497" s="4">
        <v>468369</v>
      </c>
    </row>
    <row r="7498" spans="1:8" ht="15.75">
      <c r="A7498" s="3" t="s">
        <v>6994</v>
      </c>
      <c r="B7498" s="2" t="s">
        <v>525</v>
      </c>
      <c r="C7498" s="2" t="s">
        <v>524</v>
      </c>
      <c r="D7498" s="2" t="s">
        <v>526</v>
      </c>
      <c r="E7498" s="4">
        <v>125</v>
      </c>
      <c r="F7498" s="4">
        <v>781750</v>
      </c>
      <c r="G7498" s="4">
        <v>78175</v>
      </c>
      <c r="H7498" s="4">
        <v>859925</v>
      </c>
    </row>
    <row r="7499" spans="1:8" ht="15.75">
      <c r="A7499" s="3" t="s">
        <v>6994</v>
      </c>
      <c r="B7499" s="2" t="s">
        <v>546</v>
      </c>
      <c r="C7499" s="2" t="s">
        <v>545</v>
      </c>
      <c r="D7499" s="2" t="s">
        <v>547</v>
      </c>
      <c r="E7499" s="4">
        <v>10</v>
      </c>
      <c r="F7499" s="4">
        <v>76900</v>
      </c>
      <c r="G7499" s="4">
        <v>7690</v>
      </c>
      <c r="H7499" s="4">
        <v>84590</v>
      </c>
    </row>
    <row r="7500" spans="1:8" ht="15.75">
      <c r="A7500" s="3" t="s">
        <v>6994</v>
      </c>
      <c r="B7500" s="2" t="s">
        <v>549</v>
      </c>
      <c r="C7500" s="2" t="s">
        <v>548</v>
      </c>
      <c r="D7500" s="2" t="s">
        <v>550</v>
      </c>
      <c r="E7500" s="4">
        <v>4</v>
      </c>
      <c r="F7500" s="4">
        <v>17200</v>
      </c>
      <c r="G7500" s="4">
        <v>1720</v>
      </c>
      <c r="H7500" s="4">
        <v>18920</v>
      </c>
    </row>
    <row r="7501" spans="1:8" ht="15.75">
      <c r="A7501" s="3" t="s">
        <v>6994</v>
      </c>
      <c r="B7501" s="2" t="s">
        <v>552</v>
      </c>
      <c r="C7501" s="2" t="s">
        <v>551</v>
      </c>
      <c r="D7501" s="2" t="s">
        <v>553</v>
      </c>
      <c r="E7501" s="4">
        <v>13</v>
      </c>
      <c r="F7501" s="4">
        <v>125300</v>
      </c>
      <c r="G7501" s="4">
        <v>12530</v>
      </c>
      <c r="H7501" s="4">
        <v>137830</v>
      </c>
    </row>
    <row r="7502" spans="1:8" ht="15.75">
      <c r="A7502" s="3" t="s">
        <v>6994</v>
      </c>
      <c r="B7502" s="2" t="s">
        <v>558</v>
      </c>
      <c r="C7502" s="2" t="s">
        <v>557</v>
      </c>
      <c r="D7502" s="2" t="s">
        <v>559</v>
      </c>
      <c r="E7502" s="4">
        <v>5</v>
      </c>
      <c r="F7502" s="4">
        <v>42500</v>
      </c>
      <c r="G7502" s="4">
        <v>4250</v>
      </c>
      <c r="H7502" s="4">
        <v>46750</v>
      </c>
    </row>
    <row r="7503" spans="1:8" ht="15.75">
      <c r="A7503" s="3" t="s">
        <v>6994</v>
      </c>
      <c r="B7503" s="2" t="s">
        <v>561</v>
      </c>
      <c r="C7503" s="2" t="s">
        <v>560</v>
      </c>
      <c r="D7503" s="2" t="s">
        <v>562</v>
      </c>
      <c r="E7503" s="4">
        <v>10</v>
      </c>
      <c r="F7503" s="4">
        <v>45400</v>
      </c>
      <c r="G7503" s="4">
        <v>4540</v>
      </c>
      <c r="H7503" s="4">
        <v>49940</v>
      </c>
    </row>
    <row r="7504" spans="1:8" ht="15.75">
      <c r="A7504" s="3" t="s">
        <v>6994</v>
      </c>
      <c r="B7504" s="2" t="s">
        <v>576</v>
      </c>
      <c r="C7504" s="2" t="s">
        <v>575</v>
      </c>
      <c r="D7504" s="2" t="s">
        <v>577</v>
      </c>
      <c r="E7504" s="4">
        <v>4</v>
      </c>
      <c r="F7504" s="4">
        <v>19200</v>
      </c>
      <c r="G7504" s="4">
        <v>1920</v>
      </c>
      <c r="H7504" s="4">
        <v>21120</v>
      </c>
    </row>
    <row r="7505" spans="1:8" ht="15.75">
      <c r="A7505" s="3" t="s">
        <v>6994</v>
      </c>
      <c r="B7505" s="2" t="s">
        <v>612</v>
      </c>
      <c r="C7505" s="2" t="s">
        <v>363</v>
      </c>
      <c r="D7505" s="2" t="s">
        <v>613</v>
      </c>
      <c r="E7505" s="4">
        <v>454</v>
      </c>
      <c r="F7505" s="4">
        <v>2157386</v>
      </c>
      <c r="G7505" s="4">
        <v>215739</v>
      </c>
      <c r="H7505" s="4">
        <v>2373125</v>
      </c>
    </row>
    <row r="7506" spans="1:8" ht="15.75">
      <c r="A7506" s="3" t="s">
        <v>6994</v>
      </c>
      <c r="B7506" s="2" t="s">
        <v>615</v>
      </c>
      <c r="C7506" s="2" t="s">
        <v>614</v>
      </c>
      <c r="D7506" s="2" t="s">
        <v>616</v>
      </c>
      <c r="E7506" s="4">
        <v>310</v>
      </c>
      <c r="F7506" s="4">
        <v>688200</v>
      </c>
      <c r="G7506" s="4">
        <v>68820</v>
      </c>
      <c r="H7506" s="4">
        <v>757020</v>
      </c>
    </row>
    <row r="7507" spans="1:8" ht="15.75">
      <c r="A7507" s="3" t="s">
        <v>6994</v>
      </c>
      <c r="B7507" s="2" t="s">
        <v>619</v>
      </c>
      <c r="C7507" s="2" t="s">
        <v>366</v>
      </c>
      <c r="D7507" s="2" t="s">
        <v>620</v>
      </c>
      <c r="E7507" s="4">
        <v>30</v>
      </c>
      <c r="F7507" s="4">
        <v>189000</v>
      </c>
      <c r="G7507" s="4">
        <v>18900</v>
      </c>
      <c r="H7507" s="4">
        <v>207900</v>
      </c>
    </row>
    <row r="7508" spans="1:8" ht="15.75">
      <c r="A7508" s="3" t="s">
        <v>6994</v>
      </c>
      <c r="B7508" s="2" t="s">
        <v>622</v>
      </c>
      <c r="C7508" s="2" t="s">
        <v>621</v>
      </c>
      <c r="D7508" s="2" t="s">
        <v>623</v>
      </c>
      <c r="E7508" s="4">
        <v>248</v>
      </c>
      <c r="F7508" s="4">
        <v>650504</v>
      </c>
      <c r="G7508" s="4">
        <v>65050</v>
      </c>
      <c r="H7508" s="4">
        <v>715554</v>
      </c>
    </row>
    <row r="7509" spans="1:8" ht="15.75">
      <c r="A7509" s="3" t="s">
        <v>6994</v>
      </c>
      <c r="B7509" s="2" t="s">
        <v>631</v>
      </c>
      <c r="C7509" s="2" t="s">
        <v>630</v>
      </c>
      <c r="D7509" s="2" t="s">
        <v>632</v>
      </c>
      <c r="E7509" s="4">
        <v>5</v>
      </c>
      <c r="F7509" s="4">
        <v>17450</v>
      </c>
      <c r="G7509" s="4">
        <v>1745</v>
      </c>
      <c r="H7509" s="4">
        <v>19195</v>
      </c>
    </row>
    <row r="7510" spans="1:8" ht="15.75">
      <c r="A7510" s="3" t="s">
        <v>6994</v>
      </c>
      <c r="B7510" s="2" t="s">
        <v>634</v>
      </c>
      <c r="C7510" s="2" t="s">
        <v>633</v>
      </c>
      <c r="D7510" s="2" t="s">
        <v>635</v>
      </c>
      <c r="E7510" s="4">
        <v>186</v>
      </c>
      <c r="F7510" s="4">
        <v>273234</v>
      </c>
      <c r="G7510" s="4">
        <v>27324</v>
      </c>
      <c r="H7510" s="4">
        <v>300558</v>
      </c>
    </row>
    <row r="7511" spans="1:8" ht="15.75">
      <c r="A7511" s="3" t="s">
        <v>6994</v>
      </c>
      <c r="B7511" s="2" t="s">
        <v>638</v>
      </c>
      <c r="C7511" s="2" t="s">
        <v>352</v>
      </c>
      <c r="D7511" s="2" t="s">
        <v>639</v>
      </c>
      <c r="E7511" s="4">
        <v>110</v>
      </c>
      <c r="F7511" s="4">
        <v>702800</v>
      </c>
      <c r="G7511" s="4">
        <v>70280</v>
      </c>
      <c r="H7511" s="4">
        <v>773080</v>
      </c>
    </row>
    <row r="7512" spans="1:8" ht="15.75">
      <c r="A7512" s="3" t="s">
        <v>6994</v>
      </c>
      <c r="B7512" s="2" t="s">
        <v>641</v>
      </c>
      <c r="C7512" s="2" t="s">
        <v>640</v>
      </c>
      <c r="D7512" s="2" t="s">
        <v>642</v>
      </c>
      <c r="E7512" s="4">
        <v>201</v>
      </c>
      <c r="F7512" s="4">
        <v>609030</v>
      </c>
      <c r="G7512" s="4">
        <v>60903</v>
      </c>
      <c r="H7512" s="4">
        <v>669933</v>
      </c>
    </row>
    <row r="7513" spans="1:8" ht="15.75">
      <c r="A7513" s="3" t="s">
        <v>6994</v>
      </c>
      <c r="B7513" s="2" t="s">
        <v>655</v>
      </c>
      <c r="C7513" s="2" t="s">
        <v>654</v>
      </c>
      <c r="D7513" s="2" t="s">
        <v>656</v>
      </c>
      <c r="E7513" s="4">
        <v>240</v>
      </c>
      <c r="F7513" s="4">
        <v>789720</v>
      </c>
      <c r="G7513" s="4">
        <v>78972</v>
      </c>
      <c r="H7513" s="4">
        <v>868692</v>
      </c>
    </row>
    <row r="7514" spans="1:8" ht="15.75">
      <c r="A7514" s="3" t="s">
        <v>6994</v>
      </c>
      <c r="B7514" s="2" t="s">
        <v>660</v>
      </c>
      <c r="C7514" s="2" t="s">
        <v>448</v>
      </c>
      <c r="D7514" s="2" t="s">
        <v>661</v>
      </c>
      <c r="E7514" s="4">
        <v>128</v>
      </c>
      <c r="F7514" s="4">
        <v>1219400</v>
      </c>
      <c r="G7514" s="4">
        <v>121940</v>
      </c>
      <c r="H7514" s="4">
        <v>1341340</v>
      </c>
    </row>
    <row r="7515" spans="1:8" ht="15.75">
      <c r="A7515" s="3" t="s">
        <v>6994</v>
      </c>
      <c r="B7515" s="2" t="s">
        <v>663</v>
      </c>
      <c r="C7515" s="2" t="s">
        <v>662</v>
      </c>
      <c r="D7515" s="2" t="s">
        <v>664</v>
      </c>
      <c r="E7515" s="4">
        <v>100</v>
      </c>
      <c r="F7515" s="4">
        <v>380500</v>
      </c>
      <c r="G7515" s="4">
        <v>38050</v>
      </c>
      <c r="H7515" s="4">
        <v>418550</v>
      </c>
    </row>
    <row r="7516" spans="1:8" ht="15.75">
      <c r="A7516" s="3" t="s">
        <v>6994</v>
      </c>
      <c r="B7516" s="2" t="s">
        <v>674</v>
      </c>
      <c r="C7516" s="2" t="s">
        <v>673</v>
      </c>
      <c r="D7516" s="2" t="s">
        <v>675</v>
      </c>
      <c r="E7516" s="4">
        <v>4</v>
      </c>
      <c r="F7516" s="4">
        <v>14056</v>
      </c>
      <c r="G7516" s="4">
        <v>1406</v>
      </c>
      <c r="H7516" s="4">
        <v>15462</v>
      </c>
    </row>
    <row r="7517" spans="1:8" ht="15.75">
      <c r="A7517" s="3" t="s">
        <v>6994</v>
      </c>
      <c r="B7517" s="2" t="s">
        <v>677</v>
      </c>
      <c r="C7517" s="2" t="s">
        <v>676</v>
      </c>
      <c r="D7517" s="2" t="s">
        <v>678</v>
      </c>
      <c r="E7517" s="4">
        <v>109</v>
      </c>
      <c r="F7517" s="4">
        <v>209135</v>
      </c>
      <c r="G7517" s="4">
        <v>20914</v>
      </c>
      <c r="H7517" s="4">
        <v>230049</v>
      </c>
    </row>
    <row r="7518" spans="1:8" ht="15.75">
      <c r="A7518" s="3" t="s">
        <v>6994</v>
      </c>
      <c r="B7518" s="2" t="s">
        <v>692</v>
      </c>
      <c r="C7518" s="2" t="s">
        <v>691</v>
      </c>
      <c r="D7518" s="2" t="s">
        <v>693</v>
      </c>
      <c r="E7518" s="4">
        <v>8</v>
      </c>
      <c r="F7518" s="4">
        <v>132480</v>
      </c>
      <c r="G7518" s="4">
        <v>13248</v>
      </c>
      <c r="H7518" s="4">
        <v>145728</v>
      </c>
    </row>
    <row r="7519" spans="1:8" ht="15.75">
      <c r="A7519" s="3" t="s">
        <v>6994</v>
      </c>
      <c r="B7519" s="2" t="s">
        <v>700</v>
      </c>
      <c r="C7519" s="2" t="s">
        <v>699</v>
      </c>
      <c r="D7519" s="2" t="s">
        <v>701</v>
      </c>
      <c r="E7519" s="4">
        <v>5</v>
      </c>
      <c r="F7519" s="4">
        <v>22500</v>
      </c>
      <c r="G7519" s="4">
        <v>2250</v>
      </c>
      <c r="H7519" s="4">
        <v>24750</v>
      </c>
    </row>
    <row r="7520" spans="1:8" ht="15.75">
      <c r="A7520" s="3" t="s">
        <v>6994</v>
      </c>
      <c r="B7520" s="2" t="s">
        <v>703</v>
      </c>
      <c r="C7520" s="2" t="s">
        <v>702</v>
      </c>
      <c r="D7520" s="2" t="s">
        <v>704</v>
      </c>
      <c r="E7520" s="4">
        <v>27</v>
      </c>
      <c r="F7520" s="4">
        <v>50842</v>
      </c>
      <c r="G7520" s="4">
        <v>5084</v>
      </c>
      <c r="H7520" s="4">
        <v>55926</v>
      </c>
    </row>
    <row r="7521" spans="1:8" ht="15.75">
      <c r="A7521" s="3" t="s">
        <v>6994</v>
      </c>
      <c r="B7521" s="2" t="s">
        <v>705</v>
      </c>
      <c r="C7521" s="2" t="s">
        <v>412</v>
      </c>
      <c r="D7521" s="2"/>
      <c r="E7521" s="4">
        <v>10</v>
      </c>
      <c r="F7521" s="4">
        <v>166000</v>
      </c>
      <c r="G7521" s="4">
        <v>16600</v>
      </c>
      <c r="H7521" s="4">
        <v>182600</v>
      </c>
    </row>
    <row r="7522" spans="1:8" ht="15.75">
      <c r="A7522" s="3" t="s">
        <v>6994</v>
      </c>
      <c r="B7522" s="2" t="s">
        <v>709</v>
      </c>
      <c r="C7522" s="2" t="s">
        <v>708</v>
      </c>
      <c r="D7522" s="2"/>
      <c r="E7522" s="4">
        <v>10</v>
      </c>
      <c r="F7522" s="4">
        <v>187000</v>
      </c>
      <c r="G7522" s="4">
        <v>18700</v>
      </c>
      <c r="H7522" s="4">
        <v>205700</v>
      </c>
    </row>
    <row r="7523" spans="1:8" ht="15.75">
      <c r="A7523" s="3" t="s">
        <v>6994</v>
      </c>
      <c r="B7523" s="2" t="s">
        <v>731</v>
      </c>
      <c r="C7523" s="2" t="s">
        <v>730</v>
      </c>
      <c r="D7523" s="2" t="s">
        <v>732</v>
      </c>
      <c r="E7523" s="4">
        <v>1</v>
      </c>
      <c r="F7523" s="4">
        <v>2700</v>
      </c>
      <c r="G7523" s="4">
        <v>270</v>
      </c>
      <c r="H7523" s="4">
        <v>2970</v>
      </c>
    </row>
    <row r="7524" spans="1:8" ht="15.75">
      <c r="A7524" s="3" t="s">
        <v>6994</v>
      </c>
      <c r="B7524" s="2" t="s">
        <v>734</v>
      </c>
      <c r="C7524" s="2" t="s">
        <v>733</v>
      </c>
      <c r="D7524" s="2" t="s">
        <v>735</v>
      </c>
      <c r="E7524" s="4">
        <v>110</v>
      </c>
      <c r="F7524" s="4">
        <v>453600</v>
      </c>
      <c r="G7524" s="4">
        <v>45360</v>
      </c>
      <c r="H7524" s="4">
        <v>498960</v>
      </c>
    </row>
    <row r="7525" spans="1:8" ht="15.75">
      <c r="A7525" s="3" t="s">
        <v>6994</v>
      </c>
      <c r="B7525" s="2" t="s">
        <v>737</v>
      </c>
      <c r="C7525" s="2" t="s">
        <v>736</v>
      </c>
      <c r="D7525" s="2" t="s">
        <v>738</v>
      </c>
      <c r="E7525" s="4">
        <v>26</v>
      </c>
      <c r="F7525" s="4">
        <v>55560</v>
      </c>
      <c r="G7525" s="4">
        <v>5556</v>
      </c>
      <c r="H7525" s="4">
        <v>61116</v>
      </c>
    </row>
    <row r="7526" spans="1:8" ht="15.75">
      <c r="A7526" s="3" t="s">
        <v>6994</v>
      </c>
      <c r="B7526" s="2" t="s">
        <v>745</v>
      </c>
      <c r="C7526" s="2" t="s">
        <v>744</v>
      </c>
      <c r="D7526" s="2" t="s">
        <v>746</v>
      </c>
      <c r="E7526" s="4">
        <v>10</v>
      </c>
      <c r="F7526" s="4">
        <v>60000</v>
      </c>
      <c r="G7526" s="4">
        <v>6000</v>
      </c>
      <c r="H7526" s="4">
        <v>66000</v>
      </c>
    </row>
    <row r="7527" spans="1:8" ht="15.75">
      <c r="A7527" s="3" t="s">
        <v>6994</v>
      </c>
      <c r="B7527" s="2" t="s">
        <v>748</v>
      </c>
      <c r="C7527" s="2" t="s">
        <v>747</v>
      </c>
      <c r="D7527" s="2" t="s">
        <v>749</v>
      </c>
      <c r="E7527" s="4">
        <v>168</v>
      </c>
      <c r="F7527" s="4">
        <v>391030</v>
      </c>
      <c r="G7527" s="4">
        <v>39103</v>
      </c>
      <c r="H7527" s="4">
        <v>430133</v>
      </c>
    </row>
    <row r="7528" spans="1:8" ht="15.75">
      <c r="A7528" s="3" t="s">
        <v>6994</v>
      </c>
      <c r="B7528" s="2" t="s">
        <v>760</v>
      </c>
      <c r="C7528" s="2" t="s">
        <v>759</v>
      </c>
      <c r="D7528" s="2" t="s">
        <v>761</v>
      </c>
      <c r="E7528" s="4">
        <v>708</v>
      </c>
      <c r="F7528" s="4">
        <v>799100</v>
      </c>
      <c r="G7528" s="4">
        <v>79910</v>
      </c>
      <c r="H7528" s="4">
        <v>879010</v>
      </c>
    </row>
    <row r="7529" spans="1:8" ht="15.75">
      <c r="A7529" s="3" t="s">
        <v>6994</v>
      </c>
      <c r="B7529" s="2" t="s">
        <v>771</v>
      </c>
      <c r="C7529" s="2" t="s">
        <v>770</v>
      </c>
      <c r="D7529" s="2" t="s">
        <v>772</v>
      </c>
      <c r="E7529" s="4">
        <v>141</v>
      </c>
      <c r="F7529" s="4">
        <v>910316</v>
      </c>
      <c r="G7529" s="4">
        <v>91032</v>
      </c>
      <c r="H7529" s="4">
        <v>1001348</v>
      </c>
    </row>
    <row r="7530" spans="1:8" ht="15.75">
      <c r="A7530" s="3" t="s">
        <v>6994</v>
      </c>
      <c r="B7530" s="2" t="s">
        <v>774</v>
      </c>
      <c r="C7530" s="2" t="s">
        <v>773</v>
      </c>
      <c r="D7530" s="2" t="s">
        <v>775</v>
      </c>
      <c r="E7530" s="4">
        <v>33</v>
      </c>
      <c r="F7530" s="4">
        <v>107370</v>
      </c>
      <c r="G7530" s="4">
        <v>10737</v>
      </c>
      <c r="H7530" s="4">
        <v>118107</v>
      </c>
    </row>
    <row r="7531" spans="1:8" ht="15.75">
      <c r="A7531" s="3" t="s">
        <v>6994</v>
      </c>
      <c r="B7531" s="2" t="s">
        <v>779</v>
      </c>
      <c r="C7531" s="2" t="s">
        <v>778</v>
      </c>
      <c r="D7531" s="2" t="s">
        <v>780</v>
      </c>
      <c r="E7531" s="4">
        <v>5</v>
      </c>
      <c r="F7531" s="4">
        <v>39500</v>
      </c>
      <c r="G7531" s="4">
        <v>3950</v>
      </c>
      <c r="H7531" s="4">
        <v>43450</v>
      </c>
    </row>
    <row r="7532" spans="1:8" ht="15.75">
      <c r="A7532" s="3" t="s">
        <v>6994</v>
      </c>
      <c r="B7532" s="2" t="s">
        <v>782</v>
      </c>
      <c r="C7532" s="2" t="s">
        <v>781</v>
      </c>
      <c r="D7532" s="2" t="s">
        <v>783</v>
      </c>
      <c r="E7532" s="4">
        <v>1</v>
      </c>
      <c r="F7532" s="4">
        <v>4200</v>
      </c>
      <c r="G7532" s="4">
        <v>420</v>
      </c>
      <c r="H7532" s="4">
        <v>4620</v>
      </c>
    </row>
    <row r="7533" spans="1:8" ht="15.75">
      <c r="A7533" s="3" t="s">
        <v>6994</v>
      </c>
      <c r="B7533" s="2" t="s">
        <v>790</v>
      </c>
      <c r="C7533" s="2" t="s">
        <v>789</v>
      </c>
      <c r="D7533" s="2" t="s">
        <v>791</v>
      </c>
      <c r="E7533" s="4">
        <v>107</v>
      </c>
      <c r="F7533" s="4">
        <v>143000</v>
      </c>
      <c r="G7533" s="4">
        <v>14300</v>
      </c>
      <c r="H7533" s="4">
        <v>157300</v>
      </c>
    </row>
    <row r="7534" spans="1:8" ht="15.75">
      <c r="A7534" s="3" t="s">
        <v>6994</v>
      </c>
      <c r="B7534" s="2" t="s">
        <v>800</v>
      </c>
      <c r="C7534" s="2" t="s">
        <v>799</v>
      </c>
      <c r="D7534" s="2" t="s">
        <v>801</v>
      </c>
      <c r="E7534" s="4">
        <v>5</v>
      </c>
      <c r="F7534" s="4">
        <v>45000</v>
      </c>
      <c r="G7534" s="4">
        <v>4500</v>
      </c>
      <c r="H7534" s="4">
        <v>49500</v>
      </c>
    </row>
    <row r="7535" spans="1:8" ht="15.75">
      <c r="A7535" s="3" t="s">
        <v>6994</v>
      </c>
      <c r="B7535" s="2" t="s">
        <v>803</v>
      </c>
      <c r="C7535" s="2" t="s">
        <v>802</v>
      </c>
      <c r="D7535" s="2" t="s">
        <v>804</v>
      </c>
      <c r="E7535" s="4">
        <v>10</v>
      </c>
      <c r="F7535" s="4">
        <v>34760</v>
      </c>
      <c r="G7535" s="4">
        <v>3476</v>
      </c>
      <c r="H7535" s="4">
        <v>38236</v>
      </c>
    </row>
    <row r="7536" spans="1:8" ht="15.75">
      <c r="A7536" s="3" t="s">
        <v>6994</v>
      </c>
      <c r="B7536" s="2" t="s">
        <v>817</v>
      </c>
      <c r="C7536" s="2" t="s">
        <v>816</v>
      </c>
      <c r="D7536" s="2" t="s">
        <v>818</v>
      </c>
      <c r="E7536" s="4">
        <v>11</v>
      </c>
      <c r="F7536" s="4">
        <v>21500</v>
      </c>
      <c r="G7536" s="4">
        <v>2150</v>
      </c>
      <c r="H7536" s="4">
        <v>23650</v>
      </c>
    </row>
    <row r="7537" spans="1:8" ht="15.75">
      <c r="A7537" s="3" t="s">
        <v>6994</v>
      </c>
      <c r="B7537" s="2" t="s">
        <v>820</v>
      </c>
      <c r="C7537" s="2" t="s">
        <v>819</v>
      </c>
      <c r="D7537" s="2" t="s">
        <v>821</v>
      </c>
      <c r="E7537" s="4">
        <v>3</v>
      </c>
      <c r="F7537" s="4">
        <v>11100</v>
      </c>
      <c r="G7537" s="4">
        <v>1110</v>
      </c>
      <c r="H7537" s="4">
        <v>12210</v>
      </c>
    </row>
    <row r="7538" spans="1:8" ht="15.75">
      <c r="A7538" s="3" t="s">
        <v>6994</v>
      </c>
      <c r="B7538" s="2" t="s">
        <v>823</v>
      </c>
      <c r="C7538" s="2" t="s">
        <v>822</v>
      </c>
      <c r="D7538" s="2" t="s">
        <v>824</v>
      </c>
      <c r="E7538" s="4">
        <v>510</v>
      </c>
      <c r="F7538" s="4">
        <v>716000</v>
      </c>
      <c r="G7538" s="4">
        <v>71600</v>
      </c>
      <c r="H7538" s="4">
        <v>787600</v>
      </c>
    </row>
    <row r="7539" spans="1:8" ht="15.75">
      <c r="A7539" s="3" t="s">
        <v>6994</v>
      </c>
      <c r="B7539" s="2" t="s">
        <v>855</v>
      </c>
      <c r="C7539" s="2" t="s">
        <v>854</v>
      </c>
      <c r="D7539" s="2" t="s">
        <v>856</v>
      </c>
      <c r="E7539" s="4">
        <v>10</v>
      </c>
      <c r="F7539" s="4">
        <v>41000</v>
      </c>
      <c r="G7539" s="4">
        <v>4100</v>
      </c>
      <c r="H7539" s="4">
        <v>45100</v>
      </c>
    </row>
    <row r="7540" spans="1:8" ht="15.75">
      <c r="A7540" s="3" t="s">
        <v>6994</v>
      </c>
      <c r="B7540" s="2" t="s">
        <v>858</v>
      </c>
      <c r="C7540" s="2" t="s">
        <v>857</v>
      </c>
      <c r="D7540" s="2" t="s">
        <v>859</v>
      </c>
      <c r="E7540" s="4">
        <v>316</v>
      </c>
      <c r="F7540" s="4">
        <v>517608</v>
      </c>
      <c r="G7540" s="4">
        <v>51760</v>
      </c>
      <c r="H7540" s="4">
        <v>569368</v>
      </c>
    </row>
    <row r="7541" spans="1:8" ht="15.75">
      <c r="A7541" s="3" t="s">
        <v>6994</v>
      </c>
      <c r="B7541" s="2" t="s">
        <v>1354</v>
      </c>
      <c r="C7541" s="2" t="s">
        <v>1353</v>
      </c>
      <c r="D7541" s="2" t="s">
        <v>1342</v>
      </c>
      <c r="E7541" s="4">
        <v>60</v>
      </c>
      <c r="F7541" s="4">
        <v>684000</v>
      </c>
      <c r="G7541" s="4">
        <v>68400</v>
      </c>
      <c r="H7541" s="4">
        <v>752400</v>
      </c>
    </row>
    <row r="7542" spans="1:8" ht="15.75">
      <c r="A7542" s="3" t="s">
        <v>6994</v>
      </c>
      <c r="B7542" s="2" t="s">
        <v>1356</v>
      </c>
      <c r="C7542" s="2" t="s">
        <v>1355</v>
      </c>
      <c r="D7542" s="2" t="s">
        <v>1352</v>
      </c>
      <c r="E7542" s="4">
        <v>100</v>
      </c>
      <c r="F7542" s="4">
        <v>95000</v>
      </c>
      <c r="G7542" s="4">
        <v>9500</v>
      </c>
      <c r="H7542" s="4">
        <v>104500</v>
      </c>
    </row>
    <row r="7543" spans="1:8" ht="15.75">
      <c r="A7543" s="3" t="s">
        <v>6994</v>
      </c>
      <c r="B7543" s="2" t="s">
        <v>1363</v>
      </c>
      <c r="C7543" s="2" t="s">
        <v>1362</v>
      </c>
      <c r="D7543" s="2" t="s">
        <v>1342</v>
      </c>
      <c r="E7543" s="4">
        <v>60</v>
      </c>
      <c r="F7543" s="4">
        <v>648000</v>
      </c>
      <c r="G7543" s="4">
        <v>64800</v>
      </c>
      <c r="H7543" s="4">
        <v>712800</v>
      </c>
    </row>
    <row r="7544" spans="1:8" ht="15.75">
      <c r="A7544" s="3" t="s">
        <v>6994</v>
      </c>
      <c r="B7544" s="2" t="s">
        <v>1365</v>
      </c>
      <c r="C7544" s="2" t="s">
        <v>1364</v>
      </c>
      <c r="D7544" s="2" t="s">
        <v>1352</v>
      </c>
      <c r="E7544" s="4">
        <v>50</v>
      </c>
      <c r="F7544" s="4">
        <v>45001</v>
      </c>
      <c r="G7544" s="4">
        <v>4499</v>
      </c>
      <c r="H7544" s="4">
        <v>49500</v>
      </c>
    </row>
    <row r="7545" spans="1:8" ht="15.75">
      <c r="A7545" s="3" t="s">
        <v>6994</v>
      </c>
      <c r="B7545" s="2" t="s">
        <v>1370</v>
      </c>
      <c r="C7545" s="2" t="s">
        <v>1369</v>
      </c>
      <c r="D7545" s="2" t="s">
        <v>1352</v>
      </c>
      <c r="E7545" s="4">
        <v>126</v>
      </c>
      <c r="F7545" s="4">
        <v>3150000</v>
      </c>
      <c r="G7545" s="4">
        <v>315000</v>
      </c>
      <c r="H7545" s="4">
        <v>3465000</v>
      </c>
    </row>
    <row r="7546" spans="1:8" ht="15.75">
      <c r="A7546" s="3" t="s">
        <v>6994</v>
      </c>
      <c r="B7546" s="2" t="s">
        <v>3526</v>
      </c>
      <c r="C7546" s="2" t="s">
        <v>1401</v>
      </c>
      <c r="D7546" s="2" t="s">
        <v>5734</v>
      </c>
      <c r="E7546" s="4">
        <v>4</v>
      </c>
      <c r="F7546" s="4">
        <v>14000</v>
      </c>
      <c r="G7546" s="4">
        <v>1400</v>
      </c>
      <c r="H7546" s="4">
        <v>15400</v>
      </c>
    </row>
    <row r="7547" spans="1:8" ht="15.75">
      <c r="A7547" s="3" t="s">
        <v>6994</v>
      </c>
      <c r="B7547" s="2" t="s">
        <v>1403</v>
      </c>
      <c r="C7547" s="2" t="s">
        <v>1401</v>
      </c>
      <c r="D7547" s="2" t="s">
        <v>5751</v>
      </c>
      <c r="E7547" s="4">
        <v>8</v>
      </c>
      <c r="F7547" s="4">
        <v>17600</v>
      </c>
      <c r="G7547" s="4">
        <v>1760</v>
      </c>
      <c r="H7547" s="4">
        <v>19360</v>
      </c>
    </row>
    <row r="7548" spans="1:8" ht="15.75">
      <c r="A7548" s="3" t="s">
        <v>6994</v>
      </c>
      <c r="B7548" s="2" t="s">
        <v>1428</v>
      </c>
      <c r="C7548" s="2" t="s">
        <v>1426</v>
      </c>
      <c r="D7548" s="2" t="s">
        <v>5751</v>
      </c>
      <c r="E7548" s="4">
        <v>11</v>
      </c>
      <c r="F7548" s="4">
        <v>13510</v>
      </c>
      <c r="G7548" s="4">
        <v>1350</v>
      </c>
      <c r="H7548" s="4">
        <v>14860</v>
      </c>
    </row>
    <row r="7549" spans="1:8" ht="15.75">
      <c r="A7549" s="3" t="s">
        <v>6994</v>
      </c>
      <c r="B7549" s="2" t="s">
        <v>1430</v>
      </c>
      <c r="C7549" s="2" t="s">
        <v>1426</v>
      </c>
      <c r="D7549" s="2" t="s">
        <v>5735</v>
      </c>
      <c r="E7549" s="4">
        <v>5</v>
      </c>
      <c r="F7549" s="4">
        <v>10000</v>
      </c>
      <c r="G7549" s="4">
        <v>1000</v>
      </c>
      <c r="H7549" s="4">
        <v>11000</v>
      </c>
    </row>
    <row r="7550" spans="1:8" ht="15.75">
      <c r="A7550" s="3" t="s">
        <v>6994</v>
      </c>
      <c r="B7550" s="2" t="s">
        <v>3547</v>
      </c>
      <c r="C7550" s="2" t="s">
        <v>1443</v>
      </c>
      <c r="D7550" s="2" t="s">
        <v>7001</v>
      </c>
      <c r="E7550" s="4">
        <v>30</v>
      </c>
      <c r="F7550" s="4">
        <v>72000</v>
      </c>
      <c r="G7550" s="4">
        <v>7200</v>
      </c>
      <c r="H7550" s="4">
        <v>79200</v>
      </c>
    </row>
    <row r="7551" spans="1:8" ht="15.75">
      <c r="A7551" s="3" t="s">
        <v>6994</v>
      </c>
      <c r="B7551" s="2" t="s">
        <v>1802</v>
      </c>
      <c r="C7551" s="2" t="s">
        <v>1801</v>
      </c>
      <c r="D7551" s="2" t="s">
        <v>1803</v>
      </c>
      <c r="E7551" s="4">
        <v>20</v>
      </c>
      <c r="F7551" s="4">
        <v>799130</v>
      </c>
      <c r="G7551" s="4">
        <v>79913</v>
      </c>
      <c r="H7551" s="4">
        <v>879043</v>
      </c>
    </row>
    <row r="7552" spans="1:8" ht="15.75">
      <c r="A7552" s="3" t="s">
        <v>6994</v>
      </c>
      <c r="B7552" s="2" t="s">
        <v>2304</v>
      </c>
      <c r="C7552" s="2" t="s">
        <v>2303</v>
      </c>
      <c r="D7552" s="2" t="s">
        <v>2305</v>
      </c>
      <c r="E7552" s="4">
        <v>20</v>
      </c>
      <c r="F7552" s="4">
        <v>184000</v>
      </c>
      <c r="G7552" s="4">
        <v>18400</v>
      </c>
      <c r="H7552" s="4">
        <v>202400</v>
      </c>
    </row>
    <row r="7553" spans="1:8" ht="15.75">
      <c r="A7553" s="3" t="s">
        <v>6994</v>
      </c>
      <c r="B7553" s="2" t="s">
        <v>2306</v>
      </c>
      <c r="C7553" s="2" t="s">
        <v>2303</v>
      </c>
      <c r="D7553" s="2" t="s">
        <v>2307</v>
      </c>
      <c r="E7553" s="4">
        <v>20</v>
      </c>
      <c r="F7553" s="4">
        <v>168420</v>
      </c>
      <c r="G7553" s="4">
        <v>16842</v>
      </c>
      <c r="H7553" s="4">
        <v>185262</v>
      </c>
    </row>
    <row r="7554" spans="1:8" ht="15.75">
      <c r="A7554" s="3" t="s">
        <v>6994</v>
      </c>
      <c r="B7554" s="2" t="s">
        <v>2339</v>
      </c>
      <c r="C7554" s="2" t="s">
        <v>299</v>
      </c>
      <c r="D7554" s="2" t="s">
        <v>2340</v>
      </c>
      <c r="E7554" s="4"/>
      <c r="F7554" s="4"/>
      <c r="G7554" s="4"/>
      <c r="H7554" s="4"/>
    </row>
    <row r="7555" spans="1:8" ht="15.75">
      <c r="A7555" s="3" t="s">
        <v>6994</v>
      </c>
      <c r="B7555" s="2" t="s">
        <v>6781</v>
      </c>
      <c r="C7555" s="2" t="s">
        <v>310</v>
      </c>
      <c r="D7555" s="2" t="s">
        <v>6787</v>
      </c>
      <c r="E7555" s="4">
        <v>5</v>
      </c>
      <c r="F7555" s="4">
        <v>25300</v>
      </c>
      <c r="G7555" s="4">
        <v>2530</v>
      </c>
      <c r="H7555" s="4">
        <v>27830</v>
      </c>
    </row>
    <row r="7556" spans="1:8" ht="15.75">
      <c r="A7556" s="3" t="s">
        <v>6994</v>
      </c>
      <c r="B7556" s="2" t="s">
        <v>7017</v>
      </c>
      <c r="C7556" s="2" t="s">
        <v>310</v>
      </c>
      <c r="D7556" s="2" t="s">
        <v>2506</v>
      </c>
      <c r="E7556" s="4">
        <v>5</v>
      </c>
      <c r="F7556" s="4">
        <v>150500</v>
      </c>
      <c r="G7556" s="4">
        <v>15050</v>
      </c>
      <c r="H7556" s="4">
        <v>165550</v>
      </c>
    </row>
    <row r="7557" spans="1:8" ht="15.75">
      <c r="A7557" s="3" t="s">
        <v>6994</v>
      </c>
      <c r="B7557" s="2" t="s">
        <v>2375</v>
      </c>
      <c r="C7557" s="2" t="s">
        <v>236</v>
      </c>
      <c r="D7557" s="2" t="s">
        <v>2376</v>
      </c>
      <c r="E7557" s="4">
        <v>53</v>
      </c>
      <c r="F7557" s="4">
        <v>710200</v>
      </c>
      <c r="G7557" s="4">
        <v>71020</v>
      </c>
      <c r="H7557" s="4">
        <v>781220</v>
      </c>
    </row>
    <row r="7558" spans="1:8" ht="15.75">
      <c r="A7558" s="3" t="s">
        <v>6994</v>
      </c>
      <c r="B7558" s="2" t="s">
        <v>2397</v>
      </c>
      <c r="C7558" s="2" t="s">
        <v>236</v>
      </c>
      <c r="D7558" s="2" t="s">
        <v>2398</v>
      </c>
      <c r="E7558" s="4">
        <v>80</v>
      </c>
      <c r="F7558" s="4">
        <v>496000</v>
      </c>
      <c r="G7558" s="4">
        <v>49600</v>
      </c>
      <c r="H7558" s="4">
        <v>545600</v>
      </c>
    </row>
    <row r="7559" spans="1:8" ht="15.75">
      <c r="A7559" s="3" t="s">
        <v>6994</v>
      </c>
      <c r="B7559" s="2" t="s">
        <v>2400</v>
      </c>
      <c r="C7559" s="2" t="s">
        <v>236</v>
      </c>
      <c r="D7559" s="2" t="s">
        <v>2401</v>
      </c>
      <c r="E7559" s="4">
        <v>68</v>
      </c>
      <c r="F7559" s="4">
        <v>544000</v>
      </c>
      <c r="G7559" s="4">
        <v>54400</v>
      </c>
      <c r="H7559" s="4">
        <v>598400</v>
      </c>
    </row>
    <row r="7560" spans="1:8" ht="15.75">
      <c r="A7560" s="3" t="s">
        <v>6994</v>
      </c>
      <c r="B7560" s="2" t="s">
        <v>2404</v>
      </c>
      <c r="C7560" s="2" t="s">
        <v>236</v>
      </c>
      <c r="D7560" s="2" t="s">
        <v>2405</v>
      </c>
      <c r="E7560" s="4">
        <v>64</v>
      </c>
      <c r="F7560" s="4">
        <v>742400</v>
      </c>
      <c r="G7560" s="4">
        <v>74240</v>
      </c>
      <c r="H7560" s="4">
        <v>816640</v>
      </c>
    </row>
    <row r="7561" spans="1:8" ht="15.75">
      <c r="A7561" s="3" t="s">
        <v>6994</v>
      </c>
      <c r="B7561" s="2" t="s">
        <v>2406</v>
      </c>
      <c r="C7561" s="2" t="s">
        <v>236</v>
      </c>
      <c r="D7561" s="2" t="s">
        <v>2407</v>
      </c>
      <c r="E7561" s="4">
        <v>2</v>
      </c>
      <c r="F7561" s="4">
        <v>7360</v>
      </c>
      <c r="G7561" s="4">
        <v>736</v>
      </c>
      <c r="H7561" s="4">
        <v>8096</v>
      </c>
    </row>
    <row r="7562" spans="1:8" ht="15.75">
      <c r="A7562" s="3" t="s">
        <v>6994</v>
      </c>
      <c r="B7562" s="2" t="s">
        <v>2408</v>
      </c>
      <c r="C7562" s="2" t="s">
        <v>236</v>
      </c>
      <c r="D7562" s="2" t="s">
        <v>2409</v>
      </c>
      <c r="E7562" s="4">
        <v>3</v>
      </c>
      <c r="F7562" s="4">
        <v>13200</v>
      </c>
      <c r="G7562" s="4">
        <v>1320</v>
      </c>
      <c r="H7562" s="4">
        <v>14520</v>
      </c>
    </row>
    <row r="7563" spans="1:8" ht="15.75">
      <c r="A7563" s="3" t="s">
        <v>6994</v>
      </c>
      <c r="B7563" s="2" t="s">
        <v>2410</v>
      </c>
      <c r="C7563" s="2" t="s">
        <v>223</v>
      </c>
      <c r="D7563" s="2" t="s">
        <v>52</v>
      </c>
      <c r="E7563" s="4">
        <v>53</v>
      </c>
      <c r="F7563" s="4">
        <v>583500</v>
      </c>
      <c r="G7563" s="4">
        <v>58350</v>
      </c>
      <c r="H7563" s="4">
        <v>641850</v>
      </c>
    </row>
    <row r="7564" spans="1:8" ht="15.75">
      <c r="A7564" s="3" t="s">
        <v>6994</v>
      </c>
      <c r="B7564" s="2" t="s">
        <v>2411</v>
      </c>
      <c r="C7564" s="2" t="s">
        <v>223</v>
      </c>
      <c r="D7564" s="2" t="s">
        <v>104</v>
      </c>
      <c r="E7564" s="4">
        <v>50</v>
      </c>
      <c r="F7564" s="4">
        <v>655000</v>
      </c>
      <c r="G7564" s="4">
        <v>65500</v>
      </c>
      <c r="H7564" s="4">
        <v>720500</v>
      </c>
    </row>
    <row r="7565" spans="1:8" ht="15.75">
      <c r="A7565" s="3" t="s">
        <v>6994</v>
      </c>
      <c r="B7565" s="2" t="s">
        <v>2414</v>
      </c>
      <c r="C7565" s="2" t="s">
        <v>223</v>
      </c>
      <c r="D7565" s="2" t="s">
        <v>58</v>
      </c>
      <c r="E7565" s="4">
        <v>30</v>
      </c>
      <c r="F7565" s="4">
        <v>195000</v>
      </c>
      <c r="G7565" s="4">
        <v>19500</v>
      </c>
      <c r="H7565" s="4">
        <v>214500</v>
      </c>
    </row>
    <row r="7566" spans="1:8" ht="15.75">
      <c r="A7566" s="3" t="s">
        <v>6994</v>
      </c>
      <c r="B7566" s="2" t="s">
        <v>2426</v>
      </c>
      <c r="C7566" s="2" t="s">
        <v>2287</v>
      </c>
      <c r="D7566" s="2" t="s">
        <v>2427</v>
      </c>
      <c r="E7566" s="4">
        <v>3</v>
      </c>
      <c r="F7566" s="4">
        <v>37200</v>
      </c>
      <c r="G7566" s="4">
        <v>3720</v>
      </c>
      <c r="H7566" s="4">
        <v>40920</v>
      </c>
    </row>
    <row r="7567" spans="1:8" ht="15.75">
      <c r="A7567" s="3" t="s">
        <v>6994</v>
      </c>
      <c r="B7567" s="2" t="s">
        <v>2428</v>
      </c>
      <c r="C7567" s="2" t="s">
        <v>2303</v>
      </c>
      <c r="D7567" s="2" t="s">
        <v>2429</v>
      </c>
      <c r="E7567" s="4">
        <v>20</v>
      </c>
      <c r="F7567" s="4">
        <v>128000</v>
      </c>
      <c r="G7567" s="4">
        <v>12800</v>
      </c>
      <c r="H7567" s="4">
        <v>140800</v>
      </c>
    </row>
    <row r="7568" spans="1:8" ht="15.75">
      <c r="A7568" s="3" t="s">
        <v>6994</v>
      </c>
      <c r="B7568" s="2" t="s">
        <v>3778</v>
      </c>
      <c r="C7568" s="2" t="s">
        <v>2303</v>
      </c>
      <c r="D7568" s="2" t="s">
        <v>3779</v>
      </c>
      <c r="E7568" s="4">
        <v>20</v>
      </c>
      <c r="F7568" s="4">
        <v>156000</v>
      </c>
      <c r="G7568" s="4">
        <v>15600</v>
      </c>
      <c r="H7568" s="4">
        <v>171600</v>
      </c>
    </row>
    <row r="7569" spans="1:8" ht="15.75">
      <c r="A7569" s="3" t="s">
        <v>6994</v>
      </c>
      <c r="B7569" s="2" t="s">
        <v>2432</v>
      </c>
      <c r="C7569" s="2" t="s">
        <v>267</v>
      </c>
      <c r="D7569" s="2" t="s">
        <v>2433</v>
      </c>
      <c r="E7569" s="4">
        <v>110</v>
      </c>
      <c r="F7569" s="4">
        <v>671000</v>
      </c>
      <c r="G7569" s="4">
        <v>67100</v>
      </c>
      <c r="H7569" s="4">
        <v>738100</v>
      </c>
    </row>
    <row r="7570" spans="1:8" ht="15.75">
      <c r="A7570" s="3" t="s">
        <v>6994</v>
      </c>
      <c r="B7570" s="2" t="s">
        <v>2436</v>
      </c>
      <c r="C7570" s="2" t="s">
        <v>267</v>
      </c>
      <c r="D7570" s="2" t="s">
        <v>2437</v>
      </c>
      <c r="E7570" s="4">
        <v>235</v>
      </c>
      <c r="F7570" s="4">
        <v>1762500</v>
      </c>
      <c r="G7570" s="4">
        <v>176250</v>
      </c>
      <c r="H7570" s="4">
        <v>1938750</v>
      </c>
    </row>
    <row r="7571" spans="1:8" ht="15.75">
      <c r="A7571" s="3" t="s">
        <v>6994</v>
      </c>
      <c r="B7571" s="2" t="s">
        <v>2440</v>
      </c>
      <c r="C7571" s="2" t="s">
        <v>267</v>
      </c>
      <c r="D7571" s="2" t="s">
        <v>2441</v>
      </c>
      <c r="E7571" s="4">
        <v>123</v>
      </c>
      <c r="F7571" s="4">
        <v>1094700</v>
      </c>
      <c r="G7571" s="4">
        <v>109470</v>
      </c>
      <c r="H7571" s="4">
        <v>1204170</v>
      </c>
    </row>
    <row r="7572" spans="1:8" ht="15.75">
      <c r="A7572" s="3" t="s">
        <v>6994</v>
      </c>
      <c r="B7572" s="2" t="s">
        <v>2442</v>
      </c>
      <c r="C7572" s="2" t="s">
        <v>267</v>
      </c>
      <c r="D7572" s="2" t="s">
        <v>2443</v>
      </c>
      <c r="E7572" s="4">
        <v>25</v>
      </c>
      <c r="F7572" s="4">
        <v>257500</v>
      </c>
      <c r="G7572" s="4">
        <v>25750</v>
      </c>
      <c r="H7572" s="4">
        <v>283250</v>
      </c>
    </row>
    <row r="7573" spans="1:8" ht="15.75">
      <c r="A7573" s="3" t="s">
        <v>6994</v>
      </c>
      <c r="B7573" s="2" t="s">
        <v>2444</v>
      </c>
      <c r="C7573" s="2" t="s">
        <v>267</v>
      </c>
      <c r="D7573" s="2" t="s">
        <v>2445</v>
      </c>
      <c r="E7573" s="4">
        <v>33</v>
      </c>
      <c r="F7573" s="4">
        <v>386100</v>
      </c>
      <c r="G7573" s="4">
        <v>38610</v>
      </c>
      <c r="H7573" s="4">
        <v>424710</v>
      </c>
    </row>
    <row r="7574" spans="1:8" ht="15.75">
      <c r="A7574" s="3" t="s">
        <v>6994</v>
      </c>
      <c r="B7574" s="2" t="s">
        <v>2446</v>
      </c>
      <c r="C7574" s="2" t="s">
        <v>267</v>
      </c>
      <c r="D7574" s="2" t="s">
        <v>2447</v>
      </c>
      <c r="E7574" s="4">
        <v>4</v>
      </c>
      <c r="F7574" s="4">
        <v>78800</v>
      </c>
      <c r="G7574" s="4">
        <v>7880</v>
      </c>
      <c r="H7574" s="4">
        <v>86680</v>
      </c>
    </row>
    <row r="7575" spans="1:8" ht="15.75">
      <c r="A7575" s="3" t="s">
        <v>6994</v>
      </c>
      <c r="B7575" s="2" t="s">
        <v>6080</v>
      </c>
      <c r="C7575" s="2" t="s">
        <v>267</v>
      </c>
      <c r="D7575" s="2" t="s">
        <v>2506</v>
      </c>
      <c r="E7575" s="4">
        <v>10</v>
      </c>
      <c r="F7575" s="4">
        <v>301000</v>
      </c>
      <c r="G7575" s="4">
        <v>30100</v>
      </c>
      <c r="H7575" s="4">
        <v>331100</v>
      </c>
    </row>
    <row r="7576" spans="1:8" ht="15.75">
      <c r="A7576" s="3" t="s">
        <v>6994</v>
      </c>
      <c r="B7576" s="2" t="s">
        <v>2459</v>
      </c>
      <c r="C7576" s="2" t="s">
        <v>267</v>
      </c>
      <c r="D7576" s="2" t="s">
        <v>2460</v>
      </c>
      <c r="E7576" s="4">
        <v>6</v>
      </c>
      <c r="F7576" s="4">
        <v>31560</v>
      </c>
      <c r="G7576" s="4">
        <v>3156</v>
      </c>
      <c r="H7576" s="4">
        <v>34716</v>
      </c>
    </row>
    <row r="7577" spans="1:8" ht="15.75">
      <c r="A7577" s="3" t="s">
        <v>6994</v>
      </c>
      <c r="B7577" s="2" t="s">
        <v>3780</v>
      </c>
      <c r="C7577" s="2" t="s">
        <v>267</v>
      </c>
      <c r="D7577" s="2" t="s">
        <v>3781</v>
      </c>
      <c r="E7577" s="4">
        <v>20</v>
      </c>
      <c r="F7577" s="4">
        <v>110800</v>
      </c>
      <c r="G7577" s="4">
        <v>11080</v>
      </c>
      <c r="H7577" s="4">
        <v>121880</v>
      </c>
    </row>
    <row r="7578" spans="1:8" ht="15.75">
      <c r="A7578" s="3" t="s">
        <v>6994</v>
      </c>
      <c r="B7578" s="2" t="s">
        <v>2461</v>
      </c>
      <c r="C7578" s="2" t="s">
        <v>271</v>
      </c>
      <c r="D7578" s="2" t="s">
        <v>2462</v>
      </c>
      <c r="E7578" s="4">
        <v>50</v>
      </c>
      <c r="F7578" s="4">
        <v>295000</v>
      </c>
      <c r="G7578" s="4">
        <v>29500</v>
      </c>
      <c r="H7578" s="4">
        <v>324500</v>
      </c>
    </row>
    <row r="7579" spans="1:8" ht="15.75">
      <c r="A7579" s="3" t="s">
        <v>6994</v>
      </c>
      <c r="B7579" s="2" t="s">
        <v>2463</v>
      </c>
      <c r="C7579" s="2" t="s">
        <v>271</v>
      </c>
      <c r="D7579" s="2" t="s">
        <v>2464</v>
      </c>
      <c r="E7579" s="4">
        <v>50</v>
      </c>
      <c r="F7579" s="4">
        <v>365000</v>
      </c>
      <c r="G7579" s="4">
        <v>36500</v>
      </c>
      <c r="H7579" s="4">
        <v>401500</v>
      </c>
    </row>
    <row r="7580" spans="1:8" ht="15.75">
      <c r="A7580" s="3" t="s">
        <v>6994</v>
      </c>
      <c r="B7580" s="2" t="s">
        <v>2465</v>
      </c>
      <c r="C7580" s="2" t="s">
        <v>271</v>
      </c>
      <c r="D7580" s="2" t="s">
        <v>2466</v>
      </c>
      <c r="E7580" s="4">
        <v>62</v>
      </c>
      <c r="F7580" s="4">
        <v>577400</v>
      </c>
      <c r="G7580" s="4">
        <v>57740</v>
      </c>
      <c r="H7580" s="4">
        <v>635140</v>
      </c>
    </row>
    <row r="7581" spans="1:8" ht="15.75">
      <c r="A7581" s="3" t="s">
        <v>6994</v>
      </c>
      <c r="B7581" s="2" t="s">
        <v>2467</v>
      </c>
      <c r="C7581" s="2" t="s">
        <v>271</v>
      </c>
      <c r="D7581" s="2" t="s">
        <v>2468</v>
      </c>
      <c r="E7581" s="4">
        <v>22</v>
      </c>
      <c r="F7581" s="4">
        <v>222200</v>
      </c>
      <c r="G7581" s="4">
        <v>22220</v>
      </c>
      <c r="H7581" s="4">
        <v>244420</v>
      </c>
    </row>
    <row r="7582" spans="1:8" ht="15.75">
      <c r="A7582" s="3" t="s">
        <v>6994</v>
      </c>
      <c r="B7582" s="2" t="s">
        <v>2469</v>
      </c>
      <c r="C7582" s="2" t="s">
        <v>271</v>
      </c>
      <c r="D7582" s="2" t="s">
        <v>2470</v>
      </c>
      <c r="E7582" s="4">
        <v>10</v>
      </c>
      <c r="F7582" s="4">
        <v>166000</v>
      </c>
      <c r="G7582" s="4">
        <v>16600</v>
      </c>
      <c r="H7582" s="4">
        <v>182600</v>
      </c>
    </row>
    <row r="7583" spans="1:8" ht="15.75">
      <c r="A7583" s="3" t="s">
        <v>6994</v>
      </c>
      <c r="B7583" s="2" t="s">
        <v>6083</v>
      </c>
      <c r="C7583" s="2" t="s">
        <v>271</v>
      </c>
      <c r="D7583" s="2" t="s">
        <v>2506</v>
      </c>
      <c r="E7583" s="4">
        <v>5</v>
      </c>
      <c r="F7583" s="4">
        <v>150500</v>
      </c>
      <c r="G7583" s="4">
        <v>15050</v>
      </c>
      <c r="H7583" s="4">
        <v>165550</v>
      </c>
    </row>
    <row r="7584" spans="1:8" ht="15.75">
      <c r="A7584" s="3" t="s">
        <v>6994</v>
      </c>
      <c r="B7584" s="2" t="s">
        <v>2473</v>
      </c>
      <c r="C7584" s="2" t="s">
        <v>264</v>
      </c>
      <c r="D7584" s="2" t="s">
        <v>2474</v>
      </c>
      <c r="E7584" s="4">
        <v>600</v>
      </c>
      <c r="F7584" s="4">
        <v>3524000</v>
      </c>
      <c r="G7584" s="4">
        <v>352400</v>
      </c>
      <c r="H7584" s="4">
        <v>3876400</v>
      </c>
    </row>
    <row r="7585" spans="1:8" ht="15.75">
      <c r="A7585" s="3" t="s">
        <v>6994</v>
      </c>
      <c r="B7585" s="2" t="s">
        <v>2479</v>
      </c>
      <c r="C7585" s="2" t="s">
        <v>264</v>
      </c>
      <c r="D7585" s="2" t="s">
        <v>2480</v>
      </c>
      <c r="E7585" s="4">
        <v>569</v>
      </c>
      <c r="F7585" s="4">
        <v>4267500</v>
      </c>
      <c r="G7585" s="4">
        <v>426750</v>
      </c>
      <c r="H7585" s="4">
        <v>4694250</v>
      </c>
    </row>
    <row r="7586" spans="1:8" ht="15.75">
      <c r="A7586" s="3" t="s">
        <v>6994</v>
      </c>
      <c r="B7586" s="2" t="s">
        <v>2482</v>
      </c>
      <c r="C7586" s="2" t="s">
        <v>264</v>
      </c>
      <c r="D7586" s="2" t="s">
        <v>2483</v>
      </c>
      <c r="E7586" s="4"/>
      <c r="F7586" s="4"/>
      <c r="G7586" s="4"/>
      <c r="H7586" s="4"/>
    </row>
    <row r="7587" spans="1:8" ht="15.75">
      <c r="A7587" s="3" t="s">
        <v>6994</v>
      </c>
      <c r="B7587" s="2" t="s">
        <v>2484</v>
      </c>
      <c r="C7587" s="2" t="s">
        <v>264</v>
      </c>
      <c r="D7587" s="2" t="s">
        <v>2485</v>
      </c>
      <c r="E7587" s="4">
        <v>330</v>
      </c>
      <c r="F7587" s="4">
        <v>2784000</v>
      </c>
      <c r="G7587" s="4">
        <v>278400</v>
      </c>
      <c r="H7587" s="4">
        <v>3062400</v>
      </c>
    </row>
    <row r="7588" spans="1:8" ht="15.75">
      <c r="A7588" s="3" t="s">
        <v>6994</v>
      </c>
      <c r="B7588" s="2" t="s">
        <v>2486</v>
      </c>
      <c r="C7588" s="2" t="s">
        <v>264</v>
      </c>
      <c r="D7588" s="2" t="s">
        <v>2487</v>
      </c>
      <c r="E7588" s="4">
        <v>265</v>
      </c>
      <c r="F7588" s="4">
        <v>2544000</v>
      </c>
      <c r="G7588" s="4">
        <v>254400</v>
      </c>
      <c r="H7588" s="4">
        <v>2798400</v>
      </c>
    </row>
    <row r="7589" spans="1:8" ht="15.75">
      <c r="A7589" s="3" t="s">
        <v>6994</v>
      </c>
      <c r="B7589" s="2" t="s">
        <v>2490</v>
      </c>
      <c r="C7589" s="2" t="s">
        <v>264</v>
      </c>
      <c r="D7589" s="2" t="s">
        <v>2491</v>
      </c>
      <c r="E7589" s="4">
        <v>129</v>
      </c>
      <c r="F7589" s="4">
        <v>1521000</v>
      </c>
      <c r="G7589" s="4">
        <v>152100</v>
      </c>
      <c r="H7589" s="4">
        <v>1673100</v>
      </c>
    </row>
    <row r="7590" spans="1:8" ht="15.75">
      <c r="A7590" s="3" t="s">
        <v>6994</v>
      </c>
      <c r="B7590" s="2" t="s">
        <v>2492</v>
      </c>
      <c r="C7590" s="2" t="s">
        <v>264</v>
      </c>
      <c r="D7590" s="2" t="s">
        <v>2493</v>
      </c>
      <c r="E7590" s="4">
        <v>4</v>
      </c>
      <c r="F7590" s="4">
        <v>49600</v>
      </c>
      <c r="G7590" s="4">
        <v>4960</v>
      </c>
      <c r="H7590" s="4">
        <v>54560</v>
      </c>
    </row>
    <row r="7591" spans="1:8" ht="15.75">
      <c r="A7591" s="3" t="s">
        <v>6994</v>
      </c>
      <c r="B7591" s="2" t="s">
        <v>2494</v>
      </c>
      <c r="C7591" s="2" t="s">
        <v>264</v>
      </c>
      <c r="D7591" s="2" t="s">
        <v>2495</v>
      </c>
      <c r="E7591" s="4">
        <v>193</v>
      </c>
      <c r="F7591" s="4">
        <v>663920</v>
      </c>
      <c r="G7591" s="4">
        <v>66392</v>
      </c>
      <c r="H7591" s="4">
        <v>730312</v>
      </c>
    </row>
    <row r="7592" spans="1:8" ht="15.75">
      <c r="A7592" s="3" t="s">
        <v>6994</v>
      </c>
      <c r="B7592" s="2" t="s">
        <v>2496</v>
      </c>
      <c r="C7592" s="2" t="s">
        <v>264</v>
      </c>
      <c r="D7592" s="2" t="s">
        <v>2497</v>
      </c>
      <c r="E7592" s="4">
        <v>10</v>
      </c>
      <c r="F7592" s="4">
        <v>138000</v>
      </c>
      <c r="G7592" s="4">
        <v>13800</v>
      </c>
      <c r="H7592" s="4">
        <v>151800</v>
      </c>
    </row>
    <row r="7593" spans="1:8" ht="15.75">
      <c r="A7593" s="3" t="s">
        <v>6994</v>
      </c>
      <c r="B7593" s="2" t="s">
        <v>2503</v>
      </c>
      <c r="C7593" s="2" t="s">
        <v>264</v>
      </c>
      <c r="D7593" s="2" t="s">
        <v>2504</v>
      </c>
      <c r="E7593" s="4">
        <v>40</v>
      </c>
      <c r="F7593" s="4">
        <v>160000</v>
      </c>
      <c r="G7593" s="4">
        <v>16000</v>
      </c>
      <c r="H7593" s="4">
        <v>176000</v>
      </c>
    </row>
    <row r="7594" spans="1:8" ht="15.75">
      <c r="A7594" s="3" t="s">
        <v>6994</v>
      </c>
      <c r="B7594" s="2" t="s">
        <v>2505</v>
      </c>
      <c r="C7594" s="2" t="s">
        <v>264</v>
      </c>
      <c r="D7594" s="2" t="s">
        <v>2506</v>
      </c>
      <c r="E7594" s="4">
        <v>5</v>
      </c>
      <c r="F7594" s="4">
        <v>147500</v>
      </c>
      <c r="G7594" s="4">
        <v>14750</v>
      </c>
      <c r="H7594" s="4">
        <v>162250</v>
      </c>
    </row>
    <row r="7595" spans="1:8" ht="15.75">
      <c r="A7595" s="3" t="s">
        <v>6994</v>
      </c>
      <c r="B7595" s="2" t="s">
        <v>2507</v>
      </c>
      <c r="C7595" s="2" t="s">
        <v>264</v>
      </c>
      <c r="D7595" s="2" t="s">
        <v>2508</v>
      </c>
      <c r="E7595" s="4">
        <v>30</v>
      </c>
      <c r="F7595" s="4">
        <v>128400</v>
      </c>
      <c r="G7595" s="4">
        <v>12840</v>
      </c>
      <c r="H7595" s="4">
        <v>141240</v>
      </c>
    </row>
    <row r="7596" spans="1:8" ht="15.75">
      <c r="A7596" s="3" t="s">
        <v>6994</v>
      </c>
      <c r="B7596" s="2" t="s">
        <v>2509</v>
      </c>
      <c r="C7596" s="2" t="s">
        <v>264</v>
      </c>
      <c r="D7596" s="2" t="s">
        <v>2510</v>
      </c>
      <c r="E7596" s="4">
        <v>85</v>
      </c>
      <c r="F7596" s="4">
        <v>387600</v>
      </c>
      <c r="G7596" s="4">
        <v>38760</v>
      </c>
      <c r="H7596" s="4">
        <v>426360</v>
      </c>
    </row>
    <row r="7597" spans="1:8" ht="15.75">
      <c r="A7597" s="3" t="s">
        <v>6994</v>
      </c>
      <c r="B7597" s="2" t="s">
        <v>2513</v>
      </c>
      <c r="C7597" s="2" t="s">
        <v>294</v>
      </c>
      <c r="D7597" s="2" t="s">
        <v>2514</v>
      </c>
      <c r="E7597" s="4">
        <v>3</v>
      </c>
      <c r="F7597" s="4">
        <v>16200</v>
      </c>
      <c r="G7597" s="4">
        <v>1620</v>
      </c>
      <c r="H7597" s="4">
        <v>17820</v>
      </c>
    </row>
    <row r="7598" spans="1:8" ht="15.75">
      <c r="A7598" s="3" t="s">
        <v>6994</v>
      </c>
      <c r="B7598" s="2" t="s">
        <v>2515</v>
      </c>
      <c r="C7598" s="2" t="s">
        <v>294</v>
      </c>
      <c r="D7598" s="2" t="s">
        <v>2516</v>
      </c>
      <c r="E7598" s="4">
        <v>4</v>
      </c>
      <c r="F7598" s="4">
        <v>27200</v>
      </c>
      <c r="G7598" s="4">
        <v>2720</v>
      </c>
      <c r="H7598" s="4">
        <v>29920</v>
      </c>
    </row>
    <row r="7599" spans="1:8" ht="15.75">
      <c r="A7599" s="3" t="s">
        <v>6994</v>
      </c>
      <c r="B7599" s="2" t="s">
        <v>2528</v>
      </c>
      <c r="C7599" s="2" t="s">
        <v>294</v>
      </c>
      <c r="D7599" s="2" t="s">
        <v>2529</v>
      </c>
      <c r="E7599" s="4">
        <v>430</v>
      </c>
      <c r="F7599" s="4">
        <v>1479200</v>
      </c>
      <c r="G7599" s="4">
        <v>147920</v>
      </c>
      <c r="H7599" s="4">
        <v>1627120</v>
      </c>
    </row>
    <row r="7600" spans="1:8" ht="15.75">
      <c r="A7600" s="3" t="s">
        <v>6994</v>
      </c>
      <c r="B7600" s="2" t="s">
        <v>2534</v>
      </c>
      <c r="C7600" s="2" t="s">
        <v>299</v>
      </c>
      <c r="D7600" s="2" t="s">
        <v>2535</v>
      </c>
      <c r="E7600" s="4">
        <v>240</v>
      </c>
      <c r="F7600" s="4">
        <v>1302000</v>
      </c>
      <c r="G7600" s="4">
        <v>130200</v>
      </c>
      <c r="H7600" s="4">
        <v>1432200</v>
      </c>
    </row>
    <row r="7601" spans="1:8" ht="15.75">
      <c r="A7601" s="3" t="s">
        <v>6994</v>
      </c>
      <c r="B7601" s="2" t="s">
        <v>2538</v>
      </c>
      <c r="C7601" s="2" t="s">
        <v>299</v>
      </c>
      <c r="D7601" s="2" t="s">
        <v>2539</v>
      </c>
      <c r="E7601" s="4">
        <v>305</v>
      </c>
      <c r="F7601" s="4">
        <v>2013000</v>
      </c>
      <c r="G7601" s="4">
        <v>201300</v>
      </c>
      <c r="H7601" s="4">
        <v>2214300</v>
      </c>
    </row>
    <row r="7602" spans="1:8" ht="15.75">
      <c r="A7602" s="3" t="s">
        <v>6994</v>
      </c>
      <c r="B7602" s="2" t="s">
        <v>2542</v>
      </c>
      <c r="C7602" s="2" t="s">
        <v>299</v>
      </c>
      <c r="D7602" s="2" t="s">
        <v>2543</v>
      </c>
      <c r="E7602" s="4">
        <v>100</v>
      </c>
      <c r="F7602" s="4">
        <v>880000</v>
      </c>
      <c r="G7602" s="4">
        <v>88000</v>
      </c>
      <c r="H7602" s="4">
        <v>968000</v>
      </c>
    </row>
    <row r="7603" spans="1:8" ht="15.75">
      <c r="A7603" s="3" t="s">
        <v>6994</v>
      </c>
      <c r="B7603" s="2" t="s">
        <v>2544</v>
      </c>
      <c r="C7603" s="2" t="s">
        <v>299</v>
      </c>
      <c r="D7603" s="2" t="s">
        <v>2545</v>
      </c>
      <c r="E7603" s="4">
        <v>24</v>
      </c>
      <c r="F7603" s="4">
        <v>225600</v>
      </c>
      <c r="G7603" s="4">
        <v>22560</v>
      </c>
      <c r="H7603" s="4">
        <v>248160</v>
      </c>
    </row>
    <row r="7604" spans="1:8" ht="15.75">
      <c r="A7604" s="3" t="s">
        <v>6994</v>
      </c>
      <c r="B7604" s="2" t="s">
        <v>2546</v>
      </c>
      <c r="C7604" s="2" t="s">
        <v>299</v>
      </c>
      <c r="D7604" s="2" t="s">
        <v>2547</v>
      </c>
      <c r="E7604" s="4">
        <v>20</v>
      </c>
      <c r="F7604" s="4">
        <v>59200</v>
      </c>
      <c r="G7604" s="4">
        <v>5920</v>
      </c>
      <c r="H7604" s="4">
        <v>65120</v>
      </c>
    </row>
    <row r="7605" spans="1:8" ht="15.75">
      <c r="A7605" s="3" t="s">
        <v>6994</v>
      </c>
      <c r="B7605" s="2" t="s">
        <v>2548</v>
      </c>
      <c r="C7605" s="2" t="s">
        <v>299</v>
      </c>
      <c r="D7605" s="2" t="s">
        <v>2549</v>
      </c>
      <c r="E7605" s="4">
        <v>31</v>
      </c>
      <c r="F7605" s="4">
        <v>438800</v>
      </c>
      <c r="G7605" s="4">
        <v>43880</v>
      </c>
      <c r="H7605" s="4">
        <v>482680</v>
      </c>
    </row>
    <row r="7606" spans="1:8" ht="15.75">
      <c r="A7606" s="3" t="s">
        <v>6994</v>
      </c>
      <c r="B7606" s="2" t="s">
        <v>2550</v>
      </c>
      <c r="C7606" s="2" t="s">
        <v>299</v>
      </c>
      <c r="D7606" s="2" t="s">
        <v>2551</v>
      </c>
      <c r="E7606" s="4">
        <v>55</v>
      </c>
      <c r="F7606" s="4">
        <v>178200</v>
      </c>
      <c r="G7606" s="4">
        <v>17820</v>
      </c>
      <c r="H7606" s="4">
        <v>196020</v>
      </c>
    </row>
    <row r="7607" spans="1:8" ht="15.75">
      <c r="A7607" s="3" t="s">
        <v>6994</v>
      </c>
      <c r="B7607" s="2" t="s">
        <v>2556</v>
      </c>
      <c r="C7607" s="2" t="s">
        <v>299</v>
      </c>
      <c r="D7607" s="2" t="s">
        <v>2557</v>
      </c>
      <c r="E7607" s="4">
        <v>35</v>
      </c>
      <c r="F7607" s="4">
        <v>133000</v>
      </c>
      <c r="G7607" s="4">
        <v>13300</v>
      </c>
      <c r="H7607" s="4">
        <v>146300</v>
      </c>
    </row>
    <row r="7608" spans="1:8" ht="15.75">
      <c r="A7608" s="3" t="s">
        <v>6994</v>
      </c>
      <c r="B7608" s="2" t="s">
        <v>7018</v>
      </c>
      <c r="C7608" s="2" t="s">
        <v>299</v>
      </c>
      <c r="D7608" s="2" t="s">
        <v>2506</v>
      </c>
      <c r="E7608" s="4">
        <v>5</v>
      </c>
      <c r="F7608" s="4">
        <v>147500</v>
      </c>
      <c r="G7608" s="4">
        <v>14750</v>
      </c>
      <c r="H7608" s="4">
        <v>162250</v>
      </c>
    </row>
    <row r="7609" spans="1:8" ht="15.75">
      <c r="A7609" s="3" t="s">
        <v>6994</v>
      </c>
      <c r="B7609" s="2" t="s">
        <v>2562</v>
      </c>
      <c r="C7609" s="2" t="s">
        <v>299</v>
      </c>
      <c r="D7609" s="2" t="s">
        <v>2563</v>
      </c>
      <c r="E7609" s="4">
        <v>8</v>
      </c>
      <c r="F7609" s="4">
        <v>34880</v>
      </c>
      <c r="G7609" s="4">
        <v>3488</v>
      </c>
      <c r="H7609" s="4">
        <v>38368</v>
      </c>
    </row>
    <row r="7610" spans="1:8" ht="15.75">
      <c r="A7610" s="3" t="s">
        <v>6994</v>
      </c>
      <c r="B7610" s="2" t="s">
        <v>2564</v>
      </c>
      <c r="C7610" s="2" t="s">
        <v>299</v>
      </c>
      <c r="D7610" s="2" t="s">
        <v>2565</v>
      </c>
      <c r="E7610" s="4">
        <v>15</v>
      </c>
      <c r="F7610" s="4">
        <v>69600</v>
      </c>
      <c r="G7610" s="4">
        <v>6960</v>
      </c>
      <c r="H7610" s="4">
        <v>76560</v>
      </c>
    </row>
    <row r="7611" spans="1:8" ht="15.75">
      <c r="A7611" s="3" t="s">
        <v>6994</v>
      </c>
      <c r="B7611" s="2" t="s">
        <v>2576</v>
      </c>
      <c r="C7611" s="2" t="s">
        <v>310</v>
      </c>
      <c r="D7611" s="2" t="s">
        <v>2577</v>
      </c>
      <c r="E7611" s="4">
        <v>80</v>
      </c>
      <c r="F7611" s="4">
        <v>472000</v>
      </c>
      <c r="G7611" s="4">
        <v>47200</v>
      </c>
      <c r="H7611" s="4">
        <v>519200</v>
      </c>
    </row>
    <row r="7612" spans="1:8" ht="15.75">
      <c r="A7612" s="3" t="s">
        <v>6994</v>
      </c>
      <c r="B7612" s="2" t="s">
        <v>2578</v>
      </c>
      <c r="C7612" s="2" t="s">
        <v>310</v>
      </c>
      <c r="D7612" s="2" t="s">
        <v>2579</v>
      </c>
      <c r="E7612" s="4">
        <v>64</v>
      </c>
      <c r="F7612" s="4">
        <v>467200</v>
      </c>
      <c r="G7612" s="4">
        <v>46720</v>
      </c>
      <c r="H7612" s="4">
        <v>513920</v>
      </c>
    </row>
    <row r="7613" spans="1:8" ht="15.75">
      <c r="A7613" s="3" t="s">
        <v>6994</v>
      </c>
      <c r="B7613" s="2" t="s">
        <v>2580</v>
      </c>
      <c r="C7613" s="2" t="s">
        <v>310</v>
      </c>
      <c r="D7613" s="2" t="s">
        <v>2581</v>
      </c>
      <c r="E7613" s="4">
        <v>80</v>
      </c>
      <c r="F7613" s="4">
        <v>696000</v>
      </c>
      <c r="G7613" s="4">
        <v>69600</v>
      </c>
      <c r="H7613" s="4">
        <v>765600</v>
      </c>
    </row>
    <row r="7614" spans="1:8" ht="15.75">
      <c r="A7614" s="3" t="s">
        <v>6994</v>
      </c>
      <c r="B7614" s="2" t="s">
        <v>2582</v>
      </c>
      <c r="C7614" s="2" t="s">
        <v>310</v>
      </c>
      <c r="D7614" s="2" t="s">
        <v>2583</v>
      </c>
      <c r="E7614" s="4">
        <v>6</v>
      </c>
      <c r="F7614" s="4">
        <v>60600</v>
      </c>
      <c r="G7614" s="4">
        <v>6060</v>
      </c>
      <c r="H7614" s="4">
        <v>66660</v>
      </c>
    </row>
    <row r="7615" spans="1:8" ht="15.75">
      <c r="A7615" s="3" t="s">
        <v>6994</v>
      </c>
      <c r="B7615" s="2" t="s">
        <v>2584</v>
      </c>
      <c r="C7615" s="2" t="s">
        <v>310</v>
      </c>
      <c r="D7615" s="2" t="s">
        <v>2585</v>
      </c>
      <c r="E7615" s="4">
        <v>30</v>
      </c>
      <c r="F7615" s="4">
        <v>447000</v>
      </c>
      <c r="G7615" s="4">
        <v>44700</v>
      </c>
      <c r="H7615" s="4">
        <v>491700</v>
      </c>
    </row>
    <row r="7616" spans="1:8" ht="15.75">
      <c r="A7616" s="3" t="s">
        <v>6994</v>
      </c>
      <c r="B7616" s="2" t="s">
        <v>3787</v>
      </c>
      <c r="C7616" s="2" t="s">
        <v>310</v>
      </c>
      <c r="D7616" s="2" t="s">
        <v>2447</v>
      </c>
      <c r="E7616" s="4">
        <v>2</v>
      </c>
      <c r="F7616" s="4">
        <v>33200</v>
      </c>
      <c r="G7616" s="4">
        <v>3320</v>
      </c>
      <c r="H7616" s="4">
        <v>36520</v>
      </c>
    </row>
    <row r="7617" spans="1:8" ht="15.75">
      <c r="A7617" s="3" t="s">
        <v>6994</v>
      </c>
      <c r="B7617" s="2" t="s">
        <v>2588</v>
      </c>
      <c r="C7617" s="2" t="s">
        <v>312</v>
      </c>
      <c r="D7617" s="2" t="s">
        <v>2589</v>
      </c>
      <c r="E7617" s="4">
        <v>20</v>
      </c>
      <c r="F7617" s="4">
        <v>114000</v>
      </c>
      <c r="G7617" s="4">
        <v>11400</v>
      </c>
      <c r="H7617" s="4">
        <v>125400</v>
      </c>
    </row>
    <row r="7618" spans="1:8" ht="15.75">
      <c r="A7618" s="3" t="s">
        <v>6994</v>
      </c>
      <c r="B7618" s="2" t="s">
        <v>2590</v>
      </c>
      <c r="C7618" s="2" t="s">
        <v>312</v>
      </c>
      <c r="D7618" s="2" t="s">
        <v>2591</v>
      </c>
      <c r="E7618" s="4">
        <v>20</v>
      </c>
      <c r="F7618" s="4">
        <v>142000</v>
      </c>
      <c r="G7618" s="4">
        <v>14200</v>
      </c>
      <c r="H7618" s="4">
        <v>156200</v>
      </c>
    </row>
    <row r="7619" spans="1:8" ht="15.75">
      <c r="A7619" s="3" t="s">
        <v>6994</v>
      </c>
      <c r="B7619" s="2" t="s">
        <v>2592</v>
      </c>
      <c r="C7619" s="2" t="s">
        <v>312</v>
      </c>
      <c r="D7619" s="2" t="s">
        <v>2593</v>
      </c>
      <c r="E7619" s="4">
        <v>20</v>
      </c>
      <c r="F7619" s="4">
        <v>170000</v>
      </c>
      <c r="G7619" s="4">
        <v>17000</v>
      </c>
      <c r="H7619" s="4">
        <v>187000</v>
      </c>
    </row>
    <row r="7620" spans="1:8" ht="15.75">
      <c r="A7620" s="3" t="s">
        <v>6994</v>
      </c>
      <c r="B7620" s="2" t="s">
        <v>2594</v>
      </c>
      <c r="C7620" s="2" t="s">
        <v>312</v>
      </c>
      <c r="D7620" s="2" t="s">
        <v>2595</v>
      </c>
      <c r="E7620" s="4">
        <v>20</v>
      </c>
      <c r="F7620" s="4">
        <v>198000</v>
      </c>
      <c r="G7620" s="4">
        <v>19800</v>
      </c>
      <c r="H7620" s="4">
        <v>217800</v>
      </c>
    </row>
    <row r="7621" spans="1:8" ht="15.75">
      <c r="A7621" s="3" t="s">
        <v>6994</v>
      </c>
      <c r="B7621" s="2" t="s">
        <v>2610</v>
      </c>
      <c r="C7621" s="2" t="s">
        <v>314</v>
      </c>
      <c r="D7621" s="2" t="s">
        <v>2611</v>
      </c>
      <c r="E7621" s="4">
        <v>20</v>
      </c>
      <c r="F7621" s="4">
        <v>76000</v>
      </c>
      <c r="G7621" s="4">
        <v>7600</v>
      </c>
      <c r="H7621" s="4">
        <v>83600</v>
      </c>
    </row>
    <row r="7622" spans="1:8" ht="15.75">
      <c r="A7622" s="3" t="s">
        <v>6994</v>
      </c>
      <c r="B7622" s="2" t="s">
        <v>2614</v>
      </c>
      <c r="C7622" s="2" t="s">
        <v>318</v>
      </c>
      <c r="D7622" s="2" t="s">
        <v>2615</v>
      </c>
      <c r="E7622" s="4">
        <v>30</v>
      </c>
      <c r="F7622" s="4">
        <v>150000</v>
      </c>
      <c r="G7622" s="4">
        <v>15000</v>
      </c>
      <c r="H7622" s="4">
        <v>165000</v>
      </c>
    </row>
    <row r="7623" spans="1:8" ht="15.75">
      <c r="A7623" s="3" t="s">
        <v>6994</v>
      </c>
      <c r="B7623" s="2" t="s">
        <v>2616</v>
      </c>
      <c r="C7623" s="2" t="s">
        <v>318</v>
      </c>
      <c r="D7623" s="2" t="s">
        <v>2617</v>
      </c>
      <c r="E7623" s="4">
        <v>35</v>
      </c>
      <c r="F7623" s="4">
        <v>224000</v>
      </c>
      <c r="G7623" s="4">
        <v>22400</v>
      </c>
      <c r="H7623" s="4">
        <v>246400</v>
      </c>
    </row>
    <row r="7624" spans="1:8" ht="15.75">
      <c r="A7624" s="3" t="s">
        <v>6994</v>
      </c>
      <c r="B7624" s="2" t="s">
        <v>2618</v>
      </c>
      <c r="C7624" s="2" t="s">
        <v>318</v>
      </c>
      <c r="D7624" s="2" t="s">
        <v>2619</v>
      </c>
      <c r="E7624" s="4"/>
      <c r="F7624" s="4"/>
      <c r="G7624" s="4"/>
      <c r="H7624" s="4"/>
    </row>
    <row r="7625" spans="1:8" ht="15.75">
      <c r="A7625" s="3" t="s">
        <v>6994</v>
      </c>
      <c r="B7625" s="2" t="s">
        <v>2628</v>
      </c>
      <c r="C7625" s="2" t="s">
        <v>318</v>
      </c>
      <c r="D7625" s="2" t="s">
        <v>2629</v>
      </c>
      <c r="E7625" s="4">
        <v>90</v>
      </c>
      <c r="F7625" s="4">
        <v>273600</v>
      </c>
      <c r="G7625" s="4">
        <v>27360</v>
      </c>
      <c r="H7625" s="4">
        <v>300960</v>
      </c>
    </row>
    <row r="7626" spans="1:8" ht="15.75">
      <c r="A7626" s="3" t="s">
        <v>6994</v>
      </c>
      <c r="B7626" s="2" t="s">
        <v>2643</v>
      </c>
      <c r="C7626" s="2" t="s">
        <v>2642</v>
      </c>
      <c r="D7626" s="2" t="s">
        <v>2644</v>
      </c>
      <c r="E7626" s="4">
        <v>3</v>
      </c>
      <c r="F7626" s="4">
        <v>26700</v>
      </c>
      <c r="G7626" s="4">
        <v>2670</v>
      </c>
      <c r="H7626" s="4">
        <v>29370</v>
      </c>
    </row>
    <row r="7627" spans="1:8" ht="15.75">
      <c r="A7627" s="3" t="s">
        <v>6994</v>
      </c>
      <c r="B7627" s="2" t="s">
        <v>6093</v>
      </c>
      <c r="C7627" s="2" t="s">
        <v>2642</v>
      </c>
      <c r="D7627" s="2" t="s">
        <v>6094</v>
      </c>
      <c r="E7627" s="4">
        <v>3</v>
      </c>
      <c r="F7627" s="4">
        <v>11520</v>
      </c>
      <c r="G7627" s="4">
        <v>1152</v>
      </c>
      <c r="H7627" s="4">
        <v>12672</v>
      </c>
    </row>
    <row r="7628" spans="1:8" ht="15.75">
      <c r="A7628" s="3" t="s">
        <v>6994</v>
      </c>
      <c r="B7628" s="2" t="s">
        <v>2671</v>
      </c>
      <c r="C7628" s="2" t="s">
        <v>2312</v>
      </c>
      <c r="D7628" s="2" t="s">
        <v>2672</v>
      </c>
      <c r="E7628" s="4">
        <v>29</v>
      </c>
      <c r="F7628" s="4">
        <v>179800</v>
      </c>
      <c r="G7628" s="4">
        <v>17980</v>
      </c>
      <c r="H7628" s="4">
        <v>197780</v>
      </c>
    </row>
    <row r="7629" spans="1:8" ht="15.75">
      <c r="A7629" s="3" t="s">
        <v>6994</v>
      </c>
      <c r="B7629" s="2" t="s">
        <v>2684</v>
      </c>
      <c r="C7629" s="2" t="s">
        <v>2312</v>
      </c>
      <c r="D7629" s="2" t="s">
        <v>2685</v>
      </c>
      <c r="E7629" s="4">
        <v>56</v>
      </c>
      <c r="F7629" s="4">
        <v>221760</v>
      </c>
      <c r="G7629" s="4">
        <v>22176</v>
      </c>
      <c r="H7629" s="4">
        <v>243936</v>
      </c>
    </row>
    <row r="7630" spans="1:8" ht="15.75">
      <c r="A7630" s="3" t="s">
        <v>6994</v>
      </c>
      <c r="B7630" s="2" t="s">
        <v>2712</v>
      </c>
      <c r="C7630" s="2" t="s">
        <v>1267</v>
      </c>
      <c r="D7630" s="2" t="s">
        <v>2713</v>
      </c>
      <c r="E7630" s="4">
        <v>88</v>
      </c>
      <c r="F7630" s="4">
        <v>2587080</v>
      </c>
      <c r="G7630" s="4">
        <v>258708</v>
      </c>
      <c r="H7630" s="4">
        <v>2845788</v>
      </c>
    </row>
    <row r="7631" spans="1:8" ht="15.75">
      <c r="A7631" s="3" t="s">
        <v>6994</v>
      </c>
      <c r="B7631" s="2" t="s">
        <v>2716</v>
      </c>
      <c r="C7631" s="2" t="s">
        <v>1267</v>
      </c>
      <c r="D7631" s="2" t="s">
        <v>2717</v>
      </c>
      <c r="E7631" s="4">
        <v>3</v>
      </c>
      <c r="F7631" s="4">
        <v>79404</v>
      </c>
      <c r="G7631" s="4">
        <v>7940</v>
      </c>
      <c r="H7631" s="4">
        <v>87344</v>
      </c>
    </row>
    <row r="7632" spans="1:8" ht="15.75">
      <c r="A7632" s="3" t="s">
        <v>6994</v>
      </c>
      <c r="B7632" s="2" t="s">
        <v>2718</v>
      </c>
      <c r="C7632" s="2" t="s">
        <v>1267</v>
      </c>
      <c r="D7632" s="2" t="s">
        <v>2719</v>
      </c>
      <c r="E7632" s="4">
        <v>10</v>
      </c>
      <c r="F7632" s="4">
        <v>391200</v>
      </c>
      <c r="G7632" s="4">
        <v>39120</v>
      </c>
      <c r="H7632" s="4">
        <v>430320</v>
      </c>
    </row>
    <row r="7633" spans="1:8" ht="15.75">
      <c r="A7633" s="3" t="s">
        <v>6994</v>
      </c>
      <c r="B7633" s="2" t="s">
        <v>2720</v>
      </c>
      <c r="C7633" s="2" t="s">
        <v>1267</v>
      </c>
      <c r="D7633" s="2" t="s">
        <v>2721</v>
      </c>
      <c r="E7633" s="4"/>
      <c r="F7633" s="4"/>
      <c r="G7633" s="4"/>
      <c r="H7633" s="4"/>
    </row>
    <row r="7634" spans="1:8" ht="15.75">
      <c r="A7634" s="3" t="s">
        <v>6994</v>
      </c>
      <c r="B7634" s="2" t="s">
        <v>2722</v>
      </c>
      <c r="C7634" s="2" t="s">
        <v>1267</v>
      </c>
      <c r="D7634" s="2" t="s">
        <v>2723</v>
      </c>
      <c r="E7634" s="4">
        <v>30</v>
      </c>
      <c r="F7634" s="4">
        <v>1281600</v>
      </c>
      <c r="G7634" s="4">
        <v>128160</v>
      </c>
      <c r="H7634" s="4">
        <v>1409760</v>
      </c>
    </row>
    <row r="7635" spans="1:8" ht="15.75">
      <c r="A7635" s="3" t="s">
        <v>6994</v>
      </c>
      <c r="B7635" s="2" t="s">
        <v>2726</v>
      </c>
      <c r="C7635" s="2" t="s">
        <v>1267</v>
      </c>
      <c r="D7635" s="2" t="s">
        <v>2727</v>
      </c>
      <c r="E7635" s="4">
        <v>17</v>
      </c>
      <c r="F7635" s="4">
        <v>848640</v>
      </c>
      <c r="G7635" s="4">
        <v>84864</v>
      </c>
      <c r="H7635" s="4">
        <v>933504</v>
      </c>
    </row>
    <row r="7636" spans="1:8" ht="15.75">
      <c r="A7636" s="3" t="s">
        <v>6994</v>
      </c>
      <c r="B7636" s="2" t="s">
        <v>2733</v>
      </c>
      <c r="C7636" s="2" t="s">
        <v>2732</v>
      </c>
      <c r="D7636" s="2" t="s">
        <v>2734</v>
      </c>
      <c r="E7636" s="4">
        <v>32</v>
      </c>
      <c r="F7636" s="4">
        <v>548218</v>
      </c>
      <c r="G7636" s="4">
        <v>54822</v>
      </c>
      <c r="H7636" s="4">
        <v>603040</v>
      </c>
    </row>
    <row r="7637" spans="1:8" ht="15.75">
      <c r="A7637" s="3" t="s">
        <v>6994</v>
      </c>
      <c r="B7637" s="2" t="s">
        <v>2754</v>
      </c>
      <c r="C7637" s="2" t="s">
        <v>2753</v>
      </c>
      <c r="D7637" s="2" t="s">
        <v>2755</v>
      </c>
      <c r="E7637" s="4">
        <v>7</v>
      </c>
      <c r="F7637" s="4">
        <v>33600</v>
      </c>
      <c r="G7637" s="4">
        <v>3360</v>
      </c>
      <c r="H7637" s="4">
        <v>36960</v>
      </c>
    </row>
    <row r="7638" spans="1:8" ht="15.75">
      <c r="A7638" s="3" t="s">
        <v>6994</v>
      </c>
      <c r="B7638" s="2" t="s">
        <v>3820</v>
      </c>
      <c r="C7638" s="2" t="s">
        <v>1443</v>
      </c>
      <c r="D7638" s="2" t="s">
        <v>3821</v>
      </c>
      <c r="E7638" s="4">
        <v>6</v>
      </c>
      <c r="F7638" s="4">
        <v>16620</v>
      </c>
      <c r="G7638" s="4">
        <v>1662</v>
      </c>
      <c r="H7638" s="4">
        <v>18282</v>
      </c>
    </row>
    <row r="7639" spans="1:8" ht="15.75">
      <c r="A7639" s="3" t="s">
        <v>6994</v>
      </c>
      <c r="B7639" s="2" t="s">
        <v>3837</v>
      </c>
      <c r="C7639" s="2" t="s">
        <v>1415</v>
      </c>
      <c r="D7639" s="2" t="s">
        <v>3838</v>
      </c>
      <c r="E7639" s="4">
        <v>10</v>
      </c>
      <c r="F7639" s="4">
        <v>37500</v>
      </c>
      <c r="G7639" s="4">
        <v>3750</v>
      </c>
      <c r="H7639" s="4">
        <v>41250</v>
      </c>
    </row>
    <row r="7640" spans="1:8" ht="15.75">
      <c r="A7640" s="3" t="s">
        <v>6994</v>
      </c>
      <c r="B7640" s="2" t="s">
        <v>2771</v>
      </c>
      <c r="C7640" s="2" t="s">
        <v>1415</v>
      </c>
      <c r="D7640" s="2" t="s">
        <v>2772</v>
      </c>
      <c r="E7640" s="4">
        <v>10</v>
      </c>
      <c r="F7640" s="4">
        <v>44500</v>
      </c>
      <c r="G7640" s="4">
        <v>4450</v>
      </c>
      <c r="H7640" s="4">
        <v>48950</v>
      </c>
    </row>
    <row r="7641" spans="1:8" ht="15.75">
      <c r="A7641" s="3" t="s">
        <v>6994</v>
      </c>
      <c r="B7641" s="2" t="s">
        <v>2795</v>
      </c>
      <c r="C7641" s="2" t="s">
        <v>2794</v>
      </c>
      <c r="D7641" s="2" t="s">
        <v>2796</v>
      </c>
      <c r="E7641" s="4">
        <v>140</v>
      </c>
      <c r="F7641" s="4">
        <v>420000</v>
      </c>
      <c r="G7641" s="4">
        <v>42000</v>
      </c>
      <c r="H7641" s="4">
        <v>462000</v>
      </c>
    </row>
    <row r="7642" spans="1:8" ht="15.75">
      <c r="A7642" s="3" t="s">
        <v>6994</v>
      </c>
      <c r="B7642" s="2" t="s">
        <v>2799</v>
      </c>
      <c r="C7642" s="2" t="s">
        <v>2794</v>
      </c>
      <c r="D7642" s="2" t="s">
        <v>2800</v>
      </c>
      <c r="E7642" s="4">
        <v>10</v>
      </c>
      <c r="F7642" s="4">
        <v>48000</v>
      </c>
      <c r="G7642" s="4">
        <v>4800</v>
      </c>
      <c r="H7642" s="4">
        <v>52800</v>
      </c>
    </row>
    <row r="7643" spans="1:8" ht="15.75">
      <c r="A7643" s="3" t="s">
        <v>6994</v>
      </c>
      <c r="B7643" s="2" t="s">
        <v>2801</v>
      </c>
      <c r="C7643" s="2" t="s">
        <v>2794</v>
      </c>
      <c r="D7643" s="2" t="s">
        <v>2802</v>
      </c>
      <c r="E7643" s="4">
        <v>20</v>
      </c>
      <c r="F7643" s="4">
        <v>42000</v>
      </c>
      <c r="G7643" s="4">
        <v>4200</v>
      </c>
      <c r="H7643" s="4">
        <v>46200</v>
      </c>
    </row>
    <row r="7644" spans="1:8" ht="15.75">
      <c r="A7644" s="3" t="s">
        <v>6994</v>
      </c>
      <c r="B7644" s="2" t="s">
        <v>6780</v>
      </c>
      <c r="C7644" s="2" t="s">
        <v>2794</v>
      </c>
      <c r="D7644" s="2" t="s">
        <v>7019</v>
      </c>
      <c r="E7644" s="4">
        <v>40</v>
      </c>
      <c r="F7644" s="4">
        <v>156000</v>
      </c>
      <c r="G7644" s="4">
        <v>15600</v>
      </c>
      <c r="H7644" s="4">
        <v>171600</v>
      </c>
    </row>
    <row r="7645" spans="1:8" ht="15.75">
      <c r="A7645" s="3" t="s">
        <v>6994</v>
      </c>
      <c r="B7645" s="2" t="s">
        <v>2803</v>
      </c>
      <c r="C7645" s="2" t="s">
        <v>2794</v>
      </c>
      <c r="D7645" s="2" t="s">
        <v>2804</v>
      </c>
      <c r="E7645" s="4">
        <v>50</v>
      </c>
      <c r="F7645" s="4">
        <v>123000</v>
      </c>
      <c r="G7645" s="4">
        <v>12300</v>
      </c>
      <c r="H7645" s="4">
        <v>135300</v>
      </c>
    </row>
    <row r="7646" spans="1:8" ht="15.75">
      <c r="A7646" s="3" t="s">
        <v>6994</v>
      </c>
      <c r="B7646" s="2" t="s">
        <v>2807</v>
      </c>
      <c r="C7646" s="2" t="s">
        <v>2794</v>
      </c>
      <c r="D7646" s="2" t="s">
        <v>2808</v>
      </c>
      <c r="E7646" s="4">
        <v>50</v>
      </c>
      <c r="F7646" s="4">
        <v>87000</v>
      </c>
      <c r="G7646" s="4">
        <v>8700</v>
      </c>
      <c r="H7646" s="4">
        <v>95700</v>
      </c>
    </row>
    <row r="7647" spans="1:8" ht="15.75">
      <c r="A7647" s="3" t="s">
        <v>6994</v>
      </c>
      <c r="B7647" s="2" t="s">
        <v>2809</v>
      </c>
      <c r="C7647" s="2" t="s">
        <v>1443</v>
      </c>
      <c r="D7647" s="2" t="s">
        <v>2810</v>
      </c>
      <c r="E7647" s="4">
        <v>50</v>
      </c>
      <c r="F7647" s="4">
        <v>152500</v>
      </c>
      <c r="G7647" s="4">
        <v>15250</v>
      </c>
      <c r="H7647" s="4">
        <v>167750</v>
      </c>
    </row>
    <row r="7648" spans="1:8" ht="15.75">
      <c r="A7648" s="3" t="s">
        <v>6994</v>
      </c>
      <c r="B7648" s="2" t="s">
        <v>2811</v>
      </c>
      <c r="C7648" s="2" t="s">
        <v>1443</v>
      </c>
      <c r="D7648" s="2" t="s">
        <v>2812</v>
      </c>
      <c r="E7648" s="4">
        <v>50</v>
      </c>
      <c r="F7648" s="4">
        <v>187500</v>
      </c>
      <c r="G7648" s="4">
        <v>18750</v>
      </c>
      <c r="H7648" s="4">
        <v>206250</v>
      </c>
    </row>
    <row r="7649" spans="1:8" ht="15.75">
      <c r="A7649" s="3" t="s">
        <v>6994</v>
      </c>
      <c r="B7649" s="2" t="s">
        <v>2813</v>
      </c>
      <c r="C7649" s="2" t="s">
        <v>1443</v>
      </c>
      <c r="D7649" s="2" t="s">
        <v>2814</v>
      </c>
      <c r="E7649" s="4">
        <v>50</v>
      </c>
      <c r="F7649" s="4">
        <v>222500</v>
      </c>
      <c r="G7649" s="4">
        <v>22250</v>
      </c>
      <c r="H7649" s="4">
        <v>244750</v>
      </c>
    </row>
    <row r="7650" spans="1:8" ht="15.75">
      <c r="A7650" s="3" t="s">
        <v>6994</v>
      </c>
      <c r="B7650" s="2" t="s">
        <v>2819</v>
      </c>
      <c r="C7650" s="2" t="s">
        <v>2762</v>
      </c>
      <c r="D7650" s="2" t="s">
        <v>2820</v>
      </c>
      <c r="E7650" s="4">
        <v>30</v>
      </c>
      <c r="F7650" s="4">
        <v>88500</v>
      </c>
      <c r="G7650" s="4">
        <v>8850</v>
      </c>
      <c r="H7650" s="4">
        <v>97350</v>
      </c>
    </row>
    <row r="7651" spans="1:8" ht="15.75">
      <c r="A7651" s="3" t="s">
        <v>6994</v>
      </c>
      <c r="B7651" s="2" t="s">
        <v>2821</v>
      </c>
      <c r="C7651" s="2" t="s">
        <v>2762</v>
      </c>
      <c r="D7651" s="2" t="s">
        <v>2822</v>
      </c>
      <c r="E7651" s="4">
        <v>20</v>
      </c>
      <c r="F7651" s="4">
        <v>73000</v>
      </c>
      <c r="G7651" s="4">
        <v>7300</v>
      </c>
      <c r="H7651" s="4">
        <v>80300</v>
      </c>
    </row>
    <row r="7652" spans="1:8" ht="15.75">
      <c r="A7652" s="3" t="s">
        <v>6994</v>
      </c>
      <c r="B7652" s="2" t="s">
        <v>2831</v>
      </c>
      <c r="C7652" s="2" t="s">
        <v>1401</v>
      </c>
      <c r="D7652" s="2" t="s">
        <v>2832</v>
      </c>
      <c r="E7652" s="4">
        <v>30</v>
      </c>
      <c r="F7652" s="4">
        <v>84000</v>
      </c>
      <c r="G7652" s="4">
        <v>8400</v>
      </c>
      <c r="H7652" s="4">
        <v>92400</v>
      </c>
    </row>
    <row r="7653" spans="1:8" ht="15.75">
      <c r="A7653" s="3" t="s">
        <v>6994</v>
      </c>
      <c r="B7653" s="2" t="s">
        <v>2835</v>
      </c>
      <c r="C7653" s="2" t="s">
        <v>1401</v>
      </c>
      <c r="D7653" s="2" t="s">
        <v>2836</v>
      </c>
      <c r="E7653" s="4">
        <v>22</v>
      </c>
      <c r="F7653" s="4">
        <v>79200</v>
      </c>
      <c r="G7653" s="4">
        <v>7920</v>
      </c>
      <c r="H7653" s="4">
        <v>87120</v>
      </c>
    </row>
    <row r="7654" spans="1:8" ht="15.75">
      <c r="A7654" s="3" t="s">
        <v>6994</v>
      </c>
      <c r="B7654" s="2" t="s">
        <v>2840</v>
      </c>
      <c r="C7654" s="2" t="s">
        <v>1401</v>
      </c>
      <c r="D7654" s="2" t="s">
        <v>2841</v>
      </c>
      <c r="E7654" s="4">
        <v>15</v>
      </c>
      <c r="F7654" s="4">
        <v>61500</v>
      </c>
      <c r="G7654" s="4">
        <v>6150</v>
      </c>
      <c r="H7654" s="4">
        <v>67650</v>
      </c>
    </row>
    <row r="7655" spans="1:8" ht="15.75">
      <c r="A7655" s="3" t="s">
        <v>6994</v>
      </c>
      <c r="B7655" s="2" t="s">
        <v>2842</v>
      </c>
      <c r="C7655" s="2" t="s">
        <v>1401</v>
      </c>
      <c r="D7655" s="2" t="s">
        <v>2843</v>
      </c>
      <c r="E7655" s="4">
        <v>10</v>
      </c>
      <c r="F7655" s="4">
        <v>48000</v>
      </c>
      <c r="G7655" s="4">
        <v>4800</v>
      </c>
      <c r="H7655" s="4">
        <v>52800</v>
      </c>
    </row>
    <row r="7656" spans="1:8" ht="15.75">
      <c r="A7656" s="3" t="s">
        <v>6994</v>
      </c>
      <c r="B7656" s="2" t="s">
        <v>2846</v>
      </c>
      <c r="C7656" s="2" t="s">
        <v>1401</v>
      </c>
      <c r="D7656" s="2" t="s">
        <v>2847</v>
      </c>
      <c r="E7656" s="4">
        <v>40</v>
      </c>
      <c r="F7656" s="4">
        <v>220000</v>
      </c>
      <c r="G7656" s="4">
        <v>22000</v>
      </c>
      <c r="H7656" s="4">
        <v>242000</v>
      </c>
    </row>
    <row r="7657" spans="1:8" ht="15.75">
      <c r="A7657" s="3" t="s">
        <v>6994</v>
      </c>
      <c r="B7657" s="2" t="s">
        <v>2848</v>
      </c>
      <c r="C7657" s="2" t="s">
        <v>1401</v>
      </c>
      <c r="D7657" s="2" t="s">
        <v>2849</v>
      </c>
      <c r="E7657" s="4">
        <v>30</v>
      </c>
      <c r="F7657" s="4">
        <v>56700</v>
      </c>
      <c r="G7657" s="4">
        <v>5670</v>
      </c>
      <c r="H7657" s="4">
        <v>62370</v>
      </c>
    </row>
    <row r="7658" spans="1:8" ht="15.75">
      <c r="A7658" s="3" t="s">
        <v>6994</v>
      </c>
      <c r="B7658" s="2" t="s">
        <v>2850</v>
      </c>
      <c r="C7658" s="2" t="s">
        <v>1401</v>
      </c>
      <c r="D7658" s="2" t="s">
        <v>2851</v>
      </c>
      <c r="E7658" s="4">
        <v>30</v>
      </c>
      <c r="F7658" s="4">
        <v>60000</v>
      </c>
      <c r="G7658" s="4">
        <v>6000</v>
      </c>
      <c r="H7658" s="4">
        <v>66000</v>
      </c>
    </row>
    <row r="7659" spans="1:8" ht="15.75">
      <c r="A7659" s="3" t="s">
        <v>6994</v>
      </c>
      <c r="B7659" s="2" t="s">
        <v>2879</v>
      </c>
      <c r="C7659" s="2" t="s">
        <v>1412</v>
      </c>
      <c r="D7659" s="2" t="s">
        <v>2880</v>
      </c>
      <c r="E7659" s="4">
        <v>55</v>
      </c>
      <c r="F7659" s="4">
        <v>143000</v>
      </c>
      <c r="G7659" s="4">
        <v>14300</v>
      </c>
      <c r="H7659" s="4">
        <v>157300</v>
      </c>
    </row>
    <row r="7660" spans="1:8" ht="15.75">
      <c r="A7660" s="3" t="s">
        <v>6994</v>
      </c>
      <c r="B7660" s="2" t="s">
        <v>2882</v>
      </c>
      <c r="C7660" s="2" t="s">
        <v>1412</v>
      </c>
      <c r="D7660" s="2" t="s">
        <v>2646</v>
      </c>
      <c r="E7660" s="4">
        <v>266</v>
      </c>
      <c r="F7660" s="4">
        <v>859100</v>
      </c>
      <c r="G7660" s="4">
        <v>85910</v>
      </c>
      <c r="H7660" s="4">
        <v>945010</v>
      </c>
    </row>
    <row r="7661" spans="1:8" ht="15.75">
      <c r="A7661" s="3" t="s">
        <v>6994</v>
      </c>
      <c r="B7661" s="2" t="s">
        <v>2885</v>
      </c>
      <c r="C7661" s="2" t="s">
        <v>1412</v>
      </c>
      <c r="D7661" s="2" t="s">
        <v>2886</v>
      </c>
      <c r="E7661" s="4">
        <v>140</v>
      </c>
      <c r="F7661" s="4">
        <v>557965</v>
      </c>
      <c r="G7661" s="4">
        <v>55797</v>
      </c>
      <c r="H7661" s="4">
        <v>613762</v>
      </c>
    </row>
    <row r="7662" spans="1:8" ht="15.75">
      <c r="A7662" s="3" t="s">
        <v>6994</v>
      </c>
      <c r="B7662" s="2" t="s">
        <v>2887</v>
      </c>
      <c r="C7662" s="2" t="s">
        <v>1412</v>
      </c>
      <c r="D7662" s="2" t="s">
        <v>2888</v>
      </c>
      <c r="E7662" s="4">
        <v>45</v>
      </c>
      <c r="F7662" s="4">
        <v>211500</v>
      </c>
      <c r="G7662" s="4">
        <v>21150</v>
      </c>
      <c r="H7662" s="4">
        <v>232650</v>
      </c>
    </row>
    <row r="7663" spans="1:8" ht="15.75">
      <c r="A7663" s="3" t="s">
        <v>6994</v>
      </c>
      <c r="B7663" s="2" t="s">
        <v>2889</v>
      </c>
      <c r="C7663" s="2" t="s">
        <v>1412</v>
      </c>
      <c r="D7663" s="2" t="s">
        <v>2890</v>
      </c>
      <c r="E7663" s="4">
        <v>50</v>
      </c>
      <c r="F7663" s="4">
        <v>74000</v>
      </c>
      <c r="G7663" s="4">
        <v>7400</v>
      </c>
      <c r="H7663" s="4">
        <v>81400</v>
      </c>
    </row>
    <row r="7664" spans="1:8" ht="15.75">
      <c r="A7664" s="3" t="s">
        <v>6994</v>
      </c>
      <c r="B7664" s="2" t="s">
        <v>2891</v>
      </c>
      <c r="C7664" s="2" t="s">
        <v>1412</v>
      </c>
      <c r="D7664" s="2" t="s">
        <v>2892</v>
      </c>
      <c r="E7664" s="4">
        <v>10</v>
      </c>
      <c r="F7664" s="4">
        <v>54000</v>
      </c>
      <c r="G7664" s="4">
        <v>5400</v>
      </c>
      <c r="H7664" s="4">
        <v>59400</v>
      </c>
    </row>
    <row r="7665" spans="1:8" ht="15.75">
      <c r="A7665" s="3" t="s">
        <v>6994</v>
      </c>
      <c r="B7665" s="2" t="s">
        <v>2899</v>
      </c>
      <c r="C7665" s="2" t="s">
        <v>1412</v>
      </c>
      <c r="D7665" s="2" t="s">
        <v>2900</v>
      </c>
      <c r="E7665" s="4">
        <v>70</v>
      </c>
      <c r="F7665" s="4">
        <v>152600</v>
      </c>
      <c r="G7665" s="4">
        <v>15260</v>
      </c>
      <c r="H7665" s="4">
        <v>167860</v>
      </c>
    </row>
    <row r="7666" spans="1:8" ht="15.75">
      <c r="A7666" s="3" t="s">
        <v>6994</v>
      </c>
      <c r="B7666" s="2" t="s">
        <v>2901</v>
      </c>
      <c r="C7666" s="2" t="s">
        <v>1412</v>
      </c>
      <c r="D7666" s="2" t="s">
        <v>2902</v>
      </c>
      <c r="E7666" s="4">
        <v>6</v>
      </c>
      <c r="F7666" s="4">
        <v>13920</v>
      </c>
      <c r="G7666" s="4">
        <v>1392</v>
      </c>
      <c r="H7666" s="4">
        <v>15312</v>
      </c>
    </row>
    <row r="7667" spans="1:8" ht="15.75">
      <c r="A7667" s="3" t="s">
        <v>6994</v>
      </c>
      <c r="B7667" s="2" t="s">
        <v>2906</v>
      </c>
      <c r="C7667" s="2" t="s">
        <v>1417</v>
      </c>
      <c r="D7667" s="2" t="s">
        <v>2907</v>
      </c>
      <c r="E7667" s="4">
        <v>30</v>
      </c>
      <c r="F7667" s="4">
        <v>102000</v>
      </c>
      <c r="G7667" s="4">
        <v>10200</v>
      </c>
      <c r="H7667" s="4">
        <v>112200</v>
      </c>
    </row>
    <row r="7668" spans="1:8" ht="15.75">
      <c r="A7668" s="3" t="s">
        <v>6994</v>
      </c>
      <c r="B7668" s="2" t="s">
        <v>2912</v>
      </c>
      <c r="C7668" s="2" t="s">
        <v>1417</v>
      </c>
      <c r="D7668" s="2" t="s">
        <v>2913</v>
      </c>
      <c r="E7668" s="4">
        <v>70</v>
      </c>
      <c r="F7668" s="4">
        <v>120400</v>
      </c>
      <c r="G7668" s="4">
        <v>12040</v>
      </c>
      <c r="H7668" s="4">
        <v>132440</v>
      </c>
    </row>
    <row r="7669" spans="1:8" ht="15.75">
      <c r="A7669" s="3" t="s">
        <v>6994</v>
      </c>
      <c r="B7669" s="2" t="s">
        <v>2916</v>
      </c>
      <c r="C7669" s="2" t="s">
        <v>1424</v>
      </c>
      <c r="D7669" s="2" t="s">
        <v>2917</v>
      </c>
      <c r="E7669" s="4">
        <v>30</v>
      </c>
      <c r="F7669" s="4">
        <v>88500</v>
      </c>
      <c r="G7669" s="4">
        <v>8850</v>
      </c>
      <c r="H7669" s="4">
        <v>97350</v>
      </c>
    </row>
    <row r="7670" spans="1:8" ht="15.75">
      <c r="A7670" s="3" t="s">
        <v>6994</v>
      </c>
      <c r="B7670" s="2" t="s">
        <v>2918</v>
      </c>
      <c r="C7670" s="2" t="s">
        <v>1424</v>
      </c>
      <c r="D7670" s="2" t="s">
        <v>2919</v>
      </c>
      <c r="E7670" s="4">
        <v>139</v>
      </c>
      <c r="F7670" s="4">
        <v>507350</v>
      </c>
      <c r="G7670" s="4">
        <v>50735</v>
      </c>
      <c r="H7670" s="4">
        <v>558085</v>
      </c>
    </row>
    <row r="7671" spans="1:8" ht="15.75">
      <c r="A7671" s="3" t="s">
        <v>6994</v>
      </c>
      <c r="B7671" s="2" t="s">
        <v>2920</v>
      </c>
      <c r="C7671" s="2" t="s">
        <v>1424</v>
      </c>
      <c r="D7671" s="2" t="s">
        <v>2921</v>
      </c>
      <c r="E7671" s="4">
        <v>50</v>
      </c>
      <c r="F7671" s="4">
        <v>217500</v>
      </c>
      <c r="G7671" s="4">
        <v>21750</v>
      </c>
      <c r="H7671" s="4">
        <v>239250</v>
      </c>
    </row>
    <row r="7672" spans="1:8" ht="15.75">
      <c r="A7672" s="3" t="s">
        <v>6994</v>
      </c>
      <c r="B7672" s="2" t="s">
        <v>2922</v>
      </c>
      <c r="C7672" s="2" t="s">
        <v>1424</v>
      </c>
      <c r="D7672" s="2" t="s">
        <v>2923</v>
      </c>
      <c r="E7672" s="4">
        <v>30</v>
      </c>
      <c r="F7672" s="4">
        <v>151500</v>
      </c>
      <c r="G7672" s="4">
        <v>15150</v>
      </c>
      <c r="H7672" s="4">
        <v>166650</v>
      </c>
    </row>
    <row r="7673" spans="1:8" ht="15.75">
      <c r="A7673" s="3" t="s">
        <v>6994</v>
      </c>
      <c r="B7673" s="2" t="s">
        <v>2930</v>
      </c>
      <c r="C7673" s="2" t="s">
        <v>2781</v>
      </c>
      <c r="D7673" s="2" t="s">
        <v>2931</v>
      </c>
      <c r="E7673" s="4">
        <v>80</v>
      </c>
      <c r="F7673" s="4">
        <v>269720</v>
      </c>
      <c r="G7673" s="4">
        <v>26972</v>
      </c>
      <c r="H7673" s="4">
        <v>296692</v>
      </c>
    </row>
    <row r="7674" spans="1:8" ht="15.75">
      <c r="A7674" s="3" t="s">
        <v>6994</v>
      </c>
      <c r="B7674" s="2" t="s">
        <v>2932</v>
      </c>
      <c r="C7674" s="2" t="s">
        <v>2781</v>
      </c>
      <c r="D7674" s="2" t="s">
        <v>2933</v>
      </c>
      <c r="E7674" s="4">
        <v>50</v>
      </c>
      <c r="F7674" s="4">
        <v>212500</v>
      </c>
      <c r="G7674" s="4">
        <v>21250</v>
      </c>
      <c r="H7674" s="4">
        <v>233750</v>
      </c>
    </row>
    <row r="7675" spans="1:8" ht="15.75">
      <c r="A7675" s="3" t="s">
        <v>6994</v>
      </c>
      <c r="B7675" s="2" t="s">
        <v>3864</v>
      </c>
      <c r="C7675" s="2" t="s">
        <v>1426</v>
      </c>
      <c r="D7675" s="2" t="s">
        <v>3865</v>
      </c>
      <c r="E7675" s="4">
        <v>50</v>
      </c>
      <c r="F7675" s="4">
        <v>165000</v>
      </c>
      <c r="G7675" s="4">
        <v>16500</v>
      </c>
      <c r="H7675" s="4">
        <v>181500</v>
      </c>
    </row>
    <row r="7676" spans="1:8" ht="15.75">
      <c r="A7676" s="3" t="s">
        <v>6994</v>
      </c>
      <c r="B7676" s="2" t="s">
        <v>3870</v>
      </c>
      <c r="C7676" s="2" t="s">
        <v>1426</v>
      </c>
      <c r="D7676" s="2" t="s">
        <v>3871</v>
      </c>
      <c r="E7676" s="4">
        <v>150</v>
      </c>
      <c r="F7676" s="4">
        <v>222000</v>
      </c>
      <c r="G7676" s="4">
        <v>22200</v>
      </c>
      <c r="H7676" s="4">
        <v>244200</v>
      </c>
    </row>
    <row r="7677" spans="1:8" ht="15.75">
      <c r="A7677" s="3" t="s">
        <v>6994</v>
      </c>
      <c r="B7677" s="2" t="s">
        <v>3872</v>
      </c>
      <c r="C7677" s="2" t="s">
        <v>1426</v>
      </c>
      <c r="D7677" s="2" t="s">
        <v>3873</v>
      </c>
      <c r="E7677" s="4">
        <v>600</v>
      </c>
      <c r="F7677" s="4">
        <v>1134000</v>
      </c>
      <c r="G7677" s="4">
        <v>113400</v>
      </c>
      <c r="H7677" s="4">
        <v>1247400</v>
      </c>
    </row>
    <row r="7678" spans="1:8" ht="15.75">
      <c r="A7678" s="3" t="s">
        <v>6994</v>
      </c>
      <c r="B7678" s="2" t="s">
        <v>3876</v>
      </c>
      <c r="C7678" s="2" t="s">
        <v>1433</v>
      </c>
      <c r="D7678" s="2" t="s">
        <v>3877</v>
      </c>
      <c r="E7678" s="4">
        <v>525</v>
      </c>
      <c r="F7678" s="4">
        <v>1376600</v>
      </c>
      <c r="G7678" s="4">
        <v>137660</v>
      </c>
      <c r="H7678" s="4">
        <v>1514260</v>
      </c>
    </row>
    <row r="7679" spans="1:8" ht="15.75">
      <c r="A7679" s="3" t="s">
        <v>6994</v>
      </c>
      <c r="B7679" s="2" t="s">
        <v>3878</v>
      </c>
      <c r="C7679" s="2" t="s">
        <v>1433</v>
      </c>
      <c r="D7679" s="2" t="s">
        <v>3879</v>
      </c>
      <c r="E7679" s="4">
        <v>25</v>
      </c>
      <c r="F7679" s="4">
        <v>80000</v>
      </c>
      <c r="G7679" s="4">
        <v>8000</v>
      </c>
      <c r="H7679" s="4">
        <v>88000</v>
      </c>
    </row>
    <row r="7680" spans="1:8" ht="15.75">
      <c r="A7680" s="3" t="s">
        <v>6994</v>
      </c>
      <c r="B7680" s="2" t="s">
        <v>3880</v>
      </c>
      <c r="C7680" s="2" t="s">
        <v>1433</v>
      </c>
      <c r="D7680" s="2" t="s">
        <v>3881</v>
      </c>
      <c r="E7680" s="4">
        <v>1510</v>
      </c>
      <c r="F7680" s="4">
        <v>2265000</v>
      </c>
      <c r="G7680" s="4">
        <v>226500</v>
      </c>
      <c r="H7680" s="4">
        <v>2491500</v>
      </c>
    </row>
    <row r="7681" spans="1:8" ht="15.75">
      <c r="A7681" s="3" t="s">
        <v>6994</v>
      </c>
      <c r="B7681" s="2" t="s">
        <v>3886</v>
      </c>
      <c r="C7681" s="2" t="s">
        <v>1433</v>
      </c>
      <c r="D7681" s="2" t="s">
        <v>3887</v>
      </c>
      <c r="E7681" s="4">
        <v>200</v>
      </c>
      <c r="F7681" s="4">
        <v>326000</v>
      </c>
      <c r="G7681" s="4">
        <v>32600</v>
      </c>
      <c r="H7681" s="4">
        <v>358600</v>
      </c>
    </row>
    <row r="7682" spans="1:8" ht="15.75">
      <c r="A7682" s="3" t="s">
        <v>6994</v>
      </c>
      <c r="B7682" s="2" t="s">
        <v>3888</v>
      </c>
      <c r="C7682" s="2" t="s">
        <v>1433</v>
      </c>
      <c r="D7682" s="2" t="s">
        <v>3889</v>
      </c>
      <c r="E7682" s="4">
        <v>700</v>
      </c>
      <c r="F7682" s="4">
        <v>1274000</v>
      </c>
      <c r="G7682" s="4">
        <v>127400</v>
      </c>
      <c r="H7682" s="4">
        <v>1401400</v>
      </c>
    </row>
    <row r="7683" spans="1:8" ht="15.75">
      <c r="A7683" s="3" t="s">
        <v>6994</v>
      </c>
      <c r="B7683" s="2" t="s">
        <v>3894</v>
      </c>
      <c r="C7683" s="2" t="s">
        <v>1433</v>
      </c>
      <c r="D7683" s="2" t="s">
        <v>3895</v>
      </c>
      <c r="E7683" s="4">
        <v>155</v>
      </c>
      <c r="F7683" s="4">
        <v>322400</v>
      </c>
      <c r="G7683" s="4">
        <v>32240</v>
      </c>
      <c r="H7683" s="4">
        <v>354640</v>
      </c>
    </row>
    <row r="7684" spans="1:8" ht="15.75">
      <c r="A7684" s="3" t="s">
        <v>6994</v>
      </c>
      <c r="B7684" s="2" t="s">
        <v>3927</v>
      </c>
      <c r="C7684" s="2" t="s">
        <v>1433</v>
      </c>
      <c r="D7684" s="2" t="s">
        <v>3928</v>
      </c>
      <c r="E7684" s="4">
        <v>10</v>
      </c>
      <c r="F7684" s="4">
        <v>42000</v>
      </c>
      <c r="G7684" s="4">
        <v>4200</v>
      </c>
      <c r="H7684" s="4">
        <v>46200</v>
      </c>
    </row>
    <row r="7685" spans="1:8" ht="15.75">
      <c r="A7685" s="3" t="s">
        <v>6994</v>
      </c>
      <c r="B7685" s="2" t="s">
        <v>3929</v>
      </c>
      <c r="C7685" s="2" t="s">
        <v>1417</v>
      </c>
      <c r="D7685" s="2" t="s">
        <v>3928</v>
      </c>
      <c r="E7685" s="4">
        <v>10</v>
      </c>
      <c r="F7685" s="4">
        <v>45000</v>
      </c>
      <c r="G7685" s="4">
        <v>4500</v>
      </c>
      <c r="H7685" s="4">
        <v>49500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5445-F835-47A7-A02B-F9FF70D9D7BF}">
  <dimension ref="A1:H11609"/>
  <sheetViews>
    <sheetView topLeftCell="A1849" workbookViewId="0">
      <selection activeCell="D1850" sqref="D1850"/>
    </sheetView>
  </sheetViews>
  <sheetFormatPr defaultRowHeight="15"/>
  <cols>
    <col min="1" max="1" width="16.7109375" customWidth="1"/>
    <col min="2" max="2" width="25" customWidth="1"/>
    <col min="3" max="4" width="16.7109375" customWidth="1"/>
    <col min="5" max="8" width="20" customWidth="1"/>
  </cols>
  <sheetData>
    <row r="1" spans="1: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4013</v>
      </c>
      <c r="G1" s="5" t="s">
        <v>4014</v>
      </c>
      <c r="H1" s="5" t="s">
        <v>4015</v>
      </c>
    </row>
    <row r="2" spans="1:8" ht="15.75">
      <c r="A2" s="3" t="s">
        <v>21</v>
      </c>
      <c r="B2" s="2" t="s">
        <v>22</v>
      </c>
      <c r="C2" s="2" t="s">
        <v>20</v>
      </c>
      <c r="D2" s="2" t="s">
        <v>23</v>
      </c>
      <c r="E2" s="4">
        <v>2000</v>
      </c>
      <c r="F2" s="4">
        <v>300000</v>
      </c>
      <c r="G2" s="4">
        <v>30000</v>
      </c>
      <c r="H2" s="4">
        <v>330000</v>
      </c>
    </row>
    <row r="3" spans="1:8" ht="15.75">
      <c r="A3" s="3" t="s">
        <v>21</v>
      </c>
      <c r="B3" s="2" t="s">
        <v>24</v>
      </c>
      <c r="C3" s="2" t="s">
        <v>20</v>
      </c>
      <c r="D3" s="2" t="s">
        <v>25</v>
      </c>
      <c r="E3" s="4">
        <v>19386</v>
      </c>
      <c r="F3" s="4">
        <v>5036709</v>
      </c>
      <c r="G3" s="4">
        <v>503671</v>
      </c>
      <c r="H3" s="4">
        <v>5540380</v>
      </c>
    </row>
    <row r="4" spans="1:8" ht="15.75">
      <c r="A4" s="3" t="s">
        <v>21</v>
      </c>
      <c r="B4" s="2" t="s">
        <v>27</v>
      </c>
      <c r="C4" s="2" t="s">
        <v>26</v>
      </c>
      <c r="D4" s="2" t="s">
        <v>28</v>
      </c>
      <c r="E4" s="4">
        <v>2</v>
      </c>
      <c r="F4" s="4">
        <v>891</v>
      </c>
      <c r="G4" s="4">
        <v>89</v>
      </c>
      <c r="H4" s="4">
        <v>980</v>
      </c>
    </row>
    <row r="5" spans="1:8" ht="15.75">
      <c r="A5" s="3" t="s">
        <v>21</v>
      </c>
      <c r="B5" s="2" t="s">
        <v>30</v>
      </c>
      <c r="C5" s="2" t="s">
        <v>29</v>
      </c>
      <c r="D5" s="2"/>
      <c r="E5" s="4">
        <v>900</v>
      </c>
      <c r="F5" s="4">
        <v>810000</v>
      </c>
      <c r="G5" s="4">
        <v>81000</v>
      </c>
      <c r="H5" s="4">
        <v>891000</v>
      </c>
    </row>
    <row r="6" spans="1:8" ht="15.75">
      <c r="A6" s="3" t="s">
        <v>21</v>
      </c>
      <c r="B6" s="2" t="s">
        <v>32</v>
      </c>
      <c r="C6" s="2" t="s">
        <v>31</v>
      </c>
      <c r="D6" s="2"/>
      <c r="E6" s="4">
        <v>240</v>
      </c>
      <c r="F6" s="4">
        <v>278000</v>
      </c>
      <c r="G6" s="4">
        <v>27800</v>
      </c>
      <c r="H6" s="4">
        <v>305800</v>
      </c>
    </row>
    <row r="7" spans="1:8" ht="15.75">
      <c r="A7" s="3" t="s">
        <v>21</v>
      </c>
      <c r="B7" s="2" t="s">
        <v>37</v>
      </c>
      <c r="C7" s="2" t="s">
        <v>36</v>
      </c>
      <c r="D7" s="2"/>
      <c r="E7" s="4">
        <v>1</v>
      </c>
      <c r="F7" s="4">
        <v>700</v>
      </c>
      <c r="G7" s="4">
        <v>70</v>
      </c>
      <c r="H7" s="4">
        <v>770</v>
      </c>
    </row>
    <row r="8" spans="1:8" ht="15.75">
      <c r="A8" s="3" t="s">
        <v>21</v>
      </c>
      <c r="B8" s="2" t="s">
        <v>39</v>
      </c>
      <c r="C8" s="2" t="s">
        <v>38</v>
      </c>
      <c r="D8" s="2"/>
      <c r="E8" s="4">
        <v>3110</v>
      </c>
      <c r="F8" s="4">
        <v>282540</v>
      </c>
      <c r="G8" s="4">
        <v>28260</v>
      </c>
      <c r="H8" s="4">
        <v>310800</v>
      </c>
    </row>
    <row r="9" spans="1:8" ht="15.75">
      <c r="A9" s="3" t="s">
        <v>21</v>
      </c>
      <c r="B9" s="2" t="s">
        <v>42</v>
      </c>
      <c r="C9" s="2" t="s">
        <v>38</v>
      </c>
      <c r="D9" s="2" t="s">
        <v>43</v>
      </c>
      <c r="E9" s="4">
        <v>100</v>
      </c>
      <c r="F9" s="4">
        <v>35500</v>
      </c>
      <c r="G9" s="4">
        <v>3550</v>
      </c>
      <c r="H9" s="4">
        <v>39050</v>
      </c>
    </row>
    <row r="10" spans="1:8" ht="15.75">
      <c r="A10" s="3" t="s">
        <v>21</v>
      </c>
      <c r="B10" s="2" t="s">
        <v>44</v>
      </c>
      <c r="C10" s="2" t="s">
        <v>20</v>
      </c>
      <c r="D10" s="2" t="s">
        <v>43</v>
      </c>
      <c r="E10" s="4">
        <v>2975</v>
      </c>
      <c r="F10" s="4">
        <v>238000</v>
      </c>
      <c r="G10" s="4">
        <v>23800</v>
      </c>
      <c r="H10" s="4">
        <v>261800</v>
      </c>
    </row>
    <row r="11" spans="1:8" ht="15.75">
      <c r="A11" s="3" t="s">
        <v>21</v>
      </c>
      <c r="B11" s="2" t="s">
        <v>46</v>
      </c>
      <c r="C11" s="2" t="s">
        <v>45</v>
      </c>
      <c r="D11" s="2"/>
      <c r="E11" s="4">
        <v>100</v>
      </c>
      <c r="F11" s="4">
        <v>83700</v>
      </c>
      <c r="G11" s="4">
        <v>8370</v>
      </c>
      <c r="H11" s="4">
        <v>92070</v>
      </c>
    </row>
    <row r="12" spans="1:8" ht="15.75">
      <c r="A12" s="3" t="s">
        <v>21</v>
      </c>
      <c r="B12" s="2" t="s">
        <v>55</v>
      </c>
      <c r="C12" s="2" t="s">
        <v>50</v>
      </c>
      <c r="D12" s="2" t="s">
        <v>56</v>
      </c>
      <c r="E12" s="4">
        <v>50</v>
      </c>
      <c r="F12" s="4">
        <v>230000</v>
      </c>
      <c r="G12" s="4">
        <v>23000</v>
      </c>
      <c r="H12" s="4">
        <v>253000</v>
      </c>
    </row>
    <row r="13" spans="1:8" ht="15.75">
      <c r="A13" s="3" t="s">
        <v>21</v>
      </c>
      <c r="B13" s="2" t="s">
        <v>57</v>
      </c>
      <c r="C13" s="2" t="s">
        <v>50</v>
      </c>
      <c r="D13" s="2" t="s">
        <v>58</v>
      </c>
      <c r="E13" s="4">
        <v>30</v>
      </c>
      <c r="F13" s="4">
        <v>132600</v>
      </c>
      <c r="G13" s="4">
        <v>13260</v>
      </c>
      <c r="H13" s="4">
        <v>145860</v>
      </c>
    </row>
    <row r="14" spans="1:8" ht="15.75">
      <c r="A14" s="3" t="s">
        <v>21</v>
      </c>
      <c r="B14" s="2" t="s">
        <v>66</v>
      </c>
      <c r="C14" s="2" t="s">
        <v>62</v>
      </c>
      <c r="D14" s="2" t="s">
        <v>58</v>
      </c>
      <c r="E14" s="4">
        <v>10</v>
      </c>
      <c r="F14" s="4">
        <v>38000</v>
      </c>
      <c r="G14" s="4">
        <v>3800</v>
      </c>
      <c r="H14" s="4">
        <v>41800</v>
      </c>
    </row>
    <row r="15" spans="1:8" ht="15.75">
      <c r="A15" s="3" t="s">
        <v>21</v>
      </c>
      <c r="B15" s="2" t="s">
        <v>72</v>
      </c>
      <c r="C15" s="2" t="s">
        <v>69</v>
      </c>
      <c r="D15" s="2" t="s">
        <v>73</v>
      </c>
      <c r="E15" s="4">
        <v>30</v>
      </c>
      <c r="F15" s="4">
        <v>94800</v>
      </c>
      <c r="G15" s="4">
        <v>9480</v>
      </c>
      <c r="H15" s="4">
        <v>104280</v>
      </c>
    </row>
    <row r="16" spans="1:8" ht="15.75">
      <c r="A16" s="3" t="s">
        <v>21</v>
      </c>
      <c r="B16" s="2" t="s">
        <v>76</v>
      </c>
      <c r="C16" s="2" t="s">
        <v>69</v>
      </c>
      <c r="D16" s="2" t="s">
        <v>56</v>
      </c>
      <c r="E16" s="4">
        <v>10</v>
      </c>
      <c r="F16" s="4">
        <v>34800</v>
      </c>
      <c r="G16" s="4">
        <v>3480</v>
      </c>
      <c r="H16" s="4">
        <v>38280</v>
      </c>
    </row>
    <row r="17" spans="1:8" ht="15.75">
      <c r="A17" s="3" t="s">
        <v>21</v>
      </c>
      <c r="B17" s="2" t="s">
        <v>91</v>
      </c>
      <c r="C17" s="2" t="s">
        <v>62</v>
      </c>
      <c r="D17" s="2" t="s">
        <v>56</v>
      </c>
      <c r="E17" s="4">
        <v>40</v>
      </c>
      <c r="F17" s="4">
        <v>135200</v>
      </c>
      <c r="G17" s="4">
        <v>13520</v>
      </c>
      <c r="H17" s="4">
        <v>148720</v>
      </c>
    </row>
    <row r="18" spans="1:8" ht="15.75">
      <c r="A18" s="3" t="s">
        <v>21</v>
      </c>
      <c r="B18" s="2" t="s">
        <v>93</v>
      </c>
      <c r="C18" s="2" t="s">
        <v>62</v>
      </c>
      <c r="D18" s="2" t="s">
        <v>83</v>
      </c>
      <c r="E18" s="4">
        <v>10</v>
      </c>
      <c r="F18" s="4">
        <v>42300</v>
      </c>
      <c r="G18" s="4">
        <v>4230</v>
      </c>
      <c r="H18" s="4">
        <v>46530</v>
      </c>
    </row>
    <row r="19" spans="1:8" ht="15.75">
      <c r="A19" s="3" t="s">
        <v>21</v>
      </c>
      <c r="B19" s="2" t="s">
        <v>94</v>
      </c>
      <c r="C19" s="2" t="s">
        <v>62</v>
      </c>
      <c r="D19" s="2" t="s">
        <v>95</v>
      </c>
      <c r="E19" s="4">
        <v>10</v>
      </c>
      <c r="F19" s="4">
        <v>52800</v>
      </c>
      <c r="G19" s="4">
        <v>5280</v>
      </c>
      <c r="H19" s="4">
        <v>58080</v>
      </c>
    </row>
    <row r="20" spans="1:8" ht="15.75">
      <c r="A20" s="3" t="s">
        <v>21</v>
      </c>
      <c r="B20" s="2" t="s">
        <v>117</v>
      </c>
      <c r="C20" s="2" t="s">
        <v>116</v>
      </c>
      <c r="D20" s="2" t="s">
        <v>113</v>
      </c>
      <c r="E20" s="4">
        <v>1000</v>
      </c>
      <c r="F20" s="4">
        <v>240000</v>
      </c>
      <c r="G20" s="4">
        <v>24000</v>
      </c>
      <c r="H20" s="4">
        <v>264000</v>
      </c>
    </row>
    <row r="21" spans="1:8" ht="15.75">
      <c r="A21" s="3" t="s">
        <v>21</v>
      </c>
      <c r="B21" s="2" t="s">
        <v>166</v>
      </c>
      <c r="C21" s="2" t="s">
        <v>96</v>
      </c>
      <c r="D21" s="2" t="s">
        <v>167</v>
      </c>
      <c r="E21" s="4">
        <v>100</v>
      </c>
      <c r="F21" s="4">
        <v>800000</v>
      </c>
      <c r="G21" s="4">
        <v>80000</v>
      </c>
      <c r="H21" s="4">
        <v>880000</v>
      </c>
    </row>
    <row r="22" spans="1:8" ht="15.75">
      <c r="A22" s="3" t="s">
        <v>21</v>
      </c>
      <c r="B22" s="2" t="s">
        <v>197</v>
      </c>
      <c r="C22" s="2" t="s">
        <v>106</v>
      </c>
      <c r="D22" s="2" t="s">
        <v>68</v>
      </c>
      <c r="E22" s="4">
        <v>-1</v>
      </c>
      <c r="F22" s="4">
        <v>-22700</v>
      </c>
      <c r="G22" s="4">
        <v>-2270</v>
      </c>
      <c r="H22" s="4">
        <v>-24970</v>
      </c>
    </row>
    <row r="23" spans="1:8" ht="15.75">
      <c r="A23" s="3" t="s">
        <v>21</v>
      </c>
      <c r="B23" s="2" t="s">
        <v>199</v>
      </c>
      <c r="C23" s="2" t="s">
        <v>198</v>
      </c>
      <c r="D23" s="2" t="s">
        <v>68</v>
      </c>
      <c r="E23" s="4">
        <v>1</v>
      </c>
      <c r="F23" s="4">
        <v>33900</v>
      </c>
      <c r="G23" s="4">
        <v>3390</v>
      </c>
      <c r="H23" s="4">
        <v>37290</v>
      </c>
    </row>
    <row r="24" spans="1:8" ht="15.75">
      <c r="A24" s="3" t="s">
        <v>21</v>
      </c>
      <c r="B24" s="2" t="s">
        <v>225</v>
      </c>
      <c r="C24" s="2" t="s">
        <v>223</v>
      </c>
      <c r="D24" s="2" t="s">
        <v>75</v>
      </c>
      <c r="E24" s="4">
        <v>4</v>
      </c>
      <c r="F24" s="4">
        <v>72800</v>
      </c>
      <c r="G24" s="4">
        <v>7280</v>
      </c>
      <c r="H24" s="4">
        <v>80080</v>
      </c>
    </row>
    <row r="25" spans="1:8" ht="15.75">
      <c r="A25" s="3" t="s">
        <v>21</v>
      </c>
      <c r="B25" s="2" t="s">
        <v>226</v>
      </c>
      <c r="C25" s="2" t="s">
        <v>223</v>
      </c>
      <c r="D25" s="2" t="s">
        <v>56</v>
      </c>
      <c r="E25" s="4">
        <v>23</v>
      </c>
      <c r="F25" s="4">
        <v>125800</v>
      </c>
      <c r="G25" s="4">
        <v>12580</v>
      </c>
      <c r="H25" s="4">
        <v>138380</v>
      </c>
    </row>
    <row r="26" spans="1:8" ht="15.75">
      <c r="A26" s="3" t="s">
        <v>21</v>
      </c>
      <c r="B26" s="2" t="s">
        <v>233</v>
      </c>
      <c r="C26" s="2" t="s">
        <v>232</v>
      </c>
      <c r="D26" s="2" t="s">
        <v>52</v>
      </c>
      <c r="E26" s="4">
        <v>2</v>
      </c>
      <c r="F26" s="4">
        <v>18000</v>
      </c>
      <c r="G26" s="4">
        <v>1800</v>
      </c>
      <c r="H26" s="4">
        <v>19800</v>
      </c>
    </row>
    <row r="27" spans="1:8" ht="15.75">
      <c r="A27" s="3" t="s">
        <v>21</v>
      </c>
      <c r="B27" s="2" t="s">
        <v>256</v>
      </c>
      <c r="C27" s="2" t="s">
        <v>255</v>
      </c>
      <c r="D27" s="2"/>
      <c r="E27" s="4">
        <v>3</v>
      </c>
      <c r="F27" s="4">
        <v>12000</v>
      </c>
      <c r="G27" s="4">
        <v>1200</v>
      </c>
      <c r="H27" s="4">
        <v>13200</v>
      </c>
    </row>
    <row r="28" spans="1:8" ht="15.75">
      <c r="A28" s="3" t="s">
        <v>21</v>
      </c>
      <c r="B28" s="2" t="s">
        <v>274</v>
      </c>
      <c r="C28" s="2" t="s">
        <v>264</v>
      </c>
      <c r="D28" s="2" t="s">
        <v>104</v>
      </c>
      <c r="E28" s="4">
        <v>30</v>
      </c>
      <c r="F28" s="4">
        <v>142890</v>
      </c>
      <c r="G28" s="4">
        <v>14289</v>
      </c>
      <c r="H28" s="4">
        <v>157179</v>
      </c>
    </row>
    <row r="29" spans="1:8" ht="15.75">
      <c r="A29" s="3" t="s">
        <v>21</v>
      </c>
      <c r="B29" s="2" t="s">
        <v>278</v>
      </c>
      <c r="C29" s="2" t="s">
        <v>264</v>
      </c>
      <c r="D29" s="2" t="s">
        <v>54</v>
      </c>
      <c r="E29" s="4">
        <v>100</v>
      </c>
      <c r="F29" s="4">
        <v>569500</v>
      </c>
      <c r="G29" s="4">
        <v>56950</v>
      </c>
      <c r="H29" s="4">
        <v>626450</v>
      </c>
    </row>
    <row r="30" spans="1:8" ht="15.75">
      <c r="A30" s="3" t="s">
        <v>21</v>
      </c>
      <c r="B30" s="2" t="s">
        <v>281</v>
      </c>
      <c r="C30" s="2" t="s">
        <v>264</v>
      </c>
      <c r="D30" s="2" t="s">
        <v>65</v>
      </c>
      <c r="E30" s="4">
        <v>50</v>
      </c>
      <c r="F30" s="4">
        <v>331450</v>
      </c>
      <c r="G30" s="4">
        <v>33145</v>
      </c>
      <c r="H30" s="4">
        <v>364595</v>
      </c>
    </row>
    <row r="31" spans="1:8" ht="15.75">
      <c r="A31" s="3" t="s">
        <v>21</v>
      </c>
      <c r="B31" s="2" t="s">
        <v>283</v>
      </c>
      <c r="C31" s="2" t="s">
        <v>264</v>
      </c>
      <c r="D31" s="2" t="s">
        <v>75</v>
      </c>
      <c r="E31" s="4">
        <v>70</v>
      </c>
      <c r="F31" s="4">
        <v>529340</v>
      </c>
      <c r="G31" s="4">
        <v>52934</v>
      </c>
      <c r="H31" s="4">
        <v>582274</v>
      </c>
    </row>
    <row r="32" spans="1:8" ht="15.75">
      <c r="A32" s="3" t="s">
        <v>21</v>
      </c>
      <c r="B32" s="2" t="s">
        <v>284</v>
      </c>
      <c r="C32" s="2" t="s">
        <v>264</v>
      </c>
      <c r="D32" s="2" t="s">
        <v>243</v>
      </c>
      <c r="E32" s="4">
        <v>50</v>
      </c>
      <c r="F32" s="4">
        <v>514850</v>
      </c>
      <c r="G32" s="4">
        <v>51485</v>
      </c>
      <c r="H32" s="4">
        <v>566335</v>
      </c>
    </row>
    <row r="33" spans="1:8" ht="15.75">
      <c r="A33" s="3" t="s">
        <v>21</v>
      </c>
      <c r="B33" s="2" t="s">
        <v>285</v>
      </c>
      <c r="C33" s="2" t="s">
        <v>264</v>
      </c>
      <c r="D33" s="2" t="s">
        <v>56</v>
      </c>
      <c r="E33" s="4">
        <v>70</v>
      </c>
      <c r="F33" s="4">
        <v>182450</v>
      </c>
      <c r="G33" s="4">
        <v>18245</v>
      </c>
      <c r="H33" s="4">
        <v>200695</v>
      </c>
    </row>
    <row r="34" spans="1:8" ht="15.75">
      <c r="A34" s="3" t="s">
        <v>21</v>
      </c>
      <c r="B34" s="2" t="s">
        <v>293</v>
      </c>
      <c r="C34" s="2" t="s">
        <v>264</v>
      </c>
      <c r="D34" s="2" t="s">
        <v>99</v>
      </c>
      <c r="E34" s="4">
        <v>100</v>
      </c>
      <c r="F34" s="4">
        <v>382500</v>
      </c>
      <c r="G34" s="4">
        <v>38250</v>
      </c>
      <c r="H34" s="4">
        <v>420750</v>
      </c>
    </row>
    <row r="35" spans="1:8" ht="15.75">
      <c r="A35" s="3" t="s">
        <v>21</v>
      </c>
      <c r="B35" s="2" t="s">
        <v>313</v>
      </c>
      <c r="C35" s="2" t="s">
        <v>312</v>
      </c>
      <c r="D35" s="2" t="s">
        <v>56</v>
      </c>
      <c r="E35" s="4">
        <v>2</v>
      </c>
      <c r="F35" s="4">
        <v>7000</v>
      </c>
      <c r="G35" s="4">
        <v>700</v>
      </c>
      <c r="H35" s="4">
        <v>7700</v>
      </c>
    </row>
    <row r="36" spans="1:8" ht="15.75">
      <c r="A36" s="3" t="s">
        <v>21</v>
      </c>
      <c r="B36" s="2" t="s">
        <v>324</v>
      </c>
      <c r="C36" s="2" t="s">
        <v>299</v>
      </c>
      <c r="D36" s="2" t="s">
        <v>325</v>
      </c>
      <c r="E36" s="4">
        <v>5</v>
      </c>
      <c r="F36" s="4">
        <v>21000</v>
      </c>
      <c r="G36" s="4">
        <v>2100</v>
      </c>
      <c r="H36" s="4">
        <v>23100</v>
      </c>
    </row>
    <row r="37" spans="1:8" ht="15.75">
      <c r="A37" s="3" t="s">
        <v>21</v>
      </c>
      <c r="B37" s="2" t="s">
        <v>342</v>
      </c>
      <c r="C37" s="2" t="s">
        <v>264</v>
      </c>
      <c r="D37" s="2" t="s">
        <v>343</v>
      </c>
      <c r="E37" s="4">
        <v>30</v>
      </c>
      <c r="F37" s="4">
        <v>170850</v>
      </c>
      <c r="G37" s="4">
        <v>17085</v>
      </c>
      <c r="H37" s="4">
        <v>187935</v>
      </c>
    </row>
    <row r="38" spans="1:8" ht="15.75">
      <c r="A38" s="3" t="s">
        <v>21</v>
      </c>
      <c r="B38" s="2" t="s">
        <v>344</v>
      </c>
      <c r="C38" s="2" t="s">
        <v>264</v>
      </c>
      <c r="D38" s="2" t="s">
        <v>345</v>
      </c>
      <c r="E38" s="4">
        <v>30</v>
      </c>
      <c r="F38" s="4">
        <v>198870</v>
      </c>
      <c r="G38" s="4">
        <v>19887</v>
      </c>
      <c r="H38" s="4">
        <v>218757</v>
      </c>
    </row>
    <row r="39" spans="1:8" ht="15.75">
      <c r="A39" s="3" t="s">
        <v>21</v>
      </c>
      <c r="B39" s="2" t="s">
        <v>346</v>
      </c>
      <c r="C39" s="2" t="s">
        <v>264</v>
      </c>
      <c r="D39" s="2" t="s">
        <v>347</v>
      </c>
      <c r="E39" s="4">
        <v>10</v>
      </c>
      <c r="F39" s="4">
        <v>102970</v>
      </c>
      <c r="G39" s="4">
        <v>10297</v>
      </c>
      <c r="H39" s="4">
        <v>113267</v>
      </c>
    </row>
    <row r="40" spans="1:8" ht="15.75">
      <c r="A40" s="3" t="s">
        <v>21</v>
      </c>
      <c r="B40" s="2" t="s">
        <v>380</v>
      </c>
      <c r="C40" s="2" t="s">
        <v>223</v>
      </c>
      <c r="D40" s="2" t="s">
        <v>239</v>
      </c>
      <c r="E40" s="4">
        <v>10</v>
      </c>
      <c r="F40" s="4">
        <v>102000</v>
      </c>
      <c r="G40" s="4">
        <v>10200</v>
      </c>
      <c r="H40" s="4">
        <v>112200</v>
      </c>
    </row>
    <row r="41" spans="1:8" ht="15.75">
      <c r="A41" s="3" t="s">
        <v>21</v>
      </c>
      <c r="B41" s="2" t="s">
        <v>397</v>
      </c>
      <c r="C41" s="2" t="s">
        <v>223</v>
      </c>
      <c r="D41" s="2" t="s">
        <v>398</v>
      </c>
      <c r="E41" s="4">
        <v>2</v>
      </c>
      <c r="F41" s="4">
        <v>148600</v>
      </c>
      <c r="G41" s="4">
        <v>14860</v>
      </c>
      <c r="H41" s="4">
        <v>163460</v>
      </c>
    </row>
    <row r="42" spans="1:8" ht="15.75">
      <c r="A42" s="3" t="s">
        <v>21</v>
      </c>
      <c r="B42" s="2" t="s">
        <v>418</v>
      </c>
      <c r="C42" s="2" t="s">
        <v>417</v>
      </c>
      <c r="D42" s="2" t="s">
        <v>52</v>
      </c>
      <c r="E42" s="4">
        <v>1</v>
      </c>
      <c r="F42" s="4">
        <v>8000</v>
      </c>
      <c r="G42" s="4">
        <v>800</v>
      </c>
      <c r="H42" s="4">
        <v>8800</v>
      </c>
    </row>
    <row r="43" spans="1:8" ht="15.75">
      <c r="A43" s="3" t="s">
        <v>21</v>
      </c>
      <c r="B43" s="2" t="s">
        <v>496</v>
      </c>
      <c r="C43" s="2" t="s">
        <v>495</v>
      </c>
      <c r="D43" s="2" t="s">
        <v>497</v>
      </c>
      <c r="E43" s="4">
        <v>2</v>
      </c>
      <c r="F43" s="4">
        <v>8400</v>
      </c>
      <c r="G43" s="4">
        <v>840</v>
      </c>
      <c r="H43" s="4">
        <v>9240</v>
      </c>
    </row>
    <row r="44" spans="1:8" ht="15.75">
      <c r="A44" s="3" t="s">
        <v>21</v>
      </c>
      <c r="B44" s="2" t="s">
        <v>515</v>
      </c>
      <c r="C44" s="2" t="s">
        <v>514</v>
      </c>
      <c r="D44" s="2" t="s">
        <v>516</v>
      </c>
      <c r="E44" s="4">
        <v>150</v>
      </c>
      <c r="F44" s="4">
        <v>865100</v>
      </c>
      <c r="G44" s="4">
        <v>86510</v>
      </c>
      <c r="H44" s="4">
        <v>951610</v>
      </c>
    </row>
    <row r="45" spans="1:8" ht="15.75">
      <c r="A45" s="3" t="s">
        <v>21</v>
      </c>
      <c r="B45" s="2" t="s">
        <v>525</v>
      </c>
      <c r="C45" s="2" t="s">
        <v>524</v>
      </c>
      <c r="D45" s="2" t="s">
        <v>526</v>
      </c>
      <c r="E45" s="4">
        <v>290</v>
      </c>
      <c r="F45" s="4">
        <v>1888630</v>
      </c>
      <c r="G45" s="4">
        <v>188863</v>
      </c>
      <c r="H45" s="4">
        <v>2077493</v>
      </c>
    </row>
    <row r="46" spans="1:8" ht="15.75">
      <c r="A46" s="3" t="s">
        <v>21</v>
      </c>
      <c r="B46" s="2" t="s">
        <v>531</v>
      </c>
      <c r="C46" s="2" t="s">
        <v>530</v>
      </c>
      <c r="D46" s="2" t="s">
        <v>532</v>
      </c>
      <c r="E46" s="4">
        <v>300</v>
      </c>
      <c r="F46" s="4">
        <v>904750</v>
      </c>
      <c r="G46" s="4">
        <v>90475</v>
      </c>
      <c r="H46" s="4">
        <v>995225</v>
      </c>
    </row>
    <row r="47" spans="1:8" ht="15.75">
      <c r="A47" s="3" t="s">
        <v>21</v>
      </c>
      <c r="B47" s="2" t="s">
        <v>536</v>
      </c>
      <c r="C47" s="2" t="s">
        <v>355</v>
      </c>
      <c r="D47" s="2" t="s">
        <v>537</v>
      </c>
      <c r="E47" s="4">
        <v>220</v>
      </c>
      <c r="F47" s="4">
        <v>1568970</v>
      </c>
      <c r="G47" s="4">
        <v>156897</v>
      </c>
      <c r="H47" s="4">
        <v>1725867</v>
      </c>
    </row>
    <row r="48" spans="1:8" ht="15.75">
      <c r="A48" s="3" t="s">
        <v>21</v>
      </c>
      <c r="B48" s="2" t="s">
        <v>546</v>
      </c>
      <c r="C48" s="2" t="s">
        <v>545</v>
      </c>
      <c r="D48" s="2" t="s">
        <v>547</v>
      </c>
      <c r="E48" s="4">
        <v>160</v>
      </c>
      <c r="F48" s="4">
        <v>1261220</v>
      </c>
      <c r="G48" s="4">
        <v>126122</v>
      </c>
      <c r="H48" s="4">
        <v>1387342</v>
      </c>
    </row>
    <row r="49" spans="1:8" ht="15.75">
      <c r="A49" s="3" t="s">
        <v>21</v>
      </c>
      <c r="B49" s="2" t="s">
        <v>549</v>
      </c>
      <c r="C49" s="2" t="s">
        <v>548</v>
      </c>
      <c r="D49" s="2" t="s">
        <v>550</v>
      </c>
      <c r="E49" s="4">
        <v>250</v>
      </c>
      <c r="F49" s="4">
        <v>783500</v>
      </c>
      <c r="G49" s="4">
        <v>78350</v>
      </c>
      <c r="H49" s="4">
        <v>861850</v>
      </c>
    </row>
    <row r="50" spans="1:8" ht="15.75">
      <c r="A50" s="3" t="s">
        <v>21</v>
      </c>
      <c r="B50" s="2" t="s">
        <v>552</v>
      </c>
      <c r="C50" s="2" t="s">
        <v>551</v>
      </c>
      <c r="D50" s="2" t="s">
        <v>553</v>
      </c>
      <c r="E50" s="4">
        <v>2</v>
      </c>
      <c r="F50" s="4">
        <v>19200</v>
      </c>
      <c r="G50" s="4">
        <v>1920</v>
      </c>
      <c r="H50" s="4">
        <v>21120</v>
      </c>
    </row>
    <row r="51" spans="1:8" ht="15.75">
      <c r="A51" s="3" t="s">
        <v>21</v>
      </c>
      <c r="B51" s="2" t="s">
        <v>561</v>
      </c>
      <c r="C51" s="2" t="s">
        <v>560</v>
      </c>
      <c r="D51" s="2" t="s">
        <v>562</v>
      </c>
      <c r="E51" s="4">
        <v>70</v>
      </c>
      <c r="F51" s="4">
        <v>251640</v>
      </c>
      <c r="G51" s="4">
        <v>25164</v>
      </c>
      <c r="H51" s="4">
        <v>276804</v>
      </c>
    </row>
    <row r="52" spans="1:8" ht="15.75">
      <c r="A52" s="3" t="s">
        <v>21</v>
      </c>
      <c r="B52" s="2" t="s">
        <v>576</v>
      </c>
      <c r="C52" s="2" t="s">
        <v>575</v>
      </c>
      <c r="D52" s="2" t="s">
        <v>577</v>
      </c>
      <c r="E52" s="4">
        <v>70</v>
      </c>
      <c r="F52" s="4">
        <v>276900</v>
      </c>
      <c r="G52" s="4">
        <v>27690</v>
      </c>
      <c r="H52" s="4">
        <v>304590</v>
      </c>
    </row>
    <row r="53" spans="1:8" ht="15.75">
      <c r="A53" s="3" t="s">
        <v>21</v>
      </c>
      <c r="B53" s="2" t="s">
        <v>610</v>
      </c>
      <c r="C53" s="2" t="s">
        <v>609</v>
      </c>
      <c r="D53" s="2" t="s">
        <v>611</v>
      </c>
      <c r="E53" s="4">
        <v>4</v>
      </c>
      <c r="F53" s="4">
        <v>11200</v>
      </c>
      <c r="G53" s="4">
        <v>1120</v>
      </c>
      <c r="H53" s="4">
        <v>12320</v>
      </c>
    </row>
    <row r="54" spans="1:8" ht="15.75">
      <c r="A54" s="3" t="s">
        <v>21</v>
      </c>
      <c r="B54" s="2" t="s">
        <v>612</v>
      </c>
      <c r="C54" s="2" t="s">
        <v>363</v>
      </c>
      <c r="D54" s="2" t="s">
        <v>613</v>
      </c>
      <c r="E54" s="4">
        <v>330</v>
      </c>
      <c r="F54" s="4">
        <v>1709600</v>
      </c>
      <c r="G54" s="4">
        <v>170960</v>
      </c>
      <c r="H54" s="4">
        <v>1880560</v>
      </c>
    </row>
    <row r="55" spans="1:8" ht="15.75">
      <c r="A55" s="3" t="s">
        <v>21</v>
      </c>
      <c r="B55" s="2" t="s">
        <v>615</v>
      </c>
      <c r="C55" s="2" t="s">
        <v>614</v>
      </c>
      <c r="D55" s="2" t="s">
        <v>616</v>
      </c>
      <c r="E55" s="4">
        <v>197</v>
      </c>
      <c r="F55" s="4">
        <v>438487</v>
      </c>
      <c r="G55" s="4">
        <v>43849</v>
      </c>
      <c r="H55" s="4">
        <v>482336</v>
      </c>
    </row>
    <row r="56" spans="1:8" ht="15.75">
      <c r="A56" s="3" t="s">
        <v>21</v>
      </c>
      <c r="B56" s="2" t="s">
        <v>619</v>
      </c>
      <c r="C56" s="2" t="s">
        <v>366</v>
      </c>
      <c r="D56" s="2" t="s">
        <v>620</v>
      </c>
      <c r="E56" s="4">
        <v>262</v>
      </c>
      <c r="F56" s="4">
        <v>1589860</v>
      </c>
      <c r="G56" s="4">
        <v>158986</v>
      </c>
      <c r="H56" s="4">
        <v>1748846</v>
      </c>
    </row>
    <row r="57" spans="1:8" ht="15.75">
      <c r="A57" s="3" t="s">
        <v>21</v>
      </c>
      <c r="B57" s="2" t="s">
        <v>622</v>
      </c>
      <c r="C57" s="2" t="s">
        <v>621</v>
      </c>
      <c r="D57" s="2" t="s">
        <v>623</v>
      </c>
      <c r="E57" s="4">
        <v>80</v>
      </c>
      <c r="F57" s="4">
        <v>207520</v>
      </c>
      <c r="G57" s="4">
        <v>20752</v>
      </c>
      <c r="H57" s="4">
        <v>228272</v>
      </c>
    </row>
    <row r="58" spans="1:8" ht="15.75">
      <c r="A58" s="3" t="s">
        <v>21</v>
      </c>
      <c r="B58" s="2" t="s">
        <v>631</v>
      </c>
      <c r="C58" s="2" t="s">
        <v>630</v>
      </c>
      <c r="D58" s="2" t="s">
        <v>632</v>
      </c>
      <c r="E58" s="4">
        <v>50</v>
      </c>
      <c r="F58" s="4">
        <v>158650</v>
      </c>
      <c r="G58" s="4">
        <v>15865</v>
      </c>
      <c r="H58" s="4">
        <v>174515</v>
      </c>
    </row>
    <row r="59" spans="1:8" ht="15.75">
      <c r="A59" s="3" t="s">
        <v>21</v>
      </c>
      <c r="B59" s="2" t="s">
        <v>634</v>
      </c>
      <c r="C59" s="2" t="s">
        <v>633</v>
      </c>
      <c r="D59" s="2" t="s">
        <v>635</v>
      </c>
      <c r="E59" s="4">
        <v>34</v>
      </c>
      <c r="F59" s="4">
        <v>54264</v>
      </c>
      <c r="G59" s="4">
        <v>5426</v>
      </c>
      <c r="H59" s="4">
        <v>59690</v>
      </c>
    </row>
    <row r="60" spans="1:8" ht="15.75">
      <c r="A60" s="3" t="s">
        <v>21</v>
      </c>
      <c r="B60" s="2" t="s">
        <v>638</v>
      </c>
      <c r="C60" s="2" t="s">
        <v>352</v>
      </c>
      <c r="D60" s="2" t="s">
        <v>639</v>
      </c>
      <c r="E60" s="4">
        <v>422</v>
      </c>
      <c r="F60" s="4">
        <v>2730620</v>
      </c>
      <c r="G60" s="4">
        <v>273062</v>
      </c>
      <c r="H60" s="4">
        <v>3003682</v>
      </c>
    </row>
    <row r="61" spans="1:8" ht="15.75">
      <c r="A61" s="3" t="s">
        <v>21</v>
      </c>
      <c r="B61" s="2" t="s">
        <v>641</v>
      </c>
      <c r="C61" s="2" t="s">
        <v>640</v>
      </c>
      <c r="D61" s="2" t="s">
        <v>642</v>
      </c>
      <c r="E61" s="4">
        <v>70</v>
      </c>
      <c r="F61" s="4">
        <v>209790</v>
      </c>
      <c r="G61" s="4">
        <v>20979</v>
      </c>
      <c r="H61" s="4">
        <v>230769</v>
      </c>
    </row>
    <row r="62" spans="1:8" ht="15.75">
      <c r="A62" s="3" t="s">
        <v>21</v>
      </c>
      <c r="B62" s="2" t="s">
        <v>645</v>
      </c>
      <c r="C62" s="2" t="s">
        <v>358</v>
      </c>
      <c r="D62" s="2" t="s">
        <v>646</v>
      </c>
      <c r="E62" s="4">
        <v>150</v>
      </c>
      <c r="F62" s="4">
        <v>1184650</v>
      </c>
      <c r="G62" s="4">
        <v>118465</v>
      </c>
      <c r="H62" s="4">
        <v>1303115</v>
      </c>
    </row>
    <row r="63" spans="1:8" ht="15.75">
      <c r="A63" s="3" t="s">
        <v>21</v>
      </c>
      <c r="B63" s="2" t="s">
        <v>648</v>
      </c>
      <c r="C63" s="2" t="s">
        <v>647</v>
      </c>
      <c r="D63" s="2" t="s">
        <v>649</v>
      </c>
      <c r="E63" s="4">
        <v>10</v>
      </c>
      <c r="F63" s="4">
        <v>35870</v>
      </c>
      <c r="G63" s="4">
        <v>3587</v>
      </c>
      <c r="H63" s="4">
        <v>39457</v>
      </c>
    </row>
    <row r="64" spans="1:8" ht="15.75">
      <c r="A64" s="3" t="s">
        <v>21</v>
      </c>
      <c r="B64" s="2" t="s">
        <v>655</v>
      </c>
      <c r="C64" s="2" t="s">
        <v>654</v>
      </c>
      <c r="D64" s="2" t="s">
        <v>656</v>
      </c>
      <c r="E64" s="4">
        <v>25</v>
      </c>
      <c r="F64" s="4">
        <v>86400</v>
      </c>
      <c r="G64" s="4">
        <v>8640</v>
      </c>
      <c r="H64" s="4">
        <v>95040</v>
      </c>
    </row>
    <row r="65" spans="1:8" ht="15.75">
      <c r="A65" s="3" t="s">
        <v>21</v>
      </c>
      <c r="B65" s="2" t="s">
        <v>658</v>
      </c>
      <c r="C65" s="2" t="s">
        <v>657</v>
      </c>
      <c r="D65" s="2" t="s">
        <v>659</v>
      </c>
      <c r="E65" s="4">
        <v>68</v>
      </c>
      <c r="F65" s="4">
        <v>103564</v>
      </c>
      <c r="G65" s="4">
        <v>10356</v>
      </c>
      <c r="H65" s="4">
        <v>113920</v>
      </c>
    </row>
    <row r="66" spans="1:8" ht="15.75">
      <c r="A66" s="3" t="s">
        <v>21</v>
      </c>
      <c r="B66" s="2" t="s">
        <v>660</v>
      </c>
      <c r="C66" s="2" t="s">
        <v>448</v>
      </c>
      <c r="D66" s="2" t="s">
        <v>661</v>
      </c>
      <c r="E66" s="4">
        <v>95</v>
      </c>
      <c r="F66" s="4">
        <v>899440</v>
      </c>
      <c r="G66" s="4">
        <v>89944</v>
      </c>
      <c r="H66" s="4">
        <v>989384</v>
      </c>
    </row>
    <row r="67" spans="1:8" ht="15.75">
      <c r="A67" s="3" t="s">
        <v>21</v>
      </c>
      <c r="B67" s="2" t="s">
        <v>674</v>
      </c>
      <c r="C67" s="2" t="s">
        <v>673</v>
      </c>
      <c r="D67" s="2" t="s">
        <v>675</v>
      </c>
      <c r="E67" s="4">
        <v>30</v>
      </c>
      <c r="F67" s="4">
        <v>126000</v>
      </c>
      <c r="G67" s="4">
        <v>12600</v>
      </c>
      <c r="H67" s="4">
        <v>138600</v>
      </c>
    </row>
    <row r="68" spans="1:8" ht="15.75">
      <c r="A68" s="3" t="s">
        <v>21</v>
      </c>
      <c r="B68" s="2" t="s">
        <v>680</v>
      </c>
      <c r="C68" s="2" t="s">
        <v>679</v>
      </c>
      <c r="D68" s="2" t="s">
        <v>681</v>
      </c>
      <c r="E68" s="4">
        <v>32</v>
      </c>
      <c r="F68" s="4">
        <v>353120</v>
      </c>
      <c r="G68" s="4">
        <v>35312</v>
      </c>
      <c r="H68" s="4">
        <v>388432</v>
      </c>
    </row>
    <row r="69" spans="1:8" ht="15.75">
      <c r="A69" s="3" t="s">
        <v>21</v>
      </c>
      <c r="B69" s="2" t="s">
        <v>686</v>
      </c>
      <c r="C69" s="2" t="s">
        <v>685</v>
      </c>
      <c r="D69" s="2" t="s">
        <v>687</v>
      </c>
      <c r="E69" s="4">
        <v>10</v>
      </c>
      <c r="F69" s="4">
        <v>106120</v>
      </c>
      <c r="G69" s="4">
        <v>10612</v>
      </c>
      <c r="H69" s="4">
        <v>116732</v>
      </c>
    </row>
    <row r="70" spans="1:8" ht="15.75">
      <c r="A70" s="3" t="s">
        <v>21</v>
      </c>
      <c r="B70" s="2" t="s">
        <v>692</v>
      </c>
      <c r="C70" s="2" t="s">
        <v>691</v>
      </c>
      <c r="D70" s="2" t="s">
        <v>693</v>
      </c>
      <c r="E70" s="4">
        <v>20</v>
      </c>
      <c r="F70" s="4">
        <v>272000</v>
      </c>
      <c r="G70" s="4">
        <v>27200</v>
      </c>
      <c r="H70" s="4">
        <v>299200</v>
      </c>
    </row>
    <row r="71" spans="1:8" ht="15.75">
      <c r="A71" s="3" t="s">
        <v>21</v>
      </c>
      <c r="B71" s="2" t="s">
        <v>700</v>
      </c>
      <c r="C71" s="2" t="s">
        <v>699</v>
      </c>
      <c r="D71" s="2" t="s">
        <v>701</v>
      </c>
      <c r="E71" s="4">
        <v>122</v>
      </c>
      <c r="F71" s="4">
        <v>549998</v>
      </c>
      <c r="G71" s="4">
        <v>54999</v>
      </c>
      <c r="H71" s="4">
        <v>604997</v>
      </c>
    </row>
    <row r="72" spans="1:8" ht="15.75">
      <c r="A72" s="3" t="s">
        <v>21</v>
      </c>
      <c r="B72" s="2" t="s">
        <v>703</v>
      </c>
      <c r="C72" s="2" t="s">
        <v>702</v>
      </c>
      <c r="D72" s="2" t="s">
        <v>704</v>
      </c>
      <c r="E72" s="4">
        <v>20</v>
      </c>
      <c r="F72" s="4">
        <v>35700</v>
      </c>
      <c r="G72" s="4">
        <v>3570</v>
      </c>
      <c r="H72" s="4">
        <v>39270</v>
      </c>
    </row>
    <row r="73" spans="1:8" ht="15.75">
      <c r="A73" s="3" t="s">
        <v>21</v>
      </c>
      <c r="B73" s="2" t="s">
        <v>734</v>
      </c>
      <c r="C73" s="2" t="s">
        <v>733</v>
      </c>
      <c r="D73" s="2" t="s">
        <v>735</v>
      </c>
      <c r="E73" s="4">
        <v>100</v>
      </c>
      <c r="F73" s="4">
        <v>509300</v>
      </c>
      <c r="G73" s="4">
        <v>50930</v>
      </c>
      <c r="H73" s="4">
        <v>560230</v>
      </c>
    </row>
    <row r="74" spans="1:8" ht="15.75">
      <c r="A74" s="3" t="s">
        <v>21</v>
      </c>
      <c r="B74" s="2" t="s">
        <v>737</v>
      </c>
      <c r="C74" s="2" t="s">
        <v>736</v>
      </c>
      <c r="D74" s="2" t="s">
        <v>738</v>
      </c>
      <c r="E74" s="4">
        <v>15</v>
      </c>
      <c r="F74" s="4">
        <v>28800</v>
      </c>
      <c r="G74" s="4">
        <v>2880</v>
      </c>
      <c r="H74" s="4">
        <v>31680</v>
      </c>
    </row>
    <row r="75" spans="1:8" ht="15.75">
      <c r="A75" s="3" t="s">
        <v>21</v>
      </c>
      <c r="B75" s="2" t="s">
        <v>745</v>
      </c>
      <c r="C75" s="2" t="s">
        <v>744</v>
      </c>
      <c r="D75" s="2" t="s">
        <v>746</v>
      </c>
      <c r="E75" s="4">
        <v>50</v>
      </c>
      <c r="F75" s="4">
        <v>266000</v>
      </c>
      <c r="G75" s="4">
        <v>26600</v>
      </c>
      <c r="H75" s="4">
        <v>292600</v>
      </c>
    </row>
    <row r="76" spans="1:8" ht="15.75">
      <c r="A76" s="3" t="s">
        <v>21</v>
      </c>
      <c r="B76" s="2" t="s">
        <v>748</v>
      </c>
      <c r="C76" s="2" t="s">
        <v>747</v>
      </c>
      <c r="D76" s="2" t="s">
        <v>749</v>
      </c>
      <c r="E76" s="4">
        <v>2</v>
      </c>
      <c r="F76" s="4">
        <v>4540</v>
      </c>
      <c r="G76" s="4">
        <v>454</v>
      </c>
      <c r="H76" s="4">
        <v>4994</v>
      </c>
    </row>
    <row r="77" spans="1:8" ht="15.75">
      <c r="A77" s="3" t="s">
        <v>21</v>
      </c>
      <c r="B77" s="2" t="s">
        <v>757</v>
      </c>
      <c r="C77" s="2" t="s">
        <v>756</v>
      </c>
      <c r="D77" s="2" t="s">
        <v>758</v>
      </c>
      <c r="E77" s="4">
        <v>50</v>
      </c>
      <c r="F77" s="4">
        <v>120800</v>
      </c>
      <c r="G77" s="4">
        <v>12080</v>
      </c>
      <c r="H77" s="4">
        <v>132880</v>
      </c>
    </row>
    <row r="78" spans="1:8" ht="15.75">
      <c r="A78" s="3" t="s">
        <v>21</v>
      </c>
      <c r="B78" s="2" t="s">
        <v>760</v>
      </c>
      <c r="C78" s="2" t="s">
        <v>759</v>
      </c>
      <c r="D78" s="2" t="s">
        <v>761</v>
      </c>
      <c r="E78" s="4">
        <v>-487</v>
      </c>
      <c r="F78" s="4">
        <v>-586100</v>
      </c>
      <c r="G78" s="4">
        <v>-58610</v>
      </c>
      <c r="H78" s="4">
        <v>-644710</v>
      </c>
    </row>
    <row r="79" spans="1:8" ht="15.75">
      <c r="A79" s="3" t="s">
        <v>21</v>
      </c>
      <c r="B79" s="2" t="s">
        <v>771</v>
      </c>
      <c r="C79" s="2" t="s">
        <v>770</v>
      </c>
      <c r="D79" s="2" t="s">
        <v>772</v>
      </c>
      <c r="E79" s="4">
        <v>57</v>
      </c>
      <c r="F79" s="4">
        <v>365800</v>
      </c>
      <c r="G79" s="4">
        <v>36580</v>
      </c>
      <c r="H79" s="4">
        <v>402380</v>
      </c>
    </row>
    <row r="80" spans="1:8" ht="15.75">
      <c r="A80" s="3" t="s">
        <v>21</v>
      </c>
      <c r="B80" s="2" t="s">
        <v>774</v>
      </c>
      <c r="C80" s="2" t="s">
        <v>773</v>
      </c>
      <c r="D80" s="2" t="s">
        <v>775</v>
      </c>
      <c r="E80" s="4">
        <v>330</v>
      </c>
      <c r="F80" s="4">
        <v>963600</v>
      </c>
      <c r="G80" s="4">
        <v>96360</v>
      </c>
      <c r="H80" s="4">
        <v>1059960</v>
      </c>
    </row>
    <row r="81" spans="1:8" ht="15.75">
      <c r="A81" s="3" t="s">
        <v>21</v>
      </c>
      <c r="B81" s="2" t="s">
        <v>779</v>
      </c>
      <c r="C81" s="2" t="s">
        <v>778</v>
      </c>
      <c r="D81" s="2" t="s">
        <v>780</v>
      </c>
      <c r="E81" s="4">
        <v>102</v>
      </c>
      <c r="F81" s="4">
        <v>729000</v>
      </c>
      <c r="G81" s="4">
        <v>72900</v>
      </c>
      <c r="H81" s="4">
        <v>801900</v>
      </c>
    </row>
    <row r="82" spans="1:8" ht="15.75">
      <c r="A82" s="3" t="s">
        <v>21</v>
      </c>
      <c r="B82" s="2" t="s">
        <v>790</v>
      </c>
      <c r="C82" s="2" t="s">
        <v>789</v>
      </c>
      <c r="D82" s="2" t="s">
        <v>791</v>
      </c>
      <c r="E82" s="4">
        <v>-473</v>
      </c>
      <c r="F82" s="4">
        <v>-660809</v>
      </c>
      <c r="G82" s="4">
        <v>-66081</v>
      </c>
      <c r="H82" s="4">
        <v>-726890</v>
      </c>
    </row>
    <row r="83" spans="1:8" ht="15.75">
      <c r="A83" s="3" t="s">
        <v>21</v>
      </c>
      <c r="B83" s="2" t="s">
        <v>800</v>
      </c>
      <c r="C83" s="2" t="s">
        <v>799</v>
      </c>
      <c r="D83" s="2" t="s">
        <v>801</v>
      </c>
      <c r="E83" s="4">
        <v>7</v>
      </c>
      <c r="F83" s="4">
        <v>70500</v>
      </c>
      <c r="G83" s="4">
        <v>7050</v>
      </c>
      <c r="H83" s="4">
        <v>77550</v>
      </c>
    </row>
    <row r="84" spans="1:8" ht="15.75">
      <c r="A84" s="3" t="s">
        <v>21</v>
      </c>
      <c r="B84" s="2" t="s">
        <v>803</v>
      </c>
      <c r="C84" s="2" t="s">
        <v>802</v>
      </c>
      <c r="D84" s="2" t="s">
        <v>804</v>
      </c>
      <c r="E84" s="4">
        <v>37</v>
      </c>
      <c r="F84" s="4">
        <v>139749</v>
      </c>
      <c r="G84" s="4">
        <v>13975</v>
      </c>
      <c r="H84" s="4">
        <v>153724</v>
      </c>
    </row>
    <row r="85" spans="1:8" ht="15.75">
      <c r="A85" s="3" t="s">
        <v>21</v>
      </c>
      <c r="B85" s="2" t="s">
        <v>814</v>
      </c>
      <c r="C85" s="2" t="s">
        <v>813</v>
      </c>
      <c r="D85" s="2" t="s">
        <v>815</v>
      </c>
      <c r="E85" s="4">
        <v>200</v>
      </c>
      <c r="F85" s="4">
        <v>291100</v>
      </c>
      <c r="G85" s="4">
        <v>29110</v>
      </c>
      <c r="H85" s="4">
        <v>320210</v>
      </c>
    </row>
    <row r="86" spans="1:8" ht="15.75">
      <c r="A86" s="3" t="s">
        <v>21</v>
      </c>
      <c r="B86" s="2" t="s">
        <v>820</v>
      </c>
      <c r="C86" s="2" t="s">
        <v>819</v>
      </c>
      <c r="D86" s="2" t="s">
        <v>821</v>
      </c>
      <c r="E86" s="4">
        <v>154</v>
      </c>
      <c r="F86" s="4">
        <v>574870</v>
      </c>
      <c r="G86" s="4">
        <v>57487</v>
      </c>
      <c r="H86" s="4">
        <v>632357</v>
      </c>
    </row>
    <row r="87" spans="1:8" ht="15.75">
      <c r="A87" s="3" t="s">
        <v>21</v>
      </c>
      <c r="B87" s="2" t="s">
        <v>823</v>
      </c>
      <c r="C87" s="2" t="s">
        <v>822</v>
      </c>
      <c r="D87" s="2" t="s">
        <v>824</v>
      </c>
      <c r="E87" s="4">
        <v>3107</v>
      </c>
      <c r="F87" s="4">
        <v>4683800</v>
      </c>
      <c r="G87" s="4">
        <v>468380</v>
      </c>
      <c r="H87" s="4">
        <v>5152180</v>
      </c>
    </row>
    <row r="88" spans="1:8" ht="15.75">
      <c r="A88" s="3" t="s">
        <v>21</v>
      </c>
      <c r="B88" s="2" t="s">
        <v>847</v>
      </c>
      <c r="C88" s="2" t="s">
        <v>846</v>
      </c>
      <c r="D88" s="2"/>
      <c r="E88" s="4">
        <v>55</v>
      </c>
      <c r="F88" s="4">
        <v>82665</v>
      </c>
      <c r="G88" s="4">
        <v>8267</v>
      </c>
      <c r="H88" s="4">
        <v>90932</v>
      </c>
    </row>
    <row r="89" spans="1:8" ht="15.75">
      <c r="A89" s="3" t="s">
        <v>21</v>
      </c>
      <c r="B89" s="2" t="s">
        <v>855</v>
      </c>
      <c r="C89" s="2" t="s">
        <v>854</v>
      </c>
      <c r="D89" s="2" t="s">
        <v>856</v>
      </c>
      <c r="E89" s="4">
        <v>90</v>
      </c>
      <c r="F89" s="4">
        <v>325810</v>
      </c>
      <c r="G89" s="4">
        <v>32581</v>
      </c>
      <c r="H89" s="4">
        <v>358391</v>
      </c>
    </row>
    <row r="90" spans="1:8" ht="15.75">
      <c r="A90" s="3" t="s">
        <v>21</v>
      </c>
      <c r="B90" s="2" t="s">
        <v>858</v>
      </c>
      <c r="C90" s="2" t="s">
        <v>857</v>
      </c>
      <c r="D90" s="2" t="s">
        <v>859</v>
      </c>
      <c r="E90" s="4">
        <v>8</v>
      </c>
      <c r="F90" s="4">
        <v>16800</v>
      </c>
      <c r="G90" s="4">
        <v>1680</v>
      </c>
      <c r="H90" s="4">
        <v>18480</v>
      </c>
    </row>
    <row r="91" spans="1:8" ht="15.75">
      <c r="A91" s="3" t="s">
        <v>21</v>
      </c>
      <c r="B91" s="2" t="s">
        <v>865</v>
      </c>
      <c r="C91" s="2" t="s">
        <v>864</v>
      </c>
      <c r="D91" s="2" t="s">
        <v>866</v>
      </c>
      <c r="E91" s="4">
        <v>32</v>
      </c>
      <c r="F91" s="4">
        <v>52480</v>
      </c>
      <c r="G91" s="4">
        <v>5248</v>
      </c>
      <c r="H91" s="4">
        <v>57728</v>
      </c>
    </row>
    <row r="92" spans="1:8" ht="15.75">
      <c r="A92" s="3" t="s">
        <v>21</v>
      </c>
      <c r="B92" s="2" t="s">
        <v>953</v>
      </c>
      <c r="C92" s="2" t="s">
        <v>952</v>
      </c>
      <c r="D92" s="2"/>
      <c r="E92" s="4">
        <v>4</v>
      </c>
      <c r="F92" s="4">
        <v>22000</v>
      </c>
      <c r="G92" s="4">
        <v>2200</v>
      </c>
      <c r="H92" s="4">
        <v>24200</v>
      </c>
    </row>
    <row r="93" spans="1:8" ht="15.75">
      <c r="A93" s="3" t="s">
        <v>21</v>
      </c>
      <c r="B93" s="2" t="s">
        <v>1017</v>
      </c>
      <c r="C93" s="2" t="s">
        <v>1016</v>
      </c>
      <c r="D93" s="2" t="s">
        <v>919</v>
      </c>
      <c r="E93" s="4">
        <v>5</v>
      </c>
      <c r="F93" s="4">
        <v>207150</v>
      </c>
      <c r="G93" s="4">
        <v>20715</v>
      </c>
      <c r="H93" s="4">
        <v>227865</v>
      </c>
    </row>
    <row r="94" spans="1:8" ht="15.75">
      <c r="A94" s="3" t="s">
        <v>21</v>
      </c>
      <c r="B94" s="2" t="s">
        <v>1066</v>
      </c>
      <c r="C94" s="2" t="s">
        <v>1065</v>
      </c>
      <c r="D94" s="2"/>
      <c r="E94" s="4">
        <v>2</v>
      </c>
      <c r="F94" s="4">
        <v>26800</v>
      </c>
      <c r="G94" s="4">
        <v>2680</v>
      </c>
      <c r="H94" s="4">
        <v>29480</v>
      </c>
    </row>
    <row r="95" spans="1:8" ht="15.75">
      <c r="A95" s="3" t="s">
        <v>21</v>
      </c>
      <c r="B95" s="2" t="s">
        <v>1069</v>
      </c>
      <c r="C95" s="2" t="s">
        <v>789</v>
      </c>
      <c r="D95" s="2" t="s">
        <v>1070</v>
      </c>
      <c r="E95" s="4">
        <v>1480</v>
      </c>
      <c r="F95" s="4">
        <v>1406000</v>
      </c>
      <c r="G95" s="4">
        <v>140600</v>
      </c>
      <c r="H95" s="4">
        <v>1546600</v>
      </c>
    </row>
    <row r="96" spans="1:8" ht="15.75">
      <c r="A96" s="3" t="s">
        <v>21</v>
      </c>
      <c r="B96" s="2" t="s">
        <v>1073</v>
      </c>
      <c r="C96" s="2" t="s">
        <v>789</v>
      </c>
      <c r="D96" s="2" t="s">
        <v>1074</v>
      </c>
      <c r="E96" s="4">
        <v>1000</v>
      </c>
      <c r="F96" s="4">
        <v>1289000</v>
      </c>
      <c r="G96" s="4">
        <v>128900</v>
      </c>
      <c r="H96" s="4">
        <v>1417900</v>
      </c>
    </row>
    <row r="97" spans="1:8" ht="15.75">
      <c r="A97" s="3" t="s">
        <v>21</v>
      </c>
      <c r="B97" s="2" t="s">
        <v>1075</v>
      </c>
      <c r="C97" s="2" t="s">
        <v>822</v>
      </c>
      <c r="D97" s="2" t="s">
        <v>1076</v>
      </c>
      <c r="E97" s="4">
        <v>3500</v>
      </c>
      <c r="F97" s="4">
        <v>4826500</v>
      </c>
      <c r="G97" s="4">
        <v>482650</v>
      </c>
      <c r="H97" s="4">
        <v>5309150</v>
      </c>
    </row>
    <row r="98" spans="1:8" ht="15.75">
      <c r="A98" s="3" t="s">
        <v>21</v>
      </c>
      <c r="B98" s="2" t="s">
        <v>1079</v>
      </c>
      <c r="C98" s="2" t="s">
        <v>789</v>
      </c>
      <c r="D98" s="2" t="s">
        <v>1080</v>
      </c>
      <c r="E98" s="4">
        <v>500</v>
      </c>
      <c r="F98" s="4">
        <v>708500</v>
      </c>
      <c r="G98" s="4">
        <v>70850</v>
      </c>
      <c r="H98" s="4">
        <v>779350</v>
      </c>
    </row>
    <row r="99" spans="1:8" ht="15.75">
      <c r="A99" s="3" t="s">
        <v>21</v>
      </c>
      <c r="B99" s="2" t="s">
        <v>1081</v>
      </c>
      <c r="C99" s="2" t="s">
        <v>759</v>
      </c>
      <c r="D99" s="2" t="s">
        <v>1082</v>
      </c>
      <c r="E99" s="4">
        <v>500</v>
      </c>
      <c r="F99" s="4">
        <v>609500</v>
      </c>
      <c r="G99" s="4">
        <v>60950</v>
      </c>
      <c r="H99" s="4">
        <v>670450</v>
      </c>
    </row>
    <row r="100" spans="1:8" ht="15.75">
      <c r="A100" s="3" t="s">
        <v>21</v>
      </c>
      <c r="B100" s="2" t="s">
        <v>1119</v>
      </c>
      <c r="C100" s="2" t="s">
        <v>1118</v>
      </c>
      <c r="D100" s="2"/>
      <c r="E100" s="4">
        <v>100</v>
      </c>
      <c r="F100" s="4">
        <v>361000</v>
      </c>
      <c r="G100" s="4">
        <v>36100</v>
      </c>
      <c r="H100" s="4">
        <v>397100</v>
      </c>
    </row>
    <row r="101" spans="1:8" ht="15.75">
      <c r="A101" s="3" t="s">
        <v>21</v>
      </c>
      <c r="B101" s="2" t="s">
        <v>1122</v>
      </c>
      <c r="C101" s="2" t="s">
        <v>366</v>
      </c>
      <c r="D101" s="2" t="s">
        <v>1117</v>
      </c>
      <c r="E101" s="4">
        <v>2</v>
      </c>
      <c r="F101" s="4">
        <v>13400</v>
      </c>
      <c r="G101" s="4">
        <v>1340</v>
      </c>
      <c r="H101" s="4">
        <v>14740</v>
      </c>
    </row>
    <row r="102" spans="1:8" ht="15.75">
      <c r="A102" s="3" t="s">
        <v>21</v>
      </c>
      <c r="B102" s="2" t="s">
        <v>1180</v>
      </c>
      <c r="C102" s="2" t="s">
        <v>514</v>
      </c>
      <c r="D102" s="2" t="s">
        <v>414</v>
      </c>
      <c r="E102" s="4">
        <v>10</v>
      </c>
      <c r="F102" s="4">
        <v>27020</v>
      </c>
      <c r="G102" s="4">
        <v>2702</v>
      </c>
      <c r="H102" s="4">
        <v>29722</v>
      </c>
    </row>
    <row r="103" spans="1:8" ht="15.75">
      <c r="A103" s="3" t="s">
        <v>21</v>
      </c>
      <c r="B103" s="2" t="s">
        <v>1186</v>
      </c>
      <c r="C103" s="2" t="s">
        <v>575</v>
      </c>
      <c r="D103" s="2" t="s">
        <v>414</v>
      </c>
      <c r="E103" s="4">
        <v>15</v>
      </c>
      <c r="F103" s="4">
        <v>34065</v>
      </c>
      <c r="G103" s="4">
        <v>3407</v>
      </c>
      <c r="H103" s="4">
        <v>37472</v>
      </c>
    </row>
    <row r="104" spans="1:8" ht="15.75">
      <c r="A104" s="3" t="s">
        <v>21</v>
      </c>
      <c r="B104" s="2" t="s">
        <v>1207</v>
      </c>
      <c r="C104" s="2" t="s">
        <v>1206</v>
      </c>
      <c r="D104" s="2"/>
      <c r="E104" s="4">
        <v>188</v>
      </c>
      <c r="F104" s="4">
        <v>206800</v>
      </c>
      <c r="G104" s="4">
        <v>20680</v>
      </c>
      <c r="H104" s="4">
        <v>227480</v>
      </c>
    </row>
    <row r="105" spans="1:8" ht="15.75">
      <c r="A105" s="3" t="s">
        <v>21</v>
      </c>
      <c r="B105" s="2" t="s">
        <v>1270</v>
      </c>
      <c r="C105" s="2" t="s">
        <v>1267</v>
      </c>
      <c r="D105" s="2" t="s">
        <v>54</v>
      </c>
      <c r="E105" s="4">
        <v>30</v>
      </c>
      <c r="F105" s="4">
        <v>1301400</v>
      </c>
      <c r="G105" s="4">
        <v>130140</v>
      </c>
      <c r="H105" s="4">
        <v>1431540</v>
      </c>
    </row>
    <row r="106" spans="1:8" ht="15.75">
      <c r="A106" s="3" t="s">
        <v>21</v>
      </c>
      <c r="B106" s="2" t="s">
        <v>1271</v>
      </c>
      <c r="C106" s="2" t="s">
        <v>1267</v>
      </c>
      <c r="D106" s="2" t="s">
        <v>102</v>
      </c>
      <c r="E106" s="4">
        <v>40</v>
      </c>
      <c r="F106" s="4">
        <v>1194000</v>
      </c>
      <c r="G106" s="4">
        <v>119400</v>
      </c>
      <c r="H106" s="4">
        <v>1313400</v>
      </c>
    </row>
    <row r="107" spans="1:8" ht="15.75">
      <c r="A107" s="3" t="s">
        <v>21</v>
      </c>
      <c r="B107" s="2" t="s">
        <v>1273</v>
      </c>
      <c r="C107" s="2" t="s">
        <v>1272</v>
      </c>
      <c r="D107" s="2" t="s">
        <v>56</v>
      </c>
      <c r="E107" s="4">
        <v>2</v>
      </c>
      <c r="F107" s="4">
        <v>108388</v>
      </c>
      <c r="G107" s="4">
        <v>10839</v>
      </c>
      <c r="H107" s="4">
        <v>119227</v>
      </c>
    </row>
    <row r="108" spans="1:8" ht="15.75">
      <c r="A108" s="3" t="s">
        <v>21</v>
      </c>
      <c r="B108" s="2" t="s">
        <v>1284</v>
      </c>
      <c r="C108" s="2" t="s">
        <v>1283</v>
      </c>
      <c r="D108" s="2" t="s">
        <v>1285</v>
      </c>
      <c r="E108" s="4">
        <v>100</v>
      </c>
      <c r="F108" s="4">
        <v>285000</v>
      </c>
      <c r="G108" s="4">
        <v>28500</v>
      </c>
      <c r="H108" s="4">
        <v>313500</v>
      </c>
    </row>
    <row r="109" spans="1:8" ht="15.75">
      <c r="A109" s="3" t="s">
        <v>21</v>
      </c>
      <c r="B109" s="2" t="s">
        <v>1296</v>
      </c>
      <c r="C109" s="2" t="s">
        <v>1295</v>
      </c>
      <c r="D109" s="2" t="s">
        <v>1297</v>
      </c>
      <c r="E109" s="4">
        <v>5</v>
      </c>
      <c r="F109" s="4">
        <v>22500</v>
      </c>
      <c r="G109" s="4">
        <v>2250</v>
      </c>
      <c r="H109" s="4">
        <v>24750</v>
      </c>
    </row>
    <row r="110" spans="1:8" ht="15.75">
      <c r="A110" s="3" t="s">
        <v>21</v>
      </c>
      <c r="B110" s="2" t="s">
        <v>1324</v>
      </c>
      <c r="C110" s="2" t="s">
        <v>1323</v>
      </c>
      <c r="D110" s="2" t="s">
        <v>1325</v>
      </c>
      <c r="E110" s="4">
        <v>4</v>
      </c>
      <c r="F110" s="4">
        <v>18000</v>
      </c>
      <c r="G110" s="4">
        <v>1800</v>
      </c>
      <c r="H110" s="4">
        <v>19800</v>
      </c>
    </row>
    <row r="111" spans="1:8" ht="15.75">
      <c r="A111" s="3" t="s">
        <v>21</v>
      </c>
      <c r="B111" s="2" t="s">
        <v>1337</v>
      </c>
      <c r="C111" s="2" t="s">
        <v>1336</v>
      </c>
      <c r="D111" s="2"/>
      <c r="E111" s="4">
        <v>2</v>
      </c>
      <c r="F111" s="4">
        <v>9000</v>
      </c>
      <c r="G111" s="4">
        <v>900</v>
      </c>
      <c r="H111" s="4">
        <v>9900</v>
      </c>
    </row>
    <row r="112" spans="1:8" ht="15.75">
      <c r="A112" s="3" t="s">
        <v>21</v>
      </c>
      <c r="B112" s="2" t="s">
        <v>1341</v>
      </c>
      <c r="C112" s="2" t="s">
        <v>1340</v>
      </c>
      <c r="D112" s="2" t="s">
        <v>1342</v>
      </c>
      <c r="E112" s="4">
        <v>1</v>
      </c>
      <c r="F112" s="4">
        <v>12000</v>
      </c>
      <c r="G112" s="4">
        <v>1200</v>
      </c>
      <c r="H112" s="4">
        <v>13200</v>
      </c>
    </row>
    <row r="113" spans="1:8" ht="15.75">
      <c r="A113" s="3" t="s">
        <v>21</v>
      </c>
      <c r="B113" s="2" t="s">
        <v>1351</v>
      </c>
      <c r="C113" s="2" t="s">
        <v>1350</v>
      </c>
      <c r="D113" s="2" t="s">
        <v>1352</v>
      </c>
      <c r="E113" s="4">
        <v>224</v>
      </c>
      <c r="F113" s="4">
        <v>224000</v>
      </c>
      <c r="G113" s="4">
        <v>22400</v>
      </c>
      <c r="H113" s="4">
        <v>246400</v>
      </c>
    </row>
    <row r="114" spans="1:8" ht="15.75">
      <c r="A114" s="3" t="s">
        <v>21</v>
      </c>
      <c r="B114" s="2" t="s">
        <v>1354</v>
      </c>
      <c r="C114" s="2" t="s">
        <v>1353</v>
      </c>
      <c r="D114" s="2" t="s">
        <v>1342</v>
      </c>
      <c r="E114" s="4">
        <v>10</v>
      </c>
      <c r="F114" s="4">
        <v>114000</v>
      </c>
      <c r="G114" s="4">
        <v>11400</v>
      </c>
      <c r="H114" s="4">
        <v>125400</v>
      </c>
    </row>
    <row r="115" spans="1:8" ht="15.75">
      <c r="A115" s="3" t="s">
        <v>21</v>
      </c>
      <c r="B115" s="2" t="s">
        <v>1365</v>
      </c>
      <c r="C115" s="2" t="s">
        <v>1364</v>
      </c>
      <c r="D115" s="2" t="s">
        <v>1352</v>
      </c>
      <c r="E115" s="4">
        <v>940</v>
      </c>
      <c r="F115" s="4">
        <v>846000</v>
      </c>
      <c r="G115" s="4">
        <v>84600</v>
      </c>
      <c r="H115" s="4">
        <v>930600</v>
      </c>
    </row>
    <row r="116" spans="1:8" ht="15.75">
      <c r="A116" s="3" t="s">
        <v>21</v>
      </c>
      <c r="B116" s="2" t="s">
        <v>1370</v>
      </c>
      <c r="C116" s="2" t="s">
        <v>1369</v>
      </c>
      <c r="D116" s="2" t="s">
        <v>1352</v>
      </c>
      <c r="E116" s="4">
        <v>332</v>
      </c>
      <c r="F116" s="4">
        <v>8300000</v>
      </c>
      <c r="G116" s="4">
        <v>830000</v>
      </c>
      <c r="H116" s="4">
        <v>9130000</v>
      </c>
    </row>
    <row r="117" spans="1:8" ht="15.75">
      <c r="A117" s="3" t="s">
        <v>21</v>
      </c>
      <c r="B117" s="2" t="s">
        <v>1372</v>
      </c>
      <c r="C117" s="2" t="s">
        <v>1371</v>
      </c>
      <c r="D117" s="2" t="s">
        <v>1352</v>
      </c>
      <c r="E117" s="4">
        <v>16</v>
      </c>
      <c r="F117" s="4">
        <v>400000</v>
      </c>
      <c r="G117" s="4">
        <v>40000</v>
      </c>
      <c r="H117" s="4">
        <v>440000</v>
      </c>
    </row>
    <row r="118" spans="1:8" ht="15.75">
      <c r="A118" s="3" t="s">
        <v>21</v>
      </c>
      <c r="B118" s="2" t="s">
        <v>1373</v>
      </c>
      <c r="C118" s="2" t="s">
        <v>1362</v>
      </c>
      <c r="D118" s="2" t="s">
        <v>1374</v>
      </c>
      <c r="E118" s="4">
        <v>10</v>
      </c>
      <c r="F118" s="4">
        <v>108000</v>
      </c>
      <c r="G118" s="4">
        <v>10800</v>
      </c>
      <c r="H118" s="4">
        <v>118800</v>
      </c>
    </row>
    <row r="119" spans="1:8" ht="15.75">
      <c r="A119" s="3" t="s">
        <v>21</v>
      </c>
      <c r="B119" s="2" t="s">
        <v>1389</v>
      </c>
      <c r="C119" s="2" t="s">
        <v>1388</v>
      </c>
      <c r="D119" s="2" t="s">
        <v>1390</v>
      </c>
      <c r="E119" s="4">
        <v>10</v>
      </c>
      <c r="F119" s="4">
        <v>20000</v>
      </c>
      <c r="G119" s="4">
        <v>2000</v>
      </c>
      <c r="H119" s="4">
        <v>22000</v>
      </c>
    </row>
    <row r="120" spans="1:8" ht="15.75">
      <c r="A120" s="3" t="s">
        <v>21</v>
      </c>
      <c r="B120" s="2" t="s">
        <v>1418</v>
      </c>
      <c r="C120" s="2" t="s">
        <v>1417</v>
      </c>
      <c r="D120" s="2" t="s">
        <v>104</v>
      </c>
      <c r="E120" s="4">
        <v>10</v>
      </c>
      <c r="F120" s="4">
        <v>34091</v>
      </c>
      <c r="G120" s="4">
        <v>3409</v>
      </c>
      <c r="H120" s="4">
        <v>37500</v>
      </c>
    </row>
    <row r="121" spans="1:8" ht="15.75">
      <c r="A121" s="3" t="s">
        <v>21</v>
      </c>
      <c r="B121" s="2" t="s">
        <v>1422</v>
      </c>
      <c r="C121" s="2" t="s">
        <v>1417</v>
      </c>
      <c r="D121" s="2" t="s">
        <v>56</v>
      </c>
      <c r="E121" s="4">
        <v>10</v>
      </c>
      <c r="F121" s="4">
        <v>14000</v>
      </c>
      <c r="G121" s="4">
        <v>1400</v>
      </c>
      <c r="H121" s="4">
        <v>15400</v>
      </c>
    </row>
    <row r="122" spans="1:8" ht="15.75">
      <c r="A122" s="3" t="s">
        <v>21</v>
      </c>
      <c r="B122" s="2" t="s">
        <v>1430</v>
      </c>
      <c r="C122" s="2" t="s">
        <v>1426</v>
      </c>
      <c r="D122" s="2" t="s">
        <v>184</v>
      </c>
      <c r="E122" s="4">
        <v>2</v>
      </c>
      <c r="F122" s="4">
        <v>3800</v>
      </c>
      <c r="G122" s="4">
        <v>380</v>
      </c>
      <c r="H122" s="4">
        <v>4180</v>
      </c>
    </row>
    <row r="123" spans="1:8" ht="15.75">
      <c r="A123" s="3" t="s">
        <v>21</v>
      </c>
      <c r="B123" s="2" t="s">
        <v>1431</v>
      </c>
      <c r="C123" s="2" t="s">
        <v>1426</v>
      </c>
      <c r="D123" s="2" t="s">
        <v>56</v>
      </c>
      <c r="E123" s="4">
        <v>20</v>
      </c>
      <c r="F123" s="4">
        <v>26400</v>
      </c>
      <c r="G123" s="4">
        <v>2640</v>
      </c>
      <c r="H123" s="4">
        <v>29040</v>
      </c>
    </row>
    <row r="124" spans="1:8" ht="15.75">
      <c r="A124" s="3" t="s">
        <v>21</v>
      </c>
      <c r="B124" s="2" t="s">
        <v>1434</v>
      </c>
      <c r="C124" s="2" t="s">
        <v>1433</v>
      </c>
      <c r="D124" s="2" t="s">
        <v>433</v>
      </c>
      <c r="E124" s="4">
        <v>50</v>
      </c>
      <c r="F124" s="4">
        <v>100000</v>
      </c>
      <c r="G124" s="4">
        <v>10000</v>
      </c>
      <c r="H124" s="4">
        <v>110000</v>
      </c>
    </row>
    <row r="125" spans="1:8" ht="15.75">
      <c r="A125" s="3" t="s">
        <v>21</v>
      </c>
      <c r="B125" s="2" t="s">
        <v>1439</v>
      </c>
      <c r="C125" s="2" t="s">
        <v>1433</v>
      </c>
      <c r="D125" s="2" t="s">
        <v>56</v>
      </c>
      <c r="E125" s="4">
        <v>60</v>
      </c>
      <c r="F125" s="4">
        <v>75300</v>
      </c>
      <c r="G125" s="4">
        <v>7530</v>
      </c>
      <c r="H125" s="4">
        <v>82830</v>
      </c>
    </row>
    <row r="126" spans="1:8" ht="15.75">
      <c r="A126" s="3" t="s">
        <v>21</v>
      </c>
      <c r="B126" s="2" t="s">
        <v>1474</v>
      </c>
      <c r="C126" s="2" t="s">
        <v>1473</v>
      </c>
      <c r="D126" s="2" t="s">
        <v>1475</v>
      </c>
      <c r="E126" s="4">
        <v>40375</v>
      </c>
      <c r="F126" s="4">
        <v>6257350</v>
      </c>
      <c r="G126" s="4">
        <v>625734</v>
      </c>
      <c r="H126" s="4">
        <v>6883084</v>
      </c>
    </row>
    <row r="127" spans="1:8" ht="15.75">
      <c r="A127" s="3" t="s">
        <v>21</v>
      </c>
      <c r="B127" s="2" t="s">
        <v>1476</v>
      </c>
      <c r="C127" s="2" t="s">
        <v>1473</v>
      </c>
      <c r="D127" s="2" t="s">
        <v>1477</v>
      </c>
      <c r="E127" s="4">
        <v>10000</v>
      </c>
      <c r="F127" s="4">
        <v>1100000</v>
      </c>
      <c r="G127" s="4">
        <v>110000</v>
      </c>
      <c r="H127" s="4">
        <v>1210000</v>
      </c>
    </row>
    <row r="128" spans="1:8" ht="15.75">
      <c r="A128" s="3" t="s">
        <v>21</v>
      </c>
      <c r="B128" s="2" t="s">
        <v>1479</v>
      </c>
      <c r="C128" s="2" t="s">
        <v>1478</v>
      </c>
      <c r="D128" s="2" t="s">
        <v>1480</v>
      </c>
      <c r="E128" s="4">
        <v>135432</v>
      </c>
      <c r="F128" s="4">
        <v>22219480</v>
      </c>
      <c r="G128" s="4">
        <v>2221945</v>
      </c>
      <c r="H128" s="4">
        <v>24441425</v>
      </c>
    </row>
    <row r="129" spans="1:8" ht="15.75">
      <c r="A129" s="3" t="s">
        <v>21</v>
      </c>
      <c r="B129" s="2" t="s">
        <v>1481</v>
      </c>
      <c r="C129" s="2" t="s">
        <v>1478</v>
      </c>
      <c r="D129" s="2" t="s">
        <v>1477</v>
      </c>
      <c r="E129" s="4">
        <v>200000</v>
      </c>
      <c r="F129" s="4">
        <v>22000000</v>
      </c>
      <c r="G129" s="4">
        <v>2200000</v>
      </c>
      <c r="H129" s="4">
        <v>24200000</v>
      </c>
    </row>
    <row r="130" spans="1:8" ht="15.75">
      <c r="A130" s="3" t="s">
        <v>21</v>
      </c>
      <c r="B130" s="2" t="s">
        <v>1486</v>
      </c>
      <c r="C130" s="2" t="s">
        <v>1485</v>
      </c>
      <c r="D130" s="2" t="s">
        <v>1487</v>
      </c>
      <c r="E130" s="4">
        <v>500</v>
      </c>
      <c r="F130" s="4">
        <v>35000</v>
      </c>
      <c r="G130" s="4">
        <v>3500</v>
      </c>
      <c r="H130" s="4">
        <v>38500</v>
      </c>
    </row>
    <row r="131" spans="1:8" ht="15.75">
      <c r="A131" s="3" t="s">
        <v>21</v>
      </c>
      <c r="B131" s="2" t="s">
        <v>1489</v>
      </c>
      <c r="C131" s="2" t="s">
        <v>1488</v>
      </c>
      <c r="D131" s="2" t="s">
        <v>1490</v>
      </c>
      <c r="E131" s="4">
        <v>500</v>
      </c>
      <c r="F131" s="4">
        <v>25000</v>
      </c>
      <c r="G131" s="4">
        <v>2500</v>
      </c>
      <c r="H131" s="4">
        <v>27500</v>
      </c>
    </row>
    <row r="132" spans="1:8" ht="15.75">
      <c r="A132" s="3" t="s">
        <v>21</v>
      </c>
      <c r="B132" s="2" t="s">
        <v>1513</v>
      </c>
      <c r="C132" s="2" t="s">
        <v>1512</v>
      </c>
      <c r="D132" s="2" t="s">
        <v>1514</v>
      </c>
      <c r="E132" s="4">
        <v>2300</v>
      </c>
      <c r="F132" s="4">
        <v>128800</v>
      </c>
      <c r="G132" s="4">
        <v>12880</v>
      </c>
      <c r="H132" s="4">
        <v>141680</v>
      </c>
    </row>
    <row r="133" spans="1:8" ht="15.75">
      <c r="A133" s="3" t="s">
        <v>21</v>
      </c>
      <c r="B133" s="2" t="s">
        <v>1527</v>
      </c>
      <c r="C133" s="2" t="s">
        <v>1526</v>
      </c>
      <c r="D133" s="2"/>
      <c r="E133" s="4">
        <v>3</v>
      </c>
      <c r="F133" s="4">
        <v>66000</v>
      </c>
      <c r="G133" s="4">
        <v>6600</v>
      </c>
      <c r="H133" s="4">
        <v>72600</v>
      </c>
    </row>
    <row r="134" spans="1:8" ht="15.75">
      <c r="A134" s="3" t="s">
        <v>21</v>
      </c>
      <c r="B134" s="2" t="s">
        <v>1535</v>
      </c>
      <c r="C134" s="2" t="s">
        <v>1534</v>
      </c>
      <c r="D134" s="2" t="s">
        <v>1536</v>
      </c>
      <c r="E134" s="4">
        <v>3000</v>
      </c>
      <c r="F134" s="4">
        <v>8100000</v>
      </c>
      <c r="G134" s="4">
        <v>810000</v>
      </c>
      <c r="H134" s="4">
        <v>8910000</v>
      </c>
    </row>
    <row r="135" spans="1:8" ht="15.75">
      <c r="A135" s="3" t="s">
        <v>21</v>
      </c>
      <c r="B135" s="2" t="s">
        <v>1541</v>
      </c>
      <c r="C135" s="2" t="s">
        <v>1540</v>
      </c>
      <c r="D135" s="2" t="s">
        <v>1542</v>
      </c>
      <c r="E135" s="4">
        <v>376</v>
      </c>
      <c r="F135" s="4">
        <v>3196000</v>
      </c>
      <c r="G135" s="4">
        <v>319600</v>
      </c>
      <c r="H135" s="4">
        <v>3515600</v>
      </c>
    </row>
    <row r="136" spans="1:8" ht="15.75">
      <c r="A136" s="3" t="s">
        <v>21</v>
      </c>
      <c r="B136" s="2" t="s">
        <v>1544</v>
      </c>
      <c r="C136" s="2" t="s">
        <v>1543</v>
      </c>
      <c r="D136" s="2" t="s">
        <v>1545</v>
      </c>
      <c r="E136" s="4">
        <v>920</v>
      </c>
      <c r="F136" s="4">
        <v>2852000</v>
      </c>
      <c r="G136" s="4">
        <v>285200</v>
      </c>
      <c r="H136" s="4">
        <v>3137200</v>
      </c>
    </row>
    <row r="137" spans="1:8" ht="15.75">
      <c r="A137" s="3" t="s">
        <v>21</v>
      </c>
      <c r="B137" s="2" t="s">
        <v>1567</v>
      </c>
      <c r="C137" s="2" t="s">
        <v>1566</v>
      </c>
      <c r="D137" s="2" t="s">
        <v>1568</v>
      </c>
      <c r="E137" s="4">
        <v>300</v>
      </c>
      <c r="F137" s="4">
        <v>9900</v>
      </c>
      <c r="G137" s="4">
        <v>990</v>
      </c>
      <c r="H137" s="4">
        <v>10890</v>
      </c>
    </row>
    <row r="138" spans="1:8" ht="15.75">
      <c r="A138" s="3" t="s">
        <v>21</v>
      </c>
      <c r="B138" s="2" t="s">
        <v>1570</v>
      </c>
      <c r="C138" s="2" t="s">
        <v>1569</v>
      </c>
      <c r="D138" s="2" t="s">
        <v>1571</v>
      </c>
      <c r="E138" s="4">
        <v>42300</v>
      </c>
      <c r="F138" s="4">
        <v>2097100</v>
      </c>
      <c r="G138" s="4">
        <v>209710</v>
      </c>
      <c r="H138" s="4">
        <v>2306810</v>
      </c>
    </row>
    <row r="139" spans="1:8" ht="15.75">
      <c r="A139" s="3" t="s">
        <v>21</v>
      </c>
      <c r="B139" s="2" t="s">
        <v>1577</v>
      </c>
      <c r="C139" s="2" t="s">
        <v>1576</v>
      </c>
      <c r="D139" s="2" t="s">
        <v>1578</v>
      </c>
      <c r="E139" s="4">
        <v>1000</v>
      </c>
      <c r="F139" s="4">
        <v>80000</v>
      </c>
      <c r="G139" s="4">
        <v>8000</v>
      </c>
      <c r="H139" s="4">
        <v>88000</v>
      </c>
    </row>
    <row r="140" spans="1:8" ht="15.75">
      <c r="A140" s="3" t="s">
        <v>21</v>
      </c>
      <c r="B140" s="2" t="s">
        <v>1579</v>
      </c>
      <c r="C140" s="2" t="s">
        <v>1569</v>
      </c>
      <c r="D140" s="2" t="s">
        <v>1578</v>
      </c>
      <c r="E140" s="4">
        <v>82000</v>
      </c>
      <c r="F140" s="4">
        <v>4057268</v>
      </c>
      <c r="G140" s="4">
        <v>405726</v>
      </c>
      <c r="H140" s="4">
        <v>4462994</v>
      </c>
    </row>
    <row r="141" spans="1:8" ht="15.75">
      <c r="A141" s="3" t="s">
        <v>21</v>
      </c>
      <c r="B141" s="2" t="s">
        <v>1581</v>
      </c>
      <c r="C141" s="2" t="s">
        <v>1572</v>
      </c>
      <c r="D141" s="2" t="s">
        <v>1582</v>
      </c>
      <c r="E141" s="4">
        <v>1000</v>
      </c>
      <c r="F141" s="4">
        <v>50000</v>
      </c>
      <c r="G141" s="4">
        <v>5000</v>
      </c>
      <c r="H141" s="4">
        <v>55000</v>
      </c>
    </row>
    <row r="142" spans="1:8" ht="15.75">
      <c r="A142" s="3" t="s">
        <v>21</v>
      </c>
      <c r="B142" s="2" t="s">
        <v>1586</v>
      </c>
      <c r="C142" s="2" t="s">
        <v>1572</v>
      </c>
      <c r="D142" s="2" t="s">
        <v>1587</v>
      </c>
      <c r="E142" s="4">
        <v>6800</v>
      </c>
      <c r="F142" s="4">
        <v>359040</v>
      </c>
      <c r="G142" s="4">
        <v>35904</v>
      </c>
      <c r="H142" s="4">
        <v>394944</v>
      </c>
    </row>
    <row r="143" spans="1:8" ht="15.75">
      <c r="A143" s="3" t="s">
        <v>21</v>
      </c>
      <c r="B143" s="2" t="s">
        <v>1598</v>
      </c>
      <c r="C143" s="2" t="s">
        <v>1597</v>
      </c>
      <c r="D143" s="2" t="s">
        <v>1599</v>
      </c>
      <c r="E143" s="4">
        <v>3</v>
      </c>
      <c r="F143" s="4">
        <v>178400</v>
      </c>
      <c r="G143" s="4">
        <v>17840</v>
      </c>
      <c r="H143" s="4">
        <v>196240</v>
      </c>
    </row>
    <row r="144" spans="1:8" ht="15.75">
      <c r="A144" s="3" t="s">
        <v>21</v>
      </c>
      <c r="B144" s="2" t="s">
        <v>1609</v>
      </c>
      <c r="C144" s="2" t="s">
        <v>1608</v>
      </c>
      <c r="D144" s="2"/>
      <c r="E144" s="4">
        <v>3</v>
      </c>
      <c r="F144" s="4">
        <v>4500000</v>
      </c>
      <c r="G144" s="4">
        <v>450000</v>
      </c>
      <c r="H144" s="4">
        <v>4950000</v>
      </c>
    </row>
    <row r="145" spans="1:8" ht="15.75">
      <c r="A145" s="3" t="s">
        <v>21</v>
      </c>
      <c r="B145" s="2" t="s">
        <v>1617</v>
      </c>
      <c r="C145" s="2" t="s">
        <v>1616</v>
      </c>
      <c r="D145" s="2" t="s">
        <v>1618</v>
      </c>
      <c r="E145" s="4">
        <v>6</v>
      </c>
      <c r="F145" s="4">
        <v>582127</v>
      </c>
      <c r="G145" s="4">
        <v>58212</v>
      </c>
      <c r="H145" s="4">
        <v>640339</v>
      </c>
    </row>
    <row r="146" spans="1:8" ht="15.75">
      <c r="A146" s="3" t="s">
        <v>21</v>
      </c>
      <c r="B146" s="2" t="s">
        <v>1620</v>
      </c>
      <c r="C146" s="2" t="s">
        <v>1619</v>
      </c>
      <c r="D146" s="2" t="s">
        <v>1621</v>
      </c>
      <c r="E146" s="4">
        <v>4</v>
      </c>
      <c r="F146" s="4">
        <v>276400</v>
      </c>
      <c r="G146" s="4">
        <v>27640</v>
      </c>
      <c r="H146" s="4">
        <v>304040</v>
      </c>
    </row>
    <row r="147" spans="1:8" ht="15.75">
      <c r="A147" s="3" t="s">
        <v>21</v>
      </c>
      <c r="B147" s="2" t="s">
        <v>1629</v>
      </c>
      <c r="C147" s="2" t="s">
        <v>1628</v>
      </c>
      <c r="D147" s="2" t="s">
        <v>1630</v>
      </c>
      <c r="E147" s="4">
        <v>1</v>
      </c>
      <c r="F147" s="4">
        <v>33000</v>
      </c>
      <c r="G147" s="4">
        <v>3300</v>
      </c>
      <c r="H147" s="4">
        <v>36300</v>
      </c>
    </row>
    <row r="148" spans="1:8" ht="15.75">
      <c r="A148" s="3" t="s">
        <v>21</v>
      </c>
      <c r="B148" s="2" t="s">
        <v>1633</v>
      </c>
      <c r="C148" s="2" t="s">
        <v>1628</v>
      </c>
      <c r="D148" s="2" t="s">
        <v>1634</v>
      </c>
      <c r="E148" s="4">
        <v>1</v>
      </c>
      <c r="F148" s="4">
        <v>33000</v>
      </c>
      <c r="G148" s="4">
        <v>3300</v>
      </c>
      <c r="H148" s="4">
        <v>36300</v>
      </c>
    </row>
    <row r="149" spans="1:8" ht="15.75">
      <c r="A149" s="3" t="s">
        <v>21</v>
      </c>
      <c r="B149" s="2" t="s">
        <v>1639</v>
      </c>
      <c r="C149" s="2" t="s">
        <v>1628</v>
      </c>
      <c r="D149" s="2" t="s">
        <v>1640</v>
      </c>
      <c r="E149" s="4">
        <v>1</v>
      </c>
      <c r="F149" s="4">
        <v>33000</v>
      </c>
      <c r="G149" s="4">
        <v>3300</v>
      </c>
      <c r="H149" s="4">
        <v>36300</v>
      </c>
    </row>
    <row r="150" spans="1:8" ht="15.75">
      <c r="A150" s="3" t="s">
        <v>21</v>
      </c>
      <c r="B150" s="2" t="s">
        <v>1657</v>
      </c>
      <c r="C150" s="2" t="s">
        <v>1656</v>
      </c>
      <c r="D150" s="2" t="s">
        <v>1658</v>
      </c>
      <c r="E150" s="4">
        <v>6</v>
      </c>
      <c r="F150" s="4">
        <v>81000</v>
      </c>
      <c r="G150" s="4">
        <v>8100</v>
      </c>
      <c r="H150" s="4">
        <v>89100</v>
      </c>
    </row>
    <row r="151" spans="1:8" ht="15.75">
      <c r="A151" s="3" t="s">
        <v>21</v>
      </c>
      <c r="B151" s="2" t="s">
        <v>1669</v>
      </c>
      <c r="C151" s="2" t="s">
        <v>1668</v>
      </c>
      <c r="D151" s="2" t="s">
        <v>1670</v>
      </c>
      <c r="E151" s="4">
        <v>1</v>
      </c>
      <c r="F151" s="4">
        <v>35000</v>
      </c>
      <c r="G151" s="4">
        <v>3500</v>
      </c>
      <c r="H151" s="4">
        <v>38500</v>
      </c>
    </row>
    <row r="152" spans="1:8" ht="15.75">
      <c r="A152" s="3" t="s">
        <v>21</v>
      </c>
      <c r="B152" s="2" t="s">
        <v>1681</v>
      </c>
      <c r="C152" s="2" t="s">
        <v>1680</v>
      </c>
      <c r="D152" s="2" t="s">
        <v>1682</v>
      </c>
      <c r="E152" s="4">
        <v>2</v>
      </c>
      <c r="F152" s="4">
        <v>50000</v>
      </c>
      <c r="G152" s="4">
        <v>5000</v>
      </c>
      <c r="H152" s="4">
        <v>55000</v>
      </c>
    </row>
    <row r="153" spans="1:8" ht="15.75">
      <c r="A153" s="3" t="s">
        <v>21</v>
      </c>
      <c r="B153" s="2" t="s">
        <v>1684</v>
      </c>
      <c r="C153" s="2" t="s">
        <v>1683</v>
      </c>
      <c r="D153" s="2" t="s">
        <v>1685</v>
      </c>
      <c r="E153" s="4">
        <v>1</v>
      </c>
      <c r="F153" s="4">
        <v>33000</v>
      </c>
      <c r="G153" s="4">
        <v>3300</v>
      </c>
      <c r="H153" s="4">
        <v>36300</v>
      </c>
    </row>
    <row r="154" spans="1:8" ht="15.75">
      <c r="A154" s="3" t="s">
        <v>21</v>
      </c>
      <c r="B154" s="2" t="s">
        <v>1689</v>
      </c>
      <c r="C154" s="2" t="s">
        <v>1688</v>
      </c>
      <c r="D154" s="2" t="s">
        <v>1690</v>
      </c>
      <c r="E154" s="4">
        <v>3</v>
      </c>
      <c r="F154" s="4">
        <v>529091</v>
      </c>
      <c r="G154" s="4">
        <v>52909</v>
      </c>
      <c r="H154" s="4">
        <v>582000</v>
      </c>
    </row>
    <row r="155" spans="1:8" ht="15.75">
      <c r="A155" s="3" t="s">
        <v>21</v>
      </c>
      <c r="B155" s="2" t="s">
        <v>1699</v>
      </c>
      <c r="C155" s="2" t="s">
        <v>1698</v>
      </c>
      <c r="D155" s="2" t="s">
        <v>1700</v>
      </c>
      <c r="E155" s="4">
        <v>5</v>
      </c>
      <c r="F155" s="4">
        <v>357500</v>
      </c>
      <c r="G155" s="4">
        <v>35750</v>
      </c>
      <c r="H155" s="4">
        <v>393250</v>
      </c>
    </row>
    <row r="156" spans="1:8" ht="15.75">
      <c r="A156" s="3" t="s">
        <v>21</v>
      </c>
      <c r="B156" s="2" t="s">
        <v>1703</v>
      </c>
      <c r="C156" s="2" t="s">
        <v>1702</v>
      </c>
      <c r="D156" s="2" t="s">
        <v>1704</v>
      </c>
      <c r="E156" s="4">
        <v>17000</v>
      </c>
      <c r="F156" s="4">
        <v>6239000</v>
      </c>
      <c r="G156" s="4">
        <v>623900</v>
      </c>
      <c r="H156" s="4">
        <v>6862900</v>
      </c>
    </row>
    <row r="157" spans="1:8" ht="15.75">
      <c r="A157" s="3" t="s">
        <v>21</v>
      </c>
      <c r="B157" s="2" t="s">
        <v>1710</v>
      </c>
      <c r="C157" s="2" t="s">
        <v>1628</v>
      </c>
      <c r="D157" s="2" t="s">
        <v>1711</v>
      </c>
      <c r="E157" s="4">
        <v>1</v>
      </c>
      <c r="F157" s="4">
        <v>33000</v>
      </c>
      <c r="G157" s="4">
        <v>3300</v>
      </c>
      <c r="H157" s="4">
        <v>36300</v>
      </c>
    </row>
    <row r="158" spans="1:8" ht="15.75">
      <c r="A158" s="3" t="s">
        <v>21</v>
      </c>
      <c r="B158" s="2" t="s">
        <v>1714</v>
      </c>
      <c r="C158" s="2" t="s">
        <v>1628</v>
      </c>
      <c r="D158" s="2" t="s">
        <v>1715</v>
      </c>
      <c r="E158" s="4">
        <v>2</v>
      </c>
      <c r="F158" s="4">
        <v>66000</v>
      </c>
      <c r="G158" s="4">
        <v>6600</v>
      </c>
      <c r="H158" s="4">
        <v>72600</v>
      </c>
    </row>
    <row r="159" spans="1:8" ht="15.75">
      <c r="A159" s="3" t="s">
        <v>21</v>
      </c>
      <c r="B159" s="2" t="s">
        <v>1716</v>
      </c>
      <c r="C159" s="2" t="s">
        <v>1628</v>
      </c>
      <c r="D159" s="2" t="s">
        <v>1717</v>
      </c>
      <c r="E159" s="4">
        <v>2</v>
      </c>
      <c r="F159" s="4">
        <v>66000</v>
      </c>
      <c r="G159" s="4">
        <v>6600</v>
      </c>
      <c r="H159" s="4">
        <v>72600</v>
      </c>
    </row>
    <row r="160" spans="1:8" ht="15.75">
      <c r="A160" s="3" t="s">
        <v>21</v>
      </c>
      <c r="B160" s="2" t="s">
        <v>1729</v>
      </c>
      <c r="C160" s="2" t="s">
        <v>1728</v>
      </c>
      <c r="D160" s="2" t="s">
        <v>1730</v>
      </c>
      <c r="E160" s="4">
        <v>90300</v>
      </c>
      <c r="F160" s="4">
        <v>4168637</v>
      </c>
      <c r="G160" s="4">
        <v>416863</v>
      </c>
      <c r="H160" s="4">
        <v>4585500</v>
      </c>
    </row>
    <row r="161" spans="1:8" ht="15.75">
      <c r="A161" s="3" t="s">
        <v>21</v>
      </c>
      <c r="B161" s="2" t="s">
        <v>1736</v>
      </c>
      <c r="C161" s="2" t="s">
        <v>1731</v>
      </c>
      <c r="D161" s="2" t="s">
        <v>1737</v>
      </c>
      <c r="E161" s="4">
        <v>143500</v>
      </c>
      <c r="F161" s="4">
        <v>8610000</v>
      </c>
      <c r="G161" s="4">
        <v>861000</v>
      </c>
      <c r="H161" s="4">
        <v>9471000</v>
      </c>
    </row>
    <row r="162" spans="1:8" ht="15.75">
      <c r="A162" s="3" t="s">
        <v>21</v>
      </c>
      <c r="B162" s="2" t="s">
        <v>1755</v>
      </c>
      <c r="C162" s="2" t="s">
        <v>1754</v>
      </c>
      <c r="D162" s="2" t="s">
        <v>1756</v>
      </c>
      <c r="E162" s="4">
        <v>1</v>
      </c>
      <c r="F162" s="4">
        <v>10000</v>
      </c>
      <c r="G162" s="4">
        <v>1000</v>
      </c>
      <c r="H162" s="4">
        <v>11000</v>
      </c>
    </row>
    <row r="163" spans="1:8" ht="15.75">
      <c r="A163" s="3" t="s">
        <v>21</v>
      </c>
      <c r="B163" s="2" t="s">
        <v>1757</v>
      </c>
      <c r="C163" s="2" t="s">
        <v>1754</v>
      </c>
      <c r="D163" s="2" t="s">
        <v>1758</v>
      </c>
      <c r="E163" s="4">
        <v>50</v>
      </c>
      <c r="F163" s="4">
        <v>885600</v>
      </c>
      <c r="G163" s="4">
        <v>88560</v>
      </c>
      <c r="H163" s="4">
        <v>974160</v>
      </c>
    </row>
    <row r="164" spans="1:8" ht="15.75">
      <c r="A164" s="3" t="s">
        <v>21</v>
      </c>
      <c r="B164" s="2" t="s">
        <v>1770</v>
      </c>
      <c r="C164" s="2" t="s">
        <v>1769</v>
      </c>
      <c r="D164" s="2" t="s">
        <v>1771</v>
      </c>
      <c r="E164" s="4">
        <v>100</v>
      </c>
      <c r="F164" s="4">
        <v>33000</v>
      </c>
      <c r="G164" s="4">
        <v>3300</v>
      </c>
      <c r="H164" s="4">
        <v>36300</v>
      </c>
    </row>
    <row r="165" spans="1:8" ht="15.75">
      <c r="A165" s="3" t="s">
        <v>21</v>
      </c>
      <c r="B165" s="2" t="s">
        <v>1773</v>
      </c>
      <c r="C165" s="2" t="s">
        <v>1772</v>
      </c>
      <c r="D165" s="2" t="s">
        <v>1774</v>
      </c>
      <c r="E165" s="4">
        <v>100</v>
      </c>
      <c r="F165" s="4">
        <v>33000</v>
      </c>
      <c r="G165" s="4">
        <v>3300</v>
      </c>
      <c r="H165" s="4">
        <v>36300</v>
      </c>
    </row>
    <row r="166" spans="1:8" ht="15.75">
      <c r="A166" s="3" t="s">
        <v>21</v>
      </c>
      <c r="B166" s="2" t="s">
        <v>1776</v>
      </c>
      <c r="C166" s="2" t="s">
        <v>1775</v>
      </c>
      <c r="D166" s="2" t="s">
        <v>1777</v>
      </c>
      <c r="E166" s="4">
        <v>200</v>
      </c>
      <c r="F166" s="4">
        <v>200000</v>
      </c>
      <c r="G166" s="4">
        <v>20000</v>
      </c>
      <c r="H166" s="4">
        <v>220000</v>
      </c>
    </row>
    <row r="167" spans="1:8" ht="15.75">
      <c r="A167" s="3" t="s">
        <v>21</v>
      </c>
      <c r="B167" s="2" t="s">
        <v>1779</v>
      </c>
      <c r="C167" s="2" t="s">
        <v>1778</v>
      </c>
      <c r="D167" s="2" t="s">
        <v>1780</v>
      </c>
      <c r="E167" s="4">
        <v>200</v>
      </c>
      <c r="F167" s="4">
        <v>320000</v>
      </c>
      <c r="G167" s="4">
        <v>32000</v>
      </c>
      <c r="H167" s="4">
        <v>352000</v>
      </c>
    </row>
    <row r="168" spans="1:8" ht="15.75">
      <c r="A168" s="3" t="s">
        <v>21</v>
      </c>
      <c r="B168" s="2" t="s">
        <v>1788</v>
      </c>
      <c r="C168" s="2" t="s">
        <v>1787</v>
      </c>
      <c r="D168" s="2" t="s">
        <v>1789</v>
      </c>
      <c r="E168" s="4">
        <v>1</v>
      </c>
      <c r="F168" s="4"/>
      <c r="G168" s="4"/>
      <c r="H168" s="4"/>
    </row>
    <row r="169" spans="1:8" ht="15.75">
      <c r="A169" s="3" t="s">
        <v>21</v>
      </c>
      <c r="B169" s="2" t="s">
        <v>1791</v>
      </c>
      <c r="C169" s="2" t="s">
        <v>1790</v>
      </c>
      <c r="D169" s="2" t="s">
        <v>1792</v>
      </c>
      <c r="E169" s="4">
        <v>1</v>
      </c>
      <c r="F169" s="4">
        <v>500000</v>
      </c>
      <c r="G169" s="4">
        <v>50000</v>
      </c>
      <c r="H169" s="4">
        <v>550000</v>
      </c>
    </row>
    <row r="170" spans="1:8" ht="15.75">
      <c r="A170" s="3" t="s">
        <v>21</v>
      </c>
      <c r="B170" s="2" t="s">
        <v>1805</v>
      </c>
      <c r="C170" s="2" t="s">
        <v>1804</v>
      </c>
      <c r="D170" s="2" t="s">
        <v>1806</v>
      </c>
      <c r="E170" s="4">
        <v>60</v>
      </c>
      <c r="F170" s="4">
        <v>5060000</v>
      </c>
      <c r="G170" s="4">
        <v>506000</v>
      </c>
      <c r="H170" s="4">
        <v>5566000</v>
      </c>
    </row>
    <row r="171" spans="1:8" ht="15.75">
      <c r="A171" s="3" t="s">
        <v>21</v>
      </c>
      <c r="B171" s="2" t="s">
        <v>1808</v>
      </c>
      <c r="C171" s="2" t="s">
        <v>1807</v>
      </c>
      <c r="D171" s="2" t="s">
        <v>1809</v>
      </c>
      <c r="E171" s="4">
        <v>3</v>
      </c>
      <c r="F171" s="4">
        <v>84000</v>
      </c>
      <c r="G171" s="4">
        <v>8400</v>
      </c>
      <c r="H171" s="4">
        <v>92400</v>
      </c>
    </row>
    <row r="172" spans="1:8" ht="15.75">
      <c r="A172" s="3" t="s">
        <v>21</v>
      </c>
      <c r="B172" s="2" t="s">
        <v>1811</v>
      </c>
      <c r="C172" s="2" t="s">
        <v>1810</v>
      </c>
      <c r="D172" s="2" t="s">
        <v>1812</v>
      </c>
      <c r="E172" s="4">
        <v>20</v>
      </c>
      <c r="F172" s="4">
        <v>992000</v>
      </c>
      <c r="G172" s="4">
        <v>99200</v>
      </c>
      <c r="H172" s="4">
        <v>1091200</v>
      </c>
    </row>
    <row r="173" spans="1:8" ht="15.75">
      <c r="A173" s="3" t="s">
        <v>21</v>
      </c>
      <c r="B173" s="2" t="s">
        <v>1823</v>
      </c>
      <c r="C173" s="2" t="s">
        <v>1822</v>
      </c>
      <c r="D173" s="2" t="s">
        <v>1824</v>
      </c>
      <c r="E173" s="4">
        <v>12</v>
      </c>
      <c r="F173" s="4">
        <v>729600</v>
      </c>
      <c r="G173" s="4">
        <v>72960</v>
      </c>
      <c r="H173" s="4">
        <v>802560</v>
      </c>
    </row>
    <row r="174" spans="1:8" ht="15.75">
      <c r="A174" s="3" t="s">
        <v>21</v>
      </c>
      <c r="B174" s="2" t="s">
        <v>1826</v>
      </c>
      <c r="C174" s="2" t="s">
        <v>1825</v>
      </c>
      <c r="D174" s="2" t="s">
        <v>1827</v>
      </c>
      <c r="E174" s="4">
        <v>75</v>
      </c>
      <c r="F174" s="4">
        <v>1200000</v>
      </c>
      <c r="G174" s="4">
        <v>120000</v>
      </c>
      <c r="H174" s="4">
        <v>1320000</v>
      </c>
    </row>
    <row r="175" spans="1:8" ht="15.75">
      <c r="A175" s="3" t="s">
        <v>21</v>
      </c>
      <c r="B175" s="2" t="s">
        <v>1829</v>
      </c>
      <c r="C175" s="2" t="s">
        <v>1828</v>
      </c>
      <c r="D175" s="2" t="s">
        <v>1830</v>
      </c>
      <c r="E175" s="4">
        <v>30</v>
      </c>
      <c r="F175" s="4">
        <v>390000</v>
      </c>
      <c r="G175" s="4">
        <v>39000</v>
      </c>
      <c r="H175" s="4">
        <v>429000</v>
      </c>
    </row>
    <row r="176" spans="1:8" ht="15.75">
      <c r="A176" s="3" t="s">
        <v>21</v>
      </c>
      <c r="B176" s="2" t="s">
        <v>1832</v>
      </c>
      <c r="C176" s="2" t="s">
        <v>1831</v>
      </c>
      <c r="D176" s="2" t="s">
        <v>1833</v>
      </c>
      <c r="E176" s="4">
        <v>59</v>
      </c>
      <c r="F176" s="4">
        <v>941000</v>
      </c>
      <c r="G176" s="4">
        <v>94100</v>
      </c>
      <c r="H176" s="4">
        <v>1035100</v>
      </c>
    </row>
    <row r="177" spans="1:8" ht="15.75">
      <c r="A177" s="3" t="s">
        <v>21</v>
      </c>
      <c r="B177" s="2" t="s">
        <v>1835</v>
      </c>
      <c r="C177" s="2" t="s">
        <v>1834</v>
      </c>
      <c r="D177" s="2" t="s">
        <v>1836</v>
      </c>
      <c r="E177" s="4">
        <v>105</v>
      </c>
      <c r="F177" s="4">
        <v>4410000</v>
      </c>
      <c r="G177" s="4">
        <v>441000</v>
      </c>
      <c r="H177" s="4">
        <v>4851000</v>
      </c>
    </row>
    <row r="178" spans="1:8" ht="15.75">
      <c r="A178" s="3" t="s">
        <v>21</v>
      </c>
      <c r="B178" s="2" t="s">
        <v>1841</v>
      </c>
      <c r="C178" s="2" t="s">
        <v>1840</v>
      </c>
      <c r="D178" s="2" t="s">
        <v>1842</v>
      </c>
      <c r="E178" s="4">
        <v>75</v>
      </c>
      <c r="F178" s="4">
        <v>5250000</v>
      </c>
      <c r="G178" s="4">
        <v>525000</v>
      </c>
      <c r="H178" s="4">
        <v>5775000</v>
      </c>
    </row>
    <row r="179" spans="1:8" ht="15.75">
      <c r="A179" s="3" t="s">
        <v>21</v>
      </c>
      <c r="B179" s="2" t="s">
        <v>1844</v>
      </c>
      <c r="C179" s="2" t="s">
        <v>1843</v>
      </c>
      <c r="D179" s="2" t="s">
        <v>1845</v>
      </c>
      <c r="E179" s="4">
        <v>47</v>
      </c>
      <c r="F179" s="4">
        <v>775500</v>
      </c>
      <c r="G179" s="4">
        <v>77550</v>
      </c>
      <c r="H179" s="4">
        <v>853050</v>
      </c>
    </row>
    <row r="180" spans="1:8" ht="15.75">
      <c r="A180" s="3" t="s">
        <v>21</v>
      </c>
      <c r="B180" s="2" t="s">
        <v>1847</v>
      </c>
      <c r="C180" s="2" t="s">
        <v>1846</v>
      </c>
      <c r="D180" s="2" t="s">
        <v>1848</v>
      </c>
      <c r="E180" s="4">
        <v>59</v>
      </c>
      <c r="F180" s="4">
        <v>4025000</v>
      </c>
      <c r="G180" s="4">
        <v>402500</v>
      </c>
      <c r="H180" s="4">
        <v>4427500</v>
      </c>
    </row>
    <row r="181" spans="1:8" ht="15.75">
      <c r="A181" s="3" t="s">
        <v>21</v>
      </c>
      <c r="B181" s="2" t="s">
        <v>1850</v>
      </c>
      <c r="C181" s="2" t="s">
        <v>1849</v>
      </c>
      <c r="D181" s="2" t="s">
        <v>1851</v>
      </c>
      <c r="E181" s="4">
        <v>10</v>
      </c>
      <c r="F181" s="4">
        <v>1650000</v>
      </c>
      <c r="G181" s="4">
        <v>165000</v>
      </c>
      <c r="H181" s="4">
        <v>1815000</v>
      </c>
    </row>
    <row r="182" spans="1:8" ht="15.75">
      <c r="A182" s="3" t="s">
        <v>21</v>
      </c>
      <c r="B182" s="2" t="s">
        <v>1853</v>
      </c>
      <c r="C182" s="2" t="s">
        <v>1852</v>
      </c>
      <c r="D182" s="2" t="s">
        <v>1854</v>
      </c>
      <c r="E182" s="4">
        <v>11</v>
      </c>
      <c r="F182" s="4">
        <v>715000</v>
      </c>
      <c r="G182" s="4">
        <v>71500</v>
      </c>
      <c r="H182" s="4">
        <v>786500</v>
      </c>
    </row>
    <row r="183" spans="1:8" ht="15.75">
      <c r="A183" s="3" t="s">
        <v>21</v>
      </c>
      <c r="B183" s="2" t="s">
        <v>1859</v>
      </c>
      <c r="C183" s="2" t="s">
        <v>1858</v>
      </c>
      <c r="D183" s="2" t="s">
        <v>1860</v>
      </c>
      <c r="E183" s="4">
        <v>24</v>
      </c>
      <c r="F183" s="4">
        <v>876000</v>
      </c>
      <c r="G183" s="4">
        <v>87600</v>
      </c>
      <c r="H183" s="4">
        <v>963600</v>
      </c>
    </row>
    <row r="184" spans="1:8" ht="15.75">
      <c r="A184" s="3" t="s">
        <v>21</v>
      </c>
      <c r="B184" s="2" t="s">
        <v>1865</v>
      </c>
      <c r="C184" s="2" t="s">
        <v>1864</v>
      </c>
      <c r="D184" s="2" t="s">
        <v>1866</v>
      </c>
      <c r="E184" s="4">
        <v>24</v>
      </c>
      <c r="F184" s="4">
        <v>288000</v>
      </c>
      <c r="G184" s="4">
        <v>28800</v>
      </c>
      <c r="H184" s="4">
        <v>316800</v>
      </c>
    </row>
    <row r="185" spans="1:8" ht="15.75">
      <c r="A185" s="3" t="s">
        <v>21</v>
      </c>
      <c r="B185" s="2" t="s">
        <v>1868</v>
      </c>
      <c r="C185" s="2" t="s">
        <v>1867</v>
      </c>
      <c r="D185" s="2" t="s">
        <v>1869</v>
      </c>
      <c r="E185" s="4">
        <v>3</v>
      </c>
      <c r="F185" s="4">
        <v>24000</v>
      </c>
      <c r="G185" s="4">
        <v>2400</v>
      </c>
      <c r="H185" s="4">
        <v>26400</v>
      </c>
    </row>
    <row r="186" spans="1:8" ht="15.75">
      <c r="A186" s="3" t="s">
        <v>21</v>
      </c>
      <c r="B186" s="2" t="s">
        <v>1877</v>
      </c>
      <c r="C186" s="2" t="s">
        <v>1876</v>
      </c>
      <c r="D186" s="2" t="s">
        <v>1878</v>
      </c>
      <c r="E186" s="4">
        <v>5</v>
      </c>
      <c r="F186" s="4">
        <v>70000</v>
      </c>
      <c r="G186" s="4">
        <v>7000</v>
      </c>
      <c r="H186" s="4">
        <v>77000</v>
      </c>
    </row>
    <row r="187" spans="1:8" ht="15.75">
      <c r="A187" s="3" t="s">
        <v>21</v>
      </c>
      <c r="B187" s="2" t="s">
        <v>1886</v>
      </c>
      <c r="C187" s="2" t="s">
        <v>1885</v>
      </c>
      <c r="D187" s="2" t="s">
        <v>1887</v>
      </c>
      <c r="E187" s="4">
        <v>2</v>
      </c>
      <c r="F187" s="4">
        <v>134800</v>
      </c>
      <c r="G187" s="4">
        <v>13480</v>
      </c>
      <c r="H187" s="4">
        <v>148280</v>
      </c>
    </row>
    <row r="188" spans="1:8" ht="15.75">
      <c r="A188" s="3" t="s">
        <v>21</v>
      </c>
      <c r="B188" s="2" t="s">
        <v>1892</v>
      </c>
      <c r="C188" s="2" t="s">
        <v>1891</v>
      </c>
      <c r="D188" s="2" t="s">
        <v>1893</v>
      </c>
      <c r="E188" s="4">
        <v>1</v>
      </c>
      <c r="F188" s="4">
        <v>22000</v>
      </c>
      <c r="G188" s="4">
        <v>2200</v>
      </c>
      <c r="H188" s="4">
        <v>24200</v>
      </c>
    </row>
    <row r="189" spans="1:8" ht="15.75">
      <c r="A189" s="3" t="s">
        <v>21</v>
      </c>
      <c r="B189" s="2" t="s">
        <v>1898</v>
      </c>
      <c r="C189" s="2" t="s">
        <v>1897</v>
      </c>
      <c r="D189" s="2" t="s">
        <v>1899</v>
      </c>
      <c r="E189" s="4">
        <v>75</v>
      </c>
      <c r="F189" s="4">
        <v>1837500</v>
      </c>
      <c r="G189" s="4">
        <v>183750</v>
      </c>
      <c r="H189" s="4">
        <v>2021250</v>
      </c>
    </row>
    <row r="190" spans="1:8" ht="15.75">
      <c r="A190" s="3" t="s">
        <v>21</v>
      </c>
      <c r="B190" s="2" t="s">
        <v>1901</v>
      </c>
      <c r="C190" s="2" t="s">
        <v>1900</v>
      </c>
      <c r="D190" s="2" t="s">
        <v>1902</v>
      </c>
      <c r="E190" s="4">
        <v>89</v>
      </c>
      <c r="F190" s="4">
        <v>1607500</v>
      </c>
      <c r="G190" s="4">
        <v>160750</v>
      </c>
      <c r="H190" s="4">
        <v>1768250</v>
      </c>
    </row>
    <row r="191" spans="1:8" ht="15.75">
      <c r="A191" s="3" t="s">
        <v>21</v>
      </c>
      <c r="B191" s="2" t="s">
        <v>1910</v>
      </c>
      <c r="C191" s="2" t="s">
        <v>1909</v>
      </c>
      <c r="D191" s="2" t="s">
        <v>1911</v>
      </c>
      <c r="E191" s="4">
        <v>1</v>
      </c>
      <c r="F191" s="4">
        <v>70800</v>
      </c>
      <c r="G191" s="4">
        <v>7080</v>
      </c>
      <c r="H191" s="4">
        <v>77880</v>
      </c>
    </row>
    <row r="192" spans="1:8" ht="15.75">
      <c r="A192" s="3" t="s">
        <v>21</v>
      </c>
      <c r="B192" s="2" t="s">
        <v>1944</v>
      </c>
      <c r="C192" s="2" t="s">
        <v>1943</v>
      </c>
      <c r="D192" s="2"/>
      <c r="E192" s="4">
        <v>60</v>
      </c>
      <c r="F192" s="4">
        <v>195580</v>
      </c>
      <c r="G192" s="4">
        <v>19550</v>
      </c>
      <c r="H192" s="4">
        <v>215130</v>
      </c>
    </row>
    <row r="193" spans="1:8" ht="15.75">
      <c r="A193" s="3" t="s">
        <v>21</v>
      </c>
      <c r="B193" s="2" t="s">
        <v>1946</v>
      </c>
      <c r="C193" s="2" t="s">
        <v>1945</v>
      </c>
      <c r="D193" s="2"/>
      <c r="E193" s="4">
        <v>2</v>
      </c>
      <c r="F193" s="4">
        <v>60000</v>
      </c>
      <c r="G193" s="4">
        <v>6000</v>
      </c>
      <c r="H193" s="4">
        <v>66000</v>
      </c>
    </row>
    <row r="194" spans="1:8" ht="15.75">
      <c r="A194" s="3" t="s">
        <v>21</v>
      </c>
      <c r="B194" s="2" t="s">
        <v>1961</v>
      </c>
      <c r="C194" s="2" t="s">
        <v>1960</v>
      </c>
      <c r="D194" s="2" t="s">
        <v>1962</v>
      </c>
      <c r="E194" s="4">
        <v>18</v>
      </c>
      <c r="F194" s="4"/>
      <c r="G194" s="4"/>
      <c r="H194" s="4"/>
    </row>
    <row r="195" spans="1:8" ht="15.75">
      <c r="A195" s="3" t="s">
        <v>21</v>
      </c>
      <c r="B195" s="2" t="s">
        <v>1975</v>
      </c>
      <c r="C195" s="2" t="s">
        <v>1974</v>
      </c>
      <c r="D195" s="2" t="s">
        <v>1976</v>
      </c>
      <c r="E195" s="4">
        <v>77</v>
      </c>
      <c r="F195" s="4"/>
      <c r="G195" s="4"/>
      <c r="H195" s="4"/>
    </row>
    <row r="196" spans="1:8" ht="15.75">
      <c r="A196" s="3" t="s">
        <v>21</v>
      </c>
      <c r="B196" s="2" t="s">
        <v>1978</v>
      </c>
      <c r="C196" s="2" t="s">
        <v>6317</v>
      </c>
      <c r="D196" s="2" t="s">
        <v>6318</v>
      </c>
      <c r="E196" s="4">
        <v>22</v>
      </c>
      <c r="F196" s="4">
        <v>3499000</v>
      </c>
      <c r="G196" s="4">
        <v>349900</v>
      </c>
      <c r="H196" s="4">
        <v>3848900</v>
      </c>
    </row>
    <row r="197" spans="1:8" ht="15.75">
      <c r="A197" s="3" t="s">
        <v>21</v>
      </c>
      <c r="B197" s="2" t="s">
        <v>2004</v>
      </c>
      <c r="C197" s="2" t="s">
        <v>2003</v>
      </c>
      <c r="D197" s="2"/>
      <c r="E197" s="4">
        <v>1</v>
      </c>
      <c r="F197" s="4">
        <v>-384500</v>
      </c>
      <c r="G197" s="4">
        <v>-38450</v>
      </c>
      <c r="H197" s="4">
        <v>-422950</v>
      </c>
    </row>
    <row r="198" spans="1:8" ht="15.75">
      <c r="A198" s="3" t="s">
        <v>21</v>
      </c>
      <c r="B198" s="2" t="s">
        <v>2009</v>
      </c>
      <c r="C198" s="2" t="s">
        <v>2008</v>
      </c>
      <c r="D198" s="2" t="s">
        <v>2010</v>
      </c>
      <c r="E198" s="4">
        <v>12</v>
      </c>
      <c r="F198" s="4">
        <v>240000</v>
      </c>
      <c r="G198" s="4">
        <v>24000</v>
      </c>
      <c r="H198" s="4">
        <v>264000</v>
      </c>
    </row>
    <row r="199" spans="1:8" ht="15.75">
      <c r="A199" s="3" t="s">
        <v>21</v>
      </c>
      <c r="B199" s="2" t="s">
        <v>2015</v>
      </c>
      <c r="C199" s="2" t="s">
        <v>2014</v>
      </c>
      <c r="D199" s="2" t="s">
        <v>2016</v>
      </c>
      <c r="E199" s="4">
        <v>2</v>
      </c>
      <c r="F199" s="4">
        <v>86000</v>
      </c>
      <c r="G199" s="4">
        <v>8600</v>
      </c>
      <c r="H199" s="4">
        <v>94600</v>
      </c>
    </row>
    <row r="200" spans="1:8" ht="15.75">
      <c r="A200" s="3" t="s">
        <v>21</v>
      </c>
      <c r="B200" s="2" t="s">
        <v>2021</v>
      </c>
      <c r="C200" s="2" t="s">
        <v>2020</v>
      </c>
      <c r="D200" s="2" t="s">
        <v>2022</v>
      </c>
      <c r="E200" s="4">
        <v>188</v>
      </c>
      <c r="F200" s="4">
        <v>12461200</v>
      </c>
      <c r="G200" s="4">
        <v>1246120</v>
      </c>
      <c r="H200" s="4">
        <v>13707320</v>
      </c>
    </row>
    <row r="201" spans="1:8" ht="15.75">
      <c r="A201" s="3" t="s">
        <v>21</v>
      </c>
      <c r="B201" s="2" t="s">
        <v>2030</v>
      </c>
      <c r="C201" s="2" t="s">
        <v>2029</v>
      </c>
      <c r="D201" s="2" t="s">
        <v>2031</v>
      </c>
      <c r="E201" s="4">
        <v>6</v>
      </c>
      <c r="F201" s="4">
        <v>541691</v>
      </c>
      <c r="G201" s="4">
        <v>54169</v>
      </c>
      <c r="H201" s="4">
        <v>595860</v>
      </c>
    </row>
    <row r="202" spans="1:8" ht="15.75">
      <c r="A202" s="3" t="s">
        <v>21</v>
      </c>
      <c r="B202" s="2" t="s">
        <v>2052</v>
      </c>
      <c r="C202" s="2" t="s">
        <v>2051</v>
      </c>
      <c r="D202" s="2" t="s">
        <v>2053</v>
      </c>
      <c r="E202" s="4">
        <v>210</v>
      </c>
      <c r="F202" s="4">
        <v>5625900</v>
      </c>
      <c r="G202" s="4">
        <v>562590</v>
      </c>
      <c r="H202" s="4">
        <v>6188490</v>
      </c>
    </row>
    <row r="203" spans="1:8" ht="15.75">
      <c r="A203" s="3" t="s">
        <v>21</v>
      </c>
      <c r="B203" s="2" t="s">
        <v>2062</v>
      </c>
      <c r="C203" s="2" t="s">
        <v>2059</v>
      </c>
      <c r="D203" s="2" t="s">
        <v>2063</v>
      </c>
      <c r="E203" s="4">
        <v>33</v>
      </c>
      <c r="F203" s="4">
        <v>939180</v>
      </c>
      <c r="G203" s="4">
        <v>93918</v>
      </c>
      <c r="H203" s="4">
        <v>1033098</v>
      </c>
    </row>
    <row r="204" spans="1:8" ht="15.75">
      <c r="A204" s="3" t="s">
        <v>21</v>
      </c>
      <c r="B204" s="2" t="s">
        <v>2066</v>
      </c>
      <c r="C204" s="2" t="s">
        <v>2065</v>
      </c>
      <c r="D204" s="2" t="s">
        <v>2067</v>
      </c>
      <c r="E204" s="4">
        <v>10</v>
      </c>
      <c r="F204" s="4">
        <v>284600</v>
      </c>
      <c r="G204" s="4">
        <v>28460</v>
      </c>
      <c r="H204" s="4">
        <v>313060</v>
      </c>
    </row>
    <row r="205" spans="1:8" ht="15.75">
      <c r="A205" s="3" t="s">
        <v>21</v>
      </c>
      <c r="B205" s="2" t="s">
        <v>2070</v>
      </c>
      <c r="C205" s="2" t="s">
        <v>2069</v>
      </c>
      <c r="D205" s="2" t="s">
        <v>2071</v>
      </c>
      <c r="E205" s="4">
        <v>4</v>
      </c>
      <c r="F205" s="4">
        <v>125440</v>
      </c>
      <c r="G205" s="4">
        <v>12544</v>
      </c>
      <c r="H205" s="4">
        <v>137984</v>
      </c>
    </row>
    <row r="206" spans="1:8" ht="15.75">
      <c r="A206" s="3" t="s">
        <v>21</v>
      </c>
      <c r="B206" s="2" t="s">
        <v>2086</v>
      </c>
      <c r="C206" s="2" t="s">
        <v>2082</v>
      </c>
      <c r="D206" s="2" t="s">
        <v>2087</v>
      </c>
      <c r="E206" s="4">
        <v>48</v>
      </c>
      <c r="F206" s="4">
        <v>1667520</v>
      </c>
      <c r="G206" s="4">
        <v>166752</v>
      </c>
      <c r="H206" s="4">
        <v>1834272</v>
      </c>
    </row>
    <row r="207" spans="1:8" ht="15.75">
      <c r="A207" s="3" t="s">
        <v>21</v>
      </c>
      <c r="B207" s="2" t="s">
        <v>2090</v>
      </c>
      <c r="C207" s="2" t="s">
        <v>2089</v>
      </c>
      <c r="D207" s="2" t="s">
        <v>2091</v>
      </c>
      <c r="E207" s="4">
        <v>20</v>
      </c>
      <c r="F207" s="4">
        <v>500000</v>
      </c>
      <c r="G207" s="4">
        <v>50000</v>
      </c>
      <c r="H207" s="4">
        <v>550000</v>
      </c>
    </row>
    <row r="208" spans="1:8" ht="15.75">
      <c r="A208" s="3" t="s">
        <v>21</v>
      </c>
      <c r="B208" s="2" t="s">
        <v>2092</v>
      </c>
      <c r="C208" s="2" t="s">
        <v>2051</v>
      </c>
      <c r="D208" s="2" t="s">
        <v>2091</v>
      </c>
      <c r="E208" s="4">
        <v>32</v>
      </c>
      <c r="F208" s="4">
        <v>800000</v>
      </c>
      <c r="G208" s="4">
        <v>80000</v>
      </c>
      <c r="H208" s="4">
        <v>880000</v>
      </c>
    </row>
    <row r="209" spans="1:8" ht="15.75">
      <c r="A209" s="3" t="s">
        <v>21</v>
      </c>
      <c r="B209" s="2" t="s">
        <v>2093</v>
      </c>
      <c r="C209" s="2" t="s">
        <v>2059</v>
      </c>
      <c r="D209" s="2" t="s">
        <v>2091</v>
      </c>
      <c r="E209" s="4">
        <v>29</v>
      </c>
      <c r="F209" s="4">
        <v>738000</v>
      </c>
      <c r="G209" s="4">
        <v>73800</v>
      </c>
      <c r="H209" s="4">
        <v>811800</v>
      </c>
    </row>
    <row r="210" spans="1:8" ht="15.75">
      <c r="A210" s="3" t="s">
        <v>21</v>
      </c>
      <c r="B210" s="2" t="s">
        <v>2094</v>
      </c>
      <c r="C210" s="2" t="s">
        <v>2069</v>
      </c>
      <c r="D210" s="2" t="s">
        <v>2091</v>
      </c>
      <c r="E210" s="4">
        <v>3</v>
      </c>
      <c r="F210" s="4">
        <v>81000</v>
      </c>
      <c r="G210" s="4">
        <v>8100</v>
      </c>
      <c r="H210" s="4">
        <v>89100</v>
      </c>
    </row>
    <row r="211" spans="1:8" ht="15.75">
      <c r="A211" s="3" t="s">
        <v>21</v>
      </c>
      <c r="B211" s="2" t="s">
        <v>2109</v>
      </c>
      <c r="C211" s="2" t="s">
        <v>2108</v>
      </c>
      <c r="D211" s="2" t="s">
        <v>2110</v>
      </c>
      <c r="E211" s="4">
        <v>1</v>
      </c>
      <c r="F211" s="4">
        <v>44000</v>
      </c>
      <c r="G211" s="4">
        <v>4400</v>
      </c>
      <c r="H211" s="4">
        <v>48400</v>
      </c>
    </row>
    <row r="212" spans="1:8" ht="15.75">
      <c r="A212" s="3" t="s">
        <v>21</v>
      </c>
      <c r="B212" s="2" t="s">
        <v>2111</v>
      </c>
      <c r="C212" s="2" t="s">
        <v>2108</v>
      </c>
      <c r="D212" s="2" t="s">
        <v>2112</v>
      </c>
      <c r="E212" s="4">
        <v>1</v>
      </c>
      <c r="F212" s="4">
        <v>44000</v>
      </c>
      <c r="G212" s="4">
        <v>4400</v>
      </c>
      <c r="H212" s="4">
        <v>48400</v>
      </c>
    </row>
    <row r="213" spans="1:8" ht="15.75">
      <c r="A213" s="3" t="s">
        <v>21</v>
      </c>
      <c r="B213" s="2" t="s">
        <v>2118</v>
      </c>
      <c r="C213" s="2" t="s">
        <v>2113</v>
      </c>
      <c r="D213" s="2" t="s">
        <v>2119</v>
      </c>
      <c r="E213" s="4">
        <v>1</v>
      </c>
      <c r="F213" s="4">
        <v>62720</v>
      </c>
      <c r="G213" s="4">
        <v>6272</v>
      </c>
      <c r="H213" s="4">
        <v>68992</v>
      </c>
    </row>
    <row r="214" spans="1:8" ht="15.75">
      <c r="A214" s="3" t="s">
        <v>21</v>
      </c>
      <c r="B214" s="2" t="s">
        <v>2127</v>
      </c>
      <c r="C214" s="2" t="s">
        <v>2126</v>
      </c>
      <c r="D214" s="2" t="s">
        <v>2128</v>
      </c>
      <c r="E214" s="4">
        <v>1</v>
      </c>
      <c r="F214" s="4">
        <v>42000</v>
      </c>
      <c r="G214" s="4">
        <v>4200</v>
      </c>
      <c r="H214" s="4">
        <v>46200</v>
      </c>
    </row>
    <row r="215" spans="1:8" ht="15.75">
      <c r="A215" s="3" t="s">
        <v>21</v>
      </c>
      <c r="B215" s="2" t="s">
        <v>2129</v>
      </c>
      <c r="C215" s="2" t="s">
        <v>2126</v>
      </c>
      <c r="D215" s="2" t="s">
        <v>2130</v>
      </c>
      <c r="E215" s="4">
        <v>23</v>
      </c>
      <c r="F215" s="4">
        <v>868020</v>
      </c>
      <c r="G215" s="4">
        <v>86802</v>
      </c>
      <c r="H215" s="4">
        <v>954822</v>
      </c>
    </row>
    <row r="216" spans="1:8" ht="15.75">
      <c r="A216" s="3" t="s">
        <v>21</v>
      </c>
      <c r="B216" s="2" t="s">
        <v>2131</v>
      </c>
      <c r="C216" s="2" t="s">
        <v>2126</v>
      </c>
      <c r="D216" s="2" t="s">
        <v>2132</v>
      </c>
      <c r="E216" s="4">
        <v>1</v>
      </c>
      <c r="F216" s="4">
        <v>43000</v>
      </c>
      <c r="G216" s="4">
        <v>4300</v>
      </c>
      <c r="H216" s="4">
        <v>47300</v>
      </c>
    </row>
    <row r="217" spans="1:8" ht="15.75">
      <c r="A217" s="3" t="s">
        <v>21</v>
      </c>
      <c r="B217" s="2" t="s">
        <v>2133</v>
      </c>
      <c r="C217" s="2" t="s">
        <v>2126</v>
      </c>
      <c r="D217" s="2" t="s">
        <v>2134</v>
      </c>
      <c r="E217" s="4">
        <v>3</v>
      </c>
      <c r="F217" s="4">
        <v>117270</v>
      </c>
      <c r="G217" s="4">
        <v>11727</v>
      </c>
      <c r="H217" s="4">
        <v>128997</v>
      </c>
    </row>
    <row r="218" spans="1:8" ht="15.75">
      <c r="A218" s="3" t="s">
        <v>21</v>
      </c>
      <c r="B218" s="2" t="s">
        <v>2138</v>
      </c>
      <c r="C218" s="2" t="s">
        <v>2126</v>
      </c>
      <c r="D218" s="2" t="s">
        <v>2139</v>
      </c>
      <c r="E218" s="4">
        <v>3</v>
      </c>
      <c r="F218" s="4">
        <v>126000</v>
      </c>
      <c r="G218" s="4">
        <v>12600</v>
      </c>
      <c r="H218" s="4">
        <v>138600</v>
      </c>
    </row>
    <row r="219" spans="1:8" ht="15.75">
      <c r="A219" s="3" t="s">
        <v>21</v>
      </c>
      <c r="B219" s="2" t="s">
        <v>2142</v>
      </c>
      <c r="C219" s="2" t="s">
        <v>2126</v>
      </c>
      <c r="D219" s="2" t="s">
        <v>2143</v>
      </c>
      <c r="E219" s="4">
        <v>1</v>
      </c>
      <c r="F219" s="4">
        <v>45000</v>
      </c>
      <c r="G219" s="4">
        <v>4500</v>
      </c>
      <c r="H219" s="4">
        <v>49500</v>
      </c>
    </row>
    <row r="220" spans="1:8" ht="15.75">
      <c r="A220" s="3" t="s">
        <v>21</v>
      </c>
      <c r="B220" s="2" t="s">
        <v>2171</v>
      </c>
      <c r="C220" s="2" t="s">
        <v>2170</v>
      </c>
      <c r="D220" s="2" t="s">
        <v>2172</v>
      </c>
      <c r="E220" s="4">
        <v>35</v>
      </c>
      <c r="F220" s="4">
        <v>1400000</v>
      </c>
      <c r="G220" s="4">
        <v>140000</v>
      </c>
      <c r="H220" s="4">
        <v>1540000</v>
      </c>
    </row>
    <row r="221" spans="1:8" ht="15.75">
      <c r="A221" s="3" t="s">
        <v>21</v>
      </c>
      <c r="B221" s="2" t="s">
        <v>2174</v>
      </c>
      <c r="C221" s="2" t="s">
        <v>2173</v>
      </c>
      <c r="D221" s="2" t="s">
        <v>2175</v>
      </c>
      <c r="E221" s="4">
        <v>91</v>
      </c>
      <c r="F221" s="4">
        <v>4943120</v>
      </c>
      <c r="G221" s="4">
        <v>494312</v>
      </c>
      <c r="H221" s="4">
        <v>5437432</v>
      </c>
    </row>
    <row r="222" spans="1:8" ht="15.75">
      <c r="A222" s="3" t="s">
        <v>21</v>
      </c>
      <c r="B222" s="2" t="s">
        <v>2177</v>
      </c>
      <c r="C222" s="2" t="s">
        <v>2176</v>
      </c>
      <c r="D222" s="2" t="s">
        <v>2178</v>
      </c>
      <c r="E222" s="4">
        <v>399</v>
      </c>
      <c r="F222" s="4">
        <v>9508800</v>
      </c>
      <c r="G222" s="4">
        <v>950880</v>
      </c>
      <c r="H222" s="4">
        <v>10459680</v>
      </c>
    </row>
    <row r="223" spans="1:8" ht="15.75">
      <c r="A223" s="3" t="s">
        <v>21</v>
      </c>
      <c r="B223" s="2" t="s">
        <v>2180</v>
      </c>
      <c r="C223" s="2" t="s">
        <v>2179</v>
      </c>
      <c r="D223" s="2" t="s">
        <v>2181</v>
      </c>
      <c r="E223" s="4">
        <v>668</v>
      </c>
      <c r="F223" s="4">
        <v>13595600</v>
      </c>
      <c r="G223" s="4">
        <v>1359560</v>
      </c>
      <c r="H223" s="4">
        <v>14955160</v>
      </c>
    </row>
    <row r="224" spans="1:8" ht="15.75">
      <c r="A224" s="3" t="s">
        <v>21</v>
      </c>
      <c r="B224" s="2" t="s">
        <v>2183</v>
      </c>
      <c r="C224" s="2" t="s">
        <v>2182</v>
      </c>
      <c r="D224" s="2" t="s">
        <v>2184</v>
      </c>
      <c r="E224" s="4">
        <v>50</v>
      </c>
      <c r="F224" s="4">
        <v>1300000</v>
      </c>
      <c r="G224" s="4">
        <v>130000</v>
      </c>
      <c r="H224" s="4">
        <v>1430000</v>
      </c>
    </row>
    <row r="225" spans="1:8" ht="15.75">
      <c r="A225" s="3" t="s">
        <v>21</v>
      </c>
      <c r="B225" s="2" t="s">
        <v>2193</v>
      </c>
      <c r="C225" s="2" t="s">
        <v>2186</v>
      </c>
      <c r="D225" s="2" t="s">
        <v>2194</v>
      </c>
      <c r="E225" s="4">
        <v>20</v>
      </c>
      <c r="F225" s="4">
        <v>589000</v>
      </c>
      <c r="G225" s="4">
        <v>58900</v>
      </c>
      <c r="H225" s="4">
        <v>647900</v>
      </c>
    </row>
    <row r="226" spans="1:8" ht="15.75">
      <c r="A226" s="3" t="s">
        <v>21</v>
      </c>
      <c r="B226" s="2" t="s">
        <v>2195</v>
      </c>
      <c r="C226" s="2" t="s">
        <v>2186</v>
      </c>
      <c r="D226" s="2" t="s">
        <v>2196</v>
      </c>
      <c r="E226" s="4">
        <v>20</v>
      </c>
      <c r="F226" s="4">
        <v>589000</v>
      </c>
      <c r="G226" s="4">
        <v>58900</v>
      </c>
      <c r="H226" s="4">
        <v>647900</v>
      </c>
    </row>
    <row r="227" spans="1:8" ht="15.75">
      <c r="A227" s="3" t="s">
        <v>21</v>
      </c>
      <c r="B227" s="2" t="s">
        <v>2201</v>
      </c>
      <c r="C227" s="2" t="s">
        <v>2186</v>
      </c>
      <c r="D227" s="2" t="s">
        <v>2202</v>
      </c>
      <c r="E227" s="4">
        <v>50</v>
      </c>
      <c r="F227" s="4">
        <v>1472500</v>
      </c>
      <c r="G227" s="4">
        <v>147250</v>
      </c>
      <c r="H227" s="4">
        <v>1619750</v>
      </c>
    </row>
    <row r="228" spans="1:8" ht="15.75">
      <c r="A228" s="3" t="s">
        <v>21</v>
      </c>
      <c r="B228" s="2" t="s">
        <v>2203</v>
      </c>
      <c r="C228" s="2" t="s">
        <v>2186</v>
      </c>
      <c r="D228" s="2" t="s">
        <v>2204</v>
      </c>
      <c r="E228" s="4">
        <v>150</v>
      </c>
      <c r="F228" s="4">
        <v>4417500</v>
      </c>
      <c r="G228" s="4">
        <v>441750</v>
      </c>
      <c r="H228" s="4">
        <v>4859250</v>
      </c>
    </row>
    <row r="229" spans="1:8" ht="15.75">
      <c r="A229" s="3" t="s">
        <v>21</v>
      </c>
      <c r="B229" s="2" t="s">
        <v>2207</v>
      </c>
      <c r="C229" s="2" t="s">
        <v>2186</v>
      </c>
      <c r="D229" s="2" t="s">
        <v>2208</v>
      </c>
      <c r="E229" s="4">
        <v>30</v>
      </c>
      <c r="F229" s="4">
        <v>883500</v>
      </c>
      <c r="G229" s="4">
        <v>88350</v>
      </c>
      <c r="H229" s="4">
        <v>971850</v>
      </c>
    </row>
    <row r="230" spans="1:8" ht="15.75">
      <c r="A230" s="3" t="s">
        <v>21</v>
      </c>
      <c r="B230" s="2" t="s">
        <v>2218</v>
      </c>
      <c r="C230" s="2" t="s">
        <v>2217</v>
      </c>
      <c r="D230" s="2" t="s">
        <v>2219</v>
      </c>
      <c r="E230" s="4">
        <v>20</v>
      </c>
      <c r="F230" s="4">
        <v>480200</v>
      </c>
      <c r="G230" s="4">
        <v>48020</v>
      </c>
      <c r="H230" s="4">
        <v>528220</v>
      </c>
    </row>
    <row r="231" spans="1:8" ht="15.75">
      <c r="A231" s="3" t="s">
        <v>21</v>
      </c>
      <c r="B231" s="2" t="s">
        <v>2222</v>
      </c>
      <c r="C231" s="2" t="s">
        <v>2221</v>
      </c>
      <c r="D231" s="2" t="s">
        <v>2223</v>
      </c>
      <c r="E231" s="4">
        <v>1083</v>
      </c>
      <c r="F231" s="4">
        <v>30324000</v>
      </c>
      <c r="G231" s="4">
        <v>3032400</v>
      </c>
      <c r="H231" s="4">
        <v>33356400</v>
      </c>
    </row>
    <row r="232" spans="1:8" ht="15.75">
      <c r="A232" s="3" t="s">
        <v>21</v>
      </c>
      <c r="B232" s="2" t="s">
        <v>2225</v>
      </c>
      <c r="C232" s="2" t="s">
        <v>2224</v>
      </c>
      <c r="D232" s="2" t="s">
        <v>2226</v>
      </c>
      <c r="E232" s="4">
        <v>104</v>
      </c>
      <c r="F232" s="4">
        <v>2683200</v>
      </c>
      <c r="G232" s="4">
        <v>268320</v>
      </c>
      <c r="H232" s="4">
        <v>2951520</v>
      </c>
    </row>
    <row r="233" spans="1:8" ht="15.75">
      <c r="A233" s="3" t="s">
        <v>21</v>
      </c>
      <c r="B233" s="2" t="s">
        <v>2233</v>
      </c>
      <c r="C233" s="2" t="s">
        <v>2232</v>
      </c>
      <c r="D233" s="2" t="s">
        <v>2234</v>
      </c>
      <c r="E233" s="4">
        <v>24</v>
      </c>
      <c r="F233" s="4">
        <v>811400</v>
      </c>
      <c r="G233" s="4">
        <v>81140</v>
      </c>
      <c r="H233" s="4">
        <v>892540</v>
      </c>
    </row>
    <row r="234" spans="1:8" ht="15.75">
      <c r="A234" s="3" t="s">
        <v>21</v>
      </c>
      <c r="B234" s="2" t="s">
        <v>2242</v>
      </c>
      <c r="C234" s="2" t="s">
        <v>2241</v>
      </c>
      <c r="D234" s="2" t="s">
        <v>2243</v>
      </c>
      <c r="E234" s="4">
        <v>-20</v>
      </c>
      <c r="F234" s="4">
        <v>-811400</v>
      </c>
      <c r="G234" s="4">
        <v>-81140</v>
      </c>
      <c r="H234" s="4">
        <v>-892540</v>
      </c>
    </row>
    <row r="235" spans="1:8" ht="15.75">
      <c r="A235" s="3" t="s">
        <v>21</v>
      </c>
      <c r="B235" s="2" t="s">
        <v>2244</v>
      </c>
      <c r="C235" s="2" t="s">
        <v>2241</v>
      </c>
      <c r="D235" s="2" t="s">
        <v>2245</v>
      </c>
      <c r="E235" s="4">
        <v>24</v>
      </c>
      <c r="F235" s="4">
        <v>1080000</v>
      </c>
      <c r="G235" s="4">
        <v>108000</v>
      </c>
      <c r="H235" s="4">
        <v>1188000</v>
      </c>
    </row>
    <row r="236" spans="1:8" ht="15.75">
      <c r="A236" s="3" t="s">
        <v>21</v>
      </c>
      <c r="B236" s="2" t="s">
        <v>2264</v>
      </c>
      <c r="C236" s="2" t="s">
        <v>2263</v>
      </c>
      <c r="D236" s="2" t="s">
        <v>2265</v>
      </c>
      <c r="E236" s="4">
        <v>130</v>
      </c>
      <c r="F236" s="4">
        <v>1095900</v>
      </c>
      <c r="G236" s="4">
        <v>109590</v>
      </c>
      <c r="H236" s="4">
        <v>1205490</v>
      </c>
    </row>
    <row r="237" spans="1:8" ht="15.75">
      <c r="A237" s="3" t="s">
        <v>21</v>
      </c>
      <c r="B237" s="2" t="s">
        <v>2267</v>
      </c>
      <c r="C237" s="2" t="s">
        <v>2266</v>
      </c>
      <c r="D237" s="2" t="s">
        <v>2268</v>
      </c>
      <c r="E237" s="4">
        <v>100</v>
      </c>
      <c r="F237" s="4">
        <v>1147000</v>
      </c>
      <c r="G237" s="4">
        <v>114700</v>
      </c>
      <c r="H237" s="4">
        <v>1261700</v>
      </c>
    </row>
    <row r="238" spans="1:8" ht="15.75">
      <c r="A238" s="3" t="s">
        <v>21</v>
      </c>
      <c r="B238" s="2" t="s">
        <v>2270</v>
      </c>
      <c r="C238" s="2" t="s">
        <v>2269</v>
      </c>
      <c r="D238" s="2" t="s">
        <v>2271</v>
      </c>
      <c r="E238" s="4">
        <v>80</v>
      </c>
      <c r="F238" s="4">
        <v>1566500</v>
      </c>
      <c r="G238" s="4">
        <v>156650</v>
      </c>
      <c r="H238" s="4">
        <v>1723150</v>
      </c>
    </row>
    <row r="239" spans="1:8" ht="15.75">
      <c r="A239" s="3" t="s">
        <v>21</v>
      </c>
      <c r="B239" s="2" t="s">
        <v>2273</v>
      </c>
      <c r="C239" s="2" t="s">
        <v>2272</v>
      </c>
      <c r="D239" s="2" t="s">
        <v>2274</v>
      </c>
      <c r="E239" s="4">
        <v>50</v>
      </c>
      <c r="F239" s="4">
        <v>1014500</v>
      </c>
      <c r="G239" s="4">
        <v>101450</v>
      </c>
      <c r="H239" s="4">
        <v>1115950</v>
      </c>
    </row>
    <row r="240" spans="1:8" ht="15.75">
      <c r="A240" s="3" t="s">
        <v>21</v>
      </c>
      <c r="B240" s="2" t="s">
        <v>2276</v>
      </c>
      <c r="C240" s="2" t="s">
        <v>2275</v>
      </c>
      <c r="D240" s="2"/>
      <c r="E240" s="4">
        <v>10</v>
      </c>
      <c r="F240" s="4">
        <v>230000</v>
      </c>
      <c r="G240" s="4">
        <v>23000</v>
      </c>
      <c r="H240" s="4">
        <v>253000</v>
      </c>
    </row>
    <row r="241" spans="1:8" ht="15.75">
      <c r="A241" s="3" t="s">
        <v>21</v>
      </c>
      <c r="B241" s="2" t="s">
        <v>2308</v>
      </c>
      <c r="C241" s="2" t="s">
        <v>2303</v>
      </c>
      <c r="D241" s="2" t="s">
        <v>2309</v>
      </c>
      <c r="E241" s="4">
        <v>10</v>
      </c>
      <c r="F241" s="4">
        <v>60180</v>
      </c>
      <c r="G241" s="4">
        <v>6018</v>
      </c>
      <c r="H241" s="4">
        <v>66198</v>
      </c>
    </row>
    <row r="242" spans="1:8" ht="15.75">
      <c r="A242" s="3" t="s">
        <v>21</v>
      </c>
      <c r="B242" s="2" t="s">
        <v>2317</v>
      </c>
      <c r="C242" s="2" t="s">
        <v>271</v>
      </c>
      <c r="D242" s="2" t="s">
        <v>2318</v>
      </c>
      <c r="E242" s="4">
        <v>5</v>
      </c>
      <c r="F242" s="4">
        <v>20850</v>
      </c>
      <c r="G242" s="4">
        <v>2085</v>
      </c>
      <c r="H242" s="4">
        <v>22935</v>
      </c>
    </row>
    <row r="243" spans="1:8" ht="15.75">
      <c r="A243" s="3" t="s">
        <v>21</v>
      </c>
      <c r="B243" s="2" t="s">
        <v>2319</v>
      </c>
      <c r="C243" s="2" t="s">
        <v>271</v>
      </c>
      <c r="D243" s="2" t="s">
        <v>2320</v>
      </c>
      <c r="E243" s="4">
        <v>3</v>
      </c>
      <c r="F243" s="4">
        <v>13275</v>
      </c>
      <c r="G243" s="4">
        <v>1328</v>
      </c>
      <c r="H243" s="4">
        <v>14603</v>
      </c>
    </row>
    <row r="244" spans="1:8" ht="15.75">
      <c r="A244" s="3" t="s">
        <v>21</v>
      </c>
      <c r="B244" s="2" t="s">
        <v>2353</v>
      </c>
      <c r="C244" s="2" t="s">
        <v>310</v>
      </c>
      <c r="D244" s="2" t="s">
        <v>2354</v>
      </c>
      <c r="E244" s="4">
        <v>15</v>
      </c>
      <c r="F244" s="4">
        <v>85725</v>
      </c>
      <c r="G244" s="4">
        <v>8573</v>
      </c>
      <c r="H244" s="4">
        <v>94298</v>
      </c>
    </row>
    <row r="245" spans="1:8" ht="15.75">
      <c r="A245" s="3" t="s">
        <v>21</v>
      </c>
      <c r="B245" s="2" t="s">
        <v>2371</v>
      </c>
      <c r="C245" s="2" t="s">
        <v>318</v>
      </c>
      <c r="D245" s="2" t="s">
        <v>2372</v>
      </c>
      <c r="E245" s="4">
        <v>20</v>
      </c>
      <c r="F245" s="4">
        <v>72680</v>
      </c>
      <c r="G245" s="4">
        <v>7268</v>
      </c>
      <c r="H245" s="4">
        <v>79948</v>
      </c>
    </row>
    <row r="246" spans="1:8" ht="15.75">
      <c r="A246" s="3" t="s">
        <v>21</v>
      </c>
      <c r="B246" s="2" t="s">
        <v>2377</v>
      </c>
      <c r="C246" s="2" t="s">
        <v>236</v>
      </c>
      <c r="D246" s="2" t="s">
        <v>2378</v>
      </c>
      <c r="E246" s="4">
        <v>20</v>
      </c>
      <c r="F246" s="4">
        <v>84740</v>
      </c>
      <c r="G246" s="4">
        <v>8474</v>
      </c>
      <c r="H246" s="4">
        <v>93214</v>
      </c>
    </row>
    <row r="247" spans="1:8" ht="15.75">
      <c r="A247" s="3" t="s">
        <v>21</v>
      </c>
      <c r="B247" s="2" t="s">
        <v>2379</v>
      </c>
      <c r="C247" s="2" t="s">
        <v>236</v>
      </c>
      <c r="D247" s="2" t="s">
        <v>2380</v>
      </c>
      <c r="E247" s="4">
        <v>2</v>
      </c>
      <c r="F247" s="4">
        <v>9014</v>
      </c>
      <c r="G247" s="4">
        <v>901</v>
      </c>
      <c r="H247" s="4">
        <v>9915</v>
      </c>
    </row>
    <row r="248" spans="1:8" ht="15.75">
      <c r="A248" s="3" t="s">
        <v>21</v>
      </c>
      <c r="B248" s="2" t="s">
        <v>2381</v>
      </c>
      <c r="C248" s="2" t="s">
        <v>252</v>
      </c>
      <c r="D248" s="2" t="s">
        <v>2382</v>
      </c>
      <c r="E248" s="4">
        <v>1</v>
      </c>
      <c r="F248" s="4">
        <v>5244</v>
      </c>
      <c r="G248" s="4">
        <v>524</v>
      </c>
      <c r="H248" s="4">
        <v>5768</v>
      </c>
    </row>
    <row r="249" spans="1:8" ht="15.75">
      <c r="A249" s="3" t="s">
        <v>21</v>
      </c>
      <c r="B249" s="2" t="s">
        <v>2383</v>
      </c>
      <c r="C249" s="2" t="s">
        <v>252</v>
      </c>
      <c r="D249" s="2" t="s">
        <v>2384</v>
      </c>
      <c r="E249" s="4">
        <v>4</v>
      </c>
      <c r="F249" s="4">
        <v>26876</v>
      </c>
      <c r="G249" s="4">
        <v>2688</v>
      </c>
      <c r="H249" s="4">
        <v>29564</v>
      </c>
    </row>
    <row r="250" spans="1:8" ht="15.75">
      <c r="A250" s="3" t="s">
        <v>21</v>
      </c>
      <c r="B250" s="2" t="s">
        <v>2397</v>
      </c>
      <c r="C250" s="2" t="s">
        <v>236</v>
      </c>
      <c r="D250" s="2" t="s">
        <v>2398</v>
      </c>
      <c r="E250" s="4">
        <v>83</v>
      </c>
      <c r="F250" s="4">
        <v>446457</v>
      </c>
      <c r="G250" s="4">
        <v>44646</v>
      </c>
      <c r="H250" s="4">
        <v>491103</v>
      </c>
    </row>
    <row r="251" spans="1:8" ht="15.75">
      <c r="A251" s="3" t="s">
        <v>21</v>
      </c>
      <c r="B251" s="2" t="s">
        <v>2400</v>
      </c>
      <c r="C251" s="2" t="s">
        <v>236</v>
      </c>
      <c r="D251" s="2" t="s">
        <v>2401</v>
      </c>
      <c r="E251" s="4">
        <v>88</v>
      </c>
      <c r="F251" s="4">
        <v>603152</v>
      </c>
      <c r="G251" s="4">
        <v>60315</v>
      </c>
      <c r="H251" s="4">
        <v>663467</v>
      </c>
    </row>
    <row r="252" spans="1:8" ht="15.75">
      <c r="A252" s="3" t="s">
        <v>21</v>
      </c>
      <c r="B252" s="2" t="s">
        <v>2402</v>
      </c>
      <c r="C252" s="2" t="s">
        <v>236</v>
      </c>
      <c r="D252" s="2" t="s">
        <v>2403</v>
      </c>
      <c r="E252" s="4">
        <v>11</v>
      </c>
      <c r="F252" s="4">
        <v>90937</v>
      </c>
      <c r="G252" s="4">
        <v>9094</v>
      </c>
      <c r="H252" s="4">
        <v>100031</v>
      </c>
    </row>
    <row r="253" spans="1:8" ht="15.75">
      <c r="A253" s="3" t="s">
        <v>21</v>
      </c>
      <c r="B253" s="2" t="s">
        <v>2406</v>
      </c>
      <c r="C253" s="2" t="s">
        <v>236</v>
      </c>
      <c r="D253" s="2" t="s">
        <v>2407</v>
      </c>
      <c r="E253" s="4">
        <v>89</v>
      </c>
      <c r="F253" s="4">
        <v>299396</v>
      </c>
      <c r="G253" s="4">
        <v>29940</v>
      </c>
      <c r="H253" s="4">
        <v>329336</v>
      </c>
    </row>
    <row r="254" spans="1:8" ht="15.75">
      <c r="A254" s="3" t="s">
        <v>21</v>
      </c>
      <c r="B254" s="2" t="s">
        <v>2408</v>
      </c>
      <c r="C254" s="2" t="s">
        <v>236</v>
      </c>
      <c r="D254" s="2" t="s">
        <v>2409</v>
      </c>
      <c r="E254" s="4">
        <v>22</v>
      </c>
      <c r="F254" s="4">
        <v>85888</v>
      </c>
      <c r="G254" s="4">
        <v>8589</v>
      </c>
      <c r="H254" s="4">
        <v>94477</v>
      </c>
    </row>
    <row r="255" spans="1:8" ht="15.75">
      <c r="A255" s="3" t="s">
        <v>21</v>
      </c>
      <c r="B255" s="2" t="s">
        <v>2410</v>
      </c>
      <c r="C255" s="2" t="s">
        <v>223</v>
      </c>
      <c r="D255" s="2" t="s">
        <v>52</v>
      </c>
      <c r="E255" s="4">
        <v>19</v>
      </c>
      <c r="F255" s="4">
        <v>167200</v>
      </c>
      <c r="G255" s="4">
        <v>16720</v>
      </c>
      <c r="H255" s="4">
        <v>183920</v>
      </c>
    </row>
    <row r="256" spans="1:8" ht="15.75">
      <c r="A256" s="3" t="s">
        <v>21</v>
      </c>
      <c r="B256" s="2" t="s">
        <v>2411</v>
      </c>
      <c r="C256" s="2" t="s">
        <v>223</v>
      </c>
      <c r="D256" s="2" t="s">
        <v>104</v>
      </c>
      <c r="E256" s="4">
        <v>21</v>
      </c>
      <c r="F256" s="4">
        <v>231600</v>
      </c>
      <c r="G256" s="4">
        <v>23160</v>
      </c>
      <c r="H256" s="4">
        <v>254760</v>
      </c>
    </row>
    <row r="257" spans="1:8" ht="15.75">
      <c r="A257" s="3" t="s">
        <v>21</v>
      </c>
      <c r="B257" s="2" t="s">
        <v>2412</v>
      </c>
      <c r="C257" s="2" t="s">
        <v>223</v>
      </c>
      <c r="D257" s="2" t="s">
        <v>54</v>
      </c>
      <c r="E257" s="4">
        <v>10</v>
      </c>
      <c r="F257" s="4">
        <v>125500</v>
      </c>
      <c r="G257" s="4">
        <v>12550</v>
      </c>
      <c r="H257" s="4">
        <v>138050</v>
      </c>
    </row>
    <row r="258" spans="1:8" ht="15.75">
      <c r="A258" s="3" t="s">
        <v>21</v>
      </c>
      <c r="B258" s="2" t="s">
        <v>2414</v>
      </c>
      <c r="C258" s="2" t="s">
        <v>223</v>
      </c>
      <c r="D258" s="2" t="s">
        <v>58</v>
      </c>
      <c r="E258" s="4">
        <v>10</v>
      </c>
      <c r="F258" s="4">
        <v>64000</v>
      </c>
      <c r="G258" s="4">
        <v>6400</v>
      </c>
      <c r="H258" s="4">
        <v>70400</v>
      </c>
    </row>
    <row r="259" spans="1:8" ht="15.75">
      <c r="A259" s="3" t="s">
        <v>21</v>
      </c>
      <c r="B259" s="2" t="s">
        <v>2432</v>
      </c>
      <c r="C259" s="2" t="s">
        <v>267</v>
      </c>
      <c r="D259" s="2" t="s">
        <v>2433</v>
      </c>
      <c r="E259" s="4">
        <v>68</v>
      </c>
      <c r="F259" s="4">
        <v>348024</v>
      </c>
      <c r="G259" s="4">
        <v>34802</v>
      </c>
      <c r="H259" s="4">
        <v>382826</v>
      </c>
    </row>
    <row r="260" spans="1:8" ht="15.75">
      <c r="A260" s="3" t="s">
        <v>21</v>
      </c>
      <c r="B260" s="2" t="s">
        <v>2436</v>
      </c>
      <c r="C260" s="2" t="s">
        <v>267</v>
      </c>
      <c r="D260" s="2" t="s">
        <v>2437</v>
      </c>
      <c r="E260" s="4">
        <v>183</v>
      </c>
      <c r="F260" s="4">
        <v>906765</v>
      </c>
      <c r="G260" s="4">
        <v>90677</v>
      </c>
      <c r="H260" s="4">
        <v>997442</v>
      </c>
    </row>
    <row r="261" spans="1:8" ht="15.75">
      <c r="A261" s="3" t="s">
        <v>21</v>
      </c>
      <c r="B261" s="2" t="s">
        <v>2440</v>
      </c>
      <c r="C261" s="2" t="s">
        <v>267</v>
      </c>
      <c r="D261" s="2" t="s">
        <v>2441</v>
      </c>
      <c r="E261" s="4">
        <v>135</v>
      </c>
      <c r="F261" s="4">
        <v>991305</v>
      </c>
      <c r="G261" s="4">
        <v>99131</v>
      </c>
      <c r="H261" s="4">
        <v>1090436</v>
      </c>
    </row>
    <row r="262" spans="1:8" ht="15.75">
      <c r="A262" s="3" t="s">
        <v>21</v>
      </c>
      <c r="B262" s="2" t="s">
        <v>2442</v>
      </c>
      <c r="C262" s="2" t="s">
        <v>267</v>
      </c>
      <c r="D262" s="2" t="s">
        <v>2443</v>
      </c>
      <c r="E262" s="4">
        <v>10</v>
      </c>
      <c r="F262" s="4">
        <v>84870</v>
      </c>
      <c r="G262" s="4">
        <v>8487</v>
      </c>
      <c r="H262" s="4">
        <v>93357</v>
      </c>
    </row>
    <row r="263" spans="1:8" ht="15.75">
      <c r="A263" s="3" t="s">
        <v>21</v>
      </c>
      <c r="B263" s="2" t="s">
        <v>2444</v>
      </c>
      <c r="C263" s="2" t="s">
        <v>267</v>
      </c>
      <c r="D263" s="2" t="s">
        <v>2445</v>
      </c>
      <c r="E263" s="4">
        <v>5</v>
      </c>
      <c r="F263" s="4">
        <v>48150</v>
      </c>
      <c r="G263" s="4">
        <v>4815</v>
      </c>
      <c r="H263" s="4">
        <v>52965</v>
      </c>
    </row>
    <row r="264" spans="1:8" ht="15.75">
      <c r="A264" s="3" t="s">
        <v>21</v>
      </c>
      <c r="B264" s="2" t="s">
        <v>2450</v>
      </c>
      <c r="C264" s="2" t="s">
        <v>267</v>
      </c>
      <c r="D264" s="2" t="s">
        <v>2451</v>
      </c>
      <c r="E264" s="4">
        <v>30</v>
      </c>
      <c r="F264" s="4">
        <v>474000</v>
      </c>
      <c r="G264" s="4">
        <v>47400</v>
      </c>
      <c r="H264" s="4">
        <v>521400</v>
      </c>
    </row>
    <row r="265" spans="1:8" ht="15.75">
      <c r="A265" s="3" t="s">
        <v>21</v>
      </c>
      <c r="B265" s="2" t="s">
        <v>2453</v>
      </c>
      <c r="C265" s="2" t="s">
        <v>267</v>
      </c>
      <c r="D265" s="2" t="s">
        <v>2454</v>
      </c>
      <c r="E265" s="4">
        <v>3</v>
      </c>
      <c r="F265" s="4">
        <v>64200</v>
      </c>
      <c r="G265" s="4">
        <v>6420</v>
      </c>
      <c r="H265" s="4">
        <v>70620</v>
      </c>
    </row>
    <row r="266" spans="1:8" ht="15.75">
      <c r="A266" s="3" t="s">
        <v>21</v>
      </c>
      <c r="B266" s="2" t="s">
        <v>2455</v>
      </c>
      <c r="C266" s="2" t="s">
        <v>267</v>
      </c>
      <c r="D266" s="2" t="s">
        <v>2456</v>
      </c>
      <c r="E266" s="4">
        <v>2</v>
      </c>
      <c r="F266" s="4">
        <v>48000</v>
      </c>
      <c r="G266" s="4">
        <v>4800</v>
      </c>
      <c r="H266" s="4">
        <v>52800</v>
      </c>
    </row>
    <row r="267" spans="1:8" ht="15.75">
      <c r="A267" s="3" t="s">
        <v>21</v>
      </c>
      <c r="B267" s="2" t="s">
        <v>2457</v>
      </c>
      <c r="C267" s="2" t="s">
        <v>267</v>
      </c>
      <c r="D267" s="2" t="s">
        <v>2458</v>
      </c>
      <c r="E267" s="4">
        <v>10</v>
      </c>
      <c r="F267" s="4">
        <v>51130</v>
      </c>
      <c r="G267" s="4">
        <v>5113</v>
      </c>
      <c r="H267" s="4">
        <v>56243</v>
      </c>
    </row>
    <row r="268" spans="1:8" ht="15.75">
      <c r="A268" s="3" t="s">
        <v>21</v>
      </c>
      <c r="B268" s="2" t="s">
        <v>2463</v>
      </c>
      <c r="C268" s="2" t="s">
        <v>271</v>
      </c>
      <c r="D268" s="2" t="s">
        <v>2464</v>
      </c>
      <c r="E268" s="4">
        <v>48</v>
      </c>
      <c r="F268" s="4">
        <v>279872</v>
      </c>
      <c r="G268" s="4">
        <v>27988</v>
      </c>
      <c r="H268" s="4">
        <v>307860</v>
      </c>
    </row>
    <row r="269" spans="1:8" ht="15.75">
      <c r="A269" s="3" t="s">
        <v>21</v>
      </c>
      <c r="B269" s="2" t="s">
        <v>2465</v>
      </c>
      <c r="C269" s="2" t="s">
        <v>271</v>
      </c>
      <c r="D269" s="2" t="s">
        <v>2466</v>
      </c>
      <c r="E269" s="4">
        <v>44</v>
      </c>
      <c r="F269" s="4">
        <v>315260</v>
      </c>
      <c r="G269" s="4">
        <v>31526</v>
      </c>
      <c r="H269" s="4">
        <v>346786</v>
      </c>
    </row>
    <row r="270" spans="1:8" ht="15.75">
      <c r="A270" s="3" t="s">
        <v>21</v>
      </c>
      <c r="B270" s="2" t="s">
        <v>2467</v>
      </c>
      <c r="C270" s="2" t="s">
        <v>271</v>
      </c>
      <c r="D270" s="2" t="s">
        <v>2468</v>
      </c>
      <c r="E270" s="4">
        <v>5</v>
      </c>
      <c r="F270" s="4">
        <v>41545</v>
      </c>
      <c r="G270" s="4">
        <v>4155</v>
      </c>
      <c r="H270" s="4">
        <v>45700</v>
      </c>
    </row>
    <row r="271" spans="1:8" ht="15.75">
      <c r="A271" s="3" t="s">
        <v>21</v>
      </c>
      <c r="B271" s="2" t="s">
        <v>2469</v>
      </c>
      <c r="C271" s="2" t="s">
        <v>271</v>
      </c>
      <c r="D271" s="2" t="s">
        <v>2470</v>
      </c>
      <c r="E271" s="4">
        <v>3</v>
      </c>
      <c r="F271" s="4">
        <v>28359</v>
      </c>
      <c r="G271" s="4">
        <v>2836</v>
      </c>
      <c r="H271" s="4">
        <v>31195</v>
      </c>
    </row>
    <row r="272" spans="1:8" ht="15.75">
      <c r="A272" s="3" t="s">
        <v>21</v>
      </c>
      <c r="B272" s="2" t="s">
        <v>2473</v>
      </c>
      <c r="C272" s="2" t="s">
        <v>264</v>
      </c>
      <c r="D272" s="2" t="s">
        <v>2474</v>
      </c>
      <c r="E272" s="4">
        <v>623</v>
      </c>
      <c r="F272" s="4">
        <v>2378480</v>
      </c>
      <c r="G272" s="4">
        <v>237848</v>
      </c>
      <c r="H272" s="4">
        <v>2616328</v>
      </c>
    </row>
    <row r="273" spans="1:8" ht="15.75">
      <c r="A273" s="3" t="s">
        <v>21</v>
      </c>
      <c r="B273" s="2" t="s">
        <v>2475</v>
      </c>
      <c r="C273" s="2" t="s">
        <v>264</v>
      </c>
      <c r="D273" s="2" t="s">
        <v>2476</v>
      </c>
      <c r="E273" s="4">
        <v>27</v>
      </c>
      <c r="F273" s="4">
        <v>139671</v>
      </c>
      <c r="G273" s="4">
        <v>13967</v>
      </c>
      <c r="H273" s="4">
        <v>153638</v>
      </c>
    </row>
    <row r="274" spans="1:8" ht="15.75">
      <c r="A274" s="3" t="s">
        <v>21</v>
      </c>
      <c r="B274" s="2" t="s">
        <v>2479</v>
      </c>
      <c r="C274" s="2" t="s">
        <v>264</v>
      </c>
      <c r="D274" s="2" t="s">
        <v>2480</v>
      </c>
      <c r="E274" s="4">
        <v>886</v>
      </c>
      <c r="F274" s="4">
        <v>4186918</v>
      </c>
      <c r="G274" s="4">
        <v>418693</v>
      </c>
      <c r="H274" s="4">
        <v>4605611</v>
      </c>
    </row>
    <row r="275" spans="1:8" ht="15.75">
      <c r="A275" s="3" t="s">
        <v>21</v>
      </c>
      <c r="B275" s="2" t="s">
        <v>2484</v>
      </c>
      <c r="C275" s="2" t="s">
        <v>264</v>
      </c>
      <c r="D275" s="2" t="s">
        <v>2485</v>
      </c>
      <c r="E275" s="4">
        <v>297</v>
      </c>
      <c r="F275" s="4">
        <v>1660245</v>
      </c>
      <c r="G275" s="4">
        <v>166024</v>
      </c>
      <c r="H275" s="4">
        <v>1826269</v>
      </c>
    </row>
    <row r="276" spans="1:8" ht="15.75">
      <c r="A276" s="3" t="s">
        <v>21</v>
      </c>
      <c r="B276" s="2" t="s">
        <v>2486</v>
      </c>
      <c r="C276" s="2" t="s">
        <v>264</v>
      </c>
      <c r="D276" s="2" t="s">
        <v>2487</v>
      </c>
      <c r="E276" s="4">
        <v>232</v>
      </c>
      <c r="F276" s="4">
        <v>1518068</v>
      </c>
      <c r="G276" s="4">
        <v>151807</v>
      </c>
      <c r="H276" s="4">
        <v>1669875</v>
      </c>
    </row>
    <row r="277" spans="1:8" ht="15.75">
      <c r="A277" s="3" t="s">
        <v>21</v>
      </c>
      <c r="B277" s="2" t="s">
        <v>2488</v>
      </c>
      <c r="C277" s="2" t="s">
        <v>264</v>
      </c>
      <c r="D277" s="2" t="s">
        <v>2489</v>
      </c>
      <c r="E277" s="4">
        <v>105</v>
      </c>
      <c r="F277" s="4">
        <v>245790</v>
      </c>
      <c r="G277" s="4">
        <v>24579</v>
      </c>
      <c r="H277" s="4">
        <v>270369</v>
      </c>
    </row>
    <row r="278" spans="1:8" ht="15.75">
      <c r="A278" s="3" t="s">
        <v>21</v>
      </c>
      <c r="B278" s="2" t="s">
        <v>2490</v>
      </c>
      <c r="C278" s="2" t="s">
        <v>264</v>
      </c>
      <c r="D278" s="2" t="s">
        <v>2491</v>
      </c>
      <c r="E278" s="4">
        <v>113</v>
      </c>
      <c r="F278" s="4">
        <v>850756</v>
      </c>
      <c r="G278" s="4">
        <v>85076</v>
      </c>
      <c r="H278" s="4">
        <v>935832</v>
      </c>
    </row>
    <row r="279" spans="1:8" ht="15.75">
      <c r="A279" s="3" t="s">
        <v>21</v>
      </c>
      <c r="B279" s="2" t="s">
        <v>2492</v>
      </c>
      <c r="C279" s="2" t="s">
        <v>264</v>
      </c>
      <c r="D279" s="2" t="s">
        <v>2493</v>
      </c>
      <c r="E279" s="4">
        <v>19</v>
      </c>
      <c r="F279" s="4">
        <v>195643</v>
      </c>
      <c r="G279" s="4">
        <v>19564</v>
      </c>
      <c r="H279" s="4">
        <v>215207</v>
      </c>
    </row>
    <row r="280" spans="1:8" ht="15.75">
      <c r="A280" s="3" t="s">
        <v>21</v>
      </c>
      <c r="B280" s="2" t="s">
        <v>2494</v>
      </c>
      <c r="C280" s="2" t="s">
        <v>264</v>
      </c>
      <c r="D280" s="2" t="s">
        <v>2495</v>
      </c>
      <c r="E280" s="4">
        <v>190</v>
      </c>
      <c r="F280" s="4">
        <v>488660</v>
      </c>
      <c r="G280" s="4">
        <v>48866</v>
      </c>
      <c r="H280" s="4">
        <v>537526</v>
      </c>
    </row>
    <row r="281" spans="1:8" ht="15.75">
      <c r="A281" s="3" t="s">
        <v>21</v>
      </c>
      <c r="B281" s="2" t="s">
        <v>2496</v>
      </c>
      <c r="C281" s="2" t="s">
        <v>264</v>
      </c>
      <c r="D281" s="2" t="s">
        <v>2497</v>
      </c>
      <c r="E281" s="4">
        <v>18</v>
      </c>
      <c r="F281" s="4">
        <v>205920</v>
      </c>
      <c r="G281" s="4">
        <v>20592</v>
      </c>
      <c r="H281" s="4">
        <v>226512</v>
      </c>
    </row>
    <row r="282" spans="1:8" ht="15.75">
      <c r="A282" s="3" t="s">
        <v>21</v>
      </c>
      <c r="B282" s="2" t="s">
        <v>2498</v>
      </c>
      <c r="C282" s="2" t="s">
        <v>264</v>
      </c>
      <c r="D282" s="2" t="s">
        <v>2328</v>
      </c>
      <c r="E282" s="4">
        <v>11</v>
      </c>
      <c r="F282" s="4">
        <v>209100</v>
      </c>
      <c r="G282" s="4">
        <v>20910</v>
      </c>
      <c r="H282" s="4">
        <v>230010</v>
      </c>
    </row>
    <row r="283" spans="1:8" ht="15.75">
      <c r="A283" s="3" t="s">
        <v>21</v>
      </c>
      <c r="B283" s="2" t="s">
        <v>2503</v>
      </c>
      <c r="C283" s="2" t="s">
        <v>264</v>
      </c>
      <c r="D283" s="2" t="s">
        <v>2504</v>
      </c>
      <c r="E283" s="4">
        <v>140</v>
      </c>
      <c r="F283" s="4">
        <v>421310</v>
      </c>
      <c r="G283" s="4">
        <v>42131</v>
      </c>
      <c r="H283" s="4">
        <v>463441</v>
      </c>
    </row>
    <row r="284" spans="1:8" ht="15.75">
      <c r="A284" s="3" t="s">
        <v>21</v>
      </c>
      <c r="B284" s="2" t="s">
        <v>2509</v>
      </c>
      <c r="C284" s="2" t="s">
        <v>264</v>
      </c>
      <c r="D284" s="2" t="s">
        <v>2510</v>
      </c>
      <c r="E284" s="4">
        <v>30</v>
      </c>
      <c r="F284" s="4">
        <v>120870</v>
      </c>
      <c r="G284" s="4">
        <v>12087</v>
      </c>
      <c r="H284" s="4">
        <v>132957</v>
      </c>
    </row>
    <row r="285" spans="1:8" ht="15.75">
      <c r="A285" s="3" t="s">
        <v>21</v>
      </c>
      <c r="B285" s="2" t="s">
        <v>2511</v>
      </c>
      <c r="C285" s="2" t="s">
        <v>264</v>
      </c>
      <c r="D285" s="2" t="s">
        <v>2512</v>
      </c>
      <c r="E285" s="4">
        <v>20</v>
      </c>
      <c r="F285" s="4">
        <v>80460</v>
      </c>
      <c r="G285" s="4">
        <v>8046</v>
      </c>
      <c r="H285" s="4">
        <v>88506</v>
      </c>
    </row>
    <row r="286" spans="1:8" ht="15.75">
      <c r="A286" s="3" t="s">
        <v>21</v>
      </c>
      <c r="B286" s="2" t="s">
        <v>2513</v>
      </c>
      <c r="C286" s="2" t="s">
        <v>294</v>
      </c>
      <c r="D286" s="2" t="s">
        <v>2514</v>
      </c>
      <c r="E286" s="4">
        <v>5</v>
      </c>
      <c r="F286" s="4">
        <v>23725</v>
      </c>
      <c r="G286" s="4">
        <v>2373</v>
      </c>
      <c r="H286" s="4">
        <v>26098</v>
      </c>
    </row>
    <row r="287" spans="1:8" ht="15.75">
      <c r="A287" s="3" t="s">
        <v>21</v>
      </c>
      <c r="B287" s="2" t="s">
        <v>2515</v>
      </c>
      <c r="C287" s="2" t="s">
        <v>294</v>
      </c>
      <c r="D287" s="2" t="s">
        <v>2516</v>
      </c>
      <c r="E287" s="4">
        <v>22</v>
      </c>
      <c r="F287" s="4">
        <v>129558</v>
      </c>
      <c r="G287" s="4">
        <v>12956</v>
      </c>
      <c r="H287" s="4">
        <v>142514</v>
      </c>
    </row>
    <row r="288" spans="1:8" ht="15.75">
      <c r="A288" s="3" t="s">
        <v>21</v>
      </c>
      <c r="B288" s="2" t="s">
        <v>2519</v>
      </c>
      <c r="C288" s="2" t="s">
        <v>294</v>
      </c>
      <c r="D288" s="2" t="s">
        <v>2520</v>
      </c>
      <c r="E288" s="4">
        <v>5</v>
      </c>
      <c r="F288" s="4">
        <v>34850</v>
      </c>
      <c r="G288" s="4">
        <v>3485</v>
      </c>
      <c r="H288" s="4">
        <v>38335</v>
      </c>
    </row>
    <row r="289" spans="1:8" ht="15.75">
      <c r="A289" s="3" t="s">
        <v>21</v>
      </c>
      <c r="B289" s="2" t="s">
        <v>2523</v>
      </c>
      <c r="C289" s="2" t="s">
        <v>294</v>
      </c>
      <c r="D289" s="2" t="s">
        <v>2524</v>
      </c>
      <c r="E289" s="4">
        <v>35</v>
      </c>
      <c r="F289" s="4">
        <v>111755</v>
      </c>
      <c r="G289" s="4">
        <v>11176</v>
      </c>
      <c r="H289" s="4">
        <v>122931</v>
      </c>
    </row>
    <row r="290" spans="1:8" ht="15.75">
      <c r="A290" s="3" t="s">
        <v>21</v>
      </c>
      <c r="B290" s="2" t="s">
        <v>2528</v>
      </c>
      <c r="C290" s="2" t="s">
        <v>294</v>
      </c>
      <c r="D290" s="2" t="s">
        <v>2529</v>
      </c>
      <c r="E290" s="4">
        <v>257</v>
      </c>
      <c r="F290" s="4">
        <v>694928</v>
      </c>
      <c r="G290" s="4">
        <v>69493</v>
      </c>
      <c r="H290" s="4">
        <v>764421</v>
      </c>
    </row>
    <row r="291" spans="1:8" ht="15.75">
      <c r="A291" s="3" t="s">
        <v>21</v>
      </c>
      <c r="B291" s="2" t="s">
        <v>2534</v>
      </c>
      <c r="C291" s="2" t="s">
        <v>299</v>
      </c>
      <c r="D291" s="2" t="s">
        <v>2535</v>
      </c>
      <c r="E291" s="4">
        <v>220</v>
      </c>
      <c r="F291" s="4">
        <v>984420</v>
      </c>
      <c r="G291" s="4">
        <v>98442</v>
      </c>
      <c r="H291" s="4">
        <v>1082862</v>
      </c>
    </row>
    <row r="292" spans="1:8" ht="15.75">
      <c r="A292" s="3" t="s">
        <v>21</v>
      </c>
      <c r="B292" s="2" t="s">
        <v>2538</v>
      </c>
      <c r="C292" s="2" t="s">
        <v>299</v>
      </c>
      <c r="D292" s="2" t="s">
        <v>2539</v>
      </c>
      <c r="E292" s="4">
        <v>172</v>
      </c>
      <c r="F292" s="4">
        <v>793384</v>
      </c>
      <c r="G292" s="4">
        <v>79339</v>
      </c>
      <c r="H292" s="4">
        <v>872723</v>
      </c>
    </row>
    <row r="293" spans="1:8" ht="15.75">
      <c r="A293" s="3" t="s">
        <v>21</v>
      </c>
      <c r="B293" s="2" t="s">
        <v>2542</v>
      </c>
      <c r="C293" s="2" t="s">
        <v>299</v>
      </c>
      <c r="D293" s="2" t="s">
        <v>2543</v>
      </c>
      <c r="E293" s="4">
        <v>125</v>
      </c>
      <c r="F293" s="4">
        <v>828755</v>
      </c>
      <c r="G293" s="4">
        <v>82876</v>
      </c>
      <c r="H293" s="4">
        <v>911631</v>
      </c>
    </row>
    <row r="294" spans="1:8" ht="15.75">
      <c r="A294" s="3" t="s">
        <v>21</v>
      </c>
      <c r="B294" s="2" t="s">
        <v>2544</v>
      </c>
      <c r="C294" s="2" t="s">
        <v>299</v>
      </c>
      <c r="D294" s="2" t="s">
        <v>2545</v>
      </c>
      <c r="E294" s="4">
        <v>47</v>
      </c>
      <c r="F294" s="4">
        <v>345242</v>
      </c>
      <c r="G294" s="4">
        <v>34525</v>
      </c>
      <c r="H294" s="4">
        <v>379767</v>
      </c>
    </row>
    <row r="295" spans="1:8" ht="15.75">
      <c r="A295" s="3" t="s">
        <v>21</v>
      </c>
      <c r="B295" s="2" t="s">
        <v>2550</v>
      </c>
      <c r="C295" s="2" t="s">
        <v>299</v>
      </c>
      <c r="D295" s="2" t="s">
        <v>2551</v>
      </c>
      <c r="E295" s="4">
        <v>169</v>
      </c>
      <c r="F295" s="4">
        <v>573755</v>
      </c>
      <c r="G295" s="4">
        <v>57376</v>
      </c>
      <c r="H295" s="4">
        <v>631131</v>
      </c>
    </row>
    <row r="296" spans="1:8" ht="15.75">
      <c r="A296" s="3" t="s">
        <v>21</v>
      </c>
      <c r="B296" s="2" t="s">
        <v>2556</v>
      </c>
      <c r="C296" s="2" t="s">
        <v>299</v>
      </c>
      <c r="D296" s="2" t="s">
        <v>2557</v>
      </c>
      <c r="E296" s="4">
        <v>30</v>
      </c>
      <c r="F296" s="4">
        <v>117150</v>
      </c>
      <c r="G296" s="4">
        <v>11715</v>
      </c>
      <c r="H296" s="4">
        <v>128865</v>
      </c>
    </row>
    <row r="297" spans="1:8" ht="15.75">
      <c r="A297" s="3" t="s">
        <v>21</v>
      </c>
      <c r="B297" s="2" t="s">
        <v>2562</v>
      </c>
      <c r="C297" s="2" t="s">
        <v>299</v>
      </c>
      <c r="D297" s="2" t="s">
        <v>2563</v>
      </c>
      <c r="E297" s="4">
        <v>60</v>
      </c>
      <c r="F297" s="4">
        <v>233640</v>
      </c>
      <c r="G297" s="4">
        <v>23364</v>
      </c>
      <c r="H297" s="4">
        <v>257004</v>
      </c>
    </row>
    <row r="298" spans="1:8" ht="15.75">
      <c r="A298" s="3" t="s">
        <v>21</v>
      </c>
      <c r="B298" s="2" t="s">
        <v>2566</v>
      </c>
      <c r="C298" s="2" t="s">
        <v>307</v>
      </c>
      <c r="D298" s="2" t="s">
        <v>2567</v>
      </c>
      <c r="E298" s="4">
        <v>20</v>
      </c>
      <c r="F298" s="4">
        <v>83940</v>
      </c>
      <c r="G298" s="4">
        <v>8394</v>
      </c>
      <c r="H298" s="4">
        <v>92334</v>
      </c>
    </row>
    <row r="299" spans="1:8" ht="15.75">
      <c r="A299" s="3" t="s">
        <v>21</v>
      </c>
      <c r="B299" s="2" t="s">
        <v>2568</v>
      </c>
      <c r="C299" s="2" t="s">
        <v>307</v>
      </c>
      <c r="D299" s="2" t="s">
        <v>2569</v>
      </c>
      <c r="E299" s="4">
        <v>30</v>
      </c>
      <c r="F299" s="4">
        <v>156750</v>
      </c>
      <c r="G299" s="4">
        <v>15675</v>
      </c>
      <c r="H299" s="4">
        <v>172425</v>
      </c>
    </row>
    <row r="300" spans="1:8" ht="15.75">
      <c r="A300" s="3" t="s">
        <v>21</v>
      </c>
      <c r="B300" s="2" t="s">
        <v>2572</v>
      </c>
      <c r="C300" s="2" t="s">
        <v>307</v>
      </c>
      <c r="D300" s="2" t="s">
        <v>2573</v>
      </c>
      <c r="E300" s="4">
        <v>50</v>
      </c>
      <c r="F300" s="4">
        <v>159500</v>
      </c>
      <c r="G300" s="4">
        <v>15950</v>
      </c>
      <c r="H300" s="4">
        <v>175450</v>
      </c>
    </row>
    <row r="301" spans="1:8" ht="15.75">
      <c r="A301" s="3" t="s">
        <v>21</v>
      </c>
      <c r="B301" s="2" t="s">
        <v>2576</v>
      </c>
      <c r="C301" s="2" t="s">
        <v>310</v>
      </c>
      <c r="D301" s="2" t="s">
        <v>2577</v>
      </c>
      <c r="E301" s="4">
        <v>5</v>
      </c>
      <c r="F301" s="4">
        <v>24290</v>
      </c>
      <c r="G301" s="4">
        <v>2429</v>
      </c>
      <c r="H301" s="4">
        <v>26719</v>
      </c>
    </row>
    <row r="302" spans="1:8" ht="15.75">
      <c r="A302" s="3" t="s">
        <v>21</v>
      </c>
      <c r="B302" s="2" t="s">
        <v>2578</v>
      </c>
      <c r="C302" s="2" t="s">
        <v>310</v>
      </c>
      <c r="D302" s="2" t="s">
        <v>2579</v>
      </c>
      <c r="E302" s="4">
        <v>187</v>
      </c>
      <c r="F302" s="4">
        <v>1110354</v>
      </c>
      <c r="G302" s="4">
        <v>111035</v>
      </c>
      <c r="H302" s="4">
        <v>1221389</v>
      </c>
    </row>
    <row r="303" spans="1:8" ht="15.75">
      <c r="A303" s="3" t="s">
        <v>21</v>
      </c>
      <c r="B303" s="2" t="s">
        <v>2580</v>
      </c>
      <c r="C303" s="2" t="s">
        <v>310</v>
      </c>
      <c r="D303" s="2" t="s">
        <v>2581</v>
      </c>
      <c r="E303" s="4">
        <v>70</v>
      </c>
      <c r="F303" s="4">
        <v>481650</v>
      </c>
      <c r="G303" s="4">
        <v>48165</v>
      </c>
      <c r="H303" s="4">
        <v>529815</v>
      </c>
    </row>
    <row r="304" spans="1:8" ht="15.75">
      <c r="A304" s="3" t="s">
        <v>21</v>
      </c>
      <c r="B304" s="2" t="s">
        <v>2582</v>
      </c>
      <c r="C304" s="2" t="s">
        <v>310</v>
      </c>
      <c r="D304" s="2" t="s">
        <v>2583</v>
      </c>
      <c r="E304" s="4">
        <v>3</v>
      </c>
      <c r="F304" s="4">
        <v>24681</v>
      </c>
      <c r="G304" s="4">
        <v>2468</v>
      </c>
      <c r="H304" s="4">
        <v>27149</v>
      </c>
    </row>
    <row r="305" spans="1:8" ht="15.75">
      <c r="A305" s="3" t="s">
        <v>21</v>
      </c>
      <c r="B305" s="2" t="s">
        <v>2584</v>
      </c>
      <c r="C305" s="2" t="s">
        <v>310</v>
      </c>
      <c r="D305" s="2" t="s">
        <v>2585</v>
      </c>
      <c r="E305" s="4">
        <v>10</v>
      </c>
      <c r="F305" s="4">
        <v>93700</v>
      </c>
      <c r="G305" s="4">
        <v>9370</v>
      </c>
      <c r="H305" s="4">
        <v>103070</v>
      </c>
    </row>
    <row r="306" spans="1:8" ht="15.75">
      <c r="A306" s="3" t="s">
        <v>21</v>
      </c>
      <c r="B306" s="2" t="s">
        <v>2586</v>
      </c>
      <c r="C306" s="2" t="s">
        <v>310</v>
      </c>
      <c r="D306" s="2" t="s">
        <v>2587</v>
      </c>
      <c r="E306" s="4">
        <v>5</v>
      </c>
      <c r="F306" s="4">
        <v>24015</v>
      </c>
      <c r="G306" s="4">
        <v>2402</v>
      </c>
      <c r="H306" s="4">
        <v>26417</v>
      </c>
    </row>
    <row r="307" spans="1:8" ht="15.75">
      <c r="A307" s="3" t="s">
        <v>21</v>
      </c>
      <c r="B307" s="2" t="s">
        <v>2590</v>
      </c>
      <c r="C307" s="2" t="s">
        <v>312</v>
      </c>
      <c r="D307" s="2" t="s">
        <v>2591</v>
      </c>
      <c r="E307" s="4">
        <v>20</v>
      </c>
      <c r="F307" s="4">
        <v>110720</v>
      </c>
      <c r="G307" s="4">
        <v>11072</v>
      </c>
      <c r="H307" s="4">
        <v>121792</v>
      </c>
    </row>
    <row r="308" spans="1:8" ht="15.75">
      <c r="A308" s="3" t="s">
        <v>21</v>
      </c>
      <c r="B308" s="2" t="s">
        <v>2594</v>
      </c>
      <c r="C308" s="2" t="s">
        <v>312</v>
      </c>
      <c r="D308" s="2" t="s">
        <v>2595</v>
      </c>
      <c r="E308" s="4">
        <v>10</v>
      </c>
      <c r="F308" s="4">
        <v>76510</v>
      </c>
      <c r="G308" s="4">
        <v>7651</v>
      </c>
      <c r="H308" s="4">
        <v>84161</v>
      </c>
    </row>
    <row r="309" spans="1:8" ht="15.75">
      <c r="A309" s="3" t="s">
        <v>21</v>
      </c>
      <c r="B309" s="2" t="s">
        <v>2596</v>
      </c>
      <c r="C309" s="2" t="s">
        <v>314</v>
      </c>
      <c r="D309" s="2" t="s">
        <v>2597</v>
      </c>
      <c r="E309" s="4">
        <v>13</v>
      </c>
      <c r="F309" s="4">
        <v>58305</v>
      </c>
      <c r="G309" s="4">
        <v>5831</v>
      </c>
      <c r="H309" s="4">
        <v>64136</v>
      </c>
    </row>
    <row r="310" spans="1:8" ht="15.75">
      <c r="A310" s="3" t="s">
        <v>21</v>
      </c>
      <c r="B310" s="2" t="s">
        <v>2598</v>
      </c>
      <c r="C310" s="2" t="s">
        <v>314</v>
      </c>
      <c r="D310" s="2" t="s">
        <v>2599</v>
      </c>
      <c r="E310" s="4">
        <v>20</v>
      </c>
      <c r="F310" s="4">
        <v>112580</v>
      </c>
      <c r="G310" s="4">
        <v>11258</v>
      </c>
      <c r="H310" s="4">
        <v>123838</v>
      </c>
    </row>
    <row r="311" spans="1:8" ht="15.75">
      <c r="A311" s="3" t="s">
        <v>21</v>
      </c>
      <c r="B311" s="2" t="s">
        <v>2606</v>
      </c>
      <c r="C311" s="2" t="s">
        <v>314</v>
      </c>
      <c r="D311" s="2" t="s">
        <v>2607</v>
      </c>
      <c r="E311" s="4">
        <v>212</v>
      </c>
      <c r="F311" s="4">
        <v>549660</v>
      </c>
      <c r="G311" s="4">
        <v>54966</v>
      </c>
      <c r="H311" s="4">
        <v>604626</v>
      </c>
    </row>
    <row r="312" spans="1:8" ht="15.75">
      <c r="A312" s="3" t="s">
        <v>21</v>
      </c>
      <c r="B312" s="2" t="s">
        <v>2614</v>
      </c>
      <c r="C312" s="2" t="s">
        <v>318</v>
      </c>
      <c r="D312" s="2" t="s">
        <v>2615</v>
      </c>
      <c r="E312" s="4">
        <v>40</v>
      </c>
      <c r="F312" s="4">
        <v>172320</v>
      </c>
      <c r="G312" s="4">
        <v>17232</v>
      </c>
      <c r="H312" s="4">
        <v>189552</v>
      </c>
    </row>
    <row r="313" spans="1:8" ht="15.75">
      <c r="A313" s="3" t="s">
        <v>21</v>
      </c>
      <c r="B313" s="2" t="s">
        <v>2616</v>
      </c>
      <c r="C313" s="2" t="s">
        <v>318</v>
      </c>
      <c r="D313" s="2" t="s">
        <v>2617</v>
      </c>
      <c r="E313" s="4">
        <v>110</v>
      </c>
      <c r="F313" s="4">
        <v>599720</v>
      </c>
      <c r="G313" s="4">
        <v>59972</v>
      </c>
      <c r="H313" s="4">
        <v>659692</v>
      </c>
    </row>
    <row r="314" spans="1:8" ht="15.75">
      <c r="A314" s="3" t="s">
        <v>21</v>
      </c>
      <c r="B314" s="2" t="s">
        <v>2620</v>
      </c>
      <c r="C314" s="2" t="s">
        <v>318</v>
      </c>
      <c r="D314" s="2" t="s">
        <v>2621</v>
      </c>
      <c r="E314" s="4">
        <v>10</v>
      </c>
      <c r="F314" s="4">
        <v>65330</v>
      </c>
      <c r="G314" s="4">
        <v>6533</v>
      </c>
      <c r="H314" s="4">
        <v>71863</v>
      </c>
    </row>
    <row r="315" spans="1:8" ht="15.75">
      <c r="A315" s="3" t="s">
        <v>21</v>
      </c>
      <c r="B315" s="2" t="s">
        <v>2624</v>
      </c>
      <c r="C315" s="2" t="s">
        <v>318</v>
      </c>
      <c r="D315" s="2" t="s">
        <v>2625</v>
      </c>
      <c r="E315" s="4">
        <v>60</v>
      </c>
      <c r="F315" s="4">
        <v>169800</v>
      </c>
      <c r="G315" s="4">
        <v>16980</v>
      </c>
      <c r="H315" s="4">
        <v>186780</v>
      </c>
    </row>
    <row r="316" spans="1:8" ht="15.75">
      <c r="A316" s="3" t="s">
        <v>21</v>
      </c>
      <c r="B316" s="2" t="s">
        <v>2628</v>
      </c>
      <c r="C316" s="2" t="s">
        <v>318</v>
      </c>
      <c r="D316" s="2" t="s">
        <v>2629</v>
      </c>
      <c r="E316" s="4">
        <v>100</v>
      </c>
      <c r="F316" s="4">
        <v>308500</v>
      </c>
      <c r="G316" s="4">
        <v>30850</v>
      </c>
      <c r="H316" s="4">
        <v>339350</v>
      </c>
    </row>
    <row r="317" spans="1:8" ht="15.75">
      <c r="A317" s="3" t="s">
        <v>21</v>
      </c>
      <c r="B317" s="2" t="s">
        <v>2632</v>
      </c>
      <c r="C317" s="2" t="s">
        <v>318</v>
      </c>
      <c r="D317" s="2" t="s">
        <v>2633</v>
      </c>
      <c r="E317" s="4">
        <v>120</v>
      </c>
      <c r="F317" s="4">
        <v>431400</v>
      </c>
      <c r="G317" s="4">
        <v>43140</v>
      </c>
      <c r="H317" s="4">
        <v>474540</v>
      </c>
    </row>
    <row r="318" spans="1:8" ht="15.75">
      <c r="A318" s="3" t="s">
        <v>21</v>
      </c>
      <c r="B318" s="2" t="s">
        <v>2636</v>
      </c>
      <c r="C318" s="2" t="s">
        <v>2312</v>
      </c>
      <c r="D318" s="2" t="s">
        <v>2637</v>
      </c>
      <c r="E318" s="4">
        <v>15</v>
      </c>
      <c r="F318" s="4">
        <v>86590</v>
      </c>
      <c r="G318" s="4">
        <v>8659</v>
      </c>
      <c r="H318" s="4">
        <v>95249</v>
      </c>
    </row>
    <row r="319" spans="1:8" ht="15.75">
      <c r="A319" s="3" t="s">
        <v>21</v>
      </c>
      <c r="B319" s="2" t="s">
        <v>2638</v>
      </c>
      <c r="C319" s="2" t="s">
        <v>2312</v>
      </c>
      <c r="D319" s="2" t="s">
        <v>2639</v>
      </c>
      <c r="E319" s="4">
        <v>10</v>
      </c>
      <c r="F319" s="4">
        <v>70530</v>
      </c>
      <c r="G319" s="4">
        <v>7053</v>
      </c>
      <c r="H319" s="4">
        <v>77583</v>
      </c>
    </row>
    <row r="320" spans="1:8" ht="15.75">
      <c r="A320" s="3" t="s">
        <v>21</v>
      </c>
      <c r="B320" s="2" t="s">
        <v>2654</v>
      </c>
      <c r="C320" s="2" t="s">
        <v>318</v>
      </c>
      <c r="D320" s="2" t="s">
        <v>2655</v>
      </c>
      <c r="E320" s="4">
        <v>100</v>
      </c>
      <c r="F320" s="4">
        <v>390000</v>
      </c>
      <c r="G320" s="4">
        <v>39000</v>
      </c>
      <c r="H320" s="4">
        <v>429000</v>
      </c>
    </row>
    <row r="321" spans="1:8" ht="15.75">
      <c r="A321" s="3" t="s">
        <v>21</v>
      </c>
      <c r="B321" s="2" t="s">
        <v>2656</v>
      </c>
      <c r="C321" s="2" t="s">
        <v>2312</v>
      </c>
      <c r="D321" s="2" t="s">
        <v>2657</v>
      </c>
      <c r="E321" s="4">
        <v>20</v>
      </c>
      <c r="F321" s="4">
        <v>74100</v>
      </c>
      <c r="G321" s="4">
        <v>7410</v>
      </c>
      <c r="H321" s="4">
        <v>81510</v>
      </c>
    </row>
    <row r="322" spans="1:8" ht="15.75">
      <c r="A322" s="3" t="s">
        <v>21</v>
      </c>
      <c r="B322" s="2" t="s">
        <v>2669</v>
      </c>
      <c r="C322" s="2" t="s">
        <v>2668</v>
      </c>
      <c r="D322" s="2" t="s">
        <v>2648</v>
      </c>
      <c r="E322" s="4">
        <v>5</v>
      </c>
      <c r="F322" s="4">
        <v>43000</v>
      </c>
      <c r="G322" s="4">
        <v>4300</v>
      </c>
      <c r="H322" s="4">
        <v>47300</v>
      </c>
    </row>
    <row r="323" spans="1:8" ht="15.75">
      <c r="A323" s="3" t="s">
        <v>21</v>
      </c>
      <c r="B323" s="2" t="s">
        <v>2677</v>
      </c>
      <c r="C323" s="2" t="s">
        <v>2664</v>
      </c>
      <c r="D323" s="2" t="s">
        <v>2648</v>
      </c>
      <c r="E323" s="4">
        <v>5</v>
      </c>
      <c r="F323" s="4">
        <v>44000</v>
      </c>
      <c r="G323" s="4">
        <v>4400</v>
      </c>
      <c r="H323" s="4">
        <v>48400</v>
      </c>
    </row>
    <row r="324" spans="1:8" ht="15.75">
      <c r="A324" s="3" t="s">
        <v>21</v>
      </c>
      <c r="B324" s="2" t="s">
        <v>2678</v>
      </c>
      <c r="C324" s="2" t="s">
        <v>2312</v>
      </c>
      <c r="D324" s="2" t="s">
        <v>2679</v>
      </c>
      <c r="E324" s="4">
        <v>5</v>
      </c>
      <c r="F324" s="4">
        <v>26650</v>
      </c>
      <c r="G324" s="4">
        <v>2665</v>
      </c>
      <c r="H324" s="4">
        <v>29315</v>
      </c>
    </row>
    <row r="325" spans="1:8" ht="15.75">
      <c r="A325" s="3" t="s">
        <v>21</v>
      </c>
      <c r="B325" s="2" t="s">
        <v>2684</v>
      </c>
      <c r="C325" s="2" t="s">
        <v>2312</v>
      </c>
      <c r="D325" s="2" t="s">
        <v>2685</v>
      </c>
      <c r="E325" s="4">
        <v>200</v>
      </c>
      <c r="F325" s="4">
        <v>690000</v>
      </c>
      <c r="G325" s="4">
        <v>69000</v>
      </c>
      <c r="H325" s="4">
        <v>759000</v>
      </c>
    </row>
    <row r="326" spans="1:8" ht="15.75">
      <c r="A326" s="3" t="s">
        <v>21</v>
      </c>
      <c r="B326" s="2" t="s">
        <v>2690</v>
      </c>
      <c r="C326" s="2" t="s">
        <v>2661</v>
      </c>
      <c r="D326" s="2" t="s">
        <v>2648</v>
      </c>
      <c r="E326" s="4">
        <v>5</v>
      </c>
      <c r="F326" s="4">
        <v>42000</v>
      </c>
      <c r="G326" s="4">
        <v>4200</v>
      </c>
      <c r="H326" s="4">
        <v>46200</v>
      </c>
    </row>
    <row r="327" spans="1:8" ht="15.75">
      <c r="A327" s="3" t="s">
        <v>21</v>
      </c>
      <c r="B327" s="2" t="s">
        <v>2698</v>
      </c>
      <c r="C327" s="2" t="s">
        <v>2697</v>
      </c>
      <c r="D327" s="2" t="s">
        <v>2699</v>
      </c>
      <c r="E327" s="4">
        <v>2</v>
      </c>
      <c r="F327" s="4">
        <v>34744</v>
      </c>
      <c r="G327" s="4">
        <v>3474</v>
      </c>
      <c r="H327" s="4">
        <v>38218</v>
      </c>
    </row>
    <row r="328" spans="1:8" ht="15.75">
      <c r="A328" s="3" t="s">
        <v>21</v>
      </c>
      <c r="B328" s="2" t="s">
        <v>2704</v>
      </c>
      <c r="C328" s="2" t="s">
        <v>2703</v>
      </c>
      <c r="D328" s="2" t="s">
        <v>2705</v>
      </c>
      <c r="E328" s="4">
        <v>6</v>
      </c>
      <c r="F328" s="4">
        <v>128490</v>
      </c>
      <c r="G328" s="4">
        <v>12849</v>
      </c>
      <c r="H328" s="4">
        <v>141339</v>
      </c>
    </row>
    <row r="329" spans="1:8" ht="15.75">
      <c r="A329" s="3" t="s">
        <v>21</v>
      </c>
      <c r="B329" s="2" t="s">
        <v>2712</v>
      </c>
      <c r="C329" s="2" t="s">
        <v>1267</v>
      </c>
      <c r="D329" s="2" t="s">
        <v>2713</v>
      </c>
      <c r="E329" s="4">
        <v>18</v>
      </c>
      <c r="F329" s="4">
        <v>435834</v>
      </c>
      <c r="G329" s="4">
        <v>43583</v>
      </c>
      <c r="H329" s="4">
        <v>479417</v>
      </c>
    </row>
    <row r="330" spans="1:8" ht="15.75">
      <c r="A330" s="3" t="s">
        <v>21</v>
      </c>
      <c r="B330" s="2" t="s">
        <v>2722</v>
      </c>
      <c r="C330" s="2" t="s">
        <v>1267</v>
      </c>
      <c r="D330" s="2" t="s">
        <v>2723</v>
      </c>
      <c r="E330" s="4">
        <v>9</v>
      </c>
      <c r="F330" s="4">
        <v>268650</v>
      </c>
      <c r="G330" s="4">
        <v>26865</v>
      </c>
      <c r="H330" s="4">
        <v>295515</v>
      </c>
    </row>
    <row r="331" spans="1:8" ht="15.75">
      <c r="A331" s="3" t="s">
        <v>21</v>
      </c>
      <c r="B331" s="2" t="s">
        <v>2726</v>
      </c>
      <c r="C331" s="2" t="s">
        <v>1267</v>
      </c>
      <c r="D331" s="2" t="s">
        <v>2727</v>
      </c>
      <c r="E331" s="4">
        <v>5</v>
      </c>
      <c r="F331" s="4">
        <v>171800</v>
      </c>
      <c r="G331" s="4">
        <v>17180</v>
      </c>
      <c r="H331" s="4">
        <v>188980</v>
      </c>
    </row>
    <row r="332" spans="1:8" ht="15.75">
      <c r="A332" s="3" t="s">
        <v>21</v>
      </c>
      <c r="B332" s="2" t="s">
        <v>2733</v>
      </c>
      <c r="C332" s="2" t="s">
        <v>2732</v>
      </c>
      <c r="D332" s="2" t="s">
        <v>2734</v>
      </c>
      <c r="E332" s="4">
        <v>36</v>
      </c>
      <c r="F332" s="4">
        <v>439524</v>
      </c>
      <c r="G332" s="4">
        <v>43952</v>
      </c>
      <c r="H332" s="4">
        <v>483476</v>
      </c>
    </row>
    <row r="333" spans="1:8" ht="15.75">
      <c r="A333" s="3" t="s">
        <v>21</v>
      </c>
      <c r="B333" s="2" t="s">
        <v>2741</v>
      </c>
      <c r="C333" s="2" t="s">
        <v>2732</v>
      </c>
      <c r="D333" s="2" t="s">
        <v>2742</v>
      </c>
      <c r="E333" s="4">
        <v>9</v>
      </c>
      <c r="F333" s="4">
        <v>136323</v>
      </c>
      <c r="G333" s="4">
        <v>13632</v>
      </c>
      <c r="H333" s="4">
        <v>149955</v>
      </c>
    </row>
    <row r="334" spans="1:8" ht="15.75">
      <c r="A334" s="3" t="s">
        <v>21</v>
      </c>
      <c r="B334" s="2" t="s">
        <v>2743</v>
      </c>
      <c r="C334" s="2" t="s">
        <v>2732</v>
      </c>
      <c r="D334" s="2" t="s">
        <v>2744</v>
      </c>
      <c r="E334" s="4">
        <v>10</v>
      </c>
      <c r="F334" s="4">
        <v>163220</v>
      </c>
      <c r="G334" s="4">
        <v>16322</v>
      </c>
      <c r="H334" s="4">
        <v>179542</v>
      </c>
    </row>
    <row r="335" spans="1:8" ht="15.75">
      <c r="A335" s="3" t="s">
        <v>21</v>
      </c>
      <c r="B335" s="2" t="s">
        <v>2747</v>
      </c>
      <c r="C335" s="2" t="s">
        <v>2732</v>
      </c>
      <c r="D335" s="2" t="s">
        <v>2748</v>
      </c>
      <c r="E335" s="4">
        <v>18</v>
      </c>
      <c r="F335" s="4">
        <v>309708</v>
      </c>
      <c r="G335" s="4">
        <v>30971</v>
      </c>
      <c r="H335" s="4">
        <v>340679</v>
      </c>
    </row>
    <row r="336" spans="1:8" ht="15.75">
      <c r="A336" s="3" t="s">
        <v>21</v>
      </c>
      <c r="B336" s="2" t="s">
        <v>2749</v>
      </c>
      <c r="C336" s="2" t="s">
        <v>1267</v>
      </c>
      <c r="D336" s="2" t="s">
        <v>2750</v>
      </c>
      <c r="E336" s="4">
        <v>8</v>
      </c>
      <c r="F336" s="4">
        <v>256840</v>
      </c>
      <c r="G336" s="4">
        <v>25684</v>
      </c>
      <c r="H336" s="4">
        <v>282524</v>
      </c>
    </row>
    <row r="337" spans="1:8" ht="15.75">
      <c r="A337" s="3" t="s">
        <v>21</v>
      </c>
      <c r="B337" s="2" t="s">
        <v>2760</v>
      </c>
      <c r="C337" s="2" t="s">
        <v>1443</v>
      </c>
      <c r="D337" s="2" t="s">
        <v>2761</v>
      </c>
      <c r="E337" s="4">
        <v>20</v>
      </c>
      <c r="F337" s="4">
        <v>46500</v>
      </c>
      <c r="G337" s="4">
        <v>4650</v>
      </c>
      <c r="H337" s="4">
        <v>51150</v>
      </c>
    </row>
    <row r="338" spans="1:8" ht="15.75">
      <c r="A338" s="3" t="s">
        <v>21</v>
      </c>
      <c r="B338" s="2" t="s">
        <v>2773</v>
      </c>
      <c r="C338" s="2" t="s">
        <v>1415</v>
      </c>
      <c r="D338" s="2" t="s">
        <v>2774</v>
      </c>
      <c r="E338" s="4">
        <v>20</v>
      </c>
      <c r="F338" s="4">
        <v>50960</v>
      </c>
      <c r="G338" s="4">
        <v>5096</v>
      </c>
      <c r="H338" s="4">
        <v>56056</v>
      </c>
    </row>
    <row r="339" spans="1:8" ht="15.75">
      <c r="A339" s="3" t="s">
        <v>21</v>
      </c>
      <c r="B339" s="2" t="s">
        <v>2775</v>
      </c>
      <c r="C339" s="2" t="s">
        <v>1415</v>
      </c>
      <c r="D339" s="2" t="s">
        <v>2776</v>
      </c>
      <c r="E339" s="4">
        <v>5</v>
      </c>
      <c r="F339" s="4">
        <v>11490</v>
      </c>
      <c r="G339" s="4">
        <v>1149</v>
      </c>
      <c r="H339" s="4">
        <v>12639</v>
      </c>
    </row>
    <row r="340" spans="1:8" ht="15.75">
      <c r="A340" s="3" t="s">
        <v>21</v>
      </c>
      <c r="B340" s="2" t="s">
        <v>2777</v>
      </c>
      <c r="C340" s="2" t="s">
        <v>1424</v>
      </c>
      <c r="D340" s="2" t="s">
        <v>2778</v>
      </c>
      <c r="E340" s="4">
        <v>20</v>
      </c>
      <c r="F340" s="4">
        <v>40880</v>
      </c>
      <c r="G340" s="4">
        <v>4088</v>
      </c>
      <c r="H340" s="4">
        <v>44968</v>
      </c>
    </row>
    <row r="341" spans="1:8" ht="15.75">
      <c r="A341" s="3" t="s">
        <v>21</v>
      </c>
      <c r="B341" s="2" t="s">
        <v>2784</v>
      </c>
      <c r="C341" s="2" t="s">
        <v>2781</v>
      </c>
      <c r="D341" s="2" t="s">
        <v>2785</v>
      </c>
      <c r="E341" s="4">
        <v>1</v>
      </c>
      <c r="F341" s="4">
        <v>1873</v>
      </c>
      <c r="G341" s="4">
        <v>187</v>
      </c>
      <c r="H341" s="4">
        <v>2060</v>
      </c>
    </row>
    <row r="342" spans="1:8" ht="15.75">
      <c r="A342" s="3" t="s">
        <v>21</v>
      </c>
      <c r="B342" s="2" t="s">
        <v>2817</v>
      </c>
      <c r="C342" s="2" t="s">
        <v>1443</v>
      </c>
      <c r="D342" s="2" t="s">
        <v>2818</v>
      </c>
      <c r="E342" s="4">
        <v>20</v>
      </c>
      <c r="F342" s="4">
        <v>51560</v>
      </c>
      <c r="G342" s="4">
        <v>5156</v>
      </c>
      <c r="H342" s="4">
        <v>56716</v>
      </c>
    </row>
    <row r="343" spans="1:8" ht="15.75">
      <c r="A343" s="3" t="s">
        <v>21</v>
      </c>
      <c r="B343" s="2" t="s">
        <v>2819</v>
      </c>
      <c r="C343" s="2" t="s">
        <v>2762</v>
      </c>
      <c r="D343" s="2" t="s">
        <v>2820</v>
      </c>
      <c r="E343" s="4">
        <v>45</v>
      </c>
      <c r="F343" s="4">
        <v>115510</v>
      </c>
      <c r="G343" s="4">
        <v>11551</v>
      </c>
      <c r="H343" s="4">
        <v>127061</v>
      </c>
    </row>
    <row r="344" spans="1:8" ht="15.75">
      <c r="A344" s="3" t="s">
        <v>21</v>
      </c>
      <c r="B344" s="2" t="s">
        <v>2821</v>
      </c>
      <c r="C344" s="2" t="s">
        <v>2762</v>
      </c>
      <c r="D344" s="2" t="s">
        <v>2822</v>
      </c>
      <c r="E344" s="4">
        <v>20</v>
      </c>
      <c r="F344" s="4">
        <v>64080</v>
      </c>
      <c r="G344" s="4">
        <v>6408</v>
      </c>
      <c r="H344" s="4">
        <v>70488</v>
      </c>
    </row>
    <row r="345" spans="1:8" ht="15.75">
      <c r="A345" s="3" t="s">
        <v>21</v>
      </c>
      <c r="B345" s="2" t="s">
        <v>2823</v>
      </c>
      <c r="C345" s="2" t="s">
        <v>2762</v>
      </c>
      <c r="D345" s="2" t="s">
        <v>2824</v>
      </c>
      <c r="E345" s="4">
        <v>20</v>
      </c>
      <c r="F345" s="4">
        <v>75580</v>
      </c>
      <c r="G345" s="4">
        <v>7558</v>
      </c>
      <c r="H345" s="4">
        <v>83138</v>
      </c>
    </row>
    <row r="346" spans="1:8" ht="15.75">
      <c r="A346" s="3" t="s">
        <v>21</v>
      </c>
      <c r="B346" s="2" t="s">
        <v>2831</v>
      </c>
      <c r="C346" s="2" t="s">
        <v>1401</v>
      </c>
      <c r="D346" s="2" t="s">
        <v>2832</v>
      </c>
      <c r="E346" s="4">
        <v>215</v>
      </c>
      <c r="F346" s="4">
        <v>404095</v>
      </c>
      <c r="G346" s="4">
        <v>40410</v>
      </c>
      <c r="H346" s="4">
        <v>444505</v>
      </c>
    </row>
    <row r="347" spans="1:8" ht="15.75">
      <c r="A347" s="3" t="s">
        <v>21</v>
      </c>
      <c r="B347" s="2" t="s">
        <v>2835</v>
      </c>
      <c r="C347" s="2" t="s">
        <v>1401</v>
      </c>
      <c r="D347" s="2" t="s">
        <v>2836</v>
      </c>
      <c r="E347" s="4">
        <v>300</v>
      </c>
      <c r="F347" s="4">
        <v>712200</v>
      </c>
      <c r="G347" s="4">
        <v>71220</v>
      </c>
      <c r="H347" s="4">
        <v>783420</v>
      </c>
    </row>
    <row r="348" spans="1:8" ht="15.75">
      <c r="A348" s="3" t="s">
        <v>21</v>
      </c>
      <c r="B348" s="2" t="s">
        <v>2838</v>
      </c>
      <c r="C348" s="2" t="s">
        <v>1401</v>
      </c>
      <c r="D348" s="2" t="s">
        <v>2839</v>
      </c>
      <c r="E348" s="4">
        <v>130</v>
      </c>
      <c r="F348" s="4">
        <v>142350</v>
      </c>
      <c r="G348" s="4">
        <v>14235</v>
      </c>
      <c r="H348" s="4">
        <v>156585</v>
      </c>
    </row>
    <row r="349" spans="1:8" ht="15.75">
      <c r="A349" s="3" t="s">
        <v>21</v>
      </c>
      <c r="B349" s="2" t="s">
        <v>2840</v>
      </c>
      <c r="C349" s="2" t="s">
        <v>1401</v>
      </c>
      <c r="D349" s="2" t="s">
        <v>2841</v>
      </c>
      <c r="E349" s="4">
        <v>150</v>
      </c>
      <c r="F349" s="4">
        <v>427200</v>
      </c>
      <c r="G349" s="4">
        <v>42720</v>
      </c>
      <c r="H349" s="4">
        <v>469920</v>
      </c>
    </row>
    <row r="350" spans="1:8" ht="15.75">
      <c r="A350" s="3" t="s">
        <v>21</v>
      </c>
      <c r="B350" s="2" t="s">
        <v>2842</v>
      </c>
      <c r="C350" s="2" t="s">
        <v>1401</v>
      </c>
      <c r="D350" s="2" t="s">
        <v>2843</v>
      </c>
      <c r="E350" s="4">
        <v>20</v>
      </c>
      <c r="F350" s="4">
        <v>85960</v>
      </c>
      <c r="G350" s="4">
        <v>8596</v>
      </c>
      <c r="H350" s="4">
        <v>94556</v>
      </c>
    </row>
    <row r="351" spans="1:8" ht="15.75">
      <c r="A351" s="3" t="s">
        <v>21</v>
      </c>
      <c r="B351" s="2" t="s">
        <v>2848</v>
      </c>
      <c r="C351" s="2" t="s">
        <v>1401</v>
      </c>
      <c r="D351" s="2" t="s">
        <v>2849</v>
      </c>
      <c r="E351" s="4">
        <v>35</v>
      </c>
      <c r="F351" s="4">
        <v>45640</v>
      </c>
      <c r="G351" s="4">
        <v>4564</v>
      </c>
      <c r="H351" s="4">
        <v>50204</v>
      </c>
    </row>
    <row r="352" spans="1:8" ht="15.75">
      <c r="A352" s="3" t="s">
        <v>21</v>
      </c>
      <c r="B352" s="2" t="s">
        <v>2850</v>
      </c>
      <c r="C352" s="2" t="s">
        <v>1401</v>
      </c>
      <c r="D352" s="2" t="s">
        <v>2851</v>
      </c>
      <c r="E352" s="4">
        <v>15</v>
      </c>
      <c r="F352" s="4">
        <v>22695</v>
      </c>
      <c r="G352" s="4">
        <v>2270</v>
      </c>
      <c r="H352" s="4">
        <v>24965</v>
      </c>
    </row>
    <row r="353" spans="1:8" ht="15.75">
      <c r="A353" s="3" t="s">
        <v>21</v>
      </c>
      <c r="B353" s="2" t="s">
        <v>2865</v>
      </c>
      <c r="C353" s="2" t="s">
        <v>1405</v>
      </c>
      <c r="D353" s="2" t="s">
        <v>2866</v>
      </c>
      <c r="E353" s="4">
        <v>30</v>
      </c>
      <c r="F353" s="4">
        <v>44850</v>
      </c>
      <c r="G353" s="4">
        <v>4485</v>
      </c>
      <c r="H353" s="4">
        <v>49335</v>
      </c>
    </row>
    <row r="354" spans="1:8" ht="15.75">
      <c r="A354" s="3" t="s">
        <v>21</v>
      </c>
      <c r="B354" s="2" t="s">
        <v>2879</v>
      </c>
      <c r="C354" s="2" t="s">
        <v>1412</v>
      </c>
      <c r="D354" s="2" t="s">
        <v>2880</v>
      </c>
      <c r="E354" s="4">
        <v>40</v>
      </c>
      <c r="F354" s="4">
        <v>72160</v>
      </c>
      <c r="G354" s="4">
        <v>7216</v>
      </c>
      <c r="H354" s="4">
        <v>79376</v>
      </c>
    </row>
    <row r="355" spans="1:8" ht="15.75">
      <c r="A355" s="3" t="s">
        <v>21</v>
      </c>
      <c r="B355" s="2" t="s">
        <v>2882</v>
      </c>
      <c r="C355" s="2" t="s">
        <v>1412</v>
      </c>
      <c r="D355" s="2" t="s">
        <v>2646</v>
      </c>
      <c r="E355" s="4">
        <v>27</v>
      </c>
      <c r="F355" s="4">
        <v>61495</v>
      </c>
      <c r="G355" s="4">
        <v>6150</v>
      </c>
      <c r="H355" s="4">
        <v>67645</v>
      </c>
    </row>
    <row r="356" spans="1:8" ht="15.75">
      <c r="A356" s="3" t="s">
        <v>21</v>
      </c>
      <c r="B356" s="2" t="s">
        <v>2883</v>
      </c>
      <c r="C356" s="2" t="s">
        <v>1412</v>
      </c>
      <c r="D356" s="2" t="s">
        <v>2884</v>
      </c>
      <c r="E356" s="4">
        <v>120</v>
      </c>
      <c r="F356" s="4">
        <v>176280</v>
      </c>
      <c r="G356" s="4">
        <v>17628</v>
      </c>
      <c r="H356" s="4">
        <v>193908</v>
      </c>
    </row>
    <row r="357" spans="1:8" ht="15.75">
      <c r="A357" s="3" t="s">
        <v>21</v>
      </c>
      <c r="B357" s="2" t="s">
        <v>2885</v>
      </c>
      <c r="C357" s="2" t="s">
        <v>1412</v>
      </c>
      <c r="D357" s="2" t="s">
        <v>2886</v>
      </c>
      <c r="E357" s="4">
        <v>20</v>
      </c>
      <c r="F357" s="4">
        <v>64680</v>
      </c>
      <c r="G357" s="4">
        <v>6468</v>
      </c>
      <c r="H357" s="4">
        <v>71148</v>
      </c>
    </row>
    <row r="358" spans="1:8" ht="15.75">
      <c r="A358" s="3" t="s">
        <v>21</v>
      </c>
      <c r="B358" s="2" t="s">
        <v>2887</v>
      </c>
      <c r="C358" s="2" t="s">
        <v>1412</v>
      </c>
      <c r="D358" s="2" t="s">
        <v>2888</v>
      </c>
      <c r="E358" s="4">
        <v>1</v>
      </c>
      <c r="F358" s="4">
        <v>4230</v>
      </c>
      <c r="G358" s="4">
        <v>423</v>
      </c>
      <c r="H358" s="4">
        <v>4653</v>
      </c>
    </row>
    <row r="359" spans="1:8" ht="15.75">
      <c r="A359" s="3" t="s">
        <v>21</v>
      </c>
      <c r="B359" s="2" t="s">
        <v>2889</v>
      </c>
      <c r="C359" s="2" t="s">
        <v>1412</v>
      </c>
      <c r="D359" s="2" t="s">
        <v>2890</v>
      </c>
      <c r="E359" s="4">
        <v>20</v>
      </c>
      <c r="F359" s="4">
        <v>31900</v>
      </c>
      <c r="G359" s="4">
        <v>3190</v>
      </c>
      <c r="H359" s="4">
        <v>35090</v>
      </c>
    </row>
    <row r="360" spans="1:8" ht="15.75">
      <c r="A360" s="3" t="s">
        <v>21</v>
      </c>
      <c r="B360" s="2" t="s">
        <v>2893</v>
      </c>
      <c r="C360" s="2" t="s">
        <v>1412</v>
      </c>
      <c r="D360" s="2" t="s">
        <v>2894</v>
      </c>
      <c r="E360" s="4">
        <v>45</v>
      </c>
      <c r="F360" s="4">
        <v>77485</v>
      </c>
      <c r="G360" s="4">
        <v>7749</v>
      </c>
      <c r="H360" s="4">
        <v>85234</v>
      </c>
    </row>
    <row r="361" spans="1:8" ht="15.75">
      <c r="A361" s="3" t="s">
        <v>21</v>
      </c>
      <c r="B361" s="2" t="s">
        <v>2895</v>
      </c>
      <c r="C361" s="2" t="s">
        <v>1412</v>
      </c>
      <c r="D361" s="2" t="s">
        <v>2896</v>
      </c>
      <c r="E361" s="4">
        <v>75</v>
      </c>
      <c r="F361" s="4">
        <v>144110</v>
      </c>
      <c r="G361" s="4">
        <v>14411</v>
      </c>
      <c r="H361" s="4">
        <v>158521</v>
      </c>
    </row>
    <row r="362" spans="1:8" ht="15.75">
      <c r="A362" s="3" t="s">
        <v>21</v>
      </c>
      <c r="B362" s="2" t="s">
        <v>2901</v>
      </c>
      <c r="C362" s="2" t="s">
        <v>1412</v>
      </c>
      <c r="D362" s="2" t="s">
        <v>2902</v>
      </c>
      <c r="E362" s="4">
        <v>20</v>
      </c>
      <c r="F362" s="4">
        <v>42260</v>
      </c>
      <c r="G362" s="4">
        <v>4226</v>
      </c>
      <c r="H362" s="4">
        <v>46486</v>
      </c>
    </row>
    <row r="363" spans="1:8" ht="15.75">
      <c r="A363" s="3" t="s">
        <v>21</v>
      </c>
      <c r="B363" s="2" t="s">
        <v>2910</v>
      </c>
      <c r="C363" s="2" t="s">
        <v>1417</v>
      </c>
      <c r="D363" s="2" t="s">
        <v>2911</v>
      </c>
      <c r="E363" s="4">
        <v>20</v>
      </c>
      <c r="F363" s="4">
        <v>29860</v>
      </c>
      <c r="G363" s="4">
        <v>2986</v>
      </c>
      <c r="H363" s="4">
        <v>32846</v>
      </c>
    </row>
    <row r="364" spans="1:8" ht="15.75">
      <c r="A364" s="3" t="s">
        <v>21</v>
      </c>
      <c r="B364" s="2" t="s">
        <v>2918</v>
      </c>
      <c r="C364" s="2" t="s">
        <v>1424</v>
      </c>
      <c r="D364" s="2" t="s">
        <v>2919</v>
      </c>
      <c r="E364" s="4">
        <v>9</v>
      </c>
      <c r="F364" s="4">
        <v>22167</v>
      </c>
      <c r="G364" s="4">
        <v>2217</v>
      </c>
      <c r="H364" s="4">
        <v>24384</v>
      </c>
    </row>
    <row r="365" spans="1:8" ht="15.75">
      <c r="A365" s="3" t="s">
        <v>21</v>
      </c>
      <c r="B365" s="2" t="s">
        <v>2920</v>
      </c>
      <c r="C365" s="2" t="s">
        <v>1424</v>
      </c>
      <c r="D365" s="2" t="s">
        <v>2921</v>
      </c>
      <c r="E365" s="4">
        <v>5</v>
      </c>
      <c r="F365" s="4">
        <v>18690</v>
      </c>
      <c r="G365" s="4">
        <v>1869</v>
      </c>
      <c r="H365" s="4">
        <v>20559</v>
      </c>
    </row>
    <row r="366" spans="1:8" ht="15.75">
      <c r="A366" s="3" t="s">
        <v>21</v>
      </c>
      <c r="B366" s="2" t="s">
        <v>2922</v>
      </c>
      <c r="C366" s="2" t="s">
        <v>1424</v>
      </c>
      <c r="D366" s="2" t="s">
        <v>2923</v>
      </c>
      <c r="E366" s="4">
        <v>7</v>
      </c>
      <c r="F366" s="4">
        <v>30625</v>
      </c>
      <c r="G366" s="4">
        <v>3063</v>
      </c>
      <c r="H366" s="4">
        <v>33688</v>
      </c>
    </row>
    <row r="367" spans="1:8" ht="15.75">
      <c r="A367" s="3" t="s">
        <v>21</v>
      </c>
      <c r="B367" s="2" t="s">
        <v>2924</v>
      </c>
      <c r="C367" s="2" t="s">
        <v>1424</v>
      </c>
      <c r="D367" s="2" t="s">
        <v>2925</v>
      </c>
      <c r="E367" s="4">
        <v>1</v>
      </c>
      <c r="F367" s="4">
        <v>1953</v>
      </c>
      <c r="G367" s="4">
        <v>195</v>
      </c>
      <c r="H367" s="4">
        <v>2148</v>
      </c>
    </row>
    <row r="368" spans="1:8" ht="15.75">
      <c r="A368" s="3" t="s">
        <v>21</v>
      </c>
      <c r="B368" s="2" t="s">
        <v>2934</v>
      </c>
      <c r="C368" s="2" t="s">
        <v>2781</v>
      </c>
      <c r="D368" s="2" t="s">
        <v>2935</v>
      </c>
      <c r="E368" s="4">
        <v>10</v>
      </c>
      <c r="F368" s="4">
        <v>42870</v>
      </c>
      <c r="G368" s="4">
        <v>4287</v>
      </c>
      <c r="H368" s="4">
        <v>47157</v>
      </c>
    </row>
    <row r="369" spans="1:8" ht="15.75">
      <c r="A369" s="3" t="s">
        <v>21</v>
      </c>
      <c r="B369" s="2" t="s">
        <v>3864</v>
      </c>
      <c r="C369" s="2" t="s">
        <v>1426</v>
      </c>
      <c r="D369" s="2" t="s">
        <v>3865</v>
      </c>
      <c r="E369" s="4">
        <v>5</v>
      </c>
      <c r="F369" s="4">
        <v>14885</v>
      </c>
      <c r="G369" s="4">
        <v>1489</v>
      </c>
      <c r="H369" s="4">
        <v>16374</v>
      </c>
    </row>
    <row r="370" spans="1:8" ht="15.75">
      <c r="A370" s="3" t="s">
        <v>21</v>
      </c>
      <c r="B370" s="2" t="s">
        <v>3866</v>
      </c>
      <c r="C370" s="2" t="s">
        <v>1426</v>
      </c>
      <c r="D370" s="2" t="s">
        <v>3867</v>
      </c>
      <c r="E370" s="4">
        <v>100</v>
      </c>
      <c r="F370" s="4">
        <v>111200</v>
      </c>
      <c r="G370" s="4">
        <v>11120</v>
      </c>
      <c r="H370" s="4">
        <v>122320</v>
      </c>
    </row>
    <row r="371" spans="1:8" ht="15.75">
      <c r="A371" s="3" t="s">
        <v>21</v>
      </c>
      <c r="B371" s="2" t="s">
        <v>3870</v>
      </c>
      <c r="C371" s="2" t="s">
        <v>1426</v>
      </c>
      <c r="D371" s="2" t="s">
        <v>3871</v>
      </c>
      <c r="E371" s="4">
        <v>221</v>
      </c>
      <c r="F371" s="4">
        <v>264404</v>
      </c>
      <c r="G371" s="4">
        <v>26440</v>
      </c>
      <c r="H371" s="4">
        <v>290844</v>
      </c>
    </row>
    <row r="372" spans="1:8" ht="15.75">
      <c r="A372" s="3" t="s">
        <v>21</v>
      </c>
      <c r="B372" s="2" t="s">
        <v>3872</v>
      </c>
      <c r="C372" s="2" t="s">
        <v>1426</v>
      </c>
      <c r="D372" s="2" t="s">
        <v>3873</v>
      </c>
      <c r="E372" s="4">
        <v>540</v>
      </c>
      <c r="F372" s="4">
        <v>710160</v>
      </c>
      <c r="G372" s="4">
        <v>71016</v>
      </c>
      <c r="H372" s="4">
        <v>781176</v>
      </c>
    </row>
    <row r="373" spans="1:8" ht="15.75">
      <c r="A373" s="3" t="s">
        <v>21</v>
      </c>
      <c r="B373" s="2" t="s">
        <v>3876</v>
      </c>
      <c r="C373" s="2" t="s">
        <v>1433</v>
      </c>
      <c r="D373" s="2" t="s">
        <v>3877</v>
      </c>
      <c r="E373" s="4">
        <v>530</v>
      </c>
      <c r="F373" s="4">
        <v>942480</v>
      </c>
      <c r="G373" s="4">
        <v>94248</v>
      </c>
      <c r="H373" s="4">
        <v>1036728</v>
      </c>
    </row>
    <row r="374" spans="1:8" ht="15.75">
      <c r="A374" s="3" t="s">
        <v>21</v>
      </c>
      <c r="B374" s="2" t="s">
        <v>3878</v>
      </c>
      <c r="C374" s="2" t="s">
        <v>1433</v>
      </c>
      <c r="D374" s="2" t="s">
        <v>3879</v>
      </c>
      <c r="E374" s="4">
        <v>124</v>
      </c>
      <c r="F374" s="4">
        <v>277766</v>
      </c>
      <c r="G374" s="4">
        <v>27777</v>
      </c>
      <c r="H374" s="4">
        <v>305543</v>
      </c>
    </row>
    <row r="375" spans="1:8" ht="15.75">
      <c r="A375" s="3" t="s">
        <v>21</v>
      </c>
      <c r="B375" s="2" t="s">
        <v>3880</v>
      </c>
      <c r="C375" s="2" t="s">
        <v>1433</v>
      </c>
      <c r="D375" s="2" t="s">
        <v>3881</v>
      </c>
      <c r="E375" s="4">
        <v>10760</v>
      </c>
      <c r="F375" s="4">
        <v>10712930</v>
      </c>
      <c r="G375" s="4">
        <v>1071293</v>
      </c>
      <c r="H375" s="4">
        <v>11784223</v>
      </c>
    </row>
    <row r="376" spans="1:8" ht="15.75">
      <c r="A376" s="3" t="s">
        <v>21</v>
      </c>
      <c r="B376" s="2" t="s">
        <v>3882</v>
      </c>
      <c r="C376" s="2" t="s">
        <v>1433</v>
      </c>
      <c r="D376" s="2" t="s">
        <v>3883</v>
      </c>
      <c r="E376" s="4">
        <v>50</v>
      </c>
      <c r="F376" s="4">
        <v>173150</v>
      </c>
      <c r="G376" s="4">
        <v>17315</v>
      </c>
      <c r="H376" s="4">
        <v>190465</v>
      </c>
    </row>
    <row r="377" spans="1:8" ht="15.75">
      <c r="A377" s="3" t="s">
        <v>21</v>
      </c>
      <c r="B377" s="2" t="s">
        <v>3886</v>
      </c>
      <c r="C377" s="2" t="s">
        <v>1433</v>
      </c>
      <c r="D377" s="2" t="s">
        <v>3887</v>
      </c>
      <c r="E377" s="4">
        <v>50</v>
      </c>
      <c r="F377" s="4">
        <v>54300</v>
      </c>
      <c r="G377" s="4">
        <v>5430</v>
      </c>
      <c r="H377" s="4">
        <v>59730</v>
      </c>
    </row>
    <row r="378" spans="1:8" ht="15.75">
      <c r="A378" s="3" t="s">
        <v>21</v>
      </c>
      <c r="B378" s="2" t="s">
        <v>3888</v>
      </c>
      <c r="C378" s="2" t="s">
        <v>1433</v>
      </c>
      <c r="D378" s="2" t="s">
        <v>3889</v>
      </c>
      <c r="E378" s="4">
        <v>6792</v>
      </c>
      <c r="F378" s="4">
        <v>8141370</v>
      </c>
      <c r="G378" s="4">
        <v>814137</v>
      </c>
      <c r="H378" s="4">
        <v>8955507</v>
      </c>
    </row>
    <row r="379" spans="1:8" ht="15.75">
      <c r="A379" s="3" t="s">
        <v>21</v>
      </c>
      <c r="B379" s="2" t="s">
        <v>3890</v>
      </c>
      <c r="C379" s="2" t="s">
        <v>1433</v>
      </c>
      <c r="D379" s="2" t="s">
        <v>3891</v>
      </c>
      <c r="E379" s="4">
        <v>300</v>
      </c>
      <c r="F379" s="4">
        <v>482700</v>
      </c>
      <c r="G379" s="4">
        <v>48270</v>
      </c>
      <c r="H379" s="4">
        <v>530970</v>
      </c>
    </row>
    <row r="380" spans="1:8" ht="15.75">
      <c r="A380" s="3" t="s">
        <v>21</v>
      </c>
      <c r="B380" s="2" t="s">
        <v>3892</v>
      </c>
      <c r="C380" s="2" t="s">
        <v>1433</v>
      </c>
      <c r="D380" s="2" t="s">
        <v>3893</v>
      </c>
      <c r="E380" s="4">
        <v>1460</v>
      </c>
      <c r="F380" s="4">
        <v>2522880</v>
      </c>
      <c r="G380" s="4">
        <v>252288</v>
      </c>
      <c r="H380" s="4">
        <v>2775168</v>
      </c>
    </row>
    <row r="381" spans="1:8" ht="15.75">
      <c r="A381" s="3" t="s">
        <v>21</v>
      </c>
      <c r="B381" s="2" t="s">
        <v>3894</v>
      </c>
      <c r="C381" s="2" t="s">
        <v>1433</v>
      </c>
      <c r="D381" s="2" t="s">
        <v>3895</v>
      </c>
      <c r="E381" s="4">
        <v>100</v>
      </c>
      <c r="F381" s="4">
        <v>159400</v>
      </c>
      <c r="G381" s="4">
        <v>15940</v>
      </c>
      <c r="H381" s="4">
        <v>175340</v>
      </c>
    </row>
    <row r="382" spans="1:8" ht="15.75">
      <c r="A382" s="3" t="s">
        <v>21</v>
      </c>
      <c r="B382" s="2" t="s">
        <v>3896</v>
      </c>
      <c r="C382" s="2" t="s">
        <v>1433</v>
      </c>
      <c r="D382" s="2" t="s">
        <v>3897</v>
      </c>
      <c r="E382" s="4">
        <v>30</v>
      </c>
      <c r="F382" s="4">
        <v>50220</v>
      </c>
      <c r="G382" s="4">
        <v>5022</v>
      </c>
      <c r="H382" s="4">
        <v>55242</v>
      </c>
    </row>
    <row r="383" spans="1:8" ht="15.75">
      <c r="A383" s="3" t="s">
        <v>21</v>
      </c>
      <c r="B383" s="2" t="s">
        <v>3904</v>
      </c>
      <c r="C383" s="2" t="s">
        <v>3900</v>
      </c>
      <c r="D383" s="2" t="s">
        <v>2644</v>
      </c>
      <c r="E383" s="4">
        <v>6</v>
      </c>
      <c r="F383" s="4">
        <v>25200</v>
      </c>
      <c r="G383" s="4">
        <v>2520</v>
      </c>
      <c r="H383" s="4">
        <v>27720</v>
      </c>
    </row>
    <row r="384" spans="1:8" ht="15.75">
      <c r="A384" s="3" t="s">
        <v>21</v>
      </c>
      <c r="B384" s="2" t="s">
        <v>3911</v>
      </c>
      <c r="C384" s="2" t="s">
        <v>3900</v>
      </c>
      <c r="D384" s="2" t="s">
        <v>2646</v>
      </c>
      <c r="E384" s="4">
        <v>6</v>
      </c>
      <c r="F384" s="4">
        <v>30600</v>
      </c>
      <c r="G384" s="4">
        <v>3060</v>
      </c>
      <c r="H384" s="4">
        <v>33660</v>
      </c>
    </row>
    <row r="385" spans="1:8" ht="15.75">
      <c r="A385" s="3" t="s">
        <v>21</v>
      </c>
      <c r="B385" s="2" t="s">
        <v>3944</v>
      </c>
      <c r="C385" s="2" t="s">
        <v>3934</v>
      </c>
      <c r="D385" s="2" t="s">
        <v>3945</v>
      </c>
      <c r="E385" s="4">
        <v>100</v>
      </c>
      <c r="F385" s="4">
        <v>318000</v>
      </c>
      <c r="G385" s="4">
        <v>31800</v>
      </c>
      <c r="H385" s="4">
        <v>349800</v>
      </c>
    </row>
    <row r="386" spans="1:8" ht="15.75">
      <c r="A386" s="3" t="s">
        <v>21</v>
      </c>
      <c r="B386" s="2" t="s">
        <v>6301</v>
      </c>
      <c r="C386" s="2" t="s">
        <v>3934</v>
      </c>
      <c r="D386" s="2" t="s">
        <v>6302</v>
      </c>
      <c r="E386" s="4">
        <v>100</v>
      </c>
      <c r="F386" s="4">
        <v>450000</v>
      </c>
      <c r="G386" s="4">
        <v>45000</v>
      </c>
      <c r="H386" s="4">
        <v>495000</v>
      </c>
    </row>
    <row r="387" spans="1:8" ht="15.75">
      <c r="A387" s="3" t="s">
        <v>21</v>
      </c>
      <c r="B387" s="2" t="s">
        <v>3971</v>
      </c>
      <c r="C387" s="2" t="s">
        <v>3968</v>
      </c>
      <c r="D387" s="2" t="s">
        <v>3972</v>
      </c>
      <c r="E387" s="4">
        <v>2300</v>
      </c>
      <c r="F387" s="4">
        <v>2736000</v>
      </c>
      <c r="G387" s="4">
        <v>273600</v>
      </c>
      <c r="H387" s="4">
        <v>3009600</v>
      </c>
    </row>
    <row r="388" spans="1:8" ht="15.75">
      <c r="A388" s="3" t="s">
        <v>21</v>
      </c>
      <c r="B388" s="2" t="s">
        <v>3978</v>
      </c>
      <c r="C388" s="2" t="s">
        <v>3975</v>
      </c>
      <c r="D388" s="2" t="s">
        <v>3979</v>
      </c>
      <c r="E388" s="4">
        <v>22500</v>
      </c>
      <c r="F388" s="4">
        <v>26892400</v>
      </c>
      <c r="G388" s="4">
        <v>2689240</v>
      </c>
      <c r="H388" s="4">
        <v>29581640</v>
      </c>
    </row>
    <row r="389" spans="1:8" ht="15.75">
      <c r="A389" s="3" t="s">
        <v>21</v>
      </c>
      <c r="B389" s="2" t="s">
        <v>4001</v>
      </c>
      <c r="C389" s="2" t="s">
        <v>4000</v>
      </c>
      <c r="D389" s="2" t="s">
        <v>4002</v>
      </c>
      <c r="E389" s="4">
        <v>50010</v>
      </c>
      <c r="F389" s="4">
        <v>49295651</v>
      </c>
      <c r="G389" s="4">
        <v>4929564</v>
      </c>
      <c r="H389" s="4">
        <v>54225215</v>
      </c>
    </row>
    <row r="390" spans="1:8" ht="15.75">
      <c r="A390" s="3" t="s">
        <v>21</v>
      </c>
      <c r="B390" s="2" t="s">
        <v>6144</v>
      </c>
      <c r="C390" s="2" t="s">
        <v>6145</v>
      </c>
      <c r="D390" s="2" t="s">
        <v>6146</v>
      </c>
      <c r="E390" s="4">
        <v>6</v>
      </c>
      <c r="F390" s="4">
        <v>353400</v>
      </c>
      <c r="G390" s="4">
        <v>35340</v>
      </c>
      <c r="H390" s="4">
        <v>388740</v>
      </c>
    </row>
    <row r="391" spans="1:8" ht="15.75">
      <c r="A391" s="3" t="s">
        <v>21</v>
      </c>
      <c r="B391" s="2" t="s">
        <v>6147</v>
      </c>
      <c r="C391" s="2" t="s">
        <v>6148</v>
      </c>
      <c r="D391" s="2" t="s">
        <v>6149</v>
      </c>
      <c r="E391" s="4">
        <v>1</v>
      </c>
      <c r="F391" s="4">
        <v>64500</v>
      </c>
      <c r="G391" s="4">
        <v>6450</v>
      </c>
      <c r="H391" s="4">
        <v>70950</v>
      </c>
    </row>
    <row r="392" spans="1:8" ht="15.75">
      <c r="A392" s="3" t="s">
        <v>21</v>
      </c>
      <c r="B392" s="2" t="s">
        <v>6152</v>
      </c>
      <c r="C392" s="2" t="s">
        <v>6153</v>
      </c>
      <c r="D392" s="2" t="s">
        <v>6154</v>
      </c>
      <c r="E392" s="4">
        <v>1</v>
      </c>
      <c r="F392" s="4">
        <v>71500</v>
      </c>
      <c r="G392" s="4">
        <v>7150</v>
      </c>
      <c r="H392" s="4">
        <v>78650</v>
      </c>
    </row>
    <row r="393" spans="1:8" ht="15.75">
      <c r="A393" s="3" t="s">
        <v>21</v>
      </c>
      <c r="B393" s="2" t="s">
        <v>6303</v>
      </c>
      <c r="C393" s="2" t="s">
        <v>6304</v>
      </c>
      <c r="D393" s="2"/>
      <c r="E393" s="4">
        <v>1</v>
      </c>
      <c r="F393" s="4">
        <v>124500</v>
      </c>
      <c r="G393" s="4">
        <v>12450</v>
      </c>
      <c r="H393" s="4">
        <v>136950</v>
      </c>
    </row>
    <row r="394" spans="1:8" ht="15.75">
      <c r="A394" s="3" t="s">
        <v>21</v>
      </c>
      <c r="B394" s="2" t="s">
        <v>6309</v>
      </c>
      <c r="C394" s="2" t="s">
        <v>6310</v>
      </c>
      <c r="D394" s="2" t="s">
        <v>6311</v>
      </c>
      <c r="E394" s="4">
        <v>5</v>
      </c>
      <c r="F394" s="4">
        <v>225800</v>
      </c>
      <c r="G394" s="4">
        <v>22580</v>
      </c>
      <c r="H394" s="4">
        <v>248380</v>
      </c>
    </row>
    <row r="395" spans="1:8" ht="15.75">
      <c r="A395" s="3" t="s">
        <v>21</v>
      </c>
      <c r="B395" s="2" t="s">
        <v>6157</v>
      </c>
      <c r="C395" s="2" t="s">
        <v>6158</v>
      </c>
      <c r="D395" s="2" t="s">
        <v>6159</v>
      </c>
      <c r="E395" s="4">
        <v>16</v>
      </c>
      <c r="F395" s="4">
        <v>2225600</v>
      </c>
      <c r="G395" s="4">
        <v>222560</v>
      </c>
      <c r="H395" s="4">
        <v>2448160</v>
      </c>
    </row>
    <row r="396" spans="1:8" ht="15.75">
      <c r="A396" s="3" t="s">
        <v>21</v>
      </c>
      <c r="B396" s="2" t="s">
        <v>6160</v>
      </c>
      <c r="C396" s="2" t="s">
        <v>6161</v>
      </c>
      <c r="D396" s="2" t="s">
        <v>6162</v>
      </c>
      <c r="E396" s="4">
        <v>1</v>
      </c>
      <c r="F396" s="4">
        <v>118000</v>
      </c>
      <c r="G396" s="4">
        <v>11800</v>
      </c>
      <c r="H396" s="4">
        <v>129800</v>
      </c>
    </row>
    <row r="397" spans="1:8" ht="15.75">
      <c r="A397" s="3" t="s">
        <v>21</v>
      </c>
      <c r="B397" s="2" t="s">
        <v>6312</v>
      </c>
      <c r="C397" s="2" t="s">
        <v>6313</v>
      </c>
      <c r="D397" s="2"/>
      <c r="E397" s="4">
        <v>9</v>
      </c>
      <c r="F397" s="4">
        <v>1089612</v>
      </c>
      <c r="G397" s="4">
        <v>108961</v>
      </c>
      <c r="H397" s="4">
        <v>1198573</v>
      </c>
    </row>
    <row r="398" spans="1:8" ht="15.75">
      <c r="A398" s="3" t="s">
        <v>21</v>
      </c>
      <c r="B398" s="2" t="s">
        <v>6307</v>
      </c>
      <c r="C398" s="2" t="s">
        <v>6308</v>
      </c>
      <c r="D398" s="2"/>
      <c r="E398" s="4">
        <v>10</v>
      </c>
      <c r="F398" s="4">
        <v>72000</v>
      </c>
      <c r="G398" s="4">
        <v>7200</v>
      </c>
      <c r="H398" s="4">
        <v>79200</v>
      </c>
    </row>
    <row r="399" spans="1:8" ht="15.75">
      <c r="A399" s="3" t="s">
        <v>21</v>
      </c>
      <c r="B399" s="2" t="s">
        <v>4638</v>
      </c>
      <c r="C399" s="2" t="s">
        <v>4636</v>
      </c>
      <c r="D399" s="2"/>
      <c r="E399" s="4">
        <v>12</v>
      </c>
      <c r="F399" s="4">
        <v>86400</v>
      </c>
      <c r="G399" s="4">
        <v>8640</v>
      </c>
      <c r="H399" s="4">
        <v>95040</v>
      </c>
    </row>
    <row r="400" spans="1:8" ht="15.75">
      <c r="A400" s="3" t="s">
        <v>21</v>
      </c>
      <c r="B400" s="2" t="s">
        <v>4640</v>
      </c>
      <c r="C400" s="2" t="s">
        <v>4639</v>
      </c>
      <c r="D400" s="2"/>
      <c r="E400" s="4">
        <v>5</v>
      </c>
      <c r="F400" s="4">
        <v>30000</v>
      </c>
      <c r="G400" s="4">
        <v>3000</v>
      </c>
      <c r="H400" s="4">
        <v>33000</v>
      </c>
    </row>
    <row r="401" spans="1:8" ht="15.75">
      <c r="A401" s="3" t="s">
        <v>21</v>
      </c>
      <c r="B401" s="2" t="s">
        <v>6274</v>
      </c>
      <c r="C401" s="2" t="s">
        <v>6275</v>
      </c>
      <c r="D401" s="2" t="s">
        <v>6276</v>
      </c>
      <c r="E401" s="4">
        <v>300</v>
      </c>
      <c r="F401" s="4">
        <v>1950000</v>
      </c>
      <c r="G401" s="4">
        <v>195000</v>
      </c>
      <c r="H401" s="4">
        <v>2145000</v>
      </c>
    </row>
    <row r="402" spans="1:8" ht="15.75">
      <c r="A402" s="3" t="s">
        <v>21</v>
      </c>
      <c r="B402" s="2" t="s">
        <v>4642</v>
      </c>
      <c r="C402" s="2" t="s">
        <v>4641</v>
      </c>
      <c r="D402" s="2"/>
      <c r="E402" s="4">
        <v>15</v>
      </c>
      <c r="F402" s="4">
        <v>165000</v>
      </c>
      <c r="G402" s="4">
        <v>16500</v>
      </c>
      <c r="H402" s="4">
        <v>181500</v>
      </c>
    </row>
    <row r="403" spans="1:8" ht="15.75">
      <c r="A403" s="3" t="s">
        <v>21</v>
      </c>
      <c r="B403" s="2" t="s">
        <v>6299</v>
      </c>
      <c r="C403" s="2" t="s">
        <v>6300</v>
      </c>
      <c r="D403" s="2" t="s">
        <v>6165</v>
      </c>
      <c r="E403" s="4">
        <v>10</v>
      </c>
      <c r="F403" s="4">
        <v>125000</v>
      </c>
      <c r="G403" s="4">
        <v>12500</v>
      </c>
      <c r="H403" s="4">
        <v>137500</v>
      </c>
    </row>
    <row r="404" spans="1:8" ht="15.75">
      <c r="A404" s="3" t="s">
        <v>21</v>
      </c>
      <c r="B404" s="2" t="s">
        <v>6166</v>
      </c>
      <c r="C404" s="2" t="s">
        <v>6167</v>
      </c>
      <c r="D404" s="2" t="s">
        <v>6168</v>
      </c>
      <c r="E404" s="4">
        <v>130</v>
      </c>
      <c r="F404" s="4">
        <v>1796340</v>
      </c>
      <c r="G404" s="4">
        <v>179634</v>
      </c>
      <c r="H404" s="4">
        <v>1975974</v>
      </c>
    </row>
    <row r="405" spans="1:8" ht="15.75">
      <c r="A405" s="3" t="s">
        <v>21</v>
      </c>
      <c r="B405" s="2" t="s">
        <v>6291</v>
      </c>
      <c r="C405" s="2" t="s">
        <v>6292</v>
      </c>
      <c r="D405" s="2"/>
      <c r="E405" s="4">
        <v>3</v>
      </c>
      <c r="F405" s="4">
        <v>196800</v>
      </c>
      <c r="G405" s="4">
        <v>19680</v>
      </c>
      <c r="H405" s="4">
        <v>216480</v>
      </c>
    </row>
    <row r="406" spans="1:8" ht="15.75">
      <c r="A406" s="3" t="s">
        <v>21</v>
      </c>
      <c r="B406" s="2" t="s">
        <v>6184</v>
      </c>
      <c r="C406" s="2" t="s">
        <v>6185</v>
      </c>
      <c r="D406" s="2" t="s">
        <v>6305</v>
      </c>
      <c r="E406" s="4">
        <v>4</v>
      </c>
      <c r="F406" s="4">
        <v>3984000</v>
      </c>
      <c r="G406" s="4">
        <v>398400</v>
      </c>
      <c r="H406" s="4">
        <v>4382400</v>
      </c>
    </row>
    <row r="407" spans="1:8" ht="15.75">
      <c r="A407" s="3" t="s">
        <v>21</v>
      </c>
      <c r="B407" s="2" t="s">
        <v>4649</v>
      </c>
      <c r="C407" s="2" t="s">
        <v>4643</v>
      </c>
      <c r="D407" s="2" t="s">
        <v>4650</v>
      </c>
      <c r="E407" s="4">
        <v>2</v>
      </c>
      <c r="F407" s="4">
        <v>9400000</v>
      </c>
      <c r="G407" s="4">
        <v>940000</v>
      </c>
      <c r="H407" s="4">
        <v>10340000</v>
      </c>
    </row>
    <row r="408" spans="1:8" ht="15.75">
      <c r="A408" s="3" t="s">
        <v>21</v>
      </c>
      <c r="B408" s="2" t="s">
        <v>6288</v>
      </c>
      <c r="C408" s="2" t="s">
        <v>6289</v>
      </c>
      <c r="D408" s="2" t="s">
        <v>6290</v>
      </c>
      <c r="E408" s="4">
        <v>5</v>
      </c>
      <c r="F408" s="4">
        <v>1512000</v>
      </c>
      <c r="G408" s="4">
        <v>151200</v>
      </c>
      <c r="H408" s="4">
        <v>1663200</v>
      </c>
    </row>
    <row r="409" spans="1:8" ht="15.75">
      <c r="A409" s="3" t="s">
        <v>21</v>
      </c>
      <c r="B409" s="2" t="s">
        <v>6190</v>
      </c>
      <c r="C409" s="2" t="s">
        <v>6191</v>
      </c>
      <c r="D409" s="2" t="s">
        <v>6296</v>
      </c>
      <c r="E409" s="4">
        <v>1</v>
      </c>
      <c r="F409" s="4">
        <v>143000</v>
      </c>
      <c r="G409" s="4">
        <v>14300</v>
      </c>
      <c r="H409" s="4">
        <v>157300</v>
      </c>
    </row>
    <row r="410" spans="1:8" ht="15.75">
      <c r="A410" s="3" t="s">
        <v>21</v>
      </c>
      <c r="B410" s="2" t="s">
        <v>6193</v>
      </c>
      <c r="C410" s="2" t="s">
        <v>6194</v>
      </c>
      <c r="D410" s="2" t="s">
        <v>6195</v>
      </c>
      <c r="E410" s="4">
        <v>4</v>
      </c>
      <c r="F410" s="4">
        <v>29200</v>
      </c>
      <c r="G410" s="4">
        <v>2920</v>
      </c>
      <c r="H410" s="4">
        <v>32120</v>
      </c>
    </row>
    <row r="411" spans="1:8" ht="15.75">
      <c r="A411" s="3" t="s">
        <v>21</v>
      </c>
      <c r="B411" s="2" t="s">
        <v>4843</v>
      </c>
      <c r="C411" s="2" t="s">
        <v>4840</v>
      </c>
      <c r="D411" s="2" t="s">
        <v>4844</v>
      </c>
      <c r="E411" s="4">
        <v>110</v>
      </c>
      <c r="F411" s="4">
        <v>220000</v>
      </c>
      <c r="G411" s="4">
        <v>22000</v>
      </c>
      <c r="H411" s="4">
        <v>242000</v>
      </c>
    </row>
    <row r="412" spans="1:8" ht="15.75">
      <c r="A412" s="3" t="s">
        <v>21</v>
      </c>
      <c r="B412" s="2" t="s">
        <v>4903</v>
      </c>
      <c r="C412" s="2" t="s">
        <v>4902</v>
      </c>
      <c r="D412" s="2" t="s">
        <v>4904</v>
      </c>
      <c r="E412" s="4">
        <v>1530</v>
      </c>
      <c r="F412" s="4">
        <v>1700640</v>
      </c>
      <c r="G412" s="4">
        <v>170064</v>
      </c>
      <c r="H412" s="4">
        <v>1870704</v>
      </c>
    </row>
    <row r="413" spans="1:8" ht="15.75">
      <c r="A413" s="3" t="s">
        <v>21</v>
      </c>
      <c r="B413" s="2" t="s">
        <v>4920</v>
      </c>
      <c r="C413" s="2" t="s">
        <v>4911</v>
      </c>
      <c r="D413" s="2" t="s">
        <v>4921</v>
      </c>
      <c r="E413" s="4">
        <v>10</v>
      </c>
      <c r="F413" s="4">
        <v>33600</v>
      </c>
      <c r="G413" s="4">
        <v>3360</v>
      </c>
      <c r="H413" s="4">
        <v>36960</v>
      </c>
    </row>
    <row r="414" spans="1:8" ht="15.75">
      <c r="A414" s="3" t="s">
        <v>21</v>
      </c>
      <c r="B414" s="2" t="s">
        <v>6277</v>
      </c>
      <c r="C414" s="2" t="s">
        <v>4931</v>
      </c>
      <c r="D414" s="2" t="s">
        <v>6278</v>
      </c>
      <c r="E414" s="4">
        <v>1600</v>
      </c>
      <c r="F414" s="4">
        <v>27200</v>
      </c>
      <c r="G414" s="4">
        <v>2720</v>
      </c>
      <c r="H414" s="4">
        <v>29920</v>
      </c>
    </row>
    <row r="415" spans="1:8" ht="15.75">
      <c r="A415" s="3" t="s">
        <v>21</v>
      </c>
      <c r="B415" s="2" t="s">
        <v>6222</v>
      </c>
      <c r="C415" s="2" t="s">
        <v>6223</v>
      </c>
      <c r="D415" s="2" t="s">
        <v>5215</v>
      </c>
      <c r="E415" s="4">
        <v>200</v>
      </c>
      <c r="F415" s="4">
        <v>560000</v>
      </c>
      <c r="G415" s="4">
        <v>56000</v>
      </c>
      <c r="H415" s="4">
        <v>616000</v>
      </c>
    </row>
    <row r="416" spans="1:8" ht="15.75">
      <c r="A416" s="3" t="s">
        <v>21</v>
      </c>
      <c r="B416" s="2" t="s">
        <v>6227</v>
      </c>
      <c r="C416" s="2" t="s">
        <v>6228</v>
      </c>
      <c r="D416" s="2" t="s">
        <v>6229</v>
      </c>
      <c r="E416" s="4">
        <v>10</v>
      </c>
      <c r="F416" s="4">
        <v>36000</v>
      </c>
      <c r="G416" s="4">
        <v>3600</v>
      </c>
      <c r="H416" s="4">
        <v>39600</v>
      </c>
    </row>
    <row r="417" spans="1:8" ht="15.75">
      <c r="A417" s="3" t="s">
        <v>21</v>
      </c>
      <c r="B417" s="2" t="s">
        <v>6314</v>
      </c>
      <c r="C417" s="2" t="s">
        <v>6315</v>
      </c>
      <c r="D417" s="2" t="s">
        <v>6316</v>
      </c>
      <c r="E417" s="4">
        <v>20000</v>
      </c>
      <c r="F417" s="4">
        <v>20600000</v>
      </c>
      <c r="G417" s="4">
        <v>2060000</v>
      </c>
      <c r="H417" s="4">
        <v>22660000</v>
      </c>
    </row>
    <row r="418" spans="1:8" ht="15.75">
      <c r="A418" s="3" t="s">
        <v>21</v>
      </c>
      <c r="B418" s="2" t="s">
        <v>6280</v>
      </c>
      <c r="C418" s="2" t="s">
        <v>6281</v>
      </c>
      <c r="D418" s="2" t="s">
        <v>6282</v>
      </c>
      <c r="E418" s="4">
        <v>1</v>
      </c>
      <c r="F418" s="4">
        <v>1000</v>
      </c>
      <c r="G418" s="4">
        <v>100</v>
      </c>
      <c r="H418" s="4">
        <v>1100</v>
      </c>
    </row>
    <row r="419" spans="1:8" ht="15.75">
      <c r="A419" s="3" t="s">
        <v>21</v>
      </c>
      <c r="B419" s="2" t="s">
        <v>6279</v>
      </c>
      <c r="C419" s="2" t="s">
        <v>1628</v>
      </c>
      <c r="D419" s="2" t="s">
        <v>1640</v>
      </c>
      <c r="E419" s="4">
        <v>1</v>
      </c>
      <c r="F419" s="4">
        <v>33000</v>
      </c>
      <c r="G419" s="4">
        <v>3300</v>
      </c>
      <c r="H419" s="4">
        <v>36300</v>
      </c>
    </row>
    <row r="420" spans="1:8" ht="15.75">
      <c r="A420" s="3" t="s">
        <v>21</v>
      </c>
      <c r="B420" s="2" t="s">
        <v>6306</v>
      </c>
      <c r="C420" s="2" t="s">
        <v>1641</v>
      </c>
      <c r="D420" s="2" t="s">
        <v>1643</v>
      </c>
      <c r="E420" s="4">
        <v>10</v>
      </c>
      <c r="F420" s="4">
        <v>16000</v>
      </c>
      <c r="G420" s="4">
        <v>1600</v>
      </c>
      <c r="H420" s="4">
        <v>17600</v>
      </c>
    </row>
    <row r="421" spans="1:8" ht="15.75">
      <c r="A421" s="3" t="s">
        <v>21</v>
      </c>
      <c r="B421" s="2" t="s">
        <v>6236</v>
      </c>
      <c r="C421" s="2" t="s">
        <v>1628</v>
      </c>
      <c r="D421" s="2" t="s">
        <v>1692</v>
      </c>
      <c r="E421" s="4">
        <v>2</v>
      </c>
      <c r="F421" s="4">
        <v>66000</v>
      </c>
      <c r="G421" s="4">
        <v>6600</v>
      </c>
      <c r="H421" s="4">
        <v>72600</v>
      </c>
    </row>
    <row r="422" spans="1:8" ht="15.75">
      <c r="A422" s="3" t="s">
        <v>21</v>
      </c>
      <c r="B422" s="2" t="s">
        <v>6238</v>
      </c>
      <c r="C422" s="2" t="s">
        <v>1628</v>
      </c>
      <c r="D422" s="2" t="s">
        <v>1721</v>
      </c>
      <c r="E422" s="4">
        <v>1</v>
      </c>
      <c r="F422" s="4">
        <v>33000</v>
      </c>
      <c r="G422" s="4">
        <v>3300</v>
      </c>
      <c r="H422" s="4">
        <v>36300</v>
      </c>
    </row>
    <row r="423" spans="1:8" ht="15.75">
      <c r="A423" s="3" t="s">
        <v>21</v>
      </c>
      <c r="B423" s="2" t="s">
        <v>6283</v>
      </c>
      <c r="C423" s="2" t="s">
        <v>6284</v>
      </c>
      <c r="D423" s="2" t="s">
        <v>6285</v>
      </c>
      <c r="E423" s="4">
        <v>4</v>
      </c>
      <c r="F423" s="4"/>
      <c r="G423" s="4"/>
      <c r="H423" s="4"/>
    </row>
    <row r="424" spans="1:8" ht="15.75">
      <c r="A424" s="3" t="s">
        <v>21</v>
      </c>
      <c r="B424" s="2" t="s">
        <v>6239</v>
      </c>
      <c r="C424" s="2" t="s">
        <v>2005</v>
      </c>
      <c r="D424" s="2" t="s">
        <v>2007</v>
      </c>
      <c r="E424" s="4">
        <v>3</v>
      </c>
      <c r="F424" s="4">
        <v>42000</v>
      </c>
      <c r="G424" s="4">
        <v>4200</v>
      </c>
      <c r="H424" s="4">
        <v>46200</v>
      </c>
    </row>
    <row r="425" spans="1:8" ht="15.75">
      <c r="A425" s="3" t="s">
        <v>21</v>
      </c>
      <c r="B425" s="2" t="s">
        <v>6240</v>
      </c>
      <c r="C425" s="2" t="s">
        <v>2008</v>
      </c>
      <c r="D425" s="2" t="s">
        <v>2010</v>
      </c>
      <c r="E425" s="4">
        <v>14</v>
      </c>
      <c r="F425" s="4">
        <v>350000</v>
      </c>
      <c r="G425" s="4">
        <v>35000</v>
      </c>
      <c r="H425" s="4">
        <v>385000</v>
      </c>
    </row>
    <row r="426" spans="1:8" ht="15.75">
      <c r="A426" s="3" t="s">
        <v>21</v>
      </c>
      <c r="B426" s="2" t="s">
        <v>6242</v>
      </c>
      <c r="C426" s="2" t="s">
        <v>3934</v>
      </c>
      <c r="D426" s="2" t="s">
        <v>6243</v>
      </c>
      <c r="E426" s="4">
        <v>10</v>
      </c>
      <c r="F426" s="4">
        <v>37800</v>
      </c>
      <c r="G426" s="4">
        <v>3780</v>
      </c>
      <c r="H426" s="4">
        <v>41580</v>
      </c>
    </row>
    <row r="427" spans="1:8" ht="15.75">
      <c r="A427" s="3" t="s">
        <v>21</v>
      </c>
      <c r="B427" s="2" t="s">
        <v>6244</v>
      </c>
      <c r="C427" s="2" t="s">
        <v>3968</v>
      </c>
      <c r="D427" s="2" t="s">
        <v>6245</v>
      </c>
      <c r="E427" s="4">
        <v>40</v>
      </c>
      <c r="F427" s="4">
        <v>79345</v>
      </c>
      <c r="G427" s="4">
        <v>7935</v>
      </c>
      <c r="H427" s="4">
        <v>87280</v>
      </c>
    </row>
    <row r="428" spans="1:8" ht="15.75">
      <c r="A428" s="3" t="s">
        <v>21</v>
      </c>
      <c r="B428" s="2" t="s">
        <v>6297</v>
      </c>
      <c r="C428" s="2" t="s">
        <v>4003</v>
      </c>
      <c r="D428" s="2" t="s">
        <v>6298</v>
      </c>
      <c r="E428" s="4">
        <v>10</v>
      </c>
      <c r="F428" s="4">
        <v>15200</v>
      </c>
      <c r="G428" s="4">
        <v>1520</v>
      </c>
      <c r="H428" s="4">
        <v>16720</v>
      </c>
    </row>
    <row r="429" spans="1:8" ht="15.75">
      <c r="A429" s="3" t="s">
        <v>21</v>
      </c>
      <c r="B429" s="2" t="s">
        <v>6287</v>
      </c>
      <c r="C429" s="2" t="s">
        <v>4496</v>
      </c>
      <c r="D429" s="2" t="s">
        <v>4498</v>
      </c>
      <c r="E429" s="4">
        <v>1000</v>
      </c>
      <c r="F429" s="4">
        <v>254545</v>
      </c>
      <c r="G429" s="4">
        <v>25455</v>
      </c>
      <c r="H429" s="4">
        <v>280000</v>
      </c>
    </row>
    <row r="430" spans="1:8" ht="15.75">
      <c r="A430" s="3" t="s">
        <v>21</v>
      </c>
      <c r="B430" s="2" t="s">
        <v>6252</v>
      </c>
      <c r="C430" s="2" t="s">
        <v>6253</v>
      </c>
      <c r="D430" s="2"/>
      <c r="E430" s="4">
        <v>16</v>
      </c>
      <c r="F430" s="4">
        <v>416000</v>
      </c>
      <c r="G430" s="4">
        <v>41600</v>
      </c>
      <c r="H430" s="4">
        <v>457600</v>
      </c>
    </row>
    <row r="431" spans="1:8" ht="15.75">
      <c r="A431" s="3" t="s">
        <v>21</v>
      </c>
      <c r="B431" s="2" t="s">
        <v>6254</v>
      </c>
      <c r="C431" s="2" t="s">
        <v>6255</v>
      </c>
      <c r="D431" s="2"/>
      <c r="E431" s="4">
        <v>51</v>
      </c>
      <c r="F431" s="4">
        <v>405000</v>
      </c>
      <c r="G431" s="4">
        <v>40500</v>
      </c>
      <c r="H431" s="4">
        <v>445500</v>
      </c>
    </row>
    <row r="432" spans="1:8" ht="15.75">
      <c r="A432" s="3" t="s">
        <v>21</v>
      </c>
      <c r="B432" s="2" t="s">
        <v>6256</v>
      </c>
      <c r="C432" s="2" t="s">
        <v>6257</v>
      </c>
      <c r="D432" s="2"/>
      <c r="E432" s="4">
        <v>10</v>
      </c>
      <c r="F432" s="4">
        <v>90000</v>
      </c>
      <c r="G432" s="4">
        <v>9000</v>
      </c>
      <c r="H432" s="4">
        <v>99000</v>
      </c>
    </row>
    <row r="433" spans="1:8" ht="15.75">
      <c r="A433" s="3" t="s">
        <v>21</v>
      </c>
      <c r="B433" s="2" t="s">
        <v>6293</v>
      </c>
      <c r="C433" s="2" t="s">
        <v>6294</v>
      </c>
      <c r="D433" s="2" t="s">
        <v>6295</v>
      </c>
      <c r="E433" s="4">
        <v>35</v>
      </c>
      <c r="F433" s="4">
        <v>114800</v>
      </c>
      <c r="G433" s="4">
        <v>11480</v>
      </c>
      <c r="H433" s="4">
        <v>126280</v>
      </c>
    </row>
    <row r="434" spans="1:8" ht="15.75">
      <c r="A434" s="3" t="s">
        <v>21</v>
      </c>
      <c r="B434" s="2" t="s">
        <v>6286</v>
      </c>
      <c r="C434" s="2" t="s">
        <v>6194</v>
      </c>
      <c r="D434" s="2" t="s">
        <v>6195</v>
      </c>
      <c r="E434" s="4">
        <v>4</v>
      </c>
      <c r="F434" s="4">
        <v>33436</v>
      </c>
      <c r="G434" s="4">
        <v>3344</v>
      </c>
      <c r="H434" s="4">
        <v>36780</v>
      </c>
    </row>
    <row r="435" spans="1:8" ht="15.75">
      <c r="A435" s="3" t="s">
        <v>21</v>
      </c>
      <c r="B435" s="2" t="s">
        <v>6265</v>
      </c>
      <c r="C435" s="2" t="s">
        <v>6197</v>
      </c>
      <c r="D435" s="2" t="s">
        <v>6198</v>
      </c>
      <c r="E435" s="4">
        <v>4</v>
      </c>
      <c r="F435" s="4">
        <v>156800</v>
      </c>
      <c r="G435" s="4">
        <v>15680</v>
      </c>
      <c r="H435" s="4">
        <v>172480</v>
      </c>
    </row>
    <row r="436" spans="1:8" ht="15.75">
      <c r="A436" s="32" t="s">
        <v>6</v>
      </c>
      <c r="B436" s="32" t="s">
        <v>7</v>
      </c>
      <c r="C436" s="32" t="s">
        <v>5</v>
      </c>
      <c r="D436" s="32" t="s">
        <v>8</v>
      </c>
      <c r="E436" s="4">
        <v>15300</v>
      </c>
      <c r="F436" s="4">
        <v>4645500</v>
      </c>
      <c r="G436" s="4">
        <v>464550</v>
      </c>
      <c r="H436" s="4">
        <v>5110050</v>
      </c>
    </row>
    <row r="437" spans="1:8" ht="15.75">
      <c r="A437" s="32" t="s">
        <v>6</v>
      </c>
      <c r="B437" s="32" t="s">
        <v>24</v>
      </c>
      <c r="C437" s="32" t="s">
        <v>20</v>
      </c>
      <c r="D437" s="32" t="s">
        <v>25</v>
      </c>
      <c r="E437" s="4">
        <v>9990</v>
      </c>
      <c r="F437" s="4">
        <v>4137000</v>
      </c>
      <c r="G437" s="4">
        <v>413700</v>
      </c>
      <c r="H437" s="4">
        <v>4550700</v>
      </c>
    </row>
    <row r="438" spans="1:8" ht="15.75">
      <c r="A438" s="32" t="s">
        <v>6</v>
      </c>
      <c r="B438" s="32" t="s">
        <v>27</v>
      </c>
      <c r="C438" s="32" t="s">
        <v>26</v>
      </c>
      <c r="D438" s="32" t="s">
        <v>28</v>
      </c>
      <c r="E438" s="4">
        <v>700</v>
      </c>
      <c r="F438" s="4">
        <v>105000</v>
      </c>
      <c r="G438" s="4">
        <v>10500</v>
      </c>
      <c r="H438" s="4">
        <v>115500</v>
      </c>
    </row>
    <row r="439" spans="1:8" ht="15.75">
      <c r="A439" s="32" t="s">
        <v>6</v>
      </c>
      <c r="B439" s="32" t="s">
        <v>30</v>
      </c>
      <c r="C439" s="32" t="s">
        <v>29</v>
      </c>
      <c r="D439" s="32"/>
      <c r="E439" s="4">
        <v>400</v>
      </c>
      <c r="F439" s="4">
        <v>360000</v>
      </c>
      <c r="G439" s="4">
        <v>36000</v>
      </c>
      <c r="H439" s="4">
        <v>396000</v>
      </c>
    </row>
    <row r="440" spans="1:8" ht="15.75">
      <c r="A440" s="32" t="s">
        <v>6</v>
      </c>
      <c r="B440" s="32" t="s">
        <v>32</v>
      </c>
      <c r="C440" s="32" t="s">
        <v>31</v>
      </c>
      <c r="D440" s="32"/>
      <c r="E440" s="4">
        <v>450</v>
      </c>
      <c r="F440" s="4">
        <v>562500</v>
      </c>
      <c r="G440" s="4">
        <v>56250</v>
      </c>
      <c r="H440" s="4">
        <v>618750</v>
      </c>
    </row>
    <row r="441" spans="1:8" ht="15.75">
      <c r="A441" s="32" t="s">
        <v>6</v>
      </c>
      <c r="B441" s="32" t="s">
        <v>39</v>
      </c>
      <c r="C441" s="32" t="s">
        <v>38</v>
      </c>
      <c r="D441" s="32"/>
      <c r="E441" s="4">
        <v>200</v>
      </c>
      <c r="F441" s="4">
        <v>80000</v>
      </c>
      <c r="G441" s="4">
        <v>8000</v>
      </c>
      <c r="H441" s="4">
        <v>88000</v>
      </c>
    </row>
    <row r="442" spans="1:8" ht="15.75">
      <c r="A442" s="32" t="s">
        <v>6</v>
      </c>
      <c r="B442" s="32" t="s">
        <v>41</v>
      </c>
      <c r="C442" s="32" t="s">
        <v>40</v>
      </c>
      <c r="D442" s="32"/>
      <c r="E442" s="4">
        <v>10</v>
      </c>
      <c r="F442" s="4">
        <v>9000</v>
      </c>
      <c r="G442" s="4">
        <v>900</v>
      </c>
      <c r="H442" s="4">
        <v>9900</v>
      </c>
    </row>
    <row r="443" spans="1:8" ht="15.75">
      <c r="A443" s="32" t="s">
        <v>6</v>
      </c>
      <c r="B443" s="32" t="s">
        <v>42</v>
      </c>
      <c r="C443" s="32" t="s">
        <v>38</v>
      </c>
      <c r="D443" s="32" t="s">
        <v>43</v>
      </c>
      <c r="E443" s="4">
        <v>200</v>
      </c>
      <c r="F443" s="4">
        <v>71000</v>
      </c>
      <c r="G443" s="4">
        <v>7100</v>
      </c>
      <c r="H443" s="4">
        <v>78100</v>
      </c>
    </row>
    <row r="444" spans="1:8" ht="15.75">
      <c r="A444" s="32" t="s">
        <v>6</v>
      </c>
      <c r="B444" s="32" t="s">
        <v>66</v>
      </c>
      <c r="C444" s="32" t="s">
        <v>62</v>
      </c>
      <c r="D444" s="32" t="s">
        <v>58</v>
      </c>
      <c r="E444" s="4">
        <v>55</v>
      </c>
      <c r="F444" s="4">
        <v>217250</v>
      </c>
      <c r="G444" s="4">
        <v>21725</v>
      </c>
      <c r="H444" s="4">
        <v>238975</v>
      </c>
    </row>
    <row r="445" spans="1:8" ht="15.75">
      <c r="A445" s="32" t="s">
        <v>6</v>
      </c>
      <c r="B445" s="32" t="s">
        <v>72</v>
      </c>
      <c r="C445" s="32" t="s">
        <v>69</v>
      </c>
      <c r="D445" s="32" t="s">
        <v>73</v>
      </c>
      <c r="E445" s="4">
        <v>60</v>
      </c>
      <c r="F445" s="4">
        <v>222000</v>
      </c>
      <c r="G445" s="4">
        <v>22200</v>
      </c>
      <c r="H445" s="4">
        <v>244200</v>
      </c>
    </row>
    <row r="446" spans="1:8" ht="15.75">
      <c r="A446" s="32" t="s">
        <v>6</v>
      </c>
      <c r="B446" s="32" t="s">
        <v>100</v>
      </c>
      <c r="C446" s="32" t="s">
        <v>50</v>
      </c>
      <c r="D446" s="32" t="s">
        <v>73</v>
      </c>
      <c r="E446" s="4">
        <v>100</v>
      </c>
      <c r="F446" s="4">
        <v>330000</v>
      </c>
      <c r="G446" s="4">
        <v>33000</v>
      </c>
      <c r="H446" s="4">
        <v>363000</v>
      </c>
    </row>
    <row r="447" spans="1:8" ht="15.75">
      <c r="A447" s="32" t="s">
        <v>6</v>
      </c>
      <c r="B447" s="32" t="s">
        <v>115</v>
      </c>
      <c r="C447" s="32" t="s">
        <v>114</v>
      </c>
      <c r="D447" s="32" t="s">
        <v>113</v>
      </c>
      <c r="E447" s="4">
        <v>2000</v>
      </c>
      <c r="F447" s="4">
        <v>396000</v>
      </c>
      <c r="G447" s="4">
        <v>39600</v>
      </c>
      <c r="H447" s="4">
        <v>435600</v>
      </c>
    </row>
    <row r="448" spans="1:8" ht="15.75">
      <c r="A448" s="32" t="s">
        <v>6</v>
      </c>
      <c r="B448" s="32" t="s">
        <v>117</v>
      </c>
      <c r="C448" s="32" t="s">
        <v>116</v>
      </c>
      <c r="D448" s="32" t="s">
        <v>113</v>
      </c>
      <c r="E448" s="4">
        <v>2000</v>
      </c>
      <c r="F448" s="4">
        <v>480000</v>
      </c>
      <c r="G448" s="4">
        <v>48000</v>
      </c>
      <c r="H448" s="4">
        <v>528000</v>
      </c>
    </row>
    <row r="449" spans="1:8" ht="15.75">
      <c r="A449" s="32" t="s">
        <v>6</v>
      </c>
      <c r="B449" s="32" t="s">
        <v>150</v>
      </c>
      <c r="C449" s="32" t="s">
        <v>149</v>
      </c>
      <c r="D449" s="32" t="s">
        <v>151</v>
      </c>
      <c r="E449" s="4">
        <v>35</v>
      </c>
      <c r="F449" s="4">
        <v>273000</v>
      </c>
      <c r="G449" s="4">
        <v>27300</v>
      </c>
      <c r="H449" s="4">
        <v>300300</v>
      </c>
    </row>
    <row r="450" spans="1:8" ht="15.75">
      <c r="A450" s="32" t="s">
        <v>6</v>
      </c>
      <c r="B450" s="32" t="s">
        <v>155</v>
      </c>
      <c r="C450" s="32" t="s">
        <v>154</v>
      </c>
      <c r="D450" s="32" t="s">
        <v>156</v>
      </c>
      <c r="E450" s="4">
        <v>60</v>
      </c>
      <c r="F450" s="4">
        <v>840000</v>
      </c>
      <c r="G450" s="4">
        <v>84000</v>
      </c>
      <c r="H450" s="4">
        <v>924000</v>
      </c>
    </row>
    <row r="451" spans="1:8" ht="15.75">
      <c r="A451" s="32" t="s">
        <v>6</v>
      </c>
      <c r="B451" s="32" t="s">
        <v>158</v>
      </c>
      <c r="C451" s="32" t="s">
        <v>157</v>
      </c>
      <c r="D451" s="32" t="s">
        <v>156</v>
      </c>
      <c r="E451" s="4">
        <v>50</v>
      </c>
      <c r="F451" s="4">
        <v>940000</v>
      </c>
      <c r="G451" s="4">
        <v>94000</v>
      </c>
      <c r="H451" s="4">
        <v>1034000</v>
      </c>
    </row>
    <row r="452" spans="1:8" ht="15.75">
      <c r="A452" s="32" t="s">
        <v>6</v>
      </c>
      <c r="B452" s="32" t="s">
        <v>165</v>
      </c>
      <c r="C452" s="32" t="s">
        <v>96</v>
      </c>
      <c r="D452" s="32" t="s">
        <v>52</v>
      </c>
      <c r="E452" s="4">
        <v>10</v>
      </c>
      <c r="F452" s="4">
        <v>125000</v>
      </c>
      <c r="G452" s="4">
        <v>12500</v>
      </c>
      <c r="H452" s="4">
        <v>137500</v>
      </c>
    </row>
    <row r="453" spans="1:8" ht="15.75">
      <c r="A453" s="32" t="s">
        <v>6</v>
      </c>
      <c r="B453" s="32" t="s">
        <v>201</v>
      </c>
      <c r="C453" s="32" t="s">
        <v>200</v>
      </c>
      <c r="D453" s="32" t="s">
        <v>75</v>
      </c>
      <c r="E453" s="4">
        <v>5</v>
      </c>
      <c r="F453" s="4">
        <v>75000</v>
      </c>
      <c r="G453" s="4">
        <v>7500</v>
      </c>
      <c r="H453" s="4">
        <v>82500</v>
      </c>
    </row>
    <row r="454" spans="1:8" ht="15.75">
      <c r="A454" s="32" t="s">
        <v>6</v>
      </c>
      <c r="B454" s="32" t="s">
        <v>225</v>
      </c>
      <c r="C454" s="32" t="s">
        <v>223</v>
      </c>
      <c r="D454" s="32" t="s">
        <v>75</v>
      </c>
      <c r="E454" s="4">
        <v>1</v>
      </c>
      <c r="F454" s="4">
        <v>18200</v>
      </c>
      <c r="G454" s="4">
        <v>1820</v>
      </c>
      <c r="H454" s="4">
        <v>20020</v>
      </c>
    </row>
    <row r="455" spans="1:8" ht="15.75">
      <c r="A455" s="32" t="s">
        <v>6</v>
      </c>
      <c r="B455" s="32" t="s">
        <v>226</v>
      </c>
      <c r="C455" s="32" t="s">
        <v>223</v>
      </c>
      <c r="D455" s="32" t="s">
        <v>56</v>
      </c>
      <c r="E455" s="4">
        <v>7</v>
      </c>
      <c r="F455" s="4">
        <v>38500</v>
      </c>
      <c r="G455" s="4">
        <v>3850</v>
      </c>
      <c r="H455" s="4">
        <v>42350</v>
      </c>
    </row>
    <row r="456" spans="1:8" ht="15.75">
      <c r="A456" s="32" t="s">
        <v>6</v>
      </c>
      <c r="B456" s="32" t="s">
        <v>227</v>
      </c>
      <c r="C456" s="32" t="s">
        <v>223</v>
      </c>
      <c r="D456" s="32" t="s">
        <v>90</v>
      </c>
      <c r="E456" s="4">
        <v>2</v>
      </c>
      <c r="F456" s="4">
        <v>45600</v>
      </c>
      <c r="G456" s="4">
        <v>4560</v>
      </c>
      <c r="H456" s="4">
        <v>50160</v>
      </c>
    </row>
    <row r="457" spans="1:8" ht="15.75">
      <c r="A457" s="32" t="s">
        <v>6</v>
      </c>
      <c r="B457" s="32" t="s">
        <v>275</v>
      </c>
      <c r="C457" s="32" t="s">
        <v>264</v>
      </c>
      <c r="D457" s="32" t="s">
        <v>276</v>
      </c>
      <c r="E457" s="4">
        <v>25</v>
      </c>
      <c r="F457" s="4">
        <v>119075</v>
      </c>
      <c r="G457" s="4">
        <v>11908</v>
      </c>
      <c r="H457" s="4">
        <v>130983</v>
      </c>
    </row>
    <row r="458" spans="1:8" ht="15.75">
      <c r="A458" s="32" t="s">
        <v>6</v>
      </c>
      <c r="B458" s="32" t="s">
        <v>279</v>
      </c>
      <c r="C458" s="32" t="s">
        <v>264</v>
      </c>
      <c r="D458" s="32" t="s">
        <v>280</v>
      </c>
      <c r="E458" s="4">
        <v>5</v>
      </c>
      <c r="F458" s="4">
        <v>28475</v>
      </c>
      <c r="G458" s="4">
        <v>2848</v>
      </c>
      <c r="H458" s="4">
        <v>31323</v>
      </c>
    </row>
    <row r="459" spans="1:8" ht="15.75">
      <c r="A459" s="32" t="s">
        <v>6</v>
      </c>
      <c r="B459" s="32" t="s">
        <v>326</v>
      </c>
      <c r="C459" s="32" t="s">
        <v>223</v>
      </c>
      <c r="D459" s="32" t="s">
        <v>102</v>
      </c>
      <c r="E459" s="4">
        <v>4</v>
      </c>
      <c r="F459" s="4">
        <v>31200</v>
      </c>
      <c r="G459" s="4">
        <v>3120</v>
      </c>
      <c r="H459" s="4">
        <v>34320</v>
      </c>
    </row>
    <row r="460" spans="1:8" ht="15.75">
      <c r="A460" s="32" t="s">
        <v>6</v>
      </c>
      <c r="B460" s="32" t="s">
        <v>331</v>
      </c>
      <c r="C460" s="32" t="s">
        <v>264</v>
      </c>
      <c r="D460" s="32" t="s">
        <v>280</v>
      </c>
      <c r="E460" s="4">
        <v>20</v>
      </c>
      <c r="F460" s="4">
        <v>113920</v>
      </c>
      <c r="G460" s="4">
        <v>11392</v>
      </c>
      <c r="H460" s="4">
        <v>125312</v>
      </c>
    </row>
    <row r="461" spans="1:8" ht="15.75">
      <c r="A461" s="32" t="s">
        <v>6</v>
      </c>
      <c r="B461" s="32" t="s">
        <v>332</v>
      </c>
      <c r="C461" s="32" t="s">
        <v>264</v>
      </c>
      <c r="D461" s="32" t="s">
        <v>333</v>
      </c>
      <c r="E461" s="4">
        <v>10</v>
      </c>
      <c r="F461" s="4">
        <v>75610</v>
      </c>
      <c r="G461" s="4">
        <v>7561</v>
      </c>
      <c r="H461" s="4">
        <v>83171</v>
      </c>
    </row>
    <row r="462" spans="1:8" ht="15.75">
      <c r="A462" s="32" t="s">
        <v>6</v>
      </c>
      <c r="B462" s="32" t="s">
        <v>336</v>
      </c>
      <c r="C462" s="32" t="s">
        <v>232</v>
      </c>
      <c r="D462" s="32" t="s">
        <v>56</v>
      </c>
      <c r="E462" s="4">
        <v>124</v>
      </c>
      <c r="F462" s="4">
        <v>558000</v>
      </c>
      <c r="G462" s="4">
        <v>55800</v>
      </c>
      <c r="H462" s="4">
        <v>613800</v>
      </c>
    </row>
    <row r="463" spans="1:8" ht="15.75">
      <c r="A463" s="32" t="s">
        <v>6</v>
      </c>
      <c r="B463" s="32" t="s">
        <v>340</v>
      </c>
      <c r="C463" s="32" t="s">
        <v>264</v>
      </c>
      <c r="D463" s="32" t="s">
        <v>341</v>
      </c>
      <c r="E463" s="4">
        <v>40</v>
      </c>
      <c r="F463" s="4">
        <v>190520</v>
      </c>
      <c r="G463" s="4">
        <v>19052</v>
      </c>
      <c r="H463" s="4">
        <v>209572</v>
      </c>
    </row>
    <row r="464" spans="1:8" ht="15.75">
      <c r="A464" s="32" t="s">
        <v>6</v>
      </c>
      <c r="B464" s="32" t="s">
        <v>342</v>
      </c>
      <c r="C464" s="32" t="s">
        <v>264</v>
      </c>
      <c r="D464" s="32" t="s">
        <v>343</v>
      </c>
      <c r="E464" s="4">
        <v>40</v>
      </c>
      <c r="F464" s="4">
        <v>227800</v>
      </c>
      <c r="G464" s="4">
        <v>22780</v>
      </c>
      <c r="H464" s="4">
        <v>250580</v>
      </c>
    </row>
    <row r="465" spans="1:8" ht="15.75">
      <c r="A465" s="32" t="s">
        <v>6</v>
      </c>
      <c r="B465" s="32" t="s">
        <v>348</v>
      </c>
      <c r="C465" s="32" t="s">
        <v>264</v>
      </c>
      <c r="D465" s="32" t="s">
        <v>349</v>
      </c>
      <c r="E465" s="4">
        <v>10</v>
      </c>
      <c r="F465" s="4">
        <v>75610</v>
      </c>
      <c r="G465" s="4">
        <v>7561</v>
      </c>
      <c r="H465" s="4">
        <v>83171</v>
      </c>
    </row>
    <row r="466" spans="1:8" ht="15.75">
      <c r="A466" s="32" t="s">
        <v>6</v>
      </c>
      <c r="B466" s="32" t="s">
        <v>378</v>
      </c>
      <c r="C466" s="32" t="s">
        <v>264</v>
      </c>
      <c r="D466" s="32" t="s">
        <v>379</v>
      </c>
      <c r="E466" s="4">
        <v>20</v>
      </c>
      <c r="F466" s="4">
        <v>52120</v>
      </c>
      <c r="G466" s="4">
        <v>5212</v>
      </c>
      <c r="H466" s="4">
        <v>57332</v>
      </c>
    </row>
    <row r="467" spans="1:8" ht="15.75">
      <c r="A467" s="32" t="s">
        <v>6</v>
      </c>
      <c r="B467" s="32" t="s">
        <v>452</v>
      </c>
      <c r="C467" s="32" t="s">
        <v>451</v>
      </c>
      <c r="D467" s="32"/>
      <c r="E467" s="4">
        <v>10</v>
      </c>
      <c r="F467" s="4">
        <v>88000</v>
      </c>
      <c r="G467" s="4">
        <v>8800</v>
      </c>
      <c r="H467" s="4">
        <v>96800</v>
      </c>
    </row>
    <row r="468" spans="1:8" ht="15.75">
      <c r="A468" s="32" t="s">
        <v>6</v>
      </c>
      <c r="B468" s="32" t="s">
        <v>454</v>
      </c>
      <c r="C468" s="32" t="s">
        <v>453</v>
      </c>
      <c r="D468" s="32"/>
      <c r="E468" s="4">
        <v>50</v>
      </c>
      <c r="F468" s="4">
        <v>555000</v>
      </c>
      <c r="G468" s="4">
        <v>55500</v>
      </c>
      <c r="H468" s="4">
        <v>610500</v>
      </c>
    </row>
    <row r="469" spans="1:8" ht="15.75">
      <c r="A469" s="32" t="s">
        <v>6</v>
      </c>
      <c r="B469" s="32" t="s">
        <v>456</v>
      </c>
      <c r="C469" s="32" t="s">
        <v>455</v>
      </c>
      <c r="D469" s="32"/>
      <c r="E469" s="4">
        <v>10</v>
      </c>
      <c r="F469" s="4">
        <v>134000</v>
      </c>
      <c r="G469" s="4">
        <v>13400</v>
      </c>
      <c r="H469" s="4">
        <v>147400</v>
      </c>
    </row>
    <row r="470" spans="1:8" ht="15.75">
      <c r="A470" s="32" t="s">
        <v>6</v>
      </c>
      <c r="B470" s="32" t="s">
        <v>458</v>
      </c>
      <c r="C470" s="32" t="s">
        <v>457</v>
      </c>
      <c r="D470" s="32"/>
      <c r="E470" s="4">
        <v>10</v>
      </c>
      <c r="F470" s="4">
        <v>99000</v>
      </c>
      <c r="G470" s="4">
        <v>9900</v>
      </c>
      <c r="H470" s="4">
        <v>108900</v>
      </c>
    </row>
    <row r="471" spans="1:8" ht="15.75">
      <c r="A471" s="32" t="s">
        <v>6</v>
      </c>
      <c r="B471" s="32" t="s">
        <v>468</v>
      </c>
      <c r="C471" s="32" t="s">
        <v>467</v>
      </c>
      <c r="D471" s="32"/>
      <c r="E471" s="4">
        <v>20</v>
      </c>
      <c r="F471" s="4">
        <v>126000</v>
      </c>
      <c r="G471" s="4">
        <v>12600</v>
      </c>
      <c r="H471" s="4">
        <v>138600</v>
      </c>
    </row>
    <row r="472" spans="1:8" ht="15.75">
      <c r="A472" s="32" t="s">
        <v>6</v>
      </c>
      <c r="B472" s="32" t="s">
        <v>470</v>
      </c>
      <c r="C472" s="32" t="s">
        <v>469</v>
      </c>
      <c r="D472" s="32" t="s">
        <v>471</v>
      </c>
      <c r="E472" s="4">
        <v>20</v>
      </c>
      <c r="F472" s="4">
        <v>91440</v>
      </c>
      <c r="G472" s="4">
        <v>9144</v>
      </c>
      <c r="H472" s="4">
        <v>100584</v>
      </c>
    </row>
    <row r="473" spans="1:8" ht="15.75">
      <c r="A473" s="32" t="s">
        <v>6</v>
      </c>
      <c r="B473" s="32" t="s">
        <v>487</v>
      </c>
      <c r="C473" s="32" t="s">
        <v>486</v>
      </c>
      <c r="D473" s="32" t="s">
        <v>488</v>
      </c>
      <c r="E473" s="4">
        <v>80</v>
      </c>
      <c r="F473" s="4">
        <v>304000</v>
      </c>
      <c r="G473" s="4">
        <v>30400</v>
      </c>
      <c r="H473" s="4">
        <v>334400</v>
      </c>
    </row>
    <row r="474" spans="1:8" ht="15.75">
      <c r="A474" s="32" t="s">
        <v>6</v>
      </c>
      <c r="B474" s="32" t="s">
        <v>496</v>
      </c>
      <c r="C474" s="32" t="s">
        <v>495</v>
      </c>
      <c r="D474" s="32" t="s">
        <v>497</v>
      </c>
      <c r="E474" s="4">
        <v>80</v>
      </c>
      <c r="F474" s="4">
        <v>328000</v>
      </c>
      <c r="G474" s="4">
        <v>32800</v>
      </c>
      <c r="H474" s="4">
        <v>360800</v>
      </c>
    </row>
    <row r="475" spans="1:8" ht="15.75">
      <c r="A475" s="32" t="s">
        <v>6</v>
      </c>
      <c r="B475" s="32" t="s">
        <v>518</v>
      </c>
      <c r="C475" s="32" t="s">
        <v>517</v>
      </c>
      <c r="D475" s="32" t="s">
        <v>519</v>
      </c>
      <c r="E475" s="4">
        <v>20</v>
      </c>
      <c r="F475" s="4">
        <v>66000</v>
      </c>
      <c r="G475" s="4">
        <v>6600</v>
      </c>
      <c r="H475" s="4">
        <v>72600</v>
      </c>
    </row>
    <row r="476" spans="1:8" ht="15.75">
      <c r="A476" s="32" t="s">
        <v>6</v>
      </c>
      <c r="B476" s="32" t="s">
        <v>525</v>
      </c>
      <c r="C476" s="32" t="s">
        <v>524</v>
      </c>
      <c r="D476" s="32" t="s">
        <v>526</v>
      </c>
      <c r="E476" s="4">
        <v>50</v>
      </c>
      <c r="F476" s="4">
        <v>264400</v>
      </c>
      <c r="G476" s="4">
        <v>26440</v>
      </c>
      <c r="H476" s="4">
        <v>290840</v>
      </c>
    </row>
    <row r="477" spans="1:8" ht="15.75">
      <c r="A477" s="32" t="s">
        <v>6</v>
      </c>
      <c r="B477" s="32" t="s">
        <v>534</v>
      </c>
      <c r="C477" s="32" t="s">
        <v>533</v>
      </c>
      <c r="D477" s="32" t="s">
        <v>535</v>
      </c>
      <c r="E477" s="4">
        <v>10</v>
      </c>
      <c r="F477" s="4">
        <v>15000</v>
      </c>
      <c r="G477" s="4">
        <v>1500</v>
      </c>
      <c r="H477" s="4">
        <v>16500</v>
      </c>
    </row>
    <row r="478" spans="1:8" ht="15.75">
      <c r="A478" s="32" t="s">
        <v>6</v>
      </c>
      <c r="B478" s="32" t="s">
        <v>536</v>
      </c>
      <c r="C478" s="32" t="s">
        <v>355</v>
      </c>
      <c r="D478" s="32" t="s">
        <v>537</v>
      </c>
      <c r="E478" s="4">
        <v>50</v>
      </c>
      <c r="F478" s="4">
        <v>306050</v>
      </c>
      <c r="G478" s="4">
        <v>30605</v>
      </c>
      <c r="H478" s="4">
        <v>336655</v>
      </c>
    </row>
    <row r="479" spans="1:8" ht="15.75">
      <c r="A479" s="32" t="s">
        <v>6</v>
      </c>
      <c r="B479" s="32" t="s">
        <v>546</v>
      </c>
      <c r="C479" s="32" t="s">
        <v>545</v>
      </c>
      <c r="D479" s="32" t="s">
        <v>547</v>
      </c>
      <c r="E479" s="4">
        <v>50</v>
      </c>
      <c r="F479" s="4">
        <v>347450</v>
      </c>
      <c r="G479" s="4">
        <v>34745</v>
      </c>
      <c r="H479" s="4">
        <v>382195</v>
      </c>
    </row>
    <row r="480" spans="1:8" ht="15.75">
      <c r="A480" s="32" t="s">
        <v>6</v>
      </c>
      <c r="B480" s="32" t="s">
        <v>549</v>
      </c>
      <c r="C480" s="32" t="s">
        <v>548</v>
      </c>
      <c r="D480" s="32" t="s">
        <v>550</v>
      </c>
      <c r="E480" s="4">
        <v>40</v>
      </c>
      <c r="F480" s="4">
        <v>137960</v>
      </c>
      <c r="G480" s="4">
        <v>13796</v>
      </c>
      <c r="H480" s="4">
        <v>151756</v>
      </c>
    </row>
    <row r="481" spans="1:8" ht="15.75">
      <c r="A481" s="32" t="s">
        <v>6</v>
      </c>
      <c r="B481" s="32" t="s">
        <v>561</v>
      </c>
      <c r="C481" s="32" t="s">
        <v>560</v>
      </c>
      <c r="D481" s="32" t="s">
        <v>562</v>
      </c>
      <c r="E481" s="4">
        <v>80</v>
      </c>
      <c r="F481" s="4">
        <v>262500</v>
      </c>
      <c r="G481" s="4">
        <v>26250</v>
      </c>
      <c r="H481" s="4">
        <v>288750</v>
      </c>
    </row>
    <row r="482" spans="1:8" ht="15.75">
      <c r="A482" s="32" t="s">
        <v>6</v>
      </c>
      <c r="B482" s="32" t="s">
        <v>564</v>
      </c>
      <c r="C482" s="32" t="s">
        <v>563</v>
      </c>
      <c r="D482" s="32" t="s">
        <v>565</v>
      </c>
      <c r="E482" s="4">
        <v>10</v>
      </c>
      <c r="F482" s="4">
        <v>24000</v>
      </c>
      <c r="G482" s="4">
        <v>2400</v>
      </c>
      <c r="H482" s="4">
        <v>26400</v>
      </c>
    </row>
    <row r="483" spans="1:8" ht="15.75">
      <c r="A483" s="32" t="s">
        <v>6</v>
      </c>
      <c r="B483" s="32" t="s">
        <v>576</v>
      </c>
      <c r="C483" s="32" t="s">
        <v>575</v>
      </c>
      <c r="D483" s="32" t="s">
        <v>577</v>
      </c>
      <c r="E483" s="4">
        <v>25</v>
      </c>
      <c r="F483" s="4">
        <v>136400</v>
      </c>
      <c r="G483" s="4">
        <v>13640</v>
      </c>
      <c r="H483" s="4">
        <v>150040</v>
      </c>
    </row>
    <row r="484" spans="1:8" ht="15.75">
      <c r="A484" s="32" t="s">
        <v>6</v>
      </c>
      <c r="B484" s="32" t="s">
        <v>610</v>
      </c>
      <c r="C484" s="32" t="s">
        <v>609</v>
      </c>
      <c r="D484" s="32" t="s">
        <v>611</v>
      </c>
      <c r="E484" s="4">
        <v>4</v>
      </c>
      <c r="F484" s="4">
        <v>11200</v>
      </c>
      <c r="G484" s="4">
        <v>1120</v>
      </c>
      <c r="H484" s="4">
        <v>12320</v>
      </c>
    </row>
    <row r="485" spans="1:8" ht="15.75">
      <c r="A485" s="32" t="s">
        <v>6</v>
      </c>
      <c r="B485" s="32" t="s">
        <v>612</v>
      </c>
      <c r="C485" s="32" t="s">
        <v>363</v>
      </c>
      <c r="D485" s="32" t="s">
        <v>613</v>
      </c>
      <c r="E485" s="4">
        <v>350</v>
      </c>
      <c r="F485" s="4">
        <v>1768200</v>
      </c>
      <c r="G485" s="4">
        <v>176820</v>
      </c>
      <c r="H485" s="4">
        <v>1945020</v>
      </c>
    </row>
    <row r="486" spans="1:8" ht="15.75">
      <c r="A486" s="32" t="s">
        <v>6</v>
      </c>
      <c r="B486" s="32" t="s">
        <v>615</v>
      </c>
      <c r="C486" s="32" t="s">
        <v>614</v>
      </c>
      <c r="D486" s="32" t="s">
        <v>616</v>
      </c>
      <c r="E486" s="4">
        <v>20</v>
      </c>
      <c r="F486" s="4">
        <v>43920</v>
      </c>
      <c r="G486" s="4">
        <v>4392</v>
      </c>
      <c r="H486" s="4">
        <v>48312</v>
      </c>
    </row>
    <row r="487" spans="1:8" ht="15.75">
      <c r="A487" s="32" t="s">
        <v>6</v>
      </c>
      <c r="B487" s="32" t="s">
        <v>619</v>
      </c>
      <c r="C487" s="32" t="s">
        <v>366</v>
      </c>
      <c r="D487" s="32" t="s">
        <v>620</v>
      </c>
      <c r="E487" s="4">
        <v>50</v>
      </c>
      <c r="F487" s="4">
        <v>299800</v>
      </c>
      <c r="G487" s="4">
        <v>29980</v>
      </c>
      <c r="H487" s="4">
        <v>329780</v>
      </c>
    </row>
    <row r="488" spans="1:8" ht="15.75">
      <c r="A488" s="32" t="s">
        <v>6</v>
      </c>
      <c r="B488" s="32" t="s">
        <v>622</v>
      </c>
      <c r="C488" s="32" t="s">
        <v>621</v>
      </c>
      <c r="D488" s="32" t="s">
        <v>623</v>
      </c>
      <c r="E488" s="4">
        <v>20</v>
      </c>
      <c r="F488" s="4">
        <v>51880</v>
      </c>
      <c r="G488" s="4">
        <v>5188</v>
      </c>
      <c r="H488" s="4">
        <v>57068</v>
      </c>
    </row>
    <row r="489" spans="1:8" ht="15.75">
      <c r="A489" s="32" t="s">
        <v>6</v>
      </c>
      <c r="B489" s="32" t="s">
        <v>634</v>
      </c>
      <c r="C489" s="32" t="s">
        <v>633</v>
      </c>
      <c r="D489" s="32" t="s">
        <v>635</v>
      </c>
      <c r="E489" s="4">
        <v>362</v>
      </c>
      <c r="F489" s="4">
        <v>575400</v>
      </c>
      <c r="G489" s="4">
        <v>57540</v>
      </c>
      <c r="H489" s="4">
        <v>632940</v>
      </c>
    </row>
    <row r="490" spans="1:8" ht="15.75">
      <c r="A490" s="32" t="s">
        <v>6</v>
      </c>
      <c r="B490" s="32" t="s">
        <v>638</v>
      </c>
      <c r="C490" s="32" t="s">
        <v>352</v>
      </c>
      <c r="D490" s="32" t="s">
        <v>639</v>
      </c>
      <c r="E490" s="4">
        <v>150</v>
      </c>
      <c r="F490" s="4">
        <v>956000</v>
      </c>
      <c r="G490" s="4">
        <v>95600</v>
      </c>
      <c r="H490" s="4">
        <v>1051600</v>
      </c>
    </row>
    <row r="491" spans="1:8" ht="15.75">
      <c r="A491" s="32" t="s">
        <v>6</v>
      </c>
      <c r="B491" s="32" t="s">
        <v>641</v>
      </c>
      <c r="C491" s="32" t="s">
        <v>640</v>
      </c>
      <c r="D491" s="32" t="s">
        <v>642</v>
      </c>
      <c r="E491" s="4">
        <v>20</v>
      </c>
      <c r="F491" s="4">
        <v>59940</v>
      </c>
      <c r="G491" s="4">
        <v>5994</v>
      </c>
      <c r="H491" s="4">
        <v>65934</v>
      </c>
    </row>
    <row r="492" spans="1:8" ht="15.75">
      <c r="A492" s="32" t="s">
        <v>6</v>
      </c>
      <c r="B492" s="32" t="s">
        <v>645</v>
      </c>
      <c r="C492" s="32" t="s">
        <v>358</v>
      </c>
      <c r="D492" s="32" t="s">
        <v>646</v>
      </c>
      <c r="E492" s="4">
        <v>50</v>
      </c>
      <c r="F492" s="4">
        <v>370450</v>
      </c>
      <c r="G492" s="4">
        <v>37045</v>
      </c>
      <c r="H492" s="4">
        <v>407495</v>
      </c>
    </row>
    <row r="493" spans="1:8" ht="15.75">
      <c r="A493" s="32" t="s">
        <v>6</v>
      </c>
      <c r="B493" s="32" t="s">
        <v>648</v>
      </c>
      <c r="C493" s="32" t="s">
        <v>647</v>
      </c>
      <c r="D493" s="32" t="s">
        <v>649</v>
      </c>
      <c r="E493" s="4">
        <v>20</v>
      </c>
      <c r="F493" s="4">
        <v>67300</v>
      </c>
      <c r="G493" s="4">
        <v>6730</v>
      </c>
      <c r="H493" s="4">
        <v>74030</v>
      </c>
    </row>
    <row r="494" spans="1:8" ht="15.75">
      <c r="A494" s="32" t="s">
        <v>6</v>
      </c>
      <c r="B494" s="32" t="s">
        <v>655</v>
      </c>
      <c r="C494" s="32" t="s">
        <v>654</v>
      </c>
      <c r="D494" s="32" t="s">
        <v>656</v>
      </c>
      <c r="E494" s="4">
        <v>340</v>
      </c>
      <c r="F494" s="4">
        <v>1121020</v>
      </c>
      <c r="G494" s="4">
        <v>112102</v>
      </c>
      <c r="H494" s="4">
        <v>1233122</v>
      </c>
    </row>
    <row r="495" spans="1:8" ht="15.75">
      <c r="A495" s="32" t="s">
        <v>6</v>
      </c>
      <c r="B495" s="32" t="s">
        <v>663</v>
      </c>
      <c r="C495" s="32" t="s">
        <v>662</v>
      </c>
      <c r="D495" s="32" t="s">
        <v>664</v>
      </c>
      <c r="E495" s="4">
        <v>20</v>
      </c>
      <c r="F495" s="4">
        <v>75260</v>
      </c>
      <c r="G495" s="4">
        <v>7526</v>
      </c>
      <c r="H495" s="4">
        <v>82786</v>
      </c>
    </row>
    <row r="496" spans="1:8" ht="15.75">
      <c r="A496" s="32" t="s">
        <v>6</v>
      </c>
      <c r="B496" s="32" t="s">
        <v>677</v>
      </c>
      <c r="C496" s="32" t="s">
        <v>676</v>
      </c>
      <c r="D496" s="32" t="s">
        <v>678</v>
      </c>
      <c r="E496" s="4">
        <v>15</v>
      </c>
      <c r="F496" s="4">
        <v>25425</v>
      </c>
      <c r="G496" s="4">
        <v>2543</v>
      </c>
      <c r="H496" s="4">
        <v>27968</v>
      </c>
    </row>
    <row r="497" spans="1:8" ht="15.75">
      <c r="A497" s="32" t="s">
        <v>6</v>
      </c>
      <c r="B497" s="32" t="s">
        <v>731</v>
      </c>
      <c r="C497" s="32" t="s">
        <v>730</v>
      </c>
      <c r="D497" s="32" t="s">
        <v>732</v>
      </c>
      <c r="E497" s="4">
        <v>5</v>
      </c>
      <c r="F497" s="4">
        <v>13500</v>
      </c>
      <c r="G497" s="4">
        <v>1350</v>
      </c>
      <c r="H497" s="4">
        <v>14850</v>
      </c>
    </row>
    <row r="498" spans="1:8" ht="15.75">
      <c r="A498" s="32" t="s">
        <v>6</v>
      </c>
      <c r="B498" s="32" t="s">
        <v>734</v>
      </c>
      <c r="C498" s="32" t="s">
        <v>733</v>
      </c>
      <c r="D498" s="32" t="s">
        <v>735</v>
      </c>
      <c r="E498" s="4">
        <v>200</v>
      </c>
      <c r="F498" s="4">
        <v>877200</v>
      </c>
      <c r="G498" s="4">
        <v>87720</v>
      </c>
      <c r="H498" s="4">
        <v>964920</v>
      </c>
    </row>
    <row r="499" spans="1:8" ht="15.75">
      <c r="A499" s="32" t="s">
        <v>6</v>
      </c>
      <c r="B499" s="32" t="s">
        <v>737</v>
      </c>
      <c r="C499" s="32" t="s">
        <v>736</v>
      </c>
      <c r="D499" s="32" t="s">
        <v>738</v>
      </c>
      <c r="E499" s="4">
        <v>24</v>
      </c>
      <c r="F499" s="4">
        <v>50120</v>
      </c>
      <c r="G499" s="4">
        <v>5012</v>
      </c>
      <c r="H499" s="4">
        <v>55132</v>
      </c>
    </row>
    <row r="500" spans="1:8" ht="15.75">
      <c r="A500" s="32" t="s">
        <v>6</v>
      </c>
      <c r="B500" s="32" t="s">
        <v>748</v>
      </c>
      <c r="C500" s="32" t="s">
        <v>747</v>
      </c>
      <c r="D500" s="32" t="s">
        <v>749</v>
      </c>
      <c r="E500" s="4">
        <v>520</v>
      </c>
      <c r="F500" s="4">
        <v>1175200</v>
      </c>
      <c r="G500" s="4">
        <v>117520</v>
      </c>
      <c r="H500" s="4">
        <v>1292720</v>
      </c>
    </row>
    <row r="501" spans="1:8" ht="15.75">
      <c r="A501" s="32" t="s">
        <v>6</v>
      </c>
      <c r="B501" s="32" t="s">
        <v>754</v>
      </c>
      <c r="C501" s="32" t="s">
        <v>753</v>
      </c>
      <c r="D501" s="32" t="s">
        <v>755</v>
      </c>
      <c r="E501" s="4">
        <v>300</v>
      </c>
      <c r="F501" s="4">
        <v>316500</v>
      </c>
      <c r="G501" s="4">
        <v>31650</v>
      </c>
      <c r="H501" s="4">
        <v>348150</v>
      </c>
    </row>
    <row r="502" spans="1:8" ht="15.75">
      <c r="A502" s="32" t="s">
        <v>6</v>
      </c>
      <c r="B502" s="32" t="s">
        <v>757</v>
      </c>
      <c r="C502" s="32" t="s">
        <v>756</v>
      </c>
      <c r="D502" s="32" t="s">
        <v>758</v>
      </c>
      <c r="E502" s="4">
        <v>100</v>
      </c>
      <c r="F502" s="4">
        <v>231800</v>
      </c>
      <c r="G502" s="4">
        <v>23180</v>
      </c>
      <c r="H502" s="4">
        <v>254980</v>
      </c>
    </row>
    <row r="503" spans="1:8" ht="15.75">
      <c r="A503" s="32" t="s">
        <v>6</v>
      </c>
      <c r="B503" s="32" t="s">
        <v>771</v>
      </c>
      <c r="C503" s="32" t="s">
        <v>770</v>
      </c>
      <c r="D503" s="32" t="s">
        <v>772</v>
      </c>
      <c r="E503" s="4">
        <v>22</v>
      </c>
      <c r="F503" s="4">
        <v>175600</v>
      </c>
      <c r="G503" s="4">
        <v>17560</v>
      </c>
      <c r="H503" s="4">
        <v>193160</v>
      </c>
    </row>
    <row r="504" spans="1:8" ht="15.75">
      <c r="A504" s="32" t="s">
        <v>6</v>
      </c>
      <c r="B504" s="32" t="s">
        <v>774</v>
      </c>
      <c r="C504" s="32" t="s">
        <v>773</v>
      </c>
      <c r="D504" s="32" t="s">
        <v>775</v>
      </c>
      <c r="E504" s="4">
        <v>68</v>
      </c>
      <c r="F504" s="4">
        <v>178900</v>
      </c>
      <c r="G504" s="4">
        <v>17890</v>
      </c>
      <c r="H504" s="4">
        <v>196790</v>
      </c>
    </row>
    <row r="505" spans="1:8" ht="15.75">
      <c r="A505" s="32" t="s">
        <v>6</v>
      </c>
      <c r="B505" s="32" t="s">
        <v>779</v>
      </c>
      <c r="C505" s="32" t="s">
        <v>778</v>
      </c>
      <c r="D505" s="32" t="s">
        <v>780</v>
      </c>
      <c r="E505" s="4">
        <v>2</v>
      </c>
      <c r="F505" s="4">
        <v>15800</v>
      </c>
      <c r="G505" s="4">
        <v>1580</v>
      </c>
      <c r="H505" s="4">
        <v>17380</v>
      </c>
    </row>
    <row r="506" spans="1:8" ht="15.75">
      <c r="A506" s="32" t="s">
        <v>6</v>
      </c>
      <c r="B506" s="32" t="s">
        <v>800</v>
      </c>
      <c r="C506" s="32" t="s">
        <v>799</v>
      </c>
      <c r="D506" s="32" t="s">
        <v>801</v>
      </c>
      <c r="E506" s="4">
        <v>2</v>
      </c>
      <c r="F506" s="4">
        <v>18000</v>
      </c>
      <c r="G506" s="4">
        <v>1800</v>
      </c>
      <c r="H506" s="4">
        <v>19800</v>
      </c>
    </row>
    <row r="507" spans="1:8" ht="15.75">
      <c r="A507" s="32" t="s">
        <v>6</v>
      </c>
      <c r="B507" s="32" t="s">
        <v>814</v>
      </c>
      <c r="C507" s="32" t="s">
        <v>813</v>
      </c>
      <c r="D507" s="32" t="s">
        <v>815</v>
      </c>
      <c r="E507" s="4">
        <v>400</v>
      </c>
      <c r="F507" s="4">
        <v>614400</v>
      </c>
      <c r="G507" s="4">
        <v>61440</v>
      </c>
      <c r="H507" s="4">
        <v>675840</v>
      </c>
    </row>
    <row r="508" spans="1:8" ht="15.75">
      <c r="A508" s="32" t="s">
        <v>6</v>
      </c>
      <c r="B508" s="32" t="s">
        <v>817</v>
      </c>
      <c r="C508" s="32" t="s">
        <v>816</v>
      </c>
      <c r="D508" s="32" t="s">
        <v>818</v>
      </c>
      <c r="E508" s="4">
        <v>5</v>
      </c>
      <c r="F508" s="4">
        <v>10000</v>
      </c>
      <c r="G508" s="4">
        <v>1000</v>
      </c>
      <c r="H508" s="4">
        <v>11000</v>
      </c>
    </row>
    <row r="509" spans="1:8" ht="15.75">
      <c r="A509" s="32" t="s">
        <v>6</v>
      </c>
      <c r="B509" s="32" t="s">
        <v>820</v>
      </c>
      <c r="C509" s="32" t="s">
        <v>819</v>
      </c>
      <c r="D509" s="32" t="s">
        <v>821</v>
      </c>
      <c r="E509" s="4">
        <v>52</v>
      </c>
      <c r="F509" s="4">
        <v>222400</v>
      </c>
      <c r="G509" s="4">
        <v>22240</v>
      </c>
      <c r="H509" s="4">
        <v>244640</v>
      </c>
    </row>
    <row r="510" spans="1:8" ht="15.75">
      <c r="A510" s="32" t="s">
        <v>6</v>
      </c>
      <c r="B510" s="32" t="s">
        <v>823</v>
      </c>
      <c r="C510" s="32" t="s">
        <v>822</v>
      </c>
      <c r="D510" s="32" t="s">
        <v>824</v>
      </c>
      <c r="E510" s="4">
        <v>1050</v>
      </c>
      <c r="F510" s="4">
        <v>1394600</v>
      </c>
      <c r="G510" s="4">
        <v>139460</v>
      </c>
      <c r="H510" s="4">
        <v>1534060</v>
      </c>
    </row>
    <row r="511" spans="1:8" ht="15.75">
      <c r="A511" s="32" t="s">
        <v>6</v>
      </c>
      <c r="B511" s="32" t="s">
        <v>829</v>
      </c>
      <c r="C511" s="32" t="s">
        <v>828</v>
      </c>
      <c r="D511" s="32" t="s">
        <v>830</v>
      </c>
      <c r="E511" s="4">
        <v>30</v>
      </c>
      <c r="F511" s="4">
        <v>113610</v>
      </c>
      <c r="G511" s="4">
        <v>11361</v>
      </c>
      <c r="H511" s="4">
        <v>124971</v>
      </c>
    </row>
    <row r="512" spans="1:8" ht="15.75">
      <c r="A512" s="32" t="s">
        <v>6</v>
      </c>
      <c r="B512" s="32" t="s">
        <v>835</v>
      </c>
      <c r="C512" s="32" t="s">
        <v>834</v>
      </c>
      <c r="D512" s="32" t="s">
        <v>836</v>
      </c>
      <c r="E512" s="4">
        <v>30</v>
      </c>
      <c r="F512" s="4">
        <v>123750</v>
      </c>
      <c r="G512" s="4">
        <v>12375</v>
      </c>
      <c r="H512" s="4">
        <v>136125</v>
      </c>
    </row>
    <row r="513" spans="1:8" ht="15.75">
      <c r="A513" s="32" t="s">
        <v>6</v>
      </c>
      <c r="B513" s="32" t="s">
        <v>847</v>
      </c>
      <c r="C513" s="32" t="s">
        <v>846</v>
      </c>
      <c r="D513" s="32"/>
      <c r="E513" s="4">
        <v>-55</v>
      </c>
      <c r="F513" s="4">
        <v>-82665</v>
      </c>
      <c r="G513" s="4">
        <v>-8267</v>
      </c>
      <c r="H513" s="4">
        <v>-90932</v>
      </c>
    </row>
    <row r="514" spans="1:8" ht="15.75">
      <c r="A514" s="32" t="s">
        <v>6</v>
      </c>
      <c r="B514" s="32" t="s">
        <v>855</v>
      </c>
      <c r="C514" s="32" t="s">
        <v>854</v>
      </c>
      <c r="D514" s="32" t="s">
        <v>856</v>
      </c>
      <c r="E514" s="4">
        <v>20</v>
      </c>
      <c r="F514" s="4">
        <v>94000</v>
      </c>
      <c r="G514" s="4">
        <v>9400</v>
      </c>
      <c r="H514" s="4">
        <v>103400</v>
      </c>
    </row>
    <row r="515" spans="1:8" ht="15.75">
      <c r="A515" s="32" t="s">
        <v>6</v>
      </c>
      <c r="B515" s="32" t="s">
        <v>858</v>
      </c>
      <c r="C515" s="32" t="s">
        <v>857</v>
      </c>
      <c r="D515" s="32" t="s">
        <v>859</v>
      </c>
      <c r="E515" s="4">
        <v>20</v>
      </c>
      <c r="F515" s="4">
        <v>31140</v>
      </c>
      <c r="G515" s="4">
        <v>3114</v>
      </c>
      <c r="H515" s="4">
        <v>34254</v>
      </c>
    </row>
    <row r="516" spans="1:8" ht="15.75">
      <c r="A516" s="32" t="s">
        <v>6</v>
      </c>
      <c r="B516" s="32" t="s">
        <v>881</v>
      </c>
      <c r="C516" s="32" t="s">
        <v>880</v>
      </c>
      <c r="D516" s="32"/>
      <c r="E516" s="4">
        <v>15</v>
      </c>
      <c r="F516" s="4">
        <v>26850</v>
      </c>
      <c r="G516" s="4">
        <v>2685</v>
      </c>
      <c r="H516" s="4">
        <v>29535</v>
      </c>
    </row>
    <row r="517" spans="1:8" ht="15.75">
      <c r="A517" s="32" t="s">
        <v>6</v>
      </c>
      <c r="B517" s="32" t="s">
        <v>889</v>
      </c>
      <c r="C517" s="32" t="s">
        <v>888</v>
      </c>
      <c r="D517" s="32" t="s">
        <v>890</v>
      </c>
      <c r="E517" s="4">
        <v>5</v>
      </c>
      <c r="F517" s="4">
        <v>78855</v>
      </c>
      <c r="G517" s="4">
        <v>7886</v>
      </c>
      <c r="H517" s="4">
        <v>86741</v>
      </c>
    </row>
    <row r="518" spans="1:8" ht="15.75">
      <c r="A518" s="32" t="s">
        <v>6</v>
      </c>
      <c r="B518" s="32" t="s">
        <v>902</v>
      </c>
      <c r="C518" s="32" t="s">
        <v>901</v>
      </c>
      <c r="D518" s="32" t="s">
        <v>890</v>
      </c>
      <c r="E518" s="4">
        <v>5</v>
      </c>
      <c r="F518" s="4">
        <v>91185</v>
      </c>
      <c r="G518" s="4">
        <v>9119</v>
      </c>
      <c r="H518" s="4">
        <v>100304</v>
      </c>
    </row>
    <row r="519" spans="1:8" ht="15.75">
      <c r="A519" s="32" t="s">
        <v>6</v>
      </c>
      <c r="B519" s="32" t="s">
        <v>918</v>
      </c>
      <c r="C519" s="32" t="s">
        <v>917</v>
      </c>
      <c r="D519" s="32" t="s">
        <v>919</v>
      </c>
      <c r="E519" s="4">
        <v>100</v>
      </c>
      <c r="F519" s="4">
        <v>2776800</v>
      </c>
      <c r="G519" s="4">
        <v>277680</v>
      </c>
      <c r="H519" s="4">
        <v>3054480</v>
      </c>
    </row>
    <row r="520" spans="1:8" ht="15.75">
      <c r="A520" s="32" t="s">
        <v>6</v>
      </c>
      <c r="B520" s="32" t="s">
        <v>954</v>
      </c>
      <c r="C520" s="32" t="s">
        <v>363</v>
      </c>
      <c r="D520" s="32" t="s">
        <v>955</v>
      </c>
      <c r="E520" s="4">
        <v>60</v>
      </c>
      <c r="F520" s="4">
        <v>294000</v>
      </c>
      <c r="G520" s="4">
        <v>29400</v>
      </c>
      <c r="H520" s="4">
        <v>323400</v>
      </c>
    </row>
    <row r="521" spans="1:8" ht="15.75">
      <c r="A521" s="32" t="s">
        <v>6</v>
      </c>
      <c r="B521" s="32" t="s">
        <v>958</v>
      </c>
      <c r="C521" s="32" t="s">
        <v>352</v>
      </c>
      <c r="D521" s="32" t="s">
        <v>959</v>
      </c>
      <c r="E521" s="4">
        <v>60</v>
      </c>
      <c r="F521" s="4">
        <v>402000</v>
      </c>
      <c r="G521" s="4">
        <v>40200</v>
      </c>
      <c r="H521" s="4">
        <v>442200</v>
      </c>
    </row>
    <row r="522" spans="1:8" ht="15.75">
      <c r="A522" s="32" t="s">
        <v>6</v>
      </c>
      <c r="B522" s="32" t="s">
        <v>960</v>
      </c>
      <c r="C522" s="32" t="s">
        <v>358</v>
      </c>
      <c r="D522" s="32" t="s">
        <v>961</v>
      </c>
      <c r="E522" s="4">
        <v>60</v>
      </c>
      <c r="F522" s="4">
        <v>456000</v>
      </c>
      <c r="G522" s="4">
        <v>45600</v>
      </c>
      <c r="H522" s="4">
        <v>501600</v>
      </c>
    </row>
    <row r="523" spans="1:8" ht="15.75">
      <c r="A523" s="32" t="s">
        <v>6</v>
      </c>
      <c r="B523" s="32" t="s">
        <v>962</v>
      </c>
      <c r="C523" s="32" t="s">
        <v>448</v>
      </c>
      <c r="D523" s="32" t="s">
        <v>963</v>
      </c>
      <c r="E523" s="4">
        <v>40</v>
      </c>
      <c r="F523" s="4">
        <v>340000</v>
      </c>
      <c r="G523" s="4">
        <v>34000</v>
      </c>
      <c r="H523" s="4">
        <v>374000</v>
      </c>
    </row>
    <row r="524" spans="1:8" ht="15.75">
      <c r="A524" s="32" t="s">
        <v>6</v>
      </c>
      <c r="B524" s="32" t="s">
        <v>992</v>
      </c>
      <c r="C524" s="32" t="s">
        <v>733</v>
      </c>
      <c r="D524" s="32" t="s">
        <v>993</v>
      </c>
      <c r="E524" s="4">
        <v>60</v>
      </c>
      <c r="F524" s="4">
        <v>276000</v>
      </c>
      <c r="G524" s="4">
        <v>27600</v>
      </c>
      <c r="H524" s="4">
        <v>303600</v>
      </c>
    </row>
    <row r="525" spans="1:8" ht="15.75">
      <c r="A525" s="32" t="s">
        <v>6</v>
      </c>
      <c r="B525" s="32" t="s">
        <v>994</v>
      </c>
      <c r="C525" s="32" t="s">
        <v>744</v>
      </c>
      <c r="D525" s="32" t="s">
        <v>995</v>
      </c>
      <c r="E525" s="4">
        <v>70</v>
      </c>
      <c r="F525" s="4">
        <v>385000</v>
      </c>
      <c r="G525" s="4">
        <v>38500</v>
      </c>
      <c r="H525" s="4">
        <v>423500</v>
      </c>
    </row>
    <row r="526" spans="1:8" ht="15.75">
      <c r="A526" s="32" t="s">
        <v>6</v>
      </c>
      <c r="B526" s="32" t="s">
        <v>996</v>
      </c>
      <c r="C526" s="32" t="s">
        <v>770</v>
      </c>
      <c r="D526" s="32" t="s">
        <v>997</v>
      </c>
      <c r="E526" s="4">
        <v>60</v>
      </c>
      <c r="F526" s="4">
        <v>378000</v>
      </c>
      <c r="G526" s="4">
        <v>37800</v>
      </c>
      <c r="H526" s="4">
        <v>415800</v>
      </c>
    </row>
    <row r="527" spans="1:8" ht="15.75">
      <c r="A527" s="32" t="s">
        <v>6</v>
      </c>
      <c r="B527" s="32" t="s">
        <v>998</v>
      </c>
      <c r="C527" s="32" t="s">
        <v>778</v>
      </c>
      <c r="D527" s="32" t="s">
        <v>999</v>
      </c>
      <c r="E527" s="4">
        <v>60</v>
      </c>
      <c r="F527" s="4">
        <v>438000</v>
      </c>
      <c r="G527" s="4">
        <v>43800</v>
      </c>
      <c r="H527" s="4">
        <v>481800</v>
      </c>
    </row>
    <row r="528" spans="1:8" ht="15.75">
      <c r="A528" s="32" t="s">
        <v>6</v>
      </c>
      <c r="B528" s="32" t="s">
        <v>1008</v>
      </c>
      <c r="C528" s="32" t="s">
        <v>355</v>
      </c>
      <c r="D528" s="32" t="s">
        <v>1009</v>
      </c>
      <c r="E528" s="4">
        <v>30</v>
      </c>
      <c r="F528" s="4">
        <v>195000</v>
      </c>
      <c r="G528" s="4">
        <v>19500</v>
      </c>
      <c r="H528" s="4">
        <v>214500</v>
      </c>
    </row>
    <row r="529" spans="1:8" ht="15.75">
      <c r="A529" s="32" t="s">
        <v>6</v>
      </c>
      <c r="B529" s="32" t="s">
        <v>1010</v>
      </c>
      <c r="C529" s="32" t="s">
        <v>524</v>
      </c>
      <c r="D529" s="32" t="s">
        <v>1011</v>
      </c>
      <c r="E529" s="4">
        <v>30</v>
      </c>
      <c r="F529" s="4">
        <v>171000</v>
      </c>
      <c r="G529" s="4">
        <v>17100</v>
      </c>
      <c r="H529" s="4">
        <v>188100</v>
      </c>
    </row>
    <row r="530" spans="1:8" ht="15.75">
      <c r="A530" s="32" t="s">
        <v>6</v>
      </c>
      <c r="B530" s="32" t="s">
        <v>1012</v>
      </c>
      <c r="C530" s="32" t="s">
        <v>514</v>
      </c>
      <c r="D530" s="32" t="s">
        <v>1013</v>
      </c>
      <c r="E530" s="4">
        <v>30</v>
      </c>
      <c r="F530" s="4">
        <v>144000</v>
      </c>
      <c r="G530" s="4">
        <v>14400</v>
      </c>
      <c r="H530" s="4">
        <v>158400</v>
      </c>
    </row>
    <row r="531" spans="1:8" ht="15.75">
      <c r="A531" s="32" t="s">
        <v>6</v>
      </c>
      <c r="B531" s="32" t="s">
        <v>1024</v>
      </c>
      <c r="C531" s="32" t="s">
        <v>819</v>
      </c>
      <c r="D531" s="32" t="s">
        <v>1025</v>
      </c>
      <c r="E531" s="4">
        <v>60</v>
      </c>
      <c r="F531" s="4">
        <v>198000</v>
      </c>
      <c r="G531" s="4">
        <v>19800</v>
      </c>
      <c r="H531" s="4">
        <v>217800</v>
      </c>
    </row>
    <row r="532" spans="1:8" ht="15.75">
      <c r="A532" s="32" t="s">
        <v>6</v>
      </c>
      <c r="B532" s="32" t="s">
        <v>1071</v>
      </c>
      <c r="C532" s="32" t="s">
        <v>759</v>
      </c>
      <c r="D532" s="32" t="s">
        <v>1072</v>
      </c>
      <c r="E532" s="4">
        <v>1000</v>
      </c>
      <c r="F532" s="4">
        <v>1109000</v>
      </c>
      <c r="G532" s="4">
        <v>110900</v>
      </c>
      <c r="H532" s="4">
        <v>1219900</v>
      </c>
    </row>
    <row r="533" spans="1:8" ht="15.75">
      <c r="A533" s="32" t="s">
        <v>6</v>
      </c>
      <c r="B533" s="32" t="s">
        <v>1075</v>
      </c>
      <c r="C533" s="32" t="s">
        <v>822</v>
      </c>
      <c r="D533" s="32" t="s">
        <v>1076</v>
      </c>
      <c r="E533" s="4">
        <v>1000</v>
      </c>
      <c r="F533" s="4">
        <v>1379000</v>
      </c>
      <c r="G533" s="4">
        <v>137900</v>
      </c>
      <c r="H533" s="4">
        <v>1516900</v>
      </c>
    </row>
    <row r="534" spans="1:8" ht="15.75">
      <c r="A534" s="32" t="s">
        <v>6</v>
      </c>
      <c r="B534" s="32" t="s">
        <v>1098</v>
      </c>
      <c r="C534" s="32" t="s">
        <v>560</v>
      </c>
      <c r="D534" s="32" t="s">
        <v>1099</v>
      </c>
      <c r="E534" s="4">
        <v>20</v>
      </c>
      <c r="F534" s="4">
        <v>74000</v>
      </c>
      <c r="G534" s="4">
        <v>7400</v>
      </c>
      <c r="H534" s="4">
        <v>81400</v>
      </c>
    </row>
    <row r="535" spans="1:8" ht="15.75">
      <c r="A535" s="32" t="s">
        <v>6</v>
      </c>
      <c r="B535" s="32" t="s">
        <v>1106</v>
      </c>
      <c r="C535" s="32" t="s">
        <v>673</v>
      </c>
      <c r="D535" s="32" t="s">
        <v>1107</v>
      </c>
      <c r="E535" s="4">
        <v>60</v>
      </c>
      <c r="F535" s="4">
        <v>222000</v>
      </c>
      <c r="G535" s="4">
        <v>22200</v>
      </c>
      <c r="H535" s="4">
        <v>244200</v>
      </c>
    </row>
    <row r="536" spans="1:8" ht="15.75">
      <c r="A536" s="32" t="s">
        <v>6</v>
      </c>
      <c r="B536" s="32" t="s">
        <v>1113</v>
      </c>
      <c r="C536" s="32" t="s">
        <v>819</v>
      </c>
      <c r="D536" s="32" t="s">
        <v>414</v>
      </c>
      <c r="E536" s="4">
        <v>10</v>
      </c>
      <c r="F536" s="4">
        <v>31450</v>
      </c>
      <c r="G536" s="4">
        <v>3145</v>
      </c>
      <c r="H536" s="4">
        <v>34595</v>
      </c>
    </row>
    <row r="537" spans="1:8" ht="15.75">
      <c r="A537" s="32" t="s">
        <v>6</v>
      </c>
      <c r="B537" s="32" t="s">
        <v>1142</v>
      </c>
      <c r="C537" s="32" t="s">
        <v>548</v>
      </c>
      <c r="D537" s="32" t="s">
        <v>1143</v>
      </c>
      <c r="E537" s="4">
        <v>20</v>
      </c>
      <c r="F537" s="4">
        <v>70000</v>
      </c>
      <c r="G537" s="4">
        <v>7000</v>
      </c>
      <c r="H537" s="4">
        <v>77000</v>
      </c>
    </row>
    <row r="538" spans="1:8" ht="15.75">
      <c r="A538" s="32" t="s">
        <v>6</v>
      </c>
      <c r="B538" s="32" t="s">
        <v>1171</v>
      </c>
      <c r="C538" s="32" t="s">
        <v>451</v>
      </c>
      <c r="D538" s="32" t="s">
        <v>1172</v>
      </c>
      <c r="E538" s="4">
        <v>110</v>
      </c>
      <c r="F538" s="4">
        <v>1078000</v>
      </c>
      <c r="G538" s="4">
        <v>107800</v>
      </c>
      <c r="H538" s="4">
        <v>1185800</v>
      </c>
    </row>
    <row r="539" spans="1:8" ht="15.75">
      <c r="A539" s="32" t="s">
        <v>6</v>
      </c>
      <c r="B539" s="32" t="s">
        <v>1190</v>
      </c>
      <c r="C539" s="32" t="s">
        <v>896</v>
      </c>
      <c r="D539" s="32" t="s">
        <v>1191</v>
      </c>
      <c r="E539" s="4">
        <v>20</v>
      </c>
      <c r="F539" s="4">
        <v>1080000</v>
      </c>
      <c r="G539" s="4">
        <v>108000</v>
      </c>
      <c r="H539" s="4">
        <v>1188000</v>
      </c>
    </row>
    <row r="540" spans="1:8" ht="15.75">
      <c r="A540" s="32" t="s">
        <v>6</v>
      </c>
      <c r="B540" s="32" t="s">
        <v>1208</v>
      </c>
      <c r="C540" s="32" t="s">
        <v>657</v>
      </c>
      <c r="D540" s="32" t="s">
        <v>414</v>
      </c>
      <c r="E540" s="4">
        <v>11</v>
      </c>
      <c r="F540" s="4">
        <v>17875</v>
      </c>
      <c r="G540" s="4">
        <v>1788</v>
      </c>
      <c r="H540" s="4">
        <v>19663</v>
      </c>
    </row>
    <row r="541" spans="1:8" ht="15.75">
      <c r="A541" s="32" t="s">
        <v>6</v>
      </c>
      <c r="B541" s="32" t="s">
        <v>1210</v>
      </c>
      <c r="C541" s="32" t="s">
        <v>1209</v>
      </c>
      <c r="D541" s="32" t="s">
        <v>414</v>
      </c>
      <c r="E541" s="4">
        <v>20</v>
      </c>
      <c r="F541" s="4">
        <v>70700</v>
      </c>
      <c r="G541" s="4">
        <v>7070</v>
      </c>
      <c r="H541" s="4">
        <v>77770</v>
      </c>
    </row>
    <row r="542" spans="1:8" ht="15.75">
      <c r="A542" s="32" t="s">
        <v>6</v>
      </c>
      <c r="B542" s="32" t="s">
        <v>1284</v>
      </c>
      <c r="C542" s="32" t="s">
        <v>1283</v>
      </c>
      <c r="D542" s="32" t="s">
        <v>1285</v>
      </c>
      <c r="E542" s="4">
        <v>133</v>
      </c>
      <c r="F542" s="4">
        <v>379050</v>
      </c>
      <c r="G542" s="4">
        <v>37905</v>
      </c>
      <c r="H542" s="4">
        <v>416955</v>
      </c>
    </row>
    <row r="543" spans="1:8" ht="15.75">
      <c r="A543" s="32" t="s">
        <v>6</v>
      </c>
      <c r="B543" s="32" t="s">
        <v>1289</v>
      </c>
      <c r="C543" s="32" t="s">
        <v>1288</v>
      </c>
      <c r="D543" s="32"/>
      <c r="E543" s="4">
        <v>117</v>
      </c>
      <c r="F543" s="4">
        <v>333450</v>
      </c>
      <c r="G543" s="4">
        <v>33345</v>
      </c>
      <c r="H543" s="4">
        <v>366795</v>
      </c>
    </row>
    <row r="544" spans="1:8" ht="15.75">
      <c r="A544" s="32" t="s">
        <v>6</v>
      </c>
      <c r="B544" s="32" t="s">
        <v>1293</v>
      </c>
      <c r="C544" s="32" t="s">
        <v>1292</v>
      </c>
      <c r="D544" s="32" t="s">
        <v>1294</v>
      </c>
      <c r="E544" s="4">
        <v>100</v>
      </c>
      <c r="F544" s="4">
        <v>285000</v>
      </c>
      <c r="G544" s="4">
        <v>28500</v>
      </c>
      <c r="H544" s="4">
        <v>313500</v>
      </c>
    </row>
    <row r="545" spans="1:8" ht="15.75">
      <c r="A545" s="32" t="s">
        <v>6</v>
      </c>
      <c r="B545" s="32" t="s">
        <v>1307</v>
      </c>
      <c r="C545" s="32" t="s">
        <v>1306</v>
      </c>
      <c r="D545" s="32" t="s">
        <v>1308</v>
      </c>
      <c r="E545" s="4">
        <v>75</v>
      </c>
      <c r="F545" s="4">
        <v>303750</v>
      </c>
      <c r="G545" s="4">
        <v>30375</v>
      </c>
      <c r="H545" s="4">
        <v>334125</v>
      </c>
    </row>
    <row r="546" spans="1:8" ht="15.75">
      <c r="A546" s="32" t="s">
        <v>6</v>
      </c>
      <c r="B546" s="32" t="s">
        <v>1318</v>
      </c>
      <c r="C546" s="32" t="s">
        <v>1317</v>
      </c>
      <c r="D546" s="32" t="s">
        <v>1319</v>
      </c>
      <c r="E546" s="4">
        <v>100</v>
      </c>
      <c r="F546" s="4">
        <v>405000</v>
      </c>
      <c r="G546" s="4">
        <v>40500</v>
      </c>
      <c r="H546" s="4">
        <v>445500</v>
      </c>
    </row>
    <row r="547" spans="1:8" ht="15.75">
      <c r="A547" s="32" t="s">
        <v>6</v>
      </c>
      <c r="B547" s="32" t="s">
        <v>1346</v>
      </c>
      <c r="C547" s="32" t="s">
        <v>1345</v>
      </c>
      <c r="D547" s="32" t="s">
        <v>1342</v>
      </c>
      <c r="E547" s="4">
        <v>20</v>
      </c>
      <c r="F547" s="4">
        <v>240000</v>
      </c>
      <c r="G547" s="4">
        <v>24000</v>
      </c>
      <c r="H547" s="4">
        <v>264000</v>
      </c>
    </row>
    <row r="548" spans="1:8" ht="15.75">
      <c r="A548" s="32" t="s">
        <v>6</v>
      </c>
      <c r="B548" s="32" t="s">
        <v>1351</v>
      </c>
      <c r="C548" s="32" t="s">
        <v>1350</v>
      </c>
      <c r="D548" s="32" t="s">
        <v>1352</v>
      </c>
      <c r="E548" s="4">
        <v>756</v>
      </c>
      <c r="F548" s="4">
        <v>861000</v>
      </c>
      <c r="G548" s="4">
        <v>86100</v>
      </c>
      <c r="H548" s="4">
        <v>947100</v>
      </c>
    </row>
    <row r="549" spans="1:8" ht="15.75">
      <c r="A549" s="32" t="s">
        <v>6</v>
      </c>
      <c r="B549" s="32" t="s">
        <v>1356</v>
      </c>
      <c r="C549" s="32" t="s">
        <v>1355</v>
      </c>
      <c r="D549" s="32" t="s">
        <v>1352</v>
      </c>
      <c r="E549" s="4">
        <v>200</v>
      </c>
      <c r="F549" s="4">
        <v>190000</v>
      </c>
      <c r="G549" s="4">
        <v>19000</v>
      </c>
      <c r="H549" s="4">
        <v>209000</v>
      </c>
    </row>
    <row r="550" spans="1:8" ht="15.75">
      <c r="A550" s="32" t="s">
        <v>6</v>
      </c>
      <c r="B550" s="32" t="s">
        <v>1358</v>
      </c>
      <c r="C550" s="32" t="s">
        <v>1357</v>
      </c>
      <c r="D550" s="32" t="s">
        <v>1359</v>
      </c>
      <c r="E550" s="4">
        <v>6</v>
      </c>
      <c r="F550" s="4">
        <v>34200</v>
      </c>
      <c r="G550" s="4">
        <v>3420</v>
      </c>
      <c r="H550" s="4">
        <v>37620</v>
      </c>
    </row>
    <row r="551" spans="1:8" ht="15.75">
      <c r="A551" s="32" t="s">
        <v>6</v>
      </c>
      <c r="B551" s="32" t="s">
        <v>1363</v>
      </c>
      <c r="C551" s="32" t="s">
        <v>1362</v>
      </c>
      <c r="D551" s="32" t="s">
        <v>1342</v>
      </c>
      <c r="E551" s="4">
        <v>5</v>
      </c>
      <c r="F551" s="4">
        <v>54000</v>
      </c>
      <c r="G551" s="4">
        <v>5400</v>
      </c>
      <c r="H551" s="4">
        <v>59400</v>
      </c>
    </row>
    <row r="552" spans="1:8" ht="15.75">
      <c r="A552" s="32" t="s">
        <v>6</v>
      </c>
      <c r="B552" s="32" t="s">
        <v>1365</v>
      </c>
      <c r="C552" s="32" t="s">
        <v>1364</v>
      </c>
      <c r="D552" s="32" t="s">
        <v>1352</v>
      </c>
      <c r="E552" s="4">
        <v>493</v>
      </c>
      <c r="F552" s="4">
        <v>442800</v>
      </c>
      <c r="G552" s="4">
        <v>44280</v>
      </c>
      <c r="H552" s="4">
        <v>487080</v>
      </c>
    </row>
    <row r="553" spans="1:8" ht="15.75">
      <c r="A553" s="32" t="s">
        <v>6</v>
      </c>
      <c r="B553" s="32" t="s">
        <v>1370</v>
      </c>
      <c r="C553" s="32" t="s">
        <v>1369</v>
      </c>
      <c r="D553" s="32" t="s">
        <v>1352</v>
      </c>
      <c r="E553" s="4">
        <v>426</v>
      </c>
      <c r="F553" s="4">
        <v>10650000</v>
      </c>
      <c r="G553" s="4">
        <v>1065000</v>
      </c>
      <c r="H553" s="4">
        <v>11715000</v>
      </c>
    </row>
    <row r="554" spans="1:8" ht="15.75">
      <c r="A554" s="32" t="s">
        <v>6</v>
      </c>
      <c r="B554" s="32" t="s">
        <v>1373</v>
      </c>
      <c r="C554" s="32" t="s">
        <v>1362</v>
      </c>
      <c r="D554" s="32" t="s">
        <v>1374</v>
      </c>
      <c r="E554" s="4">
        <v>40</v>
      </c>
      <c r="F554" s="4">
        <v>449000</v>
      </c>
      <c r="G554" s="4">
        <v>44900</v>
      </c>
      <c r="H554" s="4">
        <v>493900</v>
      </c>
    </row>
    <row r="555" spans="1:8" ht="15.75">
      <c r="A555" s="32" t="s">
        <v>6</v>
      </c>
      <c r="B555" s="32" t="s">
        <v>1375</v>
      </c>
      <c r="C555" s="32" t="s">
        <v>1353</v>
      </c>
      <c r="D555" s="32" t="s">
        <v>1374</v>
      </c>
      <c r="E555" s="4">
        <v>10</v>
      </c>
      <c r="F555" s="4">
        <v>114000</v>
      </c>
      <c r="G555" s="4">
        <v>11400</v>
      </c>
      <c r="H555" s="4">
        <v>125400</v>
      </c>
    </row>
    <row r="556" spans="1:8" ht="15.75">
      <c r="A556" s="32" t="s">
        <v>6</v>
      </c>
      <c r="B556" s="32" t="s">
        <v>1377</v>
      </c>
      <c r="C556" s="32" t="s">
        <v>1376</v>
      </c>
      <c r="D556" s="32" t="s">
        <v>1378</v>
      </c>
      <c r="E556" s="4">
        <v>70</v>
      </c>
      <c r="F556" s="4">
        <v>826000</v>
      </c>
      <c r="G556" s="4">
        <v>82600</v>
      </c>
      <c r="H556" s="4">
        <v>908600</v>
      </c>
    </row>
    <row r="557" spans="1:8" ht="15.75">
      <c r="A557" s="32" t="s">
        <v>6</v>
      </c>
      <c r="B557" s="32" t="s">
        <v>1398</v>
      </c>
      <c r="C557" s="32" t="s">
        <v>1397</v>
      </c>
      <c r="D557" s="32" t="s">
        <v>1359</v>
      </c>
      <c r="E557" s="4">
        <v>15</v>
      </c>
      <c r="F557" s="4">
        <v>220500</v>
      </c>
      <c r="G557" s="4">
        <v>22050</v>
      </c>
      <c r="H557" s="4">
        <v>242550</v>
      </c>
    </row>
    <row r="558" spans="1:8" ht="15.75">
      <c r="A558" s="32" t="s">
        <v>6</v>
      </c>
      <c r="B558" s="32" t="s">
        <v>1413</v>
      </c>
      <c r="C558" s="32" t="s">
        <v>1412</v>
      </c>
      <c r="D558" s="32" t="s">
        <v>1414</v>
      </c>
      <c r="E558" s="4">
        <v>30</v>
      </c>
      <c r="F558" s="4">
        <v>78990</v>
      </c>
      <c r="G558" s="4">
        <v>7899</v>
      </c>
      <c r="H558" s="4">
        <v>86889</v>
      </c>
    </row>
    <row r="559" spans="1:8" ht="15.75">
      <c r="A559" s="32" t="s">
        <v>6</v>
      </c>
      <c r="B559" s="32" t="s">
        <v>1418</v>
      </c>
      <c r="C559" s="32" t="s">
        <v>1417</v>
      </c>
      <c r="D559" s="32" t="s">
        <v>104</v>
      </c>
      <c r="E559" s="4">
        <v>1</v>
      </c>
      <c r="F559" s="4">
        <v>3500</v>
      </c>
      <c r="G559" s="4">
        <v>350</v>
      </c>
      <c r="H559" s="4">
        <v>3850</v>
      </c>
    </row>
    <row r="560" spans="1:8" ht="15.75">
      <c r="A560" s="32" t="s">
        <v>6</v>
      </c>
      <c r="B560" s="32" t="s">
        <v>1419</v>
      </c>
      <c r="C560" s="32" t="s">
        <v>1417</v>
      </c>
      <c r="D560" s="32" t="s">
        <v>73</v>
      </c>
      <c r="E560" s="4">
        <v>5</v>
      </c>
      <c r="F560" s="4">
        <v>9500</v>
      </c>
      <c r="G560" s="4">
        <v>950</v>
      </c>
      <c r="H560" s="4">
        <v>10450</v>
      </c>
    </row>
    <row r="561" spans="1:8" ht="15.75">
      <c r="A561" s="32" t="s">
        <v>6</v>
      </c>
      <c r="B561" s="32" t="s">
        <v>1428</v>
      </c>
      <c r="C561" s="32" t="s">
        <v>1426</v>
      </c>
      <c r="D561" s="32" t="s">
        <v>73</v>
      </c>
      <c r="E561" s="4">
        <v>5</v>
      </c>
      <c r="F561" s="4">
        <v>9500</v>
      </c>
      <c r="G561" s="4">
        <v>950</v>
      </c>
      <c r="H561" s="4">
        <v>10450</v>
      </c>
    </row>
    <row r="562" spans="1:8" ht="15.75">
      <c r="A562" s="32" t="s">
        <v>6</v>
      </c>
      <c r="B562" s="32" t="s">
        <v>1432</v>
      </c>
      <c r="C562" s="32" t="s">
        <v>1426</v>
      </c>
      <c r="D562" s="32" t="s">
        <v>58</v>
      </c>
      <c r="E562" s="4">
        <v>5</v>
      </c>
      <c r="F562" s="4">
        <v>10500</v>
      </c>
      <c r="G562" s="4">
        <v>1050</v>
      </c>
      <c r="H562" s="4">
        <v>11550</v>
      </c>
    </row>
    <row r="563" spans="1:8" ht="15.75">
      <c r="A563" s="32" t="s">
        <v>6</v>
      </c>
      <c r="B563" s="32" t="s">
        <v>1474</v>
      </c>
      <c r="C563" s="32" t="s">
        <v>1473</v>
      </c>
      <c r="D563" s="32" t="s">
        <v>1475</v>
      </c>
      <c r="E563" s="4">
        <v>28382</v>
      </c>
      <c r="F563" s="4">
        <v>4399210</v>
      </c>
      <c r="G563" s="4">
        <v>439920</v>
      </c>
      <c r="H563" s="4">
        <v>4839130</v>
      </c>
    </row>
    <row r="564" spans="1:8" ht="15.75">
      <c r="A564" s="32" t="s">
        <v>6</v>
      </c>
      <c r="B564" s="32" t="s">
        <v>1479</v>
      </c>
      <c r="C564" s="32" t="s">
        <v>1478</v>
      </c>
      <c r="D564" s="32" t="s">
        <v>1480</v>
      </c>
      <c r="E564" s="4">
        <v>219424</v>
      </c>
      <c r="F564" s="4">
        <v>33285536</v>
      </c>
      <c r="G564" s="4">
        <v>3328550</v>
      </c>
      <c r="H564" s="4">
        <v>36614086</v>
      </c>
    </row>
    <row r="565" spans="1:8" ht="15.75">
      <c r="A565" s="32" t="s">
        <v>6</v>
      </c>
      <c r="B565" s="32" t="s">
        <v>1489</v>
      </c>
      <c r="C565" s="32" t="s">
        <v>1488</v>
      </c>
      <c r="D565" s="32" t="s">
        <v>1490</v>
      </c>
      <c r="E565" s="4">
        <v>3600</v>
      </c>
      <c r="F565" s="4">
        <v>180000</v>
      </c>
      <c r="G565" s="4">
        <v>18000</v>
      </c>
      <c r="H565" s="4">
        <v>198000</v>
      </c>
    </row>
    <row r="566" spans="1:8" ht="15.75">
      <c r="A566" s="32" t="s">
        <v>6</v>
      </c>
      <c r="B566" s="32" t="s">
        <v>1501</v>
      </c>
      <c r="C566" s="32" t="s">
        <v>1500</v>
      </c>
      <c r="D566" s="32" t="s">
        <v>1502</v>
      </c>
      <c r="E566" s="4">
        <v>50</v>
      </c>
      <c r="F566" s="4">
        <v>62500</v>
      </c>
      <c r="G566" s="4">
        <v>6250</v>
      </c>
      <c r="H566" s="4">
        <v>68750</v>
      </c>
    </row>
    <row r="567" spans="1:8" ht="15.75">
      <c r="A567" s="32" t="s">
        <v>6</v>
      </c>
      <c r="B567" s="32" t="s">
        <v>1513</v>
      </c>
      <c r="C567" s="32" t="s">
        <v>1512</v>
      </c>
      <c r="D567" s="32" t="s">
        <v>1514</v>
      </c>
      <c r="E567" s="4">
        <v>300</v>
      </c>
      <c r="F567" s="4">
        <v>16800</v>
      </c>
      <c r="G567" s="4">
        <v>1680</v>
      </c>
      <c r="H567" s="4">
        <v>18480</v>
      </c>
    </row>
    <row r="568" spans="1:8" ht="15.75">
      <c r="A568" s="32" t="s">
        <v>6</v>
      </c>
      <c r="B568" s="32" t="s">
        <v>1527</v>
      </c>
      <c r="C568" s="32" t="s">
        <v>1526</v>
      </c>
      <c r="D568" s="32"/>
      <c r="E568" s="4">
        <v>4</v>
      </c>
      <c r="F568" s="4">
        <v>88000</v>
      </c>
      <c r="G568" s="4">
        <v>8800</v>
      </c>
      <c r="H568" s="4">
        <v>96800</v>
      </c>
    </row>
    <row r="569" spans="1:8" ht="15.75">
      <c r="A569" s="32" t="s">
        <v>6</v>
      </c>
      <c r="B569" s="32" t="s">
        <v>1529</v>
      </c>
      <c r="C569" s="32" t="s">
        <v>1528</v>
      </c>
      <c r="D569" s="32" t="s">
        <v>1530</v>
      </c>
      <c r="E569" s="4">
        <v>2400</v>
      </c>
      <c r="F569" s="4"/>
      <c r="G569" s="4"/>
      <c r="H569" s="4"/>
    </row>
    <row r="570" spans="1:8" ht="15.75">
      <c r="A570" s="32" t="s">
        <v>6</v>
      </c>
      <c r="B570" s="32" t="s">
        <v>1532</v>
      </c>
      <c r="C570" s="32" t="s">
        <v>1531</v>
      </c>
      <c r="D570" s="32" t="s">
        <v>1533</v>
      </c>
      <c r="E570" s="4">
        <v>24</v>
      </c>
      <c r="F570" s="4">
        <v>9360000</v>
      </c>
      <c r="G570" s="4">
        <v>936000</v>
      </c>
      <c r="H570" s="4">
        <v>10296000</v>
      </c>
    </row>
    <row r="571" spans="1:8" ht="15.75">
      <c r="A571" s="32" t="s">
        <v>6</v>
      </c>
      <c r="B571" s="32" t="s">
        <v>1535</v>
      </c>
      <c r="C571" s="32" t="s">
        <v>1534</v>
      </c>
      <c r="D571" s="32" t="s">
        <v>1536</v>
      </c>
      <c r="E571" s="4">
        <v>2100</v>
      </c>
      <c r="F571" s="4">
        <v>6110000</v>
      </c>
      <c r="G571" s="4">
        <v>611000</v>
      </c>
      <c r="H571" s="4">
        <v>6721000</v>
      </c>
    </row>
    <row r="572" spans="1:8" ht="15.75">
      <c r="A572" s="32" t="s">
        <v>6</v>
      </c>
      <c r="B572" s="32" t="s">
        <v>1541</v>
      </c>
      <c r="C572" s="32" t="s">
        <v>1540</v>
      </c>
      <c r="D572" s="32" t="s">
        <v>1542</v>
      </c>
      <c r="E572" s="4">
        <v>210</v>
      </c>
      <c r="F572" s="4">
        <v>2320000</v>
      </c>
      <c r="G572" s="4">
        <v>232000</v>
      </c>
      <c r="H572" s="4">
        <v>2552000</v>
      </c>
    </row>
    <row r="573" spans="1:8" ht="15.75">
      <c r="A573" s="32" t="s">
        <v>6</v>
      </c>
      <c r="B573" s="32" t="s">
        <v>1550</v>
      </c>
      <c r="C573" s="32" t="s">
        <v>1549</v>
      </c>
      <c r="D573" s="32" t="s">
        <v>1551</v>
      </c>
      <c r="E573" s="4">
        <v>4</v>
      </c>
      <c r="F573" s="4">
        <v>108000</v>
      </c>
      <c r="G573" s="4">
        <v>10800</v>
      </c>
      <c r="H573" s="4">
        <v>118800</v>
      </c>
    </row>
    <row r="574" spans="1:8" ht="15.75">
      <c r="A574" s="32" t="s">
        <v>6</v>
      </c>
      <c r="B574" s="32" t="s">
        <v>1552</v>
      </c>
      <c r="C574" s="32" t="s">
        <v>1549</v>
      </c>
      <c r="D574" s="32" t="s">
        <v>1553</v>
      </c>
      <c r="E574" s="4">
        <v>2</v>
      </c>
      <c r="F574" s="4">
        <v>65400</v>
      </c>
      <c r="G574" s="4">
        <v>6540</v>
      </c>
      <c r="H574" s="4">
        <v>71940</v>
      </c>
    </row>
    <row r="575" spans="1:8" ht="15.75">
      <c r="A575" s="32" t="s">
        <v>6</v>
      </c>
      <c r="B575" s="32" t="s">
        <v>1570</v>
      </c>
      <c r="C575" s="32" t="s">
        <v>1572</v>
      </c>
      <c r="D575" s="32" t="s">
        <v>1571</v>
      </c>
      <c r="E575" s="4">
        <v>7300</v>
      </c>
      <c r="F575" s="4">
        <v>364600</v>
      </c>
      <c r="G575" s="4">
        <v>36460</v>
      </c>
      <c r="H575" s="4">
        <v>401060</v>
      </c>
    </row>
    <row r="576" spans="1:8" ht="15.75">
      <c r="A576" s="32" t="s">
        <v>6</v>
      </c>
      <c r="B576" s="32" t="s">
        <v>1573</v>
      </c>
      <c r="C576" s="32" t="s">
        <v>1572</v>
      </c>
      <c r="D576" s="32" t="s">
        <v>1571</v>
      </c>
      <c r="E576" s="4">
        <v>123000</v>
      </c>
      <c r="F576" s="4">
        <v>6062520</v>
      </c>
      <c r="G576" s="4">
        <v>606252</v>
      </c>
      <c r="H576" s="4">
        <v>6668772</v>
      </c>
    </row>
    <row r="577" spans="1:8" ht="15.75">
      <c r="A577" s="32" t="s">
        <v>6</v>
      </c>
      <c r="B577" s="32" t="s">
        <v>1579</v>
      </c>
      <c r="C577" s="32" t="s">
        <v>1572</v>
      </c>
      <c r="D577" s="32" t="s">
        <v>1578</v>
      </c>
      <c r="E577" s="4">
        <v>17000</v>
      </c>
      <c r="F577" s="4">
        <v>838036</v>
      </c>
      <c r="G577" s="4">
        <v>83803</v>
      </c>
      <c r="H577" s="4">
        <v>921839</v>
      </c>
    </row>
    <row r="578" spans="1:8" ht="15.75">
      <c r="A578" s="32" t="s">
        <v>6</v>
      </c>
      <c r="B578" s="32" t="s">
        <v>1580</v>
      </c>
      <c r="C578" s="32" t="s">
        <v>1572</v>
      </c>
      <c r="D578" s="32" t="s">
        <v>1578</v>
      </c>
      <c r="E578" s="4">
        <v>12000</v>
      </c>
      <c r="F578" s="4">
        <v>594000</v>
      </c>
      <c r="G578" s="4">
        <v>59400</v>
      </c>
      <c r="H578" s="4">
        <v>653400</v>
      </c>
    </row>
    <row r="579" spans="1:8" ht="15.75">
      <c r="A579" s="32" t="s">
        <v>6</v>
      </c>
      <c r="B579" s="32" t="s">
        <v>1581</v>
      </c>
      <c r="C579" s="32" t="s">
        <v>1572</v>
      </c>
      <c r="D579" s="32" t="s">
        <v>1582</v>
      </c>
      <c r="E579" s="4">
        <v>2000</v>
      </c>
      <c r="F579" s="4">
        <v>100000</v>
      </c>
      <c r="G579" s="4">
        <v>10000</v>
      </c>
      <c r="H579" s="4">
        <v>110000</v>
      </c>
    </row>
    <row r="580" spans="1:8" ht="15.75">
      <c r="A580" s="32" t="s">
        <v>6</v>
      </c>
      <c r="B580" s="32" t="s">
        <v>1583</v>
      </c>
      <c r="C580" s="32" t="s">
        <v>1572</v>
      </c>
      <c r="D580" s="32" t="s">
        <v>1584</v>
      </c>
      <c r="E580" s="4">
        <v>4000</v>
      </c>
      <c r="F580" s="4">
        <v>208000</v>
      </c>
      <c r="G580" s="4">
        <v>20800</v>
      </c>
      <c r="H580" s="4">
        <v>228800</v>
      </c>
    </row>
    <row r="581" spans="1:8" ht="15.75">
      <c r="A581" s="32" t="s">
        <v>6</v>
      </c>
      <c r="B581" s="32" t="s">
        <v>1586</v>
      </c>
      <c r="C581" s="32" t="s">
        <v>1572</v>
      </c>
      <c r="D581" s="32" t="s">
        <v>1587</v>
      </c>
      <c r="E581" s="4">
        <v>1700</v>
      </c>
      <c r="F581" s="4">
        <v>89760</v>
      </c>
      <c r="G581" s="4">
        <v>8976</v>
      </c>
      <c r="H581" s="4">
        <v>98736</v>
      </c>
    </row>
    <row r="582" spans="1:8" ht="15.75">
      <c r="A582" s="32" t="s">
        <v>6</v>
      </c>
      <c r="B582" s="32" t="s">
        <v>1595</v>
      </c>
      <c r="C582" s="32" t="s">
        <v>1594</v>
      </c>
      <c r="D582" s="32" t="s">
        <v>1596</v>
      </c>
      <c r="E582" s="4">
        <v>30</v>
      </c>
      <c r="F582" s="4">
        <v>3000000</v>
      </c>
      <c r="G582" s="4">
        <v>300000</v>
      </c>
      <c r="H582" s="4">
        <v>3300000</v>
      </c>
    </row>
    <row r="583" spans="1:8" ht="15.75">
      <c r="A583" s="32" t="s">
        <v>6</v>
      </c>
      <c r="B583" s="32" t="s">
        <v>1598</v>
      </c>
      <c r="C583" s="32" t="s">
        <v>1597</v>
      </c>
      <c r="D583" s="32" t="s">
        <v>1599</v>
      </c>
      <c r="E583" s="4">
        <v>3</v>
      </c>
      <c r="F583" s="4">
        <v>179091</v>
      </c>
      <c r="G583" s="4">
        <v>17909</v>
      </c>
      <c r="H583" s="4">
        <v>197000</v>
      </c>
    </row>
    <row r="584" spans="1:8" ht="15.75">
      <c r="A584" s="32" t="s">
        <v>6</v>
      </c>
      <c r="B584" s="32" t="s">
        <v>1609</v>
      </c>
      <c r="C584" s="32" t="s">
        <v>1608</v>
      </c>
      <c r="D584" s="32"/>
      <c r="E584" s="4">
        <v>4</v>
      </c>
      <c r="F584" s="4">
        <v>5999091</v>
      </c>
      <c r="G584" s="4">
        <v>599909</v>
      </c>
      <c r="H584" s="4">
        <v>6599000</v>
      </c>
    </row>
    <row r="585" spans="1:8" ht="15.75">
      <c r="A585" s="32" t="s">
        <v>6</v>
      </c>
      <c r="B585" s="32" t="s">
        <v>1620</v>
      </c>
      <c r="C585" s="32" t="s">
        <v>1619</v>
      </c>
      <c r="D585" s="32" t="s">
        <v>1621</v>
      </c>
      <c r="E585" s="4">
        <v>2</v>
      </c>
      <c r="F585" s="4">
        <v>138200</v>
      </c>
      <c r="G585" s="4">
        <v>13820</v>
      </c>
      <c r="H585" s="4">
        <v>152020</v>
      </c>
    </row>
    <row r="586" spans="1:8" ht="15.75">
      <c r="A586" s="32" t="s">
        <v>6</v>
      </c>
      <c r="B586" s="32" t="s">
        <v>1626</v>
      </c>
      <c r="C586" s="32" t="s">
        <v>1625</v>
      </c>
      <c r="D586" s="32" t="s">
        <v>1627</v>
      </c>
      <c r="E586" s="4">
        <v>2</v>
      </c>
      <c r="F586" s="4">
        <v>360000</v>
      </c>
      <c r="G586" s="4">
        <v>36000</v>
      </c>
      <c r="H586" s="4">
        <v>396000</v>
      </c>
    </row>
    <row r="587" spans="1:8" ht="15.75">
      <c r="A587" s="32" t="s">
        <v>6</v>
      </c>
      <c r="B587" s="32" t="s">
        <v>1629</v>
      </c>
      <c r="C587" s="32" t="s">
        <v>1628</v>
      </c>
      <c r="D587" s="32" t="s">
        <v>1630</v>
      </c>
      <c r="E587" s="4">
        <v>1</v>
      </c>
      <c r="F587" s="4">
        <v>33000</v>
      </c>
      <c r="G587" s="4">
        <v>3300</v>
      </c>
      <c r="H587" s="4">
        <v>36300</v>
      </c>
    </row>
    <row r="588" spans="1:8" ht="15.75">
      <c r="A588" s="32" t="s">
        <v>6</v>
      </c>
      <c r="B588" s="32" t="s">
        <v>1631</v>
      </c>
      <c r="C588" s="32" t="s">
        <v>1628</v>
      </c>
      <c r="D588" s="32" t="s">
        <v>1632</v>
      </c>
      <c r="E588" s="4">
        <v>2</v>
      </c>
      <c r="F588" s="4">
        <v>66000</v>
      </c>
      <c r="G588" s="4">
        <v>6600</v>
      </c>
      <c r="H588" s="4">
        <v>72600</v>
      </c>
    </row>
    <row r="589" spans="1:8" ht="15.75">
      <c r="A589" s="32" t="s">
        <v>6</v>
      </c>
      <c r="B589" s="32" t="s">
        <v>1633</v>
      </c>
      <c r="C589" s="32" t="s">
        <v>1628</v>
      </c>
      <c r="D589" s="32" t="s">
        <v>1634</v>
      </c>
      <c r="E589" s="4">
        <v>1</v>
      </c>
      <c r="F589" s="4">
        <v>33000</v>
      </c>
      <c r="G589" s="4">
        <v>3300</v>
      </c>
      <c r="H589" s="4">
        <v>36300</v>
      </c>
    </row>
    <row r="590" spans="1:8" ht="15.75">
      <c r="A590" s="32" t="s">
        <v>6</v>
      </c>
      <c r="B590" s="32" t="s">
        <v>1635</v>
      </c>
      <c r="C590" s="32" t="s">
        <v>1628</v>
      </c>
      <c r="D590" s="32" t="s">
        <v>1636</v>
      </c>
      <c r="E590" s="4">
        <v>1</v>
      </c>
      <c r="F590" s="4">
        <v>33000</v>
      </c>
      <c r="G590" s="4">
        <v>3300</v>
      </c>
      <c r="H590" s="4">
        <v>36300</v>
      </c>
    </row>
    <row r="591" spans="1:8" ht="15.75">
      <c r="A591" s="32" t="s">
        <v>6</v>
      </c>
      <c r="B591" s="32" t="s">
        <v>1637</v>
      </c>
      <c r="C591" s="32" t="s">
        <v>1628</v>
      </c>
      <c r="D591" s="32" t="s">
        <v>1638</v>
      </c>
      <c r="E591" s="4">
        <v>3</v>
      </c>
      <c r="F591" s="4">
        <v>99000</v>
      </c>
      <c r="G591" s="4">
        <v>9900</v>
      </c>
      <c r="H591" s="4">
        <v>108900</v>
      </c>
    </row>
    <row r="592" spans="1:8" ht="15.75">
      <c r="A592" s="32" t="s">
        <v>6</v>
      </c>
      <c r="B592" s="32" t="s">
        <v>1642</v>
      </c>
      <c r="C592" s="32" t="s">
        <v>1641</v>
      </c>
      <c r="D592" s="32" t="s">
        <v>1643</v>
      </c>
      <c r="E592" s="4">
        <v>20</v>
      </c>
      <c r="F592" s="4">
        <v>31000</v>
      </c>
      <c r="G592" s="4">
        <v>3100</v>
      </c>
      <c r="H592" s="4">
        <v>34100</v>
      </c>
    </row>
    <row r="593" spans="1:8" ht="15.75">
      <c r="A593" s="32" t="s">
        <v>6</v>
      </c>
      <c r="B593" s="32" t="s">
        <v>1651</v>
      </c>
      <c r="C593" s="32" t="s">
        <v>1650</v>
      </c>
      <c r="D593" s="32" t="s">
        <v>1652</v>
      </c>
      <c r="E593" s="4">
        <v>3</v>
      </c>
      <c r="F593" s="4">
        <v>176400</v>
      </c>
      <c r="G593" s="4">
        <v>17640</v>
      </c>
      <c r="H593" s="4">
        <v>194040</v>
      </c>
    </row>
    <row r="594" spans="1:8" ht="15.75">
      <c r="A594" s="32" t="s">
        <v>6</v>
      </c>
      <c r="B594" s="32" t="s">
        <v>1672</v>
      </c>
      <c r="C594" s="32" t="s">
        <v>1671</v>
      </c>
      <c r="D594" s="32" t="s">
        <v>1673</v>
      </c>
      <c r="E594" s="4">
        <v>3</v>
      </c>
      <c r="F594" s="4">
        <v>223500</v>
      </c>
      <c r="G594" s="4">
        <v>22350</v>
      </c>
      <c r="H594" s="4">
        <v>245850</v>
      </c>
    </row>
    <row r="595" spans="1:8" ht="15.75">
      <c r="A595" s="32" t="s">
        <v>6</v>
      </c>
      <c r="B595" s="32" t="s">
        <v>1686</v>
      </c>
      <c r="C595" s="32" t="s">
        <v>1641</v>
      </c>
      <c r="D595" s="32" t="s">
        <v>1687</v>
      </c>
      <c r="E595" s="4">
        <v>1</v>
      </c>
      <c r="F595" s="4">
        <v>2800</v>
      </c>
      <c r="G595" s="4">
        <v>280</v>
      </c>
      <c r="H595" s="4">
        <v>3080</v>
      </c>
    </row>
    <row r="596" spans="1:8" ht="15.75">
      <c r="A596" s="32" t="s">
        <v>6</v>
      </c>
      <c r="B596" s="32" t="s">
        <v>1691</v>
      </c>
      <c r="C596" s="32" t="s">
        <v>1628</v>
      </c>
      <c r="D596" s="32" t="s">
        <v>1692</v>
      </c>
      <c r="E596" s="4">
        <v>6</v>
      </c>
      <c r="F596" s="4">
        <v>198000</v>
      </c>
      <c r="G596" s="4">
        <v>19800</v>
      </c>
      <c r="H596" s="4">
        <v>217800</v>
      </c>
    </row>
    <row r="597" spans="1:8" ht="15.75">
      <c r="A597" s="32" t="s">
        <v>6</v>
      </c>
      <c r="B597" s="32" t="s">
        <v>1703</v>
      </c>
      <c r="C597" s="32" t="s">
        <v>1702</v>
      </c>
      <c r="D597" s="32" t="s">
        <v>1704</v>
      </c>
      <c r="E597" s="4">
        <v>15000</v>
      </c>
      <c r="F597" s="4">
        <v>5505000</v>
      </c>
      <c r="G597" s="4">
        <v>550500</v>
      </c>
      <c r="H597" s="4">
        <v>6055500</v>
      </c>
    </row>
    <row r="598" spans="1:8" ht="15.75">
      <c r="A598" s="32" t="s">
        <v>6</v>
      </c>
      <c r="B598" s="32" t="s">
        <v>1710</v>
      </c>
      <c r="C598" s="32" t="s">
        <v>1628</v>
      </c>
      <c r="D598" s="32" t="s">
        <v>1711</v>
      </c>
      <c r="E598" s="4">
        <v>1</v>
      </c>
      <c r="F598" s="4">
        <v>33000</v>
      </c>
      <c r="G598" s="4">
        <v>3300</v>
      </c>
      <c r="H598" s="4">
        <v>36300</v>
      </c>
    </row>
    <row r="599" spans="1:8" ht="15.75">
      <c r="A599" s="32" t="s">
        <v>6</v>
      </c>
      <c r="B599" s="32" t="s">
        <v>1718</v>
      </c>
      <c r="C599" s="32" t="s">
        <v>1628</v>
      </c>
      <c r="D599" s="32" t="s">
        <v>1719</v>
      </c>
      <c r="E599" s="4">
        <v>1</v>
      </c>
      <c r="F599" s="4">
        <v>33000</v>
      </c>
      <c r="G599" s="4">
        <v>3300</v>
      </c>
      <c r="H599" s="4">
        <v>36300</v>
      </c>
    </row>
    <row r="600" spans="1:8" ht="15.75">
      <c r="A600" s="32" t="s">
        <v>6</v>
      </c>
      <c r="B600" s="32" t="s">
        <v>1720</v>
      </c>
      <c r="C600" s="32" t="s">
        <v>1628</v>
      </c>
      <c r="D600" s="32" t="s">
        <v>1721</v>
      </c>
      <c r="E600" s="4">
        <v>3</v>
      </c>
      <c r="F600" s="4">
        <v>99000</v>
      </c>
      <c r="G600" s="4">
        <v>9900</v>
      </c>
      <c r="H600" s="4">
        <v>108900</v>
      </c>
    </row>
    <row r="601" spans="1:8" ht="15.75">
      <c r="A601" s="32" t="s">
        <v>6</v>
      </c>
      <c r="B601" s="32" t="s">
        <v>1729</v>
      </c>
      <c r="C601" s="32" t="s">
        <v>1728</v>
      </c>
      <c r="D601" s="32" t="s">
        <v>1730</v>
      </c>
      <c r="E601" s="4">
        <v>117000</v>
      </c>
      <c r="F601" s="4">
        <v>5259500</v>
      </c>
      <c r="G601" s="4">
        <v>525950</v>
      </c>
      <c r="H601" s="4">
        <v>5785450</v>
      </c>
    </row>
    <row r="602" spans="1:8" ht="15.75">
      <c r="A602" s="32" t="s">
        <v>6</v>
      </c>
      <c r="B602" s="32" t="s">
        <v>1736</v>
      </c>
      <c r="C602" s="32" t="s">
        <v>1731</v>
      </c>
      <c r="D602" s="32" t="s">
        <v>1737</v>
      </c>
      <c r="E602" s="4">
        <v>105000</v>
      </c>
      <c r="F602" s="4">
        <v>6300000</v>
      </c>
      <c r="G602" s="4">
        <v>630000</v>
      </c>
      <c r="H602" s="4">
        <v>6930000</v>
      </c>
    </row>
    <row r="603" spans="1:8" ht="15.75">
      <c r="A603" s="32" t="s">
        <v>6</v>
      </c>
      <c r="B603" s="32" t="s">
        <v>1747</v>
      </c>
      <c r="C603" s="32" t="s">
        <v>1746</v>
      </c>
      <c r="D603" s="32" t="s">
        <v>1748</v>
      </c>
      <c r="E603" s="4">
        <v>500</v>
      </c>
      <c r="F603" s="4">
        <v>618450</v>
      </c>
      <c r="G603" s="4">
        <v>61845</v>
      </c>
      <c r="H603" s="4">
        <v>680295</v>
      </c>
    </row>
    <row r="604" spans="1:8" ht="15.75">
      <c r="A604" s="32" t="s">
        <v>6</v>
      </c>
      <c r="B604" s="32" t="s">
        <v>1757</v>
      </c>
      <c r="C604" s="32" t="s">
        <v>1754</v>
      </c>
      <c r="D604" s="32" t="s">
        <v>1758</v>
      </c>
      <c r="E604" s="4">
        <v>35</v>
      </c>
      <c r="F604" s="4">
        <v>570125</v>
      </c>
      <c r="G604" s="4">
        <v>57013</v>
      </c>
      <c r="H604" s="4">
        <v>627138</v>
      </c>
    </row>
    <row r="605" spans="1:8" ht="15.75">
      <c r="A605" s="32" t="s">
        <v>6</v>
      </c>
      <c r="B605" s="32" t="s">
        <v>1760</v>
      </c>
      <c r="C605" s="32" t="s">
        <v>1759</v>
      </c>
      <c r="D605" s="32" t="s">
        <v>1758</v>
      </c>
      <c r="E605" s="4">
        <v>8</v>
      </c>
      <c r="F605" s="4">
        <v>96000</v>
      </c>
      <c r="G605" s="4">
        <v>9600</v>
      </c>
      <c r="H605" s="4">
        <v>105600</v>
      </c>
    </row>
    <row r="606" spans="1:8" ht="15.75">
      <c r="A606" s="32" t="s">
        <v>6</v>
      </c>
      <c r="B606" s="32" t="s">
        <v>1765</v>
      </c>
      <c r="C606" s="32" t="s">
        <v>1763</v>
      </c>
      <c r="D606" s="32" t="s">
        <v>1758</v>
      </c>
      <c r="E606" s="4">
        <v>5</v>
      </c>
      <c r="F606" s="4">
        <v>70000</v>
      </c>
      <c r="G606" s="4">
        <v>7000</v>
      </c>
      <c r="H606" s="4">
        <v>77000</v>
      </c>
    </row>
    <row r="607" spans="1:8" ht="15.75">
      <c r="A607" s="32" t="s">
        <v>6</v>
      </c>
      <c r="B607" s="32" t="s">
        <v>1785</v>
      </c>
      <c r="C607" s="32" t="s">
        <v>1784</v>
      </c>
      <c r="D607" s="32" t="s">
        <v>1786</v>
      </c>
      <c r="E607" s="4">
        <v>4</v>
      </c>
      <c r="F607" s="4">
        <v>2720000</v>
      </c>
      <c r="G607" s="4">
        <v>272000</v>
      </c>
      <c r="H607" s="4">
        <v>2992000</v>
      </c>
    </row>
    <row r="608" spans="1:8" ht="15.75">
      <c r="A608" s="32" t="s">
        <v>6</v>
      </c>
      <c r="B608" s="32" t="s">
        <v>1794</v>
      </c>
      <c r="C608" s="32" t="s">
        <v>1793</v>
      </c>
      <c r="D608" s="32" t="s">
        <v>1795</v>
      </c>
      <c r="E608" s="4">
        <v>1</v>
      </c>
      <c r="F608" s="4">
        <v>950000</v>
      </c>
      <c r="G608" s="4">
        <v>95000</v>
      </c>
      <c r="H608" s="4">
        <v>1045000</v>
      </c>
    </row>
    <row r="609" spans="1:8" ht="15.75">
      <c r="A609" s="32" t="s">
        <v>6</v>
      </c>
      <c r="B609" s="32" t="s">
        <v>1799</v>
      </c>
      <c r="C609" s="32" t="s">
        <v>1796</v>
      </c>
      <c r="D609" s="32" t="s">
        <v>1800</v>
      </c>
      <c r="E609" s="4">
        <v>3</v>
      </c>
      <c r="F609" s="4">
        <v>390000</v>
      </c>
      <c r="G609" s="4">
        <v>39000</v>
      </c>
      <c r="H609" s="4">
        <v>429000</v>
      </c>
    </row>
    <row r="610" spans="1:8" ht="15.75">
      <c r="A610" s="32" t="s">
        <v>6</v>
      </c>
      <c r="B610" s="32" t="s">
        <v>1802</v>
      </c>
      <c r="C610" s="32" t="s">
        <v>1801</v>
      </c>
      <c r="D610" s="32" t="s">
        <v>1803</v>
      </c>
      <c r="E610" s="4">
        <v>29</v>
      </c>
      <c r="F610" s="4">
        <v>623400</v>
      </c>
      <c r="G610" s="4">
        <v>62340</v>
      </c>
      <c r="H610" s="4">
        <v>685740</v>
      </c>
    </row>
    <row r="611" spans="1:8" ht="15.75">
      <c r="A611" s="32" t="s">
        <v>6</v>
      </c>
      <c r="B611" s="32" t="s">
        <v>1805</v>
      </c>
      <c r="C611" s="32" t="s">
        <v>1804</v>
      </c>
      <c r="D611" s="32" t="s">
        <v>1806</v>
      </c>
      <c r="E611" s="4">
        <v>22</v>
      </c>
      <c r="F611" s="4">
        <v>2096500</v>
      </c>
      <c r="G611" s="4">
        <v>209650</v>
      </c>
      <c r="H611" s="4">
        <v>2306150</v>
      </c>
    </row>
    <row r="612" spans="1:8" ht="15.75">
      <c r="A612" s="32" t="s">
        <v>6</v>
      </c>
      <c r="B612" s="32" t="s">
        <v>1811</v>
      </c>
      <c r="C612" s="32" t="s">
        <v>1810</v>
      </c>
      <c r="D612" s="32" t="s">
        <v>1812</v>
      </c>
      <c r="E612" s="4">
        <v>2</v>
      </c>
      <c r="F612" s="4">
        <v>99200</v>
      </c>
      <c r="G612" s="4">
        <v>9920</v>
      </c>
      <c r="H612" s="4">
        <v>109120</v>
      </c>
    </row>
    <row r="613" spans="1:8" ht="15.75">
      <c r="A613" s="32" t="s">
        <v>6</v>
      </c>
      <c r="B613" s="32" t="s">
        <v>1823</v>
      </c>
      <c r="C613" s="32" t="s">
        <v>1822</v>
      </c>
      <c r="D613" s="32" t="s">
        <v>1824</v>
      </c>
      <c r="E613" s="4">
        <v>2</v>
      </c>
      <c r="F613" s="4">
        <v>121600</v>
      </c>
      <c r="G613" s="4">
        <v>12160</v>
      </c>
      <c r="H613" s="4">
        <v>133760</v>
      </c>
    </row>
    <row r="614" spans="1:8" ht="15.75">
      <c r="A614" s="32" t="s">
        <v>6</v>
      </c>
      <c r="B614" s="32" t="s">
        <v>1826</v>
      </c>
      <c r="C614" s="32" t="s">
        <v>1825</v>
      </c>
      <c r="D614" s="32" t="s">
        <v>1827</v>
      </c>
      <c r="E614" s="4">
        <v>8</v>
      </c>
      <c r="F614" s="4">
        <v>128000</v>
      </c>
      <c r="G614" s="4">
        <v>12800</v>
      </c>
      <c r="H614" s="4">
        <v>140800</v>
      </c>
    </row>
    <row r="615" spans="1:8" ht="15.75">
      <c r="A615" s="32" t="s">
        <v>6</v>
      </c>
      <c r="B615" s="32" t="s">
        <v>1829</v>
      </c>
      <c r="C615" s="32" t="s">
        <v>1828</v>
      </c>
      <c r="D615" s="32" t="s">
        <v>1830</v>
      </c>
      <c r="E615" s="4">
        <v>9</v>
      </c>
      <c r="F615" s="4">
        <v>117000</v>
      </c>
      <c r="G615" s="4">
        <v>11700</v>
      </c>
      <c r="H615" s="4">
        <v>128700</v>
      </c>
    </row>
    <row r="616" spans="1:8" ht="15.75">
      <c r="A616" s="32" t="s">
        <v>6</v>
      </c>
      <c r="B616" s="32" t="s">
        <v>1832</v>
      </c>
      <c r="C616" s="32" t="s">
        <v>1831</v>
      </c>
      <c r="D616" s="32" t="s">
        <v>1833</v>
      </c>
      <c r="E616" s="4">
        <v>19</v>
      </c>
      <c r="F616" s="4">
        <v>352000</v>
      </c>
      <c r="G616" s="4">
        <v>35200</v>
      </c>
      <c r="H616" s="4">
        <v>387200</v>
      </c>
    </row>
    <row r="617" spans="1:8" ht="15.75">
      <c r="A617" s="32" t="s">
        <v>6</v>
      </c>
      <c r="B617" s="32" t="s">
        <v>1835</v>
      </c>
      <c r="C617" s="32" t="s">
        <v>1834</v>
      </c>
      <c r="D617" s="32" t="s">
        <v>1836</v>
      </c>
      <c r="E617" s="4">
        <v>24</v>
      </c>
      <c r="F617" s="4">
        <v>1008000</v>
      </c>
      <c r="G617" s="4">
        <v>100800</v>
      </c>
      <c r="H617" s="4">
        <v>1108800</v>
      </c>
    </row>
    <row r="618" spans="1:8" ht="15.75">
      <c r="A618" s="32" t="s">
        <v>6</v>
      </c>
      <c r="B618" s="32" t="s">
        <v>1841</v>
      </c>
      <c r="C618" s="32" t="s">
        <v>1840</v>
      </c>
      <c r="D618" s="32" t="s">
        <v>1842</v>
      </c>
      <c r="E618" s="4">
        <v>8</v>
      </c>
      <c r="F618" s="4">
        <v>560000</v>
      </c>
      <c r="G618" s="4">
        <v>56000</v>
      </c>
      <c r="H618" s="4">
        <v>616000</v>
      </c>
    </row>
    <row r="619" spans="1:8" ht="15.75">
      <c r="A619" s="32" t="s">
        <v>6</v>
      </c>
      <c r="B619" s="32" t="s">
        <v>1844</v>
      </c>
      <c r="C619" s="32" t="s">
        <v>1843</v>
      </c>
      <c r="D619" s="32" t="s">
        <v>1845</v>
      </c>
      <c r="E619" s="4">
        <v>10</v>
      </c>
      <c r="F619" s="4">
        <v>165000</v>
      </c>
      <c r="G619" s="4">
        <v>16500</v>
      </c>
      <c r="H619" s="4">
        <v>181500</v>
      </c>
    </row>
    <row r="620" spans="1:8" ht="15.75">
      <c r="A620" s="32" t="s">
        <v>6</v>
      </c>
      <c r="B620" s="32" t="s">
        <v>1847</v>
      </c>
      <c r="C620" s="32" t="s">
        <v>1846</v>
      </c>
      <c r="D620" s="32" t="s">
        <v>1848</v>
      </c>
      <c r="E620" s="4">
        <v>19</v>
      </c>
      <c r="F620" s="4">
        <v>1420000</v>
      </c>
      <c r="G620" s="4">
        <v>142000</v>
      </c>
      <c r="H620" s="4">
        <v>1562000</v>
      </c>
    </row>
    <row r="621" spans="1:8" ht="15.75">
      <c r="A621" s="32" t="s">
        <v>6</v>
      </c>
      <c r="B621" s="32" t="s">
        <v>1850</v>
      </c>
      <c r="C621" s="32" t="s">
        <v>1849</v>
      </c>
      <c r="D621" s="32" t="s">
        <v>1851</v>
      </c>
      <c r="E621" s="4">
        <v>6</v>
      </c>
      <c r="F621" s="4">
        <v>990000</v>
      </c>
      <c r="G621" s="4">
        <v>99000</v>
      </c>
      <c r="H621" s="4">
        <v>1089000</v>
      </c>
    </row>
    <row r="622" spans="1:8" ht="15.75">
      <c r="A622" s="32" t="s">
        <v>6</v>
      </c>
      <c r="B622" s="32" t="s">
        <v>1853</v>
      </c>
      <c r="C622" s="32" t="s">
        <v>1852</v>
      </c>
      <c r="D622" s="32" t="s">
        <v>1854</v>
      </c>
      <c r="E622" s="4">
        <v>6</v>
      </c>
      <c r="F622" s="4">
        <v>390000</v>
      </c>
      <c r="G622" s="4">
        <v>39000</v>
      </c>
      <c r="H622" s="4">
        <v>429000</v>
      </c>
    </row>
    <row r="623" spans="1:8" ht="15.75">
      <c r="A623" s="32" t="s">
        <v>6</v>
      </c>
      <c r="B623" s="32" t="s">
        <v>1859</v>
      </c>
      <c r="C623" s="32" t="s">
        <v>1858</v>
      </c>
      <c r="D623" s="32" t="s">
        <v>1860</v>
      </c>
      <c r="E623" s="4">
        <v>6</v>
      </c>
      <c r="F623" s="4">
        <v>219000</v>
      </c>
      <c r="G623" s="4">
        <v>21900</v>
      </c>
      <c r="H623" s="4">
        <v>240900</v>
      </c>
    </row>
    <row r="624" spans="1:8" ht="15.75">
      <c r="A624" s="32" t="s">
        <v>6</v>
      </c>
      <c r="B624" s="32" t="s">
        <v>1865</v>
      </c>
      <c r="C624" s="32" t="s">
        <v>1864</v>
      </c>
      <c r="D624" s="32" t="s">
        <v>1866</v>
      </c>
      <c r="E624" s="4">
        <v>12</v>
      </c>
      <c r="F624" s="4">
        <v>144000</v>
      </c>
      <c r="G624" s="4">
        <v>14400</v>
      </c>
      <c r="H624" s="4">
        <v>158400</v>
      </c>
    </row>
    <row r="625" spans="1:8" ht="15.75">
      <c r="A625" s="32" t="s">
        <v>6</v>
      </c>
      <c r="B625" s="32" t="s">
        <v>1886</v>
      </c>
      <c r="C625" s="32" t="s">
        <v>1885</v>
      </c>
      <c r="D625" s="32" t="s">
        <v>1887</v>
      </c>
      <c r="E625" s="4">
        <v>2</v>
      </c>
      <c r="F625" s="4">
        <v>134800</v>
      </c>
      <c r="G625" s="4">
        <v>13480</v>
      </c>
      <c r="H625" s="4">
        <v>148280</v>
      </c>
    </row>
    <row r="626" spans="1:8" ht="15.75">
      <c r="A626" s="32" t="s">
        <v>6</v>
      </c>
      <c r="B626" s="32" t="s">
        <v>1898</v>
      </c>
      <c r="C626" s="32" t="s">
        <v>1897</v>
      </c>
      <c r="D626" s="32" t="s">
        <v>1899</v>
      </c>
      <c r="E626" s="4">
        <v>56</v>
      </c>
      <c r="F626" s="4">
        <v>1372000</v>
      </c>
      <c r="G626" s="4">
        <v>137200</v>
      </c>
      <c r="H626" s="4">
        <v>1509200</v>
      </c>
    </row>
    <row r="627" spans="1:8" ht="15.75">
      <c r="A627" s="32" t="s">
        <v>6</v>
      </c>
      <c r="B627" s="32" t="s">
        <v>1901</v>
      </c>
      <c r="C627" s="32" t="s">
        <v>1900</v>
      </c>
      <c r="D627" s="32" t="s">
        <v>1902</v>
      </c>
      <c r="E627" s="4">
        <v>22</v>
      </c>
      <c r="F627" s="4">
        <v>390500</v>
      </c>
      <c r="G627" s="4">
        <v>39050</v>
      </c>
      <c r="H627" s="4">
        <v>429550</v>
      </c>
    </row>
    <row r="628" spans="1:8" ht="15.75">
      <c r="A628" s="32" t="s">
        <v>6</v>
      </c>
      <c r="B628" s="32" t="s">
        <v>1916</v>
      </c>
      <c r="C628" s="32" t="s">
        <v>1915</v>
      </c>
      <c r="D628" s="32" t="s">
        <v>1917</v>
      </c>
      <c r="E628" s="4">
        <v>1</v>
      </c>
      <c r="F628" s="4">
        <v>170000</v>
      </c>
      <c r="G628" s="4">
        <v>17000</v>
      </c>
      <c r="H628" s="4">
        <v>187000</v>
      </c>
    </row>
    <row r="629" spans="1:8" ht="15.75">
      <c r="A629" s="32" t="s">
        <v>6</v>
      </c>
      <c r="B629" s="32" t="s">
        <v>1918</v>
      </c>
      <c r="C629" s="32" t="s">
        <v>1915</v>
      </c>
      <c r="D629" s="32" t="s">
        <v>1919</v>
      </c>
      <c r="E629" s="4">
        <v>1</v>
      </c>
      <c r="F629" s="4">
        <v>40000</v>
      </c>
      <c r="G629" s="4">
        <v>4000</v>
      </c>
      <c r="H629" s="4">
        <v>44000</v>
      </c>
    </row>
    <row r="630" spans="1:8" ht="15.75">
      <c r="A630" s="32" t="s">
        <v>6</v>
      </c>
      <c r="B630" s="32" t="s">
        <v>1920</v>
      </c>
      <c r="C630" s="32" t="s">
        <v>1915</v>
      </c>
      <c r="D630" s="32" t="s">
        <v>1921</v>
      </c>
      <c r="E630" s="4">
        <v>1</v>
      </c>
      <c r="F630" s="4">
        <v>170000</v>
      </c>
      <c r="G630" s="4">
        <v>17000</v>
      </c>
      <c r="H630" s="4">
        <v>187000</v>
      </c>
    </row>
    <row r="631" spans="1:8" ht="15.75">
      <c r="A631" s="32" t="s">
        <v>6</v>
      </c>
      <c r="B631" s="32" t="s">
        <v>1928</v>
      </c>
      <c r="C631" s="32" t="s">
        <v>1915</v>
      </c>
      <c r="D631" s="32" t="s">
        <v>1929</v>
      </c>
      <c r="E631" s="4">
        <v>1</v>
      </c>
      <c r="F631" s="4">
        <v>15000</v>
      </c>
      <c r="G631" s="4">
        <v>1500</v>
      </c>
      <c r="H631" s="4">
        <v>16500</v>
      </c>
    </row>
    <row r="632" spans="1:8" ht="15.75">
      <c r="A632" s="32" t="s">
        <v>6</v>
      </c>
      <c r="B632" s="32" t="s">
        <v>1936</v>
      </c>
      <c r="C632" s="32" t="s">
        <v>1915</v>
      </c>
      <c r="D632" s="32" t="s">
        <v>1937</v>
      </c>
      <c r="E632" s="4">
        <v>1</v>
      </c>
      <c r="F632" s="4">
        <v>50000</v>
      </c>
      <c r="G632" s="4">
        <v>5000</v>
      </c>
      <c r="H632" s="4">
        <v>55000</v>
      </c>
    </row>
    <row r="633" spans="1:8" ht="15.75">
      <c r="A633" s="32" t="s">
        <v>6</v>
      </c>
      <c r="B633" s="32" t="s">
        <v>1938</v>
      </c>
      <c r="C633" s="32" t="s">
        <v>1915</v>
      </c>
      <c r="D633" s="32" t="s">
        <v>1939</v>
      </c>
      <c r="E633" s="4">
        <v>1</v>
      </c>
      <c r="F633" s="4">
        <v>5000</v>
      </c>
      <c r="G633" s="4">
        <v>500</v>
      </c>
      <c r="H633" s="4">
        <v>5500</v>
      </c>
    </row>
    <row r="634" spans="1:8" ht="15.75">
      <c r="A634" s="32" t="s">
        <v>6</v>
      </c>
      <c r="B634" s="32" t="s">
        <v>1944</v>
      </c>
      <c r="C634" s="32" t="s">
        <v>1943</v>
      </c>
      <c r="D634" s="32"/>
      <c r="E634" s="4">
        <v>38</v>
      </c>
      <c r="F634" s="4">
        <v>130429</v>
      </c>
      <c r="G634" s="4">
        <v>13041</v>
      </c>
      <c r="H634" s="4">
        <v>143470</v>
      </c>
    </row>
    <row r="635" spans="1:8" ht="15.75">
      <c r="A635" s="32" t="s">
        <v>6</v>
      </c>
      <c r="B635" s="32" t="s">
        <v>1946</v>
      </c>
      <c r="C635" s="32" t="s">
        <v>1945</v>
      </c>
      <c r="D635" s="32"/>
      <c r="E635" s="4">
        <v>4</v>
      </c>
      <c r="F635" s="4">
        <v>105000</v>
      </c>
      <c r="G635" s="4">
        <v>10500</v>
      </c>
      <c r="H635" s="4">
        <v>115500</v>
      </c>
    </row>
    <row r="636" spans="1:8" ht="15.75">
      <c r="A636" s="32" t="s">
        <v>6</v>
      </c>
      <c r="B636" s="32" t="s">
        <v>1961</v>
      </c>
      <c r="C636" s="32" t="s">
        <v>1960</v>
      </c>
      <c r="D636" s="32" t="s">
        <v>1962</v>
      </c>
      <c r="E636" s="4">
        <v>9</v>
      </c>
      <c r="F636" s="4"/>
      <c r="G636" s="4"/>
      <c r="H636" s="4"/>
    </row>
    <row r="637" spans="1:8" ht="15.75">
      <c r="A637" s="32" t="s">
        <v>6</v>
      </c>
      <c r="B637" s="32" t="s">
        <v>1975</v>
      </c>
      <c r="C637" s="32" t="s">
        <v>1974</v>
      </c>
      <c r="D637" s="32" t="s">
        <v>1976</v>
      </c>
      <c r="E637" s="4">
        <v>51</v>
      </c>
      <c r="F637" s="4"/>
      <c r="G637" s="4"/>
      <c r="H637" s="4"/>
    </row>
    <row r="638" spans="1:8" ht="15.75">
      <c r="A638" s="32" t="s">
        <v>6</v>
      </c>
      <c r="B638" s="32" t="s">
        <v>1984</v>
      </c>
      <c r="C638" s="32" t="s">
        <v>1983</v>
      </c>
      <c r="D638" s="32"/>
      <c r="E638" s="4">
        <v>2</v>
      </c>
      <c r="F638" s="4">
        <v>3990000</v>
      </c>
      <c r="G638" s="4">
        <v>399000</v>
      </c>
      <c r="H638" s="4">
        <v>4389000</v>
      </c>
    </row>
    <row r="639" spans="1:8" ht="15.75">
      <c r="A639" s="32" t="s">
        <v>6</v>
      </c>
      <c r="B639" s="32" t="s">
        <v>2006</v>
      </c>
      <c r="C639" s="32" t="s">
        <v>2005</v>
      </c>
      <c r="D639" s="32" t="s">
        <v>2007</v>
      </c>
      <c r="E639" s="4">
        <v>45</v>
      </c>
      <c r="F639" s="4">
        <v>567000</v>
      </c>
      <c r="G639" s="4">
        <v>56700</v>
      </c>
      <c r="H639" s="4">
        <v>623700</v>
      </c>
    </row>
    <row r="640" spans="1:8" ht="15.75">
      <c r="A640" s="32" t="s">
        <v>6</v>
      </c>
      <c r="B640" s="32" t="s">
        <v>2009</v>
      </c>
      <c r="C640" s="32" t="s">
        <v>2008</v>
      </c>
      <c r="D640" s="32" t="s">
        <v>2010</v>
      </c>
      <c r="E640" s="4">
        <v>51</v>
      </c>
      <c r="F640" s="4">
        <v>1112000</v>
      </c>
      <c r="G640" s="4">
        <v>111200</v>
      </c>
      <c r="H640" s="4">
        <v>1223200</v>
      </c>
    </row>
    <row r="641" spans="1:8" ht="15.75">
      <c r="A641" s="32" t="s">
        <v>6</v>
      </c>
      <c r="B641" s="32" t="s">
        <v>2012</v>
      </c>
      <c r="C641" s="32" t="s">
        <v>2011</v>
      </c>
      <c r="D641" s="32" t="s">
        <v>2013</v>
      </c>
      <c r="E641" s="4">
        <v>20</v>
      </c>
      <c r="F641" s="4">
        <v>660000</v>
      </c>
      <c r="G641" s="4">
        <v>66000</v>
      </c>
      <c r="H641" s="4">
        <v>726000</v>
      </c>
    </row>
    <row r="642" spans="1:8" ht="15.75">
      <c r="A642" s="32" t="s">
        <v>6</v>
      </c>
      <c r="B642" s="32" t="s">
        <v>2015</v>
      </c>
      <c r="C642" s="32" t="s">
        <v>2014</v>
      </c>
      <c r="D642" s="32" t="s">
        <v>2016</v>
      </c>
      <c r="E642" s="4">
        <v>5</v>
      </c>
      <c r="F642" s="4">
        <v>215000</v>
      </c>
      <c r="G642" s="4">
        <v>21500</v>
      </c>
      <c r="H642" s="4">
        <v>236500</v>
      </c>
    </row>
    <row r="643" spans="1:8" ht="15.75">
      <c r="A643" s="32" t="s">
        <v>6</v>
      </c>
      <c r="B643" s="32" t="s">
        <v>2021</v>
      </c>
      <c r="C643" s="32" t="s">
        <v>2020</v>
      </c>
      <c r="D643" s="32" t="s">
        <v>2022</v>
      </c>
      <c r="E643" s="4">
        <v>90</v>
      </c>
      <c r="F643" s="4">
        <v>5818500</v>
      </c>
      <c r="G643" s="4">
        <v>581850</v>
      </c>
      <c r="H643" s="4">
        <v>6400350</v>
      </c>
    </row>
    <row r="644" spans="1:8" ht="15.75">
      <c r="A644" s="32" t="s">
        <v>6</v>
      </c>
      <c r="B644" s="32" t="s">
        <v>2027</v>
      </c>
      <c r="C644" s="32" t="s">
        <v>2020</v>
      </c>
      <c r="D644" s="32" t="s">
        <v>2028</v>
      </c>
      <c r="E644" s="4">
        <v>248</v>
      </c>
      <c r="F644" s="4">
        <v>16296000</v>
      </c>
      <c r="G644" s="4">
        <v>1629600</v>
      </c>
      <c r="H644" s="4">
        <v>17925600</v>
      </c>
    </row>
    <row r="645" spans="1:8" ht="15.75">
      <c r="A645" s="32" t="s">
        <v>6</v>
      </c>
      <c r="B645" s="32" t="s">
        <v>2030</v>
      </c>
      <c r="C645" s="32" t="s">
        <v>2029</v>
      </c>
      <c r="D645" s="32" t="s">
        <v>2031</v>
      </c>
      <c r="E645" s="4">
        <v>35</v>
      </c>
      <c r="F645" s="4">
        <v>2590400</v>
      </c>
      <c r="G645" s="4">
        <v>259040</v>
      </c>
      <c r="H645" s="4">
        <v>2849440</v>
      </c>
    </row>
    <row r="646" spans="1:8" ht="15.75">
      <c r="A646" s="32" t="s">
        <v>6</v>
      </c>
      <c r="B646" s="32" t="s">
        <v>2046</v>
      </c>
      <c r="C646" s="32" t="s">
        <v>2045</v>
      </c>
      <c r="D646" s="32" t="s">
        <v>2047</v>
      </c>
      <c r="E646" s="4">
        <v>1</v>
      </c>
      <c r="F646" s="4">
        <v>132940</v>
      </c>
      <c r="G646" s="4">
        <v>13294</v>
      </c>
      <c r="H646" s="4">
        <v>146234</v>
      </c>
    </row>
    <row r="647" spans="1:8" ht="15.75">
      <c r="A647" s="32" t="s">
        <v>6</v>
      </c>
      <c r="B647" s="32" t="s">
        <v>2049</v>
      </c>
      <c r="C647" s="32" t="s">
        <v>2048</v>
      </c>
      <c r="D647" s="32" t="s">
        <v>2050</v>
      </c>
      <c r="E647" s="4">
        <v>13</v>
      </c>
      <c r="F647" s="4">
        <v>2107560</v>
      </c>
      <c r="G647" s="4">
        <v>210756</v>
      </c>
      <c r="H647" s="4">
        <v>2318316</v>
      </c>
    </row>
    <row r="648" spans="1:8" ht="15.75">
      <c r="A648" s="32" t="s">
        <v>6</v>
      </c>
      <c r="B648" s="32" t="s">
        <v>2052</v>
      </c>
      <c r="C648" s="32" t="s">
        <v>2051</v>
      </c>
      <c r="D648" s="32" t="s">
        <v>2053</v>
      </c>
      <c r="E648" s="4">
        <v>132</v>
      </c>
      <c r="F648" s="4">
        <v>3536280</v>
      </c>
      <c r="G648" s="4">
        <v>353628</v>
      </c>
      <c r="H648" s="4">
        <v>3889908</v>
      </c>
    </row>
    <row r="649" spans="1:8" ht="15.75">
      <c r="A649" s="32" t="s">
        <v>6</v>
      </c>
      <c r="B649" s="32" t="s">
        <v>2056</v>
      </c>
      <c r="C649" s="32" t="s">
        <v>2055</v>
      </c>
      <c r="D649" s="32" t="s">
        <v>2057</v>
      </c>
      <c r="E649" s="4">
        <v>1</v>
      </c>
      <c r="F649" s="4">
        <v>26790</v>
      </c>
      <c r="G649" s="4">
        <v>2679</v>
      </c>
      <c r="H649" s="4">
        <v>29469</v>
      </c>
    </row>
    <row r="650" spans="1:8" ht="15.75">
      <c r="A650" s="32" t="s">
        <v>6</v>
      </c>
      <c r="B650" s="32" t="s">
        <v>2062</v>
      </c>
      <c r="C650" s="32" t="s">
        <v>2059</v>
      </c>
      <c r="D650" s="32" t="s">
        <v>2063</v>
      </c>
      <c r="E650" s="4">
        <v>9</v>
      </c>
      <c r="F650" s="4">
        <v>256140</v>
      </c>
      <c r="G650" s="4">
        <v>25614</v>
      </c>
      <c r="H650" s="4">
        <v>281754</v>
      </c>
    </row>
    <row r="651" spans="1:8" ht="15.75">
      <c r="A651" s="32" t="s">
        <v>6</v>
      </c>
      <c r="B651" s="32" t="s">
        <v>2070</v>
      </c>
      <c r="C651" s="32" t="s">
        <v>2069</v>
      </c>
      <c r="D651" s="32" t="s">
        <v>2071</v>
      </c>
      <c r="E651" s="4">
        <v>8</v>
      </c>
      <c r="F651" s="4">
        <v>250880</v>
      </c>
      <c r="G651" s="4">
        <v>25088</v>
      </c>
      <c r="H651" s="4">
        <v>275968</v>
      </c>
    </row>
    <row r="652" spans="1:8" ht="15.75">
      <c r="A652" s="32" t="s">
        <v>6</v>
      </c>
      <c r="B652" s="32" t="s">
        <v>2074</v>
      </c>
      <c r="C652" s="32" t="s">
        <v>2073</v>
      </c>
      <c r="D652" s="32" t="s">
        <v>2075</v>
      </c>
      <c r="E652" s="4">
        <v>22</v>
      </c>
      <c r="F652" s="4">
        <v>689920</v>
      </c>
      <c r="G652" s="4">
        <v>68992</v>
      </c>
      <c r="H652" s="4">
        <v>758912</v>
      </c>
    </row>
    <row r="653" spans="1:8" ht="15.75">
      <c r="A653" s="32" t="s">
        <v>6</v>
      </c>
      <c r="B653" s="32" t="s">
        <v>2090</v>
      </c>
      <c r="C653" s="32" t="s">
        <v>2089</v>
      </c>
      <c r="D653" s="32" t="s">
        <v>2091</v>
      </c>
      <c r="E653" s="4">
        <v>10</v>
      </c>
      <c r="F653" s="4">
        <v>250000</v>
      </c>
      <c r="G653" s="4">
        <v>25000</v>
      </c>
      <c r="H653" s="4">
        <v>275000</v>
      </c>
    </row>
    <row r="654" spans="1:8" ht="15.75">
      <c r="A654" s="32" t="s">
        <v>6</v>
      </c>
      <c r="B654" s="32" t="s">
        <v>2092</v>
      </c>
      <c r="C654" s="32" t="s">
        <v>2051</v>
      </c>
      <c r="D654" s="32" t="s">
        <v>2091</v>
      </c>
      <c r="E654" s="4">
        <v>42</v>
      </c>
      <c r="F654" s="4">
        <v>1050000</v>
      </c>
      <c r="G654" s="4">
        <v>105000</v>
      </c>
      <c r="H654" s="4">
        <v>1155000</v>
      </c>
    </row>
    <row r="655" spans="1:8" ht="15.75">
      <c r="A655" s="32" t="s">
        <v>6</v>
      </c>
      <c r="B655" s="32" t="s">
        <v>2093</v>
      </c>
      <c r="C655" s="32" t="s">
        <v>2059</v>
      </c>
      <c r="D655" s="32" t="s">
        <v>2091</v>
      </c>
      <c r="E655" s="4">
        <v>33</v>
      </c>
      <c r="F655" s="4">
        <v>858000</v>
      </c>
      <c r="G655" s="4">
        <v>85800</v>
      </c>
      <c r="H655" s="4">
        <v>943800</v>
      </c>
    </row>
    <row r="656" spans="1:8" ht="15.75">
      <c r="A656" s="32" t="s">
        <v>6</v>
      </c>
      <c r="B656" s="32" t="s">
        <v>2097</v>
      </c>
      <c r="C656" s="32" t="s">
        <v>2096</v>
      </c>
      <c r="D656" s="32" t="s">
        <v>2098</v>
      </c>
      <c r="E656" s="4">
        <v>5</v>
      </c>
      <c r="F656" s="4">
        <v>260450</v>
      </c>
      <c r="G656" s="4">
        <v>26045</v>
      </c>
      <c r="H656" s="4">
        <v>286495</v>
      </c>
    </row>
    <row r="657" spans="1:8" ht="15.75">
      <c r="A657" s="32" t="s">
        <v>6</v>
      </c>
      <c r="B657" s="32" t="s">
        <v>2101</v>
      </c>
      <c r="C657" s="32" t="s">
        <v>2100</v>
      </c>
      <c r="D657" s="32" t="s">
        <v>2102</v>
      </c>
      <c r="E657" s="4">
        <v>5</v>
      </c>
      <c r="F657" s="4">
        <v>260450</v>
      </c>
      <c r="G657" s="4">
        <v>26045</v>
      </c>
      <c r="H657" s="4">
        <v>286495</v>
      </c>
    </row>
    <row r="658" spans="1:8" ht="15.75">
      <c r="A658" s="32" t="s">
        <v>6</v>
      </c>
      <c r="B658" s="32" t="s">
        <v>2107</v>
      </c>
      <c r="C658" s="32" t="s">
        <v>2096</v>
      </c>
      <c r="D658" s="32" t="s">
        <v>2091</v>
      </c>
      <c r="E658" s="4">
        <v>3</v>
      </c>
      <c r="F658" s="4">
        <v>129000</v>
      </c>
      <c r="G658" s="4">
        <v>12900</v>
      </c>
      <c r="H658" s="4">
        <v>141900</v>
      </c>
    </row>
    <row r="659" spans="1:8" ht="15.75">
      <c r="A659" s="32" t="s">
        <v>6</v>
      </c>
      <c r="B659" s="32" t="s">
        <v>2129</v>
      </c>
      <c r="C659" s="32" t="s">
        <v>2126</v>
      </c>
      <c r="D659" s="32" t="s">
        <v>2130</v>
      </c>
      <c r="E659" s="4">
        <v>23</v>
      </c>
      <c r="F659" s="4">
        <v>868020</v>
      </c>
      <c r="G659" s="4">
        <v>86802</v>
      </c>
      <c r="H659" s="4">
        <v>954822</v>
      </c>
    </row>
    <row r="660" spans="1:8" ht="15.75">
      <c r="A660" s="32" t="s">
        <v>6</v>
      </c>
      <c r="B660" s="32" t="s">
        <v>2133</v>
      </c>
      <c r="C660" s="32" t="s">
        <v>2126</v>
      </c>
      <c r="D660" s="32" t="s">
        <v>2134</v>
      </c>
      <c r="E660" s="4">
        <v>2</v>
      </c>
      <c r="F660" s="4">
        <v>78180</v>
      </c>
      <c r="G660" s="4">
        <v>7818</v>
      </c>
      <c r="H660" s="4">
        <v>85998</v>
      </c>
    </row>
    <row r="661" spans="1:8" ht="15.75">
      <c r="A661" s="32" t="s">
        <v>6</v>
      </c>
      <c r="B661" s="32" t="s">
        <v>2138</v>
      </c>
      <c r="C661" s="32" t="s">
        <v>2126</v>
      </c>
      <c r="D661" s="32" t="s">
        <v>2139</v>
      </c>
      <c r="E661" s="4">
        <v>4</v>
      </c>
      <c r="F661" s="4">
        <v>208000</v>
      </c>
      <c r="G661" s="4">
        <v>20800</v>
      </c>
      <c r="H661" s="4">
        <v>228800</v>
      </c>
    </row>
    <row r="662" spans="1:8" ht="15.75">
      <c r="A662" s="32" t="s">
        <v>6</v>
      </c>
      <c r="B662" s="32" t="s">
        <v>2140</v>
      </c>
      <c r="C662" s="32" t="s">
        <v>2126</v>
      </c>
      <c r="D662" s="32" t="s">
        <v>2110</v>
      </c>
      <c r="E662" s="4">
        <v>1</v>
      </c>
      <c r="F662" s="4">
        <v>44000</v>
      </c>
      <c r="G662" s="4">
        <v>4400</v>
      </c>
      <c r="H662" s="4">
        <v>48400</v>
      </c>
    </row>
    <row r="663" spans="1:8" ht="15.75">
      <c r="A663" s="32" t="s">
        <v>6</v>
      </c>
      <c r="B663" s="32" t="s">
        <v>2141</v>
      </c>
      <c r="C663" s="32" t="s">
        <v>2126</v>
      </c>
      <c r="D663" s="32" t="s">
        <v>2112</v>
      </c>
      <c r="E663" s="4">
        <v>7</v>
      </c>
      <c r="F663" s="4">
        <v>308000</v>
      </c>
      <c r="G663" s="4">
        <v>30800</v>
      </c>
      <c r="H663" s="4">
        <v>338800</v>
      </c>
    </row>
    <row r="664" spans="1:8" ht="15.75">
      <c r="A664" s="32" t="s">
        <v>6</v>
      </c>
      <c r="B664" s="32" t="s">
        <v>2144</v>
      </c>
      <c r="C664" s="32" t="s">
        <v>2126</v>
      </c>
      <c r="D664" s="32" t="s">
        <v>2145</v>
      </c>
      <c r="E664" s="4">
        <v>1</v>
      </c>
      <c r="F664" s="4">
        <v>45000</v>
      </c>
      <c r="G664" s="4">
        <v>4500</v>
      </c>
      <c r="H664" s="4">
        <v>49500</v>
      </c>
    </row>
    <row r="665" spans="1:8" ht="15.75">
      <c r="A665" s="32" t="s">
        <v>6</v>
      </c>
      <c r="B665" s="32" t="s">
        <v>2150</v>
      </c>
      <c r="C665" s="32" t="s">
        <v>2149</v>
      </c>
      <c r="D665" s="32" t="s">
        <v>2151</v>
      </c>
      <c r="E665" s="4">
        <v>6</v>
      </c>
      <c r="F665" s="4">
        <v>396480</v>
      </c>
      <c r="G665" s="4">
        <v>39648</v>
      </c>
      <c r="H665" s="4">
        <v>436128</v>
      </c>
    </row>
    <row r="666" spans="1:8" ht="15.75">
      <c r="A666" s="32" t="s">
        <v>6</v>
      </c>
      <c r="B666" s="32" t="s">
        <v>2154</v>
      </c>
      <c r="C666" s="32" t="s">
        <v>2153</v>
      </c>
      <c r="D666" s="32" t="s">
        <v>2155</v>
      </c>
      <c r="E666" s="4">
        <v>2</v>
      </c>
      <c r="F666" s="4">
        <v>150000</v>
      </c>
      <c r="G666" s="4">
        <v>15000</v>
      </c>
      <c r="H666" s="4">
        <v>165000</v>
      </c>
    </row>
    <row r="667" spans="1:8" ht="15.75">
      <c r="A667" s="32" t="s">
        <v>6</v>
      </c>
      <c r="B667" s="32" t="s">
        <v>2157</v>
      </c>
      <c r="C667" s="32" t="s">
        <v>2153</v>
      </c>
      <c r="D667" s="32" t="s">
        <v>2158</v>
      </c>
      <c r="E667" s="4">
        <v>6</v>
      </c>
      <c r="F667" s="4">
        <v>467700</v>
      </c>
      <c r="G667" s="4">
        <v>46770</v>
      </c>
      <c r="H667" s="4">
        <v>514470</v>
      </c>
    </row>
    <row r="668" spans="1:8" ht="15.75">
      <c r="A668" s="32" t="s">
        <v>6</v>
      </c>
      <c r="B668" s="32" t="s">
        <v>2163</v>
      </c>
      <c r="C668" s="32" t="s">
        <v>2160</v>
      </c>
      <c r="D668" s="32" t="s">
        <v>2164</v>
      </c>
      <c r="E668" s="4">
        <v>4</v>
      </c>
      <c r="F668" s="4">
        <v>311800</v>
      </c>
      <c r="G668" s="4">
        <v>31180</v>
      </c>
      <c r="H668" s="4">
        <v>342980</v>
      </c>
    </row>
    <row r="669" spans="1:8" ht="15.75">
      <c r="A669" s="32" t="s">
        <v>6</v>
      </c>
      <c r="B669" s="32" t="s">
        <v>2166</v>
      </c>
      <c r="C669" s="32" t="s">
        <v>2153</v>
      </c>
      <c r="D669" s="32" t="s">
        <v>2091</v>
      </c>
      <c r="E669" s="4">
        <v>5</v>
      </c>
      <c r="F669" s="4">
        <v>315000</v>
      </c>
      <c r="G669" s="4">
        <v>31500</v>
      </c>
      <c r="H669" s="4">
        <v>346500</v>
      </c>
    </row>
    <row r="670" spans="1:8" ht="15.75">
      <c r="A670" s="32" t="s">
        <v>6</v>
      </c>
      <c r="B670" s="32" t="s">
        <v>2174</v>
      </c>
      <c r="C670" s="32" t="s">
        <v>2173</v>
      </c>
      <c r="D670" s="32" t="s">
        <v>2175</v>
      </c>
      <c r="E670" s="4">
        <v>-280</v>
      </c>
      <c r="F670" s="4">
        <v>-15209600</v>
      </c>
      <c r="G670" s="4">
        <v>-1520960</v>
      </c>
      <c r="H670" s="4">
        <v>-16730560</v>
      </c>
    </row>
    <row r="671" spans="1:8" ht="15.75">
      <c r="A671" s="32" t="s">
        <v>6</v>
      </c>
      <c r="B671" s="32" t="s">
        <v>2177</v>
      </c>
      <c r="C671" s="32" t="s">
        <v>2176</v>
      </c>
      <c r="D671" s="32" t="s">
        <v>2178</v>
      </c>
      <c r="E671" s="4">
        <v>362</v>
      </c>
      <c r="F671" s="4">
        <v>8688000</v>
      </c>
      <c r="G671" s="4">
        <v>868800</v>
      </c>
      <c r="H671" s="4">
        <v>9556800</v>
      </c>
    </row>
    <row r="672" spans="1:8" ht="15.75">
      <c r="A672" s="32" t="s">
        <v>6</v>
      </c>
      <c r="B672" s="32" t="s">
        <v>2180</v>
      </c>
      <c r="C672" s="32" t="s">
        <v>2179</v>
      </c>
      <c r="D672" s="32" t="s">
        <v>2181</v>
      </c>
      <c r="E672" s="4">
        <v>564</v>
      </c>
      <c r="F672" s="4">
        <v>11504600</v>
      </c>
      <c r="G672" s="4">
        <v>1150460</v>
      </c>
      <c r="H672" s="4">
        <v>12655060</v>
      </c>
    </row>
    <row r="673" spans="1:8" ht="15.75">
      <c r="A673" s="32" t="s">
        <v>6</v>
      </c>
      <c r="B673" s="32" t="s">
        <v>2187</v>
      </c>
      <c r="C673" s="32" t="s">
        <v>2186</v>
      </c>
      <c r="D673" s="32" t="s">
        <v>2188</v>
      </c>
      <c r="E673" s="4">
        <v>22</v>
      </c>
      <c r="F673" s="4">
        <v>647900</v>
      </c>
      <c r="G673" s="4">
        <v>64790</v>
      </c>
      <c r="H673" s="4">
        <v>712690</v>
      </c>
    </row>
    <row r="674" spans="1:8" ht="15.75">
      <c r="A674" s="32" t="s">
        <v>6</v>
      </c>
      <c r="B674" s="32" t="s">
        <v>2222</v>
      </c>
      <c r="C674" s="32" t="s">
        <v>2221</v>
      </c>
      <c r="D674" s="32" t="s">
        <v>2223</v>
      </c>
      <c r="E674" s="4">
        <v>541</v>
      </c>
      <c r="F674" s="4">
        <v>15148000</v>
      </c>
      <c r="G674" s="4">
        <v>1514800</v>
      </c>
      <c r="H674" s="4">
        <v>16662800</v>
      </c>
    </row>
    <row r="675" spans="1:8" ht="15.75">
      <c r="A675" s="32" t="s">
        <v>6</v>
      </c>
      <c r="B675" s="32" t="s">
        <v>2242</v>
      </c>
      <c r="C675" s="32" t="s">
        <v>2241</v>
      </c>
      <c r="D675" s="32" t="s">
        <v>2243</v>
      </c>
      <c r="E675" s="4">
        <v>3</v>
      </c>
      <c r="F675" s="4">
        <v>121710</v>
      </c>
      <c r="G675" s="4">
        <v>12171</v>
      </c>
      <c r="H675" s="4">
        <v>133881</v>
      </c>
    </row>
    <row r="676" spans="1:8" ht="15.75">
      <c r="A676" s="32" t="s">
        <v>6</v>
      </c>
      <c r="B676" s="32" t="s">
        <v>2252</v>
      </c>
      <c r="C676" s="32" t="s">
        <v>2251</v>
      </c>
      <c r="D676" s="32" t="s">
        <v>2253</v>
      </c>
      <c r="E676" s="4">
        <v>20</v>
      </c>
      <c r="F676" s="4">
        <v>960000</v>
      </c>
      <c r="G676" s="4">
        <v>96000</v>
      </c>
      <c r="H676" s="4">
        <v>1056000</v>
      </c>
    </row>
    <row r="677" spans="1:8" ht="15.75">
      <c r="A677" s="32" t="s">
        <v>6</v>
      </c>
      <c r="B677" s="32" t="s">
        <v>2264</v>
      </c>
      <c r="C677" s="32" t="s">
        <v>2263</v>
      </c>
      <c r="D677" s="32" t="s">
        <v>2265</v>
      </c>
      <c r="E677" s="4">
        <v>90</v>
      </c>
      <c r="F677" s="4">
        <v>758700</v>
      </c>
      <c r="G677" s="4">
        <v>75870</v>
      </c>
      <c r="H677" s="4">
        <v>834570</v>
      </c>
    </row>
    <row r="678" spans="1:8" ht="15.75">
      <c r="A678" s="32" t="s">
        <v>6</v>
      </c>
      <c r="B678" s="32" t="s">
        <v>2267</v>
      </c>
      <c r="C678" s="32" t="s">
        <v>2266</v>
      </c>
      <c r="D678" s="32" t="s">
        <v>2268</v>
      </c>
      <c r="E678" s="4">
        <v>127</v>
      </c>
      <c r="F678" s="4">
        <v>1456690</v>
      </c>
      <c r="G678" s="4">
        <v>145669</v>
      </c>
      <c r="H678" s="4">
        <v>1602359</v>
      </c>
    </row>
    <row r="679" spans="1:8" ht="15.75">
      <c r="A679" s="32" t="s">
        <v>6</v>
      </c>
      <c r="B679" s="32" t="s">
        <v>2270</v>
      </c>
      <c r="C679" s="32" t="s">
        <v>2269</v>
      </c>
      <c r="D679" s="32" t="s">
        <v>2271</v>
      </c>
      <c r="E679" s="4">
        <v>1</v>
      </c>
      <c r="F679" s="4">
        <v>28500</v>
      </c>
      <c r="G679" s="4">
        <v>2850</v>
      </c>
      <c r="H679" s="4">
        <v>31350</v>
      </c>
    </row>
    <row r="680" spans="1:8" ht="15.75">
      <c r="A680" s="32" t="s">
        <v>6</v>
      </c>
      <c r="B680" s="32" t="s">
        <v>2273</v>
      </c>
      <c r="C680" s="32" t="s">
        <v>2272</v>
      </c>
      <c r="D680" s="32" t="s">
        <v>2274</v>
      </c>
      <c r="E680" s="4">
        <v>200</v>
      </c>
      <c r="F680" s="4">
        <v>4058000</v>
      </c>
      <c r="G680" s="4">
        <v>405800</v>
      </c>
      <c r="H680" s="4">
        <v>4463800</v>
      </c>
    </row>
    <row r="681" spans="1:8" ht="15.75">
      <c r="A681" s="32" t="s">
        <v>6</v>
      </c>
      <c r="B681" s="32" t="s">
        <v>2276</v>
      </c>
      <c r="C681" s="32" t="s">
        <v>2275</v>
      </c>
      <c r="D681" s="32"/>
      <c r="E681" s="4">
        <v>10</v>
      </c>
      <c r="F681" s="4">
        <v>230000</v>
      </c>
      <c r="G681" s="4">
        <v>23000</v>
      </c>
      <c r="H681" s="4">
        <v>253000</v>
      </c>
    </row>
    <row r="682" spans="1:8" ht="15.75">
      <c r="A682" s="32" t="s">
        <v>6</v>
      </c>
      <c r="B682" s="32" t="s">
        <v>2284</v>
      </c>
      <c r="C682" s="32" t="s">
        <v>2283</v>
      </c>
      <c r="D682" s="32" t="s">
        <v>2285</v>
      </c>
      <c r="E682" s="4">
        <v>100</v>
      </c>
      <c r="F682" s="4">
        <v>2000000</v>
      </c>
      <c r="G682" s="4">
        <v>200000</v>
      </c>
      <c r="H682" s="4">
        <v>2200000</v>
      </c>
    </row>
    <row r="683" spans="1:8" ht="15.75">
      <c r="A683" s="32" t="s">
        <v>6</v>
      </c>
      <c r="B683" s="32" t="s">
        <v>2313</v>
      </c>
      <c r="C683" s="32" t="s">
        <v>2312</v>
      </c>
      <c r="D683" s="32" t="s">
        <v>2314</v>
      </c>
      <c r="E683" s="4">
        <v>53</v>
      </c>
      <c r="F683" s="4">
        <v>223395</v>
      </c>
      <c r="G683" s="4">
        <v>22340</v>
      </c>
      <c r="H683" s="4">
        <v>245735</v>
      </c>
    </row>
    <row r="684" spans="1:8" ht="15.75">
      <c r="A684" s="32" t="s">
        <v>6</v>
      </c>
      <c r="B684" s="32" t="s">
        <v>2343</v>
      </c>
      <c r="C684" s="32" t="s">
        <v>299</v>
      </c>
      <c r="D684" s="32" t="s">
        <v>2344</v>
      </c>
      <c r="E684" s="4">
        <v>200</v>
      </c>
      <c r="F684" s="4">
        <v>2032400</v>
      </c>
      <c r="G684" s="4">
        <v>203240</v>
      </c>
      <c r="H684" s="4">
        <v>2235640</v>
      </c>
    </row>
    <row r="685" spans="1:8" ht="15.75">
      <c r="A685" s="32" t="s">
        <v>6</v>
      </c>
      <c r="B685" s="32" t="s">
        <v>2363</v>
      </c>
      <c r="C685" s="32" t="s">
        <v>314</v>
      </c>
      <c r="D685" s="32" t="s">
        <v>2364</v>
      </c>
      <c r="E685" s="4">
        <v>20</v>
      </c>
      <c r="F685" s="4">
        <v>141380</v>
      </c>
      <c r="G685" s="4">
        <v>14138</v>
      </c>
      <c r="H685" s="4">
        <v>155518</v>
      </c>
    </row>
    <row r="686" spans="1:8" ht="15.75">
      <c r="A686" s="32" t="s">
        <v>6</v>
      </c>
      <c r="B686" s="32" t="s">
        <v>2397</v>
      </c>
      <c r="C686" s="32" t="s">
        <v>236</v>
      </c>
      <c r="D686" s="32" t="s">
        <v>2398</v>
      </c>
      <c r="E686" s="4">
        <v>58</v>
      </c>
      <c r="F686" s="4">
        <v>311982</v>
      </c>
      <c r="G686" s="4">
        <v>31198</v>
      </c>
      <c r="H686" s="4">
        <v>343180</v>
      </c>
    </row>
    <row r="687" spans="1:8" ht="15.75">
      <c r="A687" s="32" t="s">
        <v>6</v>
      </c>
      <c r="B687" s="32" t="s">
        <v>2400</v>
      </c>
      <c r="C687" s="32" t="s">
        <v>236</v>
      </c>
      <c r="D687" s="32" t="s">
        <v>2401</v>
      </c>
      <c r="E687" s="4">
        <v>70</v>
      </c>
      <c r="F687" s="4">
        <v>473000</v>
      </c>
      <c r="G687" s="4">
        <v>47300</v>
      </c>
      <c r="H687" s="4">
        <v>520300</v>
      </c>
    </row>
    <row r="688" spans="1:8" ht="15.75">
      <c r="A688" s="32" t="s">
        <v>6</v>
      </c>
      <c r="B688" s="32" t="s">
        <v>2402</v>
      </c>
      <c r="C688" s="32" t="s">
        <v>236</v>
      </c>
      <c r="D688" s="32" t="s">
        <v>2403</v>
      </c>
      <c r="E688" s="4">
        <v>57</v>
      </c>
      <c r="F688" s="4">
        <v>471219</v>
      </c>
      <c r="G688" s="4">
        <v>47122</v>
      </c>
      <c r="H688" s="4">
        <v>518341</v>
      </c>
    </row>
    <row r="689" spans="1:8" ht="15.75">
      <c r="A689" s="32" t="s">
        <v>6</v>
      </c>
      <c r="B689" s="32" t="s">
        <v>2404</v>
      </c>
      <c r="C689" s="32" t="s">
        <v>236</v>
      </c>
      <c r="D689" s="32" t="s">
        <v>2405</v>
      </c>
      <c r="E689" s="4">
        <v>3</v>
      </c>
      <c r="F689" s="4">
        <v>29226</v>
      </c>
      <c r="G689" s="4">
        <v>2923</v>
      </c>
      <c r="H689" s="4">
        <v>32149</v>
      </c>
    </row>
    <row r="690" spans="1:8" ht="15.75">
      <c r="A690" s="32" t="s">
        <v>6</v>
      </c>
      <c r="B690" s="32" t="s">
        <v>2406</v>
      </c>
      <c r="C690" s="32" t="s">
        <v>236</v>
      </c>
      <c r="D690" s="32" t="s">
        <v>2407</v>
      </c>
      <c r="E690" s="4">
        <v>4</v>
      </c>
      <c r="F690" s="4">
        <v>13456</v>
      </c>
      <c r="G690" s="4">
        <v>1346</v>
      </c>
      <c r="H690" s="4">
        <v>14802</v>
      </c>
    </row>
    <row r="691" spans="1:8" ht="15.75">
      <c r="A691" s="32" t="s">
        <v>6</v>
      </c>
      <c r="B691" s="32" t="s">
        <v>2408</v>
      </c>
      <c r="C691" s="32" t="s">
        <v>236</v>
      </c>
      <c r="D691" s="32" t="s">
        <v>2409</v>
      </c>
      <c r="E691" s="4">
        <v>30</v>
      </c>
      <c r="F691" s="4">
        <v>113260</v>
      </c>
      <c r="G691" s="4">
        <v>11326</v>
      </c>
      <c r="H691" s="4">
        <v>124586</v>
      </c>
    </row>
    <row r="692" spans="1:8" ht="15.75">
      <c r="A692" s="32" t="s">
        <v>6</v>
      </c>
      <c r="B692" s="32" t="s">
        <v>2410</v>
      </c>
      <c r="C692" s="32" t="s">
        <v>223</v>
      </c>
      <c r="D692" s="32" t="s">
        <v>52</v>
      </c>
      <c r="E692" s="4">
        <v>1</v>
      </c>
      <c r="F692" s="4">
        <v>8800</v>
      </c>
      <c r="G692" s="4">
        <v>880</v>
      </c>
      <c r="H692" s="4">
        <v>9680</v>
      </c>
    </row>
    <row r="693" spans="1:8" ht="15.75">
      <c r="A693" s="32" t="s">
        <v>6</v>
      </c>
      <c r="B693" s="32" t="s">
        <v>2411</v>
      </c>
      <c r="C693" s="32" t="s">
        <v>223</v>
      </c>
      <c r="D693" s="32" t="s">
        <v>104</v>
      </c>
      <c r="E693" s="4">
        <v>2</v>
      </c>
      <c r="F693" s="4">
        <v>19200</v>
      </c>
      <c r="G693" s="4">
        <v>1920</v>
      </c>
      <c r="H693" s="4">
        <v>21120</v>
      </c>
    </row>
    <row r="694" spans="1:8" ht="15.75">
      <c r="A694" s="32" t="s">
        <v>6</v>
      </c>
      <c r="B694" s="32" t="s">
        <v>2414</v>
      </c>
      <c r="C694" s="32" t="s">
        <v>223</v>
      </c>
      <c r="D694" s="32" t="s">
        <v>58</v>
      </c>
      <c r="E694" s="4">
        <v>1</v>
      </c>
      <c r="F694" s="4">
        <v>6400</v>
      </c>
      <c r="G694" s="4">
        <v>640</v>
      </c>
      <c r="H694" s="4">
        <v>7040</v>
      </c>
    </row>
    <row r="695" spans="1:8" ht="15.75">
      <c r="A695" s="32" t="s">
        <v>6</v>
      </c>
      <c r="B695" s="32" t="s">
        <v>2420</v>
      </c>
      <c r="C695" s="32" t="s">
        <v>2287</v>
      </c>
      <c r="D695" s="32" t="s">
        <v>2421</v>
      </c>
      <c r="E695" s="4">
        <v>20</v>
      </c>
      <c r="F695" s="4">
        <v>131020</v>
      </c>
      <c r="G695" s="4">
        <v>13102</v>
      </c>
      <c r="H695" s="4">
        <v>144122</v>
      </c>
    </row>
    <row r="696" spans="1:8" ht="15.75">
      <c r="A696" s="32" t="s">
        <v>6</v>
      </c>
      <c r="B696" s="32" t="s">
        <v>2422</v>
      </c>
      <c r="C696" s="32" t="s">
        <v>2287</v>
      </c>
      <c r="D696" s="32" t="s">
        <v>2423</v>
      </c>
      <c r="E696" s="4">
        <v>20</v>
      </c>
      <c r="F696" s="4">
        <v>152660</v>
      </c>
      <c r="G696" s="4">
        <v>15266</v>
      </c>
      <c r="H696" s="4">
        <v>167926</v>
      </c>
    </row>
    <row r="697" spans="1:8" ht="15.75">
      <c r="A697" s="32" t="s">
        <v>6</v>
      </c>
      <c r="B697" s="32" t="s">
        <v>2432</v>
      </c>
      <c r="C697" s="32" t="s">
        <v>267</v>
      </c>
      <c r="D697" s="32" t="s">
        <v>2433</v>
      </c>
      <c r="E697" s="4">
        <v>41</v>
      </c>
      <c r="F697" s="4">
        <v>204718</v>
      </c>
      <c r="G697" s="4">
        <v>20472</v>
      </c>
      <c r="H697" s="4">
        <v>225190</v>
      </c>
    </row>
    <row r="698" spans="1:8" ht="15.75">
      <c r="A698" s="32" t="s">
        <v>6</v>
      </c>
      <c r="B698" s="32" t="s">
        <v>2436</v>
      </c>
      <c r="C698" s="32" t="s">
        <v>267</v>
      </c>
      <c r="D698" s="32" t="s">
        <v>2437</v>
      </c>
      <c r="E698" s="4">
        <v>81</v>
      </c>
      <c r="F698" s="4">
        <v>401355</v>
      </c>
      <c r="G698" s="4">
        <v>40136</v>
      </c>
      <c r="H698" s="4">
        <v>441491</v>
      </c>
    </row>
    <row r="699" spans="1:8" ht="15.75">
      <c r="A699" s="32" t="s">
        <v>6</v>
      </c>
      <c r="B699" s="32" t="s">
        <v>2440</v>
      </c>
      <c r="C699" s="32" t="s">
        <v>267</v>
      </c>
      <c r="D699" s="32" t="s">
        <v>2441</v>
      </c>
      <c r="E699" s="4">
        <v>20</v>
      </c>
      <c r="F699" s="4">
        <v>146860</v>
      </c>
      <c r="G699" s="4">
        <v>14686</v>
      </c>
      <c r="H699" s="4">
        <v>161546</v>
      </c>
    </row>
    <row r="700" spans="1:8" ht="15.75">
      <c r="A700" s="32" t="s">
        <v>6</v>
      </c>
      <c r="B700" s="32" t="s">
        <v>2442</v>
      </c>
      <c r="C700" s="32" t="s">
        <v>267</v>
      </c>
      <c r="D700" s="32" t="s">
        <v>2443</v>
      </c>
      <c r="E700" s="4">
        <v>10</v>
      </c>
      <c r="F700" s="4">
        <v>84870</v>
      </c>
      <c r="G700" s="4">
        <v>8487</v>
      </c>
      <c r="H700" s="4">
        <v>93357</v>
      </c>
    </row>
    <row r="701" spans="1:8" ht="15.75">
      <c r="A701" s="32" t="s">
        <v>6</v>
      </c>
      <c r="B701" s="32" t="s">
        <v>2444</v>
      </c>
      <c r="C701" s="32" t="s">
        <v>267</v>
      </c>
      <c r="D701" s="32" t="s">
        <v>2445</v>
      </c>
      <c r="E701" s="4">
        <v>16</v>
      </c>
      <c r="F701" s="4">
        <v>154080</v>
      </c>
      <c r="G701" s="4">
        <v>15408</v>
      </c>
      <c r="H701" s="4">
        <v>169488</v>
      </c>
    </row>
    <row r="702" spans="1:8" ht="15.75">
      <c r="A702" s="32" t="s">
        <v>6</v>
      </c>
      <c r="B702" s="32" t="s">
        <v>2473</v>
      </c>
      <c r="C702" s="32" t="s">
        <v>264</v>
      </c>
      <c r="D702" s="32" t="s">
        <v>2474</v>
      </c>
      <c r="E702" s="4">
        <v>722</v>
      </c>
      <c r="F702" s="4">
        <v>2758780</v>
      </c>
      <c r="G702" s="4">
        <v>275878</v>
      </c>
      <c r="H702" s="4">
        <v>3034658</v>
      </c>
    </row>
    <row r="703" spans="1:8" ht="15.75">
      <c r="A703" s="32" t="s">
        <v>6</v>
      </c>
      <c r="B703" s="32" t="s">
        <v>2475</v>
      </c>
      <c r="C703" s="32" t="s">
        <v>264</v>
      </c>
      <c r="D703" s="32" t="s">
        <v>2476</v>
      </c>
      <c r="E703" s="4">
        <v>160</v>
      </c>
      <c r="F703" s="4">
        <v>827680</v>
      </c>
      <c r="G703" s="4">
        <v>82768</v>
      </c>
      <c r="H703" s="4">
        <v>910448</v>
      </c>
    </row>
    <row r="704" spans="1:8" ht="15.75">
      <c r="A704" s="32" t="s">
        <v>6</v>
      </c>
      <c r="B704" s="32" t="s">
        <v>2477</v>
      </c>
      <c r="C704" s="32" t="s">
        <v>264</v>
      </c>
      <c r="D704" s="32" t="s">
        <v>2478</v>
      </c>
      <c r="E704" s="4">
        <v>650</v>
      </c>
      <c r="F704" s="4">
        <v>3495050</v>
      </c>
      <c r="G704" s="4">
        <v>349505</v>
      </c>
      <c r="H704" s="4">
        <v>3844555</v>
      </c>
    </row>
    <row r="705" spans="1:8" ht="15.75">
      <c r="A705" s="32" t="s">
        <v>6</v>
      </c>
      <c r="B705" s="32" t="s">
        <v>2479</v>
      </c>
      <c r="C705" s="32" t="s">
        <v>264</v>
      </c>
      <c r="D705" s="32" t="s">
        <v>2480</v>
      </c>
      <c r="E705" s="4">
        <v>650</v>
      </c>
      <c r="F705" s="4">
        <v>3062910</v>
      </c>
      <c r="G705" s="4">
        <v>306292</v>
      </c>
      <c r="H705" s="4">
        <v>3369202</v>
      </c>
    </row>
    <row r="706" spans="1:8" ht="15.75">
      <c r="A706" s="32" t="s">
        <v>6</v>
      </c>
      <c r="B706" s="32" t="s">
        <v>2482</v>
      </c>
      <c r="C706" s="32" t="s">
        <v>264</v>
      </c>
      <c r="D706" s="32" t="s">
        <v>2483</v>
      </c>
      <c r="E706" s="4">
        <v>20</v>
      </c>
      <c r="F706" s="4">
        <v>58900</v>
      </c>
      <c r="G706" s="4">
        <v>5890</v>
      </c>
      <c r="H706" s="4">
        <v>64790</v>
      </c>
    </row>
    <row r="707" spans="1:8" ht="15.75">
      <c r="A707" s="32" t="s">
        <v>6</v>
      </c>
      <c r="B707" s="32" t="s">
        <v>2484</v>
      </c>
      <c r="C707" s="32" t="s">
        <v>264</v>
      </c>
      <c r="D707" s="32" t="s">
        <v>2485</v>
      </c>
      <c r="E707" s="4">
        <v>245</v>
      </c>
      <c r="F707" s="4">
        <v>1378325</v>
      </c>
      <c r="G707" s="4">
        <v>137833</v>
      </c>
      <c r="H707" s="4">
        <v>1516158</v>
      </c>
    </row>
    <row r="708" spans="1:8" ht="15.75">
      <c r="A708" s="32" t="s">
        <v>6</v>
      </c>
      <c r="B708" s="32" t="s">
        <v>2486</v>
      </c>
      <c r="C708" s="32" t="s">
        <v>264</v>
      </c>
      <c r="D708" s="32" t="s">
        <v>2487</v>
      </c>
      <c r="E708" s="4">
        <v>138</v>
      </c>
      <c r="F708" s="4">
        <v>912485</v>
      </c>
      <c r="G708" s="4">
        <v>91250</v>
      </c>
      <c r="H708" s="4">
        <v>1003735</v>
      </c>
    </row>
    <row r="709" spans="1:8" ht="15.75">
      <c r="A709" s="32" t="s">
        <v>6</v>
      </c>
      <c r="B709" s="32" t="s">
        <v>2488</v>
      </c>
      <c r="C709" s="32" t="s">
        <v>264</v>
      </c>
      <c r="D709" s="32" t="s">
        <v>2489</v>
      </c>
      <c r="E709" s="4">
        <v>50</v>
      </c>
      <c r="F709" s="4">
        <v>113900</v>
      </c>
      <c r="G709" s="4">
        <v>11390</v>
      </c>
      <c r="H709" s="4">
        <v>125290</v>
      </c>
    </row>
    <row r="710" spans="1:8" ht="15.75">
      <c r="A710" s="32" t="s">
        <v>6</v>
      </c>
      <c r="B710" s="32" t="s">
        <v>2490</v>
      </c>
      <c r="C710" s="32" t="s">
        <v>264</v>
      </c>
      <c r="D710" s="32" t="s">
        <v>2491</v>
      </c>
      <c r="E710" s="4">
        <v>40</v>
      </c>
      <c r="F710" s="4">
        <v>302480</v>
      </c>
      <c r="G710" s="4">
        <v>30248</v>
      </c>
      <c r="H710" s="4">
        <v>332728</v>
      </c>
    </row>
    <row r="711" spans="1:8" ht="15.75">
      <c r="A711" s="32" t="s">
        <v>6</v>
      </c>
      <c r="B711" s="32" t="s">
        <v>2492</v>
      </c>
      <c r="C711" s="32" t="s">
        <v>264</v>
      </c>
      <c r="D711" s="32" t="s">
        <v>2493</v>
      </c>
      <c r="E711" s="4">
        <v>230</v>
      </c>
      <c r="F711" s="4">
        <v>2368310</v>
      </c>
      <c r="G711" s="4">
        <v>236831</v>
      </c>
      <c r="H711" s="4">
        <v>2605141</v>
      </c>
    </row>
    <row r="712" spans="1:8" ht="15.75">
      <c r="A712" s="32" t="s">
        <v>6</v>
      </c>
      <c r="B712" s="32" t="s">
        <v>2494</v>
      </c>
      <c r="C712" s="32" t="s">
        <v>264</v>
      </c>
      <c r="D712" s="32" t="s">
        <v>2495</v>
      </c>
      <c r="E712" s="4">
        <v>50</v>
      </c>
      <c r="F712" s="4">
        <v>129000</v>
      </c>
      <c r="G712" s="4">
        <v>12900</v>
      </c>
      <c r="H712" s="4">
        <v>141900</v>
      </c>
    </row>
    <row r="713" spans="1:8" ht="15.75">
      <c r="A713" s="32" t="s">
        <v>6</v>
      </c>
      <c r="B713" s="32" t="s">
        <v>2496</v>
      </c>
      <c r="C713" s="32" t="s">
        <v>264</v>
      </c>
      <c r="D713" s="32" t="s">
        <v>2497</v>
      </c>
      <c r="E713" s="4">
        <v>46</v>
      </c>
      <c r="F713" s="4">
        <v>526240</v>
      </c>
      <c r="G713" s="4">
        <v>52624</v>
      </c>
      <c r="H713" s="4">
        <v>578864</v>
      </c>
    </row>
    <row r="714" spans="1:8" ht="15.75">
      <c r="A714" s="32" t="s">
        <v>6</v>
      </c>
      <c r="B714" s="32" t="s">
        <v>2503</v>
      </c>
      <c r="C714" s="32" t="s">
        <v>264</v>
      </c>
      <c r="D714" s="32" t="s">
        <v>2504</v>
      </c>
      <c r="E714" s="4">
        <v>30</v>
      </c>
      <c r="F714" s="4">
        <v>88200</v>
      </c>
      <c r="G714" s="4">
        <v>8820</v>
      </c>
      <c r="H714" s="4">
        <v>97020</v>
      </c>
    </row>
    <row r="715" spans="1:8" ht="15.75">
      <c r="A715" s="32" t="s">
        <v>6</v>
      </c>
      <c r="B715" s="32" t="s">
        <v>2509</v>
      </c>
      <c r="C715" s="32" t="s">
        <v>264</v>
      </c>
      <c r="D715" s="32" t="s">
        <v>2510</v>
      </c>
      <c r="E715" s="4">
        <v>30</v>
      </c>
      <c r="F715" s="4">
        <v>120870</v>
      </c>
      <c r="G715" s="4">
        <v>12087</v>
      </c>
      <c r="H715" s="4">
        <v>132957</v>
      </c>
    </row>
    <row r="716" spans="1:8" ht="15.75">
      <c r="A716" s="32" t="s">
        <v>6</v>
      </c>
      <c r="B716" s="32" t="s">
        <v>2511</v>
      </c>
      <c r="C716" s="32" t="s">
        <v>264</v>
      </c>
      <c r="D716" s="32" t="s">
        <v>2512</v>
      </c>
      <c r="E716" s="4">
        <v>10</v>
      </c>
      <c r="F716" s="4">
        <v>42330</v>
      </c>
      <c r="G716" s="4">
        <v>4233</v>
      </c>
      <c r="H716" s="4">
        <v>46563</v>
      </c>
    </row>
    <row r="717" spans="1:8" ht="15.75">
      <c r="A717" s="32" t="s">
        <v>6</v>
      </c>
      <c r="B717" s="32" t="s">
        <v>2513</v>
      </c>
      <c r="C717" s="32" t="s">
        <v>294</v>
      </c>
      <c r="D717" s="32" t="s">
        <v>2514</v>
      </c>
      <c r="E717" s="4">
        <v>3</v>
      </c>
      <c r="F717" s="4">
        <v>14235</v>
      </c>
      <c r="G717" s="4">
        <v>1424</v>
      </c>
      <c r="H717" s="4">
        <v>15659</v>
      </c>
    </row>
    <row r="718" spans="1:8" ht="15.75">
      <c r="A718" s="32" t="s">
        <v>6</v>
      </c>
      <c r="B718" s="32" t="s">
        <v>2515</v>
      </c>
      <c r="C718" s="32" t="s">
        <v>294</v>
      </c>
      <c r="D718" s="32" t="s">
        <v>2516</v>
      </c>
      <c r="E718" s="4">
        <v>20</v>
      </c>
      <c r="F718" s="4">
        <v>117780</v>
      </c>
      <c r="G718" s="4">
        <v>11779</v>
      </c>
      <c r="H718" s="4">
        <v>129559</v>
      </c>
    </row>
    <row r="719" spans="1:8" ht="15.75">
      <c r="A719" s="32" t="s">
        <v>6</v>
      </c>
      <c r="B719" s="32" t="s">
        <v>2519</v>
      </c>
      <c r="C719" s="32" t="s">
        <v>294</v>
      </c>
      <c r="D719" s="32" t="s">
        <v>2520</v>
      </c>
      <c r="E719" s="4">
        <v>27</v>
      </c>
      <c r="F719" s="4">
        <v>188190</v>
      </c>
      <c r="G719" s="4">
        <v>18819</v>
      </c>
      <c r="H719" s="4">
        <v>207009</v>
      </c>
    </row>
    <row r="720" spans="1:8" ht="15.75">
      <c r="A720" s="32" t="s">
        <v>6</v>
      </c>
      <c r="B720" s="32" t="s">
        <v>2521</v>
      </c>
      <c r="C720" s="32" t="s">
        <v>294</v>
      </c>
      <c r="D720" s="32" t="s">
        <v>2522</v>
      </c>
      <c r="E720" s="4">
        <v>5</v>
      </c>
      <c r="F720" s="4">
        <v>40570</v>
      </c>
      <c r="G720" s="4">
        <v>4057</v>
      </c>
      <c r="H720" s="4">
        <v>44627</v>
      </c>
    </row>
    <row r="721" spans="1:8" ht="15.75">
      <c r="A721" s="32" t="s">
        <v>6</v>
      </c>
      <c r="B721" s="32" t="s">
        <v>2523</v>
      </c>
      <c r="C721" s="32" t="s">
        <v>294</v>
      </c>
      <c r="D721" s="32" t="s">
        <v>2524</v>
      </c>
      <c r="E721" s="4">
        <v>40</v>
      </c>
      <c r="F721" s="4">
        <v>124530</v>
      </c>
      <c r="G721" s="4">
        <v>12453</v>
      </c>
      <c r="H721" s="4">
        <v>136983</v>
      </c>
    </row>
    <row r="722" spans="1:8" ht="15.75">
      <c r="A722" s="32" t="s">
        <v>6</v>
      </c>
      <c r="B722" s="32" t="s">
        <v>2528</v>
      </c>
      <c r="C722" s="32" t="s">
        <v>294</v>
      </c>
      <c r="D722" s="32" t="s">
        <v>2529</v>
      </c>
      <c r="E722" s="4">
        <v>137</v>
      </c>
      <c r="F722" s="4">
        <v>370448</v>
      </c>
      <c r="G722" s="4">
        <v>37045</v>
      </c>
      <c r="H722" s="4">
        <v>407493</v>
      </c>
    </row>
    <row r="723" spans="1:8" ht="15.75">
      <c r="A723" s="32" t="s">
        <v>6</v>
      </c>
      <c r="B723" s="32" t="s">
        <v>2534</v>
      </c>
      <c r="C723" s="32" t="s">
        <v>299</v>
      </c>
      <c r="D723" s="32" t="s">
        <v>2535</v>
      </c>
      <c r="E723" s="4">
        <v>175</v>
      </c>
      <c r="F723" s="4">
        <v>776550</v>
      </c>
      <c r="G723" s="4">
        <v>77655</v>
      </c>
      <c r="H723" s="4">
        <v>854205</v>
      </c>
    </row>
    <row r="724" spans="1:8" ht="15.75">
      <c r="A724" s="32" t="s">
        <v>6</v>
      </c>
      <c r="B724" s="32" t="s">
        <v>2536</v>
      </c>
      <c r="C724" s="32" t="s">
        <v>299</v>
      </c>
      <c r="D724" s="32" t="s">
        <v>2537</v>
      </c>
      <c r="E724" s="4">
        <v>120</v>
      </c>
      <c r="F724" s="4">
        <v>604560</v>
      </c>
      <c r="G724" s="4">
        <v>60456</v>
      </c>
      <c r="H724" s="4">
        <v>665016</v>
      </c>
    </row>
    <row r="725" spans="1:8" ht="15.75">
      <c r="A725" s="32" t="s">
        <v>6</v>
      </c>
      <c r="B725" s="32" t="s">
        <v>2538</v>
      </c>
      <c r="C725" s="32" t="s">
        <v>299</v>
      </c>
      <c r="D725" s="32" t="s">
        <v>2539</v>
      </c>
      <c r="E725" s="4">
        <v>85</v>
      </c>
      <c r="F725" s="4">
        <v>399510</v>
      </c>
      <c r="G725" s="4">
        <v>39951</v>
      </c>
      <c r="H725" s="4">
        <v>439461</v>
      </c>
    </row>
    <row r="726" spans="1:8" ht="15.75">
      <c r="A726" s="32" t="s">
        <v>6</v>
      </c>
      <c r="B726" s="32" t="s">
        <v>2542</v>
      </c>
      <c r="C726" s="32" t="s">
        <v>299</v>
      </c>
      <c r="D726" s="32" t="s">
        <v>2543</v>
      </c>
      <c r="E726" s="4">
        <v>70</v>
      </c>
      <c r="F726" s="4">
        <v>468720</v>
      </c>
      <c r="G726" s="4">
        <v>46872</v>
      </c>
      <c r="H726" s="4">
        <v>515592</v>
      </c>
    </row>
    <row r="727" spans="1:8" ht="15.75">
      <c r="A727" s="32" t="s">
        <v>6</v>
      </c>
      <c r="B727" s="32" t="s">
        <v>2546</v>
      </c>
      <c r="C727" s="32" t="s">
        <v>299</v>
      </c>
      <c r="D727" s="32" t="s">
        <v>2547</v>
      </c>
      <c r="E727" s="4">
        <v>20</v>
      </c>
      <c r="F727" s="4">
        <v>56520</v>
      </c>
      <c r="G727" s="4">
        <v>5652</v>
      </c>
      <c r="H727" s="4">
        <v>62172</v>
      </c>
    </row>
    <row r="728" spans="1:8" ht="15.75">
      <c r="A728" s="32" t="s">
        <v>6</v>
      </c>
      <c r="B728" s="32" t="s">
        <v>2550</v>
      </c>
      <c r="C728" s="32" t="s">
        <v>299</v>
      </c>
      <c r="D728" s="32" t="s">
        <v>2551</v>
      </c>
      <c r="E728" s="4">
        <v>59</v>
      </c>
      <c r="F728" s="4">
        <v>190135</v>
      </c>
      <c r="G728" s="4">
        <v>19014</v>
      </c>
      <c r="H728" s="4">
        <v>209149</v>
      </c>
    </row>
    <row r="729" spans="1:8" ht="15.75">
      <c r="A729" s="32" t="s">
        <v>6</v>
      </c>
      <c r="B729" s="32" t="s">
        <v>2556</v>
      </c>
      <c r="C729" s="32" t="s">
        <v>299</v>
      </c>
      <c r="D729" s="32" t="s">
        <v>2557</v>
      </c>
      <c r="E729" s="4">
        <v>20</v>
      </c>
      <c r="F729" s="4">
        <v>70300</v>
      </c>
      <c r="G729" s="4">
        <v>7030</v>
      </c>
      <c r="H729" s="4">
        <v>77330</v>
      </c>
    </row>
    <row r="730" spans="1:8" ht="15.75">
      <c r="A730" s="32" t="s">
        <v>6</v>
      </c>
      <c r="B730" s="32" t="s">
        <v>2562</v>
      </c>
      <c r="C730" s="32" t="s">
        <v>299</v>
      </c>
      <c r="D730" s="32" t="s">
        <v>2563</v>
      </c>
      <c r="E730" s="4">
        <v>5</v>
      </c>
      <c r="F730" s="4">
        <v>19470</v>
      </c>
      <c r="G730" s="4">
        <v>1947</v>
      </c>
      <c r="H730" s="4">
        <v>21417</v>
      </c>
    </row>
    <row r="731" spans="1:8" ht="15.75">
      <c r="A731" s="32" t="s">
        <v>6</v>
      </c>
      <c r="B731" s="32" t="s">
        <v>2568</v>
      </c>
      <c r="C731" s="32" t="s">
        <v>307</v>
      </c>
      <c r="D731" s="32" t="s">
        <v>2569</v>
      </c>
      <c r="E731" s="4">
        <v>10</v>
      </c>
      <c r="F731" s="4">
        <v>58070</v>
      </c>
      <c r="G731" s="4">
        <v>5807</v>
      </c>
      <c r="H731" s="4">
        <v>63877</v>
      </c>
    </row>
    <row r="732" spans="1:8" ht="15.75">
      <c r="A732" s="32" t="s">
        <v>6</v>
      </c>
      <c r="B732" s="32" t="s">
        <v>2576</v>
      </c>
      <c r="C732" s="32" t="s">
        <v>310</v>
      </c>
      <c r="D732" s="32" t="s">
        <v>2577</v>
      </c>
      <c r="E732" s="4">
        <v>10</v>
      </c>
      <c r="F732" s="4">
        <v>43720</v>
      </c>
      <c r="G732" s="4">
        <v>4372</v>
      </c>
      <c r="H732" s="4">
        <v>48092</v>
      </c>
    </row>
    <row r="733" spans="1:8" ht="15.75">
      <c r="A733" s="32" t="s">
        <v>6</v>
      </c>
      <c r="B733" s="32" t="s">
        <v>2578</v>
      </c>
      <c r="C733" s="32" t="s">
        <v>310</v>
      </c>
      <c r="D733" s="32" t="s">
        <v>2579</v>
      </c>
      <c r="E733" s="4">
        <v>34</v>
      </c>
      <c r="F733" s="4">
        <v>198058</v>
      </c>
      <c r="G733" s="4">
        <v>19806</v>
      </c>
      <c r="H733" s="4">
        <v>217864</v>
      </c>
    </row>
    <row r="734" spans="1:8" ht="15.75">
      <c r="A734" s="32" t="s">
        <v>6</v>
      </c>
      <c r="B734" s="32" t="s">
        <v>2580</v>
      </c>
      <c r="C734" s="32" t="s">
        <v>310</v>
      </c>
      <c r="D734" s="32" t="s">
        <v>2581</v>
      </c>
      <c r="E734" s="4">
        <v>5</v>
      </c>
      <c r="F734" s="4">
        <v>35415</v>
      </c>
      <c r="G734" s="4">
        <v>3542</v>
      </c>
      <c r="H734" s="4">
        <v>38957</v>
      </c>
    </row>
    <row r="735" spans="1:8" ht="15.75">
      <c r="A735" s="32" t="s">
        <v>6</v>
      </c>
      <c r="B735" s="32" t="s">
        <v>2582</v>
      </c>
      <c r="C735" s="32" t="s">
        <v>310</v>
      </c>
      <c r="D735" s="32" t="s">
        <v>2583</v>
      </c>
      <c r="E735" s="4">
        <v>53</v>
      </c>
      <c r="F735" s="4">
        <v>436031</v>
      </c>
      <c r="G735" s="4">
        <v>43603</v>
      </c>
      <c r="H735" s="4">
        <v>479634</v>
      </c>
    </row>
    <row r="736" spans="1:8" ht="15.75">
      <c r="A736" s="32" t="s">
        <v>6</v>
      </c>
      <c r="B736" s="32" t="s">
        <v>2584</v>
      </c>
      <c r="C736" s="32" t="s">
        <v>310</v>
      </c>
      <c r="D736" s="32" t="s">
        <v>2585</v>
      </c>
      <c r="E736" s="4">
        <v>5</v>
      </c>
      <c r="F736" s="4">
        <v>46850</v>
      </c>
      <c r="G736" s="4">
        <v>4685</v>
      </c>
      <c r="H736" s="4">
        <v>51535</v>
      </c>
    </row>
    <row r="737" spans="1:8" ht="15.75">
      <c r="A737" s="32" t="s">
        <v>6</v>
      </c>
      <c r="B737" s="32" t="s">
        <v>2588</v>
      </c>
      <c r="C737" s="32" t="s">
        <v>312</v>
      </c>
      <c r="D737" s="32" t="s">
        <v>2589</v>
      </c>
      <c r="E737" s="4">
        <v>15</v>
      </c>
      <c r="F737" s="4">
        <v>63180</v>
      </c>
      <c r="G737" s="4">
        <v>6318</v>
      </c>
      <c r="H737" s="4">
        <v>69498</v>
      </c>
    </row>
    <row r="738" spans="1:8" ht="15.75">
      <c r="A738" s="32" t="s">
        <v>6</v>
      </c>
      <c r="B738" s="32" t="s">
        <v>2590</v>
      </c>
      <c r="C738" s="32" t="s">
        <v>312</v>
      </c>
      <c r="D738" s="32" t="s">
        <v>2591</v>
      </c>
      <c r="E738" s="4">
        <v>15</v>
      </c>
      <c r="F738" s="4">
        <v>78630</v>
      </c>
      <c r="G738" s="4">
        <v>7863</v>
      </c>
      <c r="H738" s="4">
        <v>86493</v>
      </c>
    </row>
    <row r="739" spans="1:8" ht="15.75">
      <c r="A739" s="32" t="s">
        <v>6</v>
      </c>
      <c r="B739" s="32" t="s">
        <v>2592</v>
      </c>
      <c r="C739" s="32" t="s">
        <v>312</v>
      </c>
      <c r="D739" s="32" t="s">
        <v>2593</v>
      </c>
      <c r="E739" s="4">
        <v>5</v>
      </c>
      <c r="F739" s="4">
        <v>31075</v>
      </c>
      <c r="G739" s="4">
        <v>3108</v>
      </c>
      <c r="H739" s="4">
        <v>34183</v>
      </c>
    </row>
    <row r="740" spans="1:8" ht="15.75">
      <c r="A740" s="32" t="s">
        <v>6</v>
      </c>
      <c r="B740" s="32" t="s">
        <v>2596</v>
      </c>
      <c r="C740" s="32" t="s">
        <v>314</v>
      </c>
      <c r="D740" s="32" t="s">
        <v>2597</v>
      </c>
      <c r="E740" s="4">
        <v>65</v>
      </c>
      <c r="F740" s="4">
        <v>264645</v>
      </c>
      <c r="G740" s="4">
        <v>26465</v>
      </c>
      <c r="H740" s="4">
        <v>291110</v>
      </c>
    </row>
    <row r="741" spans="1:8" ht="15.75">
      <c r="A741" s="32" t="s">
        <v>6</v>
      </c>
      <c r="B741" s="32" t="s">
        <v>2598</v>
      </c>
      <c r="C741" s="32" t="s">
        <v>314</v>
      </c>
      <c r="D741" s="32" t="s">
        <v>2599</v>
      </c>
      <c r="E741" s="4">
        <v>20</v>
      </c>
      <c r="F741" s="4">
        <v>101320</v>
      </c>
      <c r="G741" s="4">
        <v>10132</v>
      </c>
      <c r="H741" s="4">
        <v>111452</v>
      </c>
    </row>
    <row r="742" spans="1:8" ht="15.75">
      <c r="A742" s="32" t="s">
        <v>6</v>
      </c>
      <c r="B742" s="32" t="s">
        <v>2602</v>
      </c>
      <c r="C742" s="32" t="s">
        <v>314</v>
      </c>
      <c r="D742" s="32" t="s">
        <v>2603</v>
      </c>
      <c r="E742" s="4">
        <v>20</v>
      </c>
      <c r="F742" s="4">
        <v>120780</v>
      </c>
      <c r="G742" s="4">
        <v>12078</v>
      </c>
      <c r="H742" s="4">
        <v>132858</v>
      </c>
    </row>
    <row r="743" spans="1:8" ht="15.75">
      <c r="A743" s="32" t="s">
        <v>6</v>
      </c>
      <c r="B743" s="32" t="s">
        <v>2604</v>
      </c>
      <c r="C743" s="32" t="s">
        <v>314</v>
      </c>
      <c r="D743" s="32" t="s">
        <v>2605</v>
      </c>
      <c r="E743" s="4">
        <v>70</v>
      </c>
      <c r="F743" s="4">
        <v>201810</v>
      </c>
      <c r="G743" s="4">
        <v>20181</v>
      </c>
      <c r="H743" s="4">
        <v>221991</v>
      </c>
    </row>
    <row r="744" spans="1:8" ht="15.75">
      <c r="A744" s="32" t="s">
        <v>6</v>
      </c>
      <c r="B744" s="32" t="s">
        <v>2606</v>
      </c>
      <c r="C744" s="32" t="s">
        <v>314</v>
      </c>
      <c r="D744" s="32" t="s">
        <v>2607</v>
      </c>
      <c r="E744" s="4">
        <v>50</v>
      </c>
      <c r="F744" s="4">
        <v>132750</v>
      </c>
      <c r="G744" s="4">
        <v>13275</v>
      </c>
      <c r="H744" s="4">
        <v>146025</v>
      </c>
    </row>
    <row r="745" spans="1:8" ht="15.75">
      <c r="A745" s="32" t="s">
        <v>6</v>
      </c>
      <c r="B745" s="32" t="s">
        <v>2610</v>
      </c>
      <c r="C745" s="32" t="s">
        <v>314</v>
      </c>
      <c r="D745" s="32" t="s">
        <v>2611</v>
      </c>
      <c r="E745" s="4">
        <v>40</v>
      </c>
      <c r="F745" s="4">
        <v>131320</v>
      </c>
      <c r="G745" s="4">
        <v>13132</v>
      </c>
      <c r="H745" s="4">
        <v>144452</v>
      </c>
    </row>
    <row r="746" spans="1:8" ht="15.75">
      <c r="A746" s="32" t="s">
        <v>6</v>
      </c>
      <c r="B746" s="32" t="s">
        <v>2624</v>
      </c>
      <c r="C746" s="32" t="s">
        <v>318</v>
      </c>
      <c r="D746" s="32" t="s">
        <v>2625</v>
      </c>
      <c r="E746" s="4">
        <v>20</v>
      </c>
      <c r="F746" s="4">
        <v>56600</v>
      </c>
      <c r="G746" s="4">
        <v>5660</v>
      </c>
      <c r="H746" s="4">
        <v>62260</v>
      </c>
    </row>
    <row r="747" spans="1:8" ht="15.75">
      <c r="A747" s="32" t="s">
        <v>6</v>
      </c>
      <c r="B747" s="32" t="s">
        <v>2628</v>
      </c>
      <c r="C747" s="32" t="s">
        <v>318</v>
      </c>
      <c r="D747" s="32" t="s">
        <v>2629</v>
      </c>
      <c r="E747" s="4">
        <v>330</v>
      </c>
      <c r="F747" s="4">
        <v>1018050</v>
      </c>
      <c r="G747" s="4">
        <v>101805</v>
      </c>
      <c r="H747" s="4">
        <v>1119855</v>
      </c>
    </row>
    <row r="748" spans="1:8" ht="15.75">
      <c r="A748" s="32" t="s">
        <v>6</v>
      </c>
      <c r="B748" s="32" t="s">
        <v>2636</v>
      </c>
      <c r="C748" s="32" t="s">
        <v>2312</v>
      </c>
      <c r="D748" s="32" t="s">
        <v>2637</v>
      </c>
      <c r="E748" s="4">
        <v>30</v>
      </c>
      <c r="F748" s="4">
        <v>176170</v>
      </c>
      <c r="G748" s="4">
        <v>17617</v>
      </c>
      <c r="H748" s="4">
        <v>193787</v>
      </c>
    </row>
    <row r="749" spans="1:8" ht="15.75">
      <c r="A749" s="32" t="s">
        <v>6</v>
      </c>
      <c r="B749" s="32" t="s">
        <v>2638</v>
      </c>
      <c r="C749" s="32" t="s">
        <v>2312</v>
      </c>
      <c r="D749" s="32" t="s">
        <v>2639</v>
      </c>
      <c r="E749" s="4">
        <v>50</v>
      </c>
      <c r="F749" s="4">
        <v>345600</v>
      </c>
      <c r="G749" s="4">
        <v>34560</v>
      </c>
      <c r="H749" s="4">
        <v>380160</v>
      </c>
    </row>
    <row r="750" spans="1:8" ht="15.75">
      <c r="A750" s="32" t="s">
        <v>6</v>
      </c>
      <c r="B750" s="32" t="s">
        <v>2645</v>
      </c>
      <c r="C750" s="32" t="s">
        <v>2642</v>
      </c>
      <c r="D750" s="32" t="s">
        <v>2646</v>
      </c>
      <c r="E750" s="4">
        <v>10</v>
      </c>
      <c r="F750" s="4">
        <v>93000</v>
      </c>
      <c r="G750" s="4">
        <v>9300</v>
      </c>
      <c r="H750" s="4">
        <v>102300</v>
      </c>
    </row>
    <row r="751" spans="1:8" ht="15.75">
      <c r="A751" s="32" t="s">
        <v>6</v>
      </c>
      <c r="B751" s="32" t="s">
        <v>2656</v>
      </c>
      <c r="C751" s="32" t="s">
        <v>2312</v>
      </c>
      <c r="D751" s="32" t="s">
        <v>2657</v>
      </c>
      <c r="E751" s="4">
        <v>20</v>
      </c>
      <c r="F751" s="4">
        <v>74100</v>
      </c>
      <c r="G751" s="4">
        <v>7410</v>
      </c>
      <c r="H751" s="4">
        <v>81510</v>
      </c>
    </row>
    <row r="752" spans="1:8" ht="15.75">
      <c r="A752" s="32" t="s">
        <v>6</v>
      </c>
      <c r="B752" s="32" t="s">
        <v>2666</v>
      </c>
      <c r="C752" s="32" t="s">
        <v>2312</v>
      </c>
      <c r="D752" s="32" t="s">
        <v>2667</v>
      </c>
      <c r="E752" s="4">
        <v>20</v>
      </c>
      <c r="F752" s="4">
        <v>132000</v>
      </c>
      <c r="G752" s="4">
        <v>13200</v>
      </c>
      <c r="H752" s="4">
        <v>145200</v>
      </c>
    </row>
    <row r="753" spans="1:8" ht="15.75">
      <c r="A753" s="32" t="s">
        <v>6</v>
      </c>
      <c r="B753" s="32" t="s">
        <v>2671</v>
      </c>
      <c r="C753" s="32" t="s">
        <v>2312</v>
      </c>
      <c r="D753" s="32" t="s">
        <v>2672</v>
      </c>
      <c r="E753" s="4">
        <v>112</v>
      </c>
      <c r="F753" s="4">
        <v>540736</v>
      </c>
      <c r="G753" s="4">
        <v>54074</v>
      </c>
      <c r="H753" s="4">
        <v>594810</v>
      </c>
    </row>
    <row r="754" spans="1:8" ht="15.75">
      <c r="A754" s="32" t="s">
        <v>6</v>
      </c>
      <c r="B754" s="32" t="s">
        <v>2675</v>
      </c>
      <c r="C754" s="32" t="s">
        <v>2312</v>
      </c>
      <c r="D754" s="32" t="s">
        <v>1414</v>
      </c>
      <c r="E754" s="4">
        <v>30</v>
      </c>
      <c r="F754" s="4">
        <v>258000</v>
      </c>
      <c r="G754" s="4">
        <v>25800</v>
      </c>
      <c r="H754" s="4">
        <v>283800</v>
      </c>
    </row>
    <row r="755" spans="1:8" ht="15.75">
      <c r="A755" s="32" t="s">
        <v>6</v>
      </c>
      <c r="B755" s="32" t="s">
        <v>2676</v>
      </c>
      <c r="C755" s="32" t="s">
        <v>2664</v>
      </c>
      <c r="D755" s="32" t="s">
        <v>2644</v>
      </c>
      <c r="E755" s="4">
        <v>5</v>
      </c>
      <c r="F755" s="4">
        <v>40000</v>
      </c>
      <c r="G755" s="4">
        <v>4000</v>
      </c>
      <c r="H755" s="4">
        <v>44000</v>
      </c>
    </row>
    <row r="756" spans="1:8" ht="15.75">
      <c r="A756" s="32" t="s">
        <v>6</v>
      </c>
      <c r="B756" s="32" t="s">
        <v>2684</v>
      </c>
      <c r="C756" s="32" t="s">
        <v>2312</v>
      </c>
      <c r="D756" s="32" t="s">
        <v>2685</v>
      </c>
      <c r="E756" s="4">
        <v>16</v>
      </c>
      <c r="F756" s="4">
        <v>55200</v>
      </c>
      <c r="G756" s="4">
        <v>5520</v>
      </c>
      <c r="H756" s="4">
        <v>60720</v>
      </c>
    </row>
    <row r="757" spans="1:8" ht="15.75">
      <c r="A757" s="32" t="s">
        <v>6</v>
      </c>
      <c r="B757" s="32" t="s">
        <v>2698</v>
      </c>
      <c r="C757" s="32" t="s">
        <v>2697</v>
      </c>
      <c r="D757" s="32" t="s">
        <v>2699</v>
      </c>
      <c r="E757" s="4">
        <v>2</v>
      </c>
      <c r="F757" s="4">
        <v>34744</v>
      </c>
      <c r="G757" s="4">
        <v>3474</v>
      </c>
      <c r="H757" s="4">
        <v>38218</v>
      </c>
    </row>
    <row r="758" spans="1:8" ht="15.75">
      <c r="A758" s="32" t="s">
        <v>6</v>
      </c>
      <c r="B758" s="32" t="s">
        <v>2701</v>
      </c>
      <c r="C758" s="32" t="s">
        <v>2700</v>
      </c>
      <c r="D758" s="32" t="s">
        <v>2702</v>
      </c>
      <c r="E758" s="4">
        <v>3</v>
      </c>
      <c r="F758" s="4">
        <v>118080</v>
      </c>
      <c r="G758" s="4">
        <v>11808</v>
      </c>
      <c r="H758" s="4">
        <v>129888</v>
      </c>
    </row>
    <row r="759" spans="1:8" ht="15.75">
      <c r="A759" s="32" t="s">
        <v>6</v>
      </c>
      <c r="B759" s="32" t="s">
        <v>2704</v>
      </c>
      <c r="C759" s="32" t="s">
        <v>2703</v>
      </c>
      <c r="D759" s="32" t="s">
        <v>2705</v>
      </c>
      <c r="E759" s="4">
        <v>5</v>
      </c>
      <c r="F759" s="4">
        <v>107075</v>
      </c>
      <c r="G759" s="4">
        <v>10708</v>
      </c>
      <c r="H759" s="4">
        <v>117783</v>
      </c>
    </row>
    <row r="760" spans="1:8" ht="15.75">
      <c r="A760" s="32" t="s">
        <v>6</v>
      </c>
      <c r="B760" s="32" t="s">
        <v>2722</v>
      </c>
      <c r="C760" s="32" t="s">
        <v>1267</v>
      </c>
      <c r="D760" s="32" t="s">
        <v>2723</v>
      </c>
      <c r="E760" s="4">
        <v>93</v>
      </c>
      <c r="F760" s="4">
        <v>2776050</v>
      </c>
      <c r="G760" s="4">
        <v>277605</v>
      </c>
      <c r="H760" s="4">
        <v>3053655</v>
      </c>
    </row>
    <row r="761" spans="1:8" ht="15.75">
      <c r="A761" s="32" t="s">
        <v>6</v>
      </c>
      <c r="B761" s="32" t="s">
        <v>2728</v>
      </c>
      <c r="C761" s="32" t="s">
        <v>1267</v>
      </c>
      <c r="D761" s="32" t="s">
        <v>2729</v>
      </c>
      <c r="E761" s="4">
        <v>6</v>
      </c>
      <c r="F761" s="4">
        <v>226458</v>
      </c>
      <c r="G761" s="4">
        <v>22646</v>
      </c>
      <c r="H761" s="4">
        <v>249104</v>
      </c>
    </row>
    <row r="762" spans="1:8" ht="15.75">
      <c r="A762" s="32" t="s">
        <v>6</v>
      </c>
      <c r="B762" s="32" t="s">
        <v>2741</v>
      </c>
      <c r="C762" s="32" t="s">
        <v>2732</v>
      </c>
      <c r="D762" s="32" t="s">
        <v>2742</v>
      </c>
      <c r="E762" s="4">
        <v>33</v>
      </c>
      <c r="F762" s="4">
        <v>499851</v>
      </c>
      <c r="G762" s="4">
        <v>49985</v>
      </c>
      <c r="H762" s="4">
        <v>549836</v>
      </c>
    </row>
    <row r="763" spans="1:8" ht="15.75">
      <c r="A763" s="32" t="s">
        <v>6</v>
      </c>
      <c r="B763" s="32" t="s">
        <v>2743</v>
      </c>
      <c r="C763" s="32" t="s">
        <v>2732</v>
      </c>
      <c r="D763" s="32" t="s">
        <v>2744</v>
      </c>
      <c r="E763" s="4">
        <v>50</v>
      </c>
      <c r="F763" s="4">
        <v>816050</v>
      </c>
      <c r="G763" s="4">
        <v>81605</v>
      </c>
      <c r="H763" s="4">
        <v>897655</v>
      </c>
    </row>
    <row r="764" spans="1:8" ht="15.75">
      <c r="A764" s="32" t="s">
        <v>6</v>
      </c>
      <c r="B764" s="32" t="s">
        <v>2749</v>
      </c>
      <c r="C764" s="32" t="s">
        <v>1267</v>
      </c>
      <c r="D764" s="32" t="s">
        <v>2750</v>
      </c>
      <c r="E764" s="4">
        <v>40</v>
      </c>
      <c r="F764" s="4">
        <v>1284200</v>
      </c>
      <c r="G764" s="4">
        <v>128420</v>
      </c>
      <c r="H764" s="4">
        <v>1412620</v>
      </c>
    </row>
    <row r="765" spans="1:8" ht="15.75">
      <c r="A765" s="32" t="s">
        <v>6</v>
      </c>
      <c r="B765" s="32" t="s">
        <v>2788</v>
      </c>
      <c r="C765" s="32" t="s">
        <v>1426</v>
      </c>
      <c r="D765" s="32" t="s">
        <v>2789</v>
      </c>
      <c r="E765" s="4">
        <v>5</v>
      </c>
      <c r="F765" s="4">
        <v>20945</v>
      </c>
      <c r="G765" s="4">
        <v>2095</v>
      </c>
      <c r="H765" s="4">
        <v>23040</v>
      </c>
    </row>
    <row r="766" spans="1:8" ht="15.75">
      <c r="A766" s="32" t="s">
        <v>6</v>
      </c>
      <c r="B766" s="32" t="s">
        <v>2813</v>
      </c>
      <c r="C766" s="32" t="s">
        <v>1443</v>
      </c>
      <c r="D766" s="32" t="s">
        <v>2814</v>
      </c>
      <c r="E766" s="4">
        <v>20</v>
      </c>
      <c r="F766" s="4">
        <v>73520</v>
      </c>
      <c r="G766" s="4">
        <v>7352</v>
      </c>
      <c r="H766" s="4">
        <v>80872</v>
      </c>
    </row>
    <row r="767" spans="1:8" ht="15.75">
      <c r="A767" s="32" t="s">
        <v>6</v>
      </c>
      <c r="B767" s="32" t="s">
        <v>2821</v>
      </c>
      <c r="C767" s="32" t="s">
        <v>2762</v>
      </c>
      <c r="D767" s="32" t="s">
        <v>2822</v>
      </c>
      <c r="E767" s="4">
        <v>3</v>
      </c>
      <c r="F767" s="4">
        <v>9612</v>
      </c>
      <c r="G767" s="4">
        <v>961</v>
      </c>
      <c r="H767" s="4">
        <v>10573</v>
      </c>
    </row>
    <row r="768" spans="1:8" ht="15.75">
      <c r="A768" s="32" t="s">
        <v>6</v>
      </c>
      <c r="B768" s="32" t="s">
        <v>2825</v>
      </c>
      <c r="C768" s="32" t="s">
        <v>2762</v>
      </c>
      <c r="D768" s="32" t="s">
        <v>2826</v>
      </c>
      <c r="E768" s="4">
        <v>7</v>
      </c>
      <c r="F768" s="4">
        <v>27818</v>
      </c>
      <c r="G768" s="4">
        <v>2782</v>
      </c>
      <c r="H768" s="4">
        <v>30600</v>
      </c>
    </row>
    <row r="769" spans="1:8" ht="15.75">
      <c r="A769" s="32" t="s">
        <v>6</v>
      </c>
      <c r="B769" s="32" t="s">
        <v>2831</v>
      </c>
      <c r="C769" s="32" t="s">
        <v>1401</v>
      </c>
      <c r="D769" s="32" t="s">
        <v>2832</v>
      </c>
      <c r="E769" s="4">
        <v>440</v>
      </c>
      <c r="F769" s="4">
        <v>842600</v>
      </c>
      <c r="G769" s="4">
        <v>84260</v>
      </c>
      <c r="H769" s="4">
        <v>926860</v>
      </c>
    </row>
    <row r="770" spans="1:8" ht="15.75">
      <c r="A770" s="32" t="s">
        <v>6</v>
      </c>
      <c r="B770" s="32" t="s">
        <v>2834</v>
      </c>
      <c r="C770" s="32" t="s">
        <v>1401</v>
      </c>
      <c r="D770" s="32" t="s">
        <v>1414</v>
      </c>
      <c r="E770" s="4">
        <v>110</v>
      </c>
      <c r="F770" s="4">
        <v>484000</v>
      </c>
      <c r="G770" s="4">
        <v>48400</v>
      </c>
      <c r="H770" s="4">
        <v>532400</v>
      </c>
    </row>
    <row r="771" spans="1:8" ht="15.75">
      <c r="A771" s="32" t="s">
        <v>6</v>
      </c>
      <c r="B771" s="32" t="s">
        <v>2835</v>
      </c>
      <c r="C771" s="32" t="s">
        <v>1401</v>
      </c>
      <c r="D771" s="32" t="s">
        <v>2836</v>
      </c>
      <c r="E771" s="4">
        <v>398</v>
      </c>
      <c r="F771" s="4">
        <v>930186</v>
      </c>
      <c r="G771" s="4">
        <v>93019</v>
      </c>
      <c r="H771" s="4">
        <v>1023205</v>
      </c>
    </row>
    <row r="772" spans="1:8" ht="15.75">
      <c r="A772" s="32" t="s">
        <v>6</v>
      </c>
      <c r="B772" s="32" t="s">
        <v>2838</v>
      </c>
      <c r="C772" s="32" t="s">
        <v>1401</v>
      </c>
      <c r="D772" s="32" t="s">
        <v>2839</v>
      </c>
      <c r="E772" s="4">
        <v>30</v>
      </c>
      <c r="F772" s="4">
        <v>32850</v>
      </c>
      <c r="G772" s="4">
        <v>3285</v>
      </c>
      <c r="H772" s="4">
        <v>36135</v>
      </c>
    </row>
    <row r="773" spans="1:8" ht="15.75">
      <c r="A773" s="32" t="s">
        <v>6</v>
      </c>
      <c r="B773" s="32" t="s">
        <v>2840</v>
      </c>
      <c r="C773" s="32" t="s">
        <v>1401</v>
      </c>
      <c r="D773" s="32" t="s">
        <v>2841</v>
      </c>
      <c r="E773" s="4">
        <v>40</v>
      </c>
      <c r="F773" s="4">
        <v>113920</v>
      </c>
      <c r="G773" s="4">
        <v>11392</v>
      </c>
      <c r="H773" s="4">
        <v>125312</v>
      </c>
    </row>
    <row r="774" spans="1:8" ht="15.75">
      <c r="A774" s="32" t="s">
        <v>6</v>
      </c>
      <c r="B774" s="32" t="s">
        <v>2844</v>
      </c>
      <c r="C774" s="32" t="s">
        <v>1401</v>
      </c>
      <c r="D774" s="32" t="s">
        <v>2845</v>
      </c>
      <c r="E774" s="4">
        <v>18</v>
      </c>
      <c r="F774" s="4">
        <v>21456</v>
      </c>
      <c r="G774" s="4">
        <v>2146</v>
      </c>
      <c r="H774" s="4">
        <v>23602</v>
      </c>
    </row>
    <row r="775" spans="1:8" ht="15.75">
      <c r="A775" s="32" t="s">
        <v>6</v>
      </c>
      <c r="B775" s="32" t="s">
        <v>2848</v>
      </c>
      <c r="C775" s="32" t="s">
        <v>1401</v>
      </c>
      <c r="D775" s="32" t="s">
        <v>2849</v>
      </c>
      <c r="E775" s="4">
        <v>170</v>
      </c>
      <c r="F775" s="4">
        <v>221680</v>
      </c>
      <c r="G775" s="4">
        <v>22168</v>
      </c>
      <c r="H775" s="4">
        <v>243848</v>
      </c>
    </row>
    <row r="776" spans="1:8" ht="15.75">
      <c r="A776" s="32" t="s">
        <v>6</v>
      </c>
      <c r="B776" s="32" t="s">
        <v>2850</v>
      </c>
      <c r="C776" s="32" t="s">
        <v>1401</v>
      </c>
      <c r="D776" s="32" t="s">
        <v>2851</v>
      </c>
      <c r="E776" s="4">
        <v>168</v>
      </c>
      <c r="F776" s="4">
        <v>254184</v>
      </c>
      <c r="G776" s="4">
        <v>25418</v>
      </c>
      <c r="H776" s="4">
        <v>279602</v>
      </c>
    </row>
    <row r="777" spans="1:8" ht="15.75">
      <c r="A777" s="32" t="s">
        <v>6</v>
      </c>
      <c r="B777" s="32" t="s">
        <v>2854</v>
      </c>
      <c r="C777" s="32" t="s">
        <v>1401</v>
      </c>
      <c r="D777" s="32" t="s">
        <v>2855</v>
      </c>
      <c r="E777" s="4">
        <v>320</v>
      </c>
      <c r="F777" s="4">
        <v>664960</v>
      </c>
      <c r="G777" s="4">
        <v>66496</v>
      </c>
      <c r="H777" s="4">
        <v>731456</v>
      </c>
    </row>
    <row r="778" spans="1:8" ht="15.75">
      <c r="A778" s="32" t="s">
        <v>6</v>
      </c>
      <c r="B778" s="32" t="s">
        <v>2873</v>
      </c>
      <c r="C778" s="32" t="s">
        <v>1405</v>
      </c>
      <c r="D778" s="32" t="s">
        <v>2874</v>
      </c>
      <c r="E778" s="4">
        <v>50</v>
      </c>
      <c r="F778" s="4">
        <v>87400</v>
      </c>
      <c r="G778" s="4">
        <v>8740</v>
      </c>
      <c r="H778" s="4">
        <v>96140</v>
      </c>
    </row>
    <row r="779" spans="1:8" ht="15.75">
      <c r="A779" s="32" t="s">
        <v>6</v>
      </c>
      <c r="B779" s="32" t="s">
        <v>2882</v>
      </c>
      <c r="C779" s="32" t="s">
        <v>1412</v>
      </c>
      <c r="D779" s="32" t="s">
        <v>2646</v>
      </c>
      <c r="E779" s="4">
        <v>62</v>
      </c>
      <c r="F779" s="4">
        <v>146630</v>
      </c>
      <c r="G779" s="4">
        <v>14663</v>
      </c>
      <c r="H779" s="4">
        <v>161293</v>
      </c>
    </row>
    <row r="780" spans="1:8" ht="15.75">
      <c r="A780" s="32" t="s">
        <v>6</v>
      </c>
      <c r="B780" s="32" t="s">
        <v>2883</v>
      </c>
      <c r="C780" s="32" t="s">
        <v>1412</v>
      </c>
      <c r="D780" s="32" t="s">
        <v>2884</v>
      </c>
      <c r="E780" s="4">
        <v>115</v>
      </c>
      <c r="F780" s="4">
        <v>168935</v>
      </c>
      <c r="G780" s="4">
        <v>16894</v>
      </c>
      <c r="H780" s="4">
        <v>185829</v>
      </c>
    </row>
    <row r="781" spans="1:8" ht="15.75">
      <c r="A781" s="32" t="s">
        <v>6</v>
      </c>
      <c r="B781" s="32" t="s">
        <v>2887</v>
      </c>
      <c r="C781" s="32" t="s">
        <v>1412</v>
      </c>
      <c r="D781" s="32" t="s">
        <v>2888</v>
      </c>
      <c r="E781" s="4">
        <v>5</v>
      </c>
      <c r="F781" s="4">
        <v>21150</v>
      </c>
      <c r="G781" s="4">
        <v>2115</v>
      </c>
      <c r="H781" s="4">
        <v>23265</v>
      </c>
    </row>
    <row r="782" spans="1:8" ht="15.75">
      <c r="A782" s="32" t="s">
        <v>6</v>
      </c>
      <c r="B782" s="32" t="s">
        <v>2889</v>
      </c>
      <c r="C782" s="32" t="s">
        <v>1412</v>
      </c>
      <c r="D782" s="32" t="s">
        <v>2890</v>
      </c>
      <c r="E782" s="4">
        <v>28</v>
      </c>
      <c r="F782" s="4">
        <v>44660</v>
      </c>
      <c r="G782" s="4">
        <v>4466</v>
      </c>
      <c r="H782" s="4">
        <v>49126</v>
      </c>
    </row>
    <row r="783" spans="1:8" ht="15.75">
      <c r="A783" s="32" t="s">
        <v>6</v>
      </c>
      <c r="B783" s="32" t="s">
        <v>2893</v>
      </c>
      <c r="C783" s="32" t="s">
        <v>1412</v>
      </c>
      <c r="D783" s="32" t="s">
        <v>2894</v>
      </c>
      <c r="E783" s="4">
        <v>350</v>
      </c>
      <c r="F783" s="4">
        <v>576600</v>
      </c>
      <c r="G783" s="4">
        <v>57660</v>
      </c>
      <c r="H783" s="4">
        <v>634260</v>
      </c>
    </row>
    <row r="784" spans="1:8" ht="15.75">
      <c r="A784" s="32" t="s">
        <v>6</v>
      </c>
      <c r="B784" s="32" t="s">
        <v>2895</v>
      </c>
      <c r="C784" s="32" t="s">
        <v>1412</v>
      </c>
      <c r="D784" s="32" t="s">
        <v>2896</v>
      </c>
      <c r="E784" s="4">
        <v>172</v>
      </c>
      <c r="F784" s="4">
        <v>339528</v>
      </c>
      <c r="G784" s="4">
        <v>33953</v>
      </c>
      <c r="H784" s="4">
        <v>373481</v>
      </c>
    </row>
    <row r="785" spans="1:8" ht="15.75">
      <c r="A785" s="32" t="s">
        <v>6</v>
      </c>
      <c r="B785" s="32" t="s">
        <v>2910</v>
      </c>
      <c r="C785" s="32" t="s">
        <v>1417</v>
      </c>
      <c r="D785" s="32" t="s">
        <v>2911</v>
      </c>
      <c r="E785" s="4">
        <v>136</v>
      </c>
      <c r="F785" s="4">
        <v>203048</v>
      </c>
      <c r="G785" s="4">
        <v>20305</v>
      </c>
      <c r="H785" s="4">
        <v>223353</v>
      </c>
    </row>
    <row r="786" spans="1:8" ht="15.75">
      <c r="A786" s="32" t="s">
        <v>6</v>
      </c>
      <c r="B786" s="32" t="s">
        <v>2912</v>
      </c>
      <c r="C786" s="32" t="s">
        <v>1417</v>
      </c>
      <c r="D786" s="32" t="s">
        <v>2913</v>
      </c>
      <c r="E786" s="4">
        <v>300</v>
      </c>
      <c r="F786" s="4">
        <v>420000</v>
      </c>
      <c r="G786" s="4">
        <v>42000</v>
      </c>
      <c r="H786" s="4">
        <v>462000</v>
      </c>
    </row>
    <row r="787" spans="1:8" ht="15.75">
      <c r="A787" s="32" t="s">
        <v>6</v>
      </c>
      <c r="B787" s="32" t="s">
        <v>2916</v>
      </c>
      <c r="C787" s="32" t="s">
        <v>1424</v>
      </c>
      <c r="D787" s="32" t="s">
        <v>2917</v>
      </c>
      <c r="E787" s="4">
        <v>50</v>
      </c>
      <c r="F787" s="4">
        <v>126250</v>
      </c>
      <c r="G787" s="4">
        <v>12625</v>
      </c>
      <c r="H787" s="4">
        <v>138875</v>
      </c>
    </row>
    <row r="788" spans="1:8" ht="15.75">
      <c r="A788" s="32" t="s">
        <v>6</v>
      </c>
      <c r="B788" s="32" t="s">
        <v>2918</v>
      </c>
      <c r="C788" s="32" t="s">
        <v>1424</v>
      </c>
      <c r="D788" s="32" t="s">
        <v>2919</v>
      </c>
      <c r="E788" s="4">
        <v>5</v>
      </c>
      <c r="F788" s="4">
        <v>12315</v>
      </c>
      <c r="G788" s="4">
        <v>1232</v>
      </c>
      <c r="H788" s="4">
        <v>13547</v>
      </c>
    </row>
    <row r="789" spans="1:8" ht="15.75">
      <c r="A789" s="32" t="s">
        <v>6</v>
      </c>
      <c r="B789" s="32" t="s">
        <v>2920</v>
      </c>
      <c r="C789" s="32" t="s">
        <v>1424</v>
      </c>
      <c r="D789" s="32" t="s">
        <v>2921</v>
      </c>
      <c r="E789" s="4">
        <v>8</v>
      </c>
      <c r="F789" s="4">
        <v>29904</v>
      </c>
      <c r="G789" s="4">
        <v>2990</v>
      </c>
      <c r="H789" s="4">
        <v>32894</v>
      </c>
    </row>
    <row r="790" spans="1:8" ht="15.75">
      <c r="A790" s="32" t="s">
        <v>6</v>
      </c>
      <c r="B790" s="32" t="s">
        <v>2922</v>
      </c>
      <c r="C790" s="32" t="s">
        <v>1424</v>
      </c>
      <c r="D790" s="32" t="s">
        <v>2923</v>
      </c>
      <c r="E790" s="4">
        <v>5</v>
      </c>
      <c r="F790" s="4">
        <v>21875</v>
      </c>
      <c r="G790" s="4">
        <v>2187</v>
      </c>
      <c r="H790" s="4">
        <v>24062</v>
      </c>
    </row>
    <row r="791" spans="1:8" ht="15.75">
      <c r="A791" s="32" t="s">
        <v>6</v>
      </c>
      <c r="B791" s="32" t="s">
        <v>2928</v>
      </c>
      <c r="C791" s="32" t="s">
        <v>2781</v>
      </c>
      <c r="D791" s="32" t="s">
        <v>2929</v>
      </c>
      <c r="E791" s="4">
        <v>5</v>
      </c>
      <c r="F791" s="4">
        <v>10960</v>
      </c>
      <c r="G791" s="4">
        <v>1096</v>
      </c>
      <c r="H791" s="4">
        <v>12056</v>
      </c>
    </row>
    <row r="792" spans="1:8" ht="15.75">
      <c r="A792" s="32" t="s">
        <v>6</v>
      </c>
      <c r="B792" s="32" t="s">
        <v>2930</v>
      </c>
      <c r="C792" s="32" t="s">
        <v>2781</v>
      </c>
      <c r="D792" s="32" t="s">
        <v>2931</v>
      </c>
      <c r="E792" s="4">
        <v>5</v>
      </c>
      <c r="F792" s="4">
        <v>13835</v>
      </c>
      <c r="G792" s="4">
        <v>1384</v>
      </c>
      <c r="H792" s="4">
        <v>15219</v>
      </c>
    </row>
    <row r="793" spans="1:8" ht="15.75">
      <c r="A793" s="32" t="s">
        <v>6</v>
      </c>
      <c r="B793" s="32" t="s">
        <v>2932</v>
      </c>
      <c r="C793" s="32" t="s">
        <v>2781</v>
      </c>
      <c r="D793" s="32" t="s">
        <v>2933</v>
      </c>
      <c r="E793" s="4">
        <v>5</v>
      </c>
      <c r="F793" s="4">
        <v>16420</v>
      </c>
      <c r="G793" s="4">
        <v>1642</v>
      </c>
      <c r="H793" s="4">
        <v>18062</v>
      </c>
    </row>
    <row r="794" spans="1:8" ht="15.75">
      <c r="A794" s="32" t="s">
        <v>6</v>
      </c>
      <c r="B794" s="32" t="s">
        <v>3862</v>
      </c>
      <c r="C794" s="32" t="s">
        <v>1426</v>
      </c>
      <c r="D794" s="32" t="s">
        <v>3863</v>
      </c>
      <c r="E794" s="4">
        <v>20</v>
      </c>
      <c r="F794" s="4">
        <v>46780</v>
      </c>
      <c r="G794" s="4">
        <v>4678</v>
      </c>
      <c r="H794" s="4">
        <v>51458</v>
      </c>
    </row>
    <row r="795" spans="1:8" ht="15.75">
      <c r="A795" s="32" t="s">
        <v>6</v>
      </c>
      <c r="B795" s="32" t="s">
        <v>3866</v>
      </c>
      <c r="C795" s="32" t="s">
        <v>1426</v>
      </c>
      <c r="D795" s="32" t="s">
        <v>3867</v>
      </c>
      <c r="E795" s="4">
        <v>10</v>
      </c>
      <c r="F795" s="4">
        <v>10560</v>
      </c>
      <c r="G795" s="4">
        <v>1056</v>
      </c>
      <c r="H795" s="4">
        <v>11616</v>
      </c>
    </row>
    <row r="796" spans="1:8" ht="15.75">
      <c r="A796" s="32" t="s">
        <v>6</v>
      </c>
      <c r="B796" s="32" t="s">
        <v>3870</v>
      </c>
      <c r="C796" s="32" t="s">
        <v>1426</v>
      </c>
      <c r="D796" s="32" t="s">
        <v>3871</v>
      </c>
      <c r="E796" s="4">
        <v>142</v>
      </c>
      <c r="F796" s="4">
        <v>166488</v>
      </c>
      <c r="G796" s="4">
        <v>16649</v>
      </c>
      <c r="H796" s="4">
        <v>183137</v>
      </c>
    </row>
    <row r="797" spans="1:8" ht="15.75">
      <c r="A797" s="32" t="s">
        <v>6</v>
      </c>
      <c r="B797" s="32" t="s">
        <v>3872</v>
      </c>
      <c r="C797" s="32" t="s">
        <v>1426</v>
      </c>
      <c r="D797" s="32" t="s">
        <v>3873</v>
      </c>
      <c r="E797" s="4">
        <v>180</v>
      </c>
      <c r="F797" s="4">
        <v>237600</v>
      </c>
      <c r="G797" s="4">
        <v>23760</v>
      </c>
      <c r="H797" s="4">
        <v>261360</v>
      </c>
    </row>
    <row r="798" spans="1:8" ht="15.75">
      <c r="A798" s="32" t="s">
        <v>6</v>
      </c>
      <c r="B798" s="32" t="s">
        <v>6347</v>
      </c>
      <c r="C798" s="32" t="s">
        <v>1433</v>
      </c>
      <c r="D798" s="32" t="s">
        <v>2859</v>
      </c>
      <c r="E798" s="4">
        <v>50</v>
      </c>
      <c r="F798" s="4">
        <v>175000</v>
      </c>
      <c r="G798" s="4">
        <v>17500</v>
      </c>
      <c r="H798" s="4">
        <v>192500</v>
      </c>
    </row>
    <row r="799" spans="1:8" ht="15.75">
      <c r="A799" s="32" t="s">
        <v>6</v>
      </c>
      <c r="B799" s="32" t="s">
        <v>3876</v>
      </c>
      <c r="C799" s="32" t="s">
        <v>1433</v>
      </c>
      <c r="D799" s="32" t="s">
        <v>3877</v>
      </c>
      <c r="E799" s="4">
        <v>320</v>
      </c>
      <c r="F799" s="4">
        <v>567360</v>
      </c>
      <c r="G799" s="4">
        <v>56736</v>
      </c>
      <c r="H799" s="4">
        <v>624096</v>
      </c>
    </row>
    <row r="800" spans="1:8" ht="15.75">
      <c r="A800" s="32" t="s">
        <v>6</v>
      </c>
      <c r="B800" s="32" t="s">
        <v>3878</v>
      </c>
      <c r="C800" s="32" t="s">
        <v>1433</v>
      </c>
      <c r="D800" s="32" t="s">
        <v>3879</v>
      </c>
      <c r="E800" s="4">
        <v>124</v>
      </c>
      <c r="F800" s="4">
        <v>274928</v>
      </c>
      <c r="G800" s="4">
        <v>27493</v>
      </c>
      <c r="H800" s="4">
        <v>302421</v>
      </c>
    </row>
    <row r="801" spans="1:8" ht="15.75">
      <c r="A801" s="32" t="s">
        <v>6</v>
      </c>
      <c r="B801" s="32" t="s">
        <v>3880</v>
      </c>
      <c r="C801" s="32" t="s">
        <v>1433</v>
      </c>
      <c r="D801" s="32" t="s">
        <v>3881</v>
      </c>
      <c r="E801" s="4">
        <v>7950</v>
      </c>
      <c r="F801" s="4">
        <v>7914330</v>
      </c>
      <c r="G801" s="4">
        <v>791433</v>
      </c>
      <c r="H801" s="4">
        <v>8705763</v>
      </c>
    </row>
    <row r="802" spans="1:8" ht="15.75">
      <c r="A802" s="32" t="s">
        <v>6</v>
      </c>
      <c r="B802" s="32" t="s">
        <v>3886</v>
      </c>
      <c r="C802" s="32" t="s">
        <v>1433</v>
      </c>
      <c r="D802" s="32" t="s">
        <v>3887</v>
      </c>
      <c r="E802" s="4">
        <v>1880</v>
      </c>
      <c r="F802" s="4">
        <v>2053080</v>
      </c>
      <c r="G802" s="4">
        <v>205308</v>
      </c>
      <c r="H802" s="4">
        <v>2258388</v>
      </c>
    </row>
    <row r="803" spans="1:8" ht="15.75">
      <c r="A803" s="32" t="s">
        <v>6</v>
      </c>
      <c r="B803" s="32" t="s">
        <v>3888</v>
      </c>
      <c r="C803" s="32" t="s">
        <v>1433</v>
      </c>
      <c r="D803" s="32" t="s">
        <v>3889</v>
      </c>
      <c r="E803" s="4">
        <v>3400</v>
      </c>
      <c r="F803" s="4">
        <v>4114430</v>
      </c>
      <c r="G803" s="4">
        <v>411443</v>
      </c>
      <c r="H803" s="4">
        <v>4525873</v>
      </c>
    </row>
    <row r="804" spans="1:8" ht="15.75">
      <c r="A804" s="32" t="s">
        <v>6</v>
      </c>
      <c r="B804" s="32" t="s">
        <v>3892</v>
      </c>
      <c r="C804" s="32" t="s">
        <v>1433</v>
      </c>
      <c r="D804" s="32" t="s">
        <v>3893</v>
      </c>
      <c r="E804" s="4">
        <v>800</v>
      </c>
      <c r="F804" s="4">
        <v>1382400</v>
      </c>
      <c r="G804" s="4">
        <v>138240</v>
      </c>
      <c r="H804" s="4">
        <v>1520640</v>
      </c>
    </row>
    <row r="805" spans="1:8" ht="15.75">
      <c r="A805" s="32" t="s">
        <v>6</v>
      </c>
      <c r="B805" s="32" t="s">
        <v>4453</v>
      </c>
      <c r="C805" s="32" t="s">
        <v>3902</v>
      </c>
      <c r="D805" s="32" t="s">
        <v>4440</v>
      </c>
      <c r="E805" s="4">
        <v>30</v>
      </c>
      <c r="F805" s="4">
        <v>114000</v>
      </c>
      <c r="G805" s="4">
        <v>11400</v>
      </c>
      <c r="H805" s="4">
        <v>125400</v>
      </c>
    </row>
    <row r="806" spans="1:8" ht="15.75">
      <c r="A806" s="32" t="s">
        <v>6</v>
      </c>
      <c r="B806" s="32" t="s">
        <v>6341</v>
      </c>
      <c r="C806" s="32" t="s">
        <v>3531</v>
      </c>
      <c r="D806" s="32" t="s">
        <v>4440</v>
      </c>
      <c r="E806" s="4">
        <v>16</v>
      </c>
      <c r="F806" s="4">
        <v>40000</v>
      </c>
      <c r="G806" s="4">
        <v>4000</v>
      </c>
      <c r="H806" s="4">
        <v>44000</v>
      </c>
    </row>
    <row r="807" spans="1:8" ht="15.75">
      <c r="A807" s="32" t="s">
        <v>6</v>
      </c>
      <c r="B807" s="32" t="s">
        <v>6117</v>
      </c>
      <c r="C807" s="32" t="s">
        <v>2827</v>
      </c>
      <c r="D807" s="32" t="s">
        <v>6118</v>
      </c>
      <c r="E807" s="4">
        <v>5</v>
      </c>
      <c r="F807" s="4">
        <v>9385</v>
      </c>
      <c r="G807" s="4">
        <v>939</v>
      </c>
      <c r="H807" s="4">
        <v>10324</v>
      </c>
    </row>
    <row r="808" spans="1:8" ht="15.75">
      <c r="A808" s="32" t="s">
        <v>6</v>
      </c>
      <c r="B808" s="32" t="s">
        <v>6319</v>
      </c>
      <c r="C808" s="32" t="s">
        <v>3953</v>
      </c>
      <c r="D808" s="32" t="s">
        <v>6320</v>
      </c>
      <c r="E808" s="4">
        <v>100</v>
      </c>
      <c r="F808" s="4">
        <v>280000</v>
      </c>
      <c r="G808" s="4">
        <v>28000</v>
      </c>
      <c r="H808" s="4">
        <v>308000</v>
      </c>
    </row>
    <row r="809" spans="1:8" ht="15.75">
      <c r="A809" s="32" t="s">
        <v>6</v>
      </c>
      <c r="B809" s="32" t="s">
        <v>3978</v>
      </c>
      <c r="C809" s="32" t="s">
        <v>3975</v>
      </c>
      <c r="D809" s="32" t="s">
        <v>3979</v>
      </c>
      <c r="E809" s="4">
        <v>10000</v>
      </c>
      <c r="F809" s="4">
        <v>11880000</v>
      </c>
      <c r="G809" s="4">
        <v>1188000</v>
      </c>
      <c r="H809" s="4">
        <v>13068000</v>
      </c>
    </row>
    <row r="810" spans="1:8" ht="15.75">
      <c r="A810" s="32" t="s">
        <v>6</v>
      </c>
      <c r="B810" s="32" t="s">
        <v>4001</v>
      </c>
      <c r="C810" s="32" t="s">
        <v>4000</v>
      </c>
      <c r="D810" s="32" t="s">
        <v>4002</v>
      </c>
      <c r="E810" s="4">
        <v>65540</v>
      </c>
      <c r="F810" s="4">
        <v>64625857</v>
      </c>
      <c r="G810" s="4">
        <v>6462584</v>
      </c>
      <c r="H810" s="4">
        <v>71088441</v>
      </c>
    </row>
    <row r="811" spans="1:8" ht="15.75">
      <c r="A811" s="32" t="s">
        <v>6</v>
      </c>
      <c r="B811" s="32" t="s">
        <v>4497</v>
      </c>
      <c r="C811" s="32" t="s">
        <v>4496</v>
      </c>
      <c r="D811" s="32" t="s">
        <v>4498</v>
      </c>
      <c r="E811" s="4">
        <v>500</v>
      </c>
      <c r="F811" s="4">
        <v>200000</v>
      </c>
      <c r="G811" s="4">
        <v>20000</v>
      </c>
      <c r="H811" s="4">
        <v>220000</v>
      </c>
    </row>
    <row r="812" spans="1:8" ht="15.75">
      <c r="A812" s="32" t="s">
        <v>6</v>
      </c>
      <c r="B812" s="32" t="s">
        <v>6136</v>
      </c>
      <c r="C812" s="32" t="s">
        <v>6137</v>
      </c>
      <c r="D812" s="32" t="s">
        <v>6138</v>
      </c>
      <c r="E812" s="4">
        <v>50</v>
      </c>
      <c r="F812" s="4">
        <v>975000</v>
      </c>
      <c r="G812" s="4">
        <v>97500</v>
      </c>
      <c r="H812" s="4">
        <v>1072500</v>
      </c>
    </row>
    <row r="813" spans="1:8" ht="15.75">
      <c r="A813" s="32" t="s">
        <v>6</v>
      </c>
      <c r="B813" s="32" t="s">
        <v>6139</v>
      </c>
      <c r="C813" s="32" t="s">
        <v>6140</v>
      </c>
      <c r="D813" s="32"/>
      <c r="E813" s="4">
        <v>6</v>
      </c>
      <c r="F813" s="4">
        <v>174000</v>
      </c>
      <c r="G813" s="4">
        <v>17400</v>
      </c>
      <c r="H813" s="4">
        <v>191400</v>
      </c>
    </row>
    <row r="814" spans="1:8" ht="15.75">
      <c r="A814" s="32" t="s">
        <v>6</v>
      </c>
      <c r="B814" s="32" t="s">
        <v>6141</v>
      </c>
      <c r="C814" s="32" t="s">
        <v>6142</v>
      </c>
      <c r="D814" s="32" t="s">
        <v>6143</v>
      </c>
      <c r="E814" s="4">
        <v>9</v>
      </c>
      <c r="F814" s="4">
        <v>657000</v>
      </c>
      <c r="G814" s="4">
        <v>65700</v>
      </c>
      <c r="H814" s="4">
        <v>722700</v>
      </c>
    </row>
    <row r="815" spans="1:8" ht="15.75">
      <c r="A815" s="32" t="s">
        <v>6</v>
      </c>
      <c r="B815" s="32" t="s">
        <v>6325</v>
      </c>
      <c r="C815" s="32" t="s">
        <v>6326</v>
      </c>
      <c r="D815" s="32" t="s">
        <v>1477</v>
      </c>
      <c r="E815" s="4"/>
      <c r="F815" s="4"/>
      <c r="G815" s="4"/>
      <c r="H815" s="4"/>
    </row>
    <row r="816" spans="1:8" ht="15.75">
      <c r="A816" s="32" t="s">
        <v>6</v>
      </c>
      <c r="B816" s="32" t="s">
        <v>6327</v>
      </c>
      <c r="C816" s="32" t="s">
        <v>6328</v>
      </c>
      <c r="D816" s="32" t="s">
        <v>1477</v>
      </c>
      <c r="E816" s="4">
        <v>7</v>
      </c>
      <c r="F816" s="4">
        <v>525000</v>
      </c>
      <c r="G816" s="4">
        <v>52500</v>
      </c>
      <c r="H816" s="4">
        <v>577500</v>
      </c>
    </row>
    <row r="817" spans="1:8" ht="15.75">
      <c r="A817" s="32" t="s">
        <v>6</v>
      </c>
      <c r="B817" s="32" t="s">
        <v>6329</v>
      </c>
      <c r="C817" s="32" t="s">
        <v>6330</v>
      </c>
      <c r="D817" s="32" t="s">
        <v>1477</v>
      </c>
      <c r="E817" s="4">
        <v>1</v>
      </c>
      <c r="F817" s="4">
        <v>78000</v>
      </c>
      <c r="G817" s="4">
        <v>7800</v>
      </c>
      <c r="H817" s="4">
        <v>85800</v>
      </c>
    </row>
    <row r="818" spans="1:8" ht="15.75">
      <c r="A818" s="32" t="s">
        <v>6</v>
      </c>
      <c r="B818" s="32" t="s">
        <v>6144</v>
      </c>
      <c r="C818" s="32" t="s">
        <v>6145</v>
      </c>
      <c r="D818" s="32" t="s">
        <v>6146</v>
      </c>
      <c r="E818" s="4">
        <v>80</v>
      </c>
      <c r="F818" s="4">
        <v>4712000</v>
      </c>
      <c r="G818" s="4">
        <v>471200</v>
      </c>
      <c r="H818" s="4">
        <v>5183200</v>
      </c>
    </row>
    <row r="819" spans="1:8" ht="15.75">
      <c r="A819" s="32" t="s">
        <v>6</v>
      </c>
      <c r="B819" s="32" t="s">
        <v>6147</v>
      </c>
      <c r="C819" s="32" t="s">
        <v>6148</v>
      </c>
      <c r="D819" s="32" t="s">
        <v>6149</v>
      </c>
      <c r="E819" s="4">
        <v>10</v>
      </c>
      <c r="F819" s="4">
        <v>693000</v>
      </c>
      <c r="G819" s="4">
        <v>69300</v>
      </c>
      <c r="H819" s="4">
        <v>762300</v>
      </c>
    </row>
    <row r="820" spans="1:8" ht="15.75">
      <c r="A820" s="32" t="s">
        <v>6</v>
      </c>
      <c r="B820" s="32" t="s">
        <v>6331</v>
      </c>
      <c r="C820" s="32" t="s">
        <v>6332</v>
      </c>
      <c r="D820" s="32"/>
      <c r="E820" s="4">
        <v>3</v>
      </c>
      <c r="F820" s="4">
        <v>259500</v>
      </c>
      <c r="G820" s="4">
        <v>25950</v>
      </c>
      <c r="H820" s="4">
        <v>285450</v>
      </c>
    </row>
    <row r="821" spans="1:8" ht="15.75">
      <c r="A821" s="32" t="s">
        <v>6</v>
      </c>
      <c r="B821" s="32" t="s">
        <v>6333</v>
      </c>
      <c r="C821" s="32" t="s">
        <v>6334</v>
      </c>
      <c r="D821" s="32" t="s">
        <v>1477</v>
      </c>
      <c r="E821" s="4"/>
      <c r="F821" s="4"/>
      <c r="G821" s="4"/>
      <c r="H821" s="4"/>
    </row>
    <row r="822" spans="1:8" ht="15.75">
      <c r="A822" s="32" t="s">
        <v>6</v>
      </c>
      <c r="B822" s="32" t="s">
        <v>6152</v>
      </c>
      <c r="C822" s="32" t="s">
        <v>6153</v>
      </c>
      <c r="D822" s="32" t="s">
        <v>6154</v>
      </c>
      <c r="E822" s="4">
        <v>13</v>
      </c>
      <c r="F822" s="4">
        <v>1003600</v>
      </c>
      <c r="G822" s="4">
        <v>100360</v>
      </c>
      <c r="H822" s="4">
        <v>1103960</v>
      </c>
    </row>
    <row r="823" spans="1:8" ht="15.75">
      <c r="A823" s="32" t="s">
        <v>6</v>
      </c>
      <c r="B823" s="32" t="s">
        <v>6309</v>
      </c>
      <c r="C823" s="32" t="s">
        <v>6310</v>
      </c>
      <c r="D823" s="32" t="s">
        <v>6311</v>
      </c>
      <c r="E823" s="4">
        <v>35</v>
      </c>
      <c r="F823" s="4">
        <v>2383500</v>
      </c>
      <c r="G823" s="4">
        <v>238350</v>
      </c>
      <c r="H823" s="4">
        <v>2621850</v>
      </c>
    </row>
    <row r="824" spans="1:8" ht="15.75">
      <c r="A824" s="32" t="s">
        <v>6</v>
      </c>
      <c r="B824" s="32" t="s">
        <v>6335</v>
      </c>
      <c r="C824" s="32" t="s">
        <v>6336</v>
      </c>
      <c r="D824" s="32"/>
      <c r="E824" s="4">
        <v>1</v>
      </c>
      <c r="F824" s="4">
        <v>57000</v>
      </c>
      <c r="G824" s="4">
        <v>5700</v>
      </c>
      <c r="H824" s="4">
        <v>62700</v>
      </c>
    </row>
    <row r="825" spans="1:8" ht="15.75">
      <c r="A825" s="32" t="s">
        <v>6</v>
      </c>
      <c r="B825" s="32" t="s">
        <v>6157</v>
      </c>
      <c r="C825" s="32" t="s">
        <v>6158</v>
      </c>
      <c r="D825" s="32" t="s">
        <v>6159</v>
      </c>
      <c r="E825" s="4">
        <v>12</v>
      </c>
      <c r="F825" s="4">
        <v>1684800</v>
      </c>
      <c r="G825" s="4">
        <v>168480</v>
      </c>
      <c r="H825" s="4">
        <v>1853280</v>
      </c>
    </row>
    <row r="826" spans="1:8" ht="15.75">
      <c r="A826" s="32" t="s">
        <v>6</v>
      </c>
      <c r="B826" s="32" t="s">
        <v>6160</v>
      </c>
      <c r="C826" s="32" t="s">
        <v>6161</v>
      </c>
      <c r="D826" s="32" t="s">
        <v>6340</v>
      </c>
      <c r="E826" s="4">
        <v>2</v>
      </c>
      <c r="F826" s="4">
        <v>236000</v>
      </c>
      <c r="G826" s="4">
        <v>23600</v>
      </c>
      <c r="H826" s="4">
        <v>259600</v>
      </c>
    </row>
    <row r="827" spans="1:8" ht="15.75">
      <c r="A827" s="32" t="s">
        <v>6</v>
      </c>
      <c r="B827" s="32" t="s">
        <v>6307</v>
      </c>
      <c r="C827" s="32" t="s">
        <v>6308</v>
      </c>
      <c r="D827" s="32"/>
      <c r="E827" s="4">
        <v>1</v>
      </c>
      <c r="F827" s="4">
        <v>7200</v>
      </c>
      <c r="G827" s="4">
        <v>720</v>
      </c>
      <c r="H827" s="4">
        <v>7920</v>
      </c>
    </row>
    <row r="828" spans="1:8" ht="15.75">
      <c r="A828" s="32" t="s">
        <v>6</v>
      </c>
      <c r="B828" s="32" t="s">
        <v>4640</v>
      </c>
      <c r="C828" s="32" t="s">
        <v>4639</v>
      </c>
      <c r="D828" s="32"/>
      <c r="E828" s="4">
        <v>120</v>
      </c>
      <c r="F828" s="4">
        <v>720000</v>
      </c>
      <c r="G828" s="4">
        <v>72000</v>
      </c>
      <c r="H828" s="4">
        <v>792000</v>
      </c>
    </row>
    <row r="829" spans="1:8" ht="15.75">
      <c r="A829" s="32" t="s">
        <v>6</v>
      </c>
      <c r="B829" s="32" t="s">
        <v>6274</v>
      </c>
      <c r="C829" s="32" t="s">
        <v>6275</v>
      </c>
      <c r="D829" s="32" t="s">
        <v>6276</v>
      </c>
      <c r="E829" s="4">
        <v>150</v>
      </c>
      <c r="F829" s="4">
        <v>975000</v>
      </c>
      <c r="G829" s="4">
        <v>97500</v>
      </c>
      <c r="H829" s="4">
        <v>1072500</v>
      </c>
    </row>
    <row r="830" spans="1:8" ht="15.75">
      <c r="A830" s="32" t="s">
        <v>6</v>
      </c>
      <c r="B830" s="32" t="s">
        <v>4642</v>
      </c>
      <c r="C830" s="32" t="s">
        <v>4641</v>
      </c>
      <c r="D830" s="32"/>
      <c r="E830" s="4">
        <v>120</v>
      </c>
      <c r="F830" s="4">
        <v>816000</v>
      </c>
      <c r="G830" s="4">
        <v>81600</v>
      </c>
      <c r="H830" s="4">
        <v>897600</v>
      </c>
    </row>
    <row r="831" spans="1:8" ht="15.75">
      <c r="A831" s="32" t="s">
        <v>6</v>
      </c>
      <c r="B831" s="32" t="s">
        <v>6166</v>
      </c>
      <c r="C831" s="32" t="s">
        <v>6167</v>
      </c>
      <c r="D831" s="32" t="s">
        <v>6168</v>
      </c>
      <c r="E831" s="4">
        <v>340</v>
      </c>
      <c r="F831" s="4">
        <v>4698120</v>
      </c>
      <c r="G831" s="4">
        <v>469812</v>
      </c>
      <c r="H831" s="4">
        <v>5167932</v>
      </c>
    </row>
    <row r="832" spans="1:8" ht="15.75">
      <c r="A832" s="32" t="s">
        <v>6</v>
      </c>
      <c r="B832" s="32" t="s">
        <v>6169</v>
      </c>
      <c r="C832" s="32" t="s">
        <v>6170</v>
      </c>
      <c r="D832" s="32"/>
      <c r="E832" s="4">
        <v>20</v>
      </c>
      <c r="F832" s="4">
        <v>340000</v>
      </c>
      <c r="G832" s="4">
        <v>34000</v>
      </c>
      <c r="H832" s="4">
        <v>374000</v>
      </c>
    </row>
    <row r="833" spans="1:8" ht="15.75">
      <c r="A833" s="32" t="s">
        <v>6</v>
      </c>
      <c r="B833" s="32" t="s">
        <v>6345</v>
      </c>
      <c r="C833" s="32" t="s">
        <v>6346</v>
      </c>
      <c r="D833" s="32"/>
      <c r="E833" s="4">
        <v>20</v>
      </c>
      <c r="F833" s="4">
        <v>1240000</v>
      </c>
      <c r="G833" s="4">
        <v>124000</v>
      </c>
      <c r="H833" s="4">
        <v>1364000</v>
      </c>
    </row>
    <row r="834" spans="1:8" ht="15.75">
      <c r="A834" s="32" t="s">
        <v>6</v>
      </c>
      <c r="B834" s="32" t="s">
        <v>4649</v>
      </c>
      <c r="C834" s="32" t="s">
        <v>4643</v>
      </c>
      <c r="D834" s="32" t="s">
        <v>4650</v>
      </c>
      <c r="E834" s="4">
        <v>2</v>
      </c>
      <c r="F834" s="4">
        <v>9400000</v>
      </c>
      <c r="G834" s="4">
        <v>940000</v>
      </c>
      <c r="H834" s="4">
        <v>10340000</v>
      </c>
    </row>
    <row r="835" spans="1:8" ht="15.75">
      <c r="A835" s="32" t="s">
        <v>6</v>
      </c>
      <c r="B835" s="32" t="s">
        <v>6337</v>
      </c>
      <c r="C835" s="32" t="s">
        <v>6338</v>
      </c>
      <c r="D835" s="32" t="s">
        <v>6339</v>
      </c>
      <c r="E835" s="4">
        <v>2</v>
      </c>
      <c r="F835" s="4">
        <v>580000</v>
      </c>
      <c r="G835" s="4">
        <v>58000</v>
      </c>
      <c r="H835" s="4">
        <v>638000</v>
      </c>
    </row>
    <row r="836" spans="1:8" ht="15.75">
      <c r="A836" s="32" t="s">
        <v>6</v>
      </c>
      <c r="B836" s="32" t="s">
        <v>6196</v>
      </c>
      <c r="C836" s="32" t="s">
        <v>6197</v>
      </c>
      <c r="D836" s="32" t="s">
        <v>6324</v>
      </c>
      <c r="E836" s="4">
        <v>3</v>
      </c>
      <c r="F836" s="4">
        <v>117600</v>
      </c>
      <c r="G836" s="4">
        <v>11760</v>
      </c>
      <c r="H836" s="4">
        <v>129360</v>
      </c>
    </row>
    <row r="837" spans="1:8" ht="15.75">
      <c r="A837" s="32" t="s">
        <v>6</v>
      </c>
      <c r="B837" s="32" t="s">
        <v>6342</v>
      </c>
      <c r="C837" s="32" t="s">
        <v>6343</v>
      </c>
      <c r="D837" s="32" t="s">
        <v>6344</v>
      </c>
      <c r="E837" s="4">
        <v>100</v>
      </c>
      <c r="F837" s="4">
        <v>15904</v>
      </c>
      <c r="G837" s="4">
        <v>1590</v>
      </c>
      <c r="H837" s="4">
        <v>17494</v>
      </c>
    </row>
    <row r="838" spans="1:8" ht="15.75">
      <c r="A838" s="32" t="s">
        <v>6</v>
      </c>
      <c r="B838" s="32" t="s">
        <v>6200</v>
      </c>
      <c r="C838" s="32" t="s">
        <v>6201</v>
      </c>
      <c r="D838" s="32" t="s">
        <v>6202</v>
      </c>
      <c r="E838" s="4">
        <v>100</v>
      </c>
      <c r="F838" s="4">
        <v>32000</v>
      </c>
      <c r="G838" s="4">
        <v>3200</v>
      </c>
      <c r="H838" s="4">
        <v>35200</v>
      </c>
    </row>
    <row r="839" spans="1:8" ht="15.75">
      <c r="A839" s="32" t="s">
        <v>6</v>
      </c>
      <c r="B839" s="32" t="s">
        <v>4903</v>
      </c>
      <c r="C839" s="32" t="s">
        <v>4902</v>
      </c>
      <c r="D839" s="32" t="s">
        <v>4904</v>
      </c>
      <c r="E839" s="4">
        <v>830</v>
      </c>
      <c r="F839" s="4">
        <v>886800</v>
      </c>
      <c r="G839" s="4">
        <v>88680</v>
      </c>
      <c r="H839" s="4">
        <v>975480</v>
      </c>
    </row>
    <row r="840" spans="1:8" ht="15.75">
      <c r="A840" s="32" t="s">
        <v>6</v>
      </c>
      <c r="B840" s="32" t="s">
        <v>4920</v>
      </c>
      <c r="C840" s="32" t="s">
        <v>4911</v>
      </c>
      <c r="D840" s="32" t="s">
        <v>4921</v>
      </c>
      <c r="E840" s="4">
        <v>10</v>
      </c>
      <c r="F840" s="4">
        <v>40000</v>
      </c>
      <c r="G840" s="4">
        <v>4000</v>
      </c>
      <c r="H840" s="4">
        <v>44000</v>
      </c>
    </row>
    <row r="841" spans="1:8" ht="15.75">
      <c r="A841" s="32" t="s">
        <v>6</v>
      </c>
      <c r="B841" s="32" t="s">
        <v>6277</v>
      </c>
      <c r="C841" s="32" t="s">
        <v>4931</v>
      </c>
      <c r="D841" s="32" t="s">
        <v>6278</v>
      </c>
      <c r="E841" s="4">
        <v>200</v>
      </c>
      <c r="F841" s="4">
        <v>3400</v>
      </c>
      <c r="G841" s="4">
        <v>340</v>
      </c>
      <c r="H841" s="4">
        <v>3740</v>
      </c>
    </row>
    <row r="842" spans="1:8" ht="15.75">
      <c r="A842" s="32" t="s">
        <v>6</v>
      </c>
      <c r="B842" s="32" t="s">
        <v>6222</v>
      </c>
      <c r="C842" s="32" t="s">
        <v>6223</v>
      </c>
      <c r="D842" s="32" t="s">
        <v>5215</v>
      </c>
      <c r="E842" s="4">
        <v>21</v>
      </c>
      <c r="F842" s="4">
        <v>57904</v>
      </c>
      <c r="G842" s="4">
        <v>5790</v>
      </c>
      <c r="H842" s="4">
        <v>63694</v>
      </c>
    </row>
    <row r="843" spans="1:8" ht="15.75">
      <c r="A843" s="32" t="s">
        <v>6</v>
      </c>
      <c r="B843" s="32" t="s">
        <v>6314</v>
      </c>
      <c r="C843" s="32" t="s">
        <v>6315</v>
      </c>
      <c r="D843" s="32" t="s">
        <v>6316</v>
      </c>
      <c r="E843" s="4">
        <v>10000</v>
      </c>
      <c r="F843" s="4">
        <v>10300000</v>
      </c>
      <c r="G843" s="4">
        <v>1030000</v>
      </c>
      <c r="H843" s="4">
        <v>11330000</v>
      </c>
    </row>
    <row r="844" spans="1:8" ht="15.75">
      <c r="A844" s="32" t="s">
        <v>6</v>
      </c>
      <c r="B844" s="32" t="s">
        <v>6230</v>
      </c>
      <c r="C844" s="32" t="s">
        <v>5160</v>
      </c>
      <c r="D844" s="32" t="s">
        <v>6231</v>
      </c>
      <c r="E844" s="4">
        <v>2</v>
      </c>
      <c r="F844" s="4">
        <v>2000</v>
      </c>
      <c r="G844" s="4">
        <v>200</v>
      </c>
      <c r="H844" s="4">
        <v>2200</v>
      </c>
    </row>
    <row r="845" spans="1:8" ht="15.75">
      <c r="A845" s="32" t="s">
        <v>6</v>
      </c>
      <c r="B845" s="32" t="s">
        <v>6232</v>
      </c>
      <c r="C845" s="32" t="s">
        <v>1473</v>
      </c>
      <c r="D845" s="32" t="s">
        <v>1475</v>
      </c>
      <c r="E845" s="4">
        <v>500</v>
      </c>
      <c r="F845" s="4">
        <v>78591</v>
      </c>
      <c r="G845" s="4">
        <v>7859</v>
      </c>
      <c r="H845" s="4">
        <v>86450</v>
      </c>
    </row>
    <row r="846" spans="1:8" ht="15.75">
      <c r="A846" s="32" t="s">
        <v>6</v>
      </c>
      <c r="B846" s="32" t="s">
        <v>6322</v>
      </c>
      <c r="C846" s="32" t="s">
        <v>1628</v>
      </c>
      <c r="D846" s="32" t="s">
        <v>1630</v>
      </c>
      <c r="E846" s="4">
        <v>1</v>
      </c>
      <c r="F846" s="4">
        <v>33000</v>
      </c>
      <c r="G846" s="4">
        <v>3300</v>
      </c>
      <c r="H846" s="4">
        <v>36300</v>
      </c>
    </row>
    <row r="847" spans="1:8" ht="15.75">
      <c r="A847" s="32" t="s">
        <v>6</v>
      </c>
      <c r="B847" s="32" t="s">
        <v>6321</v>
      </c>
      <c r="C847" s="32" t="s">
        <v>1628</v>
      </c>
      <c r="D847" s="32" t="s">
        <v>1632</v>
      </c>
      <c r="E847" s="4">
        <v>1</v>
      </c>
      <c r="F847" s="4">
        <v>33000</v>
      </c>
      <c r="G847" s="4">
        <v>3300</v>
      </c>
      <c r="H847" s="4">
        <v>36300</v>
      </c>
    </row>
    <row r="848" spans="1:8" ht="15.75">
      <c r="A848" s="32" t="s">
        <v>6</v>
      </c>
      <c r="B848" s="32" t="s">
        <v>6323</v>
      </c>
      <c r="C848" s="32" t="s">
        <v>1628</v>
      </c>
      <c r="D848" s="32" t="s">
        <v>1634</v>
      </c>
      <c r="E848" s="4">
        <v>1</v>
      </c>
      <c r="F848" s="4">
        <v>33000</v>
      </c>
      <c r="G848" s="4">
        <v>3300</v>
      </c>
      <c r="H848" s="4">
        <v>36300</v>
      </c>
    </row>
    <row r="849" spans="1:8" ht="15.75">
      <c r="A849" s="32" t="s">
        <v>6</v>
      </c>
      <c r="B849" s="32" t="s">
        <v>6234</v>
      </c>
      <c r="C849" s="32" t="s">
        <v>1628</v>
      </c>
      <c r="D849" s="32" t="s">
        <v>1636</v>
      </c>
      <c r="E849" s="4">
        <v>1</v>
      </c>
      <c r="F849" s="4">
        <v>33000</v>
      </c>
      <c r="G849" s="4">
        <v>3300</v>
      </c>
      <c r="H849" s="4">
        <v>36300</v>
      </c>
    </row>
    <row r="850" spans="1:8" ht="15.75">
      <c r="A850" s="32" t="s">
        <v>6</v>
      </c>
      <c r="B850" s="32" t="s">
        <v>6235</v>
      </c>
      <c r="C850" s="32" t="s">
        <v>1628</v>
      </c>
      <c r="D850" s="32" t="s">
        <v>1638</v>
      </c>
      <c r="E850" s="4">
        <v>2</v>
      </c>
      <c r="F850" s="4">
        <v>65091</v>
      </c>
      <c r="G850" s="4">
        <v>6509</v>
      </c>
      <c r="H850" s="4">
        <v>71600</v>
      </c>
    </row>
    <row r="851" spans="1:8" ht="15.75">
      <c r="A851" s="32" t="s">
        <v>6</v>
      </c>
      <c r="B851" s="32" t="s">
        <v>6279</v>
      </c>
      <c r="C851" s="32" t="s">
        <v>1628</v>
      </c>
      <c r="D851" s="32" t="s">
        <v>1640</v>
      </c>
      <c r="E851" s="4">
        <v>1</v>
      </c>
      <c r="F851" s="4">
        <v>33000</v>
      </c>
      <c r="G851" s="4">
        <v>3300</v>
      </c>
      <c r="H851" s="4">
        <v>36300</v>
      </c>
    </row>
    <row r="852" spans="1:8" ht="15.75">
      <c r="A852" s="32" t="s">
        <v>6</v>
      </c>
      <c r="B852" s="32" t="s">
        <v>6238</v>
      </c>
      <c r="C852" s="32" t="s">
        <v>1628</v>
      </c>
      <c r="D852" s="32" t="s">
        <v>1721</v>
      </c>
      <c r="E852" s="4">
        <v>1</v>
      </c>
      <c r="F852" s="4">
        <v>32091</v>
      </c>
      <c r="G852" s="4">
        <v>3209</v>
      </c>
      <c r="H852" s="4">
        <v>35300</v>
      </c>
    </row>
    <row r="853" spans="1:8" ht="15.75">
      <c r="A853" s="32" t="s">
        <v>6</v>
      </c>
      <c r="B853" s="32" t="s">
        <v>6283</v>
      </c>
      <c r="C853" s="32" t="s">
        <v>6284</v>
      </c>
      <c r="D853" s="32" t="s">
        <v>6285</v>
      </c>
      <c r="E853" s="4">
        <v>5</v>
      </c>
      <c r="F853" s="4"/>
      <c r="G853" s="4"/>
      <c r="H853" s="4"/>
    </row>
    <row r="854" spans="1:8" ht="15.75">
      <c r="A854" s="32" t="s">
        <v>6</v>
      </c>
      <c r="B854" s="32" t="s">
        <v>6239</v>
      </c>
      <c r="C854" s="32" t="s">
        <v>2005</v>
      </c>
      <c r="D854" s="32" t="s">
        <v>2007</v>
      </c>
      <c r="E854" s="4">
        <v>6</v>
      </c>
      <c r="F854" s="4">
        <v>84000</v>
      </c>
      <c r="G854" s="4">
        <v>8400</v>
      </c>
      <c r="H854" s="4">
        <v>92400</v>
      </c>
    </row>
    <row r="855" spans="1:8" ht="15.75">
      <c r="A855" s="32" t="s">
        <v>6</v>
      </c>
      <c r="B855" s="32" t="s">
        <v>6240</v>
      </c>
      <c r="C855" s="32" t="s">
        <v>2008</v>
      </c>
      <c r="D855" s="32" t="s">
        <v>2010</v>
      </c>
      <c r="E855" s="4">
        <v>4</v>
      </c>
      <c r="F855" s="4">
        <v>100000</v>
      </c>
      <c r="G855" s="4">
        <v>10000</v>
      </c>
      <c r="H855" s="4">
        <v>110000</v>
      </c>
    </row>
    <row r="856" spans="1:8" ht="15.75">
      <c r="A856" s="32" t="s">
        <v>6</v>
      </c>
      <c r="B856" s="32" t="s">
        <v>6242</v>
      </c>
      <c r="C856" s="32" t="s">
        <v>3934</v>
      </c>
      <c r="D856" s="32" t="s">
        <v>6243</v>
      </c>
      <c r="E856" s="4">
        <v>30</v>
      </c>
      <c r="F856" s="4">
        <v>120891</v>
      </c>
      <c r="G856" s="4">
        <v>12089</v>
      </c>
      <c r="H856" s="4">
        <v>132980</v>
      </c>
    </row>
    <row r="857" spans="1:8" ht="15.75">
      <c r="A857" s="32" t="s">
        <v>6</v>
      </c>
      <c r="B857" s="32" t="s">
        <v>6287</v>
      </c>
      <c r="C857" s="32" t="s">
        <v>4496</v>
      </c>
      <c r="D857" s="32" t="s">
        <v>4498</v>
      </c>
      <c r="E857" s="4">
        <v>5</v>
      </c>
      <c r="F857" s="4">
        <v>1273</v>
      </c>
      <c r="G857" s="4">
        <v>127</v>
      </c>
      <c r="H857" s="4">
        <v>1400</v>
      </c>
    </row>
    <row r="858" spans="1:8" ht="15.75">
      <c r="A858" s="32" t="s">
        <v>6</v>
      </c>
      <c r="B858" s="32" t="s">
        <v>6252</v>
      </c>
      <c r="C858" s="32" t="s">
        <v>6253</v>
      </c>
      <c r="D858" s="32"/>
      <c r="E858" s="4">
        <v>6</v>
      </c>
      <c r="F858" s="4">
        <v>156000</v>
      </c>
      <c r="G858" s="4">
        <v>15600</v>
      </c>
      <c r="H858" s="4">
        <v>171600</v>
      </c>
    </row>
    <row r="859" spans="1:8" ht="15.75">
      <c r="A859" s="32" t="s">
        <v>6</v>
      </c>
      <c r="B859" s="32" t="s">
        <v>6254</v>
      </c>
      <c r="C859" s="32" t="s">
        <v>6255</v>
      </c>
      <c r="D859" s="32"/>
      <c r="E859" s="4">
        <v>11</v>
      </c>
      <c r="F859" s="4">
        <v>89100</v>
      </c>
      <c r="G859" s="4">
        <v>8910</v>
      </c>
      <c r="H859" s="4">
        <v>98010</v>
      </c>
    </row>
    <row r="860" spans="1:8" ht="15.75">
      <c r="A860" s="32" t="s">
        <v>6</v>
      </c>
      <c r="B860" s="32" t="s">
        <v>6256</v>
      </c>
      <c r="C860" s="32" t="s">
        <v>6257</v>
      </c>
      <c r="D860" s="32"/>
      <c r="E860" s="4">
        <v>2</v>
      </c>
      <c r="F860" s="4">
        <v>18000</v>
      </c>
      <c r="G860" s="4">
        <v>1800</v>
      </c>
      <c r="H860" s="4">
        <v>19800</v>
      </c>
    </row>
    <row r="861" spans="1:8" ht="15.75">
      <c r="A861" s="32" t="s">
        <v>6</v>
      </c>
      <c r="B861" s="32" t="s">
        <v>6286</v>
      </c>
      <c r="C861" s="32" t="s">
        <v>6194</v>
      </c>
      <c r="D861" s="32" t="s">
        <v>6195</v>
      </c>
      <c r="E861" s="4">
        <v>2</v>
      </c>
      <c r="F861" s="4">
        <v>17600</v>
      </c>
      <c r="G861" s="4">
        <v>1760</v>
      </c>
      <c r="H861" s="4">
        <v>19360</v>
      </c>
    </row>
    <row r="862" spans="1:8" ht="15.75">
      <c r="A862" s="32" t="s">
        <v>6</v>
      </c>
      <c r="B862" s="32" t="s">
        <v>6265</v>
      </c>
      <c r="C862" s="32" t="s">
        <v>6197</v>
      </c>
      <c r="D862" s="32" t="s">
        <v>6198</v>
      </c>
      <c r="E862" s="4">
        <v>1</v>
      </c>
      <c r="F862" s="4">
        <v>39200</v>
      </c>
      <c r="G862" s="4">
        <v>3920</v>
      </c>
      <c r="H862" s="4">
        <v>43120</v>
      </c>
    </row>
    <row r="863" spans="1:8" ht="15.75">
      <c r="A863" s="32" t="s">
        <v>6</v>
      </c>
      <c r="B863" s="32" t="s">
        <v>6268</v>
      </c>
      <c r="C863" s="32" t="s">
        <v>6269</v>
      </c>
      <c r="D863" s="32" t="s">
        <v>5136</v>
      </c>
      <c r="E863" s="4">
        <v>30</v>
      </c>
      <c r="F863" s="4">
        <v>900</v>
      </c>
      <c r="G863" s="4">
        <v>90</v>
      </c>
      <c r="H863" s="4">
        <v>990</v>
      </c>
    </row>
    <row r="864" spans="1:8" ht="15.75">
      <c r="A864" s="32" t="s">
        <v>6</v>
      </c>
      <c r="B864" s="32" t="s">
        <v>6270</v>
      </c>
      <c r="C864" s="32" t="s">
        <v>6271</v>
      </c>
      <c r="D864" s="32" t="s">
        <v>5139</v>
      </c>
      <c r="E864" s="4">
        <v>30</v>
      </c>
      <c r="F864" s="4">
        <v>900</v>
      </c>
      <c r="G864" s="4">
        <v>90</v>
      </c>
      <c r="H864" s="4">
        <v>990</v>
      </c>
    </row>
    <row r="865" spans="1:8" ht="15.75">
      <c r="A865" s="3" t="s">
        <v>9</v>
      </c>
      <c r="B865" s="2" t="s">
        <v>7</v>
      </c>
      <c r="C865" s="2" t="s">
        <v>5</v>
      </c>
      <c r="D865" s="2" t="s">
        <v>8</v>
      </c>
      <c r="E865" s="4">
        <v>1072</v>
      </c>
      <c r="F865" s="4">
        <v>203680</v>
      </c>
      <c r="G865" s="4">
        <v>20368</v>
      </c>
      <c r="H865" s="4">
        <v>224048</v>
      </c>
    </row>
    <row r="866" spans="1:8" ht="15.75">
      <c r="A866" s="3" t="s">
        <v>9</v>
      </c>
      <c r="B866" s="2" t="s">
        <v>22</v>
      </c>
      <c r="C866" s="2" t="s">
        <v>20</v>
      </c>
      <c r="D866" s="2" t="s">
        <v>23</v>
      </c>
      <c r="E866" s="4">
        <v>4000</v>
      </c>
      <c r="F866" s="4">
        <v>600000</v>
      </c>
      <c r="G866" s="4">
        <v>60000</v>
      </c>
      <c r="H866" s="4">
        <v>660000</v>
      </c>
    </row>
    <row r="867" spans="1:8" ht="15.75">
      <c r="A867" s="3" t="s">
        <v>9</v>
      </c>
      <c r="B867" s="2" t="s">
        <v>24</v>
      </c>
      <c r="C867" s="2" t="s">
        <v>20</v>
      </c>
      <c r="D867" s="2" t="s">
        <v>25</v>
      </c>
      <c r="E867" s="4">
        <v>10142</v>
      </c>
      <c r="F867" s="4">
        <v>4184000</v>
      </c>
      <c r="G867" s="4">
        <v>418400</v>
      </c>
      <c r="H867" s="4">
        <v>4602400</v>
      </c>
    </row>
    <row r="868" spans="1:8" ht="15.75">
      <c r="A868" s="3" t="s">
        <v>9</v>
      </c>
      <c r="B868" s="2" t="s">
        <v>27</v>
      </c>
      <c r="C868" s="2" t="s">
        <v>26</v>
      </c>
      <c r="D868" s="2" t="s">
        <v>28</v>
      </c>
      <c r="E868" s="4">
        <v>444</v>
      </c>
      <c r="F868" s="4">
        <v>66600</v>
      </c>
      <c r="G868" s="4">
        <v>6660</v>
      </c>
      <c r="H868" s="4">
        <v>73260</v>
      </c>
    </row>
    <row r="869" spans="1:8" ht="15.75">
      <c r="A869" s="3" t="s">
        <v>9</v>
      </c>
      <c r="B869" s="2" t="s">
        <v>30</v>
      </c>
      <c r="C869" s="2" t="s">
        <v>29</v>
      </c>
      <c r="D869" s="2"/>
      <c r="E869" s="4">
        <v>259</v>
      </c>
      <c r="F869" s="4">
        <v>233100</v>
      </c>
      <c r="G869" s="4">
        <v>23310</v>
      </c>
      <c r="H869" s="4">
        <v>256410</v>
      </c>
    </row>
    <row r="870" spans="1:8" ht="15.75">
      <c r="A870" s="3" t="s">
        <v>9</v>
      </c>
      <c r="B870" s="2" t="s">
        <v>32</v>
      </c>
      <c r="C870" s="2" t="s">
        <v>31</v>
      </c>
      <c r="D870" s="2"/>
      <c r="E870" s="4">
        <v>1309</v>
      </c>
      <c r="F870" s="4">
        <v>1265400</v>
      </c>
      <c r="G870" s="4">
        <v>126540</v>
      </c>
      <c r="H870" s="4">
        <v>1391940</v>
      </c>
    </row>
    <row r="871" spans="1:8" ht="15.75">
      <c r="A871" s="3" t="s">
        <v>9</v>
      </c>
      <c r="B871" s="2" t="s">
        <v>39</v>
      </c>
      <c r="C871" s="2" t="s">
        <v>38</v>
      </c>
      <c r="D871" s="2"/>
      <c r="E871" s="4">
        <v>1160</v>
      </c>
      <c r="F871" s="4">
        <v>403055</v>
      </c>
      <c r="G871" s="4">
        <v>40305</v>
      </c>
      <c r="H871" s="4">
        <v>443360</v>
      </c>
    </row>
    <row r="872" spans="1:8" ht="15.75">
      <c r="A872" s="3" t="s">
        <v>9</v>
      </c>
      <c r="B872" s="2" t="s">
        <v>46</v>
      </c>
      <c r="C872" s="2" t="s">
        <v>45</v>
      </c>
      <c r="D872" s="2"/>
      <c r="E872" s="4">
        <v>100</v>
      </c>
      <c r="F872" s="4">
        <v>95000</v>
      </c>
      <c r="G872" s="4">
        <v>9500</v>
      </c>
      <c r="H872" s="4">
        <v>104500</v>
      </c>
    </row>
    <row r="873" spans="1:8" ht="15.75">
      <c r="A873" s="3" t="s">
        <v>9</v>
      </c>
      <c r="B873" s="2" t="s">
        <v>51</v>
      </c>
      <c r="C873" s="2" t="s">
        <v>50</v>
      </c>
      <c r="D873" s="2" t="s">
        <v>52</v>
      </c>
      <c r="E873" s="4">
        <v>20</v>
      </c>
      <c r="F873" s="4">
        <v>120000</v>
      </c>
      <c r="G873" s="4">
        <v>12000</v>
      </c>
      <c r="H873" s="4">
        <v>132000</v>
      </c>
    </row>
    <row r="874" spans="1:8" ht="15.75">
      <c r="A874" s="3" t="s">
        <v>9</v>
      </c>
      <c r="B874" s="2" t="s">
        <v>55</v>
      </c>
      <c r="C874" s="2" t="s">
        <v>50</v>
      </c>
      <c r="D874" s="2" t="s">
        <v>56</v>
      </c>
      <c r="E874" s="4">
        <v>30</v>
      </c>
      <c r="F874" s="4">
        <v>123000</v>
      </c>
      <c r="G874" s="4">
        <v>12300</v>
      </c>
      <c r="H874" s="4">
        <v>135300</v>
      </c>
    </row>
    <row r="875" spans="1:8" ht="15.75">
      <c r="A875" s="3" t="s">
        <v>9</v>
      </c>
      <c r="B875" s="2" t="s">
        <v>57</v>
      </c>
      <c r="C875" s="2" t="s">
        <v>50</v>
      </c>
      <c r="D875" s="2" t="s">
        <v>58</v>
      </c>
      <c r="E875" s="4">
        <v>150</v>
      </c>
      <c r="F875" s="4">
        <v>663000</v>
      </c>
      <c r="G875" s="4">
        <v>66300</v>
      </c>
      <c r="H875" s="4">
        <v>729300</v>
      </c>
    </row>
    <row r="876" spans="1:8" ht="15.75">
      <c r="A876" s="3" t="s">
        <v>9</v>
      </c>
      <c r="B876" s="2" t="s">
        <v>66</v>
      </c>
      <c r="C876" s="2" t="s">
        <v>62</v>
      </c>
      <c r="D876" s="2" t="s">
        <v>58</v>
      </c>
      <c r="E876" s="4">
        <v>66</v>
      </c>
      <c r="F876" s="4">
        <v>260700</v>
      </c>
      <c r="G876" s="4">
        <v>26070</v>
      </c>
      <c r="H876" s="4">
        <v>286770</v>
      </c>
    </row>
    <row r="877" spans="1:8" ht="15.75">
      <c r="A877" s="3" t="s">
        <v>9</v>
      </c>
      <c r="B877" s="2" t="s">
        <v>76</v>
      </c>
      <c r="C877" s="2" t="s">
        <v>69</v>
      </c>
      <c r="D877" s="2" t="s">
        <v>56</v>
      </c>
      <c r="E877" s="4">
        <v>10</v>
      </c>
      <c r="F877" s="4">
        <v>34800</v>
      </c>
      <c r="G877" s="4">
        <v>3480</v>
      </c>
      <c r="H877" s="4">
        <v>38280</v>
      </c>
    </row>
    <row r="878" spans="1:8" ht="15.75">
      <c r="A878" s="3" t="s">
        <v>9</v>
      </c>
      <c r="B878" s="2" t="s">
        <v>81</v>
      </c>
      <c r="C878" s="2" t="s">
        <v>69</v>
      </c>
      <c r="D878" s="2" t="s">
        <v>68</v>
      </c>
      <c r="E878" s="4">
        <v>10</v>
      </c>
      <c r="F878" s="4">
        <v>147000</v>
      </c>
      <c r="G878" s="4">
        <v>14700</v>
      </c>
      <c r="H878" s="4">
        <v>161700</v>
      </c>
    </row>
    <row r="879" spans="1:8" ht="15.75">
      <c r="A879" s="3" t="s">
        <v>9</v>
      </c>
      <c r="B879" s="2" t="s">
        <v>82</v>
      </c>
      <c r="C879" s="2" t="s">
        <v>69</v>
      </c>
      <c r="D879" s="2" t="s">
        <v>83</v>
      </c>
      <c r="E879" s="4">
        <v>50</v>
      </c>
      <c r="F879" s="4">
        <v>154000</v>
      </c>
      <c r="G879" s="4">
        <v>15400</v>
      </c>
      <c r="H879" s="4">
        <v>169400</v>
      </c>
    </row>
    <row r="880" spans="1:8" ht="15.75">
      <c r="A880" s="3" t="s">
        <v>9</v>
      </c>
      <c r="B880" s="2" t="s">
        <v>84</v>
      </c>
      <c r="C880" s="2" t="s">
        <v>69</v>
      </c>
      <c r="D880" s="2" t="s">
        <v>85</v>
      </c>
      <c r="E880" s="4">
        <v>10</v>
      </c>
      <c r="F880" s="4">
        <v>165000</v>
      </c>
      <c r="G880" s="4">
        <v>16500</v>
      </c>
      <c r="H880" s="4">
        <v>181500</v>
      </c>
    </row>
    <row r="881" spans="1:8" ht="15.75">
      <c r="A881" s="3" t="s">
        <v>9</v>
      </c>
      <c r="B881" s="2" t="s">
        <v>86</v>
      </c>
      <c r="C881" s="2" t="s">
        <v>69</v>
      </c>
      <c r="D881" s="2" t="s">
        <v>87</v>
      </c>
      <c r="E881" s="4">
        <v>10</v>
      </c>
      <c r="F881" s="4">
        <v>179900</v>
      </c>
      <c r="G881" s="4">
        <v>17990</v>
      </c>
      <c r="H881" s="4">
        <v>197890</v>
      </c>
    </row>
    <row r="882" spans="1:8" ht="15.75">
      <c r="A882" s="3" t="s">
        <v>9</v>
      </c>
      <c r="B882" s="2" t="s">
        <v>109</v>
      </c>
      <c r="C882" s="2" t="s">
        <v>59</v>
      </c>
      <c r="D882" s="2" t="s">
        <v>58</v>
      </c>
      <c r="E882" s="4">
        <v>5</v>
      </c>
      <c r="F882" s="4">
        <v>22500</v>
      </c>
      <c r="G882" s="4">
        <v>2250</v>
      </c>
      <c r="H882" s="4">
        <v>24750</v>
      </c>
    </row>
    <row r="883" spans="1:8" ht="15.75">
      <c r="A883" s="3" t="s">
        <v>9</v>
      </c>
      <c r="B883" s="2" t="s">
        <v>117</v>
      </c>
      <c r="C883" s="2" t="s">
        <v>116</v>
      </c>
      <c r="D883" s="2" t="s">
        <v>113</v>
      </c>
      <c r="E883" s="4">
        <v>7000</v>
      </c>
      <c r="F883" s="4">
        <v>1596000</v>
      </c>
      <c r="G883" s="4">
        <v>159600</v>
      </c>
      <c r="H883" s="4">
        <v>1755600</v>
      </c>
    </row>
    <row r="884" spans="1:8" ht="15.75">
      <c r="A884" s="3" t="s">
        <v>9</v>
      </c>
      <c r="B884" s="2" t="s">
        <v>126</v>
      </c>
      <c r="C884" s="2" t="s">
        <v>96</v>
      </c>
      <c r="D884" s="2" t="s">
        <v>75</v>
      </c>
      <c r="E884" s="4">
        <v>6</v>
      </c>
      <c r="F884" s="4">
        <v>114000</v>
      </c>
      <c r="G884" s="4">
        <v>11400</v>
      </c>
      <c r="H884" s="4">
        <v>125400</v>
      </c>
    </row>
    <row r="885" spans="1:8" ht="15.75">
      <c r="A885" s="3" t="s">
        <v>9</v>
      </c>
      <c r="B885" s="2" t="s">
        <v>137</v>
      </c>
      <c r="C885" s="2" t="s">
        <v>128</v>
      </c>
      <c r="D885" s="2" t="s">
        <v>136</v>
      </c>
      <c r="E885" s="4">
        <v>30</v>
      </c>
      <c r="F885" s="4">
        <v>240000</v>
      </c>
      <c r="G885" s="4">
        <v>24000</v>
      </c>
      <c r="H885" s="4">
        <v>264000</v>
      </c>
    </row>
    <row r="886" spans="1:8" ht="15.75">
      <c r="A886" s="3" t="s">
        <v>9</v>
      </c>
      <c r="B886" s="2" t="s">
        <v>139</v>
      </c>
      <c r="C886" s="2" t="s">
        <v>138</v>
      </c>
      <c r="D886" s="2" t="s">
        <v>136</v>
      </c>
      <c r="E886" s="4">
        <v>30</v>
      </c>
      <c r="F886" s="4">
        <v>285000</v>
      </c>
      <c r="G886" s="4">
        <v>28500</v>
      </c>
      <c r="H886" s="4">
        <v>313500</v>
      </c>
    </row>
    <row r="887" spans="1:8" ht="15.75">
      <c r="A887" s="3" t="s">
        <v>9</v>
      </c>
      <c r="B887" s="2" t="s">
        <v>148</v>
      </c>
      <c r="C887" s="2" t="s">
        <v>147</v>
      </c>
      <c r="D887" s="2" t="s">
        <v>136</v>
      </c>
      <c r="E887" s="4">
        <v>30</v>
      </c>
      <c r="F887" s="4">
        <v>225000</v>
      </c>
      <c r="G887" s="4">
        <v>22500</v>
      </c>
      <c r="H887" s="4">
        <v>247500</v>
      </c>
    </row>
    <row r="888" spans="1:8" ht="15.75">
      <c r="A888" s="3" t="s">
        <v>9</v>
      </c>
      <c r="B888" s="2" t="s">
        <v>194</v>
      </c>
      <c r="C888" s="2" t="s">
        <v>128</v>
      </c>
      <c r="D888" s="2" t="s">
        <v>195</v>
      </c>
      <c r="E888" s="4">
        <v>50</v>
      </c>
      <c r="F888" s="4">
        <v>585000</v>
      </c>
      <c r="G888" s="4">
        <v>58500</v>
      </c>
      <c r="H888" s="4">
        <v>643500</v>
      </c>
    </row>
    <row r="889" spans="1:8" ht="15.75">
      <c r="A889" s="3" t="s">
        <v>9</v>
      </c>
      <c r="B889" s="2" t="s">
        <v>196</v>
      </c>
      <c r="C889" s="2" t="s">
        <v>138</v>
      </c>
      <c r="D889" s="2" t="s">
        <v>195</v>
      </c>
      <c r="E889" s="4">
        <v>50</v>
      </c>
      <c r="F889" s="4">
        <v>745000</v>
      </c>
      <c r="G889" s="4">
        <v>74500</v>
      </c>
      <c r="H889" s="4">
        <v>819500</v>
      </c>
    </row>
    <row r="890" spans="1:8" ht="15.75">
      <c r="A890" s="3" t="s">
        <v>9</v>
      </c>
      <c r="B890" s="2" t="s">
        <v>202</v>
      </c>
      <c r="C890" s="2" t="s">
        <v>147</v>
      </c>
      <c r="D890" s="2" t="s">
        <v>172</v>
      </c>
      <c r="E890" s="4">
        <v>100</v>
      </c>
      <c r="F890" s="4">
        <v>850000</v>
      </c>
      <c r="G890" s="4">
        <v>85000</v>
      </c>
      <c r="H890" s="4">
        <v>935000</v>
      </c>
    </row>
    <row r="891" spans="1:8" ht="15.75">
      <c r="A891" s="3" t="s">
        <v>9</v>
      </c>
      <c r="B891" s="2" t="s">
        <v>227</v>
      </c>
      <c r="C891" s="2" t="s">
        <v>223</v>
      </c>
      <c r="D891" s="2" t="s">
        <v>90</v>
      </c>
      <c r="E891" s="4">
        <v>5</v>
      </c>
      <c r="F891" s="4">
        <v>110000</v>
      </c>
      <c r="G891" s="4">
        <v>11000</v>
      </c>
      <c r="H891" s="4">
        <v>121000</v>
      </c>
    </row>
    <row r="892" spans="1:8" ht="15.75">
      <c r="A892" s="3" t="s">
        <v>9</v>
      </c>
      <c r="B892" s="2" t="s">
        <v>235</v>
      </c>
      <c r="C892" s="2" t="s">
        <v>234</v>
      </c>
      <c r="D892" s="2"/>
      <c r="E892" s="4">
        <v>6</v>
      </c>
      <c r="F892" s="4">
        <v>30000</v>
      </c>
      <c r="G892" s="4">
        <v>3000</v>
      </c>
      <c r="H892" s="4">
        <v>33000</v>
      </c>
    </row>
    <row r="893" spans="1:8" ht="15.75">
      <c r="A893" s="3" t="s">
        <v>9</v>
      </c>
      <c r="B893" s="2" t="s">
        <v>240</v>
      </c>
      <c r="C893" s="2" t="s">
        <v>236</v>
      </c>
      <c r="D893" s="2" t="s">
        <v>241</v>
      </c>
      <c r="E893" s="4">
        <v>84</v>
      </c>
      <c r="F893" s="4">
        <v>856800</v>
      </c>
      <c r="G893" s="4">
        <v>85680</v>
      </c>
      <c r="H893" s="4">
        <v>942480</v>
      </c>
    </row>
    <row r="894" spans="1:8" ht="15.75">
      <c r="A894" s="3" t="s">
        <v>9</v>
      </c>
      <c r="B894" s="2" t="s">
        <v>242</v>
      </c>
      <c r="C894" s="2" t="s">
        <v>236</v>
      </c>
      <c r="D894" s="2" t="s">
        <v>243</v>
      </c>
      <c r="E894" s="4">
        <v>2</v>
      </c>
      <c r="F894" s="4">
        <v>23728</v>
      </c>
      <c r="G894" s="4">
        <v>2373</v>
      </c>
      <c r="H894" s="4">
        <v>26101</v>
      </c>
    </row>
    <row r="895" spans="1:8" ht="15.75">
      <c r="A895" s="3" t="s">
        <v>9</v>
      </c>
      <c r="B895" s="2" t="s">
        <v>246</v>
      </c>
      <c r="C895" s="2" t="s">
        <v>236</v>
      </c>
      <c r="D895" s="2" t="s">
        <v>78</v>
      </c>
      <c r="E895" s="4">
        <v>4</v>
      </c>
      <c r="F895" s="4">
        <v>89600</v>
      </c>
      <c r="G895" s="4">
        <v>8960</v>
      </c>
      <c r="H895" s="4">
        <v>98560</v>
      </c>
    </row>
    <row r="896" spans="1:8" ht="15.75">
      <c r="A896" s="3" t="s">
        <v>9</v>
      </c>
      <c r="B896" s="2" t="s">
        <v>249</v>
      </c>
      <c r="C896" s="2" t="s">
        <v>236</v>
      </c>
      <c r="D896" s="2" t="s">
        <v>80</v>
      </c>
      <c r="E896" s="4">
        <v>1</v>
      </c>
      <c r="F896" s="4">
        <v>27000</v>
      </c>
      <c r="G896" s="4">
        <v>2700</v>
      </c>
      <c r="H896" s="4">
        <v>29700</v>
      </c>
    </row>
    <row r="897" spans="1:8" ht="15.75">
      <c r="A897" s="3" t="s">
        <v>9</v>
      </c>
      <c r="B897" s="2" t="s">
        <v>251</v>
      </c>
      <c r="C897" s="2" t="s">
        <v>250</v>
      </c>
      <c r="D897" s="2"/>
      <c r="E897" s="4">
        <v>6</v>
      </c>
      <c r="F897" s="4">
        <v>30000</v>
      </c>
      <c r="G897" s="4">
        <v>3000</v>
      </c>
      <c r="H897" s="4">
        <v>33000</v>
      </c>
    </row>
    <row r="898" spans="1:8" ht="15.75">
      <c r="A898" s="3" t="s">
        <v>9</v>
      </c>
      <c r="B898" s="2" t="s">
        <v>260</v>
      </c>
      <c r="C898" s="2" t="s">
        <v>259</v>
      </c>
      <c r="D898" s="2"/>
      <c r="E898" s="4">
        <v>6</v>
      </c>
      <c r="F898" s="4">
        <v>30000</v>
      </c>
      <c r="G898" s="4">
        <v>3000</v>
      </c>
      <c r="H898" s="4">
        <v>33000</v>
      </c>
    </row>
    <row r="899" spans="1:8" ht="15.75">
      <c r="A899" s="3" t="s">
        <v>9</v>
      </c>
      <c r="B899" s="2" t="s">
        <v>275</v>
      </c>
      <c r="C899" s="2" t="s">
        <v>264</v>
      </c>
      <c r="D899" s="2" t="s">
        <v>276</v>
      </c>
      <c r="E899" s="4">
        <v>20</v>
      </c>
      <c r="F899" s="4">
        <v>95260</v>
      </c>
      <c r="G899" s="4">
        <v>9526</v>
      </c>
      <c r="H899" s="4">
        <v>104786</v>
      </c>
    </row>
    <row r="900" spans="1:8" ht="15.75">
      <c r="A900" s="3" t="s">
        <v>9</v>
      </c>
      <c r="B900" s="2" t="s">
        <v>277</v>
      </c>
      <c r="C900" s="2" t="s">
        <v>264</v>
      </c>
      <c r="D900" s="2" t="s">
        <v>73</v>
      </c>
      <c r="E900" s="4">
        <v>95</v>
      </c>
      <c r="F900" s="4">
        <v>286550</v>
      </c>
      <c r="G900" s="4">
        <v>28655</v>
      </c>
      <c r="H900" s="4">
        <v>315205</v>
      </c>
    </row>
    <row r="901" spans="1:8" ht="15.75">
      <c r="A901" s="3" t="s">
        <v>9</v>
      </c>
      <c r="B901" s="2" t="s">
        <v>291</v>
      </c>
      <c r="C901" s="2" t="s">
        <v>264</v>
      </c>
      <c r="D901" s="2" t="s">
        <v>58</v>
      </c>
      <c r="E901" s="4">
        <v>30</v>
      </c>
      <c r="F901" s="4">
        <v>91230</v>
      </c>
      <c r="G901" s="4">
        <v>9123</v>
      </c>
      <c r="H901" s="4">
        <v>100353</v>
      </c>
    </row>
    <row r="902" spans="1:8" ht="15.75">
      <c r="A902" s="3" t="s">
        <v>9</v>
      </c>
      <c r="B902" s="2" t="s">
        <v>293</v>
      </c>
      <c r="C902" s="2" t="s">
        <v>264</v>
      </c>
      <c r="D902" s="2" t="s">
        <v>99</v>
      </c>
      <c r="E902" s="4">
        <v>150</v>
      </c>
      <c r="F902" s="4">
        <v>573750</v>
      </c>
      <c r="G902" s="4">
        <v>57375</v>
      </c>
      <c r="H902" s="4">
        <v>631125</v>
      </c>
    </row>
    <row r="903" spans="1:8" ht="15.75">
      <c r="A903" s="3" t="s">
        <v>9</v>
      </c>
      <c r="B903" s="2" t="s">
        <v>297</v>
      </c>
      <c r="C903" s="2" t="s">
        <v>294</v>
      </c>
      <c r="D903" s="2" t="s">
        <v>56</v>
      </c>
      <c r="E903" s="4">
        <v>50</v>
      </c>
      <c r="F903" s="4">
        <v>135200</v>
      </c>
      <c r="G903" s="4">
        <v>13520</v>
      </c>
      <c r="H903" s="4">
        <v>148720</v>
      </c>
    </row>
    <row r="904" spans="1:8" ht="15.75">
      <c r="A904" s="3" t="s">
        <v>9</v>
      </c>
      <c r="B904" s="2" t="s">
        <v>322</v>
      </c>
      <c r="C904" s="2" t="s">
        <v>223</v>
      </c>
      <c r="D904" s="2" t="s">
        <v>184</v>
      </c>
      <c r="E904" s="4">
        <v>2</v>
      </c>
      <c r="F904" s="4">
        <v>10000</v>
      </c>
      <c r="G904" s="4">
        <v>1000</v>
      </c>
      <c r="H904" s="4">
        <v>11000</v>
      </c>
    </row>
    <row r="905" spans="1:8" ht="15.75">
      <c r="A905" s="3" t="s">
        <v>9</v>
      </c>
      <c r="B905" s="2" t="s">
        <v>323</v>
      </c>
      <c r="C905" s="2" t="s">
        <v>232</v>
      </c>
      <c r="D905" s="2" t="s">
        <v>65</v>
      </c>
      <c r="E905" s="4">
        <v>4</v>
      </c>
      <c r="F905" s="4">
        <v>62800</v>
      </c>
      <c r="G905" s="4">
        <v>6280</v>
      </c>
      <c r="H905" s="4">
        <v>69080</v>
      </c>
    </row>
    <row r="906" spans="1:8" ht="15.75">
      <c r="A906" s="3" t="s">
        <v>9</v>
      </c>
      <c r="B906" s="2" t="s">
        <v>327</v>
      </c>
      <c r="C906" s="2" t="s">
        <v>236</v>
      </c>
      <c r="D906" s="2" t="s">
        <v>328</v>
      </c>
      <c r="E906" s="4">
        <v>18</v>
      </c>
      <c r="F906" s="4">
        <v>221400</v>
      </c>
      <c r="G906" s="4">
        <v>22140</v>
      </c>
      <c r="H906" s="4">
        <v>243540</v>
      </c>
    </row>
    <row r="907" spans="1:8" ht="15.75">
      <c r="A907" s="3" t="s">
        <v>9</v>
      </c>
      <c r="B907" s="2" t="s">
        <v>331</v>
      </c>
      <c r="C907" s="2" t="s">
        <v>264</v>
      </c>
      <c r="D907" s="2" t="s">
        <v>280</v>
      </c>
      <c r="E907" s="4">
        <v>20</v>
      </c>
      <c r="F907" s="4">
        <v>113900</v>
      </c>
      <c r="G907" s="4">
        <v>11390</v>
      </c>
      <c r="H907" s="4">
        <v>125290</v>
      </c>
    </row>
    <row r="908" spans="1:8" ht="15.75">
      <c r="A908" s="3" t="s">
        <v>9</v>
      </c>
      <c r="B908" s="2" t="s">
        <v>335</v>
      </c>
      <c r="C908" s="2" t="s">
        <v>223</v>
      </c>
      <c r="D908" s="2" t="s">
        <v>73</v>
      </c>
      <c r="E908" s="4">
        <v>10</v>
      </c>
      <c r="F908" s="4">
        <v>43000</v>
      </c>
      <c r="G908" s="4">
        <v>4300</v>
      </c>
      <c r="H908" s="4">
        <v>47300</v>
      </c>
    </row>
    <row r="909" spans="1:8" ht="15.75">
      <c r="A909" s="3" t="s">
        <v>9</v>
      </c>
      <c r="B909" s="2" t="s">
        <v>336</v>
      </c>
      <c r="C909" s="2" t="s">
        <v>232</v>
      </c>
      <c r="D909" s="2" t="s">
        <v>56</v>
      </c>
      <c r="E909" s="4">
        <v>200</v>
      </c>
      <c r="F909" s="4">
        <v>840000</v>
      </c>
      <c r="G909" s="4">
        <v>84000</v>
      </c>
      <c r="H909" s="4">
        <v>924000</v>
      </c>
    </row>
    <row r="910" spans="1:8" ht="15.75">
      <c r="A910" s="3" t="s">
        <v>9</v>
      </c>
      <c r="B910" s="2" t="s">
        <v>337</v>
      </c>
      <c r="C910" s="2" t="s">
        <v>267</v>
      </c>
      <c r="D910" s="2" t="s">
        <v>280</v>
      </c>
      <c r="E910" s="4">
        <v>10</v>
      </c>
      <c r="F910" s="4">
        <v>73430</v>
      </c>
      <c r="G910" s="4">
        <v>7343</v>
      </c>
      <c r="H910" s="4">
        <v>80773</v>
      </c>
    </row>
    <row r="911" spans="1:8" ht="15.75">
      <c r="A911" s="3" t="s">
        <v>9</v>
      </c>
      <c r="B911" s="2" t="s">
        <v>340</v>
      </c>
      <c r="C911" s="2" t="s">
        <v>264</v>
      </c>
      <c r="D911" s="2" t="s">
        <v>341</v>
      </c>
      <c r="E911" s="4">
        <v>20</v>
      </c>
      <c r="F911" s="4">
        <v>95260</v>
      </c>
      <c r="G911" s="4">
        <v>9526</v>
      </c>
      <c r="H911" s="4">
        <v>104786</v>
      </c>
    </row>
    <row r="912" spans="1:8" ht="15.75">
      <c r="A912" s="3" t="s">
        <v>9</v>
      </c>
      <c r="B912" s="2" t="s">
        <v>342</v>
      </c>
      <c r="C912" s="2" t="s">
        <v>264</v>
      </c>
      <c r="D912" s="2" t="s">
        <v>343</v>
      </c>
      <c r="E912" s="4">
        <v>20</v>
      </c>
      <c r="F912" s="4">
        <v>113900</v>
      </c>
      <c r="G912" s="4">
        <v>11390</v>
      </c>
      <c r="H912" s="4">
        <v>125290</v>
      </c>
    </row>
    <row r="913" spans="1:8" ht="15.75">
      <c r="A913" s="3" t="s">
        <v>9</v>
      </c>
      <c r="B913" s="2" t="s">
        <v>350</v>
      </c>
      <c r="C913" s="2" t="s">
        <v>264</v>
      </c>
      <c r="D913" s="2" t="s">
        <v>351</v>
      </c>
      <c r="E913" s="4">
        <v>20</v>
      </c>
      <c r="F913" s="4">
        <v>76600</v>
      </c>
      <c r="G913" s="4">
        <v>7660</v>
      </c>
      <c r="H913" s="4">
        <v>84260</v>
      </c>
    </row>
    <row r="914" spans="1:8" ht="15.75">
      <c r="A914" s="3" t="s">
        <v>9</v>
      </c>
      <c r="B914" s="2" t="s">
        <v>394</v>
      </c>
      <c r="C914" s="2" t="s">
        <v>393</v>
      </c>
      <c r="D914" s="2"/>
      <c r="E914" s="4">
        <v>30</v>
      </c>
      <c r="F914" s="4">
        <v>132000</v>
      </c>
      <c r="G914" s="4">
        <v>13200</v>
      </c>
      <c r="H914" s="4">
        <v>145200</v>
      </c>
    </row>
    <row r="915" spans="1:8" ht="15.75">
      <c r="A915" s="3" t="s">
        <v>9</v>
      </c>
      <c r="B915" s="2" t="s">
        <v>400</v>
      </c>
      <c r="C915" s="2" t="s">
        <v>399</v>
      </c>
      <c r="D915" s="2" t="s">
        <v>73</v>
      </c>
      <c r="E915" s="4">
        <v>5</v>
      </c>
      <c r="F915" s="4">
        <v>17500</v>
      </c>
      <c r="G915" s="4">
        <v>1750</v>
      </c>
      <c r="H915" s="4">
        <v>19250</v>
      </c>
    </row>
    <row r="916" spans="1:8" ht="15.75">
      <c r="A916" s="3" t="s">
        <v>9</v>
      </c>
      <c r="B916" s="2" t="s">
        <v>410</v>
      </c>
      <c r="C916" s="2" t="s">
        <v>264</v>
      </c>
      <c r="D916" s="2" t="s">
        <v>411</v>
      </c>
      <c r="E916" s="4">
        <v>10</v>
      </c>
      <c r="F916" s="4">
        <v>30410</v>
      </c>
      <c r="G916" s="4">
        <v>3041</v>
      </c>
      <c r="H916" s="4">
        <v>33451</v>
      </c>
    </row>
    <row r="917" spans="1:8" ht="15.75">
      <c r="A917" s="3" t="s">
        <v>9</v>
      </c>
      <c r="B917" s="2" t="s">
        <v>413</v>
      </c>
      <c r="C917" s="2" t="s">
        <v>412</v>
      </c>
      <c r="D917" s="2" t="s">
        <v>414</v>
      </c>
      <c r="E917" s="4">
        <v>2</v>
      </c>
      <c r="F917" s="4">
        <v>34000</v>
      </c>
      <c r="G917" s="4">
        <v>3400</v>
      </c>
      <c r="H917" s="4">
        <v>37400</v>
      </c>
    </row>
    <row r="918" spans="1:8" ht="15.75">
      <c r="A918" s="3" t="s">
        <v>9</v>
      </c>
      <c r="B918" s="2" t="s">
        <v>419</v>
      </c>
      <c r="C918" s="2" t="s">
        <v>236</v>
      </c>
      <c r="D918" s="2" t="s">
        <v>420</v>
      </c>
      <c r="E918" s="4">
        <v>4</v>
      </c>
      <c r="F918" s="4">
        <v>127200</v>
      </c>
      <c r="G918" s="4">
        <v>12720</v>
      </c>
      <c r="H918" s="4">
        <v>139920</v>
      </c>
    </row>
    <row r="919" spans="1:8" ht="15.75">
      <c r="A919" s="3" t="s">
        <v>9</v>
      </c>
      <c r="B919" s="2" t="s">
        <v>421</v>
      </c>
      <c r="C919" s="2" t="s">
        <v>267</v>
      </c>
      <c r="D919" s="2" t="s">
        <v>422</v>
      </c>
      <c r="E919" s="4">
        <v>10</v>
      </c>
      <c r="F919" s="4">
        <v>84860</v>
      </c>
      <c r="G919" s="4">
        <v>8486</v>
      </c>
      <c r="H919" s="4">
        <v>93346</v>
      </c>
    </row>
    <row r="920" spans="1:8" ht="15.75">
      <c r="A920" s="3" t="s">
        <v>9</v>
      </c>
      <c r="B920" s="2" t="s">
        <v>443</v>
      </c>
      <c r="C920" s="2" t="s">
        <v>223</v>
      </c>
      <c r="D920" s="2" t="s">
        <v>241</v>
      </c>
      <c r="E920" s="4">
        <v>16</v>
      </c>
      <c r="F920" s="4">
        <v>185600</v>
      </c>
      <c r="G920" s="4">
        <v>18560</v>
      </c>
      <c r="H920" s="4">
        <v>204160</v>
      </c>
    </row>
    <row r="921" spans="1:8" ht="15.75">
      <c r="A921" s="3" t="s">
        <v>9</v>
      </c>
      <c r="B921" s="2" t="s">
        <v>452</v>
      </c>
      <c r="C921" s="2" t="s">
        <v>451</v>
      </c>
      <c r="D921" s="2"/>
      <c r="E921" s="4">
        <v>5</v>
      </c>
      <c r="F921" s="4">
        <v>38500</v>
      </c>
      <c r="G921" s="4">
        <v>3850</v>
      </c>
      <c r="H921" s="4">
        <v>42350</v>
      </c>
    </row>
    <row r="922" spans="1:8" ht="15.75">
      <c r="A922" s="3" t="s">
        <v>9</v>
      </c>
      <c r="B922" s="2" t="s">
        <v>454</v>
      </c>
      <c r="C922" s="2" t="s">
        <v>453</v>
      </c>
      <c r="D922" s="2"/>
      <c r="E922" s="4">
        <v>25</v>
      </c>
      <c r="F922" s="4">
        <v>277500</v>
      </c>
      <c r="G922" s="4">
        <v>27750</v>
      </c>
      <c r="H922" s="4">
        <v>305250</v>
      </c>
    </row>
    <row r="923" spans="1:8" ht="15.75">
      <c r="A923" s="3" t="s">
        <v>9</v>
      </c>
      <c r="B923" s="2" t="s">
        <v>456</v>
      </c>
      <c r="C923" s="2" t="s">
        <v>455</v>
      </c>
      <c r="D923" s="2"/>
      <c r="E923" s="4">
        <v>45</v>
      </c>
      <c r="F923" s="4">
        <v>603000</v>
      </c>
      <c r="G923" s="4">
        <v>60300</v>
      </c>
      <c r="H923" s="4">
        <v>663300</v>
      </c>
    </row>
    <row r="924" spans="1:8" ht="15.75">
      <c r="A924" s="3" t="s">
        <v>9</v>
      </c>
      <c r="B924" s="2" t="s">
        <v>458</v>
      </c>
      <c r="C924" s="2" t="s">
        <v>457</v>
      </c>
      <c r="D924" s="2"/>
      <c r="E924" s="4">
        <v>5</v>
      </c>
      <c r="F924" s="4">
        <v>76500</v>
      </c>
      <c r="G924" s="4">
        <v>7650</v>
      </c>
      <c r="H924" s="4">
        <v>84150</v>
      </c>
    </row>
    <row r="925" spans="1:8" ht="15.75">
      <c r="A925" s="3" t="s">
        <v>9</v>
      </c>
      <c r="B925" s="2" t="s">
        <v>460</v>
      </c>
      <c r="C925" s="2" t="s">
        <v>459</v>
      </c>
      <c r="D925" s="2"/>
      <c r="E925" s="4">
        <v>10</v>
      </c>
      <c r="F925" s="4">
        <v>176000</v>
      </c>
      <c r="G925" s="4">
        <v>17600</v>
      </c>
      <c r="H925" s="4">
        <v>193600</v>
      </c>
    </row>
    <row r="926" spans="1:8" ht="15.75">
      <c r="A926" s="3" t="s">
        <v>9</v>
      </c>
      <c r="B926" s="2" t="s">
        <v>462</v>
      </c>
      <c r="C926" s="2" t="s">
        <v>461</v>
      </c>
      <c r="D926" s="2"/>
      <c r="E926" s="4">
        <v>5</v>
      </c>
      <c r="F926" s="4">
        <v>99000</v>
      </c>
      <c r="G926" s="4">
        <v>9900</v>
      </c>
      <c r="H926" s="4">
        <v>108900</v>
      </c>
    </row>
    <row r="927" spans="1:8" ht="15.75">
      <c r="A927" s="3" t="s">
        <v>9</v>
      </c>
      <c r="B927" s="2" t="s">
        <v>464</v>
      </c>
      <c r="C927" s="2" t="s">
        <v>463</v>
      </c>
      <c r="D927" s="2"/>
      <c r="E927" s="4">
        <v>6</v>
      </c>
      <c r="F927" s="4">
        <v>31800</v>
      </c>
      <c r="G927" s="4">
        <v>3180</v>
      </c>
      <c r="H927" s="4">
        <v>34980</v>
      </c>
    </row>
    <row r="928" spans="1:8" ht="15.75">
      <c r="A928" s="3" t="s">
        <v>9</v>
      </c>
      <c r="B928" s="2" t="s">
        <v>468</v>
      </c>
      <c r="C928" s="2" t="s">
        <v>467</v>
      </c>
      <c r="D928" s="2"/>
      <c r="E928" s="4">
        <v>10</v>
      </c>
      <c r="F928" s="4">
        <v>60000</v>
      </c>
      <c r="G928" s="4">
        <v>6000</v>
      </c>
      <c r="H928" s="4">
        <v>66000</v>
      </c>
    </row>
    <row r="929" spans="1:8" ht="15.75">
      <c r="A929" s="3" t="s">
        <v>9</v>
      </c>
      <c r="B929" s="2" t="s">
        <v>473</v>
      </c>
      <c r="C929" s="2" t="s">
        <v>472</v>
      </c>
      <c r="D929" s="2" t="s">
        <v>474</v>
      </c>
      <c r="E929" s="4">
        <v>10</v>
      </c>
      <c r="F929" s="4">
        <v>52820</v>
      </c>
      <c r="G929" s="4">
        <v>5282</v>
      </c>
      <c r="H929" s="4">
        <v>58102</v>
      </c>
    </row>
    <row r="930" spans="1:8" ht="15.75">
      <c r="A930" s="3" t="s">
        <v>9</v>
      </c>
      <c r="B930" s="2" t="s">
        <v>476</v>
      </c>
      <c r="C930" s="2" t="s">
        <v>475</v>
      </c>
      <c r="D930" s="2" t="s">
        <v>477</v>
      </c>
      <c r="E930" s="4">
        <v>10</v>
      </c>
      <c r="F930" s="4">
        <v>59930</v>
      </c>
      <c r="G930" s="4">
        <v>5993</v>
      </c>
      <c r="H930" s="4">
        <v>65923</v>
      </c>
    </row>
    <row r="931" spans="1:8" ht="15.75">
      <c r="A931" s="3" t="s">
        <v>9</v>
      </c>
      <c r="B931" s="2" t="s">
        <v>479</v>
      </c>
      <c r="C931" s="2" t="s">
        <v>478</v>
      </c>
      <c r="D931" s="2" t="s">
        <v>480</v>
      </c>
      <c r="E931" s="4">
        <v>3</v>
      </c>
      <c r="F931" s="4">
        <v>11415</v>
      </c>
      <c r="G931" s="4">
        <v>1142</v>
      </c>
      <c r="H931" s="4">
        <v>12557</v>
      </c>
    </row>
    <row r="932" spans="1:8" ht="15.75">
      <c r="A932" s="3" t="s">
        <v>9</v>
      </c>
      <c r="B932" s="2" t="s">
        <v>482</v>
      </c>
      <c r="C932" s="2" t="s">
        <v>481</v>
      </c>
      <c r="D932" s="2" t="s">
        <v>483</v>
      </c>
      <c r="E932" s="4">
        <v>15</v>
      </c>
      <c r="F932" s="4">
        <v>100560</v>
      </c>
      <c r="G932" s="4">
        <v>10056</v>
      </c>
      <c r="H932" s="4">
        <v>110616</v>
      </c>
    </row>
    <row r="933" spans="1:8" ht="15.75">
      <c r="A933" s="3" t="s">
        <v>9</v>
      </c>
      <c r="B933" s="2" t="s">
        <v>502</v>
      </c>
      <c r="C933" s="2" t="s">
        <v>501</v>
      </c>
      <c r="D933" s="2" t="s">
        <v>500</v>
      </c>
      <c r="E933" s="4">
        <v>5</v>
      </c>
      <c r="F933" s="4">
        <v>112000</v>
      </c>
      <c r="G933" s="4">
        <v>11200</v>
      </c>
      <c r="H933" s="4">
        <v>123200</v>
      </c>
    </row>
    <row r="934" spans="1:8" ht="15.75">
      <c r="A934" s="3" t="s">
        <v>9</v>
      </c>
      <c r="B934" s="2" t="s">
        <v>515</v>
      </c>
      <c r="C934" s="2" t="s">
        <v>514</v>
      </c>
      <c r="D934" s="2" t="s">
        <v>516</v>
      </c>
      <c r="E934" s="4">
        <v>65</v>
      </c>
      <c r="F934" s="4">
        <v>320320</v>
      </c>
      <c r="G934" s="4">
        <v>32032</v>
      </c>
      <c r="H934" s="4">
        <v>352352</v>
      </c>
    </row>
    <row r="935" spans="1:8" ht="15.75">
      <c r="A935" s="3" t="s">
        <v>9</v>
      </c>
      <c r="B935" s="2" t="s">
        <v>525</v>
      </c>
      <c r="C935" s="2" t="s">
        <v>524</v>
      </c>
      <c r="D935" s="2" t="s">
        <v>526</v>
      </c>
      <c r="E935" s="4">
        <v>50</v>
      </c>
      <c r="F935" s="4">
        <v>293220</v>
      </c>
      <c r="G935" s="4">
        <v>29322</v>
      </c>
      <c r="H935" s="4">
        <v>322542</v>
      </c>
    </row>
    <row r="936" spans="1:8" ht="15.75">
      <c r="A936" s="3" t="s">
        <v>9</v>
      </c>
      <c r="B936" s="2" t="s">
        <v>536</v>
      </c>
      <c r="C936" s="2" t="s">
        <v>355</v>
      </c>
      <c r="D936" s="2" t="s">
        <v>537</v>
      </c>
      <c r="E936" s="4">
        <v>53</v>
      </c>
      <c r="F936" s="4">
        <v>362790</v>
      </c>
      <c r="G936" s="4">
        <v>36279</v>
      </c>
      <c r="H936" s="4">
        <v>399069</v>
      </c>
    </row>
    <row r="937" spans="1:8" ht="15.75">
      <c r="A937" s="3" t="s">
        <v>9</v>
      </c>
      <c r="B937" s="2" t="s">
        <v>546</v>
      </c>
      <c r="C937" s="2" t="s">
        <v>545</v>
      </c>
      <c r="D937" s="2" t="s">
        <v>547</v>
      </c>
      <c r="E937" s="4">
        <v>15</v>
      </c>
      <c r="F937" s="4">
        <v>107670</v>
      </c>
      <c r="G937" s="4">
        <v>10767</v>
      </c>
      <c r="H937" s="4">
        <v>118437</v>
      </c>
    </row>
    <row r="938" spans="1:8" ht="15.75">
      <c r="A938" s="3" t="s">
        <v>9</v>
      </c>
      <c r="B938" s="2" t="s">
        <v>549</v>
      </c>
      <c r="C938" s="2" t="s">
        <v>548</v>
      </c>
      <c r="D938" s="2" t="s">
        <v>550</v>
      </c>
      <c r="E938" s="4">
        <v>21</v>
      </c>
      <c r="F938" s="4">
        <v>66400</v>
      </c>
      <c r="G938" s="4">
        <v>6640</v>
      </c>
      <c r="H938" s="4">
        <v>73040</v>
      </c>
    </row>
    <row r="939" spans="1:8" ht="15.75">
      <c r="A939" s="3" t="s">
        <v>9</v>
      </c>
      <c r="B939" s="2" t="s">
        <v>552</v>
      </c>
      <c r="C939" s="2" t="s">
        <v>551</v>
      </c>
      <c r="D939" s="2" t="s">
        <v>553</v>
      </c>
      <c r="E939" s="4">
        <v>10</v>
      </c>
      <c r="F939" s="4">
        <v>77790</v>
      </c>
      <c r="G939" s="4">
        <v>7779</v>
      </c>
      <c r="H939" s="4">
        <v>85569</v>
      </c>
    </row>
    <row r="940" spans="1:8" ht="15.75">
      <c r="A940" s="3" t="s">
        <v>9</v>
      </c>
      <c r="B940" s="2" t="s">
        <v>576</v>
      </c>
      <c r="C940" s="2" t="s">
        <v>575</v>
      </c>
      <c r="D940" s="2" t="s">
        <v>577</v>
      </c>
      <c r="E940" s="4">
        <v>186</v>
      </c>
      <c r="F940" s="4">
        <v>681704</v>
      </c>
      <c r="G940" s="4">
        <v>68170</v>
      </c>
      <c r="H940" s="4">
        <v>749874</v>
      </c>
    </row>
    <row r="941" spans="1:8" ht="15.75">
      <c r="A941" s="3" t="s">
        <v>9</v>
      </c>
      <c r="B941" s="2" t="s">
        <v>582</v>
      </c>
      <c r="C941" s="2" t="s">
        <v>581</v>
      </c>
      <c r="D941" s="2"/>
      <c r="E941" s="4">
        <v>52</v>
      </c>
      <c r="F941" s="4">
        <v>290200</v>
      </c>
      <c r="G941" s="4">
        <v>29020</v>
      </c>
      <c r="H941" s="4">
        <v>319220</v>
      </c>
    </row>
    <row r="942" spans="1:8" ht="15.75">
      <c r="A942" s="3" t="s">
        <v>9</v>
      </c>
      <c r="B942" s="2" t="s">
        <v>590</v>
      </c>
      <c r="C942" s="2" t="s">
        <v>589</v>
      </c>
      <c r="D942" s="2" t="s">
        <v>591</v>
      </c>
      <c r="E942" s="4">
        <v>50</v>
      </c>
      <c r="F942" s="4">
        <v>201100</v>
      </c>
      <c r="G942" s="4">
        <v>20110</v>
      </c>
      <c r="H942" s="4">
        <v>221210</v>
      </c>
    </row>
    <row r="943" spans="1:8" ht="15.75">
      <c r="A943" s="3" t="s">
        <v>9</v>
      </c>
      <c r="B943" s="2" t="s">
        <v>593</v>
      </c>
      <c r="C943" s="2" t="s">
        <v>592</v>
      </c>
      <c r="D943" s="2" t="s">
        <v>594</v>
      </c>
      <c r="E943" s="4">
        <v>50</v>
      </c>
      <c r="F943" s="4">
        <v>271550</v>
      </c>
      <c r="G943" s="4">
        <v>27155</v>
      </c>
      <c r="H943" s="4">
        <v>298705</v>
      </c>
    </row>
    <row r="944" spans="1:8" ht="15.75">
      <c r="A944" s="3" t="s">
        <v>9</v>
      </c>
      <c r="B944" s="2" t="s">
        <v>596</v>
      </c>
      <c r="C944" s="2" t="s">
        <v>595</v>
      </c>
      <c r="D944" s="2" t="s">
        <v>597</v>
      </c>
      <c r="E944" s="4">
        <v>50</v>
      </c>
      <c r="F944" s="4">
        <v>307100</v>
      </c>
      <c r="G944" s="4">
        <v>30710</v>
      </c>
      <c r="H944" s="4">
        <v>337810</v>
      </c>
    </row>
    <row r="945" spans="1:8" ht="15.75">
      <c r="A945" s="3" t="s">
        <v>9</v>
      </c>
      <c r="B945" s="2" t="s">
        <v>599</v>
      </c>
      <c r="C945" s="2" t="s">
        <v>598</v>
      </c>
      <c r="D945" s="2" t="s">
        <v>600</v>
      </c>
      <c r="E945" s="4">
        <v>50</v>
      </c>
      <c r="F945" s="4">
        <v>143950</v>
      </c>
      <c r="G945" s="4">
        <v>14395</v>
      </c>
      <c r="H945" s="4">
        <v>158345</v>
      </c>
    </row>
    <row r="946" spans="1:8" ht="15.75">
      <c r="A946" s="3" t="s">
        <v>9</v>
      </c>
      <c r="B946" s="2" t="s">
        <v>605</v>
      </c>
      <c r="C946" s="2" t="s">
        <v>604</v>
      </c>
      <c r="D946" s="2" t="s">
        <v>606</v>
      </c>
      <c r="E946" s="4">
        <v>16</v>
      </c>
      <c r="F946" s="4">
        <v>63840</v>
      </c>
      <c r="G946" s="4">
        <v>6384</v>
      </c>
      <c r="H946" s="4">
        <v>70224</v>
      </c>
    </row>
    <row r="947" spans="1:8" ht="15.75">
      <c r="A947" s="3" t="s">
        <v>9</v>
      </c>
      <c r="B947" s="2" t="s">
        <v>608</v>
      </c>
      <c r="C947" s="2" t="s">
        <v>607</v>
      </c>
      <c r="D947" s="2"/>
      <c r="E947" s="4">
        <v>50</v>
      </c>
      <c r="F947" s="4">
        <v>88950</v>
      </c>
      <c r="G947" s="4">
        <v>8895</v>
      </c>
      <c r="H947" s="4">
        <v>97845</v>
      </c>
    </row>
    <row r="948" spans="1:8" ht="15.75">
      <c r="A948" s="3" t="s">
        <v>9</v>
      </c>
      <c r="B948" s="2" t="s">
        <v>612</v>
      </c>
      <c r="C948" s="2" t="s">
        <v>363</v>
      </c>
      <c r="D948" s="2" t="s">
        <v>613</v>
      </c>
      <c r="E948" s="4">
        <v>86</v>
      </c>
      <c r="F948" s="4">
        <v>471340</v>
      </c>
      <c r="G948" s="4">
        <v>47134</v>
      </c>
      <c r="H948" s="4">
        <v>518474</v>
      </c>
    </row>
    <row r="949" spans="1:8" ht="15.75">
      <c r="A949" s="3" t="s">
        <v>9</v>
      </c>
      <c r="B949" s="2" t="s">
        <v>615</v>
      </c>
      <c r="C949" s="2" t="s">
        <v>614</v>
      </c>
      <c r="D949" s="2" t="s">
        <v>616</v>
      </c>
      <c r="E949" s="4">
        <v>70</v>
      </c>
      <c r="F949" s="4">
        <v>183260</v>
      </c>
      <c r="G949" s="4">
        <v>18326</v>
      </c>
      <c r="H949" s="4">
        <v>201586</v>
      </c>
    </row>
    <row r="950" spans="1:8" ht="15.75">
      <c r="A950" s="3" t="s">
        <v>9</v>
      </c>
      <c r="B950" s="2" t="s">
        <v>619</v>
      </c>
      <c r="C950" s="2" t="s">
        <v>366</v>
      </c>
      <c r="D950" s="2" t="s">
        <v>620</v>
      </c>
      <c r="E950" s="4">
        <v>30</v>
      </c>
      <c r="F950" s="4">
        <v>225000</v>
      </c>
      <c r="G950" s="4">
        <v>22500</v>
      </c>
      <c r="H950" s="4">
        <v>247500</v>
      </c>
    </row>
    <row r="951" spans="1:8" ht="15.75">
      <c r="A951" s="3" t="s">
        <v>9</v>
      </c>
      <c r="B951" s="2" t="s">
        <v>622</v>
      </c>
      <c r="C951" s="2" t="s">
        <v>621</v>
      </c>
      <c r="D951" s="2" t="s">
        <v>623</v>
      </c>
      <c r="E951" s="4">
        <v>50</v>
      </c>
      <c r="F951" s="4">
        <v>139970</v>
      </c>
      <c r="G951" s="4">
        <v>13997</v>
      </c>
      <c r="H951" s="4">
        <v>153967</v>
      </c>
    </row>
    <row r="952" spans="1:8" ht="15.75">
      <c r="A952" s="3" t="s">
        <v>9</v>
      </c>
      <c r="B952" s="2" t="s">
        <v>631</v>
      </c>
      <c r="C952" s="2" t="s">
        <v>630</v>
      </c>
      <c r="D952" s="2" t="s">
        <v>632</v>
      </c>
      <c r="E952" s="4">
        <v>115</v>
      </c>
      <c r="F952" s="4">
        <v>350200</v>
      </c>
      <c r="G952" s="4">
        <v>35020</v>
      </c>
      <c r="H952" s="4">
        <v>385220</v>
      </c>
    </row>
    <row r="953" spans="1:8" ht="15.75">
      <c r="A953" s="3" t="s">
        <v>9</v>
      </c>
      <c r="B953" s="2" t="s">
        <v>634</v>
      </c>
      <c r="C953" s="2" t="s">
        <v>633</v>
      </c>
      <c r="D953" s="2" t="s">
        <v>635</v>
      </c>
      <c r="E953" s="4">
        <v>101</v>
      </c>
      <c r="F953" s="4">
        <v>161196</v>
      </c>
      <c r="G953" s="4">
        <v>16120</v>
      </c>
      <c r="H953" s="4">
        <v>177316</v>
      </c>
    </row>
    <row r="954" spans="1:8" ht="15.75">
      <c r="A954" s="3" t="s">
        <v>9</v>
      </c>
      <c r="B954" s="2" t="s">
        <v>638</v>
      </c>
      <c r="C954" s="2" t="s">
        <v>352</v>
      </c>
      <c r="D954" s="2" t="s">
        <v>639</v>
      </c>
      <c r="E954" s="4">
        <v>100</v>
      </c>
      <c r="F954" s="4">
        <v>710050</v>
      </c>
      <c r="G954" s="4">
        <v>71005</v>
      </c>
      <c r="H954" s="4">
        <v>781055</v>
      </c>
    </row>
    <row r="955" spans="1:8" ht="15.75">
      <c r="A955" s="3" t="s">
        <v>9</v>
      </c>
      <c r="B955" s="2" t="s">
        <v>641</v>
      </c>
      <c r="C955" s="2" t="s">
        <v>640</v>
      </c>
      <c r="D955" s="2" t="s">
        <v>642</v>
      </c>
      <c r="E955" s="4">
        <v>90</v>
      </c>
      <c r="F955" s="4">
        <v>309740</v>
      </c>
      <c r="G955" s="4">
        <v>30974</v>
      </c>
      <c r="H955" s="4">
        <v>340714</v>
      </c>
    </row>
    <row r="956" spans="1:8" ht="15.75">
      <c r="A956" s="3" t="s">
        <v>9</v>
      </c>
      <c r="B956" s="2" t="s">
        <v>645</v>
      </c>
      <c r="C956" s="2" t="s">
        <v>358</v>
      </c>
      <c r="D956" s="2" t="s">
        <v>646</v>
      </c>
      <c r="E956" s="4">
        <v>91</v>
      </c>
      <c r="F956" s="4">
        <v>759050</v>
      </c>
      <c r="G956" s="4">
        <v>75905</v>
      </c>
      <c r="H956" s="4">
        <v>834955</v>
      </c>
    </row>
    <row r="957" spans="1:8" ht="15.75">
      <c r="A957" s="3" t="s">
        <v>9</v>
      </c>
      <c r="B957" s="2" t="s">
        <v>648</v>
      </c>
      <c r="C957" s="2" t="s">
        <v>647</v>
      </c>
      <c r="D957" s="2" t="s">
        <v>649</v>
      </c>
      <c r="E957" s="4">
        <v>15</v>
      </c>
      <c r="F957" s="4">
        <v>55470</v>
      </c>
      <c r="G957" s="4">
        <v>5547</v>
      </c>
      <c r="H957" s="4">
        <v>61017</v>
      </c>
    </row>
    <row r="958" spans="1:8" ht="15.75">
      <c r="A958" s="3" t="s">
        <v>9</v>
      </c>
      <c r="B958" s="2" t="s">
        <v>655</v>
      </c>
      <c r="C958" s="2" t="s">
        <v>654</v>
      </c>
      <c r="D958" s="2" t="s">
        <v>656</v>
      </c>
      <c r="E958" s="4">
        <v>70</v>
      </c>
      <c r="F958" s="4">
        <v>229150</v>
      </c>
      <c r="G958" s="4">
        <v>22915</v>
      </c>
      <c r="H958" s="4">
        <v>252065</v>
      </c>
    </row>
    <row r="959" spans="1:8" ht="15.75">
      <c r="A959" s="3" t="s">
        <v>9</v>
      </c>
      <c r="B959" s="2" t="s">
        <v>658</v>
      </c>
      <c r="C959" s="2" t="s">
        <v>657</v>
      </c>
      <c r="D959" s="2" t="s">
        <v>659</v>
      </c>
      <c r="E959" s="4">
        <v>16</v>
      </c>
      <c r="F959" s="4">
        <v>30720</v>
      </c>
      <c r="G959" s="4">
        <v>3072</v>
      </c>
      <c r="H959" s="4">
        <v>33792</v>
      </c>
    </row>
    <row r="960" spans="1:8" ht="15.75">
      <c r="A960" s="3" t="s">
        <v>9</v>
      </c>
      <c r="B960" s="2" t="s">
        <v>660</v>
      </c>
      <c r="C960" s="2" t="s">
        <v>448</v>
      </c>
      <c r="D960" s="2" t="s">
        <v>661</v>
      </c>
      <c r="E960" s="4">
        <v>1</v>
      </c>
      <c r="F960" s="4">
        <v>9600</v>
      </c>
      <c r="G960" s="4">
        <v>960</v>
      </c>
      <c r="H960" s="4">
        <v>10560</v>
      </c>
    </row>
    <row r="961" spans="1:8" ht="15.75">
      <c r="A961" s="3" t="s">
        <v>9</v>
      </c>
      <c r="B961" s="2" t="s">
        <v>674</v>
      </c>
      <c r="C961" s="2" t="s">
        <v>673</v>
      </c>
      <c r="D961" s="2" t="s">
        <v>675</v>
      </c>
      <c r="E961" s="4">
        <v>76</v>
      </c>
      <c r="F961" s="4">
        <v>263440</v>
      </c>
      <c r="G961" s="4">
        <v>26344</v>
      </c>
      <c r="H961" s="4">
        <v>289784</v>
      </c>
    </row>
    <row r="962" spans="1:8" ht="15.75">
      <c r="A962" s="3" t="s">
        <v>9</v>
      </c>
      <c r="B962" s="2" t="s">
        <v>677</v>
      </c>
      <c r="C962" s="2" t="s">
        <v>676</v>
      </c>
      <c r="D962" s="2" t="s">
        <v>678</v>
      </c>
      <c r="E962" s="4">
        <v>140</v>
      </c>
      <c r="F962" s="4">
        <v>237300</v>
      </c>
      <c r="G962" s="4">
        <v>23730</v>
      </c>
      <c r="H962" s="4">
        <v>261030</v>
      </c>
    </row>
    <row r="963" spans="1:8" ht="15.75">
      <c r="A963" s="3" t="s">
        <v>9</v>
      </c>
      <c r="B963" s="2" t="s">
        <v>680</v>
      </c>
      <c r="C963" s="2" t="s">
        <v>679</v>
      </c>
      <c r="D963" s="2" t="s">
        <v>681</v>
      </c>
      <c r="E963" s="4">
        <v>2</v>
      </c>
      <c r="F963" s="4">
        <v>23000</v>
      </c>
      <c r="G963" s="4">
        <v>2300</v>
      </c>
      <c r="H963" s="4">
        <v>25300</v>
      </c>
    </row>
    <row r="964" spans="1:8" ht="15.75">
      <c r="A964" s="3" t="s">
        <v>9</v>
      </c>
      <c r="B964" s="2" t="s">
        <v>692</v>
      </c>
      <c r="C964" s="2" t="s">
        <v>691</v>
      </c>
      <c r="D964" s="2" t="s">
        <v>693</v>
      </c>
      <c r="E964" s="4">
        <v>2</v>
      </c>
      <c r="F964" s="4">
        <v>25000</v>
      </c>
      <c r="G964" s="4">
        <v>2500</v>
      </c>
      <c r="H964" s="4">
        <v>27500</v>
      </c>
    </row>
    <row r="965" spans="1:8" ht="15.75">
      <c r="A965" s="3" t="s">
        <v>9</v>
      </c>
      <c r="B965" s="2" t="s">
        <v>700</v>
      </c>
      <c r="C965" s="2" t="s">
        <v>699</v>
      </c>
      <c r="D965" s="2" t="s">
        <v>701</v>
      </c>
      <c r="E965" s="4">
        <v>70</v>
      </c>
      <c r="F965" s="4">
        <v>266630</v>
      </c>
      <c r="G965" s="4">
        <v>26663</v>
      </c>
      <c r="H965" s="4">
        <v>293293</v>
      </c>
    </row>
    <row r="966" spans="1:8" ht="15.75">
      <c r="A966" s="3" t="s">
        <v>9</v>
      </c>
      <c r="B966" s="2" t="s">
        <v>720</v>
      </c>
      <c r="C966" s="2" t="s">
        <v>719</v>
      </c>
      <c r="D966" s="2"/>
      <c r="E966" s="4">
        <v>74</v>
      </c>
      <c r="F966" s="4">
        <v>92870</v>
      </c>
      <c r="G966" s="4">
        <v>9287</v>
      </c>
      <c r="H966" s="4">
        <v>102157</v>
      </c>
    </row>
    <row r="967" spans="1:8" ht="15.75">
      <c r="A967" s="3" t="s">
        <v>9</v>
      </c>
      <c r="B967" s="2" t="s">
        <v>731</v>
      </c>
      <c r="C967" s="2" t="s">
        <v>730</v>
      </c>
      <c r="D967" s="2" t="s">
        <v>732</v>
      </c>
      <c r="E967" s="4">
        <v>132</v>
      </c>
      <c r="F967" s="4">
        <v>273460</v>
      </c>
      <c r="G967" s="4">
        <v>27346</v>
      </c>
      <c r="H967" s="4">
        <v>300806</v>
      </c>
    </row>
    <row r="968" spans="1:8" ht="15.75">
      <c r="A968" s="3" t="s">
        <v>9</v>
      </c>
      <c r="B968" s="2" t="s">
        <v>734</v>
      </c>
      <c r="C968" s="2" t="s">
        <v>733</v>
      </c>
      <c r="D968" s="2" t="s">
        <v>735</v>
      </c>
      <c r="E968" s="4">
        <v>120</v>
      </c>
      <c r="F968" s="4">
        <v>478200</v>
      </c>
      <c r="G968" s="4">
        <v>47820</v>
      </c>
      <c r="H968" s="4">
        <v>526020</v>
      </c>
    </row>
    <row r="969" spans="1:8" ht="15.75">
      <c r="A969" s="3" t="s">
        <v>9</v>
      </c>
      <c r="B969" s="2" t="s">
        <v>737</v>
      </c>
      <c r="C969" s="2" t="s">
        <v>736</v>
      </c>
      <c r="D969" s="2" t="s">
        <v>738</v>
      </c>
      <c r="E969" s="4">
        <v>5</v>
      </c>
      <c r="F969" s="4">
        <v>11020</v>
      </c>
      <c r="G969" s="4">
        <v>1102</v>
      </c>
      <c r="H969" s="4">
        <v>12122</v>
      </c>
    </row>
    <row r="970" spans="1:8" ht="15.75">
      <c r="A970" s="3" t="s">
        <v>9</v>
      </c>
      <c r="B970" s="2" t="s">
        <v>745</v>
      </c>
      <c r="C970" s="2" t="s">
        <v>744</v>
      </c>
      <c r="D970" s="2" t="s">
        <v>746</v>
      </c>
      <c r="E970" s="4">
        <v>102</v>
      </c>
      <c r="F970" s="4">
        <v>496100</v>
      </c>
      <c r="G970" s="4">
        <v>49610</v>
      </c>
      <c r="H970" s="4">
        <v>545710</v>
      </c>
    </row>
    <row r="971" spans="1:8" ht="15.75">
      <c r="A971" s="3" t="s">
        <v>9</v>
      </c>
      <c r="B971" s="2" t="s">
        <v>748</v>
      </c>
      <c r="C971" s="2" t="s">
        <v>747</v>
      </c>
      <c r="D971" s="2" t="s">
        <v>749</v>
      </c>
      <c r="E971" s="4">
        <v>305</v>
      </c>
      <c r="F971" s="4">
        <v>690420</v>
      </c>
      <c r="G971" s="4">
        <v>69042</v>
      </c>
      <c r="H971" s="4">
        <v>759462</v>
      </c>
    </row>
    <row r="972" spans="1:8" ht="15.75">
      <c r="A972" s="3" t="s">
        <v>9</v>
      </c>
      <c r="B972" s="2" t="s">
        <v>757</v>
      </c>
      <c r="C972" s="2" t="s">
        <v>756</v>
      </c>
      <c r="D972" s="2" t="s">
        <v>758</v>
      </c>
      <c r="E972" s="4">
        <v>5</v>
      </c>
      <c r="F972" s="4">
        <v>18000</v>
      </c>
      <c r="G972" s="4">
        <v>1800</v>
      </c>
      <c r="H972" s="4">
        <v>19800</v>
      </c>
    </row>
    <row r="973" spans="1:8" ht="15.75">
      <c r="A973" s="3" t="s">
        <v>9</v>
      </c>
      <c r="B973" s="2" t="s">
        <v>763</v>
      </c>
      <c r="C973" s="2" t="s">
        <v>762</v>
      </c>
      <c r="D973" s="2"/>
      <c r="E973" s="4">
        <v>5</v>
      </c>
      <c r="F973" s="4">
        <v>14650</v>
      </c>
      <c r="G973" s="4">
        <v>1465</v>
      </c>
      <c r="H973" s="4">
        <v>16115</v>
      </c>
    </row>
    <row r="974" spans="1:8" ht="15.75">
      <c r="A974" s="3" t="s">
        <v>9</v>
      </c>
      <c r="B974" s="2" t="s">
        <v>768</v>
      </c>
      <c r="C974" s="2" t="s">
        <v>767</v>
      </c>
      <c r="D974" s="2" t="s">
        <v>769</v>
      </c>
      <c r="E974" s="4">
        <v>1</v>
      </c>
      <c r="F974" s="4">
        <v>3500</v>
      </c>
      <c r="G974" s="4">
        <v>350</v>
      </c>
      <c r="H974" s="4">
        <v>3850</v>
      </c>
    </row>
    <row r="975" spans="1:8" ht="15.75">
      <c r="A975" s="3" t="s">
        <v>9</v>
      </c>
      <c r="B975" s="2" t="s">
        <v>771</v>
      </c>
      <c r="C975" s="2" t="s">
        <v>770</v>
      </c>
      <c r="D975" s="2" t="s">
        <v>772</v>
      </c>
      <c r="E975" s="4">
        <v>325</v>
      </c>
      <c r="F975" s="4">
        <v>1856840</v>
      </c>
      <c r="G975" s="4">
        <v>185684</v>
      </c>
      <c r="H975" s="4">
        <v>2042524</v>
      </c>
    </row>
    <row r="976" spans="1:8" ht="15.75">
      <c r="A976" s="3" t="s">
        <v>9</v>
      </c>
      <c r="B976" s="2" t="s">
        <v>774</v>
      </c>
      <c r="C976" s="2" t="s">
        <v>773</v>
      </c>
      <c r="D976" s="2" t="s">
        <v>775</v>
      </c>
      <c r="E976" s="4">
        <v>550</v>
      </c>
      <c r="F976" s="4">
        <v>1459500</v>
      </c>
      <c r="G976" s="4">
        <v>145950</v>
      </c>
      <c r="H976" s="4">
        <v>1605450</v>
      </c>
    </row>
    <row r="977" spans="1:8" ht="15.75">
      <c r="A977" s="3" t="s">
        <v>9</v>
      </c>
      <c r="B977" s="2" t="s">
        <v>779</v>
      </c>
      <c r="C977" s="2" t="s">
        <v>778</v>
      </c>
      <c r="D977" s="2" t="s">
        <v>780</v>
      </c>
      <c r="E977" s="4">
        <v>42</v>
      </c>
      <c r="F977" s="4">
        <v>276810</v>
      </c>
      <c r="G977" s="4">
        <v>27681</v>
      </c>
      <c r="H977" s="4">
        <v>304491</v>
      </c>
    </row>
    <row r="978" spans="1:8" ht="15.75">
      <c r="A978" s="3" t="s">
        <v>9</v>
      </c>
      <c r="B978" s="2" t="s">
        <v>787</v>
      </c>
      <c r="C978" s="2" t="s">
        <v>786</v>
      </c>
      <c r="D978" s="2" t="s">
        <v>788</v>
      </c>
      <c r="E978" s="4">
        <v>20</v>
      </c>
      <c r="F978" s="4">
        <v>46860</v>
      </c>
      <c r="G978" s="4">
        <v>4686</v>
      </c>
      <c r="H978" s="4">
        <v>51546</v>
      </c>
    </row>
    <row r="979" spans="1:8" ht="15.75">
      <c r="A979" s="3" t="s">
        <v>9</v>
      </c>
      <c r="B979" s="2" t="s">
        <v>795</v>
      </c>
      <c r="C979" s="2" t="s">
        <v>794</v>
      </c>
      <c r="D979" s="2"/>
      <c r="E979" s="4">
        <v>2</v>
      </c>
      <c r="F979" s="4">
        <v>20800</v>
      </c>
      <c r="G979" s="4">
        <v>2080</v>
      </c>
      <c r="H979" s="4">
        <v>22880</v>
      </c>
    </row>
    <row r="980" spans="1:8" ht="15.75">
      <c r="A980" s="3" t="s">
        <v>9</v>
      </c>
      <c r="B980" s="2" t="s">
        <v>800</v>
      </c>
      <c r="C980" s="2" t="s">
        <v>799</v>
      </c>
      <c r="D980" s="2" t="s">
        <v>801</v>
      </c>
      <c r="E980" s="4">
        <v>25</v>
      </c>
      <c r="F980" s="4">
        <v>189140</v>
      </c>
      <c r="G980" s="4">
        <v>18914</v>
      </c>
      <c r="H980" s="4">
        <v>208054</v>
      </c>
    </row>
    <row r="981" spans="1:8" ht="15.75">
      <c r="A981" s="3" t="s">
        <v>9</v>
      </c>
      <c r="B981" s="2" t="s">
        <v>806</v>
      </c>
      <c r="C981" s="2" t="s">
        <v>805</v>
      </c>
      <c r="D981" s="2" t="s">
        <v>807</v>
      </c>
      <c r="E981" s="4">
        <v>20</v>
      </c>
      <c r="F981" s="4">
        <v>160200</v>
      </c>
      <c r="G981" s="4">
        <v>16020</v>
      </c>
      <c r="H981" s="4">
        <v>176220</v>
      </c>
    </row>
    <row r="982" spans="1:8" ht="15.75">
      <c r="A982" s="3" t="s">
        <v>9</v>
      </c>
      <c r="B982" s="2" t="s">
        <v>814</v>
      </c>
      <c r="C982" s="2" t="s">
        <v>813</v>
      </c>
      <c r="D982" s="2" t="s">
        <v>815</v>
      </c>
      <c r="E982" s="4">
        <v>250</v>
      </c>
      <c r="F982" s="4">
        <v>375950</v>
      </c>
      <c r="G982" s="4">
        <v>37595</v>
      </c>
      <c r="H982" s="4">
        <v>413545</v>
      </c>
    </row>
    <row r="983" spans="1:8" ht="15.75">
      <c r="A983" s="3" t="s">
        <v>9</v>
      </c>
      <c r="B983" s="2" t="s">
        <v>817</v>
      </c>
      <c r="C983" s="2" t="s">
        <v>816</v>
      </c>
      <c r="D983" s="2" t="s">
        <v>818</v>
      </c>
      <c r="E983" s="4">
        <v>200</v>
      </c>
      <c r="F983" s="4">
        <v>250800</v>
      </c>
      <c r="G983" s="4">
        <v>25080</v>
      </c>
      <c r="H983" s="4">
        <v>275880</v>
      </c>
    </row>
    <row r="984" spans="1:8" ht="15.75">
      <c r="A984" s="3" t="s">
        <v>9</v>
      </c>
      <c r="B984" s="2" t="s">
        <v>820</v>
      </c>
      <c r="C984" s="2" t="s">
        <v>819</v>
      </c>
      <c r="D984" s="2" t="s">
        <v>821</v>
      </c>
      <c r="E984" s="4">
        <v>51</v>
      </c>
      <c r="F984" s="4">
        <v>218700</v>
      </c>
      <c r="G984" s="4">
        <v>21870</v>
      </c>
      <c r="H984" s="4">
        <v>240570</v>
      </c>
    </row>
    <row r="985" spans="1:8" ht="15.75">
      <c r="A985" s="3" t="s">
        <v>9</v>
      </c>
      <c r="B985" s="2" t="s">
        <v>823</v>
      </c>
      <c r="C985" s="2" t="s">
        <v>822</v>
      </c>
      <c r="D985" s="2" t="s">
        <v>824</v>
      </c>
      <c r="E985" s="4">
        <v>2362</v>
      </c>
      <c r="F985" s="4">
        <v>3115820</v>
      </c>
      <c r="G985" s="4">
        <v>311582</v>
      </c>
      <c r="H985" s="4">
        <v>3427402</v>
      </c>
    </row>
    <row r="986" spans="1:8" ht="15.75">
      <c r="A986" s="3" t="s">
        <v>9</v>
      </c>
      <c r="B986" s="2" t="s">
        <v>826</v>
      </c>
      <c r="C986" s="2" t="s">
        <v>825</v>
      </c>
      <c r="D986" s="2" t="s">
        <v>827</v>
      </c>
      <c r="E986" s="4">
        <v>10</v>
      </c>
      <c r="F986" s="4">
        <v>88160</v>
      </c>
      <c r="G986" s="4">
        <v>8816</v>
      </c>
      <c r="H986" s="4">
        <v>96976</v>
      </c>
    </row>
    <row r="987" spans="1:8" ht="15.75">
      <c r="A987" s="3" t="s">
        <v>9</v>
      </c>
      <c r="B987" s="2" t="s">
        <v>852</v>
      </c>
      <c r="C987" s="2" t="s">
        <v>851</v>
      </c>
      <c r="D987" s="2" t="s">
        <v>853</v>
      </c>
      <c r="E987" s="4">
        <v>30</v>
      </c>
      <c r="F987" s="4">
        <v>48270</v>
      </c>
      <c r="G987" s="4">
        <v>4827</v>
      </c>
      <c r="H987" s="4">
        <v>53097</v>
      </c>
    </row>
    <row r="988" spans="1:8" ht="15.75">
      <c r="A988" s="3" t="s">
        <v>9</v>
      </c>
      <c r="B988" s="2" t="s">
        <v>855</v>
      </c>
      <c r="C988" s="2" t="s">
        <v>854</v>
      </c>
      <c r="D988" s="2" t="s">
        <v>856</v>
      </c>
      <c r="E988" s="4">
        <v>22</v>
      </c>
      <c r="F988" s="4">
        <v>69520</v>
      </c>
      <c r="G988" s="4">
        <v>6952</v>
      </c>
      <c r="H988" s="4">
        <v>76472</v>
      </c>
    </row>
    <row r="989" spans="1:8" ht="15.75">
      <c r="A989" s="3" t="s">
        <v>9</v>
      </c>
      <c r="B989" s="2" t="s">
        <v>858</v>
      </c>
      <c r="C989" s="2" t="s">
        <v>857</v>
      </c>
      <c r="D989" s="2" t="s">
        <v>859</v>
      </c>
      <c r="E989" s="4">
        <v>35</v>
      </c>
      <c r="F989" s="4">
        <v>55265</v>
      </c>
      <c r="G989" s="4">
        <v>5527</v>
      </c>
      <c r="H989" s="4">
        <v>60792</v>
      </c>
    </row>
    <row r="990" spans="1:8" ht="15.75">
      <c r="A990" s="3" t="s">
        <v>9</v>
      </c>
      <c r="B990" s="2" t="s">
        <v>883</v>
      </c>
      <c r="C990" s="2" t="s">
        <v>882</v>
      </c>
      <c r="D990" s="2" t="s">
        <v>884</v>
      </c>
      <c r="E990" s="4">
        <v>10</v>
      </c>
      <c r="F990" s="4">
        <v>213320</v>
      </c>
      <c r="G990" s="4">
        <v>21332</v>
      </c>
      <c r="H990" s="4">
        <v>234652</v>
      </c>
    </row>
    <row r="991" spans="1:8" ht="15.75">
      <c r="A991" s="3" t="s">
        <v>9</v>
      </c>
      <c r="B991" s="2" t="s">
        <v>897</v>
      </c>
      <c r="C991" s="2" t="s">
        <v>896</v>
      </c>
      <c r="D991" s="2" t="s">
        <v>884</v>
      </c>
      <c r="E991" s="4">
        <v>20</v>
      </c>
      <c r="F991" s="4">
        <v>490520</v>
      </c>
      <c r="G991" s="4">
        <v>49052</v>
      </c>
      <c r="H991" s="4">
        <v>539572</v>
      </c>
    </row>
    <row r="992" spans="1:8" ht="15.75">
      <c r="A992" s="3" t="s">
        <v>9</v>
      </c>
      <c r="B992" s="2" t="s">
        <v>906</v>
      </c>
      <c r="C992" s="2" t="s">
        <v>905</v>
      </c>
      <c r="D992" s="2" t="s">
        <v>884</v>
      </c>
      <c r="E992" s="4">
        <v>3</v>
      </c>
      <c r="F992" s="4">
        <v>83160</v>
      </c>
      <c r="G992" s="4">
        <v>8316</v>
      </c>
      <c r="H992" s="4">
        <v>91476</v>
      </c>
    </row>
    <row r="993" spans="1:8" ht="15.75">
      <c r="A993" s="3" t="s">
        <v>9</v>
      </c>
      <c r="B993" s="2" t="s">
        <v>916</v>
      </c>
      <c r="C993" s="2" t="s">
        <v>915</v>
      </c>
      <c r="D993" s="2" t="s">
        <v>914</v>
      </c>
      <c r="E993" s="4">
        <v>2</v>
      </c>
      <c r="F993" s="4">
        <v>253744</v>
      </c>
      <c r="G993" s="4">
        <v>25374</v>
      </c>
      <c r="H993" s="4">
        <v>279118</v>
      </c>
    </row>
    <row r="994" spans="1:8" ht="15.75">
      <c r="A994" s="3" t="s">
        <v>9</v>
      </c>
      <c r="B994" s="2" t="s">
        <v>921</v>
      </c>
      <c r="C994" s="2" t="s">
        <v>920</v>
      </c>
      <c r="D994" s="2" t="s">
        <v>884</v>
      </c>
      <c r="E994" s="4">
        <v>13</v>
      </c>
      <c r="F994" s="4">
        <v>252408</v>
      </c>
      <c r="G994" s="4">
        <v>25241</v>
      </c>
      <c r="H994" s="4">
        <v>277649</v>
      </c>
    </row>
    <row r="995" spans="1:8" ht="15.75">
      <c r="A995" s="3" t="s">
        <v>9</v>
      </c>
      <c r="B995" s="2" t="s">
        <v>965</v>
      </c>
      <c r="C995" s="2" t="s">
        <v>964</v>
      </c>
      <c r="D995" s="2"/>
      <c r="E995" s="4">
        <v>7</v>
      </c>
      <c r="F995" s="4">
        <v>148800</v>
      </c>
      <c r="G995" s="4">
        <v>14880</v>
      </c>
      <c r="H995" s="4">
        <v>163680</v>
      </c>
    </row>
    <row r="996" spans="1:8" ht="15.75">
      <c r="A996" s="3" t="s">
        <v>9</v>
      </c>
      <c r="B996" s="2" t="s">
        <v>1069</v>
      </c>
      <c r="C996" s="2" t="s">
        <v>789</v>
      </c>
      <c r="D996" s="2" t="s">
        <v>1070</v>
      </c>
      <c r="E996" s="4"/>
      <c r="F996" s="4"/>
      <c r="G996" s="4"/>
      <c r="H996" s="4"/>
    </row>
    <row r="997" spans="1:8" ht="15.75">
      <c r="A997" s="3" t="s">
        <v>9</v>
      </c>
      <c r="B997" s="2" t="s">
        <v>1075</v>
      </c>
      <c r="C997" s="2" t="s">
        <v>822</v>
      </c>
      <c r="D997" s="2" t="s">
        <v>1076</v>
      </c>
      <c r="E997" s="4">
        <v>1000</v>
      </c>
      <c r="F997" s="4">
        <v>1379000</v>
      </c>
      <c r="G997" s="4">
        <v>137900</v>
      </c>
      <c r="H997" s="4">
        <v>1516900</v>
      </c>
    </row>
    <row r="998" spans="1:8" ht="15.75">
      <c r="A998" s="3" t="s">
        <v>9</v>
      </c>
      <c r="B998" s="2" t="s">
        <v>1086</v>
      </c>
      <c r="C998" s="2" t="s">
        <v>1085</v>
      </c>
      <c r="D998" s="2" t="s">
        <v>1087</v>
      </c>
      <c r="E998" s="4">
        <v>10</v>
      </c>
      <c r="F998" s="4">
        <v>62000</v>
      </c>
      <c r="G998" s="4">
        <v>6200</v>
      </c>
      <c r="H998" s="4">
        <v>68200</v>
      </c>
    </row>
    <row r="999" spans="1:8" ht="15.75">
      <c r="A999" s="3" t="s">
        <v>9</v>
      </c>
      <c r="B999" s="2" t="s">
        <v>1090</v>
      </c>
      <c r="C999" s="2" t="s">
        <v>366</v>
      </c>
      <c r="D999" s="2" t="s">
        <v>1091</v>
      </c>
      <c r="E999" s="4">
        <v>1000</v>
      </c>
      <c r="F999" s="4">
        <v>5625000</v>
      </c>
      <c r="G999" s="4">
        <v>562500</v>
      </c>
      <c r="H999" s="4">
        <v>6187500</v>
      </c>
    </row>
    <row r="1000" spans="1:8" ht="15.75">
      <c r="A1000" s="3" t="s">
        <v>9</v>
      </c>
      <c r="B1000" s="2" t="s">
        <v>1105</v>
      </c>
      <c r="C1000" s="2" t="s">
        <v>1104</v>
      </c>
      <c r="D1000" s="2" t="s">
        <v>951</v>
      </c>
      <c r="E1000" s="4">
        <v>10</v>
      </c>
      <c r="F1000" s="4">
        <v>470160</v>
      </c>
      <c r="G1000" s="4">
        <v>47016</v>
      </c>
      <c r="H1000" s="4">
        <v>517176</v>
      </c>
    </row>
    <row r="1001" spans="1:8" ht="15.75">
      <c r="A1001" s="3" t="s">
        <v>9</v>
      </c>
      <c r="B1001" s="2" t="s">
        <v>1115</v>
      </c>
      <c r="C1001" s="2" t="s">
        <v>1114</v>
      </c>
      <c r="D1001" s="2" t="s">
        <v>951</v>
      </c>
      <c r="E1001" s="4">
        <v>10</v>
      </c>
      <c r="F1001" s="4">
        <v>524030</v>
      </c>
      <c r="G1001" s="4">
        <v>52403</v>
      </c>
      <c r="H1001" s="4">
        <v>576433</v>
      </c>
    </row>
    <row r="1002" spans="1:8" ht="15.75">
      <c r="A1002" s="3" t="s">
        <v>9</v>
      </c>
      <c r="B1002" s="2" t="s">
        <v>1121</v>
      </c>
      <c r="C1002" s="2" t="s">
        <v>1120</v>
      </c>
      <c r="D1002" s="2"/>
      <c r="E1002" s="4">
        <v>75</v>
      </c>
      <c r="F1002" s="4">
        <v>295500</v>
      </c>
      <c r="G1002" s="4">
        <v>29550</v>
      </c>
      <c r="H1002" s="4">
        <v>325050</v>
      </c>
    </row>
    <row r="1003" spans="1:8" ht="15.75">
      <c r="A1003" s="3" t="s">
        <v>9</v>
      </c>
      <c r="B1003" s="2" t="s">
        <v>1212</v>
      </c>
      <c r="C1003" s="2" t="s">
        <v>1211</v>
      </c>
      <c r="D1003" s="2"/>
      <c r="E1003" s="4">
        <v>55</v>
      </c>
      <c r="F1003" s="4">
        <v>85250</v>
      </c>
      <c r="G1003" s="4">
        <v>8525</v>
      </c>
      <c r="H1003" s="4">
        <v>93775</v>
      </c>
    </row>
    <row r="1004" spans="1:8" ht="15.75">
      <c r="A1004" s="3" t="s">
        <v>9</v>
      </c>
      <c r="B1004" s="2" t="s">
        <v>1284</v>
      </c>
      <c r="C1004" s="2" t="s">
        <v>1283</v>
      </c>
      <c r="D1004" s="2" t="s">
        <v>1285</v>
      </c>
      <c r="E1004" s="4">
        <v>860</v>
      </c>
      <c r="F1004" s="4">
        <v>2499000</v>
      </c>
      <c r="G1004" s="4">
        <v>249900</v>
      </c>
      <c r="H1004" s="4">
        <v>2748900</v>
      </c>
    </row>
    <row r="1005" spans="1:8" ht="15.75">
      <c r="A1005" s="3" t="s">
        <v>9</v>
      </c>
      <c r="B1005" s="2" t="s">
        <v>1287</v>
      </c>
      <c r="C1005" s="2" t="s">
        <v>1286</v>
      </c>
      <c r="D1005" s="2"/>
      <c r="E1005" s="4">
        <v>1</v>
      </c>
      <c r="F1005" s="4">
        <v>4500</v>
      </c>
      <c r="G1005" s="4">
        <v>450</v>
      </c>
      <c r="H1005" s="4">
        <v>4950</v>
      </c>
    </row>
    <row r="1006" spans="1:8" ht="15.75">
      <c r="A1006" s="3" t="s">
        <v>9</v>
      </c>
      <c r="B1006" s="2" t="s">
        <v>1293</v>
      </c>
      <c r="C1006" s="2" t="s">
        <v>1292</v>
      </c>
      <c r="D1006" s="2"/>
      <c r="E1006" s="4">
        <v>20</v>
      </c>
      <c r="F1006" s="4">
        <v>81000</v>
      </c>
      <c r="G1006" s="4">
        <v>8100</v>
      </c>
      <c r="H1006" s="4">
        <v>89100</v>
      </c>
    </row>
    <row r="1007" spans="1:8" ht="15.75">
      <c r="A1007" s="3" t="s">
        <v>9</v>
      </c>
      <c r="B1007" s="2" t="s">
        <v>1299</v>
      </c>
      <c r="C1007" s="2" t="s">
        <v>1298</v>
      </c>
      <c r="D1007" s="2"/>
      <c r="E1007" s="4">
        <v>20</v>
      </c>
      <c r="F1007" s="4">
        <v>81000</v>
      </c>
      <c r="G1007" s="4">
        <v>8100</v>
      </c>
      <c r="H1007" s="4">
        <v>89100</v>
      </c>
    </row>
    <row r="1008" spans="1:8" ht="15.75">
      <c r="A1008" s="3" t="s">
        <v>9</v>
      </c>
      <c r="B1008" s="2" t="s">
        <v>1301</v>
      </c>
      <c r="C1008" s="2" t="s">
        <v>1300</v>
      </c>
      <c r="D1008" s="2"/>
      <c r="E1008" s="4">
        <v>1</v>
      </c>
      <c r="F1008" s="4">
        <v>4500</v>
      </c>
      <c r="G1008" s="4">
        <v>450</v>
      </c>
      <c r="H1008" s="4">
        <v>4950</v>
      </c>
    </row>
    <row r="1009" spans="1:8" ht="15.75">
      <c r="A1009" s="3" t="s">
        <v>9</v>
      </c>
      <c r="B1009" s="2" t="s">
        <v>1303</v>
      </c>
      <c r="C1009" s="2" t="s">
        <v>1302</v>
      </c>
      <c r="D1009" s="2"/>
      <c r="E1009" s="4">
        <v>11</v>
      </c>
      <c r="F1009" s="4">
        <v>45500</v>
      </c>
      <c r="G1009" s="4">
        <v>4550</v>
      </c>
      <c r="H1009" s="4">
        <v>50050</v>
      </c>
    </row>
    <row r="1010" spans="1:8" ht="15.75">
      <c r="A1010" s="3" t="s">
        <v>9</v>
      </c>
      <c r="B1010" s="2" t="s">
        <v>1305</v>
      </c>
      <c r="C1010" s="2" t="s">
        <v>1304</v>
      </c>
      <c r="D1010" s="2"/>
      <c r="E1010" s="4">
        <v>4</v>
      </c>
      <c r="F1010" s="4">
        <v>18000</v>
      </c>
      <c r="G1010" s="4">
        <v>1800</v>
      </c>
      <c r="H1010" s="4">
        <v>19800</v>
      </c>
    </row>
    <row r="1011" spans="1:8" ht="15.75">
      <c r="A1011" s="3" t="s">
        <v>9</v>
      </c>
      <c r="B1011" s="2" t="s">
        <v>1307</v>
      </c>
      <c r="C1011" s="2" t="s">
        <v>1306</v>
      </c>
      <c r="D1011" s="2" t="s">
        <v>1308</v>
      </c>
      <c r="E1011" s="4">
        <v>90</v>
      </c>
      <c r="F1011" s="4">
        <v>344000</v>
      </c>
      <c r="G1011" s="4">
        <v>34400</v>
      </c>
      <c r="H1011" s="4">
        <v>378400</v>
      </c>
    </row>
    <row r="1012" spans="1:8" ht="15.75">
      <c r="A1012" s="3" t="s">
        <v>9</v>
      </c>
      <c r="B1012" s="2" t="s">
        <v>1312</v>
      </c>
      <c r="C1012" s="2" t="s">
        <v>1311</v>
      </c>
      <c r="D1012" s="2"/>
      <c r="E1012" s="4">
        <v>11</v>
      </c>
      <c r="F1012" s="4">
        <v>45500</v>
      </c>
      <c r="G1012" s="4">
        <v>4550</v>
      </c>
      <c r="H1012" s="4">
        <v>50050</v>
      </c>
    </row>
    <row r="1013" spans="1:8" ht="15.75">
      <c r="A1013" s="3" t="s">
        <v>9</v>
      </c>
      <c r="B1013" s="2" t="s">
        <v>1314</v>
      </c>
      <c r="C1013" s="2" t="s">
        <v>1313</v>
      </c>
      <c r="D1013" s="2"/>
      <c r="E1013" s="4">
        <v>1</v>
      </c>
      <c r="F1013" s="4">
        <v>4500</v>
      </c>
      <c r="G1013" s="4">
        <v>450</v>
      </c>
      <c r="H1013" s="4">
        <v>4950</v>
      </c>
    </row>
    <row r="1014" spans="1:8" ht="15.75">
      <c r="A1014" s="3" t="s">
        <v>9</v>
      </c>
      <c r="B1014" s="2" t="s">
        <v>1316</v>
      </c>
      <c r="C1014" s="2" t="s">
        <v>1315</v>
      </c>
      <c r="D1014" s="2"/>
      <c r="E1014" s="4">
        <v>1</v>
      </c>
      <c r="F1014" s="4">
        <v>4500</v>
      </c>
      <c r="G1014" s="4">
        <v>450</v>
      </c>
      <c r="H1014" s="4">
        <v>4950</v>
      </c>
    </row>
    <row r="1015" spans="1:8" ht="15.75">
      <c r="A1015" s="3" t="s">
        <v>9</v>
      </c>
      <c r="B1015" s="2" t="s">
        <v>1318</v>
      </c>
      <c r="C1015" s="2" t="s">
        <v>1317</v>
      </c>
      <c r="D1015" s="2"/>
      <c r="E1015" s="4">
        <v>30</v>
      </c>
      <c r="F1015" s="4">
        <v>121500</v>
      </c>
      <c r="G1015" s="4">
        <v>12150</v>
      </c>
      <c r="H1015" s="4">
        <v>133650</v>
      </c>
    </row>
    <row r="1016" spans="1:8" ht="15.75">
      <c r="A1016" s="3" t="s">
        <v>9</v>
      </c>
      <c r="B1016" s="2" t="s">
        <v>1321</v>
      </c>
      <c r="C1016" s="2" t="s">
        <v>1320</v>
      </c>
      <c r="D1016" s="2" t="s">
        <v>1322</v>
      </c>
      <c r="E1016" s="4">
        <v>1</v>
      </c>
      <c r="F1016" s="4">
        <v>4500</v>
      </c>
      <c r="G1016" s="4">
        <v>450</v>
      </c>
      <c r="H1016" s="4">
        <v>4950</v>
      </c>
    </row>
    <row r="1017" spans="1:8" ht="15.75">
      <c r="A1017" s="3" t="s">
        <v>9</v>
      </c>
      <c r="B1017" s="2" t="s">
        <v>1327</v>
      </c>
      <c r="C1017" s="2" t="s">
        <v>1326</v>
      </c>
      <c r="D1017" s="2"/>
      <c r="E1017" s="4">
        <v>2</v>
      </c>
      <c r="F1017" s="4">
        <v>9000</v>
      </c>
      <c r="G1017" s="4">
        <v>900</v>
      </c>
      <c r="H1017" s="4">
        <v>9900</v>
      </c>
    </row>
    <row r="1018" spans="1:8" ht="15.75">
      <c r="A1018" s="3" t="s">
        <v>9</v>
      </c>
      <c r="B1018" s="2" t="s">
        <v>1329</v>
      </c>
      <c r="C1018" s="2" t="s">
        <v>1328</v>
      </c>
      <c r="D1018" s="2"/>
      <c r="E1018" s="4">
        <v>1</v>
      </c>
      <c r="F1018" s="4">
        <v>4500</v>
      </c>
      <c r="G1018" s="4">
        <v>450</v>
      </c>
      <c r="H1018" s="4">
        <v>4950</v>
      </c>
    </row>
    <row r="1019" spans="1:8" ht="15.75">
      <c r="A1019" s="3" t="s">
        <v>9</v>
      </c>
      <c r="B1019" s="2" t="s">
        <v>1337</v>
      </c>
      <c r="C1019" s="2" t="s">
        <v>1336</v>
      </c>
      <c r="D1019" s="2"/>
      <c r="E1019" s="4">
        <v>1</v>
      </c>
      <c r="F1019" s="4">
        <v>4500</v>
      </c>
      <c r="G1019" s="4">
        <v>450</v>
      </c>
      <c r="H1019" s="4">
        <v>4950</v>
      </c>
    </row>
    <row r="1020" spans="1:8" ht="15.75">
      <c r="A1020" s="3" t="s">
        <v>9</v>
      </c>
      <c r="B1020" s="2" t="s">
        <v>1339</v>
      </c>
      <c r="C1020" s="2" t="s">
        <v>1338</v>
      </c>
      <c r="D1020" s="2"/>
      <c r="E1020" s="4">
        <v>1</v>
      </c>
      <c r="F1020" s="4">
        <v>4500</v>
      </c>
      <c r="G1020" s="4">
        <v>450</v>
      </c>
      <c r="H1020" s="4">
        <v>4950</v>
      </c>
    </row>
    <row r="1021" spans="1:8" ht="15.75">
      <c r="A1021" s="3" t="s">
        <v>9</v>
      </c>
      <c r="B1021" s="2" t="s">
        <v>1346</v>
      </c>
      <c r="C1021" s="2" t="s">
        <v>1345</v>
      </c>
      <c r="D1021" s="2" t="s">
        <v>1342</v>
      </c>
      <c r="E1021" s="4">
        <v>50</v>
      </c>
      <c r="F1021" s="4">
        <v>600000</v>
      </c>
      <c r="G1021" s="4">
        <v>60000</v>
      </c>
      <c r="H1021" s="4">
        <v>660000</v>
      </c>
    </row>
    <row r="1022" spans="1:8" ht="15.75">
      <c r="A1022" s="3" t="s">
        <v>9</v>
      </c>
      <c r="B1022" s="2" t="s">
        <v>1351</v>
      </c>
      <c r="C1022" s="2" t="s">
        <v>1350</v>
      </c>
      <c r="D1022" s="2" t="s">
        <v>1352</v>
      </c>
      <c r="E1022" s="4">
        <v>200</v>
      </c>
      <c r="F1022" s="4">
        <v>250000</v>
      </c>
      <c r="G1022" s="4">
        <v>25000</v>
      </c>
      <c r="H1022" s="4">
        <v>275000</v>
      </c>
    </row>
    <row r="1023" spans="1:8" ht="15.75">
      <c r="A1023" s="3" t="s">
        <v>9</v>
      </c>
      <c r="B1023" s="2" t="s">
        <v>1354</v>
      </c>
      <c r="C1023" s="2" t="s">
        <v>1353</v>
      </c>
      <c r="D1023" s="2" t="s">
        <v>1342</v>
      </c>
      <c r="E1023" s="4">
        <v>156</v>
      </c>
      <c r="F1023" s="4">
        <v>1801200</v>
      </c>
      <c r="G1023" s="4">
        <v>180120</v>
      </c>
      <c r="H1023" s="4">
        <v>1981320</v>
      </c>
    </row>
    <row r="1024" spans="1:8" ht="15.75">
      <c r="A1024" s="3" t="s">
        <v>9</v>
      </c>
      <c r="B1024" s="2" t="s">
        <v>1356</v>
      </c>
      <c r="C1024" s="2" t="s">
        <v>1355</v>
      </c>
      <c r="D1024" s="2" t="s">
        <v>1352</v>
      </c>
      <c r="E1024" s="4">
        <v>800</v>
      </c>
      <c r="F1024" s="4">
        <v>760000</v>
      </c>
      <c r="G1024" s="4">
        <v>76000</v>
      </c>
      <c r="H1024" s="4">
        <v>836000</v>
      </c>
    </row>
    <row r="1025" spans="1:8" ht="15.75">
      <c r="A1025" s="3" t="s">
        <v>9</v>
      </c>
      <c r="B1025" s="2" t="s">
        <v>1363</v>
      </c>
      <c r="C1025" s="2" t="s">
        <v>1362</v>
      </c>
      <c r="D1025" s="2" t="s">
        <v>1342</v>
      </c>
      <c r="E1025" s="4">
        <v>10</v>
      </c>
      <c r="F1025" s="4">
        <v>108000</v>
      </c>
      <c r="G1025" s="4">
        <v>10800</v>
      </c>
      <c r="H1025" s="4">
        <v>118800</v>
      </c>
    </row>
    <row r="1026" spans="1:8" ht="15.75">
      <c r="A1026" s="3" t="s">
        <v>9</v>
      </c>
      <c r="B1026" s="2" t="s">
        <v>1365</v>
      </c>
      <c r="C1026" s="2" t="s">
        <v>1364</v>
      </c>
      <c r="D1026" s="2" t="s">
        <v>1352</v>
      </c>
      <c r="E1026" s="4">
        <v>644</v>
      </c>
      <c r="F1026" s="4">
        <v>578478</v>
      </c>
      <c r="G1026" s="4">
        <v>57848</v>
      </c>
      <c r="H1026" s="4">
        <v>636326</v>
      </c>
    </row>
    <row r="1027" spans="1:8" ht="15.75">
      <c r="A1027" s="3" t="s">
        <v>9</v>
      </c>
      <c r="B1027" s="2" t="s">
        <v>1370</v>
      </c>
      <c r="C1027" s="2" t="s">
        <v>1369</v>
      </c>
      <c r="D1027" s="2" t="s">
        <v>1352</v>
      </c>
      <c r="E1027" s="4">
        <v>702</v>
      </c>
      <c r="F1027" s="4">
        <v>17550000</v>
      </c>
      <c r="G1027" s="4">
        <v>1755000</v>
      </c>
      <c r="H1027" s="4">
        <v>19305000</v>
      </c>
    </row>
    <row r="1028" spans="1:8" ht="15.75">
      <c r="A1028" s="3" t="s">
        <v>9</v>
      </c>
      <c r="B1028" s="2" t="s">
        <v>1418</v>
      </c>
      <c r="C1028" s="2" t="s">
        <v>1417</v>
      </c>
      <c r="D1028" s="2" t="s">
        <v>104</v>
      </c>
      <c r="E1028" s="4">
        <v>50</v>
      </c>
      <c r="F1028" s="4">
        <v>205000</v>
      </c>
      <c r="G1028" s="4">
        <v>20500</v>
      </c>
      <c r="H1028" s="4">
        <v>225500</v>
      </c>
    </row>
    <row r="1029" spans="1:8" ht="15.75">
      <c r="A1029" s="3" t="s">
        <v>9</v>
      </c>
      <c r="B1029" s="2" t="s">
        <v>1421</v>
      </c>
      <c r="C1029" s="2" t="s">
        <v>1417</v>
      </c>
      <c r="D1029" s="2" t="s">
        <v>184</v>
      </c>
      <c r="E1029" s="4">
        <v>21</v>
      </c>
      <c r="F1029" s="4">
        <v>39900</v>
      </c>
      <c r="G1029" s="4">
        <v>3990</v>
      </c>
      <c r="H1029" s="4">
        <v>43890</v>
      </c>
    </row>
    <row r="1030" spans="1:8" ht="15.75">
      <c r="A1030" s="3" t="s">
        <v>9</v>
      </c>
      <c r="B1030" s="2" t="s">
        <v>1422</v>
      </c>
      <c r="C1030" s="2" t="s">
        <v>1417</v>
      </c>
      <c r="D1030" s="2" t="s">
        <v>56</v>
      </c>
      <c r="E1030" s="4">
        <v>61</v>
      </c>
      <c r="F1030" s="4">
        <v>86000</v>
      </c>
      <c r="G1030" s="4">
        <v>8600</v>
      </c>
      <c r="H1030" s="4">
        <v>94600</v>
      </c>
    </row>
    <row r="1031" spans="1:8" ht="15.75">
      <c r="A1031" s="3" t="s">
        <v>9</v>
      </c>
      <c r="B1031" s="2" t="s">
        <v>1425</v>
      </c>
      <c r="C1031" s="2" t="s">
        <v>1424</v>
      </c>
      <c r="D1031" s="2" t="s">
        <v>102</v>
      </c>
      <c r="E1031" s="4">
        <v>5</v>
      </c>
      <c r="F1031" s="4">
        <v>11500</v>
      </c>
      <c r="G1031" s="4">
        <v>1150</v>
      </c>
      <c r="H1031" s="4">
        <v>12650</v>
      </c>
    </row>
    <row r="1032" spans="1:8" ht="15.75">
      <c r="A1032" s="3" t="s">
        <v>9</v>
      </c>
      <c r="B1032" s="2" t="s">
        <v>1439</v>
      </c>
      <c r="C1032" s="2" t="s">
        <v>1433</v>
      </c>
      <c r="D1032" s="2" t="s">
        <v>56</v>
      </c>
      <c r="E1032" s="4">
        <v>50</v>
      </c>
      <c r="F1032" s="4">
        <v>62750</v>
      </c>
      <c r="G1032" s="4">
        <v>6275</v>
      </c>
      <c r="H1032" s="4">
        <v>69025</v>
      </c>
    </row>
    <row r="1033" spans="1:8" ht="15.75">
      <c r="A1033" s="3" t="s">
        <v>9</v>
      </c>
      <c r="B1033" s="2" t="s">
        <v>1458</v>
      </c>
      <c r="C1033" s="2" t="s">
        <v>1457</v>
      </c>
      <c r="D1033" s="2" t="s">
        <v>58</v>
      </c>
      <c r="E1033" s="4">
        <v>8</v>
      </c>
      <c r="F1033" s="4">
        <v>672000</v>
      </c>
      <c r="G1033" s="4">
        <v>67200</v>
      </c>
      <c r="H1033" s="4">
        <v>739200</v>
      </c>
    </row>
    <row r="1034" spans="1:8" ht="15.75">
      <c r="A1034" s="3" t="s">
        <v>9</v>
      </c>
      <c r="B1034" s="2" t="s">
        <v>1459</v>
      </c>
      <c r="C1034" s="2" t="s">
        <v>1457</v>
      </c>
      <c r="D1034" s="2" t="s">
        <v>52</v>
      </c>
      <c r="E1034" s="4">
        <v>8</v>
      </c>
      <c r="F1034" s="4">
        <v>840000</v>
      </c>
      <c r="G1034" s="4">
        <v>84000</v>
      </c>
      <c r="H1034" s="4">
        <v>924000</v>
      </c>
    </row>
    <row r="1035" spans="1:8" ht="15.75">
      <c r="A1035" s="3" t="s">
        <v>9</v>
      </c>
      <c r="B1035" s="2" t="s">
        <v>1467</v>
      </c>
      <c r="C1035" s="2" t="s">
        <v>1466</v>
      </c>
      <c r="D1035" s="2" t="s">
        <v>1468</v>
      </c>
      <c r="E1035" s="4">
        <v>5</v>
      </c>
      <c r="F1035" s="4">
        <v>72500</v>
      </c>
      <c r="G1035" s="4">
        <v>7250</v>
      </c>
      <c r="H1035" s="4">
        <v>79750</v>
      </c>
    </row>
    <row r="1036" spans="1:8" ht="15.75">
      <c r="A1036" s="3" t="s">
        <v>9</v>
      </c>
      <c r="B1036" s="2" t="s">
        <v>1470</v>
      </c>
      <c r="C1036" s="2" t="s">
        <v>1469</v>
      </c>
      <c r="D1036" s="2"/>
      <c r="E1036" s="4">
        <v>1</v>
      </c>
      <c r="F1036" s="4">
        <v>68100</v>
      </c>
      <c r="G1036" s="4">
        <v>6810</v>
      </c>
      <c r="H1036" s="4">
        <v>74910</v>
      </c>
    </row>
    <row r="1037" spans="1:8" ht="15.75">
      <c r="A1037" s="3" t="s">
        <v>9</v>
      </c>
      <c r="B1037" s="2" t="s">
        <v>1474</v>
      </c>
      <c r="C1037" s="2" t="s">
        <v>1473</v>
      </c>
      <c r="D1037" s="2" t="s">
        <v>1475</v>
      </c>
      <c r="E1037" s="4">
        <v>30602</v>
      </c>
      <c r="F1037" s="4">
        <v>4743310</v>
      </c>
      <c r="G1037" s="4">
        <v>474328</v>
      </c>
      <c r="H1037" s="4">
        <v>5217638</v>
      </c>
    </row>
    <row r="1038" spans="1:8" ht="15.75">
      <c r="A1038" s="3" t="s">
        <v>9</v>
      </c>
      <c r="B1038" s="2" t="s">
        <v>1479</v>
      </c>
      <c r="C1038" s="2" t="s">
        <v>1478</v>
      </c>
      <c r="D1038" s="2" t="s">
        <v>1480</v>
      </c>
      <c r="E1038" s="4">
        <v>116071</v>
      </c>
      <c r="F1038" s="4">
        <v>19076444</v>
      </c>
      <c r="G1038" s="4">
        <v>1907640</v>
      </c>
      <c r="H1038" s="4">
        <v>20984084</v>
      </c>
    </row>
    <row r="1039" spans="1:8" ht="15.75">
      <c r="A1039" s="3" t="s">
        <v>9</v>
      </c>
      <c r="B1039" s="2" t="s">
        <v>1489</v>
      </c>
      <c r="C1039" s="2" t="s">
        <v>1488</v>
      </c>
      <c r="D1039" s="2" t="s">
        <v>1490</v>
      </c>
      <c r="E1039" s="4">
        <v>201</v>
      </c>
      <c r="F1039" s="4">
        <v>10000</v>
      </c>
      <c r="G1039" s="4">
        <v>1000</v>
      </c>
      <c r="H1039" s="4">
        <v>11000</v>
      </c>
    </row>
    <row r="1040" spans="1:8" ht="15.75">
      <c r="A1040" s="3" t="s">
        <v>9</v>
      </c>
      <c r="B1040" s="2" t="s">
        <v>1513</v>
      </c>
      <c r="C1040" s="2" t="s">
        <v>1512</v>
      </c>
      <c r="D1040" s="2" t="s">
        <v>1514</v>
      </c>
      <c r="E1040" s="4">
        <v>100</v>
      </c>
      <c r="F1040" s="4">
        <v>5000</v>
      </c>
      <c r="G1040" s="4">
        <v>500</v>
      </c>
      <c r="H1040" s="4">
        <v>5500</v>
      </c>
    </row>
    <row r="1041" spans="1:8" ht="15.75">
      <c r="A1041" s="3" t="s">
        <v>9</v>
      </c>
      <c r="B1041" s="2" t="s">
        <v>1524</v>
      </c>
      <c r="C1041" s="2" t="s">
        <v>1523</v>
      </c>
      <c r="D1041" s="2" t="s">
        <v>1525</v>
      </c>
      <c r="E1041" s="4">
        <v>9</v>
      </c>
      <c r="F1041" s="4">
        <v>32400</v>
      </c>
      <c r="G1041" s="4">
        <v>3240</v>
      </c>
      <c r="H1041" s="4">
        <v>35640</v>
      </c>
    </row>
    <row r="1042" spans="1:8" ht="15.75">
      <c r="A1042" s="3" t="s">
        <v>9</v>
      </c>
      <c r="B1042" s="2" t="s">
        <v>1527</v>
      </c>
      <c r="C1042" s="2" t="s">
        <v>1526</v>
      </c>
      <c r="D1042" s="2"/>
      <c r="E1042" s="4">
        <v>3</v>
      </c>
      <c r="F1042" s="4">
        <v>60000</v>
      </c>
      <c r="G1042" s="4">
        <v>6000</v>
      </c>
      <c r="H1042" s="4">
        <v>66000</v>
      </c>
    </row>
    <row r="1043" spans="1:8" ht="15.75">
      <c r="A1043" s="3" t="s">
        <v>9</v>
      </c>
      <c r="B1043" s="2" t="s">
        <v>1529</v>
      </c>
      <c r="C1043" s="2" t="s">
        <v>1528</v>
      </c>
      <c r="D1043" s="2" t="s">
        <v>1530</v>
      </c>
      <c r="E1043" s="4">
        <v>4200</v>
      </c>
      <c r="F1043" s="4">
        <v>11298000</v>
      </c>
      <c r="G1043" s="4">
        <v>1129800</v>
      </c>
      <c r="H1043" s="4">
        <v>12427800</v>
      </c>
    </row>
    <row r="1044" spans="1:8" ht="15.75">
      <c r="A1044" s="3" t="s">
        <v>9</v>
      </c>
      <c r="B1044" s="2" t="s">
        <v>1532</v>
      </c>
      <c r="C1044" s="2" t="s">
        <v>1531</v>
      </c>
      <c r="D1044" s="2" t="s">
        <v>1533</v>
      </c>
      <c r="E1044" s="4">
        <v>42</v>
      </c>
      <c r="F1044" s="4">
        <v>5754000</v>
      </c>
      <c r="G1044" s="4">
        <v>575400</v>
      </c>
      <c r="H1044" s="4">
        <v>6329400</v>
      </c>
    </row>
    <row r="1045" spans="1:8" ht="15.75">
      <c r="A1045" s="3" t="s">
        <v>9</v>
      </c>
      <c r="B1045" s="2" t="s">
        <v>1535</v>
      </c>
      <c r="C1045" s="2" t="s">
        <v>1534</v>
      </c>
      <c r="D1045" s="2" t="s">
        <v>1536</v>
      </c>
      <c r="E1045" s="4">
        <v>540</v>
      </c>
      <c r="F1045" s="4">
        <v>1566000</v>
      </c>
      <c r="G1045" s="4">
        <v>156600</v>
      </c>
      <c r="H1045" s="4">
        <v>1722600</v>
      </c>
    </row>
    <row r="1046" spans="1:8" ht="15.75">
      <c r="A1046" s="3" t="s">
        <v>9</v>
      </c>
      <c r="B1046" s="2" t="s">
        <v>1538</v>
      </c>
      <c r="C1046" s="2" t="s">
        <v>1537</v>
      </c>
      <c r="D1046" s="2" t="s">
        <v>1539</v>
      </c>
      <c r="E1046" s="4">
        <v>1</v>
      </c>
      <c r="F1046" s="4">
        <v>3600</v>
      </c>
      <c r="G1046" s="4">
        <v>360</v>
      </c>
      <c r="H1046" s="4">
        <v>3960</v>
      </c>
    </row>
    <row r="1047" spans="1:8" ht="15.75">
      <c r="A1047" s="3" t="s">
        <v>9</v>
      </c>
      <c r="B1047" s="2" t="s">
        <v>1541</v>
      </c>
      <c r="C1047" s="2" t="s">
        <v>1540</v>
      </c>
      <c r="D1047" s="2" t="s">
        <v>1542</v>
      </c>
      <c r="E1047" s="4">
        <v>54</v>
      </c>
      <c r="F1047" s="4">
        <v>594000</v>
      </c>
      <c r="G1047" s="4">
        <v>59400</v>
      </c>
      <c r="H1047" s="4">
        <v>653400</v>
      </c>
    </row>
    <row r="1048" spans="1:8" ht="15.75">
      <c r="A1048" s="3" t="s">
        <v>9</v>
      </c>
      <c r="B1048" s="2" t="s">
        <v>1552</v>
      </c>
      <c r="C1048" s="2" t="s">
        <v>1549</v>
      </c>
      <c r="D1048" s="2" t="s">
        <v>1553</v>
      </c>
      <c r="E1048" s="4">
        <v>2</v>
      </c>
      <c r="F1048" s="4">
        <v>65400</v>
      </c>
      <c r="G1048" s="4">
        <v>6540</v>
      </c>
      <c r="H1048" s="4">
        <v>71940</v>
      </c>
    </row>
    <row r="1049" spans="1:8" ht="15.75">
      <c r="A1049" s="3" t="s">
        <v>9</v>
      </c>
      <c r="B1049" s="2" t="s">
        <v>1567</v>
      </c>
      <c r="C1049" s="2" t="s">
        <v>1566</v>
      </c>
      <c r="D1049" s="2" t="s">
        <v>1568</v>
      </c>
      <c r="E1049" s="4">
        <v>400</v>
      </c>
      <c r="F1049" s="4">
        <v>13200</v>
      </c>
      <c r="G1049" s="4">
        <v>1320</v>
      </c>
      <c r="H1049" s="4">
        <v>14520</v>
      </c>
    </row>
    <row r="1050" spans="1:8" ht="15.75">
      <c r="A1050" s="3" t="s">
        <v>9</v>
      </c>
      <c r="B1050" s="2" t="s">
        <v>1570</v>
      </c>
      <c r="C1050" s="2" t="s">
        <v>1572</v>
      </c>
      <c r="D1050" s="2" t="s">
        <v>1571</v>
      </c>
      <c r="E1050" s="4">
        <v>500</v>
      </c>
      <c r="F1050" s="4">
        <v>26000</v>
      </c>
      <c r="G1050" s="4">
        <v>2600</v>
      </c>
      <c r="H1050" s="4">
        <v>28600</v>
      </c>
    </row>
    <row r="1051" spans="1:8" ht="15.75">
      <c r="A1051" s="3" t="s">
        <v>9</v>
      </c>
      <c r="B1051" s="2" t="s">
        <v>1573</v>
      </c>
      <c r="C1051" s="2" t="s">
        <v>1572</v>
      </c>
      <c r="D1051" s="2" t="s">
        <v>1571</v>
      </c>
      <c r="E1051" s="4">
        <v>72000</v>
      </c>
      <c r="F1051" s="4">
        <v>3566500</v>
      </c>
      <c r="G1051" s="4">
        <v>356650</v>
      </c>
      <c r="H1051" s="4">
        <v>3923150</v>
      </c>
    </row>
    <row r="1052" spans="1:8" ht="15.75">
      <c r="A1052" s="3" t="s">
        <v>9</v>
      </c>
      <c r="B1052" s="2" t="s">
        <v>1580</v>
      </c>
      <c r="C1052" s="2" t="s">
        <v>1572</v>
      </c>
      <c r="D1052" s="2" t="s">
        <v>1578</v>
      </c>
      <c r="E1052" s="4">
        <v>65000</v>
      </c>
      <c r="F1052" s="4">
        <v>3212304</v>
      </c>
      <c r="G1052" s="4">
        <v>321228</v>
      </c>
      <c r="H1052" s="4">
        <v>3533532</v>
      </c>
    </row>
    <row r="1053" spans="1:8" ht="15.75">
      <c r="A1053" s="3" t="s">
        <v>9</v>
      </c>
      <c r="B1053" s="2" t="s">
        <v>1581</v>
      </c>
      <c r="C1053" s="2" t="s">
        <v>1572</v>
      </c>
      <c r="D1053" s="2" t="s">
        <v>1582</v>
      </c>
      <c r="E1053" s="4">
        <v>1000</v>
      </c>
      <c r="F1053" s="4">
        <v>53000</v>
      </c>
      <c r="G1053" s="4">
        <v>5300</v>
      </c>
      <c r="H1053" s="4">
        <v>58300</v>
      </c>
    </row>
    <row r="1054" spans="1:8" ht="15.75">
      <c r="A1054" s="3" t="s">
        <v>9</v>
      </c>
      <c r="B1054" s="2" t="s">
        <v>1586</v>
      </c>
      <c r="C1054" s="2" t="s">
        <v>1572</v>
      </c>
      <c r="D1054" s="2" t="s">
        <v>1587</v>
      </c>
      <c r="E1054" s="4">
        <v>7600</v>
      </c>
      <c r="F1054" s="4">
        <v>401280</v>
      </c>
      <c r="G1054" s="4">
        <v>40128</v>
      </c>
      <c r="H1054" s="4">
        <v>441408</v>
      </c>
    </row>
    <row r="1055" spans="1:8" ht="15.75">
      <c r="A1055" s="3" t="s">
        <v>9</v>
      </c>
      <c r="B1055" s="2" t="s">
        <v>1598</v>
      </c>
      <c r="C1055" s="2" t="s">
        <v>1597</v>
      </c>
      <c r="D1055" s="2" t="s">
        <v>1599</v>
      </c>
      <c r="E1055" s="4">
        <v>6</v>
      </c>
      <c r="F1055" s="4">
        <v>355200</v>
      </c>
      <c r="G1055" s="4">
        <v>35520</v>
      </c>
      <c r="H1055" s="4">
        <v>390720</v>
      </c>
    </row>
    <row r="1056" spans="1:8" ht="15.75">
      <c r="A1056" s="3" t="s">
        <v>9</v>
      </c>
      <c r="B1056" s="2" t="s">
        <v>1601</v>
      </c>
      <c r="C1056" s="2" t="s">
        <v>1600</v>
      </c>
      <c r="D1056" s="2" t="s">
        <v>1602</v>
      </c>
      <c r="E1056" s="4">
        <v>10</v>
      </c>
      <c r="F1056" s="4">
        <v>9800000</v>
      </c>
      <c r="G1056" s="4">
        <v>980000</v>
      </c>
      <c r="H1056" s="4">
        <v>10780000</v>
      </c>
    </row>
    <row r="1057" spans="1:8" ht="15.75">
      <c r="A1057" s="3" t="s">
        <v>9</v>
      </c>
      <c r="B1057" s="2" t="s">
        <v>1603</v>
      </c>
      <c r="C1057" s="2" t="s">
        <v>1600</v>
      </c>
      <c r="D1057" s="2" t="s">
        <v>1604</v>
      </c>
      <c r="E1057" s="4">
        <v>50</v>
      </c>
      <c r="F1057" s="4">
        <v>55000000</v>
      </c>
      <c r="G1057" s="4">
        <v>5500000</v>
      </c>
      <c r="H1057" s="4">
        <v>60500000</v>
      </c>
    </row>
    <row r="1058" spans="1:8" ht="15.75">
      <c r="A1058" s="3" t="s">
        <v>9</v>
      </c>
      <c r="B1058" s="2" t="s">
        <v>1620</v>
      </c>
      <c r="C1058" s="2" t="s">
        <v>1619</v>
      </c>
      <c r="D1058" s="2" t="s">
        <v>1621</v>
      </c>
      <c r="E1058" s="4">
        <v>51</v>
      </c>
      <c r="F1058" s="4">
        <v>3524100</v>
      </c>
      <c r="G1058" s="4">
        <v>352410</v>
      </c>
      <c r="H1058" s="4">
        <v>3876510</v>
      </c>
    </row>
    <row r="1059" spans="1:8" ht="15.75">
      <c r="A1059" s="3" t="s">
        <v>9</v>
      </c>
      <c r="B1059" s="2" t="s">
        <v>1623</v>
      </c>
      <c r="C1059" s="2" t="s">
        <v>1622</v>
      </c>
      <c r="D1059" s="2" t="s">
        <v>1624</v>
      </c>
      <c r="E1059" s="4">
        <v>1</v>
      </c>
      <c r="F1059" s="4">
        <v>40000</v>
      </c>
      <c r="G1059" s="4">
        <v>4000</v>
      </c>
      <c r="H1059" s="4">
        <v>44000</v>
      </c>
    </row>
    <row r="1060" spans="1:8" ht="15.75">
      <c r="A1060" s="3" t="s">
        <v>9</v>
      </c>
      <c r="B1060" s="2" t="s">
        <v>1626</v>
      </c>
      <c r="C1060" s="2" t="s">
        <v>1625</v>
      </c>
      <c r="D1060" s="2" t="s">
        <v>1627</v>
      </c>
      <c r="E1060" s="4">
        <v>6</v>
      </c>
      <c r="F1060" s="4">
        <v>882000</v>
      </c>
      <c r="G1060" s="4">
        <v>88200</v>
      </c>
      <c r="H1060" s="4">
        <v>970200</v>
      </c>
    </row>
    <row r="1061" spans="1:8" ht="15.75">
      <c r="A1061" s="3" t="s">
        <v>9</v>
      </c>
      <c r="B1061" s="2" t="s">
        <v>1635</v>
      </c>
      <c r="C1061" s="2" t="s">
        <v>1628</v>
      </c>
      <c r="D1061" s="2" t="s">
        <v>1636</v>
      </c>
      <c r="E1061" s="4">
        <v>1</v>
      </c>
      <c r="F1061" s="4">
        <v>33000</v>
      </c>
      <c r="G1061" s="4">
        <v>3300</v>
      </c>
      <c r="H1061" s="4">
        <v>36300</v>
      </c>
    </row>
    <row r="1062" spans="1:8" ht="15.75">
      <c r="A1062" s="3" t="s">
        <v>9</v>
      </c>
      <c r="B1062" s="2" t="s">
        <v>1642</v>
      </c>
      <c r="C1062" s="2" t="s">
        <v>1641</v>
      </c>
      <c r="D1062" s="2" t="s">
        <v>1643</v>
      </c>
      <c r="E1062" s="4">
        <v>600</v>
      </c>
      <c r="F1062" s="4">
        <v>930000</v>
      </c>
      <c r="G1062" s="4">
        <v>93000</v>
      </c>
      <c r="H1062" s="4">
        <v>1023000</v>
      </c>
    </row>
    <row r="1063" spans="1:8" ht="15.75">
      <c r="A1063" s="3" t="s">
        <v>9</v>
      </c>
      <c r="B1063" s="2" t="s">
        <v>1645</v>
      </c>
      <c r="C1063" s="2" t="s">
        <v>1644</v>
      </c>
      <c r="D1063" s="2" t="s">
        <v>1646</v>
      </c>
      <c r="E1063" s="4">
        <v>296</v>
      </c>
      <c r="F1063" s="4">
        <v>435120</v>
      </c>
      <c r="G1063" s="4">
        <v>43512</v>
      </c>
      <c r="H1063" s="4">
        <v>478632</v>
      </c>
    </row>
    <row r="1064" spans="1:8" ht="15.75">
      <c r="A1064" s="3" t="s">
        <v>9</v>
      </c>
      <c r="B1064" s="2" t="s">
        <v>1648</v>
      </c>
      <c r="C1064" s="2" t="s">
        <v>1647</v>
      </c>
      <c r="D1064" s="2" t="s">
        <v>1649</v>
      </c>
      <c r="E1064" s="4">
        <v>1</v>
      </c>
      <c r="F1064" s="4">
        <v>41000</v>
      </c>
      <c r="G1064" s="4">
        <v>4100</v>
      </c>
      <c r="H1064" s="4">
        <v>45100</v>
      </c>
    </row>
    <row r="1065" spans="1:8" ht="15.75">
      <c r="A1065" s="3" t="s">
        <v>9</v>
      </c>
      <c r="B1065" s="2" t="s">
        <v>1651</v>
      </c>
      <c r="C1065" s="2" t="s">
        <v>1650</v>
      </c>
      <c r="D1065" s="2" t="s">
        <v>1652</v>
      </c>
      <c r="E1065" s="4">
        <v>11</v>
      </c>
      <c r="F1065" s="4">
        <v>654400</v>
      </c>
      <c r="G1065" s="4">
        <v>65440</v>
      </c>
      <c r="H1065" s="4">
        <v>719840</v>
      </c>
    </row>
    <row r="1066" spans="1:8" ht="15.75">
      <c r="A1066" s="3" t="s">
        <v>9</v>
      </c>
      <c r="B1066" s="2" t="s">
        <v>1654</v>
      </c>
      <c r="C1066" s="2" t="s">
        <v>1653</v>
      </c>
      <c r="D1066" s="2" t="s">
        <v>1655</v>
      </c>
      <c r="E1066" s="4">
        <v>1</v>
      </c>
      <c r="F1066" s="4">
        <v>31000</v>
      </c>
      <c r="G1066" s="4">
        <v>3100</v>
      </c>
      <c r="H1066" s="4">
        <v>34100</v>
      </c>
    </row>
    <row r="1067" spans="1:8" ht="15.75">
      <c r="A1067" s="3" t="s">
        <v>9</v>
      </c>
      <c r="B1067" s="2" t="s">
        <v>1657</v>
      </c>
      <c r="C1067" s="2" t="s">
        <v>1656</v>
      </c>
      <c r="D1067" s="2" t="s">
        <v>1658</v>
      </c>
      <c r="E1067" s="4">
        <v>16</v>
      </c>
      <c r="F1067" s="4">
        <v>244500</v>
      </c>
      <c r="G1067" s="4">
        <v>24450</v>
      </c>
      <c r="H1067" s="4">
        <v>268950</v>
      </c>
    </row>
    <row r="1068" spans="1:8" ht="15.75">
      <c r="A1068" s="3" t="s">
        <v>9</v>
      </c>
      <c r="B1068" s="2" t="s">
        <v>1666</v>
      </c>
      <c r="C1068" s="2" t="s">
        <v>1665</v>
      </c>
      <c r="D1068" s="2" t="s">
        <v>1667</v>
      </c>
      <c r="E1068" s="4">
        <v>5</v>
      </c>
      <c r="F1068" s="4">
        <v>55000</v>
      </c>
      <c r="G1068" s="4">
        <v>5500</v>
      </c>
      <c r="H1068" s="4">
        <v>60500</v>
      </c>
    </row>
    <row r="1069" spans="1:8" ht="15.75">
      <c r="A1069" s="3" t="s">
        <v>9</v>
      </c>
      <c r="B1069" s="2" t="s">
        <v>1672</v>
      </c>
      <c r="C1069" s="2" t="s">
        <v>1671</v>
      </c>
      <c r="D1069" s="2" t="s">
        <v>1673</v>
      </c>
      <c r="E1069" s="4">
        <v>1</v>
      </c>
      <c r="F1069" s="4">
        <v>74500</v>
      </c>
      <c r="G1069" s="4">
        <v>7450</v>
      </c>
      <c r="H1069" s="4">
        <v>81950</v>
      </c>
    </row>
    <row r="1070" spans="1:8" ht="15.75">
      <c r="A1070" s="3" t="s">
        <v>9</v>
      </c>
      <c r="B1070" s="2" t="s">
        <v>1678</v>
      </c>
      <c r="C1070" s="2" t="s">
        <v>1677</v>
      </c>
      <c r="D1070" s="2" t="s">
        <v>1679</v>
      </c>
      <c r="E1070" s="4">
        <v>1</v>
      </c>
      <c r="F1070" s="4">
        <v>28000</v>
      </c>
      <c r="G1070" s="4">
        <v>2800</v>
      </c>
      <c r="H1070" s="4">
        <v>30800</v>
      </c>
    </row>
    <row r="1071" spans="1:8" ht="15.75">
      <c r="A1071" s="3" t="s">
        <v>9</v>
      </c>
      <c r="B1071" s="2" t="s">
        <v>1684</v>
      </c>
      <c r="C1071" s="2" t="s">
        <v>1683</v>
      </c>
      <c r="D1071" s="2" t="s">
        <v>1685</v>
      </c>
      <c r="E1071" s="4">
        <v>41</v>
      </c>
      <c r="F1071" s="4">
        <v>1578500</v>
      </c>
      <c r="G1071" s="4">
        <v>157850</v>
      </c>
      <c r="H1071" s="4">
        <v>1736350</v>
      </c>
    </row>
    <row r="1072" spans="1:8" ht="15.75">
      <c r="A1072" s="3" t="s">
        <v>9</v>
      </c>
      <c r="B1072" s="2" t="s">
        <v>1686</v>
      </c>
      <c r="C1072" s="2" t="s">
        <v>1641</v>
      </c>
      <c r="D1072" s="2" t="s">
        <v>1687</v>
      </c>
      <c r="E1072" s="4">
        <v>1</v>
      </c>
      <c r="F1072" s="4">
        <v>2800</v>
      </c>
      <c r="G1072" s="4">
        <v>280</v>
      </c>
      <c r="H1072" s="4">
        <v>3080</v>
      </c>
    </row>
    <row r="1073" spans="1:8" ht="15.75">
      <c r="A1073" s="3" t="s">
        <v>9</v>
      </c>
      <c r="B1073" s="2" t="s">
        <v>1689</v>
      </c>
      <c r="C1073" s="2" t="s">
        <v>1688</v>
      </c>
      <c r="D1073" s="2" t="s">
        <v>1690</v>
      </c>
      <c r="E1073" s="4">
        <v>1</v>
      </c>
      <c r="F1073" s="4">
        <v>179000</v>
      </c>
      <c r="G1073" s="4">
        <v>17900</v>
      </c>
      <c r="H1073" s="4">
        <v>196900</v>
      </c>
    </row>
    <row r="1074" spans="1:8" ht="15.75">
      <c r="A1074" s="3" t="s">
        <v>9</v>
      </c>
      <c r="B1074" s="2" t="s">
        <v>1691</v>
      </c>
      <c r="C1074" s="2" t="s">
        <v>1628</v>
      </c>
      <c r="D1074" s="2" t="s">
        <v>1692</v>
      </c>
      <c r="E1074" s="4">
        <v>4</v>
      </c>
      <c r="F1074" s="4">
        <v>132000</v>
      </c>
      <c r="G1074" s="4">
        <v>13200</v>
      </c>
      <c r="H1074" s="4">
        <v>145200</v>
      </c>
    </row>
    <row r="1075" spans="1:8" ht="15.75">
      <c r="A1075" s="3" t="s">
        <v>9</v>
      </c>
      <c r="B1075" s="2" t="s">
        <v>1703</v>
      </c>
      <c r="C1075" s="2" t="s">
        <v>1702</v>
      </c>
      <c r="D1075" s="2" t="s">
        <v>1704</v>
      </c>
      <c r="E1075" s="4">
        <v>13000</v>
      </c>
      <c r="F1075" s="4">
        <v>4771000</v>
      </c>
      <c r="G1075" s="4">
        <v>477100</v>
      </c>
      <c r="H1075" s="4">
        <v>5248100</v>
      </c>
    </row>
    <row r="1076" spans="1:8" ht="15.75">
      <c r="A1076" s="3" t="s">
        <v>9</v>
      </c>
      <c r="B1076" s="2" t="s">
        <v>1706</v>
      </c>
      <c r="C1076" s="2" t="s">
        <v>1705</v>
      </c>
      <c r="D1076" s="2" t="s">
        <v>1707</v>
      </c>
      <c r="E1076" s="4">
        <v>10</v>
      </c>
      <c r="F1076" s="4">
        <v>9000</v>
      </c>
      <c r="G1076" s="4">
        <v>900</v>
      </c>
      <c r="H1076" s="4">
        <v>9900</v>
      </c>
    </row>
    <row r="1077" spans="1:8" ht="15.75">
      <c r="A1077" s="3" t="s">
        <v>9</v>
      </c>
      <c r="B1077" s="2" t="s">
        <v>1708</v>
      </c>
      <c r="C1077" s="2" t="s">
        <v>1628</v>
      </c>
      <c r="D1077" s="2" t="s">
        <v>1709</v>
      </c>
      <c r="E1077" s="4">
        <v>1</v>
      </c>
      <c r="F1077" s="4">
        <v>33000</v>
      </c>
      <c r="G1077" s="4">
        <v>3300</v>
      </c>
      <c r="H1077" s="4">
        <v>36300</v>
      </c>
    </row>
    <row r="1078" spans="1:8" ht="15.75">
      <c r="A1078" s="3" t="s">
        <v>9</v>
      </c>
      <c r="B1078" s="2" t="s">
        <v>1720</v>
      </c>
      <c r="C1078" s="2" t="s">
        <v>1628</v>
      </c>
      <c r="D1078" s="2" t="s">
        <v>1721</v>
      </c>
      <c r="E1078" s="4">
        <v>3</v>
      </c>
      <c r="F1078" s="4">
        <v>99000</v>
      </c>
      <c r="G1078" s="4">
        <v>9900</v>
      </c>
      <c r="H1078" s="4">
        <v>108900</v>
      </c>
    </row>
    <row r="1079" spans="1:8" ht="15.75">
      <c r="A1079" s="3" t="s">
        <v>9</v>
      </c>
      <c r="B1079" s="2" t="s">
        <v>1729</v>
      </c>
      <c r="C1079" s="2" t="s">
        <v>1728</v>
      </c>
      <c r="D1079" s="2" t="s">
        <v>1730</v>
      </c>
      <c r="E1079" s="4">
        <v>280200</v>
      </c>
      <c r="F1079" s="4">
        <v>12602584</v>
      </c>
      <c r="G1079" s="4">
        <v>1260259</v>
      </c>
      <c r="H1079" s="4">
        <v>13862843</v>
      </c>
    </row>
    <row r="1080" spans="1:8" ht="15.75">
      <c r="A1080" s="3" t="s">
        <v>9</v>
      </c>
      <c r="B1080" s="2" t="s">
        <v>1736</v>
      </c>
      <c r="C1080" s="2" t="s">
        <v>1731</v>
      </c>
      <c r="D1080" s="2" t="s">
        <v>1737</v>
      </c>
      <c r="E1080" s="4">
        <v>116000</v>
      </c>
      <c r="F1080" s="4">
        <v>6965455</v>
      </c>
      <c r="G1080" s="4">
        <v>696545</v>
      </c>
      <c r="H1080" s="4">
        <v>7662000</v>
      </c>
    </row>
    <row r="1081" spans="1:8" ht="15.75">
      <c r="A1081" s="3" t="s">
        <v>9</v>
      </c>
      <c r="B1081" s="2" t="s">
        <v>1742</v>
      </c>
      <c r="C1081" s="2" t="s">
        <v>1731</v>
      </c>
      <c r="D1081" s="2" t="s">
        <v>1743</v>
      </c>
      <c r="E1081" s="4">
        <v>45000</v>
      </c>
      <c r="F1081" s="4">
        <v>2700000</v>
      </c>
      <c r="G1081" s="4">
        <v>270000</v>
      </c>
      <c r="H1081" s="4">
        <v>2970000</v>
      </c>
    </row>
    <row r="1082" spans="1:8" ht="15.75">
      <c r="A1082" s="3" t="s">
        <v>9</v>
      </c>
      <c r="B1082" s="2" t="s">
        <v>1765</v>
      </c>
      <c r="C1082" s="2" t="s">
        <v>1763</v>
      </c>
      <c r="D1082" s="2" t="s">
        <v>1758</v>
      </c>
      <c r="E1082" s="4">
        <v>3</v>
      </c>
      <c r="F1082" s="4">
        <v>42000</v>
      </c>
      <c r="G1082" s="4">
        <v>4200</v>
      </c>
      <c r="H1082" s="4">
        <v>46200</v>
      </c>
    </row>
    <row r="1083" spans="1:8" ht="15.75">
      <c r="A1083" s="3" t="s">
        <v>9</v>
      </c>
      <c r="B1083" s="2" t="s">
        <v>1767</v>
      </c>
      <c r="C1083" s="2" t="s">
        <v>1766</v>
      </c>
      <c r="D1083" s="2" t="s">
        <v>1768</v>
      </c>
      <c r="E1083" s="4">
        <v>1</v>
      </c>
      <c r="F1083" s="4">
        <v>10000</v>
      </c>
      <c r="G1083" s="4">
        <v>1000</v>
      </c>
      <c r="H1083" s="4">
        <v>11000</v>
      </c>
    </row>
    <row r="1084" spans="1:8" ht="15.75">
      <c r="A1084" s="3" t="s">
        <v>9</v>
      </c>
      <c r="B1084" s="2" t="s">
        <v>1782</v>
      </c>
      <c r="C1084" s="2" t="s">
        <v>1781</v>
      </c>
      <c r="D1084" s="2" t="s">
        <v>1783</v>
      </c>
      <c r="E1084" s="4">
        <v>9</v>
      </c>
      <c r="F1084" s="4">
        <v>2956000</v>
      </c>
      <c r="G1084" s="4">
        <v>295600</v>
      </c>
      <c r="H1084" s="4">
        <v>3251600</v>
      </c>
    </row>
    <row r="1085" spans="1:8" ht="15.75">
      <c r="A1085" s="3" t="s">
        <v>9</v>
      </c>
      <c r="B1085" s="2" t="s">
        <v>1785</v>
      </c>
      <c r="C1085" s="2" t="s">
        <v>1784</v>
      </c>
      <c r="D1085" s="2" t="s">
        <v>1786</v>
      </c>
      <c r="E1085" s="4">
        <v>1</v>
      </c>
      <c r="F1085" s="4">
        <v>680000</v>
      </c>
      <c r="G1085" s="4">
        <v>68000</v>
      </c>
      <c r="H1085" s="4">
        <v>748000</v>
      </c>
    </row>
    <row r="1086" spans="1:8" ht="15.75">
      <c r="A1086" s="3" t="s">
        <v>9</v>
      </c>
      <c r="B1086" s="2" t="s">
        <v>1799</v>
      </c>
      <c r="C1086" s="2" t="s">
        <v>1796</v>
      </c>
      <c r="D1086" s="2" t="s">
        <v>1800</v>
      </c>
      <c r="E1086" s="4">
        <v>2</v>
      </c>
      <c r="F1086" s="4">
        <v>340000</v>
      </c>
      <c r="G1086" s="4">
        <v>34000</v>
      </c>
      <c r="H1086" s="4">
        <v>374000</v>
      </c>
    </row>
    <row r="1087" spans="1:8" ht="15.75">
      <c r="A1087" s="3" t="s">
        <v>9</v>
      </c>
      <c r="B1087" s="2" t="s">
        <v>1802</v>
      </c>
      <c r="C1087" s="2" t="s">
        <v>1801</v>
      </c>
      <c r="D1087" s="2" t="s">
        <v>1803</v>
      </c>
      <c r="E1087" s="4">
        <v>98</v>
      </c>
      <c r="F1087" s="4">
        <v>2072920</v>
      </c>
      <c r="G1087" s="4">
        <v>207292</v>
      </c>
      <c r="H1087" s="4">
        <v>2280212</v>
      </c>
    </row>
    <row r="1088" spans="1:8" ht="15.75">
      <c r="A1088" s="3" t="s">
        <v>9</v>
      </c>
      <c r="B1088" s="2" t="s">
        <v>1805</v>
      </c>
      <c r="C1088" s="2" t="s">
        <v>1804</v>
      </c>
      <c r="D1088" s="2" t="s">
        <v>1806</v>
      </c>
      <c r="E1088" s="4">
        <v>41</v>
      </c>
      <c r="F1088" s="4">
        <v>4119000</v>
      </c>
      <c r="G1088" s="4">
        <v>411900</v>
      </c>
      <c r="H1088" s="4">
        <v>4530900</v>
      </c>
    </row>
    <row r="1089" spans="1:8" ht="15.75">
      <c r="A1089" s="3" t="s">
        <v>9</v>
      </c>
      <c r="B1089" s="2" t="s">
        <v>1808</v>
      </c>
      <c r="C1089" s="2" t="s">
        <v>1807</v>
      </c>
      <c r="D1089" s="2" t="s">
        <v>1809</v>
      </c>
      <c r="E1089" s="4">
        <v>11</v>
      </c>
      <c r="F1089" s="4">
        <v>309810</v>
      </c>
      <c r="G1089" s="4">
        <v>30981</v>
      </c>
      <c r="H1089" s="4">
        <v>340791</v>
      </c>
    </row>
    <row r="1090" spans="1:8" ht="15.75">
      <c r="A1090" s="3" t="s">
        <v>9</v>
      </c>
      <c r="B1090" s="2" t="s">
        <v>1811</v>
      </c>
      <c r="C1090" s="2" t="s">
        <v>1810</v>
      </c>
      <c r="D1090" s="2" t="s">
        <v>1812</v>
      </c>
      <c r="E1090" s="4">
        <v>20</v>
      </c>
      <c r="F1090" s="4">
        <v>833000</v>
      </c>
      <c r="G1090" s="4">
        <v>83300</v>
      </c>
      <c r="H1090" s="4">
        <v>916300</v>
      </c>
    </row>
    <row r="1091" spans="1:8" ht="15.75">
      <c r="A1091" s="3" t="s">
        <v>9</v>
      </c>
      <c r="B1091" s="2" t="s">
        <v>1814</v>
      </c>
      <c r="C1091" s="2" t="s">
        <v>1813</v>
      </c>
      <c r="D1091" s="2" t="s">
        <v>1815</v>
      </c>
      <c r="E1091" s="4">
        <v>7</v>
      </c>
      <c r="F1091" s="4">
        <v>240200</v>
      </c>
      <c r="G1091" s="4">
        <v>24020</v>
      </c>
      <c r="H1091" s="4">
        <v>264220</v>
      </c>
    </row>
    <row r="1092" spans="1:8" ht="15.75">
      <c r="A1092" s="3" t="s">
        <v>9</v>
      </c>
      <c r="B1092" s="2" t="s">
        <v>1817</v>
      </c>
      <c r="C1092" s="2" t="s">
        <v>1816</v>
      </c>
      <c r="D1092" s="2" t="s">
        <v>1818</v>
      </c>
      <c r="E1092" s="4">
        <v>1</v>
      </c>
      <c r="F1092" s="4">
        <v>39400</v>
      </c>
      <c r="G1092" s="4">
        <v>3940</v>
      </c>
      <c r="H1092" s="4">
        <v>43340</v>
      </c>
    </row>
    <row r="1093" spans="1:8" ht="15.75">
      <c r="A1093" s="3" t="s">
        <v>9</v>
      </c>
      <c r="B1093" s="2" t="s">
        <v>1823</v>
      </c>
      <c r="C1093" s="2" t="s">
        <v>1822</v>
      </c>
      <c r="D1093" s="2" t="s">
        <v>1824</v>
      </c>
      <c r="E1093" s="4">
        <v>3</v>
      </c>
      <c r="F1093" s="4">
        <v>194220</v>
      </c>
      <c r="G1093" s="4">
        <v>19422</v>
      </c>
      <c r="H1093" s="4">
        <v>213642</v>
      </c>
    </row>
    <row r="1094" spans="1:8" ht="15.75">
      <c r="A1094" s="3" t="s">
        <v>9</v>
      </c>
      <c r="B1094" s="2" t="s">
        <v>1826</v>
      </c>
      <c r="C1094" s="2" t="s">
        <v>1825</v>
      </c>
      <c r="D1094" s="2" t="s">
        <v>1827</v>
      </c>
      <c r="E1094" s="4">
        <v>39</v>
      </c>
      <c r="F1094" s="4">
        <v>664560</v>
      </c>
      <c r="G1094" s="4">
        <v>66456</v>
      </c>
      <c r="H1094" s="4">
        <v>731016</v>
      </c>
    </row>
    <row r="1095" spans="1:8" ht="15.75">
      <c r="A1095" s="3" t="s">
        <v>9</v>
      </c>
      <c r="B1095" s="2" t="s">
        <v>1829</v>
      </c>
      <c r="C1095" s="2" t="s">
        <v>1828</v>
      </c>
      <c r="D1095" s="2" t="s">
        <v>1830</v>
      </c>
      <c r="E1095" s="4">
        <v>48</v>
      </c>
      <c r="F1095" s="4">
        <v>637440</v>
      </c>
      <c r="G1095" s="4">
        <v>63744</v>
      </c>
      <c r="H1095" s="4">
        <v>701184</v>
      </c>
    </row>
    <row r="1096" spans="1:8" ht="15.75">
      <c r="A1096" s="3" t="s">
        <v>9</v>
      </c>
      <c r="B1096" s="2" t="s">
        <v>1832</v>
      </c>
      <c r="C1096" s="2" t="s">
        <v>1831</v>
      </c>
      <c r="D1096" s="2" t="s">
        <v>1833</v>
      </c>
      <c r="E1096" s="4">
        <v>38</v>
      </c>
      <c r="F1096" s="4">
        <v>750290</v>
      </c>
      <c r="G1096" s="4">
        <v>75029</v>
      </c>
      <c r="H1096" s="4">
        <v>825319</v>
      </c>
    </row>
    <row r="1097" spans="1:8" ht="15.75">
      <c r="A1097" s="3" t="s">
        <v>9</v>
      </c>
      <c r="B1097" s="2" t="s">
        <v>1835</v>
      </c>
      <c r="C1097" s="2" t="s">
        <v>1834</v>
      </c>
      <c r="D1097" s="2" t="s">
        <v>1836</v>
      </c>
      <c r="E1097" s="4">
        <v>62</v>
      </c>
      <c r="F1097" s="4">
        <v>2753600</v>
      </c>
      <c r="G1097" s="4">
        <v>275360</v>
      </c>
      <c r="H1097" s="4">
        <v>3028960</v>
      </c>
    </row>
    <row r="1098" spans="1:8" ht="15.75">
      <c r="A1098" s="3" t="s">
        <v>9</v>
      </c>
      <c r="B1098" s="2" t="s">
        <v>1841</v>
      </c>
      <c r="C1098" s="2" t="s">
        <v>1840</v>
      </c>
      <c r="D1098" s="2" t="s">
        <v>1842</v>
      </c>
      <c r="E1098" s="4">
        <v>21</v>
      </c>
      <c r="F1098" s="4">
        <v>1565130</v>
      </c>
      <c r="G1098" s="4">
        <v>156513</v>
      </c>
      <c r="H1098" s="4">
        <v>1721643</v>
      </c>
    </row>
    <row r="1099" spans="1:8" ht="15.75">
      <c r="A1099" s="3" t="s">
        <v>9</v>
      </c>
      <c r="B1099" s="2" t="s">
        <v>1844</v>
      </c>
      <c r="C1099" s="2" t="s">
        <v>1843</v>
      </c>
      <c r="D1099" s="2" t="s">
        <v>1845</v>
      </c>
      <c r="E1099" s="4">
        <v>13</v>
      </c>
      <c r="F1099" s="4">
        <v>228410</v>
      </c>
      <c r="G1099" s="4">
        <v>22841</v>
      </c>
      <c r="H1099" s="4">
        <v>251251</v>
      </c>
    </row>
    <row r="1100" spans="1:8" ht="15.75">
      <c r="A1100" s="3" t="s">
        <v>9</v>
      </c>
      <c r="B1100" s="2" t="s">
        <v>1847</v>
      </c>
      <c r="C1100" s="2" t="s">
        <v>1846</v>
      </c>
      <c r="D1100" s="2" t="s">
        <v>1848</v>
      </c>
      <c r="E1100" s="4">
        <v>38</v>
      </c>
      <c r="F1100" s="4">
        <v>2961780</v>
      </c>
      <c r="G1100" s="4">
        <v>296178</v>
      </c>
      <c r="H1100" s="4">
        <v>3257958</v>
      </c>
    </row>
    <row r="1101" spans="1:8" ht="15.75">
      <c r="A1101" s="3" t="s">
        <v>9</v>
      </c>
      <c r="B1101" s="2" t="s">
        <v>1850</v>
      </c>
      <c r="C1101" s="2" t="s">
        <v>1849</v>
      </c>
      <c r="D1101" s="2" t="s">
        <v>1851</v>
      </c>
      <c r="E1101" s="4">
        <v>10</v>
      </c>
      <c r="F1101" s="4">
        <v>1735440</v>
      </c>
      <c r="G1101" s="4">
        <v>173544</v>
      </c>
      <c r="H1101" s="4">
        <v>1908984</v>
      </c>
    </row>
    <row r="1102" spans="1:8" ht="15.75">
      <c r="A1102" s="3" t="s">
        <v>9</v>
      </c>
      <c r="B1102" s="2" t="s">
        <v>1853</v>
      </c>
      <c r="C1102" s="2" t="s">
        <v>1852</v>
      </c>
      <c r="D1102" s="2" t="s">
        <v>1854</v>
      </c>
      <c r="E1102" s="4">
        <v>11</v>
      </c>
      <c r="F1102" s="4">
        <v>752890</v>
      </c>
      <c r="G1102" s="4">
        <v>75289</v>
      </c>
      <c r="H1102" s="4">
        <v>828179</v>
      </c>
    </row>
    <row r="1103" spans="1:8" ht="15.75">
      <c r="A1103" s="3" t="s">
        <v>9</v>
      </c>
      <c r="B1103" s="2" t="s">
        <v>1859</v>
      </c>
      <c r="C1103" s="2" t="s">
        <v>1858</v>
      </c>
      <c r="D1103" s="2" t="s">
        <v>1860</v>
      </c>
      <c r="E1103" s="4">
        <v>55</v>
      </c>
      <c r="F1103" s="4">
        <v>2031100</v>
      </c>
      <c r="G1103" s="4">
        <v>203110</v>
      </c>
      <c r="H1103" s="4">
        <v>2234210</v>
      </c>
    </row>
    <row r="1104" spans="1:8" ht="15.75">
      <c r="A1104" s="3" t="s">
        <v>9</v>
      </c>
      <c r="B1104" s="2" t="s">
        <v>1862</v>
      </c>
      <c r="C1104" s="2" t="s">
        <v>1861</v>
      </c>
      <c r="D1104" s="2" t="s">
        <v>1863</v>
      </c>
      <c r="E1104" s="4">
        <v>4</v>
      </c>
      <c r="F1104" s="4">
        <v>50000</v>
      </c>
      <c r="G1104" s="4">
        <v>5000</v>
      </c>
      <c r="H1104" s="4">
        <v>55000</v>
      </c>
    </row>
    <row r="1105" spans="1:8" ht="15.75">
      <c r="A1105" s="3" t="s">
        <v>9</v>
      </c>
      <c r="B1105" s="2" t="s">
        <v>1865</v>
      </c>
      <c r="C1105" s="2" t="s">
        <v>1864</v>
      </c>
      <c r="D1105" s="2" t="s">
        <v>1866</v>
      </c>
      <c r="E1105" s="4">
        <v>59</v>
      </c>
      <c r="F1105" s="4">
        <v>720480</v>
      </c>
      <c r="G1105" s="4">
        <v>72048</v>
      </c>
      <c r="H1105" s="4">
        <v>792528</v>
      </c>
    </row>
    <row r="1106" spans="1:8" ht="15.75">
      <c r="A1106" s="3" t="s">
        <v>9</v>
      </c>
      <c r="B1106" s="2" t="s">
        <v>1868</v>
      </c>
      <c r="C1106" s="2" t="s">
        <v>1867</v>
      </c>
      <c r="D1106" s="2" t="s">
        <v>1869</v>
      </c>
      <c r="E1106" s="4">
        <v>5</v>
      </c>
      <c r="F1106" s="4">
        <v>42080</v>
      </c>
      <c r="G1106" s="4">
        <v>4208</v>
      </c>
      <c r="H1106" s="4">
        <v>46288</v>
      </c>
    </row>
    <row r="1107" spans="1:8" ht="15.75">
      <c r="A1107" s="3" t="s">
        <v>9</v>
      </c>
      <c r="B1107" s="2" t="s">
        <v>1871</v>
      </c>
      <c r="C1107" s="2" t="s">
        <v>1870</v>
      </c>
      <c r="D1107" s="2" t="s">
        <v>1872</v>
      </c>
      <c r="E1107" s="4">
        <v>50</v>
      </c>
      <c r="F1107" s="4">
        <v>200000</v>
      </c>
      <c r="G1107" s="4">
        <v>20000</v>
      </c>
      <c r="H1107" s="4">
        <v>220000</v>
      </c>
    </row>
    <row r="1108" spans="1:8" ht="15.75">
      <c r="A1108" s="3" t="s">
        <v>9</v>
      </c>
      <c r="B1108" s="2" t="s">
        <v>1877</v>
      </c>
      <c r="C1108" s="2" t="s">
        <v>1876</v>
      </c>
      <c r="D1108" s="2" t="s">
        <v>1878</v>
      </c>
      <c r="E1108" s="4">
        <v>3</v>
      </c>
      <c r="F1108" s="4">
        <v>44730</v>
      </c>
      <c r="G1108" s="4">
        <v>4473</v>
      </c>
      <c r="H1108" s="4">
        <v>49203</v>
      </c>
    </row>
    <row r="1109" spans="1:8" ht="15.75">
      <c r="A1109" s="3" t="s">
        <v>9</v>
      </c>
      <c r="B1109" s="2" t="s">
        <v>1886</v>
      </c>
      <c r="C1109" s="2" t="s">
        <v>1885</v>
      </c>
      <c r="D1109" s="2" t="s">
        <v>1887</v>
      </c>
      <c r="E1109" s="4">
        <v>2</v>
      </c>
      <c r="F1109" s="4">
        <v>143520</v>
      </c>
      <c r="G1109" s="4">
        <v>14352</v>
      </c>
      <c r="H1109" s="4">
        <v>157872</v>
      </c>
    </row>
    <row r="1110" spans="1:8" ht="15.75">
      <c r="A1110" s="3" t="s">
        <v>9</v>
      </c>
      <c r="B1110" s="2" t="s">
        <v>1892</v>
      </c>
      <c r="C1110" s="2" t="s">
        <v>1891</v>
      </c>
      <c r="D1110" s="2" t="s">
        <v>1893</v>
      </c>
      <c r="E1110" s="4">
        <v>1</v>
      </c>
      <c r="F1110" s="4">
        <v>23420</v>
      </c>
      <c r="G1110" s="4">
        <v>2342</v>
      </c>
      <c r="H1110" s="4">
        <v>25762</v>
      </c>
    </row>
    <row r="1111" spans="1:8" ht="15.75">
      <c r="A1111" s="3" t="s">
        <v>9</v>
      </c>
      <c r="B1111" s="2" t="s">
        <v>1898</v>
      </c>
      <c r="C1111" s="2" t="s">
        <v>1897</v>
      </c>
      <c r="D1111" s="2" t="s">
        <v>1899</v>
      </c>
      <c r="E1111" s="4">
        <v>40</v>
      </c>
      <c r="F1111" s="4">
        <v>980000</v>
      </c>
      <c r="G1111" s="4">
        <v>98000</v>
      </c>
      <c r="H1111" s="4">
        <v>1078000</v>
      </c>
    </row>
    <row r="1112" spans="1:8" ht="15.75">
      <c r="A1112" s="3" t="s">
        <v>9</v>
      </c>
      <c r="B1112" s="2" t="s">
        <v>1901</v>
      </c>
      <c r="C1112" s="2" t="s">
        <v>1900</v>
      </c>
      <c r="D1112" s="2" t="s">
        <v>1902</v>
      </c>
      <c r="E1112" s="4">
        <v>40</v>
      </c>
      <c r="F1112" s="4">
        <v>728250</v>
      </c>
      <c r="G1112" s="4">
        <v>72825</v>
      </c>
      <c r="H1112" s="4">
        <v>801075</v>
      </c>
    </row>
    <row r="1113" spans="1:8" ht="15.75">
      <c r="A1113" s="3" t="s">
        <v>9</v>
      </c>
      <c r="B1113" s="2" t="s">
        <v>1931</v>
      </c>
      <c r="C1113" s="2" t="s">
        <v>1930</v>
      </c>
      <c r="D1113" s="2" t="s">
        <v>1932</v>
      </c>
      <c r="E1113" s="4">
        <v>5</v>
      </c>
      <c r="F1113" s="4">
        <v>430000</v>
      </c>
      <c r="G1113" s="4">
        <v>43000</v>
      </c>
      <c r="H1113" s="4">
        <v>473000</v>
      </c>
    </row>
    <row r="1114" spans="1:8" ht="15.75">
      <c r="A1114" s="3" t="s">
        <v>9</v>
      </c>
      <c r="B1114" s="2" t="s">
        <v>1941</v>
      </c>
      <c r="C1114" s="2" t="s">
        <v>1940</v>
      </c>
      <c r="D1114" s="2" t="s">
        <v>1942</v>
      </c>
      <c r="E1114" s="4">
        <v>1</v>
      </c>
      <c r="F1114" s="4">
        <v>270000</v>
      </c>
      <c r="G1114" s="4">
        <v>27000</v>
      </c>
      <c r="H1114" s="4">
        <v>297000</v>
      </c>
    </row>
    <row r="1115" spans="1:8" ht="15.75">
      <c r="A1115" s="3" t="s">
        <v>9</v>
      </c>
      <c r="B1115" s="2" t="s">
        <v>1944</v>
      </c>
      <c r="C1115" s="2" t="s">
        <v>1943</v>
      </c>
      <c r="D1115" s="2"/>
      <c r="E1115" s="4">
        <v>71</v>
      </c>
      <c r="F1115" s="4">
        <v>236991</v>
      </c>
      <c r="G1115" s="4">
        <v>23689</v>
      </c>
      <c r="H1115" s="4">
        <v>260680</v>
      </c>
    </row>
    <row r="1116" spans="1:8" ht="15.75">
      <c r="A1116" s="3" t="s">
        <v>9</v>
      </c>
      <c r="B1116" s="2" t="s">
        <v>1946</v>
      </c>
      <c r="C1116" s="2" t="s">
        <v>1945</v>
      </c>
      <c r="D1116" s="2"/>
      <c r="E1116" s="4">
        <v>1</v>
      </c>
      <c r="F1116" s="4">
        <v>25000</v>
      </c>
      <c r="G1116" s="4">
        <v>2500</v>
      </c>
      <c r="H1116" s="4">
        <v>27500</v>
      </c>
    </row>
    <row r="1117" spans="1:8" ht="15.75">
      <c r="A1117" s="3" t="s">
        <v>9</v>
      </c>
      <c r="B1117" s="2" t="s">
        <v>1953</v>
      </c>
      <c r="C1117" s="2" t="s">
        <v>1952</v>
      </c>
      <c r="D1117" s="2" t="s">
        <v>1954</v>
      </c>
      <c r="E1117" s="4">
        <v>3</v>
      </c>
      <c r="F1117" s="4"/>
      <c r="G1117" s="4"/>
      <c r="H1117" s="4"/>
    </row>
    <row r="1118" spans="1:8" ht="15.75">
      <c r="A1118" s="3" t="s">
        <v>9</v>
      </c>
      <c r="B1118" s="2" t="s">
        <v>1961</v>
      </c>
      <c r="C1118" s="2" t="s">
        <v>1960</v>
      </c>
      <c r="D1118" s="2" t="s">
        <v>1962</v>
      </c>
      <c r="E1118" s="4">
        <v>11</v>
      </c>
      <c r="F1118" s="4"/>
      <c r="G1118" s="4"/>
      <c r="H1118" s="4"/>
    </row>
    <row r="1119" spans="1:8" ht="15.75">
      <c r="A1119" s="3" t="s">
        <v>9</v>
      </c>
      <c r="B1119" s="2" t="s">
        <v>1972</v>
      </c>
      <c r="C1119" s="2" t="s">
        <v>1971</v>
      </c>
      <c r="D1119" s="2" t="s">
        <v>1973</v>
      </c>
      <c r="E1119" s="4">
        <v>1</v>
      </c>
      <c r="F1119" s="4">
        <v>300000</v>
      </c>
      <c r="G1119" s="4">
        <v>30000</v>
      </c>
      <c r="H1119" s="4">
        <v>330000</v>
      </c>
    </row>
    <row r="1120" spans="1:8" ht="15.75">
      <c r="A1120" s="3" t="s">
        <v>9</v>
      </c>
      <c r="B1120" s="2" t="s">
        <v>1975</v>
      </c>
      <c r="C1120" s="2" t="s">
        <v>1974</v>
      </c>
      <c r="D1120" s="2" t="s">
        <v>1976</v>
      </c>
      <c r="E1120" s="4">
        <v>97</v>
      </c>
      <c r="F1120" s="4"/>
      <c r="G1120" s="4"/>
      <c r="H1120" s="4"/>
    </row>
    <row r="1121" spans="1:8" ht="15.75">
      <c r="A1121" s="3" t="s">
        <v>9</v>
      </c>
      <c r="B1121" s="2" t="s">
        <v>1978</v>
      </c>
      <c r="C1121" s="2" t="s">
        <v>1980</v>
      </c>
      <c r="D1121" s="2" t="s">
        <v>1979</v>
      </c>
      <c r="E1121" s="4">
        <v>304</v>
      </c>
      <c r="F1121" s="4">
        <v>18582000</v>
      </c>
      <c r="G1121" s="4">
        <v>1858200</v>
      </c>
      <c r="H1121" s="4">
        <v>20440200</v>
      </c>
    </row>
    <row r="1122" spans="1:8" ht="15.75">
      <c r="A1122" s="3" t="s">
        <v>9</v>
      </c>
      <c r="B1122" s="2" t="s">
        <v>1986</v>
      </c>
      <c r="C1122" s="2" t="s">
        <v>1985</v>
      </c>
      <c r="D1122" s="2"/>
      <c r="E1122" s="4">
        <v>1</v>
      </c>
      <c r="F1122" s="4">
        <v>3500000</v>
      </c>
      <c r="G1122" s="4">
        <v>350000</v>
      </c>
      <c r="H1122" s="4">
        <v>3850000</v>
      </c>
    </row>
    <row r="1123" spans="1:8" ht="15.75">
      <c r="A1123" s="3" t="s">
        <v>9</v>
      </c>
      <c r="B1123" s="2" t="s">
        <v>1993</v>
      </c>
      <c r="C1123" s="2" t="s">
        <v>1992</v>
      </c>
      <c r="D1123" s="2"/>
      <c r="E1123" s="4">
        <v>1</v>
      </c>
      <c r="F1123" s="4">
        <v>932000000</v>
      </c>
      <c r="G1123" s="4">
        <v>93200000</v>
      </c>
      <c r="H1123" s="4">
        <v>1025200000</v>
      </c>
    </row>
    <row r="1124" spans="1:8" ht="15.75">
      <c r="A1124" s="3" t="s">
        <v>9</v>
      </c>
      <c r="B1124" s="2" t="s">
        <v>1995</v>
      </c>
      <c r="C1124" s="2" t="s">
        <v>1994</v>
      </c>
      <c r="D1124" s="2"/>
      <c r="E1124" s="4">
        <v>3</v>
      </c>
      <c r="F1124" s="4">
        <v>185378000</v>
      </c>
      <c r="G1124" s="4">
        <v>18537800</v>
      </c>
      <c r="H1124" s="4">
        <v>203915800</v>
      </c>
    </row>
    <row r="1125" spans="1:8" ht="15.75">
      <c r="A1125" s="3" t="s">
        <v>9</v>
      </c>
      <c r="B1125" s="2" t="s">
        <v>2002</v>
      </c>
      <c r="C1125" s="2" t="s">
        <v>2001</v>
      </c>
      <c r="D1125" s="2"/>
      <c r="E1125" s="4">
        <v>1</v>
      </c>
      <c r="F1125" s="4">
        <v>3700</v>
      </c>
      <c r="G1125" s="4">
        <v>370</v>
      </c>
      <c r="H1125" s="4">
        <v>4070</v>
      </c>
    </row>
    <row r="1126" spans="1:8" ht="15.75">
      <c r="A1126" s="3" t="s">
        <v>9</v>
      </c>
      <c r="B1126" s="2" t="s">
        <v>2006</v>
      </c>
      <c r="C1126" s="2" t="s">
        <v>2005</v>
      </c>
      <c r="D1126" s="2" t="s">
        <v>2007</v>
      </c>
      <c r="E1126" s="4">
        <v>70</v>
      </c>
      <c r="F1126" s="4">
        <v>882000</v>
      </c>
      <c r="G1126" s="4">
        <v>88200</v>
      </c>
      <c r="H1126" s="4">
        <v>970200</v>
      </c>
    </row>
    <row r="1127" spans="1:8" ht="15.75">
      <c r="A1127" s="3" t="s">
        <v>9</v>
      </c>
      <c r="B1127" s="2" t="s">
        <v>2009</v>
      </c>
      <c r="C1127" s="2" t="s">
        <v>2008</v>
      </c>
      <c r="D1127" s="2" t="s">
        <v>2010</v>
      </c>
      <c r="E1127" s="4">
        <v>45</v>
      </c>
      <c r="F1127" s="4">
        <v>990000</v>
      </c>
      <c r="G1127" s="4">
        <v>99000</v>
      </c>
      <c r="H1127" s="4">
        <v>1089000</v>
      </c>
    </row>
    <row r="1128" spans="1:8" ht="15.75">
      <c r="A1128" s="3" t="s">
        <v>9</v>
      </c>
      <c r="B1128" s="2" t="s">
        <v>2012</v>
      </c>
      <c r="C1128" s="2" t="s">
        <v>2011</v>
      </c>
      <c r="D1128" s="2" t="s">
        <v>2013</v>
      </c>
      <c r="E1128" s="4">
        <v>27</v>
      </c>
      <c r="F1128" s="4">
        <v>941891</v>
      </c>
      <c r="G1128" s="4">
        <v>94189</v>
      </c>
      <c r="H1128" s="4">
        <v>1036080</v>
      </c>
    </row>
    <row r="1129" spans="1:8" ht="15.75">
      <c r="A1129" s="3" t="s">
        <v>9</v>
      </c>
      <c r="B1129" s="2" t="s">
        <v>2015</v>
      </c>
      <c r="C1129" s="2" t="s">
        <v>2014</v>
      </c>
      <c r="D1129" s="2" t="s">
        <v>2016</v>
      </c>
      <c r="E1129" s="4">
        <v>1</v>
      </c>
      <c r="F1129" s="4">
        <v>40845</v>
      </c>
      <c r="G1129" s="4">
        <v>4085</v>
      </c>
      <c r="H1129" s="4">
        <v>44930</v>
      </c>
    </row>
    <row r="1130" spans="1:8" ht="15.75">
      <c r="A1130" s="3" t="s">
        <v>9</v>
      </c>
      <c r="B1130" s="2" t="s">
        <v>2021</v>
      </c>
      <c r="C1130" s="2" t="s">
        <v>2020</v>
      </c>
      <c r="D1130" s="2" t="s">
        <v>2022</v>
      </c>
      <c r="E1130" s="4">
        <v>80</v>
      </c>
      <c r="F1130" s="4">
        <v>5172000</v>
      </c>
      <c r="G1130" s="4">
        <v>517200</v>
      </c>
      <c r="H1130" s="4">
        <v>5689200</v>
      </c>
    </row>
    <row r="1131" spans="1:8" ht="15.75">
      <c r="A1131" s="3" t="s">
        <v>9</v>
      </c>
      <c r="B1131" s="2" t="s">
        <v>2030</v>
      </c>
      <c r="C1131" s="2" t="s">
        <v>2029</v>
      </c>
      <c r="D1131" s="2" t="s">
        <v>2031</v>
      </c>
      <c r="E1131" s="4">
        <v>25</v>
      </c>
      <c r="F1131" s="4">
        <v>2168400</v>
      </c>
      <c r="G1131" s="4">
        <v>216840</v>
      </c>
      <c r="H1131" s="4">
        <v>2385240</v>
      </c>
    </row>
    <row r="1132" spans="1:8" ht="15.75">
      <c r="A1132" s="3" t="s">
        <v>9</v>
      </c>
      <c r="B1132" s="2" t="s">
        <v>2037</v>
      </c>
      <c r="C1132" s="2" t="s">
        <v>2036</v>
      </c>
      <c r="D1132" s="2" t="s">
        <v>2038</v>
      </c>
      <c r="E1132" s="4">
        <v>38</v>
      </c>
      <c r="F1132" s="4">
        <v>3512340</v>
      </c>
      <c r="G1132" s="4">
        <v>351234</v>
      </c>
      <c r="H1132" s="4">
        <v>3863574</v>
      </c>
    </row>
    <row r="1133" spans="1:8" ht="15.75">
      <c r="A1133" s="3" t="s">
        <v>9</v>
      </c>
      <c r="B1133" s="2" t="s">
        <v>2046</v>
      </c>
      <c r="C1133" s="2" t="s">
        <v>2045</v>
      </c>
      <c r="D1133" s="2" t="s">
        <v>2047</v>
      </c>
      <c r="E1133" s="4">
        <v>71</v>
      </c>
      <c r="F1133" s="4">
        <v>9438740</v>
      </c>
      <c r="G1133" s="4">
        <v>943874</v>
      </c>
      <c r="H1133" s="4">
        <v>10382614</v>
      </c>
    </row>
    <row r="1134" spans="1:8" ht="15.75">
      <c r="A1134" s="3" t="s">
        <v>9</v>
      </c>
      <c r="B1134" s="2" t="s">
        <v>2049</v>
      </c>
      <c r="C1134" s="2" t="s">
        <v>2048</v>
      </c>
      <c r="D1134" s="2" t="s">
        <v>2050</v>
      </c>
      <c r="E1134" s="4">
        <v>18</v>
      </c>
      <c r="F1134" s="4">
        <v>2918160</v>
      </c>
      <c r="G1134" s="4">
        <v>291816</v>
      </c>
      <c r="H1134" s="4">
        <v>3209976</v>
      </c>
    </row>
    <row r="1135" spans="1:8" ht="15.75">
      <c r="A1135" s="3" t="s">
        <v>9</v>
      </c>
      <c r="B1135" s="2" t="s">
        <v>2052</v>
      </c>
      <c r="C1135" s="2" t="s">
        <v>2051</v>
      </c>
      <c r="D1135" s="2" t="s">
        <v>2053</v>
      </c>
      <c r="E1135" s="4">
        <v>43</v>
      </c>
      <c r="F1135" s="4">
        <v>1151970</v>
      </c>
      <c r="G1135" s="4">
        <v>115197</v>
      </c>
      <c r="H1135" s="4">
        <v>1267167</v>
      </c>
    </row>
    <row r="1136" spans="1:8" ht="15.75">
      <c r="A1136" s="3" t="s">
        <v>9</v>
      </c>
      <c r="B1136" s="2" t="s">
        <v>2060</v>
      </c>
      <c r="C1136" s="2" t="s">
        <v>2059</v>
      </c>
      <c r="D1136" s="2" t="s">
        <v>2061</v>
      </c>
      <c r="E1136" s="4">
        <v>22</v>
      </c>
      <c r="F1136" s="4">
        <v>771520</v>
      </c>
      <c r="G1136" s="4">
        <v>77152</v>
      </c>
      <c r="H1136" s="4">
        <v>848672</v>
      </c>
    </row>
    <row r="1137" spans="1:8" ht="15.75">
      <c r="A1137" s="3" t="s">
        <v>9</v>
      </c>
      <c r="B1137" s="2" t="s">
        <v>2062</v>
      </c>
      <c r="C1137" s="2" t="s">
        <v>2059</v>
      </c>
      <c r="D1137" s="2" t="s">
        <v>2063</v>
      </c>
      <c r="E1137" s="4">
        <v>30</v>
      </c>
      <c r="F1137" s="4">
        <v>853800</v>
      </c>
      <c r="G1137" s="4">
        <v>85380</v>
      </c>
      <c r="H1137" s="4">
        <v>939180</v>
      </c>
    </row>
    <row r="1138" spans="1:8" ht="15.75">
      <c r="A1138" s="3" t="s">
        <v>9</v>
      </c>
      <c r="B1138" s="2" t="s">
        <v>2090</v>
      </c>
      <c r="C1138" s="2" t="s">
        <v>2089</v>
      </c>
      <c r="D1138" s="2" t="s">
        <v>2091</v>
      </c>
      <c r="E1138" s="4">
        <v>18</v>
      </c>
      <c r="F1138" s="4">
        <v>450000</v>
      </c>
      <c r="G1138" s="4">
        <v>45000</v>
      </c>
      <c r="H1138" s="4">
        <v>495000</v>
      </c>
    </row>
    <row r="1139" spans="1:8" ht="15.75">
      <c r="A1139" s="3" t="s">
        <v>9</v>
      </c>
      <c r="B1139" s="2" t="s">
        <v>2092</v>
      </c>
      <c r="C1139" s="2" t="s">
        <v>2051</v>
      </c>
      <c r="D1139" s="2" t="s">
        <v>2091</v>
      </c>
      <c r="E1139" s="4">
        <v>10</v>
      </c>
      <c r="F1139" s="4">
        <v>250000</v>
      </c>
      <c r="G1139" s="4">
        <v>25000</v>
      </c>
      <c r="H1139" s="4">
        <v>275000</v>
      </c>
    </row>
    <row r="1140" spans="1:8" ht="15.75">
      <c r="A1140" s="3" t="s">
        <v>9</v>
      </c>
      <c r="B1140" s="2" t="s">
        <v>2093</v>
      </c>
      <c r="C1140" s="2" t="s">
        <v>2059</v>
      </c>
      <c r="D1140" s="2" t="s">
        <v>2091</v>
      </c>
      <c r="E1140" s="4">
        <v>85</v>
      </c>
      <c r="F1140" s="4">
        <v>2207000</v>
      </c>
      <c r="G1140" s="4">
        <v>220700</v>
      </c>
      <c r="H1140" s="4">
        <v>2427700</v>
      </c>
    </row>
    <row r="1141" spans="1:8" ht="15.75">
      <c r="A1141" s="3" t="s">
        <v>9</v>
      </c>
      <c r="B1141" s="2" t="s">
        <v>2094</v>
      </c>
      <c r="C1141" s="2" t="s">
        <v>2069</v>
      </c>
      <c r="D1141" s="2" t="s">
        <v>2091</v>
      </c>
      <c r="E1141" s="4">
        <v>2</v>
      </c>
      <c r="F1141" s="4">
        <v>54000</v>
      </c>
      <c r="G1141" s="4">
        <v>5400</v>
      </c>
      <c r="H1141" s="4">
        <v>59400</v>
      </c>
    </row>
    <row r="1142" spans="1:8" ht="15.75">
      <c r="A1142" s="3" t="s">
        <v>9</v>
      </c>
      <c r="B1142" s="2" t="s">
        <v>2107</v>
      </c>
      <c r="C1142" s="2" t="s">
        <v>2096</v>
      </c>
      <c r="D1142" s="2" t="s">
        <v>2091</v>
      </c>
      <c r="E1142" s="4">
        <v>8</v>
      </c>
      <c r="F1142" s="4">
        <v>344000</v>
      </c>
      <c r="G1142" s="4">
        <v>34400</v>
      </c>
      <c r="H1142" s="4">
        <v>378400</v>
      </c>
    </row>
    <row r="1143" spans="1:8" ht="15.75">
      <c r="A1143" s="3" t="s">
        <v>9</v>
      </c>
      <c r="B1143" s="2" t="s">
        <v>2118</v>
      </c>
      <c r="C1143" s="2" t="s">
        <v>2113</v>
      </c>
      <c r="D1143" s="2" t="s">
        <v>2119</v>
      </c>
      <c r="E1143" s="4">
        <v>2</v>
      </c>
      <c r="F1143" s="4">
        <v>125440</v>
      </c>
      <c r="G1143" s="4">
        <v>12544</v>
      </c>
      <c r="H1143" s="4">
        <v>137984</v>
      </c>
    </row>
    <row r="1144" spans="1:8" ht="15.75">
      <c r="A1144" s="3" t="s">
        <v>9</v>
      </c>
      <c r="B1144" s="2" t="s">
        <v>2129</v>
      </c>
      <c r="C1144" s="2" t="s">
        <v>2126</v>
      </c>
      <c r="D1144" s="2" t="s">
        <v>2130</v>
      </c>
      <c r="E1144" s="4">
        <v>7</v>
      </c>
      <c r="F1144" s="4">
        <v>264180</v>
      </c>
      <c r="G1144" s="4">
        <v>26418</v>
      </c>
      <c r="H1144" s="4">
        <v>290598</v>
      </c>
    </row>
    <row r="1145" spans="1:8" ht="15.75">
      <c r="A1145" s="3" t="s">
        <v>9</v>
      </c>
      <c r="B1145" s="2" t="s">
        <v>2140</v>
      </c>
      <c r="C1145" s="2" t="s">
        <v>2126</v>
      </c>
      <c r="D1145" s="2" t="s">
        <v>2110</v>
      </c>
      <c r="E1145" s="4">
        <v>15</v>
      </c>
      <c r="F1145" s="4">
        <v>660000</v>
      </c>
      <c r="G1145" s="4">
        <v>66000</v>
      </c>
      <c r="H1145" s="4">
        <v>726000</v>
      </c>
    </row>
    <row r="1146" spans="1:8" ht="15.75">
      <c r="A1146" s="3" t="s">
        <v>9</v>
      </c>
      <c r="B1146" s="2" t="s">
        <v>2141</v>
      </c>
      <c r="C1146" s="2" t="s">
        <v>2126</v>
      </c>
      <c r="D1146" s="2" t="s">
        <v>2112</v>
      </c>
      <c r="E1146" s="4">
        <v>6</v>
      </c>
      <c r="F1146" s="4">
        <v>264000</v>
      </c>
      <c r="G1146" s="4">
        <v>26400</v>
      </c>
      <c r="H1146" s="4">
        <v>290400</v>
      </c>
    </row>
    <row r="1147" spans="1:8" ht="15.75">
      <c r="A1147" s="3" t="s">
        <v>9</v>
      </c>
      <c r="B1147" s="2" t="s">
        <v>2142</v>
      </c>
      <c r="C1147" s="2" t="s">
        <v>2126</v>
      </c>
      <c r="D1147" s="2" t="s">
        <v>2143</v>
      </c>
      <c r="E1147" s="4">
        <v>5</v>
      </c>
      <c r="F1147" s="4">
        <v>225000</v>
      </c>
      <c r="G1147" s="4">
        <v>22500</v>
      </c>
      <c r="H1147" s="4">
        <v>247500</v>
      </c>
    </row>
    <row r="1148" spans="1:8" ht="15.75">
      <c r="A1148" s="3" t="s">
        <v>9</v>
      </c>
      <c r="B1148" s="2" t="s">
        <v>2154</v>
      </c>
      <c r="C1148" s="2" t="s">
        <v>2153</v>
      </c>
      <c r="D1148" s="2" t="s">
        <v>2155</v>
      </c>
      <c r="E1148" s="4">
        <v>3</v>
      </c>
      <c r="F1148" s="4">
        <v>225000</v>
      </c>
      <c r="G1148" s="4">
        <v>22500</v>
      </c>
      <c r="H1148" s="4">
        <v>247500</v>
      </c>
    </row>
    <row r="1149" spans="1:8" ht="15.75">
      <c r="A1149" s="3" t="s">
        <v>9</v>
      </c>
      <c r="B1149" s="2" t="s">
        <v>2171</v>
      </c>
      <c r="C1149" s="2" t="s">
        <v>2170</v>
      </c>
      <c r="D1149" s="2" t="s">
        <v>2172</v>
      </c>
      <c r="E1149" s="4">
        <v>40</v>
      </c>
      <c r="F1149" s="4">
        <v>1600000</v>
      </c>
      <c r="G1149" s="4">
        <v>160000</v>
      </c>
      <c r="H1149" s="4">
        <v>1760000</v>
      </c>
    </row>
    <row r="1150" spans="1:8" ht="15.75">
      <c r="A1150" s="3" t="s">
        <v>9</v>
      </c>
      <c r="B1150" s="2" t="s">
        <v>2174</v>
      </c>
      <c r="C1150" s="2" t="s">
        <v>2173</v>
      </c>
      <c r="D1150" s="2" t="s">
        <v>2175</v>
      </c>
      <c r="E1150" s="4">
        <v>55</v>
      </c>
      <c r="F1150" s="4">
        <v>2987600</v>
      </c>
      <c r="G1150" s="4">
        <v>298760</v>
      </c>
      <c r="H1150" s="4">
        <v>3286360</v>
      </c>
    </row>
    <row r="1151" spans="1:8" ht="15.75">
      <c r="A1151" s="3" t="s">
        <v>9</v>
      </c>
      <c r="B1151" s="2" t="s">
        <v>2177</v>
      </c>
      <c r="C1151" s="2" t="s">
        <v>2176</v>
      </c>
      <c r="D1151" s="2" t="s">
        <v>2178</v>
      </c>
      <c r="E1151" s="4">
        <v>496</v>
      </c>
      <c r="F1151" s="4">
        <v>12023800</v>
      </c>
      <c r="G1151" s="4">
        <v>1202380</v>
      </c>
      <c r="H1151" s="4">
        <v>13226180</v>
      </c>
    </row>
    <row r="1152" spans="1:8" ht="15.75">
      <c r="A1152" s="3" t="s">
        <v>9</v>
      </c>
      <c r="B1152" s="2" t="s">
        <v>2180</v>
      </c>
      <c r="C1152" s="2" t="s">
        <v>2179</v>
      </c>
      <c r="D1152" s="2" t="s">
        <v>2181</v>
      </c>
      <c r="E1152" s="4">
        <v>564</v>
      </c>
      <c r="F1152" s="4">
        <v>11521000</v>
      </c>
      <c r="G1152" s="4">
        <v>1152100</v>
      </c>
      <c r="H1152" s="4">
        <v>12673100</v>
      </c>
    </row>
    <row r="1153" spans="1:8" ht="15.75">
      <c r="A1153" s="3" t="s">
        <v>9</v>
      </c>
      <c r="B1153" s="2" t="s">
        <v>2183</v>
      </c>
      <c r="C1153" s="2" t="s">
        <v>2182</v>
      </c>
      <c r="D1153" s="2" t="s">
        <v>2185</v>
      </c>
      <c r="E1153" s="4">
        <v>59</v>
      </c>
      <c r="F1153" s="4">
        <v>1519700</v>
      </c>
      <c r="G1153" s="4">
        <v>151970</v>
      </c>
      <c r="H1153" s="4">
        <v>1671670</v>
      </c>
    </row>
    <row r="1154" spans="1:8" ht="15.75">
      <c r="A1154" s="3" t="s">
        <v>9</v>
      </c>
      <c r="B1154" s="2" t="s">
        <v>2187</v>
      </c>
      <c r="C1154" s="2" t="s">
        <v>2186</v>
      </c>
      <c r="D1154" s="2" t="s">
        <v>2188</v>
      </c>
      <c r="E1154" s="4">
        <v>50</v>
      </c>
      <c r="F1154" s="4">
        <v>1472500</v>
      </c>
      <c r="G1154" s="4">
        <v>147250</v>
      </c>
      <c r="H1154" s="4">
        <v>1619750</v>
      </c>
    </row>
    <row r="1155" spans="1:8" ht="15.75">
      <c r="A1155" s="3" t="s">
        <v>9</v>
      </c>
      <c r="B1155" s="2" t="s">
        <v>2218</v>
      </c>
      <c r="C1155" s="2" t="s">
        <v>2217</v>
      </c>
      <c r="D1155" s="2" t="s">
        <v>2219</v>
      </c>
      <c r="E1155" s="4">
        <v>30</v>
      </c>
      <c r="F1155" s="4">
        <v>720300</v>
      </c>
      <c r="G1155" s="4">
        <v>72030</v>
      </c>
      <c r="H1155" s="4">
        <v>792330</v>
      </c>
    </row>
    <row r="1156" spans="1:8" ht="15.75">
      <c r="A1156" s="3" t="s">
        <v>9</v>
      </c>
      <c r="B1156" s="2" t="s">
        <v>2222</v>
      </c>
      <c r="C1156" s="2" t="s">
        <v>2221</v>
      </c>
      <c r="D1156" s="2" t="s">
        <v>2223</v>
      </c>
      <c r="E1156" s="4">
        <v>610</v>
      </c>
      <c r="F1156" s="4">
        <v>17080000</v>
      </c>
      <c r="G1156" s="4">
        <v>1708000</v>
      </c>
      <c r="H1156" s="4">
        <v>18788000</v>
      </c>
    </row>
    <row r="1157" spans="1:8" ht="15.75">
      <c r="A1157" s="3" t="s">
        <v>9</v>
      </c>
      <c r="B1157" s="2" t="s">
        <v>2239</v>
      </c>
      <c r="C1157" s="2" t="s">
        <v>2238</v>
      </c>
      <c r="D1157" s="2" t="s">
        <v>2240</v>
      </c>
      <c r="E1157" s="4">
        <v>14</v>
      </c>
      <c r="F1157" s="4">
        <v>405700</v>
      </c>
      <c r="G1157" s="4">
        <v>40570</v>
      </c>
      <c r="H1157" s="4">
        <v>446270</v>
      </c>
    </row>
    <row r="1158" spans="1:8" ht="15.75">
      <c r="A1158" s="3" t="s">
        <v>9</v>
      </c>
      <c r="B1158" s="2" t="s">
        <v>2244</v>
      </c>
      <c r="C1158" s="2" t="s">
        <v>2241</v>
      </c>
      <c r="D1158" s="2" t="s">
        <v>2245</v>
      </c>
      <c r="E1158" s="4">
        <v>8</v>
      </c>
      <c r="F1158" s="4">
        <v>360000</v>
      </c>
      <c r="G1158" s="4">
        <v>36000</v>
      </c>
      <c r="H1158" s="4">
        <v>396000</v>
      </c>
    </row>
    <row r="1159" spans="1:8" ht="15.75">
      <c r="A1159" s="3" t="s">
        <v>9</v>
      </c>
      <c r="B1159" s="2" t="s">
        <v>2264</v>
      </c>
      <c r="C1159" s="2" t="s">
        <v>2263</v>
      </c>
      <c r="D1159" s="2" t="s">
        <v>2265</v>
      </c>
      <c r="E1159" s="4">
        <v>320</v>
      </c>
      <c r="F1159" s="4">
        <v>2697600</v>
      </c>
      <c r="G1159" s="4">
        <v>269760</v>
      </c>
      <c r="H1159" s="4">
        <v>2967360</v>
      </c>
    </row>
    <row r="1160" spans="1:8" ht="15.75">
      <c r="A1160" s="3" t="s">
        <v>9</v>
      </c>
      <c r="B1160" s="2" t="s">
        <v>2267</v>
      </c>
      <c r="C1160" s="2" t="s">
        <v>2266</v>
      </c>
      <c r="D1160" s="2" t="s">
        <v>2268</v>
      </c>
      <c r="E1160" s="4">
        <v>480</v>
      </c>
      <c r="F1160" s="4">
        <v>5505600</v>
      </c>
      <c r="G1160" s="4">
        <v>550560</v>
      </c>
      <c r="H1160" s="4">
        <v>6056160</v>
      </c>
    </row>
    <row r="1161" spans="1:8" ht="15.75">
      <c r="A1161" s="3" t="s">
        <v>9</v>
      </c>
      <c r="B1161" s="2" t="s">
        <v>2270</v>
      </c>
      <c r="C1161" s="2" t="s">
        <v>2269</v>
      </c>
      <c r="D1161" s="2" t="s">
        <v>2271</v>
      </c>
      <c r="E1161" s="4">
        <v>100</v>
      </c>
      <c r="F1161" s="4">
        <v>1813000</v>
      </c>
      <c r="G1161" s="4">
        <v>181300</v>
      </c>
      <c r="H1161" s="4">
        <v>1994300</v>
      </c>
    </row>
    <row r="1162" spans="1:8" ht="15.75">
      <c r="A1162" s="3" t="s">
        <v>9</v>
      </c>
      <c r="B1162" s="2" t="s">
        <v>2273</v>
      </c>
      <c r="C1162" s="2" t="s">
        <v>2272</v>
      </c>
      <c r="D1162" s="2" t="s">
        <v>2274</v>
      </c>
      <c r="E1162" s="4">
        <v>50</v>
      </c>
      <c r="F1162" s="4">
        <v>1014500</v>
      </c>
      <c r="G1162" s="4">
        <v>101450</v>
      </c>
      <c r="H1162" s="4">
        <v>1115950</v>
      </c>
    </row>
    <row r="1163" spans="1:8" ht="15.75">
      <c r="A1163" s="3" t="s">
        <v>9</v>
      </c>
      <c r="B1163" s="2" t="s">
        <v>2281</v>
      </c>
      <c r="C1163" s="2" t="s">
        <v>2280</v>
      </c>
      <c r="D1163" s="2" t="s">
        <v>2282</v>
      </c>
      <c r="E1163" s="4">
        <v>20</v>
      </c>
      <c r="F1163" s="4">
        <v>219600</v>
      </c>
      <c r="G1163" s="4">
        <v>21960</v>
      </c>
      <c r="H1163" s="4">
        <v>241560</v>
      </c>
    </row>
    <row r="1164" spans="1:8" ht="15.75">
      <c r="A1164" s="3" t="s">
        <v>9</v>
      </c>
      <c r="B1164" s="2" t="s">
        <v>2295</v>
      </c>
      <c r="C1164" s="2" t="s">
        <v>2292</v>
      </c>
      <c r="D1164" s="2" t="s">
        <v>2296</v>
      </c>
      <c r="E1164" s="4">
        <v>10</v>
      </c>
      <c r="F1164" s="4">
        <v>67100</v>
      </c>
      <c r="G1164" s="4">
        <v>6710</v>
      </c>
      <c r="H1164" s="4">
        <v>73810</v>
      </c>
    </row>
    <row r="1165" spans="1:8" ht="15.75">
      <c r="A1165" s="3" t="s">
        <v>9</v>
      </c>
      <c r="B1165" s="2" t="s">
        <v>2297</v>
      </c>
      <c r="C1165" s="2" t="s">
        <v>2292</v>
      </c>
      <c r="D1165" s="2" t="s">
        <v>2298</v>
      </c>
      <c r="E1165" s="4">
        <v>10</v>
      </c>
      <c r="F1165" s="4">
        <v>77390</v>
      </c>
      <c r="G1165" s="4">
        <v>7739</v>
      </c>
      <c r="H1165" s="4">
        <v>85129</v>
      </c>
    </row>
    <row r="1166" spans="1:8" ht="15.75">
      <c r="A1166" s="3" t="s">
        <v>9</v>
      </c>
      <c r="B1166" s="2" t="s">
        <v>2331</v>
      </c>
      <c r="C1166" s="2" t="s">
        <v>294</v>
      </c>
      <c r="D1166" s="2" t="s">
        <v>2332</v>
      </c>
      <c r="E1166" s="4">
        <v>2</v>
      </c>
      <c r="F1166" s="4">
        <v>8550</v>
      </c>
      <c r="G1166" s="4">
        <v>855</v>
      </c>
      <c r="H1166" s="4">
        <v>9405</v>
      </c>
    </row>
    <row r="1167" spans="1:8" ht="15.75">
      <c r="A1167" s="3" t="s">
        <v>9</v>
      </c>
      <c r="B1167" s="2" t="s">
        <v>2337</v>
      </c>
      <c r="C1167" s="2" t="s">
        <v>252</v>
      </c>
      <c r="D1167" s="2" t="s">
        <v>2338</v>
      </c>
      <c r="E1167" s="4">
        <v>1</v>
      </c>
      <c r="F1167" s="4">
        <v>12494</v>
      </c>
      <c r="G1167" s="4">
        <v>1249</v>
      </c>
      <c r="H1167" s="4">
        <v>13743</v>
      </c>
    </row>
    <row r="1168" spans="1:8" ht="15.75">
      <c r="A1168" s="3" t="s">
        <v>9</v>
      </c>
      <c r="B1168" s="2" t="s">
        <v>2373</v>
      </c>
      <c r="C1168" s="2" t="s">
        <v>236</v>
      </c>
      <c r="D1168" s="2" t="s">
        <v>2374</v>
      </c>
      <c r="E1168" s="4">
        <v>1</v>
      </c>
      <c r="F1168" s="4">
        <v>3094</v>
      </c>
      <c r="G1168" s="4">
        <v>309</v>
      </c>
      <c r="H1168" s="4">
        <v>3403</v>
      </c>
    </row>
    <row r="1169" spans="1:8" ht="15.75">
      <c r="A1169" s="3" t="s">
        <v>9</v>
      </c>
      <c r="B1169" s="2" t="s">
        <v>2375</v>
      </c>
      <c r="C1169" s="2" t="s">
        <v>236</v>
      </c>
      <c r="D1169" s="2" t="s">
        <v>2376</v>
      </c>
      <c r="E1169" s="4">
        <v>10</v>
      </c>
      <c r="F1169" s="4">
        <v>112160</v>
      </c>
      <c r="G1169" s="4">
        <v>11216</v>
      </c>
      <c r="H1169" s="4">
        <v>123376</v>
      </c>
    </row>
    <row r="1170" spans="1:8" ht="15.75">
      <c r="A1170" s="3" t="s">
        <v>9</v>
      </c>
      <c r="B1170" s="2" t="s">
        <v>2377</v>
      </c>
      <c r="C1170" s="2" t="s">
        <v>236</v>
      </c>
      <c r="D1170" s="2" t="s">
        <v>2378</v>
      </c>
      <c r="E1170" s="4">
        <v>5</v>
      </c>
      <c r="F1170" s="4">
        <v>21185</v>
      </c>
      <c r="G1170" s="4">
        <v>2119</v>
      </c>
      <c r="H1170" s="4">
        <v>23304</v>
      </c>
    </row>
    <row r="1171" spans="1:8" ht="15.75">
      <c r="A1171" s="3" t="s">
        <v>9</v>
      </c>
      <c r="B1171" s="2" t="s">
        <v>2379</v>
      </c>
      <c r="C1171" s="2" t="s">
        <v>236</v>
      </c>
      <c r="D1171" s="2" t="s">
        <v>2380</v>
      </c>
      <c r="E1171" s="4">
        <v>28</v>
      </c>
      <c r="F1171" s="4">
        <v>126196</v>
      </c>
      <c r="G1171" s="4">
        <v>12620</v>
      </c>
      <c r="H1171" s="4">
        <v>138816</v>
      </c>
    </row>
    <row r="1172" spans="1:8" ht="15.75">
      <c r="A1172" s="3" t="s">
        <v>9</v>
      </c>
      <c r="B1172" s="2" t="s">
        <v>2383</v>
      </c>
      <c r="C1172" s="2" t="s">
        <v>252</v>
      </c>
      <c r="D1172" s="2" t="s">
        <v>2384</v>
      </c>
      <c r="E1172" s="4">
        <v>18</v>
      </c>
      <c r="F1172" s="4">
        <v>120942</v>
      </c>
      <c r="G1172" s="4">
        <v>12094</v>
      </c>
      <c r="H1172" s="4">
        <v>133036</v>
      </c>
    </row>
    <row r="1173" spans="1:8" ht="15.75">
      <c r="A1173" s="3" t="s">
        <v>9</v>
      </c>
      <c r="B1173" s="2" t="s">
        <v>2397</v>
      </c>
      <c r="C1173" s="2" t="s">
        <v>236</v>
      </c>
      <c r="D1173" s="2" t="s">
        <v>2398</v>
      </c>
      <c r="E1173" s="4">
        <v>57</v>
      </c>
      <c r="F1173" s="4">
        <v>306603</v>
      </c>
      <c r="G1173" s="4">
        <v>30661</v>
      </c>
      <c r="H1173" s="4">
        <v>337264</v>
      </c>
    </row>
    <row r="1174" spans="1:8" ht="15.75">
      <c r="A1174" s="3" t="s">
        <v>9</v>
      </c>
      <c r="B1174" s="2" t="s">
        <v>2400</v>
      </c>
      <c r="C1174" s="2" t="s">
        <v>236</v>
      </c>
      <c r="D1174" s="2" t="s">
        <v>2401</v>
      </c>
      <c r="E1174" s="4">
        <v>43</v>
      </c>
      <c r="F1174" s="4">
        <v>294722</v>
      </c>
      <c r="G1174" s="4">
        <v>29472</v>
      </c>
      <c r="H1174" s="4">
        <v>324194</v>
      </c>
    </row>
    <row r="1175" spans="1:8" ht="15.75">
      <c r="A1175" s="3" t="s">
        <v>9</v>
      </c>
      <c r="B1175" s="2" t="s">
        <v>2402</v>
      </c>
      <c r="C1175" s="2" t="s">
        <v>236</v>
      </c>
      <c r="D1175" s="2" t="s">
        <v>2403</v>
      </c>
      <c r="E1175" s="4">
        <v>25</v>
      </c>
      <c r="F1175" s="4">
        <v>202575</v>
      </c>
      <c r="G1175" s="4">
        <v>20258</v>
      </c>
      <c r="H1175" s="4">
        <v>222833</v>
      </c>
    </row>
    <row r="1176" spans="1:8" ht="15.75">
      <c r="A1176" s="3" t="s">
        <v>9</v>
      </c>
      <c r="B1176" s="2" t="s">
        <v>2404</v>
      </c>
      <c r="C1176" s="2" t="s">
        <v>236</v>
      </c>
      <c r="D1176" s="2" t="s">
        <v>2405</v>
      </c>
      <c r="E1176" s="4">
        <v>17</v>
      </c>
      <c r="F1176" s="4">
        <v>165604</v>
      </c>
      <c r="G1176" s="4">
        <v>16560</v>
      </c>
      <c r="H1176" s="4">
        <v>182164</v>
      </c>
    </row>
    <row r="1177" spans="1:8" ht="15.75">
      <c r="A1177" s="3" t="s">
        <v>9</v>
      </c>
      <c r="B1177" s="2" t="s">
        <v>2406</v>
      </c>
      <c r="C1177" s="2" t="s">
        <v>236</v>
      </c>
      <c r="D1177" s="2" t="s">
        <v>2407</v>
      </c>
      <c r="E1177" s="4">
        <v>28</v>
      </c>
      <c r="F1177" s="4">
        <v>94192</v>
      </c>
      <c r="G1177" s="4">
        <v>9419</v>
      </c>
      <c r="H1177" s="4">
        <v>103611</v>
      </c>
    </row>
    <row r="1178" spans="1:8" ht="15.75">
      <c r="A1178" s="3" t="s">
        <v>9</v>
      </c>
      <c r="B1178" s="2" t="s">
        <v>2410</v>
      </c>
      <c r="C1178" s="2" t="s">
        <v>223</v>
      </c>
      <c r="D1178" s="2" t="s">
        <v>52</v>
      </c>
      <c r="E1178" s="4">
        <v>6</v>
      </c>
      <c r="F1178" s="4">
        <v>52800</v>
      </c>
      <c r="G1178" s="4">
        <v>5280</v>
      </c>
      <c r="H1178" s="4">
        <v>58080</v>
      </c>
    </row>
    <row r="1179" spans="1:8" ht="15.75">
      <c r="A1179" s="3" t="s">
        <v>9</v>
      </c>
      <c r="B1179" s="2" t="s">
        <v>2411</v>
      </c>
      <c r="C1179" s="2" t="s">
        <v>223</v>
      </c>
      <c r="D1179" s="2" t="s">
        <v>104</v>
      </c>
      <c r="E1179" s="4">
        <v>6</v>
      </c>
      <c r="F1179" s="4">
        <v>54600</v>
      </c>
      <c r="G1179" s="4">
        <v>5460</v>
      </c>
      <c r="H1179" s="4">
        <v>60060</v>
      </c>
    </row>
    <row r="1180" spans="1:8" ht="15.75">
      <c r="A1180" s="3" t="s">
        <v>9</v>
      </c>
      <c r="B1180" s="2" t="s">
        <v>2413</v>
      </c>
      <c r="C1180" s="2" t="s">
        <v>223</v>
      </c>
      <c r="D1180" s="2" t="s">
        <v>65</v>
      </c>
      <c r="E1180" s="4">
        <v>3</v>
      </c>
      <c r="F1180" s="4">
        <v>47400</v>
      </c>
      <c r="G1180" s="4">
        <v>4740</v>
      </c>
      <c r="H1180" s="4">
        <v>52140</v>
      </c>
    </row>
    <row r="1181" spans="1:8" ht="15.75">
      <c r="A1181" s="3" t="s">
        <v>9</v>
      </c>
      <c r="B1181" s="2" t="s">
        <v>2417</v>
      </c>
      <c r="C1181" s="2" t="s">
        <v>264</v>
      </c>
      <c r="D1181" s="2" t="s">
        <v>383</v>
      </c>
      <c r="E1181" s="4">
        <v>20</v>
      </c>
      <c r="F1181" s="4">
        <v>76600</v>
      </c>
      <c r="G1181" s="4">
        <v>7660</v>
      </c>
      <c r="H1181" s="4">
        <v>84260</v>
      </c>
    </row>
    <row r="1182" spans="1:8" ht="15.75">
      <c r="A1182" s="3" t="s">
        <v>9</v>
      </c>
      <c r="B1182" s="2" t="s">
        <v>2418</v>
      </c>
      <c r="C1182" s="2" t="s">
        <v>2287</v>
      </c>
      <c r="D1182" s="2" t="s">
        <v>2419</v>
      </c>
      <c r="E1182" s="4">
        <v>10</v>
      </c>
      <c r="F1182" s="4">
        <v>48670</v>
      </c>
      <c r="G1182" s="4">
        <v>4867</v>
      </c>
      <c r="H1182" s="4">
        <v>53537</v>
      </c>
    </row>
    <row r="1183" spans="1:8" ht="15.75">
      <c r="A1183" s="3" t="s">
        <v>9</v>
      </c>
      <c r="B1183" s="2" t="s">
        <v>2422</v>
      </c>
      <c r="C1183" s="2" t="s">
        <v>2287</v>
      </c>
      <c r="D1183" s="2" t="s">
        <v>2423</v>
      </c>
      <c r="E1183" s="4">
        <v>12</v>
      </c>
      <c r="F1183" s="4">
        <v>91596</v>
      </c>
      <c r="G1183" s="4">
        <v>9160</v>
      </c>
      <c r="H1183" s="4">
        <v>100756</v>
      </c>
    </row>
    <row r="1184" spans="1:8" ht="15.75">
      <c r="A1184" s="3" t="s">
        <v>9</v>
      </c>
      <c r="B1184" s="2" t="s">
        <v>2426</v>
      </c>
      <c r="C1184" s="2" t="s">
        <v>2287</v>
      </c>
      <c r="D1184" s="2" t="s">
        <v>2427</v>
      </c>
      <c r="E1184" s="4">
        <v>12</v>
      </c>
      <c r="F1184" s="4">
        <v>119040</v>
      </c>
      <c r="G1184" s="4">
        <v>11904</v>
      </c>
      <c r="H1184" s="4">
        <v>130944</v>
      </c>
    </row>
    <row r="1185" spans="1:8" ht="15.75">
      <c r="A1185" s="3" t="s">
        <v>9</v>
      </c>
      <c r="B1185" s="2" t="s">
        <v>2428</v>
      </c>
      <c r="C1185" s="2" t="s">
        <v>2303</v>
      </c>
      <c r="D1185" s="2" t="s">
        <v>2429</v>
      </c>
      <c r="E1185" s="4">
        <v>20</v>
      </c>
      <c r="F1185" s="4">
        <v>101060</v>
      </c>
      <c r="G1185" s="4">
        <v>10106</v>
      </c>
      <c r="H1185" s="4">
        <v>111166</v>
      </c>
    </row>
    <row r="1186" spans="1:8" ht="15.75">
      <c r="A1186" s="3" t="s">
        <v>9</v>
      </c>
      <c r="B1186" s="2" t="s">
        <v>2430</v>
      </c>
      <c r="C1186" s="2" t="s">
        <v>2303</v>
      </c>
      <c r="D1186" s="2" t="s">
        <v>2431</v>
      </c>
      <c r="E1186" s="4">
        <v>20</v>
      </c>
      <c r="F1186" s="4">
        <v>113100</v>
      </c>
      <c r="G1186" s="4">
        <v>11310</v>
      </c>
      <c r="H1186" s="4">
        <v>124410</v>
      </c>
    </row>
    <row r="1187" spans="1:8" ht="15.75">
      <c r="A1187" s="3" t="s">
        <v>9</v>
      </c>
      <c r="B1187" s="2" t="s">
        <v>2432</v>
      </c>
      <c r="C1187" s="2" t="s">
        <v>267</v>
      </c>
      <c r="D1187" s="2" t="s">
        <v>2433</v>
      </c>
      <c r="E1187" s="4">
        <v>56</v>
      </c>
      <c r="F1187" s="4">
        <v>284048</v>
      </c>
      <c r="G1187" s="4">
        <v>28405</v>
      </c>
      <c r="H1187" s="4">
        <v>312453</v>
      </c>
    </row>
    <row r="1188" spans="1:8" ht="15.75">
      <c r="A1188" s="3" t="s">
        <v>9</v>
      </c>
      <c r="B1188" s="2" t="s">
        <v>2436</v>
      </c>
      <c r="C1188" s="2" t="s">
        <v>267</v>
      </c>
      <c r="D1188" s="2" t="s">
        <v>2437</v>
      </c>
      <c r="E1188" s="4">
        <v>62</v>
      </c>
      <c r="F1188" s="4">
        <v>307210</v>
      </c>
      <c r="G1188" s="4">
        <v>30722</v>
      </c>
      <c r="H1188" s="4">
        <v>337932</v>
      </c>
    </row>
    <row r="1189" spans="1:8" ht="15.75">
      <c r="A1189" s="3" t="s">
        <v>9</v>
      </c>
      <c r="B1189" s="2" t="s">
        <v>2440</v>
      </c>
      <c r="C1189" s="2" t="s">
        <v>267</v>
      </c>
      <c r="D1189" s="2" t="s">
        <v>2441</v>
      </c>
      <c r="E1189" s="4">
        <v>85</v>
      </c>
      <c r="F1189" s="4">
        <v>624155</v>
      </c>
      <c r="G1189" s="4">
        <v>62416</v>
      </c>
      <c r="H1189" s="4">
        <v>686571</v>
      </c>
    </row>
    <row r="1190" spans="1:8" ht="15.75">
      <c r="A1190" s="3" t="s">
        <v>9</v>
      </c>
      <c r="B1190" s="2" t="s">
        <v>2442</v>
      </c>
      <c r="C1190" s="2" t="s">
        <v>267</v>
      </c>
      <c r="D1190" s="2" t="s">
        <v>2443</v>
      </c>
      <c r="E1190" s="4">
        <v>10</v>
      </c>
      <c r="F1190" s="4">
        <v>84870</v>
      </c>
      <c r="G1190" s="4">
        <v>8487</v>
      </c>
      <c r="H1190" s="4">
        <v>93357</v>
      </c>
    </row>
    <row r="1191" spans="1:8" ht="15.75">
      <c r="A1191" s="3" t="s">
        <v>9</v>
      </c>
      <c r="B1191" s="2" t="s">
        <v>2444</v>
      </c>
      <c r="C1191" s="2" t="s">
        <v>267</v>
      </c>
      <c r="D1191" s="2" t="s">
        <v>2445</v>
      </c>
      <c r="E1191" s="4">
        <v>50</v>
      </c>
      <c r="F1191" s="4">
        <v>481500</v>
      </c>
      <c r="G1191" s="4">
        <v>48150</v>
      </c>
      <c r="H1191" s="4">
        <v>529650</v>
      </c>
    </row>
    <row r="1192" spans="1:8" ht="15.75">
      <c r="A1192" s="3" t="s">
        <v>9</v>
      </c>
      <c r="B1192" s="2" t="s">
        <v>2450</v>
      </c>
      <c r="C1192" s="2" t="s">
        <v>267</v>
      </c>
      <c r="D1192" s="2" t="s">
        <v>2451</v>
      </c>
      <c r="E1192" s="4">
        <v>5</v>
      </c>
      <c r="F1192" s="4">
        <v>90000</v>
      </c>
      <c r="G1192" s="4">
        <v>9000</v>
      </c>
      <c r="H1192" s="4">
        <v>99000</v>
      </c>
    </row>
    <row r="1193" spans="1:8" ht="15.75">
      <c r="A1193" s="3" t="s">
        <v>9</v>
      </c>
      <c r="B1193" s="2" t="s">
        <v>2461</v>
      </c>
      <c r="C1193" s="2" t="s">
        <v>271</v>
      </c>
      <c r="D1193" s="2" t="s">
        <v>2462</v>
      </c>
      <c r="E1193" s="4">
        <v>3</v>
      </c>
      <c r="F1193" s="4">
        <v>14820</v>
      </c>
      <c r="G1193" s="4">
        <v>1482</v>
      </c>
      <c r="H1193" s="4">
        <v>16302</v>
      </c>
    </row>
    <row r="1194" spans="1:8" ht="15.75">
      <c r="A1194" s="3" t="s">
        <v>9</v>
      </c>
      <c r="B1194" s="2" t="s">
        <v>2463</v>
      </c>
      <c r="C1194" s="2" t="s">
        <v>271</v>
      </c>
      <c r="D1194" s="2" t="s">
        <v>2464</v>
      </c>
      <c r="E1194" s="4">
        <v>112</v>
      </c>
      <c r="F1194" s="4">
        <v>620608</v>
      </c>
      <c r="G1194" s="4">
        <v>62061</v>
      </c>
      <c r="H1194" s="4">
        <v>682669</v>
      </c>
    </row>
    <row r="1195" spans="1:8" ht="15.75">
      <c r="A1195" s="3" t="s">
        <v>9</v>
      </c>
      <c r="B1195" s="2" t="s">
        <v>2465</v>
      </c>
      <c r="C1195" s="2" t="s">
        <v>271</v>
      </c>
      <c r="D1195" s="2" t="s">
        <v>2466</v>
      </c>
      <c r="E1195" s="4">
        <v>35</v>
      </c>
      <c r="F1195" s="4">
        <v>250775</v>
      </c>
      <c r="G1195" s="4">
        <v>25078</v>
      </c>
      <c r="H1195" s="4">
        <v>275853</v>
      </c>
    </row>
    <row r="1196" spans="1:8" ht="15.75">
      <c r="A1196" s="3" t="s">
        <v>9</v>
      </c>
      <c r="B1196" s="2" t="s">
        <v>2467</v>
      </c>
      <c r="C1196" s="2" t="s">
        <v>271</v>
      </c>
      <c r="D1196" s="2" t="s">
        <v>2468</v>
      </c>
      <c r="E1196" s="4">
        <v>1</v>
      </c>
      <c r="F1196" s="4">
        <v>7478</v>
      </c>
      <c r="G1196" s="4">
        <v>748</v>
      </c>
      <c r="H1196" s="4">
        <v>8226</v>
      </c>
    </row>
    <row r="1197" spans="1:8" ht="15.75">
      <c r="A1197" s="3" t="s">
        <v>9</v>
      </c>
      <c r="B1197" s="2" t="s">
        <v>2469</v>
      </c>
      <c r="C1197" s="2" t="s">
        <v>271</v>
      </c>
      <c r="D1197" s="2" t="s">
        <v>2470</v>
      </c>
      <c r="E1197" s="4">
        <v>33</v>
      </c>
      <c r="F1197" s="4">
        <v>311949</v>
      </c>
      <c r="G1197" s="4">
        <v>31195</v>
      </c>
      <c r="H1197" s="4">
        <v>343144</v>
      </c>
    </row>
    <row r="1198" spans="1:8" ht="15.75">
      <c r="A1198" s="3" t="s">
        <v>9</v>
      </c>
      <c r="B1198" s="2" t="s">
        <v>2473</v>
      </c>
      <c r="C1198" s="2" t="s">
        <v>264</v>
      </c>
      <c r="D1198" s="2" t="s">
        <v>2474</v>
      </c>
      <c r="E1198" s="4">
        <v>530</v>
      </c>
      <c r="F1198" s="4">
        <v>2029900</v>
      </c>
      <c r="G1198" s="4">
        <v>202990</v>
      </c>
      <c r="H1198" s="4">
        <v>2232890</v>
      </c>
    </row>
    <row r="1199" spans="1:8" ht="15.75">
      <c r="A1199" s="3" t="s">
        <v>9</v>
      </c>
      <c r="B1199" s="2" t="s">
        <v>2475</v>
      </c>
      <c r="C1199" s="2" t="s">
        <v>264</v>
      </c>
      <c r="D1199" s="2" t="s">
        <v>2476</v>
      </c>
      <c r="E1199" s="4">
        <v>55</v>
      </c>
      <c r="F1199" s="4">
        <v>284515</v>
      </c>
      <c r="G1199" s="4">
        <v>28452</v>
      </c>
      <c r="H1199" s="4">
        <v>312967</v>
      </c>
    </row>
    <row r="1200" spans="1:8" ht="15.75">
      <c r="A1200" s="3" t="s">
        <v>9</v>
      </c>
      <c r="B1200" s="2" t="s">
        <v>2479</v>
      </c>
      <c r="C1200" s="2" t="s">
        <v>264</v>
      </c>
      <c r="D1200" s="2" t="s">
        <v>2480</v>
      </c>
      <c r="E1200" s="4">
        <v>952</v>
      </c>
      <c r="F1200" s="4">
        <v>4517816</v>
      </c>
      <c r="G1200" s="4">
        <v>451783</v>
      </c>
      <c r="H1200" s="4">
        <v>4969599</v>
      </c>
    </row>
    <row r="1201" spans="1:8" ht="15.75">
      <c r="A1201" s="3" t="s">
        <v>9</v>
      </c>
      <c r="B1201" s="2" t="s">
        <v>2482</v>
      </c>
      <c r="C1201" s="2" t="s">
        <v>264</v>
      </c>
      <c r="D1201" s="2" t="s">
        <v>2483</v>
      </c>
      <c r="E1201" s="4">
        <v>8</v>
      </c>
      <c r="F1201" s="4">
        <v>23560</v>
      </c>
      <c r="G1201" s="4">
        <v>2356</v>
      </c>
      <c r="H1201" s="4">
        <v>25916</v>
      </c>
    </row>
    <row r="1202" spans="1:8" ht="15.75">
      <c r="A1202" s="3" t="s">
        <v>9</v>
      </c>
      <c r="B1202" s="2" t="s">
        <v>2484</v>
      </c>
      <c r="C1202" s="2" t="s">
        <v>264</v>
      </c>
      <c r="D1202" s="2" t="s">
        <v>2485</v>
      </c>
      <c r="E1202" s="4">
        <v>458</v>
      </c>
      <c r="F1202" s="4">
        <v>2588510</v>
      </c>
      <c r="G1202" s="4">
        <v>258853</v>
      </c>
      <c r="H1202" s="4">
        <v>2847363</v>
      </c>
    </row>
    <row r="1203" spans="1:8" ht="15.75">
      <c r="A1203" s="3" t="s">
        <v>9</v>
      </c>
      <c r="B1203" s="2" t="s">
        <v>2486</v>
      </c>
      <c r="C1203" s="2" t="s">
        <v>264</v>
      </c>
      <c r="D1203" s="2" t="s">
        <v>2487</v>
      </c>
      <c r="E1203" s="4">
        <v>159</v>
      </c>
      <c r="F1203" s="4">
        <v>1047451</v>
      </c>
      <c r="G1203" s="4">
        <v>104745</v>
      </c>
      <c r="H1203" s="4">
        <v>1152196</v>
      </c>
    </row>
    <row r="1204" spans="1:8" ht="15.75">
      <c r="A1204" s="3" t="s">
        <v>9</v>
      </c>
      <c r="B1204" s="2" t="s">
        <v>2488</v>
      </c>
      <c r="C1204" s="2" t="s">
        <v>264</v>
      </c>
      <c r="D1204" s="2" t="s">
        <v>2489</v>
      </c>
      <c r="E1204" s="4">
        <v>70</v>
      </c>
      <c r="F1204" s="4">
        <v>159460</v>
      </c>
      <c r="G1204" s="4">
        <v>15946</v>
      </c>
      <c r="H1204" s="4">
        <v>175406</v>
      </c>
    </row>
    <row r="1205" spans="1:8" ht="15.75">
      <c r="A1205" s="3" t="s">
        <v>9</v>
      </c>
      <c r="B1205" s="2" t="s">
        <v>2490</v>
      </c>
      <c r="C1205" s="2" t="s">
        <v>264</v>
      </c>
      <c r="D1205" s="2" t="s">
        <v>2491</v>
      </c>
      <c r="E1205" s="4">
        <v>30</v>
      </c>
      <c r="F1205" s="4">
        <v>226860</v>
      </c>
      <c r="G1205" s="4">
        <v>22686</v>
      </c>
      <c r="H1205" s="4">
        <v>249546</v>
      </c>
    </row>
    <row r="1206" spans="1:8" ht="15.75">
      <c r="A1206" s="3" t="s">
        <v>9</v>
      </c>
      <c r="B1206" s="2" t="s">
        <v>2492</v>
      </c>
      <c r="C1206" s="2" t="s">
        <v>264</v>
      </c>
      <c r="D1206" s="2" t="s">
        <v>2493</v>
      </c>
      <c r="E1206" s="4">
        <v>10</v>
      </c>
      <c r="F1206" s="4">
        <v>102970</v>
      </c>
      <c r="G1206" s="4">
        <v>10297</v>
      </c>
      <c r="H1206" s="4">
        <v>113267</v>
      </c>
    </row>
    <row r="1207" spans="1:8" ht="15.75">
      <c r="A1207" s="3" t="s">
        <v>9</v>
      </c>
      <c r="B1207" s="2" t="s">
        <v>2494</v>
      </c>
      <c r="C1207" s="2" t="s">
        <v>264</v>
      </c>
      <c r="D1207" s="2" t="s">
        <v>2495</v>
      </c>
      <c r="E1207" s="4">
        <v>240</v>
      </c>
      <c r="F1207" s="4">
        <v>619020</v>
      </c>
      <c r="G1207" s="4">
        <v>61902</v>
      </c>
      <c r="H1207" s="4">
        <v>680922</v>
      </c>
    </row>
    <row r="1208" spans="1:8" ht="15.75">
      <c r="A1208" s="3" t="s">
        <v>9</v>
      </c>
      <c r="B1208" s="2" t="s">
        <v>2496</v>
      </c>
      <c r="C1208" s="2" t="s">
        <v>264</v>
      </c>
      <c r="D1208" s="2" t="s">
        <v>2497</v>
      </c>
      <c r="E1208" s="4">
        <v>10</v>
      </c>
      <c r="F1208" s="4">
        <v>114400</v>
      </c>
      <c r="G1208" s="4">
        <v>11440</v>
      </c>
      <c r="H1208" s="4">
        <v>125840</v>
      </c>
    </row>
    <row r="1209" spans="1:8" ht="15.75">
      <c r="A1209" s="3" t="s">
        <v>9</v>
      </c>
      <c r="B1209" s="2" t="s">
        <v>2498</v>
      </c>
      <c r="C1209" s="2" t="s">
        <v>264</v>
      </c>
      <c r="D1209" s="2" t="s">
        <v>2328</v>
      </c>
      <c r="E1209" s="4">
        <v>14</v>
      </c>
      <c r="F1209" s="4">
        <v>233400</v>
      </c>
      <c r="G1209" s="4">
        <v>23340</v>
      </c>
      <c r="H1209" s="4">
        <v>256740</v>
      </c>
    </row>
    <row r="1210" spans="1:8" ht="15.75">
      <c r="A1210" s="3" t="s">
        <v>9</v>
      </c>
      <c r="B1210" s="2" t="s">
        <v>2502</v>
      </c>
      <c r="C1210" s="2" t="s">
        <v>264</v>
      </c>
      <c r="D1210" s="2" t="s">
        <v>2456</v>
      </c>
      <c r="E1210" s="4">
        <v>2</v>
      </c>
      <c r="F1210" s="4">
        <v>44800</v>
      </c>
      <c r="G1210" s="4">
        <v>4480</v>
      </c>
      <c r="H1210" s="4">
        <v>49280</v>
      </c>
    </row>
    <row r="1211" spans="1:8" ht="15.75">
      <c r="A1211" s="3" t="s">
        <v>9</v>
      </c>
      <c r="B1211" s="2" t="s">
        <v>2503</v>
      </c>
      <c r="C1211" s="2" t="s">
        <v>264</v>
      </c>
      <c r="D1211" s="2" t="s">
        <v>2504</v>
      </c>
      <c r="E1211" s="4">
        <v>104</v>
      </c>
      <c r="F1211" s="4">
        <v>316368</v>
      </c>
      <c r="G1211" s="4">
        <v>31637</v>
      </c>
      <c r="H1211" s="4">
        <v>348005</v>
      </c>
    </row>
    <row r="1212" spans="1:8" ht="15.75">
      <c r="A1212" s="3" t="s">
        <v>9</v>
      </c>
      <c r="B1212" s="2" t="s">
        <v>2509</v>
      </c>
      <c r="C1212" s="2" t="s">
        <v>264</v>
      </c>
      <c r="D1212" s="2" t="s">
        <v>2510</v>
      </c>
      <c r="E1212" s="4">
        <v>90</v>
      </c>
      <c r="F1212" s="4">
        <v>358580</v>
      </c>
      <c r="G1212" s="4">
        <v>35858</v>
      </c>
      <c r="H1212" s="4">
        <v>394438</v>
      </c>
    </row>
    <row r="1213" spans="1:8" ht="15.75">
      <c r="A1213" s="3" t="s">
        <v>9</v>
      </c>
      <c r="B1213" s="2" t="s">
        <v>2513</v>
      </c>
      <c r="C1213" s="2" t="s">
        <v>294</v>
      </c>
      <c r="D1213" s="2" t="s">
        <v>2514</v>
      </c>
      <c r="E1213" s="4">
        <v>5</v>
      </c>
      <c r="F1213" s="4">
        <v>23725</v>
      </c>
      <c r="G1213" s="4">
        <v>2373</v>
      </c>
      <c r="H1213" s="4">
        <v>26098</v>
      </c>
    </row>
    <row r="1214" spans="1:8" ht="15.75">
      <c r="A1214" s="3" t="s">
        <v>9</v>
      </c>
      <c r="B1214" s="2" t="s">
        <v>2515</v>
      </c>
      <c r="C1214" s="2" t="s">
        <v>294</v>
      </c>
      <c r="D1214" s="2" t="s">
        <v>2516</v>
      </c>
      <c r="E1214" s="4">
        <v>24</v>
      </c>
      <c r="F1214" s="4">
        <v>141336</v>
      </c>
      <c r="G1214" s="4">
        <v>14134</v>
      </c>
      <c r="H1214" s="4">
        <v>155470</v>
      </c>
    </row>
    <row r="1215" spans="1:8" ht="15.75">
      <c r="A1215" s="3" t="s">
        <v>9</v>
      </c>
      <c r="B1215" s="2" t="s">
        <v>2519</v>
      </c>
      <c r="C1215" s="2" t="s">
        <v>294</v>
      </c>
      <c r="D1215" s="2" t="s">
        <v>2520</v>
      </c>
      <c r="E1215" s="4">
        <v>30</v>
      </c>
      <c r="F1215" s="4">
        <v>209100</v>
      </c>
      <c r="G1215" s="4">
        <v>20910</v>
      </c>
      <c r="H1215" s="4">
        <v>230010</v>
      </c>
    </row>
    <row r="1216" spans="1:8" ht="15.75">
      <c r="A1216" s="3" t="s">
        <v>9</v>
      </c>
      <c r="B1216" s="2" t="s">
        <v>2523</v>
      </c>
      <c r="C1216" s="2" t="s">
        <v>294</v>
      </c>
      <c r="D1216" s="2" t="s">
        <v>2524</v>
      </c>
      <c r="E1216" s="4">
        <v>50</v>
      </c>
      <c r="F1216" s="4">
        <v>159650</v>
      </c>
      <c r="G1216" s="4">
        <v>15965</v>
      </c>
      <c r="H1216" s="4">
        <v>175615</v>
      </c>
    </row>
    <row r="1217" spans="1:8" ht="15.75">
      <c r="A1217" s="3" t="s">
        <v>9</v>
      </c>
      <c r="B1217" s="2" t="s">
        <v>2528</v>
      </c>
      <c r="C1217" s="2" t="s">
        <v>294</v>
      </c>
      <c r="D1217" s="2" t="s">
        <v>2529</v>
      </c>
      <c r="E1217" s="4">
        <v>302</v>
      </c>
      <c r="F1217" s="4">
        <v>803208</v>
      </c>
      <c r="G1217" s="4">
        <v>80321</v>
      </c>
      <c r="H1217" s="4">
        <v>883529</v>
      </c>
    </row>
    <row r="1218" spans="1:8" ht="15.75">
      <c r="A1218" s="3" t="s">
        <v>9</v>
      </c>
      <c r="B1218" s="2" t="s">
        <v>2530</v>
      </c>
      <c r="C1218" s="2" t="s">
        <v>294</v>
      </c>
      <c r="D1218" s="2" t="s">
        <v>2531</v>
      </c>
      <c r="E1218" s="4">
        <v>30</v>
      </c>
      <c r="F1218" s="4">
        <v>118740</v>
      </c>
      <c r="G1218" s="4">
        <v>11874</v>
      </c>
      <c r="H1218" s="4">
        <v>130614</v>
      </c>
    </row>
    <row r="1219" spans="1:8" ht="15.75">
      <c r="A1219" s="3" t="s">
        <v>9</v>
      </c>
      <c r="B1219" s="2" t="s">
        <v>2534</v>
      </c>
      <c r="C1219" s="2" t="s">
        <v>299</v>
      </c>
      <c r="D1219" s="2" t="s">
        <v>2535</v>
      </c>
      <c r="E1219" s="4">
        <v>174</v>
      </c>
      <c r="F1219" s="4">
        <v>794832</v>
      </c>
      <c r="G1219" s="4">
        <v>79484</v>
      </c>
      <c r="H1219" s="4">
        <v>874316</v>
      </c>
    </row>
    <row r="1220" spans="1:8" ht="15.75">
      <c r="A1220" s="3" t="s">
        <v>9</v>
      </c>
      <c r="B1220" s="2" t="s">
        <v>2538</v>
      </c>
      <c r="C1220" s="2" t="s">
        <v>299</v>
      </c>
      <c r="D1220" s="2" t="s">
        <v>2539</v>
      </c>
      <c r="E1220" s="4">
        <v>307</v>
      </c>
      <c r="F1220" s="4">
        <v>1447198</v>
      </c>
      <c r="G1220" s="4">
        <v>144720</v>
      </c>
      <c r="H1220" s="4">
        <v>1591918</v>
      </c>
    </row>
    <row r="1221" spans="1:8" ht="15.75">
      <c r="A1221" s="3" t="s">
        <v>9</v>
      </c>
      <c r="B1221" s="2" t="s">
        <v>2542</v>
      </c>
      <c r="C1221" s="2" t="s">
        <v>299</v>
      </c>
      <c r="D1221" s="2" t="s">
        <v>2543</v>
      </c>
      <c r="E1221" s="4">
        <v>207</v>
      </c>
      <c r="F1221" s="4">
        <v>1406151</v>
      </c>
      <c r="G1221" s="4">
        <v>140616</v>
      </c>
      <c r="H1221" s="4">
        <v>1546767</v>
      </c>
    </row>
    <row r="1222" spans="1:8" ht="15.75">
      <c r="A1222" s="3" t="s">
        <v>9</v>
      </c>
      <c r="B1222" s="2" t="s">
        <v>2544</v>
      </c>
      <c r="C1222" s="2" t="s">
        <v>299</v>
      </c>
      <c r="D1222" s="2" t="s">
        <v>2545</v>
      </c>
      <c r="E1222" s="4">
        <v>39</v>
      </c>
      <c r="F1222" s="4">
        <v>309529</v>
      </c>
      <c r="G1222" s="4">
        <v>30953</v>
      </c>
      <c r="H1222" s="4">
        <v>340482</v>
      </c>
    </row>
    <row r="1223" spans="1:8" ht="15.75">
      <c r="A1223" s="3" t="s">
        <v>9</v>
      </c>
      <c r="B1223" s="2" t="s">
        <v>2548</v>
      </c>
      <c r="C1223" s="2" t="s">
        <v>299</v>
      </c>
      <c r="D1223" s="2" t="s">
        <v>2549</v>
      </c>
      <c r="E1223" s="4">
        <v>10</v>
      </c>
      <c r="F1223" s="4">
        <v>90800</v>
      </c>
      <c r="G1223" s="4">
        <v>9080</v>
      </c>
      <c r="H1223" s="4">
        <v>99880</v>
      </c>
    </row>
    <row r="1224" spans="1:8" ht="15.75">
      <c r="A1224" s="3" t="s">
        <v>9</v>
      </c>
      <c r="B1224" s="2" t="s">
        <v>2550</v>
      </c>
      <c r="C1224" s="2" t="s">
        <v>299</v>
      </c>
      <c r="D1224" s="2" t="s">
        <v>2551</v>
      </c>
      <c r="E1224" s="4">
        <v>22</v>
      </c>
      <c r="F1224" s="4">
        <v>71330</v>
      </c>
      <c r="G1224" s="4">
        <v>7133</v>
      </c>
      <c r="H1224" s="4">
        <v>78463</v>
      </c>
    </row>
    <row r="1225" spans="1:8" ht="15.75">
      <c r="A1225" s="3" t="s">
        <v>9</v>
      </c>
      <c r="B1225" s="2" t="s">
        <v>2556</v>
      </c>
      <c r="C1225" s="2" t="s">
        <v>299</v>
      </c>
      <c r="D1225" s="2" t="s">
        <v>2557</v>
      </c>
      <c r="E1225" s="4">
        <v>80</v>
      </c>
      <c r="F1225" s="4">
        <v>312400</v>
      </c>
      <c r="G1225" s="4">
        <v>31240</v>
      </c>
      <c r="H1225" s="4">
        <v>343640</v>
      </c>
    </row>
    <row r="1226" spans="1:8" ht="15.75">
      <c r="A1226" s="3" t="s">
        <v>9</v>
      </c>
      <c r="B1226" s="2" t="s">
        <v>2562</v>
      </c>
      <c r="C1226" s="2" t="s">
        <v>299</v>
      </c>
      <c r="D1226" s="2" t="s">
        <v>2563</v>
      </c>
      <c r="E1226" s="4">
        <v>50</v>
      </c>
      <c r="F1226" s="4">
        <v>194700</v>
      </c>
      <c r="G1226" s="4">
        <v>19470</v>
      </c>
      <c r="H1226" s="4">
        <v>214170</v>
      </c>
    </row>
    <row r="1227" spans="1:8" ht="15.75">
      <c r="A1227" s="3" t="s">
        <v>9</v>
      </c>
      <c r="B1227" s="2" t="s">
        <v>2564</v>
      </c>
      <c r="C1227" s="2" t="s">
        <v>299</v>
      </c>
      <c r="D1227" s="2" t="s">
        <v>2565</v>
      </c>
      <c r="E1227" s="4">
        <v>1</v>
      </c>
      <c r="F1227" s="4">
        <v>4098</v>
      </c>
      <c r="G1227" s="4">
        <v>410</v>
      </c>
      <c r="H1227" s="4">
        <v>4508</v>
      </c>
    </row>
    <row r="1228" spans="1:8" ht="15.75">
      <c r="A1228" s="3" t="s">
        <v>9</v>
      </c>
      <c r="B1228" s="2" t="s">
        <v>2576</v>
      </c>
      <c r="C1228" s="2" t="s">
        <v>310</v>
      </c>
      <c r="D1228" s="2" t="s">
        <v>2577</v>
      </c>
      <c r="E1228" s="4">
        <v>50</v>
      </c>
      <c r="F1228" s="4">
        <v>242900</v>
      </c>
      <c r="G1228" s="4">
        <v>24290</v>
      </c>
      <c r="H1228" s="4">
        <v>267190</v>
      </c>
    </row>
    <row r="1229" spans="1:8" ht="15.75">
      <c r="A1229" s="3" t="s">
        <v>9</v>
      </c>
      <c r="B1229" s="2" t="s">
        <v>2578</v>
      </c>
      <c r="C1229" s="2" t="s">
        <v>310</v>
      </c>
      <c r="D1229" s="2" t="s">
        <v>2579</v>
      </c>
      <c r="E1229" s="4">
        <v>105</v>
      </c>
      <c r="F1229" s="4">
        <v>630210</v>
      </c>
      <c r="G1229" s="4">
        <v>63021</v>
      </c>
      <c r="H1229" s="4">
        <v>693231</v>
      </c>
    </row>
    <row r="1230" spans="1:8" ht="15.75">
      <c r="A1230" s="3" t="s">
        <v>9</v>
      </c>
      <c r="B1230" s="2" t="s">
        <v>2580</v>
      </c>
      <c r="C1230" s="2" t="s">
        <v>310</v>
      </c>
      <c r="D1230" s="2" t="s">
        <v>2581</v>
      </c>
      <c r="E1230" s="4">
        <v>20</v>
      </c>
      <c r="F1230" s="4">
        <v>141660</v>
      </c>
      <c r="G1230" s="4">
        <v>14166</v>
      </c>
      <c r="H1230" s="4">
        <v>155826</v>
      </c>
    </row>
    <row r="1231" spans="1:8" ht="15.75">
      <c r="A1231" s="3" t="s">
        <v>9</v>
      </c>
      <c r="B1231" s="2" t="s">
        <v>2590</v>
      </c>
      <c r="C1231" s="2" t="s">
        <v>312</v>
      </c>
      <c r="D1231" s="2" t="s">
        <v>2591</v>
      </c>
      <c r="E1231" s="4">
        <v>10</v>
      </c>
      <c r="F1231" s="4">
        <v>58240</v>
      </c>
      <c r="G1231" s="4">
        <v>5824</v>
      </c>
      <c r="H1231" s="4">
        <v>64064</v>
      </c>
    </row>
    <row r="1232" spans="1:8" ht="15.75">
      <c r="A1232" s="3" t="s">
        <v>9</v>
      </c>
      <c r="B1232" s="2" t="s">
        <v>2596</v>
      </c>
      <c r="C1232" s="2" t="s">
        <v>314</v>
      </c>
      <c r="D1232" s="2" t="s">
        <v>2597</v>
      </c>
      <c r="E1232" s="4">
        <v>22</v>
      </c>
      <c r="F1232" s="4">
        <v>98670</v>
      </c>
      <c r="G1232" s="4">
        <v>9867</v>
      </c>
      <c r="H1232" s="4">
        <v>108537</v>
      </c>
    </row>
    <row r="1233" spans="1:8" ht="15.75">
      <c r="A1233" s="3" t="s">
        <v>9</v>
      </c>
      <c r="B1233" s="2" t="s">
        <v>2598</v>
      </c>
      <c r="C1233" s="2" t="s">
        <v>314</v>
      </c>
      <c r="D1233" s="2" t="s">
        <v>2599</v>
      </c>
      <c r="E1233" s="4">
        <v>10</v>
      </c>
      <c r="F1233" s="4">
        <v>56290</v>
      </c>
      <c r="G1233" s="4">
        <v>5629</v>
      </c>
      <c r="H1233" s="4">
        <v>61919</v>
      </c>
    </row>
    <row r="1234" spans="1:8" ht="15.75">
      <c r="A1234" s="3" t="s">
        <v>9</v>
      </c>
      <c r="B1234" s="2" t="s">
        <v>2602</v>
      </c>
      <c r="C1234" s="2" t="s">
        <v>314</v>
      </c>
      <c r="D1234" s="2" t="s">
        <v>2603</v>
      </c>
      <c r="E1234" s="4">
        <v>10</v>
      </c>
      <c r="F1234" s="4">
        <v>67100</v>
      </c>
      <c r="G1234" s="4">
        <v>6710</v>
      </c>
      <c r="H1234" s="4">
        <v>73810</v>
      </c>
    </row>
    <row r="1235" spans="1:8" ht="15.75">
      <c r="A1235" s="3" t="s">
        <v>9</v>
      </c>
      <c r="B1235" s="2" t="s">
        <v>2604</v>
      </c>
      <c r="C1235" s="2" t="s">
        <v>314</v>
      </c>
      <c r="D1235" s="2" t="s">
        <v>2605</v>
      </c>
      <c r="E1235" s="4">
        <v>200</v>
      </c>
      <c r="F1235" s="4">
        <v>548000</v>
      </c>
      <c r="G1235" s="4">
        <v>54800</v>
      </c>
      <c r="H1235" s="4">
        <v>602800</v>
      </c>
    </row>
    <row r="1236" spans="1:8" ht="15.75">
      <c r="A1236" s="3" t="s">
        <v>9</v>
      </c>
      <c r="B1236" s="2" t="s">
        <v>2606</v>
      </c>
      <c r="C1236" s="2" t="s">
        <v>314</v>
      </c>
      <c r="D1236" s="2" t="s">
        <v>2607</v>
      </c>
      <c r="E1236" s="4">
        <v>90</v>
      </c>
      <c r="F1236" s="4">
        <v>238950</v>
      </c>
      <c r="G1236" s="4">
        <v>23895</v>
      </c>
      <c r="H1236" s="4">
        <v>262845</v>
      </c>
    </row>
    <row r="1237" spans="1:8" ht="15.75">
      <c r="A1237" s="3" t="s">
        <v>9</v>
      </c>
      <c r="B1237" s="2" t="s">
        <v>2610</v>
      </c>
      <c r="C1237" s="2" t="s">
        <v>314</v>
      </c>
      <c r="D1237" s="2" t="s">
        <v>2611</v>
      </c>
      <c r="E1237" s="4">
        <v>20</v>
      </c>
      <c r="F1237" s="4">
        <v>72960</v>
      </c>
      <c r="G1237" s="4">
        <v>7296</v>
      </c>
      <c r="H1237" s="4">
        <v>80256</v>
      </c>
    </row>
    <row r="1238" spans="1:8" ht="15.75">
      <c r="A1238" s="3" t="s">
        <v>9</v>
      </c>
      <c r="B1238" s="2" t="s">
        <v>2614</v>
      </c>
      <c r="C1238" s="2" t="s">
        <v>318</v>
      </c>
      <c r="D1238" s="2" t="s">
        <v>2615</v>
      </c>
      <c r="E1238" s="4">
        <v>31</v>
      </c>
      <c r="F1238" s="4">
        <v>124928</v>
      </c>
      <c r="G1238" s="4">
        <v>12492</v>
      </c>
      <c r="H1238" s="4">
        <v>137420</v>
      </c>
    </row>
    <row r="1239" spans="1:8" ht="15.75">
      <c r="A1239" s="3" t="s">
        <v>9</v>
      </c>
      <c r="B1239" s="2" t="s">
        <v>2618</v>
      </c>
      <c r="C1239" s="2" t="s">
        <v>318</v>
      </c>
      <c r="D1239" s="2" t="s">
        <v>2619</v>
      </c>
      <c r="E1239" s="4">
        <v>50</v>
      </c>
      <c r="F1239" s="4">
        <v>128750</v>
      </c>
      <c r="G1239" s="4">
        <v>12875</v>
      </c>
      <c r="H1239" s="4">
        <v>141625</v>
      </c>
    </row>
    <row r="1240" spans="1:8" ht="15.75">
      <c r="A1240" s="3" t="s">
        <v>9</v>
      </c>
      <c r="B1240" s="2" t="s">
        <v>2624</v>
      </c>
      <c r="C1240" s="2" t="s">
        <v>318</v>
      </c>
      <c r="D1240" s="2" t="s">
        <v>2625</v>
      </c>
      <c r="E1240" s="4">
        <v>50</v>
      </c>
      <c r="F1240" s="4">
        <v>141500</v>
      </c>
      <c r="G1240" s="4">
        <v>14150</v>
      </c>
      <c r="H1240" s="4">
        <v>155650</v>
      </c>
    </row>
    <row r="1241" spans="1:8" ht="15.75">
      <c r="A1241" s="3" t="s">
        <v>9</v>
      </c>
      <c r="B1241" s="2" t="s">
        <v>2628</v>
      </c>
      <c r="C1241" s="2" t="s">
        <v>318</v>
      </c>
      <c r="D1241" s="2" t="s">
        <v>2629</v>
      </c>
      <c r="E1241" s="4">
        <v>130</v>
      </c>
      <c r="F1241" s="4">
        <v>401050</v>
      </c>
      <c r="G1241" s="4">
        <v>40105</v>
      </c>
      <c r="H1241" s="4">
        <v>441155</v>
      </c>
    </row>
    <row r="1242" spans="1:8" ht="15.75">
      <c r="A1242" s="3" t="s">
        <v>9</v>
      </c>
      <c r="B1242" s="2" t="s">
        <v>2632</v>
      </c>
      <c r="C1242" s="2" t="s">
        <v>318</v>
      </c>
      <c r="D1242" s="2" t="s">
        <v>2633</v>
      </c>
      <c r="E1242" s="4">
        <v>20</v>
      </c>
      <c r="F1242" s="4">
        <v>71900</v>
      </c>
      <c r="G1242" s="4">
        <v>7190</v>
      </c>
      <c r="H1242" s="4">
        <v>79090</v>
      </c>
    </row>
    <row r="1243" spans="1:8" ht="15.75">
      <c r="A1243" s="3" t="s">
        <v>9</v>
      </c>
      <c r="B1243" s="2" t="s">
        <v>2636</v>
      </c>
      <c r="C1243" s="2" t="s">
        <v>2312</v>
      </c>
      <c r="D1243" s="2" t="s">
        <v>2637</v>
      </c>
      <c r="E1243" s="4">
        <v>70</v>
      </c>
      <c r="F1243" s="4">
        <v>418040</v>
      </c>
      <c r="G1243" s="4">
        <v>41804</v>
      </c>
      <c r="H1243" s="4">
        <v>459844</v>
      </c>
    </row>
    <row r="1244" spans="1:8" ht="15.75">
      <c r="A1244" s="3" t="s">
        <v>9</v>
      </c>
      <c r="B1244" s="2" t="s">
        <v>2638</v>
      </c>
      <c r="C1244" s="2" t="s">
        <v>2312</v>
      </c>
      <c r="D1244" s="2" t="s">
        <v>2639</v>
      </c>
      <c r="E1244" s="4">
        <v>130</v>
      </c>
      <c r="F1244" s="4">
        <v>916890</v>
      </c>
      <c r="G1244" s="4">
        <v>91690</v>
      </c>
      <c r="H1244" s="4">
        <v>1008580</v>
      </c>
    </row>
    <row r="1245" spans="1:8" ht="15.75">
      <c r="A1245" s="3" t="s">
        <v>9</v>
      </c>
      <c r="B1245" s="2" t="s">
        <v>2640</v>
      </c>
      <c r="C1245" s="2" t="s">
        <v>2312</v>
      </c>
      <c r="D1245" s="2" t="s">
        <v>2641</v>
      </c>
      <c r="E1245" s="4">
        <v>20</v>
      </c>
      <c r="F1245" s="4">
        <v>250000</v>
      </c>
      <c r="G1245" s="4">
        <v>25000</v>
      </c>
      <c r="H1245" s="4">
        <v>275000</v>
      </c>
    </row>
    <row r="1246" spans="1:8" ht="15.75">
      <c r="A1246" s="3" t="s">
        <v>9</v>
      </c>
      <c r="B1246" s="2" t="s">
        <v>2643</v>
      </c>
      <c r="C1246" s="2" t="s">
        <v>2642</v>
      </c>
      <c r="D1246" s="2" t="s">
        <v>2644</v>
      </c>
      <c r="E1246" s="4">
        <v>40</v>
      </c>
      <c r="F1246" s="4">
        <v>304000</v>
      </c>
      <c r="G1246" s="4">
        <v>30400</v>
      </c>
      <c r="H1246" s="4">
        <v>334400</v>
      </c>
    </row>
    <row r="1247" spans="1:8" ht="15.75">
      <c r="A1247" s="3" t="s">
        <v>9</v>
      </c>
      <c r="B1247" s="2" t="s">
        <v>2645</v>
      </c>
      <c r="C1247" s="2" t="s">
        <v>2642</v>
      </c>
      <c r="D1247" s="2" t="s">
        <v>2646</v>
      </c>
      <c r="E1247" s="4">
        <v>50</v>
      </c>
      <c r="F1247" s="4">
        <v>465000</v>
      </c>
      <c r="G1247" s="4">
        <v>46500</v>
      </c>
      <c r="H1247" s="4">
        <v>511500</v>
      </c>
    </row>
    <row r="1248" spans="1:8" ht="15.75">
      <c r="A1248" s="3" t="s">
        <v>9</v>
      </c>
      <c r="B1248" s="2" t="s">
        <v>2647</v>
      </c>
      <c r="C1248" s="2" t="s">
        <v>2642</v>
      </c>
      <c r="D1248" s="2" t="s">
        <v>2648</v>
      </c>
      <c r="E1248" s="4">
        <v>40</v>
      </c>
      <c r="F1248" s="4">
        <v>436000</v>
      </c>
      <c r="G1248" s="4">
        <v>43600</v>
      </c>
      <c r="H1248" s="4">
        <v>479600</v>
      </c>
    </row>
    <row r="1249" spans="1:8" ht="15.75">
      <c r="A1249" s="3" t="s">
        <v>9</v>
      </c>
      <c r="B1249" s="2" t="s">
        <v>2649</v>
      </c>
      <c r="C1249" s="2" t="s">
        <v>2642</v>
      </c>
      <c r="D1249" s="2" t="s">
        <v>2641</v>
      </c>
      <c r="E1249" s="4">
        <v>20</v>
      </c>
      <c r="F1249" s="4">
        <v>250000</v>
      </c>
      <c r="G1249" s="4">
        <v>25000</v>
      </c>
      <c r="H1249" s="4">
        <v>275000</v>
      </c>
    </row>
    <row r="1250" spans="1:8" ht="15.75">
      <c r="A1250" s="3" t="s">
        <v>9</v>
      </c>
      <c r="B1250" s="2" t="s">
        <v>2656</v>
      </c>
      <c r="C1250" s="2" t="s">
        <v>2312</v>
      </c>
      <c r="D1250" s="2" t="s">
        <v>2657</v>
      </c>
      <c r="E1250" s="4">
        <v>50</v>
      </c>
      <c r="F1250" s="4">
        <v>185250</v>
      </c>
      <c r="G1250" s="4">
        <v>18525</v>
      </c>
      <c r="H1250" s="4">
        <v>203775</v>
      </c>
    </row>
    <row r="1251" spans="1:8" ht="15.75">
      <c r="A1251" s="3" t="s">
        <v>9</v>
      </c>
      <c r="B1251" s="2" t="s">
        <v>2669</v>
      </c>
      <c r="C1251" s="2" t="s">
        <v>2668</v>
      </c>
      <c r="D1251" s="2" t="s">
        <v>2648</v>
      </c>
      <c r="E1251" s="4">
        <v>20</v>
      </c>
      <c r="F1251" s="4">
        <v>222000</v>
      </c>
      <c r="G1251" s="4">
        <v>22200</v>
      </c>
      <c r="H1251" s="4">
        <v>244200</v>
      </c>
    </row>
    <row r="1252" spans="1:8" ht="15.75">
      <c r="A1252" s="3" t="s">
        <v>9</v>
      </c>
      <c r="B1252" s="2" t="s">
        <v>2670</v>
      </c>
      <c r="C1252" s="2" t="s">
        <v>2668</v>
      </c>
      <c r="D1252" s="2" t="s">
        <v>2646</v>
      </c>
      <c r="E1252" s="4">
        <v>20</v>
      </c>
      <c r="F1252" s="4">
        <v>190000</v>
      </c>
      <c r="G1252" s="4">
        <v>19000</v>
      </c>
      <c r="H1252" s="4">
        <v>209000</v>
      </c>
    </row>
    <row r="1253" spans="1:8" ht="15.75">
      <c r="A1253" s="3" t="s">
        <v>9</v>
      </c>
      <c r="B1253" s="2" t="s">
        <v>2671</v>
      </c>
      <c r="C1253" s="2" t="s">
        <v>2312</v>
      </c>
      <c r="D1253" s="2" t="s">
        <v>2672</v>
      </c>
      <c r="E1253" s="4">
        <v>40</v>
      </c>
      <c r="F1253" s="4">
        <v>193120</v>
      </c>
      <c r="G1253" s="4">
        <v>19312</v>
      </c>
      <c r="H1253" s="4">
        <v>212432</v>
      </c>
    </row>
    <row r="1254" spans="1:8" ht="15.75">
      <c r="A1254" s="3" t="s">
        <v>9</v>
      </c>
      <c r="B1254" s="2" t="s">
        <v>2677</v>
      </c>
      <c r="C1254" s="2" t="s">
        <v>2664</v>
      </c>
      <c r="D1254" s="2" t="s">
        <v>2648</v>
      </c>
      <c r="E1254" s="4">
        <v>20</v>
      </c>
      <c r="F1254" s="4">
        <v>226000</v>
      </c>
      <c r="G1254" s="4">
        <v>22600</v>
      </c>
      <c r="H1254" s="4">
        <v>248600</v>
      </c>
    </row>
    <row r="1255" spans="1:8" ht="15.75">
      <c r="A1255" s="3" t="s">
        <v>9</v>
      </c>
      <c r="B1255" s="2" t="s">
        <v>2682</v>
      </c>
      <c r="C1255" s="2" t="s">
        <v>399</v>
      </c>
      <c r="D1255" s="2" t="s">
        <v>2646</v>
      </c>
      <c r="E1255" s="4">
        <v>10</v>
      </c>
      <c r="F1255" s="4">
        <v>95000</v>
      </c>
      <c r="G1255" s="4">
        <v>9500</v>
      </c>
      <c r="H1255" s="4">
        <v>104500</v>
      </c>
    </row>
    <row r="1256" spans="1:8" ht="15.75">
      <c r="A1256" s="3" t="s">
        <v>9</v>
      </c>
      <c r="B1256" s="2" t="s">
        <v>2684</v>
      </c>
      <c r="C1256" s="2" t="s">
        <v>2312</v>
      </c>
      <c r="D1256" s="2" t="s">
        <v>2685</v>
      </c>
      <c r="E1256" s="4">
        <v>30</v>
      </c>
      <c r="F1256" s="4">
        <v>103500</v>
      </c>
      <c r="G1256" s="4">
        <v>10350</v>
      </c>
      <c r="H1256" s="4">
        <v>113850</v>
      </c>
    </row>
    <row r="1257" spans="1:8" ht="15.75">
      <c r="A1257" s="3" t="s">
        <v>9</v>
      </c>
      <c r="B1257" s="2" t="s">
        <v>2718</v>
      </c>
      <c r="C1257" s="2" t="s">
        <v>1267</v>
      </c>
      <c r="D1257" s="2" t="s">
        <v>2719</v>
      </c>
      <c r="E1257" s="4">
        <v>25</v>
      </c>
      <c r="F1257" s="4">
        <v>689875</v>
      </c>
      <c r="G1257" s="4">
        <v>68988</v>
      </c>
      <c r="H1257" s="4">
        <v>758863</v>
      </c>
    </row>
    <row r="1258" spans="1:8" ht="15.75">
      <c r="A1258" s="3" t="s">
        <v>9</v>
      </c>
      <c r="B1258" s="2" t="s">
        <v>2722</v>
      </c>
      <c r="C1258" s="2" t="s">
        <v>1267</v>
      </c>
      <c r="D1258" s="2" t="s">
        <v>2723</v>
      </c>
      <c r="E1258" s="4">
        <v>15</v>
      </c>
      <c r="F1258" s="4">
        <v>447750</v>
      </c>
      <c r="G1258" s="4">
        <v>44775</v>
      </c>
      <c r="H1258" s="4">
        <v>492525</v>
      </c>
    </row>
    <row r="1259" spans="1:8" ht="15.75">
      <c r="A1259" s="3" t="s">
        <v>9</v>
      </c>
      <c r="B1259" s="2" t="s">
        <v>2758</v>
      </c>
      <c r="C1259" s="2" t="s">
        <v>1443</v>
      </c>
      <c r="D1259" s="2" t="s">
        <v>2759</v>
      </c>
      <c r="E1259" s="4">
        <v>70</v>
      </c>
      <c r="F1259" s="4">
        <v>400260</v>
      </c>
      <c r="G1259" s="4">
        <v>40026</v>
      </c>
      <c r="H1259" s="4">
        <v>440286</v>
      </c>
    </row>
    <row r="1260" spans="1:8" ht="15.75">
      <c r="A1260" s="3" t="s">
        <v>9</v>
      </c>
      <c r="B1260" s="2" t="s">
        <v>2813</v>
      </c>
      <c r="C1260" s="2" t="s">
        <v>1443</v>
      </c>
      <c r="D1260" s="2" t="s">
        <v>2814</v>
      </c>
      <c r="E1260" s="4">
        <v>10</v>
      </c>
      <c r="F1260" s="4">
        <v>38680</v>
      </c>
      <c r="G1260" s="4">
        <v>3868</v>
      </c>
      <c r="H1260" s="4">
        <v>42548</v>
      </c>
    </row>
    <row r="1261" spans="1:8" ht="15.75">
      <c r="A1261" s="3" t="s">
        <v>9</v>
      </c>
      <c r="B1261" s="2" t="s">
        <v>2819</v>
      </c>
      <c r="C1261" s="2" t="s">
        <v>2762</v>
      </c>
      <c r="D1261" s="2" t="s">
        <v>2820</v>
      </c>
      <c r="E1261" s="4">
        <v>2</v>
      </c>
      <c r="F1261" s="4">
        <v>5132</v>
      </c>
      <c r="G1261" s="4">
        <v>513</v>
      </c>
      <c r="H1261" s="4">
        <v>5645</v>
      </c>
    </row>
    <row r="1262" spans="1:8" ht="15.75">
      <c r="A1262" s="3" t="s">
        <v>9</v>
      </c>
      <c r="B1262" s="2" t="s">
        <v>2821</v>
      </c>
      <c r="C1262" s="2" t="s">
        <v>2762</v>
      </c>
      <c r="D1262" s="2" t="s">
        <v>2822</v>
      </c>
      <c r="E1262" s="4">
        <v>30</v>
      </c>
      <c r="F1262" s="4">
        <v>96120</v>
      </c>
      <c r="G1262" s="4">
        <v>9612</v>
      </c>
      <c r="H1262" s="4">
        <v>105732</v>
      </c>
    </row>
    <row r="1263" spans="1:8" ht="15.75">
      <c r="A1263" s="3" t="s">
        <v>9</v>
      </c>
      <c r="B1263" s="2" t="s">
        <v>2823</v>
      </c>
      <c r="C1263" s="2" t="s">
        <v>2762</v>
      </c>
      <c r="D1263" s="2" t="s">
        <v>2824</v>
      </c>
      <c r="E1263" s="4">
        <v>2</v>
      </c>
      <c r="F1263" s="4">
        <v>7558</v>
      </c>
      <c r="G1263" s="4">
        <v>756</v>
      </c>
      <c r="H1263" s="4">
        <v>8314</v>
      </c>
    </row>
    <row r="1264" spans="1:8" ht="15.75">
      <c r="A1264" s="3" t="s">
        <v>9</v>
      </c>
      <c r="B1264" s="2" t="s">
        <v>2829</v>
      </c>
      <c r="C1264" s="2" t="s">
        <v>2827</v>
      </c>
      <c r="D1264" s="2" t="s">
        <v>2648</v>
      </c>
      <c r="E1264" s="4">
        <v>11</v>
      </c>
      <c r="F1264" s="4">
        <v>62700</v>
      </c>
      <c r="G1264" s="4">
        <v>6270</v>
      </c>
      <c r="H1264" s="4">
        <v>68970</v>
      </c>
    </row>
    <row r="1265" spans="1:8" ht="15.75">
      <c r="A1265" s="3" t="s">
        <v>9</v>
      </c>
      <c r="B1265" s="2" t="s">
        <v>2830</v>
      </c>
      <c r="C1265" s="2" t="s">
        <v>2827</v>
      </c>
      <c r="D1265" s="2" t="s">
        <v>2641</v>
      </c>
      <c r="E1265" s="4">
        <v>10</v>
      </c>
      <c r="F1265" s="4">
        <v>67000</v>
      </c>
      <c r="G1265" s="4">
        <v>6700</v>
      </c>
      <c r="H1265" s="4">
        <v>73700</v>
      </c>
    </row>
    <row r="1266" spans="1:8" ht="15.75">
      <c r="A1266" s="3" t="s">
        <v>9</v>
      </c>
      <c r="B1266" s="2" t="s">
        <v>2831</v>
      </c>
      <c r="C1266" s="2" t="s">
        <v>1401</v>
      </c>
      <c r="D1266" s="2" t="s">
        <v>2832</v>
      </c>
      <c r="E1266" s="4">
        <v>80</v>
      </c>
      <c r="F1266" s="4">
        <v>153200</v>
      </c>
      <c r="G1266" s="4">
        <v>15320</v>
      </c>
      <c r="H1266" s="4">
        <v>168520</v>
      </c>
    </row>
    <row r="1267" spans="1:8" ht="15.75">
      <c r="A1267" s="3" t="s">
        <v>9</v>
      </c>
      <c r="B1267" s="2" t="s">
        <v>2835</v>
      </c>
      <c r="C1267" s="2" t="s">
        <v>1401</v>
      </c>
      <c r="D1267" s="2" t="s">
        <v>2836</v>
      </c>
      <c r="E1267" s="4">
        <v>110</v>
      </c>
      <c r="F1267" s="4">
        <v>262020</v>
      </c>
      <c r="G1267" s="4">
        <v>26202</v>
      </c>
      <c r="H1267" s="4">
        <v>288222</v>
      </c>
    </row>
    <row r="1268" spans="1:8" ht="15.75">
      <c r="A1268" s="3" t="s">
        <v>9</v>
      </c>
      <c r="B1268" s="2" t="s">
        <v>2838</v>
      </c>
      <c r="C1268" s="2" t="s">
        <v>1401</v>
      </c>
      <c r="D1268" s="2" t="s">
        <v>2839</v>
      </c>
      <c r="E1268" s="4">
        <v>5</v>
      </c>
      <c r="F1268" s="4">
        <v>5475</v>
      </c>
      <c r="G1268" s="4">
        <v>548</v>
      </c>
      <c r="H1268" s="4">
        <v>6023</v>
      </c>
    </row>
    <row r="1269" spans="1:8" ht="15.75">
      <c r="A1269" s="3" t="s">
        <v>9</v>
      </c>
      <c r="B1269" s="2" t="s">
        <v>2840</v>
      </c>
      <c r="C1269" s="2" t="s">
        <v>1401</v>
      </c>
      <c r="D1269" s="2" t="s">
        <v>2841</v>
      </c>
      <c r="E1269" s="4">
        <v>165</v>
      </c>
      <c r="F1269" s="4">
        <v>462850</v>
      </c>
      <c r="G1269" s="4">
        <v>46285</v>
      </c>
      <c r="H1269" s="4">
        <v>509135</v>
      </c>
    </row>
    <row r="1270" spans="1:8" ht="15.75">
      <c r="A1270" s="3" t="s">
        <v>9</v>
      </c>
      <c r="B1270" s="2" t="s">
        <v>2848</v>
      </c>
      <c r="C1270" s="2" t="s">
        <v>1401</v>
      </c>
      <c r="D1270" s="2" t="s">
        <v>2849</v>
      </c>
      <c r="E1270" s="4">
        <v>70</v>
      </c>
      <c r="F1270" s="4">
        <v>91280</v>
      </c>
      <c r="G1270" s="4">
        <v>9128</v>
      </c>
      <c r="H1270" s="4">
        <v>100408</v>
      </c>
    </row>
    <row r="1271" spans="1:8" ht="15.75">
      <c r="A1271" s="3" t="s">
        <v>9</v>
      </c>
      <c r="B1271" s="2" t="s">
        <v>2850</v>
      </c>
      <c r="C1271" s="2" t="s">
        <v>1401</v>
      </c>
      <c r="D1271" s="2" t="s">
        <v>2851</v>
      </c>
      <c r="E1271" s="4">
        <v>20</v>
      </c>
      <c r="F1271" s="4">
        <v>30260</v>
      </c>
      <c r="G1271" s="4">
        <v>3026</v>
      </c>
      <c r="H1271" s="4">
        <v>33286</v>
      </c>
    </row>
    <row r="1272" spans="1:8" ht="15.75">
      <c r="A1272" s="3" t="s">
        <v>9</v>
      </c>
      <c r="B1272" s="2" t="s">
        <v>2861</v>
      </c>
      <c r="C1272" s="2" t="s">
        <v>1405</v>
      </c>
      <c r="D1272" s="2" t="s">
        <v>2862</v>
      </c>
      <c r="E1272" s="4">
        <v>1</v>
      </c>
      <c r="F1272" s="4">
        <v>2469</v>
      </c>
      <c r="G1272" s="4">
        <v>247</v>
      </c>
      <c r="H1272" s="4">
        <v>2716</v>
      </c>
    </row>
    <row r="1273" spans="1:8" ht="15.75">
      <c r="A1273" s="3" t="s">
        <v>9</v>
      </c>
      <c r="B1273" s="2" t="s">
        <v>2867</v>
      </c>
      <c r="C1273" s="2" t="s">
        <v>1405</v>
      </c>
      <c r="D1273" s="2" t="s">
        <v>2868</v>
      </c>
      <c r="E1273" s="4">
        <v>1</v>
      </c>
      <c r="F1273" s="4">
        <v>3682</v>
      </c>
      <c r="G1273" s="4">
        <v>368</v>
      </c>
      <c r="H1273" s="4">
        <v>4050</v>
      </c>
    </row>
    <row r="1274" spans="1:8" ht="15.75">
      <c r="A1274" s="3" t="s">
        <v>9</v>
      </c>
      <c r="B1274" s="2" t="s">
        <v>2871</v>
      </c>
      <c r="C1274" s="2" t="s">
        <v>1405</v>
      </c>
      <c r="D1274" s="2" t="s">
        <v>2872</v>
      </c>
      <c r="E1274" s="4">
        <v>57</v>
      </c>
      <c r="F1274" s="4">
        <v>282549</v>
      </c>
      <c r="G1274" s="4">
        <v>28255</v>
      </c>
      <c r="H1274" s="4">
        <v>310804</v>
      </c>
    </row>
    <row r="1275" spans="1:8" ht="15.75">
      <c r="A1275" s="3" t="s">
        <v>9</v>
      </c>
      <c r="B1275" s="2" t="s">
        <v>2879</v>
      </c>
      <c r="C1275" s="2" t="s">
        <v>1412</v>
      </c>
      <c r="D1275" s="2" t="s">
        <v>2880</v>
      </c>
      <c r="E1275" s="4">
        <v>101</v>
      </c>
      <c r="F1275" s="4">
        <v>191799</v>
      </c>
      <c r="G1275" s="4">
        <v>19180</v>
      </c>
      <c r="H1275" s="4">
        <v>210979</v>
      </c>
    </row>
    <row r="1276" spans="1:8" ht="15.75">
      <c r="A1276" s="3" t="s">
        <v>9</v>
      </c>
      <c r="B1276" s="2" t="s">
        <v>2882</v>
      </c>
      <c r="C1276" s="2" t="s">
        <v>1412</v>
      </c>
      <c r="D1276" s="2" t="s">
        <v>2646</v>
      </c>
      <c r="E1276" s="4">
        <v>170</v>
      </c>
      <c r="F1276" s="4">
        <v>402050</v>
      </c>
      <c r="G1276" s="4">
        <v>40205</v>
      </c>
      <c r="H1276" s="4">
        <v>442255</v>
      </c>
    </row>
    <row r="1277" spans="1:8" ht="15.75">
      <c r="A1277" s="3" t="s">
        <v>9</v>
      </c>
      <c r="B1277" s="2" t="s">
        <v>2883</v>
      </c>
      <c r="C1277" s="2" t="s">
        <v>1412</v>
      </c>
      <c r="D1277" s="2" t="s">
        <v>2884</v>
      </c>
      <c r="E1277" s="4">
        <v>111</v>
      </c>
      <c r="F1277" s="4">
        <v>163059</v>
      </c>
      <c r="G1277" s="4">
        <v>16306</v>
      </c>
      <c r="H1277" s="4">
        <v>179365</v>
      </c>
    </row>
    <row r="1278" spans="1:8" ht="15.75">
      <c r="A1278" s="3" t="s">
        <v>9</v>
      </c>
      <c r="B1278" s="2" t="s">
        <v>2885</v>
      </c>
      <c r="C1278" s="2" t="s">
        <v>1412</v>
      </c>
      <c r="D1278" s="2" t="s">
        <v>2886</v>
      </c>
      <c r="E1278" s="4">
        <v>151</v>
      </c>
      <c r="F1278" s="4">
        <v>535363</v>
      </c>
      <c r="G1278" s="4">
        <v>53536</v>
      </c>
      <c r="H1278" s="4">
        <v>588899</v>
      </c>
    </row>
    <row r="1279" spans="1:8" ht="15.75">
      <c r="A1279" s="3" t="s">
        <v>9</v>
      </c>
      <c r="B1279" s="2" t="s">
        <v>2887</v>
      </c>
      <c r="C1279" s="2" t="s">
        <v>1412</v>
      </c>
      <c r="D1279" s="2" t="s">
        <v>2888</v>
      </c>
      <c r="E1279" s="4">
        <v>10</v>
      </c>
      <c r="F1279" s="4">
        <v>42300</v>
      </c>
      <c r="G1279" s="4">
        <v>4230</v>
      </c>
      <c r="H1279" s="4">
        <v>46530</v>
      </c>
    </row>
    <row r="1280" spans="1:8" ht="15.75">
      <c r="A1280" s="3" t="s">
        <v>9</v>
      </c>
      <c r="B1280" s="2" t="s">
        <v>2889</v>
      </c>
      <c r="C1280" s="2" t="s">
        <v>1412</v>
      </c>
      <c r="D1280" s="2" t="s">
        <v>2890</v>
      </c>
      <c r="E1280" s="4">
        <v>115</v>
      </c>
      <c r="F1280" s="4">
        <v>183425</v>
      </c>
      <c r="G1280" s="4">
        <v>18343</v>
      </c>
      <c r="H1280" s="4">
        <v>201768</v>
      </c>
    </row>
    <row r="1281" spans="1:8" ht="15.75">
      <c r="A1281" s="3" t="s">
        <v>9</v>
      </c>
      <c r="B1281" s="2" t="s">
        <v>2893</v>
      </c>
      <c r="C1281" s="2" t="s">
        <v>1412</v>
      </c>
      <c r="D1281" s="2" t="s">
        <v>2894</v>
      </c>
      <c r="E1281" s="4">
        <v>50</v>
      </c>
      <c r="F1281" s="4">
        <v>86050</v>
      </c>
      <c r="G1281" s="4">
        <v>8605</v>
      </c>
      <c r="H1281" s="4">
        <v>94655</v>
      </c>
    </row>
    <row r="1282" spans="1:8" ht="15.75">
      <c r="A1282" s="3" t="s">
        <v>9</v>
      </c>
      <c r="B1282" s="2" t="s">
        <v>2912</v>
      </c>
      <c r="C1282" s="2" t="s">
        <v>1417</v>
      </c>
      <c r="D1282" s="2" t="s">
        <v>2913</v>
      </c>
      <c r="E1282" s="4">
        <v>20</v>
      </c>
      <c r="F1282" s="4">
        <v>28000</v>
      </c>
      <c r="G1282" s="4">
        <v>2800</v>
      </c>
      <c r="H1282" s="4">
        <v>30800</v>
      </c>
    </row>
    <row r="1283" spans="1:8" ht="15.75">
      <c r="A1283" s="3" t="s">
        <v>9</v>
      </c>
      <c r="B1283" s="2" t="s">
        <v>2916</v>
      </c>
      <c r="C1283" s="2" t="s">
        <v>1424</v>
      </c>
      <c r="D1283" s="2" t="s">
        <v>2917</v>
      </c>
      <c r="E1283" s="4">
        <v>36</v>
      </c>
      <c r="F1283" s="4">
        <v>90900</v>
      </c>
      <c r="G1283" s="4">
        <v>9090</v>
      </c>
      <c r="H1283" s="4">
        <v>99990</v>
      </c>
    </row>
    <row r="1284" spans="1:8" ht="15.75">
      <c r="A1284" s="3" t="s">
        <v>9</v>
      </c>
      <c r="B1284" s="2" t="s">
        <v>2918</v>
      </c>
      <c r="C1284" s="2" t="s">
        <v>1424</v>
      </c>
      <c r="D1284" s="2" t="s">
        <v>2919</v>
      </c>
      <c r="E1284" s="4">
        <v>65</v>
      </c>
      <c r="F1284" s="4">
        <v>160095</v>
      </c>
      <c r="G1284" s="4">
        <v>16010</v>
      </c>
      <c r="H1284" s="4">
        <v>176105</v>
      </c>
    </row>
    <row r="1285" spans="1:8" ht="15.75">
      <c r="A1285" s="3" t="s">
        <v>9</v>
      </c>
      <c r="B1285" s="2" t="s">
        <v>2920</v>
      </c>
      <c r="C1285" s="2" t="s">
        <v>1424</v>
      </c>
      <c r="D1285" s="2" t="s">
        <v>2921</v>
      </c>
      <c r="E1285" s="4">
        <v>30</v>
      </c>
      <c r="F1285" s="4">
        <v>112140</v>
      </c>
      <c r="G1285" s="4">
        <v>11214</v>
      </c>
      <c r="H1285" s="4">
        <v>123354</v>
      </c>
    </row>
    <row r="1286" spans="1:8" ht="15.75">
      <c r="A1286" s="3" t="s">
        <v>9</v>
      </c>
      <c r="B1286" s="2" t="s">
        <v>2926</v>
      </c>
      <c r="C1286" s="2" t="s">
        <v>1424</v>
      </c>
      <c r="D1286" s="2" t="s">
        <v>2927</v>
      </c>
      <c r="E1286" s="4">
        <v>15</v>
      </c>
      <c r="F1286" s="4">
        <v>36345</v>
      </c>
      <c r="G1286" s="4">
        <v>3635</v>
      </c>
      <c r="H1286" s="4">
        <v>39980</v>
      </c>
    </row>
    <row r="1287" spans="1:8" ht="15.75">
      <c r="A1287" s="3" t="s">
        <v>9</v>
      </c>
      <c r="B1287" s="2" t="s">
        <v>4449</v>
      </c>
      <c r="C1287" s="2" t="s">
        <v>1426</v>
      </c>
      <c r="D1287" s="2" t="s">
        <v>4450</v>
      </c>
      <c r="E1287" s="4">
        <v>1350</v>
      </c>
      <c r="F1287" s="4">
        <v>2115450</v>
      </c>
      <c r="G1287" s="4">
        <v>211545</v>
      </c>
      <c r="H1287" s="4">
        <v>2326995</v>
      </c>
    </row>
    <row r="1288" spans="1:8" ht="15.75">
      <c r="A1288" s="3" t="s">
        <v>9</v>
      </c>
      <c r="B1288" s="2" t="s">
        <v>3862</v>
      </c>
      <c r="C1288" s="2" t="s">
        <v>1426</v>
      </c>
      <c r="D1288" s="2" t="s">
        <v>3863</v>
      </c>
      <c r="E1288" s="4">
        <v>20</v>
      </c>
      <c r="F1288" s="4">
        <v>46780</v>
      </c>
      <c r="G1288" s="4">
        <v>4678</v>
      </c>
      <c r="H1288" s="4">
        <v>51458</v>
      </c>
    </row>
    <row r="1289" spans="1:8" ht="15.75">
      <c r="A1289" s="3" t="s">
        <v>9</v>
      </c>
      <c r="B1289" s="2" t="s">
        <v>3866</v>
      </c>
      <c r="C1289" s="2" t="s">
        <v>1426</v>
      </c>
      <c r="D1289" s="2" t="s">
        <v>3867</v>
      </c>
      <c r="E1289" s="4">
        <v>110</v>
      </c>
      <c r="F1289" s="4">
        <v>116160</v>
      </c>
      <c r="G1289" s="4">
        <v>11616</v>
      </c>
      <c r="H1289" s="4">
        <v>127776</v>
      </c>
    </row>
    <row r="1290" spans="1:8" ht="15.75">
      <c r="A1290" s="3" t="s">
        <v>9</v>
      </c>
      <c r="B1290" s="2" t="s">
        <v>3870</v>
      </c>
      <c r="C1290" s="2" t="s">
        <v>1426</v>
      </c>
      <c r="D1290" s="2" t="s">
        <v>3871</v>
      </c>
      <c r="E1290" s="4">
        <v>258</v>
      </c>
      <c r="F1290" s="4">
        <v>312132</v>
      </c>
      <c r="G1290" s="4">
        <v>31213</v>
      </c>
      <c r="H1290" s="4">
        <v>343345</v>
      </c>
    </row>
    <row r="1291" spans="1:8" ht="15.75">
      <c r="A1291" s="3" t="s">
        <v>9</v>
      </c>
      <c r="B1291" s="2" t="s">
        <v>3872</v>
      </c>
      <c r="C1291" s="2" t="s">
        <v>1426</v>
      </c>
      <c r="D1291" s="2" t="s">
        <v>3873</v>
      </c>
      <c r="E1291" s="4">
        <v>995</v>
      </c>
      <c r="F1291" s="4">
        <v>1290960</v>
      </c>
      <c r="G1291" s="4">
        <v>129096</v>
      </c>
      <c r="H1291" s="4">
        <v>1420056</v>
      </c>
    </row>
    <row r="1292" spans="1:8" ht="15.75">
      <c r="A1292" s="3" t="s">
        <v>9</v>
      </c>
      <c r="B1292" s="2" t="s">
        <v>3876</v>
      </c>
      <c r="C1292" s="2" t="s">
        <v>1433</v>
      </c>
      <c r="D1292" s="2" t="s">
        <v>3877</v>
      </c>
      <c r="E1292" s="4">
        <v>110</v>
      </c>
      <c r="F1292" s="4">
        <v>205360</v>
      </c>
      <c r="G1292" s="4">
        <v>20536</v>
      </c>
      <c r="H1292" s="4">
        <v>225896</v>
      </c>
    </row>
    <row r="1293" spans="1:8" ht="15.75">
      <c r="A1293" s="3" t="s">
        <v>9</v>
      </c>
      <c r="B1293" s="2" t="s">
        <v>3878</v>
      </c>
      <c r="C1293" s="2" t="s">
        <v>1433</v>
      </c>
      <c r="D1293" s="2" t="s">
        <v>3879</v>
      </c>
      <c r="E1293" s="4">
        <v>30</v>
      </c>
      <c r="F1293" s="4">
        <v>70020</v>
      </c>
      <c r="G1293" s="4">
        <v>7002</v>
      </c>
      <c r="H1293" s="4">
        <v>77022</v>
      </c>
    </row>
    <row r="1294" spans="1:8" ht="15.75">
      <c r="A1294" s="3" t="s">
        <v>9</v>
      </c>
      <c r="B1294" s="2" t="s">
        <v>3880</v>
      </c>
      <c r="C1294" s="2" t="s">
        <v>1433</v>
      </c>
      <c r="D1294" s="2" t="s">
        <v>3881</v>
      </c>
      <c r="E1294" s="4">
        <v>3730</v>
      </c>
      <c r="F1294" s="4">
        <v>3720020</v>
      </c>
      <c r="G1294" s="4">
        <v>372002</v>
      </c>
      <c r="H1294" s="4">
        <v>4092022</v>
      </c>
    </row>
    <row r="1295" spans="1:8" ht="15.75">
      <c r="A1295" s="3" t="s">
        <v>9</v>
      </c>
      <c r="B1295" s="2" t="s">
        <v>3882</v>
      </c>
      <c r="C1295" s="2" t="s">
        <v>1433</v>
      </c>
      <c r="D1295" s="2" t="s">
        <v>3883</v>
      </c>
      <c r="E1295" s="4"/>
      <c r="F1295" s="4"/>
      <c r="G1295" s="4"/>
      <c r="H1295" s="4"/>
    </row>
    <row r="1296" spans="1:8" ht="15.75">
      <c r="A1296" s="3" t="s">
        <v>9</v>
      </c>
      <c r="B1296" s="2" t="s">
        <v>3884</v>
      </c>
      <c r="C1296" s="2" t="s">
        <v>1433</v>
      </c>
      <c r="D1296" s="2" t="s">
        <v>3885</v>
      </c>
      <c r="E1296" s="4">
        <v>5</v>
      </c>
      <c r="F1296" s="4">
        <v>19485</v>
      </c>
      <c r="G1296" s="4">
        <v>1949</v>
      </c>
      <c r="H1296" s="4">
        <v>21434</v>
      </c>
    </row>
    <row r="1297" spans="1:8" ht="15.75">
      <c r="A1297" s="3" t="s">
        <v>9</v>
      </c>
      <c r="B1297" s="2" t="s">
        <v>3886</v>
      </c>
      <c r="C1297" s="2" t="s">
        <v>1433</v>
      </c>
      <c r="D1297" s="2" t="s">
        <v>3887</v>
      </c>
      <c r="E1297" s="4">
        <v>670</v>
      </c>
      <c r="F1297" s="4">
        <v>727620</v>
      </c>
      <c r="G1297" s="4">
        <v>72762</v>
      </c>
      <c r="H1297" s="4">
        <v>800382</v>
      </c>
    </row>
    <row r="1298" spans="1:8" ht="15.75">
      <c r="A1298" s="3" t="s">
        <v>9</v>
      </c>
      <c r="B1298" s="2" t="s">
        <v>3888</v>
      </c>
      <c r="C1298" s="2" t="s">
        <v>1433</v>
      </c>
      <c r="D1298" s="2" t="s">
        <v>3889</v>
      </c>
      <c r="E1298" s="4">
        <v>3885</v>
      </c>
      <c r="F1298" s="4">
        <v>4716855</v>
      </c>
      <c r="G1298" s="4">
        <v>471686</v>
      </c>
      <c r="H1298" s="4">
        <v>5188541</v>
      </c>
    </row>
    <row r="1299" spans="1:8" ht="15.75">
      <c r="A1299" s="3" t="s">
        <v>9</v>
      </c>
      <c r="B1299" s="2" t="s">
        <v>3890</v>
      </c>
      <c r="C1299" s="2" t="s">
        <v>1433</v>
      </c>
      <c r="D1299" s="2" t="s">
        <v>3891</v>
      </c>
      <c r="E1299" s="4">
        <v>30</v>
      </c>
      <c r="F1299" s="4">
        <v>48270</v>
      </c>
      <c r="G1299" s="4">
        <v>4827</v>
      </c>
      <c r="H1299" s="4">
        <v>53097</v>
      </c>
    </row>
    <row r="1300" spans="1:8" ht="15.75">
      <c r="A1300" s="3" t="s">
        <v>9</v>
      </c>
      <c r="B1300" s="2" t="s">
        <v>3892</v>
      </c>
      <c r="C1300" s="2" t="s">
        <v>1433</v>
      </c>
      <c r="D1300" s="2" t="s">
        <v>3893</v>
      </c>
      <c r="E1300" s="4">
        <v>1210</v>
      </c>
      <c r="F1300" s="4">
        <v>2087240</v>
      </c>
      <c r="G1300" s="4">
        <v>208724</v>
      </c>
      <c r="H1300" s="4">
        <v>2295964</v>
      </c>
    </row>
    <row r="1301" spans="1:8" ht="15.75">
      <c r="A1301" s="3" t="s">
        <v>9</v>
      </c>
      <c r="B1301" s="2" t="s">
        <v>3894</v>
      </c>
      <c r="C1301" s="2" t="s">
        <v>1433</v>
      </c>
      <c r="D1301" s="2" t="s">
        <v>3895</v>
      </c>
      <c r="E1301" s="4">
        <v>20</v>
      </c>
      <c r="F1301" s="4">
        <v>31880</v>
      </c>
      <c r="G1301" s="4">
        <v>3188</v>
      </c>
      <c r="H1301" s="4">
        <v>35068</v>
      </c>
    </row>
    <row r="1302" spans="1:8" ht="15.75">
      <c r="A1302" s="3" t="s">
        <v>9</v>
      </c>
      <c r="B1302" s="2" t="s">
        <v>3896</v>
      </c>
      <c r="C1302" s="2" t="s">
        <v>1433</v>
      </c>
      <c r="D1302" s="2" t="s">
        <v>3897</v>
      </c>
      <c r="E1302" s="4">
        <v>20</v>
      </c>
      <c r="F1302" s="4">
        <v>33480</v>
      </c>
      <c r="G1302" s="4">
        <v>3348</v>
      </c>
      <c r="H1302" s="4">
        <v>36828</v>
      </c>
    </row>
    <row r="1303" spans="1:8" ht="15.75">
      <c r="A1303" s="3" t="s">
        <v>9</v>
      </c>
      <c r="B1303" s="2" t="s">
        <v>3898</v>
      </c>
      <c r="C1303" s="2" t="s">
        <v>1433</v>
      </c>
      <c r="D1303" s="2" t="s">
        <v>3899</v>
      </c>
      <c r="E1303" s="4">
        <v>165</v>
      </c>
      <c r="F1303" s="4">
        <v>264000</v>
      </c>
      <c r="G1303" s="4">
        <v>26400</v>
      </c>
      <c r="H1303" s="4">
        <v>290400</v>
      </c>
    </row>
    <row r="1304" spans="1:8" ht="15.75">
      <c r="A1304" s="3" t="s">
        <v>9</v>
      </c>
      <c r="B1304" s="2" t="s">
        <v>3903</v>
      </c>
      <c r="C1304" s="2" t="s">
        <v>3902</v>
      </c>
      <c r="D1304" s="2" t="s">
        <v>2644</v>
      </c>
      <c r="E1304" s="4">
        <v>25</v>
      </c>
      <c r="F1304" s="4">
        <v>97500</v>
      </c>
      <c r="G1304" s="4">
        <v>9750</v>
      </c>
      <c r="H1304" s="4">
        <v>107250</v>
      </c>
    </row>
    <row r="1305" spans="1:8" ht="15.75">
      <c r="A1305" s="3" t="s">
        <v>9</v>
      </c>
      <c r="B1305" s="2" t="s">
        <v>6369</v>
      </c>
      <c r="C1305" s="2" t="s">
        <v>3905</v>
      </c>
      <c r="D1305" s="2" t="s">
        <v>2644</v>
      </c>
      <c r="E1305" s="4">
        <v>1</v>
      </c>
      <c r="F1305" s="4">
        <v>4000</v>
      </c>
      <c r="G1305" s="4">
        <v>400</v>
      </c>
      <c r="H1305" s="4">
        <v>4400</v>
      </c>
    </row>
    <row r="1306" spans="1:8" ht="15.75">
      <c r="A1306" s="3" t="s">
        <v>9</v>
      </c>
      <c r="B1306" s="2" t="s">
        <v>6357</v>
      </c>
      <c r="C1306" s="2" t="s">
        <v>3905</v>
      </c>
      <c r="D1306" s="2" t="s">
        <v>2646</v>
      </c>
      <c r="E1306" s="4">
        <v>3</v>
      </c>
      <c r="F1306" s="4">
        <v>15000</v>
      </c>
      <c r="G1306" s="4">
        <v>1500</v>
      </c>
      <c r="H1306" s="4">
        <v>16500</v>
      </c>
    </row>
    <row r="1307" spans="1:8" ht="15.75">
      <c r="A1307" s="3" t="s">
        <v>9</v>
      </c>
      <c r="B1307" s="2" t="s">
        <v>6358</v>
      </c>
      <c r="C1307" s="2" t="s">
        <v>3912</v>
      </c>
      <c r="D1307" s="2" t="s">
        <v>2646</v>
      </c>
      <c r="E1307" s="4">
        <v>3</v>
      </c>
      <c r="F1307" s="4">
        <v>15000</v>
      </c>
      <c r="G1307" s="4">
        <v>1500</v>
      </c>
      <c r="H1307" s="4">
        <v>16500</v>
      </c>
    </row>
    <row r="1308" spans="1:8" ht="15.75">
      <c r="A1308" s="3" t="s">
        <v>9</v>
      </c>
      <c r="B1308" s="2" t="s">
        <v>3913</v>
      </c>
      <c r="C1308" s="2" t="s">
        <v>3912</v>
      </c>
      <c r="D1308" s="2" t="s">
        <v>2648</v>
      </c>
      <c r="E1308" s="4">
        <v>2</v>
      </c>
      <c r="F1308" s="4">
        <v>11600</v>
      </c>
      <c r="G1308" s="4">
        <v>1160</v>
      </c>
      <c r="H1308" s="4">
        <v>12760</v>
      </c>
    </row>
    <row r="1309" spans="1:8" ht="15.75">
      <c r="A1309" s="3" t="s">
        <v>9</v>
      </c>
      <c r="B1309" s="2" t="s">
        <v>3915</v>
      </c>
      <c r="C1309" s="2" t="s">
        <v>2827</v>
      </c>
      <c r="D1309" s="2" t="s">
        <v>2644</v>
      </c>
      <c r="E1309" s="4">
        <v>11</v>
      </c>
      <c r="F1309" s="4">
        <v>42900</v>
      </c>
      <c r="G1309" s="4">
        <v>4290</v>
      </c>
      <c r="H1309" s="4">
        <v>47190</v>
      </c>
    </row>
    <row r="1310" spans="1:8" ht="15.75">
      <c r="A1310" s="3" t="s">
        <v>9</v>
      </c>
      <c r="B1310" s="2" t="s">
        <v>6359</v>
      </c>
      <c r="C1310" s="2" t="s">
        <v>2827</v>
      </c>
      <c r="D1310" s="2" t="s">
        <v>2667</v>
      </c>
      <c r="E1310" s="4">
        <v>8</v>
      </c>
      <c r="F1310" s="4">
        <v>27200</v>
      </c>
      <c r="G1310" s="4">
        <v>2720</v>
      </c>
      <c r="H1310" s="4">
        <v>29920</v>
      </c>
    </row>
    <row r="1311" spans="1:8" ht="15.75">
      <c r="A1311" s="3" t="s">
        <v>9</v>
      </c>
      <c r="B1311" s="2" t="s">
        <v>6372</v>
      </c>
      <c r="C1311" s="2" t="s">
        <v>3912</v>
      </c>
      <c r="D1311" s="2" t="s">
        <v>2644</v>
      </c>
      <c r="E1311" s="4">
        <v>2</v>
      </c>
      <c r="F1311" s="4">
        <v>8000</v>
      </c>
      <c r="G1311" s="4">
        <v>800</v>
      </c>
      <c r="H1311" s="4">
        <v>8800</v>
      </c>
    </row>
    <row r="1312" spans="1:8" ht="15.75">
      <c r="A1312" s="3" t="s">
        <v>9</v>
      </c>
      <c r="B1312" s="2" t="s">
        <v>6370</v>
      </c>
      <c r="C1312" s="2" t="s">
        <v>3902</v>
      </c>
      <c r="D1312" s="2" t="s">
        <v>2648</v>
      </c>
      <c r="E1312" s="4">
        <v>15</v>
      </c>
      <c r="F1312" s="4">
        <v>85500</v>
      </c>
      <c r="G1312" s="4">
        <v>8550</v>
      </c>
      <c r="H1312" s="4">
        <v>94050</v>
      </c>
    </row>
    <row r="1313" spans="1:8" ht="15.75">
      <c r="A1313" s="3" t="s">
        <v>9</v>
      </c>
      <c r="B1313" s="2" t="s">
        <v>6371</v>
      </c>
      <c r="C1313" s="2" t="s">
        <v>3905</v>
      </c>
      <c r="D1313" s="2" t="s">
        <v>2648</v>
      </c>
      <c r="E1313" s="4">
        <v>1</v>
      </c>
      <c r="F1313" s="4">
        <v>5700</v>
      </c>
      <c r="G1313" s="4">
        <v>570</v>
      </c>
      <c r="H1313" s="4">
        <v>6270</v>
      </c>
    </row>
    <row r="1314" spans="1:8" ht="15.75">
      <c r="A1314" s="3" t="s">
        <v>9</v>
      </c>
      <c r="B1314" s="2" t="s">
        <v>3978</v>
      </c>
      <c r="C1314" s="2" t="s">
        <v>3975</v>
      </c>
      <c r="D1314" s="2" t="s">
        <v>3979</v>
      </c>
      <c r="E1314" s="4">
        <v>10000</v>
      </c>
      <c r="F1314" s="4">
        <v>11880000</v>
      </c>
      <c r="G1314" s="4">
        <v>1188000</v>
      </c>
      <c r="H1314" s="4">
        <v>13068000</v>
      </c>
    </row>
    <row r="1315" spans="1:8" ht="15.75">
      <c r="A1315" s="3" t="s">
        <v>9</v>
      </c>
      <c r="B1315" s="2" t="s">
        <v>4001</v>
      </c>
      <c r="C1315" s="2" t="s">
        <v>4000</v>
      </c>
      <c r="D1315" s="2" t="s">
        <v>4002</v>
      </c>
      <c r="E1315" s="4">
        <v>76220</v>
      </c>
      <c r="F1315" s="4">
        <v>74905932</v>
      </c>
      <c r="G1315" s="4">
        <v>7490593</v>
      </c>
      <c r="H1315" s="4">
        <v>82396525</v>
      </c>
    </row>
    <row r="1316" spans="1:8" ht="15.75">
      <c r="A1316" s="3" t="s">
        <v>9</v>
      </c>
      <c r="B1316" s="2" t="s">
        <v>6133</v>
      </c>
      <c r="C1316" s="2" t="s">
        <v>6134</v>
      </c>
      <c r="D1316" s="2" t="s">
        <v>6135</v>
      </c>
      <c r="E1316" s="4">
        <v>100</v>
      </c>
      <c r="F1316" s="4">
        <v>1592700</v>
      </c>
      <c r="G1316" s="4">
        <v>159270</v>
      </c>
      <c r="H1316" s="4">
        <v>1751970</v>
      </c>
    </row>
    <row r="1317" spans="1:8" ht="15.75">
      <c r="A1317" s="3" t="s">
        <v>9</v>
      </c>
      <c r="B1317" s="2" t="s">
        <v>6360</v>
      </c>
      <c r="C1317" s="2" t="s">
        <v>6361</v>
      </c>
      <c r="D1317" s="2" t="s">
        <v>1477</v>
      </c>
      <c r="E1317" s="4">
        <v>6</v>
      </c>
      <c r="F1317" s="4">
        <v>216000</v>
      </c>
      <c r="G1317" s="4">
        <v>21600</v>
      </c>
      <c r="H1317" s="4">
        <v>237600</v>
      </c>
    </row>
    <row r="1318" spans="1:8" ht="15.75">
      <c r="A1318" s="3" t="s">
        <v>9</v>
      </c>
      <c r="B1318" s="2" t="s">
        <v>6141</v>
      </c>
      <c r="C1318" s="2" t="s">
        <v>6142</v>
      </c>
      <c r="D1318" s="2" t="s">
        <v>6143</v>
      </c>
      <c r="E1318" s="4">
        <v>72</v>
      </c>
      <c r="F1318" s="4">
        <v>3499300</v>
      </c>
      <c r="G1318" s="4">
        <v>349930</v>
      </c>
      <c r="H1318" s="4">
        <v>3849230</v>
      </c>
    </row>
    <row r="1319" spans="1:8" ht="15.75">
      <c r="A1319" s="3" t="s">
        <v>9</v>
      </c>
      <c r="B1319" s="2" t="s">
        <v>6355</v>
      </c>
      <c r="C1319" s="2" t="s">
        <v>6356</v>
      </c>
      <c r="D1319" s="2"/>
      <c r="E1319" s="4">
        <v>2</v>
      </c>
      <c r="F1319" s="4">
        <v>75000</v>
      </c>
      <c r="G1319" s="4">
        <v>7500</v>
      </c>
      <c r="H1319" s="4">
        <v>82500</v>
      </c>
    </row>
    <row r="1320" spans="1:8" ht="15.75">
      <c r="A1320" s="3" t="s">
        <v>9</v>
      </c>
      <c r="B1320" s="2" t="s">
        <v>6329</v>
      </c>
      <c r="C1320" s="2" t="s">
        <v>6330</v>
      </c>
      <c r="D1320" s="2" t="s">
        <v>1477</v>
      </c>
      <c r="E1320" s="4">
        <v>13</v>
      </c>
      <c r="F1320" s="4">
        <v>1027000</v>
      </c>
      <c r="G1320" s="4">
        <v>102700</v>
      </c>
      <c r="H1320" s="4">
        <v>1129700</v>
      </c>
    </row>
    <row r="1321" spans="1:8" ht="15.75">
      <c r="A1321" s="3" t="s">
        <v>9</v>
      </c>
      <c r="B1321" s="2" t="s">
        <v>6144</v>
      </c>
      <c r="C1321" s="2" t="s">
        <v>6145</v>
      </c>
      <c r="D1321" s="2" t="s">
        <v>6146</v>
      </c>
      <c r="E1321" s="4">
        <v>35</v>
      </c>
      <c r="F1321" s="4">
        <v>2061500</v>
      </c>
      <c r="G1321" s="4">
        <v>206150</v>
      </c>
      <c r="H1321" s="4">
        <v>2267650</v>
      </c>
    </row>
    <row r="1322" spans="1:8" ht="15.75">
      <c r="A1322" s="3" t="s">
        <v>9</v>
      </c>
      <c r="B1322" s="2" t="s">
        <v>6147</v>
      </c>
      <c r="C1322" s="2" t="s">
        <v>6148</v>
      </c>
      <c r="D1322" s="2" t="s">
        <v>6149</v>
      </c>
      <c r="E1322" s="4">
        <v>4</v>
      </c>
      <c r="F1322" s="4">
        <v>277200</v>
      </c>
      <c r="G1322" s="4">
        <v>27720</v>
      </c>
      <c r="H1322" s="4">
        <v>304920</v>
      </c>
    </row>
    <row r="1323" spans="1:8" ht="15.75">
      <c r="A1323" s="3" t="s">
        <v>9</v>
      </c>
      <c r="B1323" s="2" t="s">
        <v>6352</v>
      </c>
      <c r="C1323" s="2" t="s">
        <v>6153</v>
      </c>
      <c r="D1323" s="2" t="s">
        <v>1477</v>
      </c>
      <c r="E1323" s="4">
        <v>1</v>
      </c>
      <c r="F1323" s="4">
        <v>125100</v>
      </c>
      <c r="G1323" s="4">
        <v>12510</v>
      </c>
      <c r="H1323" s="4">
        <v>137610</v>
      </c>
    </row>
    <row r="1324" spans="1:8" ht="15.75">
      <c r="A1324" s="3" t="s">
        <v>9</v>
      </c>
      <c r="B1324" s="2" t="s">
        <v>6309</v>
      </c>
      <c r="C1324" s="2" t="s">
        <v>6310</v>
      </c>
      <c r="D1324" s="2" t="s">
        <v>6311</v>
      </c>
      <c r="E1324" s="4">
        <v>9</v>
      </c>
      <c r="F1324" s="4">
        <v>612900</v>
      </c>
      <c r="G1324" s="4">
        <v>61290</v>
      </c>
      <c r="H1324" s="4">
        <v>674190</v>
      </c>
    </row>
    <row r="1325" spans="1:8" ht="15.75">
      <c r="A1325" s="3" t="s">
        <v>9</v>
      </c>
      <c r="B1325" s="2" t="s">
        <v>6155</v>
      </c>
      <c r="C1325" s="2" t="s">
        <v>6156</v>
      </c>
      <c r="D1325" s="2"/>
      <c r="E1325" s="4">
        <v>2</v>
      </c>
      <c r="F1325" s="4">
        <v>94000</v>
      </c>
      <c r="G1325" s="4">
        <v>9400</v>
      </c>
      <c r="H1325" s="4">
        <v>103400</v>
      </c>
    </row>
    <row r="1326" spans="1:8" ht="15.75">
      <c r="A1326" s="3" t="s">
        <v>9</v>
      </c>
      <c r="B1326" s="2" t="s">
        <v>6157</v>
      </c>
      <c r="C1326" s="2" t="s">
        <v>6158</v>
      </c>
      <c r="D1326" s="2" t="s">
        <v>6159</v>
      </c>
      <c r="E1326" s="4">
        <v>10</v>
      </c>
      <c r="F1326" s="4">
        <v>1404000</v>
      </c>
      <c r="G1326" s="4">
        <v>140400</v>
      </c>
      <c r="H1326" s="4">
        <v>1544400</v>
      </c>
    </row>
    <row r="1327" spans="1:8" ht="15.75">
      <c r="A1327" s="3" t="s">
        <v>9</v>
      </c>
      <c r="B1327" s="2" t="s">
        <v>6160</v>
      </c>
      <c r="C1327" s="2" t="s">
        <v>6161</v>
      </c>
      <c r="D1327" s="2" t="s">
        <v>6162</v>
      </c>
      <c r="E1327" s="4">
        <v>3</v>
      </c>
      <c r="F1327" s="4">
        <v>363204</v>
      </c>
      <c r="G1327" s="4">
        <v>36321</v>
      </c>
      <c r="H1327" s="4">
        <v>399525</v>
      </c>
    </row>
    <row r="1328" spans="1:8" ht="15.75">
      <c r="A1328" s="3" t="s">
        <v>9</v>
      </c>
      <c r="B1328" s="2" t="s">
        <v>6307</v>
      </c>
      <c r="C1328" s="2" t="s">
        <v>6308</v>
      </c>
      <c r="D1328" s="2"/>
      <c r="E1328" s="4">
        <v>68</v>
      </c>
      <c r="F1328" s="4">
        <v>447600</v>
      </c>
      <c r="G1328" s="4">
        <v>44760</v>
      </c>
      <c r="H1328" s="4">
        <v>492360</v>
      </c>
    </row>
    <row r="1329" spans="1:8" ht="15.75">
      <c r="A1329" s="3" t="s">
        <v>9</v>
      </c>
      <c r="B1329" s="2" t="s">
        <v>4638</v>
      </c>
      <c r="C1329" s="2" t="s">
        <v>4636</v>
      </c>
      <c r="D1329" s="2"/>
      <c r="E1329" s="4">
        <v>91</v>
      </c>
      <c r="F1329" s="4">
        <v>592200</v>
      </c>
      <c r="G1329" s="4">
        <v>59220</v>
      </c>
      <c r="H1329" s="4">
        <v>651420</v>
      </c>
    </row>
    <row r="1330" spans="1:8" ht="15.75">
      <c r="A1330" s="3" t="s">
        <v>9</v>
      </c>
      <c r="B1330" s="2" t="s">
        <v>4640</v>
      </c>
      <c r="C1330" s="2" t="s">
        <v>4639</v>
      </c>
      <c r="D1330" s="2"/>
      <c r="E1330" s="4">
        <v>67</v>
      </c>
      <c r="F1330" s="4">
        <v>423100</v>
      </c>
      <c r="G1330" s="4">
        <v>42310</v>
      </c>
      <c r="H1330" s="4">
        <v>465410</v>
      </c>
    </row>
    <row r="1331" spans="1:8" ht="15.75">
      <c r="A1331" s="3" t="s">
        <v>9</v>
      </c>
      <c r="B1331" s="2" t="s">
        <v>6274</v>
      </c>
      <c r="C1331" s="2" t="s">
        <v>6275</v>
      </c>
      <c r="D1331" s="2" t="s">
        <v>6276</v>
      </c>
      <c r="E1331" s="4">
        <v>150</v>
      </c>
      <c r="F1331" s="4">
        <v>975000</v>
      </c>
      <c r="G1331" s="4">
        <v>97500</v>
      </c>
      <c r="H1331" s="4">
        <v>1072500</v>
      </c>
    </row>
    <row r="1332" spans="1:8" ht="15.75">
      <c r="A1332" s="3" t="s">
        <v>9</v>
      </c>
      <c r="B1332" s="2" t="s">
        <v>4642</v>
      </c>
      <c r="C1332" s="2" t="s">
        <v>4641</v>
      </c>
      <c r="D1332" s="2"/>
      <c r="E1332" s="4">
        <v>22</v>
      </c>
      <c r="F1332" s="4">
        <v>163800</v>
      </c>
      <c r="G1332" s="4">
        <v>16380</v>
      </c>
      <c r="H1332" s="4">
        <v>180180</v>
      </c>
    </row>
    <row r="1333" spans="1:8" ht="15.75">
      <c r="A1333" s="3" t="s">
        <v>9</v>
      </c>
      <c r="B1333" s="2" t="s">
        <v>6299</v>
      </c>
      <c r="C1333" s="2" t="s">
        <v>6300</v>
      </c>
      <c r="D1333" s="2" t="s">
        <v>6165</v>
      </c>
      <c r="E1333" s="4">
        <v>27</v>
      </c>
      <c r="F1333" s="4">
        <v>171100</v>
      </c>
      <c r="G1333" s="4">
        <v>17110</v>
      </c>
      <c r="H1333" s="4">
        <v>188210</v>
      </c>
    </row>
    <row r="1334" spans="1:8" ht="15.75">
      <c r="A1334" s="3" t="s">
        <v>9</v>
      </c>
      <c r="B1334" s="2" t="s">
        <v>6166</v>
      </c>
      <c r="C1334" s="2" t="s">
        <v>6167</v>
      </c>
      <c r="D1334" s="2" t="s">
        <v>6168</v>
      </c>
      <c r="E1334" s="4">
        <v>80</v>
      </c>
      <c r="F1334" s="4">
        <v>1105440</v>
      </c>
      <c r="G1334" s="4">
        <v>110544</v>
      </c>
      <c r="H1334" s="4">
        <v>1215984</v>
      </c>
    </row>
    <row r="1335" spans="1:8" ht="15.75">
      <c r="A1335" s="3" t="s">
        <v>9</v>
      </c>
      <c r="B1335" s="2" t="s">
        <v>6169</v>
      </c>
      <c r="C1335" s="2" t="s">
        <v>6170</v>
      </c>
      <c r="D1335" s="2"/>
      <c r="E1335" s="4">
        <v>20</v>
      </c>
      <c r="F1335" s="4">
        <v>340000</v>
      </c>
      <c r="G1335" s="4">
        <v>34000</v>
      </c>
      <c r="H1335" s="4">
        <v>374000</v>
      </c>
    </row>
    <row r="1336" spans="1:8" ht="15.75">
      <c r="A1336" s="3" t="s">
        <v>9</v>
      </c>
      <c r="B1336" s="2" t="s">
        <v>6349</v>
      </c>
      <c r="C1336" s="2" t="s">
        <v>6350</v>
      </c>
      <c r="D1336" s="2" t="s">
        <v>6351</v>
      </c>
      <c r="E1336" s="4">
        <v>1</v>
      </c>
      <c r="F1336" s="4">
        <v>21500</v>
      </c>
      <c r="G1336" s="4">
        <v>2150</v>
      </c>
      <c r="H1336" s="4">
        <v>23650</v>
      </c>
    </row>
    <row r="1337" spans="1:8" ht="15.75">
      <c r="A1337" s="3" t="s">
        <v>9</v>
      </c>
      <c r="B1337" s="2" t="s">
        <v>6353</v>
      </c>
      <c r="C1337" s="2" t="s">
        <v>6174</v>
      </c>
      <c r="D1337" s="2" t="s">
        <v>6354</v>
      </c>
      <c r="E1337" s="4">
        <v>16</v>
      </c>
      <c r="F1337" s="4">
        <v>344000</v>
      </c>
      <c r="G1337" s="4">
        <v>34400</v>
      </c>
      <c r="H1337" s="4">
        <v>378400</v>
      </c>
    </row>
    <row r="1338" spans="1:8" ht="15.75">
      <c r="A1338" s="3" t="s">
        <v>9</v>
      </c>
      <c r="B1338" s="2" t="s">
        <v>4649</v>
      </c>
      <c r="C1338" s="2" t="s">
        <v>4643</v>
      </c>
      <c r="D1338" s="2" t="s">
        <v>4650</v>
      </c>
      <c r="E1338" s="4">
        <v>8</v>
      </c>
      <c r="F1338" s="4">
        <v>37600000</v>
      </c>
      <c r="G1338" s="4">
        <v>3760000</v>
      </c>
      <c r="H1338" s="4">
        <v>41360000</v>
      </c>
    </row>
    <row r="1339" spans="1:8" ht="15.75">
      <c r="A1339" s="3" t="s">
        <v>9</v>
      </c>
      <c r="B1339" s="2" t="s">
        <v>6187</v>
      </c>
      <c r="C1339" s="2" t="s">
        <v>6188</v>
      </c>
      <c r="D1339" s="2" t="s">
        <v>6189</v>
      </c>
      <c r="E1339" s="4">
        <v>1</v>
      </c>
      <c r="F1339" s="4">
        <v>60000</v>
      </c>
      <c r="G1339" s="4">
        <v>6000</v>
      </c>
      <c r="H1339" s="4">
        <v>66000</v>
      </c>
    </row>
    <row r="1340" spans="1:8" ht="15.75">
      <c r="A1340" s="3" t="s">
        <v>9</v>
      </c>
      <c r="B1340" s="2" t="s">
        <v>6288</v>
      </c>
      <c r="C1340" s="2" t="s">
        <v>6289</v>
      </c>
      <c r="D1340" s="2" t="s">
        <v>6290</v>
      </c>
      <c r="E1340" s="4">
        <v>2</v>
      </c>
      <c r="F1340" s="4">
        <v>730000</v>
      </c>
      <c r="G1340" s="4">
        <v>73000</v>
      </c>
      <c r="H1340" s="4">
        <v>803000</v>
      </c>
    </row>
    <row r="1341" spans="1:8" ht="15.75">
      <c r="A1341" s="3" t="s">
        <v>9</v>
      </c>
      <c r="B1341" s="2" t="s">
        <v>6337</v>
      </c>
      <c r="C1341" s="2" t="s">
        <v>6338</v>
      </c>
      <c r="D1341" s="2" t="s">
        <v>6339</v>
      </c>
      <c r="E1341" s="4">
        <v>3</v>
      </c>
      <c r="F1341" s="4">
        <v>870000</v>
      </c>
      <c r="G1341" s="4">
        <v>87000</v>
      </c>
      <c r="H1341" s="4">
        <v>957000</v>
      </c>
    </row>
    <row r="1342" spans="1:8" ht="15.75">
      <c r="A1342" s="3" t="s">
        <v>9</v>
      </c>
      <c r="B1342" s="2" t="s">
        <v>6193</v>
      </c>
      <c r="C1342" s="2" t="s">
        <v>6194</v>
      </c>
      <c r="D1342" s="2" t="s">
        <v>6362</v>
      </c>
      <c r="E1342" s="4">
        <v>96</v>
      </c>
      <c r="F1342" s="4">
        <v>672000</v>
      </c>
      <c r="G1342" s="4">
        <v>67200</v>
      </c>
      <c r="H1342" s="4">
        <v>739200</v>
      </c>
    </row>
    <row r="1343" spans="1:8" ht="15.75">
      <c r="A1343" s="3" t="s">
        <v>9</v>
      </c>
      <c r="B1343" s="2" t="s">
        <v>4836</v>
      </c>
      <c r="C1343" s="2" t="s">
        <v>4834</v>
      </c>
      <c r="D1343" s="2" t="s">
        <v>4837</v>
      </c>
      <c r="E1343" s="4">
        <v>10</v>
      </c>
      <c r="F1343" s="4">
        <v>9000</v>
      </c>
      <c r="G1343" s="4">
        <v>900</v>
      </c>
      <c r="H1343" s="4">
        <v>9900</v>
      </c>
    </row>
    <row r="1344" spans="1:8" ht="15.75">
      <c r="A1344" s="3" t="s">
        <v>9</v>
      </c>
      <c r="B1344" s="2" t="s">
        <v>4843</v>
      </c>
      <c r="C1344" s="2" t="s">
        <v>4840</v>
      </c>
      <c r="D1344" s="2" t="s">
        <v>4844</v>
      </c>
      <c r="E1344" s="4">
        <v>106</v>
      </c>
      <c r="F1344" s="4">
        <v>221000</v>
      </c>
      <c r="G1344" s="4">
        <v>22100</v>
      </c>
      <c r="H1344" s="4">
        <v>243100</v>
      </c>
    </row>
    <row r="1345" spans="1:8" ht="15.75">
      <c r="A1345" s="3" t="s">
        <v>9</v>
      </c>
      <c r="B1345" s="2" t="s">
        <v>4903</v>
      </c>
      <c r="C1345" s="2" t="s">
        <v>4902</v>
      </c>
      <c r="D1345" s="2" t="s">
        <v>4904</v>
      </c>
      <c r="E1345" s="4">
        <v>260</v>
      </c>
      <c r="F1345" s="4">
        <v>294080</v>
      </c>
      <c r="G1345" s="4">
        <v>29408</v>
      </c>
      <c r="H1345" s="4">
        <v>323488</v>
      </c>
    </row>
    <row r="1346" spans="1:8" ht="15.75">
      <c r="A1346" s="3" t="s">
        <v>9</v>
      </c>
      <c r="B1346" s="2" t="s">
        <v>6277</v>
      </c>
      <c r="C1346" s="2" t="s">
        <v>4931</v>
      </c>
      <c r="D1346" s="2" t="s">
        <v>6278</v>
      </c>
      <c r="E1346" s="4">
        <v>1400</v>
      </c>
      <c r="F1346" s="4">
        <v>23774</v>
      </c>
      <c r="G1346" s="4">
        <v>2377</v>
      </c>
      <c r="H1346" s="4">
        <v>26151</v>
      </c>
    </row>
    <row r="1347" spans="1:8" ht="15.75">
      <c r="A1347" s="3" t="s">
        <v>9</v>
      </c>
      <c r="B1347" s="2" t="s">
        <v>6222</v>
      </c>
      <c r="C1347" s="2" t="s">
        <v>6223</v>
      </c>
      <c r="D1347" s="2" t="s">
        <v>5215</v>
      </c>
      <c r="E1347" s="4"/>
      <c r="F1347" s="4"/>
      <c r="G1347" s="4"/>
      <c r="H1347" s="4"/>
    </row>
    <row r="1348" spans="1:8" ht="15.75">
      <c r="A1348" s="3" t="s">
        <v>9</v>
      </c>
      <c r="B1348" s="2" t="s">
        <v>6224</v>
      </c>
      <c r="C1348" s="2" t="s">
        <v>6225</v>
      </c>
      <c r="D1348" s="2" t="s">
        <v>6226</v>
      </c>
      <c r="E1348" s="4">
        <v>15</v>
      </c>
      <c r="F1348" s="4">
        <v>45360</v>
      </c>
      <c r="G1348" s="4">
        <v>4536</v>
      </c>
      <c r="H1348" s="4">
        <v>49896</v>
      </c>
    </row>
    <row r="1349" spans="1:8" ht="15.75">
      <c r="A1349" s="3" t="s">
        <v>9</v>
      </c>
      <c r="B1349" s="2" t="s">
        <v>6363</v>
      </c>
      <c r="C1349" s="2" t="s">
        <v>6364</v>
      </c>
      <c r="D1349" s="2" t="s">
        <v>6365</v>
      </c>
      <c r="E1349" s="4">
        <v>1</v>
      </c>
      <c r="F1349" s="4">
        <v>1000</v>
      </c>
      <c r="G1349" s="4">
        <v>100</v>
      </c>
      <c r="H1349" s="4">
        <v>1100</v>
      </c>
    </row>
    <row r="1350" spans="1:8" ht="15.75">
      <c r="A1350" s="3" t="s">
        <v>9</v>
      </c>
      <c r="B1350" s="2" t="s">
        <v>6366</v>
      </c>
      <c r="C1350" s="2" t="s">
        <v>6367</v>
      </c>
      <c r="D1350" s="2" t="s">
        <v>6368</v>
      </c>
      <c r="E1350" s="4">
        <v>1</v>
      </c>
      <c r="F1350" s="4">
        <v>1000</v>
      </c>
      <c r="G1350" s="4">
        <v>100</v>
      </c>
      <c r="H1350" s="4">
        <v>1100</v>
      </c>
    </row>
    <row r="1351" spans="1:8" ht="15.75">
      <c r="A1351" s="3" t="s">
        <v>9</v>
      </c>
      <c r="B1351" s="2" t="s">
        <v>6230</v>
      </c>
      <c r="C1351" s="2" t="s">
        <v>5160</v>
      </c>
      <c r="D1351" s="2" t="s">
        <v>6231</v>
      </c>
      <c r="E1351" s="4">
        <v>1</v>
      </c>
      <c r="F1351" s="4">
        <v>1000</v>
      </c>
      <c r="G1351" s="4">
        <v>100</v>
      </c>
      <c r="H1351" s="4">
        <v>1100</v>
      </c>
    </row>
    <row r="1352" spans="1:8" ht="15.75">
      <c r="A1352" s="3" t="s">
        <v>9</v>
      </c>
      <c r="B1352" s="2" t="s">
        <v>6280</v>
      </c>
      <c r="C1352" s="2" t="s">
        <v>6281</v>
      </c>
      <c r="D1352" s="2" t="s">
        <v>6282</v>
      </c>
      <c r="E1352" s="4">
        <v>1</v>
      </c>
      <c r="F1352" s="4">
        <v>1000</v>
      </c>
      <c r="G1352" s="4">
        <v>100</v>
      </c>
      <c r="H1352" s="4">
        <v>1100</v>
      </c>
    </row>
    <row r="1353" spans="1:8" ht="15.75">
      <c r="A1353" s="3" t="s">
        <v>9</v>
      </c>
      <c r="B1353" s="2" t="s">
        <v>6233</v>
      </c>
      <c r="C1353" s="2" t="s">
        <v>1478</v>
      </c>
      <c r="D1353" s="2" t="s">
        <v>1480</v>
      </c>
      <c r="E1353" s="4">
        <v>400</v>
      </c>
      <c r="F1353" s="4">
        <v>70182</v>
      </c>
      <c r="G1353" s="4">
        <v>7018</v>
      </c>
      <c r="H1353" s="4">
        <v>77200</v>
      </c>
    </row>
    <row r="1354" spans="1:8" ht="15.75">
      <c r="A1354" s="3" t="s">
        <v>9</v>
      </c>
      <c r="B1354" s="2" t="s">
        <v>6306</v>
      </c>
      <c r="C1354" s="2" t="s">
        <v>1641</v>
      </c>
      <c r="D1354" s="2" t="s">
        <v>1643</v>
      </c>
      <c r="E1354" s="4">
        <v>6</v>
      </c>
      <c r="F1354" s="4">
        <v>9563</v>
      </c>
      <c r="G1354" s="4">
        <v>957</v>
      </c>
      <c r="H1354" s="4">
        <v>10520</v>
      </c>
    </row>
    <row r="1355" spans="1:8" ht="15.75">
      <c r="A1355" s="3" t="s">
        <v>9</v>
      </c>
      <c r="B1355" s="2" t="s">
        <v>6236</v>
      </c>
      <c r="C1355" s="2" t="s">
        <v>1628</v>
      </c>
      <c r="D1355" s="2" t="s">
        <v>1692</v>
      </c>
      <c r="E1355" s="4">
        <v>1</v>
      </c>
      <c r="F1355" s="4">
        <v>33000</v>
      </c>
      <c r="G1355" s="4">
        <v>3300</v>
      </c>
      <c r="H1355" s="4">
        <v>36300</v>
      </c>
    </row>
    <row r="1356" spans="1:8" ht="15.75">
      <c r="A1356" s="3" t="s">
        <v>9</v>
      </c>
      <c r="B1356" s="2" t="s">
        <v>6283</v>
      </c>
      <c r="C1356" s="2" t="s">
        <v>6284</v>
      </c>
      <c r="D1356" s="2" t="s">
        <v>6285</v>
      </c>
      <c r="E1356" s="4">
        <v>4</v>
      </c>
      <c r="F1356" s="4"/>
      <c r="G1356" s="4"/>
      <c r="H1356" s="4"/>
    </row>
    <row r="1357" spans="1:8" ht="15.75">
      <c r="A1357" s="3" t="s">
        <v>9</v>
      </c>
      <c r="B1357" s="2" t="s">
        <v>6239</v>
      </c>
      <c r="C1357" s="2" t="s">
        <v>2005</v>
      </c>
      <c r="D1357" s="2" t="s">
        <v>2007</v>
      </c>
      <c r="E1357" s="4">
        <v>6</v>
      </c>
      <c r="F1357" s="4">
        <v>79800</v>
      </c>
      <c r="G1357" s="4">
        <v>7980</v>
      </c>
      <c r="H1357" s="4">
        <v>87780</v>
      </c>
    </row>
    <row r="1358" spans="1:8" ht="15.75">
      <c r="A1358" s="3" t="s">
        <v>9</v>
      </c>
      <c r="B1358" s="2" t="s">
        <v>6240</v>
      </c>
      <c r="C1358" s="2" t="s">
        <v>2008</v>
      </c>
      <c r="D1358" s="2" t="s">
        <v>2010</v>
      </c>
      <c r="E1358" s="4">
        <v>3</v>
      </c>
      <c r="F1358" s="4">
        <v>70327</v>
      </c>
      <c r="G1358" s="4">
        <v>7033</v>
      </c>
      <c r="H1358" s="4">
        <v>77360</v>
      </c>
    </row>
    <row r="1359" spans="1:8" ht="15.75">
      <c r="A1359" s="3" t="s">
        <v>9</v>
      </c>
      <c r="B1359" s="2" t="s">
        <v>6244</v>
      </c>
      <c r="C1359" s="2" t="s">
        <v>3968</v>
      </c>
      <c r="D1359" s="2" t="s">
        <v>6245</v>
      </c>
      <c r="E1359" s="4">
        <v>10</v>
      </c>
      <c r="F1359" s="4">
        <v>21000</v>
      </c>
      <c r="G1359" s="4">
        <v>2100</v>
      </c>
      <c r="H1359" s="4">
        <v>23100</v>
      </c>
    </row>
    <row r="1360" spans="1:8" ht="15.75">
      <c r="A1360" s="3" t="s">
        <v>9</v>
      </c>
      <c r="B1360" s="2" t="s">
        <v>6247</v>
      </c>
      <c r="C1360" s="2" t="s">
        <v>4000</v>
      </c>
      <c r="D1360" s="2" t="s">
        <v>6248</v>
      </c>
      <c r="E1360" s="4">
        <v>60</v>
      </c>
      <c r="F1360" s="4">
        <v>132000</v>
      </c>
      <c r="G1360" s="4">
        <v>13200</v>
      </c>
      <c r="H1360" s="4">
        <v>145200</v>
      </c>
    </row>
    <row r="1361" spans="1:8" ht="15.75">
      <c r="A1361" s="3" t="s">
        <v>9</v>
      </c>
      <c r="B1361" s="2" t="s">
        <v>6252</v>
      </c>
      <c r="C1361" s="2" t="s">
        <v>6253</v>
      </c>
      <c r="D1361" s="2"/>
      <c r="E1361" s="4">
        <v>27</v>
      </c>
      <c r="F1361" s="4">
        <v>703091</v>
      </c>
      <c r="G1361" s="4">
        <v>70309</v>
      </c>
      <c r="H1361" s="4">
        <v>773400</v>
      </c>
    </row>
    <row r="1362" spans="1:8" ht="15.75">
      <c r="A1362" s="3" t="s">
        <v>9</v>
      </c>
      <c r="B1362" s="2" t="s">
        <v>6254</v>
      </c>
      <c r="C1362" s="2" t="s">
        <v>6255</v>
      </c>
      <c r="D1362" s="2"/>
      <c r="E1362" s="4">
        <v>69</v>
      </c>
      <c r="F1362" s="4">
        <v>478837</v>
      </c>
      <c r="G1362" s="4">
        <v>47884</v>
      </c>
      <c r="H1362" s="4">
        <v>526721</v>
      </c>
    </row>
    <row r="1363" spans="1:8" ht="15.75">
      <c r="A1363" s="3" t="s">
        <v>9</v>
      </c>
      <c r="B1363" s="2" t="s">
        <v>6256</v>
      </c>
      <c r="C1363" s="2" t="s">
        <v>6257</v>
      </c>
      <c r="D1363" s="2"/>
      <c r="E1363" s="4">
        <v>73</v>
      </c>
      <c r="F1363" s="4">
        <v>736719</v>
      </c>
      <c r="G1363" s="4">
        <v>73672</v>
      </c>
      <c r="H1363" s="4">
        <v>810391</v>
      </c>
    </row>
    <row r="1364" spans="1:8" ht="15.75">
      <c r="A1364" s="3" t="s">
        <v>9</v>
      </c>
      <c r="B1364" s="2" t="s">
        <v>6264</v>
      </c>
      <c r="C1364" s="2" t="s">
        <v>6191</v>
      </c>
      <c r="D1364" s="2" t="s">
        <v>6192</v>
      </c>
      <c r="E1364" s="4">
        <v>2</v>
      </c>
      <c r="F1364" s="4">
        <v>286000</v>
      </c>
      <c r="G1364" s="4">
        <v>28600</v>
      </c>
      <c r="H1364" s="4">
        <v>314600</v>
      </c>
    </row>
    <row r="1365" spans="1:8" ht="15.75">
      <c r="A1365" s="3" t="s">
        <v>9</v>
      </c>
      <c r="B1365" s="2" t="s">
        <v>6286</v>
      </c>
      <c r="C1365" s="2" t="s">
        <v>6194</v>
      </c>
      <c r="D1365" s="2" t="s">
        <v>6195</v>
      </c>
      <c r="E1365" s="4">
        <v>22</v>
      </c>
      <c r="F1365" s="4">
        <v>193600</v>
      </c>
      <c r="G1365" s="4">
        <v>19360</v>
      </c>
      <c r="H1365" s="4">
        <v>212960</v>
      </c>
    </row>
    <row r="1366" spans="1:8" ht="15.75">
      <c r="A1366" s="3" t="s">
        <v>9</v>
      </c>
      <c r="B1366" s="2" t="s">
        <v>6265</v>
      </c>
      <c r="C1366" s="2" t="s">
        <v>6197</v>
      </c>
      <c r="D1366" s="2" t="s">
        <v>6198</v>
      </c>
      <c r="E1366" s="4">
        <v>2</v>
      </c>
      <c r="F1366" s="4">
        <v>78400</v>
      </c>
      <c r="G1366" s="4">
        <v>7840</v>
      </c>
      <c r="H1366" s="4">
        <v>86240</v>
      </c>
    </row>
    <row r="1367" spans="1:8" ht="15.75">
      <c r="A1367" s="32" t="s">
        <v>10</v>
      </c>
      <c r="B1367" s="32" t="s">
        <v>7</v>
      </c>
      <c r="C1367" s="32" t="s">
        <v>5</v>
      </c>
      <c r="D1367" s="32" t="s">
        <v>11</v>
      </c>
      <c r="E1367" s="4">
        <v>4175</v>
      </c>
      <c r="F1367" s="4">
        <v>1620350</v>
      </c>
      <c r="G1367" s="4">
        <v>162035</v>
      </c>
      <c r="H1367" s="4">
        <v>1782385</v>
      </c>
    </row>
    <row r="1368" spans="1:8" ht="15.75">
      <c r="A1368" s="32" t="s">
        <v>10</v>
      </c>
      <c r="B1368" s="32" t="s">
        <v>22</v>
      </c>
      <c r="C1368" s="32" t="s">
        <v>20</v>
      </c>
      <c r="D1368" s="32" t="s">
        <v>23</v>
      </c>
      <c r="E1368" s="4">
        <v>6000</v>
      </c>
      <c r="F1368" s="4">
        <v>900000</v>
      </c>
      <c r="G1368" s="4">
        <v>90000</v>
      </c>
      <c r="H1368" s="4">
        <v>990000</v>
      </c>
    </row>
    <row r="1369" spans="1:8" ht="15.75">
      <c r="A1369" s="32" t="s">
        <v>10</v>
      </c>
      <c r="B1369" s="32" t="s">
        <v>24</v>
      </c>
      <c r="C1369" s="32" t="s">
        <v>20</v>
      </c>
      <c r="D1369" s="32" t="s">
        <v>25</v>
      </c>
      <c r="E1369" s="4">
        <v>24958</v>
      </c>
      <c r="F1369" s="4">
        <v>4466140</v>
      </c>
      <c r="G1369" s="4">
        <v>446614</v>
      </c>
      <c r="H1369" s="4">
        <v>4912754</v>
      </c>
    </row>
    <row r="1370" spans="1:8" ht="15.75">
      <c r="A1370" s="32" t="s">
        <v>10</v>
      </c>
      <c r="B1370" s="32" t="s">
        <v>27</v>
      </c>
      <c r="C1370" s="32" t="s">
        <v>26</v>
      </c>
      <c r="D1370" s="32" t="s">
        <v>28</v>
      </c>
      <c r="E1370" s="4">
        <v>2230</v>
      </c>
      <c r="F1370" s="4">
        <v>334500</v>
      </c>
      <c r="G1370" s="4">
        <v>33450</v>
      </c>
      <c r="H1370" s="4">
        <v>367950</v>
      </c>
    </row>
    <row r="1371" spans="1:8" ht="15.75">
      <c r="A1371" s="32" t="s">
        <v>10</v>
      </c>
      <c r="B1371" s="32" t="s">
        <v>30</v>
      </c>
      <c r="C1371" s="32" t="s">
        <v>29</v>
      </c>
      <c r="D1371" s="32"/>
      <c r="E1371" s="4">
        <v>650</v>
      </c>
      <c r="F1371" s="4">
        <v>585000</v>
      </c>
      <c r="G1371" s="4">
        <v>58500</v>
      </c>
      <c r="H1371" s="4">
        <v>643500</v>
      </c>
    </row>
    <row r="1372" spans="1:8" ht="15.75">
      <c r="A1372" s="32" t="s">
        <v>10</v>
      </c>
      <c r="B1372" s="32" t="s">
        <v>32</v>
      </c>
      <c r="C1372" s="32" t="s">
        <v>31</v>
      </c>
      <c r="D1372" s="32"/>
      <c r="E1372" s="4">
        <v>300</v>
      </c>
      <c r="F1372" s="4">
        <v>375000</v>
      </c>
      <c r="G1372" s="4">
        <v>37500</v>
      </c>
      <c r="H1372" s="4">
        <v>412500</v>
      </c>
    </row>
    <row r="1373" spans="1:8" ht="15.75">
      <c r="A1373" s="32" t="s">
        <v>10</v>
      </c>
      <c r="B1373" s="32" t="s">
        <v>39</v>
      </c>
      <c r="C1373" s="32" t="s">
        <v>38</v>
      </c>
      <c r="D1373" s="32"/>
      <c r="E1373" s="4">
        <v>10009</v>
      </c>
      <c r="F1373" s="4">
        <v>801775</v>
      </c>
      <c r="G1373" s="4">
        <v>80177</v>
      </c>
      <c r="H1373" s="4">
        <v>881952</v>
      </c>
    </row>
    <row r="1374" spans="1:8" ht="15.75">
      <c r="A1374" s="32" t="s">
        <v>10</v>
      </c>
      <c r="B1374" s="32" t="s">
        <v>51</v>
      </c>
      <c r="C1374" s="32" t="s">
        <v>50</v>
      </c>
      <c r="D1374" s="32" t="s">
        <v>52</v>
      </c>
      <c r="E1374" s="4">
        <v>30</v>
      </c>
      <c r="F1374" s="4">
        <v>180000</v>
      </c>
      <c r="G1374" s="4">
        <v>18000</v>
      </c>
      <c r="H1374" s="4">
        <v>198000</v>
      </c>
    </row>
    <row r="1375" spans="1:8" ht="15.75">
      <c r="A1375" s="32" t="s">
        <v>10</v>
      </c>
      <c r="B1375" s="32" t="s">
        <v>55</v>
      </c>
      <c r="C1375" s="32" t="s">
        <v>50</v>
      </c>
      <c r="D1375" s="32" t="s">
        <v>56</v>
      </c>
      <c r="E1375" s="4">
        <v>30</v>
      </c>
      <c r="F1375" s="4">
        <v>123000</v>
      </c>
      <c r="G1375" s="4">
        <v>12300</v>
      </c>
      <c r="H1375" s="4">
        <v>135300</v>
      </c>
    </row>
    <row r="1376" spans="1:8" ht="15.75">
      <c r="A1376" s="32" t="s">
        <v>10</v>
      </c>
      <c r="B1376" s="32" t="s">
        <v>57</v>
      </c>
      <c r="C1376" s="32" t="s">
        <v>50</v>
      </c>
      <c r="D1376" s="32" t="s">
        <v>58</v>
      </c>
      <c r="E1376" s="4">
        <v>50</v>
      </c>
      <c r="F1376" s="4">
        <v>221000</v>
      </c>
      <c r="G1376" s="4">
        <v>22100</v>
      </c>
      <c r="H1376" s="4">
        <v>243100</v>
      </c>
    </row>
    <row r="1377" spans="1:8" ht="15.75">
      <c r="A1377" s="32" t="s">
        <v>10</v>
      </c>
      <c r="B1377" s="32" t="s">
        <v>94</v>
      </c>
      <c r="C1377" s="32" t="s">
        <v>62</v>
      </c>
      <c r="D1377" s="32" t="s">
        <v>95</v>
      </c>
      <c r="E1377" s="4">
        <v>3</v>
      </c>
      <c r="F1377" s="4">
        <v>16500</v>
      </c>
      <c r="G1377" s="4">
        <v>1650</v>
      </c>
      <c r="H1377" s="4">
        <v>18150</v>
      </c>
    </row>
    <row r="1378" spans="1:8" ht="15.75">
      <c r="A1378" s="32" t="s">
        <v>10</v>
      </c>
      <c r="B1378" s="32" t="s">
        <v>101</v>
      </c>
      <c r="C1378" s="32" t="s">
        <v>62</v>
      </c>
      <c r="D1378" s="32" t="s">
        <v>102</v>
      </c>
      <c r="E1378" s="4">
        <v>2</v>
      </c>
      <c r="F1378" s="4">
        <v>9200</v>
      </c>
      <c r="G1378" s="4">
        <v>920</v>
      </c>
      <c r="H1378" s="4">
        <v>10120</v>
      </c>
    </row>
    <row r="1379" spans="1:8" ht="15.75">
      <c r="A1379" s="32" t="s">
        <v>10</v>
      </c>
      <c r="B1379" s="32" t="s">
        <v>105</v>
      </c>
      <c r="C1379" s="32" t="s">
        <v>50</v>
      </c>
      <c r="D1379" s="32" t="s">
        <v>104</v>
      </c>
      <c r="E1379" s="4">
        <v>30</v>
      </c>
      <c r="F1379" s="4">
        <v>219000</v>
      </c>
      <c r="G1379" s="4">
        <v>21900</v>
      </c>
      <c r="H1379" s="4">
        <v>240900</v>
      </c>
    </row>
    <row r="1380" spans="1:8" ht="15.75">
      <c r="A1380" s="32" t="s">
        <v>10</v>
      </c>
      <c r="B1380" s="32" t="s">
        <v>108</v>
      </c>
      <c r="C1380" s="32" t="s">
        <v>106</v>
      </c>
      <c r="D1380" s="32" t="s">
        <v>75</v>
      </c>
      <c r="E1380" s="4">
        <v>4</v>
      </c>
      <c r="F1380" s="4">
        <v>43200</v>
      </c>
      <c r="G1380" s="4">
        <v>4320</v>
      </c>
      <c r="H1380" s="4">
        <v>47520</v>
      </c>
    </row>
    <row r="1381" spans="1:8" ht="15.75">
      <c r="A1381" s="32" t="s">
        <v>10</v>
      </c>
      <c r="B1381" s="32" t="s">
        <v>115</v>
      </c>
      <c r="C1381" s="32" t="s">
        <v>114</v>
      </c>
      <c r="D1381" s="32" t="s">
        <v>113</v>
      </c>
      <c r="E1381" s="4">
        <v>4000</v>
      </c>
      <c r="F1381" s="4">
        <v>792000</v>
      </c>
      <c r="G1381" s="4">
        <v>79200</v>
      </c>
      <c r="H1381" s="4">
        <v>871200</v>
      </c>
    </row>
    <row r="1382" spans="1:8" ht="15.75">
      <c r="A1382" s="32" t="s">
        <v>10</v>
      </c>
      <c r="B1382" s="32" t="s">
        <v>117</v>
      </c>
      <c r="C1382" s="32" t="s">
        <v>116</v>
      </c>
      <c r="D1382" s="32" t="s">
        <v>113</v>
      </c>
      <c r="E1382" s="4">
        <v>7000</v>
      </c>
      <c r="F1382" s="4">
        <v>1596000</v>
      </c>
      <c r="G1382" s="4">
        <v>159600</v>
      </c>
      <c r="H1382" s="4">
        <v>1755600</v>
      </c>
    </row>
    <row r="1383" spans="1:8" ht="15.75">
      <c r="A1383" s="32" t="s">
        <v>10</v>
      </c>
      <c r="B1383" s="32" t="s">
        <v>132</v>
      </c>
      <c r="C1383" s="32" t="s">
        <v>106</v>
      </c>
      <c r="D1383" s="32" t="s">
        <v>90</v>
      </c>
      <c r="E1383" s="4">
        <v>1</v>
      </c>
      <c r="F1383" s="4">
        <v>12300</v>
      </c>
      <c r="G1383" s="4">
        <v>1230</v>
      </c>
      <c r="H1383" s="4">
        <v>13530</v>
      </c>
    </row>
    <row r="1384" spans="1:8" ht="15.75">
      <c r="A1384" s="32" t="s">
        <v>10</v>
      </c>
      <c r="B1384" s="32" t="s">
        <v>152</v>
      </c>
      <c r="C1384" s="32" t="s">
        <v>149</v>
      </c>
      <c r="D1384" s="32" t="s">
        <v>153</v>
      </c>
      <c r="E1384" s="4">
        <v>30</v>
      </c>
      <c r="F1384" s="4">
        <v>246000</v>
      </c>
      <c r="G1384" s="4">
        <v>24600</v>
      </c>
      <c r="H1384" s="4">
        <v>270600</v>
      </c>
    </row>
    <row r="1385" spans="1:8" ht="15.75">
      <c r="A1385" s="32" t="s">
        <v>10</v>
      </c>
      <c r="B1385" s="32" t="s">
        <v>182</v>
      </c>
      <c r="C1385" s="32" t="s">
        <v>96</v>
      </c>
      <c r="D1385" s="32" t="s">
        <v>58</v>
      </c>
      <c r="E1385" s="4">
        <v>20</v>
      </c>
      <c r="F1385" s="4">
        <v>120000</v>
      </c>
      <c r="G1385" s="4">
        <v>12000</v>
      </c>
      <c r="H1385" s="4">
        <v>132000</v>
      </c>
    </row>
    <row r="1386" spans="1:8" ht="15.75">
      <c r="A1386" s="32" t="s">
        <v>10</v>
      </c>
      <c r="B1386" s="32" t="s">
        <v>265</v>
      </c>
      <c r="C1386" s="32" t="s">
        <v>264</v>
      </c>
      <c r="D1386" s="32" t="s">
        <v>266</v>
      </c>
      <c r="E1386" s="4">
        <v>100</v>
      </c>
      <c r="F1386" s="4">
        <v>430000</v>
      </c>
      <c r="G1386" s="4">
        <v>43000</v>
      </c>
      <c r="H1386" s="4">
        <v>473000</v>
      </c>
    </row>
    <row r="1387" spans="1:8" ht="15.75">
      <c r="A1387" s="32" t="s">
        <v>10</v>
      </c>
      <c r="B1387" s="32" t="s">
        <v>273</v>
      </c>
      <c r="C1387" s="32" t="s">
        <v>264</v>
      </c>
      <c r="D1387" s="32" t="s">
        <v>52</v>
      </c>
      <c r="E1387" s="4">
        <v>50</v>
      </c>
      <c r="F1387" s="4">
        <v>191500</v>
      </c>
      <c r="G1387" s="4">
        <v>19150</v>
      </c>
      <c r="H1387" s="4">
        <v>210650</v>
      </c>
    </row>
    <row r="1388" spans="1:8" ht="15.75">
      <c r="A1388" s="32" t="s">
        <v>10</v>
      </c>
      <c r="B1388" s="32" t="s">
        <v>278</v>
      </c>
      <c r="C1388" s="32" t="s">
        <v>264</v>
      </c>
      <c r="D1388" s="32" t="s">
        <v>54</v>
      </c>
      <c r="E1388" s="4">
        <v>50</v>
      </c>
      <c r="F1388" s="4">
        <v>284750</v>
      </c>
      <c r="G1388" s="4">
        <v>28475</v>
      </c>
      <c r="H1388" s="4">
        <v>313225</v>
      </c>
    </row>
    <row r="1389" spans="1:8" ht="15.75">
      <c r="A1389" s="32" t="s">
        <v>10</v>
      </c>
      <c r="B1389" s="32" t="s">
        <v>281</v>
      </c>
      <c r="C1389" s="32" t="s">
        <v>264</v>
      </c>
      <c r="D1389" s="32" t="s">
        <v>65</v>
      </c>
      <c r="E1389" s="4">
        <v>50</v>
      </c>
      <c r="F1389" s="4">
        <v>331450</v>
      </c>
      <c r="G1389" s="4">
        <v>33145</v>
      </c>
      <c r="H1389" s="4">
        <v>364595</v>
      </c>
    </row>
    <row r="1390" spans="1:8" ht="15.75">
      <c r="A1390" s="32" t="s">
        <v>10</v>
      </c>
      <c r="B1390" s="32" t="s">
        <v>283</v>
      </c>
      <c r="C1390" s="32" t="s">
        <v>264</v>
      </c>
      <c r="D1390" s="32" t="s">
        <v>75</v>
      </c>
      <c r="E1390" s="4">
        <v>20</v>
      </c>
      <c r="F1390" s="4">
        <v>151240</v>
      </c>
      <c r="G1390" s="4">
        <v>15124</v>
      </c>
      <c r="H1390" s="4">
        <v>166364</v>
      </c>
    </row>
    <row r="1391" spans="1:8" ht="15.75">
      <c r="A1391" s="32" t="s">
        <v>10</v>
      </c>
      <c r="B1391" s="32" t="s">
        <v>286</v>
      </c>
      <c r="C1391" s="32" t="s">
        <v>264</v>
      </c>
      <c r="D1391" s="32" t="s">
        <v>90</v>
      </c>
      <c r="E1391" s="4">
        <v>10</v>
      </c>
      <c r="F1391" s="4">
        <v>114400</v>
      </c>
      <c r="G1391" s="4">
        <v>11440</v>
      </c>
      <c r="H1391" s="4">
        <v>125840</v>
      </c>
    </row>
    <row r="1392" spans="1:8" ht="15.75">
      <c r="A1392" s="32" t="s">
        <v>10</v>
      </c>
      <c r="B1392" s="32" t="s">
        <v>287</v>
      </c>
      <c r="C1392" s="32" t="s">
        <v>264</v>
      </c>
      <c r="D1392" s="32" t="s">
        <v>245</v>
      </c>
      <c r="E1392" s="4">
        <v>10</v>
      </c>
      <c r="F1392" s="4">
        <v>190000</v>
      </c>
      <c r="G1392" s="4">
        <v>19000</v>
      </c>
      <c r="H1392" s="4">
        <v>209000</v>
      </c>
    </row>
    <row r="1393" spans="1:8" ht="15.75">
      <c r="A1393" s="32" t="s">
        <v>10</v>
      </c>
      <c r="B1393" s="32" t="s">
        <v>288</v>
      </c>
      <c r="C1393" s="32" t="s">
        <v>264</v>
      </c>
      <c r="D1393" s="32" t="s">
        <v>78</v>
      </c>
      <c r="E1393" s="4">
        <v>10</v>
      </c>
      <c r="F1393" s="4">
        <v>206000</v>
      </c>
      <c r="G1393" s="4">
        <v>20600</v>
      </c>
      <c r="H1393" s="4">
        <v>226600</v>
      </c>
    </row>
    <row r="1394" spans="1:8" ht="15.75">
      <c r="A1394" s="32" t="s">
        <v>10</v>
      </c>
      <c r="B1394" s="32" t="s">
        <v>289</v>
      </c>
      <c r="C1394" s="32" t="s">
        <v>264</v>
      </c>
      <c r="D1394" s="32" t="s">
        <v>290</v>
      </c>
      <c r="E1394" s="4">
        <v>20</v>
      </c>
      <c r="F1394" s="4">
        <v>446000</v>
      </c>
      <c r="G1394" s="4">
        <v>44600</v>
      </c>
      <c r="H1394" s="4">
        <v>490600</v>
      </c>
    </row>
    <row r="1395" spans="1:8" ht="15.75">
      <c r="A1395" s="32" t="s">
        <v>10</v>
      </c>
      <c r="B1395" s="32" t="s">
        <v>293</v>
      </c>
      <c r="C1395" s="32" t="s">
        <v>264</v>
      </c>
      <c r="D1395" s="32" t="s">
        <v>99</v>
      </c>
      <c r="E1395" s="4">
        <v>100</v>
      </c>
      <c r="F1395" s="4">
        <v>382500</v>
      </c>
      <c r="G1395" s="4">
        <v>38250</v>
      </c>
      <c r="H1395" s="4">
        <v>420750</v>
      </c>
    </row>
    <row r="1396" spans="1:8" ht="15.75">
      <c r="A1396" s="32" t="s">
        <v>10</v>
      </c>
      <c r="B1396" s="32" t="s">
        <v>334</v>
      </c>
      <c r="C1396" s="32" t="s">
        <v>329</v>
      </c>
      <c r="D1396" s="32" t="s">
        <v>75</v>
      </c>
      <c r="E1396" s="4">
        <v>2</v>
      </c>
      <c r="F1396" s="4">
        <v>14604</v>
      </c>
      <c r="G1396" s="4">
        <v>1460</v>
      </c>
      <c r="H1396" s="4">
        <v>16064</v>
      </c>
    </row>
    <row r="1397" spans="1:8" ht="15.75">
      <c r="A1397" s="32" t="s">
        <v>10</v>
      </c>
      <c r="B1397" s="32" t="s">
        <v>353</v>
      </c>
      <c r="C1397" s="32" t="s">
        <v>352</v>
      </c>
      <c r="D1397" s="32" t="s">
        <v>354</v>
      </c>
      <c r="E1397" s="4">
        <v>35</v>
      </c>
      <c r="F1397" s="4">
        <v>225400</v>
      </c>
      <c r="G1397" s="4">
        <v>22540</v>
      </c>
      <c r="H1397" s="4">
        <v>247940</v>
      </c>
    </row>
    <row r="1398" spans="1:8" ht="15.75">
      <c r="A1398" s="32" t="s">
        <v>10</v>
      </c>
      <c r="B1398" s="32" t="s">
        <v>356</v>
      </c>
      <c r="C1398" s="32" t="s">
        <v>355</v>
      </c>
      <c r="D1398" s="32" t="s">
        <v>357</v>
      </c>
      <c r="E1398" s="4">
        <v>5</v>
      </c>
      <c r="F1398" s="4">
        <v>32620</v>
      </c>
      <c r="G1398" s="4">
        <v>3262</v>
      </c>
      <c r="H1398" s="4">
        <v>35882</v>
      </c>
    </row>
    <row r="1399" spans="1:8" ht="15.75">
      <c r="A1399" s="32" t="s">
        <v>10</v>
      </c>
      <c r="B1399" s="32" t="s">
        <v>359</v>
      </c>
      <c r="C1399" s="32" t="s">
        <v>358</v>
      </c>
      <c r="D1399" s="32" t="s">
        <v>360</v>
      </c>
      <c r="E1399" s="4">
        <v>5</v>
      </c>
      <c r="F1399" s="4">
        <v>39490</v>
      </c>
      <c r="G1399" s="4">
        <v>3949</v>
      </c>
      <c r="H1399" s="4">
        <v>43439</v>
      </c>
    </row>
    <row r="1400" spans="1:8" ht="15.75">
      <c r="A1400" s="32" t="s">
        <v>10</v>
      </c>
      <c r="B1400" s="32" t="s">
        <v>364</v>
      </c>
      <c r="C1400" s="32" t="s">
        <v>363</v>
      </c>
      <c r="D1400" s="32" t="s">
        <v>365</v>
      </c>
      <c r="E1400" s="4">
        <v>5</v>
      </c>
      <c r="F1400" s="4">
        <v>25210</v>
      </c>
      <c r="G1400" s="4">
        <v>2521</v>
      </c>
      <c r="H1400" s="4">
        <v>27731</v>
      </c>
    </row>
    <row r="1401" spans="1:8" ht="15.75">
      <c r="A1401" s="32" t="s">
        <v>10</v>
      </c>
      <c r="B1401" s="32" t="s">
        <v>367</v>
      </c>
      <c r="C1401" s="32" t="s">
        <v>366</v>
      </c>
      <c r="D1401" s="32" t="s">
        <v>368</v>
      </c>
      <c r="E1401" s="4">
        <v>20</v>
      </c>
      <c r="F1401" s="4">
        <v>119920</v>
      </c>
      <c r="G1401" s="4">
        <v>11992</v>
      </c>
      <c r="H1401" s="4">
        <v>131912</v>
      </c>
    </row>
    <row r="1402" spans="1:8" ht="15.75">
      <c r="A1402" s="32" t="s">
        <v>10</v>
      </c>
      <c r="B1402" s="32" t="s">
        <v>392</v>
      </c>
      <c r="C1402" s="32" t="s">
        <v>223</v>
      </c>
      <c r="D1402" s="32" t="s">
        <v>99</v>
      </c>
      <c r="E1402" s="4">
        <v>20</v>
      </c>
      <c r="F1402" s="4">
        <v>136000</v>
      </c>
      <c r="G1402" s="4">
        <v>13600</v>
      </c>
      <c r="H1402" s="4">
        <v>149600</v>
      </c>
    </row>
    <row r="1403" spans="1:8" ht="15.75">
      <c r="A1403" s="32" t="s">
        <v>10</v>
      </c>
      <c r="B1403" s="32" t="s">
        <v>400</v>
      </c>
      <c r="C1403" s="32" t="s">
        <v>399</v>
      </c>
      <c r="D1403" s="32" t="s">
        <v>73</v>
      </c>
      <c r="E1403" s="4">
        <v>2</v>
      </c>
      <c r="F1403" s="4">
        <v>7000</v>
      </c>
      <c r="G1403" s="4">
        <v>700</v>
      </c>
      <c r="H1403" s="4">
        <v>7700</v>
      </c>
    </row>
    <row r="1404" spans="1:8" ht="15.75">
      <c r="A1404" s="32" t="s">
        <v>10</v>
      </c>
      <c r="B1404" s="32" t="s">
        <v>452</v>
      </c>
      <c r="C1404" s="32" t="s">
        <v>451</v>
      </c>
      <c r="D1404" s="32"/>
      <c r="E1404" s="4">
        <v>7</v>
      </c>
      <c r="F1404" s="4">
        <v>54380</v>
      </c>
      <c r="G1404" s="4">
        <v>5438</v>
      </c>
      <c r="H1404" s="4">
        <v>59818</v>
      </c>
    </row>
    <row r="1405" spans="1:8" ht="15.75">
      <c r="A1405" s="32" t="s">
        <v>10</v>
      </c>
      <c r="B1405" s="32" t="s">
        <v>454</v>
      </c>
      <c r="C1405" s="32" t="s">
        <v>453</v>
      </c>
      <c r="D1405" s="32"/>
      <c r="E1405" s="4">
        <v>10</v>
      </c>
      <c r="F1405" s="4">
        <v>106800</v>
      </c>
      <c r="G1405" s="4">
        <v>10680</v>
      </c>
      <c r="H1405" s="4">
        <v>117480</v>
      </c>
    </row>
    <row r="1406" spans="1:8" ht="15.75">
      <c r="A1406" s="32" t="s">
        <v>10</v>
      </c>
      <c r="B1406" s="32" t="s">
        <v>456</v>
      </c>
      <c r="C1406" s="32" t="s">
        <v>455</v>
      </c>
      <c r="D1406" s="32"/>
      <c r="E1406" s="4">
        <v>16</v>
      </c>
      <c r="F1406" s="4">
        <v>204000</v>
      </c>
      <c r="G1406" s="4">
        <v>20400</v>
      </c>
      <c r="H1406" s="4">
        <v>224400</v>
      </c>
    </row>
    <row r="1407" spans="1:8" ht="15.75">
      <c r="A1407" s="32" t="s">
        <v>10</v>
      </c>
      <c r="B1407" s="32" t="s">
        <v>460</v>
      </c>
      <c r="C1407" s="32" t="s">
        <v>459</v>
      </c>
      <c r="D1407" s="32"/>
      <c r="E1407" s="4">
        <v>4</v>
      </c>
      <c r="F1407" s="4">
        <v>70400</v>
      </c>
      <c r="G1407" s="4">
        <v>7040</v>
      </c>
      <c r="H1407" s="4">
        <v>77440</v>
      </c>
    </row>
    <row r="1408" spans="1:8" ht="15.75">
      <c r="A1408" s="32" t="s">
        <v>10</v>
      </c>
      <c r="B1408" s="32" t="s">
        <v>464</v>
      </c>
      <c r="C1408" s="32" t="s">
        <v>463</v>
      </c>
      <c r="D1408" s="32"/>
      <c r="E1408" s="4">
        <v>6</v>
      </c>
      <c r="F1408" s="4">
        <v>31800</v>
      </c>
      <c r="G1408" s="4">
        <v>3180</v>
      </c>
      <c r="H1408" s="4">
        <v>34980</v>
      </c>
    </row>
    <row r="1409" spans="1:8" ht="15.75">
      <c r="A1409" s="32" t="s">
        <v>10</v>
      </c>
      <c r="B1409" s="32" t="s">
        <v>468</v>
      </c>
      <c r="C1409" s="32" t="s">
        <v>467</v>
      </c>
      <c r="D1409" s="32"/>
      <c r="E1409" s="4">
        <v>23</v>
      </c>
      <c r="F1409" s="4">
        <v>126800</v>
      </c>
      <c r="G1409" s="4">
        <v>12680</v>
      </c>
      <c r="H1409" s="4">
        <v>139480</v>
      </c>
    </row>
    <row r="1410" spans="1:8" ht="15.75">
      <c r="A1410" s="32" t="s">
        <v>10</v>
      </c>
      <c r="B1410" s="32" t="s">
        <v>470</v>
      </c>
      <c r="C1410" s="32" t="s">
        <v>469</v>
      </c>
      <c r="D1410" s="32" t="s">
        <v>471</v>
      </c>
      <c r="E1410" s="4">
        <v>4</v>
      </c>
      <c r="F1410" s="4">
        <v>22100</v>
      </c>
      <c r="G1410" s="4">
        <v>2210</v>
      </c>
      <c r="H1410" s="4">
        <v>24310</v>
      </c>
    </row>
    <row r="1411" spans="1:8" ht="15.75">
      <c r="A1411" s="32" t="s">
        <v>10</v>
      </c>
      <c r="B1411" s="32" t="s">
        <v>515</v>
      </c>
      <c r="C1411" s="32" t="s">
        <v>514</v>
      </c>
      <c r="D1411" s="32" t="s">
        <v>516</v>
      </c>
      <c r="E1411" s="4">
        <v>373</v>
      </c>
      <c r="F1411" s="4">
        <v>1854316</v>
      </c>
      <c r="G1411" s="4">
        <v>185433</v>
      </c>
      <c r="H1411" s="4">
        <v>2039749</v>
      </c>
    </row>
    <row r="1412" spans="1:8" ht="15.75">
      <c r="A1412" s="32" t="s">
        <v>10</v>
      </c>
      <c r="B1412" s="32" t="s">
        <v>525</v>
      </c>
      <c r="C1412" s="32" t="s">
        <v>524</v>
      </c>
      <c r="D1412" s="32" t="s">
        <v>526</v>
      </c>
      <c r="E1412" s="4">
        <v>231</v>
      </c>
      <c r="F1412" s="4">
        <v>1296912</v>
      </c>
      <c r="G1412" s="4">
        <v>129691</v>
      </c>
      <c r="H1412" s="4">
        <v>1426603</v>
      </c>
    </row>
    <row r="1413" spans="1:8" ht="15.75">
      <c r="A1413" s="32" t="s">
        <v>10</v>
      </c>
      <c r="B1413" s="32" t="s">
        <v>536</v>
      </c>
      <c r="C1413" s="32" t="s">
        <v>355</v>
      </c>
      <c r="D1413" s="32" t="s">
        <v>537</v>
      </c>
      <c r="E1413" s="4">
        <v>162</v>
      </c>
      <c r="F1413" s="4">
        <v>1074822</v>
      </c>
      <c r="G1413" s="4">
        <v>107482</v>
      </c>
      <c r="H1413" s="4">
        <v>1182304</v>
      </c>
    </row>
    <row r="1414" spans="1:8" ht="15.75">
      <c r="A1414" s="32" t="s">
        <v>10</v>
      </c>
      <c r="B1414" s="32" t="s">
        <v>546</v>
      </c>
      <c r="C1414" s="32" t="s">
        <v>545</v>
      </c>
      <c r="D1414" s="32" t="s">
        <v>547</v>
      </c>
      <c r="E1414" s="4">
        <v>26</v>
      </c>
      <c r="F1414" s="4">
        <v>184585</v>
      </c>
      <c r="G1414" s="4">
        <v>18459</v>
      </c>
      <c r="H1414" s="4">
        <v>203044</v>
      </c>
    </row>
    <row r="1415" spans="1:8" ht="15.75">
      <c r="A1415" s="32" t="s">
        <v>10</v>
      </c>
      <c r="B1415" s="32" t="s">
        <v>549</v>
      </c>
      <c r="C1415" s="32" t="s">
        <v>548</v>
      </c>
      <c r="D1415" s="32" t="s">
        <v>550</v>
      </c>
      <c r="E1415" s="4">
        <v>415</v>
      </c>
      <c r="F1415" s="4">
        <v>1023222</v>
      </c>
      <c r="G1415" s="4">
        <v>102322</v>
      </c>
      <c r="H1415" s="4">
        <v>1125544</v>
      </c>
    </row>
    <row r="1416" spans="1:8" ht="15.75">
      <c r="A1416" s="32" t="s">
        <v>10</v>
      </c>
      <c r="B1416" s="32" t="s">
        <v>552</v>
      </c>
      <c r="C1416" s="32" t="s">
        <v>551</v>
      </c>
      <c r="D1416" s="32" t="s">
        <v>553</v>
      </c>
      <c r="E1416" s="4">
        <v>60</v>
      </c>
      <c r="F1416" s="4">
        <v>525840</v>
      </c>
      <c r="G1416" s="4">
        <v>52584</v>
      </c>
      <c r="H1416" s="4">
        <v>578424</v>
      </c>
    </row>
    <row r="1417" spans="1:8" ht="15.75">
      <c r="A1417" s="32" t="s">
        <v>10</v>
      </c>
      <c r="B1417" s="32" t="s">
        <v>561</v>
      </c>
      <c r="C1417" s="32" t="s">
        <v>560</v>
      </c>
      <c r="D1417" s="32" t="s">
        <v>562</v>
      </c>
      <c r="E1417" s="4">
        <v>18</v>
      </c>
      <c r="F1417" s="4">
        <v>76468</v>
      </c>
      <c r="G1417" s="4">
        <v>7647</v>
      </c>
      <c r="H1417" s="4">
        <v>84115</v>
      </c>
    </row>
    <row r="1418" spans="1:8" ht="15.75">
      <c r="A1418" s="32" t="s">
        <v>10</v>
      </c>
      <c r="B1418" s="32" t="s">
        <v>564</v>
      </c>
      <c r="C1418" s="32" t="s">
        <v>563</v>
      </c>
      <c r="D1418" s="32" t="s">
        <v>565</v>
      </c>
      <c r="E1418" s="4">
        <v>60</v>
      </c>
      <c r="F1418" s="4">
        <v>115920</v>
      </c>
      <c r="G1418" s="4">
        <v>11592</v>
      </c>
      <c r="H1418" s="4">
        <v>127512</v>
      </c>
    </row>
    <row r="1419" spans="1:8" ht="15.75">
      <c r="A1419" s="32" t="s">
        <v>10</v>
      </c>
      <c r="B1419" s="32" t="s">
        <v>567</v>
      </c>
      <c r="C1419" s="32" t="s">
        <v>566</v>
      </c>
      <c r="D1419" s="32" t="s">
        <v>568</v>
      </c>
      <c r="E1419" s="4">
        <v>12</v>
      </c>
      <c r="F1419" s="4">
        <v>102252</v>
      </c>
      <c r="G1419" s="4">
        <v>10225</v>
      </c>
      <c r="H1419" s="4">
        <v>112477</v>
      </c>
    </row>
    <row r="1420" spans="1:8" ht="15.75">
      <c r="A1420" s="32" t="s">
        <v>10</v>
      </c>
      <c r="B1420" s="32" t="s">
        <v>573</v>
      </c>
      <c r="C1420" s="32" t="s">
        <v>572</v>
      </c>
      <c r="D1420" s="32" t="s">
        <v>574</v>
      </c>
      <c r="E1420" s="4">
        <v>8</v>
      </c>
      <c r="F1420" s="4">
        <v>75440</v>
      </c>
      <c r="G1420" s="4">
        <v>7544</v>
      </c>
      <c r="H1420" s="4">
        <v>82984</v>
      </c>
    </row>
    <row r="1421" spans="1:8" ht="15.75">
      <c r="A1421" s="32" t="s">
        <v>10</v>
      </c>
      <c r="B1421" s="32" t="s">
        <v>576</v>
      </c>
      <c r="C1421" s="32" t="s">
        <v>575</v>
      </c>
      <c r="D1421" s="32" t="s">
        <v>577</v>
      </c>
      <c r="E1421" s="4">
        <v>104</v>
      </c>
      <c r="F1421" s="4">
        <v>404660</v>
      </c>
      <c r="G1421" s="4">
        <v>40466</v>
      </c>
      <c r="H1421" s="4">
        <v>445126</v>
      </c>
    </row>
    <row r="1422" spans="1:8" ht="15.75">
      <c r="A1422" s="32" t="s">
        <v>10</v>
      </c>
      <c r="B1422" s="32" t="s">
        <v>586</v>
      </c>
      <c r="C1422" s="32" t="s">
        <v>585</v>
      </c>
      <c r="D1422" s="32"/>
      <c r="E1422" s="4">
        <v>1</v>
      </c>
      <c r="F1422" s="4">
        <v>18100</v>
      </c>
      <c r="G1422" s="4">
        <v>1810</v>
      </c>
      <c r="H1422" s="4">
        <v>19910</v>
      </c>
    </row>
    <row r="1423" spans="1:8" ht="15.75">
      <c r="A1423" s="32" t="s">
        <v>10</v>
      </c>
      <c r="B1423" s="32" t="s">
        <v>588</v>
      </c>
      <c r="C1423" s="32" t="s">
        <v>587</v>
      </c>
      <c r="D1423" s="32"/>
      <c r="E1423" s="4">
        <v>50</v>
      </c>
      <c r="F1423" s="4">
        <v>210000</v>
      </c>
      <c r="G1423" s="4">
        <v>21000</v>
      </c>
      <c r="H1423" s="4">
        <v>231000</v>
      </c>
    </row>
    <row r="1424" spans="1:8" ht="15.75">
      <c r="A1424" s="32" t="s">
        <v>10</v>
      </c>
      <c r="B1424" s="32" t="s">
        <v>599</v>
      </c>
      <c r="C1424" s="32" t="s">
        <v>598</v>
      </c>
      <c r="D1424" s="32" t="s">
        <v>600</v>
      </c>
      <c r="E1424" s="4">
        <v>18</v>
      </c>
      <c r="F1424" s="4">
        <v>59400</v>
      </c>
      <c r="G1424" s="4">
        <v>5940</v>
      </c>
      <c r="H1424" s="4">
        <v>65340</v>
      </c>
    </row>
    <row r="1425" spans="1:8" ht="15.75">
      <c r="A1425" s="32" t="s">
        <v>10</v>
      </c>
      <c r="B1425" s="32" t="s">
        <v>612</v>
      </c>
      <c r="C1425" s="32" t="s">
        <v>363</v>
      </c>
      <c r="D1425" s="32" t="s">
        <v>613</v>
      </c>
      <c r="E1425" s="4">
        <v>304</v>
      </c>
      <c r="F1425" s="4">
        <v>1538668</v>
      </c>
      <c r="G1425" s="4">
        <v>153867</v>
      </c>
      <c r="H1425" s="4">
        <v>1692535</v>
      </c>
    </row>
    <row r="1426" spans="1:8" ht="15.75">
      <c r="A1426" s="32" t="s">
        <v>10</v>
      </c>
      <c r="B1426" s="32" t="s">
        <v>631</v>
      </c>
      <c r="C1426" s="32" t="s">
        <v>630</v>
      </c>
      <c r="D1426" s="32" t="s">
        <v>632</v>
      </c>
      <c r="E1426" s="4">
        <v>60</v>
      </c>
      <c r="F1426" s="4">
        <v>187005</v>
      </c>
      <c r="G1426" s="4">
        <v>18701</v>
      </c>
      <c r="H1426" s="4">
        <v>205706</v>
      </c>
    </row>
    <row r="1427" spans="1:8" ht="15.75">
      <c r="A1427" s="32" t="s">
        <v>10</v>
      </c>
      <c r="B1427" s="32" t="s">
        <v>634</v>
      </c>
      <c r="C1427" s="32" t="s">
        <v>633</v>
      </c>
      <c r="D1427" s="32" t="s">
        <v>635</v>
      </c>
      <c r="E1427" s="4">
        <v>340</v>
      </c>
      <c r="F1427" s="4">
        <v>597140</v>
      </c>
      <c r="G1427" s="4">
        <v>59714</v>
      </c>
      <c r="H1427" s="4">
        <v>656854</v>
      </c>
    </row>
    <row r="1428" spans="1:8" ht="15.75">
      <c r="A1428" s="32" t="s">
        <v>10</v>
      </c>
      <c r="B1428" s="32" t="s">
        <v>638</v>
      </c>
      <c r="C1428" s="32" t="s">
        <v>352</v>
      </c>
      <c r="D1428" s="32" t="s">
        <v>639</v>
      </c>
      <c r="E1428" s="4">
        <v>45</v>
      </c>
      <c r="F1428" s="4">
        <v>307460</v>
      </c>
      <c r="G1428" s="4">
        <v>30746</v>
      </c>
      <c r="H1428" s="4">
        <v>338206</v>
      </c>
    </row>
    <row r="1429" spans="1:8" ht="15.75">
      <c r="A1429" s="32" t="s">
        <v>10</v>
      </c>
      <c r="B1429" s="32" t="s">
        <v>645</v>
      </c>
      <c r="C1429" s="32" t="s">
        <v>358</v>
      </c>
      <c r="D1429" s="32" t="s">
        <v>646</v>
      </c>
      <c r="E1429" s="4">
        <v>2</v>
      </c>
      <c r="F1429" s="4">
        <v>15372</v>
      </c>
      <c r="G1429" s="4">
        <v>1537</v>
      </c>
      <c r="H1429" s="4">
        <v>16909</v>
      </c>
    </row>
    <row r="1430" spans="1:8" ht="15.75">
      <c r="A1430" s="32" t="s">
        <v>10</v>
      </c>
      <c r="B1430" s="32" t="s">
        <v>655</v>
      </c>
      <c r="C1430" s="32" t="s">
        <v>654</v>
      </c>
      <c r="D1430" s="32" t="s">
        <v>656</v>
      </c>
      <c r="E1430" s="4">
        <v>200</v>
      </c>
      <c r="F1430" s="4">
        <v>653000</v>
      </c>
      <c r="G1430" s="4">
        <v>65300</v>
      </c>
      <c r="H1430" s="4">
        <v>718300</v>
      </c>
    </row>
    <row r="1431" spans="1:8" ht="15.75">
      <c r="A1431" s="32" t="s">
        <v>10</v>
      </c>
      <c r="B1431" s="32" t="s">
        <v>658</v>
      </c>
      <c r="C1431" s="32" t="s">
        <v>657</v>
      </c>
      <c r="D1431" s="32" t="s">
        <v>659</v>
      </c>
      <c r="E1431" s="4">
        <v>50</v>
      </c>
      <c r="F1431" s="4">
        <v>81250</v>
      </c>
      <c r="G1431" s="4">
        <v>8125</v>
      </c>
      <c r="H1431" s="4">
        <v>89375</v>
      </c>
    </row>
    <row r="1432" spans="1:8" ht="15.75">
      <c r="A1432" s="32" t="s">
        <v>10</v>
      </c>
      <c r="B1432" s="32" t="s">
        <v>660</v>
      </c>
      <c r="C1432" s="32" t="s">
        <v>448</v>
      </c>
      <c r="D1432" s="32" t="s">
        <v>661</v>
      </c>
      <c r="E1432" s="4">
        <v>4</v>
      </c>
      <c r="F1432" s="4">
        <v>36800</v>
      </c>
      <c r="G1432" s="4">
        <v>3680</v>
      </c>
      <c r="H1432" s="4">
        <v>40480</v>
      </c>
    </row>
    <row r="1433" spans="1:8" ht="15.75">
      <c r="A1433" s="32" t="s">
        <v>10</v>
      </c>
      <c r="B1433" s="32" t="s">
        <v>666</v>
      </c>
      <c r="C1433" s="32" t="s">
        <v>665</v>
      </c>
      <c r="D1433" s="32" t="s">
        <v>667</v>
      </c>
      <c r="E1433" s="4">
        <v>18</v>
      </c>
      <c r="F1433" s="4">
        <v>181800</v>
      </c>
      <c r="G1433" s="4">
        <v>18180</v>
      </c>
      <c r="H1433" s="4">
        <v>199980</v>
      </c>
    </row>
    <row r="1434" spans="1:8" ht="15.75">
      <c r="A1434" s="32" t="s">
        <v>10</v>
      </c>
      <c r="B1434" s="32" t="s">
        <v>674</v>
      </c>
      <c r="C1434" s="32" t="s">
        <v>673</v>
      </c>
      <c r="D1434" s="32" t="s">
        <v>675</v>
      </c>
      <c r="E1434" s="4">
        <v>92</v>
      </c>
      <c r="F1434" s="4">
        <v>378000</v>
      </c>
      <c r="G1434" s="4">
        <v>37800</v>
      </c>
      <c r="H1434" s="4">
        <v>415800</v>
      </c>
    </row>
    <row r="1435" spans="1:8" ht="15.75">
      <c r="A1435" s="32" t="s">
        <v>10</v>
      </c>
      <c r="B1435" s="32" t="s">
        <v>692</v>
      </c>
      <c r="C1435" s="32" t="s">
        <v>691</v>
      </c>
      <c r="D1435" s="32" t="s">
        <v>693</v>
      </c>
      <c r="E1435" s="4">
        <v>54</v>
      </c>
      <c r="F1435" s="4">
        <v>866640</v>
      </c>
      <c r="G1435" s="4">
        <v>86664</v>
      </c>
      <c r="H1435" s="4">
        <v>953304</v>
      </c>
    </row>
    <row r="1436" spans="1:8" ht="15.75">
      <c r="A1436" s="32" t="s">
        <v>10</v>
      </c>
      <c r="B1436" s="32" t="s">
        <v>700</v>
      </c>
      <c r="C1436" s="32" t="s">
        <v>699</v>
      </c>
      <c r="D1436" s="32" t="s">
        <v>701</v>
      </c>
      <c r="E1436" s="4">
        <v>9</v>
      </c>
      <c r="F1436" s="4">
        <v>36783</v>
      </c>
      <c r="G1436" s="4">
        <v>3678</v>
      </c>
      <c r="H1436" s="4">
        <v>40461</v>
      </c>
    </row>
    <row r="1437" spans="1:8" ht="15.75">
      <c r="A1437" s="32" t="s">
        <v>10</v>
      </c>
      <c r="B1437" s="32" t="s">
        <v>713</v>
      </c>
      <c r="C1437" s="32" t="s">
        <v>712</v>
      </c>
      <c r="D1437" s="32"/>
      <c r="E1437" s="4">
        <v>200</v>
      </c>
      <c r="F1437" s="4">
        <v>800000</v>
      </c>
      <c r="G1437" s="4">
        <v>80000</v>
      </c>
      <c r="H1437" s="4">
        <v>880000</v>
      </c>
    </row>
    <row r="1438" spans="1:8" ht="15.75">
      <c r="A1438" s="32" t="s">
        <v>10</v>
      </c>
      <c r="B1438" s="32" t="s">
        <v>715</v>
      </c>
      <c r="C1438" s="32" t="s">
        <v>714</v>
      </c>
      <c r="D1438" s="32" t="s">
        <v>716</v>
      </c>
      <c r="E1438" s="4">
        <v>8</v>
      </c>
      <c r="F1438" s="4">
        <v>24800</v>
      </c>
      <c r="G1438" s="4">
        <v>2480</v>
      </c>
      <c r="H1438" s="4">
        <v>27280</v>
      </c>
    </row>
    <row r="1439" spans="1:8" ht="15.75">
      <c r="A1439" s="32" t="s">
        <v>10</v>
      </c>
      <c r="B1439" s="32" t="s">
        <v>726</v>
      </c>
      <c r="C1439" s="32" t="s">
        <v>725</v>
      </c>
      <c r="D1439" s="32"/>
      <c r="E1439" s="4">
        <v>45</v>
      </c>
      <c r="F1439" s="4">
        <v>101940</v>
      </c>
      <c r="G1439" s="4">
        <v>10194</v>
      </c>
      <c r="H1439" s="4">
        <v>112134</v>
      </c>
    </row>
    <row r="1440" spans="1:8" ht="15.75">
      <c r="A1440" s="32" t="s">
        <v>10</v>
      </c>
      <c r="B1440" s="32" t="s">
        <v>731</v>
      </c>
      <c r="C1440" s="32" t="s">
        <v>730</v>
      </c>
      <c r="D1440" s="32" t="s">
        <v>732</v>
      </c>
      <c r="E1440" s="4">
        <v>10</v>
      </c>
      <c r="F1440" s="4">
        <v>27000</v>
      </c>
      <c r="G1440" s="4">
        <v>2700</v>
      </c>
      <c r="H1440" s="4">
        <v>29700</v>
      </c>
    </row>
    <row r="1441" spans="1:8" ht="15.75">
      <c r="A1441" s="32" t="s">
        <v>10</v>
      </c>
      <c r="B1441" s="32" t="s">
        <v>734</v>
      </c>
      <c r="C1441" s="32" t="s">
        <v>733</v>
      </c>
      <c r="D1441" s="32" t="s">
        <v>735</v>
      </c>
      <c r="E1441" s="4">
        <v>100</v>
      </c>
      <c r="F1441" s="4">
        <v>480000</v>
      </c>
      <c r="G1441" s="4">
        <v>48000</v>
      </c>
      <c r="H1441" s="4">
        <v>528000</v>
      </c>
    </row>
    <row r="1442" spans="1:8" ht="15.75">
      <c r="A1442" s="32" t="s">
        <v>10</v>
      </c>
      <c r="B1442" s="32" t="s">
        <v>740</v>
      </c>
      <c r="C1442" s="32" t="s">
        <v>739</v>
      </c>
      <c r="D1442" s="32"/>
      <c r="E1442" s="4">
        <v>10</v>
      </c>
      <c r="F1442" s="4">
        <v>27500</v>
      </c>
      <c r="G1442" s="4">
        <v>2750</v>
      </c>
      <c r="H1442" s="4">
        <v>30250</v>
      </c>
    </row>
    <row r="1443" spans="1:8" ht="15.75">
      <c r="A1443" s="32" t="s">
        <v>10</v>
      </c>
      <c r="B1443" s="32" t="s">
        <v>748</v>
      </c>
      <c r="C1443" s="32" t="s">
        <v>747</v>
      </c>
      <c r="D1443" s="32" t="s">
        <v>749</v>
      </c>
      <c r="E1443" s="4">
        <v>50</v>
      </c>
      <c r="F1443" s="4">
        <v>124200</v>
      </c>
      <c r="G1443" s="4">
        <v>12420</v>
      </c>
      <c r="H1443" s="4">
        <v>136620</v>
      </c>
    </row>
    <row r="1444" spans="1:8" ht="15.75">
      <c r="A1444" s="32" t="s">
        <v>10</v>
      </c>
      <c r="B1444" s="32" t="s">
        <v>760</v>
      </c>
      <c r="C1444" s="32" t="s">
        <v>759</v>
      </c>
      <c r="D1444" s="32" t="s">
        <v>761</v>
      </c>
      <c r="E1444" s="4">
        <v>-1000</v>
      </c>
      <c r="F1444" s="4">
        <v>-1151000</v>
      </c>
      <c r="G1444" s="4">
        <v>-115100</v>
      </c>
      <c r="H1444" s="4">
        <v>-1266100</v>
      </c>
    </row>
    <row r="1445" spans="1:8" ht="15.75">
      <c r="A1445" s="32" t="s">
        <v>10</v>
      </c>
      <c r="B1445" s="32" t="s">
        <v>765</v>
      </c>
      <c r="C1445" s="32" t="s">
        <v>764</v>
      </c>
      <c r="D1445" s="32" t="s">
        <v>766</v>
      </c>
      <c r="E1445" s="4">
        <v>2</v>
      </c>
      <c r="F1445" s="4">
        <v>16200</v>
      </c>
      <c r="G1445" s="4">
        <v>1620</v>
      </c>
      <c r="H1445" s="4">
        <v>17820</v>
      </c>
    </row>
    <row r="1446" spans="1:8" ht="15.75">
      <c r="A1446" s="32" t="s">
        <v>10</v>
      </c>
      <c r="B1446" s="32" t="s">
        <v>768</v>
      </c>
      <c r="C1446" s="32" t="s">
        <v>767</v>
      </c>
      <c r="D1446" s="32" t="s">
        <v>769</v>
      </c>
      <c r="E1446" s="4">
        <v>1</v>
      </c>
      <c r="F1446" s="4">
        <v>3500</v>
      </c>
      <c r="G1446" s="4">
        <v>350</v>
      </c>
      <c r="H1446" s="4">
        <v>3850</v>
      </c>
    </row>
    <row r="1447" spans="1:8" ht="15.75">
      <c r="A1447" s="32" t="s">
        <v>10</v>
      </c>
      <c r="B1447" s="32" t="s">
        <v>782</v>
      </c>
      <c r="C1447" s="32" t="s">
        <v>781</v>
      </c>
      <c r="D1447" s="32" t="s">
        <v>783</v>
      </c>
      <c r="E1447" s="4">
        <v>30</v>
      </c>
      <c r="F1447" s="4">
        <v>126000</v>
      </c>
      <c r="G1447" s="4">
        <v>12600</v>
      </c>
      <c r="H1447" s="4">
        <v>138600</v>
      </c>
    </row>
    <row r="1448" spans="1:8" ht="15.75">
      <c r="A1448" s="32" t="s">
        <v>10</v>
      </c>
      <c r="B1448" s="32" t="s">
        <v>790</v>
      </c>
      <c r="C1448" s="32" t="s">
        <v>789</v>
      </c>
      <c r="D1448" s="32" t="s">
        <v>791</v>
      </c>
      <c r="E1448" s="4">
        <v>-1000</v>
      </c>
      <c r="F1448" s="4">
        <v>-1417000</v>
      </c>
      <c r="G1448" s="4">
        <v>-141700</v>
      </c>
      <c r="H1448" s="4">
        <v>-1558700</v>
      </c>
    </row>
    <row r="1449" spans="1:8" ht="15.75">
      <c r="A1449" s="32" t="s">
        <v>10</v>
      </c>
      <c r="B1449" s="32" t="s">
        <v>793</v>
      </c>
      <c r="C1449" s="32" t="s">
        <v>792</v>
      </c>
      <c r="D1449" s="32"/>
      <c r="E1449" s="4">
        <v>10</v>
      </c>
      <c r="F1449" s="4">
        <v>41000</v>
      </c>
      <c r="G1449" s="4">
        <v>4100</v>
      </c>
      <c r="H1449" s="4">
        <v>45100</v>
      </c>
    </row>
    <row r="1450" spans="1:8" ht="15.75">
      <c r="A1450" s="32" t="s">
        <v>10</v>
      </c>
      <c r="B1450" s="32" t="s">
        <v>800</v>
      </c>
      <c r="C1450" s="32" t="s">
        <v>799</v>
      </c>
      <c r="D1450" s="32" t="s">
        <v>801</v>
      </c>
      <c r="E1450" s="4">
        <v>5</v>
      </c>
      <c r="F1450" s="4">
        <v>52500</v>
      </c>
      <c r="G1450" s="4">
        <v>5250</v>
      </c>
      <c r="H1450" s="4">
        <v>57750</v>
      </c>
    </row>
    <row r="1451" spans="1:8" ht="15.75">
      <c r="A1451" s="32" t="s">
        <v>10</v>
      </c>
      <c r="B1451" s="32" t="s">
        <v>806</v>
      </c>
      <c r="C1451" s="32" t="s">
        <v>805</v>
      </c>
      <c r="D1451" s="32" t="s">
        <v>807</v>
      </c>
      <c r="E1451" s="4">
        <v>44</v>
      </c>
      <c r="F1451" s="4">
        <v>330660</v>
      </c>
      <c r="G1451" s="4">
        <v>33066</v>
      </c>
      <c r="H1451" s="4">
        <v>363726</v>
      </c>
    </row>
    <row r="1452" spans="1:8" ht="15.75">
      <c r="A1452" s="32" t="s">
        <v>10</v>
      </c>
      <c r="B1452" s="32" t="s">
        <v>812</v>
      </c>
      <c r="C1452" s="32" t="s">
        <v>811</v>
      </c>
      <c r="D1452" s="32"/>
      <c r="E1452" s="4">
        <v>2</v>
      </c>
      <c r="F1452" s="4">
        <v>9400</v>
      </c>
      <c r="G1452" s="4">
        <v>940</v>
      </c>
      <c r="H1452" s="4">
        <v>10340</v>
      </c>
    </row>
    <row r="1453" spans="1:8" ht="15.75">
      <c r="A1453" s="32" t="s">
        <v>10</v>
      </c>
      <c r="B1453" s="32" t="s">
        <v>814</v>
      </c>
      <c r="C1453" s="32" t="s">
        <v>813</v>
      </c>
      <c r="D1453" s="32" t="s">
        <v>815</v>
      </c>
      <c r="E1453" s="4">
        <v>730</v>
      </c>
      <c r="F1453" s="4">
        <v>1100350</v>
      </c>
      <c r="G1453" s="4">
        <v>110035</v>
      </c>
      <c r="H1453" s="4">
        <v>1210385</v>
      </c>
    </row>
    <row r="1454" spans="1:8" ht="15.75">
      <c r="A1454" s="32" t="s">
        <v>10</v>
      </c>
      <c r="B1454" s="32" t="s">
        <v>823</v>
      </c>
      <c r="C1454" s="32" t="s">
        <v>822</v>
      </c>
      <c r="D1454" s="32" t="s">
        <v>824</v>
      </c>
      <c r="E1454" s="4">
        <v>6653</v>
      </c>
      <c r="F1454" s="4">
        <v>9387026</v>
      </c>
      <c r="G1454" s="4">
        <v>938704</v>
      </c>
      <c r="H1454" s="4">
        <v>10325730</v>
      </c>
    </row>
    <row r="1455" spans="1:8" ht="15.75">
      <c r="A1455" s="32" t="s">
        <v>10</v>
      </c>
      <c r="B1455" s="32" t="s">
        <v>829</v>
      </c>
      <c r="C1455" s="32" t="s">
        <v>828</v>
      </c>
      <c r="D1455" s="32" t="s">
        <v>830</v>
      </c>
      <c r="E1455" s="4">
        <v>1</v>
      </c>
      <c r="F1455" s="4">
        <v>6300</v>
      </c>
      <c r="G1455" s="4">
        <v>630</v>
      </c>
      <c r="H1455" s="4">
        <v>6930</v>
      </c>
    </row>
    <row r="1456" spans="1:8" ht="15.75">
      <c r="A1456" s="32" t="s">
        <v>10</v>
      </c>
      <c r="B1456" s="32" t="s">
        <v>847</v>
      </c>
      <c r="C1456" s="32" t="s">
        <v>846</v>
      </c>
      <c r="D1456" s="32"/>
      <c r="E1456" s="4">
        <v>30</v>
      </c>
      <c r="F1456" s="4">
        <v>45090</v>
      </c>
      <c r="G1456" s="4">
        <v>4509</v>
      </c>
      <c r="H1456" s="4">
        <v>49599</v>
      </c>
    </row>
    <row r="1457" spans="1:8" ht="15.75">
      <c r="A1457" s="32" t="s">
        <v>10</v>
      </c>
      <c r="B1457" s="32" t="s">
        <v>858</v>
      </c>
      <c r="C1457" s="32" t="s">
        <v>857</v>
      </c>
      <c r="D1457" s="32" t="s">
        <v>859</v>
      </c>
      <c r="E1457" s="4">
        <v>270</v>
      </c>
      <c r="F1457" s="4">
        <v>437690</v>
      </c>
      <c r="G1457" s="4">
        <v>43769</v>
      </c>
      <c r="H1457" s="4">
        <v>481459</v>
      </c>
    </row>
    <row r="1458" spans="1:8" ht="15.75">
      <c r="A1458" s="32" t="s">
        <v>10</v>
      </c>
      <c r="B1458" s="32" t="s">
        <v>906</v>
      </c>
      <c r="C1458" s="32" t="s">
        <v>905</v>
      </c>
      <c r="D1458" s="32" t="s">
        <v>884</v>
      </c>
      <c r="E1458" s="4">
        <v>8</v>
      </c>
      <c r="F1458" s="4">
        <v>221760</v>
      </c>
      <c r="G1458" s="4">
        <v>22176</v>
      </c>
      <c r="H1458" s="4">
        <v>243936</v>
      </c>
    </row>
    <row r="1459" spans="1:8" ht="15.75">
      <c r="A1459" s="32" t="s">
        <v>10</v>
      </c>
      <c r="B1459" s="32" t="s">
        <v>1027</v>
      </c>
      <c r="C1459" s="32" t="s">
        <v>1026</v>
      </c>
      <c r="D1459" s="32"/>
      <c r="E1459" s="4">
        <v>10</v>
      </c>
      <c r="F1459" s="4">
        <v>14360</v>
      </c>
      <c r="G1459" s="4">
        <v>1436</v>
      </c>
      <c r="H1459" s="4">
        <v>15796</v>
      </c>
    </row>
    <row r="1460" spans="1:8" ht="15.75">
      <c r="A1460" s="32" t="s">
        <v>10</v>
      </c>
      <c r="B1460" s="32" t="s">
        <v>1075</v>
      </c>
      <c r="C1460" s="32" t="s">
        <v>822</v>
      </c>
      <c r="D1460" s="32" t="s">
        <v>1076</v>
      </c>
      <c r="E1460" s="4">
        <v>1000</v>
      </c>
      <c r="F1460" s="4">
        <v>1379000</v>
      </c>
      <c r="G1460" s="4">
        <v>137900</v>
      </c>
      <c r="H1460" s="4">
        <v>1516900</v>
      </c>
    </row>
    <row r="1461" spans="1:8" ht="15.75">
      <c r="A1461" s="32" t="s">
        <v>10</v>
      </c>
      <c r="B1461" s="32" t="s">
        <v>1079</v>
      </c>
      <c r="C1461" s="32" t="s">
        <v>789</v>
      </c>
      <c r="D1461" s="32" t="s">
        <v>1080</v>
      </c>
      <c r="E1461" s="4">
        <v>1000</v>
      </c>
      <c r="F1461" s="4">
        <v>1417000</v>
      </c>
      <c r="G1461" s="4">
        <v>141700</v>
      </c>
      <c r="H1461" s="4">
        <v>1558700</v>
      </c>
    </row>
    <row r="1462" spans="1:8" ht="15.75">
      <c r="A1462" s="32" t="s">
        <v>10</v>
      </c>
      <c r="B1462" s="32" t="s">
        <v>1081</v>
      </c>
      <c r="C1462" s="32" t="s">
        <v>759</v>
      </c>
      <c r="D1462" s="32" t="s">
        <v>1082</v>
      </c>
      <c r="E1462" s="4">
        <v>1000</v>
      </c>
      <c r="F1462" s="4">
        <v>1151000</v>
      </c>
      <c r="G1462" s="4">
        <v>115100</v>
      </c>
      <c r="H1462" s="4">
        <v>1266100</v>
      </c>
    </row>
    <row r="1463" spans="1:8" ht="15.75">
      <c r="A1463" s="32" t="s">
        <v>10</v>
      </c>
      <c r="B1463" s="32" t="s">
        <v>1083</v>
      </c>
      <c r="C1463" s="32" t="s">
        <v>822</v>
      </c>
      <c r="D1463" s="32" t="s">
        <v>1084</v>
      </c>
      <c r="E1463" s="4">
        <v>1000</v>
      </c>
      <c r="F1463" s="4">
        <v>1515000</v>
      </c>
      <c r="G1463" s="4">
        <v>151500</v>
      </c>
      <c r="H1463" s="4">
        <v>1666500</v>
      </c>
    </row>
    <row r="1464" spans="1:8" ht="15.75">
      <c r="A1464" s="32" t="s">
        <v>10</v>
      </c>
      <c r="B1464" s="32" t="s">
        <v>1126</v>
      </c>
      <c r="C1464" s="32" t="s">
        <v>1125</v>
      </c>
      <c r="D1464" s="32"/>
      <c r="E1464" s="4">
        <v>10</v>
      </c>
      <c r="F1464" s="4">
        <v>58000</v>
      </c>
      <c r="G1464" s="4">
        <v>5800</v>
      </c>
      <c r="H1464" s="4">
        <v>63800</v>
      </c>
    </row>
    <row r="1465" spans="1:8" ht="15.75">
      <c r="A1465" s="32" t="s">
        <v>10</v>
      </c>
      <c r="B1465" s="32" t="s">
        <v>1130</v>
      </c>
      <c r="C1465" s="32" t="s">
        <v>524</v>
      </c>
      <c r="D1465" s="32" t="s">
        <v>1131</v>
      </c>
      <c r="E1465" s="4">
        <v>5</v>
      </c>
      <c r="F1465" s="4">
        <v>28185</v>
      </c>
      <c r="G1465" s="4">
        <v>2819</v>
      </c>
      <c r="H1465" s="4">
        <v>31004</v>
      </c>
    </row>
    <row r="1466" spans="1:8" ht="15.75">
      <c r="A1466" s="32" t="s">
        <v>10</v>
      </c>
      <c r="B1466" s="32" t="s">
        <v>1149</v>
      </c>
      <c r="C1466" s="32" t="s">
        <v>1148</v>
      </c>
      <c r="D1466" s="32"/>
      <c r="E1466" s="4">
        <v>10</v>
      </c>
      <c r="F1466" s="4">
        <v>49500</v>
      </c>
      <c r="G1466" s="4">
        <v>4950</v>
      </c>
      <c r="H1466" s="4">
        <v>54450</v>
      </c>
    </row>
    <row r="1467" spans="1:8" ht="15.75">
      <c r="A1467" s="32" t="s">
        <v>10</v>
      </c>
      <c r="B1467" s="32" t="s">
        <v>1189</v>
      </c>
      <c r="C1467" s="32" t="s">
        <v>551</v>
      </c>
      <c r="D1467" s="32" t="s">
        <v>1166</v>
      </c>
      <c r="E1467" s="4">
        <v>5</v>
      </c>
      <c r="F1467" s="4">
        <v>41460</v>
      </c>
      <c r="G1467" s="4">
        <v>4146</v>
      </c>
      <c r="H1467" s="4">
        <v>45606</v>
      </c>
    </row>
    <row r="1468" spans="1:8" ht="15.75">
      <c r="A1468" s="32" t="s">
        <v>10</v>
      </c>
      <c r="B1468" s="32" t="s">
        <v>1214</v>
      </c>
      <c r="C1468" s="32" t="s">
        <v>1213</v>
      </c>
      <c r="D1468" s="32"/>
      <c r="E1468" s="4">
        <v>6</v>
      </c>
      <c r="F1468" s="4">
        <v>31200</v>
      </c>
      <c r="G1468" s="4">
        <v>3120</v>
      </c>
      <c r="H1468" s="4">
        <v>34320</v>
      </c>
    </row>
    <row r="1469" spans="1:8" ht="15.75">
      <c r="A1469" s="32" t="s">
        <v>10</v>
      </c>
      <c r="B1469" s="32" t="s">
        <v>1284</v>
      </c>
      <c r="C1469" s="32" t="s">
        <v>1283</v>
      </c>
      <c r="D1469" s="32" t="s">
        <v>1285</v>
      </c>
      <c r="E1469" s="4">
        <v>100</v>
      </c>
      <c r="F1469" s="4">
        <v>285000</v>
      </c>
      <c r="G1469" s="4">
        <v>28500</v>
      </c>
      <c r="H1469" s="4">
        <v>313500</v>
      </c>
    </row>
    <row r="1470" spans="1:8" ht="15.75">
      <c r="A1470" s="32" t="s">
        <v>10</v>
      </c>
      <c r="B1470" s="32" t="s">
        <v>1299</v>
      </c>
      <c r="C1470" s="32" t="s">
        <v>1298</v>
      </c>
      <c r="D1470" s="32"/>
      <c r="E1470" s="4">
        <v>2</v>
      </c>
      <c r="F1470" s="4">
        <v>9000</v>
      </c>
      <c r="G1470" s="4">
        <v>900</v>
      </c>
      <c r="H1470" s="4">
        <v>9900</v>
      </c>
    </row>
    <row r="1471" spans="1:8" ht="15.75">
      <c r="A1471" s="32" t="s">
        <v>10</v>
      </c>
      <c r="B1471" s="32" t="s">
        <v>1301</v>
      </c>
      <c r="C1471" s="32" t="s">
        <v>1300</v>
      </c>
      <c r="D1471" s="32"/>
      <c r="E1471" s="4">
        <v>2</v>
      </c>
      <c r="F1471" s="4">
        <v>9000</v>
      </c>
      <c r="G1471" s="4">
        <v>900</v>
      </c>
      <c r="H1471" s="4">
        <v>9900</v>
      </c>
    </row>
    <row r="1472" spans="1:8" ht="15.75">
      <c r="A1472" s="32" t="s">
        <v>10</v>
      </c>
      <c r="B1472" s="32" t="s">
        <v>1303</v>
      </c>
      <c r="C1472" s="32" t="s">
        <v>1302</v>
      </c>
      <c r="D1472" s="32"/>
      <c r="E1472" s="4">
        <v>6</v>
      </c>
      <c r="F1472" s="4">
        <v>24300</v>
      </c>
      <c r="G1472" s="4">
        <v>2430</v>
      </c>
      <c r="H1472" s="4">
        <v>26730</v>
      </c>
    </row>
    <row r="1473" spans="1:8" ht="15.75">
      <c r="A1473" s="32" t="s">
        <v>10</v>
      </c>
      <c r="B1473" s="32" t="s">
        <v>1307</v>
      </c>
      <c r="C1473" s="32" t="s">
        <v>1306</v>
      </c>
      <c r="D1473" s="32" t="s">
        <v>1308</v>
      </c>
      <c r="E1473" s="4">
        <v>608</v>
      </c>
      <c r="F1473" s="4">
        <v>2463300</v>
      </c>
      <c r="G1473" s="4">
        <v>246330</v>
      </c>
      <c r="H1473" s="4">
        <v>2709630</v>
      </c>
    </row>
    <row r="1474" spans="1:8" ht="15.75">
      <c r="A1474" s="32" t="s">
        <v>10</v>
      </c>
      <c r="B1474" s="32" t="s">
        <v>1318</v>
      </c>
      <c r="C1474" s="32" t="s">
        <v>1317</v>
      </c>
      <c r="D1474" s="32" t="s">
        <v>1319</v>
      </c>
      <c r="E1474" s="4">
        <v>158</v>
      </c>
      <c r="F1474" s="4">
        <v>640800</v>
      </c>
      <c r="G1474" s="4">
        <v>64080</v>
      </c>
      <c r="H1474" s="4">
        <v>704880</v>
      </c>
    </row>
    <row r="1475" spans="1:8" ht="15.75">
      <c r="A1475" s="32" t="s">
        <v>10</v>
      </c>
      <c r="B1475" s="32" t="s">
        <v>1351</v>
      </c>
      <c r="C1475" s="32" t="s">
        <v>1350</v>
      </c>
      <c r="D1475" s="32" t="s">
        <v>1352</v>
      </c>
      <c r="E1475" s="4">
        <v>672</v>
      </c>
      <c r="F1475" s="4">
        <v>672000</v>
      </c>
      <c r="G1475" s="4">
        <v>67200</v>
      </c>
      <c r="H1475" s="4">
        <v>739200</v>
      </c>
    </row>
    <row r="1476" spans="1:8" ht="15.75">
      <c r="A1476" s="32" t="s">
        <v>10</v>
      </c>
      <c r="B1476" s="32" t="s">
        <v>1356</v>
      </c>
      <c r="C1476" s="32" t="s">
        <v>1355</v>
      </c>
      <c r="D1476" s="32" t="s">
        <v>1352</v>
      </c>
      <c r="E1476" s="4">
        <v>400</v>
      </c>
      <c r="F1476" s="4">
        <v>359000</v>
      </c>
      <c r="G1476" s="4">
        <v>35900</v>
      </c>
      <c r="H1476" s="4">
        <v>394900</v>
      </c>
    </row>
    <row r="1477" spans="1:8" ht="15.75">
      <c r="A1477" s="32" t="s">
        <v>10</v>
      </c>
      <c r="B1477" s="32" t="s">
        <v>1365</v>
      </c>
      <c r="C1477" s="32" t="s">
        <v>1364</v>
      </c>
      <c r="D1477" s="32" t="s">
        <v>1352</v>
      </c>
      <c r="E1477" s="4">
        <v>300</v>
      </c>
      <c r="F1477" s="4">
        <v>270000</v>
      </c>
      <c r="G1477" s="4">
        <v>27000</v>
      </c>
      <c r="H1477" s="4">
        <v>297000</v>
      </c>
    </row>
    <row r="1478" spans="1:8" ht="15.75">
      <c r="A1478" s="32" t="s">
        <v>10</v>
      </c>
      <c r="B1478" s="32" t="s">
        <v>1370</v>
      </c>
      <c r="C1478" s="32" t="s">
        <v>1369</v>
      </c>
      <c r="D1478" s="32" t="s">
        <v>1352</v>
      </c>
      <c r="E1478" s="4">
        <v>52</v>
      </c>
      <c r="F1478" s="4">
        <v>1300000</v>
      </c>
      <c r="G1478" s="4">
        <v>130000</v>
      </c>
      <c r="H1478" s="4">
        <v>1430000</v>
      </c>
    </row>
    <row r="1479" spans="1:8" ht="15.75">
      <c r="A1479" s="32" t="s">
        <v>10</v>
      </c>
      <c r="B1479" s="32" t="s">
        <v>1372</v>
      </c>
      <c r="C1479" s="32" t="s">
        <v>1371</v>
      </c>
      <c r="D1479" s="32" t="s">
        <v>1352</v>
      </c>
      <c r="E1479" s="4">
        <v>20</v>
      </c>
      <c r="F1479" s="4">
        <v>500000</v>
      </c>
      <c r="G1479" s="4">
        <v>50000</v>
      </c>
      <c r="H1479" s="4">
        <v>550000</v>
      </c>
    </row>
    <row r="1480" spans="1:8" ht="15.75">
      <c r="A1480" s="32" t="s">
        <v>10</v>
      </c>
      <c r="B1480" s="32" t="s">
        <v>1389</v>
      </c>
      <c r="C1480" s="32" t="s">
        <v>1388</v>
      </c>
      <c r="D1480" s="32" t="s">
        <v>1390</v>
      </c>
      <c r="E1480" s="4">
        <v>40</v>
      </c>
      <c r="F1480" s="4">
        <v>80000</v>
      </c>
      <c r="G1480" s="4">
        <v>8000</v>
      </c>
      <c r="H1480" s="4">
        <v>88000</v>
      </c>
    </row>
    <row r="1481" spans="1:8" ht="15.75">
      <c r="A1481" s="32" t="s">
        <v>10</v>
      </c>
      <c r="B1481" s="32" t="s">
        <v>1392</v>
      </c>
      <c r="C1481" s="32" t="s">
        <v>1391</v>
      </c>
      <c r="D1481" s="32" t="s">
        <v>1390</v>
      </c>
      <c r="E1481" s="4">
        <v>50</v>
      </c>
      <c r="F1481" s="4">
        <v>44500</v>
      </c>
      <c r="G1481" s="4">
        <v>4450</v>
      </c>
      <c r="H1481" s="4">
        <v>48950</v>
      </c>
    </row>
    <row r="1482" spans="1:8" ht="15.75">
      <c r="A1482" s="32" t="s">
        <v>10</v>
      </c>
      <c r="B1482" s="32" t="s">
        <v>1394</v>
      </c>
      <c r="C1482" s="32" t="s">
        <v>1393</v>
      </c>
      <c r="D1482" s="32" t="s">
        <v>1352</v>
      </c>
      <c r="E1482" s="4">
        <v>8</v>
      </c>
      <c r="F1482" s="4">
        <v>225600</v>
      </c>
      <c r="G1482" s="4">
        <v>22560</v>
      </c>
      <c r="H1482" s="4">
        <v>248160</v>
      </c>
    </row>
    <row r="1483" spans="1:8" ht="15.75">
      <c r="A1483" s="32" t="s">
        <v>10</v>
      </c>
      <c r="B1483" s="32" t="s">
        <v>1416</v>
      </c>
      <c r="C1483" s="32" t="s">
        <v>1415</v>
      </c>
      <c r="D1483" s="32" t="s">
        <v>184</v>
      </c>
      <c r="E1483" s="4">
        <v>10</v>
      </c>
      <c r="F1483" s="4">
        <v>18400</v>
      </c>
      <c r="G1483" s="4">
        <v>1840</v>
      </c>
      <c r="H1483" s="4">
        <v>20240</v>
      </c>
    </row>
    <row r="1484" spans="1:8" ht="15.75">
      <c r="A1484" s="32" t="s">
        <v>10</v>
      </c>
      <c r="B1484" s="32" t="s">
        <v>1430</v>
      </c>
      <c r="C1484" s="32" t="s">
        <v>1426</v>
      </c>
      <c r="D1484" s="32" t="s">
        <v>184</v>
      </c>
      <c r="E1484" s="4">
        <v>10</v>
      </c>
      <c r="F1484" s="4">
        <v>19000</v>
      </c>
      <c r="G1484" s="4">
        <v>1900</v>
      </c>
      <c r="H1484" s="4">
        <v>20900</v>
      </c>
    </row>
    <row r="1485" spans="1:8" ht="15.75">
      <c r="A1485" s="32" t="s">
        <v>10</v>
      </c>
      <c r="B1485" s="32" t="s">
        <v>1432</v>
      </c>
      <c r="C1485" s="32" t="s">
        <v>1426</v>
      </c>
      <c r="D1485" s="32" t="s">
        <v>58</v>
      </c>
      <c r="E1485" s="4">
        <v>10</v>
      </c>
      <c r="F1485" s="4">
        <v>21000</v>
      </c>
      <c r="G1485" s="4">
        <v>2100</v>
      </c>
      <c r="H1485" s="4">
        <v>23100</v>
      </c>
    </row>
    <row r="1486" spans="1:8" ht="15.75">
      <c r="A1486" s="32" t="s">
        <v>10</v>
      </c>
      <c r="B1486" s="32" t="s">
        <v>1434</v>
      </c>
      <c r="C1486" s="32" t="s">
        <v>1433</v>
      </c>
      <c r="D1486" s="32" t="s">
        <v>433</v>
      </c>
      <c r="E1486" s="4">
        <v>50</v>
      </c>
      <c r="F1486" s="4">
        <v>52300</v>
      </c>
      <c r="G1486" s="4">
        <v>5230</v>
      </c>
      <c r="H1486" s="4">
        <v>57530</v>
      </c>
    </row>
    <row r="1487" spans="1:8" ht="15.75">
      <c r="A1487" s="32" t="s">
        <v>10</v>
      </c>
      <c r="B1487" s="32" t="s">
        <v>1474</v>
      </c>
      <c r="C1487" s="32" t="s">
        <v>1473</v>
      </c>
      <c r="D1487" s="32" t="s">
        <v>1475</v>
      </c>
      <c r="E1487" s="4">
        <v>40699</v>
      </c>
      <c r="F1487" s="4">
        <v>6308395</v>
      </c>
      <c r="G1487" s="4">
        <v>630838</v>
      </c>
      <c r="H1487" s="4">
        <v>6939233</v>
      </c>
    </row>
    <row r="1488" spans="1:8" ht="15.75">
      <c r="A1488" s="32" t="s">
        <v>10</v>
      </c>
      <c r="B1488" s="32" t="s">
        <v>1479</v>
      </c>
      <c r="C1488" s="32" t="s">
        <v>1478</v>
      </c>
      <c r="D1488" s="32" t="s">
        <v>1480</v>
      </c>
      <c r="E1488" s="4">
        <v>144379</v>
      </c>
      <c r="F1488" s="4">
        <v>23679592</v>
      </c>
      <c r="G1488" s="4">
        <v>2367957</v>
      </c>
      <c r="H1488" s="4">
        <v>26047549</v>
      </c>
    </row>
    <row r="1489" spans="1:8" ht="15.75">
      <c r="A1489" s="32" t="s">
        <v>10</v>
      </c>
      <c r="B1489" s="32" t="s">
        <v>1481</v>
      </c>
      <c r="C1489" s="32" t="s">
        <v>1478</v>
      </c>
      <c r="D1489" s="32" t="s">
        <v>1477</v>
      </c>
      <c r="E1489" s="4">
        <v>100000</v>
      </c>
      <c r="F1489" s="4">
        <v>11000000</v>
      </c>
      <c r="G1489" s="4">
        <v>1100000</v>
      </c>
      <c r="H1489" s="4">
        <v>12100000</v>
      </c>
    </row>
    <row r="1490" spans="1:8" ht="15.75">
      <c r="A1490" s="32" t="s">
        <v>10</v>
      </c>
      <c r="B1490" s="32" t="s">
        <v>1483</v>
      </c>
      <c r="C1490" s="32" t="s">
        <v>1482</v>
      </c>
      <c r="D1490" s="32" t="s">
        <v>1484</v>
      </c>
      <c r="E1490" s="4">
        <v>500</v>
      </c>
      <c r="F1490" s="4">
        <v>28500</v>
      </c>
      <c r="G1490" s="4">
        <v>2850</v>
      </c>
      <c r="H1490" s="4">
        <v>31350</v>
      </c>
    </row>
    <row r="1491" spans="1:8" ht="15.75">
      <c r="A1491" s="32" t="s">
        <v>10</v>
      </c>
      <c r="B1491" s="32" t="s">
        <v>1486</v>
      </c>
      <c r="C1491" s="32" t="s">
        <v>1485</v>
      </c>
      <c r="D1491" s="32" t="s">
        <v>1487</v>
      </c>
      <c r="E1491" s="4">
        <v>500</v>
      </c>
      <c r="F1491" s="4">
        <v>35000</v>
      </c>
      <c r="G1491" s="4">
        <v>3500</v>
      </c>
      <c r="H1491" s="4">
        <v>38500</v>
      </c>
    </row>
    <row r="1492" spans="1:8" ht="15.75">
      <c r="A1492" s="32" t="s">
        <v>10</v>
      </c>
      <c r="B1492" s="32" t="s">
        <v>1489</v>
      </c>
      <c r="C1492" s="32" t="s">
        <v>1488</v>
      </c>
      <c r="D1492" s="32" t="s">
        <v>1490</v>
      </c>
      <c r="E1492" s="4">
        <v>1400</v>
      </c>
      <c r="F1492" s="4">
        <v>70000</v>
      </c>
      <c r="G1492" s="4">
        <v>7000</v>
      </c>
      <c r="H1492" s="4">
        <v>77000</v>
      </c>
    </row>
    <row r="1493" spans="1:8" ht="15.75">
      <c r="A1493" s="32" t="s">
        <v>10</v>
      </c>
      <c r="B1493" s="32" t="s">
        <v>1498</v>
      </c>
      <c r="C1493" s="32" t="s">
        <v>1497</v>
      </c>
      <c r="D1493" s="32" t="s">
        <v>1499</v>
      </c>
      <c r="E1493" s="4"/>
      <c r="F1493" s="4"/>
      <c r="G1493" s="4"/>
      <c r="H1493" s="4"/>
    </row>
    <row r="1494" spans="1:8" ht="15.75">
      <c r="A1494" s="32" t="s">
        <v>10</v>
      </c>
      <c r="B1494" s="32" t="s">
        <v>1504</v>
      </c>
      <c r="C1494" s="32" t="s">
        <v>1503</v>
      </c>
      <c r="D1494" s="32" t="s">
        <v>1505</v>
      </c>
      <c r="E1494" s="4">
        <v>250</v>
      </c>
      <c r="F1494" s="4">
        <v>212500</v>
      </c>
      <c r="G1494" s="4">
        <v>21250</v>
      </c>
      <c r="H1494" s="4">
        <v>233750</v>
      </c>
    </row>
    <row r="1495" spans="1:8" ht="15.75">
      <c r="A1495" s="32" t="s">
        <v>10</v>
      </c>
      <c r="B1495" s="32" t="s">
        <v>1507</v>
      </c>
      <c r="C1495" s="32" t="s">
        <v>1506</v>
      </c>
      <c r="D1495" s="32" t="s">
        <v>1508</v>
      </c>
      <c r="E1495" s="4">
        <v>2490</v>
      </c>
      <c r="F1495" s="4">
        <v>3809700</v>
      </c>
      <c r="G1495" s="4">
        <v>380970</v>
      </c>
      <c r="H1495" s="4">
        <v>4190670</v>
      </c>
    </row>
    <row r="1496" spans="1:8" ht="15.75">
      <c r="A1496" s="32" t="s">
        <v>10</v>
      </c>
      <c r="B1496" s="32" t="s">
        <v>1510</v>
      </c>
      <c r="C1496" s="32" t="s">
        <v>1509</v>
      </c>
      <c r="D1496" s="32" t="s">
        <v>1511</v>
      </c>
      <c r="E1496" s="4">
        <v>6000</v>
      </c>
      <c r="F1496" s="4">
        <v>408000</v>
      </c>
      <c r="G1496" s="4">
        <v>40800</v>
      </c>
      <c r="H1496" s="4">
        <v>448800</v>
      </c>
    </row>
    <row r="1497" spans="1:8" ht="15.75">
      <c r="A1497" s="32" t="s">
        <v>10</v>
      </c>
      <c r="B1497" s="32" t="s">
        <v>1521</v>
      </c>
      <c r="C1497" s="32" t="s">
        <v>1520</v>
      </c>
      <c r="D1497" s="32" t="s">
        <v>1522</v>
      </c>
      <c r="E1497" s="4">
        <v>8</v>
      </c>
      <c r="F1497" s="4">
        <v>142000</v>
      </c>
      <c r="G1497" s="4">
        <v>14200</v>
      </c>
      <c r="H1497" s="4">
        <v>156200</v>
      </c>
    </row>
    <row r="1498" spans="1:8" ht="15.75">
      <c r="A1498" s="32" t="s">
        <v>10</v>
      </c>
      <c r="B1498" s="32" t="s">
        <v>1527</v>
      </c>
      <c r="C1498" s="32" t="s">
        <v>1526</v>
      </c>
      <c r="D1498" s="32"/>
      <c r="E1498" s="4">
        <v>5</v>
      </c>
      <c r="F1498" s="4">
        <v>95000</v>
      </c>
      <c r="G1498" s="4">
        <v>9500</v>
      </c>
      <c r="H1498" s="4">
        <v>104500</v>
      </c>
    </row>
    <row r="1499" spans="1:8" ht="15.75">
      <c r="A1499" s="32" t="s">
        <v>10</v>
      </c>
      <c r="B1499" s="32" t="s">
        <v>1529</v>
      </c>
      <c r="C1499" s="32" t="s">
        <v>1528</v>
      </c>
      <c r="D1499" s="32" t="s">
        <v>1530</v>
      </c>
      <c r="E1499" s="4">
        <v>4000</v>
      </c>
      <c r="F1499" s="4">
        <v>10760000</v>
      </c>
      <c r="G1499" s="4">
        <v>1076000</v>
      </c>
      <c r="H1499" s="4">
        <v>11836000</v>
      </c>
    </row>
    <row r="1500" spans="1:8" ht="15.75">
      <c r="A1500" s="32" t="s">
        <v>10</v>
      </c>
      <c r="B1500" s="32" t="s">
        <v>1532</v>
      </c>
      <c r="C1500" s="32" t="s">
        <v>1531</v>
      </c>
      <c r="D1500" s="32" t="s">
        <v>1533</v>
      </c>
      <c r="E1500" s="4">
        <v>40</v>
      </c>
      <c r="F1500" s="4">
        <v>5480000</v>
      </c>
      <c r="G1500" s="4">
        <v>548000</v>
      </c>
      <c r="H1500" s="4">
        <v>6028000</v>
      </c>
    </row>
    <row r="1501" spans="1:8" ht="15.75">
      <c r="A1501" s="32" t="s">
        <v>10</v>
      </c>
      <c r="B1501" s="32" t="s">
        <v>1535</v>
      </c>
      <c r="C1501" s="32" t="s">
        <v>1534</v>
      </c>
      <c r="D1501" s="32" t="s">
        <v>1536</v>
      </c>
      <c r="E1501" s="4">
        <v>20100</v>
      </c>
      <c r="F1501" s="4">
        <v>52662000</v>
      </c>
      <c r="G1501" s="4">
        <v>5266200</v>
      </c>
      <c r="H1501" s="4">
        <v>57928200</v>
      </c>
    </row>
    <row r="1502" spans="1:8" ht="15.75">
      <c r="A1502" s="32" t="s">
        <v>10</v>
      </c>
      <c r="B1502" s="32" t="s">
        <v>1541</v>
      </c>
      <c r="C1502" s="32" t="s">
        <v>1540</v>
      </c>
      <c r="D1502" s="32" t="s">
        <v>1542</v>
      </c>
      <c r="E1502" s="4">
        <v>2003</v>
      </c>
      <c r="F1502" s="4">
        <v>15322950</v>
      </c>
      <c r="G1502" s="4">
        <v>1532295</v>
      </c>
      <c r="H1502" s="4">
        <v>16855245</v>
      </c>
    </row>
    <row r="1503" spans="1:8" ht="15.75">
      <c r="A1503" s="32" t="s">
        <v>10</v>
      </c>
      <c r="B1503" s="32" t="s">
        <v>1544</v>
      </c>
      <c r="C1503" s="32" t="s">
        <v>1543</v>
      </c>
      <c r="D1503" s="32" t="s">
        <v>1545</v>
      </c>
      <c r="E1503" s="4">
        <v>1</v>
      </c>
      <c r="F1503" s="4">
        <v>4280</v>
      </c>
      <c r="G1503" s="4">
        <v>428</v>
      </c>
      <c r="H1503" s="4">
        <v>4708</v>
      </c>
    </row>
    <row r="1504" spans="1:8" ht="15.75">
      <c r="A1504" s="32" t="s">
        <v>10</v>
      </c>
      <c r="B1504" s="32" t="s">
        <v>1547</v>
      </c>
      <c r="C1504" s="32" t="s">
        <v>1546</v>
      </c>
      <c r="D1504" s="32" t="s">
        <v>1548</v>
      </c>
      <c r="E1504" s="4">
        <v>10</v>
      </c>
      <c r="F1504" s="4">
        <v>50000</v>
      </c>
      <c r="G1504" s="4">
        <v>5000</v>
      </c>
      <c r="H1504" s="4">
        <v>55000</v>
      </c>
    </row>
    <row r="1505" spans="1:8" ht="15.75">
      <c r="A1505" s="32" t="s">
        <v>10</v>
      </c>
      <c r="B1505" s="32" t="s">
        <v>1573</v>
      </c>
      <c r="C1505" s="32" t="s">
        <v>1572</v>
      </c>
      <c r="D1505" s="32" t="s">
        <v>1571</v>
      </c>
      <c r="E1505" s="4">
        <v>79300</v>
      </c>
      <c r="F1505" s="4">
        <v>3928600</v>
      </c>
      <c r="G1505" s="4">
        <v>392860</v>
      </c>
      <c r="H1505" s="4">
        <v>4321460</v>
      </c>
    </row>
    <row r="1506" spans="1:8" ht="15.75">
      <c r="A1506" s="32" t="s">
        <v>10</v>
      </c>
      <c r="B1506" s="32" t="s">
        <v>1577</v>
      </c>
      <c r="C1506" s="32" t="s">
        <v>1576</v>
      </c>
      <c r="D1506" s="32" t="s">
        <v>1578</v>
      </c>
      <c r="E1506" s="4">
        <v>1000</v>
      </c>
      <c r="F1506" s="4">
        <v>80000</v>
      </c>
      <c r="G1506" s="4">
        <v>8000</v>
      </c>
      <c r="H1506" s="4">
        <v>88000</v>
      </c>
    </row>
    <row r="1507" spans="1:8" ht="15.75">
      <c r="A1507" s="32" t="s">
        <v>10</v>
      </c>
      <c r="B1507" s="32" t="s">
        <v>1580</v>
      </c>
      <c r="C1507" s="32" t="s">
        <v>1572</v>
      </c>
      <c r="D1507" s="32" t="s">
        <v>1578</v>
      </c>
      <c r="E1507" s="4">
        <v>49000</v>
      </c>
      <c r="F1507" s="4">
        <v>2416840</v>
      </c>
      <c r="G1507" s="4">
        <v>241683</v>
      </c>
      <c r="H1507" s="4">
        <v>2658523</v>
      </c>
    </row>
    <row r="1508" spans="1:8" ht="15.75">
      <c r="A1508" s="32" t="s">
        <v>10</v>
      </c>
      <c r="B1508" s="32" t="s">
        <v>1586</v>
      </c>
      <c r="C1508" s="32" t="s">
        <v>1572</v>
      </c>
      <c r="D1508" s="32" t="s">
        <v>1587</v>
      </c>
      <c r="E1508" s="4">
        <v>800</v>
      </c>
      <c r="F1508" s="4">
        <v>42240</v>
      </c>
      <c r="G1508" s="4">
        <v>4224</v>
      </c>
      <c r="H1508" s="4">
        <v>46464</v>
      </c>
    </row>
    <row r="1509" spans="1:8" ht="15.75">
      <c r="A1509" s="32" t="s">
        <v>10</v>
      </c>
      <c r="B1509" s="32" t="s">
        <v>1589</v>
      </c>
      <c r="C1509" s="32" t="s">
        <v>1588</v>
      </c>
      <c r="D1509" s="32" t="s">
        <v>1590</v>
      </c>
      <c r="E1509" s="4">
        <v>1</v>
      </c>
      <c r="F1509" s="4">
        <v>110000</v>
      </c>
      <c r="G1509" s="4">
        <v>11000</v>
      </c>
      <c r="H1509" s="4">
        <v>121000</v>
      </c>
    </row>
    <row r="1510" spans="1:8" ht="15.75">
      <c r="A1510" s="32" t="s">
        <v>10</v>
      </c>
      <c r="B1510" s="32" t="s">
        <v>1598</v>
      </c>
      <c r="C1510" s="32" t="s">
        <v>1597</v>
      </c>
      <c r="D1510" s="32" t="s">
        <v>1599</v>
      </c>
      <c r="E1510" s="4">
        <v>9</v>
      </c>
      <c r="F1510" s="4">
        <v>535200</v>
      </c>
      <c r="G1510" s="4">
        <v>53520</v>
      </c>
      <c r="H1510" s="4">
        <v>588720</v>
      </c>
    </row>
    <row r="1511" spans="1:8" ht="15.75">
      <c r="A1511" s="32" t="s">
        <v>10</v>
      </c>
      <c r="B1511" s="32" t="s">
        <v>1601</v>
      </c>
      <c r="C1511" s="32" t="s">
        <v>1600</v>
      </c>
      <c r="D1511" s="32" t="s">
        <v>1602</v>
      </c>
      <c r="E1511" s="4">
        <v>33</v>
      </c>
      <c r="F1511" s="4">
        <v>32340000</v>
      </c>
      <c r="G1511" s="4">
        <v>3234000</v>
      </c>
      <c r="H1511" s="4">
        <v>35574000</v>
      </c>
    </row>
    <row r="1512" spans="1:8" ht="15.75">
      <c r="A1512" s="32" t="s">
        <v>10</v>
      </c>
      <c r="B1512" s="32" t="s">
        <v>1606</v>
      </c>
      <c r="C1512" s="32" t="s">
        <v>1605</v>
      </c>
      <c r="D1512" s="32" t="s">
        <v>1607</v>
      </c>
      <c r="E1512" s="4">
        <v>2</v>
      </c>
      <c r="F1512" s="4">
        <v>2900000</v>
      </c>
      <c r="G1512" s="4">
        <v>290000</v>
      </c>
      <c r="H1512" s="4">
        <v>3190000</v>
      </c>
    </row>
    <row r="1513" spans="1:8" ht="15.75">
      <c r="A1513" s="32" t="s">
        <v>10</v>
      </c>
      <c r="B1513" s="32" t="s">
        <v>1617</v>
      </c>
      <c r="C1513" s="32" t="s">
        <v>1616</v>
      </c>
      <c r="D1513" s="32" t="s">
        <v>1618</v>
      </c>
      <c r="E1513" s="4">
        <v>5</v>
      </c>
      <c r="F1513" s="4">
        <v>463000</v>
      </c>
      <c r="G1513" s="4">
        <v>46300</v>
      </c>
      <c r="H1513" s="4">
        <v>509300</v>
      </c>
    </row>
    <row r="1514" spans="1:8" ht="15.75">
      <c r="A1514" s="32" t="s">
        <v>10</v>
      </c>
      <c r="B1514" s="32" t="s">
        <v>1620</v>
      </c>
      <c r="C1514" s="32" t="s">
        <v>1619</v>
      </c>
      <c r="D1514" s="32" t="s">
        <v>1621</v>
      </c>
      <c r="E1514" s="4">
        <v>12</v>
      </c>
      <c r="F1514" s="4">
        <v>825500</v>
      </c>
      <c r="G1514" s="4">
        <v>82550</v>
      </c>
      <c r="H1514" s="4">
        <v>908050</v>
      </c>
    </row>
    <row r="1515" spans="1:8" ht="15.75">
      <c r="A1515" s="32" t="s">
        <v>10</v>
      </c>
      <c r="B1515" s="32" t="s">
        <v>1626</v>
      </c>
      <c r="C1515" s="32" t="s">
        <v>1625</v>
      </c>
      <c r="D1515" s="32" t="s">
        <v>1627</v>
      </c>
      <c r="E1515" s="4">
        <v>1</v>
      </c>
      <c r="F1515" s="4">
        <v>180000</v>
      </c>
      <c r="G1515" s="4">
        <v>18000</v>
      </c>
      <c r="H1515" s="4">
        <v>198000</v>
      </c>
    </row>
    <row r="1516" spans="1:8" ht="15.75">
      <c r="A1516" s="32" t="s">
        <v>10</v>
      </c>
      <c r="B1516" s="32" t="s">
        <v>1629</v>
      </c>
      <c r="C1516" s="32" t="s">
        <v>1628</v>
      </c>
      <c r="D1516" s="32" t="s">
        <v>1630</v>
      </c>
      <c r="E1516" s="4">
        <v>1</v>
      </c>
      <c r="F1516" s="4">
        <v>33000</v>
      </c>
      <c r="G1516" s="4">
        <v>3300</v>
      </c>
      <c r="H1516" s="4">
        <v>36300</v>
      </c>
    </row>
    <row r="1517" spans="1:8" ht="15.75">
      <c r="A1517" s="32" t="s">
        <v>10</v>
      </c>
      <c r="B1517" s="32" t="s">
        <v>1631</v>
      </c>
      <c r="C1517" s="32" t="s">
        <v>1628</v>
      </c>
      <c r="D1517" s="32" t="s">
        <v>1632</v>
      </c>
      <c r="E1517" s="4">
        <v>1</v>
      </c>
      <c r="F1517" s="4">
        <v>33000</v>
      </c>
      <c r="G1517" s="4">
        <v>3300</v>
      </c>
      <c r="H1517" s="4">
        <v>36300</v>
      </c>
    </row>
    <row r="1518" spans="1:8" ht="15.75">
      <c r="A1518" s="32" t="s">
        <v>10</v>
      </c>
      <c r="B1518" s="32" t="s">
        <v>1633</v>
      </c>
      <c r="C1518" s="32" t="s">
        <v>1628</v>
      </c>
      <c r="D1518" s="32" t="s">
        <v>1634</v>
      </c>
      <c r="E1518" s="4">
        <v>1</v>
      </c>
      <c r="F1518" s="4">
        <v>33000</v>
      </c>
      <c r="G1518" s="4">
        <v>3300</v>
      </c>
      <c r="H1518" s="4">
        <v>36300</v>
      </c>
    </row>
    <row r="1519" spans="1:8" ht="15.75">
      <c r="A1519" s="32" t="s">
        <v>10</v>
      </c>
      <c r="B1519" s="32" t="s">
        <v>1635</v>
      </c>
      <c r="C1519" s="32" t="s">
        <v>1628</v>
      </c>
      <c r="D1519" s="32" t="s">
        <v>1636</v>
      </c>
      <c r="E1519" s="4">
        <v>1</v>
      </c>
      <c r="F1519" s="4">
        <v>33000</v>
      </c>
      <c r="G1519" s="4">
        <v>3300</v>
      </c>
      <c r="H1519" s="4">
        <v>36300</v>
      </c>
    </row>
    <row r="1520" spans="1:8" ht="15.75">
      <c r="A1520" s="32" t="s">
        <v>10</v>
      </c>
      <c r="B1520" s="32" t="s">
        <v>1637</v>
      </c>
      <c r="C1520" s="32" t="s">
        <v>1628</v>
      </c>
      <c r="D1520" s="32" t="s">
        <v>1638</v>
      </c>
      <c r="E1520" s="4">
        <v>1</v>
      </c>
      <c r="F1520" s="4">
        <v>33000</v>
      </c>
      <c r="G1520" s="4">
        <v>3300</v>
      </c>
      <c r="H1520" s="4">
        <v>36300</v>
      </c>
    </row>
    <row r="1521" spans="1:8" ht="15.75">
      <c r="A1521" s="32" t="s">
        <v>10</v>
      </c>
      <c r="B1521" s="32" t="s">
        <v>1639</v>
      </c>
      <c r="C1521" s="32" t="s">
        <v>1628</v>
      </c>
      <c r="D1521" s="32" t="s">
        <v>1640</v>
      </c>
      <c r="E1521" s="4">
        <v>1</v>
      </c>
      <c r="F1521" s="4">
        <v>33000</v>
      </c>
      <c r="G1521" s="4">
        <v>3300</v>
      </c>
      <c r="H1521" s="4">
        <v>36300</v>
      </c>
    </row>
    <row r="1522" spans="1:8" ht="15.75">
      <c r="A1522" s="32" t="s">
        <v>10</v>
      </c>
      <c r="B1522" s="32" t="s">
        <v>1642</v>
      </c>
      <c r="C1522" s="32" t="s">
        <v>1641</v>
      </c>
      <c r="D1522" s="32" t="s">
        <v>1643</v>
      </c>
      <c r="E1522" s="4">
        <v>100</v>
      </c>
      <c r="F1522" s="4">
        <v>155000</v>
      </c>
      <c r="G1522" s="4">
        <v>15500</v>
      </c>
      <c r="H1522" s="4">
        <v>170500</v>
      </c>
    </row>
    <row r="1523" spans="1:8" ht="15.75">
      <c r="A1523" s="32" t="s">
        <v>10</v>
      </c>
      <c r="B1523" s="32" t="s">
        <v>1651</v>
      </c>
      <c r="C1523" s="32" t="s">
        <v>1650</v>
      </c>
      <c r="D1523" s="32" t="s">
        <v>1652</v>
      </c>
      <c r="E1523" s="4">
        <v>2</v>
      </c>
      <c r="F1523" s="4">
        <v>123091</v>
      </c>
      <c r="G1523" s="4">
        <v>12309</v>
      </c>
      <c r="H1523" s="4">
        <v>135400</v>
      </c>
    </row>
    <row r="1524" spans="1:8" ht="15.75">
      <c r="A1524" s="32" t="s">
        <v>10</v>
      </c>
      <c r="B1524" s="32" t="s">
        <v>1657</v>
      </c>
      <c r="C1524" s="32" t="s">
        <v>1656</v>
      </c>
      <c r="D1524" s="32" t="s">
        <v>1658</v>
      </c>
      <c r="E1524" s="4">
        <v>3</v>
      </c>
      <c r="F1524" s="4">
        <v>49200</v>
      </c>
      <c r="G1524" s="4">
        <v>4920</v>
      </c>
      <c r="H1524" s="4">
        <v>54120</v>
      </c>
    </row>
    <row r="1525" spans="1:8" ht="15.75">
      <c r="A1525" s="32" t="s">
        <v>10</v>
      </c>
      <c r="B1525" s="32" t="s">
        <v>1666</v>
      </c>
      <c r="C1525" s="32" t="s">
        <v>1665</v>
      </c>
      <c r="D1525" s="32" t="s">
        <v>1667</v>
      </c>
      <c r="E1525" s="4">
        <v>2</v>
      </c>
      <c r="F1525" s="4">
        <v>22000</v>
      </c>
      <c r="G1525" s="4">
        <v>2200</v>
      </c>
      <c r="H1525" s="4">
        <v>24200</v>
      </c>
    </row>
    <row r="1526" spans="1:8" ht="15.75">
      <c r="A1526" s="32" t="s">
        <v>10</v>
      </c>
      <c r="B1526" s="32" t="s">
        <v>1669</v>
      </c>
      <c r="C1526" s="32" t="s">
        <v>1668</v>
      </c>
      <c r="D1526" s="32" t="s">
        <v>1670</v>
      </c>
      <c r="E1526" s="4">
        <v>2</v>
      </c>
      <c r="F1526" s="4">
        <v>70000</v>
      </c>
      <c r="G1526" s="4">
        <v>7000</v>
      </c>
      <c r="H1526" s="4">
        <v>77000</v>
      </c>
    </row>
    <row r="1527" spans="1:8" ht="15.75">
      <c r="A1527" s="32" t="s">
        <v>10</v>
      </c>
      <c r="B1527" s="32" t="s">
        <v>1684</v>
      </c>
      <c r="C1527" s="32" t="s">
        <v>1683</v>
      </c>
      <c r="D1527" s="32" t="s">
        <v>1685</v>
      </c>
      <c r="E1527" s="4">
        <v>7</v>
      </c>
      <c r="F1527" s="4">
        <v>286300</v>
      </c>
      <c r="G1527" s="4">
        <v>28630</v>
      </c>
      <c r="H1527" s="4">
        <v>314930</v>
      </c>
    </row>
    <row r="1528" spans="1:8" ht="15.75">
      <c r="A1528" s="32" t="s">
        <v>10</v>
      </c>
      <c r="B1528" s="32" t="s">
        <v>1686</v>
      </c>
      <c r="C1528" s="32" t="s">
        <v>1641</v>
      </c>
      <c r="D1528" s="32" t="s">
        <v>1687</v>
      </c>
      <c r="E1528" s="4">
        <v>5</v>
      </c>
      <c r="F1528" s="4">
        <v>14000</v>
      </c>
      <c r="G1528" s="4">
        <v>1400</v>
      </c>
      <c r="H1528" s="4">
        <v>15400</v>
      </c>
    </row>
    <row r="1529" spans="1:8" ht="15.75">
      <c r="A1529" s="32" t="s">
        <v>10</v>
      </c>
      <c r="B1529" s="32" t="s">
        <v>1691</v>
      </c>
      <c r="C1529" s="32" t="s">
        <v>1628</v>
      </c>
      <c r="D1529" s="32" t="s">
        <v>1692</v>
      </c>
      <c r="E1529" s="4">
        <v>6</v>
      </c>
      <c r="F1529" s="4">
        <v>198000</v>
      </c>
      <c r="G1529" s="4">
        <v>19800</v>
      </c>
      <c r="H1529" s="4">
        <v>217800</v>
      </c>
    </row>
    <row r="1530" spans="1:8" ht="15.75">
      <c r="A1530" s="32" t="s">
        <v>10</v>
      </c>
      <c r="B1530" s="32" t="s">
        <v>1699</v>
      </c>
      <c r="C1530" s="32" t="s">
        <v>1698</v>
      </c>
      <c r="D1530" s="32" t="s">
        <v>1700</v>
      </c>
      <c r="E1530" s="4">
        <v>14</v>
      </c>
      <c r="F1530" s="4">
        <v>1429500</v>
      </c>
      <c r="G1530" s="4">
        <v>142950</v>
      </c>
      <c r="H1530" s="4">
        <v>1572450</v>
      </c>
    </row>
    <row r="1531" spans="1:8" ht="15.75">
      <c r="A1531" s="32" t="s">
        <v>10</v>
      </c>
      <c r="B1531" s="32" t="s">
        <v>1703</v>
      </c>
      <c r="C1531" s="32" t="s">
        <v>1702</v>
      </c>
      <c r="D1531" s="32" t="s">
        <v>1704</v>
      </c>
      <c r="E1531" s="4">
        <v>10000</v>
      </c>
      <c r="F1531" s="4">
        <v>3670000</v>
      </c>
      <c r="G1531" s="4">
        <v>367000</v>
      </c>
      <c r="H1531" s="4">
        <v>4037000</v>
      </c>
    </row>
    <row r="1532" spans="1:8" ht="15.75">
      <c r="A1532" s="32" t="s">
        <v>10</v>
      </c>
      <c r="B1532" s="32" t="s">
        <v>1706</v>
      </c>
      <c r="C1532" s="32" t="s">
        <v>1705</v>
      </c>
      <c r="D1532" s="32" t="s">
        <v>1707</v>
      </c>
      <c r="E1532" s="4">
        <v>100</v>
      </c>
      <c r="F1532" s="4">
        <v>90000</v>
      </c>
      <c r="G1532" s="4">
        <v>9000</v>
      </c>
      <c r="H1532" s="4">
        <v>99000</v>
      </c>
    </row>
    <row r="1533" spans="1:8" ht="15.75">
      <c r="A1533" s="32" t="s">
        <v>10</v>
      </c>
      <c r="B1533" s="32" t="s">
        <v>1708</v>
      </c>
      <c r="C1533" s="32" t="s">
        <v>1628</v>
      </c>
      <c r="D1533" s="32" t="s">
        <v>1709</v>
      </c>
      <c r="E1533" s="4">
        <v>1</v>
      </c>
      <c r="F1533" s="4">
        <v>33000</v>
      </c>
      <c r="G1533" s="4">
        <v>3300</v>
      </c>
      <c r="H1533" s="4">
        <v>36300</v>
      </c>
    </row>
    <row r="1534" spans="1:8" ht="15.75">
      <c r="A1534" s="32" t="s">
        <v>10</v>
      </c>
      <c r="B1534" s="32" t="s">
        <v>1710</v>
      </c>
      <c r="C1534" s="32" t="s">
        <v>1628</v>
      </c>
      <c r="D1534" s="32" t="s">
        <v>1711</v>
      </c>
      <c r="E1534" s="4">
        <v>1</v>
      </c>
      <c r="F1534" s="4">
        <v>33000</v>
      </c>
      <c r="G1534" s="4">
        <v>3300</v>
      </c>
      <c r="H1534" s="4">
        <v>36300</v>
      </c>
    </row>
    <row r="1535" spans="1:8" ht="15.75">
      <c r="A1535" s="32" t="s">
        <v>10</v>
      </c>
      <c r="B1535" s="32" t="s">
        <v>1712</v>
      </c>
      <c r="C1535" s="32" t="s">
        <v>1628</v>
      </c>
      <c r="D1535" s="32" t="s">
        <v>1713</v>
      </c>
      <c r="E1535" s="4">
        <v>1</v>
      </c>
      <c r="F1535" s="4">
        <v>33000</v>
      </c>
      <c r="G1535" s="4">
        <v>3300</v>
      </c>
      <c r="H1535" s="4">
        <v>36300</v>
      </c>
    </row>
    <row r="1536" spans="1:8" ht="15.75">
      <c r="A1536" s="32" t="s">
        <v>10</v>
      </c>
      <c r="B1536" s="32" t="s">
        <v>1714</v>
      </c>
      <c r="C1536" s="32" t="s">
        <v>1628</v>
      </c>
      <c r="D1536" s="32" t="s">
        <v>1715</v>
      </c>
      <c r="E1536" s="4">
        <v>1</v>
      </c>
      <c r="F1536" s="4">
        <v>33000</v>
      </c>
      <c r="G1536" s="4">
        <v>3300</v>
      </c>
      <c r="H1536" s="4">
        <v>36300</v>
      </c>
    </row>
    <row r="1537" spans="1:8" ht="15.75">
      <c r="A1537" s="32" t="s">
        <v>10</v>
      </c>
      <c r="B1537" s="32" t="s">
        <v>1716</v>
      </c>
      <c r="C1537" s="32" t="s">
        <v>1628</v>
      </c>
      <c r="D1537" s="32" t="s">
        <v>1717</v>
      </c>
      <c r="E1537" s="4">
        <v>1</v>
      </c>
      <c r="F1537" s="4">
        <v>33000</v>
      </c>
      <c r="G1537" s="4">
        <v>3300</v>
      </c>
      <c r="H1537" s="4">
        <v>36300</v>
      </c>
    </row>
    <row r="1538" spans="1:8" ht="15.75">
      <c r="A1538" s="32" t="s">
        <v>10</v>
      </c>
      <c r="B1538" s="32" t="s">
        <v>1718</v>
      </c>
      <c r="C1538" s="32" t="s">
        <v>1628</v>
      </c>
      <c r="D1538" s="32" t="s">
        <v>1719</v>
      </c>
      <c r="E1538" s="4">
        <v>1</v>
      </c>
      <c r="F1538" s="4">
        <v>33000</v>
      </c>
      <c r="G1538" s="4">
        <v>3300</v>
      </c>
      <c r="H1538" s="4">
        <v>36300</v>
      </c>
    </row>
    <row r="1539" spans="1:8" ht="15.75">
      <c r="A1539" s="32" t="s">
        <v>10</v>
      </c>
      <c r="B1539" s="32" t="s">
        <v>1726</v>
      </c>
      <c r="C1539" s="32" t="s">
        <v>1725</v>
      </c>
      <c r="D1539" s="32" t="s">
        <v>1727</v>
      </c>
      <c r="E1539" s="4">
        <v>3</v>
      </c>
      <c r="F1539" s="4">
        <v>67500</v>
      </c>
      <c r="G1539" s="4">
        <v>6750</v>
      </c>
      <c r="H1539" s="4">
        <v>74250</v>
      </c>
    </row>
    <row r="1540" spans="1:8" ht="15.75">
      <c r="A1540" s="32" t="s">
        <v>10</v>
      </c>
      <c r="B1540" s="32" t="s">
        <v>1729</v>
      </c>
      <c r="C1540" s="32" t="s">
        <v>1728</v>
      </c>
      <c r="D1540" s="32" t="s">
        <v>1730</v>
      </c>
      <c r="E1540" s="4">
        <v>153000</v>
      </c>
      <c r="F1540" s="4">
        <v>6908000</v>
      </c>
      <c r="G1540" s="4">
        <v>690800</v>
      </c>
      <c r="H1540" s="4">
        <v>7598800</v>
      </c>
    </row>
    <row r="1541" spans="1:8" ht="15.75">
      <c r="A1541" s="32" t="s">
        <v>10</v>
      </c>
      <c r="B1541" s="32" t="s">
        <v>1736</v>
      </c>
      <c r="C1541" s="32" t="s">
        <v>1731</v>
      </c>
      <c r="D1541" s="32" t="s">
        <v>1737</v>
      </c>
      <c r="E1541" s="4">
        <v>47000</v>
      </c>
      <c r="F1541" s="4">
        <v>2820000</v>
      </c>
      <c r="G1541" s="4">
        <v>282000</v>
      </c>
      <c r="H1541" s="4">
        <v>3102000</v>
      </c>
    </row>
    <row r="1542" spans="1:8" ht="15.75">
      <c r="A1542" s="32" t="s">
        <v>10</v>
      </c>
      <c r="B1542" s="32" t="s">
        <v>1742</v>
      </c>
      <c r="C1542" s="32" t="s">
        <v>1731</v>
      </c>
      <c r="D1542" s="32" t="s">
        <v>1743</v>
      </c>
      <c r="E1542" s="4">
        <v>408000</v>
      </c>
      <c r="F1542" s="4">
        <v>24480000</v>
      </c>
      <c r="G1542" s="4">
        <v>2448000</v>
      </c>
      <c r="H1542" s="4">
        <v>26928000</v>
      </c>
    </row>
    <row r="1543" spans="1:8" ht="15.75">
      <c r="A1543" s="32" t="s">
        <v>10</v>
      </c>
      <c r="B1543" s="32" t="s">
        <v>1755</v>
      </c>
      <c r="C1543" s="32" t="s">
        <v>1754</v>
      </c>
      <c r="D1543" s="32" t="s">
        <v>1756</v>
      </c>
      <c r="E1543" s="4">
        <v>3</v>
      </c>
      <c r="F1543" s="4">
        <v>30000</v>
      </c>
      <c r="G1543" s="4">
        <v>3000</v>
      </c>
      <c r="H1543" s="4">
        <v>33000</v>
      </c>
    </row>
    <row r="1544" spans="1:8" ht="15.75">
      <c r="A1544" s="32" t="s">
        <v>10</v>
      </c>
      <c r="B1544" s="32" t="s">
        <v>1767</v>
      </c>
      <c r="C1544" s="32" t="s">
        <v>1766</v>
      </c>
      <c r="D1544" s="32" t="s">
        <v>1768</v>
      </c>
      <c r="E1544" s="4">
        <v>1</v>
      </c>
      <c r="F1544" s="4">
        <v>10000</v>
      </c>
      <c r="G1544" s="4">
        <v>1000</v>
      </c>
      <c r="H1544" s="4">
        <v>11000</v>
      </c>
    </row>
    <row r="1545" spans="1:8" ht="15.75">
      <c r="A1545" s="32" t="s">
        <v>10</v>
      </c>
      <c r="B1545" s="32" t="s">
        <v>1785</v>
      </c>
      <c r="C1545" s="32" t="s">
        <v>1784</v>
      </c>
      <c r="D1545" s="32" t="s">
        <v>1786</v>
      </c>
      <c r="E1545" s="4">
        <v>3</v>
      </c>
      <c r="F1545" s="4">
        <v>2040000</v>
      </c>
      <c r="G1545" s="4">
        <v>204000</v>
      </c>
      <c r="H1545" s="4">
        <v>2244000</v>
      </c>
    </row>
    <row r="1546" spans="1:8" ht="15.75">
      <c r="A1546" s="32" t="s">
        <v>10</v>
      </c>
      <c r="B1546" s="32" t="s">
        <v>1794</v>
      </c>
      <c r="C1546" s="32" t="s">
        <v>1793</v>
      </c>
      <c r="D1546" s="32" t="s">
        <v>1795</v>
      </c>
      <c r="E1546" s="4">
        <v>2</v>
      </c>
      <c r="F1546" s="4">
        <v>1650000</v>
      </c>
      <c r="G1546" s="4">
        <v>165000</v>
      </c>
      <c r="H1546" s="4">
        <v>1815000</v>
      </c>
    </row>
    <row r="1547" spans="1:8" ht="15.75">
      <c r="A1547" s="32" t="s">
        <v>10</v>
      </c>
      <c r="B1547" s="32" t="s">
        <v>1802</v>
      </c>
      <c r="C1547" s="32" t="s">
        <v>1801</v>
      </c>
      <c r="D1547" s="32" t="s">
        <v>1803</v>
      </c>
      <c r="E1547" s="4">
        <v>175</v>
      </c>
      <c r="F1547" s="4">
        <v>3608200</v>
      </c>
      <c r="G1547" s="4">
        <v>360820</v>
      </c>
      <c r="H1547" s="4">
        <v>3969020</v>
      </c>
    </row>
    <row r="1548" spans="1:8" ht="15.75">
      <c r="A1548" s="32" t="s">
        <v>10</v>
      </c>
      <c r="B1548" s="32" t="s">
        <v>1805</v>
      </c>
      <c r="C1548" s="32" t="s">
        <v>1804</v>
      </c>
      <c r="D1548" s="32" t="s">
        <v>1806</v>
      </c>
      <c r="E1548" s="4">
        <v>57</v>
      </c>
      <c r="F1548" s="4">
        <v>5481250</v>
      </c>
      <c r="G1548" s="4">
        <v>548125</v>
      </c>
      <c r="H1548" s="4">
        <v>6029375</v>
      </c>
    </row>
    <row r="1549" spans="1:8" ht="15.75">
      <c r="A1549" s="32" t="s">
        <v>10</v>
      </c>
      <c r="B1549" s="32" t="s">
        <v>1808</v>
      </c>
      <c r="C1549" s="32" t="s">
        <v>1807</v>
      </c>
      <c r="D1549" s="32" t="s">
        <v>1809</v>
      </c>
      <c r="E1549" s="4">
        <v>5</v>
      </c>
      <c r="F1549" s="4">
        <v>141810</v>
      </c>
      <c r="G1549" s="4">
        <v>14181</v>
      </c>
      <c r="H1549" s="4">
        <v>155991</v>
      </c>
    </row>
    <row r="1550" spans="1:8" ht="15.75">
      <c r="A1550" s="32" t="s">
        <v>10</v>
      </c>
      <c r="B1550" s="32" t="s">
        <v>1811</v>
      </c>
      <c r="C1550" s="32" t="s">
        <v>1810</v>
      </c>
      <c r="D1550" s="32" t="s">
        <v>1812</v>
      </c>
      <c r="E1550" s="4">
        <v>7</v>
      </c>
      <c r="F1550" s="4">
        <v>369670</v>
      </c>
      <c r="G1550" s="4">
        <v>36967</v>
      </c>
      <c r="H1550" s="4">
        <v>406637</v>
      </c>
    </row>
    <row r="1551" spans="1:8" ht="15.75">
      <c r="A1551" s="32" t="s">
        <v>10</v>
      </c>
      <c r="B1551" s="32" t="s">
        <v>1820</v>
      </c>
      <c r="C1551" s="32" t="s">
        <v>1819</v>
      </c>
      <c r="D1551" s="32" t="s">
        <v>1821</v>
      </c>
      <c r="E1551" s="4">
        <v>1</v>
      </c>
      <c r="F1551" s="4">
        <v>60000</v>
      </c>
      <c r="G1551" s="4">
        <v>6000</v>
      </c>
      <c r="H1551" s="4">
        <v>66000</v>
      </c>
    </row>
    <row r="1552" spans="1:8" ht="15.75">
      <c r="A1552" s="32" t="s">
        <v>10</v>
      </c>
      <c r="B1552" s="32" t="s">
        <v>1823</v>
      </c>
      <c r="C1552" s="32" t="s">
        <v>1822</v>
      </c>
      <c r="D1552" s="32" t="s">
        <v>1824</v>
      </c>
      <c r="E1552" s="4">
        <v>4</v>
      </c>
      <c r="F1552" s="4">
        <v>247140</v>
      </c>
      <c r="G1552" s="4">
        <v>24714</v>
      </c>
      <c r="H1552" s="4">
        <v>271854</v>
      </c>
    </row>
    <row r="1553" spans="1:8" ht="15.75">
      <c r="A1553" s="32" t="s">
        <v>10</v>
      </c>
      <c r="B1553" s="32" t="s">
        <v>1826</v>
      </c>
      <c r="C1553" s="32" t="s">
        <v>1825</v>
      </c>
      <c r="D1553" s="32" t="s">
        <v>1827</v>
      </c>
      <c r="E1553" s="4">
        <v>16</v>
      </c>
      <c r="F1553" s="4">
        <v>261200</v>
      </c>
      <c r="G1553" s="4">
        <v>26120</v>
      </c>
      <c r="H1553" s="4">
        <v>287320</v>
      </c>
    </row>
    <row r="1554" spans="1:8" ht="15.75">
      <c r="A1554" s="32" t="s">
        <v>10</v>
      </c>
      <c r="B1554" s="32" t="s">
        <v>1829</v>
      </c>
      <c r="C1554" s="32" t="s">
        <v>1828</v>
      </c>
      <c r="D1554" s="32" t="s">
        <v>1830</v>
      </c>
      <c r="E1554" s="4">
        <v>33</v>
      </c>
      <c r="F1554" s="4">
        <v>452520</v>
      </c>
      <c r="G1554" s="4">
        <v>45252</v>
      </c>
      <c r="H1554" s="4">
        <v>497772</v>
      </c>
    </row>
    <row r="1555" spans="1:8" ht="15.75">
      <c r="A1555" s="32" t="s">
        <v>10</v>
      </c>
      <c r="B1555" s="32" t="s">
        <v>1832</v>
      </c>
      <c r="C1555" s="32" t="s">
        <v>1831</v>
      </c>
      <c r="D1555" s="32" t="s">
        <v>1833</v>
      </c>
      <c r="E1555" s="4">
        <v>56</v>
      </c>
      <c r="F1555" s="4">
        <v>1056830</v>
      </c>
      <c r="G1555" s="4">
        <v>105683</v>
      </c>
      <c r="H1555" s="4">
        <v>1162513</v>
      </c>
    </row>
    <row r="1556" spans="1:8" ht="15.75">
      <c r="A1556" s="32" t="s">
        <v>10</v>
      </c>
      <c r="B1556" s="32" t="s">
        <v>1835</v>
      </c>
      <c r="C1556" s="32" t="s">
        <v>1834</v>
      </c>
      <c r="D1556" s="32" t="s">
        <v>1836</v>
      </c>
      <c r="E1556" s="4">
        <v>39</v>
      </c>
      <c r="F1556" s="4">
        <v>1695120</v>
      </c>
      <c r="G1556" s="4">
        <v>169512</v>
      </c>
      <c r="H1556" s="4">
        <v>1864632</v>
      </c>
    </row>
    <row r="1557" spans="1:8" ht="15.75">
      <c r="A1557" s="32" t="s">
        <v>10</v>
      </c>
      <c r="B1557" s="32" t="s">
        <v>1841</v>
      </c>
      <c r="C1557" s="32" t="s">
        <v>1840</v>
      </c>
      <c r="D1557" s="32" t="s">
        <v>1842</v>
      </c>
      <c r="E1557" s="4">
        <v>23</v>
      </c>
      <c r="F1557" s="4">
        <v>1650770</v>
      </c>
      <c r="G1557" s="4">
        <v>165077</v>
      </c>
      <c r="H1557" s="4">
        <v>1815847</v>
      </c>
    </row>
    <row r="1558" spans="1:8" ht="15.75">
      <c r="A1558" s="32" t="s">
        <v>10</v>
      </c>
      <c r="B1558" s="32" t="s">
        <v>1844</v>
      </c>
      <c r="C1558" s="32" t="s">
        <v>1843</v>
      </c>
      <c r="D1558" s="32" t="s">
        <v>1845</v>
      </c>
      <c r="E1558" s="4">
        <v>10</v>
      </c>
      <c r="F1558" s="4">
        <v>167140</v>
      </c>
      <c r="G1558" s="4">
        <v>16714</v>
      </c>
      <c r="H1558" s="4">
        <v>183854</v>
      </c>
    </row>
    <row r="1559" spans="1:8" ht="15.75">
      <c r="A1559" s="32" t="s">
        <v>10</v>
      </c>
      <c r="B1559" s="32" t="s">
        <v>1847</v>
      </c>
      <c r="C1559" s="32" t="s">
        <v>1846</v>
      </c>
      <c r="D1559" s="32" t="s">
        <v>1848</v>
      </c>
      <c r="E1559" s="4">
        <v>57</v>
      </c>
      <c r="F1559" s="4">
        <v>4292060</v>
      </c>
      <c r="G1559" s="4">
        <v>429206</v>
      </c>
      <c r="H1559" s="4">
        <v>4721266</v>
      </c>
    </row>
    <row r="1560" spans="1:8" ht="15.75">
      <c r="A1560" s="32" t="s">
        <v>10</v>
      </c>
      <c r="B1560" s="32" t="s">
        <v>1850</v>
      </c>
      <c r="C1560" s="32" t="s">
        <v>1849</v>
      </c>
      <c r="D1560" s="32" t="s">
        <v>1851</v>
      </c>
      <c r="E1560" s="4">
        <v>18</v>
      </c>
      <c r="F1560" s="4">
        <v>3098160</v>
      </c>
      <c r="G1560" s="4">
        <v>309816</v>
      </c>
      <c r="H1560" s="4">
        <v>3407976</v>
      </c>
    </row>
    <row r="1561" spans="1:8" ht="15.75">
      <c r="A1561" s="32" t="s">
        <v>10</v>
      </c>
      <c r="B1561" s="32" t="s">
        <v>1853</v>
      </c>
      <c r="C1561" s="32" t="s">
        <v>1852</v>
      </c>
      <c r="D1561" s="32" t="s">
        <v>1854</v>
      </c>
      <c r="E1561" s="4">
        <v>10</v>
      </c>
      <c r="F1561" s="4">
        <v>650000</v>
      </c>
      <c r="G1561" s="4">
        <v>65000</v>
      </c>
      <c r="H1561" s="4">
        <v>715000</v>
      </c>
    </row>
    <row r="1562" spans="1:8" ht="15.75">
      <c r="A1562" s="32" t="s">
        <v>10</v>
      </c>
      <c r="B1562" s="32" t="s">
        <v>1859</v>
      </c>
      <c r="C1562" s="32" t="s">
        <v>1858</v>
      </c>
      <c r="D1562" s="32" t="s">
        <v>1860</v>
      </c>
      <c r="E1562" s="4">
        <v>31</v>
      </c>
      <c r="F1562" s="4">
        <v>1202300</v>
      </c>
      <c r="G1562" s="4">
        <v>120230</v>
      </c>
      <c r="H1562" s="4">
        <v>1322530</v>
      </c>
    </row>
    <row r="1563" spans="1:8" ht="15.75">
      <c r="A1563" s="32" t="s">
        <v>10</v>
      </c>
      <c r="B1563" s="32" t="s">
        <v>1865</v>
      </c>
      <c r="C1563" s="32" t="s">
        <v>1864</v>
      </c>
      <c r="D1563" s="32" t="s">
        <v>1866</v>
      </c>
      <c r="E1563" s="4">
        <v>19</v>
      </c>
      <c r="F1563" s="4">
        <v>239700</v>
      </c>
      <c r="G1563" s="4">
        <v>23970</v>
      </c>
      <c r="H1563" s="4">
        <v>263670</v>
      </c>
    </row>
    <row r="1564" spans="1:8" ht="15.75">
      <c r="A1564" s="32" t="s">
        <v>10</v>
      </c>
      <c r="B1564" s="32" t="s">
        <v>1868</v>
      </c>
      <c r="C1564" s="32" t="s">
        <v>1867</v>
      </c>
      <c r="D1564" s="32" t="s">
        <v>1869</v>
      </c>
      <c r="E1564" s="4">
        <v>4</v>
      </c>
      <c r="F1564" s="4">
        <v>34080</v>
      </c>
      <c r="G1564" s="4">
        <v>3408</v>
      </c>
      <c r="H1564" s="4">
        <v>37488</v>
      </c>
    </row>
    <row r="1565" spans="1:8" ht="15.75">
      <c r="A1565" s="32" t="s">
        <v>10</v>
      </c>
      <c r="B1565" s="32" t="s">
        <v>1874</v>
      </c>
      <c r="C1565" s="32" t="s">
        <v>1873</v>
      </c>
      <c r="D1565" s="32" t="s">
        <v>1875</v>
      </c>
      <c r="E1565" s="4">
        <v>2</v>
      </c>
      <c r="F1565" s="4">
        <v>80920</v>
      </c>
      <c r="G1565" s="4">
        <v>8092</v>
      </c>
      <c r="H1565" s="4">
        <v>89012</v>
      </c>
    </row>
    <row r="1566" spans="1:8" ht="15.75">
      <c r="A1566" s="32" t="s">
        <v>10</v>
      </c>
      <c r="B1566" s="32" t="s">
        <v>1877</v>
      </c>
      <c r="C1566" s="32" t="s">
        <v>1876</v>
      </c>
      <c r="D1566" s="32" t="s">
        <v>1878</v>
      </c>
      <c r="E1566" s="4">
        <v>1</v>
      </c>
      <c r="F1566" s="4">
        <v>14910</v>
      </c>
      <c r="G1566" s="4">
        <v>1491</v>
      </c>
      <c r="H1566" s="4">
        <v>16401</v>
      </c>
    </row>
    <row r="1567" spans="1:8" ht="15.75">
      <c r="A1567" s="32" t="s">
        <v>10</v>
      </c>
      <c r="B1567" s="32" t="s">
        <v>1886</v>
      </c>
      <c r="C1567" s="32" t="s">
        <v>1885</v>
      </c>
      <c r="D1567" s="32" t="s">
        <v>1887</v>
      </c>
      <c r="E1567" s="4">
        <v>1</v>
      </c>
      <c r="F1567" s="4">
        <v>67400</v>
      </c>
      <c r="G1567" s="4">
        <v>6740</v>
      </c>
      <c r="H1567" s="4">
        <v>74140</v>
      </c>
    </row>
    <row r="1568" spans="1:8" ht="15.75">
      <c r="A1568" s="32" t="s">
        <v>10</v>
      </c>
      <c r="B1568" s="32" t="s">
        <v>1898</v>
      </c>
      <c r="C1568" s="32" t="s">
        <v>1897</v>
      </c>
      <c r="D1568" s="32" t="s">
        <v>1899</v>
      </c>
      <c r="E1568" s="4">
        <v>3</v>
      </c>
      <c r="F1568" s="4">
        <v>73500</v>
      </c>
      <c r="G1568" s="4">
        <v>7350</v>
      </c>
      <c r="H1568" s="4">
        <v>80850</v>
      </c>
    </row>
    <row r="1569" spans="1:8" ht="15.75">
      <c r="A1569" s="32" t="s">
        <v>10</v>
      </c>
      <c r="B1569" s="32" t="s">
        <v>1901</v>
      </c>
      <c r="C1569" s="32" t="s">
        <v>1900</v>
      </c>
      <c r="D1569" s="32" t="s">
        <v>1902</v>
      </c>
      <c r="E1569" s="4">
        <v>64</v>
      </c>
      <c r="F1569" s="4">
        <v>1141620</v>
      </c>
      <c r="G1569" s="4">
        <v>114162</v>
      </c>
      <c r="H1569" s="4">
        <v>1255782</v>
      </c>
    </row>
    <row r="1570" spans="1:8" ht="15.75">
      <c r="A1570" s="32" t="s">
        <v>10</v>
      </c>
      <c r="B1570" s="32" t="s">
        <v>1907</v>
      </c>
      <c r="C1570" s="32" t="s">
        <v>1906</v>
      </c>
      <c r="D1570" s="32" t="s">
        <v>1908</v>
      </c>
      <c r="E1570" s="4">
        <v>1</v>
      </c>
      <c r="F1570" s="4">
        <v>64000</v>
      </c>
      <c r="G1570" s="4">
        <v>6400</v>
      </c>
      <c r="H1570" s="4">
        <v>70400</v>
      </c>
    </row>
    <row r="1571" spans="1:8" ht="15.75">
      <c r="A1571" s="32" t="s">
        <v>10</v>
      </c>
      <c r="B1571" s="32" t="s">
        <v>1931</v>
      </c>
      <c r="C1571" s="32" t="s">
        <v>1930</v>
      </c>
      <c r="D1571" s="32" t="s">
        <v>1933</v>
      </c>
      <c r="E1571" s="4">
        <v>39</v>
      </c>
      <c r="F1571" s="4">
        <v>11700000</v>
      </c>
      <c r="G1571" s="4">
        <v>1170000</v>
      </c>
      <c r="H1571" s="4">
        <v>12870000</v>
      </c>
    </row>
    <row r="1572" spans="1:8" ht="15.75">
      <c r="A1572" s="32" t="s">
        <v>10</v>
      </c>
      <c r="B1572" s="32" t="s">
        <v>1944</v>
      </c>
      <c r="C1572" s="32" t="s">
        <v>1943</v>
      </c>
      <c r="D1572" s="32"/>
      <c r="E1572" s="4">
        <v>45</v>
      </c>
      <c r="F1572" s="4">
        <v>146814</v>
      </c>
      <c r="G1572" s="4">
        <v>14676</v>
      </c>
      <c r="H1572" s="4">
        <v>161490</v>
      </c>
    </row>
    <row r="1573" spans="1:8" ht="15.75">
      <c r="A1573" s="32" t="s">
        <v>10</v>
      </c>
      <c r="B1573" s="32" t="s">
        <v>1953</v>
      </c>
      <c r="C1573" s="32" t="s">
        <v>1952</v>
      </c>
      <c r="D1573" s="32" t="s">
        <v>1954</v>
      </c>
      <c r="E1573" s="4">
        <v>5</v>
      </c>
      <c r="F1573" s="4"/>
      <c r="G1573" s="4"/>
      <c r="H1573" s="4"/>
    </row>
    <row r="1574" spans="1:8" ht="15.75">
      <c r="A1574" s="32" t="s">
        <v>10</v>
      </c>
      <c r="B1574" s="32" t="s">
        <v>1959</v>
      </c>
      <c r="C1574" s="32" t="s">
        <v>1958</v>
      </c>
      <c r="D1574" s="32"/>
      <c r="E1574" s="4">
        <v>1</v>
      </c>
      <c r="F1574" s="4">
        <v>421200</v>
      </c>
      <c r="G1574" s="4">
        <v>42120</v>
      </c>
      <c r="H1574" s="4">
        <v>463320</v>
      </c>
    </row>
    <row r="1575" spans="1:8" ht="15.75">
      <c r="A1575" s="32" t="s">
        <v>10</v>
      </c>
      <c r="B1575" s="32" t="s">
        <v>1964</v>
      </c>
      <c r="C1575" s="32" t="s">
        <v>1963</v>
      </c>
      <c r="D1575" s="32"/>
      <c r="E1575" s="4">
        <v>12</v>
      </c>
      <c r="F1575" s="4">
        <v>1021984</v>
      </c>
      <c r="G1575" s="4">
        <v>102198</v>
      </c>
      <c r="H1575" s="4">
        <v>1124182</v>
      </c>
    </row>
    <row r="1576" spans="1:8" ht="15.75">
      <c r="A1576" s="32" t="s">
        <v>10</v>
      </c>
      <c r="B1576" s="32" t="s">
        <v>1975</v>
      </c>
      <c r="C1576" s="32" t="s">
        <v>1974</v>
      </c>
      <c r="D1576" s="32" t="s">
        <v>1976</v>
      </c>
      <c r="E1576" s="4">
        <v>88</v>
      </c>
      <c r="F1576" s="4"/>
      <c r="G1576" s="4"/>
      <c r="H1576" s="4"/>
    </row>
    <row r="1577" spans="1:8" ht="15.75">
      <c r="A1577" s="32" t="s">
        <v>10</v>
      </c>
      <c r="B1577" s="32" t="s">
        <v>1993</v>
      </c>
      <c r="C1577" s="32" t="s">
        <v>1992</v>
      </c>
      <c r="D1577" s="32"/>
      <c r="E1577" s="4">
        <v>1</v>
      </c>
      <c r="F1577" s="4">
        <v>544029000</v>
      </c>
      <c r="G1577" s="4">
        <v>54402900</v>
      </c>
      <c r="H1577" s="4">
        <v>598431900</v>
      </c>
    </row>
    <row r="1578" spans="1:8" ht="15.75">
      <c r="A1578" s="32" t="s">
        <v>10</v>
      </c>
      <c r="B1578" s="32" t="s">
        <v>2002</v>
      </c>
      <c r="C1578" s="32" t="s">
        <v>2001</v>
      </c>
      <c r="D1578" s="32"/>
      <c r="E1578" s="4">
        <v>2</v>
      </c>
      <c r="F1578" s="4">
        <v>9500</v>
      </c>
      <c r="G1578" s="4">
        <v>950</v>
      </c>
      <c r="H1578" s="4">
        <v>10450</v>
      </c>
    </row>
    <row r="1579" spans="1:8" ht="15.75">
      <c r="A1579" s="32" t="s">
        <v>10</v>
      </c>
      <c r="B1579" s="32" t="s">
        <v>2006</v>
      </c>
      <c r="C1579" s="32" t="s">
        <v>2005</v>
      </c>
      <c r="D1579" s="32" t="s">
        <v>2007</v>
      </c>
      <c r="E1579" s="4">
        <v>40</v>
      </c>
      <c r="F1579" s="4">
        <v>504000</v>
      </c>
      <c r="G1579" s="4">
        <v>50400</v>
      </c>
      <c r="H1579" s="4">
        <v>554400</v>
      </c>
    </row>
    <row r="1580" spans="1:8" ht="15.75">
      <c r="A1580" s="32" t="s">
        <v>10</v>
      </c>
      <c r="B1580" s="32" t="s">
        <v>2009</v>
      </c>
      <c r="C1580" s="32" t="s">
        <v>2008</v>
      </c>
      <c r="D1580" s="32" t="s">
        <v>2010</v>
      </c>
      <c r="E1580" s="4">
        <v>16</v>
      </c>
      <c r="F1580" s="4">
        <v>349800</v>
      </c>
      <c r="G1580" s="4">
        <v>34980</v>
      </c>
      <c r="H1580" s="4">
        <v>384780</v>
      </c>
    </row>
    <row r="1581" spans="1:8" ht="15.75">
      <c r="A1581" s="32" t="s">
        <v>10</v>
      </c>
      <c r="B1581" s="32" t="s">
        <v>2012</v>
      </c>
      <c r="C1581" s="32" t="s">
        <v>2011</v>
      </c>
      <c r="D1581" s="32" t="s">
        <v>2013</v>
      </c>
      <c r="E1581" s="4">
        <v>117</v>
      </c>
      <c r="F1581" s="4">
        <v>3752450</v>
      </c>
      <c r="G1581" s="4">
        <v>375245</v>
      </c>
      <c r="H1581" s="4">
        <v>4127695</v>
      </c>
    </row>
    <row r="1582" spans="1:8" ht="15.75">
      <c r="A1582" s="32" t="s">
        <v>10</v>
      </c>
      <c r="B1582" s="32" t="s">
        <v>2015</v>
      </c>
      <c r="C1582" s="32" t="s">
        <v>2014</v>
      </c>
      <c r="D1582" s="32" t="s">
        <v>2016</v>
      </c>
      <c r="E1582" s="4">
        <v>13</v>
      </c>
      <c r="F1582" s="4">
        <v>474000</v>
      </c>
      <c r="G1582" s="4">
        <v>47400</v>
      </c>
      <c r="H1582" s="4">
        <v>521400</v>
      </c>
    </row>
    <row r="1583" spans="1:8" ht="15.75">
      <c r="A1583" s="32" t="s">
        <v>10</v>
      </c>
      <c r="B1583" s="32" t="s">
        <v>2021</v>
      </c>
      <c r="C1583" s="32" t="s">
        <v>2020</v>
      </c>
      <c r="D1583" s="32" t="s">
        <v>2022</v>
      </c>
      <c r="E1583" s="4">
        <v>420</v>
      </c>
      <c r="F1583" s="4">
        <v>27056500</v>
      </c>
      <c r="G1583" s="4">
        <v>2705650</v>
      </c>
      <c r="H1583" s="4">
        <v>29762150</v>
      </c>
    </row>
    <row r="1584" spans="1:8" ht="15.75">
      <c r="A1584" s="32" t="s">
        <v>10</v>
      </c>
      <c r="B1584" s="32" t="s">
        <v>2030</v>
      </c>
      <c r="C1584" s="32" t="s">
        <v>2029</v>
      </c>
      <c r="D1584" s="32" t="s">
        <v>2031</v>
      </c>
      <c r="E1584" s="4">
        <v>83</v>
      </c>
      <c r="F1584" s="4">
        <v>6136760</v>
      </c>
      <c r="G1584" s="4">
        <v>613676</v>
      </c>
      <c r="H1584" s="4">
        <v>6750436</v>
      </c>
    </row>
    <row r="1585" spans="1:8" ht="15.75">
      <c r="A1585" s="32" t="s">
        <v>10</v>
      </c>
      <c r="B1585" s="32" t="s">
        <v>2034</v>
      </c>
      <c r="C1585" s="32" t="s">
        <v>2029</v>
      </c>
      <c r="D1585" s="32" t="s">
        <v>2035</v>
      </c>
      <c r="E1585" s="4">
        <v>20</v>
      </c>
      <c r="F1585" s="4">
        <v>1473600</v>
      </c>
      <c r="G1585" s="4">
        <v>147360</v>
      </c>
      <c r="H1585" s="4">
        <v>1620960</v>
      </c>
    </row>
    <row r="1586" spans="1:8" ht="15.75">
      <c r="A1586" s="32" t="s">
        <v>10</v>
      </c>
      <c r="B1586" s="32" t="s">
        <v>2037</v>
      </c>
      <c r="C1586" s="32" t="s">
        <v>2036</v>
      </c>
      <c r="D1586" s="32" t="s">
        <v>2038</v>
      </c>
      <c r="E1586" s="4">
        <v>22</v>
      </c>
      <c r="F1586" s="4">
        <v>2033460</v>
      </c>
      <c r="G1586" s="4">
        <v>203346</v>
      </c>
      <c r="H1586" s="4">
        <v>2236806</v>
      </c>
    </row>
    <row r="1587" spans="1:8" ht="15.75">
      <c r="A1587" s="32" t="s">
        <v>10</v>
      </c>
      <c r="B1587" s="32" t="s">
        <v>2046</v>
      </c>
      <c r="C1587" s="32" t="s">
        <v>2045</v>
      </c>
      <c r="D1587" s="32" t="s">
        <v>2047</v>
      </c>
      <c r="E1587" s="4">
        <v>6</v>
      </c>
      <c r="F1587" s="4">
        <v>797640</v>
      </c>
      <c r="G1587" s="4">
        <v>79764</v>
      </c>
      <c r="H1587" s="4">
        <v>877404</v>
      </c>
    </row>
    <row r="1588" spans="1:8" ht="15.75">
      <c r="A1588" s="32" t="s">
        <v>10</v>
      </c>
      <c r="B1588" s="32" t="s">
        <v>2052</v>
      </c>
      <c r="C1588" s="32" t="s">
        <v>2051</v>
      </c>
      <c r="D1588" s="32" t="s">
        <v>2053</v>
      </c>
      <c r="E1588" s="4">
        <v>135</v>
      </c>
      <c r="F1588" s="4">
        <v>3616650</v>
      </c>
      <c r="G1588" s="4">
        <v>361665</v>
      </c>
      <c r="H1588" s="4">
        <v>3978315</v>
      </c>
    </row>
    <row r="1589" spans="1:8" ht="15.75">
      <c r="A1589" s="32" t="s">
        <v>10</v>
      </c>
      <c r="B1589" s="32" t="s">
        <v>2056</v>
      </c>
      <c r="C1589" s="32" t="s">
        <v>2055</v>
      </c>
      <c r="D1589" s="32" t="s">
        <v>2057</v>
      </c>
      <c r="E1589" s="4">
        <v>11</v>
      </c>
      <c r="F1589" s="4">
        <v>294690</v>
      </c>
      <c r="G1589" s="4">
        <v>29469</v>
      </c>
      <c r="H1589" s="4">
        <v>324159</v>
      </c>
    </row>
    <row r="1590" spans="1:8" ht="15.75">
      <c r="A1590" s="32" t="s">
        <v>10</v>
      </c>
      <c r="B1590" s="32" t="s">
        <v>2062</v>
      </c>
      <c r="C1590" s="32" t="s">
        <v>2059</v>
      </c>
      <c r="D1590" s="32" t="s">
        <v>2063</v>
      </c>
      <c r="E1590" s="4">
        <v>30</v>
      </c>
      <c r="F1590" s="4">
        <v>853800</v>
      </c>
      <c r="G1590" s="4">
        <v>85380</v>
      </c>
      <c r="H1590" s="4">
        <v>939180</v>
      </c>
    </row>
    <row r="1591" spans="1:8" ht="15.75">
      <c r="A1591" s="32" t="s">
        <v>10</v>
      </c>
      <c r="B1591" s="32" t="s">
        <v>2074</v>
      </c>
      <c r="C1591" s="32" t="s">
        <v>2073</v>
      </c>
      <c r="D1591" s="32" t="s">
        <v>2075</v>
      </c>
      <c r="E1591" s="4">
        <v>20</v>
      </c>
      <c r="F1591" s="4">
        <v>627200</v>
      </c>
      <c r="G1591" s="4">
        <v>62720</v>
      </c>
      <c r="H1591" s="4">
        <v>689920</v>
      </c>
    </row>
    <row r="1592" spans="1:8" ht="15.75">
      <c r="A1592" s="32" t="s">
        <v>10</v>
      </c>
      <c r="B1592" s="32" t="s">
        <v>2078</v>
      </c>
      <c r="C1592" s="32" t="s">
        <v>2077</v>
      </c>
      <c r="D1592" s="32" t="s">
        <v>2079</v>
      </c>
      <c r="E1592" s="4">
        <v>20</v>
      </c>
      <c r="F1592" s="4">
        <v>694800</v>
      </c>
      <c r="G1592" s="4">
        <v>69480</v>
      </c>
      <c r="H1592" s="4">
        <v>764280</v>
      </c>
    </row>
    <row r="1593" spans="1:8" ht="15.75">
      <c r="A1593" s="32" t="s">
        <v>10</v>
      </c>
      <c r="B1593" s="32" t="s">
        <v>2083</v>
      </c>
      <c r="C1593" s="32" t="s">
        <v>2082</v>
      </c>
      <c r="D1593" s="32" t="s">
        <v>2084</v>
      </c>
      <c r="E1593" s="4">
        <v>5</v>
      </c>
      <c r="F1593" s="4">
        <v>173700</v>
      </c>
      <c r="G1593" s="4">
        <v>17370</v>
      </c>
      <c r="H1593" s="4">
        <v>191070</v>
      </c>
    </row>
    <row r="1594" spans="1:8" ht="15.75">
      <c r="A1594" s="32" t="s">
        <v>10</v>
      </c>
      <c r="B1594" s="32" t="s">
        <v>2090</v>
      </c>
      <c r="C1594" s="32" t="s">
        <v>2089</v>
      </c>
      <c r="D1594" s="32" t="s">
        <v>2091</v>
      </c>
      <c r="E1594" s="4">
        <v>20</v>
      </c>
      <c r="F1594" s="4">
        <v>500000</v>
      </c>
      <c r="G1594" s="4">
        <v>50000</v>
      </c>
      <c r="H1594" s="4">
        <v>550000</v>
      </c>
    </row>
    <row r="1595" spans="1:8" ht="15.75">
      <c r="A1595" s="32" t="s">
        <v>10</v>
      </c>
      <c r="B1595" s="32" t="s">
        <v>2092</v>
      </c>
      <c r="C1595" s="32" t="s">
        <v>2051</v>
      </c>
      <c r="D1595" s="32" t="s">
        <v>2091</v>
      </c>
      <c r="E1595" s="4">
        <v>34</v>
      </c>
      <c r="F1595" s="4">
        <v>850000</v>
      </c>
      <c r="G1595" s="4">
        <v>85000</v>
      </c>
      <c r="H1595" s="4">
        <v>935000</v>
      </c>
    </row>
    <row r="1596" spans="1:8" ht="15.75">
      <c r="A1596" s="32" t="s">
        <v>10</v>
      </c>
      <c r="B1596" s="32" t="s">
        <v>2093</v>
      </c>
      <c r="C1596" s="32" t="s">
        <v>2059</v>
      </c>
      <c r="D1596" s="32" t="s">
        <v>2091</v>
      </c>
      <c r="E1596" s="4">
        <v>13</v>
      </c>
      <c r="F1596" s="4">
        <v>338000</v>
      </c>
      <c r="G1596" s="4">
        <v>33800</v>
      </c>
      <c r="H1596" s="4">
        <v>371800</v>
      </c>
    </row>
    <row r="1597" spans="1:8" ht="15.75">
      <c r="A1597" s="32" t="s">
        <v>10</v>
      </c>
      <c r="B1597" s="32" t="s">
        <v>2094</v>
      </c>
      <c r="C1597" s="32" t="s">
        <v>2069</v>
      </c>
      <c r="D1597" s="32" t="s">
        <v>2091</v>
      </c>
      <c r="E1597" s="4">
        <v>4</v>
      </c>
      <c r="F1597" s="4">
        <v>108000</v>
      </c>
      <c r="G1597" s="4">
        <v>10800</v>
      </c>
      <c r="H1597" s="4">
        <v>118800</v>
      </c>
    </row>
    <row r="1598" spans="1:8" ht="15.75">
      <c r="A1598" s="32" t="s">
        <v>10</v>
      </c>
      <c r="B1598" s="32" t="s">
        <v>2095</v>
      </c>
      <c r="C1598" s="32" t="s">
        <v>2077</v>
      </c>
      <c r="D1598" s="32" t="s">
        <v>2091</v>
      </c>
      <c r="E1598" s="4">
        <v>2</v>
      </c>
      <c r="F1598" s="4">
        <v>54000</v>
      </c>
      <c r="G1598" s="4">
        <v>5400</v>
      </c>
      <c r="H1598" s="4">
        <v>59400</v>
      </c>
    </row>
    <row r="1599" spans="1:8" ht="15.75">
      <c r="A1599" s="32" t="s">
        <v>10</v>
      </c>
      <c r="B1599" s="32" t="s">
        <v>2097</v>
      </c>
      <c r="C1599" s="32" t="s">
        <v>2096</v>
      </c>
      <c r="D1599" s="32" t="s">
        <v>2098</v>
      </c>
      <c r="E1599" s="4">
        <v>8</v>
      </c>
      <c r="F1599" s="4">
        <v>416720</v>
      </c>
      <c r="G1599" s="4">
        <v>41672</v>
      </c>
      <c r="H1599" s="4">
        <v>458392</v>
      </c>
    </row>
    <row r="1600" spans="1:8" ht="15.75">
      <c r="A1600" s="32" t="s">
        <v>10</v>
      </c>
      <c r="B1600" s="32" t="s">
        <v>2107</v>
      </c>
      <c r="C1600" s="32" t="s">
        <v>2096</v>
      </c>
      <c r="D1600" s="32" t="s">
        <v>2091</v>
      </c>
      <c r="E1600" s="4">
        <v>4</v>
      </c>
      <c r="F1600" s="4">
        <v>172000</v>
      </c>
      <c r="G1600" s="4">
        <v>17200</v>
      </c>
      <c r="H1600" s="4">
        <v>189200</v>
      </c>
    </row>
    <row r="1601" spans="1:8" ht="15.75">
      <c r="A1601" s="32" t="s">
        <v>10</v>
      </c>
      <c r="B1601" s="32" t="s">
        <v>2118</v>
      </c>
      <c r="C1601" s="32" t="s">
        <v>2113</v>
      </c>
      <c r="D1601" s="32" t="s">
        <v>2119</v>
      </c>
      <c r="E1601" s="4">
        <v>7</v>
      </c>
      <c r="F1601" s="4">
        <v>439040</v>
      </c>
      <c r="G1601" s="4">
        <v>43904</v>
      </c>
      <c r="H1601" s="4">
        <v>482944</v>
      </c>
    </row>
    <row r="1602" spans="1:8" ht="15.75">
      <c r="A1602" s="32" t="s">
        <v>10</v>
      </c>
      <c r="B1602" s="32" t="s">
        <v>2129</v>
      </c>
      <c r="C1602" s="32" t="s">
        <v>2126</v>
      </c>
      <c r="D1602" s="32" t="s">
        <v>2130</v>
      </c>
      <c r="E1602" s="4">
        <v>47</v>
      </c>
      <c r="F1602" s="4">
        <v>1773780</v>
      </c>
      <c r="G1602" s="4">
        <v>177378</v>
      </c>
      <c r="H1602" s="4">
        <v>1951158</v>
      </c>
    </row>
    <row r="1603" spans="1:8" ht="15.75">
      <c r="A1603" s="32" t="s">
        <v>10</v>
      </c>
      <c r="B1603" s="32" t="s">
        <v>2133</v>
      </c>
      <c r="C1603" s="32" t="s">
        <v>2126</v>
      </c>
      <c r="D1603" s="32" t="s">
        <v>2134</v>
      </c>
      <c r="E1603" s="4">
        <v>-6</v>
      </c>
      <c r="F1603" s="4">
        <v>-234540</v>
      </c>
      <c r="G1603" s="4">
        <v>-23454</v>
      </c>
      <c r="H1603" s="4">
        <v>-257994</v>
      </c>
    </row>
    <row r="1604" spans="1:8" ht="15.75">
      <c r="A1604" s="32" t="s">
        <v>10</v>
      </c>
      <c r="B1604" s="32" t="s">
        <v>2140</v>
      </c>
      <c r="C1604" s="32" t="s">
        <v>2126</v>
      </c>
      <c r="D1604" s="32" t="s">
        <v>2110</v>
      </c>
      <c r="E1604" s="4">
        <v>2</v>
      </c>
      <c r="F1604" s="4">
        <v>88000</v>
      </c>
      <c r="G1604" s="4">
        <v>8800</v>
      </c>
      <c r="H1604" s="4">
        <v>96800</v>
      </c>
    </row>
    <row r="1605" spans="1:8" ht="15.75">
      <c r="A1605" s="32" t="s">
        <v>10</v>
      </c>
      <c r="B1605" s="32" t="s">
        <v>2141</v>
      </c>
      <c r="C1605" s="32" t="s">
        <v>2126</v>
      </c>
      <c r="D1605" s="32" t="s">
        <v>2112</v>
      </c>
      <c r="E1605" s="4">
        <v>21</v>
      </c>
      <c r="F1605" s="4">
        <v>924000</v>
      </c>
      <c r="G1605" s="4">
        <v>92400</v>
      </c>
      <c r="H1605" s="4">
        <v>1016400</v>
      </c>
    </row>
    <row r="1606" spans="1:8" ht="15.75">
      <c r="A1606" s="32" t="s">
        <v>10</v>
      </c>
      <c r="B1606" s="32" t="s">
        <v>2144</v>
      </c>
      <c r="C1606" s="32" t="s">
        <v>2126</v>
      </c>
      <c r="D1606" s="32" t="s">
        <v>2145</v>
      </c>
      <c r="E1606" s="4">
        <v>8</v>
      </c>
      <c r="F1606" s="4">
        <v>360000</v>
      </c>
      <c r="G1606" s="4">
        <v>36000</v>
      </c>
      <c r="H1606" s="4">
        <v>396000</v>
      </c>
    </row>
    <row r="1607" spans="1:8" ht="15.75">
      <c r="A1607" s="32" t="s">
        <v>10</v>
      </c>
      <c r="B1607" s="32" t="s">
        <v>2147</v>
      </c>
      <c r="C1607" s="32" t="s">
        <v>2146</v>
      </c>
      <c r="D1607" s="32" t="s">
        <v>2148</v>
      </c>
      <c r="E1607" s="4">
        <v>3</v>
      </c>
      <c r="F1607" s="4">
        <v>198240</v>
      </c>
      <c r="G1607" s="4">
        <v>19824</v>
      </c>
      <c r="H1607" s="4">
        <v>218064</v>
      </c>
    </row>
    <row r="1608" spans="1:8" ht="15.75">
      <c r="A1608" s="32" t="s">
        <v>10</v>
      </c>
      <c r="B1608" s="32" t="s">
        <v>2157</v>
      </c>
      <c r="C1608" s="32" t="s">
        <v>2153</v>
      </c>
      <c r="D1608" s="32" t="s">
        <v>2158</v>
      </c>
      <c r="E1608" s="4">
        <v>1</v>
      </c>
      <c r="F1608" s="4">
        <v>77950</v>
      </c>
      <c r="G1608" s="4">
        <v>7795</v>
      </c>
      <c r="H1608" s="4">
        <v>85745</v>
      </c>
    </row>
    <row r="1609" spans="1:8" ht="15.75">
      <c r="A1609" s="32" t="s">
        <v>10</v>
      </c>
      <c r="B1609" s="32" t="s">
        <v>2163</v>
      </c>
      <c r="C1609" s="32" t="s">
        <v>2160</v>
      </c>
      <c r="D1609" s="32" t="s">
        <v>2164</v>
      </c>
      <c r="E1609" s="4">
        <v>3</v>
      </c>
      <c r="F1609" s="4">
        <v>233850</v>
      </c>
      <c r="G1609" s="4">
        <v>23385</v>
      </c>
      <c r="H1609" s="4">
        <v>257235</v>
      </c>
    </row>
    <row r="1610" spans="1:8" ht="15.75">
      <c r="A1610" s="32" t="s">
        <v>10</v>
      </c>
      <c r="B1610" s="32" t="s">
        <v>2171</v>
      </c>
      <c r="C1610" s="32" t="s">
        <v>2170</v>
      </c>
      <c r="D1610" s="32" t="s">
        <v>2172</v>
      </c>
      <c r="E1610" s="4">
        <v>20</v>
      </c>
      <c r="F1610" s="4">
        <v>800000</v>
      </c>
      <c r="G1610" s="4">
        <v>80000</v>
      </c>
      <c r="H1610" s="4">
        <v>880000</v>
      </c>
    </row>
    <row r="1611" spans="1:8" ht="15.75">
      <c r="A1611" s="32" t="s">
        <v>10</v>
      </c>
      <c r="B1611" s="32" t="s">
        <v>2174</v>
      </c>
      <c r="C1611" s="32" t="s">
        <v>2173</v>
      </c>
      <c r="D1611" s="32" t="s">
        <v>2175</v>
      </c>
      <c r="E1611" s="4">
        <v>161</v>
      </c>
      <c r="F1611" s="4">
        <v>8745520</v>
      </c>
      <c r="G1611" s="4">
        <v>874552</v>
      </c>
      <c r="H1611" s="4">
        <v>9620072</v>
      </c>
    </row>
    <row r="1612" spans="1:8" ht="15.75">
      <c r="A1612" s="32" t="s">
        <v>10</v>
      </c>
      <c r="B1612" s="32" t="s">
        <v>2177</v>
      </c>
      <c r="C1612" s="32" t="s">
        <v>2176</v>
      </c>
      <c r="D1612" s="32" t="s">
        <v>2178</v>
      </c>
      <c r="E1612" s="4">
        <v>487</v>
      </c>
      <c r="F1612" s="4">
        <v>11694900</v>
      </c>
      <c r="G1612" s="4">
        <v>1169490</v>
      </c>
      <c r="H1612" s="4">
        <v>12864390</v>
      </c>
    </row>
    <row r="1613" spans="1:8" ht="15.75">
      <c r="A1613" s="32" t="s">
        <v>10</v>
      </c>
      <c r="B1613" s="32" t="s">
        <v>2180</v>
      </c>
      <c r="C1613" s="32" t="s">
        <v>2179</v>
      </c>
      <c r="D1613" s="32" t="s">
        <v>2181</v>
      </c>
      <c r="E1613" s="4">
        <v>829</v>
      </c>
      <c r="F1613" s="4">
        <v>16896100</v>
      </c>
      <c r="G1613" s="4">
        <v>1689610</v>
      </c>
      <c r="H1613" s="4">
        <v>18585710</v>
      </c>
    </row>
    <row r="1614" spans="1:8" ht="15.75">
      <c r="A1614" s="32" t="s">
        <v>10</v>
      </c>
      <c r="B1614" s="32" t="s">
        <v>2183</v>
      </c>
      <c r="C1614" s="32" t="s">
        <v>2182</v>
      </c>
      <c r="D1614" s="32" t="s">
        <v>2185</v>
      </c>
      <c r="E1614" s="4">
        <v>24</v>
      </c>
      <c r="F1614" s="4">
        <v>624000</v>
      </c>
      <c r="G1614" s="4">
        <v>62400</v>
      </c>
      <c r="H1614" s="4">
        <v>686400</v>
      </c>
    </row>
    <row r="1615" spans="1:8" ht="15.75">
      <c r="A1615" s="3" t="s">
        <v>10</v>
      </c>
      <c r="B1615" s="2" t="s">
        <v>2187</v>
      </c>
      <c r="C1615" s="2" t="s">
        <v>2186</v>
      </c>
      <c r="D1615" s="2" t="s">
        <v>2188</v>
      </c>
      <c r="E1615" s="4">
        <v>366</v>
      </c>
      <c r="F1615" s="4">
        <v>10778700</v>
      </c>
      <c r="G1615" s="4">
        <v>1077870</v>
      </c>
      <c r="H1615" s="4">
        <v>11856570</v>
      </c>
    </row>
    <row r="1616" spans="1:8" ht="15.75">
      <c r="A1616" s="3" t="s">
        <v>10</v>
      </c>
      <c r="B1616" s="2" t="s">
        <v>2189</v>
      </c>
      <c r="C1616" s="2" t="s">
        <v>2186</v>
      </c>
      <c r="D1616" s="2" t="s">
        <v>2190</v>
      </c>
      <c r="E1616" s="4">
        <v>500</v>
      </c>
      <c r="F1616" s="4">
        <v>10500000</v>
      </c>
      <c r="G1616" s="4">
        <v>1050000</v>
      </c>
      <c r="H1616" s="4">
        <v>11550000</v>
      </c>
    </row>
    <row r="1617" spans="1:8" ht="15.75">
      <c r="A1617" s="3" t="s">
        <v>10</v>
      </c>
      <c r="B1617" s="2" t="s">
        <v>2193</v>
      </c>
      <c r="C1617" s="2" t="s">
        <v>2186</v>
      </c>
      <c r="D1617" s="2" t="s">
        <v>2194</v>
      </c>
      <c r="E1617" s="4">
        <v>40</v>
      </c>
      <c r="F1617" s="4">
        <v>1178000</v>
      </c>
      <c r="G1617" s="4">
        <v>117800</v>
      </c>
      <c r="H1617" s="4">
        <v>1295800</v>
      </c>
    </row>
    <row r="1618" spans="1:8" ht="15.75">
      <c r="A1618" s="3" t="s">
        <v>10</v>
      </c>
      <c r="B1618" s="2" t="s">
        <v>2201</v>
      </c>
      <c r="C1618" s="2" t="s">
        <v>2186</v>
      </c>
      <c r="D1618" s="2" t="s">
        <v>2202</v>
      </c>
      <c r="E1618" s="4">
        <v>100</v>
      </c>
      <c r="F1618" s="4">
        <v>2945000</v>
      </c>
      <c r="G1618" s="4">
        <v>294500</v>
      </c>
      <c r="H1618" s="4">
        <v>3239500</v>
      </c>
    </row>
    <row r="1619" spans="1:8" ht="15.75">
      <c r="A1619" s="3" t="s">
        <v>10</v>
      </c>
      <c r="B1619" s="2" t="s">
        <v>2203</v>
      </c>
      <c r="C1619" s="2" t="s">
        <v>2186</v>
      </c>
      <c r="D1619" s="2" t="s">
        <v>2204</v>
      </c>
      <c r="E1619" s="4">
        <v>100</v>
      </c>
      <c r="F1619" s="4">
        <v>2945000</v>
      </c>
      <c r="G1619" s="4">
        <v>294500</v>
      </c>
      <c r="H1619" s="4">
        <v>3239500</v>
      </c>
    </row>
    <row r="1620" spans="1:8" ht="15.75">
      <c r="A1620" s="3" t="s">
        <v>10</v>
      </c>
      <c r="B1620" s="2" t="s">
        <v>2207</v>
      </c>
      <c r="C1620" s="2" t="s">
        <v>2186</v>
      </c>
      <c r="D1620" s="2" t="s">
        <v>2208</v>
      </c>
      <c r="E1620" s="4">
        <v>90</v>
      </c>
      <c r="F1620" s="4">
        <v>2650500</v>
      </c>
      <c r="G1620" s="4">
        <v>265050</v>
      </c>
      <c r="H1620" s="4">
        <v>2915550</v>
      </c>
    </row>
    <row r="1621" spans="1:8" ht="15.75">
      <c r="A1621" s="3" t="s">
        <v>10</v>
      </c>
      <c r="B1621" s="2" t="s">
        <v>2218</v>
      </c>
      <c r="C1621" s="2" t="s">
        <v>2217</v>
      </c>
      <c r="D1621" s="2" t="s">
        <v>2219</v>
      </c>
      <c r="E1621" s="4">
        <v>40</v>
      </c>
      <c r="F1621" s="4">
        <v>960400</v>
      </c>
      <c r="G1621" s="4">
        <v>96040</v>
      </c>
      <c r="H1621" s="4">
        <v>1056440</v>
      </c>
    </row>
    <row r="1622" spans="1:8" ht="15.75">
      <c r="A1622" s="3" t="s">
        <v>10</v>
      </c>
      <c r="B1622" s="2" t="s">
        <v>2222</v>
      </c>
      <c r="C1622" s="2" t="s">
        <v>2221</v>
      </c>
      <c r="D1622" s="2" t="s">
        <v>2223</v>
      </c>
      <c r="E1622" s="4">
        <v>692</v>
      </c>
      <c r="F1622" s="4">
        <v>19376000</v>
      </c>
      <c r="G1622" s="4">
        <v>1937600</v>
      </c>
      <c r="H1622" s="4">
        <v>21313600</v>
      </c>
    </row>
    <row r="1623" spans="1:8" ht="15.75">
      <c r="A1623" s="3" t="s">
        <v>10</v>
      </c>
      <c r="B1623" s="2" t="s">
        <v>2233</v>
      </c>
      <c r="C1623" s="2" t="s">
        <v>2232</v>
      </c>
      <c r="D1623" s="2" t="s">
        <v>2234</v>
      </c>
      <c r="E1623" s="4">
        <v>50</v>
      </c>
      <c r="F1623" s="4">
        <v>1472500</v>
      </c>
      <c r="G1623" s="4">
        <v>147250</v>
      </c>
      <c r="H1623" s="4">
        <v>1619750</v>
      </c>
    </row>
    <row r="1624" spans="1:8" ht="15.75">
      <c r="A1624" s="3" t="s">
        <v>10</v>
      </c>
      <c r="B1624" s="2" t="s">
        <v>2239</v>
      </c>
      <c r="C1624" s="2" t="s">
        <v>2238</v>
      </c>
      <c r="D1624" s="2" t="s">
        <v>2240</v>
      </c>
      <c r="E1624" s="4">
        <v>82</v>
      </c>
      <c r="F1624" s="4">
        <v>2494200</v>
      </c>
      <c r="G1624" s="4">
        <v>249420</v>
      </c>
      <c r="H1624" s="4">
        <v>2743620</v>
      </c>
    </row>
    <row r="1625" spans="1:8" ht="15.75">
      <c r="A1625" s="3" t="s">
        <v>10</v>
      </c>
      <c r="B1625" s="2" t="s">
        <v>2242</v>
      </c>
      <c r="C1625" s="2" t="s">
        <v>2241</v>
      </c>
      <c r="D1625" s="2" t="s">
        <v>2243</v>
      </c>
      <c r="E1625" s="4">
        <v>30</v>
      </c>
      <c r="F1625" s="4">
        <v>1217100</v>
      </c>
      <c r="G1625" s="4">
        <v>121710</v>
      </c>
      <c r="H1625" s="4">
        <v>1338810</v>
      </c>
    </row>
    <row r="1626" spans="1:8" ht="15.75">
      <c r="A1626" s="3" t="s">
        <v>10</v>
      </c>
      <c r="B1626" s="2" t="s">
        <v>2244</v>
      </c>
      <c r="C1626" s="2" t="s">
        <v>2241</v>
      </c>
      <c r="D1626" s="2" t="s">
        <v>2245</v>
      </c>
      <c r="E1626" s="4">
        <v>19</v>
      </c>
      <c r="F1626" s="4">
        <v>855000</v>
      </c>
      <c r="G1626" s="4">
        <v>85500</v>
      </c>
      <c r="H1626" s="4">
        <v>940500</v>
      </c>
    </row>
    <row r="1627" spans="1:8" ht="15.75">
      <c r="A1627" s="3" t="s">
        <v>10</v>
      </c>
      <c r="B1627" s="2" t="s">
        <v>2255</v>
      </c>
      <c r="C1627" s="2" t="s">
        <v>2254</v>
      </c>
      <c r="D1627" s="2" t="s">
        <v>2256</v>
      </c>
      <c r="E1627" s="4">
        <v>30</v>
      </c>
      <c r="F1627" s="4">
        <v>255900</v>
      </c>
      <c r="G1627" s="4">
        <v>25590</v>
      </c>
      <c r="H1627" s="4">
        <v>281490</v>
      </c>
    </row>
    <row r="1628" spans="1:8" ht="15.75">
      <c r="A1628" s="3" t="s">
        <v>10</v>
      </c>
      <c r="B1628" s="2" t="s">
        <v>2258</v>
      </c>
      <c r="C1628" s="2" t="s">
        <v>2257</v>
      </c>
      <c r="D1628" s="2" t="s">
        <v>2259</v>
      </c>
      <c r="E1628" s="4">
        <v>120</v>
      </c>
      <c r="F1628" s="4">
        <v>1376400</v>
      </c>
      <c r="G1628" s="4">
        <v>137640</v>
      </c>
      <c r="H1628" s="4">
        <v>1514040</v>
      </c>
    </row>
    <row r="1629" spans="1:8" ht="15.75">
      <c r="A1629" s="3" t="s">
        <v>10</v>
      </c>
      <c r="B1629" s="2" t="s">
        <v>2264</v>
      </c>
      <c r="C1629" s="2" t="s">
        <v>2263</v>
      </c>
      <c r="D1629" s="2" t="s">
        <v>2265</v>
      </c>
      <c r="E1629" s="4">
        <v>644</v>
      </c>
      <c r="F1629" s="4">
        <v>5428920</v>
      </c>
      <c r="G1629" s="4">
        <v>542892</v>
      </c>
      <c r="H1629" s="4">
        <v>5971812</v>
      </c>
    </row>
    <row r="1630" spans="1:8" ht="15.75">
      <c r="A1630" s="3" t="s">
        <v>10</v>
      </c>
      <c r="B1630" s="2" t="s">
        <v>2267</v>
      </c>
      <c r="C1630" s="2" t="s">
        <v>2266</v>
      </c>
      <c r="D1630" s="2" t="s">
        <v>2268</v>
      </c>
      <c r="E1630" s="4">
        <v>820</v>
      </c>
      <c r="F1630" s="4">
        <v>9405400</v>
      </c>
      <c r="G1630" s="4">
        <v>940540</v>
      </c>
      <c r="H1630" s="4">
        <v>10345940</v>
      </c>
    </row>
    <row r="1631" spans="1:8" ht="15.75">
      <c r="A1631" s="3" t="s">
        <v>10</v>
      </c>
      <c r="B1631" s="2" t="s">
        <v>2270</v>
      </c>
      <c r="C1631" s="2" t="s">
        <v>2269</v>
      </c>
      <c r="D1631" s="2" t="s">
        <v>2271</v>
      </c>
      <c r="E1631" s="4">
        <v>150</v>
      </c>
      <c r="F1631" s="4">
        <v>2835600</v>
      </c>
      <c r="G1631" s="4">
        <v>283560</v>
      </c>
      <c r="H1631" s="4">
        <v>3119160</v>
      </c>
    </row>
    <row r="1632" spans="1:8" ht="15.75">
      <c r="A1632" s="3" t="s">
        <v>10</v>
      </c>
      <c r="B1632" s="2" t="s">
        <v>2273</v>
      </c>
      <c r="C1632" s="2" t="s">
        <v>2272</v>
      </c>
      <c r="D1632" s="2" t="s">
        <v>2274</v>
      </c>
      <c r="E1632" s="4">
        <v>645</v>
      </c>
      <c r="F1632" s="4">
        <v>13087050</v>
      </c>
      <c r="G1632" s="4">
        <v>1308705</v>
      </c>
      <c r="H1632" s="4">
        <v>14395755</v>
      </c>
    </row>
    <row r="1633" spans="1:8" ht="15.75">
      <c r="A1633" s="3" t="s">
        <v>10</v>
      </c>
      <c r="B1633" s="2" t="s">
        <v>2278</v>
      </c>
      <c r="C1633" s="2" t="s">
        <v>2277</v>
      </c>
      <c r="D1633" s="2" t="s">
        <v>2279</v>
      </c>
      <c r="E1633" s="4">
        <v>45</v>
      </c>
      <c r="F1633" s="4">
        <v>990000</v>
      </c>
      <c r="G1633" s="4">
        <v>99000</v>
      </c>
      <c r="H1633" s="4">
        <v>1089000</v>
      </c>
    </row>
    <row r="1634" spans="1:8" ht="15.75">
      <c r="A1634" s="3" t="s">
        <v>10</v>
      </c>
      <c r="B1634" s="2" t="s">
        <v>2313</v>
      </c>
      <c r="C1634" s="2" t="s">
        <v>2312</v>
      </c>
      <c r="D1634" s="2" t="s">
        <v>2314</v>
      </c>
      <c r="E1634" s="4">
        <v>50</v>
      </c>
      <c r="F1634" s="4">
        <v>208660</v>
      </c>
      <c r="G1634" s="4">
        <v>20866</v>
      </c>
      <c r="H1634" s="4">
        <v>229526</v>
      </c>
    </row>
    <row r="1635" spans="1:8" ht="15.75">
      <c r="A1635" s="3" t="s">
        <v>10</v>
      </c>
      <c r="B1635" s="2" t="s">
        <v>2341</v>
      </c>
      <c r="C1635" s="2" t="s">
        <v>299</v>
      </c>
      <c r="D1635" s="2" t="s">
        <v>2342</v>
      </c>
      <c r="E1635" s="4">
        <v>20</v>
      </c>
      <c r="F1635" s="4">
        <v>145260</v>
      </c>
      <c r="G1635" s="4">
        <v>14526</v>
      </c>
      <c r="H1635" s="4">
        <v>159786</v>
      </c>
    </row>
    <row r="1636" spans="1:8" ht="15.75">
      <c r="A1636" s="3" t="s">
        <v>10</v>
      </c>
      <c r="B1636" s="2" t="s">
        <v>2363</v>
      </c>
      <c r="C1636" s="2" t="s">
        <v>314</v>
      </c>
      <c r="D1636" s="2" t="s">
        <v>2364</v>
      </c>
      <c r="E1636" s="4">
        <v>5</v>
      </c>
      <c r="F1636" s="4">
        <v>39270</v>
      </c>
      <c r="G1636" s="4">
        <v>3927</v>
      </c>
      <c r="H1636" s="4">
        <v>43197</v>
      </c>
    </row>
    <row r="1637" spans="1:8" ht="15.75">
      <c r="A1637" s="3" t="s">
        <v>10</v>
      </c>
      <c r="B1637" s="2" t="s">
        <v>2371</v>
      </c>
      <c r="C1637" s="2" t="s">
        <v>318</v>
      </c>
      <c r="D1637" s="2" t="s">
        <v>2372</v>
      </c>
      <c r="E1637" s="4">
        <v>30</v>
      </c>
      <c r="F1637" s="4">
        <v>109020</v>
      </c>
      <c r="G1637" s="4">
        <v>10902</v>
      </c>
      <c r="H1637" s="4">
        <v>119922</v>
      </c>
    </row>
    <row r="1638" spans="1:8" ht="15.75">
      <c r="A1638" s="3" t="s">
        <v>10</v>
      </c>
      <c r="B1638" s="2" t="s">
        <v>2373</v>
      </c>
      <c r="C1638" s="2" t="s">
        <v>236</v>
      </c>
      <c r="D1638" s="2" t="s">
        <v>2374</v>
      </c>
      <c r="E1638" s="4">
        <v>2</v>
      </c>
      <c r="F1638" s="4">
        <v>6188</v>
      </c>
      <c r="G1638" s="4">
        <v>619</v>
      </c>
      <c r="H1638" s="4">
        <v>6807</v>
      </c>
    </row>
    <row r="1639" spans="1:8" ht="15.75">
      <c r="A1639" s="3" t="s">
        <v>10</v>
      </c>
      <c r="B1639" s="2" t="s">
        <v>2375</v>
      </c>
      <c r="C1639" s="2" t="s">
        <v>236</v>
      </c>
      <c r="D1639" s="2" t="s">
        <v>2376</v>
      </c>
      <c r="E1639" s="4">
        <v>10</v>
      </c>
      <c r="F1639" s="4">
        <v>112170</v>
      </c>
      <c r="G1639" s="4">
        <v>11217</v>
      </c>
      <c r="H1639" s="4">
        <v>123387</v>
      </c>
    </row>
    <row r="1640" spans="1:8" ht="15.75">
      <c r="A1640" s="3" t="s">
        <v>10</v>
      </c>
      <c r="B1640" s="2" t="s">
        <v>2379</v>
      </c>
      <c r="C1640" s="2" t="s">
        <v>236</v>
      </c>
      <c r="D1640" s="2" t="s">
        <v>2380</v>
      </c>
      <c r="E1640" s="4">
        <v>23</v>
      </c>
      <c r="F1640" s="4">
        <v>103661</v>
      </c>
      <c r="G1640" s="4">
        <v>10367</v>
      </c>
      <c r="H1640" s="4">
        <v>114028</v>
      </c>
    </row>
    <row r="1641" spans="1:8" ht="15.75">
      <c r="A1641" s="3" t="s">
        <v>10</v>
      </c>
      <c r="B1641" s="2" t="s">
        <v>2391</v>
      </c>
      <c r="C1641" s="2" t="s">
        <v>252</v>
      </c>
      <c r="D1641" s="2" t="s">
        <v>2392</v>
      </c>
      <c r="E1641" s="4">
        <v>3</v>
      </c>
      <c r="F1641" s="4">
        <v>9687</v>
      </c>
      <c r="G1641" s="4">
        <v>969</v>
      </c>
      <c r="H1641" s="4">
        <v>10656</v>
      </c>
    </row>
    <row r="1642" spans="1:8" ht="15.75">
      <c r="A1642" s="3" t="s">
        <v>10</v>
      </c>
      <c r="B1642" s="2" t="s">
        <v>2395</v>
      </c>
      <c r="C1642" s="2" t="s">
        <v>252</v>
      </c>
      <c r="D1642" s="2" t="s">
        <v>2396</v>
      </c>
      <c r="E1642" s="4">
        <v>3</v>
      </c>
      <c r="F1642" s="4">
        <v>13116</v>
      </c>
      <c r="G1642" s="4">
        <v>1312</v>
      </c>
      <c r="H1642" s="4">
        <v>14428</v>
      </c>
    </row>
    <row r="1643" spans="1:8" ht="15.75">
      <c r="A1643" s="3" t="s">
        <v>10</v>
      </c>
      <c r="B1643" s="2" t="s">
        <v>2397</v>
      </c>
      <c r="C1643" s="2" t="s">
        <v>236</v>
      </c>
      <c r="D1643" s="2" t="s">
        <v>2398</v>
      </c>
      <c r="E1643" s="4">
        <v>32</v>
      </c>
      <c r="F1643" s="4">
        <v>172128</v>
      </c>
      <c r="G1643" s="4">
        <v>17212</v>
      </c>
      <c r="H1643" s="4">
        <v>189340</v>
      </c>
    </row>
    <row r="1644" spans="1:8" ht="15.75">
      <c r="A1644" s="3" t="s">
        <v>10</v>
      </c>
      <c r="B1644" s="2" t="s">
        <v>2400</v>
      </c>
      <c r="C1644" s="2" t="s">
        <v>236</v>
      </c>
      <c r="D1644" s="2" t="s">
        <v>2401</v>
      </c>
      <c r="E1644" s="4">
        <v>69</v>
      </c>
      <c r="F1644" s="4">
        <v>472926</v>
      </c>
      <c r="G1644" s="4">
        <v>47293</v>
      </c>
      <c r="H1644" s="4">
        <v>520219</v>
      </c>
    </row>
    <row r="1645" spans="1:8" ht="15.75">
      <c r="A1645" s="3" t="s">
        <v>10</v>
      </c>
      <c r="B1645" s="2" t="s">
        <v>2402</v>
      </c>
      <c r="C1645" s="2" t="s">
        <v>236</v>
      </c>
      <c r="D1645" s="2" t="s">
        <v>2403</v>
      </c>
      <c r="E1645" s="4">
        <v>10</v>
      </c>
      <c r="F1645" s="4">
        <v>82670</v>
      </c>
      <c r="G1645" s="4">
        <v>8267</v>
      </c>
      <c r="H1645" s="4">
        <v>90937</v>
      </c>
    </row>
    <row r="1646" spans="1:8" ht="15.75">
      <c r="A1646" s="3" t="s">
        <v>10</v>
      </c>
      <c r="B1646" s="2" t="s">
        <v>2404</v>
      </c>
      <c r="C1646" s="2" t="s">
        <v>236</v>
      </c>
      <c r="D1646" s="2" t="s">
        <v>2405</v>
      </c>
      <c r="E1646" s="4">
        <v>10</v>
      </c>
      <c r="F1646" s="4">
        <v>97420</v>
      </c>
      <c r="G1646" s="4">
        <v>9742</v>
      </c>
      <c r="H1646" s="4">
        <v>107162</v>
      </c>
    </row>
    <row r="1647" spans="1:8" ht="15.75">
      <c r="A1647" s="3" t="s">
        <v>10</v>
      </c>
      <c r="B1647" s="2" t="s">
        <v>2406</v>
      </c>
      <c r="C1647" s="2" t="s">
        <v>236</v>
      </c>
      <c r="D1647" s="2" t="s">
        <v>2407</v>
      </c>
      <c r="E1647" s="4">
        <v>15</v>
      </c>
      <c r="F1647" s="4">
        <v>50460</v>
      </c>
      <c r="G1647" s="4">
        <v>5046</v>
      </c>
      <c r="H1647" s="4">
        <v>55506</v>
      </c>
    </row>
    <row r="1648" spans="1:8" ht="15.75">
      <c r="A1648" s="3" t="s">
        <v>10</v>
      </c>
      <c r="B1648" s="2" t="s">
        <v>2408</v>
      </c>
      <c r="C1648" s="2" t="s">
        <v>236</v>
      </c>
      <c r="D1648" s="2" t="s">
        <v>2409</v>
      </c>
      <c r="E1648" s="4">
        <v>10</v>
      </c>
      <c r="F1648" s="4">
        <v>39040</v>
      </c>
      <c r="G1648" s="4">
        <v>3904</v>
      </c>
      <c r="H1648" s="4">
        <v>42944</v>
      </c>
    </row>
    <row r="1649" spans="1:8" ht="15.75">
      <c r="A1649" s="3" t="s">
        <v>10</v>
      </c>
      <c r="B1649" s="2" t="s">
        <v>2420</v>
      </c>
      <c r="C1649" s="2" t="s">
        <v>2287</v>
      </c>
      <c r="D1649" s="2" t="s">
        <v>2421</v>
      </c>
      <c r="E1649" s="4">
        <v>10</v>
      </c>
      <c r="F1649" s="4">
        <v>65520</v>
      </c>
      <c r="G1649" s="4">
        <v>6552</v>
      </c>
      <c r="H1649" s="4">
        <v>72072</v>
      </c>
    </row>
    <row r="1650" spans="1:8" ht="15.75">
      <c r="A1650" s="3" t="s">
        <v>10</v>
      </c>
      <c r="B1650" s="2" t="s">
        <v>2424</v>
      </c>
      <c r="C1650" s="2" t="s">
        <v>2287</v>
      </c>
      <c r="D1650" s="2" t="s">
        <v>2425</v>
      </c>
      <c r="E1650" s="4">
        <v>10</v>
      </c>
      <c r="F1650" s="4">
        <v>87760</v>
      </c>
      <c r="G1650" s="4">
        <v>8776</v>
      </c>
      <c r="H1650" s="4">
        <v>96536</v>
      </c>
    </row>
    <row r="1651" spans="1:8" ht="15.75">
      <c r="A1651" s="3" t="s">
        <v>10</v>
      </c>
      <c r="B1651" s="2" t="s">
        <v>2428</v>
      </c>
      <c r="C1651" s="2" t="s">
        <v>2303</v>
      </c>
      <c r="D1651" s="2" t="s">
        <v>2429</v>
      </c>
      <c r="E1651" s="4">
        <v>10</v>
      </c>
      <c r="F1651" s="4">
        <v>50530</v>
      </c>
      <c r="G1651" s="4">
        <v>5053</v>
      </c>
      <c r="H1651" s="4">
        <v>55583</v>
      </c>
    </row>
    <row r="1652" spans="1:8" ht="15.75">
      <c r="A1652" s="3" t="s">
        <v>10</v>
      </c>
      <c r="B1652" s="2" t="s">
        <v>2436</v>
      </c>
      <c r="C1652" s="2" t="s">
        <v>267</v>
      </c>
      <c r="D1652" s="2" t="s">
        <v>2437</v>
      </c>
      <c r="E1652" s="4">
        <v>109</v>
      </c>
      <c r="F1652" s="4">
        <v>540095</v>
      </c>
      <c r="G1652" s="4">
        <v>54010</v>
      </c>
      <c r="H1652" s="4">
        <v>594105</v>
      </c>
    </row>
    <row r="1653" spans="1:8" ht="15.75">
      <c r="A1653" s="3" t="s">
        <v>10</v>
      </c>
      <c r="B1653" s="2" t="s">
        <v>2440</v>
      </c>
      <c r="C1653" s="2" t="s">
        <v>267</v>
      </c>
      <c r="D1653" s="2" t="s">
        <v>2441</v>
      </c>
      <c r="E1653" s="4">
        <v>38</v>
      </c>
      <c r="F1653" s="4">
        <v>269574</v>
      </c>
      <c r="G1653" s="4">
        <v>26957</v>
      </c>
      <c r="H1653" s="4">
        <v>296531</v>
      </c>
    </row>
    <row r="1654" spans="1:8" ht="15.75">
      <c r="A1654" s="3" t="s">
        <v>10</v>
      </c>
      <c r="B1654" s="2" t="s">
        <v>2442</v>
      </c>
      <c r="C1654" s="2" t="s">
        <v>267</v>
      </c>
      <c r="D1654" s="2" t="s">
        <v>2443</v>
      </c>
      <c r="E1654" s="4">
        <v>54</v>
      </c>
      <c r="F1654" s="4">
        <v>458288</v>
      </c>
      <c r="G1654" s="4">
        <v>45829</v>
      </c>
      <c r="H1654" s="4">
        <v>504117</v>
      </c>
    </row>
    <row r="1655" spans="1:8" ht="15.75">
      <c r="A1655" s="3" t="s">
        <v>10</v>
      </c>
      <c r="B1655" s="2" t="s">
        <v>2446</v>
      </c>
      <c r="C1655" s="2" t="s">
        <v>267</v>
      </c>
      <c r="D1655" s="2" t="s">
        <v>2447</v>
      </c>
      <c r="E1655" s="4">
        <v>10</v>
      </c>
      <c r="F1655" s="4">
        <v>163000</v>
      </c>
      <c r="G1655" s="4">
        <v>16300</v>
      </c>
      <c r="H1655" s="4">
        <v>179300</v>
      </c>
    </row>
    <row r="1656" spans="1:8" ht="15.75">
      <c r="A1656" s="3" t="s">
        <v>10</v>
      </c>
      <c r="B1656" s="2" t="s">
        <v>2461</v>
      </c>
      <c r="C1656" s="2" t="s">
        <v>271</v>
      </c>
      <c r="D1656" s="2" t="s">
        <v>2462</v>
      </c>
      <c r="E1656" s="4">
        <v>10</v>
      </c>
      <c r="F1656" s="4">
        <v>49400</v>
      </c>
      <c r="G1656" s="4">
        <v>4940</v>
      </c>
      <c r="H1656" s="4">
        <v>54340</v>
      </c>
    </row>
    <row r="1657" spans="1:8" ht="15.75">
      <c r="A1657" s="3" t="s">
        <v>10</v>
      </c>
      <c r="B1657" s="2" t="s">
        <v>2463</v>
      </c>
      <c r="C1657" s="2" t="s">
        <v>271</v>
      </c>
      <c r="D1657" s="2" t="s">
        <v>2464</v>
      </c>
      <c r="E1657" s="4">
        <v>20</v>
      </c>
      <c r="F1657" s="4">
        <v>121680</v>
      </c>
      <c r="G1657" s="4">
        <v>12168</v>
      </c>
      <c r="H1657" s="4">
        <v>133848</v>
      </c>
    </row>
    <row r="1658" spans="1:8" ht="15.75">
      <c r="A1658" s="3" t="s">
        <v>10</v>
      </c>
      <c r="B1658" s="2" t="s">
        <v>2465</v>
      </c>
      <c r="C1658" s="2" t="s">
        <v>271</v>
      </c>
      <c r="D1658" s="2" t="s">
        <v>2466</v>
      </c>
      <c r="E1658" s="4">
        <v>40</v>
      </c>
      <c r="F1658" s="4">
        <v>286600</v>
      </c>
      <c r="G1658" s="4">
        <v>28660</v>
      </c>
      <c r="H1658" s="4">
        <v>315260</v>
      </c>
    </row>
    <row r="1659" spans="1:8" ht="15.75">
      <c r="A1659" s="3" t="s">
        <v>10</v>
      </c>
      <c r="B1659" s="2" t="s">
        <v>2467</v>
      </c>
      <c r="C1659" s="2" t="s">
        <v>271</v>
      </c>
      <c r="D1659" s="2" t="s">
        <v>2468</v>
      </c>
      <c r="E1659" s="4">
        <v>9</v>
      </c>
      <c r="F1659" s="4">
        <v>74781</v>
      </c>
      <c r="G1659" s="4">
        <v>7479</v>
      </c>
      <c r="H1659" s="4">
        <v>82260</v>
      </c>
    </row>
    <row r="1660" spans="1:8" ht="15.75">
      <c r="A1660" s="3" t="s">
        <v>10</v>
      </c>
      <c r="B1660" s="2" t="s">
        <v>2473</v>
      </c>
      <c r="C1660" s="2" t="s">
        <v>264</v>
      </c>
      <c r="D1660" s="2" t="s">
        <v>2474</v>
      </c>
      <c r="E1660" s="4">
        <v>2197</v>
      </c>
      <c r="F1660" s="4">
        <v>8403100</v>
      </c>
      <c r="G1660" s="4">
        <v>840310</v>
      </c>
      <c r="H1660" s="4">
        <v>9243410</v>
      </c>
    </row>
    <row r="1661" spans="1:8" ht="15.75">
      <c r="A1661" s="3" t="s">
        <v>10</v>
      </c>
      <c r="B1661" s="2" t="s">
        <v>2479</v>
      </c>
      <c r="C1661" s="2" t="s">
        <v>264</v>
      </c>
      <c r="D1661" s="2" t="s">
        <v>2480</v>
      </c>
      <c r="E1661" s="4">
        <v>1525</v>
      </c>
      <c r="F1661" s="4">
        <v>7263575</v>
      </c>
      <c r="G1661" s="4">
        <v>726358</v>
      </c>
      <c r="H1661" s="4">
        <v>7989933</v>
      </c>
    </row>
    <row r="1662" spans="1:8" ht="15.75">
      <c r="A1662" s="3" t="s">
        <v>10</v>
      </c>
      <c r="B1662" s="2" t="s">
        <v>2481</v>
      </c>
      <c r="C1662" s="2" t="s">
        <v>264</v>
      </c>
      <c r="D1662" s="2" t="s">
        <v>2439</v>
      </c>
      <c r="E1662" s="4">
        <v>10</v>
      </c>
      <c r="F1662" s="4">
        <v>100000</v>
      </c>
      <c r="G1662" s="4">
        <v>10000</v>
      </c>
      <c r="H1662" s="4">
        <v>110000</v>
      </c>
    </row>
    <row r="1663" spans="1:8" ht="15.75">
      <c r="A1663" s="3" t="s">
        <v>10</v>
      </c>
      <c r="B1663" s="2" t="s">
        <v>2482</v>
      </c>
      <c r="C1663" s="2" t="s">
        <v>264</v>
      </c>
      <c r="D1663" s="2" t="s">
        <v>2483</v>
      </c>
      <c r="E1663" s="4">
        <v>30</v>
      </c>
      <c r="F1663" s="4">
        <v>88350</v>
      </c>
      <c r="G1663" s="4">
        <v>8835</v>
      </c>
      <c r="H1663" s="4">
        <v>97185</v>
      </c>
    </row>
    <row r="1664" spans="1:8" ht="15.75">
      <c r="A1664" s="3" t="s">
        <v>10</v>
      </c>
      <c r="B1664" s="2" t="s">
        <v>2484</v>
      </c>
      <c r="C1664" s="2" t="s">
        <v>264</v>
      </c>
      <c r="D1664" s="2" t="s">
        <v>2485</v>
      </c>
      <c r="E1664" s="4">
        <v>987</v>
      </c>
      <c r="F1664" s="4">
        <v>5620965</v>
      </c>
      <c r="G1664" s="4">
        <v>562097</v>
      </c>
      <c r="H1664" s="4">
        <v>6183062</v>
      </c>
    </row>
    <row r="1665" spans="1:8" ht="15.75">
      <c r="A1665" s="3" t="s">
        <v>10</v>
      </c>
      <c r="B1665" s="2" t="s">
        <v>2486</v>
      </c>
      <c r="C1665" s="2" t="s">
        <v>264</v>
      </c>
      <c r="D1665" s="2" t="s">
        <v>2487</v>
      </c>
      <c r="E1665" s="4">
        <v>309</v>
      </c>
      <c r="F1665" s="4">
        <v>2048361</v>
      </c>
      <c r="G1665" s="4">
        <v>204836</v>
      </c>
      <c r="H1665" s="4">
        <v>2253197</v>
      </c>
    </row>
    <row r="1666" spans="1:8" ht="15.75">
      <c r="A1666" s="3" t="s">
        <v>10</v>
      </c>
      <c r="B1666" s="2" t="s">
        <v>2488</v>
      </c>
      <c r="C1666" s="2" t="s">
        <v>264</v>
      </c>
      <c r="D1666" s="2" t="s">
        <v>2489</v>
      </c>
      <c r="E1666" s="4">
        <v>70</v>
      </c>
      <c r="F1666" s="4">
        <v>164260</v>
      </c>
      <c r="G1666" s="4">
        <v>16426</v>
      </c>
      <c r="H1666" s="4">
        <v>180686</v>
      </c>
    </row>
    <row r="1667" spans="1:8" ht="15.75">
      <c r="A1667" s="3" t="s">
        <v>10</v>
      </c>
      <c r="B1667" s="2" t="s">
        <v>2490</v>
      </c>
      <c r="C1667" s="2" t="s">
        <v>264</v>
      </c>
      <c r="D1667" s="2" t="s">
        <v>2491</v>
      </c>
      <c r="E1667" s="4">
        <v>50</v>
      </c>
      <c r="F1667" s="4">
        <v>378100</v>
      </c>
      <c r="G1667" s="4">
        <v>37810</v>
      </c>
      <c r="H1667" s="4">
        <v>415910</v>
      </c>
    </row>
    <row r="1668" spans="1:8" ht="15.75">
      <c r="A1668" s="3" t="s">
        <v>10</v>
      </c>
      <c r="B1668" s="2" t="s">
        <v>2492</v>
      </c>
      <c r="C1668" s="2" t="s">
        <v>264</v>
      </c>
      <c r="D1668" s="2" t="s">
        <v>2493</v>
      </c>
      <c r="E1668" s="4">
        <v>43</v>
      </c>
      <c r="F1668" s="4">
        <v>442766</v>
      </c>
      <c r="G1668" s="4">
        <v>44277</v>
      </c>
      <c r="H1668" s="4">
        <v>487043</v>
      </c>
    </row>
    <row r="1669" spans="1:8" ht="15.75">
      <c r="A1669" s="3" t="s">
        <v>10</v>
      </c>
      <c r="B1669" s="2" t="s">
        <v>2494</v>
      </c>
      <c r="C1669" s="2" t="s">
        <v>264</v>
      </c>
      <c r="D1669" s="2" t="s">
        <v>2495</v>
      </c>
      <c r="E1669" s="4">
        <v>384</v>
      </c>
      <c r="F1669" s="4">
        <v>994369</v>
      </c>
      <c r="G1669" s="4">
        <v>99437</v>
      </c>
      <c r="H1669" s="4">
        <v>1093806</v>
      </c>
    </row>
    <row r="1670" spans="1:8" ht="15.75">
      <c r="A1670" s="3" t="s">
        <v>10</v>
      </c>
      <c r="B1670" s="2" t="s">
        <v>2496</v>
      </c>
      <c r="C1670" s="2" t="s">
        <v>264</v>
      </c>
      <c r="D1670" s="2" t="s">
        <v>2497</v>
      </c>
      <c r="E1670" s="4">
        <v>30</v>
      </c>
      <c r="F1670" s="4">
        <v>343200</v>
      </c>
      <c r="G1670" s="4">
        <v>34320</v>
      </c>
      <c r="H1670" s="4">
        <v>377520</v>
      </c>
    </row>
    <row r="1671" spans="1:8" ht="15.75">
      <c r="A1671" s="3" t="s">
        <v>10</v>
      </c>
      <c r="B1671" s="2" t="s">
        <v>2498</v>
      </c>
      <c r="C1671" s="2" t="s">
        <v>264</v>
      </c>
      <c r="D1671" s="2" t="s">
        <v>2328</v>
      </c>
      <c r="E1671" s="4">
        <v>20</v>
      </c>
      <c r="F1671" s="4">
        <v>381000</v>
      </c>
      <c r="G1671" s="4">
        <v>38100</v>
      </c>
      <c r="H1671" s="4">
        <v>419100</v>
      </c>
    </row>
    <row r="1672" spans="1:8" ht="15.75">
      <c r="A1672" s="3" t="s">
        <v>10</v>
      </c>
      <c r="B1672" s="2" t="s">
        <v>2501</v>
      </c>
      <c r="C1672" s="2" t="s">
        <v>264</v>
      </c>
      <c r="D1672" s="2" t="s">
        <v>2454</v>
      </c>
      <c r="E1672" s="4">
        <v>15</v>
      </c>
      <c r="F1672" s="4">
        <v>303885</v>
      </c>
      <c r="G1672" s="4">
        <v>30389</v>
      </c>
      <c r="H1672" s="4">
        <v>334274</v>
      </c>
    </row>
    <row r="1673" spans="1:8" ht="15.75">
      <c r="A1673" s="3" t="s">
        <v>10</v>
      </c>
      <c r="B1673" s="2" t="s">
        <v>2503</v>
      </c>
      <c r="C1673" s="2" t="s">
        <v>264</v>
      </c>
      <c r="D1673" s="2" t="s">
        <v>2504</v>
      </c>
      <c r="E1673" s="4">
        <v>149</v>
      </c>
      <c r="F1673" s="4">
        <v>453238</v>
      </c>
      <c r="G1673" s="4">
        <v>45324</v>
      </c>
      <c r="H1673" s="4">
        <v>498562</v>
      </c>
    </row>
    <row r="1674" spans="1:8" ht="15.75">
      <c r="A1674" s="3" t="s">
        <v>10</v>
      </c>
      <c r="B1674" s="2" t="s">
        <v>2507</v>
      </c>
      <c r="C1674" s="2" t="s">
        <v>264</v>
      </c>
      <c r="D1674" s="2" t="s">
        <v>2508</v>
      </c>
      <c r="E1674" s="4">
        <v>10</v>
      </c>
      <c r="F1674" s="4">
        <v>38250</v>
      </c>
      <c r="G1674" s="4">
        <v>3825</v>
      </c>
      <c r="H1674" s="4">
        <v>42075</v>
      </c>
    </row>
    <row r="1675" spans="1:8" ht="15.75">
      <c r="A1675" s="3" t="s">
        <v>10</v>
      </c>
      <c r="B1675" s="2" t="s">
        <v>2509</v>
      </c>
      <c r="C1675" s="2" t="s">
        <v>264</v>
      </c>
      <c r="D1675" s="2" t="s">
        <v>2510</v>
      </c>
      <c r="E1675" s="4">
        <v>150</v>
      </c>
      <c r="F1675" s="4">
        <v>604350</v>
      </c>
      <c r="G1675" s="4">
        <v>60435</v>
      </c>
      <c r="H1675" s="4">
        <v>664785</v>
      </c>
    </row>
    <row r="1676" spans="1:8" ht="15.75">
      <c r="A1676" s="3" t="s">
        <v>10</v>
      </c>
      <c r="B1676" s="2" t="s">
        <v>2511</v>
      </c>
      <c r="C1676" s="2" t="s">
        <v>264</v>
      </c>
      <c r="D1676" s="2" t="s">
        <v>2512</v>
      </c>
      <c r="E1676" s="4">
        <v>8</v>
      </c>
      <c r="F1676" s="4">
        <v>33864</v>
      </c>
      <c r="G1676" s="4">
        <v>3386</v>
      </c>
      <c r="H1676" s="4">
        <v>37250</v>
      </c>
    </row>
    <row r="1677" spans="1:8" ht="15.75">
      <c r="A1677" s="3" t="s">
        <v>10</v>
      </c>
      <c r="B1677" s="2" t="s">
        <v>2515</v>
      </c>
      <c r="C1677" s="2" t="s">
        <v>294</v>
      </c>
      <c r="D1677" s="2" t="s">
        <v>2516</v>
      </c>
      <c r="E1677" s="4">
        <v>14</v>
      </c>
      <c r="F1677" s="4">
        <v>82446</v>
      </c>
      <c r="G1677" s="4">
        <v>8245</v>
      </c>
      <c r="H1677" s="4">
        <v>90691</v>
      </c>
    </row>
    <row r="1678" spans="1:8" ht="15.75">
      <c r="A1678" s="3" t="s">
        <v>10</v>
      </c>
      <c r="B1678" s="2" t="s">
        <v>2519</v>
      </c>
      <c r="C1678" s="2" t="s">
        <v>294</v>
      </c>
      <c r="D1678" s="2" t="s">
        <v>2520</v>
      </c>
      <c r="E1678" s="4">
        <v>2</v>
      </c>
      <c r="F1678" s="4">
        <v>13940</v>
      </c>
      <c r="G1678" s="4">
        <v>1394</v>
      </c>
      <c r="H1678" s="4">
        <v>15334</v>
      </c>
    </row>
    <row r="1679" spans="1:8" ht="15.75">
      <c r="A1679" s="3" t="s">
        <v>10</v>
      </c>
      <c r="B1679" s="2" t="s">
        <v>2523</v>
      </c>
      <c r="C1679" s="2" t="s">
        <v>294</v>
      </c>
      <c r="D1679" s="2" t="s">
        <v>2524</v>
      </c>
      <c r="E1679" s="4">
        <v>9</v>
      </c>
      <c r="F1679" s="4">
        <v>27142</v>
      </c>
      <c r="G1679" s="4">
        <v>2714</v>
      </c>
      <c r="H1679" s="4">
        <v>29856</v>
      </c>
    </row>
    <row r="1680" spans="1:8" ht="15.75">
      <c r="A1680" s="3" t="s">
        <v>10</v>
      </c>
      <c r="B1680" s="2" t="s">
        <v>2525</v>
      </c>
      <c r="C1680" s="2" t="s">
        <v>294</v>
      </c>
      <c r="D1680" s="2" t="s">
        <v>2526</v>
      </c>
      <c r="E1680" s="4">
        <v>10</v>
      </c>
      <c r="F1680" s="4">
        <v>92580</v>
      </c>
      <c r="G1680" s="4">
        <v>9258</v>
      </c>
      <c r="H1680" s="4">
        <v>101838</v>
      </c>
    </row>
    <row r="1681" spans="1:8" ht="15.75">
      <c r="A1681" s="3" t="s">
        <v>10</v>
      </c>
      <c r="B1681" s="2" t="s">
        <v>2528</v>
      </c>
      <c r="C1681" s="2" t="s">
        <v>294</v>
      </c>
      <c r="D1681" s="2" t="s">
        <v>2529</v>
      </c>
      <c r="E1681" s="4">
        <v>230</v>
      </c>
      <c r="F1681" s="4">
        <v>621245</v>
      </c>
      <c r="G1681" s="4">
        <v>62125</v>
      </c>
      <c r="H1681" s="4">
        <v>683370</v>
      </c>
    </row>
    <row r="1682" spans="1:8" ht="15.75">
      <c r="A1682" s="3" t="s">
        <v>10</v>
      </c>
      <c r="B1682" s="2" t="s">
        <v>2530</v>
      </c>
      <c r="C1682" s="2" t="s">
        <v>294</v>
      </c>
      <c r="D1682" s="2" t="s">
        <v>2531</v>
      </c>
      <c r="E1682" s="4">
        <v>20</v>
      </c>
      <c r="F1682" s="4">
        <v>79160</v>
      </c>
      <c r="G1682" s="4">
        <v>7916</v>
      </c>
      <c r="H1682" s="4">
        <v>87076</v>
      </c>
    </row>
    <row r="1683" spans="1:8" ht="15.75">
      <c r="A1683" s="3" t="s">
        <v>10</v>
      </c>
      <c r="B1683" s="2" t="s">
        <v>2532</v>
      </c>
      <c r="C1683" s="2" t="s">
        <v>294</v>
      </c>
      <c r="D1683" s="2" t="s">
        <v>2533</v>
      </c>
      <c r="E1683" s="4">
        <v>20</v>
      </c>
      <c r="F1683" s="4">
        <v>81440</v>
      </c>
      <c r="G1683" s="4">
        <v>8144</v>
      </c>
      <c r="H1683" s="4">
        <v>89584</v>
      </c>
    </row>
    <row r="1684" spans="1:8" ht="15.75">
      <c r="A1684" s="3" t="s">
        <v>10</v>
      </c>
      <c r="B1684" s="2" t="s">
        <v>2534</v>
      </c>
      <c r="C1684" s="2" t="s">
        <v>299</v>
      </c>
      <c r="D1684" s="2" t="s">
        <v>2535</v>
      </c>
      <c r="E1684" s="4">
        <v>110</v>
      </c>
      <c r="F1684" s="4">
        <v>502480</v>
      </c>
      <c r="G1684" s="4">
        <v>50248</v>
      </c>
      <c r="H1684" s="4">
        <v>552728</v>
      </c>
    </row>
    <row r="1685" spans="1:8" ht="15.75">
      <c r="A1685" s="3" t="s">
        <v>10</v>
      </c>
      <c r="B1685" s="2" t="s">
        <v>2538</v>
      </c>
      <c r="C1685" s="2" t="s">
        <v>299</v>
      </c>
      <c r="D1685" s="2" t="s">
        <v>2539</v>
      </c>
      <c r="E1685" s="4">
        <v>88</v>
      </c>
      <c r="F1685" s="4">
        <v>414832</v>
      </c>
      <c r="G1685" s="4">
        <v>41483</v>
      </c>
      <c r="H1685" s="4">
        <v>456315</v>
      </c>
    </row>
    <row r="1686" spans="1:8" ht="15.75">
      <c r="A1686" s="3" t="s">
        <v>10</v>
      </c>
      <c r="B1686" s="2" t="s">
        <v>2542</v>
      </c>
      <c r="C1686" s="2" t="s">
        <v>299</v>
      </c>
      <c r="D1686" s="2" t="s">
        <v>2543</v>
      </c>
      <c r="E1686" s="4">
        <v>95</v>
      </c>
      <c r="F1686" s="4">
        <v>645335</v>
      </c>
      <c r="G1686" s="4">
        <v>64534</v>
      </c>
      <c r="H1686" s="4">
        <v>709869</v>
      </c>
    </row>
    <row r="1687" spans="1:8" ht="15.75">
      <c r="A1687" s="3" t="s">
        <v>10</v>
      </c>
      <c r="B1687" s="2" t="s">
        <v>2544</v>
      </c>
      <c r="C1687" s="2" t="s">
        <v>299</v>
      </c>
      <c r="D1687" s="2" t="s">
        <v>2545</v>
      </c>
      <c r="E1687" s="4">
        <v>116</v>
      </c>
      <c r="F1687" s="4">
        <v>920576</v>
      </c>
      <c r="G1687" s="4">
        <v>92058</v>
      </c>
      <c r="H1687" s="4">
        <v>1012634</v>
      </c>
    </row>
    <row r="1688" spans="1:8" ht="15.75">
      <c r="A1688" s="3" t="s">
        <v>10</v>
      </c>
      <c r="B1688" s="2" t="s">
        <v>2546</v>
      </c>
      <c r="C1688" s="2" t="s">
        <v>299</v>
      </c>
      <c r="D1688" s="2" t="s">
        <v>2547</v>
      </c>
      <c r="E1688" s="4">
        <v>80</v>
      </c>
      <c r="F1688" s="4">
        <v>251200</v>
      </c>
      <c r="G1688" s="4">
        <v>25120</v>
      </c>
      <c r="H1688" s="4">
        <v>276320</v>
      </c>
    </row>
    <row r="1689" spans="1:8" ht="15.75">
      <c r="A1689" s="3" t="s">
        <v>10</v>
      </c>
      <c r="B1689" s="2" t="s">
        <v>2550</v>
      </c>
      <c r="C1689" s="2" t="s">
        <v>299</v>
      </c>
      <c r="D1689" s="2" t="s">
        <v>2551</v>
      </c>
      <c r="E1689" s="4">
        <v>140</v>
      </c>
      <c r="F1689" s="4">
        <v>475300</v>
      </c>
      <c r="G1689" s="4">
        <v>47530</v>
      </c>
      <c r="H1689" s="4">
        <v>522830</v>
      </c>
    </row>
    <row r="1690" spans="1:8" ht="15.75">
      <c r="A1690" s="3" t="s">
        <v>10</v>
      </c>
      <c r="B1690" s="2" t="s">
        <v>2556</v>
      </c>
      <c r="C1690" s="2" t="s">
        <v>299</v>
      </c>
      <c r="D1690" s="2" t="s">
        <v>2557</v>
      </c>
      <c r="E1690" s="4">
        <v>20</v>
      </c>
      <c r="F1690" s="4">
        <v>78100</v>
      </c>
      <c r="G1690" s="4">
        <v>7810</v>
      </c>
      <c r="H1690" s="4">
        <v>85910</v>
      </c>
    </row>
    <row r="1691" spans="1:8" ht="15.75">
      <c r="A1691" s="3" t="s">
        <v>10</v>
      </c>
      <c r="B1691" s="2" t="s">
        <v>2562</v>
      </c>
      <c r="C1691" s="2" t="s">
        <v>299</v>
      </c>
      <c r="D1691" s="2" t="s">
        <v>2563</v>
      </c>
      <c r="E1691" s="4">
        <v>60</v>
      </c>
      <c r="F1691" s="4">
        <v>233640</v>
      </c>
      <c r="G1691" s="4">
        <v>23364</v>
      </c>
      <c r="H1691" s="4">
        <v>257004</v>
      </c>
    </row>
    <row r="1692" spans="1:8" ht="15.75">
      <c r="A1692" s="3" t="s">
        <v>10</v>
      </c>
      <c r="B1692" s="2" t="s">
        <v>2564</v>
      </c>
      <c r="C1692" s="2" t="s">
        <v>299</v>
      </c>
      <c r="D1692" s="2" t="s">
        <v>2565</v>
      </c>
      <c r="E1692" s="4">
        <v>30</v>
      </c>
      <c r="F1692" s="4">
        <v>122940</v>
      </c>
      <c r="G1692" s="4">
        <v>12294</v>
      </c>
      <c r="H1692" s="4">
        <v>135234</v>
      </c>
    </row>
    <row r="1693" spans="1:8" ht="15.75">
      <c r="A1693" s="3" t="s">
        <v>10</v>
      </c>
      <c r="B1693" s="2" t="s">
        <v>2572</v>
      </c>
      <c r="C1693" s="2" t="s">
        <v>307</v>
      </c>
      <c r="D1693" s="2" t="s">
        <v>2573</v>
      </c>
      <c r="E1693" s="4">
        <v>50</v>
      </c>
      <c r="F1693" s="4">
        <v>159500</v>
      </c>
      <c r="G1693" s="4">
        <v>15950</v>
      </c>
      <c r="H1693" s="4">
        <v>175450</v>
      </c>
    </row>
    <row r="1694" spans="1:8" ht="15.75">
      <c r="A1694" s="3" t="s">
        <v>10</v>
      </c>
      <c r="B1694" s="2" t="s">
        <v>2576</v>
      </c>
      <c r="C1694" s="2" t="s">
        <v>310</v>
      </c>
      <c r="D1694" s="2" t="s">
        <v>2577</v>
      </c>
      <c r="E1694" s="4">
        <v>5</v>
      </c>
      <c r="F1694" s="4">
        <v>24290</v>
      </c>
      <c r="G1694" s="4">
        <v>2429</v>
      </c>
      <c r="H1694" s="4">
        <v>26719</v>
      </c>
    </row>
    <row r="1695" spans="1:8" ht="15.75">
      <c r="A1695" s="3" t="s">
        <v>10</v>
      </c>
      <c r="B1695" s="2" t="s">
        <v>2578</v>
      </c>
      <c r="C1695" s="2" t="s">
        <v>310</v>
      </c>
      <c r="D1695" s="2" t="s">
        <v>2579</v>
      </c>
      <c r="E1695" s="4">
        <v>10</v>
      </c>
      <c r="F1695" s="4">
        <v>60020</v>
      </c>
      <c r="G1695" s="4">
        <v>6002</v>
      </c>
      <c r="H1695" s="4">
        <v>66022</v>
      </c>
    </row>
    <row r="1696" spans="1:8" ht="15.75">
      <c r="A1696" s="3" t="s">
        <v>10</v>
      </c>
      <c r="B1696" s="2" t="s">
        <v>2580</v>
      </c>
      <c r="C1696" s="2" t="s">
        <v>310</v>
      </c>
      <c r="D1696" s="2" t="s">
        <v>2581</v>
      </c>
      <c r="E1696" s="4">
        <v>20</v>
      </c>
      <c r="F1696" s="4">
        <v>127500</v>
      </c>
      <c r="G1696" s="4">
        <v>12750</v>
      </c>
      <c r="H1696" s="4">
        <v>140250</v>
      </c>
    </row>
    <row r="1697" spans="1:8" ht="15.75">
      <c r="A1697" s="3" t="s">
        <v>10</v>
      </c>
      <c r="B1697" s="2" t="s">
        <v>2582</v>
      </c>
      <c r="C1697" s="2" t="s">
        <v>310</v>
      </c>
      <c r="D1697" s="2" t="s">
        <v>2583</v>
      </c>
      <c r="E1697" s="4">
        <v>20</v>
      </c>
      <c r="F1697" s="4">
        <v>164540</v>
      </c>
      <c r="G1697" s="4">
        <v>16454</v>
      </c>
      <c r="H1697" s="4">
        <v>180994</v>
      </c>
    </row>
    <row r="1698" spans="1:8" ht="15.75">
      <c r="A1698" s="3" t="s">
        <v>10</v>
      </c>
      <c r="B1698" s="2" t="s">
        <v>2584</v>
      </c>
      <c r="C1698" s="2" t="s">
        <v>310</v>
      </c>
      <c r="D1698" s="2" t="s">
        <v>2585</v>
      </c>
      <c r="E1698" s="4">
        <v>10</v>
      </c>
      <c r="F1698" s="4">
        <v>84330</v>
      </c>
      <c r="G1698" s="4">
        <v>8433</v>
      </c>
      <c r="H1698" s="4">
        <v>92763</v>
      </c>
    </row>
    <row r="1699" spans="1:8" ht="15.75">
      <c r="A1699" s="3" t="s">
        <v>10</v>
      </c>
      <c r="B1699" s="2" t="s">
        <v>2606</v>
      </c>
      <c r="C1699" s="2" t="s">
        <v>314</v>
      </c>
      <c r="D1699" s="2" t="s">
        <v>2607</v>
      </c>
      <c r="E1699" s="4">
        <v>40</v>
      </c>
      <c r="F1699" s="4">
        <v>106200</v>
      </c>
      <c r="G1699" s="4">
        <v>10620</v>
      </c>
      <c r="H1699" s="4">
        <v>116820</v>
      </c>
    </row>
    <row r="1700" spans="1:8" ht="15.75">
      <c r="A1700" s="3" t="s">
        <v>10</v>
      </c>
      <c r="B1700" s="2" t="s">
        <v>2614</v>
      </c>
      <c r="C1700" s="2" t="s">
        <v>318</v>
      </c>
      <c r="D1700" s="2" t="s">
        <v>2615</v>
      </c>
      <c r="E1700" s="4">
        <v>125</v>
      </c>
      <c r="F1700" s="4">
        <v>538500</v>
      </c>
      <c r="G1700" s="4">
        <v>53850</v>
      </c>
      <c r="H1700" s="4">
        <v>592350</v>
      </c>
    </row>
    <row r="1701" spans="1:8" ht="15.75">
      <c r="A1701" s="3" t="s">
        <v>10</v>
      </c>
      <c r="B1701" s="2" t="s">
        <v>2618</v>
      </c>
      <c r="C1701" s="2" t="s">
        <v>318</v>
      </c>
      <c r="D1701" s="2" t="s">
        <v>2619</v>
      </c>
      <c r="E1701" s="4">
        <v>30</v>
      </c>
      <c r="F1701" s="4">
        <v>77250</v>
      </c>
      <c r="G1701" s="4">
        <v>7725</v>
      </c>
      <c r="H1701" s="4">
        <v>84975</v>
      </c>
    </row>
    <row r="1702" spans="1:8" ht="15.75">
      <c r="A1702" s="3" t="s">
        <v>10</v>
      </c>
      <c r="B1702" s="2" t="s">
        <v>2624</v>
      </c>
      <c r="C1702" s="2" t="s">
        <v>318</v>
      </c>
      <c r="D1702" s="2" t="s">
        <v>2625</v>
      </c>
      <c r="E1702" s="4">
        <v>10</v>
      </c>
      <c r="F1702" s="4">
        <v>28300</v>
      </c>
      <c r="G1702" s="4">
        <v>2830</v>
      </c>
      <c r="H1702" s="4">
        <v>31130</v>
      </c>
    </row>
    <row r="1703" spans="1:8" ht="15.75">
      <c r="A1703" s="3" t="s">
        <v>10</v>
      </c>
      <c r="B1703" s="2" t="s">
        <v>2626</v>
      </c>
      <c r="C1703" s="2" t="s">
        <v>318</v>
      </c>
      <c r="D1703" s="2" t="s">
        <v>2627</v>
      </c>
      <c r="E1703" s="4">
        <v>10</v>
      </c>
      <c r="F1703" s="4">
        <v>79380</v>
      </c>
      <c r="G1703" s="4">
        <v>7938</v>
      </c>
      <c r="H1703" s="4">
        <v>87318</v>
      </c>
    </row>
    <row r="1704" spans="1:8" ht="15.75">
      <c r="A1704" s="3" t="s">
        <v>10</v>
      </c>
      <c r="B1704" s="2" t="s">
        <v>2628</v>
      </c>
      <c r="C1704" s="2" t="s">
        <v>318</v>
      </c>
      <c r="D1704" s="2" t="s">
        <v>2629</v>
      </c>
      <c r="E1704" s="4">
        <v>50</v>
      </c>
      <c r="F1704" s="4">
        <v>154250</v>
      </c>
      <c r="G1704" s="4">
        <v>15425</v>
      </c>
      <c r="H1704" s="4">
        <v>169675</v>
      </c>
    </row>
    <row r="1705" spans="1:8" ht="15.75">
      <c r="A1705" s="3" t="s">
        <v>10</v>
      </c>
      <c r="B1705" s="2" t="s">
        <v>2632</v>
      </c>
      <c r="C1705" s="2" t="s">
        <v>318</v>
      </c>
      <c r="D1705" s="2" t="s">
        <v>2633</v>
      </c>
      <c r="E1705" s="4">
        <v>120</v>
      </c>
      <c r="F1705" s="4">
        <v>431400</v>
      </c>
      <c r="G1705" s="4">
        <v>43140</v>
      </c>
      <c r="H1705" s="4">
        <v>474540</v>
      </c>
    </row>
    <row r="1706" spans="1:8" ht="15.75">
      <c r="A1706" s="3" t="s">
        <v>10</v>
      </c>
      <c r="B1706" s="2" t="s">
        <v>2636</v>
      </c>
      <c r="C1706" s="2" t="s">
        <v>2312</v>
      </c>
      <c r="D1706" s="2" t="s">
        <v>2637</v>
      </c>
      <c r="E1706" s="4">
        <v>73</v>
      </c>
      <c r="F1706" s="4">
        <v>435926</v>
      </c>
      <c r="G1706" s="4">
        <v>43593</v>
      </c>
      <c r="H1706" s="4">
        <v>479519</v>
      </c>
    </row>
    <row r="1707" spans="1:8" ht="15.75">
      <c r="A1707" s="3" t="s">
        <v>10</v>
      </c>
      <c r="B1707" s="2" t="s">
        <v>2638</v>
      </c>
      <c r="C1707" s="2" t="s">
        <v>2312</v>
      </c>
      <c r="D1707" s="2" t="s">
        <v>2639</v>
      </c>
      <c r="E1707" s="4">
        <v>48</v>
      </c>
      <c r="F1707" s="4">
        <v>335054</v>
      </c>
      <c r="G1707" s="4">
        <v>33506</v>
      </c>
      <c r="H1707" s="4">
        <v>368560</v>
      </c>
    </row>
    <row r="1708" spans="1:8" ht="15.75">
      <c r="A1708" s="3" t="s">
        <v>10</v>
      </c>
      <c r="B1708" s="2" t="s">
        <v>2643</v>
      </c>
      <c r="C1708" s="2" t="s">
        <v>2642</v>
      </c>
      <c r="D1708" s="2" t="s">
        <v>2644</v>
      </c>
      <c r="E1708" s="4">
        <v>10</v>
      </c>
      <c r="F1708" s="4">
        <v>75000</v>
      </c>
      <c r="G1708" s="4">
        <v>7500</v>
      </c>
      <c r="H1708" s="4">
        <v>82500</v>
      </c>
    </row>
    <row r="1709" spans="1:8" ht="15.75">
      <c r="A1709" s="3" t="s">
        <v>10</v>
      </c>
      <c r="B1709" s="2" t="s">
        <v>2647</v>
      </c>
      <c r="C1709" s="2" t="s">
        <v>2642</v>
      </c>
      <c r="D1709" s="2" t="s">
        <v>2648</v>
      </c>
      <c r="E1709" s="4">
        <v>7</v>
      </c>
      <c r="F1709" s="4">
        <v>75600</v>
      </c>
      <c r="G1709" s="4">
        <v>7560</v>
      </c>
      <c r="H1709" s="4">
        <v>83160</v>
      </c>
    </row>
    <row r="1710" spans="1:8" ht="15.75">
      <c r="A1710" s="3" t="s">
        <v>10</v>
      </c>
      <c r="B1710" s="2" t="s">
        <v>2651</v>
      </c>
      <c r="C1710" s="2" t="s">
        <v>271</v>
      </c>
      <c r="D1710" s="2" t="s">
        <v>2328</v>
      </c>
      <c r="E1710" s="4">
        <v>12</v>
      </c>
      <c r="F1710" s="4">
        <v>233800</v>
      </c>
      <c r="G1710" s="4">
        <v>23380</v>
      </c>
      <c r="H1710" s="4">
        <v>257180</v>
      </c>
    </row>
    <row r="1711" spans="1:8" ht="15.75">
      <c r="A1711" s="3" t="s">
        <v>10</v>
      </c>
      <c r="B1711" s="2" t="s">
        <v>2656</v>
      </c>
      <c r="C1711" s="2" t="s">
        <v>2312</v>
      </c>
      <c r="D1711" s="2" t="s">
        <v>2657</v>
      </c>
      <c r="E1711" s="4">
        <v>32</v>
      </c>
      <c r="F1711" s="4">
        <v>118560</v>
      </c>
      <c r="G1711" s="4">
        <v>11856</v>
      </c>
      <c r="H1711" s="4">
        <v>130416</v>
      </c>
    </row>
    <row r="1712" spans="1:8" ht="15.75">
      <c r="A1712" s="3" t="s">
        <v>10</v>
      </c>
      <c r="B1712" s="2" t="s">
        <v>2669</v>
      </c>
      <c r="C1712" s="2" t="s">
        <v>2668</v>
      </c>
      <c r="D1712" s="2" t="s">
        <v>2648</v>
      </c>
      <c r="E1712" s="4">
        <v>1</v>
      </c>
      <c r="F1712" s="4">
        <v>11000</v>
      </c>
      <c r="G1712" s="4">
        <v>1100</v>
      </c>
      <c r="H1712" s="4">
        <v>12100</v>
      </c>
    </row>
    <row r="1713" spans="1:8" ht="15.75">
      <c r="A1713" s="3" t="s">
        <v>10</v>
      </c>
      <c r="B1713" s="2" t="s">
        <v>2671</v>
      </c>
      <c r="C1713" s="2" t="s">
        <v>2312</v>
      </c>
      <c r="D1713" s="2" t="s">
        <v>2672</v>
      </c>
      <c r="E1713" s="4">
        <v>105</v>
      </c>
      <c r="F1713" s="4">
        <v>504550</v>
      </c>
      <c r="G1713" s="4">
        <v>50455</v>
      </c>
      <c r="H1713" s="4">
        <v>555005</v>
      </c>
    </row>
    <row r="1714" spans="1:8" ht="15.75">
      <c r="A1714" s="3" t="s">
        <v>10</v>
      </c>
      <c r="B1714" s="2" t="s">
        <v>2683</v>
      </c>
      <c r="C1714" s="2" t="s">
        <v>2668</v>
      </c>
      <c r="D1714" s="2" t="s">
        <v>2644</v>
      </c>
      <c r="E1714" s="4">
        <v>3</v>
      </c>
      <c r="F1714" s="4">
        <v>23100</v>
      </c>
      <c r="G1714" s="4">
        <v>2310</v>
      </c>
      <c r="H1714" s="4">
        <v>25410</v>
      </c>
    </row>
    <row r="1715" spans="1:8" ht="15.75">
      <c r="A1715" s="3" t="s">
        <v>10</v>
      </c>
      <c r="B1715" s="2" t="s">
        <v>2686</v>
      </c>
      <c r="C1715" s="2" t="s">
        <v>2661</v>
      </c>
      <c r="D1715" s="2" t="s">
        <v>2687</v>
      </c>
      <c r="E1715" s="4">
        <v>20</v>
      </c>
      <c r="F1715" s="4">
        <v>82000</v>
      </c>
      <c r="G1715" s="4">
        <v>8200</v>
      </c>
      <c r="H1715" s="4">
        <v>90200</v>
      </c>
    </row>
    <row r="1716" spans="1:8" ht="15.75">
      <c r="A1716" s="3" t="s">
        <v>10</v>
      </c>
      <c r="B1716" s="2" t="s">
        <v>2688</v>
      </c>
      <c r="C1716" s="2" t="s">
        <v>2661</v>
      </c>
      <c r="D1716" s="2" t="s">
        <v>2644</v>
      </c>
      <c r="E1716" s="4">
        <v>1</v>
      </c>
      <c r="F1716" s="4">
        <v>7400</v>
      </c>
      <c r="G1716" s="4">
        <v>740</v>
      </c>
      <c r="H1716" s="4">
        <v>8140</v>
      </c>
    </row>
    <row r="1717" spans="1:8" ht="15.75">
      <c r="A1717" s="3" t="s">
        <v>10</v>
      </c>
      <c r="B1717" s="2" t="s">
        <v>2690</v>
      </c>
      <c r="C1717" s="2" t="s">
        <v>2661</v>
      </c>
      <c r="D1717" s="2" t="s">
        <v>2648</v>
      </c>
      <c r="E1717" s="4">
        <v>1</v>
      </c>
      <c r="F1717" s="4">
        <v>10900</v>
      </c>
      <c r="G1717" s="4">
        <v>1090</v>
      </c>
      <c r="H1717" s="4">
        <v>11990</v>
      </c>
    </row>
    <row r="1718" spans="1:8" ht="15.75">
      <c r="A1718" s="3" t="s">
        <v>10</v>
      </c>
      <c r="B1718" s="2" t="s">
        <v>2712</v>
      </c>
      <c r="C1718" s="2" t="s">
        <v>1267</v>
      </c>
      <c r="D1718" s="2" t="s">
        <v>2713</v>
      </c>
      <c r="E1718" s="4">
        <v>9</v>
      </c>
      <c r="F1718" s="4">
        <v>217917</v>
      </c>
      <c r="G1718" s="4">
        <v>21792</v>
      </c>
      <c r="H1718" s="4">
        <v>239709</v>
      </c>
    </row>
    <row r="1719" spans="1:8" ht="15.75">
      <c r="A1719" s="3" t="s">
        <v>10</v>
      </c>
      <c r="B1719" s="2" t="s">
        <v>2714</v>
      </c>
      <c r="C1719" s="2" t="s">
        <v>1267</v>
      </c>
      <c r="D1719" s="2" t="s">
        <v>2715</v>
      </c>
      <c r="E1719" s="4">
        <v>51</v>
      </c>
      <c r="F1719" s="4">
        <v>1590588</v>
      </c>
      <c r="G1719" s="4">
        <v>159059</v>
      </c>
      <c r="H1719" s="4">
        <v>1749647</v>
      </c>
    </row>
    <row r="1720" spans="1:8" ht="15.75">
      <c r="A1720" s="3" t="s">
        <v>10</v>
      </c>
      <c r="B1720" s="2" t="s">
        <v>2716</v>
      </c>
      <c r="C1720" s="2" t="s">
        <v>1267</v>
      </c>
      <c r="D1720" s="2" t="s">
        <v>2717</v>
      </c>
      <c r="E1720" s="4">
        <v>33</v>
      </c>
      <c r="F1720" s="4">
        <v>788740</v>
      </c>
      <c r="G1720" s="4">
        <v>78874</v>
      </c>
      <c r="H1720" s="4">
        <v>867614</v>
      </c>
    </row>
    <row r="1721" spans="1:8" ht="15.75">
      <c r="A1721" s="3" t="s">
        <v>10</v>
      </c>
      <c r="B1721" s="2" t="s">
        <v>2718</v>
      </c>
      <c r="C1721" s="2" t="s">
        <v>1267</v>
      </c>
      <c r="D1721" s="2" t="s">
        <v>2719</v>
      </c>
      <c r="E1721" s="4">
        <v>95</v>
      </c>
      <c r="F1721" s="4">
        <v>2621525</v>
      </c>
      <c r="G1721" s="4">
        <v>262153</v>
      </c>
      <c r="H1721" s="4">
        <v>2883678</v>
      </c>
    </row>
    <row r="1722" spans="1:8" ht="15.75">
      <c r="A1722" s="3" t="s">
        <v>10</v>
      </c>
      <c r="B1722" s="2" t="s">
        <v>2722</v>
      </c>
      <c r="C1722" s="2" t="s">
        <v>1267</v>
      </c>
      <c r="D1722" s="2" t="s">
        <v>2723</v>
      </c>
      <c r="E1722" s="4">
        <v>40</v>
      </c>
      <c r="F1722" s="4">
        <v>1194000</v>
      </c>
      <c r="G1722" s="4">
        <v>119400</v>
      </c>
      <c r="H1722" s="4">
        <v>1313400</v>
      </c>
    </row>
    <row r="1723" spans="1:8" ht="15.75">
      <c r="A1723" s="3" t="s">
        <v>10</v>
      </c>
      <c r="B1723" s="2" t="s">
        <v>2726</v>
      </c>
      <c r="C1723" s="2" t="s">
        <v>1267</v>
      </c>
      <c r="D1723" s="2" t="s">
        <v>2727</v>
      </c>
      <c r="E1723" s="4">
        <v>10</v>
      </c>
      <c r="F1723" s="4">
        <v>343600</v>
      </c>
      <c r="G1723" s="4">
        <v>34360</v>
      </c>
      <c r="H1723" s="4">
        <v>377960</v>
      </c>
    </row>
    <row r="1724" spans="1:8" ht="15.75">
      <c r="A1724" s="3" t="s">
        <v>10</v>
      </c>
      <c r="B1724" s="2" t="s">
        <v>2737</v>
      </c>
      <c r="C1724" s="2" t="s">
        <v>2732</v>
      </c>
      <c r="D1724" s="2" t="s">
        <v>2738</v>
      </c>
      <c r="E1724" s="4">
        <v>29</v>
      </c>
      <c r="F1724" s="4">
        <v>349334</v>
      </c>
      <c r="G1724" s="4">
        <v>34933</v>
      </c>
      <c r="H1724" s="4">
        <v>384267</v>
      </c>
    </row>
    <row r="1725" spans="1:8" ht="15.75">
      <c r="A1725" s="3" t="s">
        <v>10</v>
      </c>
      <c r="B1725" s="2" t="s">
        <v>2741</v>
      </c>
      <c r="C1725" s="2" t="s">
        <v>2732</v>
      </c>
      <c r="D1725" s="2" t="s">
        <v>2742</v>
      </c>
      <c r="E1725" s="4">
        <v>10</v>
      </c>
      <c r="F1725" s="4">
        <v>151470</v>
      </c>
      <c r="G1725" s="4">
        <v>15147</v>
      </c>
      <c r="H1725" s="4">
        <v>166617</v>
      </c>
    </row>
    <row r="1726" spans="1:8" ht="15.75">
      <c r="A1726" s="3" t="s">
        <v>10</v>
      </c>
      <c r="B1726" s="2" t="s">
        <v>2754</v>
      </c>
      <c r="C1726" s="2" t="s">
        <v>2753</v>
      </c>
      <c r="D1726" s="2" t="s">
        <v>2755</v>
      </c>
      <c r="E1726" s="4">
        <v>10</v>
      </c>
      <c r="F1726" s="4">
        <v>40130</v>
      </c>
      <c r="G1726" s="4">
        <v>4013</v>
      </c>
      <c r="H1726" s="4">
        <v>44143</v>
      </c>
    </row>
    <row r="1727" spans="1:8" ht="15.75">
      <c r="A1727" s="3" t="s">
        <v>10</v>
      </c>
      <c r="B1727" s="2" t="s">
        <v>2758</v>
      </c>
      <c r="C1727" s="2" t="s">
        <v>1443</v>
      </c>
      <c r="D1727" s="2" t="s">
        <v>2759</v>
      </c>
      <c r="E1727" s="4">
        <v>5</v>
      </c>
      <c r="F1727" s="4">
        <v>28590</v>
      </c>
      <c r="G1727" s="4">
        <v>2859</v>
      </c>
      <c r="H1727" s="4">
        <v>31449</v>
      </c>
    </row>
    <row r="1728" spans="1:8" ht="15.75">
      <c r="A1728" s="3" t="s">
        <v>10</v>
      </c>
      <c r="B1728" s="2" t="s">
        <v>2777</v>
      </c>
      <c r="C1728" s="2" t="s">
        <v>1424</v>
      </c>
      <c r="D1728" s="2" t="s">
        <v>2778</v>
      </c>
      <c r="E1728" s="4"/>
      <c r="F1728" s="4"/>
      <c r="G1728" s="4"/>
      <c r="H1728" s="4"/>
    </row>
    <row r="1729" spans="1:8" ht="15.75">
      <c r="A1729" s="3" t="s">
        <v>10</v>
      </c>
      <c r="B1729" s="2" t="s">
        <v>2790</v>
      </c>
      <c r="C1729" s="2" t="s">
        <v>1426</v>
      </c>
      <c r="D1729" s="2" t="s">
        <v>2791</v>
      </c>
      <c r="E1729" s="4">
        <v>12</v>
      </c>
      <c r="F1729" s="4">
        <v>20628</v>
      </c>
      <c r="G1729" s="4">
        <v>2063</v>
      </c>
      <c r="H1729" s="4">
        <v>22691</v>
      </c>
    </row>
    <row r="1730" spans="1:8" ht="15.75">
      <c r="A1730" s="3" t="s">
        <v>10</v>
      </c>
      <c r="B1730" s="2" t="s">
        <v>2809</v>
      </c>
      <c r="C1730" s="2" t="s">
        <v>1443</v>
      </c>
      <c r="D1730" s="2" t="s">
        <v>2810</v>
      </c>
      <c r="E1730" s="4">
        <v>20</v>
      </c>
      <c r="F1730" s="4">
        <v>53100</v>
      </c>
      <c r="G1730" s="4">
        <v>5310</v>
      </c>
      <c r="H1730" s="4">
        <v>58410</v>
      </c>
    </row>
    <row r="1731" spans="1:8" ht="15.75">
      <c r="A1731" s="3" t="s">
        <v>10</v>
      </c>
      <c r="B1731" s="2" t="s">
        <v>2811</v>
      </c>
      <c r="C1731" s="2" t="s">
        <v>1443</v>
      </c>
      <c r="D1731" s="2" t="s">
        <v>2812</v>
      </c>
      <c r="E1731" s="4">
        <v>56</v>
      </c>
      <c r="F1731" s="4">
        <v>138768</v>
      </c>
      <c r="G1731" s="4">
        <v>13877</v>
      </c>
      <c r="H1731" s="4">
        <v>152645</v>
      </c>
    </row>
    <row r="1732" spans="1:8" ht="15.75">
      <c r="A1732" s="3" t="s">
        <v>10</v>
      </c>
      <c r="B1732" s="2" t="s">
        <v>2813</v>
      </c>
      <c r="C1732" s="2" t="s">
        <v>1443</v>
      </c>
      <c r="D1732" s="2" t="s">
        <v>2814</v>
      </c>
      <c r="E1732" s="4">
        <v>20</v>
      </c>
      <c r="F1732" s="4">
        <v>77360</v>
      </c>
      <c r="G1732" s="4">
        <v>7736</v>
      </c>
      <c r="H1732" s="4">
        <v>85096</v>
      </c>
    </row>
    <row r="1733" spans="1:8" ht="15.75">
      <c r="A1733" s="3" t="s">
        <v>10</v>
      </c>
      <c r="B1733" s="2" t="s">
        <v>2815</v>
      </c>
      <c r="C1733" s="2" t="s">
        <v>1443</v>
      </c>
      <c r="D1733" s="2" t="s">
        <v>2816</v>
      </c>
      <c r="E1733" s="4">
        <v>18</v>
      </c>
      <c r="F1733" s="4">
        <v>81090</v>
      </c>
      <c r="G1733" s="4">
        <v>8109</v>
      </c>
      <c r="H1733" s="4">
        <v>89199</v>
      </c>
    </row>
    <row r="1734" spans="1:8" ht="15.75">
      <c r="A1734" s="3" t="s">
        <v>10</v>
      </c>
      <c r="B1734" s="2" t="s">
        <v>2831</v>
      </c>
      <c r="C1734" s="2" t="s">
        <v>1401</v>
      </c>
      <c r="D1734" s="2" t="s">
        <v>2832</v>
      </c>
      <c r="E1734" s="4">
        <v>35</v>
      </c>
      <c r="F1734" s="4">
        <v>67025</v>
      </c>
      <c r="G1734" s="4">
        <v>6703</v>
      </c>
      <c r="H1734" s="4">
        <v>73728</v>
      </c>
    </row>
    <row r="1735" spans="1:8" ht="15.75">
      <c r="A1735" s="3" t="s">
        <v>10</v>
      </c>
      <c r="B1735" s="2" t="s">
        <v>2835</v>
      </c>
      <c r="C1735" s="2" t="s">
        <v>1401</v>
      </c>
      <c r="D1735" s="2" t="s">
        <v>2836</v>
      </c>
      <c r="E1735" s="4">
        <v>210</v>
      </c>
      <c r="F1735" s="4">
        <v>500190</v>
      </c>
      <c r="G1735" s="4">
        <v>50019</v>
      </c>
      <c r="H1735" s="4">
        <v>550209</v>
      </c>
    </row>
    <row r="1736" spans="1:8" ht="15.75">
      <c r="A1736" s="3" t="s">
        <v>10</v>
      </c>
      <c r="B1736" s="2" t="s">
        <v>2837</v>
      </c>
      <c r="C1736" s="2" t="s">
        <v>1401</v>
      </c>
      <c r="D1736" s="2" t="s">
        <v>2439</v>
      </c>
      <c r="E1736" s="4">
        <v>20</v>
      </c>
      <c r="F1736" s="4">
        <v>106000</v>
      </c>
      <c r="G1736" s="4">
        <v>10600</v>
      </c>
      <c r="H1736" s="4">
        <v>116600</v>
      </c>
    </row>
    <row r="1737" spans="1:8" ht="15.75">
      <c r="A1737" s="3" t="s">
        <v>10</v>
      </c>
      <c r="B1737" s="2" t="s">
        <v>2840</v>
      </c>
      <c r="C1737" s="2" t="s">
        <v>1401</v>
      </c>
      <c r="D1737" s="2" t="s">
        <v>2841</v>
      </c>
      <c r="E1737" s="4">
        <v>152</v>
      </c>
      <c r="F1737" s="4">
        <v>432896</v>
      </c>
      <c r="G1737" s="4">
        <v>43290</v>
      </c>
      <c r="H1737" s="4">
        <v>476186</v>
      </c>
    </row>
    <row r="1738" spans="1:8" ht="15.75">
      <c r="A1738" s="3" t="s">
        <v>10</v>
      </c>
      <c r="B1738" s="2" t="s">
        <v>2848</v>
      </c>
      <c r="C1738" s="2" t="s">
        <v>1401</v>
      </c>
      <c r="D1738" s="2" t="s">
        <v>2849</v>
      </c>
      <c r="E1738" s="4">
        <v>380</v>
      </c>
      <c r="F1738" s="4">
        <v>495520</v>
      </c>
      <c r="G1738" s="4">
        <v>49552</v>
      </c>
      <c r="H1738" s="4">
        <v>545072</v>
      </c>
    </row>
    <row r="1739" spans="1:8" ht="15.75">
      <c r="A1739" s="3" t="s">
        <v>10</v>
      </c>
      <c r="B1739" s="2" t="s">
        <v>2861</v>
      </c>
      <c r="C1739" s="2" t="s">
        <v>1405</v>
      </c>
      <c r="D1739" s="2" t="s">
        <v>2862</v>
      </c>
      <c r="E1739" s="4">
        <v>20</v>
      </c>
      <c r="F1739" s="4">
        <v>49380</v>
      </c>
      <c r="G1739" s="4">
        <v>4938</v>
      </c>
      <c r="H1739" s="4">
        <v>54318</v>
      </c>
    </row>
    <row r="1740" spans="1:8" ht="15.75">
      <c r="A1740" s="3" t="s">
        <v>10</v>
      </c>
      <c r="B1740" s="2" t="s">
        <v>2867</v>
      </c>
      <c r="C1740" s="2" t="s">
        <v>1405</v>
      </c>
      <c r="D1740" s="2" t="s">
        <v>2868</v>
      </c>
      <c r="E1740" s="4">
        <v>20</v>
      </c>
      <c r="F1740" s="4">
        <v>73640</v>
      </c>
      <c r="G1740" s="4">
        <v>7364</v>
      </c>
      <c r="H1740" s="4">
        <v>81004</v>
      </c>
    </row>
    <row r="1741" spans="1:8" ht="15.75">
      <c r="A1741" s="3" t="s">
        <v>10</v>
      </c>
      <c r="B1741" s="2" t="s">
        <v>2879</v>
      </c>
      <c r="C1741" s="2" t="s">
        <v>1412</v>
      </c>
      <c r="D1741" s="2" t="s">
        <v>2880</v>
      </c>
      <c r="E1741" s="4">
        <v>190</v>
      </c>
      <c r="F1741" s="4">
        <v>360810</v>
      </c>
      <c r="G1741" s="4">
        <v>36081</v>
      </c>
      <c r="H1741" s="4">
        <v>396891</v>
      </c>
    </row>
    <row r="1742" spans="1:8" ht="15.75">
      <c r="A1742" s="3" t="s">
        <v>10</v>
      </c>
      <c r="B1742" s="2" t="s">
        <v>2882</v>
      </c>
      <c r="C1742" s="2" t="s">
        <v>1412</v>
      </c>
      <c r="D1742" s="2" t="s">
        <v>2646</v>
      </c>
      <c r="E1742" s="4">
        <v>796</v>
      </c>
      <c r="F1742" s="4">
        <v>1879472</v>
      </c>
      <c r="G1742" s="4">
        <v>187947</v>
      </c>
      <c r="H1742" s="4">
        <v>2067419</v>
      </c>
    </row>
    <row r="1743" spans="1:8" ht="15.75">
      <c r="A1743" s="3" t="s">
        <v>10</v>
      </c>
      <c r="B1743" s="2" t="s">
        <v>2885</v>
      </c>
      <c r="C1743" s="2" t="s">
        <v>1412</v>
      </c>
      <c r="D1743" s="2" t="s">
        <v>2886</v>
      </c>
      <c r="E1743" s="4">
        <v>150</v>
      </c>
      <c r="F1743" s="4">
        <v>538950</v>
      </c>
      <c r="G1743" s="4">
        <v>53895</v>
      </c>
      <c r="H1743" s="4">
        <v>592845</v>
      </c>
    </row>
    <row r="1744" spans="1:8" ht="15.75">
      <c r="A1744" s="3" t="s">
        <v>10</v>
      </c>
      <c r="B1744" s="2" t="s">
        <v>2889</v>
      </c>
      <c r="C1744" s="2" t="s">
        <v>1412</v>
      </c>
      <c r="D1744" s="2" t="s">
        <v>2890</v>
      </c>
      <c r="E1744" s="4">
        <v>10</v>
      </c>
      <c r="F1744" s="4">
        <v>15160</v>
      </c>
      <c r="G1744" s="4">
        <v>1516</v>
      </c>
      <c r="H1744" s="4">
        <v>16676</v>
      </c>
    </row>
    <row r="1745" spans="1:8" ht="15.75">
      <c r="A1745" s="3" t="s">
        <v>10</v>
      </c>
      <c r="B1745" s="2" t="s">
        <v>2893</v>
      </c>
      <c r="C1745" s="2" t="s">
        <v>1412</v>
      </c>
      <c r="D1745" s="2" t="s">
        <v>2894</v>
      </c>
      <c r="E1745" s="4">
        <v>130</v>
      </c>
      <c r="F1745" s="4">
        <v>223860</v>
      </c>
      <c r="G1745" s="4">
        <v>22386</v>
      </c>
      <c r="H1745" s="4">
        <v>246246</v>
      </c>
    </row>
    <row r="1746" spans="1:8" ht="15.75">
      <c r="A1746" s="3" t="s">
        <v>10</v>
      </c>
      <c r="B1746" s="2" t="s">
        <v>2899</v>
      </c>
      <c r="C1746" s="2" t="s">
        <v>1412</v>
      </c>
      <c r="D1746" s="2" t="s">
        <v>2900</v>
      </c>
      <c r="E1746" s="4">
        <v>40</v>
      </c>
      <c r="F1746" s="4">
        <v>80400</v>
      </c>
      <c r="G1746" s="4">
        <v>8040</v>
      </c>
      <c r="H1746" s="4">
        <v>88440</v>
      </c>
    </row>
    <row r="1747" spans="1:8" ht="15.75">
      <c r="A1747" s="3" t="s">
        <v>10</v>
      </c>
      <c r="B1747" s="2" t="s">
        <v>2908</v>
      </c>
      <c r="C1747" s="2" t="s">
        <v>1417</v>
      </c>
      <c r="D1747" s="2" t="s">
        <v>2909</v>
      </c>
      <c r="E1747" s="4">
        <v>5</v>
      </c>
      <c r="F1747" s="4">
        <v>6835</v>
      </c>
      <c r="G1747" s="4">
        <v>684</v>
      </c>
      <c r="H1747" s="4">
        <v>7519</v>
      </c>
    </row>
    <row r="1748" spans="1:8" ht="15.75">
      <c r="A1748" s="3" t="s">
        <v>10</v>
      </c>
      <c r="B1748" s="2" t="s">
        <v>2910</v>
      </c>
      <c r="C1748" s="2" t="s">
        <v>1417</v>
      </c>
      <c r="D1748" s="2" t="s">
        <v>2911</v>
      </c>
      <c r="E1748" s="4">
        <v>25</v>
      </c>
      <c r="F1748" s="4">
        <v>37325</v>
      </c>
      <c r="G1748" s="4">
        <v>3733</v>
      </c>
      <c r="H1748" s="4">
        <v>41058</v>
      </c>
    </row>
    <row r="1749" spans="1:8" ht="15.75">
      <c r="A1749" s="3" t="s">
        <v>10</v>
      </c>
      <c r="B1749" s="2" t="s">
        <v>2916</v>
      </c>
      <c r="C1749" s="2" t="s">
        <v>1424</v>
      </c>
      <c r="D1749" s="2" t="s">
        <v>2917</v>
      </c>
      <c r="E1749" s="4">
        <v>20</v>
      </c>
      <c r="F1749" s="4">
        <v>50500</v>
      </c>
      <c r="G1749" s="4">
        <v>5050</v>
      </c>
      <c r="H1749" s="4">
        <v>55550</v>
      </c>
    </row>
    <row r="1750" spans="1:8" ht="15.75">
      <c r="A1750" s="3" t="s">
        <v>10</v>
      </c>
      <c r="B1750" s="2" t="s">
        <v>2918</v>
      </c>
      <c r="C1750" s="2" t="s">
        <v>1424</v>
      </c>
      <c r="D1750" s="2" t="s">
        <v>2919</v>
      </c>
      <c r="E1750" s="4">
        <v>10</v>
      </c>
      <c r="F1750" s="4">
        <v>24630</v>
      </c>
      <c r="G1750" s="4">
        <v>2463</v>
      </c>
      <c r="H1750" s="4">
        <v>27093</v>
      </c>
    </row>
    <row r="1751" spans="1:8" ht="15.75">
      <c r="A1751" s="3" t="s">
        <v>10</v>
      </c>
      <c r="B1751" s="2" t="s">
        <v>4449</v>
      </c>
      <c r="C1751" s="2" t="s">
        <v>1426</v>
      </c>
      <c r="D1751" s="2" t="s">
        <v>4450</v>
      </c>
      <c r="E1751" s="4">
        <v>970</v>
      </c>
      <c r="F1751" s="4">
        <v>1519990</v>
      </c>
      <c r="G1751" s="4">
        <v>151999</v>
      </c>
      <c r="H1751" s="4">
        <v>1671989</v>
      </c>
    </row>
    <row r="1752" spans="1:8" ht="15.75">
      <c r="A1752" s="3" t="s">
        <v>10</v>
      </c>
      <c r="B1752" s="2" t="s">
        <v>3866</v>
      </c>
      <c r="C1752" s="2" t="s">
        <v>1426</v>
      </c>
      <c r="D1752" s="2" t="s">
        <v>3867</v>
      </c>
      <c r="E1752" s="4">
        <v>30</v>
      </c>
      <c r="F1752" s="4">
        <v>33330</v>
      </c>
      <c r="G1752" s="4">
        <v>3333</v>
      </c>
      <c r="H1752" s="4">
        <v>36663</v>
      </c>
    </row>
    <row r="1753" spans="1:8" ht="15.75">
      <c r="A1753" s="3" t="s">
        <v>10</v>
      </c>
      <c r="B1753" s="2" t="s">
        <v>3870</v>
      </c>
      <c r="C1753" s="2" t="s">
        <v>1426</v>
      </c>
      <c r="D1753" s="2" t="s">
        <v>3871</v>
      </c>
      <c r="E1753" s="4">
        <v>370</v>
      </c>
      <c r="F1753" s="4">
        <v>440680</v>
      </c>
      <c r="G1753" s="4">
        <v>44068</v>
      </c>
      <c r="H1753" s="4">
        <v>484748</v>
      </c>
    </row>
    <row r="1754" spans="1:8" ht="15.75">
      <c r="A1754" s="3" t="s">
        <v>10</v>
      </c>
      <c r="B1754" s="2" t="s">
        <v>3872</v>
      </c>
      <c r="C1754" s="2" t="s">
        <v>1426</v>
      </c>
      <c r="D1754" s="2" t="s">
        <v>3873</v>
      </c>
      <c r="E1754" s="4">
        <v>310</v>
      </c>
      <c r="F1754" s="4">
        <v>405240</v>
      </c>
      <c r="G1754" s="4">
        <v>40524</v>
      </c>
      <c r="H1754" s="4">
        <v>445764</v>
      </c>
    </row>
    <row r="1755" spans="1:8" ht="15.75">
      <c r="A1755" s="3" t="s">
        <v>10</v>
      </c>
      <c r="B1755" s="2" t="s">
        <v>3874</v>
      </c>
      <c r="C1755" s="2" t="s">
        <v>1426</v>
      </c>
      <c r="D1755" s="2" t="s">
        <v>3875</v>
      </c>
      <c r="E1755" s="4">
        <v>56</v>
      </c>
      <c r="F1755" s="4">
        <v>103320</v>
      </c>
      <c r="G1755" s="4">
        <v>10332</v>
      </c>
      <c r="H1755" s="4">
        <v>113652</v>
      </c>
    </row>
    <row r="1756" spans="1:8" ht="15.75">
      <c r="A1756" s="3" t="s">
        <v>10</v>
      </c>
      <c r="B1756" s="2" t="s">
        <v>3876</v>
      </c>
      <c r="C1756" s="2" t="s">
        <v>1433</v>
      </c>
      <c r="D1756" s="2" t="s">
        <v>3877</v>
      </c>
      <c r="E1756" s="4">
        <v>100</v>
      </c>
      <c r="F1756" s="4">
        <v>177300</v>
      </c>
      <c r="G1756" s="4">
        <v>17730</v>
      </c>
      <c r="H1756" s="4">
        <v>195030</v>
      </c>
    </row>
    <row r="1757" spans="1:8" ht="15.75">
      <c r="A1757" s="3" t="s">
        <v>10</v>
      </c>
      <c r="B1757" s="2" t="s">
        <v>6114</v>
      </c>
      <c r="C1757" s="2" t="s">
        <v>1433</v>
      </c>
      <c r="D1757" s="2" t="s">
        <v>2435</v>
      </c>
      <c r="E1757" s="4">
        <v>50</v>
      </c>
      <c r="F1757" s="4">
        <v>195000</v>
      </c>
      <c r="G1757" s="4">
        <v>19500</v>
      </c>
      <c r="H1757" s="4">
        <v>214500</v>
      </c>
    </row>
    <row r="1758" spans="1:8" ht="15.75">
      <c r="A1758" s="3" t="s">
        <v>10</v>
      </c>
      <c r="B1758" s="2" t="s">
        <v>3878</v>
      </c>
      <c r="C1758" s="2" t="s">
        <v>1433</v>
      </c>
      <c r="D1758" s="2" t="s">
        <v>3879</v>
      </c>
      <c r="E1758" s="4">
        <v>112</v>
      </c>
      <c r="F1758" s="4">
        <v>260640</v>
      </c>
      <c r="G1758" s="4">
        <v>26064</v>
      </c>
      <c r="H1758" s="4">
        <v>286704</v>
      </c>
    </row>
    <row r="1759" spans="1:8" ht="15.75">
      <c r="A1759" s="3" t="s">
        <v>10</v>
      </c>
      <c r="B1759" s="2" t="s">
        <v>3880</v>
      </c>
      <c r="C1759" s="2" t="s">
        <v>1433</v>
      </c>
      <c r="D1759" s="2" t="s">
        <v>3881</v>
      </c>
      <c r="E1759" s="4">
        <v>3530</v>
      </c>
      <c r="F1759" s="4">
        <v>3527650</v>
      </c>
      <c r="G1759" s="4">
        <v>352765</v>
      </c>
      <c r="H1759" s="4">
        <v>3880415</v>
      </c>
    </row>
    <row r="1760" spans="1:8" ht="15.75">
      <c r="A1760" s="3" t="s">
        <v>10</v>
      </c>
      <c r="B1760" s="2" t="s">
        <v>3882</v>
      </c>
      <c r="C1760" s="2" t="s">
        <v>1433</v>
      </c>
      <c r="D1760" s="2" t="s">
        <v>3883</v>
      </c>
      <c r="E1760" s="4">
        <v>77</v>
      </c>
      <c r="F1760" s="4">
        <v>251239</v>
      </c>
      <c r="G1760" s="4">
        <v>25124</v>
      </c>
      <c r="H1760" s="4">
        <v>276363</v>
      </c>
    </row>
    <row r="1761" spans="1:8" ht="15.75">
      <c r="A1761" s="3" t="s">
        <v>10</v>
      </c>
      <c r="B1761" s="2" t="s">
        <v>3884</v>
      </c>
      <c r="C1761" s="2" t="s">
        <v>1433</v>
      </c>
      <c r="D1761" s="2" t="s">
        <v>3885</v>
      </c>
      <c r="E1761" s="4">
        <v>80</v>
      </c>
      <c r="F1761" s="4">
        <v>321910</v>
      </c>
      <c r="G1761" s="4">
        <v>32191</v>
      </c>
      <c r="H1761" s="4">
        <v>354101</v>
      </c>
    </row>
    <row r="1762" spans="1:8" ht="15.75">
      <c r="A1762" s="3" t="s">
        <v>10</v>
      </c>
      <c r="B1762" s="2" t="s">
        <v>3886</v>
      </c>
      <c r="C1762" s="2" t="s">
        <v>1433</v>
      </c>
      <c r="D1762" s="2" t="s">
        <v>3887</v>
      </c>
      <c r="E1762" s="4">
        <v>780</v>
      </c>
      <c r="F1762" s="4">
        <v>847080</v>
      </c>
      <c r="G1762" s="4">
        <v>84708</v>
      </c>
      <c r="H1762" s="4">
        <v>931788</v>
      </c>
    </row>
    <row r="1763" spans="1:8" ht="15.75">
      <c r="A1763" s="3" t="s">
        <v>10</v>
      </c>
      <c r="B1763" s="2" t="s">
        <v>3888</v>
      </c>
      <c r="C1763" s="2" t="s">
        <v>1433</v>
      </c>
      <c r="D1763" s="2" t="s">
        <v>3889</v>
      </c>
      <c r="E1763" s="4">
        <v>3540</v>
      </c>
      <c r="F1763" s="4">
        <v>4313740</v>
      </c>
      <c r="G1763" s="4">
        <v>431374</v>
      </c>
      <c r="H1763" s="4">
        <v>4745114</v>
      </c>
    </row>
    <row r="1764" spans="1:8" ht="15.75">
      <c r="A1764" s="3" t="s">
        <v>10</v>
      </c>
      <c r="B1764" s="2" t="s">
        <v>3890</v>
      </c>
      <c r="C1764" s="2" t="s">
        <v>1433</v>
      </c>
      <c r="D1764" s="2" t="s">
        <v>3891</v>
      </c>
      <c r="E1764" s="4">
        <v>275</v>
      </c>
      <c r="F1764" s="4">
        <v>463895</v>
      </c>
      <c r="G1764" s="4">
        <v>46390</v>
      </c>
      <c r="H1764" s="4">
        <v>510285</v>
      </c>
    </row>
    <row r="1765" spans="1:8" ht="15.75">
      <c r="A1765" s="3" t="s">
        <v>10</v>
      </c>
      <c r="B1765" s="2" t="s">
        <v>3892</v>
      </c>
      <c r="C1765" s="2" t="s">
        <v>1433</v>
      </c>
      <c r="D1765" s="2" t="s">
        <v>3893</v>
      </c>
      <c r="E1765" s="4">
        <v>195</v>
      </c>
      <c r="F1765" s="4">
        <v>340145</v>
      </c>
      <c r="G1765" s="4">
        <v>34015</v>
      </c>
      <c r="H1765" s="4">
        <v>374160</v>
      </c>
    </row>
    <row r="1766" spans="1:8" ht="15.75">
      <c r="A1766" s="3" t="s">
        <v>10</v>
      </c>
      <c r="B1766" s="2" t="s">
        <v>3896</v>
      </c>
      <c r="C1766" s="2" t="s">
        <v>1433</v>
      </c>
      <c r="D1766" s="2" t="s">
        <v>3897</v>
      </c>
      <c r="E1766" s="4">
        <v>50</v>
      </c>
      <c r="F1766" s="4">
        <v>83700</v>
      </c>
      <c r="G1766" s="4">
        <v>8370</v>
      </c>
      <c r="H1766" s="4">
        <v>92070</v>
      </c>
    </row>
    <row r="1767" spans="1:8" ht="15.75">
      <c r="A1767" s="3" t="s">
        <v>10</v>
      </c>
      <c r="B1767" s="2" t="s">
        <v>3898</v>
      </c>
      <c r="C1767" s="2" t="s">
        <v>1433</v>
      </c>
      <c r="D1767" s="2" t="s">
        <v>3899</v>
      </c>
      <c r="E1767" s="4">
        <v>50</v>
      </c>
      <c r="F1767" s="4">
        <v>88900</v>
      </c>
      <c r="G1767" s="4">
        <v>8890</v>
      </c>
      <c r="H1767" s="4">
        <v>97790</v>
      </c>
    </row>
    <row r="1768" spans="1:8" ht="15.75">
      <c r="A1768" s="3" t="s">
        <v>10</v>
      </c>
      <c r="B1768" s="2" t="s">
        <v>6423</v>
      </c>
      <c r="C1768" s="2" t="s">
        <v>1401</v>
      </c>
      <c r="D1768" s="2" t="s">
        <v>6424</v>
      </c>
      <c r="E1768" s="4">
        <v>3</v>
      </c>
      <c r="F1768" s="4">
        <v>18300</v>
      </c>
      <c r="G1768" s="4">
        <v>1830</v>
      </c>
      <c r="H1768" s="4">
        <v>20130</v>
      </c>
    </row>
    <row r="1769" spans="1:8" ht="15.75">
      <c r="A1769" s="3" t="s">
        <v>10</v>
      </c>
      <c r="B1769" s="2" t="s">
        <v>3930</v>
      </c>
      <c r="C1769" s="2" t="s">
        <v>1433</v>
      </c>
      <c r="D1769" s="2" t="s">
        <v>56</v>
      </c>
      <c r="E1769" s="4">
        <v>11</v>
      </c>
      <c r="F1769" s="4">
        <v>31900</v>
      </c>
      <c r="G1769" s="4">
        <v>3190</v>
      </c>
      <c r="H1769" s="4">
        <v>35090</v>
      </c>
    </row>
    <row r="1770" spans="1:8" ht="15.75">
      <c r="A1770" s="3" t="s">
        <v>10</v>
      </c>
      <c r="B1770" s="2" t="s">
        <v>3971</v>
      </c>
      <c r="C1770" s="2" t="s">
        <v>3968</v>
      </c>
      <c r="D1770" s="2" t="s">
        <v>3972</v>
      </c>
      <c r="E1770" s="4">
        <v>100</v>
      </c>
      <c r="F1770" s="4">
        <v>250000</v>
      </c>
      <c r="G1770" s="4">
        <v>25000</v>
      </c>
      <c r="H1770" s="4">
        <v>275000</v>
      </c>
    </row>
    <row r="1771" spans="1:8" ht="15.75">
      <c r="A1771" s="3" t="s">
        <v>10</v>
      </c>
      <c r="B1771" s="2" t="s">
        <v>3978</v>
      </c>
      <c r="C1771" s="2" t="s">
        <v>3975</v>
      </c>
      <c r="D1771" s="2" t="s">
        <v>3979</v>
      </c>
      <c r="E1771" s="4">
        <v>100</v>
      </c>
      <c r="F1771" s="4">
        <v>160000</v>
      </c>
      <c r="G1771" s="4">
        <v>16000</v>
      </c>
      <c r="H1771" s="4">
        <v>176000</v>
      </c>
    </row>
    <row r="1772" spans="1:8" ht="15.75">
      <c r="A1772" s="3" t="s">
        <v>10</v>
      </c>
      <c r="B1772" s="2" t="s">
        <v>4001</v>
      </c>
      <c r="C1772" s="2" t="s">
        <v>4000</v>
      </c>
      <c r="D1772" s="2" t="s">
        <v>4002</v>
      </c>
      <c r="E1772" s="4">
        <v>58342</v>
      </c>
      <c r="F1772" s="4">
        <v>57877006</v>
      </c>
      <c r="G1772" s="4">
        <v>5787699</v>
      </c>
      <c r="H1772" s="4">
        <v>63664705</v>
      </c>
    </row>
    <row r="1773" spans="1:8" ht="15.75">
      <c r="A1773" s="3" t="s">
        <v>10</v>
      </c>
      <c r="B1773" s="2" t="s">
        <v>4497</v>
      </c>
      <c r="C1773" s="2" t="s">
        <v>4496</v>
      </c>
      <c r="D1773" s="2" t="s">
        <v>4498</v>
      </c>
      <c r="E1773" s="4">
        <v>1192</v>
      </c>
      <c r="F1773" s="4">
        <v>100000</v>
      </c>
      <c r="G1773" s="4">
        <v>10000</v>
      </c>
      <c r="H1773" s="4">
        <v>110000</v>
      </c>
    </row>
    <row r="1774" spans="1:8" ht="15.75">
      <c r="A1774" s="3" t="s">
        <v>10</v>
      </c>
      <c r="B1774" s="2" t="s">
        <v>4529</v>
      </c>
      <c r="C1774" s="2" t="s">
        <v>4526</v>
      </c>
      <c r="D1774" s="2" t="s">
        <v>4530</v>
      </c>
      <c r="E1774" s="4">
        <v>831</v>
      </c>
      <c r="F1774" s="4">
        <v>8326620</v>
      </c>
      <c r="G1774" s="4">
        <v>832662</v>
      </c>
      <c r="H1774" s="4">
        <v>9159282</v>
      </c>
    </row>
    <row r="1775" spans="1:8" ht="15.75">
      <c r="A1775" s="3" t="s">
        <v>10</v>
      </c>
      <c r="B1775" s="2" t="s">
        <v>4534</v>
      </c>
      <c r="C1775" s="2" t="s">
        <v>4533</v>
      </c>
      <c r="D1775" s="2" t="s">
        <v>4535</v>
      </c>
      <c r="E1775" s="4">
        <v>963</v>
      </c>
      <c r="F1775" s="4">
        <v>13838310</v>
      </c>
      <c r="G1775" s="4">
        <v>1383831</v>
      </c>
      <c r="H1775" s="4">
        <v>15222141</v>
      </c>
    </row>
    <row r="1776" spans="1:8" ht="15.75">
      <c r="A1776" s="3" t="s">
        <v>10</v>
      </c>
      <c r="B1776" s="2" t="s">
        <v>4537</v>
      </c>
      <c r="C1776" s="2" t="s">
        <v>4536</v>
      </c>
      <c r="D1776" s="2" t="s">
        <v>4538</v>
      </c>
      <c r="E1776" s="4">
        <v>54</v>
      </c>
      <c r="F1776" s="4">
        <v>1254420</v>
      </c>
      <c r="G1776" s="4">
        <v>125442</v>
      </c>
      <c r="H1776" s="4">
        <v>1379862</v>
      </c>
    </row>
    <row r="1777" spans="1:8" ht="15.75">
      <c r="A1777" s="3" t="s">
        <v>10</v>
      </c>
      <c r="B1777" s="2" t="s">
        <v>4543</v>
      </c>
      <c r="C1777" s="2" t="s">
        <v>4542</v>
      </c>
      <c r="D1777" s="2" t="s">
        <v>4544</v>
      </c>
      <c r="E1777" s="4">
        <v>170</v>
      </c>
      <c r="F1777" s="4">
        <v>2045100</v>
      </c>
      <c r="G1777" s="4">
        <v>204510</v>
      </c>
      <c r="H1777" s="4">
        <v>2249610</v>
      </c>
    </row>
    <row r="1778" spans="1:8" ht="15.75">
      <c r="A1778" s="3" t="s">
        <v>10</v>
      </c>
      <c r="B1778" s="2" t="s">
        <v>4546</v>
      </c>
      <c r="C1778" s="2" t="s">
        <v>4545</v>
      </c>
      <c r="D1778" s="2" t="s">
        <v>4547</v>
      </c>
      <c r="E1778" s="4">
        <v>225</v>
      </c>
      <c r="F1778" s="4">
        <v>4986000</v>
      </c>
      <c r="G1778" s="4">
        <v>498600</v>
      </c>
      <c r="H1778" s="4">
        <v>5484600</v>
      </c>
    </row>
    <row r="1779" spans="1:8" ht="15.75">
      <c r="A1779" s="3" t="s">
        <v>10</v>
      </c>
      <c r="B1779" s="2" t="s">
        <v>4554</v>
      </c>
      <c r="C1779" s="2" t="s">
        <v>4553</v>
      </c>
      <c r="D1779" s="2" t="s">
        <v>4555</v>
      </c>
      <c r="E1779" s="4">
        <v>670</v>
      </c>
      <c r="F1779" s="4">
        <v>6505700</v>
      </c>
      <c r="G1779" s="4">
        <v>650570</v>
      </c>
      <c r="H1779" s="4">
        <v>7156270</v>
      </c>
    </row>
    <row r="1780" spans="1:8" ht="15.75">
      <c r="A1780" s="3" t="s">
        <v>10</v>
      </c>
      <c r="B1780" s="2" t="s">
        <v>4559</v>
      </c>
      <c r="C1780" s="2" t="s">
        <v>4558</v>
      </c>
      <c r="D1780" s="2" t="s">
        <v>4560</v>
      </c>
      <c r="E1780" s="4">
        <v>10</v>
      </c>
      <c r="F1780" s="4">
        <v>99100</v>
      </c>
      <c r="G1780" s="4">
        <v>9910</v>
      </c>
      <c r="H1780" s="4">
        <v>109010</v>
      </c>
    </row>
    <row r="1781" spans="1:8" ht="15.75">
      <c r="A1781" s="3" t="s">
        <v>10</v>
      </c>
      <c r="B1781" s="2" t="s">
        <v>4569</v>
      </c>
      <c r="C1781" s="2" t="s">
        <v>4568</v>
      </c>
      <c r="D1781" s="2" t="s">
        <v>4570</v>
      </c>
      <c r="E1781" s="4">
        <v>195</v>
      </c>
      <c r="F1781" s="4">
        <v>2033850</v>
      </c>
      <c r="G1781" s="4">
        <v>203385</v>
      </c>
      <c r="H1781" s="4">
        <v>2237235</v>
      </c>
    </row>
    <row r="1782" spans="1:8" ht="15.75">
      <c r="A1782" s="3" t="s">
        <v>10</v>
      </c>
      <c r="B1782" s="2" t="s">
        <v>4576</v>
      </c>
      <c r="C1782" s="2" t="s">
        <v>4575</v>
      </c>
      <c r="D1782" s="2" t="s">
        <v>4577</v>
      </c>
      <c r="E1782" s="4">
        <v>255</v>
      </c>
      <c r="F1782" s="4">
        <v>3796950</v>
      </c>
      <c r="G1782" s="4">
        <v>379695</v>
      </c>
      <c r="H1782" s="4">
        <v>4176645</v>
      </c>
    </row>
    <row r="1783" spans="1:8" ht="15.75">
      <c r="A1783" s="3" t="s">
        <v>10</v>
      </c>
      <c r="B1783" s="2" t="s">
        <v>4581</v>
      </c>
      <c r="C1783" s="2" t="s">
        <v>4580</v>
      </c>
      <c r="D1783" s="2" t="s">
        <v>4582</v>
      </c>
      <c r="E1783" s="4">
        <v>230</v>
      </c>
      <c r="F1783" s="4">
        <v>5395800</v>
      </c>
      <c r="G1783" s="4">
        <v>539580</v>
      </c>
      <c r="H1783" s="4">
        <v>5935380</v>
      </c>
    </row>
    <row r="1784" spans="1:8" ht="15.75">
      <c r="A1784" s="3" t="s">
        <v>10</v>
      </c>
      <c r="B1784" s="2" t="s">
        <v>4586</v>
      </c>
      <c r="C1784" s="2" t="s">
        <v>4585</v>
      </c>
      <c r="D1784" s="2" t="s">
        <v>6131</v>
      </c>
      <c r="E1784" s="4">
        <v>96</v>
      </c>
      <c r="F1784" s="4">
        <v>3177600</v>
      </c>
      <c r="G1784" s="4">
        <v>317760</v>
      </c>
      <c r="H1784" s="4">
        <v>3495360</v>
      </c>
    </row>
    <row r="1785" spans="1:8" ht="15.75">
      <c r="A1785" s="3" t="s">
        <v>10</v>
      </c>
      <c r="B1785" s="2" t="s">
        <v>4621</v>
      </c>
      <c r="C1785" s="2" t="s">
        <v>4620</v>
      </c>
      <c r="D1785" s="2" t="s">
        <v>4622</v>
      </c>
      <c r="E1785" s="4">
        <v>100</v>
      </c>
      <c r="F1785" s="4">
        <v>1239000</v>
      </c>
      <c r="G1785" s="4">
        <v>123900</v>
      </c>
      <c r="H1785" s="4">
        <v>1362900</v>
      </c>
    </row>
    <row r="1786" spans="1:8" ht="15.75">
      <c r="A1786" s="3" t="s">
        <v>10</v>
      </c>
      <c r="B1786" s="2" t="s">
        <v>6133</v>
      </c>
      <c r="C1786" s="2" t="s">
        <v>6134</v>
      </c>
      <c r="D1786" s="2" t="s">
        <v>6135</v>
      </c>
      <c r="E1786" s="4">
        <v>100</v>
      </c>
      <c r="F1786" s="4">
        <v>1592700</v>
      </c>
      <c r="G1786" s="4">
        <v>159270</v>
      </c>
      <c r="H1786" s="4">
        <v>1751970</v>
      </c>
    </row>
    <row r="1787" spans="1:8" ht="15.75">
      <c r="A1787" s="3" t="s">
        <v>10</v>
      </c>
      <c r="B1787" s="2" t="s">
        <v>6136</v>
      </c>
      <c r="C1787" s="2" t="s">
        <v>6137</v>
      </c>
      <c r="D1787" s="2" t="s">
        <v>6138</v>
      </c>
      <c r="E1787" s="4">
        <v>200</v>
      </c>
      <c r="F1787" s="4">
        <v>3900000</v>
      </c>
      <c r="G1787" s="4">
        <v>390000</v>
      </c>
      <c r="H1787" s="4">
        <v>4290000</v>
      </c>
    </row>
    <row r="1788" spans="1:8" ht="15.75">
      <c r="A1788" s="3" t="s">
        <v>10</v>
      </c>
      <c r="B1788" s="2" t="s">
        <v>6141</v>
      </c>
      <c r="C1788" s="2" t="s">
        <v>6142</v>
      </c>
      <c r="D1788" s="2" t="s">
        <v>6143</v>
      </c>
      <c r="E1788" s="4">
        <v>256</v>
      </c>
      <c r="F1788" s="4">
        <v>9535550</v>
      </c>
      <c r="G1788" s="4">
        <v>953555</v>
      </c>
      <c r="H1788" s="4">
        <v>10489105</v>
      </c>
    </row>
    <row r="1789" spans="1:8" ht="15.75">
      <c r="A1789" s="3" t="s">
        <v>10</v>
      </c>
      <c r="B1789" s="2" t="s">
        <v>6329</v>
      </c>
      <c r="C1789" s="2" t="s">
        <v>6330</v>
      </c>
      <c r="D1789" s="2" t="s">
        <v>1477</v>
      </c>
      <c r="E1789" s="4">
        <v>48</v>
      </c>
      <c r="F1789" s="4">
        <v>3792000</v>
      </c>
      <c r="G1789" s="4">
        <v>379200</v>
      </c>
      <c r="H1789" s="4">
        <v>4171200</v>
      </c>
    </row>
    <row r="1790" spans="1:8" ht="15.75">
      <c r="A1790" s="3" t="s">
        <v>10</v>
      </c>
      <c r="B1790" s="2" t="s">
        <v>6144</v>
      </c>
      <c r="C1790" s="2" t="s">
        <v>6145</v>
      </c>
      <c r="D1790" s="2" t="s">
        <v>6146</v>
      </c>
      <c r="E1790" s="4">
        <v>-34</v>
      </c>
      <c r="F1790" s="4">
        <v>-2142439</v>
      </c>
      <c r="G1790" s="4">
        <v>-214244</v>
      </c>
      <c r="H1790" s="4">
        <v>-2356683</v>
      </c>
    </row>
    <row r="1791" spans="1:8" ht="15.75">
      <c r="A1791" s="3" t="s">
        <v>10</v>
      </c>
      <c r="B1791" s="2" t="s">
        <v>6147</v>
      </c>
      <c r="C1791" s="2" t="s">
        <v>6148</v>
      </c>
      <c r="D1791" s="2" t="s">
        <v>6149</v>
      </c>
      <c r="E1791" s="4">
        <v>4</v>
      </c>
      <c r="F1791" s="4">
        <v>267600</v>
      </c>
      <c r="G1791" s="4">
        <v>26760</v>
      </c>
      <c r="H1791" s="4">
        <v>294360</v>
      </c>
    </row>
    <row r="1792" spans="1:8" ht="15.75">
      <c r="A1792" s="3" t="s">
        <v>10</v>
      </c>
      <c r="B1792" s="2" t="s">
        <v>6331</v>
      </c>
      <c r="C1792" s="2" t="s">
        <v>6332</v>
      </c>
      <c r="D1792" s="2"/>
      <c r="E1792" s="4">
        <v>9</v>
      </c>
      <c r="F1792" s="4">
        <v>844020</v>
      </c>
      <c r="G1792" s="4">
        <v>84402</v>
      </c>
      <c r="H1792" s="4">
        <v>928422</v>
      </c>
    </row>
    <row r="1793" spans="1:8" ht="15.75">
      <c r="A1793" s="3" t="s">
        <v>10</v>
      </c>
      <c r="B1793" s="2" t="s">
        <v>6152</v>
      </c>
      <c r="C1793" s="2" t="s">
        <v>6153</v>
      </c>
      <c r="D1793" s="2" t="s">
        <v>6154</v>
      </c>
      <c r="E1793" s="4">
        <v>30</v>
      </c>
      <c r="F1793" s="4">
        <v>1489680</v>
      </c>
      <c r="G1793" s="4">
        <v>148968</v>
      </c>
      <c r="H1793" s="4">
        <v>1638648</v>
      </c>
    </row>
    <row r="1794" spans="1:8" ht="15.75">
      <c r="A1794" s="3" t="s">
        <v>10</v>
      </c>
      <c r="B1794" s="2" t="s">
        <v>6457</v>
      </c>
      <c r="C1794" s="2" t="s">
        <v>6397</v>
      </c>
      <c r="D1794" s="2"/>
      <c r="E1794" s="4">
        <v>1</v>
      </c>
      <c r="F1794" s="4">
        <v>126160</v>
      </c>
      <c r="G1794" s="4">
        <v>12616</v>
      </c>
      <c r="H1794" s="4">
        <v>138776</v>
      </c>
    </row>
    <row r="1795" spans="1:8" ht="15.75">
      <c r="A1795" s="3" t="s">
        <v>10</v>
      </c>
      <c r="B1795" s="2" t="s">
        <v>6309</v>
      </c>
      <c r="C1795" s="2" t="s">
        <v>6310</v>
      </c>
      <c r="D1795" s="2" t="s">
        <v>6311</v>
      </c>
      <c r="E1795" s="4">
        <v>-5</v>
      </c>
      <c r="F1795" s="4">
        <v>-340500</v>
      </c>
      <c r="G1795" s="4">
        <v>-34050</v>
      </c>
      <c r="H1795" s="4">
        <v>-374550</v>
      </c>
    </row>
    <row r="1796" spans="1:8" ht="15.75">
      <c r="A1796" s="3" t="s">
        <v>10</v>
      </c>
      <c r="B1796" s="2" t="s">
        <v>6157</v>
      </c>
      <c r="C1796" s="2" t="s">
        <v>6158</v>
      </c>
      <c r="D1796" s="2" t="s">
        <v>6159</v>
      </c>
      <c r="E1796" s="4">
        <v>3</v>
      </c>
      <c r="F1796" s="4">
        <v>421200</v>
      </c>
      <c r="G1796" s="4">
        <v>42120</v>
      </c>
      <c r="H1796" s="4">
        <v>463320</v>
      </c>
    </row>
    <row r="1797" spans="1:8" ht="15.75">
      <c r="A1797" s="3" t="s">
        <v>10</v>
      </c>
      <c r="B1797" s="2" t="s">
        <v>6160</v>
      </c>
      <c r="C1797" s="2" t="s">
        <v>6161</v>
      </c>
      <c r="D1797" s="2" t="s">
        <v>6340</v>
      </c>
      <c r="E1797" s="4">
        <v>18</v>
      </c>
      <c r="F1797" s="4">
        <v>2142408</v>
      </c>
      <c r="G1797" s="4">
        <v>214241</v>
      </c>
      <c r="H1797" s="4">
        <v>2356649</v>
      </c>
    </row>
    <row r="1798" spans="1:8" ht="15.75">
      <c r="A1798" s="3" t="s">
        <v>10</v>
      </c>
      <c r="B1798" s="2" t="s">
        <v>6307</v>
      </c>
      <c r="C1798" s="2" t="s">
        <v>6308</v>
      </c>
      <c r="D1798" s="2"/>
      <c r="E1798" s="4">
        <v>5</v>
      </c>
      <c r="F1798" s="4">
        <v>36000</v>
      </c>
      <c r="G1798" s="4">
        <v>3600</v>
      </c>
      <c r="H1798" s="4">
        <v>39600</v>
      </c>
    </row>
    <row r="1799" spans="1:8" ht="15.75">
      <c r="A1799" s="3" t="s">
        <v>10</v>
      </c>
      <c r="B1799" s="2" t="s">
        <v>4640</v>
      </c>
      <c r="C1799" s="2" t="s">
        <v>4639</v>
      </c>
      <c r="D1799" s="2"/>
      <c r="E1799" s="4">
        <v>261</v>
      </c>
      <c r="F1799" s="4">
        <v>1676030</v>
      </c>
      <c r="G1799" s="4">
        <v>167603</v>
      </c>
      <c r="H1799" s="4">
        <v>1843633</v>
      </c>
    </row>
    <row r="1800" spans="1:8" ht="15.75">
      <c r="A1800" s="3" t="s">
        <v>10</v>
      </c>
      <c r="B1800" s="2" t="s">
        <v>6274</v>
      </c>
      <c r="C1800" s="2" t="s">
        <v>6275</v>
      </c>
      <c r="D1800" s="2" t="s">
        <v>6276</v>
      </c>
      <c r="E1800" s="4">
        <v>305</v>
      </c>
      <c r="F1800" s="4">
        <v>1982500</v>
      </c>
      <c r="G1800" s="4">
        <v>198250</v>
      </c>
      <c r="H1800" s="4">
        <v>2180750</v>
      </c>
    </row>
    <row r="1801" spans="1:8" ht="15.75">
      <c r="A1801" s="3" t="s">
        <v>10</v>
      </c>
      <c r="B1801" s="2" t="s">
        <v>4642</v>
      </c>
      <c r="C1801" s="2" t="s">
        <v>4641</v>
      </c>
      <c r="D1801" s="2"/>
      <c r="E1801" s="4">
        <v>187</v>
      </c>
      <c r="F1801" s="4">
        <v>1392600</v>
      </c>
      <c r="G1801" s="4">
        <v>139260</v>
      </c>
      <c r="H1801" s="4">
        <v>1531860</v>
      </c>
    </row>
    <row r="1802" spans="1:8" ht="15.75">
      <c r="A1802" s="3" t="s">
        <v>10</v>
      </c>
      <c r="B1802" s="2" t="s">
        <v>6166</v>
      </c>
      <c r="C1802" s="2" t="s">
        <v>6167</v>
      </c>
      <c r="D1802" s="2" t="s">
        <v>6168</v>
      </c>
      <c r="E1802" s="4">
        <v>330</v>
      </c>
      <c r="F1802" s="4">
        <v>4559940</v>
      </c>
      <c r="G1802" s="4">
        <v>455994</v>
      </c>
      <c r="H1802" s="4">
        <v>5015934</v>
      </c>
    </row>
    <row r="1803" spans="1:8" ht="15.75">
      <c r="A1803" s="3" t="s">
        <v>10</v>
      </c>
      <c r="B1803" s="2" t="s">
        <v>6353</v>
      </c>
      <c r="C1803" s="2" t="s">
        <v>6174</v>
      </c>
      <c r="D1803" s="2" t="s">
        <v>6354</v>
      </c>
      <c r="E1803" s="4">
        <v>20</v>
      </c>
      <c r="F1803" s="4">
        <v>430000</v>
      </c>
      <c r="G1803" s="4">
        <v>43000</v>
      </c>
      <c r="H1803" s="4">
        <v>473000</v>
      </c>
    </row>
    <row r="1804" spans="1:8" ht="15.75">
      <c r="A1804" s="3" t="s">
        <v>10</v>
      </c>
      <c r="B1804" s="2" t="s">
        <v>6474</v>
      </c>
      <c r="C1804" s="2" t="s">
        <v>6473</v>
      </c>
      <c r="D1804" s="2" t="s">
        <v>6475</v>
      </c>
      <c r="E1804" s="4">
        <v>30</v>
      </c>
      <c r="F1804" s="4">
        <v>554160</v>
      </c>
      <c r="G1804" s="4">
        <v>55416</v>
      </c>
      <c r="H1804" s="4">
        <v>609576</v>
      </c>
    </row>
    <row r="1805" spans="1:8" ht="15.75">
      <c r="A1805" s="3" t="s">
        <v>10</v>
      </c>
      <c r="B1805" s="2" t="s">
        <v>6187</v>
      </c>
      <c r="C1805" s="2" t="s">
        <v>6188</v>
      </c>
      <c r="D1805" s="2" t="s">
        <v>6189</v>
      </c>
      <c r="E1805" s="4">
        <v>1</v>
      </c>
      <c r="F1805" s="4">
        <v>60000</v>
      </c>
      <c r="G1805" s="4">
        <v>6000</v>
      </c>
      <c r="H1805" s="4">
        <v>66000</v>
      </c>
    </row>
    <row r="1806" spans="1:8" ht="15.75">
      <c r="A1806" s="3" t="s">
        <v>10</v>
      </c>
      <c r="B1806" s="2" t="s">
        <v>6288</v>
      </c>
      <c r="C1806" s="2" t="s">
        <v>6289</v>
      </c>
      <c r="D1806" s="2" t="s">
        <v>6290</v>
      </c>
      <c r="E1806" s="4">
        <v>3</v>
      </c>
      <c r="F1806" s="4">
        <v>1138591</v>
      </c>
      <c r="G1806" s="4">
        <v>113859</v>
      </c>
      <c r="H1806" s="4">
        <v>1252450</v>
      </c>
    </row>
    <row r="1807" spans="1:8" ht="15.75">
      <c r="A1807" s="3" t="s">
        <v>10</v>
      </c>
      <c r="B1807" s="2" t="s">
        <v>4843</v>
      </c>
      <c r="C1807" s="2" t="s">
        <v>4840</v>
      </c>
      <c r="D1807" s="2" t="s">
        <v>4844</v>
      </c>
      <c r="E1807" s="4">
        <v>250</v>
      </c>
      <c r="F1807" s="4">
        <v>500000</v>
      </c>
      <c r="G1807" s="4">
        <v>50000</v>
      </c>
      <c r="H1807" s="4">
        <v>550000</v>
      </c>
    </row>
    <row r="1808" spans="1:8" ht="15.75">
      <c r="A1808" s="3" t="s">
        <v>10</v>
      </c>
      <c r="B1808" s="2" t="s">
        <v>4903</v>
      </c>
      <c r="C1808" s="2" t="s">
        <v>4902</v>
      </c>
      <c r="D1808" s="2" t="s">
        <v>4904</v>
      </c>
      <c r="E1808" s="4">
        <v>680</v>
      </c>
      <c r="F1808" s="4">
        <v>714080</v>
      </c>
      <c r="G1808" s="4">
        <v>71408</v>
      </c>
      <c r="H1808" s="4">
        <v>785488</v>
      </c>
    </row>
    <row r="1809" spans="1:8" ht="15.75">
      <c r="A1809" s="3" t="s">
        <v>10</v>
      </c>
      <c r="B1809" s="2" t="s">
        <v>6500</v>
      </c>
      <c r="C1809" s="2" t="s">
        <v>6499</v>
      </c>
      <c r="D1809" s="2" t="s">
        <v>6501</v>
      </c>
      <c r="E1809" s="4">
        <v>20</v>
      </c>
      <c r="F1809" s="4">
        <v>274000</v>
      </c>
      <c r="G1809" s="4">
        <v>27400</v>
      </c>
      <c r="H1809" s="4">
        <v>301400</v>
      </c>
    </row>
    <row r="1810" spans="1:8" ht="15.75">
      <c r="A1810" s="3" t="s">
        <v>10</v>
      </c>
      <c r="B1810" s="2" t="s">
        <v>6373</v>
      </c>
      <c r="C1810" s="2" t="s">
        <v>6374</v>
      </c>
      <c r="D1810" s="2" t="s">
        <v>6375</v>
      </c>
      <c r="E1810" s="4">
        <v>22</v>
      </c>
      <c r="F1810" s="4">
        <v>328000</v>
      </c>
      <c r="G1810" s="4">
        <v>32800</v>
      </c>
      <c r="H1810" s="4">
        <v>360800</v>
      </c>
    </row>
    <row r="1811" spans="1:8" ht="15.75">
      <c r="A1811" s="3" t="s">
        <v>10</v>
      </c>
      <c r="B1811" s="2" t="s">
        <v>6517</v>
      </c>
      <c r="C1811" s="2" t="s">
        <v>6516</v>
      </c>
      <c r="D1811" s="2" t="s">
        <v>6518</v>
      </c>
      <c r="E1811" s="4">
        <v>8</v>
      </c>
      <c r="F1811" s="4"/>
      <c r="G1811" s="4"/>
      <c r="H1811" s="4"/>
    </row>
    <row r="1812" spans="1:8" ht="15.75">
      <c r="A1812" s="3" t="s">
        <v>10</v>
      </c>
      <c r="B1812" s="2" t="s">
        <v>6222</v>
      </c>
      <c r="C1812" s="2" t="s">
        <v>6223</v>
      </c>
      <c r="D1812" s="2" t="s">
        <v>5215</v>
      </c>
      <c r="E1812" s="4">
        <v>2</v>
      </c>
      <c r="F1812" s="4">
        <v>4000</v>
      </c>
      <c r="G1812" s="4">
        <v>400</v>
      </c>
      <c r="H1812" s="4">
        <v>4400</v>
      </c>
    </row>
    <row r="1813" spans="1:8" ht="15.75">
      <c r="A1813" s="3" t="s">
        <v>10</v>
      </c>
      <c r="B1813" s="2" t="s">
        <v>5214</v>
      </c>
      <c r="C1813" s="2" t="s">
        <v>5213</v>
      </c>
      <c r="D1813" s="2" t="s">
        <v>5215</v>
      </c>
      <c r="E1813" s="4">
        <v>14</v>
      </c>
      <c r="F1813" s="4">
        <v>68992</v>
      </c>
      <c r="G1813" s="4">
        <v>6900</v>
      </c>
      <c r="H1813" s="4">
        <v>75892</v>
      </c>
    </row>
    <row r="1814" spans="1:8" ht="15.75">
      <c r="A1814" s="3" t="s">
        <v>10</v>
      </c>
      <c r="B1814" s="2" t="s">
        <v>6525</v>
      </c>
      <c r="C1814" s="2" t="s">
        <v>6524</v>
      </c>
      <c r="D1814" s="2" t="s">
        <v>6526</v>
      </c>
      <c r="E1814" s="4">
        <v>50</v>
      </c>
      <c r="F1814" s="4">
        <v>295200</v>
      </c>
      <c r="G1814" s="4">
        <v>29520</v>
      </c>
      <c r="H1814" s="4">
        <v>324720</v>
      </c>
    </row>
    <row r="1815" spans="1:8" ht="15.75">
      <c r="A1815" s="3" t="s">
        <v>10</v>
      </c>
      <c r="B1815" s="2" t="s">
        <v>6531</v>
      </c>
      <c r="C1815" s="2" t="s">
        <v>6530</v>
      </c>
      <c r="D1815" s="2" t="s">
        <v>6532</v>
      </c>
      <c r="E1815" s="4">
        <v>50</v>
      </c>
      <c r="F1815" s="4">
        <v>295200</v>
      </c>
      <c r="G1815" s="4">
        <v>29520</v>
      </c>
      <c r="H1815" s="4">
        <v>324720</v>
      </c>
    </row>
    <row r="1816" spans="1:8" ht="15.75">
      <c r="A1816" s="3" t="s">
        <v>10</v>
      </c>
      <c r="B1816" s="2" t="s">
        <v>6363</v>
      </c>
      <c r="C1816" s="2" t="s">
        <v>6364</v>
      </c>
      <c r="D1816" s="2" t="s">
        <v>6365</v>
      </c>
      <c r="E1816" s="4">
        <v>6</v>
      </c>
      <c r="F1816" s="4">
        <v>6000</v>
      </c>
      <c r="G1816" s="4">
        <v>600</v>
      </c>
      <c r="H1816" s="4">
        <v>6600</v>
      </c>
    </row>
    <row r="1817" spans="1:8" ht="15.75">
      <c r="A1817" s="3" t="s">
        <v>10</v>
      </c>
      <c r="B1817" s="2" t="s">
        <v>6366</v>
      </c>
      <c r="C1817" s="2" t="s">
        <v>6367</v>
      </c>
      <c r="D1817" s="2" t="s">
        <v>6368</v>
      </c>
      <c r="E1817" s="4">
        <v>7</v>
      </c>
      <c r="F1817" s="4">
        <v>7000</v>
      </c>
      <c r="G1817" s="4">
        <v>700</v>
      </c>
      <c r="H1817" s="4">
        <v>7700</v>
      </c>
    </row>
    <row r="1818" spans="1:8" ht="15.75">
      <c r="A1818" s="3" t="s">
        <v>10</v>
      </c>
      <c r="B1818" s="2" t="s">
        <v>6230</v>
      </c>
      <c r="C1818" s="2" t="s">
        <v>5160</v>
      </c>
      <c r="D1818" s="2" t="s">
        <v>6231</v>
      </c>
      <c r="E1818" s="4">
        <v>7</v>
      </c>
      <c r="F1818" s="4">
        <v>7000</v>
      </c>
      <c r="G1818" s="4">
        <v>700</v>
      </c>
      <c r="H1818" s="4">
        <v>7700</v>
      </c>
    </row>
    <row r="1819" spans="1:8" ht="15.75">
      <c r="A1819" s="3" t="s">
        <v>10</v>
      </c>
      <c r="B1819" s="2" t="s">
        <v>6280</v>
      </c>
      <c r="C1819" s="2" t="s">
        <v>6281</v>
      </c>
      <c r="D1819" s="2" t="s">
        <v>6282</v>
      </c>
      <c r="E1819" s="4">
        <v>4</v>
      </c>
      <c r="F1819" s="4">
        <v>4000</v>
      </c>
      <c r="G1819" s="4">
        <v>400</v>
      </c>
      <c r="H1819" s="4">
        <v>4400</v>
      </c>
    </row>
    <row r="1820" spans="1:8" ht="15.75">
      <c r="A1820" s="3" t="s">
        <v>10</v>
      </c>
      <c r="B1820" s="2" t="s">
        <v>6322</v>
      </c>
      <c r="C1820" s="2" t="s">
        <v>1628</v>
      </c>
      <c r="D1820" s="2" t="s">
        <v>1630</v>
      </c>
      <c r="E1820" s="4">
        <v>1</v>
      </c>
      <c r="F1820" s="4">
        <v>33000</v>
      </c>
      <c r="G1820" s="4">
        <v>3300</v>
      </c>
      <c r="H1820" s="4">
        <v>36300</v>
      </c>
    </row>
    <row r="1821" spans="1:8" ht="15.75">
      <c r="A1821" s="3" t="s">
        <v>10</v>
      </c>
      <c r="B1821" s="2" t="s">
        <v>6321</v>
      </c>
      <c r="C1821" s="2" t="s">
        <v>1628</v>
      </c>
      <c r="D1821" s="2" t="s">
        <v>1632</v>
      </c>
      <c r="E1821" s="4">
        <v>1</v>
      </c>
      <c r="F1821" s="4">
        <v>33000</v>
      </c>
      <c r="G1821" s="4">
        <v>3300</v>
      </c>
      <c r="H1821" s="4">
        <v>36300</v>
      </c>
    </row>
    <row r="1822" spans="1:8" ht="15.75">
      <c r="A1822" s="3" t="s">
        <v>10</v>
      </c>
      <c r="B1822" s="2" t="s">
        <v>6323</v>
      </c>
      <c r="C1822" s="2" t="s">
        <v>1628</v>
      </c>
      <c r="D1822" s="2" t="s">
        <v>1634</v>
      </c>
      <c r="E1822" s="4">
        <v>1</v>
      </c>
      <c r="F1822" s="4">
        <v>33000</v>
      </c>
      <c r="G1822" s="4">
        <v>3300</v>
      </c>
      <c r="H1822" s="4">
        <v>36300</v>
      </c>
    </row>
    <row r="1823" spans="1:8" ht="15.75">
      <c r="A1823" s="3" t="s">
        <v>10</v>
      </c>
      <c r="B1823" s="2" t="s">
        <v>6234</v>
      </c>
      <c r="C1823" s="2" t="s">
        <v>1628</v>
      </c>
      <c r="D1823" s="2" t="s">
        <v>1636</v>
      </c>
      <c r="E1823" s="4">
        <v>1</v>
      </c>
      <c r="F1823" s="4">
        <v>33000</v>
      </c>
      <c r="G1823" s="4">
        <v>3300</v>
      </c>
      <c r="H1823" s="4">
        <v>36300</v>
      </c>
    </row>
    <row r="1824" spans="1:8" ht="15.75">
      <c r="A1824" s="3" t="s">
        <v>10</v>
      </c>
      <c r="B1824" s="2" t="s">
        <v>6235</v>
      </c>
      <c r="C1824" s="2" t="s">
        <v>1628</v>
      </c>
      <c r="D1824" s="2" t="s">
        <v>1638</v>
      </c>
      <c r="E1824" s="4">
        <v>1</v>
      </c>
      <c r="F1824" s="4">
        <v>33000</v>
      </c>
      <c r="G1824" s="4">
        <v>3300</v>
      </c>
      <c r="H1824" s="4">
        <v>36300</v>
      </c>
    </row>
    <row r="1825" spans="1:8" ht="15.75">
      <c r="A1825" s="3" t="s">
        <v>10</v>
      </c>
      <c r="B1825" s="2" t="s">
        <v>6279</v>
      </c>
      <c r="C1825" s="2" t="s">
        <v>1628</v>
      </c>
      <c r="D1825" s="2" t="s">
        <v>1640</v>
      </c>
      <c r="E1825" s="4">
        <v>1</v>
      </c>
      <c r="F1825" s="4">
        <v>33000</v>
      </c>
      <c r="G1825" s="4">
        <v>3300</v>
      </c>
      <c r="H1825" s="4">
        <v>36300</v>
      </c>
    </row>
    <row r="1826" spans="1:8" ht="15.75">
      <c r="A1826" s="3" t="s">
        <v>10</v>
      </c>
      <c r="B1826" s="2" t="s">
        <v>6306</v>
      </c>
      <c r="C1826" s="2" t="s">
        <v>1641</v>
      </c>
      <c r="D1826" s="2" t="s">
        <v>1643</v>
      </c>
      <c r="E1826" s="4">
        <v>13</v>
      </c>
      <c r="F1826" s="4">
        <v>20800</v>
      </c>
      <c r="G1826" s="4">
        <v>2080</v>
      </c>
      <c r="H1826" s="4">
        <v>22880</v>
      </c>
    </row>
    <row r="1827" spans="1:8" ht="15.75">
      <c r="A1827" s="3" t="s">
        <v>10</v>
      </c>
      <c r="B1827" s="2" t="s">
        <v>6380</v>
      </c>
      <c r="C1827" s="2" t="s">
        <v>1628</v>
      </c>
      <c r="D1827" s="2" t="s">
        <v>1709</v>
      </c>
      <c r="E1827" s="4">
        <v>1</v>
      </c>
      <c r="F1827" s="4">
        <v>33000</v>
      </c>
      <c r="G1827" s="4">
        <v>3300</v>
      </c>
      <c r="H1827" s="4">
        <v>36300</v>
      </c>
    </row>
    <row r="1828" spans="1:8" ht="15.75">
      <c r="A1828" s="3" t="s">
        <v>10</v>
      </c>
      <c r="B1828" s="2" t="s">
        <v>6379</v>
      </c>
      <c r="C1828" s="2" t="s">
        <v>1628</v>
      </c>
      <c r="D1828" s="2" t="s">
        <v>1711</v>
      </c>
      <c r="E1828" s="4">
        <v>1</v>
      </c>
      <c r="F1828" s="4">
        <v>33000</v>
      </c>
      <c r="G1828" s="4">
        <v>3300</v>
      </c>
      <c r="H1828" s="4">
        <v>36300</v>
      </c>
    </row>
    <row r="1829" spans="1:8" ht="15.75">
      <c r="A1829" s="3" t="s">
        <v>10</v>
      </c>
      <c r="B1829" s="2" t="s">
        <v>6237</v>
      </c>
      <c r="C1829" s="2" t="s">
        <v>1628</v>
      </c>
      <c r="D1829" s="2" t="s">
        <v>1713</v>
      </c>
      <c r="E1829" s="4">
        <v>1</v>
      </c>
      <c r="F1829" s="4">
        <v>33000</v>
      </c>
      <c r="G1829" s="4">
        <v>3300</v>
      </c>
      <c r="H1829" s="4">
        <v>36300</v>
      </c>
    </row>
    <row r="1830" spans="1:8" ht="15.75">
      <c r="A1830" s="3" t="s">
        <v>10</v>
      </c>
      <c r="B1830" s="2" t="s">
        <v>6377</v>
      </c>
      <c r="C1830" s="2" t="s">
        <v>1628</v>
      </c>
      <c r="D1830" s="2" t="s">
        <v>1715</v>
      </c>
      <c r="E1830" s="4">
        <v>1</v>
      </c>
      <c r="F1830" s="4">
        <v>33000</v>
      </c>
      <c r="G1830" s="4">
        <v>3300</v>
      </c>
      <c r="H1830" s="4">
        <v>36300</v>
      </c>
    </row>
    <row r="1831" spans="1:8" ht="15.75">
      <c r="A1831" s="3" t="s">
        <v>10</v>
      </c>
      <c r="B1831" s="2" t="s">
        <v>6376</v>
      </c>
      <c r="C1831" s="2" t="s">
        <v>1628</v>
      </c>
      <c r="D1831" s="2" t="s">
        <v>1717</v>
      </c>
      <c r="E1831" s="4">
        <v>1</v>
      </c>
      <c r="F1831" s="4">
        <v>33000</v>
      </c>
      <c r="G1831" s="4">
        <v>3300</v>
      </c>
      <c r="H1831" s="4">
        <v>36300</v>
      </c>
    </row>
    <row r="1832" spans="1:8" ht="15.75">
      <c r="A1832" s="3" t="s">
        <v>10</v>
      </c>
      <c r="B1832" s="2" t="s">
        <v>6378</v>
      </c>
      <c r="C1832" s="2" t="s">
        <v>1628</v>
      </c>
      <c r="D1832" s="2" t="s">
        <v>1719</v>
      </c>
      <c r="E1832" s="4">
        <v>1</v>
      </c>
      <c r="F1832" s="4">
        <v>33000</v>
      </c>
      <c r="G1832" s="4">
        <v>3300</v>
      </c>
      <c r="H1832" s="4">
        <v>36300</v>
      </c>
    </row>
    <row r="1833" spans="1:8" ht="15.75">
      <c r="A1833" s="3" t="s">
        <v>10</v>
      </c>
      <c r="B1833" s="2" t="s">
        <v>6238</v>
      </c>
      <c r="C1833" s="2" t="s">
        <v>1628</v>
      </c>
      <c r="D1833" s="2" t="s">
        <v>1721</v>
      </c>
      <c r="E1833" s="4">
        <v>1</v>
      </c>
      <c r="F1833" s="4">
        <v>33000</v>
      </c>
      <c r="G1833" s="4">
        <v>3300</v>
      </c>
      <c r="H1833" s="4">
        <v>36300</v>
      </c>
    </row>
    <row r="1834" spans="1:8" ht="15.75">
      <c r="A1834" s="3" t="s">
        <v>10</v>
      </c>
      <c r="B1834" s="2" t="s">
        <v>6283</v>
      </c>
      <c r="C1834" s="2" t="s">
        <v>6284</v>
      </c>
      <c r="D1834" s="2" t="s">
        <v>6285</v>
      </c>
      <c r="E1834" s="4">
        <v>3</v>
      </c>
      <c r="F1834" s="4"/>
      <c r="G1834" s="4"/>
      <c r="H1834" s="4"/>
    </row>
    <row r="1835" spans="1:8" ht="15.75">
      <c r="A1835" s="3" t="s">
        <v>10</v>
      </c>
      <c r="B1835" s="2" t="s">
        <v>6239</v>
      </c>
      <c r="C1835" s="2" t="s">
        <v>2005</v>
      </c>
      <c r="D1835" s="2" t="s">
        <v>2007</v>
      </c>
      <c r="E1835" s="4">
        <v>7</v>
      </c>
      <c r="F1835" s="4">
        <v>98000</v>
      </c>
      <c r="G1835" s="4">
        <v>9800</v>
      </c>
      <c r="H1835" s="4">
        <v>107800</v>
      </c>
    </row>
    <row r="1836" spans="1:8" ht="15.75">
      <c r="A1836" s="3" t="s">
        <v>10</v>
      </c>
      <c r="B1836" s="2" t="s">
        <v>6240</v>
      </c>
      <c r="C1836" s="2" t="s">
        <v>2008</v>
      </c>
      <c r="D1836" s="2" t="s">
        <v>2010</v>
      </c>
      <c r="E1836" s="4">
        <v>5</v>
      </c>
      <c r="F1836" s="4">
        <v>125000</v>
      </c>
      <c r="G1836" s="4">
        <v>12500</v>
      </c>
      <c r="H1836" s="4">
        <v>137500</v>
      </c>
    </row>
    <row r="1837" spans="1:8" ht="15.75">
      <c r="A1837" s="3" t="s">
        <v>10</v>
      </c>
      <c r="B1837" s="2" t="s">
        <v>6247</v>
      </c>
      <c r="C1837" s="2" t="s">
        <v>4000</v>
      </c>
      <c r="D1837" s="2" t="s">
        <v>6248</v>
      </c>
      <c r="E1837" s="4">
        <v>20</v>
      </c>
      <c r="F1837" s="4">
        <v>35200</v>
      </c>
      <c r="G1837" s="4">
        <v>3520</v>
      </c>
      <c r="H1837" s="4">
        <v>38720</v>
      </c>
    </row>
    <row r="1838" spans="1:8" ht="15.75">
      <c r="A1838" s="3" t="s">
        <v>10</v>
      </c>
      <c r="B1838" s="2" t="s">
        <v>6534</v>
      </c>
      <c r="C1838" s="2" t="s">
        <v>6130</v>
      </c>
      <c r="D1838" s="2" t="s">
        <v>6535</v>
      </c>
      <c r="E1838" s="4">
        <v>1</v>
      </c>
      <c r="F1838" s="4">
        <v>6000</v>
      </c>
      <c r="G1838" s="4">
        <v>600</v>
      </c>
      <c r="H1838" s="4">
        <v>6600</v>
      </c>
    </row>
    <row r="1839" spans="1:8" ht="15.75">
      <c r="A1839" s="3" t="s">
        <v>10</v>
      </c>
      <c r="B1839" s="2" t="s">
        <v>6252</v>
      </c>
      <c r="C1839" s="2" t="s">
        <v>6253</v>
      </c>
      <c r="D1839" s="2"/>
      <c r="E1839" s="4">
        <v>3</v>
      </c>
      <c r="F1839" s="4">
        <v>83091</v>
      </c>
      <c r="G1839" s="4">
        <v>8309</v>
      </c>
      <c r="H1839" s="4">
        <v>91400</v>
      </c>
    </row>
    <row r="1840" spans="1:8" ht="15.75">
      <c r="A1840" s="3" t="s">
        <v>10</v>
      </c>
      <c r="B1840" s="2" t="s">
        <v>6254</v>
      </c>
      <c r="C1840" s="2" t="s">
        <v>6255</v>
      </c>
      <c r="D1840" s="2"/>
      <c r="E1840" s="4">
        <v>157</v>
      </c>
      <c r="F1840" s="4">
        <v>1271700</v>
      </c>
      <c r="G1840" s="4">
        <v>127170</v>
      </c>
      <c r="H1840" s="4">
        <v>1398870</v>
      </c>
    </row>
    <row r="1841" spans="1:8" ht="15.75">
      <c r="A1841" s="3" t="s">
        <v>10</v>
      </c>
      <c r="B1841" s="2" t="s">
        <v>6256</v>
      </c>
      <c r="C1841" s="2" t="s">
        <v>6257</v>
      </c>
      <c r="D1841" s="2"/>
      <c r="E1841" s="4">
        <v>28</v>
      </c>
      <c r="F1841" s="4">
        <v>252000</v>
      </c>
      <c r="G1841" s="4">
        <v>25200</v>
      </c>
      <c r="H1841" s="4">
        <v>277200</v>
      </c>
    </row>
    <row r="1842" spans="1:8" ht="15.75">
      <c r="A1842" s="3" t="s">
        <v>10</v>
      </c>
      <c r="B1842" s="2" t="s">
        <v>6264</v>
      </c>
      <c r="C1842" s="2" t="s">
        <v>6191</v>
      </c>
      <c r="D1842" s="2" t="s">
        <v>6192</v>
      </c>
      <c r="E1842" s="4">
        <v>1</v>
      </c>
      <c r="F1842" s="4">
        <v>142091</v>
      </c>
      <c r="G1842" s="4">
        <v>14209</v>
      </c>
      <c r="H1842" s="4">
        <v>156300</v>
      </c>
    </row>
    <row r="1843" spans="1:8" ht="15.75">
      <c r="A1843" s="3" t="s">
        <v>10</v>
      </c>
      <c r="B1843" s="2" t="s">
        <v>6286</v>
      </c>
      <c r="C1843" s="2" t="s">
        <v>6194</v>
      </c>
      <c r="D1843" s="2" t="s">
        <v>6195</v>
      </c>
      <c r="E1843" s="4">
        <v>8</v>
      </c>
      <c r="F1843" s="4">
        <v>70400</v>
      </c>
      <c r="G1843" s="4">
        <v>7040</v>
      </c>
      <c r="H1843" s="4">
        <v>77440</v>
      </c>
    </row>
    <row r="1844" spans="1:8" ht="15.75">
      <c r="A1844" s="32" t="s">
        <v>12</v>
      </c>
      <c r="B1844" s="32" t="s">
        <v>7</v>
      </c>
      <c r="C1844" s="32" t="s">
        <v>5</v>
      </c>
      <c r="D1844" s="32" t="s">
        <v>8</v>
      </c>
      <c r="E1844" s="4">
        <v>400</v>
      </c>
      <c r="F1844" s="4">
        <v>76000</v>
      </c>
      <c r="G1844" s="4">
        <v>7600</v>
      </c>
      <c r="H1844" s="4">
        <v>83600</v>
      </c>
    </row>
    <row r="1845" spans="1:8" ht="15.75">
      <c r="A1845" s="32" t="s">
        <v>12</v>
      </c>
      <c r="B1845" s="32" t="s">
        <v>24</v>
      </c>
      <c r="C1845" s="32" t="s">
        <v>20</v>
      </c>
      <c r="D1845" s="32" t="s">
        <v>25</v>
      </c>
      <c r="E1845" s="4">
        <v>60320</v>
      </c>
      <c r="F1845" s="4">
        <v>8936909</v>
      </c>
      <c r="G1845" s="4">
        <v>893691</v>
      </c>
      <c r="H1845" s="4">
        <v>9830600</v>
      </c>
    </row>
    <row r="1846" spans="1:8" ht="15.75">
      <c r="A1846" s="32" t="s">
        <v>12</v>
      </c>
      <c r="B1846" s="32" t="s">
        <v>30</v>
      </c>
      <c r="C1846" s="32" t="s">
        <v>29</v>
      </c>
      <c r="D1846" s="32"/>
      <c r="E1846" s="4">
        <v>472</v>
      </c>
      <c r="F1846" s="4">
        <v>388800</v>
      </c>
      <c r="G1846" s="4">
        <v>38880</v>
      </c>
      <c r="H1846" s="4">
        <v>427680</v>
      </c>
    </row>
    <row r="1847" spans="1:8" ht="15.75">
      <c r="A1847" s="32" t="s">
        <v>12</v>
      </c>
      <c r="B1847" s="32" t="s">
        <v>32</v>
      </c>
      <c r="C1847" s="32" t="s">
        <v>31</v>
      </c>
      <c r="D1847" s="32"/>
      <c r="E1847" s="4">
        <v>790</v>
      </c>
      <c r="F1847" s="4">
        <v>987500</v>
      </c>
      <c r="G1847" s="4">
        <v>98750</v>
      </c>
      <c r="H1847" s="4">
        <v>1086250</v>
      </c>
    </row>
    <row r="1848" spans="1:8" ht="15.75">
      <c r="A1848" s="32" t="s">
        <v>12</v>
      </c>
      <c r="B1848" s="32" t="s">
        <v>39</v>
      </c>
      <c r="C1848" s="32" t="s">
        <v>38</v>
      </c>
      <c r="D1848" s="32"/>
      <c r="E1848" s="4">
        <v>310</v>
      </c>
      <c r="F1848" s="4">
        <v>122545</v>
      </c>
      <c r="G1848" s="4">
        <v>12255</v>
      </c>
      <c r="H1848" s="4">
        <v>134800</v>
      </c>
    </row>
    <row r="1849" spans="1:8" ht="15.75">
      <c r="A1849" s="32" t="s">
        <v>12</v>
      </c>
      <c r="B1849" s="32" t="s">
        <v>41</v>
      </c>
      <c r="C1849" s="32" t="s">
        <v>40</v>
      </c>
      <c r="D1849" s="32"/>
      <c r="E1849" s="4">
        <v>150</v>
      </c>
      <c r="F1849" s="4">
        <v>135000</v>
      </c>
      <c r="G1849" s="4">
        <v>13500</v>
      </c>
      <c r="H1849" s="4">
        <v>148500</v>
      </c>
    </row>
    <row r="1850" spans="1:8" ht="15.75">
      <c r="A1850" s="32" t="s">
        <v>12</v>
      </c>
      <c r="B1850" s="32" t="s">
        <v>53</v>
      </c>
      <c r="C1850" s="32" t="s">
        <v>50</v>
      </c>
      <c r="D1850" s="32" t="s">
        <v>54</v>
      </c>
      <c r="E1850" s="4">
        <v>100</v>
      </c>
      <c r="F1850" s="4">
        <v>682000</v>
      </c>
      <c r="G1850" s="4">
        <v>68200</v>
      </c>
      <c r="H1850" s="4">
        <v>750200</v>
      </c>
    </row>
    <row r="1851" spans="1:8" ht="15.75">
      <c r="A1851" s="32" t="s">
        <v>12</v>
      </c>
      <c r="B1851" s="32" t="s">
        <v>55</v>
      </c>
      <c r="C1851" s="32" t="s">
        <v>50</v>
      </c>
      <c r="D1851" s="32" t="s">
        <v>56</v>
      </c>
      <c r="E1851" s="4">
        <v>330</v>
      </c>
      <c r="F1851" s="4">
        <v>1353000</v>
      </c>
      <c r="G1851" s="4">
        <v>135300</v>
      </c>
      <c r="H1851" s="4">
        <v>1488300</v>
      </c>
    </row>
    <row r="1852" spans="1:8" ht="15.75">
      <c r="A1852" s="32" t="s">
        <v>12</v>
      </c>
      <c r="B1852" s="32" t="s">
        <v>61</v>
      </c>
      <c r="C1852" s="32" t="s">
        <v>59</v>
      </c>
      <c r="D1852" s="32" t="s">
        <v>54</v>
      </c>
      <c r="E1852" s="4">
        <v>30</v>
      </c>
      <c r="F1852" s="4">
        <v>276000</v>
      </c>
      <c r="G1852" s="4">
        <v>27600</v>
      </c>
      <c r="H1852" s="4">
        <v>303600</v>
      </c>
    </row>
    <row r="1853" spans="1:8" ht="15.75">
      <c r="A1853" s="32" t="s">
        <v>12</v>
      </c>
      <c r="B1853" s="32" t="s">
        <v>66</v>
      </c>
      <c r="C1853" s="32" t="s">
        <v>62</v>
      </c>
      <c r="D1853" s="32" t="s">
        <v>58</v>
      </c>
      <c r="E1853" s="4">
        <v>200</v>
      </c>
      <c r="F1853" s="4">
        <v>720000</v>
      </c>
      <c r="G1853" s="4">
        <v>72000</v>
      </c>
      <c r="H1853" s="4">
        <v>792000</v>
      </c>
    </row>
    <row r="1854" spans="1:8" ht="15.75">
      <c r="A1854" s="32" t="s">
        <v>12</v>
      </c>
      <c r="B1854" s="32" t="s">
        <v>77</v>
      </c>
      <c r="C1854" s="32" t="s">
        <v>69</v>
      </c>
      <c r="D1854" s="32" t="s">
        <v>78</v>
      </c>
      <c r="E1854" s="4">
        <v>1</v>
      </c>
      <c r="F1854" s="4">
        <v>17400</v>
      </c>
      <c r="G1854" s="4">
        <v>1740</v>
      </c>
      <c r="H1854" s="4">
        <v>19140</v>
      </c>
    </row>
    <row r="1855" spans="1:8" ht="15.75">
      <c r="A1855" s="32" t="s">
        <v>12</v>
      </c>
      <c r="B1855" s="32" t="s">
        <v>82</v>
      </c>
      <c r="C1855" s="32" t="s">
        <v>69</v>
      </c>
      <c r="D1855" s="32" t="s">
        <v>83</v>
      </c>
      <c r="E1855" s="4">
        <v>50</v>
      </c>
      <c r="F1855" s="4">
        <v>255000</v>
      </c>
      <c r="G1855" s="4">
        <v>25500</v>
      </c>
      <c r="H1855" s="4">
        <v>280500</v>
      </c>
    </row>
    <row r="1856" spans="1:8" ht="15.75">
      <c r="A1856" s="32" t="s">
        <v>12</v>
      </c>
      <c r="B1856" s="32" t="s">
        <v>91</v>
      </c>
      <c r="C1856" s="32" t="s">
        <v>62</v>
      </c>
      <c r="D1856" s="32" t="s">
        <v>56</v>
      </c>
      <c r="E1856" s="4">
        <v>200</v>
      </c>
      <c r="F1856" s="4">
        <v>640000</v>
      </c>
      <c r="G1856" s="4">
        <v>64000</v>
      </c>
      <c r="H1856" s="4">
        <v>704000</v>
      </c>
    </row>
    <row r="1857" spans="1:8" ht="15.75">
      <c r="A1857" s="32" t="s">
        <v>12</v>
      </c>
      <c r="B1857" s="32" t="s">
        <v>98</v>
      </c>
      <c r="C1857" s="32" t="s">
        <v>96</v>
      </c>
      <c r="D1857" s="32" t="s">
        <v>99</v>
      </c>
      <c r="E1857" s="4"/>
      <c r="F1857" s="4"/>
      <c r="G1857" s="4"/>
      <c r="H1857" s="4"/>
    </row>
    <row r="1858" spans="1:8" ht="15.75">
      <c r="A1858" s="32" t="s">
        <v>12</v>
      </c>
      <c r="B1858" s="32" t="s">
        <v>100</v>
      </c>
      <c r="C1858" s="32" t="s">
        <v>50</v>
      </c>
      <c r="D1858" s="32" t="s">
        <v>73</v>
      </c>
      <c r="E1858" s="4">
        <v>100</v>
      </c>
      <c r="F1858" s="4">
        <v>330000</v>
      </c>
      <c r="G1858" s="4">
        <v>33000</v>
      </c>
      <c r="H1858" s="4">
        <v>363000</v>
      </c>
    </row>
    <row r="1859" spans="1:8" ht="15.75">
      <c r="A1859" s="32" t="s">
        <v>12</v>
      </c>
      <c r="B1859" s="32" t="s">
        <v>105</v>
      </c>
      <c r="C1859" s="32" t="s">
        <v>50</v>
      </c>
      <c r="D1859" s="32" t="s">
        <v>104</v>
      </c>
      <c r="E1859" s="4">
        <v>50</v>
      </c>
      <c r="F1859" s="4">
        <v>365000</v>
      </c>
      <c r="G1859" s="4">
        <v>36500</v>
      </c>
      <c r="H1859" s="4">
        <v>401500</v>
      </c>
    </row>
    <row r="1860" spans="1:8" ht="15.75">
      <c r="A1860" s="32" t="s">
        <v>12</v>
      </c>
      <c r="B1860" s="32" t="s">
        <v>117</v>
      </c>
      <c r="C1860" s="32" t="s">
        <v>116</v>
      </c>
      <c r="D1860" s="32" t="s">
        <v>113</v>
      </c>
      <c r="E1860" s="4">
        <v>4000</v>
      </c>
      <c r="F1860" s="4">
        <v>912000</v>
      </c>
      <c r="G1860" s="4">
        <v>91200</v>
      </c>
      <c r="H1860" s="4">
        <v>1003200</v>
      </c>
    </row>
    <row r="1861" spans="1:8" ht="15.75">
      <c r="A1861" s="32" t="s">
        <v>12</v>
      </c>
      <c r="B1861" s="32" t="s">
        <v>139</v>
      </c>
      <c r="C1861" s="32" t="s">
        <v>138</v>
      </c>
      <c r="D1861" s="32" t="s">
        <v>136</v>
      </c>
      <c r="E1861" s="4">
        <v>30</v>
      </c>
      <c r="F1861" s="4">
        <v>285000</v>
      </c>
      <c r="G1861" s="4">
        <v>28500</v>
      </c>
      <c r="H1861" s="4">
        <v>313500</v>
      </c>
    </row>
    <row r="1862" spans="1:8" ht="15.75">
      <c r="A1862" s="32" t="s">
        <v>12</v>
      </c>
      <c r="B1862" s="32" t="s">
        <v>141</v>
      </c>
      <c r="C1862" s="32" t="s">
        <v>140</v>
      </c>
      <c r="D1862" s="32" t="s">
        <v>136</v>
      </c>
      <c r="E1862" s="4">
        <v>7</v>
      </c>
      <c r="F1862" s="4">
        <v>77000</v>
      </c>
      <c r="G1862" s="4">
        <v>7700</v>
      </c>
      <c r="H1862" s="4">
        <v>84700</v>
      </c>
    </row>
    <row r="1863" spans="1:8" ht="15.75">
      <c r="A1863" s="32" t="s">
        <v>12</v>
      </c>
      <c r="B1863" s="32" t="s">
        <v>145</v>
      </c>
      <c r="C1863" s="32" t="s">
        <v>144</v>
      </c>
      <c r="D1863" s="32" t="s">
        <v>146</v>
      </c>
      <c r="E1863" s="4">
        <v>20</v>
      </c>
      <c r="F1863" s="4">
        <v>140000</v>
      </c>
      <c r="G1863" s="4">
        <v>14000</v>
      </c>
      <c r="H1863" s="4">
        <v>154000</v>
      </c>
    </row>
    <row r="1864" spans="1:8" ht="15.75">
      <c r="A1864" s="32" t="s">
        <v>12</v>
      </c>
      <c r="B1864" s="32" t="s">
        <v>174</v>
      </c>
      <c r="C1864" s="32" t="s">
        <v>173</v>
      </c>
      <c r="D1864" s="32" t="s">
        <v>175</v>
      </c>
      <c r="E1864" s="4">
        <v>10</v>
      </c>
      <c r="F1864" s="4">
        <v>160000</v>
      </c>
      <c r="G1864" s="4">
        <v>16000</v>
      </c>
      <c r="H1864" s="4">
        <v>176000</v>
      </c>
    </row>
    <row r="1865" spans="1:8" ht="15.75">
      <c r="A1865" s="32" t="s">
        <v>12</v>
      </c>
      <c r="B1865" s="32" t="s">
        <v>190</v>
      </c>
      <c r="C1865" s="32" t="s">
        <v>189</v>
      </c>
      <c r="D1865" s="32" t="s">
        <v>54</v>
      </c>
      <c r="E1865" s="4">
        <v>2</v>
      </c>
      <c r="F1865" s="4">
        <v>27800</v>
      </c>
      <c r="G1865" s="4">
        <v>2780</v>
      </c>
      <c r="H1865" s="4">
        <v>30580</v>
      </c>
    </row>
    <row r="1866" spans="1:8" ht="15.75">
      <c r="A1866" s="32" t="s">
        <v>12</v>
      </c>
      <c r="B1866" s="32" t="s">
        <v>203</v>
      </c>
      <c r="C1866" s="32" t="s">
        <v>189</v>
      </c>
      <c r="D1866" s="32" t="s">
        <v>56</v>
      </c>
      <c r="E1866" s="4">
        <v>4</v>
      </c>
      <c r="F1866" s="4">
        <v>26000</v>
      </c>
      <c r="G1866" s="4">
        <v>2600</v>
      </c>
      <c r="H1866" s="4">
        <v>28600</v>
      </c>
    </row>
    <row r="1867" spans="1:8" ht="15.75">
      <c r="A1867" s="32" t="s">
        <v>12</v>
      </c>
      <c r="B1867" s="32" t="s">
        <v>204</v>
      </c>
      <c r="C1867" s="32" t="s">
        <v>149</v>
      </c>
      <c r="D1867" s="32" t="s">
        <v>99</v>
      </c>
      <c r="E1867" s="4">
        <v>30</v>
      </c>
      <c r="F1867" s="4">
        <v>273000</v>
      </c>
      <c r="G1867" s="4">
        <v>27300</v>
      </c>
      <c r="H1867" s="4">
        <v>300300</v>
      </c>
    </row>
    <row r="1868" spans="1:8" ht="15.75">
      <c r="A1868" s="32" t="s">
        <v>12</v>
      </c>
      <c r="B1868" s="32" t="s">
        <v>205</v>
      </c>
      <c r="C1868" s="32" t="s">
        <v>189</v>
      </c>
      <c r="D1868" s="32" t="s">
        <v>206</v>
      </c>
      <c r="E1868" s="4">
        <v>1</v>
      </c>
      <c r="F1868" s="4">
        <v>51400</v>
      </c>
      <c r="G1868" s="4">
        <v>5140</v>
      </c>
      <c r="H1868" s="4">
        <v>56540</v>
      </c>
    </row>
    <row r="1869" spans="1:8" ht="15.75">
      <c r="A1869" s="32" t="s">
        <v>12</v>
      </c>
      <c r="B1869" s="32" t="s">
        <v>238</v>
      </c>
      <c r="C1869" s="32" t="s">
        <v>236</v>
      </c>
      <c r="D1869" s="32" t="s">
        <v>239</v>
      </c>
      <c r="E1869" s="4">
        <v>4</v>
      </c>
      <c r="F1869" s="4">
        <v>28448</v>
      </c>
      <c r="G1869" s="4">
        <v>2845</v>
      </c>
      <c r="H1869" s="4">
        <v>31293</v>
      </c>
    </row>
    <row r="1870" spans="1:8" ht="15.75">
      <c r="A1870" s="32" t="s">
        <v>12</v>
      </c>
      <c r="B1870" s="32" t="s">
        <v>263</v>
      </c>
      <c r="C1870" s="32" t="s">
        <v>262</v>
      </c>
      <c r="D1870" s="32"/>
      <c r="E1870" s="4">
        <v>7</v>
      </c>
      <c r="F1870" s="4">
        <v>28000</v>
      </c>
      <c r="G1870" s="4">
        <v>2800</v>
      </c>
      <c r="H1870" s="4">
        <v>30800</v>
      </c>
    </row>
    <row r="1871" spans="1:8" ht="15.75">
      <c r="A1871" s="32" t="s">
        <v>12</v>
      </c>
      <c r="B1871" s="32" t="s">
        <v>388</v>
      </c>
      <c r="C1871" s="32" t="s">
        <v>318</v>
      </c>
      <c r="D1871" s="32" t="s">
        <v>389</v>
      </c>
      <c r="E1871" s="4">
        <v>8</v>
      </c>
      <c r="F1871" s="4">
        <v>26560</v>
      </c>
      <c r="G1871" s="4">
        <v>2656</v>
      </c>
      <c r="H1871" s="4">
        <v>29216</v>
      </c>
    </row>
    <row r="1872" spans="1:8" ht="15.75">
      <c r="A1872" s="32" t="s">
        <v>12</v>
      </c>
      <c r="B1872" s="32" t="s">
        <v>404</v>
      </c>
      <c r="C1872" s="32" t="s">
        <v>403</v>
      </c>
      <c r="D1872" s="32" t="s">
        <v>405</v>
      </c>
      <c r="E1872" s="4">
        <v>4</v>
      </c>
      <c r="F1872" s="4">
        <v>18200</v>
      </c>
      <c r="G1872" s="4">
        <v>1820</v>
      </c>
      <c r="H1872" s="4">
        <v>20020</v>
      </c>
    </row>
    <row r="1873" spans="1:8" ht="15.75">
      <c r="A1873" s="32" t="s">
        <v>12</v>
      </c>
      <c r="B1873" s="32" t="s">
        <v>407</v>
      </c>
      <c r="C1873" s="32" t="s">
        <v>406</v>
      </c>
      <c r="D1873" s="32" t="s">
        <v>405</v>
      </c>
      <c r="E1873" s="4">
        <v>1</v>
      </c>
      <c r="F1873" s="4">
        <v>5200</v>
      </c>
      <c r="G1873" s="4">
        <v>520</v>
      </c>
      <c r="H1873" s="4">
        <v>5720</v>
      </c>
    </row>
    <row r="1874" spans="1:8" ht="15.75">
      <c r="A1874" s="32" t="s">
        <v>12</v>
      </c>
      <c r="B1874" s="32" t="s">
        <v>452</v>
      </c>
      <c r="C1874" s="32" t="s">
        <v>451</v>
      </c>
      <c r="D1874" s="32"/>
      <c r="E1874" s="4">
        <v>20</v>
      </c>
      <c r="F1874" s="4">
        <v>150000</v>
      </c>
      <c r="G1874" s="4">
        <v>15000</v>
      </c>
      <c r="H1874" s="4">
        <v>165000</v>
      </c>
    </row>
    <row r="1875" spans="1:8" ht="15.75">
      <c r="A1875" s="32" t="s">
        <v>12</v>
      </c>
      <c r="B1875" s="32" t="s">
        <v>454</v>
      </c>
      <c r="C1875" s="32" t="s">
        <v>453</v>
      </c>
      <c r="D1875" s="32"/>
      <c r="E1875" s="4">
        <v>20</v>
      </c>
      <c r="F1875" s="4">
        <v>202000</v>
      </c>
      <c r="G1875" s="4">
        <v>20200</v>
      </c>
      <c r="H1875" s="4">
        <v>222200</v>
      </c>
    </row>
    <row r="1876" spans="1:8" ht="15.75">
      <c r="A1876" s="32" t="s">
        <v>12</v>
      </c>
      <c r="B1876" s="32" t="s">
        <v>456</v>
      </c>
      <c r="C1876" s="32" t="s">
        <v>455</v>
      </c>
      <c r="D1876" s="32"/>
      <c r="E1876" s="4">
        <v>20</v>
      </c>
      <c r="F1876" s="4">
        <v>236000</v>
      </c>
      <c r="G1876" s="4">
        <v>23600</v>
      </c>
      <c r="H1876" s="4">
        <v>259600</v>
      </c>
    </row>
    <row r="1877" spans="1:8" ht="15.75">
      <c r="A1877" s="32" t="s">
        <v>12</v>
      </c>
      <c r="B1877" s="32" t="s">
        <v>460</v>
      </c>
      <c r="C1877" s="32" t="s">
        <v>459</v>
      </c>
      <c r="D1877" s="32"/>
      <c r="E1877" s="4">
        <v>2</v>
      </c>
      <c r="F1877" s="4">
        <v>24880</v>
      </c>
      <c r="G1877" s="4">
        <v>2488</v>
      </c>
      <c r="H1877" s="4">
        <v>27368</v>
      </c>
    </row>
    <row r="1878" spans="1:8" ht="15.75">
      <c r="A1878" s="32" t="s">
        <v>12</v>
      </c>
      <c r="B1878" s="32" t="s">
        <v>470</v>
      </c>
      <c r="C1878" s="32" t="s">
        <v>469</v>
      </c>
      <c r="D1878" s="32" t="s">
        <v>471</v>
      </c>
      <c r="E1878" s="4">
        <v>30</v>
      </c>
      <c r="F1878" s="4">
        <v>179100</v>
      </c>
      <c r="G1878" s="4">
        <v>17910</v>
      </c>
      <c r="H1878" s="4">
        <v>197010</v>
      </c>
    </row>
    <row r="1879" spans="1:8" ht="15.75">
      <c r="A1879" s="32" t="s">
        <v>12</v>
      </c>
      <c r="B1879" s="32" t="s">
        <v>473</v>
      </c>
      <c r="C1879" s="32" t="s">
        <v>472</v>
      </c>
      <c r="D1879" s="32" t="s">
        <v>474</v>
      </c>
      <c r="E1879" s="4">
        <v>20</v>
      </c>
      <c r="F1879" s="4">
        <v>105640</v>
      </c>
      <c r="G1879" s="4">
        <v>10564</v>
      </c>
      <c r="H1879" s="4">
        <v>116204</v>
      </c>
    </row>
    <row r="1880" spans="1:8" ht="15.75">
      <c r="A1880" s="32" t="s">
        <v>12</v>
      </c>
      <c r="B1880" s="32" t="s">
        <v>476</v>
      </c>
      <c r="C1880" s="32" t="s">
        <v>475</v>
      </c>
      <c r="D1880" s="32" t="s">
        <v>477</v>
      </c>
      <c r="E1880" s="4">
        <v>25</v>
      </c>
      <c r="F1880" s="4">
        <v>149825</v>
      </c>
      <c r="G1880" s="4">
        <v>14983</v>
      </c>
      <c r="H1880" s="4">
        <v>164808</v>
      </c>
    </row>
    <row r="1881" spans="1:8" ht="15.75">
      <c r="A1881" s="32" t="s">
        <v>12</v>
      </c>
      <c r="B1881" s="32" t="s">
        <v>482</v>
      </c>
      <c r="C1881" s="32" t="s">
        <v>481</v>
      </c>
      <c r="D1881" s="32" t="s">
        <v>483</v>
      </c>
      <c r="E1881" s="4">
        <v>30</v>
      </c>
      <c r="F1881" s="4">
        <v>201120</v>
      </c>
      <c r="G1881" s="4">
        <v>20112</v>
      </c>
      <c r="H1881" s="4">
        <v>221232</v>
      </c>
    </row>
    <row r="1882" spans="1:8" ht="15.75">
      <c r="A1882" s="32" t="s">
        <v>12</v>
      </c>
      <c r="B1882" s="32" t="s">
        <v>485</v>
      </c>
      <c r="C1882" s="32" t="s">
        <v>484</v>
      </c>
      <c r="D1882" s="32"/>
      <c r="E1882" s="4">
        <v>3</v>
      </c>
      <c r="F1882" s="4">
        <v>26973</v>
      </c>
      <c r="G1882" s="4">
        <v>2697</v>
      </c>
      <c r="H1882" s="4">
        <v>29670</v>
      </c>
    </row>
    <row r="1883" spans="1:8" ht="15.75">
      <c r="A1883" s="32" t="s">
        <v>12</v>
      </c>
      <c r="B1883" s="32" t="s">
        <v>490</v>
      </c>
      <c r="C1883" s="32" t="s">
        <v>489</v>
      </c>
      <c r="D1883" s="32" t="s">
        <v>491</v>
      </c>
      <c r="E1883" s="4">
        <v>20</v>
      </c>
      <c r="F1883" s="4">
        <v>148260</v>
      </c>
      <c r="G1883" s="4">
        <v>14826</v>
      </c>
      <c r="H1883" s="4">
        <v>163086</v>
      </c>
    </row>
    <row r="1884" spans="1:8" ht="15.75">
      <c r="A1884" s="32" t="s">
        <v>12</v>
      </c>
      <c r="B1884" s="32" t="s">
        <v>507</v>
      </c>
      <c r="C1884" s="32" t="s">
        <v>506</v>
      </c>
      <c r="D1884" s="32"/>
      <c r="E1884" s="4">
        <v>35</v>
      </c>
      <c r="F1884" s="4">
        <v>854000</v>
      </c>
      <c r="G1884" s="4">
        <v>85400</v>
      </c>
      <c r="H1884" s="4">
        <v>939400</v>
      </c>
    </row>
    <row r="1885" spans="1:8" ht="15.75">
      <c r="A1885" s="32" t="s">
        <v>12</v>
      </c>
      <c r="B1885" s="32" t="s">
        <v>509</v>
      </c>
      <c r="C1885" s="32" t="s">
        <v>508</v>
      </c>
      <c r="D1885" s="32"/>
      <c r="E1885" s="4">
        <v>35</v>
      </c>
      <c r="F1885" s="4">
        <v>1022000</v>
      </c>
      <c r="G1885" s="4">
        <v>102200</v>
      </c>
      <c r="H1885" s="4">
        <v>1124200</v>
      </c>
    </row>
    <row r="1886" spans="1:8" ht="15.75">
      <c r="A1886" s="32" t="s">
        <v>12</v>
      </c>
      <c r="B1886" s="32" t="s">
        <v>511</v>
      </c>
      <c r="C1886" s="32" t="s">
        <v>510</v>
      </c>
      <c r="D1886" s="32"/>
      <c r="E1886" s="4">
        <v>35</v>
      </c>
      <c r="F1886" s="4">
        <v>1120000</v>
      </c>
      <c r="G1886" s="4">
        <v>112000</v>
      </c>
      <c r="H1886" s="4">
        <v>1232000</v>
      </c>
    </row>
    <row r="1887" spans="1:8" ht="15.75">
      <c r="A1887" s="32" t="s">
        <v>12</v>
      </c>
      <c r="B1887" s="32" t="s">
        <v>515</v>
      </c>
      <c r="C1887" s="32" t="s">
        <v>514</v>
      </c>
      <c r="D1887" s="32" t="s">
        <v>516</v>
      </c>
      <c r="E1887" s="4">
        <v>120</v>
      </c>
      <c r="F1887" s="4">
        <v>588700</v>
      </c>
      <c r="G1887" s="4">
        <v>58870</v>
      </c>
      <c r="H1887" s="4">
        <v>647570</v>
      </c>
    </row>
    <row r="1888" spans="1:8" ht="15.75">
      <c r="A1888" s="32" t="s">
        <v>12</v>
      </c>
      <c r="B1888" s="32" t="s">
        <v>521</v>
      </c>
      <c r="C1888" s="32" t="s">
        <v>520</v>
      </c>
      <c r="D1888" s="32"/>
      <c r="E1888" s="4">
        <v>3</v>
      </c>
      <c r="F1888" s="4">
        <v>13470</v>
      </c>
      <c r="G1888" s="4">
        <v>1347</v>
      </c>
      <c r="H1888" s="4">
        <v>14817</v>
      </c>
    </row>
    <row r="1889" spans="1:8" ht="15.75">
      <c r="A1889" s="32" t="s">
        <v>12</v>
      </c>
      <c r="B1889" s="32" t="s">
        <v>523</v>
      </c>
      <c r="C1889" s="32" t="s">
        <v>522</v>
      </c>
      <c r="D1889" s="32"/>
      <c r="E1889" s="4">
        <v>4</v>
      </c>
      <c r="F1889" s="4">
        <v>18480</v>
      </c>
      <c r="G1889" s="4">
        <v>1848</v>
      </c>
      <c r="H1889" s="4">
        <v>20328</v>
      </c>
    </row>
    <row r="1890" spans="1:8" ht="15.75">
      <c r="A1890" s="32" t="s">
        <v>12</v>
      </c>
      <c r="B1890" s="32" t="s">
        <v>525</v>
      </c>
      <c r="C1890" s="32" t="s">
        <v>524</v>
      </c>
      <c r="D1890" s="32" t="s">
        <v>526</v>
      </c>
      <c r="E1890" s="4">
        <v>110</v>
      </c>
      <c r="F1890" s="4">
        <v>596280</v>
      </c>
      <c r="G1890" s="4">
        <v>59628</v>
      </c>
      <c r="H1890" s="4">
        <v>655908</v>
      </c>
    </row>
    <row r="1891" spans="1:8" ht="15.75">
      <c r="A1891" s="32" t="s">
        <v>12</v>
      </c>
      <c r="B1891" s="32" t="s">
        <v>536</v>
      </c>
      <c r="C1891" s="32" t="s">
        <v>355</v>
      </c>
      <c r="D1891" s="32" t="s">
        <v>537</v>
      </c>
      <c r="E1891" s="4">
        <v>146</v>
      </c>
      <c r="F1891" s="4">
        <v>922180</v>
      </c>
      <c r="G1891" s="4">
        <v>92218</v>
      </c>
      <c r="H1891" s="4">
        <v>1014398</v>
      </c>
    </row>
    <row r="1892" spans="1:8" ht="15.75">
      <c r="A1892" s="32" t="s">
        <v>12</v>
      </c>
      <c r="B1892" s="32" t="s">
        <v>542</v>
      </c>
      <c r="C1892" s="32" t="s">
        <v>541</v>
      </c>
      <c r="D1892" s="32"/>
      <c r="E1892" s="4">
        <v>78</v>
      </c>
      <c r="F1892" s="4">
        <v>451620</v>
      </c>
      <c r="G1892" s="4">
        <v>45162</v>
      </c>
      <c r="H1892" s="4">
        <v>496782</v>
      </c>
    </row>
    <row r="1893" spans="1:8" ht="15.75">
      <c r="A1893" s="32" t="s">
        <v>12</v>
      </c>
      <c r="B1893" s="32" t="s">
        <v>546</v>
      </c>
      <c r="C1893" s="32" t="s">
        <v>545</v>
      </c>
      <c r="D1893" s="32" t="s">
        <v>547</v>
      </c>
      <c r="E1893" s="4">
        <v>90</v>
      </c>
      <c r="F1893" s="4">
        <v>636800</v>
      </c>
      <c r="G1893" s="4">
        <v>63680</v>
      </c>
      <c r="H1893" s="4">
        <v>700480</v>
      </c>
    </row>
    <row r="1894" spans="1:8" ht="15.75">
      <c r="A1894" s="32" t="s">
        <v>12</v>
      </c>
      <c r="B1894" s="32" t="s">
        <v>552</v>
      </c>
      <c r="C1894" s="32" t="s">
        <v>551</v>
      </c>
      <c r="D1894" s="32" t="s">
        <v>553</v>
      </c>
      <c r="E1894" s="4">
        <v>40</v>
      </c>
      <c r="F1894" s="4">
        <v>348140</v>
      </c>
      <c r="G1894" s="4">
        <v>34814</v>
      </c>
      <c r="H1894" s="4">
        <v>382954</v>
      </c>
    </row>
    <row r="1895" spans="1:8" ht="15.75">
      <c r="A1895" s="32" t="s">
        <v>12</v>
      </c>
      <c r="B1895" s="32" t="s">
        <v>558</v>
      </c>
      <c r="C1895" s="32" t="s">
        <v>557</v>
      </c>
      <c r="D1895" s="32" t="s">
        <v>559</v>
      </c>
      <c r="E1895" s="4">
        <v>20</v>
      </c>
      <c r="F1895" s="4">
        <v>154040</v>
      </c>
      <c r="G1895" s="4">
        <v>15404</v>
      </c>
      <c r="H1895" s="4">
        <v>169444</v>
      </c>
    </row>
    <row r="1896" spans="1:8" ht="15.75">
      <c r="A1896" s="32" t="s">
        <v>12</v>
      </c>
      <c r="B1896" s="32" t="s">
        <v>561</v>
      </c>
      <c r="C1896" s="32" t="s">
        <v>560</v>
      </c>
      <c r="D1896" s="32" t="s">
        <v>562</v>
      </c>
      <c r="E1896" s="4">
        <v>180</v>
      </c>
      <c r="F1896" s="4">
        <v>731600</v>
      </c>
      <c r="G1896" s="4">
        <v>73160</v>
      </c>
      <c r="H1896" s="4">
        <v>804760</v>
      </c>
    </row>
    <row r="1897" spans="1:8" ht="15.75">
      <c r="A1897" s="32" t="s">
        <v>12</v>
      </c>
      <c r="B1897" s="32" t="s">
        <v>564</v>
      </c>
      <c r="C1897" s="32" t="s">
        <v>563</v>
      </c>
      <c r="D1897" s="32" t="s">
        <v>565</v>
      </c>
      <c r="E1897" s="4">
        <v>50</v>
      </c>
      <c r="F1897" s="4">
        <v>65200</v>
      </c>
      <c r="G1897" s="4">
        <v>6520</v>
      </c>
      <c r="H1897" s="4">
        <v>71720</v>
      </c>
    </row>
    <row r="1898" spans="1:8" ht="15.75">
      <c r="A1898" s="32" t="s">
        <v>12</v>
      </c>
      <c r="B1898" s="32" t="s">
        <v>567</v>
      </c>
      <c r="C1898" s="32" t="s">
        <v>566</v>
      </c>
      <c r="D1898" s="32" t="s">
        <v>568</v>
      </c>
      <c r="E1898" s="4">
        <v>22</v>
      </c>
      <c r="F1898" s="4">
        <v>185746</v>
      </c>
      <c r="G1898" s="4">
        <v>18575</v>
      </c>
      <c r="H1898" s="4">
        <v>204321</v>
      </c>
    </row>
    <row r="1899" spans="1:8" ht="15.75">
      <c r="A1899" s="32" t="s">
        <v>12</v>
      </c>
      <c r="B1899" s="32" t="s">
        <v>570</v>
      </c>
      <c r="C1899" s="32" t="s">
        <v>569</v>
      </c>
      <c r="D1899" s="32" t="s">
        <v>571</v>
      </c>
      <c r="E1899" s="4">
        <v>6</v>
      </c>
      <c r="F1899" s="4">
        <v>105000</v>
      </c>
      <c r="G1899" s="4">
        <v>10500</v>
      </c>
      <c r="H1899" s="4">
        <v>115500</v>
      </c>
    </row>
    <row r="1900" spans="1:8" ht="15.75">
      <c r="A1900" s="32" t="s">
        <v>12</v>
      </c>
      <c r="B1900" s="32" t="s">
        <v>576</v>
      </c>
      <c r="C1900" s="32" t="s">
        <v>575</v>
      </c>
      <c r="D1900" s="32" t="s">
        <v>577</v>
      </c>
      <c r="E1900" s="4">
        <v>80</v>
      </c>
      <c r="F1900" s="4">
        <v>287840</v>
      </c>
      <c r="G1900" s="4">
        <v>28784</v>
      </c>
      <c r="H1900" s="4">
        <v>316624</v>
      </c>
    </row>
    <row r="1901" spans="1:8" ht="15.75">
      <c r="A1901" s="32" t="s">
        <v>12</v>
      </c>
      <c r="B1901" s="32" t="s">
        <v>582</v>
      </c>
      <c r="C1901" s="32" t="s">
        <v>581</v>
      </c>
      <c r="D1901" s="32"/>
      <c r="E1901" s="4">
        <v>50</v>
      </c>
      <c r="F1901" s="4">
        <v>235000</v>
      </c>
      <c r="G1901" s="4">
        <v>23500</v>
      </c>
      <c r="H1901" s="4">
        <v>258500</v>
      </c>
    </row>
    <row r="1902" spans="1:8" ht="15.75">
      <c r="A1902" s="32" t="s">
        <v>12</v>
      </c>
      <c r="B1902" s="32" t="s">
        <v>584</v>
      </c>
      <c r="C1902" s="32" t="s">
        <v>583</v>
      </c>
      <c r="D1902" s="32"/>
      <c r="E1902" s="4">
        <v>54</v>
      </c>
      <c r="F1902" s="4">
        <v>220880</v>
      </c>
      <c r="G1902" s="4">
        <v>22088</v>
      </c>
      <c r="H1902" s="4">
        <v>242968</v>
      </c>
    </row>
    <row r="1903" spans="1:8" ht="15.75">
      <c r="A1903" s="32" t="s">
        <v>12</v>
      </c>
      <c r="B1903" s="32" t="s">
        <v>612</v>
      </c>
      <c r="C1903" s="32" t="s">
        <v>363</v>
      </c>
      <c r="D1903" s="32" t="s">
        <v>613</v>
      </c>
      <c r="E1903" s="4">
        <v>200</v>
      </c>
      <c r="F1903" s="4">
        <v>941700</v>
      </c>
      <c r="G1903" s="4">
        <v>94170</v>
      </c>
      <c r="H1903" s="4">
        <v>1035870</v>
      </c>
    </row>
    <row r="1904" spans="1:8" ht="15.75">
      <c r="A1904" s="32" t="s">
        <v>12</v>
      </c>
      <c r="B1904" s="32" t="s">
        <v>615</v>
      </c>
      <c r="C1904" s="32" t="s">
        <v>614</v>
      </c>
      <c r="D1904" s="32" t="s">
        <v>616</v>
      </c>
      <c r="E1904" s="4">
        <v>10</v>
      </c>
      <c r="F1904" s="4">
        <v>27000</v>
      </c>
      <c r="G1904" s="4">
        <v>2700</v>
      </c>
      <c r="H1904" s="4">
        <v>29700</v>
      </c>
    </row>
    <row r="1905" spans="1:8" ht="15.75">
      <c r="A1905" s="32" t="s">
        <v>12</v>
      </c>
      <c r="B1905" s="32" t="s">
        <v>619</v>
      </c>
      <c r="C1905" s="32" t="s">
        <v>366</v>
      </c>
      <c r="D1905" s="32" t="s">
        <v>620</v>
      </c>
      <c r="E1905" s="4">
        <v>20</v>
      </c>
      <c r="F1905" s="4">
        <v>119920</v>
      </c>
      <c r="G1905" s="4">
        <v>11992</v>
      </c>
      <c r="H1905" s="4">
        <v>131912</v>
      </c>
    </row>
    <row r="1906" spans="1:8" ht="15.75">
      <c r="A1906" s="32" t="s">
        <v>12</v>
      </c>
      <c r="B1906" s="32" t="s">
        <v>625</v>
      </c>
      <c r="C1906" s="32" t="s">
        <v>624</v>
      </c>
      <c r="D1906" s="32"/>
      <c r="E1906" s="4">
        <v>4</v>
      </c>
      <c r="F1906" s="4">
        <v>20280</v>
      </c>
      <c r="G1906" s="4">
        <v>2028</v>
      </c>
      <c r="H1906" s="4">
        <v>22308</v>
      </c>
    </row>
    <row r="1907" spans="1:8" ht="15.75">
      <c r="A1907" s="32" t="s">
        <v>12</v>
      </c>
      <c r="B1907" s="32" t="s">
        <v>627</v>
      </c>
      <c r="C1907" s="32" t="s">
        <v>626</v>
      </c>
      <c r="D1907" s="32"/>
      <c r="E1907" s="4">
        <v>3</v>
      </c>
      <c r="F1907" s="4">
        <v>16380</v>
      </c>
      <c r="G1907" s="4">
        <v>1638</v>
      </c>
      <c r="H1907" s="4">
        <v>18018</v>
      </c>
    </row>
    <row r="1908" spans="1:8" ht="15.75">
      <c r="A1908" s="32" t="s">
        <v>12</v>
      </c>
      <c r="B1908" s="32" t="s">
        <v>631</v>
      </c>
      <c r="C1908" s="32" t="s">
        <v>630</v>
      </c>
      <c r="D1908" s="32" t="s">
        <v>632</v>
      </c>
      <c r="E1908" s="4">
        <v>42</v>
      </c>
      <c r="F1908" s="4">
        <v>121300</v>
      </c>
      <c r="G1908" s="4">
        <v>12130</v>
      </c>
      <c r="H1908" s="4">
        <v>133430</v>
      </c>
    </row>
    <row r="1909" spans="1:8" ht="15.75">
      <c r="A1909" s="32" t="s">
        <v>12</v>
      </c>
      <c r="B1909" s="32" t="s">
        <v>634</v>
      </c>
      <c r="C1909" s="32" t="s">
        <v>633</v>
      </c>
      <c r="D1909" s="32" t="s">
        <v>635</v>
      </c>
      <c r="E1909" s="4">
        <v>20</v>
      </c>
      <c r="F1909" s="4">
        <v>31100</v>
      </c>
      <c r="G1909" s="4">
        <v>3110</v>
      </c>
      <c r="H1909" s="4">
        <v>34210</v>
      </c>
    </row>
    <row r="1910" spans="1:8" ht="15.75">
      <c r="A1910" s="32" t="s">
        <v>12</v>
      </c>
      <c r="B1910" s="32" t="s">
        <v>638</v>
      </c>
      <c r="C1910" s="32" t="s">
        <v>352</v>
      </c>
      <c r="D1910" s="32" t="s">
        <v>639</v>
      </c>
      <c r="E1910" s="4">
        <v>1</v>
      </c>
      <c r="F1910" s="4">
        <v>7000</v>
      </c>
      <c r="G1910" s="4">
        <v>700</v>
      </c>
      <c r="H1910" s="4">
        <v>7700</v>
      </c>
    </row>
    <row r="1911" spans="1:8" ht="15.75">
      <c r="A1911" s="32" t="s">
        <v>12</v>
      </c>
      <c r="B1911" s="32" t="s">
        <v>644</v>
      </c>
      <c r="C1911" s="32" t="s">
        <v>643</v>
      </c>
      <c r="D1911" s="32"/>
      <c r="E1911" s="4">
        <v>22</v>
      </c>
      <c r="F1911" s="4">
        <v>131560</v>
      </c>
      <c r="G1911" s="4">
        <v>13156</v>
      </c>
      <c r="H1911" s="4">
        <v>144716</v>
      </c>
    </row>
    <row r="1912" spans="1:8" ht="15.75">
      <c r="A1912" s="32" t="s">
        <v>12</v>
      </c>
      <c r="B1912" s="32" t="s">
        <v>645</v>
      </c>
      <c r="C1912" s="32" t="s">
        <v>358</v>
      </c>
      <c r="D1912" s="32" t="s">
        <v>646</v>
      </c>
      <c r="E1912" s="4">
        <v>1</v>
      </c>
      <c r="F1912" s="4">
        <v>7686</v>
      </c>
      <c r="G1912" s="4">
        <v>769</v>
      </c>
      <c r="H1912" s="4">
        <v>8455</v>
      </c>
    </row>
    <row r="1913" spans="1:8" ht="15.75">
      <c r="A1913" s="32" t="s">
        <v>12</v>
      </c>
      <c r="B1913" s="32" t="s">
        <v>651</v>
      </c>
      <c r="C1913" s="32" t="s">
        <v>650</v>
      </c>
      <c r="D1913" s="32"/>
      <c r="E1913" s="4">
        <v>9</v>
      </c>
      <c r="F1913" s="4">
        <v>60840</v>
      </c>
      <c r="G1913" s="4">
        <v>6084</v>
      </c>
      <c r="H1913" s="4">
        <v>66924</v>
      </c>
    </row>
    <row r="1914" spans="1:8" ht="15.75">
      <c r="A1914" s="32" t="s">
        <v>12</v>
      </c>
      <c r="B1914" s="32" t="s">
        <v>655</v>
      </c>
      <c r="C1914" s="32" t="s">
        <v>654</v>
      </c>
      <c r="D1914" s="32" t="s">
        <v>656</v>
      </c>
      <c r="E1914" s="4">
        <v>204</v>
      </c>
      <c r="F1914" s="4">
        <v>669400</v>
      </c>
      <c r="G1914" s="4">
        <v>66940</v>
      </c>
      <c r="H1914" s="4">
        <v>736340</v>
      </c>
    </row>
    <row r="1915" spans="1:8" ht="15.75">
      <c r="A1915" s="32" t="s">
        <v>12</v>
      </c>
      <c r="B1915" s="32" t="s">
        <v>660</v>
      </c>
      <c r="C1915" s="32" t="s">
        <v>448</v>
      </c>
      <c r="D1915" s="32" t="s">
        <v>661</v>
      </c>
      <c r="E1915" s="4">
        <v>4</v>
      </c>
      <c r="F1915" s="4">
        <v>30270</v>
      </c>
      <c r="G1915" s="4">
        <v>3027</v>
      </c>
      <c r="H1915" s="4">
        <v>33297</v>
      </c>
    </row>
    <row r="1916" spans="1:8" ht="15.75">
      <c r="A1916" s="32" t="s">
        <v>12</v>
      </c>
      <c r="B1916" s="32" t="s">
        <v>666</v>
      </c>
      <c r="C1916" s="32" t="s">
        <v>665</v>
      </c>
      <c r="D1916" s="32" t="s">
        <v>667</v>
      </c>
      <c r="E1916" s="4">
        <v>22</v>
      </c>
      <c r="F1916" s="4">
        <v>185002</v>
      </c>
      <c r="G1916" s="4">
        <v>18500</v>
      </c>
      <c r="H1916" s="4">
        <v>203502</v>
      </c>
    </row>
    <row r="1917" spans="1:8" ht="15.75">
      <c r="A1917" s="32" t="s">
        <v>12</v>
      </c>
      <c r="B1917" s="32" t="s">
        <v>674</v>
      </c>
      <c r="C1917" s="32" t="s">
        <v>673</v>
      </c>
      <c r="D1917" s="32" t="s">
        <v>675</v>
      </c>
      <c r="E1917" s="4">
        <v>20</v>
      </c>
      <c r="F1917" s="4">
        <v>84000</v>
      </c>
      <c r="G1917" s="4">
        <v>8400</v>
      </c>
      <c r="H1917" s="4">
        <v>92400</v>
      </c>
    </row>
    <row r="1918" spans="1:8" ht="15.75">
      <c r="A1918" s="32" t="s">
        <v>12</v>
      </c>
      <c r="B1918" s="32" t="s">
        <v>677</v>
      </c>
      <c r="C1918" s="32" t="s">
        <v>676</v>
      </c>
      <c r="D1918" s="32" t="s">
        <v>678</v>
      </c>
      <c r="E1918" s="4">
        <v>315</v>
      </c>
      <c r="F1918" s="4">
        <v>389100</v>
      </c>
      <c r="G1918" s="4">
        <v>38910</v>
      </c>
      <c r="H1918" s="4">
        <v>428010</v>
      </c>
    </row>
    <row r="1919" spans="1:8" ht="15.75">
      <c r="A1919" s="32" t="s">
        <v>12</v>
      </c>
      <c r="B1919" s="32" t="s">
        <v>692</v>
      </c>
      <c r="C1919" s="32" t="s">
        <v>691</v>
      </c>
      <c r="D1919" s="32" t="s">
        <v>693</v>
      </c>
      <c r="E1919" s="4">
        <v>8</v>
      </c>
      <c r="F1919" s="4">
        <v>75440</v>
      </c>
      <c r="G1919" s="4">
        <v>7544</v>
      </c>
      <c r="H1919" s="4">
        <v>82984</v>
      </c>
    </row>
    <row r="1920" spans="1:8" ht="15.75">
      <c r="A1920" s="32" t="s">
        <v>12</v>
      </c>
      <c r="B1920" s="32" t="s">
        <v>700</v>
      </c>
      <c r="C1920" s="32" t="s">
        <v>699</v>
      </c>
      <c r="D1920" s="32" t="s">
        <v>701</v>
      </c>
      <c r="E1920" s="4">
        <v>13</v>
      </c>
      <c r="F1920" s="4">
        <v>26900</v>
      </c>
      <c r="G1920" s="4">
        <v>2690</v>
      </c>
      <c r="H1920" s="4">
        <v>29590</v>
      </c>
    </row>
    <row r="1921" spans="1:8" ht="15.75">
      <c r="A1921" s="32" t="s">
        <v>12</v>
      </c>
      <c r="B1921" s="32" t="s">
        <v>703</v>
      </c>
      <c r="C1921" s="32" t="s">
        <v>702</v>
      </c>
      <c r="D1921" s="32" t="s">
        <v>704</v>
      </c>
      <c r="E1921" s="4">
        <v>15</v>
      </c>
      <c r="F1921" s="4">
        <v>33000</v>
      </c>
      <c r="G1921" s="4">
        <v>3300</v>
      </c>
      <c r="H1921" s="4">
        <v>36300</v>
      </c>
    </row>
    <row r="1922" spans="1:8" ht="15.75">
      <c r="A1922" s="32" t="s">
        <v>12</v>
      </c>
      <c r="B1922" s="32" t="s">
        <v>707</v>
      </c>
      <c r="C1922" s="32" t="s">
        <v>706</v>
      </c>
      <c r="D1922" s="32"/>
      <c r="E1922" s="4">
        <v>1</v>
      </c>
      <c r="F1922" s="4">
        <v>18700</v>
      </c>
      <c r="G1922" s="4">
        <v>1870</v>
      </c>
      <c r="H1922" s="4">
        <v>20570</v>
      </c>
    </row>
    <row r="1923" spans="1:8" ht="15.75">
      <c r="A1923" s="32" t="s">
        <v>12</v>
      </c>
      <c r="B1923" s="32" t="s">
        <v>709</v>
      </c>
      <c r="C1923" s="32" t="s">
        <v>708</v>
      </c>
      <c r="D1923" s="32"/>
      <c r="E1923" s="4">
        <v>1</v>
      </c>
      <c r="F1923" s="4">
        <v>19900</v>
      </c>
      <c r="G1923" s="4">
        <v>1990</v>
      </c>
      <c r="H1923" s="4">
        <v>21890</v>
      </c>
    </row>
    <row r="1924" spans="1:8" ht="15.75">
      <c r="A1924" s="32" t="s">
        <v>12</v>
      </c>
      <c r="B1924" s="32" t="s">
        <v>722</v>
      </c>
      <c r="C1924" s="32" t="s">
        <v>721</v>
      </c>
      <c r="D1924" s="32"/>
      <c r="E1924" s="4">
        <v>20</v>
      </c>
      <c r="F1924" s="4">
        <v>26500</v>
      </c>
      <c r="G1924" s="4">
        <v>2650</v>
      </c>
      <c r="H1924" s="4">
        <v>29150</v>
      </c>
    </row>
    <row r="1925" spans="1:8" ht="15.75">
      <c r="A1925" s="32" t="s">
        <v>12</v>
      </c>
      <c r="B1925" s="32" t="s">
        <v>734</v>
      </c>
      <c r="C1925" s="32" t="s">
        <v>733</v>
      </c>
      <c r="D1925" s="32" t="s">
        <v>735</v>
      </c>
      <c r="E1925" s="4">
        <v>53</v>
      </c>
      <c r="F1925" s="4">
        <v>255000</v>
      </c>
      <c r="G1925" s="4">
        <v>25500</v>
      </c>
      <c r="H1925" s="4">
        <v>280500</v>
      </c>
    </row>
    <row r="1926" spans="1:8" ht="15.75">
      <c r="A1926" s="32" t="s">
        <v>12</v>
      </c>
      <c r="B1926" s="32" t="s">
        <v>737</v>
      </c>
      <c r="C1926" s="32" t="s">
        <v>736</v>
      </c>
      <c r="D1926" s="32" t="s">
        <v>738</v>
      </c>
      <c r="E1926" s="4">
        <v>100</v>
      </c>
      <c r="F1926" s="4">
        <v>220400</v>
      </c>
      <c r="G1926" s="4">
        <v>22040</v>
      </c>
      <c r="H1926" s="4">
        <v>242440</v>
      </c>
    </row>
    <row r="1927" spans="1:8" ht="15.75">
      <c r="A1927" s="32" t="s">
        <v>12</v>
      </c>
      <c r="B1927" s="32" t="s">
        <v>745</v>
      </c>
      <c r="C1927" s="32" t="s">
        <v>744</v>
      </c>
      <c r="D1927" s="32" t="s">
        <v>746</v>
      </c>
      <c r="E1927" s="4">
        <v>53</v>
      </c>
      <c r="F1927" s="4">
        <v>332000</v>
      </c>
      <c r="G1927" s="4">
        <v>33200</v>
      </c>
      <c r="H1927" s="4">
        <v>365200</v>
      </c>
    </row>
    <row r="1928" spans="1:8" ht="15.75">
      <c r="A1928" s="32" t="s">
        <v>12</v>
      </c>
      <c r="B1928" s="32" t="s">
        <v>748</v>
      </c>
      <c r="C1928" s="32" t="s">
        <v>747</v>
      </c>
      <c r="D1928" s="32" t="s">
        <v>749</v>
      </c>
      <c r="E1928" s="4">
        <v>56</v>
      </c>
      <c r="F1928" s="4">
        <v>138550</v>
      </c>
      <c r="G1928" s="4">
        <v>13855</v>
      </c>
      <c r="H1928" s="4">
        <v>152405</v>
      </c>
    </row>
    <row r="1929" spans="1:8" ht="15.75">
      <c r="A1929" s="32" t="s">
        <v>12</v>
      </c>
      <c r="B1929" s="32" t="s">
        <v>754</v>
      </c>
      <c r="C1929" s="32" t="s">
        <v>753</v>
      </c>
      <c r="D1929" s="32" t="s">
        <v>755</v>
      </c>
      <c r="E1929" s="4">
        <v>30</v>
      </c>
      <c r="F1929" s="4">
        <v>31650</v>
      </c>
      <c r="G1929" s="4">
        <v>3165</v>
      </c>
      <c r="H1929" s="4">
        <v>34815</v>
      </c>
    </row>
    <row r="1930" spans="1:8" ht="15.75">
      <c r="A1930" s="32" t="s">
        <v>12</v>
      </c>
      <c r="B1930" s="32" t="s">
        <v>757</v>
      </c>
      <c r="C1930" s="32" t="s">
        <v>756</v>
      </c>
      <c r="D1930" s="32" t="s">
        <v>758</v>
      </c>
      <c r="E1930" s="4">
        <v>20</v>
      </c>
      <c r="F1930" s="4">
        <v>57700</v>
      </c>
      <c r="G1930" s="4">
        <v>5770</v>
      </c>
      <c r="H1930" s="4">
        <v>63470</v>
      </c>
    </row>
    <row r="1931" spans="1:8" ht="15.75">
      <c r="A1931" s="32" t="s">
        <v>12</v>
      </c>
      <c r="B1931" s="32" t="s">
        <v>760</v>
      </c>
      <c r="C1931" s="32" t="s">
        <v>759</v>
      </c>
      <c r="D1931" s="32" t="s">
        <v>761</v>
      </c>
      <c r="E1931" s="4">
        <v>153</v>
      </c>
      <c r="F1931" s="4">
        <v>154500</v>
      </c>
      <c r="G1931" s="4">
        <v>15450</v>
      </c>
      <c r="H1931" s="4">
        <v>169950</v>
      </c>
    </row>
    <row r="1932" spans="1:8" ht="15.75">
      <c r="A1932" s="32" t="s">
        <v>12</v>
      </c>
      <c r="B1932" s="32" t="s">
        <v>774</v>
      </c>
      <c r="C1932" s="32" t="s">
        <v>773</v>
      </c>
      <c r="D1932" s="32" t="s">
        <v>775</v>
      </c>
      <c r="E1932" s="4">
        <v>50</v>
      </c>
      <c r="F1932" s="4">
        <v>137850</v>
      </c>
      <c r="G1932" s="4">
        <v>13785</v>
      </c>
      <c r="H1932" s="4">
        <v>151635</v>
      </c>
    </row>
    <row r="1933" spans="1:8" ht="15.75">
      <c r="A1933" s="32" t="s">
        <v>12</v>
      </c>
      <c r="B1933" s="32" t="s">
        <v>782</v>
      </c>
      <c r="C1933" s="32" t="s">
        <v>781</v>
      </c>
      <c r="D1933" s="32" t="s">
        <v>783</v>
      </c>
      <c r="E1933" s="4">
        <v>50</v>
      </c>
      <c r="F1933" s="4">
        <v>150900</v>
      </c>
      <c r="G1933" s="4">
        <v>15090</v>
      </c>
      <c r="H1933" s="4">
        <v>165990</v>
      </c>
    </row>
    <row r="1934" spans="1:8" ht="15.75">
      <c r="A1934" s="32" t="s">
        <v>12</v>
      </c>
      <c r="B1934" s="32" t="s">
        <v>785</v>
      </c>
      <c r="C1934" s="32" t="s">
        <v>784</v>
      </c>
      <c r="D1934" s="32"/>
      <c r="E1934" s="4">
        <v>10</v>
      </c>
      <c r="F1934" s="4">
        <v>19000</v>
      </c>
      <c r="G1934" s="4">
        <v>1900</v>
      </c>
      <c r="H1934" s="4">
        <v>20900</v>
      </c>
    </row>
    <row r="1935" spans="1:8" ht="15.75">
      <c r="A1935" s="32" t="s">
        <v>12</v>
      </c>
      <c r="B1935" s="32" t="s">
        <v>787</v>
      </c>
      <c r="C1935" s="32" t="s">
        <v>786</v>
      </c>
      <c r="D1935" s="32" t="s">
        <v>788</v>
      </c>
      <c r="E1935" s="4">
        <v>20</v>
      </c>
      <c r="F1935" s="4">
        <v>60300</v>
      </c>
      <c r="G1935" s="4">
        <v>6030</v>
      </c>
      <c r="H1935" s="4">
        <v>66330</v>
      </c>
    </row>
    <row r="1936" spans="1:8" ht="15.75">
      <c r="A1936" s="32" t="s">
        <v>12</v>
      </c>
      <c r="B1936" s="32" t="s">
        <v>790</v>
      </c>
      <c r="C1936" s="32" t="s">
        <v>789</v>
      </c>
      <c r="D1936" s="32" t="s">
        <v>791</v>
      </c>
      <c r="E1936" s="4">
        <v>430</v>
      </c>
      <c r="F1936" s="4">
        <v>554760</v>
      </c>
      <c r="G1936" s="4">
        <v>55476</v>
      </c>
      <c r="H1936" s="4">
        <v>610236</v>
      </c>
    </row>
    <row r="1937" spans="1:8" ht="15.75">
      <c r="A1937" s="32" t="s">
        <v>12</v>
      </c>
      <c r="B1937" s="32" t="s">
        <v>797</v>
      </c>
      <c r="C1937" s="32" t="s">
        <v>796</v>
      </c>
      <c r="D1937" s="32" t="s">
        <v>798</v>
      </c>
      <c r="E1937" s="4">
        <v>4</v>
      </c>
      <c r="F1937" s="4">
        <v>18000</v>
      </c>
      <c r="G1937" s="4">
        <v>1800</v>
      </c>
      <c r="H1937" s="4">
        <v>19800</v>
      </c>
    </row>
    <row r="1938" spans="1:8" ht="15.75">
      <c r="A1938" s="32" t="s">
        <v>12</v>
      </c>
      <c r="B1938" s="32" t="s">
        <v>814</v>
      </c>
      <c r="C1938" s="32" t="s">
        <v>813</v>
      </c>
      <c r="D1938" s="32" t="s">
        <v>815</v>
      </c>
      <c r="E1938" s="4">
        <v>100</v>
      </c>
      <c r="F1938" s="4">
        <v>156620</v>
      </c>
      <c r="G1938" s="4">
        <v>15662</v>
      </c>
      <c r="H1938" s="4">
        <v>172282</v>
      </c>
    </row>
    <row r="1939" spans="1:8" ht="15.75">
      <c r="A1939" s="32" t="s">
        <v>12</v>
      </c>
      <c r="B1939" s="32" t="s">
        <v>817</v>
      </c>
      <c r="C1939" s="32" t="s">
        <v>816</v>
      </c>
      <c r="D1939" s="32" t="s">
        <v>818</v>
      </c>
      <c r="E1939" s="4">
        <v>60</v>
      </c>
      <c r="F1939" s="4">
        <v>86000</v>
      </c>
      <c r="G1939" s="4">
        <v>8600</v>
      </c>
      <c r="H1939" s="4">
        <v>94600</v>
      </c>
    </row>
    <row r="1940" spans="1:8" ht="15.75">
      <c r="A1940" s="32" t="s">
        <v>12</v>
      </c>
      <c r="B1940" s="32" t="s">
        <v>820</v>
      </c>
      <c r="C1940" s="32" t="s">
        <v>819</v>
      </c>
      <c r="D1940" s="32" t="s">
        <v>821</v>
      </c>
      <c r="E1940" s="4">
        <v>20</v>
      </c>
      <c r="F1940" s="4">
        <v>74000</v>
      </c>
      <c r="G1940" s="4">
        <v>7400</v>
      </c>
      <c r="H1940" s="4">
        <v>81400</v>
      </c>
    </row>
    <row r="1941" spans="1:8" ht="15.75">
      <c r="A1941" s="32" t="s">
        <v>12</v>
      </c>
      <c r="B1941" s="32" t="s">
        <v>823</v>
      </c>
      <c r="C1941" s="32" t="s">
        <v>822</v>
      </c>
      <c r="D1941" s="32" t="s">
        <v>824</v>
      </c>
      <c r="E1941" s="4">
        <v>2103</v>
      </c>
      <c r="F1941" s="4">
        <v>2665196</v>
      </c>
      <c r="G1941" s="4">
        <v>266520</v>
      </c>
      <c r="H1941" s="4">
        <v>2931716</v>
      </c>
    </row>
    <row r="1942" spans="1:8" ht="15.75">
      <c r="A1942" s="32" t="s">
        <v>12</v>
      </c>
      <c r="B1942" s="32" t="s">
        <v>829</v>
      </c>
      <c r="C1942" s="32" t="s">
        <v>828</v>
      </c>
      <c r="D1942" s="32" t="s">
        <v>830</v>
      </c>
      <c r="E1942" s="4">
        <v>3</v>
      </c>
      <c r="F1942" s="4">
        <v>18900</v>
      </c>
      <c r="G1942" s="4">
        <v>1890</v>
      </c>
      <c r="H1942" s="4">
        <v>20790</v>
      </c>
    </row>
    <row r="1943" spans="1:8" ht="15.75">
      <c r="A1943" s="32" t="s">
        <v>12</v>
      </c>
      <c r="B1943" s="32" t="s">
        <v>838</v>
      </c>
      <c r="C1943" s="32" t="s">
        <v>837</v>
      </c>
      <c r="D1943" s="32" t="s">
        <v>839</v>
      </c>
      <c r="E1943" s="4">
        <v>200</v>
      </c>
      <c r="F1943" s="4">
        <v>298600</v>
      </c>
      <c r="G1943" s="4">
        <v>29860</v>
      </c>
      <c r="H1943" s="4">
        <v>328460</v>
      </c>
    </row>
    <row r="1944" spans="1:8" ht="15.75">
      <c r="A1944" s="32" t="s">
        <v>12</v>
      </c>
      <c r="B1944" s="32" t="s">
        <v>847</v>
      </c>
      <c r="C1944" s="32" t="s">
        <v>846</v>
      </c>
      <c r="D1944" s="32"/>
      <c r="E1944" s="4">
        <v>4</v>
      </c>
      <c r="F1944" s="4">
        <v>9200</v>
      </c>
      <c r="G1944" s="4">
        <v>920</v>
      </c>
      <c r="H1944" s="4">
        <v>10120</v>
      </c>
    </row>
    <row r="1945" spans="1:8" ht="15.75">
      <c r="A1945" s="32" t="s">
        <v>12</v>
      </c>
      <c r="B1945" s="32" t="s">
        <v>849</v>
      </c>
      <c r="C1945" s="32" t="s">
        <v>848</v>
      </c>
      <c r="D1945" s="32" t="s">
        <v>850</v>
      </c>
      <c r="E1945" s="4">
        <v>2</v>
      </c>
      <c r="F1945" s="4">
        <v>8600</v>
      </c>
      <c r="G1945" s="4">
        <v>860</v>
      </c>
      <c r="H1945" s="4">
        <v>9460</v>
      </c>
    </row>
    <row r="1946" spans="1:8" ht="15.75">
      <c r="A1946" s="32" t="s">
        <v>12</v>
      </c>
      <c r="B1946" s="32" t="s">
        <v>855</v>
      </c>
      <c r="C1946" s="32" t="s">
        <v>854</v>
      </c>
      <c r="D1946" s="32" t="s">
        <v>856</v>
      </c>
      <c r="E1946" s="4">
        <v>206</v>
      </c>
      <c r="F1946" s="4">
        <v>643200</v>
      </c>
      <c r="G1946" s="4">
        <v>64320</v>
      </c>
      <c r="H1946" s="4">
        <v>707520</v>
      </c>
    </row>
    <row r="1947" spans="1:8" ht="15.75">
      <c r="A1947" s="32" t="s">
        <v>12</v>
      </c>
      <c r="B1947" s="32" t="s">
        <v>858</v>
      </c>
      <c r="C1947" s="32" t="s">
        <v>857</v>
      </c>
      <c r="D1947" s="32" t="s">
        <v>859</v>
      </c>
      <c r="E1947" s="4">
        <v>30</v>
      </c>
      <c r="F1947" s="4">
        <v>51330</v>
      </c>
      <c r="G1947" s="4">
        <v>5133</v>
      </c>
      <c r="H1947" s="4">
        <v>56463</v>
      </c>
    </row>
    <row r="1948" spans="1:8" ht="15.75">
      <c r="A1948" s="32" t="s">
        <v>12</v>
      </c>
      <c r="B1948" s="32" t="s">
        <v>870</v>
      </c>
      <c r="C1948" s="32" t="s">
        <v>869</v>
      </c>
      <c r="D1948" s="32" t="s">
        <v>871</v>
      </c>
      <c r="E1948" s="4">
        <v>50</v>
      </c>
      <c r="F1948" s="4">
        <v>215000</v>
      </c>
      <c r="G1948" s="4">
        <v>21500</v>
      </c>
      <c r="H1948" s="4">
        <v>236500</v>
      </c>
    </row>
    <row r="1949" spans="1:8" ht="15.75">
      <c r="A1949" s="32" t="s">
        <v>12</v>
      </c>
      <c r="B1949" s="32" t="s">
        <v>873</v>
      </c>
      <c r="C1949" s="32" t="s">
        <v>872</v>
      </c>
      <c r="D1949" s="32" t="s">
        <v>874</v>
      </c>
      <c r="E1949" s="4">
        <v>60</v>
      </c>
      <c r="F1949" s="4">
        <v>126300</v>
      </c>
      <c r="G1949" s="4">
        <v>12630</v>
      </c>
      <c r="H1949" s="4">
        <v>138930</v>
      </c>
    </row>
    <row r="1950" spans="1:8" ht="15.75">
      <c r="A1950" s="32" t="s">
        <v>12</v>
      </c>
      <c r="B1950" s="32" t="s">
        <v>936</v>
      </c>
      <c r="C1950" s="32" t="s">
        <v>935</v>
      </c>
      <c r="D1950" s="32"/>
      <c r="E1950" s="4">
        <v>50</v>
      </c>
      <c r="F1950" s="4">
        <v>190000</v>
      </c>
      <c r="G1950" s="4">
        <v>19000</v>
      </c>
      <c r="H1950" s="4">
        <v>209000</v>
      </c>
    </row>
    <row r="1951" spans="1:8" ht="15.75">
      <c r="A1951" s="32" t="s">
        <v>12</v>
      </c>
      <c r="B1951" s="32" t="s">
        <v>954</v>
      </c>
      <c r="C1951" s="32" t="s">
        <v>363</v>
      </c>
      <c r="D1951" s="32" t="s">
        <v>955</v>
      </c>
      <c r="E1951" s="4">
        <v>50</v>
      </c>
      <c r="F1951" s="4">
        <v>234350</v>
      </c>
      <c r="G1951" s="4">
        <v>23435</v>
      </c>
      <c r="H1951" s="4">
        <v>257785</v>
      </c>
    </row>
    <row r="1952" spans="1:8" ht="15.75">
      <c r="A1952" s="32" t="s">
        <v>12</v>
      </c>
      <c r="B1952" s="32" t="s">
        <v>956</v>
      </c>
      <c r="C1952" s="32" t="s">
        <v>366</v>
      </c>
      <c r="D1952" s="32" t="s">
        <v>957</v>
      </c>
      <c r="E1952" s="4">
        <v>50</v>
      </c>
      <c r="F1952" s="4">
        <v>278700</v>
      </c>
      <c r="G1952" s="4">
        <v>27870</v>
      </c>
      <c r="H1952" s="4">
        <v>306570</v>
      </c>
    </row>
    <row r="1953" spans="1:8" ht="15.75">
      <c r="A1953" s="32" t="s">
        <v>12</v>
      </c>
      <c r="B1953" s="32" t="s">
        <v>958</v>
      </c>
      <c r="C1953" s="32" t="s">
        <v>352</v>
      </c>
      <c r="D1953" s="32" t="s">
        <v>959</v>
      </c>
      <c r="E1953" s="4">
        <v>50</v>
      </c>
      <c r="F1953" s="4">
        <v>299300</v>
      </c>
      <c r="G1953" s="4">
        <v>29930</v>
      </c>
      <c r="H1953" s="4">
        <v>329230</v>
      </c>
    </row>
    <row r="1954" spans="1:8" ht="15.75">
      <c r="A1954" s="32" t="s">
        <v>12</v>
      </c>
      <c r="B1954" s="32" t="s">
        <v>965</v>
      </c>
      <c r="C1954" s="32" t="s">
        <v>964</v>
      </c>
      <c r="D1954" s="32"/>
      <c r="E1954" s="4">
        <v>4</v>
      </c>
      <c r="F1954" s="4">
        <v>75200</v>
      </c>
      <c r="G1954" s="4">
        <v>7520</v>
      </c>
      <c r="H1954" s="4">
        <v>82720</v>
      </c>
    </row>
    <row r="1955" spans="1:8" ht="15.75">
      <c r="A1955" s="32" t="s">
        <v>12</v>
      </c>
      <c r="B1955" s="32" t="s">
        <v>1002</v>
      </c>
      <c r="C1955" s="32" t="s">
        <v>557</v>
      </c>
      <c r="D1955" s="32" t="s">
        <v>1003</v>
      </c>
      <c r="E1955" s="4">
        <v>50</v>
      </c>
      <c r="F1955" s="4">
        <v>385100</v>
      </c>
      <c r="G1955" s="4">
        <v>38510</v>
      </c>
      <c r="H1955" s="4">
        <v>423610</v>
      </c>
    </row>
    <row r="1956" spans="1:8" ht="15.75">
      <c r="A1956" s="32" t="s">
        <v>12</v>
      </c>
      <c r="B1956" s="32" t="s">
        <v>1004</v>
      </c>
      <c r="C1956" s="32" t="s">
        <v>551</v>
      </c>
      <c r="D1956" s="32" t="s">
        <v>1005</v>
      </c>
      <c r="E1956" s="4">
        <v>50</v>
      </c>
      <c r="F1956" s="4">
        <v>385350</v>
      </c>
      <c r="G1956" s="4">
        <v>38535</v>
      </c>
      <c r="H1956" s="4">
        <v>423885</v>
      </c>
    </row>
    <row r="1957" spans="1:8" ht="15.75">
      <c r="A1957" s="32" t="s">
        <v>12</v>
      </c>
      <c r="B1957" s="32" t="s">
        <v>1006</v>
      </c>
      <c r="C1957" s="32" t="s">
        <v>545</v>
      </c>
      <c r="D1957" s="32" t="s">
        <v>1007</v>
      </c>
      <c r="E1957" s="4">
        <v>50</v>
      </c>
      <c r="F1957" s="4">
        <v>344250</v>
      </c>
      <c r="G1957" s="4">
        <v>34425</v>
      </c>
      <c r="H1957" s="4">
        <v>378675</v>
      </c>
    </row>
    <row r="1958" spans="1:8" ht="15.75">
      <c r="A1958" s="32" t="s">
        <v>12</v>
      </c>
      <c r="B1958" s="32" t="s">
        <v>1008</v>
      </c>
      <c r="C1958" s="32" t="s">
        <v>355</v>
      </c>
      <c r="D1958" s="32" t="s">
        <v>1009</v>
      </c>
      <c r="E1958" s="4">
        <v>50</v>
      </c>
      <c r="F1958" s="4">
        <v>303250</v>
      </c>
      <c r="G1958" s="4">
        <v>30325</v>
      </c>
      <c r="H1958" s="4">
        <v>333575</v>
      </c>
    </row>
    <row r="1959" spans="1:8" ht="15.75">
      <c r="A1959" s="32" t="s">
        <v>12</v>
      </c>
      <c r="B1959" s="32" t="s">
        <v>1010</v>
      </c>
      <c r="C1959" s="32" t="s">
        <v>524</v>
      </c>
      <c r="D1959" s="32" t="s">
        <v>1011</v>
      </c>
      <c r="E1959" s="4">
        <v>50</v>
      </c>
      <c r="F1959" s="4">
        <v>262050</v>
      </c>
      <c r="G1959" s="4">
        <v>26205</v>
      </c>
      <c r="H1959" s="4">
        <v>288255</v>
      </c>
    </row>
    <row r="1960" spans="1:8" ht="15.75">
      <c r="A1960" s="32" t="s">
        <v>12</v>
      </c>
      <c r="B1960" s="32" t="s">
        <v>1012</v>
      </c>
      <c r="C1960" s="32" t="s">
        <v>514</v>
      </c>
      <c r="D1960" s="32" t="s">
        <v>1013</v>
      </c>
      <c r="E1960" s="4">
        <v>50</v>
      </c>
      <c r="F1960" s="4">
        <v>221050</v>
      </c>
      <c r="G1960" s="4">
        <v>22105</v>
      </c>
      <c r="H1960" s="4">
        <v>243155</v>
      </c>
    </row>
    <row r="1961" spans="1:8" ht="15.75">
      <c r="A1961" s="32" t="s">
        <v>12</v>
      </c>
      <c r="B1961" s="32" t="s">
        <v>1018</v>
      </c>
      <c r="C1961" s="32" t="s">
        <v>566</v>
      </c>
      <c r="D1961" s="32" t="s">
        <v>1019</v>
      </c>
      <c r="E1961" s="4">
        <v>50</v>
      </c>
      <c r="F1961" s="4">
        <v>422150</v>
      </c>
      <c r="G1961" s="4">
        <v>42215</v>
      </c>
      <c r="H1961" s="4">
        <v>464365</v>
      </c>
    </row>
    <row r="1962" spans="1:8" ht="15.75">
      <c r="A1962" s="32" t="s">
        <v>12</v>
      </c>
      <c r="B1962" s="32" t="s">
        <v>1032</v>
      </c>
      <c r="C1962" s="32" t="s">
        <v>355</v>
      </c>
      <c r="D1962" s="32" t="s">
        <v>1033</v>
      </c>
      <c r="E1962" s="4">
        <v>26</v>
      </c>
      <c r="F1962" s="4">
        <v>143780</v>
      </c>
      <c r="G1962" s="4">
        <v>14378</v>
      </c>
      <c r="H1962" s="4">
        <v>158158</v>
      </c>
    </row>
    <row r="1963" spans="1:8" ht="15.75">
      <c r="A1963" s="32" t="s">
        <v>12</v>
      </c>
      <c r="B1963" s="32" t="s">
        <v>1034</v>
      </c>
      <c r="C1963" s="32" t="s">
        <v>545</v>
      </c>
      <c r="D1963" s="32" t="s">
        <v>1035</v>
      </c>
      <c r="E1963" s="4">
        <v>7</v>
      </c>
      <c r="F1963" s="4">
        <v>43260</v>
      </c>
      <c r="G1963" s="4">
        <v>4326</v>
      </c>
      <c r="H1963" s="4">
        <v>47586</v>
      </c>
    </row>
    <row r="1964" spans="1:8" ht="15.75">
      <c r="A1964" s="32" t="s">
        <v>12</v>
      </c>
      <c r="B1964" s="32" t="s">
        <v>1036</v>
      </c>
      <c r="C1964" s="32" t="s">
        <v>551</v>
      </c>
      <c r="D1964" s="32" t="s">
        <v>1037</v>
      </c>
      <c r="E1964" s="4">
        <v>11</v>
      </c>
      <c r="F1964" s="4">
        <v>75130</v>
      </c>
      <c r="G1964" s="4">
        <v>7513</v>
      </c>
      <c r="H1964" s="4">
        <v>82643</v>
      </c>
    </row>
    <row r="1965" spans="1:8" ht="15.75">
      <c r="A1965" s="32" t="s">
        <v>12</v>
      </c>
      <c r="B1965" s="32" t="s">
        <v>1051</v>
      </c>
      <c r="C1965" s="32" t="s">
        <v>699</v>
      </c>
      <c r="D1965" s="32" t="s">
        <v>1052</v>
      </c>
      <c r="E1965" s="4">
        <v>50</v>
      </c>
      <c r="F1965" s="4">
        <v>189950</v>
      </c>
      <c r="G1965" s="4">
        <v>18995</v>
      </c>
      <c r="H1965" s="4">
        <v>208945</v>
      </c>
    </row>
    <row r="1966" spans="1:8" ht="15.75">
      <c r="A1966" s="32" t="s">
        <v>12</v>
      </c>
      <c r="B1966" s="32" t="s">
        <v>1068</v>
      </c>
      <c r="C1966" s="32" t="s">
        <v>1067</v>
      </c>
      <c r="D1966" s="32"/>
      <c r="E1966" s="4">
        <v>4</v>
      </c>
      <c r="F1966" s="4">
        <v>129600</v>
      </c>
      <c r="G1966" s="4">
        <v>12960</v>
      </c>
      <c r="H1966" s="4">
        <v>142560</v>
      </c>
    </row>
    <row r="1967" spans="1:8" ht="15.75">
      <c r="A1967" s="32" t="s">
        <v>12</v>
      </c>
      <c r="B1967" s="32" t="s">
        <v>1075</v>
      </c>
      <c r="C1967" s="32" t="s">
        <v>822</v>
      </c>
      <c r="D1967" s="32" t="s">
        <v>1076</v>
      </c>
      <c r="E1967" s="4">
        <v>100</v>
      </c>
      <c r="F1967" s="4">
        <v>119200</v>
      </c>
      <c r="G1967" s="4">
        <v>11920</v>
      </c>
      <c r="H1967" s="4">
        <v>131120</v>
      </c>
    </row>
    <row r="1968" spans="1:8" ht="15.75">
      <c r="A1968" s="32" t="s">
        <v>12</v>
      </c>
      <c r="B1968" s="32" t="s">
        <v>1093</v>
      </c>
      <c r="C1968" s="32" t="s">
        <v>1092</v>
      </c>
      <c r="D1968" s="32"/>
      <c r="E1968" s="4">
        <v>16</v>
      </c>
      <c r="F1968" s="4">
        <v>91520</v>
      </c>
      <c r="G1968" s="4">
        <v>9152</v>
      </c>
      <c r="H1968" s="4">
        <v>100672</v>
      </c>
    </row>
    <row r="1969" spans="1:8" ht="15.75">
      <c r="A1969" s="32" t="s">
        <v>12</v>
      </c>
      <c r="B1969" s="32" t="s">
        <v>1095</v>
      </c>
      <c r="C1969" s="32" t="s">
        <v>1094</v>
      </c>
      <c r="D1969" s="32"/>
      <c r="E1969" s="4">
        <v>10</v>
      </c>
      <c r="F1969" s="4">
        <v>56600</v>
      </c>
      <c r="G1969" s="4">
        <v>5660</v>
      </c>
      <c r="H1969" s="4">
        <v>62260</v>
      </c>
    </row>
    <row r="1970" spans="1:8" ht="15.75">
      <c r="A1970" s="32" t="s">
        <v>12</v>
      </c>
      <c r="B1970" s="32" t="s">
        <v>1097</v>
      </c>
      <c r="C1970" s="32" t="s">
        <v>1096</v>
      </c>
      <c r="D1970" s="32"/>
      <c r="E1970" s="4">
        <v>11</v>
      </c>
      <c r="F1970" s="4">
        <v>67210</v>
      </c>
      <c r="G1970" s="4">
        <v>6721</v>
      </c>
      <c r="H1970" s="4">
        <v>73931</v>
      </c>
    </row>
    <row r="1971" spans="1:8" ht="15.75">
      <c r="A1971" s="32" t="s">
        <v>12</v>
      </c>
      <c r="B1971" s="32" t="s">
        <v>1101</v>
      </c>
      <c r="C1971" s="32" t="s">
        <v>1100</v>
      </c>
      <c r="D1971" s="32"/>
      <c r="E1971" s="4">
        <v>3</v>
      </c>
      <c r="F1971" s="4">
        <v>19500</v>
      </c>
      <c r="G1971" s="4">
        <v>1950</v>
      </c>
      <c r="H1971" s="4">
        <v>21450</v>
      </c>
    </row>
    <row r="1972" spans="1:8" ht="15.75">
      <c r="A1972" s="32" t="s">
        <v>12</v>
      </c>
      <c r="B1972" s="32" t="s">
        <v>1145</v>
      </c>
      <c r="C1972" s="32" t="s">
        <v>1144</v>
      </c>
      <c r="D1972" s="32"/>
      <c r="E1972" s="4">
        <v>1</v>
      </c>
      <c r="F1972" s="4">
        <v>6570</v>
      </c>
      <c r="G1972" s="4">
        <v>657</v>
      </c>
      <c r="H1972" s="4">
        <v>7227</v>
      </c>
    </row>
    <row r="1973" spans="1:8" ht="15.75">
      <c r="A1973" s="32" t="s">
        <v>12</v>
      </c>
      <c r="B1973" s="32" t="s">
        <v>1157</v>
      </c>
      <c r="C1973" s="32" t="s">
        <v>941</v>
      </c>
      <c r="D1973" s="32" t="s">
        <v>414</v>
      </c>
      <c r="E1973" s="4">
        <v>10</v>
      </c>
      <c r="F1973" s="4">
        <v>51400</v>
      </c>
      <c r="G1973" s="4">
        <v>5140</v>
      </c>
      <c r="H1973" s="4">
        <v>56540</v>
      </c>
    </row>
    <row r="1974" spans="1:8" ht="15.75">
      <c r="A1974" s="32" t="s">
        <v>12</v>
      </c>
      <c r="B1974" s="32" t="s">
        <v>1159</v>
      </c>
      <c r="C1974" s="32" t="s">
        <v>1158</v>
      </c>
      <c r="D1974" s="32"/>
      <c r="E1974" s="4">
        <v>6</v>
      </c>
      <c r="F1974" s="4">
        <v>32400</v>
      </c>
      <c r="G1974" s="4">
        <v>3240</v>
      </c>
      <c r="H1974" s="4">
        <v>35640</v>
      </c>
    </row>
    <row r="1975" spans="1:8" ht="15.75">
      <c r="A1975" s="32" t="s">
        <v>12</v>
      </c>
      <c r="B1975" s="32" t="s">
        <v>1163</v>
      </c>
      <c r="C1975" s="32" t="s">
        <v>1162</v>
      </c>
      <c r="D1975" s="32"/>
      <c r="E1975" s="4">
        <v>11</v>
      </c>
      <c r="F1975" s="4">
        <v>77220</v>
      </c>
      <c r="G1975" s="4">
        <v>7722</v>
      </c>
      <c r="H1975" s="4">
        <v>84942</v>
      </c>
    </row>
    <row r="1976" spans="1:8" ht="15.75">
      <c r="A1976" s="32" t="s">
        <v>12</v>
      </c>
      <c r="B1976" s="32" t="s">
        <v>1174</v>
      </c>
      <c r="C1976" s="32" t="s">
        <v>1173</v>
      </c>
      <c r="D1976" s="32"/>
      <c r="E1976" s="4">
        <v>8</v>
      </c>
      <c r="F1976" s="4">
        <v>147520</v>
      </c>
      <c r="G1976" s="4">
        <v>14752</v>
      </c>
      <c r="H1976" s="4">
        <v>162272</v>
      </c>
    </row>
    <row r="1977" spans="1:8" ht="15.75">
      <c r="A1977" s="32" t="s">
        <v>12</v>
      </c>
      <c r="B1977" s="32" t="s">
        <v>1182</v>
      </c>
      <c r="C1977" s="32" t="s">
        <v>1181</v>
      </c>
      <c r="D1977" s="32" t="s">
        <v>414</v>
      </c>
      <c r="E1977" s="4">
        <v>1</v>
      </c>
      <c r="F1977" s="4">
        <v>6630</v>
      </c>
      <c r="G1977" s="4">
        <v>663</v>
      </c>
      <c r="H1977" s="4">
        <v>7293</v>
      </c>
    </row>
    <row r="1978" spans="1:8" ht="15.75">
      <c r="A1978" s="32" t="s">
        <v>12</v>
      </c>
      <c r="B1978" s="32" t="s">
        <v>1185</v>
      </c>
      <c r="C1978" s="32" t="s">
        <v>1162</v>
      </c>
      <c r="D1978" s="32" t="s">
        <v>405</v>
      </c>
      <c r="E1978" s="4">
        <v>2</v>
      </c>
      <c r="F1978" s="4">
        <v>14040</v>
      </c>
      <c r="G1978" s="4">
        <v>1404</v>
      </c>
      <c r="H1978" s="4">
        <v>15444</v>
      </c>
    </row>
    <row r="1979" spans="1:8" ht="15.75">
      <c r="A1979" s="32" t="s">
        <v>12</v>
      </c>
      <c r="B1979" s="32" t="s">
        <v>1199</v>
      </c>
      <c r="C1979" s="32" t="s">
        <v>1198</v>
      </c>
      <c r="D1979" s="32"/>
      <c r="E1979" s="4">
        <v>9</v>
      </c>
      <c r="F1979" s="4">
        <v>39240</v>
      </c>
      <c r="G1979" s="4">
        <v>3924</v>
      </c>
      <c r="H1979" s="4">
        <v>43164</v>
      </c>
    </row>
    <row r="1980" spans="1:8" ht="15.75">
      <c r="A1980" s="32" t="s">
        <v>12</v>
      </c>
      <c r="B1980" s="32" t="s">
        <v>1200</v>
      </c>
      <c r="C1980" s="32" t="s">
        <v>543</v>
      </c>
      <c r="D1980" s="32" t="s">
        <v>1201</v>
      </c>
      <c r="E1980" s="4">
        <v>10</v>
      </c>
      <c r="F1980" s="4">
        <v>59200</v>
      </c>
      <c r="G1980" s="4">
        <v>5920</v>
      </c>
      <c r="H1980" s="4">
        <v>65120</v>
      </c>
    </row>
    <row r="1981" spans="1:8" ht="15.75">
      <c r="A1981" s="32" t="s">
        <v>12</v>
      </c>
      <c r="B1981" s="32" t="s">
        <v>1215</v>
      </c>
      <c r="C1981" s="32" t="s">
        <v>426</v>
      </c>
      <c r="D1981" s="32" t="s">
        <v>405</v>
      </c>
      <c r="E1981" s="4">
        <v>3</v>
      </c>
      <c r="F1981" s="4">
        <v>20100</v>
      </c>
      <c r="G1981" s="4">
        <v>2010</v>
      </c>
      <c r="H1981" s="4">
        <v>22110</v>
      </c>
    </row>
    <row r="1982" spans="1:8" ht="15.75">
      <c r="A1982" s="32" t="s">
        <v>12</v>
      </c>
      <c r="B1982" s="32" t="s">
        <v>1280</v>
      </c>
      <c r="C1982" s="32" t="s">
        <v>1279</v>
      </c>
      <c r="D1982" s="32"/>
      <c r="E1982" s="4">
        <v>30</v>
      </c>
      <c r="F1982" s="4">
        <v>121500</v>
      </c>
      <c r="G1982" s="4">
        <v>12150</v>
      </c>
      <c r="H1982" s="4">
        <v>133650</v>
      </c>
    </row>
    <row r="1983" spans="1:8" ht="15.75">
      <c r="A1983" s="32" t="s">
        <v>12</v>
      </c>
      <c r="B1983" s="32" t="s">
        <v>1284</v>
      </c>
      <c r="C1983" s="32" t="s">
        <v>1283</v>
      </c>
      <c r="D1983" s="32" t="s">
        <v>1285</v>
      </c>
      <c r="E1983" s="4">
        <v>60</v>
      </c>
      <c r="F1983" s="4">
        <v>244500</v>
      </c>
      <c r="G1983" s="4">
        <v>24450</v>
      </c>
      <c r="H1983" s="4">
        <v>268950</v>
      </c>
    </row>
    <row r="1984" spans="1:8" ht="15.75">
      <c r="A1984" s="32" t="s">
        <v>12</v>
      </c>
      <c r="B1984" s="32" t="s">
        <v>1293</v>
      </c>
      <c r="C1984" s="32" t="s">
        <v>1292</v>
      </c>
      <c r="D1984" s="32" t="s">
        <v>1294</v>
      </c>
      <c r="E1984" s="4">
        <v>30</v>
      </c>
      <c r="F1984" s="4">
        <v>121500</v>
      </c>
      <c r="G1984" s="4">
        <v>12150</v>
      </c>
      <c r="H1984" s="4">
        <v>133650</v>
      </c>
    </row>
    <row r="1985" spans="1:8" ht="15.75">
      <c r="A1985" s="32" t="s">
        <v>12</v>
      </c>
      <c r="B1985" s="32" t="s">
        <v>1299</v>
      </c>
      <c r="C1985" s="32" t="s">
        <v>1298</v>
      </c>
      <c r="D1985" s="32"/>
      <c r="E1985" s="4">
        <v>50</v>
      </c>
      <c r="F1985" s="4">
        <v>190000</v>
      </c>
      <c r="G1985" s="4">
        <v>19000</v>
      </c>
      <c r="H1985" s="4">
        <v>209000</v>
      </c>
    </row>
    <row r="1986" spans="1:8" ht="15.75">
      <c r="A1986" s="32" t="s">
        <v>12</v>
      </c>
      <c r="B1986" s="32" t="s">
        <v>1301</v>
      </c>
      <c r="C1986" s="32" t="s">
        <v>1300</v>
      </c>
      <c r="D1986" s="32"/>
      <c r="E1986" s="4">
        <v>50</v>
      </c>
      <c r="F1986" s="4">
        <v>190000</v>
      </c>
      <c r="G1986" s="4">
        <v>19000</v>
      </c>
      <c r="H1986" s="4">
        <v>209000</v>
      </c>
    </row>
    <row r="1987" spans="1:8" ht="15.75">
      <c r="A1987" s="32" t="s">
        <v>12</v>
      </c>
      <c r="B1987" s="32" t="s">
        <v>1303</v>
      </c>
      <c r="C1987" s="32" t="s">
        <v>1302</v>
      </c>
      <c r="D1987" s="32"/>
      <c r="E1987" s="4">
        <v>103</v>
      </c>
      <c r="F1987" s="4">
        <v>406000</v>
      </c>
      <c r="G1987" s="4">
        <v>40600</v>
      </c>
      <c r="H1987" s="4">
        <v>446600</v>
      </c>
    </row>
    <row r="1988" spans="1:8" ht="15.75">
      <c r="A1988" s="32" t="s">
        <v>12</v>
      </c>
      <c r="B1988" s="32" t="s">
        <v>1307</v>
      </c>
      <c r="C1988" s="32" t="s">
        <v>1306</v>
      </c>
      <c r="D1988" s="32" t="s">
        <v>1308</v>
      </c>
      <c r="E1988" s="4">
        <v>110</v>
      </c>
      <c r="F1988" s="4">
        <v>445500</v>
      </c>
      <c r="G1988" s="4">
        <v>44550</v>
      </c>
      <c r="H1988" s="4">
        <v>490050</v>
      </c>
    </row>
    <row r="1989" spans="1:8" ht="15.75">
      <c r="A1989" s="32" t="s">
        <v>12</v>
      </c>
      <c r="B1989" s="32" t="s">
        <v>1312</v>
      </c>
      <c r="C1989" s="32" t="s">
        <v>1311</v>
      </c>
      <c r="D1989" s="32"/>
      <c r="E1989" s="4">
        <v>60</v>
      </c>
      <c r="F1989" s="4">
        <v>243000</v>
      </c>
      <c r="G1989" s="4">
        <v>24300</v>
      </c>
      <c r="H1989" s="4">
        <v>267300</v>
      </c>
    </row>
    <row r="1990" spans="1:8" ht="15.75">
      <c r="A1990" s="32" t="s">
        <v>12</v>
      </c>
      <c r="B1990" s="32" t="s">
        <v>1318</v>
      </c>
      <c r="C1990" s="32" t="s">
        <v>1317</v>
      </c>
      <c r="D1990" s="32" t="s">
        <v>1319</v>
      </c>
      <c r="E1990" s="4">
        <v>160</v>
      </c>
      <c r="F1990" s="4">
        <v>648000</v>
      </c>
      <c r="G1990" s="4">
        <v>64800</v>
      </c>
      <c r="H1990" s="4">
        <v>712800</v>
      </c>
    </row>
    <row r="1991" spans="1:8" ht="15.75">
      <c r="A1991" s="32" t="s">
        <v>12</v>
      </c>
      <c r="B1991" s="32" t="s">
        <v>1356</v>
      </c>
      <c r="C1991" s="32" t="s">
        <v>1355</v>
      </c>
      <c r="D1991" s="32" t="s">
        <v>1352</v>
      </c>
      <c r="E1991" s="4">
        <v>270</v>
      </c>
      <c r="F1991" s="4">
        <v>259000</v>
      </c>
      <c r="G1991" s="4">
        <v>25900</v>
      </c>
      <c r="H1991" s="4">
        <v>284900</v>
      </c>
    </row>
    <row r="1992" spans="1:8" ht="15.75">
      <c r="A1992" s="32" t="s">
        <v>12</v>
      </c>
      <c r="B1992" s="32" t="s">
        <v>1363</v>
      </c>
      <c r="C1992" s="32" t="s">
        <v>1362</v>
      </c>
      <c r="D1992" s="32" t="s">
        <v>1342</v>
      </c>
      <c r="E1992" s="4">
        <v>4</v>
      </c>
      <c r="F1992" s="4">
        <v>50000</v>
      </c>
      <c r="G1992" s="4">
        <v>5000</v>
      </c>
      <c r="H1992" s="4">
        <v>55000</v>
      </c>
    </row>
    <row r="1993" spans="1:8" ht="15.75">
      <c r="A1993" s="32" t="s">
        <v>12</v>
      </c>
      <c r="B1993" s="32" t="s">
        <v>1365</v>
      </c>
      <c r="C1993" s="32" t="s">
        <v>1364</v>
      </c>
      <c r="D1993" s="32" t="s">
        <v>1352</v>
      </c>
      <c r="E1993" s="4">
        <v>1208</v>
      </c>
      <c r="F1993" s="4">
        <v>1087200</v>
      </c>
      <c r="G1993" s="4">
        <v>108720</v>
      </c>
      <c r="H1993" s="4">
        <v>1195920</v>
      </c>
    </row>
    <row r="1994" spans="1:8" ht="15.75">
      <c r="A1994" s="32" t="s">
        <v>12</v>
      </c>
      <c r="B1994" s="32" t="s">
        <v>1370</v>
      </c>
      <c r="C1994" s="32" t="s">
        <v>1369</v>
      </c>
      <c r="D1994" s="32" t="s">
        <v>1352</v>
      </c>
      <c r="E1994" s="4">
        <v>275</v>
      </c>
      <c r="F1994" s="4">
        <v>6875000</v>
      </c>
      <c r="G1994" s="4">
        <v>687500</v>
      </c>
      <c r="H1994" s="4">
        <v>7562500</v>
      </c>
    </row>
    <row r="1995" spans="1:8" ht="15.75">
      <c r="A1995" s="32" t="s">
        <v>12</v>
      </c>
      <c r="B1995" s="32" t="s">
        <v>1373</v>
      </c>
      <c r="C1995" s="32" t="s">
        <v>1362</v>
      </c>
      <c r="D1995" s="32" t="s">
        <v>1374</v>
      </c>
      <c r="E1995" s="4">
        <v>55</v>
      </c>
      <c r="F1995" s="4">
        <v>602500</v>
      </c>
      <c r="G1995" s="4">
        <v>60250</v>
      </c>
      <c r="H1995" s="4">
        <v>662750</v>
      </c>
    </row>
    <row r="1996" spans="1:8" ht="15.75">
      <c r="A1996" s="32" t="s">
        <v>12</v>
      </c>
      <c r="B1996" s="32" t="s">
        <v>1377</v>
      </c>
      <c r="C1996" s="32" t="s">
        <v>1376</v>
      </c>
      <c r="D1996" s="32" t="s">
        <v>1378</v>
      </c>
      <c r="E1996" s="4">
        <v>60</v>
      </c>
      <c r="F1996" s="4">
        <v>708000</v>
      </c>
      <c r="G1996" s="4">
        <v>70800</v>
      </c>
      <c r="H1996" s="4">
        <v>778800</v>
      </c>
    </row>
    <row r="1997" spans="1:8" ht="15.75">
      <c r="A1997" s="32" t="s">
        <v>12</v>
      </c>
      <c r="B1997" s="32" t="s">
        <v>1389</v>
      </c>
      <c r="C1997" s="32" t="s">
        <v>1388</v>
      </c>
      <c r="D1997" s="32" t="s">
        <v>1390</v>
      </c>
      <c r="E1997" s="4">
        <v>27</v>
      </c>
      <c r="F1997" s="4">
        <v>54000</v>
      </c>
      <c r="G1997" s="4">
        <v>5400</v>
      </c>
      <c r="H1997" s="4">
        <v>59400</v>
      </c>
    </row>
    <row r="1998" spans="1:8" ht="15.75">
      <c r="A1998" s="32" t="s">
        <v>12</v>
      </c>
      <c r="B1998" s="32" t="s">
        <v>1406</v>
      </c>
      <c r="C1998" s="32" t="s">
        <v>1405</v>
      </c>
      <c r="D1998" s="32" t="s">
        <v>1352</v>
      </c>
      <c r="E1998" s="4">
        <v>20</v>
      </c>
      <c r="F1998" s="4">
        <v>32420</v>
      </c>
      <c r="G1998" s="4">
        <v>3242</v>
      </c>
      <c r="H1998" s="4">
        <v>35662</v>
      </c>
    </row>
    <row r="1999" spans="1:8" ht="15.75">
      <c r="A1999" s="32" t="s">
        <v>12</v>
      </c>
      <c r="B1999" s="32" t="s">
        <v>1407</v>
      </c>
      <c r="C1999" s="32" t="s">
        <v>1405</v>
      </c>
      <c r="D1999" s="32" t="s">
        <v>52</v>
      </c>
      <c r="E1999" s="4">
        <v>10</v>
      </c>
      <c r="F1999" s="4">
        <v>24690</v>
      </c>
      <c r="G1999" s="4">
        <v>2469</v>
      </c>
      <c r="H1999" s="4">
        <v>27159</v>
      </c>
    </row>
    <row r="2000" spans="1:8" ht="15.75">
      <c r="A2000" s="32" t="s">
        <v>12</v>
      </c>
      <c r="B2000" s="32" t="s">
        <v>1408</v>
      </c>
      <c r="C2000" s="32" t="s">
        <v>1405</v>
      </c>
      <c r="D2000" s="32" t="s">
        <v>104</v>
      </c>
      <c r="E2000" s="4">
        <v>10</v>
      </c>
      <c r="F2000" s="4">
        <v>31060</v>
      </c>
      <c r="G2000" s="4">
        <v>3106</v>
      </c>
      <c r="H2000" s="4">
        <v>34166</v>
      </c>
    </row>
    <row r="2001" spans="1:8" ht="15.75">
      <c r="A2001" s="32" t="s">
        <v>12</v>
      </c>
      <c r="B2001" s="32" t="s">
        <v>1409</v>
      </c>
      <c r="C2001" s="32" t="s">
        <v>1405</v>
      </c>
      <c r="D2001" s="32" t="s">
        <v>54</v>
      </c>
      <c r="E2001" s="4">
        <v>10</v>
      </c>
      <c r="F2001" s="4">
        <v>36810</v>
      </c>
      <c r="G2001" s="4">
        <v>3681</v>
      </c>
      <c r="H2001" s="4">
        <v>40491</v>
      </c>
    </row>
    <row r="2002" spans="1:8" ht="15.75">
      <c r="A2002" s="32" t="s">
        <v>12</v>
      </c>
      <c r="B2002" s="32" t="s">
        <v>1410</v>
      </c>
      <c r="C2002" s="32" t="s">
        <v>1405</v>
      </c>
      <c r="D2002" s="32" t="s">
        <v>65</v>
      </c>
      <c r="E2002" s="4">
        <v>5</v>
      </c>
      <c r="F2002" s="4">
        <v>21595</v>
      </c>
      <c r="G2002" s="4">
        <v>2160</v>
      </c>
      <c r="H2002" s="4">
        <v>23755</v>
      </c>
    </row>
    <row r="2003" spans="1:8" ht="15.75">
      <c r="A2003" s="32" t="s">
        <v>12</v>
      </c>
      <c r="B2003" s="32" t="s">
        <v>1411</v>
      </c>
      <c r="C2003" s="32" t="s">
        <v>1405</v>
      </c>
      <c r="D2003" s="32" t="s">
        <v>58</v>
      </c>
      <c r="E2003" s="4">
        <v>20</v>
      </c>
      <c r="F2003" s="4">
        <v>40000</v>
      </c>
      <c r="G2003" s="4">
        <v>4000</v>
      </c>
      <c r="H2003" s="4">
        <v>44000</v>
      </c>
    </row>
    <row r="2004" spans="1:8" ht="15.75">
      <c r="A2004" s="32" t="s">
        <v>12</v>
      </c>
      <c r="B2004" s="32" t="s">
        <v>1419</v>
      </c>
      <c r="C2004" s="32" t="s">
        <v>1417</v>
      </c>
      <c r="D2004" s="32" t="s">
        <v>73</v>
      </c>
      <c r="E2004" s="4">
        <v>10</v>
      </c>
      <c r="F2004" s="4">
        <v>19000</v>
      </c>
      <c r="G2004" s="4">
        <v>1900</v>
      </c>
      <c r="H2004" s="4">
        <v>20900</v>
      </c>
    </row>
    <row r="2005" spans="1:8" ht="15.75">
      <c r="A2005" s="32" t="s">
        <v>12</v>
      </c>
      <c r="B2005" s="32" t="s">
        <v>1421</v>
      </c>
      <c r="C2005" s="32" t="s">
        <v>1417</v>
      </c>
      <c r="D2005" s="32" t="s">
        <v>184</v>
      </c>
      <c r="E2005" s="4">
        <v>42</v>
      </c>
      <c r="F2005" s="4">
        <v>79800</v>
      </c>
      <c r="G2005" s="4">
        <v>7980</v>
      </c>
      <c r="H2005" s="4">
        <v>87780</v>
      </c>
    </row>
    <row r="2006" spans="1:8" ht="15.75">
      <c r="A2006" s="32" t="s">
        <v>12</v>
      </c>
      <c r="B2006" s="32" t="s">
        <v>1422</v>
      </c>
      <c r="C2006" s="32" t="s">
        <v>1417</v>
      </c>
      <c r="D2006" s="32" t="s">
        <v>56</v>
      </c>
      <c r="E2006" s="4">
        <v>50</v>
      </c>
      <c r="F2006" s="4">
        <v>70000</v>
      </c>
      <c r="G2006" s="4">
        <v>7000</v>
      </c>
      <c r="H2006" s="4">
        <v>77000</v>
      </c>
    </row>
    <row r="2007" spans="1:8" ht="15.75">
      <c r="A2007" s="32" t="s">
        <v>12</v>
      </c>
      <c r="B2007" s="32" t="s">
        <v>1423</v>
      </c>
      <c r="C2007" s="32" t="s">
        <v>1417</v>
      </c>
      <c r="D2007" s="32" t="s">
        <v>58</v>
      </c>
      <c r="E2007" s="4">
        <v>50</v>
      </c>
      <c r="F2007" s="4">
        <v>93550</v>
      </c>
      <c r="G2007" s="4">
        <v>9355</v>
      </c>
      <c r="H2007" s="4">
        <v>102905</v>
      </c>
    </row>
    <row r="2008" spans="1:8" ht="15.75">
      <c r="A2008" s="32" t="s">
        <v>12</v>
      </c>
      <c r="B2008" s="32" t="s">
        <v>1425</v>
      </c>
      <c r="C2008" s="32" t="s">
        <v>1424</v>
      </c>
      <c r="D2008" s="32" t="s">
        <v>102</v>
      </c>
      <c r="E2008" s="4">
        <v>2</v>
      </c>
      <c r="F2008" s="4">
        <v>4600</v>
      </c>
      <c r="G2008" s="4">
        <v>460</v>
      </c>
      <c r="H2008" s="4">
        <v>5060</v>
      </c>
    </row>
    <row r="2009" spans="1:8" ht="15.75">
      <c r="A2009" s="32" t="s">
        <v>12</v>
      </c>
      <c r="B2009" s="32" t="s">
        <v>1430</v>
      </c>
      <c r="C2009" s="32" t="s">
        <v>1426</v>
      </c>
      <c r="D2009" s="32" t="s">
        <v>184</v>
      </c>
      <c r="E2009" s="4">
        <v>1</v>
      </c>
      <c r="F2009" s="4">
        <v>1900</v>
      </c>
      <c r="G2009" s="4">
        <v>190</v>
      </c>
      <c r="H2009" s="4">
        <v>2090</v>
      </c>
    </row>
    <row r="2010" spans="1:8" ht="15.75">
      <c r="A2010" s="32" t="s">
        <v>12</v>
      </c>
      <c r="B2010" s="32" t="s">
        <v>1432</v>
      </c>
      <c r="C2010" s="32" t="s">
        <v>1426</v>
      </c>
      <c r="D2010" s="32" t="s">
        <v>58</v>
      </c>
      <c r="E2010" s="4">
        <v>2</v>
      </c>
      <c r="F2010" s="4">
        <v>4200</v>
      </c>
      <c r="G2010" s="4">
        <v>420</v>
      </c>
      <c r="H2010" s="4">
        <v>4620</v>
      </c>
    </row>
    <row r="2011" spans="1:8" ht="15.75">
      <c r="A2011" s="32" t="s">
        <v>12</v>
      </c>
      <c r="B2011" s="32" t="s">
        <v>1435</v>
      </c>
      <c r="C2011" s="32" t="s">
        <v>1433</v>
      </c>
      <c r="D2011" s="32" t="s">
        <v>52</v>
      </c>
      <c r="E2011" s="4">
        <v>5</v>
      </c>
      <c r="F2011" s="4">
        <v>9330</v>
      </c>
      <c r="G2011" s="4">
        <v>933</v>
      </c>
      <c r="H2011" s="4">
        <v>10263</v>
      </c>
    </row>
    <row r="2012" spans="1:8" ht="15.75">
      <c r="A2012" s="32" t="s">
        <v>12</v>
      </c>
      <c r="B2012" s="32" t="s">
        <v>1436</v>
      </c>
      <c r="C2012" s="32" t="s">
        <v>1433</v>
      </c>
      <c r="D2012" s="32" t="s">
        <v>104</v>
      </c>
      <c r="E2012" s="4">
        <v>5</v>
      </c>
      <c r="F2012" s="4">
        <v>11670</v>
      </c>
      <c r="G2012" s="4">
        <v>1167</v>
      </c>
      <c r="H2012" s="4">
        <v>12837</v>
      </c>
    </row>
    <row r="2013" spans="1:8" ht="15.75">
      <c r="A2013" s="32" t="s">
        <v>12</v>
      </c>
      <c r="B2013" s="32" t="s">
        <v>1437</v>
      </c>
      <c r="C2013" s="32" t="s">
        <v>1433</v>
      </c>
      <c r="D2013" s="32" t="s">
        <v>54</v>
      </c>
      <c r="E2013" s="4">
        <v>20</v>
      </c>
      <c r="F2013" s="4">
        <v>69260</v>
      </c>
      <c r="G2013" s="4">
        <v>6926</v>
      </c>
      <c r="H2013" s="4">
        <v>76186</v>
      </c>
    </row>
    <row r="2014" spans="1:8" ht="15.75">
      <c r="A2014" s="32" t="s">
        <v>12</v>
      </c>
      <c r="B2014" s="32" t="s">
        <v>1438</v>
      </c>
      <c r="C2014" s="32" t="s">
        <v>1433</v>
      </c>
      <c r="D2014" s="32" t="s">
        <v>65</v>
      </c>
      <c r="E2014" s="4">
        <v>5</v>
      </c>
      <c r="F2014" s="4">
        <v>20500</v>
      </c>
      <c r="G2014" s="4">
        <v>2050</v>
      </c>
      <c r="H2014" s="4">
        <v>22550</v>
      </c>
    </row>
    <row r="2015" spans="1:8" ht="15.75">
      <c r="A2015" s="32" t="s">
        <v>12</v>
      </c>
      <c r="B2015" s="32" t="s">
        <v>1439</v>
      </c>
      <c r="C2015" s="32" t="s">
        <v>1433</v>
      </c>
      <c r="D2015" s="32" t="s">
        <v>56</v>
      </c>
      <c r="E2015" s="4">
        <v>20</v>
      </c>
      <c r="F2015" s="4">
        <v>25100</v>
      </c>
      <c r="G2015" s="4">
        <v>2510</v>
      </c>
      <c r="H2015" s="4">
        <v>27610</v>
      </c>
    </row>
    <row r="2016" spans="1:8" ht="15.75">
      <c r="A2016" s="32" t="s">
        <v>12</v>
      </c>
      <c r="B2016" s="32" t="s">
        <v>1440</v>
      </c>
      <c r="C2016" s="32" t="s">
        <v>1433</v>
      </c>
      <c r="D2016" s="32" t="s">
        <v>58</v>
      </c>
      <c r="E2016" s="4">
        <v>5</v>
      </c>
      <c r="F2016" s="4">
        <v>9095</v>
      </c>
      <c r="G2016" s="4">
        <v>910</v>
      </c>
      <c r="H2016" s="4">
        <v>10005</v>
      </c>
    </row>
    <row r="2017" spans="1:8" ht="15.75">
      <c r="A2017" s="32" t="s">
        <v>12</v>
      </c>
      <c r="B2017" s="32" t="s">
        <v>1474</v>
      </c>
      <c r="C2017" s="32" t="s">
        <v>1473</v>
      </c>
      <c r="D2017" s="32" t="s">
        <v>1475</v>
      </c>
      <c r="E2017" s="4">
        <v>35164</v>
      </c>
      <c r="F2017" s="4">
        <v>5450420</v>
      </c>
      <c r="G2017" s="4">
        <v>545041</v>
      </c>
      <c r="H2017" s="4">
        <v>5995461</v>
      </c>
    </row>
    <row r="2018" spans="1:8" ht="15.75">
      <c r="A2018" s="32" t="s">
        <v>12</v>
      </c>
      <c r="B2018" s="32" t="s">
        <v>1476</v>
      </c>
      <c r="C2018" s="32" t="s">
        <v>1473</v>
      </c>
      <c r="D2018" s="32" t="s">
        <v>1477</v>
      </c>
      <c r="E2018" s="4">
        <v>10000</v>
      </c>
      <c r="F2018" s="4">
        <v>1100000</v>
      </c>
      <c r="G2018" s="4">
        <v>110000</v>
      </c>
      <c r="H2018" s="4">
        <v>1210000</v>
      </c>
    </row>
    <row r="2019" spans="1:8" ht="15.75">
      <c r="A2019" s="32" t="s">
        <v>12</v>
      </c>
      <c r="B2019" s="32" t="s">
        <v>1479</v>
      </c>
      <c r="C2019" s="32" t="s">
        <v>1478</v>
      </c>
      <c r="D2019" s="32" t="s">
        <v>1480</v>
      </c>
      <c r="E2019" s="4">
        <v>132576</v>
      </c>
      <c r="F2019" s="4">
        <v>21744064</v>
      </c>
      <c r="G2019" s="4">
        <v>2174403</v>
      </c>
      <c r="H2019" s="4">
        <v>23918467</v>
      </c>
    </row>
    <row r="2020" spans="1:8" ht="15.75">
      <c r="A2020" s="32" t="s">
        <v>12</v>
      </c>
      <c r="B2020" s="32" t="s">
        <v>1481</v>
      </c>
      <c r="C2020" s="32" t="s">
        <v>1478</v>
      </c>
      <c r="D2020" s="32" t="s">
        <v>1477</v>
      </c>
      <c r="E2020" s="4">
        <v>100000</v>
      </c>
      <c r="F2020" s="4">
        <v>11000000</v>
      </c>
      <c r="G2020" s="4">
        <v>1100000</v>
      </c>
      <c r="H2020" s="4">
        <v>12100000</v>
      </c>
    </row>
    <row r="2021" spans="1:8" ht="15.75">
      <c r="A2021" s="32" t="s">
        <v>12</v>
      </c>
      <c r="B2021" s="32" t="s">
        <v>1495</v>
      </c>
      <c r="C2021" s="32" t="s">
        <v>1494</v>
      </c>
      <c r="D2021" s="32" t="s">
        <v>1496</v>
      </c>
      <c r="E2021" s="4">
        <v>100</v>
      </c>
      <c r="F2021" s="4">
        <v>109000</v>
      </c>
      <c r="G2021" s="4">
        <v>10900</v>
      </c>
      <c r="H2021" s="4">
        <v>119900</v>
      </c>
    </row>
    <row r="2022" spans="1:8" ht="15.75">
      <c r="A2022" s="32" t="s">
        <v>12</v>
      </c>
      <c r="B2022" s="32" t="s">
        <v>1498</v>
      </c>
      <c r="C2022" s="32" t="s">
        <v>1497</v>
      </c>
      <c r="D2022" s="32" t="s">
        <v>1499</v>
      </c>
      <c r="E2022" s="4">
        <v>122</v>
      </c>
      <c r="F2022" s="4">
        <v>183000</v>
      </c>
      <c r="G2022" s="4">
        <v>18300</v>
      </c>
      <c r="H2022" s="4">
        <v>201300</v>
      </c>
    </row>
    <row r="2023" spans="1:8" ht="15.75">
      <c r="A2023" s="32" t="s">
        <v>12</v>
      </c>
      <c r="B2023" s="32" t="s">
        <v>1501</v>
      </c>
      <c r="C2023" s="32" t="s">
        <v>1500</v>
      </c>
      <c r="D2023" s="32" t="s">
        <v>1502</v>
      </c>
      <c r="E2023" s="4">
        <v>240</v>
      </c>
      <c r="F2023" s="4">
        <v>228000</v>
      </c>
      <c r="G2023" s="4">
        <v>22800</v>
      </c>
      <c r="H2023" s="4">
        <v>250800</v>
      </c>
    </row>
    <row r="2024" spans="1:8" ht="15.75">
      <c r="A2024" s="32" t="s">
        <v>12</v>
      </c>
      <c r="B2024" s="32" t="s">
        <v>1504</v>
      </c>
      <c r="C2024" s="32" t="s">
        <v>1503</v>
      </c>
      <c r="D2024" s="32" t="s">
        <v>1505</v>
      </c>
      <c r="E2024" s="4">
        <v>50</v>
      </c>
      <c r="F2024" s="4">
        <v>42500</v>
      </c>
      <c r="G2024" s="4">
        <v>4250</v>
      </c>
      <c r="H2024" s="4">
        <v>46750</v>
      </c>
    </row>
    <row r="2025" spans="1:8" ht="15.75">
      <c r="A2025" s="32" t="s">
        <v>12</v>
      </c>
      <c r="B2025" s="32" t="s">
        <v>1510</v>
      </c>
      <c r="C2025" s="32" t="s">
        <v>1509</v>
      </c>
      <c r="D2025" s="32" t="s">
        <v>1511</v>
      </c>
      <c r="E2025" s="4">
        <v>1690</v>
      </c>
      <c r="F2025" s="4">
        <v>111540</v>
      </c>
      <c r="G2025" s="4">
        <v>11154</v>
      </c>
      <c r="H2025" s="4">
        <v>122694</v>
      </c>
    </row>
    <row r="2026" spans="1:8" ht="15.75">
      <c r="A2026" s="32" t="s">
        <v>12</v>
      </c>
      <c r="B2026" s="32" t="s">
        <v>1513</v>
      </c>
      <c r="C2026" s="32" t="s">
        <v>1512</v>
      </c>
      <c r="D2026" s="32" t="s">
        <v>1514</v>
      </c>
      <c r="E2026" s="4">
        <v>500</v>
      </c>
      <c r="F2026" s="4">
        <v>30000</v>
      </c>
      <c r="G2026" s="4">
        <v>3000</v>
      </c>
      <c r="H2026" s="4">
        <v>33000</v>
      </c>
    </row>
    <row r="2027" spans="1:8" ht="15.75">
      <c r="A2027" s="32" t="s">
        <v>12</v>
      </c>
      <c r="B2027" s="32" t="s">
        <v>1521</v>
      </c>
      <c r="C2027" s="32" t="s">
        <v>1520</v>
      </c>
      <c r="D2027" s="32" t="s">
        <v>1522</v>
      </c>
      <c r="E2027" s="4">
        <v>2</v>
      </c>
      <c r="F2027" s="4">
        <v>38000</v>
      </c>
      <c r="G2027" s="4">
        <v>3800</v>
      </c>
      <c r="H2027" s="4">
        <v>41800</v>
      </c>
    </row>
    <row r="2028" spans="1:8" ht="15.75">
      <c r="A2028" s="32" t="s">
        <v>12</v>
      </c>
      <c r="B2028" s="32" t="s">
        <v>1524</v>
      </c>
      <c r="C2028" s="32" t="s">
        <v>1523</v>
      </c>
      <c r="D2028" s="32" t="s">
        <v>1525</v>
      </c>
      <c r="E2028" s="4">
        <v>10</v>
      </c>
      <c r="F2028" s="4">
        <v>32320</v>
      </c>
      <c r="G2028" s="4">
        <v>3232</v>
      </c>
      <c r="H2028" s="4">
        <v>35552</v>
      </c>
    </row>
    <row r="2029" spans="1:8" ht="15.75">
      <c r="A2029" s="32" t="s">
        <v>12</v>
      </c>
      <c r="B2029" s="32" t="s">
        <v>1527</v>
      </c>
      <c r="C2029" s="32" t="s">
        <v>1526</v>
      </c>
      <c r="D2029" s="32"/>
      <c r="E2029" s="4">
        <v>2</v>
      </c>
      <c r="F2029" s="4">
        <v>44000</v>
      </c>
      <c r="G2029" s="4">
        <v>4400</v>
      </c>
      <c r="H2029" s="4">
        <v>48400</v>
      </c>
    </row>
    <row r="2030" spans="1:8" ht="15.75">
      <c r="A2030" s="32" t="s">
        <v>12</v>
      </c>
      <c r="B2030" s="32" t="s">
        <v>1529</v>
      </c>
      <c r="C2030" s="32" t="s">
        <v>1528</v>
      </c>
      <c r="D2030" s="32" t="s">
        <v>1530</v>
      </c>
      <c r="E2030" s="4">
        <v>4500</v>
      </c>
      <c r="F2030" s="4">
        <v>12093000</v>
      </c>
      <c r="G2030" s="4">
        <v>1209300</v>
      </c>
      <c r="H2030" s="4">
        <v>13302300</v>
      </c>
    </row>
    <row r="2031" spans="1:8" ht="15.75">
      <c r="A2031" s="32" t="s">
        <v>12</v>
      </c>
      <c r="B2031" s="32" t="s">
        <v>1532</v>
      </c>
      <c r="C2031" s="32" t="s">
        <v>1531</v>
      </c>
      <c r="D2031" s="32" t="s">
        <v>1533</v>
      </c>
      <c r="E2031" s="4">
        <v>45</v>
      </c>
      <c r="F2031" s="4">
        <v>6159520</v>
      </c>
      <c r="G2031" s="4">
        <v>615952</v>
      </c>
      <c r="H2031" s="4">
        <v>6775472</v>
      </c>
    </row>
    <row r="2032" spans="1:8" ht="15.75">
      <c r="A2032" s="32" t="s">
        <v>12</v>
      </c>
      <c r="B2032" s="32" t="s">
        <v>1535</v>
      </c>
      <c r="C2032" s="32" t="s">
        <v>1534</v>
      </c>
      <c r="D2032" s="32" t="s">
        <v>1536</v>
      </c>
      <c r="E2032" s="4">
        <v>7060</v>
      </c>
      <c r="F2032" s="4">
        <v>18497200</v>
      </c>
      <c r="G2032" s="4">
        <v>1849720</v>
      </c>
      <c r="H2032" s="4">
        <v>20346920</v>
      </c>
    </row>
    <row r="2033" spans="1:8" ht="15.75">
      <c r="A2033" s="32" t="s">
        <v>12</v>
      </c>
      <c r="B2033" s="32" t="s">
        <v>1541</v>
      </c>
      <c r="C2033" s="32" t="s">
        <v>1540</v>
      </c>
      <c r="D2033" s="32" t="s">
        <v>1542</v>
      </c>
      <c r="E2033" s="4">
        <v>710</v>
      </c>
      <c r="F2033" s="4">
        <v>5431500</v>
      </c>
      <c r="G2033" s="4">
        <v>543150</v>
      </c>
      <c r="H2033" s="4">
        <v>5974650</v>
      </c>
    </row>
    <row r="2034" spans="1:8" ht="15.75">
      <c r="A2034" s="32" t="s">
        <v>12</v>
      </c>
      <c r="B2034" s="32" t="s">
        <v>1544</v>
      </c>
      <c r="C2034" s="32" t="s">
        <v>1543</v>
      </c>
      <c r="D2034" s="32" t="s">
        <v>1545</v>
      </c>
      <c r="E2034" s="4">
        <v>650</v>
      </c>
      <c r="F2034" s="4">
        <v>2782000</v>
      </c>
      <c r="G2034" s="4">
        <v>278200</v>
      </c>
      <c r="H2034" s="4">
        <v>3060200</v>
      </c>
    </row>
    <row r="2035" spans="1:8" ht="15.75">
      <c r="A2035" s="32" t="s">
        <v>12</v>
      </c>
      <c r="B2035" s="32" t="s">
        <v>1550</v>
      </c>
      <c r="C2035" s="32" t="s">
        <v>1549</v>
      </c>
      <c r="D2035" s="32" t="s">
        <v>1551</v>
      </c>
      <c r="E2035" s="4"/>
      <c r="F2035" s="4"/>
      <c r="G2035" s="4"/>
      <c r="H2035" s="4"/>
    </row>
    <row r="2036" spans="1:8" ht="15.75">
      <c r="A2036" s="32" t="s">
        <v>12</v>
      </c>
      <c r="B2036" s="32" t="s">
        <v>1567</v>
      </c>
      <c r="C2036" s="32" t="s">
        <v>1566</v>
      </c>
      <c r="D2036" s="32" t="s">
        <v>1568</v>
      </c>
      <c r="E2036" s="4">
        <v>100</v>
      </c>
      <c r="F2036" s="4">
        <v>3300</v>
      </c>
      <c r="G2036" s="4">
        <v>330</v>
      </c>
      <c r="H2036" s="4">
        <v>3630</v>
      </c>
    </row>
    <row r="2037" spans="1:8" ht="15.75">
      <c r="A2037" s="32" t="s">
        <v>12</v>
      </c>
      <c r="B2037" s="32" t="s">
        <v>1573</v>
      </c>
      <c r="C2037" s="32" t="s">
        <v>1572</v>
      </c>
      <c r="D2037" s="32" t="s">
        <v>1571</v>
      </c>
      <c r="E2037" s="4">
        <v>67300</v>
      </c>
      <c r="F2037" s="4">
        <v>3334600</v>
      </c>
      <c r="G2037" s="4">
        <v>333460</v>
      </c>
      <c r="H2037" s="4">
        <v>3668060</v>
      </c>
    </row>
    <row r="2038" spans="1:8" ht="15.75">
      <c r="A2038" s="32" t="s">
        <v>12</v>
      </c>
      <c r="B2038" s="32" t="s">
        <v>1580</v>
      </c>
      <c r="C2038" s="32" t="s">
        <v>1572</v>
      </c>
      <c r="D2038" s="32" t="s">
        <v>1578</v>
      </c>
      <c r="E2038" s="4">
        <v>30000</v>
      </c>
      <c r="F2038" s="4">
        <v>1483268</v>
      </c>
      <c r="G2038" s="4">
        <v>148326</v>
      </c>
      <c r="H2038" s="4">
        <v>1631594</v>
      </c>
    </row>
    <row r="2039" spans="1:8" ht="15.75">
      <c r="A2039" s="32" t="s">
        <v>12</v>
      </c>
      <c r="B2039" s="32" t="s">
        <v>1581</v>
      </c>
      <c r="C2039" s="32" t="s">
        <v>1572</v>
      </c>
      <c r="D2039" s="32" t="s">
        <v>1582</v>
      </c>
      <c r="E2039" s="4">
        <v>400</v>
      </c>
      <c r="F2039" s="4">
        <v>21200</v>
      </c>
      <c r="G2039" s="4">
        <v>2120</v>
      </c>
      <c r="H2039" s="4">
        <v>23320</v>
      </c>
    </row>
    <row r="2040" spans="1:8" ht="15.75">
      <c r="A2040" s="32" t="s">
        <v>12</v>
      </c>
      <c r="B2040" s="32" t="s">
        <v>1583</v>
      </c>
      <c r="C2040" s="32" t="s">
        <v>1572</v>
      </c>
      <c r="D2040" s="32" t="s">
        <v>1584</v>
      </c>
      <c r="E2040" s="4">
        <v>1100</v>
      </c>
      <c r="F2040" s="4">
        <v>57200</v>
      </c>
      <c r="G2040" s="4">
        <v>5720</v>
      </c>
      <c r="H2040" s="4">
        <v>62920</v>
      </c>
    </row>
    <row r="2041" spans="1:8" ht="15.75">
      <c r="A2041" s="32" t="s">
        <v>12</v>
      </c>
      <c r="B2041" s="32" t="s">
        <v>1585</v>
      </c>
      <c r="C2041" s="32" t="s">
        <v>1572</v>
      </c>
      <c r="D2041" s="32" t="s">
        <v>1584</v>
      </c>
      <c r="E2041" s="4">
        <v>3900</v>
      </c>
      <c r="F2041" s="4">
        <v>202800</v>
      </c>
      <c r="G2041" s="4">
        <v>20280</v>
      </c>
      <c r="H2041" s="4">
        <v>223080</v>
      </c>
    </row>
    <row r="2042" spans="1:8" ht="15.75">
      <c r="A2042" s="32" t="s">
        <v>12</v>
      </c>
      <c r="B2042" s="32" t="s">
        <v>1586</v>
      </c>
      <c r="C2042" s="32" t="s">
        <v>1572</v>
      </c>
      <c r="D2042" s="32" t="s">
        <v>1587</v>
      </c>
      <c r="E2042" s="4">
        <v>400</v>
      </c>
      <c r="F2042" s="4">
        <v>21120</v>
      </c>
      <c r="G2042" s="4">
        <v>2112</v>
      </c>
      <c r="H2042" s="4">
        <v>23232</v>
      </c>
    </row>
    <row r="2043" spans="1:8" ht="15.75">
      <c r="A2043" s="32" t="s">
        <v>12</v>
      </c>
      <c r="B2043" s="32" t="s">
        <v>1598</v>
      </c>
      <c r="C2043" s="32" t="s">
        <v>1597</v>
      </c>
      <c r="D2043" s="32" t="s">
        <v>1599</v>
      </c>
      <c r="E2043" s="4">
        <v>8</v>
      </c>
      <c r="F2043" s="4">
        <v>481400</v>
      </c>
      <c r="G2043" s="4">
        <v>48140</v>
      </c>
      <c r="H2043" s="4">
        <v>529540</v>
      </c>
    </row>
    <row r="2044" spans="1:8" ht="15.75">
      <c r="A2044" s="32" t="s">
        <v>12</v>
      </c>
      <c r="B2044" s="32" t="s">
        <v>1620</v>
      </c>
      <c r="C2044" s="32" t="s">
        <v>1619</v>
      </c>
      <c r="D2044" s="32" t="s">
        <v>1621</v>
      </c>
      <c r="E2044" s="4">
        <v>8</v>
      </c>
      <c r="F2044" s="4">
        <v>556300</v>
      </c>
      <c r="G2044" s="4">
        <v>55630</v>
      </c>
      <c r="H2044" s="4">
        <v>611930</v>
      </c>
    </row>
    <row r="2045" spans="1:8" ht="15.75">
      <c r="A2045" s="32" t="s">
        <v>12</v>
      </c>
      <c r="B2045" s="32" t="s">
        <v>1626</v>
      </c>
      <c r="C2045" s="32" t="s">
        <v>1625</v>
      </c>
      <c r="D2045" s="32" t="s">
        <v>1627</v>
      </c>
      <c r="E2045" s="4">
        <v>1</v>
      </c>
      <c r="F2045" s="4">
        <v>180000</v>
      </c>
      <c r="G2045" s="4">
        <v>18000</v>
      </c>
      <c r="H2045" s="4">
        <v>198000</v>
      </c>
    </row>
    <row r="2046" spans="1:8" ht="15.75">
      <c r="A2046" s="32" t="s">
        <v>12</v>
      </c>
      <c r="B2046" s="32" t="s">
        <v>1629</v>
      </c>
      <c r="C2046" s="32" t="s">
        <v>1628</v>
      </c>
      <c r="D2046" s="32" t="s">
        <v>1630</v>
      </c>
      <c r="E2046" s="4">
        <v>1</v>
      </c>
      <c r="F2046" s="4">
        <v>31000</v>
      </c>
      <c r="G2046" s="4">
        <v>3100</v>
      </c>
      <c r="H2046" s="4">
        <v>34100</v>
      </c>
    </row>
    <row r="2047" spans="1:8" ht="15.75">
      <c r="A2047" s="32" t="s">
        <v>12</v>
      </c>
      <c r="B2047" s="32" t="s">
        <v>1631</v>
      </c>
      <c r="C2047" s="32" t="s">
        <v>1628</v>
      </c>
      <c r="D2047" s="32" t="s">
        <v>1632</v>
      </c>
      <c r="E2047" s="4">
        <v>2</v>
      </c>
      <c r="F2047" s="4">
        <v>64000</v>
      </c>
      <c r="G2047" s="4">
        <v>6400</v>
      </c>
      <c r="H2047" s="4">
        <v>70400</v>
      </c>
    </row>
    <row r="2048" spans="1:8" ht="15.75">
      <c r="A2048" s="32" t="s">
        <v>12</v>
      </c>
      <c r="B2048" s="32" t="s">
        <v>1633</v>
      </c>
      <c r="C2048" s="32" t="s">
        <v>1628</v>
      </c>
      <c r="D2048" s="32" t="s">
        <v>1634</v>
      </c>
      <c r="E2048" s="4">
        <v>1</v>
      </c>
      <c r="F2048" s="4">
        <v>31000</v>
      </c>
      <c r="G2048" s="4">
        <v>3100</v>
      </c>
      <c r="H2048" s="4">
        <v>34100</v>
      </c>
    </row>
    <row r="2049" spans="1:8" ht="15.75">
      <c r="A2049" s="32" t="s">
        <v>12</v>
      </c>
      <c r="B2049" s="32" t="s">
        <v>1635</v>
      </c>
      <c r="C2049" s="32" t="s">
        <v>1628</v>
      </c>
      <c r="D2049" s="32" t="s">
        <v>1636</v>
      </c>
      <c r="E2049" s="4">
        <v>1</v>
      </c>
      <c r="F2049" s="4">
        <v>31000</v>
      </c>
      <c r="G2049" s="4">
        <v>3100</v>
      </c>
      <c r="H2049" s="4">
        <v>34100</v>
      </c>
    </row>
    <row r="2050" spans="1:8" ht="15.75">
      <c r="A2050" s="32" t="s">
        <v>12</v>
      </c>
      <c r="B2050" s="32" t="s">
        <v>1637</v>
      </c>
      <c r="C2050" s="32" t="s">
        <v>1628</v>
      </c>
      <c r="D2050" s="32" t="s">
        <v>1638</v>
      </c>
      <c r="E2050" s="4">
        <v>2</v>
      </c>
      <c r="F2050" s="4">
        <v>64000</v>
      </c>
      <c r="G2050" s="4">
        <v>6400</v>
      </c>
      <c r="H2050" s="4">
        <v>70400</v>
      </c>
    </row>
    <row r="2051" spans="1:8" ht="15.75">
      <c r="A2051" s="32" t="s">
        <v>12</v>
      </c>
      <c r="B2051" s="32" t="s">
        <v>1639</v>
      </c>
      <c r="C2051" s="32" t="s">
        <v>1628</v>
      </c>
      <c r="D2051" s="32" t="s">
        <v>1640</v>
      </c>
      <c r="E2051" s="4">
        <v>1</v>
      </c>
      <c r="F2051" s="4">
        <v>31000</v>
      </c>
      <c r="G2051" s="4">
        <v>3100</v>
      </c>
      <c r="H2051" s="4">
        <v>34100</v>
      </c>
    </row>
    <row r="2052" spans="1:8" ht="15.75">
      <c r="A2052" s="32" t="s">
        <v>12</v>
      </c>
      <c r="B2052" s="32" t="s">
        <v>1642</v>
      </c>
      <c r="C2052" s="32" t="s">
        <v>1641</v>
      </c>
      <c r="D2052" s="32" t="s">
        <v>1643</v>
      </c>
      <c r="E2052" s="4">
        <v>120</v>
      </c>
      <c r="F2052" s="4">
        <v>186000</v>
      </c>
      <c r="G2052" s="4">
        <v>18600</v>
      </c>
      <c r="H2052" s="4">
        <v>204600</v>
      </c>
    </row>
    <row r="2053" spans="1:8" ht="15.75">
      <c r="A2053" s="32" t="s">
        <v>12</v>
      </c>
      <c r="B2053" s="32" t="s">
        <v>1657</v>
      </c>
      <c r="C2053" s="32" t="s">
        <v>1656</v>
      </c>
      <c r="D2053" s="32" t="s">
        <v>1658</v>
      </c>
      <c r="E2053" s="4">
        <v>5</v>
      </c>
      <c r="F2053" s="4">
        <v>82000</v>
      </c>
      <c r="G2053" s="4">
        <v>8200</v>
      </c>
      <c r="H2053" s="4">
        <v>90200</v>
      </c>
    </row>
    <row r="2054" spans="1:8" ht="15.75">
      <c r="A2054" s="32" t="s">
        <v>12</v>
      </c>
      <c r="B2054" s="32" t="s">
        <v>1663</v>
      </c>
      <c r="C2054" s="32" t="s">
        <v>1662</v>
      </c>
      <c r="D2054" s="32" t="s">
        <v>1664</v>
      </c>
      <c r="E2054" s="4">
        <v>2</v>
      </c>
      <c r="F2054" s="4">
        <v>72000</v>
      </c>
      <c r="G2054" s="4">
        <v>7200</v>
      </c>
      <c r="H2054" s="4">
        <v>79200</v>
      </c>
    </row>
    <row r="2055" spans="1:8" ht="15.75">
      <c r="A2055" s="32" t="s">
        <v>12</v>
      </c>
      <c r="B2055" s="32" t="s">
        <v>1672</v>
      </c>
      <c r="C2055" s="32" t="s">
        <v>1671</v>
      </c>
      <c r="D2055" s="32" t="s">
        <v>1673</v>
      </c>
      <c r="E2055" s="4">
        <v>2</v>
      </c>
      <c r="F2055" s="4">
        <v>149000</v>
      </c>
      <c r="G2055" s="4">
        <v>14900</v>
      </c>
      <c r="H2055" s="4">
        <v>163900</v>
      </c>
    </row>
    <row r="2056" spans="1:8" ht="15.75">
      <c r="A2056" s="32" t="s">
        <v>12</v>
      </c>
      <c r="B2056" s="32" t="s">
        <v>1675</v>
      </c>
      <c r="C2056" s="32" t="s">
        <v>1674</v>
      </c>
      <c r="D2056" s="32" t="s">
        <v>1676</v>
      </c>
      <c r="E2056" s="4">
        <v>8</v>
      </c>
      <c r="F2056" s="4">
        <v>528000</v>
      </c>
      <c r="G2056" s="4">
        <v>52800</v>
      </c>
      <c r="H2056" s="4">
        <v>580800</v>
      </c>
    </row>
    <row r="2057" spans="1:8" ht="15.75">
      <c r="A2057" s="32" t="s">
        <v>12</v>
      </c>
      <c r="B2057" s="32" t="s">
        <v>1684</v>
      </c>
      <c r="C2057" s="32" t="s">
        <v>1683</v>
      </c>
      <c r="D2057" s="32" t="s">
        <v>1685</v>
      </c>
      <c r="E2057" s="4">
        <v>15</v>
      </c>
      <c r="F2057" s="4">
        <v>605500</v>
      </c>
      <c r="G2057" s="4">
        <v>60550</v>
      </c>
      <c r="H2057" s="4">
        <v>666050</v>
      </c>
    </row>
    <row r="2058" spans="1:8" ht="15.75">
      <c r="A2058" s="32" t="s">
        <v>12</v>
      </c>
      <c r="B2058" s="32" t="s">
        <v>1691</v>
      </c>
      <c r="C2058" s="32" t="s">
        <v>1628</v>
      </c>
      <c r="D2058" s="32" t="s">
        <v>1692</v>
      </c>
      <c r="E2058" s="4">
        <v>6</v>
      </c>
      <c r="F2058" s="4">
        <v>198000</v>
      </c>
      <c r="G2058" s="4">
        <v>19800</v>
      </c>
      <c r="H2058" s="4">
        <v>217800</v>
      </c>
    </row>
    <row r="2059" spans="1:8" ht="15.75">
      <c r="A2059" s="32" t="s">
        <v>12</v>
      </c>
      <c r="B2059" s="32" t="s">
        <v>1699</v>
      </c>
      <c r="C2059" s="32" t="s">
        <v>1698</v>
      </c>
      <c r="D2059" s="32" t="s">
        <v>1700</v>
      </c>
      <c r="E2059" s="4">
        <v>10</v>
      </c>
      <c r="F2059" s="4">
        <v>1103000</v>
      </c>
      <c r="G2059" s="4">
        <v>110300</v>
      </c>
      <c r="H2059" s="4">
        <v>1213300</v>
      </c>
    </row>
    <row r="2060" spans="1:8" ht="15.75">
      <c r="A2060" s="32" t="s">
        <v>12</v>
      </c>
      <c r="B2060" s="32" t="s">
        <v>1703</v>
      </c>
      <c r="C2060" s="32" t="s">
        <v>1702</v>
      </c>
      <c r="D2060" s="32" t="s">
        <v>1704</v>
      </c>
      <c r="E2060" s="4">
        <v>18000</v>
      </c>
      <c r="F2060" s="4">
        <v>6606000</v>
      </c>
      <c r="G2060" s="4">
        <v>660600</v>
      </c>
      <c r="H2060" s="4">
        <v>7266600</v>
      </c>
    </row>
    <row r="2061" spans="1:8" ht="15.75">
      <c r="A2061" s="32" t="s">
        <v>12</v>
      </c>
      <c r="B2061" s="32" t="s">
        <v>1708</v>
      </c>
      <c r="C2061" s="32" t="s">
        <v>1628</v>
      </c>
      <c r="D2061" s="32" t="s">
        <v>1709</v>
      </c>
      <c r="E2061" s="4">
        <v>1</v>
      </c>
      <c r="F2061" s="4">
        <v>31000</v>
      </c>
      <c r="G2061" s="4">
        <v>3100</v>
      </c>
      <c r="H2061" s="4">
        <v>34100</v>
      </c>
    </row>
    <row r="2062" spans="1:8" ht="15.75">
      <c r="A2062" s="32" t="s">
        <v>12</v>
      </c>
      <c r="B2062" s="32" t="s">
        <v>1710</v>
      </c>
      <c r="C2062" s="32" t="s">
        <v>1628</v>
      </c>
      <c r="D2062" s="32" t="s">
        <v>1711</v>
      </c>
      <c r="E2062" s="4">
        <v>1</v>
      </c>
      <c r="F2062" s="4">
        <v>31000</v>
      </c>
      <c r="G2062" s="4">
        <v>3100</v>
      </c>
      <c r="H2062" s="4">
        <v>34100</v>
      </c>
    </row>
    <row r="2063" spans="1:8" ht="15.75">
      <c r="A2063" s="32" t="s">
        <v>12</v>
      </c>
      <c r="B2063" s="32" t="s">
        <v>1712</v>
      </c>
      <c r="C2063" s="32" t="s">
        <v>1628</v>
      </c>
      <c r="D2063" s="32" t="s">
        <v>1713</v>
      </c>
      <c r="E2063" s="4">
        <v>1</v>
      </c>
      <c r="F2063" s="4">
        <v>31000</v>
      </c>
      <c r="G2063" s="4">
        <v>3100</v>
      </c>
      <c r="H2063" s="4">
        <v>34100</v>
      </c>
    </row>
    <row r="2064" spans="1:8" ht="15.75">
      <c r="A2064" s="32" t="s">
        <v>12</v>
      </c>
      <c r="B2064" s="32" t="s">
        <v>1714</v>
      </c>
      <c r="C2064" s="32" t="s">
        <v>1628</v>
      </c>
      <c r="D2064" s="32" t="s">
        <v>1715</v>
      </c>
      <c r="E2064" s="4">
        <v>1</v>
      </c>
      <c r="F2064" s="4">
        <v>31000</v>
      </c>
      <c r="G2064" s="4">
        <v>3100</v>
      </c>
      <c r="H2064" s="4">
        <v>34100</v>
      </c>
    </row>
    <row r="2065" spans="1:8" ht="15.75">
      <c r="A2065" s="32" t="s">
        <v>12</v>
      </c>
      <c r="B2065" s="32" t="s">
        <v>1716</v>
      </c>
      <c r="C2065" s="32" t="s">
        <v>1628</v>
      </c>
      <c r="D2065" s="32" t="s">
        <v>1717</v>
      </c>
      <c r="E2065" s="4">
        <v>1</v>
      </c>
      <c r="F2065" s="4">
        <v>31000</v>
      </c>
      <c r="G2065" s="4">
        <v>3100</v>
      </c>
      <c r="H2065" s="4">
        <v>34100</v>
      </c>
    </row>
    <row r="2066" spans="1:8" ht="15.75">
      <c r="A2066" s="32" t="s">
        <v>12</v>
      </c>
      <c r="B2066" s="32" t="s">
        <v>1718</v>
      </c>
      <c r="C2066" s="32" t="s">
        <v>1628</v>
      </c>
      <c r="D2066" s="32" t="s">
        <v>1719</v>
      </c>
      <c r="E2066" s="4">
        <v>1</v>
      </c>
      <c r="F2066" s="4">
        <v>31000</v>
      </c>
      <c r="G2066" s="4">
        <v>3100</v>
      </c>
      <c r="H2066" s="4">
        <v>34100</v>
      </c>
    </row>
    <row r="2067" spans="1:8" ht="15.75">
      <c r="A2067" s="32" t="s">
        <v>12</v>
      </c>
      <c r="B2067" s="32" t="s">
        <v>1729</v>
      </c>
      <c r="C2067" s="32" t="s">
        <v>1728</v>
      </c>
      <c r="D2067" s="32" t="s">
        <v>1730</v>
      </c>
      <c r="E2067" s="4">
        <v>163700</v>
      </c>
      <c r="F2067" s="4">
        <v>7402727</v>
      </c>
      <c r="G2067" s="4">
        <v>740373</v>
      </c>
      <c r="H2067" s="4">
        <v>8143100</v>
      </c>
    </row>
    <row r="2068" spans="1:8" ht="15.75">
      <c r="A2068" s="32" t="s">
        <v>12</v>
      </c>
      <c r="B2068" s="32" t="s">
        <v>1736</v>
      </c>
      <c r="C2068" s="32" t="s">
        <v>1731</v>
      </c>
      <c r="D2068" s="32" t="s">
        <v>1737</v>
      </c>
      <c r="E2068" s="4">
        <v>13000</v>
      </c>
      <c r="F2068" s="4">
        <v>780000</v>
      </c>
      <c r="G2068" s="4">
        <v>78000</v>
      </c>
      <c r="H2068" s="4">
        <v>858000</v>
      </c>
    </row>
    <row r="2069" spans="1:8" ht="15.75">
      <c r="A2069" s="32" t="s">
        <v>12</v>
      </c>
      <c r="B2069" s="32" t="s">
        <v>1740</v>
      </c>
      <c r="C2069" s="32" t="s">
        <v>1731</v>
      </c>
      <c r="D2069" s="32" t="s">
        <v>1741</v>
      </c>
      <c r="E2069" s="4">
        <v>1000</v>
      </c>
      <c r="F2069" s="4">
        <v>60000</v>
      </c>
      <c r="G2069" s="4">
        <v>6000</v>
      </c>
      <c r="H2069" s="4">
        <v>66000</v>
      </c>
    </row>
    <row r="2070" spans="1:8" ht="15.75">
      <c r="A2070" s="32" t="s">
        <v>12</v>
      </c>
      <c r="B2070" s="32" t="s">
        <v>1742</v>
      </c>
      <c r="C2070" s="32" t="s">
        <v>1731</v>
      </c>
      <c r="D2070" s="32" t="s">
        <v>1743</v>
      </c>
      <c r="E2070" s="4">
        <v>339800</v>
      </c>
      <c r="F2070" s="4">
        <v>20289637</v>
      </c>
      <c r="G2070" s="4">
        <v>2028963</v>
      </c>
      <c r="H2070" s="4">
        <v>22318600</v>
      </c>
    </row>
    <row r="2071" spans="1:8" ht="15.75">
      <c r="A2071" s="32" t="s">
        <v>12</v>
      </c>
      <c r="B2071" s="32" t="s">
        <v>1755</v>
      </c>
      <c r="C2071" s="32" t="s">
        <v>1754</v>
      </c>
      <c r="D2071" s="32" t="s">
        <v>1756</v>
      </c>
      <c r="E2071" s="4">
        <v>7</v>
      </c>
      <c r="F2071" s="4">
        <v>84075</v>
      </c>
      <c r="G2071" s="4">
        <v>8408</v>
      </c>
      <c r="H2071" s="4">
        <v>92483</v>
      </c>
    </row>
    <row r="2072" spans="1:8" ht="15.75">
      <c r="A2072" s="32" t="s">
        <v>12</v>
      </c>
      <c r="B2072" s="32" t="s">
        <v>1782</v>
      </c>
      <c r="C2072" s="32" t="s">
        <v>1781</v>
      </c>
      <c r="D2072" s="32" t="s">
        <v>1783</v>
      </c>
      <c r="E2072" s="4">
        <v>1</v>
      </c>
      <c r="F2072" s="4">
        <v>328000</v>
      </c>
      <c r="G2072" s="4">
        <v>32800</v>
      </c>
      <c r="H2072" s="4">
        <v>360800</v>
      </c>
    </row>
    <row r="2073" spans="1:8" ht="15.75">
      <c r="A2073" s="32" t="s">
        <v>12</v>
      </c>
      <c r="B2073" s="32" t="s">
        <v>1785</v>
      </c>
      <c r="C2073" s="32" t="s">
        <v>1784</v>
      </c>
      <c r="D2073" s="32" t="s">
        <v>1786</v>
      </c>
      <c r="E2073" s="4">
        <v>3</v>
      </c>
      <c r="F2073" s="4">
        <v>2040000</v>
      </c>
      <c r="G2073" s="4">
        <v>204000</v>
      </c>
      <c r="H2073" s="4">
        <v>2244000</v>
      </c>
    </row>
    <row r="2074" spans="1:8" ht="15.75">
      <c r="A2074" s="32" t="s">
        <v>12</v>
      </c>
      <c r="B2074" s="32" t="s">
        <v>1802</v>
      </c>
      <c r="C2074" s="32" t="s">
        <v>1801</v>
      </c>
      <c r="D2074" s="32" t="s">
        <v>1803</v>
      </c>
      <c r="E2074" s="4">
        <v>625</v>
      </c>
      <c r="F2074" s="4">
        <v>12767550</v>
      </c>
      <c r="G2074" s="4">
        <v>1276755</v>
      </c>
      <c r="H2074" s="4">
        <v>14044305</v>
      </c>
    </row>
    <row r="2075" spans="1:8" ht="15.75">
      <c r="A2075" s="32" t="s">
        <v>12</v>
      </c>
      <c r="B2075" s="32" t="s">
        <v>1805</v>
      </c>
      <c r="C2075" s="32" t="s">
        <v>1804</v>
      </c>
      <c r="D2075" s="32" t="s">
        <v>1806</v>
      </c>
      <c r="E2075" s="4">
        <v>55</v>
      </c>
      <c r="F2075" s="4">
        <v>5320000</v>
      </c>
      <c r="G2075" s="4">
        <v>532000</v>
      </c>
      <c r="H2075" s="4">
        <v>5852000</v>
      </c>
    </row>
    <row r="2076" spans="1:8" ht="15.75">
      <c r="A2076" s="32" t="s">
        <v>12</v>
      </c>
      <c r="B2076" s="32" t="s">
        <v>1808</v>
      </c>
      <c r="C2076" s="32" t="s">
        <v>1807</v>
      </c>
      <c r="D2076" s="32" t="s">
        <v>1809</v>
      </c>
      <c r="E2076" s="4">
        <v>6</v>
      </c>
      <c r="F2076" s="4">
        <v>168000</v>
      </c>
      <c r="G2076" s="4">
        <v>16800</v>
      </c>
      <c r="H2076" s="4">
        <v>184800</v>
      </c>
    </row>
    <row r="2077" spans="1:8" ht="15.75">
      <c r="A2077" s="32" t="s">
        <v>12</v>
      </c>
      <c r="B2077" s="32" t="s">
        <v>1811</v>
      </c>
      <c r="C2077" s="32" t="s">
        <v>1810</v>
      </c>
      <c r="D2077" s="32" t="s">
        <v>1812</v>
      </c>
      <c r="E2077" s="4">
        <v>11</v>
      </c>
      <c r="F2077" s="4">
        <v>545600</v>
      </c>
      <c r="G2077" s="4">
        <v>54560</v>
      </c>
      <c r="H2077" s="4">
        <v>600160</v>
      </c>
    </row>
    <row r="2078" spans="1:8" ht="15.75">
      <c r="A2078" s="32" t="s">
        <v>12</v>
      </c>
      <c r="B2078" s="32" t="s">
        <v>1814</v>
      </c>
      <c r="C2078" s="32" t="s">
        <v>1813</v>
      </c>
      <c r="D2078" s="32" t="s">
        <v>1815</v>
      </c>
      <c r="E2078" s="4">
        <v>7</v>
      </c>
      <c r="F2078" s="4">
        <v>238000</v>
      </c>
      <c r="G2078" s="4">
        <v>23800</v>
      </c>
      <c r="H2078" s="4">
        <v>261800</v>
      </c>
    </row>
    <row r="2079" spans="1:8" ht="15.75">
      <c r="A2079" s="32" t="s">
        <v>12</v>
      </c>
      <c r="B2079" s="32" t="s">
        <v>1817</v>
      </c>
      <c r="C2079" s="32" t="s">
        <v>1816</v>
      </c>
      <c r="D2079" s="32" t="s">
        <v>1818</v>
      </c>
      <c r="E2079" s="4">
        <v>1</v>
      </c>
      <c r="F2079" s="4">
        <v>37000</v>
      </c>
      <c r="G2079" s="4">
        <v>3700</v>
      </c>
      <c r="H2079" s="4">
        <v>40700</v>
      </c>
    </row>
    <row r="2080" spans="1:8" ht="15.75">
      <c r="A2080" s="32" t="s">
        <v>12</v>
      </c>
      <c r="B2080" s="32" t="s">
        <v>1823</v>
      </c>
      <c r="C2080" s="32" t="s">
        <v>1822</v>
      </c>
      <c r="D2080" s="32" t="s">
        <v>1824</v>
      </c>
      <c r="E2080" s="4">
        <v>19</v>
      </c>
      <c r="F2080" s="4">
        <v>1159140</v>
      </c>
      <c r="G2080" s="4">
        <v>115914</v>
      </c>
      <c r="H2080" s="4">
        <v>1275054</v>
      </c>
    </row>
    <row r="2081" spans="1:8" ht="15.75">
      <c r="A2081" s="32" t="s">
        <v>12</v>
      </c>
      <c r="B2081" s="32" t="s">
        <v>1826</v>
      </c>
      <c r="C2081" s="32" t="s">
        <v>1825</v>
      </c>
      <c r="D2081" s="32" t="s">
        <v>1827</v>
      </c>
      <c r="E2081" s="4">
        <v>45</v>
      </c>
      <c r="F2081" s="4">
        <v>720000</v>
      </c>
      <c r="G2081" s="4">
        <v>72000</v>
      </c>
      <c r="H2081" s="4">
        <v>792000</v>
      </c>
    </row>
    <row r="2082" spans="1:8" ht="15.75">
      <c r="A2082" s="32" t="s">
        <v>12</v>
      </c>
      <c r="B2082" s="32" t="s">
        <v>1829</v>
      </c>
      <c r="C2082" s="32" t="s">
        <v>1828</v>
      </c>
      <c r="D2082" s="32" t="s">
        <v>1830</v>
      </c>
      <c r="E2082" s="4">
        <v>47</v>
      </c>
      <c r="F2082" s="4">
        <v>611840</v>
      </c>
      <c r="G2082" s="4">
        <v>61184</v>
      </c>
      <c r="H2082" s="4">
        <v>673024</v>
      </c>
    </row>
    <row r="2083" spans="1:8" ht="15.75">
      <c r="A2083" s="32" t="s">
        <v>12</v>
      </c>
      <c r="B2083" s="32" t="s">
        <v>1832</v>
      </c>
      <c r="C2083" s="32" t="s">
        <v>1831</v>
      </c>
      <c r="D2083" s="32" t="s">
        <v>1833</v>
      </c>
      <c r="E2083" s="4">
        <v>55</v>
      </c>
      <c r="F2083" s="4">
        <v>1053460</v>
      </c>
      <c r="G2083" s="4">
        <v>105346</v>
      </c>
      <c r="H2083" s="4">
        <v>1158806</v>
      </c>
    </row>
    <row r="2084" spans="1:8" ht="15.75">
      <c r="A2084" s="32" t="s">
        <v>12</v>
      </c>
      <c r="B2084" s="32" t="s">
        <v>1835</v>
      </c>
      <c r="C2084" s="32" t="s">
        <v>1834</v>
      </c>
      <c r="D2084" s="32" t="s">
        <v>1836</v>
      </c>
      <c r="E2084" s="4">
        <v>87</v>
      </c>
      <c r="F2084" s="4">
        <v>3656720</v>
      </c>
      <c r="G2084" s="4">
        <v>365672</v>
      </c>
      <c r="H2084" s="4">
        <v>4022392</v>
      </c>
    </row>
    <row r="2085" spans="1:8" ht="15.75">
      <c r="A2085" s="32" t="s">
        <v>12</v>
      </c>
      <c r="B2085" s="32" t="s">
        <v>1841</v>
      </c>
      <c r="C2085" s="32" t="s">
        <v>1840</v>
      </c>
      <c r="D2085" s="32" t="s">
        <v>1842</v>
      </c>
      <c r="E2085" s="4">
        <v>26</v>
      </c>
      <c r="F2085" s="4">
        <v>1824530</v>
      </c>
      <c r="G2085" s="4">
        <v>182453</v>
      </c>
      <c r="H2085" s="4">
        <v>2006983</v>
      </c>
    </row>
    <row r="2086" spans="1:8" ht="15.75">
      <c r="A2086" s="32" t="s">
        <v>12</v>
      </c>
      <c r="B2086" s="32" t="s">
        <v>1844</v>
      </c>
      <c r="C2086" s="32" t="s">
        <v>1843</v>
      </c>
      <c r="D2086" s="32" t="s">
        <v>1845</v>
      </c>
      <c r="E2086" s="4">
        <v>17</v>
      </c>
      <c r="F2086" s="4">
        <v>281570</v>
      </c>
      <c r="G2086" s="4">
        <v>28157</v>
      </c>
      <c r="H2086" s="4">
        <v>309727</v>
      </c>
    </row>
    <row r="2087" spans="1:8" ht="15.75">
      <c r="A2087" s="32" t="s">
        <v>12</v>
      </c>
      <c r="B2087" s="32" t="s">
        <v>1847</v>
      </c>
      <c r="C2087" s="32" t="s">
        <v>1846</v>
      </c>
      <c r="D2087" s="32" t="s">
        <v>1848</v>
      </c>
      <c r="E2087" s="4">
        <v>55</v>
      </c>
      <c r="F2087" s="4">
        <v>4134720</v>
      </c>
      <c r="G2087" s="4">
        <v>413472</v>
      </c>
      <c r="H2087" s="4">
        <v>4548192</v>
      </c>
    </row>
    <row r="2088" spans="1:8" ht="15.75">
      <c r="A2088" s="32" t="s">
        <v>12</v>
      </c>
      <c r="B2088" s="32" t="s">
        <v>1850</v>
      </c>
      <c r="C2088" s="32" t="s">
        <v>1849</v>
      </c>
      <c r="D2088" s="32" t="s">
        <v>1851</v>
      </c>
      <c r="E2088" s="4">
        <v>1</v>
      </c>
      <c r="F2088" s="4">
        <v>165000</v>
      </c>
      <c r="G2088" s="4">
        <v>16500</v>
      </c>
      <c r="H2088" s="4">
        <v>181500</v>
      </c>
    </row>
    <row r="2089" spans="1:8" ht="15.75">
      <c r="A2089" s="32" t="s">
        <v>12</v>
      </c>
      <c r="B2089" s="32" t="s">
        <v>1853</v>
      </c>
      <c r="C2089" s="32" t="s">
        <v>1852</v>
      </c>
      <c r="D2089" s="32" t="s">
        <v>1854</v>
      </c>
      <c r="E2089" s="4">
        <v>15</v>
      </c>
      <c r="F2089" s="4">
        <v>979210</v>
      </c>
      <c r="G2089" s="4">
        <v>97921</v>
      </c>
      <c r="H2089" s="4">
        <v>1077131</v>
      </c>
    </row>
    <row r="2090" spans="1:8" ht="15.75">
      <c r="A2090" s="32" t="s">
        <v>12</v>
      </c>
      <c r="B2090" s="32" t="s">
        <v>1859</v>
      </c>
      <c r="C2090" s="32" t="s">
        <v>1858</v>
      </c>
      <c r="D2090" s="32" t="s">
        <v>1860</v>
      </c>
      <c r="E2090" s="4">
        <v>69</v>
      </c>
      <c r="F2090" s="4">
        <v>2520860</v>
      </c>
      <c r="G2090" s="4">
        <v>252086</v>
      </c>
      <c r="H2090" s="4">
        <v>2772946</v>
      </c>
    </row>
    <row r="2091" spans="1:8" ht="15.75">
      <c r="A2091" s="32" t="s">
        <v>12</v>
      </c>
      <c r="B2091" s="32" t="s">
        <v>1865</v>
      </c>
      <c r="C2091" s="32" t="s">
        <v>1864</v>
      </c>
      <c r="D2091" s="32" t="s">
        <v>1866</v>
      </c>
      <c r="E2091" s="4">
        <v>39</v>
      </c>
      <c r="F2091" s="4">
        <v>468000</v>
      </c>
      <c r="G2091" s="4">
        <v>46800</v>
      </c>
      <c r="H2091" s="4">
        <v>514800</v>
      </c>
    </row>
    <row r="2092" spans="1:8" ht="15.75">
      <c r="A2092" s="32" t="s">
        <v>12</v>
      </c>
      <c r="B2092" s="32" t="s">
        <v>1868</v>
      </c>
      <c r="C2092" s="32" t="s">
        <v>1867</v>
      </c>
      <c r="D2092" s="32" t="s">
        <v>1869</v>
      </c>
      <c r="E2092" s="4">
        <v>13</v>
      </c>
      <c r="F2092" s="4">
        <v>104000</v>
      </c>
      <c r="G2092" s="4">
        <v>10400</v>
      </c>
      <c r="H2092" s="4">
        <v>114400</v>
      </c>
    </row>
    <row r="2093" spans="1:8" ht="15.75">
      <c r="A2093" s="32" t="s">
        <v>12</v>
      </c>
      <c r="B2093" s="32" t="s">
        <v>1877</v>
      </c>
      <c r="C2093" s="32" t="s">
        <v>1876</v>
      </c>
      <c r="D2093" s="32" t="s">
        <v>1878</v>
      </c>
      <c r="E2093" s="4">
        <v>2</v>
      </c>
      <c r="F2093" s="4">
        <v>28000</v>
      </c>
      <c r="G2093" s="4">
        <v>2800</v>
      </c>
      <c r="H2093" s="4">
        <v>30800</v>
      </c>
    </row>
    <row r="2094" spans="1:8" ht="15.75">
      <c r="A2094" s="32" t="s">
        <v>12</v>
      </c>
      <c r="B2094" s="32" t="s">
        <v>1886</v>
      </c>
      <c r="C2094" s="32" t="s">
        <v>1885</v>
      </c>
      <c r="D2094" s="32" t="s">
        <v>1887</v>
      </c>
      <c r="E2094" s="4">
        <v>1</v>
      </c>
      <c r="F2094" s="4">
        <v>67400</v>
      </c>
      <c r="G2094" s="4">
        <v>6740</v>
      </c>
      <c r="H2094" s="4">
        <v>74140</v>
      </c>
    </row>
    <row r="2095" spans="1:8" ht="15.75">
      <c r="A2095" s="32" t="s">
        <v>12</v>
      </c>
      <c r="B2095" s="32" t="s">
        <v>1892</v>
      </c>
      <c r="C2095" s="32" t="s">
        <v>1891</v>
      </c>
      <c r="D2095" s="32" t="s">
        <v>1893</v>
      </c>
      <c r="E2095" s="4">
        <v>1</v>
      </c>
      <c r="F2095" s="4">
        <v>22000</v>
      </c>
      <c r="G2095" s="4">
        <v>2200</v>
      </c>
      <c r="H2095" s="4">
        <v>24200</v>
      </c>
    </row>
    <row r="2096" spans="1:8" ht="15.75">
      <c r="A2096" s="32" t="s">
        <v>12</v>
      </c>
      <c r="B2096" s="32" t="s">
        <v>1895</v>
      </c>
      <c r="C2096" s="32" t="s">
        <v>1894</v>
      </c>
      <c r="D2096" s="32" t="s">
        <v>1896</v>
      </c>
      <c r="E2096" s="4">
        <v>5</v>
      </c>
      <c r="F2096" s="4">
        <v>72500</v>
      </c>
      <c r="G2096" s="4">
        <v>7250</v>
      </c>
      <c r="H2096" s="4">
        <v>79750</v>
      </c>
    </row>
    <row r="2097" spans="1:8" ht="15.75">
      <c r="A2097" s="32" t="s">
        <v>12</v>
      </c>
      <c r="B2097" s="32" t="s">
        <v>1898</v>
      </c>
      <c r="C2097" s="32" t="s">
        <v>1897</v>
      </c>
      <c r="D2097" s="32" t="s">
        <v>1899</v>
      </c>
      <c r="E2097" s="4">
        <v>16</v>
      </c>
      <c r="F2097" s="4">
        <v>392000</v>
      </c>
      <c r="G2097" s="4">
        <v>39200</v>
      </c>
      <c r="H2097" s="4">
        <v>431200</v>
      </c>
    </row>
    <row r="2098" spans="1:8" ht="15.75">
      <c r="A2098" s="32" t="s">
        <v>12</v>
      </c>
      <c r="B2098" s="32" t="s">
        <v>1901</v>
      </c>
      <c r="C2098" s="32" t="s">
        <v>1900</v>
      </c>
      <c r="D2098" s="32" t="s">
        <v>1902</v>
      </c>
      <c r="E2098" s="4">
        <v>70</v>
      </c>
      <c r="F2098" s="4">
        <v>1227260</v>
      </c>
      <c r="G2098" s="4">
        <v>122726</v>
      </c>
      <c r="H2098" s="4">
        <v>1349986</v>
      </c>
    </row>
    <row r="2099" spans="1:8" ht="15.75">
      <c r="A2099" s="32" t="s">
        <v>12</v>
      </c>
      <c r="B2099" s="32" t="s">
        <v>1931</v>
      </c>
      <c r="C2099" s="32" t="s">
        <v>1930</v>
      </c>
      <c r="D2099" s="32" t="s">
        <v>1933</v>
      </c>
      <c r="E2099" s="4">
        <v>9</v>
      </c>
      <c r="F2099" s="4">
        <v>2700000</v>
      </c>
      <c r="G2099" s="4">
        <v>270000</v>
      </c>
      <c r="H2099" s="4">
        <v>2970000</v>
      </c>
    </row>
    <row r="2100" spans="1:8" ht="15.75">
      <c r="A2100" s="32" t="s">
        <v>12</v>
      </c>
      <c r="B2100" s="32" t="s">
        <v>1944</v>
      </c>
      <c r="C2100" s="32" t="s">
        <v>1943</v>
      </c>
      <c r="D2100" s="32"/>
      <c r="E2100" s="4">
        <v>70</v>
      </c>
      <c r="F2100" s="4">
        <v>229266</v>
      </c>
      <c r="G2100" s="4">
        <v>22914</v>
      </c>
      <c r="H2100" s="4">
        <v>252180</v>
      </c>
    </row>
    <row r="2101" spans="1:8" ht="15.75">
      <c r="A2101" s="32" t="s">
        <v>12</v>
      </c>
      <c r="B2101" s="32" t="s">
        <v>1946</v>
      </c>
      <c r="C2101" s="32" t="s">
        <v>1945</v>
      </c>
      <c r="D2101" s="32"/>
      <c r="E2101" s="4">
        <v>1</v>
      </c>
      <c r="F2101" s="4">
        <v>40000</v>
      </c>
      <c r="G2101" s="4">
        <v>4000</v>
      </c>
      <c r="H2101" s="4">
        <v>44000</v>
      </c>
    </row>
    <row r="2102" spans="1:8" ht="15.75">
      <c r="A2102" s="32" t="s">
        <v>12</v>
      </c>
      <c r="B2102" s="32" t="s">
        <v>1953</v>
      </c>
      <c r="C2102" s="32" t="s">
        <v>1952</v>
      </c>
      <c r="D2102" s="32" t="s">
        <v>1954</v>
      </c>
      <c r="E2102" s="4">
        <v>2</v>
      </c>
      <c r="F2102" s="4"/>
      <c r="G2102" s="4"/>
      <c r="H2102" s="4"/>
    </row>
    <row r="2103" spans="1:8" ht="15.75">
      <c r="A2103" s="32" t="s">
        <v>12</v>
      </c>
      <c r="B2103" s="32" t="s">
        <v>1964</v>
      </c>
      <c r="C2103" s="32" t="s">
        <v>1965</v>
      </c>
      <c r="D2103" s="32" t="s">
        <v>1966</v>
      </c>
      <c r="E2103" s="4">
        <v>2</v>
      </c>
      <c r="F2103" s="4">
        <v>607900</v>
      </c>
      <c r="G2103" s="4">
        <v>60790</v>
      </c>
      <c r="H2103" s="4">
        <v>668690</v>
      </c>
    </row>
    <row r="2104" spans="1:8" ht="15.75">
      <c r="A2104" s="32" t="s">
        <v>12</v>
      </c>
      <c r="B2104" s="32" t="s">
        <v>1975</v>
      </c>
      <c r="C2104" s="32" t="s">
        <v>1974</v>
      </c>
      <c r="D2104" s="32" t="s">
        <v>1976</v>
      </c>
      <c r="E2104" s="4">
        <v>79</v>
      </c>
      <c r="F2104" s="4"/>
      <c r="G2104" s="4"/>
      <c r="H2104" s="4"/>
    </row>
    <row r="2105" spans="1:8" ht="15.75">
      <c r="A2105" s="32" t="s">
        <v>12</v>
      </c>
      <c r="B2105" s="32" t="s">
        <v>1993</v>
      </c>
      <c r="C2105" s="32" t="s">
        <v>1992</v>
      </c>
      <c r="D2105" s="32"/>
      <c r="E2105" s="4">
        <v>1</v>
      </c>
      <c r="F2105" s="4">
        <v>544029000</v>
      </c>
      <c r="G2105" s="4">
        <v>54402900</v>
      </c>
      <c r="H2105" s="4">
        <v>598431900</v>
      </c>
    </row>
    <row r="2106" spans="1:8" ht="15.75">
      <c r="A2106" s="32" t="s">
        <v>12</v>
      </c>
      <c r="B2106" s="32" t="s">
        <v>2002</v>
      </c>
      <c r="C2106" s="32" t="s">
        <v>2001</v>
      </c>
      <c r="D2106" s="32"/>
      <c r="E2106" s="4">
        <v>4</v>
      </c>
      <c r="F2106" s="4">
        <v>14200</v>
      </c>
      <c r="G2106" s="4">
        <v>1420</v>
      </c>
      <c r="H2106" s="4">
        <v>15620</v>
      </c>
    </row>
    <row r="2107" spans="1:8" ht="15.75">
      <c r="A2107" s="32" t="s">
        <v>12</v>
      </c>
      <c r="B2107" s="32" t="s">
        <v>2006</v>
      </c>
      <c r="C2107" s="32" t="s">
        <v>2005</v>
      </c>
      <c r="D2107" s="32" t="s">
        <v>2007</v>
      </c>
      <c r="E2107" s="4">
        <v>275</v>
      </c>
      <c r="F2107" s="4">
        <v>3447300</v>
      </c>
      <c r="G2107" s="4">
        <v>344730</v>
      </c>
      <c r="H2107" s="4">
        <v>3792030</v>
      </c>
    </row>
    <row r="2108" spans="1:8" ht="15.75">
      <c r="A2108" s="32" t="s">
        <v>12</v>
      </c>
      <c r="B2108" s="32" t="s">
        <v>2009</v>
      </c>
      <c r="C2108" s="32" t="s">
        <v>2008</v>
      </c>
      <c r="D2108" s="32" t="s">
        <v>2010</v>
      </c>
      <c r="E2108" s="4">
        <v>160</v>
      </c>
      <c r="F2108" s="4">
        <v>3520000</v>
      </c>
      <c r="G2108" s="4">
        <v>352000</v>
      </c>
      <c r="H2108" s="4">
        <v>3872000</v>
      </c>
    </row>
    <row r="2109" spans="1:8" ht="15.75">
      <c r="A2109" s="32" t="s">
        <v>12</v>
      </c>
      <c r="B2109" s="32" t="s">
        <v>2012</v>
      </c>
      <c r="C2109" s="32" t="s">
        <v>2011</v>
      </c>
      <c r="D2109" s="32" t="s">
        <v>2013</v>
      </c>
      <c r="E2109" s="4">
        <v>374</v>
      </c>
      <c r="F2109" s="4">
        <v>12338941</v>
      </c>
      <c r="G2109" s="4">
        <v>1233894</v>
      </c>
      <c r="H2109" s="4">
        <v>13572835</v>
      </c>
    </row>
    <row r="2110" spans="1:8" ht="15.75">
      <c r="A2110" s="32" t="s">
        <v>12</v>
      </c>
      <c r="B2110" s="32" t="s">
        <v>2015</v>
      </c>
      <c r="C2110" s="32" t="s">
        <v>2014</v>
      </c>
      <c r="D2110" s="32" t="s">
        <v>2016</v>
      </c>
      <c r="E2110" s="4">
        <v>3</v>
      </c>
      <c r="F2110" s="4">
        <v>105672</v>
      </c>
      <c r="G2110" s="4">
        <v>10567</v>
      </c>
      <c r="H2110" s="4">
        <v>116239</v>
      </c>
    </row>
    <row r="2111" spans="1:8" ht="15.75">
      <c r="A2111" s="32" t="s">
        <v>12</v>
      </c>
      <c r="B2111" s="32" t="s">
        <v>2021</v>
      </c>
      <c r="C2111" s="32" t="s">
        <v>2020</v>
      </c>
      <c r="D2111" s="32" t="s">
        <v>2022</v>
      </c>
      <c r="E2111" s="4">
        <v>107</v>
      </c>
      <c r="F2111" s="4">
        <v>6173420</v>
      </c>
      <c r="G2111" s="4">
        <v>617342</v>
      </c>
      <c r="H2111" s="4">
        <v>6790762</v>
      </c>
    </row>
    <row r="2112" spans="1:8" ht="15.75">
      <c r="A2112" s="32" t="s">
        <v>12</v>
      </c>
      <c r="B2112" s="32" t="s">
        <v>2030</v>
      </c>
      <c r="C2112" s="32" t="s">
        <v>2029</v>
      </c>
      <c r="D2112" s="32" t="s">
        <v>2031</v>
      </c>
      <c r="E2112" s="4">
        <v>64</v>
      </c>
      <c r="F2112" s="4">
        <v>4715520</v>
      </c>
      <c r="G2112" s="4">
        <v>471552</v>
      </c>
      <c r="H2112" s="4">
        <v>5187072</v>
      </c>
    </row>
    <row r="2113" spans="1:8" ht="15.75">
      <c r="A2113" s="32" t="s">
        <v>12</v>
      </c>
      <c r="B2113" s="32" t="s">
        <v>2034</v>
      </c>
      <c r="C2113" s="32" t="s">
        <v>2029</v>
      </c>
      <c r="D2113" s="32" t="s">
        <v>2035</v>
      </c>
      <c r="E2113" s="4">
        <v>6</v>
      </c>
      <c r="F2113" s="4">
        <v>442080</v>
      </c>
      <c r="G2113" s="4">
        <v>44208</v>
      </c>
      <c r="H2113" s="4">
        <v>486288</v>
      </c>
    </row>
    <row r="2114" spans="1:8" ht="15.75">
      <c r="A2114" s="32" t="s">
        <v>12</v>
      </c>
      <c r="B2114" s="32" t="s">
        <v>2037</v>
      </c>
      <c r="C2114" s="32" t="s">
        <v>2036</v>
      </c>
      <c r="D2114" s="32" t="s">
        <v>2038</v>
      </c>
      <c r="E2114" s="4">
        <v>80</v>
      </c>
      <c r="F2114" s="4">
        <v>7394400</v>
      </c>
      <c r="G2114" s="4">
        <v>739440</v>
      </c>
      <c r="H2114" s="4">
        <v>8133840</v>
      </c>
    </row>
    <row r="2115" spans="1:8" ht="15.75">
      <c r="A2115" s="32" t="s">
        <v>12</v>
      </c>
      <c r="B2115" s="32" t="s">
        <v>2046</v>
      </c>
      <c r="C2115" s="32" t="s">
        <v>2045</v>
      </c>
      <c r="D2115" s="32" t="s">
        <v>2047</v>
      </c>
      <c r="E2115" s="4">
        <v>11</v>
      </c>
      <c r="F2115" s="4">
        <v>1462340</v>
      </c>
      <c r="G2115" s="4">
        <v>146234</v>
      </c>
      <c r="H2115" s="4">
        <v>1608574</v>
      </c>
    </row>
    <row r="2116" spans="1:8" ht="15.75">
      <c r="A2116" s="32" t="s">
        <v>12</v>
      </c>
      <c r="B2116" s="32" t="s">
        <v>2049</v>
      </c>
      <c r="C2116" s="32" t="s">
        <v>2048</v>
      </c>
      <c r="D2116" s="32" t="s">
        <v>2050</v>
      </c>
      <c r="E2116" s="4">
        <v>6</v>
      </c>
      <c r="F2116" s="4">
        <v>972720</v>
      </c>
      <c r="G2116" s="4">
        <v>97272</v>
      </c>
      <c r="H2116" s="4">
        <v>1069992</v>
      </c>
    </row>
    <row r="2117" spans="1:8" ht="15.75">
      <c r="A2117" s="32" t="s">
        <v>12</v>
      </c>
      <c r="B2117" s="32" t="s">
        <v>2052</v>
      </c>
      <c r="C2117" s="32" t="s">
        <v>2051</v>
      </c>
      <c r="D2117" s="32" t="s">
        <v>2053</v>
      </c>
      <c r="E2117" s="4">
        <v>83</v>
      </c>
      <c r="F2117" s="4">
        <v>2223570</v>
      </c>
      <c r="G2117" s="4">
        <v>222357</v>
      </c>
      <c r="H2117" s="4">
        <v>2445927</v>
      </c>
    </row>
    <row r="2118" spans="1:8" ht="15.75">
      <c r="A2118" s="32" t="s">
        <v>12</v>
      </c>
      <c r="B2118" s="32" t="s">
        <v>2056</v>
      </c>
      <c r="C2118" s="32" t="s">
        <v>2055</v>
      </c>
      <c r="D2118" s="32" t="s">
        <v>2057</v>
      </c>
      <c r="E2118" s="4">
        <v>30</v>
      </c>
      <c r="F2118" s="4">
        <v>803700</v>
      </c>
      <c r="G2118" s="4">
        <v>80370</v>
      </c>
      <c r="H2118" s="4">
        <v>884070</v>
      </c>
    </row>
    <row r="2119" spans="1:8" ht="15.75">
      <c r="A2119" s="32" t="s">
        <v>12</v>
      </c>
      <c r="B2119" s="32" t="s">
        <v>2066</v>
      </c>
      <c r="C2119" s="32" t="s">
        <v>2065</v>
      </c>
      <c r="D2119" s="32" t="s">
        <v>2067</v>
      </c>
      <c r="E2119" s="4">
        <v>6</v>
      </c>
      <c r="F2119" s="4">
        <v>170760</v>
      </c>
      <c r="G2119" s="4">
        <v>17076</v>
      </c>
      <c r="H2119" s="4">
        <v>187836</v>
      </c>
    </row>
    <row r="2120" spans="1:8" ht="15.75">
      <c r="A2120" s="32" t="s">
        <v>12</v>
      </c>
      <c r="B2120" s="32" t="s">
        <v>2074</v>
      </c>
      <c r="C2120" s="32" t="s">
        <v>2073</v>
      </c>
      <c r="D2120" s="32" t="s">
        <v>2075</v>
      </c>
      <c r="E2120" s="4">
        <v>32</v>
      </c>
      <c r="F2120" s="4">
        <v>1003520</v>
      </c>
      <c r="G2120" s="4">
        <v>100352</v>
      </c>
      <c r="H2120" s="4">
        <v>1103872</v>
      </c>
    </row>
    <row r="2121" spans="1:8" ht="15.75">
      <c r="A2121" s="32" t="s">
        <v>12</v>
      </c>
      <c r="B2121" s="32" t="s">
        <v>2080</v>
      </c>
      <c r="C2121" s="32" t="s">
        <v>2077</v>
      </c>
      <c r="D2121" s="32" t="s">
        <v>2081</v>
      </c>
      <c r="E2121" s="4">
        <v>1</v>
      </c>
      <c r="F2121" s="4">
        <v>34740</v>
      </c>
      <c r="G2121" s="4">
        <v>3474</v>
      </c>
      <c r="H2121" s="4">
        <v>38214</v>
      </c>
    </row>
    <row r="2122" spans="1:8" ht="15.75">
      <c r="A2122" s="32" t="s">
        <v>12</v>
      </c>
      <c r="B2122" s="32" t="s">
        <v>2090</v>
      </c>
      <c r="C2122" s="32" t="s">
        <v>2089</v>
      </c>
      <c r="D2122" s="32" t="s">
        <v>2091</v>
      </c>
      <c r="E2122" s="4">
        <v>21</v>
      </c>
      <c r="F2122" s="4">
        <v>525000</v>
      </c>
      <c r="G2122" s="4">
        <v>52500</v>
      </c>
      <c r="H2122" s="4">
        <v>577500</v>
      </c>
    </row>
    <row r="2123" spans="1:8" ht="15.75">
      <c r="A2123" s="32" t="s">
        <v>12</v>
      </c>
      <c r="B2123" s="32" t="s">
        <v>2092</v>
      </c>
      <c r="C2123" s="32" t="s">
        <v>2051</v>
      </c>
      <c r="D2123" s="32" t="s">
        <v>2091</v>
      </c>
      <c r="E2123" s="4">
        <v>48</v>
      </c>
      <c r="F2123" s="4">
        <v>1200000</v>
      </c>
      <c r="G2123" s="4">
        <v>120000</v>
      </c>
      <c r="H2123" s="4">
        <v>1320000</v>
      </c>
    </row>
    <row r="2124" spans="1:8" ht="15.75">
      <c r="A2124" s="32" t="s">
        <v>12</v>
      </c>
      <c r="B2124" s="32" t="s">
        <v>2093</v>
      </c>
      <c r="C2124" s="32" t="s">
        <v>2059</v>
      </c>
      <c r="D2124" s="32" t="s">
        <v>2091</v>
      </c>
      <c r="E2124" s="4">
        <v>88</v>
      </c>
      <c r="F2124" s="4">
        <v>2288000</v>
      </c>
      <c r="G2124" s="4">
        <v>228800</v>
      </c>
      <c r="H2124" s="4">
        <v>2516800</v>
      </c>
    </row>
    <row r="2125" spans="1:8" ht="15.75">
      <c r="A2125" s="32" t="s">
        <v>12</v>
      </c>
      <c r="B2125" s="32" t="s">
        <v>2104</v>
      </c>
      <c r="C2125" s="32" t="s">
        <v>2100</v>
      </c>
      <c r="D2125" s="32" t="s">
        <v>2105</v>
      </c>
      <c r="E2125" s="4">
        <v>15</v>
      </c>
      <c r="F2125" s="4">
        <v>781350</v>
      </c>
      <c r="G2125" s="4">
        <v>78135</v>
      </c>
      <c r="H2125" s="4">
        <v>859485</v>
      </c>
    </row>
    <row r="2126" spans="1:8" ht="15.75">
      <c r="A2126" s="32" t="s">
        <v>12</v>
      </c>
      <c r="B2126" s="32" t="s">
        <v>2107</v>
      </c>
      <c r="C2126" s="32" t="s">
        <v>2096</v>
      </c>
      <c r="D2126" s="32" t="s">
        <v>2091</v>
      </c>
      <c r="E2126" s="4">
        <v>2</v>
      </c>
      <c r="F2126" s="4">
        <v>86000</v>
      </c>
      <c r="G2126" s="4">
        <v>8600</v>
      </c>
      <c r="H2126" s="4">
        <v>94600</v>
      </c>
    </row>
    <row r="2127" spans="1:8" ht="15.75">
      <c r="A2127" s="32" t="s">
        <v>12</v>
      </c>
      <c r="B2127" s="32" t="s">
        <v>2114</v>
      </c>
      <c r="C2127" s="32" t="s">
        <v>2113</v>
      </c>
      <c r="D2127" s="32" t="s">
        <v>2115</v>
      </c>
      <c r="E2127" s="4">
        <v>6</v>
      </c>
      <c r="F2127" s="4">
        <v>369600</v>
      </c>
      <c r="G2127" s="4">
        <v>36960</v>
      </c>
      <c r="H2127" s="4">
        <v>406560</v>
      </c>
    </row>
    <row r="2128" spans="1:8" ht="15.75">
      <c r="A2128" s="32" t="s">
        <v>12</v>
      </c>
      <c r="B2128" s="32" t="s">
        <v>2120</v>
      </c>
      <c r="C2128" s="32" t="s">
        <v>2113</v>
      </c>
      <c r="D2128" s="32" t="s">
        <v>2121</v>
      </c>
      <c r="E2128" s="4">
        <v>1</v>
      </c>
      <c r="F2128" s="4">
        <v>62000</v>
      </c>
      <c r="G2128" s="4">
        <v>6200</v>
      </c>
      <c r="H2128" s="4">
        <v>68200</v>
      </c>
    </row>
    <row r="2129" spans="1:8" ht="15.75">
      <c r="A2129" s="32" t="s">
        <v>12</v>
      </c>
      <c r="B2129" s="32" t="s">
        <v>2129</v>
      </c>
      <c r="C2129" s="32" t="s">
        <v>2126</v>
      </c>
      <c r="D2129" s="32" t="s">
        <v>2130</v>
      </c>
      <c r="E2129" s="4">
        <v>18</v>
      </c>
      <c r="F2129" s="4">
        <v>679320</v>
      </c>
      <c r="G2129" s="4">
        <v>67932</v>
      </c>
      <c r="H2129" s="4">
        <v>747252</v>
      </c>
    </row>
    <row r="2130" spans="1:8" ht="15.75">
      <c r="A2130" s="32" t="s">
        <v>12</v>
      </c>
      <c r="B2130" s="32" t="s">
        <v>2138</v>
      </c>
      <c r="C2130" s="32" t="s">
        <v>2126</v>
      </c>
      <c r="D2130" s="32" t="s">
        <v>2139</v>
      </c>
      <c r="E2130" s="4">
        <v>5</v>
      </c>
      <c r="F2130" s="4">
        <v>210000</v>
      </c>
      <c r="G2130" s="4">
        <v>21000</v>
      </c>
      <c r="H2130" s="4">
        <v>231000</v>
      </c>
    </row>
    <row r="2131" spans="1:8" ht="15.75">
      <c r="A2131" s="32" t="s">
        <v>12</v>
      </c>
      <c r="B2131" s="32" t="s">
        <v>2140</v>
      </c>
      <c r="C2131" s="32" t="s">
        <v>2126</v>
      </c>
      <c r="D2131" s="32" t="s">
        <v>2110</v>
      </c>
      <c r="E2131" s="4">
        <v>7</v>
      </c>
      <c r="F2131" s="4">
        <v>308000</v>
      </c>
      <c r="G2131" s="4">
        <v>30800</v>
      </c>
      <c r="H2131" s="4">
        <v>338800</v>
      </c>
    </row>
    <row r="2132" spans="1:8" ht="15.75">
      <c r="A2132" s="32" t="s">
        <v>12</v>
      </c>
      <c r="B2132" s="32" t="s">
        <v>2141</v>
      </c>
      <c r="C2132" s="32" t="s">
        <v>2126</v>
      </c>
      <c r="D2132" s="32" t="s">
        <v>2112</v>
      </c>
      <c r="E2132" s="4">
        <v>18</v>
      </c>
      <c r="F2132" s="4">
        <v>792000</v>
      </c>
      <c r="G2132" s="4">
        <v>79200</v>
      </c>
      <c r="H2132" s="4">
        <v>871200</v>
      </c>
    </row>
    <row r="2133" spans="1:8" ht="15.75">
      <c r="A2133" s="32" t="s">
        <v>12</v>
      </c>
      <c r="B2133" s="32" t="s">
        <v>2163</v>
      </c>
      <c r="C2133" s="32" t="s">
        <v>2160</v>
      </c>
      <c r="D2133" s="32" t="s">
        <v>2164</v>
      </c>
      <c r="E2133" s="4">
        <v>23</v>
      </c>
      <c r="F2133" s="4">
        <v>1792850</v>
      </c>
      <c r="G2133" s="4">
        <v>179285</v>
      </c>
      <c r="H2133" s="4">
        <v>1972135</v>
      </c>
    </row>
    <row r="2134" spans="1:8" ht="15.75">
      <c r="A2134" s="32" t="s">
        <v>12</v>
      </c>
      <c r="B2134" s="32" t="s">
        <v>2166</v>
      </c>
      <c r="C2134" s="32" t="s">
        <v>2153</v>
      </c>
      <c r="D2134" s="32" t="s">
        <v>2091</v>
      </c>
      <c r="E2134" s="4">
        <v>5</v>
      </c>
      <c r="F2134" s="4">
        <v>325000</v>
      </c>
      <c r="G2134" s="4">
        <v>32500</v>
      </c>
      <c r="H2134" s="4">
        <v>357500</v>
      </c>
    </row>
    <row r="2135" spans="1:8" ht="15.75">
      <c r="A2135" s="32" t="s">
        <v>12</v>
      </c>
      <c r="B2135" s="32" t="s">
        <v>2171</v>
      </c>
      <c r="C2135" s="32" t="s">
        <v>2170</v>
      </c>
      <c r="D2135" s="32" t="s">
        <v>2172</v>
      </c>
      <c r="E2135" s="4">
        <v>108</v>
      </c>
      <c r="F2135" s="4">
        <v>4320000</v>
      </c>
      <c r="G2135" s="4">
        <v>432000</v>
      </c>
      <c r="H2135" s="4">
        <v>4752000</v>
      </c>
    </row>
    <row r="2136" spans="1:8" ht="15.75">
      <c r="A2136" s="32" t="s">
        <v>12</v>
      </c>
      <c r="B2136" s="32" t="s">
        <v>2174</v>
      </c>
      <c r="C2136" s="32" t="s">
        <v>2173</v>
      </c>
      <c r="D2136" s="32" t="s">
        <v>2175</v>
      </c>
      <c r="E2136" s="4">
        <v>288</v>
      </c>
      <c r="F2136" s="4">
        <v>15644160</v>
      </c>
      <c r="G2136" s="4">
        <v>1564416</v>
      </c>
      <c r="H2136" s="4">
        <v>17208576</v>
      </c>
    </row>
    <row r="2137" spans="1:8" ht="15.75">
      <c r="A2137" s="32" t="s">
        <v>12</v>
      </c>
      <c r="B2137" s="32" t="s">
        <v>2177</v>
      </c>
      <c r="C2137" s="32" t="s">
        <v>2176</v>
      </c>
      <c r="D2137" s="32" t="s">
        <v>2178</v>
      </c>
      <c r="E2137" s="4">
        <v>235</v>
      </c>
      <c r="F2137" s="4">
        <v>5572809</v>
      </c>
      <c r="G2137" s="4">
        <v>557281</v>
      </c>
      <c r="H2137" s="4">
        <v>6130090</v>
      </c>
    </row>
    <row r="2138" spans="1:8" ht="15.75">
      <c r="A2138" s="32" t="s">
        <v>12</v>
      </c>
      <c r="B2138" s="32" t="s">
        <v>2180</v>
      </c>
      <c r="C2138" s="32" t="s">
        <v>2179</v>
      </c>
      <c r="D2138" s="32" t="s">
        <v>2181</v>
      </c>
      <c r="E2138" s="4">
        <v>767</v>
      </c>
      <c r="F2138" s="4">
        <v>15600600</v>
      </c>
      <c r="G2138" s="4">
        <v>1560060</v>
      </c>
      <c r="H2138" s="4">
        <v>17160660</v>
      </c>
    </row>
    <row r="2139" spans="1:8" ht="15.75">
      <c r="A2139" s="32" t="s">
        <v>12</v>
      </c>
      <c r="B2139" s="32" t="s">
        <v>2183</v>
      </c>
      <c r="C2139" s="32" t="s">
        <v>2182</v>
      </c>
      <c r="D2139" s="32" t="s">
        <v>2185</v>
      </c>
      <c r="E2139" s="4">
        <v>6</v>
      </c>
      <c r="F2139" s="4">
        <v>156000</v>
      </c>
      <c r="G2139" s="4">
        <v>15600</v>
      </c>
      <c r="H2139" s="4">
        <v>171600</v>
      </c>
    </row>
    <row r="2140" spans="1:8" ht="15.75">
      <c r="A2140" s="32" t="s">
        <v>12</v>
      </c>
      <c r="B2140" s="32" t="s">
        <v>2187</v>
      </c>
      <c r="C2140" s="32" t="s">
        <v>2186</v>
      </c>
      <c r="D2140" s="32" t="s">
        <v>2188</v>
      </c>
      <c r="E2140" s="4">
        <v>644</v>
      </c>
      <c r="F2140" s="4">
        <v>18965800</v>
      </c>
      <c r="G2140" s="4">
        <v>1896580</v>
      </c>
      <c r="H2140" s="4">
        <v>20862380</v>
      </c>
    </row>
    <row r="2141" spans="1:8" ht="15.75">
      <c r="A2141" s="32" t="s">
        <v>12</v>
      </c>
      <c r="B2141" s="32" t="s">
        <v>2197</v>
      </c>
      <c r="C2141" s="32" t="s">
        <v>2186</v>
      </c>
      <c r="D2141" s="32" t="s">
        <v>2198</v>
      </c>
      <c r="E2141" s="4">
        <v>40</v>
      </c>
      <c r="F2141" s="4">
        <v>1178000</v>
      </c>
      <c r="G2141" s="4">
        <v>117800</v>
      </c>
      <c r="H2141" s="4">
        <v>1295800</v>
      </c>
    </row>
    <row r="2142" spans="1:8" ht="15.75">
      <c r="A2142" s="32" t="s">
        <v>12</v>
      </c>
      <c r="B2142" s="32" t="s">
        <v>2199</v>
      </c>
      <c r="C2142" s="32" t="s">
        <v>2186</v>
      </c>
      <c r="D2142" s="32" t="s">
        <v>2200</v>
      </c>
      <c r="E2142" s="4">
        <v>80</v>
      </c>
      <c r="F2142" s="4">
        <v>2356000</v>
      </c>
      <c r="G2142" s="4">
        <v>235600</v>
      </c>
      <c r="H2142" s="4">
        <v>2591600</v>
      </c>
    </row>
    <row r="2143" spans="1:8" ht="15.75">
      <c r="A2143" s="32" t="s">
        <v>12</v>
      </c>
      <c r="B2143" s="32" t="s">
        <v>2201</v>
      </c>
      <c r="C2143" s="32" t="s">
        <v>2186</v>
      </c>
      <c r="D2143" s="32" t="s">
        <v>2202</v>
      </c>
      <c r="E2143" s="4">
        <v>44</v>
      </c>
      <c r="F2143" s="4">
        <v>1295800</v>
      </c>
      <c r="G2143" s="4">
        <v>129580</v>
      </c>
      <c r="H2143" s="4">
        <v>1425380</v>
      </c>
    </row>
    <row r="2144" spans="1:8" ht="15.75">
      <c r="A2144" s="32" t="s">
        <v>12</v>
      </c>
      <c r="B2144" s="32" t="s">
        <v>2203</v>
      </c>
      <c r="C2144" s="32" t="s">
        <v>2186</v>
      </c>
      <c r="D2144" s="32" t="s">
        <v>2204</v>
      </c>
      <c r="E2144" s="4">
        <v>100</v>
      </c>
      <c r="F2144" s="4">
        <v>2945000</v>
      </c>
      <c r="G2144" s="4">
        <v>294500</v>
      </c>
      <c r="H2144" s="4">
        <v>3239500</v>
      </c>
    </row>
    <row r="2145" spans="1:8" ht="15.75">
      <c r="A2145" s="32" t="s">
        <v>12</v>
      </c>
      <c r="B2145" s="32" t="s">
        <v>2205</v>
      </c>
      <c r="C2145" s="32" t="s">
        <v>2186</v>
      </c>
      <c r="D2145" s="32" t="s">
        <v>2206</v>
      </c>
      <c r="E2145" s="4">
        <v>100</v>
      </c>
      <c r="F2145" s="4">
        <v>2945000</v>
      </c>
      <c r="G2145" s="4">
        <v>294500</v>
      </c>
      <c r="H2145" s="4">
        <v>3239500</v>
      </c>
    </row>
    <row r="2146" spans="1:8" ht="15.75">
      <c r="A2146" s="32" t="s">
        <v>12</v>
      </c>
      <c r="B2146" s="32" t="s">
        <v>2209</v>
      </c>
      <c r="C2146" s="32" t="s">
        <v>2186</v>
      </c>
      <c r="D2146" s="32" t="s">
        <v>2210</v>
      </c>
      <c r="E2146" s="4">
        <v>30</v>
      </c>
      <c r="F2146" s="4">
        <v>883500</v>
      </c>
      <c r="G2146" s="4">
        <v>88350</v>
      </c>
      <c r="H2146" s="4">
        <v>971850</v>
      </c>
    </row>
    <row r="2147" spans="1:8" ht="15.75">
      <c r="A2147" s="32" t="s">
        <v>12</v>
      </c>
      <c r="B2147" s="32" t="s">
        <v>2215</v>
      </c>
      <c r="C2147" s="32" t="s">
        <v>2186</v>
      </c>
      <c r="D2147" s="32" t="s">
        <v>2216</v>
      </c>
      <c r="E2147" s="4">
        <v>30</v>
      </c>
      <c r="F2147" s="4">
        <v>883500</v>
      </c>
      <c r="G2147" s="4">
        <v>88350</v>
      </c>
      <c r="H2147" s="4">
        <v>971850</v>
      </c>
    </row>
    <row r="2148" spans="1:8" ht="15.75">
      <c r="A2148" s="32" t="s">
        <v>12</v>
      </c>
      <c r="B2148" s="32" t="s">
        <v>2218</v>
      </c>
      <c r="C2148" s="32" t="s">
        <v>2217</v>
      </c>
      <c r="D2148" s="32" t="s">
        <v>2219</v>
      </c>
      <c r="E2148" s="4">
        <v>160</v>
      </c>
      <c r="F2148" s="4">
        <v>3841600</v>
      </c>
      <c r="G2148" s="4">
        <v>384160</v>
      </c>
      <c r="H2148" s="4">
        <v>4225760</v>
      </c>
    </row>
    <row r="2149" spans="1:8" ht="15.75">
      <c r="A2149" s="32" t="s">
        <v>12</v>
      </c>
      <c r="B2149" s="32" t="s">
        <v>2220</v>
      </c>
      <c r="C2149" s="32" t="s">
        <v>2217</v>
      </c>
      <c r="D2149" s="32" t="s">
        <v>2198</v>
      </c>
      <c r="E2149" s="4">
        <v>10</v>
      </c>
      <c r="F2149" s="4">
        <v>240100</v>
      </c>
      <c r="G2149" s="4">
        <v>24010</v>
      </c>
      <c r="H2149" s="4">
        <v>264110</v>
      </c>
    </row>
    <row r="2150" spans="1:8" ht="15.75">
      <c r="A2150" s="32" t="s">
        <v>12</v>
      </c>
      <c r="B2150" s="32" t="s">
        <v>2222</v>
      </c>
      <c r="C2150" s="32" t="s">
        <v>2221</v>
      </c>
      <c r="D2150" s="32" t="s">
        <v>2223</v>
      </c>
      <c r="E2150" s="4">
        <v>561</v>
      </c>
      <c r="F2150" s="4">
        <v>15708000</v>
      </c>
      <c r="G2150" s="4">
        <v>1570800</v>
      </c>
      <c r="H2150" s="4">
        <v>17278800</v>
      </c>
    </row>
    <row r="2151" spans="1:8" ht="15.75">
      <c r="A2151" s="32" t="s">
        <v>12</v>
      </c>
      <c r="B2151" s="32" t="s">
        <v>2227</v>
      </c>
      <c r="C2151" s="32" t="s">
        <v>2224</v>
      </c>
      <c r="D2151" s="32" t="s">
        <v>2228</v>
      </c>
      <c r="E2151" s="4">
        <v>152</v>
      </c>
      <c r="F2151" s="4">
        <v>3344000</v>
      </c>
      <c r="G2151" s="4">
        <v>334400</v>
      </c>
      <c r="H2151" s="4">
        <v>3678400</v>
      </c>
    </row>
    <row r="2152" spans="1:8" ht="15.75">
      <c r="A2152" s="32" t="s">
        <v>12</v>
      </c>
      <c r="B2152" s="32" t="s">
        <v>2233</v>
      </c>
      <c r="C2152" s="32" t="s">
        <v>2232</v>
      </c>
      <c r="D2152" s="32" t="s">
        <v>2234</v>
      </c>
      <c r="E2152" s="4">
        <v>50</v>
      </c>
      <c r="F2152" s="4">
        <v>1401910</v>
      </c>
      <c r="G2152" s="4">
        <v>140191</v>
      </c>
      <c r="H2152" s="4">
        <v>1542101</v>
      </c>
    </row>
    <row r="2153" spans="1:8" ht="15.75">
      <c r="A2153" s="32" t="s">
        <v>12</v>
      </c>
      <c r="B2153" s="32" t="s">
        <v>2239</v>
      </c>
      <c r="C2153" s="32" t="s">
        <v>2238</v>
      </c>
      <c r="D2153" s="32" t="s">
        <v>2240</v>
      </c>
      <c r="E2153" s="4">
        <v>97</v>
      </c>
      <c r="F2153" s="4">
        <v>2960520</v>
      </c>
      <c r="G2153" s="4">
        <v>296052</v>
      </c>
      <c r="H2153" s="4">
        <v>3256572</v>
      </c>
    </row>
    <row r="2154" spans="1:8" ht="15.75">
      <c r="A2154" s="32" t="s">
        <v>12</v>
      </c>
      <c r="B2154" s="32" t="s">
        <v>2242</v>
      </c>
      <c r="C2154" s="32" t="s">
        <v>2241</v>
      </c>
      <c r="D2154" s="32" t="s">
        <v>2243</v>
      </c>
      <c r="E2154" s="4">
        <v>85</v>
      </c>
      <c r="F2154" s="4">
        <v>3448450</v>
      </c>
      <c r="G2154" s="4">
        <v>344845</v>
      </c>
      <c r="H2154" s="4">
        <v>3793295</v>
      </c>
    </row>
    <row r="2155" spans="1:8" ht="15.75">
      <c r="A2155" s="32" t="s">
        <v>12</v>
      </c>
      <c r="B2155" s="32" t="s">
        <v>2244</v>
      </c>
      <c r="C2155" s="32" t="s">
        <v>2241</v>
      </c>
      <c r="D2155" s="32" t="s">
        <v>2246</v>
      </c>
      <c r="E2155" s="4">
        <v>9</v>
      </c>
      <c r="F2155" s="4">
        <v>405000</v>
      </c>
      <c r="G2155" s="4">
        <v>40500</v>
      </c>
      <c r="H2155" s="4">
        <v>445500</v>
      </c>
    </row>
    <row r="2156" spans="1:8" ht="15.75">
      <c r="A2156" s="32" t="s">
        <v>12</v>
      </c>
      <c r="B2156" s="32" t="s">
        <v>2255</v>
      </c>
      <c r="C2156" s="32" t="s">
        <v>2254</v>
      </c>
      <c r="D2156" s="32" t="s">
        <v>2256</v>
      </c>
      <c r="E2156" s="4">
        <v>30</v>
      </c>
      <c r="F2156" s="4">
        <v>255900</v>
      </c>
      <c r="G2156" s="4">
        <v>25590</v>
      </c>
      <c r="H2156" s="4">
        <v>281490</v>
      </c>
    </row>
    <row r="2157" spans="1:8" ht="15.75">
      <c r="A2157" s="32" t="s">
        <v>12</v>
      </c>
      <c r="B2157" s="32" t="s">
        <v>2258</v>
      </c>
      <c r="C2157" s="32" t="s">
        <v>2257</v>
      </c>
      <c r="D2157" s="32" t="s">
        <v>2259</v>
      </c>
      <c r="E2157" s="4">
        <v>300</v>
      </c>
      <c r="F2157" s="4">
        <v>3441000</v>
      </c>
      <c r="G2157" s="4">
        <v>344100</v>
      </c>
      <c r="H2157" s="4">
        <v>3785100</v>
      </c>
    </row>
    <row r="2158" spans="1:8" ht="15.75">
      <c r="A2158" s="32" t="s">
        <v>12</v>
      </c>
      <c r="B2158" s="32" t="s">
        <v>2264</v>
      </c>
      <c r="C2158" s="32" t="s">
        <v>2263</v>
      </c>
      <c r="D2158" s="32" t="s">
        <v>2265</v>
      </c>
      <c r="E2158" s="4">
        <v>584</v>
      </c>
      <c r="F2158" s="4">
        <v>4960120</v>
      </c>
      <c r="G2158" s="4">
        <v>496012</v>
      </c>
      <c r="H2158" s="4">
        <v>5456132</v>
      </c>
    </row>
    <row r="2159" spans="1:8" ht="15.75">
      <c r="A2159" s="32" t="s">
        <v>12</v>
      </c>
      <c r="B2159" s="32" t="s">
        <v>2267</v>
      </c>
      <c r="C2159" s="32" t="s">
        <v>2266</v>
      </c>
      <c r="D2159" s="32" t="s">
        <v>2268</v>
      </c>
      <c r="E2159" s="4">
        <v>898</v>
      </c>
      <c r="F2159" s="4">
        <v>10300060</v>
      </c>
      <c r="G2159" s="4">
        <v>1030006</v>
      </c>
      <c r="H2159" s="4">
        <v>11330066</v>
      </c>
    </row>
    <row r="2160" spans="1:8" ht="15.75">
      <c r="A2160" s="32" t="s">
        <v>12</v>
      </c>
      <c r="B2160" s="32" t="s">
        <v>2270</v>
      </c>
      <c r="C2160" s="32" t="s">
        <v>2269</v>
      </c>
      <c r="D2160" s="32" t="s">
        <v>2271</v>
      </c>
      <c r="E2160" s="4">
        <v>110</v>
      </c>
      <c r="F2160" s="4">
        <v>1994300</v>
      </c>
      <c r="G2160" s="4">
        <v>199430</v>
      </c>
      <c r="H2160" s="4">
        <v>2193730</v>
      </c>
    </row>
    <row r="2161" spans="1:8" ht="15.75">
      <c r="A2161" s="32" t="s">
        <v>12</v>
      </c>
      <c r="B2161" s="32" t="s">
        <v>2273</v>
      </c>
      <c r="C2161" s="32" t="s">
        <v>2272</v>
      </c>
      <c r="D2161" s="32" t="s">
        <v>2274</v>
      </c>
      <c r="E2161" s="4">
        <v>578</v>
      </c>
      <c r="F2161" s="4">
        <v>11727620</v>
      </c>
      <c r="G2161" s="4">
        <v>1172762</v>
      </c>
      <c r="H2161" s="4">
        <v>12900382</v>
      </c>
    </row>
    <row r="2162" spans="1:8" ht="15.75">
      <c r="A2162" s="32" t="s">
        <v>12</v>
      </c>
      <c r="B2162" s="32" t="s">
        <v>2278</v>
      </c>
      <c r="C2162" s="32" t="s">
        <v>2277</v>
      </c>
      <c r="D2162" s="32" t="s">
        <v>2279</v>
      </c>
      <c r="E2162" s="4">
        <v>10</v>
      </c>
      <c r="F2162" s="4">
        <v>220000</v>
      </c>
      <c r="G2162" s="4">
        <v>22000</v>
      </c>
      <c r="H2162" s="4">
        <v>242000</v>
      </c>
    </row>
    <row r="2163" spans="1:8" ht="15.75">
      <c r="A2163" s="32" t="s">
        <v>12</v>
      </c>
      <c r="B2163" s="32" t="s">
        <v>2281</v>
      </c>
      <c r="C2163" s="32" t="s">
        <v>2280</v>
      </c>
      <c r="D2163" s="32" t="s">
        <v>2282</v>
      </c>
      <c r="E2163" s="4">
        <v>80</v>
      </c>
      <c r="F2163" s="4">
        <v>878400</v>
      </c>
      <c r="G2163" s="4">
        <v>87840</v>
      </c>
      <c r="H2163" s="4">
        <v>966240</v>
      </c>
    </row>
    <row r="2164" spans="1:8" ht="15.75">
      <c r="A2164" s="32" t="s">
        <v>12</v>
      </c>
      <c r="B2164" s="32" t="s">
        <v>2306</v>
      </c>
      <c r="C2164" s="32" t="s">
        <v>2303</v>
      </c>
      <c r="D2164" s="32" t="s">
        <v>2307</v>
      </c>
      <c r="E2164" s="4">
        <v>30</v>
      </c>
      <c r="F2164" s="4">
        <v>252630</v>
      </c>
      <c r="G2164" s="4">
        <v>25263</v>
      </c>
      <c r="H2164" s="4">
        <v>277893</v>
      </c>
    </row>
    <row r="2165" spans="1:8" ht="15.75">
      <c r="A2165" s="32" t="s">
        <v>12</v>
      </c>
      <c r="B2165" s="32" t="s">
        <v>2313</v>
      </c>
      <c r="C2165" s="32" t="s">
        <v>2312</v>
      </c>
      <c r="D2165" s="32" t="s">
        <v>2314</v>
      </c>
      <c r="E2165" s="4">
        <v>20</v>
      </c>
      <c r="F2165" s="4">
        <v>84300</v>
      </c>
      <c r="G2165" s="4">
        <v>8430</v>
      </c>
      <c r="H2165" s="4">
        <v>92730</v>
      </c>
    </row>
    <row r="2166" spans="1:8" ht="15.75">
      <c r="A2166" s="32" t="s">
        <v>12</v>
      </c>
      <c r="B2166" s="32" t="s">
        <v>2321</v>
      </c>
      <c r="C2166" s="32" t="s">
        <v>271</v>
      </c>
      <c r="D2166" s="32" t="s">
        <v>2322</v>
      </c>
      <c r="E2166" s="4">
        <v>10</v>
      </c>
      <c r="F2166" s="4">
        <v>42670</v>
      </c>
      <c r="G2166" s="4">
        <v>4267</v>
      </c>
      <c r="H2166" s="4">
        <v>46937</v>
      </c>
    </row>
    <row r="2167" spans="1:8" ht="15.75">
      <c r="A2167" s="32" t="s">
        <v>12</v>
      </c>
      <c r="B2167" s="32" t="s">
        <v>2323</v>
      </c>
      <c r="C2167" s="32" t="s">
        <v>264</v>
      </c>
      <c r="D2167" s="32" t="s">
        <v>2324</v>
      </c>
      <c r="E2167" s="4">
        <v>20</v>
      </c>
      <c r="F2167" s="4">
        <v>98140</v>
      </c>
      <c r="G2167" s="4">
        <v>9814</v>
      </c>
      <c r="H2167" s="4">
        <v>107954</v>
      </c>
    </row>
    <row r="2168" spans="1:8" ht="15.75">
      <c r="A2168" s="32" t="s">
        <v>12</v>
      </c>
      <c r="B2168" s="32" t="s">
        <v>2343</v>
      </c>
      <c r="C2168" s="32" t="s">
        <v>299</v>
      </c>
      <c r="D2168" s="32" t="s">
        <v>2344</v>
      </c>
      <c r="E2168" s="4">
        <v>2</v>
      </c>
      <c r="F2168" s="4">
        <v>18290</v>
      </c>
      <c r="G2168" s="4">
        <v>1829</v>
      </c>
      <c r="H2168" s="4">
        <v>20119</v>
      </c>
    </row>
    <row r="2169" spans="1:8" ht="15.75">
      <c r="A2169" s="32" t="s">
        <v>12</v>
      </c>
      <c r="B2169" s="32" t="s">
        <v>2397</v>
      </c>
      <c r="C2169" s="32" t="s">
        <v>236</v>
      </c>
      <c r="D2169" s="32" t="s">
        <v>2398</v>
      </c>
      <c r="E2169" s="4">
        <v>50</v>
      </c>
      <c r="F2169" s="4">
        <v>268950</v>
      </c>
      <c r="G2169" s="4">
        <v>26895</v>
      </c>
      <c r="H2169" s="4">
        <v>295845</v>
      </c>
    </row>
    <row r="2170" spans="1:8" ht="15.75">
      <c r="A2170" s="32" t="s">
        <v>12</v>
      </c>
      <c r="B2170" s="32" t="s">
        <v>2400</v>
      </c>
      <c r="C2170" s="32" t="s">
        <v>236</v>
      </c>
      <c r="D2170" s="32" t="s">
        <v>2401</v>
      </c>
      <c r="E2170" s="4">
        <v>53</v>
      </c>
      <c r="F2170" s="4">
        <v>363262</v>
      </c>
      <c r="G2170" s="4">
        <v>36327</v>
      </c>
      <c r="H2170" s="4">
        <v>399589</v>
      </c>
    </row>
    <row r="2171" spans="1:8" ht="15.75">
      <c r="A2171" s="32" t="s">
        <v>12</v>
      </c>
      <c r="B2171" s="32" t="s">
        <v>2404</v>
      </c>
      <c r="C2171" s="32" t="s">
        <v>236</v>
      </c>
      <c r="D2171" s="32" t="s">
        <v>2405</v>
      </c>
      <c r="E2171" s="4">
        <v>10</v>
      </c>
      <c r="F2171" s="4">
        <v>97410</v>
      </c>
      <c r="G2171" s="4">
        <v>9741</v>
      </c>
      <c r="H2171" s="4">
        <v>107151</v>
      </c>
    </row>
    <row r="2172" spans="1:8" ht="15.75">
      <c r="A2172" s="32" t="s">
        <v>12</v>
      </c>
      <c r="B2172" s="32" t="s">
        <v>2406</v>
      </c>
      <c r="C2172" s="32" t="s">
        <v>236</v>
      </c>
      <c r="D2172" s="32" t="s">
        <v>2407</v>
      </c>
      <c r="E2172" s="4">
        <v>16</v>
      </c>
      <c r="F2172" s="4">
        <v>53824</v>
      </c>
      <c r="G2172" s="4">
        <v>5382</v>
      </c>
      <c r="H2172" s="4">
        <v>59206</v>
      </c>
    </row>
    <row r="2173" spans="1:8" ht="15.75">
      <c r="A2173" s="32" t="s">
        <v>12</v>
      </c>
      <c r="B2173" s="32" t="s">
        <v>2410</v>
      </c>
      <c r="C2173" s="32" t="s">
        <v>223</v>
      </c>
      <c r="D2173" s="32" t="s">
        <v>52</v>
      </c>
      <c r="E2173" s="4">
        <v>12</v>
      </c>
      <c r="F2173" s="4">
        <v>93840</v>
      </c>
      <c r="G2173" s="4">
        <v>9384</v>
      </c>
      <c r="H2173" s="4">
        <v>103224</v>
      </c>
    </row>
    <row r="2174" spans="1:8" ht="15.75">
      <c r="A2174" s="32" t="s">
        <v>12</v>
      </c>
      <c r="B2174" s="32" t="s">
        <v>2432</v>
      </c>
      <c r="C2174" s="32" t="s">
        <v>267</v>
      </c>
      <c r="D2174" s="32" t="s">
        <v>2433</v>
      </c>
      <c r="E2174" s="4">
        <v>72</v>
      </c>
      <c r="F2174" s="4">
        <v>365936</v>
      </c>
      <c r="G2174" s="4">
        <v>36594</v>
      </c>
      <c r="H2174" s="4">
        <v>402530</v>
      </c>
    </row>
    <row r="2175" spans="1:8" ht="15.75">
      <c r="A2175" s="32" t="s">
        <v>12</v>
      </c>
      <c r="B2175" s="32" t="s">
        <v>2436</v>
      </c>
      <c r="C2175" s="32" t="s">
        <v>267</v>
      </c>
      <c r="D2175" s="32" t="s">
        <v>2437</v>
      </c>
      <c r="E2175" s="4">
        <v>144</v>
      </c>
      <c r="F2175" s="4">
        <v>708560</v>
      </c>
      <c r="G2175" s="4">
        <v>70857</v>
      </c>
      <c r="H2175" s="4">
        <v>779417</v>
      </c>
    </row>
    <row r="2176" spans="1:8" ht="15.75">
      <c r="A2176" s="32" t="s">
        <v>12</v>
      </c>
      <c r="B2176" s="32" t="s">
        <v>2438</v>
      </c>
      <c r="C2176" s="32" t="s">
        <v>267</v>
      </c>
      <c r="D2176" s="32" t="s">
        <v>2439</v>
      </c>
      <c r="E2176" s="4">
        <v>12</v>
      </c>
      <c r="F2176" s="4">
        <v>129600</v>
      </c>
      <c r="G2176" s="4">
        <v>12960</v>
      </c>
      <c r="H2176" s="4">
        <v>142560</v>
      </c>
    </row>
    <row r="2177" spans="1:8" ht="15.75">
      <c r="A2177" s="32" t="s">
        <v>12</v>
      </c>
      <c r="B2177" s="32" t="s">
        <v>2440</v>
      </c>
      <c r="C2177" s="32" t="s">
        <v>267</v>
      </c>
      <c r="D2177" s="32" t="s">
        <v>2441</v>
      </c>
      <c r="E2177" s="4">
        <v>115</v>
      </c>
      <c r="F2177" s="4">
        <v>818875</v>
      </c>
      <c r="G2177" s="4">
        <v>81888</v>
      </c>
      <c r="H2177" s="4">
        <v>900763</v>
      </c>
    </row>
    <row r="2178" spans="1:8" ht="15.75">
      <c r="A2178" s="32" t="s">
        <v>12</v>
      </c>
      <c r="B2178" s="32" t="s">
        <v>2442</v>
      </c>
      <c r="C2178" s="32" t="s">
        <v>267</v>
      </c>
      <c r="D2178" s="32" t="s">
        <v>2443</v>
      </c>
      <c r="E2178" s="4">
        <v>58</v>
      </c>
      <c r="F2178" s="4">
        <v>492246</v>
      </c>
      <c r="G2178" s="4">
        <v>49225</v>
      </c>
      <c r="H2178" s="4">
        <v>541471</v>
      </c>
    </row>
    <row r="2179" spans="1:8" ht="15.75">
      <c r="A2179" s="32" t="s">
        <v>12</v>
      </c>
      <c r="B2179" s="32" t="s">
        <v>2444</v>
      </c>
      <c r="C2179" s="32" t="s">
        <v>267</v>
      </c>
      <c r="D2179" s="32" t="s">
        <v>2445</v>
      </c>
      <c r="E2179" s="4">
        <v>62</v>
      </c>
      <c r="F2179" s="4">
        <v>592290</v>
      </c>
      <c r="G2179" s="4">
        <v>59229</v>
      </c>
      <c r="H2179" s="4">
        <v>651519</v>
      </c>
    </row>
    <row r="2180" spans="1:8" ht="15.75">
      <c r="A2180" s="32" t="s">
        <v>12</v>
      </c>
      <c r="B2180" s="32" t="s">
        <v>2450</v>
      </c>
      <c r="C2180" s="32" t="s">
        <v>267</v>
      </c>
      <c r="D2180" s="32" t="s">
        <v>2451</v>
      </c>
      <c r="E2180" s="4">
        <v>10</v>
      </c>
      <c r="F2180" s="4">
        <v>180000</v>
      </c>
      <c r="G2180" s="4">
        <v>18000</v>
      </c>
      <c r="H2180" s="4">
        <v>198000</v>
      </c>
    </row>
    <row r="2181" spans="1:8" ht="15.75">
      <c r="A2181" s="32" t="s">
        <v>12</v>
      </c>
      <c r="B2181" s="32" t="s">
        <v>2452</v>
      </c>
      <c r="C2181" s="32" t="s">
        <v>267</v>
      </c>
      <c r="D2181" s="32" t="s">
        <v>2328</v>
      </c>
      <c r="E2181" s="4">
        <v>6</v>
      </c>
      <c r="F2181" s="4">
        <v>112008</v>
      </c>
      <c r="G2181" s="4">
        <v>11201</v>
      </c>
      <c r="H2181" s="4">
        <v>123209</v>
      </c>
    </row>
    <row r="2182" spans="1:8" ht="15.75">
      <c r="A2182" s="32" t="s">
        <v>12</v>
      </c>
      <c r="B2182" s="32" t="s">
        <v>2461</v>
      </c>
      <c r="C2182" s="32" t="s">
        <v>271</v>
      </c>
      <c r="D2182" s="32" t="s">
        <v>2462</v>
      </c>
      <c r="E2182" s="4">
        <v>10</v>
      </c>
      <c r="F2182" s="4">
        <v>49400</v>
      </c>
      <c r="G2182" s="4">
        <v>4940</v>
      </c>
      <c r="H2182" s="4">
        <v>54340</v>
      </c>
    </row>
    <row r="2183" spans="1:8" ht="15.75">
      <c r="A2183" s="32" t="s">
        <v>12</v>
      </c>
      <c r="B2183" s="32" t="s">
        <v>2463</v>
      </c>
      <c r="C2183" s="32" t="s">
        <v>271</v>
      </c>
      <c r="D2183" s="32" t="s">
        <v>2464</v>
      </c>
      <c r="E2183" s="4">
        <v>10</v>
      </c>
      <c r="F2183" s="4">
        <v>60840</v>
      </c>
      <c r="G2183" s="4">
        <v>6084</v>
      </c>
      <c r="H2183" s="4">
        <v>66924</v>
      </c>
    </row>
    <row r="2184" spans="1:8" ht="15.75">
      <c r="A2184" s="32" t="s">
        <v>12</v>
      </c>
      <c r="B2184" s="32" t="s">
        <v>2465</v>
      </c>
      <c r="C2184" s="32" t="s">
        <v>271</v>
      </c>
      <c r="D2184" s="32" t="s">
        <v>2466</v>
      </c>
      <c r="E2184" s="4">
        <v>2</v>
      </c>
      <c r="F2184" s="4">
        <v>14330</v>
      </c>
      <c r="G2184" s="4">
        <v>1433</v>
      </c>
      <c r="H2184" s="4">
        <v>15763</v>
      </c>
    </row>
    <row r="2185" spans="1:8" ht="15.75">
      <c r="A2185" s="32" t="s">
        <v>12</v>
      </c>
      <c r="B2185" s="32" t="s">
        <v>2467</v>
      </c>
      <c r="C2185" s="32" t="s">
        <v>271</v>
      </c>
      <c r="D2185" s="32" t="s">
        <v>2468</v>
      </c>
      <c r="E2185" s="4">
        <v>20</v>
      </c>
      <c r="F2185" s="4">
        <v>166180</v>
      </c>
      <c r="G2185" s="4">
        <v>16618</v>
      </c>
      <c r="H2185" s="4">
        <v>182798</v>
      </c>
    </row>
    <row r="2186" spans="1:8" ht="15.75">
      <c r="A2186" s="32" t="s">
        <v>12</v>
      </c>
      <c r="B2186" s="32" t="s">
        <v>2473</v>
      </c>
      <c r="C2186" s="32" t="s">
        <v>264</v>
      </c>
      <c r="D2186" s="32" t="s">
        <v>2474</v>
      </c>
      <c r="E2186" s="4">
        <v>405</v>
      </c>
      <c r="F2186" s="4">
        <v>1519695</v>
      </c>
      <c r="G2186" s="4">
        <v>151970</v>
      </c>
      <c r="H2186" s="4">
        <v>1671665</v>
      </c>
    </row>
    <row r="2187" spans="1:8" ht="15.75">
      <c r="A2187" s="32" t="s">
        <v>12</v>
      </c>
      <c r="B2187" s="32" t="s">
        <v>2477</v>
      </c>
      <c r="C2187" s="32" t="s">
        <v>264</v>
      </c>
      <c r="D2187" s="32" t="s">
        <v>2478</v>
      </c>
      <c r="E2187" s="4">
        <v>23</v>
      </c>
      <c r="F2187" s="4">
        <v>123671</v>
      </c>
      <c r="G2187" s="4">
        <v>12367</v>
      </c>
      <c r="H2187" s="4">
        <v>136038</v>
      </c>
    </row>
    <row r="2188" spans="1:8" ht="15.75">
      <c r="A2188" s="32" t="s">
        <v>12</v>
      </c>
      <c r="B2188" s="32" t="s">
        <v>2479</v>
      </c>
      <c r="C2188" s="32" t="s">
        <v>264</v>
      </c>
      <c r="D2188" s="32" t="s">
        <v>2480</v>
      </c>
      <c r="E2188" s="4">
        <v>418</v>
      </c>
      <c r="F2188" s="4">
        <v>1969694</v>
      </c>
      <c r="G2188" s="4">
        <v>196969</v>
      </c>
      <c r="H2188" s="4">
        <v>2166663</v>
      </c>
    </row>
    <row r="2189" spans="1:8" ht="15.75">
      <c r="A2189" s="32" t="s">
        <v>12</v>
      </c>
      <c r="B2189" s="32" t="s">
        <v>2484</v>
      </c>
      <c r="C2189" s="32" t="s">
        <v>264</v>
      </c>
      <c r="D2189" s="32" t="s">
        <v>2485</v>
      </c>
      <c r="E2189" s="4">
        <v>391</v>
      </c>
      <c r="F2189" s="4">
        <v>2225320</v>
      </c>
      <c r="G2189" s="4">
        <v>222534</v>
      </c>
      <c r="H2189" s="4">
        <v>2447854</v>
      </c>
    </row>
    <row r="2190" spans="1:8" ht="15.75">
      <c r="A2190" s="32" t="s">
        <v>12</v>
      </c>
      <c r="B2190" s="32" t="s">
        <v>2486</v>
      </c>
      <c r="C2190" s="32" t="s">
        <v>264</v>
      </c>
      <c r="D2190" s="32" t="s">
        <v>2487</v>
      </c>
      <c r="E2190" s="4">
        <v>180</v>
      </c>
      <c r="F2190" s="4">
        <v>1191565</v>
      </c>
      <c r="G2190" s="4">
        <v>119157</v>
      </c>
      <c r="H2190" s="4">
        <v>1310722</v>
      </c>
    </row>
    <row r="2191" spans="1:8" ht="15.75">
      <c r="A2191" s="32" t="s">
        <v>12</v>
      </c>
      <c r="B2191" s="32" t="s">
        <v>2488</v>
      </c>
      <c r="C2191" s="32" t="s">
        <v>264</v>
      </c>
      <c r="D2191" s="32" t="s">
        <v>2489</v>
      </c>
      <c r="E2191" s="4">
        <v>40</v>
      </c>
      <c r="F2191" s="4">
        <v>95920</v>
      </c>
      <c r="G2191" s="4">
        <v>9592</v>
      </c>
      <c r="H2191" s="4">
        <v>105512</v>
      </c>
    </row>
    <row r="2192" spans="1:8" ht="15.75">
      <c r="A2192" s="32" t="s">
        <v>12</v>
      </c>
      <c r="B2192" s="32" t="s">
        <v>2490</v>
      </c>
      <c r="C2192" s="32" t="s">
        <v>264</v>
      </c>
      <c r="D2192" s="32" t="s">
        <v>2491</v>
      </c>
      <c r="E2192" s="4">
        <v>42</v>
      </c>
      <c r="F2192" s="4">
        <v>313854</v>
      </c>
      <c r="G2192" s="4">
        <v>31385</v>
      </c>
      <c r="H2192" s="4">
        <v>345239</v>
      </c>
    </row>
    <row r="2193" spans="1:8" ht="15.75">
      <c r="A2193" s="32" t="s">
        <v>12</v>
      </c>
      <c r="B2193" s="32" t="s">
        <v>2492</v>
      </c>
      <c r="C2193" s="32" t="s">
        <v>264</v>
      </c>
      <c r="D2193" s="32" t="s">
        <v>2493</v>
      </c>
      <c r="E2193" s="4">
        <v>26</v>
      </c>
      <c r="F2193" s="4">
        <v>267722</v>
      </c>
      <c r="G2193" s="4">
        <v>26772</v>
      </c>
      <c r="H2193" s="4">
        <v>294494</v>
      </c>
    </row>
    <row r="2194" spans="1:8" ht="15.75">
      <c r="A2194" s="32" t="s">
        <v>12</v>
      </c>
      <c r="B2194" s="32" t="s">
        <v>2494</v>
      </c>
      <c r="C2194" s="32" t="s">
        <v>264</v>
      </c>
      <c r="D2194" s="32" t="s">
        <v>2495</v>
      </c>
      <c r="E2194" s="4">
        <v>333</v>
      </c>
      <c r="F2194" s="4">
        <v>866748</v>
      </c>
      <c r="G2194" s="4">
        <v>86675</v>
      </c>
      <c r="H2194" s="4">
        <v>953423</v>
      </c>
    </row>
    <row r="2195" spans="1:8" ht="15.75">
      <c r="A2195" s="32" t="s">
        <v>12</v>
      </c>
      <c r="B2195" s="32" t="s">
        <v>2496</v>
      </c>
      <c r="C2195" s="32" t="s">
        <v>264</v>
      </c>
      <c r="D2195" s="32" t="s">
        <v>2497</v>
      </c>
      <c r="E2195" s="4">
        <v>4</v>
      </c>
      <c r="F2195" s="4">
        <v>45760</v>
      </c>
      <c r="G2195" s="4">
        <v>4576</v>
      </c>
      <c r="H2195" s="4">
        <v>50336</v>
      </c>
    </row>
    <row r="2196" spans="1:8" ht="15.75">
      <c r="A2196" s="32" t="s">
        <v>12</v>
      </c>
      <c r="B2196" s="32" t="s">
        <v>2498</v>
      </c>
      <c r="C2196" s="32" t="s">
        <v>264</v>
      </c>
      <c r="D2196" s="32" t="s">
        <v>2328</v>
      </c>
      <c r="E2196" s="4">
        <v>20</v>
      </c>
      <c r="F2196" s="4">
        <v>382000</v>
      </c>
      <c r="G2196" s="4">
        <v>38200</v>
      </c>
      <c r="H2196" s="4">
        <v>420200</v>
      </c>
    </row>
    <row r="2197" spans="1:8" ht="15.75">
      <c r="A2197" s="32" t="s">
        <v>12</v>
      </c>
      <c r="B2197" s="32" t="s">
        <v>2503</v>
      </c>
      <c r="C2197" s="32" t="s">
        <v>264</v>
      </c>
      <c r="D2197" s="32" t="s">
        <v>2504</v>
      </c>
      <c r="E2197" s="4">
        <v>90</v>
      </c>
      <c r="F2197" s="4">
        <v>273720</v>
      </c>
      <c r="G2197" s="4">
        <v>27372</v>
      </c>
      <c r="H2197" s="4">
        <v>301092</v>
      </c>
    </row>
    <row r="2198" spans="1:8" ht="15.75">
      <c r="A2198" s="32" t="s">
        <v>12</v>
      </c>
      <c r="B2198" s="32" t="s">
        <v>2509</v>
      </c>
      <c r="C2198" s="32" t="s">
        <v>264</v>
      </c>
      <c r="D2198" s="32" t="s">
        <v>2510</v>
      </c>
      <c r="E2198" s="4">
        <v>70</v>
      </c>
      <c r="F2198" s="4">
        <v>261880</v>
      </c>
      <c r="G2198" s="4">
        <v>26188</v>
      </c>
      <c r="H2198" s="4">
        <v>288068</v>
      </c>
    </row>
    <row r="2199" spans="1:8" ht="15.75">
      <c r="A2199" s="32" t="s">
        <v>12</v>
      </c>
      <c r="B2199" s="32" t="s">
        <v>2511</v>
      </c>
      <c r="C2199" s="32" t="s">
        <v>264</v>
      </c>
      <c r="D2199" s="32" t="s">
        <v>2512</v>
      </c>
      <c r="E2199" s="4">
        <v>10</v>
      </c>
      <c r="F2199" s="4">
        <v>42330</v>
      </c>
      <c r="G2199" s="4">
        <v>4233</v>
      </c>
      <c r="H2199" s="4">
        <v>46563</v>
      </c>
    </row>
    <row r="2200" spans="1:8" ht="15.75">
      <c r="A2200" s="32" t="s">
        <v>12</v>
      </c>
      <c r="B2200" s="32" t="s">
        <v>2513</v>
      </c>
      <c r="C2200" s="32" t="s">
        <v>294</v>
      </c>
      <c r="D2200" s="32" t="s">
        <v>2514</v>
      </c>
      <c r="E2200" s="4">
        <v>15</v>
      </c>
      <c r="F2200" s="4">
        <v>71175</v>
      </c>
      <c r="G2200" s="4">
        <v>7118</v>
      </c>
      <c r="H2200" s="4">
        <v>78293</v>
      </c>
    </row>
    <row r="2201" spans="1:8" ht="15.75">
      <c r="A2201" s="32" t="s">
        <v>12</v>
      </c>
      <c r="B2201" s="32" t="s">
        <v>2515</v>
      </c>
      <c r="C2201" s="32" t="s">
        <v>294</v>
      </c>
      <c r="D2201" s="32" t="s">
        <v>2516</v>
      </c>
      <c r="E2201" s="4">
        <v>2</v>
      </c>
      <c r="F2201" s="4">
        <v>11778</v>
      </c>
      <c r="G2201" s="4">
        <v>1178</v>
      </c>
      <c r="H2201" s="4">
        <v>12956</v>
      </c>
    </row>
    <row r="2202" spans="1:8" ht="15.75">
      <c r="A2202" s="32" t="s">
        <v>12</v>
      </c>
      <c r="B2202" s="32" t="s">
        <v>2519</v>
      </c>
      <c r="C2202" s="32" t="s">
        <v>294</v>
      </c>
      <c r="D2202" s="32" t="s">
        <v>2520</v>
      </c>
      <c r="E2202" s="4">
        <v>5</v>
      </c>
      <c r="F2202" s="4">
        <v>34850</v>
      </c>
      <c r="G2202" s="4">
        <v>3485</v>
      </c>
      <c r="H2202" s="4">
        <v>38335</v>
      </c>
    </row>
    <row r="2203" spans="1:8" ht="15.75">
      <c r="A2203" s="32" t="s">
        <v>12</v>
      </c>
      <c r="B2203" s="32" t="s">
        <v>2523</v>
      </c>
      <c r="C2203" s="32" t="s">
        <v>294</v>
      </c>
      <c r="D2203" s="32" t="s">
        <v>2524</v>
      </c>
      <c r="E2203" s="4">
        <v>52</v>
      </c>
      <c r="F2203" s="4">
        <v>166036</v>
      </c>
      <c r="G2203" s="4">
        <v>16604</v>
      </c>
      <c r="H2203" s="4">
        <v>182640</v>
      </c>
    </row>
    <row r="2204" spans="1:8" ht="15.75">
      <c r="A2204" s="32" t="s">
        <v>12</v>
      </c>
      <c r="B2204" s="32" t="s">
        <v>2528</v>
      </c>
      <c r="C2204" s="32" t="s">
        <v>294</v>
      </c>
      <c r="D2204" s="32" t="s">
        <v>2529</v>
      </c>
      <c r="E2204" s="4">
        <v>230</v>
      </c>
      <c r="F2204" s="4">
        <v>621920</v>
      </c>
      <c r="G2204" s="4">
        <v>62192</v>
      </c>
      <c r="H2204" s="4">
        <v>684112</v>
      </c>
    </row>
    <row r="2205" spans="1:8" ht="15.75">
      <c r="A2205" s="32" t="s">
        <v>12</v>
      </c>
      <c r="B2205" s="32" t="s">
        <v>2530</v>
      </c>
      <c r="C2205" s="32" t="s">
        <v>294</v>
      </c>
      <c r="D2205" s="32" t="s">
        <v>2531</v>
      </c>
      <c r="E2205" s="4">
        <v>5</v>
      </c>
      <c r="F2205" s="4">
        <v>19790</v>
      </c>
      <c r="G2205" s="4">
        <v>1979</v>
      </c>
      <c r="H2205" s="4">
        <v>21769</v>
      </c>
    </row>
    <row r="2206" spans="1:8" ht="15.75">
      <c r="A2206" s="32" t="s">
        <v>12</v>
      </c>
      <c r="B2206" s="32" t="s">
        <v>2534</v>
      </c>
      <c r="C2206" s="32" t="s">
        <v>299</v>
      </c>
      <c r="D2206" s="32" t="s">
        <v>2535</v>
      </c>
      <c r="E2206" s="4">
        <v>215</v>
      </c>
      <c r="F2206" s="4">
        <v>947845</v>
      </c>
      <c r="G2206" s="4">
        <v>94785</v>
      </c>
      <c r="H2206" s="4">
        <v>1042630</v>
      </c>
    </row>
    <row r="2207" spans="1:8" ht="15.75">
      <c r="A2207" s="32" t="s">
        <v>12</v>
      </c>
      <c r="B2207" s="32" t="s">
        <v>2538</v>
      </c>
      <c r="C2207" s="32" t="s">
        <v>299</v>
      </c>
      <c r="D2207" s="32" t="s">
        <v>2539</v>
      </c>
      <c r="E2207" s="4">
        <v>162</v>
      </c>
      <c r="F2207" s="4">
        <v>761308</v>
      </c>
      <c r="G2207" s="4">
        <v>76131</v>
      </c>
      <c r="H2207" s="4">
        <v>837439</v>
      </c>
    </row>
    <row r="2208" spans="1:8" ht="15.75">
      <c r="A2208" s="32" t="s">
        <v>12</v>
      </c>
      <c r="B2208" s="32" t="s">
        <v>2542</v>
      </c>
      <c r="C2208" s="32" t="s">
        <v>299</v>
      </c>
      <c r="D2208" s="32" t="s">
        <v>2543</v>
      </c>
      <c r="E2208" s="4">
        <v>135</v>
      </c>
      <c r="F2208" s="4">
        <v>913660</v>
      </c>
      <c r="G2208" s="4">
        <v>91366</v>
      </c>
      <c r="H2208" s="4">
        <v>1005026</v>
      </c>
    </row>
    <row r="2209" spans="1:8" ht="15.75">
      <c r="A2209" s="32" t="s">
        <v>12</v>
      </c>
      <c r="B2209" s="32" t="s">
        <v>2544</v>
      </c>
      <c r="C2209" s="32" t="s">
        <v>299</v>
      </c>
      <c r="D2209" s="32" t="s">
        <v>2545</v>
      </c>
      <c r="E2209" s="4">
        <v>92</v>
      </c>
      <c r="F2209" s="4">
        <v>730112</v>
      </c>
      <c r="G2209" s="4">
        <v>73011</v>
      </c>
      <c r="H2209" s="4">
        <v>803123</v>
      </c>
    </row>
    <row r="2210" spans="1:8" ht="15.75">
      <c r="A2210" s="32" t="s">
        <v>12</v>
      </c>
      <c r="B2210" s="32" t="s">
        <v>2546</v>
      </c>
      <c r="C2210" s="32" t="s">
        <v>299</v>
      </c>
      <c r="D2210" s="32" t="s">
        <v>2547</v>
      </c>
      <c r="E2210" s="4">
        <v>10</v>
      </c>
      <c r="F2210" s="4">
        <v>31400</v>
      </c>
      <c r="G2210" s="4">
        <v>3140</v>
      </c>
      <c r="H2210" s="4">
        <v>34540</v>
      </c>
    </row>
    <row r="2211" spans="1:8" ht="15.75">
      <c r="A2211" s="32" t="s">
        <v>12</v>
      </c>
      <c r="B2211" s="32" t="s">
        <v>2548</v>
      </c>
      <c r="C2211" s="32" t="s">
        <v>299</v>
      </c>
      <c r="D2211" s="32" t="s">
        <v>2549</v>
      </c>
      <c r="E2211" s="4">
        <v>7</v>
      </c>
      <c r="F2211" s="4">
        <v>59020</v>
      </c>
      <c r="G2211" s="4">
        <v>5902</v>
      </c>
      <c r="H2211" s="4">
        <v>64922</v>
      </c>
    </row>
    <row r="2212" spans="1:8" ht="15.75">
      <c r="A2212" s="32" t="s">
        <v>12</v>
      </c>
      <c r="B2212" s="32" t="s">
        <v>2550</v>
      </c>
      <c r="C2212" s="32" t="s">
        <v>299</v>
      </c>
      <c r="D2212" s="32" t="s">
        <v>2551</v>
      </c>
      <c r="E2212" s="4">
        <v>135</v>
      </c>
      <c r="F2212" s="4">
        <v>458325</v>
      </c>
      <c r="G2212" s="4">
        <v>45833</v>
      </c>
      <c r="H2212" s="4">
        <v>504158</v>
      </c>
    </row>
    <row r="2213" spans="1:8" ht="15.75">
      <c r="A2213" s="32" t="s">
        <v>12</v>
      </c>
      <c r="B2213" s="32" t="s">
        <v>2556</v>
      </c>
      <c r="C2213" s="32" t="s">
        <v>299</v>
      </c>
      <c r="D2213" s="32" t="s">
        <v>2557</v>
      </c>
      <c r="E2213" s="4">
        <v>20</v>
      </c>
      <c r="F2213" s="4">
        <v>78100</v>
      </c>
      <c r="G2213" s="4">
        <v>7810</v>
      </c>
      <c r="H2213" s="4">
        <v>85910</v>
      </c>
    </row>
    <row r="2214" spans="1:8" ht="15.75">
      <c r="A2214" s="32" t="s">
        <v>12</v>
      </c>
      <c r="B2214" s="32" t="s">
        <v>2562</v>
      </c>
      <c r="C2214" s="32" t="s">
        <v>299</v>
      </c>
      <c r="D2214" s="32" t="s">
        <v>2563</v>
      </c>
      <c r="E2214" s="4">
        <v>5</v>
      </c>
      <c r="F2214" s="4">
        <v>19470</v>
      </c>
      <c r="G2214" s="4">
        <v>1947</v>
      </c>
      <c r="H2214" s="4">
        <v>21417</v>
      </c>
    </row>
    <row r="2215" spans="1:8" ht="15.75">
      <c r="A2215" s="32" t="s">
        <v>12</v>
      </c>
      <c r="B2215" s="32" t="s">
        <v>2570</v>
      </c>
      <c r="C2215" s="32" t="s">
        <v>307</v>
      </c>
      <c r="D2215" s="32" t="s">
        <v>2571</v>
      </c>
      <c r="E2215" s="4">
        <v>7</v>
      </c>
      <c r="F2215" s="4">
        <v>48216</v>
      </c>
      <c r="G2215" s="4">
        <v>4822</v>
      </c>
      <c r="H2215" s="4">
        <v>53038</v>
      </c>
    </row>
    <row r="2216" spans="1:8" ht="15.75">
      <c r="A2216" s="32" t="s">
        <v>12</v>
      </c>
      <c r="B2216" s="32" t="s">
        <v>2576</v>
      </c>
      <c r="C2216" s="32" t="s">
        <v>310</v>
      </c>
      <c r="D2216" s="32" t="s">
        <v>2577</v>
      </c>
      <c r="E2216" s="4">
        <v>40</v>
      </c>
      <c r="F2216" s="4">
        <v>182170</v>
      </c>
      <c r="G2216" s="4">
        <v>18217</v>
      </c>
      <c r="H2216" s="4">
        <v>200387</v>
      </c>
    </row>
    <row r="2217" spans="1:8" ht="15.75">
      <c r="A2217" s="32" t="s">
        <v>12</v>
      </c>
      <c r="B2217" s="32" t="s">
        <v>2578</v>
      </c>
      <c r="C2217" s="32" t="s">
        <v>310</v>
      </c>
      <c r="D2217" s="32" t="s">
        <v>2579</v>
      </c>
      <c r="E2217" s="4">
        <v>70</v>
      </c>
      <c r="F2217" s="4">
        <v>384080</v>
      </c>
      <c r="G2217" s="4">
        <v>38408</v>
      </c>
      <c r="H2217" s="4">
        <v>422488</v>
      </c>
    </row>
    <row r="2218" spans="1:8" ht="15.75">
      <c r="A2218" s="32" t="s">
        <v>12</v>
      </c>
      <c r="B2218" s="32" t="s">
        <v>2580</v>
      </c>
      <c r="C2218" s="32" t="s">
        <v>310</v>
      </c>
      <c r="D2218" s="32" t="s">
        <v>2581</v>
      </c>
      <c r="E2218" s="4">
        <v>94</v>
      </c>
      <c r="F2218" s="4">
        <v>665802</v>
      </c>
      <c r="G2218" s="4">
        <v>66580</v>
      </c>
      <c r="H2218" s="4">
        <v>732382</v>
      </c>
    </row>
    <row r="2219" spans="1:8" ht="15.75">
      <c r="A2219" s="32" t="s">
        <v>12</v>
      </c>
      <c r="B2219" s="32" t="s">
        <v>2584</v>
      </c>
      <c r="C2219" s="32" t="s">
        <v>310</v>
      </c>
      <c r="D2219" s="32" t="s">
        <v>2585</v>
      </c>
      <c r="E2219" s="4">
        <v>10</v>
      </c>
      <c r="F2219" s="4">
        <v>84330</v>
      </c>
      <c r="G2219" s="4">
        <v>8433</v>
      </c>
      <c r="H2219" s="4">
        <v>92763</v>
      </c>
    </row>
    <row r="2220" spans="1:8" ht="15.75">
      <c r="A2220" s="32" t="s">
        <v>12</v>
      </c>
      <c r="B2220" s="32" t="s">
        <v>2588</v>
      </c>
      <c r="C2220" s="32" t="s">
        <v>312</v>
      </c>
      <c r="D2220" s="32" t="s">
        <v>2589</v>
      </c>
      <c r="E2220" s="4">
        <v>5</v>
      </c>
      <c r="F2220" s="4">
        <v>21060</v>
      </c>
      <c r="G2220" s="4">
        <v>2106</v>
      </c>
      <c r="H2220" s="4">
        <v>23166</v>
      </c>
    </row>
    <row r="2221" spans="1:8" ht="15.75">
      <c r="A2221" s="32" t="s">
        <v>12</v>
      </c>
      <c r="B2221" s="32" t="s">
        <v>2590</v>
      </c>
      <c r="C2221" s="32" t="s">
        <v>312</v>
      </c>
      <c r="D2221" s="32" t="s">
        <v>2591</v>
      </c>
      <c r="E2221" s="4">
        <v>70</v>
      </c>
      <c r="F2221" s="4">
        <v>401860</v>
      </c>
      <c r="G2221" s="4">
        <v>40186</v>
      </c>
      <c r="H2221" s="4">
        <v>442046</v>
      </c>
    </row>
    <row r="2222" spans="1:8" ht="15.75">
      <c r="A2222" s="32" t="s">
        <v>12</v>
      </c>
      <c r="B2222" s="32" t="s">
        <v>2592</v>
      </c>
      <c r="C2222" s="32" t="s">
        <v>312</v>
      </c>
      <c r="D2222" s="32" t="s">
        <v>2593</v>
      </c>
      <c r="E2222" s="4">
        <v>5</v>
      </c>
      <c r="F2222" s="4">
        <v>31075</v>
      </c>
      <c r="G2222" s="4">
        <v>3108</v>
      </c>
      <c r="H2222" s="4">
        <v>34183</v>
      </c>
    </row>
    <row r="2223" spans="1:8" ht="15.75">
      <c r="A2223" s="32" t="s">
        <v>12</v>
      </c>
      <c r="B2223" s="32" t="s">
        <v>2594</v>
      </c>
      <c r="C2223" s="32" t="s">
        <v>312</v>
      </c>
      <c r="D2223" s="32" t="s">
        <v>2595</v>
      </c>
      <c r="E2223" s="4">
        <v>60</v>
      </c>
      <c r="F2223" s="4">
        <v>482940</v>
      </c>
      <c r="G2223" s="4">
        <v>48294</v>
      </c>
      <c r="H2223" s="4">
        <v>531234</v>
      </c>
    </row>
    <row r="2224" spans="1:8" ht="15.75">
      <c r="A2224" s="32" t="s">
        <v>12</v>
      </c>
      <c r="B2224" s="32" t="s">
        <v>2596</v>
      </c>
      <c r="C2224" s="32" t="s">
        <v>314</v>
      </c>
      <c r="D2224" s="32" t="s">
        <v>2597</v>
      </c>
      <c r="E2224" s="4">
        <v>55</v>
      </c>
      <c r="F2224" s="4">
        <v>246675</v>
      </c>
      <c r="G2224" s="4">
        <v>24668</v>
      </c>
      <c r="H2224" s="4">
        <v>271343</v>
      </c>
    </row>
    <row r="2225" spans="1:8" ht="15.75">
      <c r="A2225" s="32" t="s">
        <v>12</v>
      </c>
      <c r="B2225" s="32" t="s">
        <v>2598</v>
      </c>
      <c r="C2225" s="32" t="s">
        <v>314</v>
      </c>
      <c r="D2225" s="32" t="s">
        <v>2599</v>
      </c>
      <c r="E2225" s="4">
        <v>2</v>
      </c>
      <c r="F2225" s="4">
        <v>11258</v>
      </c>
      <c r="G2225" s="4">
        <v>1126</v>
      </c>
      <c r="H2225" s="4">
        <v>12384</v>
      </c>
    </row>
    <row r="2226" spans="1:8" ht="15.75">
      <c r="A2226" s="32" t="s">
        <v>12</v>
      </c>
      <c r="B2226" s="32" t="s">
        <v>2602</v>
      </c>
      <c r="C2226" s="32" t="s">
        <v>314</v>
      </c>
      <c r="D2226" s="32" t="s">
        <v>2603</v>
      </c>
      <c r="E2226" s="4">
        <v>8</v>
      </c>
      <c r="F2226" s="4">
        <v>53680</v>
      </c>
      <c r="G2226" s="4">
        <v>5368</v>
      </c>
      <c r="H2226" s="4">
        <v>59048</v>
      </c>
    </row>
    <row r="2227" spans="1:8" ht="15.75">
      <c r="A2227" s="32" t="s">
        <v>12</v>
      </c>
      <c r="B2227" s="32" t="s">
        <v>2604</v>
      </c>
      <c r="C2227" s="32" t="s">
        <v>314</v>
      </c>
      <c r="D2227" s="32" t="s">
        <v>2605</v>
      </c>
      <c r="E2227" s="4">
        <v>100</v>
      </c>
      <c r="F2227" s="4">
        <v>288300</v>
      </c>
      <c r="G2227" s="4">
        <v>28830</v>
      </c>
      <c r="H2227" s="4">
        <v>317130</v>
      </c>
    </row>
    <row r="2228" spans="1:8" ht="15.75">
      <c r="A2228" s="32" t="s">
        <v>12</v>
      </c>
      <c r="B2228" s="32" t="s">
        <v>2606</v>
      </c>
      <c r="C2228" s="32" t="s">
        <v>314</v>
      </c>
      <c r="D2228" s="32" t="s">
        <v>2607</v>
      </c>
      <c r="E2228" s="4">
        <v>705</v>
      </c>
      <c r="F2228" s="4">
        <v>1767055</v>
      </c>
      <c r="G2228" s="4">
        <v>176706</v>
      </c>
      <c r="H2228" s="4">
        <v>1943761</v>
      </c>
    </row>
    <row r="2229" spans="1:8" ht="15.75">
      <c r="A2229" s="32" t="s">
        <v>12</v>
      </c>
      <c r="B2229" s="32" t="s">
        <v>2610</v>
      </c>
      <c r="C2229" s="32" t="s">
        <v>314</v>
      </c>
      <c r="D2229" s="32" t="s">
        <v>2611</v>
      </c>
      <c r="E2229" s="4">
        <v>15</v>
      </c>
      <c r="F2229" s="4">
        <v>54720</v>
      </c>
      <c r="G2229" s="4">
        <v>5472</v>
      </c>
      <c r="H2229" s="4">
        <v>60192</v>
      </c>
    </row>
    <row r="2230" spans="1:8" ht="15.75">
      <c r="A2230" s="32" t="s">
        <v>12</v>
      </c>
      <c r="B2230" s="32" t="s">
        <v>2614</v>
      </c>
      <c r="C2230" s="32" t="s">
        <v>318</v>
      </c>
      <c r="D2230" s="32" t="s">
        <v>2615</v>
      </c>
      <c r="E2230" s="4">
        <v>32</v>
      </c>
      <c r="F2230" s="4">
        <v>136994</v>
      </c>
      <c r="G2230" s="4">
        <v>13699</v>
      </c>
      <c r="H2230" s="4">
        <v>150693</v>
      </c>
    </row>
    <row r="2231" spans="1:8" ht="15.75">
      <c r="A2231" s="32" t="s">
        <v>12</v>
      </c>
      <c r="B2231" s="32" t="s">
        <v>2616</v>
      </c>
      <c r="C2231" s="32" t="s">
        <v>318</v>
      </c>
      <c r="D2231" s="32" t="s">
        <v>2617</v>
      </c>
      <c r="E2231" s="4">
        <v>13</v>
      </c>
      <c r="F2231" s="4">
        <v>69233</v>
      </c>
      <c r="G2231" s="4">
        <v>6924</v>
      </c>
      <c r="H2231" s="4">
        <v>76157</v>
      </c>
    </row>
    <row r="2232" spans="1:8" ht="15.75">
      <c r="A2232" s="32" t="s">
        <v>12</v>
      </c>
      <c r="B2232" s="32" t="s">
        <v>2624</v>
      </c>
      <c r="C2232" s="32" t="s">
        <v>318</v>
      </c>
      <c r="D2232" s="32" t="s">
        <v>2625</v>
      </c>
      <c r="E2232" s="4">
        <v>130</v>
      </c>
      <c r="F2232" s="4">
        <v>367900</v>
      </c>
      <c r="G2232" s="4">
        <v>36790</v>
      </c>
      <c r="H2232" s="4">
        <v>404690</v>
      </c>
    </row>
    <row r="2233" spans="1:8" ht="15.75">
      <c r="A2233" s="32" t="s">
        <v>12</v>
      </c>
      <c r="B2233" s="32" t="s">
        <v>2626</v>
      </c>
      <c r="C2233" s="32" t="s">
        <v>318</v>
      </c>
      <c r="D2233" s="32" t="s">
        <v>2627</v>
      </c>
      <c r="E2233" s="4">
        <v>10</v>
      </c>
      <c r="F2233" s="4">
        <v>88200</v>
      </c>
      <c r="G2233" s="4">
        <v>8820</v>
      </c>
      <c r="H2233" s="4">
        <v>97020</v>
      </c>
    </row>
    <row r="2234" spans="1:8" ht="15.75">
      <c r="A2234" s="32" t="s">
        <v>12</v>
      </c>
      <c r="B2234" s="32" t="s">
        <v>2628</v>
      </c>
      <c r="C2234" s="32" t="s">
        <v>318</v>
      </c>
      <c r="D2234" s="32" t="s">
        <v>2629</v>
      </c>
      <c r="E2234" s="4">
        <v>570</v>
      </c>
      <c r="F2234" s="4">
        <v>1758450</v>
      </c>
      <c r="G2234" s="4">
        <v>175845</v>
      </c>
      <c r="H2234" s="4">
        <v>1934295</v>
      </c>
    </row>
    <row r="2235" spans="1:8" ht="15.75">
      <c r="A2235" s="32" t="s">
        <v>12</v>
      </c>
      <c r="B2235" s="32" t="s">
        <v>2632</v>
      </c>
      <c r="C2235" s="32" t="s">
        <v>318</v>
      </c>
      <c r="D2235" s="32" t="s">
        <v>2633</v>
      </c>
      <c r="E2235" s="4">
        <v>80</v>
      </c>
      <c r="F2235" s="4">
        <v>287600</v>
      </c>
      <c r="G2235" s="4">
        <v>28760</v>
      </c>
      <c r="H2235" s="4">
        <v>316360</v>
      </c>
    </row>
    <row r="2236" spans="1:8" ht="15.75">
      <c r="A2236" s="32" t="s">
        <v>12</v>
      </c>
      <c r="B2236" s="32" t="s">
        <v>2636</v>
      </c>
      <c r="C2236" s="32" t="s">
        <v>2312</v>
      </c>
      <c r="D2236" s="32" t="s">
        <v>2637</v>
      </c>
      <c r="E2236" s="4">
        <v>115</v>
      </c>
      <c r="F2236" s="4">
        <v>686770</v>
      </c>
      <c r="G2236" s="4">
        <v>68677</v>
      </c>
      <c r="H2236" s="4">
        <v>755447</v>
      </c>
    </row>
    <row r="2237" spans="1:8" ht="15.75">
      <c r="A2237" s="32" t="s">
        <v>12</v>
      </c>
      <c r="B2237" s="32" t="s">
        <v>2638</v>
      </c>
      <c r="C2237" s="32" t="s">
        <v>2312</v>
      </c>
      <c r="D2237" s="32" t="s">
        <v>2639</v>
      </c>
      <c r="E2237" s="4">
        <v>50</v>
      </c>
      <c r="F2237" s="4">
        <v>352650</v>
      </c>
      <c r="G2237" s="4">
        <v>35265</v>
      </c>
      <c r="H2237" s="4">
        <v>387915</v>
      </c>
    </row>
    <row r="2238" spans="1:8" ht="15.75">
      <c r="A2238" s="32" t="s">
        <v>12</v>
      </c>
      <c r="B2238" s="32" t="s">
        <v>2647</v>
      </c>
      <c r="C2238" s="32" t="s">
        <v>2642</v>
      </c>
      <c r="D2238" s="32" t="s">
        <v>2648</v>
      </c>
      <c r="E2238" s="4">
        <v>4</v>
      </c>
      <c r="F2238" s="4">
        <v>43600</v>
      </c>
      <c r="G2238" s="4">
        <v>4360</v>
      </c>
      <c r="H2238" s="4">
        <v>47960</v>
      </c>
    </row>
    <row r="2239" spans="1:8" ht="15.75">
      <c r="A2239" s="32" t="s">
        <v>12</v>
      </c>
      <c r="B2239" s="32" t="s">
        <v>2656</v>
      </c>
      <c r="C2239" s="32" t="s">
        <v>2312</v>
      </c>
      <c r="D2239" s="32" t="s">
        <v>2657</v>
      </c>
      <c r="E2239" s="4">
        <v>60</v>
      </c>
      <c r="F2239" s="4">
        <v>222300</v>
      </c>
      <c r="G2239" s="4">
        <v>22230</v>
      </c>
      <c r="H2239" s="4">
        <v>244530</v>
      </c>
    </row>
    <row r="2240" spans="1:8" ht="15.75">
      <c r="A2240" s="32" t="s">
        <v>12</v>
      </c>
      <c r="B2240" s="32" t="s">
        <v>2658</v>
      </c>
      <c r="C2240" s="32" t="s">
        <v>2312</v>
      </c>
      <c r="D2240" s="32" t="s">
        <v>2659</v>
      </c>
      <c r="E2240" s="4">
        <v>7</v>
      </c>
      <c r="F2240" s="4">
        <v>87500</v>
      </c>
      <c r="G2240" s="4">
        <v>8750</v>
      </c>
      <c r="H2240" s="4">
        <v>96250</v>
      </c>
    </row>
    <row r="2241" spans="1:8" ht="15.75">
      <c r="A2241" s="32" t="s">
        <v>12</v>
      </c>
      <c r="B2241" s="32" t="s">
        <v>2660</v>
      </c>
      <c r="C2241" s="32" t="s">
        <v>2312</v>
      </c>
      <c r="D2241" s="32" t="s">
        <v>2447</v>
      </c>
      <c r="E2241" s="4">
        <v>7</v>
      </c>
      <c r="F2241" s="4">
        <v>97300</v>
      </c>
      <c r="G2241" s="4">
        <v>9730</v>
      </c>
      <c r="H2241" s="4">
        <v>107030</v>
      </c>
    </row>
    <row r="2242" spans="1:8" ht="15.75">
      <c r="A2242" s="32" t="s">
        <v>12</v>
      </c>
      <c r="B2242" s="32" t="s">
        <v>2671</v>
      </c>
      <c r="C2242" s="32" t="s">
        <v>2312</v>
      </c>
      <c r="D2242" s="32" t="s">
        <v>2672</v>
      </c>
      <c r="E2242" s="4">
        <v>120</v>
      </c>
      <c r="F2242" s="4">
        <v>579360</v>
      </c>
      <c r="G2242" s="4">
        <v>57936</v>
      </c>
      <c r="H2242" s="4">
        <v>637296</v>
      </c>
    </row>
    <row r="2243" spans="1:8" ht="15.75">
      <c r="A2243" s="32" t="s">
        <v>12</v>
      </c>
      <c r="B2243" s="32" t="s">
        <v>2673</v>
      </c>
      <c r="C2243" s="32" t="s">
        <v>2312</v>
      </c>
      <c r="D2243" s="32" t="s">
        <v>2674</v>
      </c>
      <c r="E2243" s="4">
        <v>38</v>
      </c>
      <c r="F2243" s="4">
        <v>326800</v>
      </c>
      <c r="G2243" s="4">
        <v>32680</v>
      </c>
      <c r="H2243" s="4">
        <v>359480</v>
      </c>
    </row>
    <row r="2244" spans="1:8" ht="15.75">
      <c r="A2244" s="32" t="s">
        <v>12</v>
      </c>
      <c r="B2244" s="32" t="s">
        <v>2677</v>
      </c>
      <c r="C2244" s="32" t="s">
        <v>2664</v>
      </c>
      <c r="D2244" s="32" t="s">
        <v>2648</v>
      </c>
      <c r="E2244" s="4">
        <v>10</v>
      </c>
      <c r="F2244" s="4">
        <v>114000</v>
      </c>
      <c r="G2244" s="4">
        <v>11400</v>
      </c>
      <c r="H2244" s="4">
        <v>125400</v>
      </c>
    </row>
    <row r="2245" spans="1:8" ht="15.75">
      <c r="A2245" s="32" t="s">
        <v>12</v>
      </c>
      <c r="B2245" s="32" t="s">
        <v>2680</v>
      </c>
      <c r="C2245" s="32" t="s">
        <v>2312</v>
      </c>
      <c r="D2245" s="32" t="s">
        <v>2681</v>
      </c>
      <c r="E2245" s="4">
        <v>20</v>
      </c>
      <c r="F2245" s="4">
        <v>63900</v>
      </c>
      <c r="G2245" s="4">
        <v>6390</v>
      </c>
      <c r="H2245" s="4">
        <v>70290</v>
      </c>
    </row>
    <row r="2246" spans="1:8" ht="15.75">
      <c r="A2246" s="32" t="s">
        <v>12</v>
      </c>
      <c r="B2246" s="32" t="s">
        <v>2684</v>
      </c>
      <c r="C2246" s="32" t="s">
        <v>2312</v>
      </c>
      <c r="D2246" s="32" t="s">
        <v>2685</v>
      </c>
      <c r="E2246" s="4">
        <v>26</v>
      </c>
      <c r="F2246" s="4">
        <v>89700</v>
      </c>
      <c r="G2246" s="4">
        <v>8970</v>
      </c>
      <c r="H2246" s="4">
        <v>98670</v>
      </c>
    </row>
    <row r="2247" spans="1:8" ht="15.75">
      <c r="A2247" s="32" t="s">
        <v>12</v>
      </c>
      <c r="B2247" s="32" t="s">
        <v>2689</v>
      </c>
      <c r="C2247" s="32" t="s">
        <v>307</v>
      </c>
      <c r="D2247" s="32" t="s">
        <v>2506</v>
      </c>
      <c r="E2247" s="4">
        <v>3</v>
      </c>
      <c r="F2247" s="4">
        <v>72000</v>
      </c>
      <c r="G2247" s="4">
        <v>7200</v>
      </c>
      <c r="H2247" s="4">
        <v>79200</v>
      </c>
    </row>
    <row r="2248" spans="1:8" ht="15.75">
      <c r="A2248" s="32" t="s">
        <v>12</v>
      </c>
      <c r="B2248" s="32" t="s">
        <v>2716</v>
      </c>
      <c r="C2248" s="32" t="s">
        <v>1267</v>
      </c>
      <c r="D2248" s="32" t="s">
        <v>2717</v>
      </c>
      <c r="E2248" s="4">
        <v>63</v>
      </c>
      <c r="F2248" s="4">
        <v>1667484</v>
      </c>
      <c r="G2248" s="4">
        <v>166748</v>
      </c>
      <c r="H2248" s="4">
        <v>1834232</v>
      </c>
    </row>
    <row r="2249" spans="1:8" ht="15.75">
      <c r="A2249" s="32" t="s">
        <v>12</v>
      </c>
      <c r="B2249" s="32" t="s">
        <v>2720</v>
      </c>
      <c r="C2249" s="32" t="s">
        <v>1267</v>
      </c>
      <c r="D2249" s="32" t="s">
        <v>2721</v>
      </c>
      <c r="E2249" s="4">
        <v>12</v>
      </c>
      <c r="F2249" s="4">
        <v>344676</v>
      </c>
      <c r="G2249" s="4">
        <v>34468</v>
      </c>
      <c r="H2249" s="4">
        <v>379144</v>
      </c>
    </row>
    <row r="2250" spans="1:8" ht="15.75">
      <c r="A2250" s="32" t="s">
        <v>12</v>
      </c>
      <c r="B2250" s="32" t="s">
        <v>2728</v>
      </c>
      <c r="C2250" s="32" t="s">
        <v>1267</v>
      </c>
      <c r="D2250" s="32" t="s">
        <v>2729</v>
      </c>
      <c r="E2250" s="4">
        <v>3</v>
      </c>
      <c r="F2250" s="4">
        <v>113229</v>
      </c>
      <c r="G2250" s="4">
        <v>11323</v>
      </c>
      <c r="H2250" s="4">
        <v>124552</v>
      </c>
    </row>
    <row r="2251" spans="1:8" ht="15.75">
      <c r="A2251" s="32" t="s">
        <v>12</v>
      </c>
      <c r="B2251" s="32" t="s">
        <v>2737</v>
      </c>
      <c r="C2251" s="32" t="s">
        <v>2732</v>
      </c>
      <c r="D2251" s="32" t="s">
        <v>2738</v>
      </c>
      <c r="E2251" s="4">
        <v>28</v>
      </c>
      <c r="F2251" s="4">
        <v>374752</v>
      </c>
      <c r="G2251" s="4">
        <v>37475</v>
      </c>
      <c r="H2251" s="4">
        <v>412227</v>
      </c>
    </row>
    <row r="2252" spans="1:8" ht="15.75">
      <c r="A2252" s="32" t="s">
        <v>12</v>
      </c>
      <c r="B2252" s="32" t="s">
        <v>2743</v>
      </c>
      <c r="C2252" s="32" t="s">
        <v>2732</v>
      </c>
      <c r="D2252" s="32" t="s">
        <v>2744</v>
      </c>
      <c r="E2252" s="4">
        <v>25</v>
      </c>
      <c r="F2252" s="4">
        <v>408050</v>
      </c>
      <c r="G2252" s="4">
        <v>40805</v>
      </c>
      <c r="H2252" s="4">
        <v>448855</v>
      </c>
    </row>
    <row r="2253" spans="1:8" ht="15.75">
      <c r="A2253" s="32" t="s">
        <v>12</v>
      </c>
      <c r="B2253" s="32" t="s">
        <v>2749</v>
      </c>
      <c r="C2253" s="32" t="s">
        <v>1267</v>
      </c>
      <c r="D2253" s="32" t="s">
        <v>2750</v>
      </c>
      <c r="E2253" s="4">
        <v>84</v>
      </c>
      <c r="F2253" s="4">
        <v>2696820</v>
      </c>
      <c r="G2253" s="4">
        <v>269683</v>
      </c>
      <c r="H2253" s="4">
        <v>2966503</v>
      </c>
    </row>
    <row r="2254" spans="1:8" ht="15.75">
      <c r="A2254" s="32" t="s">
        <v>12</v>
      </c>
      <c r="B2254" s="32" t="s">
        <v>2765</v>
      </c>
      <c r="C2254" s="32" t="s">
        <v>2762</v>
      </c>
      <c r="D2254" s="32" t="s">
        <v>2766</v>
      </c>
      <c r="E2254" s="4">
        <v>15</v>
      </c>
      <c r="F2254" s="4">
        <v>37335</v>
      </c>
      <c r="G2254" s="4">
        <v>3734</v>
      </c>
      <c r="H2254" s="4">
        <v>41069</v>
      </c>
    </row>
    <row r="2255" spans="1:8" ht="15.75">
      <c r="A2255" s="32" t="s">
        <v>12</v>
      </c>
      <c r="B2255" s="32" t="s">
        <v>2782</v>
      </c>
      <c r="C2255" s="32" t="s">
        <v>2781</v>
      </c>
      <c r="D2255" s="32" t="s">
        <v>2783</v>
      </c>
      <c r="E2255" s="4">
        <v>3</v>
      </c>
      <c r="F2255" s="4">
        <v>14772</v>
      </c>
      <c r="G2255" s="4">
        <v>1477</v>
      </c>
      <c r="H2255" s="4">
        <v>16249</v>
      </c>
    </row>
    <row r="2256" spans="1:8" ht="15.75">
      <c r="A2256" s="32" t="s">
        <v>12</v>
      </c>
      <c r="B2256" s="32" t="s">
        <v>2786</v>
      </c>
      <c r="C2256" s="32" t="s">
        <v>2781</v>
      </c>
      <c r="D2256" s="32" t="s">
        <v>2787</v>
      </c>
      <c r="E2256" s="4">
        <v>25</v>
      </c>
      <c r="F2256" s="4">
        <v>51675</v>
      </c>
      <c r="G2256" s="4">
        <v>5168</v>
      </c>
      <c r="H2256" s="4">
        <v>56843</v>
      </c>
    </row>
    <row r="2257" spans="1:8" ht="15.75">
      <c r="A2257" s="32" t="s">
        <v>12</v>
      </c>
      <c r="B2257" s="32" t="s">
        <v>2788</v>
      </c>
      <c r="C2257" s="32" t="s">
        <v>1426</v>
      </c>
      <c r="D2257" s="32" t="s">
        <v>2789</v>
      </c>
      <c r="E2257" s="4">
        <v>4</v>
      </c>
      <c r="F2257" s="4">
        <v>16756</v>
      </c>
      <c r="G2257" s="4">
        <v>1676</v>
      </c>
      <c r="H2257" s="4">
        <v>18432</v>
      </c>
    </row>
    <row r="2258" spans="1:8" ht="15.75">
      <c r="A2258" s="32" t="s">
        <v>12</v>
      </c>
      <c r="B2258" s="32" t="s">
        <v>2809</v>
      </c>
      <c r="C2258" s="32" t="s">
        <v>1443</v>
      </c>
      <c r="D2258" s="32" t="s">
        <v>2810</v>
      </c>
      <c r="E2258" s="4">
        <v>40</v>
      </c>
      <c r="F2258" s="4">
        <v>106200</v>
      </c>
      <c r="G2258" s="4">
        <v>10620</v>
      </c>
      <c r="H2258" s="4">
        <v>116820</v>
      </c>
    </row>
    <row r="2259" spans="1:8" ht="15.75">
      <c r="A2259" s="32" t="s">
        <v>12</v>
      </c>
      <c r="B2259" s="32" t="s">
        <v>2811</v>
      </c>
      <c r="C2259" s="32" t="s">
        <v>1443</v>
      </c>
      <c r="D2259" s="32" t="s">
        <v>2812</v>
      </c>
      <c r="E2259" s="4">
        <v>30</v>
      </c>
      <c r="F2259" s="4">
        <v>74340</v>
      </c>
      <c r="G2259" s="4">
        <v>7434</v>
      </c>
      <c r="H2259" s="4">
        <v>81774</v>
      </c>
    </row>
    <row r="2260" spans="1:8" ht="15.75">
      <c r="A2260" s="32" t="s">
        <v>12</v>
      </c>
      <c r="B2260" s="32" t="s">
        <v>2813</v>
      </c>
      <c r="C2260" s="32" t="s">
        <v>1443</v>
      </c>
      <c r="D2260" s="32" t="s">
        <v>2814</v>
      </c>
      <c r="E2260" s="4">
        <v>60</v>
      </c>
      <c r="F2260" s="4">
        <v>232080</v>
      </c>
      <c r="G2260" s="4">
        <v>23208</v>
      </c>
      <c r="H2260" s="4">
        <v>255288</v>
      </c>
    </row>
    <row r="2261" spans="1:8" ht="15.75">
      <c r="A2261" s="32" t="s">
        <v>12</v>
      </c>
      <c r="B2261" s="32" t="s">
        <v>2821</v>
      </c>
      <c r="C2261" s="32" t="s">
        <v>2762</v>
      </c>
      <c r="D2261" s="32" t="s">
        <v>2822</v>
      </c>
      <c r="E2261" s="4">
        <v>30</v>
      </c>
      <c r="F2261" s="4">
        <v>96120</v>
      </c>
      <c r="G2261" s="4">
        <v>9612</v>
      </c>
      <c r="H2261" s="4">
        <v>105732</v>
      </c>
    </row>
    <row r="2262" spans="1:8" ht="15.75">
      <c r="A2262" s="32" t="s">
        <v>12</v>
      </c>
      <c r="B2262" s="32" t="s">
        <v>2823</v>
      </c>
      <c r="C2262" s="32" t="s">
        <v>2762</v>
      </c>
      <c r="D2262" s="32" t="s">
        <v>2824</v>
      </c>
      <c r="E2262" s="4">
        <v>30</v>
      </c>
      <c r="F2262" s="4">
        <v>113370</v>
      </c>
      <c r="G2262" s="4">
        <v>11337</v>
      </c>
      <c r="H2262" s="4">
        <v>124707</v>
      </c>
    </row>
    <row r="2263" spans="1:8" ht="15.75">
      <c r="A2263" s="32" t="s">
        <v>12</v>
      </c>
      <c r="B2263" s="32" t="s">
        <v>2829</v>
      </c>
      <c r="C2263" s="32" t="s">
        <v>2827</v>
      </c>
      <c r="D2263" s="32" t="s">
        <v>2648</v>
      </c>
      <c r="E2263" s="4">
        <v>6</v>
      </c>
      <c r="F2263" s="4">
        <v>34200</v>
      </c>
      <c r="G2263" s="4">
        <v>3420</v>
      </c>
      <c r="H2263" s="4">
        <v>37620</v>
      </c>
    </row>
    <row r="2264" spans="1:8" ht="15.75">
      <c r="A2264" s="32" t="s">
        <v>12</v>
      </c>
      <c r="B2264" s="32" t="s">
        <v>2831</v>
      </c>
      <c r="C2264" s="32" t="s">
        <v>1401</v>
      </c>
      <c r="D2264" s="32" t="s">
        <v>2832</v>
      </c>
      <c r="E2264" s="4">
        <v>95</v>
      </c>
      <c r="F2264" s="4">
        <v>179075</v>
      </c>
      <c r="G2264" s="4">
        <v>17908</v>
      </c>
      <c r="H2264" s="4">
        <v>196983</v>
      </c>
    </row>
    <row r="2265" spans="1:8" ht="15.75">
      <c r="A2265" s="32" t="s">
        <v>12</v>
      </c>
      <c r="B2265" s="32" t="s">
        <v>2835</v>
      </c>
      <c r="C2265" s="32" t="s">
        <v>1401</v>
      </c>
      <c r="D2265" s="32" t="s">
        <v>2836</v>
      </c>
      <c r="E2265" s="4">
        <v>80</v>
      </c>
      <c r="F2265" s="4">
        <v>190560</v>
      </c>
      <c r="G2265" s="4">
        <v>19056</v>
      </c>
      <c r="H2265" s="4">
        <v>209616</v>
      </c>
    </row>
    <row r="2266" spans="1:8" ht="15.75">
      <c r="A2266" s="32" t="s">
        <v>12</v>
      </c>
      <c r="B2266" s="32" t="s">
        <v>2840</v>
      </c>
      <c r="C2266" s="32" t="s">
        <v>1401</v>
      </c>
      <c r="D2266" s="32" t="s">
        <v>2841</v>
      </c>
      <c r="E2266" s="4">
        <v>50</v>
      </c>
      <c r="F2266" s="4">
        <v>135330</v>
      </c>
      <c r="G2266" s="4">
        <v>13533</v>
      </c>
      <c r="H2266" s="4">
        <v>148863</v>
      </c>
    </row>
    <row r="2267" spans="1:8" ht="15.75">
      <c r="A2267" s="32" t="s">
        <v>12</v>
      </c>
      <c r="B2267" s="32" t="s">
        <v>2842</v>
      </c>
      <c r="C2267" s="32" t="s">
        <v>1401</v>
      </c>
      <c r="D2267" s="32" t="s">
        <v>2843</v>
      </c>
      <c r="E2267" s="4">
        <v>5</v>
      </c>
      <c r="F2267" s="4">
        <v>19340</v>
      </c>
      <c r="G2267" s="4">
        <v>1934</v>
      </c>
      <c r="H2267" s="4">
        <v>21274</v>
      </c>
    </row>
    <row r="2268" spans="1:8" ht="15.75">
      <c r="A2268" s="32" t="s">
        <v>12</v>
      </c>
      <c r="B2268" s="32" t="s">
        <v>2844</v>
      </c>
      <c r="C2268" s="32" t="s">
        <v>1401</v>
      </c>
      <c r="D2268" s="32" t="s">
        <v>2845</v>
      </c>
      <c r="E2268" s="4">
        <v>10</v>
      </c>
      <c r="F2268" s="4">
        <v>11920</v>
      </c>
      <c r="G2268" s="4">
        <v>1192</v>
      </c>
      <c r="H2268" s="4">
        <v>13112</v>
      </c>
    </row>
    <row r="2269" spans="1:8" ht="15.75">
      <c r="A2269" s="32" t="s">
        <v>12</v>
      </c>
      <c r="B2269" s="32" t="s">
        <v>2848</v>
      </c>
      <c r="C2269" s="32" t="s">
        <v>1401</v>
      </c>
      <c r="D2269" s="32" t="s">
        <v>2849</v>
      </c>
      <c r="E2269" s="4">
        <v>175</v>
      </c>
      <c r="F2269" s="4">
        <v>228200</v>
      </c>
      <c r="G2269" s="4">
        <v>22820</v>
      </c>
      <c r="H2269" s="4">
        <v>251020</v>
      </c>
    </row>
    <row r="2270" spans="1:8" ht="15.75">
      <c r="A2270" s="32" t="s">
        <v>12</v>
      </c>
      <c r="B2270" s="32" t="s">
        <v>2850</v>
      </c>
      <c r="C2270" s="32" t="s">
        <v>1401</v>
      </c>
      <c r="D2270" s="32" t="s">
        <v>2851</v>
      </c>
      <c r="E2270" s="4">
        <v>20</v>
      </c>
      <c r="F2270" s="4">
        <v>30260</v>
      </c>
      <c r="G2270" s="4">
        <v>3026</v>
      </c>
      <c r="H2270" s="4">
        <v>33286</v>
      </c>
    </row>
    <row r="2271" spans="1:8" ht="15.75">
      <c r="A2271" s="32" t="s">
        <v>12</v>
      </c>
      <c r="B2271" s="32" t="s">
        <v>2854</v>
      </c>
      <c r="C2271" s="32" t="s">
        <v>1401</v>
      </c>
      <c r="D2271" s="32" t="s">
        <v>2855</v>
      </c>
      <c r="E2271" s="4">
        <v>25</v>
      </c>
      <c r="F2271" s="4">
        <v>51950</v>
      </c>
      <c r="G2271" s="4">
        <v>5195</v>
      </c>
      <c r="H2271" s="4">
        <v>57145</v>
      </c>
    </row>
    <row r="2272" spans="1:8" ht="15.75">
      <c r="A2272" s="32" t="s">
        <v>12</v>
      </c>
      <c r="B2272" s="32" t="s">
        <v>2858</v>
      </c>
      <c r="C2272" s="32" t="s">
        <v>1401</v>
      </c>
      <c r="D2272" s="32" t="s">
        <v>2859</v>
      </c>
      <c r="E2272" s="4">
        <v>30</v>
      </c>
      <c r="F2272" s="4">
        <v>120000</v>
      </c>
      <c r="G2272" s="4">
        <v>12000</v>
      </c>
      <c r="H2272" s="4">
        <v>132000</v>
      </c>
    </row>
    <row r="2273" spans="1:8" ht="15.75">
      <c r="A2273" s="32" t="s">
        <v>12</v>
      </c>
      <c r="B2273" s="32" t="s">
        <v>2861</v>
      </c>
      <c r="C2273" s="32" t="s">
        <v>1405</v>
      </c>
      <c r="D2273" s="32" t="s">
        <v>2862</v>
      </c>
      <c r="E2273" s="4">
        <v>10</v>
      </c>
      <c r="F2273" s="4">
        <v>24690</v>
      </c>
      <c r="G2273" s="4">
        <v>2469</v>
      </c>
      <c r="H2273" s="4">
        <v>27159</v>
      </c>
    </row>
    <row r="2274" spans="1:8" ht="15.75">
      <c r="A2274" s="32" t="s">
        <v>12</v>
      </c>
      <c r="B2274" s="32" t="s">
        <v>2867</v>
      </c>
      <c r="C2274" s="32" t="s">
        <v>1405</v>
      </c>
      <c r="D2274" s="32" t="s">
        <v>2868</v>
      </c>
      <c r="E2274" s="4">
        <v>10</v>
      </c>
      <c r="F2274" s="4">
        <v>36820</v>
      </c>
      <c r="G2274" s="4">
        <v>3682</v>
      </c>
      <c r="H2274" s="4">
        <v>40502</v>
      </c>
    </row>
    <row r="2275" spans="1:8" ht="15.75">
      <c r="A2275" s="32" t="s">
        <v>12</v>
      </c>
      <c r="B2275" s="32" t="s">
        <v>2875</v>
      </c>
      <c r="C2275" s="32" t="s">
        <v>1405</v>
      </c>
      <c r="D2275" s="32" t="s">
        <v>2876</v>
      </c>
      <c r="E2275" s="4">
        <v>15</v>
      </c>
      <c r="F2275" s="4">
        <v>30000</v>
      </c>
      <c r="G2275" s="4">
        <v>3000</v>
      </c>
      <c r="H2275" s="4">
        <v>33000</v>
      </c>
    </row>
    <row r="2276" spans="1:8" ht="15.75">
      <c r="A2276" s="32" t="s">
        <v>12</v>
      </c>
      <c r="B2276" s="32" t="s">
        <v>2879</v>
      </c>
      <c r="C2276" s="32" t="s">
        <v>1412</v>
      </c>
      <c r="D2276" s="32" t="s">
        <v>2880</v>
      </c>
      <c r="E2276" s="4">
        <v>10</v>
      </c>
      <c r="F2276" s="4">
        <v>18990</v>
      </c>
      <c r="G2276" s="4">
        <v>1899</v>
      </c>
      <c r="H2276" s="4">
        <v>20889</v>
      </c>
    </row>
    <row r="2277" spans="1:8" ht="15.75">
      <c r="A2277" s="32" t="s">
        <v>12</v>
      </c>
      <c r="B2277" s="32" t="s">
        <v>2882</v>
      </c>
      <c r="C2277" s="32" t="s">
        <v>1412</v>
      </c>
      <c r="D2277" s="32" t="s">
        <v>2646</v>
      </c>
      <c r="E2277" s="4">
        <v>20</v>
      </c>
      <c r="F2277" s="4">
        <v>47300</v>
      </c>
      <c r="G2277" s="4">
        <v>4730</v>
      </c>
      <c r="H2277" s="4">
        <v>52030</v>
      </c>
    </row>
    <row r="2278" spans="1:8" ht="15.75">
      <c r="A2278" s="32" t="s">
        <v>12</v>
      </c>
      <c r="B2278" s="32" t="s">
        <v>2885</v>
      </c>
      <c r="C2278" s="32" t="s">
        <v>1412</v>
      </c>
      <c r="D2278" s="32" t="s">
        <v>2886</v>
      </c>
      <c r="E2278" s="4">
        <v>30</v>
      </c>
      <c r="F2278" s="4">
        <v>107790</v>
      </c>
      <c r="G2278" s="4">
        <v>10779</v>
      </c>
      <c r="H2278" s="4">
        <v>118569</v>
      </c>
    </row>
    <row r="2279" spans="1:8" ht="15.75">
      <c r="A2279" s="32" t="s">
        <v>12</v>
      </c>
      <c r="B2279" s="32" t="s">
        <v>2887</v>
      </c>
      <c r="C2279" s="32" t="s">
        <v>1412</v>
      </c>
      <c r="D2279" s="32" t="s">
        <v>2888</v>
      </c>
      <c r="E2279" s="4">
        <v>50</v>
      </c>
      <c r="F2279" s="4">
        <v>198810</v>
      </c>
      <c r="G2279" s="4">
        <v>19881</v>
      </c>
      <c r="H2279" s="4">
        <v>218691</v>
      </c>
    </row>
    <row r="2280" spans="1:8" ht="15.75">
      <c r="A2280" s="32" t="s">
        <v>12</v>
      </c>
      <c r="B2280" s="32" t="s">
        <v>2891</v>
      </c>
      <c r="C2280" s="32" t="s">
        <v>1412</v>
      </c>
      <c r="D2280" s="32" t="s">
        <v>2892</v>
      </c>
      <c r="E2280" s="4">
        <v>20</v>
      </c>
      <c r="F2280" s="4">
        <v>97360</v>
      </c>
      <c r="G2280" s="4">
        <v>9736</v>
      </c>
      <c r="H2280" s="4">
        <v>107096</v>
      </c>
    </row>
    <row r="2281" spans="1:8" ht="15.75">
      <c r="A2281" s="32" t="s">
        <v>12</v>
      </c>
      <c r="B2281" s="32" t="s">
        <v>2893</v>
      </c>
      <c r="C2281" s="32" t="s">
        <v>1412</v>
      </c>
      <c r="D2281" s="32" t="s">
        <v>2894</v>
      </c>
      <c r="E2281" s="4">
        <v>50</v>
      </c>
      <c r="F2281" s="4">
        <v>86050</v>
      </c>
      <c r="G2281" s="4">
        <v>8605</v>
      </c>
      <c r="H2281" s="4">
        <v>94655</v>
      </c>
    </row>
    <row r="2282" spans="1:8" ht="15.75">
      <c r="A2282" s="32" t="s">
        <v>12</v>
      </c>
      <c r="B2282" s="32" t="s">
        <v>2895</v>
      </c>
      <c r="C2282" s="32" t="s">
        <v>1412</v>
      </c>
      <c r="D2282" s="32" t="s">
        <v>2896</v>
      </c>
      <c r="E2282" s="4">
        <v>80</v>
      </c>
      <c r="F2282" s="4">
        <v>157920</v>
      </c>
      <c r="G2282" s="4">
        <v>15792</v>
      </c>
      <c r="H2282" s="4">
        <v>173712</v>
      </c>
    </row>
    <row r="2283" spans="1:8" ht="15.75">
      <c r="A2283" s="32" t="s">
        <v>12</v>
      </c>
      <c r="B2283" s="32" t="s">
        <v>2899</v>
      </c>
      <c r="C2283" s="32" t="s">
        <v>1412</v>
      </c>
      <c r="D2283" s="32" t="s">
        <v>2900</v>
      </c>
      <c r="E2283" s="4">
        <v>30</v>
      </c>
      <c r="F2283" s="4">
        <v>60300</v>
      </c>
      <c r="G2283" s="4">
        <v>6030</v>
      </c>
      <c r="H2283" s="4">
        <v>66330</v>
      </c>
    </row>
    <row r="2284" spans="1:8" ht="15.75">
      <c r="A2284" s="32" t="s">
        <v>12</v>
      </c>
      <c r="B2284" s="32" t="s">
        <v>2903</v>
      </c>
      <c r="C2284" s="32" t="s">
        <v>1417</v>
      </c>
      <c r="D2284" s="32" t="s">
        <v>2904</v>
      </c>
      <c r="E2284" s="4">
        <v>65</v>
      </c>
      <c r="F2284" s="4">
        <v>151880</v>
      </c>
      <c r="G2284" s="4">
        <v>15188</v>
      </c>
      <c r="H2284" s="4">
        <v>167068</v>
      </c>
    </row>
    <row r="2285" spans="1:8" ht="15.75">
      <c r="A2285" s="32" t="s">
        <v>12</v>
      </c>
      <c r="B2285" s="32" t="s">
        <v>2906</v>
      </c>
      <c r="C2285" s="32" t="s">
        <v>1417</v>
      </c>
      <c r="D2285" s="32" t="s">
        <v>2907</v>
      </c>
      <c r="E2285" s="4">
        <v>65</v>
      </c>
      <c r="F2285" s="4">
        <v>184675</v>
      </c>
      <c r="G2285" s="4">
        <v>18468</v>
      </c>
      <c r="H2285" s="4">
        <v>203143</v>
      </c>
    </row>
    <row r="2286" spans="1:8" ht="15.75">
      <c r="A2286" s="32" t="s">
        <v>12</v>
      </c>
      <c r="B2286" s="32" t="s">
        <v>2912</v>
      </c>
      <c r="C2286" s="32" t="s">
        <v>1417</v>
      </c>
      <c r="D2286" s="32" t="s">
        <v>2913</v>
      </c>
      <c r="E2286" s="4">
        <v>70</v>
      </c>
      <c r="F2286" s="4">
        <v>98000</v>
      </c>
      <c r="G2286" s="4">
        <v>9800</v>
      </c>
      <c r="H2286" s="4">
        <v>107800</v>
      </c>
    </row>
    <row r="2287" spans="1:8" ht="15.75">
      <c r="A2287" s="32" t="s">
        <v>12</v>
      </c>
      <c r="B2287" s="32" t="s">
        <v>2914</v>
      </c>
      <c r="C2287" s="32" t="s">
        <v>1417</v>
      </c>
      <c r="D2287" s="32" t="s">
        <v>2915</v>
      </c>
      <c r="E2287" s="4">
        <v>35</v>
      </c>
      <c r="F2287" s="4">
        <v>65520</v>
      </c>
      <c r="G2287" s="4">
        <v>6552</v>
      </c>
      <c r="H2287" s="4">
        <v>72072</v>
      </c>
    </row>
    <row r="2288" spans="1:8" ht="15.75">
      <c r="A2288" s="32" t="s">
        <v>12</v>
      </c>
      <c r="B2288" s="32" t="s">
        <v>2916</v>
      </c>
      <c r="C2288" s="32" t="s">
        <v>1424</v>
      </c>
      <c r="D2288" s="32" t="s">
        <v>2917</v>
      </c>
      <c r="E2288" s="4">
        <v>1</v>
      </c>
      <c r="F2288" s="4">
        <v>2525</v>
      </c>
      <c r="G2288" s="4">
        <v>253</v>
      </c>
      <c r="H2288" s="4">
        <v>2778</v>
      </c>
    </row>
    <row r="2289" spans="1:8" ht="15.75">
      <c r="A2289" s="32" t="s">
        <v>12</v>
      </c>
      <c r="B2289" s="32" t="s">
        <v>2918</v>
      </c>
      <c r="C2289" s="32" t="s">
        <v>1424</v>
      </c>
      <c r="D2289" s="32" t="s">
        <v>2919</v>
      </c>
      <c r="E2289" s="4">
        <v>23</v>
      </c>
      <c r="F2289" s="4">
        <v>56649</v>
      </c>
      <c r="G2289" s="4">
        <v>5665</v>
      </c>
      <c r="H2289" s="4">
        <v>62314</v>
      </c>
    </row>
    <row r="2290" spans="1:8" ht="15.75">
      <c r="A2290" s="32" t="s">
        <v>12</v>
      </c>
      <c r="B2290" s="32" t="s">
        <v>2920</v>
      </c>
      <c r="C2290" s="32" t="s">
        <v>1424</v>
      </c>
      <c r="D2290" s="32" t="s">
        <v>2921</v>
      </c>
      <c r="E2290" s="4">
        <v>42</v>
      </c>
      <c r="F2290" s="4">
        <v>149516</v>
      </c>
      <c r="G2290" s="4">
        <v>14952</v>
      </c>
      <c r="H2290" s="4">
        <v>164468</v>
      </c>
    </row>
    <row r="2291" spans="1:8" ht="15.75">
      <c r="A2291" s="32" t="s">
        <v>12</v>
      </c>
      <c r="B2291" s="32" t="s">
        <v>2934</v>
      </c>
      <c r="C2291" s="32" t="s">
        <v>2781</v>
      </c>
      <c r="D2291" s="32" t="s">
        <v>2935</v>
      </c>
      <c r="E2291" s="4">
        <v>8</v>
      </c>
      <c r="F2291" s="4">
        <v>34296</v>
      </c>
      <c r="G2291" s="4">
        <v>3430</v>
      </c>
      <c r="H2291" s="4">
        <v>37726</v>
      </c>
    </row>
    <row r="2292" spans="1:8" ht="15.75">
      <c r="A2292" s="32" t="s">
        <v>12</v>
      </c>
      <c r="B2292" s="32" t="s">
        <v>3864</v>
      </c>
      <c r="C2292" s="32" t="s">
        <v>1426</v>
      </c>
      <c r="D2292" s="32" t="s">
        <v>3865</v>
      </c>
      <c r="E2292" s="4">
        <v>10</v>
      </c>
      <c r="F2292" s="4">
        <v>29770</v>
      </c>
      <c r="G2292" s="4">
        <v>2977</v>
      </c>
      <c r="H2292" s="4">
        <v>32747</v>
      </c>
    </row>
    <row r="2293" spans="1:8" ht="15.75">
      <c r="A2293" s="32" t="s">
        <v>12</v>
      </c>
      <c r="B2293" s="32" t="s">
        <v>3866</v>
      </c>
      <c r="C2293" s="32" t="s">
        <v>1426</v>
      </c>
      <c r="D2293" s="32" t="s">
        <v>3867</v>
      </c>
      <c r="E2293" s="4">
        <v>50</v>
      </c>
      <c r="F2293" s="4">
        <v>52750</v>
      </c>
      <c r="G2293" s="4">
        <v>5275</v>
      </c>
      <c r="H2293" s="4">
        <v>58025</v>
      </c>
    </row>
    <row r="2294" spans="1:8" ht="15.75">
      <c r="A2294" s="32" t="s">
        <v>12</v>
      </c>
      <c r="B2294" s="32" t="s">
        <v>3868</v>
      </c>
      <c r="C2294" s="32" t="s">
        <v>1426</v>
      </c>
      <c r="D2294" s="32" t="s">
        <v>3869</v>
      </c>
      <c r="E2294" s="4">
        <v>8</v>
      </c>
      <c r="F2294" s="4">
        <v>28416</v>
      </c>
      <c r="G2294" s="4">
        <v>2842</v>
      </c>
      <c r="H2294" s="4">
        <v>31258</v>
      </c>
    </row>
    <row r="2295" spans="1:8" ht="15.75">
      <c r="A2295" s="32" t="s">
        <v>12</v>
      </c>
      <c r="B2295" s="32" t="s">
        <v>3870</v>
      </c>
      <c r="C2295" s="32" t="s">
        <v>1426</v>
      </c>
      <c r="D2295" s="32" t="s">
        <v>3871</v>
      </c>
      <c r="E2295" s="4">
        <v>40</v>
      </c>
      <c r="F2295" s="4">
        <v>48960</v>
      </c>
      <c r="G2295" s="4">
        <v>4896</v>
      </c>
      <c r="H2295" s="4">
        <v>53856</v>
      </c>
    </row>
    <row r="2296" spans="1:8" ht="15.75">
      <c r="A2296" s="32" t="s">
        <v>12</v>
      </c>
      <c r="B2296" s="32" t="s">
        <v>3872</v>
      </c>
      <c r="C2296" s="32" t="s">
        <v>1426</v>
      </c>
      <c r="D2296" s="32" t="s">
        <v>3873</v>
      </c>
      <c r="E2296" s="4">
        <v>594</v>
      </c>
      <c r="F2296" s="4">
        <v>774840</v>
      </c>
      <c r="G2296" s="4">
        <v>77484</v>
      </c>
      <c r="H2296" s="4">
        <v>852324</v>
      </c>
    </row>
    <row r="2297" spans="1:8" ht="15.75">
      <c r="A2297" s="32" t="s">
        <v>12</v>
      </c>
      <c r="B2297" s="32" t="s">
        <v>3876</v>
      </c>
      <c r="C2297" s="32" t="s">
        <v>1433</v>
      </c>
      <c r="D2297" s="32" t="s">
        <v>3877</v>
      </c>
      <c r="E2297" s="4">
        <v>630</v>
      </c>
      <c r="F2297" s="4">
        <v>1124430</v>
      </c>
      <c r="G2297" s="4">
        <v>112443</v>
      </c>
      <c r="H2297" s="4">
        <v>1236873</v>
      </c>
    </row>
    <row r="2298" spans="1:8" ht="15.75">
      <c r="A2298" s="32" t="s">
        <v>12</v>
      </c>
      <c r="B2298" s="32" t="s">
        <v>3878</v>
      </c>
      <c r="C2298" s="32" t="s">
        <v>1433</v>
      </c>
      <c r="D2298" s="32" t="s">
        <v>3879</v>
      </c>
      <c r="E2298" s="4">
        <v>50</v>
      </c>
      <c r="F2298" s="4">
        <v>110900</v>
      </c>
      <c r="G2298" s="4">
        <v>11090</v>
      </c>
      <c r="H2298" s="4">
        <v>121990</v>
      </c>
    </row>
    <row r="2299" spans="1:8" ht="15.75">
      <c r="A2299" s="32" t="s">
        <v>12</v>
      </c>
      <c r="B2299" s="32" t="s">
        <v>3880</v>
      </c>
      <c r="C2299" s="32" t="s">
        <v>1433</v>
      </c>
      <c r="D2299" s="32" t="s">
        <v>3881</v>
      </c>
      <c r="E2299" s="4">
        <v>5890</v>
      </c>
      <c r="F2299" s="4">
        <v>5863610</v>
      </c>
      <c r="G2299" s="4">
        <v>586361</v>
      </c>
      <c r="H2299" s="4">
        <v>6449971</v>
      </c>
    </row>
    <row r="2300" spans="1:8" ht="15.75">
      <c r="A2300" s="32" t="s">
        <v>12</v>
      </c>
      <c r="B2300" s="32" t="s">
        <v>3886</v>
      </c>
      <c r="C2300" s="32" t="s">
        <v>1433</v>
      </c>
      <c r="D2300" s="32" t="s">
        <v>3887</v>
      </c>
      <c r="E2300" s="4">
        <v>690</v>
      </c>
      <c r="F2300" s="4">
        <v>751050</v>
      </c>
      <c r="G2300" s="4">
        <v>75105</v>
      </c>
      <c r="H2300" s="4">
        <v>826155</v>
      </c>
    </row>
    <row r="2301" spans="1:8" ht="15.75">
      <c r="A2301" s="32" t="s">
        <v>12</v>
      </c>
      <c r="B2301" s="32" t="s">
        <v>3888</v>
      </c>
      <c r="C2301" s="32" t="s">
        <v>1433</v>
      </c>
      <c r="D2301" s="32" t="s">
        <v>3889</v>
      </c>
      <c r="E2301" s="4">
        <v>5286</v>
      </c>
      <c r="F2301" s="4">
        <v>6406910</v>
      </c>
      <c r="G2301" s="4">
        <v>640691</v>
      </c>
      <c r="H2301" s="4">
        <v>7047601</v>
      </c>
    </row>
    <row r="2302" spans="1:8" ht="15.75">
      <c r="A2302" s="32" t="s">
        <v>12</v>
      </c>
      <c r="B2302" s="32" t="s">
        <v>3890</v>
      </c>
      <c r="C2302" s="32" t="s">
        <v>1433</v>
      </c>
      <c r="D2302" s="32" t="s">
        <v>3891</v>
      </c>
      <c r="E2302" s="4">
        <v>20</v>
      </c>
      <c r="F2302" s="4">
        <v>32180</v>
      </c>
      <c r="G2302" s="4">
        <v>3218</v>
      </c>
      <c r="H2302" s="4">
        <v>35398</v>
      </c>
    </row>
    <row r="2303" spans="1:8" ht="15.75">
      <c r="A2303" s="32" t="s">
        <v>12</v>
      </c>
      <c r="B2303" s="32" t="s">
        <v>3892</v>
      </c>
      <c r="C2303" s="32" t="s">
        <v>1433</v>
      </c>
      <c r="D2303" s="32" t="s">
        <v>3893</v>
      </c>
      <c r="E2303" s="4">
        <v>1160</v>
      </c>
      <c r="F2303" s="4">
        <v>2005390</v>
      </c>
      <c r="G2303" s="4">
        <v>200539</v>
      </c>
      <c r="H2303" s="4">
        <v>2205929</v>
      </c>
    </row>
    <row r="2304" spans="1:8" ht="15.75">
      <c r="A2304" s="32" t="s">
        <v>12</v>
      </c>
      <c r="B2304" s="32" t="s">
        <v>3894</v>
      </c>
      <c r="C2304" s="32" t="s">
        <v>1433</v>
      </c>
      <c r="D2304" s="32" t="s">
        <v>3895</v>
      </c>
      <c r="E2304" s="4">
        <v>100</v>
      </c>
      <c r="F2304" s="4">
        <v>159400</v>
      </c>
      <c r="G2304" s="4">
        <v>15940</v>
      </c>
      <c r="H2304" s="4">
        <v>175340</v>
      </c>
    </row>
    <row r="2305" spans="1:8" ht="15.75">
      <c r="A2305" s="32" t="s">
        <v>12</v>
      </c>
      <c r="B2305" s="32" t="s">
        <v>6119</v>
      </c>
      <c r="C2305" s="32" t="s">
        <v>2827</v>
      </c>
      <c r="D2305" s="32" t="s">
        <v>6120</v>
      </c>
      <c r="E2305" s="4">
        <v>1</v>
      </c>
      <c r="F2305" s="4">
        <v>7600</v>
      </c>
      <c r="G2305" s="4">
        <v>760</v>
      </c>
      <c r="H2305" s="4">
        <v>8360</v>
      </c>
    </row>
    <row r="2306" spans="1:8" ht="15.75">
      <c r="A2306" s="32" t="s">
        <v>12</v>
      </c>
      <c r="B2306" s="32" t="s">
        <v>3971</v>
      </c>
      <c r="C2306" s="32" t="s">
        <v>3968</v>
      </c>
      <c r="D2306" s="32" t="s">
        <v>3972</v>
      </c>
      <c r="E2306" s="4">
        <v>4000</v>
      </c>
      <c r="F2306" s="4">
        <v>4200000</v>
      </c>
      <c r="G2306" s="4">
        <v>420000</v>
      </c>
      <c r="H2306" s="4">
        <v>4620000</v>
      </c>
    </row>
    <row r="2307" spans="1:8" ht="15.75">
      <c r="A2307" s="32" t="s">
        <v>12</v>
      </c>
      <c r="B2307" s="32" t="s">
        <v>3978</v>
      </c>
      <c r="C2307" s="32" t="s">
        <v>3975</v>
      </c>
      <c r="D2307" s="32" t="s">
        <v>3979</v>
      </c>
      <c r="E2307" s="4">
        <v>10000</v>
      </c>
      <c r="F2307" s="4">
        <v>11880000</v>
      </c>
      <c r="G2307" s="4">
        <v>1188000</v>
      </c>
      <c r="H2307" s="4">
        <v>13068000</v>
      </c>
    </row>
    <row r="2308" spans="1:8" ht="15.75">
      <c r="A2308" s="32" t="s">
        <v>12</v>
      </c>
      <c r="B2308" s="32" t="s">
        <v>4001</v>
      </c>
      <c r="C2308" s="32" t="s">
        <v>4000</v>
      </c>
      <c r="D2308" s="32" t="s">
        <v>4002</v>
      </c>
      <c r="E2308" s="4">
        <v>64300</v>
      </c>
      <c r="F2308" s="4">
        <v>63388288</v>
      </c>
      <c r="G2308" s="4">
        <v>6338826</v>
      </c>
      <c r="H2308" s="4">
        <v>69727114</v>
      </c>
    </row>
    <row r="2309" spans="1:8" ht="15.75">
      <c r="A2309" s="32" t="s">
        <v>12</v>
      </c>
      <c r="B2309" s="32" t="s">
        <v>4497</v>
      </c>
      <c r="C2309" s="32" t="s">
        <v>4496</v>
      </c>
      <c r="D2309" s="32" t="s">
        <v>4498</v>
      </c>
      <c r="E2309" s="4">
        <v>500</v>
      </c>
      <c r="F2309" s="4">
        <v>200000</v>
      </c>
      <c r="G2309" s="4">
        <v>20000</v>
      </c>
      <c r="H2309" s="4">
        <v>220000</v>
      </c>
    </row>
    <row r="2310" spans="1:8" ht="15.75">
      <c r="A2310" s="32" t="s">
        <v>12</v>
      </c>
      <c r="B2310" s="32" t="s">
        <v>4529</v>
      </c>
      <c r="C2310" s="32" t="s">
        <v>4526</v>
      </c>
      <c r="D2310" s="32" t="s">
        <v>4530</v>
      </c>
      <c r="E2310" s="4">
        <v>944</v>
      </c>
      <c r="F2310" s="4">
        <v>9459860</v>
      </c>
      <c r="G2310" s="4">
        <v>945986</v>
      </c>
      <c r="H2310" s="4">
        <v>10405846</v>
      </c>
    </row>
    <row r="2311" spans="1:8" ht="15.75">
      <c r="A2311" s="32" t="s">
        <v>12</v>
      </c>
      <c r="B2311" s="32" t="s">
        <v>4534</v>
      </c>
      <c r="C2311" s="32" t="s">
        <v>4533</v>
      </c>
      <c r="D2311" s="32" t="s">
        <v>4535</v>
      </c>
      <c r="E2311" s="4">
        <v>742</v>
      </c>
      <c r="F2311" s="4">
        <v>10662540</v>
      </c>
      <c r="G2311" s="4">
        <v>1066254</v>
      </c>
      <c r="H2311" s="4">
        <v>11728794</v>
      </c>
    </row>
    <row r="2312" spans="1:8" ht="15.75">
      <c r="A2312" s="32" t="s">
        <v>12</v>
      </c>
      <c r="B2312" s="32" t="s">
        <v>4537</v>
      </c>
      <c r="C2312" s="32" t="s">
        <v>4536</v>
      </c>
      <c r="D2312" s="32" t="s">
        <v>4538</v>
      </c>
      <c r="E2312" s="4">
        <v>145</v>
      </c>
      <c r="F2312" s="4">
        <v>3368350</v>
      </c>
      <c r="G2312" s="4">
        <v>336835</v>
      </c>
      <c r="H2312" s="4">
        <v>3705185</v>
      </c>
    </row>
    <row r="2313" spans="1:8" ht="15.75">
      <c r="A2313" s="32" t="s">
        <v>12</v>
      </c>
      <c r="B2313" s="32" t="s">
        <v>4543</v>
      </c>
      <c r="C2313" s="32" t="s">
        <v>4542</v>
      </c>
      <c r="D2313" s="32" t="s">
        <v>4544</v>
      </c>
      <c r="E2313" s="4">
        <v>152</v>
      </c>
      <c r="F2313" s="4">
        <v>1828560</v>
      </c>
      <c r="G2313" s="4">
        <v>182856</v>
      </c>
      <c r="H2313" s="4">
        <v>2011416</v>
      </c>
    </row>
    <row r="2314" spans="1:8" ht="15.75">
      <c r="A2314" s="32" t="s">
        <v>12</v>
      </c>
      <c r="B2314" s="32" t="s">
        <v>4546</v>
      </c>
      <c r="C2314" s="32" t="s">
        <v>4545</v>
      </c>
      <c r="D2314" s="32" t="s">
        <v>4547</v>
      </c>
      <c r="E2314" s="4">
        <v>315</v>
      </c>
      <c r="F2314" s="4">
        <v>6980400</v>
      </c>
      <c r="G2314" s="4">
        <v>698040</v>
      </c>
      <c r="H2314" s="4">
        <v>7678440</v>
      </c>
    </row>
    <row r="2315" spans="1:8" ht="15.75">
      <c r="A2315" s="32" t="s">
        <v>12</v>
      </c>
      <c r="B2315" s="32" t="s">
        <v>4554</v>
      </c>
      <c r="C2315" s="32" t="s">
        <v>4553</v>
      </c>
      <c r="D2315" s="32" t="s">
        <v>4555</v>
      </c>
      <c r="E2315" s="4">
        <v>2759</v>
      </c>
      <c r="F2315" s="4">
        <v>26789890</v>
      </c>
      <c r="G2315" s="4">
        <v>2678989</v>
      </c>
      <c r="H2315" s="4">
        <v>29468879</v>
      </c>
    </row>
    <row r="2316" spans="1:8" ht="15.75">
      <c r="A2316" s="32" t="s">
        <v>12</v>
      </c>
      <c r="B2316" s="32" t="s">
        <v>4559</v>
      </c>
      <c r="C2316" s="32" t="s">
        <v>4558</v>
      </c>
      <c r="D2316" s="32" t="s">
        <v>4560</v>
      </c>
      <c r="E2316" s="4">
        <v>105</v>
      </c>
      <c r="F2316" s="4">
        <v>1045520</v>
      </c>
      <c r="G2316" s="4">
        <v>104552</v>
      </c>
      <c r="H2316" s="4">
        <v>1150072</v>
      </c>
    </row>
    <row r="2317" spans="1:8" ht="15.75">
      <c r="A2317" s="32" t="s">
        <v>12</v>
      </c>
      <c r="B2317" s="32" t="s">
        <v>4569</v>
      </c>
      <c r="C2317" s="32" t="s">
        <v>4568</v>
      </c>
      <c r="D2317" s="32" t="s">
        <v>4570</v>
      </c>
      <c r="E2317" s="4">
        <v>93</v>
      </c>
      <c r="F2317" s="4">
        <v>969990</v>
      </c>
      <c r="G2317" s="4">
        <v>96999</v>
      </c>
      <c r="H2317" s="4">
        <v>1066989</v>
      </c>
    </row>
    <row r="2318" spans="1:8" ht="15.75">
      <c r="A2318" s="32" t="s">
        <v>12</v>
      </c>
      <c r="B2318" s="32" t="s">
        <v>4576</v>
      </c>
      <c r="C2318" s="32" t="s">
        <v>4575</v>
      </c>
      <c r="D2318" s="32" t="s">
        <v>4577</v>
      </c>
      <c r="E2318" s="4">
        <v>476</v>
      </c>
      <c r="F2318" s="4">
        <v>7087640</v>
      </c>
      <c r="G2318" s="4">
        <v>708764</v>
      </c>
      <c r="H2318" s="4">
        <v>7796404</v>
      </c>
    </row>
    <row r="2319" spans="1:8" ht="15.75">
      <c r="A2319" s="32" t="s">
        <v>12</v>
      </c>
      <c r="B2319" s="32" t="s">
        <v>4581</v>
      </c>
      <c r="C2319" s="32" t="s">
        <v>4580</v>
      </c>
      <c r="D2319" s="32" t="s">
        <v>4582</v>
      </c>
      <c r="E2319" s="4">
        <v>100</v>
      </c>
      <c r="F2319" s="4">
        <v>2346000</v>
      </c>
      <c r="G2319" s="4">
        <v>234600</v>
      </c>
      <c r="H2319" s="4">
        <v>2580600</v>
      </c>
    </row>
    <row r="2320" spans="1:8" ht="15.75">
      <c r="A2320" s="32" t="s">
        <v>12</v>
      </c>
      <c r="B2320" s="32" t="s">
        <v>4586</v>
      </c>
      <c r="C2320" s="32" t="s">
        <v>4585</v>
      </c>
      <c r="D2320" s="32" t="s">
        <v>6131</v>
      </c>
      <c r="E2320" s="4">
        <v>21</v>
      </c>
      <c r="F2320" s="4">
        <v>695100</v>
      </c>
      <c r="G2320" s="4">
        <v>69510</v>
      </c>
      <c r="H2320" s="4">
        <v>764610</v>
      </c>
    </row>
    <row r="2321" spans="1:8" ht="15.75">
      <c r="A2321" s="32" t="s">
        <v>12</v>
      </c>
      <c r="B2321" s="32" t="s">
        <v>4597</v>
      </c>
      <c r="C2321" s="32" t="s">
        <v>4594</v>
      </c>
      <c r="D2321" s="32" t="s">
        <v>4598</v>
      </c>
      <c r="E2321" s="4">
        <v>401</v>
      </c>
      <c r="F2321" s="4">
        <v>5465630</v>
      </c>
      <c r="G2321" s="4">
        <v>546563</v>
      </c>
      <c r="H2321" s="4">
        <v>6012193</v>
      </c>
    </row>
    <row r="2322" spans="1:8" ht="15.75">
      <c r="A2322" s="32" t="s">
        <v>12</v>
      </c>
      <c r="B2322" s="32" t="s">
        <v>4603</v>
      </c>
      <c r="C2322" s="32" t="s">
        <v>4602</v>
      </c>
      <c r="D2322" s="32" t="s">
        <v>4604</v>
      </c>
      <c r="E2322" s="4">
        <v>214</v>
      </c>
      <c r="F2322" s="4">
        <v>4031620</v>
      </c>
      <c r="G2322" s="4">
        <v>403162</v>
      </c>
      <c r="H2322" s="4">
        <v>4434782</v>
      </c>
    </row>
    <row r="2323" spans="1:8" ht="15.75">
      <c r="A2323" s="32" t="s">
        <v>12</v>
      </c>
      <c r="B2323" s="32" t="s">
        <v>4609</v>
      </c>
      <c r="C2323" s="32" t="s">
        <v>4608</v>
      </c>
      <c r="D2323" s="32" t="s">
        <v>4610</v>
      </c>
      <c r="E2323" s="4">
        <v>165</v>
      </c>
      <c r="F2323" s="4">
        <v>4544100</v>
      </c>
      <c r="G2323" s="4">
        <v>454410</v>
      </c>
      <c r="H2323" s="4">
        <v>4998510</v>
      </c>
    </row>
    <row r="2324" spans="1:8" ht="15.75">
      <c r="A2324" s="32" t="s">
        <v>12</v>
      </c>
      <c r="B2324" s="32" t="s">
        <v>4615</v>
      </c>
      <c r="C2324" s="32" t="s">
        <v>4614</v>
      </c>
      <c r="D2324" s="32" t="s">
        <v>4616</v>
      </c>
      <c r="E2324" s="4">
        <v>80</v>
      </c>
      <c r="F2324" s="4">
        <v>2223200</v>
      </c>
      <c r="G2324" s="4">
        <v>222320</v>
      </c>
      <c r="H2324" s="4">
        <v>2445520</v>
      </c>
    </row>
    <row r="2325" spans="1:8" ht="15.75">
      <c r="A2325" s="32" t="s">
        <v>12</v>
      </c>
      <c r="B2325" s="32" t="s">
        <v>4621</v>
      </c>
      <c r="C2325" s="32" t="s">
        <v>4620</v>
      </c>
      <c r="D2325" s="32" t="s">
        <v>4622</v>
      </c>
      <c r="E2325" s="4">
        <v>180</v>
      </c>
      <c r="F2325" s="4">
        <v>2230200</v>
      </c>
      <c r="G2325" s="4">
        <v>223020</v>
      </c>
      <c r="H2325" s="4">
        <v>2453220</v>
      </c>
    </row>
    <row r="2326" spans="1:8" ht="15.75">
      <c r="A2326" s="32" t="s">
        <v>12</v>
      </c>
      <c r="B2326" s="32" t="s">
        <v>4634</v>
      </c>
      <c r="C2326" s="32" t="s">
        <v>4632</v>
      </c>
      <c r="D2326" s="32" t="s">
        <v>4635</v>
      </c>
      <c r="E2326" s="4">
        <v>200</v>
      </c>
      <c r="F2326" s="4">
        <v>2752000</v>
      </c>
      <c r="G2326" s="4">
        <v>275200</v>
      </c>
      <c r="H2326" s="4">
        <v>3027200</v>
      </c>
    </row>
    <row r="2327" spans="1:8" ht="15.75">
      <c r="A2327" s="32" t="s">
        <v>12</v>
      </c>
      <c r="B2327" s="32" t="s">
        <v>6139</v>
      </c>
      <c r="C2327" s="32" t="s">
        <v>6140</v>
      </c>
      <c r="D2327" s="32"/>
      <c r="E2327" s="4">
        <v>2</v>
      </c>
      <c r="F2327" s="4">
        <v>69100</v>
      </c>
      <c r="G2327" s="4">
        <v>6900</v>
      </c>
      <c r="H2327" s="4">
        <v>76000</v>
      </c>
    </row>
    <row r="2328" spans="1:8" ht="15.75">
      <c r="A2328" s="32" t="s">
        <v>12</v>
      </c>
      <c r="B2328" s="32" t="s">
        <v>6141</v>
      </c>
      <c r="C2328" s="32" t="s">
        <v>6142</v>
      </c>
      <c r="D2328" s="32" t="s">
        <v>6143</v>
      </c>
      <c r="E2328" s="4">
        <v>274</v>
      </c>
      <c r="F2328" s="4">
        <v>10724500</v>
      </c>
      <c r="G2328" s="4">
        <v>1072450</v>
      </c>
      <c r="H2328" s="4">
        <v>11796950</v>
      </c>
    </row>
    <row r="2329" spans="1:8" ht="15.75">
      <c r="A2329" s="32" t="s">
        <v>12</v>
      </c>
      <c r="B2329" s="32" t="s">
        <v>6329</v>
      </c>
      <c r="C2329" s="32" t="s">
        <v>6330</v>
      </c>
      <c r="D2329" s="32" t="s">
        <v>1477</v>
      </c>
      <c r="E2329" s="4">
        <v>73</v>
      </c>
      <c r="F2329" s="4">
        <v>5767000</v>
      </c>
      <c r="G2329" s="4">
        <v>576700</v>
      </c>
      <c r="H2329" s="4">
        <v>6343700</v>
      </c>
    </row>
    <row r="2330" spans="1:8" ht="15.75">
      <c r="A2330" s="32" t="s">
        <v>12</v>
      </c>
      <c r="B2330" s="32" t="s">
        <v>6144</v>
      </c>
      <c r="C2330" s="32" t="s">
        <v>6145</v>
      </c>
      <c r="D2330" s="32" t="s">
        <v>6146</v>
      </c>
      <c r="E2330" s="4">
        <v>-55</v>
      </c>
      <c r="F2330" s="4">
        <v>-3239500</v>
      </c>
      <c r="G2330" s="4">
        <v>-323950</v>
      </c>
      <c r="H2330" s="4">
        <v>-3563450</v>
      </c>
    </row>
    <row r="2331" spans="1:8" ht="15.75">
      <c r="A2331" s="32" t="s">
        <v>12</v>
      </c>
      <c r="B2331" s="32" t="s">
        <v>6331</v>
      </c>
      <c r="C2331" s="32" t="s">
        <v>6332</v>
      </c>
      <c r="D2331" s="32"/>
      <c r="E2331" s="4">
        <v>10</v>
      </c>
      <c r="F2331" s="4">
        <v>913320</v>
      </c>
      <c r="G2331" s="4">
        <v>91332</v>
      </c>
      <c r="H2331" s="4">
        <v>1004652</v>
      </c>
    </row>
    <row r="2332" spans="1:8" ht="15.75">
      <c r="A2332" s="32" t="s">
        <v>12</v>
      </c>
      <c r="B2332" s="32" t="s">
        <v>6457</v>
      </c>
      <c r="C2332" s="32" t="s">
        <v>6397</v>
      </c>
      <c r="D2332" s="32"/>
      <c r="E2332" s="4">
        <v>4</v>
      </c>
      <c r="F2332" s="4">
        <v>504640</v>
      </c>
      <c r="G2332" s="4">
        <v>50464</v>
      </c>
      <c r="H2332" s="4">
        <v>555104</v>
      </c>
    </row>
    <row r="2333" spans="1:8" ht="15.75">
      <c r="A2333" s="32" t="s">
        <v>12</v>
      </c>
      <c r="B2333" s="32" t="s">
        <v>6309</v>
      </c>
      <c r="C2333" s="32" t="s">
        <v>6310</v>
      </c>
      <c r="D2333" s="32" t="s">
        <v>6311</v>
      </c>
      <c r="E2333" s="4">
        <v>-10</v>
      </c>
      <c r="F2333" s="4">
        <v>-681000</v>
      </c>
      <c r="G2333" s="4">
        <v>-68100</v>
      </c>
      <c r="H2333" s="4">
        <v>-749100</v>
      </c>
    </row>
    <row r="2334" spans="1:8" ht="15.75">
      <c r="A2334" s="32" t="s">
        <v>12</v>
      </c>
      <c r="B2334" s="32" t="s">
        <v>6335</v>
      </c>
      <c r="C2334" s="32" t="s">
        <v>6336</v>
      </c>
      <c r="D2334" s="32"/>
      <c r="E2334" s="4"/>
      <c r="F2334" s="4">
        <v>-114000</v>
      </c>
      <c r="G2334" s="4">
        <v>-11400</v>
      </c>
      <c r="H2334" s="4">
        <v>-125400</v>
      </c>
    </row>
    <row r="2335" spans="1:8" ht="15.75">
      <c r="A2335" s="32" t="s">
        <v>12</v>
      </c>
      <c r="B2335" s="32" t="s">
        <v>6155</v>
      </c>
      <c r="C2335" s="32" t="s">
        <v>6156</v>
      </c>
      <c r="D2335" s="32"/>
      <c r="E2335" s="4">
        <v>1</v>
      </c>
      <c r="F2335" s="4">
        <v>47000</v>
      </c>
      <c r="G2335" s="4">
        <v>4700</v>
      </c>
      <c r="H2335" s="4">
        <v>51700</v>
      </c>
    </row>
    <row r="2336" spans="1:8" ht="15.75">
      <c r="A2336" s="32" t="s">
        <v>12</v>
      </c>
      <c r="B2336" s="32" t="s">
        <v>6157</v>
      </c>
      <c r="C2336" s="32" t="s">
        <v>6158</v>
      </c>
      <c r="D2336" s="32" t="s">
        <v>6159</v>
      </c>
      <c r="E2336" s="4">
        <v>6</v>
      </c>
      <c r="F2336" s="4">
        <v>842400</v>
      </c>
      <c r="G2336" s="4">
        <v>84240</v>
      </c>
      <c r="H2336" s="4">
        <v>926640</v>
      </c>
    </row>
    <row r="2337" spans="1:8" ht="15.75">
      <c r="A2337" s="32" t="s">
        <v>12</v>
      </c>
      <c r="B2337" s="32" t="s">
        <v>6160</v>
      </c>
      <c r="C2337" s="32" t="s">
        <v>6161</v>
      </c>
      <c r="D2337" s="32" t="s">
        <v>6162</v>
      </c>
      <c r="E2337" s="4">
        <v>11</v>
      </c>
      <c r="F2337" s="4">
        <v>1395400</v>
      </c>
      <c r="G2337" s="4">
        <v>139540</v>
      </c>
      <c r="H2337" s="4">
        <v>1534940</v>
      </c>
    </row>
    <row r="2338" spans="1:8" ht="15.75">
      <c r="A2338" s="32" t="s">
        <v>12</v>
      </c>
      <c r="B2338" s="32" t="s">
        <v>6307</v>
      </c>
      <c r="C2338" s="32" t="s">
        <v>6308</v>
      </c>
      <c r="D2338" s="32"/>
      <c r="E2338" s="4">
        <v>143</v>
      </c>
      <c r="F2338" s="4">
        <v>982145</v>
      </c>
      <c r="G2338" s="4">
        <v>98215</v>
      </c>
      <c r="H2338" s="4">
        <v>1080360</v>
      </c>
    </row>
    <row r="2339" spans="1:8" ht="15.75">
      <c r="A2339" s="32" t="s">
        <v>12</v>
      </c>
      <c r="B2339" s="32" t="s">
        <v>4638</v>
      </c>
      <c r="C2339" s="32" t="s">
        <v>4636</v>
      </c>
      <c r="D2339" s="32"/>
      <c r="E2339" s="4">
        <v>25</v>
      </c>
      <c r="F2339" s="4">
        <v>180000</v>
      </c>
      <c r="G2339" s="4">
        <v>18000</v>
      </c>
      <c r="H2339" s="4">
        <v>198000</v>
      </c>
    </row>
    <row r="2340" spans="1:8" ht="15.75">
      <c r="A2340" s="32" t="s">
        <v>12</v>
      </c>
      <c r="B2340" s="32" t="s">
        <v>4640</v>
      </c>
      <c r="C2340" s="32" t="s">
        <v>4639</v>
      </c>
      <c r="D2340" s="32"/>
      <c r="E2340" s="4">
        <v>100</v>
      </c>
      <c r="F2340" s="4">
        <v>1103000</v>
      </c>
      <c r="G2340" s="4">
        <v>110300</v>
      </c>
      <c r="H2340" s="4">
        <v>1213300</v>
      </c>
    </row>
    <row r="2341" spans="1:8" ht="15.75">
      <c r="A2341" s="32" t="s">
        <v>12</v>
      </c>
      <c r="B2341" s="32" t="s">
        <v>6274</v>
      </c>
      <c r="C2341" s="32" t="s">
        <v>6275</v>
      </c>
      <c r="D2341" s="32" t="s">
        <v>6276</v>
      </c>
      <c r="E2341" s="4">
        <v>60</v>
      </c>
      <c r="F2341" s="4">
        <v>390000</v>
      </c>
      <c r="G2341" s="4">
        <v>39000</v>
      </c>
      <c r="H2341" s="4">
        <v>429000</v>
      </c>
    </row>
    <row r="2342" spans="1:8" ht="15.75">
      <c r="A2342" s="32" t="s">
        <v>12</v>
      </c>
      <c r="B2342" s="32" t="s">
        <v>4642</v>
      </c>
      <c r="C2342" s="32" t="s">
        <v>4641</v>
      </c>
      <c r="D2342" s="32"/>
      <c r="E2342" s="4">
        <v>32</v>
      </c>
      <c r="F2342" s="4">
        <v>308640</v>
      </c>
      <c r="G2342" s="4">
        <v>30864</v>
      </c>
      <c r="H2342" s="4">
        <v>339504</v>
      </c>
    </row>
    <row r="2343" spans="1:8" ht="15.75">
      <c r="A2343" s="32" t="s">
        <v>12</v>
      </c>
      <c r="B2343" s="32" t="s">
        <v>6169</v>
      </c>
      <c r="C2343" s="32" t="s">
        <v>6170</v>
      </c>
      <c r="D2343" s="32"/>
      <c r="E2343" s="4">
        <v>100</v>
      </c>
      <c r="F2343" s="4">
        <v>1900000</v>
      </c>
      <c r="G2343" s="4">
        <v>190000</v>
      </c>
      <c r="H2343" s="4">
        <v>2090000</v>
      </c>
    </row>
    <row r="2344" spans="1:8" ht="15.75">
      <c r="A2344" s="32" t="s">
        <v>12</v>
      </c>
      <c r="B2344" s="32" t="s">
        <v>6353</v>
      </c>
      <c r="C2344" s="32" t="s">
        <v>6174</v>
      </c>
      <c r="D2344" s="32" t="s">
        <v>6354</v>
      </c>
      <c r="E2344" s="4">
        <v>4</v>
      </c>
      <c r="F2344" s="4">
        <v>86000</v>
      </c>
      <c r="G2344" s="4">
        <v>8600</v>
      </c>
      <c r="H2344" s="4">
        <v>94600</v>
      </c>
    </row>
    <row r="2345" spans="1:8" ht="15.75">
      <c r="A2345" s="32" t="s">
        <v>12</v>
      </c>
      <c r="B2345" s="32" t="s">
        <v>6471</v>
      </c>
      <c r="C2345" s="32" t="s">
        <v>6172</v>
      </c>
      <c r="D2345" s="32" t="s">
        <v>6472</v>
      </c>
      <c r="E2345" s="4">
        <v>4</v>
      </c>
      <c r="F2345" s="4">
        <v>110000</v>
      </c>
      <c r="G2345" s="4">
        <v>11000</v>
      </c>
      <c r="H2345" s="4">
        <v>121000</v>
      </c>
    </row>
    <row r="2346" spans="1:8" ht="15.75">
      <c r="A2346" s="32" t="s">
        <v>12</v>
      </c>
      <c r="B2346" s="32" t="s">
        <v>6483</v>
      </c>
      <c r="C2346" s="32" t="s">
        <v>6482</v>
      </c>
      <c r="D2346" s="32"/>
      <c r="E2346" s="4">
        <v>2</v>
      </c>
      <c r="F2346" s="4">
        <v>200000</v>
      </c>
      <c r="G2346" s="4">
        <v>20000</v>
      </c>
      <c r="H2346" s="4">
        <v>220000</v>
      </c>
    </row>
    <row r="2347" spans="1:8" ht="15.75">
      <c r="A2347" s="32" t="s">
        <v>12</v>
      </c>
      <c r="B2347" s="32" t="s">
        <v>4649</v>
      </c>
      <c r="C2347" s="32" t="s">
        <v>4643</v>
      </c>
      <c r="D2347" s="32" t="s">
        <v>4650</v>
      </c>
      <c r="E2347" s="4">
        <v>2</v>
      </c>
      <c r="F2347" s="4">
        <v>9400000</v>
      </c>
      <c r="G2347" s="4">
        <v>940000</v>
      </c>
      <c r="H2347" s="4">
        <v>10340000</v>
      </c>
    </row>
    <row r="2348" spans="1:8" ht="15.75">
      <c r="A2348" s="32" t="s">
        <v>12</v>
      </c>
      <c r="B2348" s="32" t="s">
        <v>6187</v>
      </c>
      <c r="C2348" s="32" t="s">
        <v>6188</v>
      </c>
      <c r="D2348" s="32" t="s">
        <v>6189</v>
      </c>
      <c r="E2348" s="4">
        <v>5</v>
      </c>
      <c r="F2348" s="4">
        <v>300000</v>
      </c>
      <c r="G2348" s="4">
        <v>30000</v>
      </c>
      <c r="H2348" s="4">
        <v>330000</v>
      </c>
    </row>
    <row r="2349" spans="1:8" ht="15.75">
      <c r="A2349" s="32" t="s">
        <v>12</v>
      </c>
      <c r="B2349" s="32" t="s">
        <v>6489</v>
      </c>
      <c r="C2349" s="32" t="s">
        <v>6385</v>
      </c>
      <c r="D2349" s="32" t="s">
        <v>6386</v>
      </c>
      <c r="E2349" s="4">
        <v>2</v>
      </c>
      <c r="F2349" s="4">
        <v>730000</v>
      </c>
      <c r="G2349" s="4">
        <v>73000</v>
      </c>
      <c r="H2349" s="4">
        <v>803000</v>
      </c>
    </row>
    <row r="2350" spans="1:8" ht="15.75">
      <c r="A2350" s="32" t="s">
        <v>12</v>
      </c>
      <c r="B2350" s="32" t="s">
        <v>6337</v>
      </c>
      <c r="C2350" s="32" t="s">
        <v>6338</v>
      </c>
      <c r="D2350" s="32" t="s">
        <v>6339</v>
      </c>
      <c r="E2350" s="4">
        <v>2</v>
      </c>
      <c r="F2350" s="4">
        <v>580000</v>
      </c>
      <c r="G2350" s="4">
        <v>58000</v>
      </c>
      <c r="H2350" s="4">
        <v>638000</v>
      </c>
    </row>
    <row r="2351" spans="1:8" ht="15.75">
      <c r="A2351" s="32" t="s">
        <v>12</v>
      </c>
      <c r="B2351" s="32" t="s">
        <v>4795</v>
      </c>
      <c r="C2351" s="32" t="s">
        <v>6496</v>
      </c>
      <c r="D2351" s="32" t="s">
        <v>4796</v>
      </c>
      <c r="E2351" s="4">
        <v>50</v>
      </c>
      <c r="F2351" s="4">
        <v>77500</v>
      </c>
      <c r="G2351" s="4">
        <v>7750</v>
      </c>
      <c r="H2351" s="4">
        <v>85250</v>
      </c>
    </row>
    <row r="2352" spans="1:8" ht="15.75">
      <c r="A2352" s="32" t="s">
        <v>12</v>
      </c>
      <c r="B2352" s="32" t="s">
        <v>6497</v>
      </c>
      <c r="C2352" s="32" t="s">
        <v>6390</v>
      </c>
      <c r="D2352" s="32" t="s">
        <v>6498</v>
      </c>
      <c r="E2352" s="4">
        <v>10</v>
      </c>
      <c r="F2352" s="4">
        <v>105000</v>
      </c>
      <c r="G2352" s="4">
        <v>10500</v>
      </c>
      <c r="H2352" s="4">
        <v>115500</v>
      </c>
    </row>
    <row r="2353" spans="1:8" ht="15.75">
      <c r="A2353" s="32" t="s">
        <v>12</v>
      </c>
      <c r="B2353" s="32" t="s">
        <v>4903</v>
      </c>
      <c r="C2353" s="32" t="s">
        <v>4902</v>
      </c>
      <c r="D2353" s="32" t="s">
        <v>4904</v>
      </c>
      <c r="E2353" s="4">
        <v>830</v>
      </c>
      <c r="F2353" s="4">
        <v>870000</v>
      </c>
      <c r="G2353" s="4">
        <v>87000</v>
      </c>
      <c r="H2353" s="4">
        <v>957000</v>
      </c>
    </row>
    <row r="2354" spans="1:8" ht="15.75">
      <c r="A2354" s="32" t="s">
        <v>12</v>
      </c>
      <c r="B2354" s="32" t="s">
        <v>6277</v>
      </c>
      <c r="C2354" s="32" t="s">
        <v>4931</v>
      </c>
      <c r="D2354" s="32" t="s">
        <v>6278</v>
      </c>
      <c r="E2354" s="4">
        <v>600</v>
      </c>
      <c r="F2354" s="4">
        <v>10200</v>
      </c>
      <c r="G2354" s="4">
        <v>1020</v>
      </c>
      <c r="H2354" s="4">
        <v>11220</v>
      </c>
    </row>
    <row r="2355" spans="1:8" ht="15.75">
      <c r="A2355" s="32" t="s">
        <v>12</v>
      </c>
      <c r="B2355" s="32" t="s">
        <v>5214</v>
      </c>
      <c r="C2355" s="32" t="s">
        <v>5213</v>
      </c>
      <c r="D2355" s="32" t="s">
        <v>5215</v>
      </c>
      <c r="E2355" s="4">
        <v>210</v>
      </c>
      <c r="F2355" s="4">
        <v>779280</v>
      </c>
      <c r="G2355" s="4">
        <v>77928</v>
      </c>
      <c r="H2355" s="4">
        <v>857208</v>
      </c>
    </row>
    <row r="2356" spans="1:8" ht="15.75">
      <c r="A2356" s="32" t="s">
        <v>12</v>
      </c>
      <c r="B2356" s="32" t="s">
        <v>6232</v>
      </c>
      <c r="C2356" s="32" t="s">
        <v>1473</v>
      </c>
      <c r="D2356" s="32" t="s">
        <v>1475</v>
      </c>
      <c r="E2356" s="4">
        <v>100</v>
      </c>
      <c r="F2356" s="4">
        <v>16545</v>
      </c>
      <c r="G2356" s="4">
        <v>1655</v>
      </c>
      <c r="H2356" s="4">
        <v>18200</v>
      </c>
    </row>
    <row r="2357" spans="1:8" ht="15.75">
      <c r="A2357" s="32" t="s">
        <v>12</v>
      </c>
      <c r="B2357" s="32" t="s">
        <v>6234</v>
      </c>
      <c r="C2357" s="32" t="s">
        <v>1628</v>
      </c>
      <c r="D2357" s="32" t="s">
        <v>1636</v>
      </c>
      <c r="E2357" s="4">
        <v>1</v>
      </c>
      <c r="F2357" s="4">
        <v>33000</v>
      </c>
      <c r="G2357" s="4">
        <v>3300</v>
      </c>
      <c r="H2357" s="4">
        <v>36300</v>
      </c>
    </row>
    <row r="2358" spans="1:8" ht="15.75">
      <c r="A2358" s="32" t="s">
        <v>12</v>
      </c>
      <c r="B2358" s="32" t="s">
        <v>6306</v>
      </c>
      <c r="C2358" s="32" t="s">
        <v>1641</v>
      </c>
      <c r="D2358" s="32" t="s">
        <v>1643</v>
      </c>
      <c r="E2358" s="4">
        <v>20</v>
      </c>
      <c r="F2358" s="4">
        <v>32000</v>
      </c>
      <c r="G2358" s="4">
        <v>3200</v>
      </c>
      <c r="H2358" s="4">
        <v>35200</v>
      </c>
    </row>
    <row r="2359" spans="1:8" ht="15.75">
      <c r="A2359" s="32" t="s">
        <v>12</v>
      </c>
      <c r="B2359" s="32" t="s">
        <v>6236</v>
      </c>
      <c r="C2359" s="32" t="s">
        <v>1628</v>
      </c>
      <c r="D2359" s="32" t="s">
        <v>1692</v>
      </c>
      <c r="E2359" s="4">
        <v>5</v>
      </c>
      <c r="F2359" s="4">
        <v>164091</v>
      </c>
      <c r="G2359" s="4">
        <v>16409</v>
      </c>
      <c r="H2359" s="4">
        <v>180500</v>
      </c>
    </row>
    <row r="2360" spans="1:8" ht="15.75">
      <c r="A2360" s="32" t="s">
        <v>12</v>
      </c>
      <c r="B2360" s="32" t="s">
        <v>6238</v>
      </c>
      <c r="C2360" s="32" t="s">
        <v>1628</v>
      </c>
      <c r="D2360" s="32" t="s">
        <v>1721</v>
      </c>
      <c r="E2360" s="4">
        <v>3</v>
      </c>
      <c r="F2360" s="4">
        <v>99000</v>
      </c>
      <c r="G2360" s="4">
        <v>9900</v>
      </c>
      <c r="H2360" s="4">
        <v>108900</v>
      </c>
    </row>
    <row r="2361" spans="1:8" ht="15.75">
      <c r="A2361" s="32" t="s">
        <v>12</v>
      </c>
      <c r="B2361" s="32" t="s">
        <v>6283</v>
      </c>
      <c r="C2361" s="32" t="s">
        <v>6284</v>
      </c>
      <c r="D2361" s="32" t="s">
        <v>6285</v>
      </c>
      <c r="E2361" s="4">
        <v>3</v>
      </c>
      <c r="F2361" s="4"/>
      <c r="G2361" s="4"/>
      <c r="H2361" s="4"/>
    </row>
    <row r="2362" spans="1:8" ht="15.75">
      <c r="A2362" s="32" t="s">
        <v>12</v>
      </c>
      <c r="B2362" s="32" t="s">
        <v>6239</v>
      </c>
      <c r="C2362" s="32" t="s">
        <v>2005</v>
      </c>
      <c r="D2362" s="32" t="s">
        <v>2007</v>
      </c>
      <c r="E2362" s="4">
        <v>5</v>
      </c>
      <c r="F2362" s="4">
        <v>70000</v>
      </c>
      <c r="G2362" s="4">
        <v>7000</v>
      </c>
      <c r="H2362" s="4">
        <v>77000</v>
      </c>
    </row>
    <row r="2363" spans="1:8" ht="15.75">
      <c r="A2363" s="32" t="s">
        <v>12</v>
      </c>
      <c r="B2363" s="32" t="s">
        <v>6240</v>
      </c>
      <c r="C2363" s="32" t="s">
        <v>2008</v>
      </c>
      <c r="D2363" s="32" t="s">
        <v>2010</v>
      </c>
      <c r="E2363" s="4">
        <v>14</v>
      </c>
      <c r="F2363" s="4">
        <v>350000</v>
      </c>
      <c r="G2363" s="4">
        <v>35000</v>
      </c>
      <c r="H2363" s="4">
        <v>385000</v>
      </c>
    </row>
    <row r="2364" spans="1:8" ht="15.75">
      <c r="A2364" s="32" t="s">
        <v>12</v>
      </c>
      <c r="B2364" s="32" t="s">
        <v>6242</v>
      </c>
      <c r="C2364" s="32" t="s">
        <v>3934</v>
      </c>
      <c r="D2364" s="32" t="s">
        <v>6243</v>
      </c>
      <c r="E2364" s="4">
        <v>10</v>
      </c>
      <c r="F2364" s="4">
        <v>37800</v>
      </c>
      <c r="G2364" s="4">
        <v>3780</v>
      </c>
      <c r="H2364" s="4">
        <v>41580</v>
      </c>
    </row>
    <row r="2365" spans="1:8" ht="15.75">
      <c r="A2365" s="32" t="s">
        <v>12</v>
      </c>
      <c r="B2365" s="32" t="s">
        <v>6244</v>
      </c>
      <c r="C2365" s="32" t="s">
        <v>3968</v>
      </c>
      <c r="D2365" s="32" t="s">
        <v>6245</v>
      </c>
      <c r="E2365" s="4">
        <v>20</v>
      </c>
      <c r="F2365" s="4">
        <v>37800</v>
      </c>
      <c r="G2365" s="4">
        <v>3780</v>
      </c>
      <c r="H2365" s="4">
        <v>41580</v>
      </c>
    </row>
    <row r="2366" spans="1:8" ht="15.75">
      <c r="A2366" s="32" t="s">
        <v>12</v>
      </c>
      <c r="B2366" s="32" t="s">
        <v>6246</v>
      </c>
      <c r="C2366" s="32" t="s">
        <v>3975</v>
      </c>
      <c r="D2366" s="32" t="s">
        <v>6245</v>
      </c>
      <c r="E2366" s="4">
        <v>40</v>
      </c>
      <c r="F2366" s="4">
        <v>75600</v>
      </c>
      <c r="G2366" s="4">
        <v>7560</v>
      </c>
      <c r="H2366" s="4">
        <v>83160</v>
      </c>
    </row>
    <row r="2367" spans="1:8" ht="15.75">
      <c r="A2367" s="32" t="s">
        <v>12</v>
      </c>
      <c r="B2367" s="32" t="s">
        <v>6247</v>
      </c>
      <c r="C2367" s="32" t="s">
        <v>4000</v>
      </c>
      <c r="D2367" s="32" t="s">
        <v>6248</v>
      </c>
      <c r="E2367" s="4">
        <v>30</v>
      </c>
      <c r="F2367" s="4">
        <v>59400</v>
      </c>
      <c r="G2367" s="4">
        <v>5940</v>
      </c>
      <c r="H2367" s="4">
        <v>65340</v>
      </c>
    </row>
    <row r="2368" spans="1:8" ht="15.75">
      <c r="A2368" s="32" t="s">
        <v>12</v>
      </c>
      <c r="B2368" s="32" t="s">
        <v>6250</v>
      </c>
      <c r="C2368" s="32" t="s">
        <v>4493</v>
      </c>
      <c r="D2368" s="32" t="s">
        <v>6251</v>
      </c>
      <c r="E2368" s="4">
        <v>36</v>
      </c>
      <c r="F2368" s="4">
        <v>72000</v>
      </c>
      <c r="G2368" s="4">
        <v>7200</v>
      </c>
      <c r="H2368" s="4">
        <v>79200</v>
      </c>
    </row>
    <row r="2369" spans="1:8" ht="15.75">
      <c r="A2369" s="32" t="s">
        <v>12</v>
      </c>
      <c r="B2369" s="32" t="s">
        <v>6534</v>
      </c>
      <c r="C2369" s="32" t="s">
        <v>6130</v>
      </c>
      <c r="D2369" s="32" t="s">
        <v>6535</v>
      </c>
      <c r="E2369" s="4">
        <v>3</v>
      </c>
      <c r="F2369" s="4">
        <v>18000</v>
      </c>
      <c r="G2369" s="4">
        <v>1800</v>
      </c>
      <c r="H2369" s="4">
        <v>19800</v>
      </c>
    </row>
    <row r="2370" spans="1:8" ht="15.75">
      <c r="A2370" s="32" t="s">
        <v>12</v>
      </c>
      <c r="B2370" s="32" t="s">
        <v>6252</v>
      </c>
      <c r="C2370" s="32" t="s">
        <v>6253</v>
      </c>
      <c r="D2370" s="32"/>
      <c r="E2370" s="4">
        <v>4</v>
      </c>
      <c r="F2370" s="4">
        <v>112000</v>
      </c>
      <c r="G2370" s="4">
        <v>11200</v>
      </c>
      <c r="H2370" s="4">
        <v>123200</v>
      </c>
    </row>
    <row r="2371" spans="1:8" ht="15.75">
      <c r="A2371" s="32" t="s">
        <v>12</v>
      </c>
      <c r="B2371" s="32" t="s">
        <v>6254</v>
      </c>
      <c r="C2371" s="32" t="s">
        <v>6255</v>
      </c>
      <c r="D2371" s="32"/>
      <c r="E2371" s="4">
        <v>221</v>
      </c>
      <c r="F2371" s="4">
        <v>1776464</v>
      </c>
      <c r="G2371" s="4">
        <v>177646</v>
      </c>
      <c r="H2371" s="4">
        <v>1954110</v>
      </c>
    </row>
    <row r="2372" spans="1:8" ht="15.75">
      <c r="A2372" s="32" t="s">
        <v>12</v>
      </c>
      <c r="B2372" s="32" t="s">
        <v>6256</v>
      </c>
      <c r="C2372" s="32" t="s">
        <v>6257</v>
      </c>
      <c r="D2372" s="32"/>
      <c r="E2372" s="4">
        <v>84</v>
      </c>
      <c r="F2372" s="4">
        <v>750546</v>
      </c>
      <c r="G2372" s="4">
        <v>75054</v>
      </c>
      <c r="H2372" s="4">
        <v>825600</v>
      </c>
    </row>
    <row r="2373" spans="1:8" ht="15.75">
      <c r="A2373" s="32" t="s">
        <v>12</v>
      </c>
      <c r="B2373" s="32" t="s">
        <v>6393</v>
      </c>
      <c r="C2373" s="32" t="s">
        <v>6289</v>
      </c>
      <c r="D2373" s="32" t="s">
        <v>6290</v>
      </c>
      <c r="E2373" s="4">
        <v>2</v>
      </c>
      <c r="F2373" s="4">
        <v>738000</v>
      </c>
      <c r="G2373" s="4">
        <v>73800</v>
      </c>
      <c r="H2373" s="4">
        <v>811800</v>
      </c>
    </row>
    <row r="2374" spans="1:8" ht="15.75">
      <c r="A2374" s="32" t="s">
        <v>12</v>
      </c>
      <c r="B2374" s="32" t="s">
        <v>6286</v>
      </c>
      <c r="C2374" s="32" t="s">
        <v>6194</v>
      </c>
      <c r="D2374" s="32" t="s">
        <v>6195</v>
      </c>
      <c r="E2374" s="4">
        <v>12</v>
      </c>
      <c r="F2374" s="4">
        <v>105600</v>
      </c>
      <c r="G2374" s="4">
        <v>10560</v>
      </c>
      <c r="H2374" s="4">
        <v>116160</v>
      </c>
    </row>
    <row r="2375" spans="1:8" ht="15.75">
      <c r="A2375" s="32" t="s">
        <v>12</v>
      </c>
      <c r="B2375" s="32" t="s">
        <v>6265</v>
      </c>
      <c r="C2375" s="32" t="s">
        <v>6197</v>
      </c>
      <c r="D2375" s="32" t="s">
        <v>6198</v>
      </c>
      <c r="E2375" s="4">
        <v>1</v>
      </c>
      <c r="F2375" s="4">
        <v>39200</v>
      </c>
      <c r="G2375" s="4">
        <v>3920</v>
      </c>
      <c r="H2375" s="4">
        <v>43120</v>
      </c>
    </row>
    <row r="2376" spans="1:8" ht="15.75">
      <c r="A2376" s="32" t="s">
        <v>12</v>
      </c>
      <c r="B2376" s="32" t="s">
        <v>6266</v>
      </c>
      <c r="C2376" s="32" t="s">
        <v>6267</v>
      </c>
      <c r="D2376" s="32"/>
      <c r="E2376" s="4">
        <v>1</v>
      </c>
      <c r="F2376" s="4">
        <v>9400</v>
      </c>
      <c r="G2376" s="4">
        <v>940</v>
      </c>
      <c r="H2376" s="4">
        <v>10340</v>
      </c>
    </row>
    <row r="2377" spans="1:8" ht="15.75">
      <c r="A2377" s="3" t="s">
        <v>13</v>
      </c>
      <c r="B2377" s="2" t="s">
        <v>7</v>
      </c>
      <c r="C2377" s="2" t="s">
        <v>5</v>
      </c>
      <c r="D2377" s="2" t="s">
        <v>8</v>
      </c>
      <c r="E2377" s="4">
        <v>6500</v>
      </c>
      <c r="F2377" s="4">
        <v>2294500</v>
      </c>
      <c r="G2377" s="4">
        <v>229450</v>
      </c>
      <c r="H2377" s="4">
        <v>2523950</v>
      </c>
    </row>
    <row r="2378" spans="1:8" ht="15.75">
      <c r="A2378" s="3" t="s">
        <v>13</v>
      </c>
      <c r="B2378" s="2" t="s">
        <v>22</v>
      </c>
      <c r="C2378" s="2" t="s">
        <v>20</v>
      </c>
      <c r="D2378" s="2" t="s">
        <v>23</v>
      </c>
      <c r="E2378" s="4">
        <v>1000</v>
      </c>
      <c r="F2378" s="4">
        <v>150000</v>
      </c>
      <c r="G2378" s="4">
        <v>15000</v>
      </c>
      <c r="H2378" s="4">
        <v>165000</v>
      </c>
    </row>
    <row r="2379" spans="1:8" ht="15.75">
      <c r="A2379" s="3" t="s">
        <v>13</v>
      </c>
      <c r="B2379" s="2" t="s">
        <v>24</v>
      </c>
      <c r="C2379" s="2" t="s">
        <v>20</v>
      </c>
      <c r="D2379" s="2" t="s">
        <v>25</v>
      </c>
      <c r="E2379" s="4">
        <v>8581</v>
      </c>
      <c r="F2379" s="4">
        <v>3573455</v>
      </c>
      <c r="G2379" s="4">
        <v>357345</v>
      </c>
      <c r="H2379" s="4">
        <v>3930800</v>
      </c>
    </row>
    <row r="2380" spans="1:8" ht="15.75">
      <c r="A2380" s="3" t="s">
        <v>13</v>
      </c>
      <c r="B2380" s="2" t="s">
        <v>27</v>
      </c>
      <c r="C2380" s="2" t="s">
        <v>26</v>
      </c>
      <c r="D2380" s="2" t="s">
        <v>28</v>
      </c>
      <c r="E2380" s="4">
        <v>100</v>
      </c>
      <c r="F2380" s="4">
        <v>15000</v>
      </c>
      <c r="G2380" s="4">
        <v>1500</v>
      </c>
      <c r="H2380" s="4">
        <v>16500</v>
      </c>
    </row>
    <row r="2381" spans="1:8" ht="15.75">
      <c r="A2381" s="3" t="s">
        <v>13</v>
      </c>
      <c r="B2381" s="2" t="s">
        <v>30</v>
      </c>
      <c r="C2381" s="2" t="s">
        <v>29</v>
      </c>
      <c r="D2381" s="2"/>
      <c r="E2381" s="4">
        <v>500</v>
      </c>
      <c r="F2381" s="4">
        <v>450000</v>
      </c>
      <c r="G2381" s="4">
        <v>45000</v>
      </c>
      <c r="H2381" s="4">
        <v>495000</v>
      </c>
    </row>
    <row r="2382" spans="1:8" ht="15.75">
      <c r="A2382" s="3" t="s">
        <v>13</v>
      </c>
      <c r="B2382" s="2" t="s">
        <v>32</v>
      </c>
      <c r="C2382" s="2" t="s">
        <v>31</v>
      </c>
      <c r="D2382" s="2"/>
      <c r="E2382" s="4">
        <v>200</v>
      </c>
      <c r="F2382" s="4">
        <v>250000</v>
      </c>
      <c r="G2382" s="4">
        <v>25000</v>
      </c>
      <c r="H2382" s="4">
        <v>275000</v>
      </c>
    </row>
    <row r="2383" spans="1:8" ht="15.75">
      <c r="A2383" s="3" t="s">
        <v>13</v>
      </c>
      <c r="B2383" s="2" t="s">
        <v>39</v>
      </c>
      <c r="C2383" s="2" t="s">
        <v>38</v>
      </c>
      <c r="D2383" s="2"/>
      <c r="E2383" s="4">
        <v>1746</v>
      </c>
      <c r="F2383" s="4">
        <v>370480</v>
      </c>
      <c r="G2383" s="4">
        <v>37048</v>
      </c>
      <c r="H2383" s="4">
        <v>407528</v>
      </c>
    </row>
    <row r="2384" spans="1:8" ht="15.75">
      <c r="A2384" s="3" t="s">
        <v>13</v>
      </c>
      <c r="B2384" s="2" t="s">
        <v>41</v>
      </c>
      <c r="C2384" s="2" t="s">
        <v>40</v>
      </c>
      <c r="D2384" s="2"/>
      <c r="E2384" s="4">
        <v>50</v>
      </c>
      <c r="F2384" s="4">
        <v>45000</v>
      </c>
      <c r="G2384" s="4">
        <v>4500</v>
      </c>
      <c r="H2384" s="4">
        <v>49500</v>
      </c>
    </row>
    <row r="2385" spans="1:8" ht="15.75">
      <c r="A2385" s="3" t="s">
        <v>13</v>
      </c>
      <c r="B2385" s="2" t="s">
        <v>46</v>
      </c>
      <c r="C2385" s="2" t="s">
        <v>45</v>
      </c>
      <c r="D2385" s="2"/>
      <c r="E2385" s="4">
        <v>57</v>
      </c>
      <c r="F2385" s="4">
        <v>29200</v>
      </c>
      <c r="G2385" s="4">
        <v>2920</v>
      </c>
      <c r="H2385" s="4">
        <v>32120</v>
      </c>
    </row>
    <row r="2386" spans="1:8" ht="15.75">
      <c r="A2386" s="3" t="s">
        <v>13</v>
      </c>
      <c r="B2386" s="2" t="s">
        <v>51</v>
      </c>
      <c r="C2386" s="2" t="s">
        <v>50</v>
      </c>
      <c r="D2386" s="2" t="s">
        <v>52</v>
      </c>
      <c r="E2386" s="4">
        <v>110</v>
      </c>
      <c r="F2386" s="4">
        <v>675000</v>
      </c>
      <c r="G2386" s="4">
        <v>67500</v>
      </c>
      <c r="H2386" s="4">
        <v>742500</v>
      </c>
    </row>
    <row r="2387" spans="1:8" ht="15.75">
      <c r="A2387" s="3" t="s">
        <v>13</v>
      </c>
      <c r="B2387" s="2" t="s">
        <v>53</v>
      </c>
      <c r="C2387" s="2" t="s">
        <v>50</v>
      </c>
      <c r="D2387" s="2" t="s">
        <v>54</v>
      </c>
      <c r="E2387" s="4">
        <v>100</v>
      </c>
      <c r="F2387" s="4">
        <v>682000</v>
      </c>
      <c r="G2387" s="4">
        <v>68200</v>
      </c>
      <c r="H2387" s="4">
        <v>750200</v>
      </c>
    </row>
    <row r="2388" spans="1:8" ht="15.75">
      <c r="A2388" s="3" t="s">
        <v>13</v>
      </c>
      <c r="B2388" s="2" t="s">
        <v>55</v>
      </c>
      <c r="C2388" s="2" t="s">
        <v>50</v>
      </c>
      <c r="D2388" s="2" t="s">
        <v>56</v>
      </c>
      <c r="E2388" s="4">
        <v>30</v>
      </c>
      <c r="F2388" s="4">
        <v>108000</v>
      </c>
      <c r="G2388" s="4">
        <v>10800</v>
      </c>
      <c r="H2388" s="4">
        <v>118800</v>
      </c>
    </row>
    <row r="2389" spans="1:8" ht="15.75">
      <c r="A2389" s="3" t="s">
        <v>13</v>
      </c>
      <c r="B2389" s="2" t="s">
        <v>60</v>
      </c>
      <c r="C2389" s="2" t="s">
        <v>59</v>
      </c>
      <c r="D2389" s="2" t="s">
        <v>52</v>
      </c>
      <c r="E2389" s="4">
        <v>30</v>
      </c>
      <c r="F2389" s="4">
        <v>159000</v>
      </c>
      <c r="G2389" s="4">
        <v>15900</v>
      </c>
      <c r="H2389" s="4">
        <v>174900</v>
      </c>
    </row>
    <row r="2390" spans="1:8" ht="15.75">
      <c r="A2390" s="3" t="s">
        <v>13</v>
      </c>
      <c r="B2390" s="2" t="s">
        <v>72</v>
      </c>
      <c r="C2390" s="2" t="s">
        <v>69</v>
      </c>
      <c r="D2390" s="2" t="s">
        <v>73</v>
      </c>
      <c r="E2390" s="4">
        <v>120</v>
      </c>
      <c r="F2390" s="4">
        <v>379600</v>
      </c>
      <c r="G2390" s="4">
        <v>37960</v>
      </c>
      <c r="H2390" s="4">
        <v>417560</v>
      </c>
    </row>
    <row r="2391" spans="1:8" ht="15.75">
      <c r="A2391" s="3" t="s">
        <v>13</v>
      </c>
      <c r="B2391" s="2" t="s">
        <v>82</v>
      </c>
      <c r="C2391" s="2" t="s">
        <v>69</v>
      </c>
      <c r="D2391" s="2" t="s">
        <v>83</v>
      </c>
      <c r="E2391" s="4">
        <v>50</v>
      </c>
      <c r="F2391" s="4">
        <v>154000</v>
      </c>
      <c r="G2391" s="4">
        <v>15400</v>
      </c>
      <c r="H2391" s="4">
        <v>169400</v>
      </c>
    </row>
    <row r="2392" spans="1:8" ht="15.75">
      <c r="A2392" s="3" t="s">
        <v>13</v>
      </c>
      <c r="B2392" s="2" t="s">
        <v>97</v>
      </c>
      <c r="C2392" s="2" t="s">
        <v>96</v>
      </c>
      <c r="D2392" s="2" t="s">
        <v>56</v>
      </c>
      <c r="E2392" s="4">
        <v>30</v>
      </c>
      <c r="F2392" s="4">
        <v>240000</v>
      </c>
      <c r="G2392" s="4">
        <v>24000</v>
      </c>
      <c r="H2392" s="4">
        <v>264000</v>
      </c>
    </row>
    <row r="2393" spans="1:8" ht="15.75">
      <c r="A2393" s="3" t="s">
        <v>13</v>
      </c>
      <c r="B2393" s="2" t="s">
        <v>98</v>
      </c>
      <c r="C2393" s="2" t="s">
        <v>96</v>
      </c>
      <c r="D2393" s="2" t="s">
        <v>99</v>
      </c>
      <c r="E2393" s="4">
        <v>30</v>
      </c>
      <c r="F2393" s="4">
        <v>273000</v>
      </c>
      <c r="G2393" s="4">
        <v>27300</v>
      </c>
      <c r="H2393" s="4">
        <v>300300</v>
      </c>
    </row>
    <row r="2394" spans="1:8" ht="15.75">
      <c r="A2394" s="3" t="s">
        <v>13</v>
      </c>
      <c r="B2394" s="2" t="s">
        <v>117</v>
      </c>
      <c r="C2394" s="2" t="s">
        <v>118</v>
      </c>
      <c r="D2394" s="2" t="s">
        <v>113</v>
      </c>
      <c r="E2394" s="4">
        <v>13000</v>
      </c>
      <c r="F2394" s="4">
        <v>2976000</v>
      </c>
      <c r="G2394" s="4">
        <v>297600</v>
      </c>
      <c r="H2394" s="4">
        <v>3273600</v>
      </c>
    </row>
    <row r="2395" spans="1:8" ht="15.75">
      <c r="A2395" s="3" t="s">
        <v>13</v>
      </c>
      <c r="B2395" s="2" t="s">
        <v>120</v>
      </c>
      <c r="C2395" s="2" t="s">
        <v>119</v>
      </c>
      <c r="D2395" s="2" t="s">
        <v>113</v>
      </c>
      <c r="E2395" s="4">
        <v>1000</v>
      </c>
      <c r="F2395" s="4">
        <v>327000</v>
      </c>
      <c r="G2395" s="4">
        <v>32700</v>
      </c>
      <c r="H2395" s="4">
        <v>359700</v>
      </c>
    </row>
    <row r="2396" spans="1:8" ht="15.75">
      <c r="A2396" s="3" t="s">
        <v>13</v>
      </c>
      <c r="B2396" s="2" t="s">
        <v>137</v>
      </c>
      <c r="C2396" s="2" t="s">
        <v>128</v>
      </c>
      <c r="D2396" s="2" t="s">
        <v>136</v>
      </c>
      <c r="E2396" s="4">
        <v>1</v>
      </c>
      <c r="F2396" s="4">
        <v>12000</v>
      </c>
      <c r="G2396" s="4">
        <v>1200</v>
      </c>
      <c r="H2396" s="4">
        <v>13200</v>
      </c>
    </row>
    <row r="2397" spans="1:8" ht="15.75">
      <c r="A2397" s="3" t="s">
        <v>13</v>
      </c>
      <c r="B2397" s="2" t="s">
        <v>165</v>
      </c>
      <c r="C2397" s="2" t="s">
        <v>96</v>
      </c>
      <c r="D2397" s="2" t="s">
        <v>52</v>
      </c>
      <c r="E2397" s="4">
        <v>10</v>
      </c>
      <c r="F2397" s="4">
        <v>106000</v>
      </c>
      <c r="G2397" s="4">
        <v>10600</v>
      </c>
      <c r="H2397" s="4">
        <v>116600</v>
      </c>
    </row>
    <row r="2398" spans="1:8" ht="15.75">
      <c r="A2398" s="3" t="s">
        <v>13</v>
      </c>
      <c r="B2398" s="2" t="s">
        <v>178</v>
      </c>
      <c r="C2398" s="2" t="s">
        <v>128</v>
      </c>
      <c r="D2398" s="2" t="s">
        <v>179</v>
      </c>
      <c r="E2398" s="4">
        <v>50</v>
      </c>
      <c r="F2398" s="4">
        <v>400000</v>
      </c>
      <c r="G2398" s="4">
        <v>40000</v>
      </c>
      <c r="H2398" s="4">
        <v>440000</v>
      </c>
    </row>
    <row r="2399" spans="1:8" ht="15.75">
      <c r="A2399" s="3" t="s">
        <v>13</v>
      </c>
      <c r="B2399" s="2" t="s">
        <v>181</v>
      </c>
      <c r="C2399" s="2" t="s">
        <v>140</v>
      </c>
      <c r="D2399" s="2" t="s">
        <v>179</v>
      </c>
      <c r="E2399" s="4">
        <v>50</v>
      </c>
      <c r="F2399" s="4">
        <v>550000</v>
      </c>
      <c r="G2399" s="4">
        <v>55000</v>
      </c>
      <c r="H2399" s="4">
        <v>605000</v>
      </c>
    </row>
    <row r="2400" spans="1:8" ht="15.75">
      <c r="A2400" s="3" t="s">
        <v>13</v>
      </c>
      <c r="B2400" s="2" t="s">
        <v>182</v>
      </c>
      <c r="C2400" s="2" t="s">
        <v>96</v>
      </c>
      <c r="D2400" s="2" t="s">
        <v>58</v>
      </c>
      <c r="E2400" s="4">
        <v>20</v>
      </c>
      <c r="F2400" s="4">
        <v>176000</v>
      </c>
      <c r="G2400" s="4">
        <v>17600</v>
      </c>
      <c r="H2400" s="4">
        <v>193600</v>
      </c>
    </row>
    <row r="2401" spans="1:8" ht="15.75">
      <c r="A2401" s="3" t="s">
        <v>13</v>
      </c>
      <c r="B2401" s="2" t="s">
        <v>191</v>
      </c>
      <c r="C2401" s="2" t="s">
        <v>96</v>
      </c>
      <c r="D2401" s="2" t="s">
        <v>192</v>
      </c>
      <c r="E2401" s="4">
        <v>10</v>
      </c>
      <c r="F2401" s="4">
        <v>60000</v>
      </c>
      <c r="G2401" s="4">
        <v>6000</v>
      </c>
      <c r="H2401" s="4">
        <v>66000</v>
      </c>
    </row>
    <row r="2402" spans="1:8" ht="15.75">
      <c r="A2402" s="3" t="s">
        <v>13</v>
      </c>
      <c r="B2402" s="2" t="s">
        <v>202</v>
      </c>
      <c r="C2402" s="2" t="s">
        <v>147</v>
      </c>
      <c r="D2402" s="2" t="s">
        <v>172</v>
      </c>
      <c r="E2402" s="4">
        <v>50</v>
      </c>
      <c r="F2402" s="4">
        <v>375000</v>
      </c>
      <c r="G2402" s="4">
        <v>37500</v>
      </c>
      <c r="H2402" s="4">
        <v>412500</v>
      </c>
    </row>
    <row r="2403" spans="1:8" ht="15.75">
      <c r="A2403" s="3" t="s">
        <v>13</v>
      </c>
      <c r="B2403" s="2" t="s">
        <v>207</v>
      </c>
      <c r="C2403" s="2" t="s">
        <v>198</v>
      </c>
      <c r="D2403" s="2" t="s">
        <v>58</v>
      </c>
      <c r="E2403" s="4"/>
      <c r="F2403" s="4"/>
      <c r="G2403" s="4"/>
      <c r="H2403" s="4"/>
    </row>
    <row r="2404" spans="1:8" ht="15.75">
      <c r="A2404" s="3" t="s">
        <v>13</v>
      </c>
      <c r="B2404" s="2" t="s">
        <v>208</v>
      </c>
      <c r="C2404" s="2" t="s">
        <v>198</v>
      </c>
      <c r="D2404" s="2" t="s">
        <v>52</v>
      </c>
      <c r="E2404" s="4"/>
      <c r="F2404" s="4"/>
      <c r="G2404" s="4"/>
      <c r="H2404" s="4"/>
    </row>
    <row r="2405" spans="1:8" ht="15.75">
      <c r="A2405" s="3" t="s">
        <v>13</v>
      </c>
      <c r="B2405" s="2" t="s">
        <v>209</v>
      </c>
      <c r="C2405" s="2" t="s">
        <v>198</v>
      </c>
      <c r="D2405" s="2" t="s">
        <v>104</v>
      </c>
      <c r="E2405" s="4"/>
      <c r="F2405" s="4"/>
      <c r="G2405" s="4"/>
      <c r="H2405" s="4"/>
    </row>
    <row r="2406" spans="1:8" ht="15.75">
      <c r="A2406" s="3" t="s">
        <v>13</v>
      </c>
      <c r="B2406" s="2" t="s">
        <v>210</v>
      </c>
      <c r="C2406" s="2" t="s">
        <v>147</v>
      </c>
      <c r="D2406" s="2" t="s">
        <v>179</v>
      </c>
      <c r="E2406" s="4">
        <v>50</v>
      </c>
      <c r="F2406" s="4">
        <v>375000</v>
      </c>
      <c r="G2406" s="4">
        <v>37500</v>
      </c>
      <c r="H2406" s="4">
        <v>412500</v>
      </c>
    </row>
    <row r="2407" spans="1:8" ht="15.75">
      <c r="A2407" s="3" t="s">
        <v>13</v>
      </c>
      <c r="B2407" s="2" t="s">
        <v>237</v>
      </c>
      <c r="C2407" s="2" t="s">
        <v>236</v>
      </c>
      <c r="D2407" s="2" t="s">
        <v>95</v>
      </c>
      <c r="E2407" s="4">
        <v>6</v>
      </c>
      <c r="F2407" s="4">
        <v>41376</v>
      </c>
      <c r="G2407" s="4">
        <v>4138</v>
      </c>
      <c r="H2407" s="4">
        <v>45514</v>
      </c>
    </row>
    <row r="2408" spans="1:8" ht="15.75">
      <c r="A2408" s="3" t="s">
        <v>13</v>
      </c>
      <c r="B2408" s="2" t="s">
        <v>258</v>
      </c>
      <c r="C2408" s="2" t="s">
        <v>257</v>
      </c>
      <c r="D2408" s="2" t="s">
        <v>52</v>
      </c>
      <c r="E2408" s="4">
        <v>2</v>
      </c>
      <c r="F2408" s="4">
        <v>14600</v>
      </c>
      <c r="G2408" s="4">
        <v>1460</v>
      </c>
      <c r="H2408" s="4">
        <v>16060</v>
      </c>
    </row>
    <row r="2409" spans="1:8" ht="15.75">
      <c r="A2409" s="3" t="s">
        <v>13</v>
      </c>
      <c r="B2409" s="2" t="s">
        <v>273</v>
      </c>
      <c r="C2409" s="2" t="s">
        <v>264</v>
      </c>
      <c r="D2409" s="2" t="s">
        <v>52</v>
      </c>
      <c r="E2409" s="4">
        <v>50</v>
      </c>
      <c r="F2409" s="4">
        <v>191500</v>
      </c>
      <c r="G2409" s="4">
        <v>19150</v>
      </c>
      <c r="H2409" s="4">
        <v>210650</v>
      </c>
    </row>
    <row r="2410" spans="1:8" ht="15.75">
      <c r="A2410" s="3" t="s">
        <v>13</v>
      </c>
      <c r="B2410" s="2" t="s">
        <v>274</v>
      </c>
      <c r="C2410" s="2" t="s">
        <v>264</v>
      </c>
      <c r="D2410" s="2" t="s">
        <v>104</v>
      </c>
      <c r="E2410" s="4">
        <v>10</v>
      </c>
      <c r="F2410" s="4">
        <v>47630</v>
      </c>
      <c r="G2410" s="4">
        <v>4763</v>
      </c>
      <c r="H2410" s="4">
        <v>52393</v>
      </c>
    </row>
    <row r="2411" spans="1:8" ht="15.75">
      <c r="A2411" s="3" t="s">
        <v>13</v>
      </c>
      <c r="B2411" s="2" t="s">
        <v>285</v>
      </c>
      <c r="C2411" s="2" t="s">
        <v>264</v>
      </c>
      <c r="D2411" s="2" t="s">
        <v>56</v>
      </c>
      <c r="E2411" s="4">
        <v>20</v>
      </c>
      <c r="F2411" s="4">
        <v>52120</v>
      </c>
      <c r="G2411" s="4">
        <v>5212</v>
      </c>
      <c r="H2411" s="4">
        <v>57332</v>
      </c>
    </row>
    <row r="2412" spans="1:8" ht="15.75">
      <c r="A2412" s="3" t="s">
        <v>13</v>
      </c>
      <c r="B2412" s="2" t="s">
        <v>286</v>
      </c>
      <c r="C2412" s="2" t="s">
        <v>264</v>
      </c>
      <c r="D2412" s="2" t="s">
        <v>90</v>
      </c>
      <c r="E2412" s="4">
        <v>10</v>
      </c>
      <c r="F2412" s="4">
        <v>114400</v>
      </c>
      <c r="G2412" s="4">
        <v>11440</v>
      </c>
      <c r="H2412" s="4">
        <v>125840</v>
      </c>
    </row>
    <row r="2413" spans="1:8" ht="15.75">
      <c r="A2413" s="3" t="s">
        <v>13</v>
      </c>
      <c r="B2413" s="2" t="s">
        <v>287</v>
      </c>
      <c r="C2413" s="2" t="s">
        <v>264</v>
      </c>
      <c r="D2413" s="2" t="s">
        <v>245</v>
      </c>
      <c r="E2413" s="4">
        <v>10</v>
      </c>
      <c r="F2413" s="4">
        <v>190000</v>
      </c>
      <c r="G2413" s="4">
        <v>19000</v>
      </c>
      <c r="H2413" s="4">
        <v>209000</v>
      </c>
    </row>
    <row r="2414" spans="1:8" ht="15.75">
      <c r="A2414" s="3" t="s">
        <v>13</v>
      </c>
      <c r="B2414" s="2" t="s">
        <v>288</v>
      </c>
      <c r="C2414" s="2" t="s">
        <v>264</v>
      </c>
      <c r="D2414" s="2" t="s">
        <v>78</v>
      </c>
      <c r="E2414" s="4">
        <v>6</v>
      </c>
      <c r="F2414" s="4">
        <v>78600</v>
      </c>
      <c r="G2414" s="4">
        <v>7860</v>
      </c>
      <c r="H2414" s="4">
        <v>86460</v>
      </c>
    </row>
    <row r="2415" spans="1:8" ht="15.75">
      <c r="A2415" s="3" t="s">
        <v>13</v>
      </c>
      <c r="B2415" s="2" t="s">
        <v>289</v>
      </c>
      <c r="C2415" s="2" t="s">
        <v>264</v>
      </c>
      <c r="D2415" s="2" t="s">
        <v>290</v>
      </c>
      <c r="E2415" s="4">
        <v>10</v>
      </c>
      <c r="F2415" s="4">
        <v>223000</v>
      </c>
      <c r="G2415" s="4">
        <v>22300</v>
      </c>
      <c r="H2415" s="4">
        <v>245300</v>
      </c>
    </row>
    <row r="2416" spans="1:8" ht="15.75">
      <c r="A2416" s="3" t="s">
        <v>13</v>
      </c>
      <c r="B2416" s="2" t="s">
        <v>293</v>
      </c>
      <c r="C2416" s="2" t="s">
        <v>264</v>
      </c>
      <c r="D2416" s="2" t="s">
        <v>99</v>
      </c>
      <c r="E2416" s="4">
        <v>50</v>
      </c>
      <c r="F2416" s="4">
        <v>191250</v>
      </c>
      <c r="G2416" s="4">
        <v>19125</v>
      </c>
      <c r="H2416" s="4">
        <v>210375</v>
      </c>
    </row>
    <row r="2417" spans="1:8" ht="15.75">
      <c r="A2417" s="3" t="s">
        <v>13</v>
      </c>
      <c r="B2417" s="2" t="s">
        <v>296</v>
      </c>
      <c r="C2417" s="2" t="s">
        <v>294</v>
      </c>
      <c r="D2417" s="2" t="s">
        <v>75</v>
      </c>
      <c r="E2417" s="4">
        <v>10</v>
      </c>
      <c r="F2417" s="4">
        <v>92580</v>
      </c>
      <c r="G2417" s="4">
        <v>9258</v>
      </c>
      <c r="H2417" s="4">
        <v>101838</v>
      </c>
    </row>
    <row r="2418" spans="1:8" ht="15.75">
      <c r="A2418" s="3" t="s">
        <v>13</v>
      </c>
      <c r="B2418" s="2" t="s">
        <v>330</v>
      </c>
      <c r="C2418" s="2" t="s">
        <v>329</v>
      </c>
      <c r="D2418" s="2" t="s">
        <v>184</v>
      </c>
      <c r="E2418" s="4">
        <v>30</v>
      </c>
      <c r="F2418" s="4">
        <v>201000</v>
      </c>
      <c r="G2418" s="4">
        <v>20100</v>
      </c>
      <c r="H2418" s="4">
        <v>221100</v>
      </c>
    </row>
    <row r="2419" spans="1:8" ht="15.75">
      <c r="A2419" s="3" t="s">
        <v>13</v>
      </c>
      <c r="B2419" s="2" t="s">
        <v>353</v>
      </c>
      <c r="C2419" s="2" t="s">
        <v>352</v>
      </c>
      <c r="D2419" s="2" t="s">
        <v>354</v>
      </c>
      <c r="E2419" s="4">
        <v>4</v>
      </c>
      <c r="F2419" s="4">
        <v>24164</v>
      </c>
      <c r="G2419" s="4">
        <v>2416</v>
      </c>
      <c r="H2419" s="4">
        <v>26580</v>
      </c>
    </row>
    <row r="2420" spans="1:8" ht="15.75">
      <c r="A2420" s="3" t="s">
        <v>13</v>
      </c>
      <c r="B2420" s="2" t="s">
        <v>356</v>
      </c>
      <c r="C2420" s="2" t="s">
        <v>355</v>
      </c>
      <c r="D2420" s="2" t="s">
        <v>357</v>
      </c>
      <c r="E2420" s="4">
        <v>5</v>
      </c>
      <c r="F2420" s="4">
        <v>29010</v>
      </c>
      <c r="G2420" s="4">
        <v>2901</v>
      </c>
      <c r="H2420" s="4">
        <v>31911</v>
      </c>
    </row>
    <row r="2421" spans="1:8" ht="15.75">
      <c r="A2421" s="3" t="s">
        <v>13</v>
      </c>
      <c r="B2421" s="2" t="s">
        <v>359</v>
      </c>
      <c r="C2421" s="2" t="s">
        <v>358</v>
      </c>
      <c r="D2421" s="2" t="s">
        <v>360</v>
      </c>
      <c r="E2421" s="4">
        <v>4</v>
      </c>
      <c r="F2421" s="4">
        <v>29636</v>
      </c>
      <c r="G2421" s="4">
        <v>2964</v>
      </c>
      <c r="H2421" s="4">
        <v>32600</v>
      </c>
    </row>
    <row r="2422" spans="1:8" ht="15.75">
      <c r="A2422" s="3" t="s">
        <v>13</v>
      </c>
      <c r="B2422" s="2" t="s">
        <v>449</v>
      </c>
      <c r="C2422" s="2" t="s">
        <v>448</v>
      </c>
      <c r="D2422" s="2" t="s">
        <v>450</v>
      </c>
      <c r="E2422" s="4">
        <v>6</v>
      </c>
      <c r="F2422" s="4">
        <v>47160</v>
      </c>
      <c r="G2422" s="4">
        <v>4716</v>
      </c>
      <c r="H2422" s="4">
        <v>51876</v>
      </c>
    </row>
    <row r="2423" spans="1:8" ht="15.75">
      <c r="A2423" s="3" t="s">
        <v>13</v>
      </c>
      <c r="B2423" s="2" t="s">
        <v>466</v>
      </c>
      <c r="C2423" s="2" t="s">
        <v>465</v>
      </c>
      <c r="D2423" s="2"/>
      <c r="E2423" s="4">
        <v>8</v>
      </c>
      <c r="F2423" s="4">
        <v>205600</v>
      </c>
      <c r="G2423" s="4">
        <v>20560</v>
      </c>
      <c r="H2423" s="4">
        <v>226160</v>
      </c>
    </row>
    <row r="2424" spans="1:8" ht="15.75">
      <c r="A2424" s="3" t="s">
        <v>13</v>
      </c>
      <c r="B2424" s="2" t="s">
        <v>470</v>
      </c>
      <c r="C2424" s="2" t="s">
        <v>469</v>
      </c>
      <c r="D2424" s="2" t="s">
        <v>471</v>
      </c>
      <c r="E2424" s="4">
        <v>10</v>
      </c>
      <c r="F2424" s="4">
        <v>40650</v>
      </c>
      <c r="G2424" s="4">
        <v>4065</v>
      </c>
      <c r="H2424" s="4">
        <v>44715</v>
      </c>
    </row>
    <row r="2425" spans="1:8" ht="15.75">
      <c r="A2425" s="3" t="s">
        <v>13</v>
      </c>
      <c r="B2425" s="2" t="s">
        <v>473</v>
      </c>
      <c r="C2425" s="2" t="s">
        <v>472</v>
      </c>
      <c r="D2425" s="2" t="s">
        <v>474</v>
      </c>
      <c r="E2425" s="4">
        <v>10</v>
      </c>
      <c r="F2425" s="4">
        <v>46970</v>
      </c>
      <c r="G2425" s="4">
        <v>4697</v>
      </c>
      <c r="H2425" s="4">
        <v>51667</v>
      </c>
    </row>
    <row r="2426" spans="1:8" ht="15.75">
      <c r="A2426" s="3" t="s">
        <v>13</v>
      </c>
      <c r="B2426" s="2" t="s">
        <v>476</v>
      </c>
      <c r="C2426" s="2" t="s">
        <v>475</v>
      </c>
      <c r="D2426" s="2" t="s">
        <v>477</v>
      </c>
      <c r="E2426" s="4">
        <v>5</v>
      </c>
      <c r="F2426" s="4">
        <v>29965</v>
      </c>
      <c r="G2426" s="4">
        <v>2997</v>
      </c>
      <c r="H2426" s="4">
        <v>32962</v>
      </c>
    </row>
    <row r="2427" spans="1:8" ht="15.75">
      <c r="A2427" s="3" t="s">
        <v>13</v>
      </c>
      <c r="B2427" s="2" t="s">
        <v>482</v>
      </c>
      <c r="C2427" s="2" t="s">
        <v>481</v>
      </c>
      <c r="D2427" s="2" t="s">
        <v>483</v>
      </c>
      <c r="E2427" s="4">
        <v>11</v>
      </c>
      <c r="F2427" s="4">
        <v>85800</v>
      </c>
      <c r="G2427" s="4">
        <v>8580</v>
      </c>
      <c r="H2427" s="4">
        <v>94380</v>
      </c>
    </row>
    <row r="2428" spans="1:8" ht="15.75">
      <c r="A2428" s="3" t="s">
        <v>13</v>
      </c>
      <c r="B2428" s="2" t="s">
        <v>490</v>
      </c>
      <c r="C2428" s="2" t="s">
        <v>489</v>
      </c>
      <c r="D2428" s="2" t="s">
        <v>491</v>
      </c>
      <c r="E2428" s="4">
        <v>55</v>
      </c>
      <c r="F2428" s="4">
        <v>812065</v>
      </c>
      <c r="G2428" s="4">
        <v>81207</v>
      </c>
      <c r="H2428" s="4">
        <v>893272</v>
      </c>
    </row>
    <row r="2429" spans="1:8" ht="15.75">
      <c r="A2429" s="3" t="s">
        <v>13</v>
      </c>
      <c r="B2429" s="2" t="s">
        <v>493</v>
      </c>
      <c r="C2429" s="2" t="s">
        <v>492</v>
      </c>
      <c r="D2429" s="2" t="s">
        <v>494</v>
      </c>
      <c r="E2429" s="4">
        <v>11</v>
      </c>
      <c r="F2429" s="4">
        <v>145020</v>
      </c>
      <c r="G2429" s="4">
        <v>14502</v>
      </c>
      <c r="H2429" s="4">
        <v>159522</v>
      </c>
    </row>
    <row r="2430" spans="1:8" ht="15.75">
      <c r="A2430" s="3" t="s">
        <v>13</v>
      </c>
      <c r="B2430" s="2" t="s">
        <v>499</v>
      </c>
      <c r="C2430" s="2" t="s">
        <v>498</v>
      </c>
      <c r="D2430" s="2" t="s">
        <v>500</v>
      </c>
      <c r="E2430" s="4">
        <v>5</v>
      </c>
      <c r="F2430" s="4">
        <v>44180</v>
      </c>
      <c r="G2430" s="4">
        <v>4418</v>
      </c>
      <c r="H2430" s="4">
        <v>48598</v>
      </c>
    </row>
    <row r="2431" spans="1:8" ht="15.75">
      <c r="A2431" s="3" t="s">
        <v>13</v>
      </c>
      <c r="B2431" s="2" t="s">
        <v>513</v>
      </c>
      <c r="C2431" s="2" t="s">
        <v>512</v>
      </c>
      <c r="D2431" s="2"/>
      <c r="E2431" s="4">
        <v>2</v>
      </c>
      <c r="F2431" s="4">
        <v>48020</v>
      </c>
      <c r="G2431" s="4">
        <v>4802</v>
      </c>
      <c r="H2431" s="4">
        <v>52822</v>
      </c>
    </row>
    <row r="2432" spans="1:8" ht="15.75">
      <c r="A2432" s="3" t="s">
        <v>13</v>
      </c>
      <c r="B2432" s="2" t="s">
        <v>515</v>
      </c>
      <c r="C2432" s="2" t="s">
        <v>514</v>
      </c>
      <c r="D2432" s="2" t="s">
        <v>516</v>
      </c>
      <c r="E2432" s="4">
        <v>130</v>
      </c>
      <c r="F2432" s="4">
        <v>654080</v>
      </c>
      <c r="G2432" s="4">
        <v>65408</v>
      </c>
      <c r="H2432" s="4">
        <v>719488</v>
      </c>
    </row>
    <row r="2433" spans="1:8" ht="15.75">
      <c r="A2433" s="3" t="s">
        <v>13</v>
      </c>
      <c r="B2433" s="2" t="s">
        <v>525</v>
      </c>
      <c r="C2433" s="2" t="s">
        <v>524</v>
      </c>
      <c r="D2433" s="2" t="s">
        <v>526</v>
      </c>
      <c r="E2433" s="4">
        <v>141</v>
      </c>
      <c r="F2433" s="4">
        <v>831080</v>
      </c>
      <c r="G2433" s="4">
        <v>83108</v>
      </c>
      <c r="H2433" s="4">
        <v>914188</v>
      </c>
    </row>
    <row r="2434" spans="1:8" ht="15.75">
      <c r="A2434" s="3" t="s">
        <v>13</v>
      </c>
      <c r="B2434" s="2" t="s">
        <v>531</v>
      </c>
      <c r="C2434" s="2" t="s">
        <v>530</v>
      </c>
      <c r="D2434" s="2" t="s">
        <v>532</v>
      </c>
      <c r="E2434" s="4">
        <v>4</v>
      </c>
      <c r="F2434" s="4">
        <v>17200</v>
      </c>
      <c r="G2434" s="4">
        <v>1720</v>
      </c>
      <c r="H2434" s="4">
        <v>18920</v>
      </c>
    </row>
    <row r="2435" spans="1:8" ht="15.75">
      <c r="A2435" s="3" t="s">
        <v>13</v>
      </c>
      <c r="B2435" s="2" t="s">
        <v>536</v>
      </c>
      <c r="C2435" s="2" t="s">
        <v>355</v>
      </c>
      <c r="D2435" s="2" t="s">
        <v>537</v>
      </c>
      <c r="E2435" s="4">
        <v>135</v>
      </c>
      <c r="F2435" s="4">
        <v>894360</v>
      </c>
      <c r="G2435" s="4">
        <v>89436</v>
      </c>
      <c r="H2435" s="4">
        <v>983796</v>
      </c>
    </row>
    <row r="2436" spans="1:8" ht="15.75">
      <c r="A2436" s="3" t="s">
        <v>13</v>
      </c>
      <c r="B2436" s="2" t="s">
        <v>546</v>
      </c>
      <c r="C2436" s="2" t="s">
        <v>545</v>
      </c>
      <c r="D2436" s="2" t="s">
        <v>547</v>
      </c>
      <c r="E2436" s="4">
        <v>110</v>
      </c>
      <c r="F2436" s="4">
        <v>724570</v>
      </c>
      <c r="G2436" s="4">
        <v>72457</v>
      </c>
      <c r="H2436" s="4">
        <v>797027</v>
      </c>
    </row>
    <row r="2437" spans="1:8" ht="15.75">
      <c r="A2437" s="3" t="s">
        <v>13</v>
      </c>
      <c r="B2437" s="2" t="s">
        <v>549</v>
      </c>
      <c r="C2437" s="2" t="s">
        <v>548</v>
      </c>
      <c r="D2437" s="2" t="s">
        <v>550</v>
      </c>
      <c r="E2437" s="4">
        <v>70</v>
      </c>
      <c r="F2437" s="4">
        <v>217350</v>
      </c>
      <c r="G2437" s="4">
        <v>21735</v>
      </c>
      <c r="H2437" s="4">
        <v>239085</v>
      </c>
    </row>
    <row r="2438" spans="1:8" ht="15.75">
      <c r="A2438" s="3" t="s">
        <v>13</v>
      </c>
      <c r="B2438" s="2" t="s">
        <v>552</v>
      </c>
      <c r="C2438" s="2" t="s">
        <v>551</v>
      </c>
      <c r="D2438" s="2" t="s">
        <v>553</v>
      </c>
      <c r="E2438" s="4">
        <v>43</v>
      </c>
      <c r="F2438" s="4">
        <v>323760</v>
      </c>
      <c r="G2438" s="4">
        <v>32376</v>
      </c>
      <c r="H2438" s="4">
        <v>356136</v>
      </c>
    </row>
    <row r="2439" spans="1:8" ht="15.75">
      <c r="A2439" s="3" t="s">
        <v>13</v>
      </c>
      <c r="B2439" s="2" t="s">
        <v>558</v>
      </c>
      <c r="C2439" s="2" t="s">
        <v>557</v>
      </c>
      <c r="D2439" s="2" t="s">
        <v>559</v>
      </c>
      <c r="E2439" s="4">
        <v>4</v>
      </c>
      <c r="F2439" s="4">
        <v>46400</v>
      </c>
      <c r="G2439" s="4">
        <v>4640</v>
      </c>
      <c r="H2439" s="4">
        <v>51040</v>
      </c>
    </row>
    <row r="2440" spans="1:8" ht="15.75">
      <c r="A2440" s="3" t="s">
        <v>13</v>
      </c>
      <c r="B2440" s="2" t="s">
        <v>561</v>
      </c>
      <c r="C2440" s="2" t="s">
        <v>560</v>
      </c>
      <c r="D2440" s="2" t="s">
        <v>562</v>
      </c>
      <c r="E2440" s="4">
        <v>10</v>
      </c>
      <c r="F2440" s="4">
        <v>43500</v>
      </c>
      <c r="G2440" s="4">
        <v>4350</v>
      </c>
      <c r="H2440" s="4">
        <v>47850</v>
      </c>
    </row>
    <row r="2441" spans="1:8" ht="15.75">
      <c r="A2441" s="3" t="s">
        <v>13</v>
      </c>
      <c r="B2441" s="2" t="s">
        <v>570</v>
      </c>
      <c r="C2441" s="2" t="s">
        <v>569</v>
      </c>
      <c r="D2441" s="2" t="s">
        <v>571</v>
      </c>
      <c r="E2441" s="4">
        <v>2</v>
      </c>
      <c r="F2441" s="4">
        <v>35000</v>
      </c>
      <c r="G2441" s="4">
        <v>3500</v>
      </c>
      <c r="H2441" s="4">
        <v>38500</v>
      </c>
    </row>
    <row r="2442" spans="1:8" ht="15.75">
      <c r="A2442" s="3" t="s">
        <v>13</v>
      </c>
      <c r="B2442" s="2" t="s">
        <v>576</v>
      </c>
      <c r="C2442" s="2" t="s">
        <v>575</v>
      </c>
      <c r="D2442" s="2" t="s">
        <v>577</v>
      </c>
      <c r="E2442" s="4">
        <v>80</v>
      </c>
      <c r="F2442" s="4">
        <v>275360</v>
      </c>
      <c r="G2442" s="4">
        <v>27536</v>
      </c>
      <c r="H2442" s="4">
        <v>302896</v>
      </c>
    </row>
    <row r="2443" spans="1:8" ht="15.75">
      <c r="A2443" s="3" t="s">
        <v>13</v>
      </c>
      <c r="B2443" s="2" t="s">
        <v>612</v>
      </c>
      <c r="C2443" s="2" t="s">
        <v>363</v>
      </c>
      <c r="D2443" s="2" t="s">
        <v>613</v>
      </c>
      <c r="E2443" s="4">
        <v>78</v>
      </c>
      <c r="F2443" s="4">
        <v>379365</v>
      </c>
      <c r="G2443" s="4">
        <v>37936</v>
      </c>
      <c r="H2443" s="4">
        <v>417301</v>
      </c>
    </row>
    <row r="2444" spans="1:8" ht="15.75">
      <c r="A2444" s="3" t="s">
        <v>13</v>
      </c>
      <c r="B2444" s="2" t="s">
        <v>619</v>
      </c>
      <c r="C2444" s="2" t="s">
        <v>366</v>
      </c>
      <c r="D2444" s="2" t="s">
        <v>620</v>
      </c>
      <c r="E2444" s="4">
        <v>2</v>
      </c>
      <c r="F2444" s="4">
        <v>13000</v>
      </c>
      <c r="G2444" s="4">
        <v>1300</v>
      </c>
      <c r="H2444" s="4">
        <v>14300</v>
      </c>
    </row>
    <row r="2445" spans="1:8" ht="15.75">
      <c r="A2445" s="3" t="s">
        <v>13</v>
      </c>
      <c r="B2445" s="2" t="s">
        <v>622</v>
      </c>
      <c r="C2445" s="2" t="s">
        <v>621</v>
      </c>
      <c r="D2445" s="2" t="s">
        <v>623</v>
      </c>
      <c r="E2445" s="4">
        <v>100</v>
      </c>
      <c r="F2445" s="4">
        <v>270200</v>
      </c>
      <c r="G2445" s="4">
        <v>27020</v>
      </c>
      <c r="H2445" s="4">
        <v>297220</v>
      </c>
    </row>
    <row r="2446" spans="1:8" ht="15.75">
      <c r="A2446" s="3" t="s">
        <v>13</v>
      </c>
      <c r="B2446" s="2" t="s">
        <v>631</v>
      </c>
      <c r="C2446" s="2" t="s">
        <v>630</v>
      </c>
      <c r="D2446" s="2" t="s">
        <v>632</v>
      </c>
      <c r="E2446" s="4">
        <v>100</v>
      </c>
      <c r="F2446" s="4">
        <v>290250</v>
      </c>
      <c r="G2446" s="4">
        <v>29025</v>
      </c>
      <c r="H2446" s="4">
        <v>319275</v>
      </c>
    </row>
    <row r="2447" spans="1:8" ht="15.75">
      <c r="A2447" s="3" t="s">
        <v>13</v>
      </c>
      <c r="B2447" s="2" t="s">
        <v>634</v>
      </c>
      <c r="C2447" s="2" t="s">
        <v>633</v>
      </c>
      <c r="D2447" s="2" t="s">
        <v>635</v>
      </c>
      <c r="E2447" s="4">
        <v>359</v>
      </c>
      <c r="F2447" s="4">
        <v>543167</v>
      </c>
      <c r="G2447" s="4">
        <v>54317</v>
      </c>
      <c r="H2447" s="4">
        <v>597484</v>
      </c>
    </row>
    <row r="2448" spans="1:8" ht="15.75">
      <c r="A2448" s="3" t="s">
        <v>13</v>
      </c>
      <c r="B2448" s="2" t="s">
        <v>637</v>
      </c>
      <c r="C2448" s="2" t="s">
        <v>636</v>
      </c>
      <c r="D2448" s="2"/>
      <c r="E2448" s="4">
        <v>50</v>
      </c>
      <c r="F2448" s="4">
        <v>114400</v>
      </c>
      <c r="G2448" s="4">
        <v>11440</v>
      </c>
      <c r="H2448" s="4">
        <v>125840</v>
      </c>
    </row>
    <row r="2449" spans="1:8" ht="15.75">
      <c r="A2449" s="3" t="s">
        <v>13</v>
      </c>
      <c r="B2449" s="2" t="s">
        <v>638</v>
      </c>
      <c r="C2449" s="2" t="s">
        <v>352</v>
      </c>
      <c r="D2449" s="2" t="s">
        <v>639</v>
      </c>
      <c r="E2449" s="4">
        <v>200</v>
      </c>
      <c r="F2449" s="4">
        <v>1204730</v>
      </c>
      <c r="G2449" s="4">
        <v>120473</v>
      </c>
      <c r="H2449" s="4">
        <v>1325203</v>
      </c>
    </row>
    <row r="2450" spans="1:8" ht="15.75">
      <c r="A2450" s="3" t="s">
        <v>13</v>
      </c>
      <c r="B2450" s="2" t="s">
        <v>641</v>
      </c>
      <c r="C2450" s="2" t="s">
        <v>640</v>
      </c>
      <c r="D2450" s="2" t="s">
        <v>642</v>
      </c>
      <c r="E2450" s="4">
        <v>100</v>
      </c>
      <c r="F2450" s="4">
        <v>312100</v>
      </c>
      <c r="G2450" s="4">
        <v>31210</v>
      </c>
      <c r="H2450" s="4">
        <v>343310</v>
      </c>
    </row>
    <row r="2451" spans="1:8" ht="15.75">
      <c r="A2451" s="3" t="s">
        <v>13</v>
      </c>
      <c r="B2451" s="2" t="s">
        <v>645</v>
      </c>
      <c r="C2451" s="2" t="s">
        <v>358</v>
      </c>
      <c r="D2451" s="2" t="s">
        <v>646</v>
      </c>
      <c r="E2451" s="4">
        <v>160</v>
      </c>
      <c r="F2451" s="4">
        <v>1135260</v>
      </c>
      <c r="G2451" s="4">
        <v>113526</v>
      </c>
      <c r="H2451" s="4">
        <v>1248786</v>
      </c>
    </row>
    <row r="2452" spans="1:8" ht="15.75">
      <c r="A2452" s="3" t="s">
        <v>13</v>
      </c>
      <c r="B2452" s="2" t="s">
        <v>648</v>
      </c>
      <c r="C2452" s="2" t="s">
        <v>647</v>
      </c>
      <c r="D2452" s="2" t="s">
        <v>649</v>
      </c>
      <c r="E2452" s="4">
        <v>100</v>
      </c>
      <c r="F2452" s="4">
        <v>350500</v>
      </c>
      <c r="G2452" s="4">
        <v>35050</v>
      </c>
      <c r="H2452" s="4">
        <v>385550</v>
      </c>
    </row>
    <row r="2453" spans="1:8" ht="15.75">
      <c r="A2453" s="3" t="s">
        <v>13</v>
      </c>
      <c r="B2453" s="2" t="s">
        <v>660</v>
      </c>
      <c r="C2453" s="2" t="s">
        <v>448</v>
      </c>
      <c r="D2453" s="2" t="s">
        <v>661</v>
      </c>
      <c r="E2453" s="4">
        <v>52</v>
      </c>
      <c r="F2453" s="4">
        <v>412200</v>
      </c>
      <c r="G2453" s="4">
        <v>41220</v>
      </c>
      <c r="H2453" s="4">
        <v>453420</v>
      </c>
    </row>
    <row r="2454" spans="1:8" ht="15.75">
      <c r="A2454" s="3" t="s">
        <v>13</v>
      </c>
      <c r="B2454" s="2" t="s">
        <v>666</v>
      </c>
      <c r="C2454" s="2" t="s">
        <v>665</v>
      </c>
      <c r="D2454" s="2" t="s">
        <v>667</v>
      </c>
      <c r="E2454" s="4">
        <v>10</v>
      </c>
      <c r="F2454" s="4">
        <v>84480</v>
      </c>
      <c r="G2454" s="4">
        <v>8448</v>
      </c>
      <c r="H2454" s="4">
        <v>92928</v>
      </c>
    </row>
    <row r="2455" spans="1:8" ht="15.75">
      <c r="A2455" s="3" t="s">
        <v>13</v>
      </c>
      <c r="B2455" s="2" t="s">
        <v>672</v>
      </c>
      <c r="C2455" s="2" t="s">
        <v>671</v>
      </c>
      <c r="D2455" s="2"/>
      <c r="E2455" s="4">
        <v>60</v>
      </c>
      <c r="F2455" s="4">
        <v>142380</v>
      </c>
      <c r="G2455" s="4">
        <v>14238</v>
      </c>
      <c r="H2455" s="4">
        <v>156618</v>
      </c>
    </row>
    <row r="2456" spans="1:8" ht="15.75">
      <c r="A2456" s="3" t="s">
        <v>13</v>
      </c>
      <c r="B2456" s="2" t="s">
        <v>674</v>
      </c>
      <c r="C2456" s="2" t="s">
        <v>673</v>
      </c>
      <c r="D2456" s="2" t="s">
        <v>675</v>
      </c>
      <c r="E2456" s="4">
        <v>20</v>
      </c>
      <c r="F2456" s="4">
        <v>84000</v>
      </c>
      <c r="G2456" s="4">
        <v>8400</v>
      </c>
      <c r="H2456" s="4">
        <v>92400</v>
      </c>
    </row>
    <row r="2457" spans="1:8" ht="15.75">
      <c r="A2457" s="3" t="s">
        <v>13</v>
      </c>
      <c r="B2457" s="2" t="s">
        <v>700</v>
      </c>
      <c r="C2457" s="2" t="s">
        <v>699</v>
      </c>
      <c r="D2457" s="2" t="s">
        <v>701</v>
      </c>
      <c r="E2457" s="4">
        <v>4</v>
      </c>
      <c r="F2457" s="4">
        <v>18000</v>
      </c>
      <c r="G2457" s="4">
        <v>1800</v>
      </c>
      <c r="H2457" s="4">
        <v>19800</v>
      </c>
    </row>
    <row r="2458" spans="1:8" ht="15.75">
      <c r="A2458" s="3" t="s">
        <v>13</v>
      </c>
      <c r="B2458" s="2" t="s">
        <v>707</v>
      </c>
      <c r="C2458" s="2" t="s">
        <v>706</v>
      </c>
      <c r="D2458" s="2"/>
      <c r="E2458" s="4">
        <v>10</v>
      </c>
      <c r="F2458" s="4">
        <v>187000</v>
      </c>
      <c r="G2458" s="4">
        <v>18700</v>
      </c>
      <c r="H2458" s="4">
        <v>205700</v>
      </c>
    </row>
    <row r="2459" spans="1:8" ht="15.75">
      <c r="A2459" s="3" t="s">
        <v>13</v>
      </c>
      <c r="B2459" s="2" t="s">
        <v>722</v>
      </c>
      <c r="C2459" s="2" t="s">
        <v>721</v>
      </c>
      <c r="D2459" s="2"/>
      <c r="E2459" s="4">
        <v>200</v>
      </c>
      <c r="F2459" s="4">
        <v>420000</v>
      </c>
      <c r="G2459" s="4">
        <v>42000</v>
      </c>
      <c r="H2459" s="4">
        <v>462000</v>
      </c>
    </row>
    <row r="2460" spans="1:8" ht="15.75">
      <c r="A2460" s="3" t="s">
        <v>13</v>
      </c>
      <c r="B2460" s="2" t="s">
        <v>724</v>
      </c>
      <c r="C2460" s="2" t="s">
        <v>723</v>
      </c>
      <c r="D2460" s="2"/>
      <c r="E2460" s="4">
        <v>90</v>
      </c>
      <c r="F2460" s="4">
        <v>355950</v>
      </c>
      <c r="G2460" s="4">
        <v>35595</v>
      </c>
      <c r="H2460" s="4">
        <v>391545</v>
      </c>
    </row>
    <row r="2461" spans="1:8" ht="15.75">
      <c r="A2461" s="3" t="s">
        <v>13</v>
      </c>
      <c r="B2461" s="2" t="s">
        <v>726</v>
      </c>
      <c r="C2461" s="2" t="s">
        <v>725</v>
      </c>
      <c r="D2461" s="2"/>
      <c r="E2461" s="4">
        <v>140</v>
      </c>
      <c r="F2461" s="4">
        <v>279720</v>
      </c>
      <c r="G2461" s="4">
        <v>27972</v>
      </c>
      <c r="H2461" s="4">
        <v>307692</v>
      </c>
    </row>
    <row r="2462" spans="1:8" ht="15.75">
      <c r="A2462" s="3" t="s">
        <v>13</v>
      </c>
      <c r="B2462" s="2" t="s">
        <v>731</v>
      </c>
      <c r="C2462" s="2" t="s">
        <v>730</v>
      </c>
      <c r="D2462" s="2" t="s">
        <v>732</v>
      </c>
      <c r="E2462" s="4">
        <v>31</v>
      </c>
      <c r="F2462" s="4">
        <v>61320</v>
      </c>
      <c r="G2462" s="4">
        <v>6132</v>
      </c>
      <c r="H2462" s="4">
        <v>67452</v>
      </c>
    </row>
    <row r="2463" spans="1:8" ht="15.75">
      <c r="A2463" s="3" t="s">
        <v>13</v>
      </c>
      <c r="B2463" s="2" t="s">
        <v>734</v>
      </c>
      <c r="C2463" s="2" t="s">
        <v>733</v>
      </c>
      <c r="D2463" s="2" t="s">
        <v>735</v>
      </c>
      <c r="E2463" s="4">
        <v>264</v>
      </c>
      <c r="F2463" s="4">
        <v>1044432</v>
      </c>
      <c r="G2463" s="4">
        <v>104443</v>
      </c>
      <c r="H2463" s="4">
        <v>1148875</v>
      </c>
    </row>
    <row r="2464" spans="1:8" ht="15.75">
      <c r="A2464" s="3" t="s">
        <v>13</v>
      </c>
      <c r="B2464" s="2" t="s">
        <v>737</v>
      </c>
      <c r="C2464" s="2" t="s">
        <v>736</v>
      </c>
      <c r="D2464" s="2" t="s">
        <v>738</v>
      </c>
      <c r="E2464" s="4">
        <v>468</v>
      </c>
      <c r="F2464" s="4">
        <v>900510</v>
      </c>
      <c r="G2464" s="4">
        <v>90051</v>
      </c>
      <c r="H2464" s="4">
        <v>990561</v>
      </c>
    </row>
    <row r="2465" spans="1:8" ht="15.75">
      <c r="A2465" s="3" t="s">
        <v>13</v>
      </c>
      <c r="B2465" s="2" t="s">
        <v>742</v>
      </c>
      <c r="C2465" s="2" t="s">
        <v>741</v>
      </c>
      <c r="D2465" s="2" t="s">
        <v>743</v>
      </c>
      <c r="E2465" s="4">
        <v>1</v>
      </c>
      <c r="F2465" s="4">
        <v>3100</v>
      </c>
      <c r="G2465" s="4">
        <v>310</v>
      </c>
      <c r="H2465" s="4">
        <v>3410</v>
      </c>
    </row>
    <row r="2466" spans="1:8" ht="15.75">
      <c r="A2466" s="3" t="s">
        <v>13</v>
      </c>
      <c r="B2466" s="2" t="s">
        <v>745</v>
      </c>
      <c r="C2466" s="2" t="s">
        <v>744</v>
      </c>
      <c r="D2466" s="2" t="s">
        <v>746</v>
      </c>
      <c r="E2466" s="4">
        <v>162</v>
      </c>
      <c r="F2466" s="4">
        <v>829940</v>
      </c>
      <c r="G2466" s="4">
        <v>82994</v>
      </c>
      <c r="H2466" s="4">
        <v>912934</v>
      </c>
    </row>
    <row r="2467" spans="1:8" ht="15.75">
      <c r="A2467" s="3" t="s">
        <v>13</v>
      </c>
      <c r="B2467" s="2" t="s">
        <v>748</v>
      </c>
      <c r="C2467" s="2" t="s">
        <v>747</v>
      </c>
      <c r="D2467" s="2" t="s">
        <v>749</v>
      </c>
      <c r="E2467" s="4">
        <v>155</v>
      </c>
      <c r="F2467" s="4">
        <v>349750</v>
      </c>
      <c r="G2467" s="4">
        <v>34975</v>
      </c>
      <c r="H2467" s="4">
        <v>384725</v>
      </c>
    </row>
    <row r="2468" spans="1:8" ht="15.75">
      <c r="A2468" s="3" t="s">
        <v>13</v>
      </c>
      <c r="B2468" s="2" t="s">
        <v>751</v>
      </c>
      <c r="C2468" s="2" t="s">
        <v>750</v>
      </c>
      <c r="D2468" s="2" t="s">
        <v>752</v>
      </c>
      <c r="E2468" s="4">
        <v>50</v>
      </c>
      <c r="F2468" s="4">
        <v>56350</v>
      </c>
      <c r="G2468" s="4">
        <v>5635</v>
      </c>
      <c r="H2468" s="4">
        <v>61985</v>
      </c>
    </row>
    <row r="2469" spans="1:8" ht="15.75">
      <c r="A2469" s="3" t="s">
        <v>13</v>
      </c>
      <c r="B2469" s="2" t="s">
        <v>757</v>
      </c>
      <c r="C2469" s="2" t="s">
        <v>756</v>
      </c>
      <c r="D2469" s="2" t="s">
        <v>758</v>
      </c>
      <c r="E2469" s="4">
        <v>14</v>
      </c>
      <c r="F2469" s="4">
        <v>30326</v>
      </c>
      <c r="G2469" s="4">
        <v>3033</v>
      </c>
      <c r="H2469" s="4">
        <v>33359</v>
      </c>
    </row>
    <row r="2470" spans="1:8" ht="15.75">
      <c r="A2470" s="3" t="s">
        <v>13</v>
      </c>
      <c r="B2470" s="2" t="s">
        <v>760</v>
      </c>
      <c r="C2470" s="2" t="s">
        <v>759</v>
      </c>
      <c r="D2470" s="2" t="s">
        <v>761</v>
      </c>
      <c r="E2470" s="4">
        <v>50</v>
      </c>
      <c r="F2470" s="4">
        <v>89091</v>
      </c>
      <c r="G2470" s="4">
        <v>8909</v>
      </c>
      <c r="H2470" s="4">
        <v>98000</v>
      </c>
    </row>
    <row r="2471" spans="1:8" ht="15.75">
      <c r="A2471" s="3" t="s">
        <v>13</v>
      </c>
      <c r="B2471" s="2" t="s">
        <v>771</v>
      </c>
      <c r="C2471" s="2" t="s">
        <v>770</v>
      </c>
      <c r="D2471" s="2" t="s">
        <v>772</v>
      </c>
      <c r="E2471" s="4">
        <v>225</v>
      </c>
      <c r="F2471" s="4">
        <v>1309092</v>
      </c>
      <c r="G2471" s="4">
        <v>130909</v>
      </c>
      <c r="H2471" s="4">
        <v>1440001</v>
      </c>
    </row>
    <row r="2472" spans="1:8" ht="15.75">
      <c r="A2472" s="3" t="s">
        <v>13</v>
      </c>
      <c r="B2472" s="2" t="s">
        <v>774</v>
      </c>
      <c r="C2472" s="2" t="s">
        <v>773</v>
      </c>
      <c r="D2472" s="2" t="s">
        <v>775</v>
      </c>
      <c r="E2472" s="4">
        <v>554</v>
      </c>
      <c r="F2472" s="4">
        <v>1400070</v>
      </c>
      <c r="G2472" s="4">
        <v>140007</v>
      </c>
      <c r="H2472" s="4">
        <v>1540077</v>
      </c>
    </row>
    <row r="2473" spans="1:8" ht="15.75">
      <c r="A2473" s="3" t="s">
        <v>13</v>
      </c>
      <c r="B2473" s="2" t="s">
        <v>782</v>
      </c>
      <c r="C2473" s="2" t="s">
        <v>781</v>
      </c>
      <c r="D2473" s="2" t="s">
        <v>783</v>
      </c>
      <c r="E2473" s="4">
        <v>323</v>
      </c>
      <c r="F2473" s="4">
        <v>950570</v>
      </c>
      <c r="G2473" s="4">
        <v>95057</v>
      </c>
      <c r="H2473" s="4">
        <v>1045627</v>
      </c>
    </row>
    <row r="2474" spans="1:8" ht="15.75">
      <c r="A2474" s="3" t="s">
        <v>13</v>
      </c>
      <c r="B2474" s="2" t="s">
        <v>787</v>
      </c>
      <c r="C2474" s="2" t="s">
        <v>786</v>
      </c>
      <c r="D2474" s="2" t="s">
        <v>788</v>
      </c>
      <c r="E2474" s="4">
        <v>2</v>
      </c>
      <c r="F2474" s="4">
        <v>7200</v>
      </c>
      <c r="G2474" s="4">
        <v>720</v>
      </c>
      <c r="H2474" s="4">
        <v>7920</v>
      </c>
    </row>
    <row r="2475" spans="1:8" ht="15.75">
      <c r="A2475" s="3" t="s">
        <v>13</v>
      </c>
      <c r="B2475" s="2" t="s">
        <v>800</v>
      </c>
      <c r="C2475" s="2" t="s">
        <v>799</v>
      </c>
      <c r="D2475" s="2" t="s">
        <v>801</v>
      </c>
      <c r="E2475" s="4">
        <v>15</v>
      </c>
      <c r="F2475" s="4">
        <v>135000</v>
      </c>
      <c r="G2475" s="4">
        <v>13500</v>
      </c>
      <c r="H2475" s="4">
        <v>148500</v>
      </c>
    </row>
    <row r="2476" spans="1:8" ht="15.75">
      <c r="A2476" s="3" t="s">
        <v>13</v>
      </c>
      <c r="B2476" s="2" t="s">
        <v>803</v>
      </c>
      <c r="C2476" s="2" t="s">
        <v>802</v>
      </c>
      <c r="D2476" s="2" t="s">
        <v>804</v>
      </c>
      <c r="E2476" s="4">
        <v>70</v>
      </c>
      <c r="F2476" s="4">
        <v>240590</v>
      </c>
      <c r="G2476" s="4">
        <v>24059</v>
      </c>
      <c r="H2476" s="4">
        <v>264649</v>
      </c>
    </row>
    <row r="2477" spans="1:8" ht="15.75">
      <c r="A2477" s="3" t="s">
        <v>13</v>
      </c>
      <c r="B2477" s="2" t="s">
        <v>806</v>
      </c>
      <c r="C2477" s="2" t="s">
        <v>805</v>
      </c>
      <c r="D2477" s="2" t="s">
        <v>807</v>
      </c>
      <c r="E2477" s="4">
        <v>40</v>
      </c>
      <c r="F2477" s="4">
        <v>284920</v>
      </c>
      <c r="G2477" s="4">
        <v>28492</v>
      </c>
      <c r="H2477" s="4">
        <v>313412</v>
      </c>
    </row>
    <row r="2478" spans="1:8" ht="15.75">
      <c r="A2478" s="3" t="s">
        <v>13</v>
      </c>
      <c r="B2478" s="2" t="s">
        <v>809</v>
      </c>
      <c r="C2478" s="2" t="s">
        <v>808</v>
      </c>
      <c r="D2478" s="2" t="s">
        <v>810</v>
      </c>
      <c r="E2478" s="4">
        <v>80</v>
      </c>
      <c r="F2478" s="4">
        <v>302960</v>
      </c>
      <c r="G2478" s="4">
        <v>30296</v>
      </c>
      <c r="H2478" s="4">
        <v>333256</v>
      </c>
    </row>
    <row r="2479" spans="1:8" ht="15.75">
      <c r="A2479" s="3" t="s">
        <v>13</v>
      </c>
      <c r="B2479" s="2" t="s">
        <v>812</v>
      </c>
      <c r="C2479" s="2" t="s">
        <v>811</v>
      </c>
      <c r="D2479" s="2"/>
      <c r="E2479" s="4">
        <v>100</v>
      </c>
      <c r="F2479" s="4">
        <v>256000</v>
      </c>
      <c r="G2479" s="4">
        <v>25600</v>
      </c>
      <c r="H2479" s="4">
        <v>281600</v>
      </c>
    </row>
    <row r="2480" spans="1:8" ht="15.75">
      <c r="A2480" s="3" t="s">
        <v>13</v>
      </c>
      <c r="B2480" s="2" t="s">
        <v>814</v>
      </c>
      <c r="C2480" s="2" t="s">
        <v>813</v>
      </c>
      <c r="D2480" s="2" t="s">
        <v>815</v>
      </c>
      <c r="E2480" s="4">
        <v>2862</v>
      </c>
      <c r="F2480" s="4">
        <v>4148950</v>
      </c>
      <c r="G2480" s="4">
        <v>414895</v>
      </c>
      <c r="H2480" s="4">
        <v>4563845</v>
      </c>
    </row>
    <row r="2481" spans="1:8" ht="15.75">
      <c r="A2481" s="3" t="s">
        <v>13</v>
      </c>
      <c r="B2481" s="2" t="s">
        <v>817</v>
      </c>
      <c r="C2481" s="2" t="s">
        <v>816</v>
      </c>
      <c r="D2481" s="2" t="s">
        <v>818</v>
      </c>
      <c r="E2481" s="4">
        <v>12</v>
      </c>
      <c r="F2481" s="4">
        <v>24000</v>
      </c>
      <c r="G2481" s="4">
        <v>2400</v>
      </c>
      <c r="H2481" s="4">
        <v>26400</v>
      </c>
    </row>
    <row r="2482" spans="1:8" ht="15.75">
      <c r="A2482" s="3" t="s">
        <v>13</v>
      </c>
      <c r="B2482" s="2" t="s">
        <v>820</v>
      </c>
      <c r="C2482" s="2" t="s">
        <v>819</v>
      </c>
      <c r="D2482" s="2" t="s">
        <v>821</v>
      </c>
      <c r="E2482" s="4">
        <v>130</v>
      </c>
      <c r="F2482" s="4">
        <v>419500</v>
      </c>
      <c r="G2482" s="4">
        <v>41950</v>
      </c>
      <c r="H2482" s="4">
        <v>461450</v>
      </c>
    </row>
    <row r="2483" spans="1:8" ht="15.75">
      <c r="A2483" s="3" t="s">
        <v>13</v>
      </c>
      <c r="B2483" s="2" t="s">
        <v>823</v>
      </c>
      <c r="C2483" s="2" t="s">
        <v>822</v>
      </c>
      <c r="D2483" s="2" t="s">
        <v>824</v>
      </c>
      <c r="E2483" s="4">
        <v>6385</v>
      </c>
      <c r="F2483" s="4">
        <v>8464920</v>
      </c>
      <c r="G2483" s="4">
        <v>846492</v>
      </c>
      <c r="H2483" s="4">
        <v>9311412</v>
      </c>
    </row>
    <row r="2484" spans="1:8" ht="15.75">
      <c r="A2484" s="3" t="s">
        <v>13</v>
      </c>
      <c r="B2484" s="2" t="s">
        <v>829</v>
      </c>
      <c r="C2484" s="2" t="s">
        <v>828</v>
      </c>
      <c r="D2484" s="2" t="s">
        <v>830</v>
      </c>
      <c r="E2484" s="4">
        <v>100</v>
      </c>
      <c r="F2484" s="4">
        <v>378700</v>
      </c>
      <c r="G2484" s="4">
        <v>37870</v>
      </c>
      <c r="H2484" s="4">
        <v>416570</v>
      </c>
    </row>
    <row r="2485" spans="1:8" ht="15.75">
      <c r="A2485" s="3" t="s">
        <v>13</v>
      </c>
      <c r="B2485" s="2" t="s">
        <v>847</v>
      </c>
      <c r="C2485" s="2" t="s">
        <v>846</v>
      </c>
      <c r="D2485" s="2"/>
      <c r="E2485" s="4">
        <v>16</v>
      </c>
      <c r="F2485" s="4">
        <v>36800</v>
      </c>
      <c r="G2485" s="4">
        <v>3680</v>
      </c>
      <c r="H2485" s="4">
        <v>40480</v>
      </c>
    </row>
    <row r="2486" spans="1:8" ht="15.75">
      <c r="A2486" s="3" t="s">
        <v>13</v>
      </c>
      <c r="B2486" s="2" t="s">
        <v>852</v>
      </c>
      <c r="C2486" s="2" t="s">
        <v>851</v>
      </c>
      <c r="D2486" s="2" t="s">
        <v>853</v>
      </c>
      <c r="E2486" s="4">
        <v>1</v>
      </c>
      <c r="F2486" s="4">
        <v>2100</v>
      </c>
      <c r="G2486" s="4">
        <v>210</v>
      </c>
      <c r="H2486" s="4">
        <v>2310</v>
      </c>
    </row>
    <row r="2487" spans="1:8" ht="15.75">
      <c r="A2487" s="3" t="s">
        <v>13</v>
      </c>
      <c r="B2487" s="2" t="s">
        <v>858</v>
      </c>
      <c r="C2487" s="2" t="s">
        <v>857</v>
      </c>
      <c r="D2487" s="2" t="s">
        <v>859</v>
      </c>
      <c r="E2487" s="4">
        <v>10</v>
      </c>
      <c r="F2487" s="4">
        <v>14760</v>
      </c>
      <c r="G2487" s="4">
        <v>1476</v>
      </c>
      <c r="H2487" s="4">
        <v>16236</v>
      </c>
    </row>
    <row r="2488" spans="1:8" ht="15.75">
      <c r="A2488" s="3" t="s">
        <v>13</v>
      </c>
      <c r="B2488" s="2" t="s">
        <v>878</v>
      </c>
      <c r="C2488" s="2" t="s">
        <v>877</v>
      </c>
      <c r="D2488" s="2" t="s">
        <v>879</v>
      </c>
      <c r="E2488" s="4">
        <v>100</v>
      </c>
      <c r="F2488" s="4">
        <v>160200</v>
      </c>
      <c r="G2488" s="4">
        <v>16020</v>
      </c>
      <c r="H2488" s="4">
        <v>176220</v>
      </c>
    </row>
    <row r="2489" spans="1:8" ht="15.75">
      <c r="A2489" s="3" t="s">
        <v>13</v>
      </c>
      <c r="B2489" s="2" t="s">
        <v>881</v>
      </c>
      <c r="C2489" s="2" t="s">
        <v>880</v>
      </c>
      <c r="D2489" s="2"/>
      <c r="E2489" s="4">
        <v>80</v>
      </c>
      <c r="F2489" s="4">
        <v>138400</v>
      </c>
      <c r="G2489" s="4">
        <v>13840</v>
      </c>
      <c r="H2489" s="4">
        <v>152240</v>
      </c>
    </row>
    <row r="2490" spans="1:8" ht="15.75">
      <c r="A2490" s="3" t="s">
        <v>13</v>
      </c>
      <c r="B2490" s="2" t="s">
        <v>913</v>
      </c>
      <c r="C2490" s="2" t="s">
        <v>912</v>
      </c>
      <c r="D2490" s="2" t="s">
        <v>914</v>
      </c>
      <c r="E2490" s="4">
        <v>1</v>
      </c>
      <c r="F2490" s="4">
        <v>60128</v>
      </c>
      <c r="G2490" s="4">
        <v>6012</v>
      </c>
      <c r="H2490" s="4">
        <v>66140</v>
      </c>
    </row>
    <row r="2491" spans="1:8" ht="15.75">
      <c r="A2491" s="3" t="s">
        <v>13</v>
      </c>
      <c r="B2491" s="2" t="s">
        <v>950</v>
      </c>
      <c r="C2491" s="2" t="s">
        <v>949</v>
      </c>
      <c r="D2491" s="2" t="s">
        <v>951</v>
      </c>
      <c r="E2491" s="4">
        <v>3</v>
      </c>
      <c r="F2491" s="4">
        <v>173370</v>
      </c>
      <c r="G2491" s="4">
        <v>17337</v>
      </c>
      <c r="H2491" s="4">
        <v>190707</v>
      </c>
    </row>
    <row r="2492" spans="1:8" ht="15.75">
      <c r="A2492" s="3" t="s">
        <v>13</v>
      </c>
      <c r="B2492" s="2" t="s">
        <v>965</v>
      </c>
      <c r="C2492" s="2" t="s">
        <v>964</v>
      </c>
      <c r="D2492" s="2"/>
      <c r="E2492" s="4">
        <v>2</v>
      </c>
      <c r="F2492" s="4">
        <v>38800</v>
      </c>
      <c r="G2492" s="4">
        <v>3880</v>
      </c>
      <c r="H2492" s="4">
        <v>42680</v>
      </c>
    </row>
    <row r="2493" spans="1:8" ht="15.75">
      <c r="A2493" s="3" t="s">
        <v>13</v>
      </c>
      <c r="B2493" s="2" t="s">
        <v>966</v>
      </c>
      <c r="C2493" s="2" t="s">
        <v>770</v>
      </c>
      <c r="D2493" s="2" t="s">
        <v>967</v>
      </c>
      <c r="E2493" s="4">
        <v>50</v>
      </c>
      <c r="F2493" s="4">
        <v>283650</v>
      </c>
      <c r="G2493" s="4">
        <v>28365</v>
      </c>
      <c r="H2493" s="4">
        <v>312015</v>
      </c>
    </row>
    <row r="2494" spans="1:8" ht="15.75">
      <c r="A2494" s="3" t="s">
        <v>13</v>
      </c>
      <c r="B2494" s="2" t="s">
        <v>968</v>
      </c>
      <c r="C2494" s="2" t="s">
        <v>778</v>
      </c>
      <c r="D2494" s="2" t="s">
        <v>969</v>
      </c>
      <c r="E2494" s="4">
        <v>150</v>
      </c>
      <c r="F2494" s="4">
        <v>973500</v>
      </c>
      <c r="G2494" s="4">
        <v>97350</v>
      </c>
      <c r="H2494" s="4">
        <v>1070850</v>
      </c>
    </row>
    <row r="2495" spans="1:8" ht="15.75">
      <c r="A2495" s="3" t="s">
        <v>13</v>
      </c>
      <c r="B2495" s="2" t="s">
        <v>970</v>
      </c>
      <c r="C2495" s="2" t="s">
        <v>733</v>
      </c>
      <c r="D2495" s="2" t="s">
        <v>971</v>
      </c>
      <c r="E2495" s="4">
        <v>50</v>
      </c>
      <c r="F2495" s="4">
        <v>199550</v>
      </c>
      <c r="G2495" s="4">
        <v>19955</v>
      </c>
      <c r="H2495" s="4">
        <v>219505</v>
      </c>
    </row>
    <row r="2496" spans="1:8" ht="15.75">
      <c r="A2496" s="3" t="s">
        <v>13</v>
      </c>
      <c r="B2496" s="2" t="s">
        <v>972</v>
      </c>
      <c r="C2496" s="2" t="s">
        <v>744</v>
      </c>
      <c r="D2496" s="2" t="s">
        <v>973</v>
      </c>
      <c r="E2496" s="4">
        <v>354</v>
      </c>
      <c r="F2496" s="4">
        <v>1713714</v>
      </c>
      <c r="G2496" s="4">
        <v>171371</v>
      </c>
      <c r="H2496" s="4">
        <v>1885085</v>
      </c>
    </row>
    <row r="2497" spans="1:8" ht="15.75">
      <c r="A2497" s="3" t="s">
        <v>13</v>
      </c>
      <c r="B2497" s="2" t="s">
        <v>978</v>
      </c>
      <c r="C2497" s="2" t="s">
        <v>799</v>
      </c>
      <c r="D2497" s="2" t="s">
        <v>979</v>
      </c>
      <c r="E2497" s="4">
        <v>106</v>
      </c>
      <c r="F2497" s="4">
        <v>714554</v>
      </c>
      <c r="G2497" s="4">
        <v>71455</v>
      </c>
      <c r="H2497" s="4">
        <v>786009</v>
      </c>
    </row>
    <row r="2498" spans="1:8" ht="15.75">
      <c r="A2498" s="3" t="s">
        <v>13</v>
      </c>
      <c r="B2498" s="2" t="s">
        <v>984</v>
      </c>
      <c r="C2498" s="2" t="s">
        <v>854</v>
      </c>
      <c r="D2498" s="2" t="s">
        <v>985</v>
      </c>
      <c r="E2498" s="4">
        <v>300</v>
      </c>
      <c r="F2498" s="4">
        <v>927900</v>
      </c>
      <c r="G2498" s="4">
        <v>92790</v>
      </c>
      <c r="H2498" s="4">
        <v>1020690</v>
      </c>
    </row>
    <row r="2499" spans="1:8" ht="15.75">
      <c r="A2499" s="3" t="s">
        <v>13</v>
      </c>
      <c r="B2499" s="2" t="s">
        <v>1061</v>
      </c>
      <c r="C2499" s="2" t="s">
        <v>857</v>
      </c>
      <c r="D2499" s="2" t="s">
        <v>1062</v>
      </c>
      <c r="E2499" s="4">
        <v>4</v>
      </c>
      <c r="F2499" s="4">
        <v>5904</v>
      </c>
      <c r="G2499" s="4">
        <v>590</v>
      </c>
      <c r="H2499" s="4">
        <v>6494</v>
      </c>
    </row>
    <row r="2500" spans="1:8" ht="15.75">
      <c r="A2500" s="3" t="s">
        <v>13</v>
      </c>
      <c r="B2500" s="2" t="s">
        <v>1064</v>
      </c>
      <c r="C2500" s="2" t="s">
        <v>1063</v>
      </c>
      <c r="D2500" s="2"/>
      <c r="E2500" s="4">
        <v>2</v>
      </c>
      <c r="F2500" s="4">
        <v>57000</v>
      </c>
      <c r="G2500" s="4">
        <v>5700</v>
      </c>
      <c r="H2500" s="4">
        <v>62700</v>
      </c>
    </row>
    <row r="2501" spans="1:8" ht="15.75">
      <c r="A2501" s="3" t="s">
        <v>13</v>
      </c>
      <c r="B2501" s="2" t="s">
        <v>1075</v>
      </c>
      <c r="C2501" s="2" t="s">
        <v>822</v>
      </c>
      <c r="D2501" s="2" t="s">
        <v>1076</v>
      </c>
      <c r="E2501" s="4">
        <v>1000</v>
      </c>
      <c r="F2501" s="4">
        <v>1307000</v>
      </c>
      <c r="G2501" s="4">
        <v>130700</v>
      </c>
      <c r="H2501" s="4">
        <v>1437700</v>
      </c>
    </row>
    <row r="2502" spans="1:8" ht="15.75">
      <c r="A2502" s="3" t="s">
        <v>13</v>
      </c>
      <c r="B2502" s="2" t="s">
        <v>1105</v>
      </c>
      <c r="C2502" s="2" t="s">
        <v>1104</v>
      </c>
      <c r="D2502" s="2" t="s">
        <v>951</v>
      </c>
      <c r="E2502" s="4">
        <v>3</v>
      </c>
      <c r="F2502" s="4">
        <v>141048</v>
      </c>
      <c r="G2502" s="4">
        <v>14105</v>
      </c>
      <c r="H2502" s="4">
        <v>155153</v>
      </c>
    </row>
    <row r="2503" spans="1:8" ht="15.75">
      <c r="A2503" s="3" t="s">
        <v>13</v>
      </c>
      <c r="B2503" s="2" t="s">
        <v>1115</v>
      </c>
      <c r="C2503" s="2" t="s">
        <v>1114</v>
      </c>
      <c r="D2503" s="2" t="s">
        <v>951</v>
      </c>
      <c r="E2503" s="4">
        <v>3</v>
      </c>
      <c r="F2503" s="4">
        <v>157209</v>
      </c>
      <c r="G2503" s="4">
        <v>15721</v>
      </c>
      <c r="H2503" s="4">
        <v>172930</v>
      </c>
    </row>
    <row r="2504" spans="1:8" ht="15.75">
      <c r="A2504" s="3" t="s">
        <v>13</v>
      </c>
      <c r="B2504" s="2" t="s">
        <v>1119</v>
      </c>
      <c r="C2504" s="2" t="s">
        <v>1118</v>
      </c>
      <c r="D2504" s="2"/>
      <c r="E2504" s="4">
        <v>28</v>
      </c>
      <c r="F2504" s="4">
        <v>131600</v>
      </c>
      <c r="G2504" s="4">
        <v>13160</v>
      </c>
      <c r="H2504" s="4">
        <v>144760</v>
      </c>
    </row>
    <row r="2505" spans="1:8" ht="15.75">
      <c r="A2505" s="3" t="s">
        <v>13</v>
      </c>
      <c r="B2505" s="2" t="s">
        <v>1122</v>
      </c>
      <c r="C2505" s="2" t="s">
        <v>366</v>
      </c>
      <c r="D2505" s="2" t="s">
        <v>1117</v>
      </c>
      <c r="E2505" s="4">
        <v>3</v>
      </c>
      <c r="F2505" s="4">
        <v>20100</v>
      </c>
      <c r="G2505" s="4">
        <v>2010</v>
      </c>
      <c r="H2505" s="4">
        <v>22110</v>
      </c>
    </row>
    <row r="2506" spans="1:8" ht="15.75">
      <c r="A2506" s="3" t="s">
        <v>13</v>
      </c>
      <c r="B2506" s="2" t="s">
        <v>1130</v>
      </c>
      <c r="C2506" s="2" t="s">
        <v>524</v>
      </c>
      <c r="D2506" s="2" t="s">
        <v>1131</v>
      </c>
      <c r="E2506" s="4">
        <v>5</v>
      </c>
      <c r="F2506" s="4">
        <v>25060</v>
      </c>
      <c r="G2506" s="4">
        <v>2506</v>
      </c>
      <c r="H2506" s="4">
        <v>27566</v>
      </c>
    </row>
    <row r="2507" spans="1:8" ht="15.75">
      <c r="A2507" s="3" t="s">
        <v>13</v>
      </c>
      <c r="B2507" s="2" t="s">
        <v>1134</v>
      </c>
      <c r="C2507" s="2" t="s">
        <v>621</v>
      </c>
      <c r="D2507" s="2" t="s">
        <v>1135</v>
      </c>
      <c r="E2507" s="4">
        <v>6</v>
      </c>
      <c r="F2507" s="4">
        <v>14754</v>
      </c>
      <c r="G2507" s="4">
        <v>1475</v>
      </c>
      <c r="H2507" s="4">
        <v>16229</v>
      </c>
    </row>
    <row r="2508" spans="1:8" ht="15.75">
      <c r="A2508" s="3" t="s">
        <v>13</v>
      </c>
      <c r="B2508" s="2" t="s">
        <v>1136</v>
      </c>
      <c r="C2508" s="2" t="s">
        <v>640</v>
      </c>
      <c r="D2508" s="2" t="s">
        <v>1137</v>
      </c>
      <c r="E2508" s="4">
        <v>21</v>
      </c>
      <c r="F2508" s="4">
        <v>61524</v>
      </c>
      <c r="G2508" s="4">
        <v>6152</v>
      </c>
      <c r="H2508" s="4">
        <v>67676</v>
      </c>
    </row>
    <row r="2509" spans="1:8" ht="15.75">
      <c r="A2509" s="3" t="s">
        <v>13</v>
      </c>
      <c r="B2509" s="2" t="s">
        <v>1138</v>
      </c>
      <c r="C2509" s="2" t="s">
        <v>676</v>
      </c>
      <c r="D2509" s="2" t="s">
        <v>1139</v>
      </c>
      <c r="E2509" s="4">
        <v>48</v>
      </c>
      <c r="F2509" s="4">
        <v>80757</v>
      </c>
      <c r="G2509" s="4">
        <v>8076</v>
      </c>
      <c r="H2509" s="4">
        <v>88833</v>
      </c>
    </row>
    <row r="2510" spans="1:8" ht="15.75">
      <c r="A2510" s="3" t="s">
        <v>13</v>
      </c>
      <c r="B2510" s="2" t="s">
        <v>1140</v>
      </c>
      <c r="C2510" s="2" t="s">
        <v>662</v>
      </c>
      <c r="D2510" s="2" t="s">
        <v>1141</v>
      </c>
      <c r="E2510" s="4">
        <v>6</v>
      </c>
      <c r="F2510" s="4">
        <v>22578</v>
      </c>
      <c r="G2510" s="4">
        <v>2258</v>
      </c>
      <c r="H2510" s="4">
        <v>24836</v>
      </c>
    </row>
    <row r="2511" spans="1:8" ht="15.75">
      <c r="A2511" s="3" t="s">
        <v>13</v>
      </c>
      <c r="B2511" s="2" t="s">
        <v>1146</v>
      </c>
      <c r="C2511" s="2" t="s">
        <v>702</v>
      </c>
      <c r="D2511" s="2" t="s">
        <v>1147</v>
      </c>
      <c r="E2511" s="4">
        <v>3</v>
      </c>
      <c r="F2511" s="4">
        <v>5355</v>
      </c>
      <c r="G2511" s="4">
        <v>536</v>
      </c>
      <c r="H2511" s="4">
        <v>5891</v>
      </c>
    </row>
    <row r="2512" spans="1:8" ht="15.75">
      <c r="A2512" s="3" t="s">
        <v>13</v>
      </c>
      <c r="B2512" s="2" t="s">
        <v>1176</v>
      </c>
      <c r="C2512" s="2" t="s">
        <v>1175</v>
      </c>
      <c r="D2512" s="2"/>
      <c r="E2512" s="4">
        <v>2</v>
      </c>
      <c r="F2512" s="4">
        <v>4800</v>
      </c>
      <c r="G2512" s="4">
        <v>480</v>
      </c>
      <c r="H2512" s="4">
        <v>5280</v>
      </c>
    </row>
    <row r="2513" spans="1:8" ht="15.75">
      <c r="A2513" s="3" t="s">
        <v>13</v>
      </c>
      <c r="B2513" s="2" t="s">
        <v>1216</v>
      </c>
      <c r="C2513" s="2" t="s">
        <v>888</v>
      </c>
      <c r="D2513" s="2" t="s">
        <v>1217</v>
      </c>
      <c r="E2513" s="4">
        <v>100</v>
      </c>
      <c r="F2513" s="4">
        <v>1733100</v>
      </c>
      <c r="G2513" s="4">
        <v>173310</v>
      </c>
      <c r="H2513" s="4">
        <v>1906410</v>
      </c>
    </row>
    <row r="2514" spans="1:8" ht="15.75">
      <c r="A2514" s="3" t="s">
        <v>13</v>
      </c>
      <c r="B2514" s="2" t="s">
        <v>1218</v>
      </c>
      <c r="C2514" s="2" t="s">
        <v>924</v>
      </c>
      <c r="D2514" s="2" t="s">
        <v>1217</v>
      </c>
      <c r="E2514" s="4">
        <v>100</v>
      </c>
      <c r="F2514" s="4">
        <v>1570500</v>
      </c>
      <c r="G2514" s="4">
        <v>157050</v>
      </c>
      <c r="H2514" s="4">
        <v>1727550</v>
      </c>
    </row>
    <row r="2515" spans="1:8" ht="15.75">
      <c r="A2515" s="3" t="s">
        <v>13</v>
      </c>
      <c r="B2515" s="2" t="s">
        <v>1219</v>
      </c>
      <c r="C2515" s="2" t="s">
        <v>901</v>
      </c>
      <c r="D2515" s="2" t="s">
        <v>1217</v>
      </c>
      <c r="E2515" s="4">
        <v>100</v>
      </c>
      <c r="F2515" s="4">
        <v>2004100</v>
      </c>
      <c r="G2515" s="4">
        <v>200410</v>
      </c>
      <c r="H2515" s="4">
        <v>2204510</v>
      </c>
    </row>
    <row r="2516" spans="1:8" ht="15.75">
      <c r="A2516" s="3" t="s">
        <v>13</v>
      </c>
      <c r="B2516" s="2" t="s">
        <v>1220</v>
      </c>
      <c r="C2516" s="2" t="s">
        <v>888</v>
      </c>
      <c r="D2516" s="2" t="s">
        <v>1221</v>
      </c>
      <c r="E2516" s="4">
        <v>100</v>
      </c>
      <c r="F2516" s="4">
        <v>1733100</v>
      </c>
      <c r="G2516" s="4">
        <v>173310</v>
      </c>
      <c r="H2516" s="4">
        <v>1906410</v>
      </c>
    </row>
    <row r="2517" spans="1:8" ht="15.75">
      <c r="A2517" s="3" t="s">
        <v>13</v>
      </c>
      <c r="B2517" s="2" t="s">
        <v>1222</v>
      </c>
      <c r="C2517" s="2" t="s">
        <v>924</v>
      </c>
      <c r="D2517" s="2" t="s">
        <v>1221</v>
      </c>
      <c r="E2517" s="4">
        <v>100</v>
      </c>
      <c r="F2517" s="4">
        <v>1570500</v>
      </c>
      <c r="G2517" s="4">
        <v>157050</v>
      </c>
      <c r="H2517" s="4">
        <v>1727550</v>
      </c>
    </row>
    <row r="2518" spans="1:8" ht="15.75">
      <c r="A2518" s="3" t="s">
        <v>13</v>
      </c>
      <c r="B2518" s="2" t="s">
        <v>1223</v>
      </c>
      <c r="C2518" s="2" t="s">
        <v>901</v>
      </c>
      <c r="D2518" s="2" t="s">
        <v>1221</v>
      </c>
      <c r="E2518" s="4">
        <v>100</v>
      </c>
      <c r="F2518" s="4">
        <v>2004100</v>
      </c>
      <c r="G2518" s="4">
        <v>200410</v>
      </c>
      <c r="H2518" s="4">
        <v>2204510</v>
      </c>
    </row>
    <row r="2519" spans="1:8" ht="15.75">
      <c r="A2519" s="3" t="s">
        <v>13</v>
      </c>
      <c r="B2519" s="2" t="s">
        <v>1224</v>
      </c>
      <c r="C2519" s="2" t="s">
        <v>888</v>
      </c>
      <c r="D2519" s="2" t="s">
        <v>1225</v>
      </c>
      <c r="E2519" s="4">
        <v>100</v>
      </c>
      <c r="F2519" s="4">
        <v>1733100</v>
      </c>
      <c r="G2519" s="4">
        <v>173310</v>
      </c>
      <c r="H2519" s="4">
        <v>1906410</v>
      </c>
    </row>
    <row r="2520" spans="1:8" ht="15.75">
      <c r="A2520" s="3" t="s">
        <v>13</v>
      </c>
      <c r="B2520" s="2" t="s">
        <v>1226</v>
      </c>
      <c r="C2520" s="2" t="s">
        <v>924</v>
      </c>
      <c r="D2520" s="2" t="s">
        <v>1225</v>
      </c>
      <c r="E2520" s="4">
        <v>100</v>
      </c>
      <c r="F2520" s="4">
        <v>1570500</v>
      </c>
      <c r="G2520" s="4">
        <v>157050</v>
      </c>
      <c r="H2520" s="4">
        <v>1727550</v>
      </c>
    </row>
    <row r="2521" spans="1:8" ht="15.75">
      <c r="A2521" s="3" t="s">
        <v>13</v>
      </c>
      <c r="B2521" s="2" t="s">
        <v>1227</v>
      </c>
      <c r="C2521" s="2" t="s">
        <v>901</v>
      </c>
      <c r="D2521" s="2" t="s">
        <v>1225</v>
      </c>
      <c r="E2521" s="4">
        <v>100</v>
      </c>
      <c r="F2521" s="4">
        <v>2004100</v>
      </c>
      <c r="G2521" s="4">
        <v>200410</v>
      </c>
      <c r="H2521" s="4">
        <v>2204510</v>
      </c>
    </row>
    <row r="2522" spans="1:8" ht="15.75">
      <c r="A2522" s="3" t="s">
        <v>13</v>
      </c>
      <c r="B2522" s="2" t="s">
        <v>1228</v>
      </c>
      <c r="C2522" s="2" t="s">
        <v>888</v>
      </c>
      <c r="D2522" s="2" t="s">
        <v>1229</v>
      </c>
      <c r="E2522" s="4">
        <v>100</v>
      </c>
      <c r="F2522" s="4">
        <v>1733100</v>
      </c>
      <c r="G2522" s="4">
        <v>173310</v>
      </c>
      <c r="H2522" s="4">
        <v>1906410</v>
      </c>
    </row>
    <row r="2523" spans="1:8" ht="15.75">
      <c r="A2523" s="3" t="s">
        <v>13</v>
      </c>
      <c r="B2523" s="2" t="s">
        <v>1230</v>
      </c>
      <c r="C2523" s="2" t="s">
        <v>924</v>
      </c>
      <c r="D2523" s="2" t="s">
        <v>1229</v>
      </c>
      <c r="E2523" s="4">
        <v>100</v>
      </c>
      <c r="F2523" s="4">
        <v>1570500</v>
      </c>
      <c r="G2523" s="4">
        <v>157050</v>
      </c>
      <c r="H2523" s="4">
        <v>1727550</v>
      </c>
    </row>
    <row r="2524" spans="1:8" ht="15.75">
      <c r="A2524" s="3" t="s">
        <v>13</v>
      </c>
      <c r="B2524" s="2" t="s">
        <v>1231</v>
      </c>
      <c r="C2524" s="2" t="s">
        <v>901</v>
      </c>
      <c r="D2524" s="2" t="s">
        <v>1229</v>
      </c>
      <c r="E2524" s="4">
        <v>100</v>
      </c>
      <c r="F2524" s="4">
        <v>2004100</v>
      </c>
      <c r="G2524" s="4">
        <v>200410</v>
      </c>
      <c r="H2524" s="4">
        <v>2204510</v>
      </c>
    </row>
    <row r="2525" spans="1:8" ht="15.75">
      <c r="A2525" s="3" t="s">
        <v>13</v>
      </c>
      <c r="B2525" s="2" t="s">
        <v>1233</v>
      </c>
      <c r="C2525" s="2" t="s">
        <v>1232</v>
      </c>
      <c r="D2525" s="2"/>
      <c r="E2525" s="4">
        <v>50</v>
      </c>
      <c r="F2525" s="4">
        <v>99400</v>
      </c>
      <c r="G2525" s="4">
        <v>9940</v>
      </c>
      <c r="H2525" s="4">
        <v>109340</v>
      </c>
    </row>
    <row r="2526" spans="1:8" ht="15.75">
      <c r="A2526" s="3" t="s">
        <v>13</v>
      </c>
      <c r="B2526" s="2" t="s">
        <v>1268</v>
      </c>
      <c r="C2526" s="2" t="s">
        <v>1267</v>
      </c>
      <c r="D2526" s="2" t="s">
        <v>1269</v>
      </c>
      <c r="E2526" s="4">
        <v>5</v>
      </c>
      <c r="F2526" s="4">
        <v>177930</v>
      </c>
      <c r="G2526" s="4">
        <v>17793</v>
      </c>
      <c r="H2526" s="4">
        <v>195723</v>
      </c>
    </row>
    <row r="2527" spans="1:8" ht="15.75">
      <c r="A2527" s="3" t="s">
        <v>13</v>
      </c>
      <c r="B2527" s="2" t="s">
        <v>1284</v>
      </c>
      <c r="C2527" s="2" t="s">
        <v>1283</v>
      </c>
      <c r="D2527" s="2" t="s">
        <v>1285</v>
      </c>
      <c r="E2527" s="4">
        <v>340</v>
      </c>
      <c r="F2527" s="4">
        <v>994000</v>
      </c>
      <c r="G2527" s="4">
        <v>99400</v>
      </c>
      <c r="H2527" s="4">
        <v>1093400</v>
      </c>
    </row>
    <row r="2528" spans="1:8" ht="15.75">
      <c r="A2528" s="3" t="s">
        <v>13</v>
      </c>
      <c r="B2528" s="2" t="s">
        <v>1293</v>
      </c>
      <c r="C2528" s="2" t="s">
        <v>1292</v>
      </c>
      <c r="D2528" s="2" t="s">
        <v>1294</v>
      </c>
      <c r="E2528" s="4">
        <v>100</v>
      </c>
      <c r="F2528" s="4">
        <v>285000</v>
      </c>
      <c r="G2528" s="4">
        <v>28500</v>
      </c>
      <c r="H2528" s="4">
        <v>313500</v>
      </c>
    </row>
    <row r="2529" spans="1:8" ht="15.75">
      <c r="A2529" s="3" t="s">
        <v>13</v>
      </c>
      <c r="B2529" s="2" t="s">
        <v>1303</v>
      </c>
      <c r="C2529" s="2" t="s">
        <v>1302</v>
      </c>
      <c r="D2529" s="2"/>
      <c r="E2529" s="4">
        <v>30</v>
      </c>
      <c r="F2529" s="4">
        <v>121500</v>
      </c>
      <c r="G2529" s="4">
        <v>12150</v>
      </c>
      <c r="H2529" s="4">
        <v>133650</v>
      </c>
    </row>
    <row r="2530" spans="1:8" ht="15.75">
      <c r="A2530" s="3" t="s">
        <v>13</v>
      </c>
      <c r="B2530" s="2" t="s">
        <v>1307</v>
      </c>
      <c r="C2530" s="2" t="s">
        <v>1306</v>
      </c>
      <c r="D2530" s="2" t="s">
        <v>1308</v>
      </c>
      <c r="E2530" s="4">
        <v>50</v>
      </c>
      <c r="F2530" s="4">
        <v>202500</v>
      </c>
      <c r="G2530" s="4">
        <v>20250</v>
      </c>
      <c r="H2530" s="4">
        <v>222750</v>
      </c>
    </row>
    <row r="2531" spans="1:8" ht="15.75">
      <c r="A2531" s="3" t="s">
        <v>13</v>
      </c>
      <c r="B2531" s="2" t="s">
        <v>1312</v>
      </c>
      <c r="C2531" s="2" t="s">
        <v>1311</v>
      </c>
      <c r="D2531" s="2"/>
      <c r="E2531" s="4">
        <v>30</v>
      </c>
      <c r="F2531" s="4">
        <v>121500</v>
      </c>
      <c r="G2531" s="4">
        <v>12150</v>
      </c>
      <c r="H2531" s="4">
        <v>133650</v>
      </c>
    </row>
    <row r="2532" spans="1:8" ht="15.75">
      <c r="A2532" s="3" t="s">
        <v>13</v>
      </c>
      <c r="B2532" s="2" t="s">
        <v>1318</v>
      </c>
      <c r="C2532" s="2" t="s">
        <v>1317</v>
      </c>
      <c r="D2532" s="2" t="s">
        <v>1319</v>
      </c>
      <c r="E2532" s="4">
        <v>160</v>
      </c>
      <c r="F2532" s="4">
        <v>645000</v>
      </c>
      <c r="G2532" s="4">
        <v>64500</v>
      </c>
      <c r="H2532" s="4">
        <v>709500</v>
      </c>
    </row>
    <row r="2533" spans="1:8" ht="15.75">
      <c r="A2533" s="3" t="s">
        <v>13</v>
      </c>
      <c r="B2533" s="2" t="s">
        <v>1321</v>
      </c>
      <c r="C2533" s="2" t="s">
        <v>1320</v>
      </c>
      <c r="D2533" s="2" t="s">
        <v>1322</v>
      </c>
      <c r="E2533" s="4">
        <v>20</v>
      </c>
      <c r="F2533" s="4">
        <v>81000</v>
      </c>
      <c r="G2533" s="4">
        <v>8100</v>
      </c>
      <c r="H2533" s="4">
        <v>89100</v>
      </c>
    </row>
    <row r="2534" spans="1:8" ht="15.75">
      <c r="A2534" s="3" t="s">
        <v>13</v>
      </c>
      <c r="B2534" s="2" t="s">
        <v>1344</v>
      </c>
      <c r="C2534" s="2" t="s">
        <v>1343</v>
      </c>
      <c r="D2534" s="2" t="s">
        <v>1342</v>
      </c>
      <c r="E2534" s="4">
        <v>30</v>
      </c>
      <c r="F2534" s="4">
        <v>468000</v>
      </c>
      <c r="G2534" s="4">
        <v>46800</v>
      </c>
      <c r="H2534" s="4">
        <v>514800</v>
      </c>
    </row>
    <row r="2535" spans="1:8" ht="15.75">
      <c r="A2535" s="3" t="s">
        <v>13</v>
      </c>
      <c r="B2535" s="2" t="s">
        <v>1346</v>
      </c>
      <c r="C2535" s="2" t="s">
        <v>1345</v>
      </c>
      <c r="D2535" s="2" t="s">
        <v>1342</v>
      </c>
      <c r="E2535" s="4">
        <v>64</v>
      </c>
      <c r="F2535" s="4">
        <v>768000</v>
      </c>
      <c r="G2535" s="4">
        <v>76800</v>
      </c>
      <c r="H2535" s="4">
        <v>844800</v>
      </c>
    </row>
    <row r="2536" spans="1:8" ht="15.75">
      <c r="A2536" s="3" t="s">
        <v>13</v>
      </c>
      <c r="B2536" s="2" t="s">
        <v>1354</v>
      </c>
      <c r="C2536" s="2" t="s">
        <v>1353</v>
      </c>
      <c r="D2536" s="2" t="s">
        <v>1342</v>
      </c>
      <c r="E2536" s="4">
        <v>30</v>
      </c>
      <c r="F2536" s="4">
        <v>320400</v>
      </c>
      <c r="G2536" s="4">
        <v>32040</v>
      </c>
      <c r="H2536" s="4">
        <v>352440</v>
      </c>
    </row>
    <row r="2537" spans="1:8" ht="15.75">
      <c r="A2537" s="3" t="s">
        <v>13</v>
      </c>
      <c r="B2537" s="2" t="s">
        <v>1363</v>
      </c>
      <c r="C2537" s="2" t="s">
        <v>1362</v>
      </c>
      <c r="D2537" s="2" t="s">
        <v>1342</v>
      </c>
      <c r="E2537" s="4">
        <v>40</v>
      </c>
      <c r="F2537" s="4">
        <v>432000</v>
      </c>
      <c r="G2537" s="4">
        <v>43200</v>
      </c>
      <c r="H2537" s="4">
        <v>475200</v>
      </c>
    </row>
    <row r="2538" spans="1:8" ht="15.75">
      <c r="A2538" s="3" t="s">
        <v>13</v>
      </c>
      <c r="B2538" s="2" t="s">
        <v>1365</v>
      </c>
      <c r="C2538" s="2" t="s">
        <v>1364</v>
      </c>
      <c r="D2538" s="2" t="s">
        <v>1352</v>
      </c>
      <c r="E2538" s="4"/>
      <c r="F2538" s="4"/>
      <c r="G2538" s="4"/>
      <c r="H2538" s="4"/>
    </row>
    <row r="2539" spans="1:8" ht="15.75">
      <c r="A2539" s="3" t="s">
        <v>13</v>
      </c>
      <c r="B2539" s="2" t="s">
        <v>1367</v>
      </c>
      <c r="C2539" s="2" t="s">
        <v>1366</v>
      </c>
      <c r="D2539" s="2" t="s">
        <v>1368</v>
      </c>
      <c r="E2539" s="4">
        <v>4</v>
      </c>
      <c r="F2539" s="4">
        <v>22400</v>
      </c>
      <c r="G2539" s="4">
        <v>2240</v>
      </c>
      <c r="H2539" s="4">
        <v>24640</v>
      </c>
    </row>
    <row r="2540" spans="1:8" ht="15.75">
      <c r="A2540" s="3" t="s">
        <v>13</v>
      </c>
      <c r="B2540" s="2" t="s">
        <v>1370</v>
      </c>
      <c r="C2540" s="2" t="s">
        <v>1369</v>
      </c>
      <c r="D2540" s="2" t="s">
        <v>1352</v>
      </c>
      <c r="E2540" s="4">
        <v>185</v>
      </c>
      <c r="F2540" s="4">
        <v>4625000</v>
      </c>
      <c r="G2540" s="4">
        <v>462500</v>
      </c>
      <c r="H2540" s="4">
        <v>5087500</v>
      </c>
    </row>
    <row r="2541" spans="1:8" ht="15.75">
      <c r="A2541" s="3" t="s">
        <v>13</v>
      </c>
      <c r="B2541" s="2" t="s">
        <v>1373</v>
      </c>
      <c r="C2541" s="2" t="s">
        <v>1362</v>
      </c>
      <c r="D2541" s="2" t="s">
        <v>1374</v>
      </c>
      <c r="E2541" s="4">
        <v>35</v>
      </c>
      <c r="F2541" s="4">
        <v>393000</v>
      </c>
      <c r="G2541" s="4">
        <v>39300</v>
      </c>
      <c r="H2541" s="4">
        <v>432300</v>
      </c>
    </row>
    <row r="2542" spans="1:8" ht="15.75">
      <c r="A2542" s="3" t="s">
        <v>13</v>
      </c>
      <c r="B2542" s="2" t="s">
        <v>1375</v>
      </c>
      <c r="C2542" s="2" t="s">
        <v>1353</v>
      </c>
      <c r="D2542" s="2" t="s">
        <v>1374</v>
      </c>
      <c r="E2542" s="4">
        <v>35</v>
      </c>
      <c r="F2542" s="4">
        <v>444000</v>
      </c>
      <c r="G2542" s="4">
        <v>44400</v>
      </c>
      <c r="H2542" s="4">
        <v>488400</v>
      </c>
    </row>
    <row r="2543" spans="1:8" ht="15.75">
      <c r="A2543" s="3" t="s">
        <v>13</v>
      </c>
      <c r="B2543" s="2" t="s">
        <v>1380</v>
      </c>
      <c r="C2543" s="2" t="s">
        <v>1379</v>
      </c>
      <c r="D2543" s="2" t="s">
        <v>1352</v>
      </c>
      <c r="E2543" s="4">
        <v>24</v>
      </c>
      <c r="F2543" s="4">
        <v>768000</v>
      </c>
      <c r="G2543" s="4">
        <v>76800</v>
      </c>
      <c r="H2543" s="4">
        <v>844800</v>
      </c>
    </row>
    <row r="2544" spans="1:8" ht="15.75">
      <c r="A2544" s="3" t="s">
        <v>13</v>
      </c>
      <c r="B2544" s="2" t="s">
        <v>1383</v>
      </c>
      <c r="C2544" s="2" t="s">
        <v>1345</v>
      </c>
      <c r="D2544" s="2" t="s">
        <v>1374</v>
      </c>
      <c r="E2544" s="4">
        <v>10</v>
      </c>
      <c r="F2544" s="4">
        <v>120000</v>
      </c>
      <c r="G2544" s="4">
        <v>12000</v>
      </c>
      <c r="H2544" s="4">
        <v>132000</v>
      </c>
    </row>
    <row r="2545" spans="1:8" ht="15.75">
      <c r="A2545" s="3" t="s">
        <v>13</v>
      </c>
      <c r="B2545" s="2" t="s">
        <v>1400</v>
      </c>
      <c r="C2545" s="2" t="s">
        <v>1399</v>
      </c>
      <c r="D2545" s="2" t="s">
        <v>1368</v>
      </c>
      <c r="E2545" s="4">
        <v>100</v>
      </c>
      <c r="F2545" s="4">
        <v>880000</v>
      </c>
      <c r="G2545" s="4">
        <v>88000</v>
      </c>
      <c r="H2545" s="4">
        <v>968000</v>
      </c>
    </row>
    <row r="2546" spans="1:8" ht="15.75">
      <c r="A2546" s="3" t="s">
        <v>13</v>
      </c>
      <c r="B2546" s="2" t="s">
        <v>1422</v>
      </c>
      <c r="C2546" s="2" t="s">
        <v>1417</v>
      </c>
      <c r="D2546" s="2" t="s">
        <v>56</v>
      </c>
      <c r="E2546" s="4">
        <v>3</v>
      </c>
      <c r="F2546" s="4">
        <v>6000</v>
      </c>
      <c r="G2546" s="4">
        <v>600</v>
      </c>
      <c r="H2546" s="4">
        <v>6600</v>
      </c>
    </row>
    <row r="2547" spans="1:8" ht="15.75">
      <c r="A2547" s="3" t="s">
        <v>13</v>
      </c>
      <c r="B2547" s="2" t="s">
        <v>1430</v>
      </c>
      <c r="C2547" s="2" t="s">
        <v>1426</v>
      </c>
      <c r="D2547" s="2" t="s">
        <v>184</v>
      </c>
      <c r="E2547" s="4">
        <v>22</v>
      </c>
      <c r="F2547" s="4">
        <v>41800</v>
      </c>
      <c r="G2547" s="4">
        <v>4180</v>
      </c>
      <c r="H2547" s="4">
        <v>45980</v>
      </c>
    </row>
    <row r="2548" spans="1:8" ht="15.75">
      <c r="A2548" s="3" t="s">
        <v>13</v>
      </c>
      <c r="B2548" s="2" t="s">
        <v>1474</v>
      </c>
      <c r="C2548" s="2" t="s">
        <v>1473</v>
      </c>
      <c r="D2548" s="2" t="s">
        <v>1475</v>
      </c>
      <c r="E2548" s="4">
        <v>30766</v>
      </c>
      <c r="F2548" s="4">
        <v>4768730</v>
      </c>
      <c r="G2548" s="4">
        <v>476872</v>
      </c>
      <c r="H2548" s="4">
        <v>5245602</v>
      </c>
    </row>
    <row r="2549" spans="1:8" ht="15.75">
      <c r="A2549" s="3" t="s">
        <v>13</v>
      </c>
      <c r="B2549" s="2" t="s">
        <v>1479</v>
      </c>
      <c r="C2549" s="2" t="s">
        <v>1478</v>
      </c>
      <c r="D2549" s="2" t="s">
        <v>1480</v>
      </c>
      <c r="E2549" s="4">
        <v>136949</v>
      </c>
      <c r="F2549" s="4">
        <v>22459636</v>
      </c>
      <c r="G2549" s="4">
        <v>2245963</v>
      </c>
      <c r="H2549" s="4">
        <v>24705599</v>
      </c>
    </row>
    <row r="2550" spans="1:8" ht="15.75">
      <c r="A2550" s="3" t="s">
        <v>13</v>
      </c>
      <c r="B2550" s="2" t="s">
        <v>1489</v>
      </c>
      <c r="C2550" s="2" t="s">
        <v>1488</v>
      </c>
      <c r="D2550" s="2" t="s">
        <v>1490</v>
      </c>
      <c r="E2550" s="4">
        <v>1300</v>
      </c>
      <c r="F2550" s="4">
        <v>65000</v>
      </c>
      <c r="G2550" s="4">
        <v>6500</v>
      </c>
      <c r="H2550" s="4">
        <v>71500</v>
      </c>
    </row>
    <row r="2551" spans="1:8" ht="15.75">
      <c r="A2551" s="3" t="s">
        <v>13</v>
      </c>
      <c r="B2551" s="2" t="s">
        <v>1498</v>
      </c>
      <c r="C2551" s="2" t="s">
        <v>1497</v>
      </c>
      <c r="D2551" s="2" t="s">
        <v>1499</v>
      </c>
      <c r="E2551" s="4"/>
      <c r="F2551" s="4"/>
      <c r="G2551" s="4"/>
      <c r="H2551" s="4"/>
    </row>
    <row r="2552" spans="1:8" ht="15.75">
      <c r="A2552" s="3" t="s">
        <v>13</v>
      </c>
      <c r="B2552" s="2" t="s">
        <v>1513</v>
      </c>
      <c r="C2552" s="2" t="s">
        <v>1512</v>
      </c>
      <c r="D2552" s="2" t="s">
        <v>1514</v>
      </c>
      <c r="E2552" s="4">
        <v>500</v>
      </c>
      <c r="F2552" s="4">
        <v>28000</v>
      </c>
      <c r="G2552" s="4">
        <v>2800</v>
      </c>
      <c r="H2552" s="4">
        <v>30800</v>
      </c>
    </row>
    <row r="2553" spans="1:8" ht="15.75">
      <c r="A2553" s="3" t="s">
        <v>13</v>
      </c>
      <c r="B2553" s="2" t="s">
        <v>1524</v>
      </c>
      <c r="C2553" s="2" t="s">
        <v>1523</v>
      </c>
      <c r="D2553" s="2" t="s">
        <v>1525</v>
      </c>
      <c r="E2553" s="4">
        <v>10</v>
      </c>
      <c r="F2553" s="4">
        <v>40000</v>
      </c>
      <c r="G2553" s="4">
        <v>4000</v>
      </c>
      <c r="H2553" s="4">
        <v>44000</v>
      </c>
    </row>
    <row r="2554" spans="1:8" ht="15.75">
      <c r="A2554" s="3" t="s">
        <v>13</v>
      </c>
      <c r="B2554" s="2" t="s">
        <v>1527</v>
      </c>
      <c r="C2554" s="2" t="s">
        <v>1526</v>
      </c>
      <c r="D2554" s="2"/>
      <c r="E2554" s="4">
        <v>8</v>
      </c>
      <c r="F2554" s="4">
        <v>183091</v>
      </c>
      <c r="G2554" s="4">
        <v>18309</v>
      </c>
      <c r="H2554" s="4">
        <v>201400</v>
      </c>
    </row>
    <row r="2555" spans="1:8" ht="15.75">
      <c r="A2555" s="3" t="s">
        <v>13</v>
      </c>
      <c r="B2555" s="2" t="s">
        <v>1529</v>
      </c>
      <c r="C2555" s="2" t="s">
        <v>1528</v>
      </c>
      <c r="D2555" s="2" t="s">
        <v>1530</v>
      </c>
      <c r="E2555" s="4">
        <v>5600</v>
      </c>
      <c r="F2555" s="4">
        <v>14281000</v>
      </c>
      <c r="G2555" s="4">
        <v>1428100</v>
      </c>
      <c r="H2555" s="4">
        <v>15709100</v>
      </c>
    </row>
    <row r="2556" spans="1:8" ht="15.75">
      <c r="A2556" s="3" t="s">
        <v>13</v>
      </c>
      <c r="B2556" s="2" t="s">
        <v>1532</v>
      </c>
      <c r="C2556" s="2" t="s">
        <v>1531</v>
      </c>
      <c r="D2556" s="2" t="s">
        <v>1533</v>
      </c>
      <c r="E2556" s="4">
        <v>78</v>
      </c>
      <c r="F2556" s="4">
        <v>11078000</v>
      </c>
      <c r="G2556" s="4">
        <v>1107800</v>
      </c>
      <c r="H2556" s="4">
        <v>12185800</v>
      </c>
    </row>
    <row r="2557" spans="1:8" ht="15.75">
      <c r="A2557" s="3" t="s">
        <v>13</v>
      </c>
      <c r="B2557" s="2" t="s">
        <v>1535</v>
      </c>
      <c r="C2557" s="2" t="s">
        <v>1534</v>
      </c>
      <c r="D2557" s="2" t="s">
        <v>1536</v>
      </c>
      <c r="E2557" s="4">
        <v>3250</v>
      </c>
      <c r="F2557" s="4">
        <v>8515000</v>
      </c>
      <c r="G2557" s="4">
        <v>851500</v>
      </c>
      <c r="H2557" s="4">
        <v>9366500</v>
      </c>
    </row>
    <row r="2558" spans="1:8" ht="15.75">
      <c r="A2558" s="3" t="s">
        <v>13</v>
      </c>
      <c r="B2558" s="2" t="s">
        <v>1541</v>
      </c>
      <c r="C2558" s="2" t="s">
        <v>1540</v>
      </c>
      <c r="D2558" s="2" t="s">
        <v>1542</v>
      </c>
      <c r="E2558" s="4">
        <v>400</v>
      </c>
      <c r="F2558" s="4">
        <v>3060000</v>
      </c>
      <c r="G2558" s="4">
        <v>306000</v>
      </c>
      <c r="H2558" s="4">
        <v>3366000</v>
      </c>
    </row>
    <row r="2559" spans="1:8" ht="15.75">
      <c r="A2559" s="3" t="s">
        <v>13</v>
      </c>
      <c r="B2559" s="2" t="s">
        <v>1544</v>
      </c>
      <c r="C2559" s="2" t="s">
        <v>1543</v>
      </c>
      <c r="D2559" s="2" t="s">
        <v>1545</v>
      </c>
      <c r="E2559" s="4">
        <v>1000</v>
      </c>
      <c r="F2559" s="4">
        <v>4280000</v>
      </c>
      <c r="G2559" s="4">
        <v>428000</v>
      </c>
      <c r="H2559" s="4">
        <v>4708000</v>
      </c>
    </row>
    <row r="2560" spans="1:8" ht="15.75">
      <c r="A2560" s="3" t="s">
        <v>13</v>
      </c>
      <c r="B2560" s="2" t="s">
        <v>1552</v>
      </c>
      <c r="C2560" s="2" t="s">
        <v>1549</v>
      </c>
      <c r="D2560" s="2" t="s">
        <v>1553</v>
      </c>
      <c r="E2560" s="4">
        <v>4</v>
      </c>
      <c r="F2560" s="4">
        <v>130800</v>
      </c>
      <c r="G2560" s="4">
        <v>13080</v>
      </c>
      <c r="H2560" s="4">
        <v>143880</v>
      </c>
    </row>
    <row r="2561" spans="1:8" ht="15.75">
      <c r="A2561" s="3" t="s">
        <v>13</v>
      </c>
      <c r="B2561" s="2" t="s">
        <v>1573</v>
      </c>
      <c r="C2561" s="2" t="s">
        <v>1572</v>
      </c>
      <c r="D2561" s="2" t="s">
        <v>1571</v>
      </c>
      <c r="E2561" s="4">
        <v>85000</v>
      </c>
      <c r="F2561" s="4">
        <v>4210000</v>
      </c>
      <c r="G2561" s="4">
        <v>421000</v>
      </c>
      <c r="H2561" s="4">
        <v>4631000</v>
      </c>
    </row>
    <row r="2562" spans="1:8" ht="15.75">
      <c r="A2562" s="3" t="s">
        <v>13</v>
      </c>
      <c r="B2562" s="2" t="s">
        <v>1575</v>
      </c>
      <c r="C2562" s="2" t="s">
        <v>1574</v>
      </c>
      <c r="D2562" s="2" t="s">
        <v>1571</v>
      </c>
      <c r="E2562" s="4">
        <v>50000</v>
      </c>
      <c r="F2562" s="4">
        <v>5250000</v>
      </c>
      <c r="G2562" s="4">
        <v>525000</v>
      </c>
      <c r="H2562" s="4">
        <v>5775000</v>
      </c>
    </row>
    <row r="2563" spans="1:8" ht="15.75">
      <c r="A2563" s="3" t="s">
        <v>13</v>
      </c>
      <c r="B2563" s="2" t="s">
        <v>1577</v>
      </c>
      <c r="C2563" s="2" t="s">
        <v>1576</v>
      </c>
      <c r="D2563" s="2" t="s">
        <v>1578</v>
      </c>
      <c r="E2563" s="4">
        <v>1000</v>
      </c>
      <c r="F2563" s="4">
        <v>80000</v>
      </c>
      <c r="G2563" s="4">
        <v>8000</v>
      </c>
      <c r="H2563" s="4">
        <v>88000</v>
      </c>
    </row>
    <row r="2564" spans="1:8" ht="15.75">
      <c r="A2564" s="3" t="s">
        <v>13</v>
      </c>
      <c r="B2564" s="2" t="s">
        <v>1580</v>
      </c>
      <c r="C2564" s="2" t="s">
        <v>1572</v>
      </c>
      <c r="D2564" s="2" t="s">
        <v>1578</v>
      </c>
      <c r="E2564" s="4">
        <v>41000</v>
      </c>
      <c r="F2564" s="4">
        <v>2020840</v>
      </c>
      <c r="G2564" s="4">
        <v>202082</v>
      </c>
      <c r="H2564" s="4">
        <v>2222922</v>
      </c>
    </row>
    <row r="2565" spans="1:8" ht="15.75">
      <c r="A2565" s="3" t="s">
        <v>13</v>
      </c>
      <c r="B2565" s="2" t="s">
        <v>1586</v>
      </c>
      <c r="C2565" s="2" t="s">
        <v>1572</v>
      </c>
      <c r="D2565" s="2" t="s">
        <v>1587</v>
      </c>
      <c r="E2565" s="4">
        <v>6200</v>
      </c>
      <c r="F2565" s="4">
        <v>327360</v>
      </c>
      <c r="G2565" s="4">
        <v>32736</v>
      </c>
      <c r="H2565" s="4">
        <v>360096</v>
      </c>
    </row>
    <row r="2566" spans="1:8" ht="15.75">
      <c r="A2566" s="3" t="s">
        <v>13</v>
      </c>
      <c r="B2566" s="2" t="s">
        <v>1598</v>
      </c>
      <c r="C2566" s="2" t="s">
        <v>1597</v>
      </c>
      <c r="D2566" s="2" t="s">
        <v>1599</v>
      </c>
      <c r="E2566" s="4">
        <v>5</v>
      </c>
      <c r="F2566" s="4">
        <v>296000</v>
      </c>
      <c r="G2566" s="4">
        <v>29600</v>
      </c>
      <c r="H2566" s="4">
        <v>325600</v>
      </c>
    </row>
    <row r="2567" spans="1:8" ht="15.75">
      <c r="A2567" s="3" t="s">
        <v>13</v>
      </c>
      <c r="B2567" s="2" t="s">
        <v>1601</v>
      </c>
      <c r="C2567" s="2" t="s">
        <v>1600</v>
      </c>
      <c r="D2567" s="2" t="s">
        <v>1602</v>
      </c>
      <c r="E2567" s="4">
        <v>30</v>
      </c>
      <c r="F2567" s="4">
        <v>29400000</v>
      </c>
      <c r="G2567" s="4">
        <v>2940000</v>
      </c>
      <c r="H2567" s="4">
        <v>32340000</v>
      </c>
    </row>
    <row r="2568" spans="1:8" ht="15.75">
      <c r="A2568" s="3" t="s">
        <v>13</v>
      </c>
      <c r="B2568" s="2" t="s">
        <v>1609</v>
      </c>
      <c r="C2568" s="2" t="s">
        <v>1608</v>
      </c>
      <c r="D2568" s="2"/>
      <c r="E2568" s="4">
        <v>1</v>
      </c>
      <c r="F2568" s="4">
        <v>1500000</v>
      </c>
      <c r="G2568" s="4">
        <v>150000</v>
      </c>
      <c r="H2568" s="4">
        <v>1650000</v>
      </c>
    </row>
    <row r="2569" spans="1:8" ht="15.75">
      <c r="A2569" s="3" t="s">
        <v>13</v>
      </c>
      <c r="B2569" s="2" t="s">
        <v>1617</v>
      </c>
      <c r="C2569" s="2" t="s">
        <v>1616</v>
      </c>
      <c r="D2569" s="2" t="s">
        <v>1618</v>
      </c>
      <c r="E2569" s="4">
        <v>5</v>
      </c>
      <c r="F2569" s="4">
        <v>482045</v>
      </c>
      <c r="G2569" s="4">
        <v>48204</v>
      </c>
      <c r="H2569" s="4">
        <v>530249</v>
      </c>
    </row>
    <row r="2570" spans="1:8" ht="15.75">
      <c r="A2570" s="3" t="s">
        <v>13</v>
      </c>
      <c r="B2570" s="2" t="s">
        <v>1620</v>
      </c>
      <c r="C2570" s="2" t="s">
        <v>1619</v>
      </c>
      <c r="D2570" s="2" t="s">
        <v>1621</v>
      </c>
      <c r="E2570" s="4">
        <v>14</v>
      </c>
      <c r="F2570" s="4">
        <v>984900</v>
      </c>
      <c r="G2570" s="4">
        <v>98490</v>
      </c>
      <c r="H2570" s="4">
        <v>1083390</v>
      </c>
    </row>
    <row r="2571" spans="1:8" ht="15.75">
      <c r="A2571" s="3" t="s">
        <v>13</v>
      </c>
      <c r="B2571" s="2" t="s">
        <v>1626</v>
      </c>
      <c r="C2571" s="2" t="s">
        <v>1625</v>
      </c>
      <c r="D2571" s="2" t="s">
        <v>1627</v>
      </c>
      <c r="E2571" s="4">
        <v>6</v>
      </c>
      <c r="F2571" s="4">
        <v>882000</v>
      </c>
      <c r="G2571" s="4">
        <v>88200</v>
      </c>
      <c r="H2571" s="4">
        <v>970200</v>
      </c>
    </row>
    <row r="2572" spans="1:8" ht="15.75">
      <c r="A2572" s="3" t="s">
        <v>13</v>
      </c>
      <c r="B2572" s="2" t="s">
        <v>1645</v>
      </c>
      <c r="C2572" s="2" t="s">
        <v>1644</v>
      </c>
      <c r="D2572" s="2" t="s">
        <v>1646</v>
      </c>
      <c r="E2572" s="4">
        <v>10</v>
      </c>
      <c r="F2572" s="4">
        <v>14700</v>
      </c>
      <c r="G2572" s="4">
        <v>1470</v>
      </c>
      <c r="H2572" s="4">
        <v>16170</v>
      </c>
    </row>
    <row r="2573" spans="1:8" ht="15.75">
      <c r="A2573" s="3" t="s">
        <v>13</v>
      </c>
      <c r="B2573" s="2" t="s">
        <v>1651</v>
      </c>
      <c r="C2573" s="2" t="s">
        <v>1650</v>
      </c>
      <c r="D2573" s="2" t="s">
        <v>1652</v>
      </c>
      <c r="E2573" s="4">
        <v>4</v>
      </c>
      <c r="F2573" s="4">
        <v>238400</v>
      </c>
      <c r="G2573" s="4">
        <v>23840</v>
      </c>
      <c r="H2573" s="4">
        <v>262240</v>
      </c>
    </row>
    <row r="2574" spans="1:8" ht="15.75">
      <c r="A2574" s="3" t="s">
        <v>13</v>
      </c>
      <c r="B2574" s="2" t="s">
        <v>1657</v>
      </c>
      <c r="C2574" s="2" t="s">
        <v>1656</v>
      </c>
      <c r="D2574" s="2" t="s">
        <v>1658</v>
      </c>
      <c r="E2574" s="4">
        <v>2</v>
      </c>
      <c r="F2574" s="4">
        <v>27000</v>
      </c>
      <c r="G2574" s="4">
        <v>2700</v>
      </c>
      <c r="H2574" s="4">
        <v>29700</v>
      </c>
    </row>
    <row r="2575" spans="1:8" ht="15.75">
      <c r="A2575" s="3" t="s">
        <v>13</v>
      </c>
      <c r="B2575" s="2" t="s">
        <v>1672</v>
      </c>
      <c r="C2575" s="2" t="s">
        <v>1671</v>
      </c>
      <c r="D2575" s="2" t="s">
        <v>1673</v>
      </c>
      <c r="E2575" s="4">
        <v>5</v>
      </c>
      <c r="F2575" s="4">
        <v>372500</v>
      </c>
      <c r="G2575" s="4">
        <v>37250</v>
      </c>
      <c r="H2575" s="4">
        <v>409750</v>
      </c>
    </row>
    <row r="2576" spans="1:8" ht="15.75">
      <c r="A2576" s="3" t="s">
        <v>13</v>
      </c>
      <c r="B2576" s="2" t="s">
        <v>1675</v>
      </c>
      <c r="C2576" s="2" t="s">
        <v>1674</v>
      </c>
      <c r="D2576" s="2" t="s">
        <v>1676</v>
      </c>
      <c r="E2576" s="4">
        <v>10</v>
      </c>
      <c r="F2576" s="4">
        <v>695000</v>
      </c>
      <c r="G2576" s="4">
        <v>69500</v>
      </c>
      <c r="H2576" s="4">
        <v>764500</v>
      </c>
    </row>
    <row r="2577" spans="1:8" ht="15.75">
      <c r="A2577" s="3" t="s">
        <v>13</v>
      </c>
      <c r="B2577" s="2" t="s">
        <v>1684</v>
      </c>
      <c r="C2577" s="2" t="s">
        <v>1683</v>
      </c>
      <c r="D2577" s="2" t="s">
        <v>1685</v>
      </c>
      <c r="E2577" s="4">
        <v>34</v>
      </c>
      <c r="F2577" s="4">
        <v>1311000</v>
      </c>
      <c r="G2577" s="4">
        <v>131100</v>
      </c>
      <c r="H2577" s="4">
        <v>1442100</v>
      </c>
    </row>
    <row r="2578" spans="1:8" ht="15.75">
      <c r="A2578" s="3" t="s">
        <v>13</v>
      </c>
      <c r="B2578" s="2" t="s">
        <v>1686</v>
      </c>
      <c r="C2578" s="2" t="s">
        <v>1641</v>
      </c>
      <c r="D2578" s="2" t="s">
        <v>1687</v>
      </c>
      <c r="E2578" s="4">
        <v>1</v>
      </c>
      <c r="F2578" s="4">
        <v>2800</v>
      </c>
      <c r="G2578" s="4">
        <v>280</v>
      </c>
      <c r="H2578" s="4">
        <v>3080</v>
      </c>
    </row>
    <row r="2579" spans="1:8" ht="15.75">
      <c r="A2579" s="3" t="s">
        <v>13</v>
      </c>
      <c r="B2579" s="2" t="s">
        <v>1689</v>
      </c>
      <c r="C2579" s="2" t="s">
        <v>1688</v>
      </c>
      <c r="D2579" s="2" t="s">
        <v>1690</v>
      </c>
      <c r="E2579" s="4">
        <v>1</v>
      </c>
      <c r="F2579" s="4">
        <v>179000</v>
      </c>
      <c r="G2579" s="4">
        <v>17900</v>
      </c>
      <c r="H2579" s="4">
        <v>196900</v>
      </c>
    </row>
    <row r="2580" spans="1:8" ht="15.75">
      <c r="A2580" s="3" t="s">
        <v>13</v>
      </c>
      <c r="B2580" s="2" t="s">
        <v>1691</v>
      </c>
      <c r="C2580" s="2" t="s">
        <v>1628</v>
      </c>
      <c r="D2580" s="2" t="s">
        <v>1692</v>
      </c>
      <c r="E2580" s="4">
        <v>5</v>
      </c>
      <c r="F2580" s="4">
        <v>165000</v>
      </c>
      <c r="G2580" s="4">
        <v>16500</v>
      </c>
      <c r="H2580" s="4">
        <v>181500</v>
      </c>
    </row>
    <row r="2581" spans="1:8" ht="15.75">
      <c r="A2581" s="3" t="s">
        <v>13</v>
      </c>
      <c r="B2581" s="2" t="s">
        <v>1703</v>
      </c>
      <c r="C2581" s="2" t="s">
        <v>1702</v>
      </c>
      <c r="D2581" s="2" t="s">
        <v>1704</v>
      </c>
      <c r="E2581" s="4">
        <v>9000</v>
      </c>
      <c r="F2581" s="4">
        <v>3303000</v>
      </c>
      <c r="G2581" s="4">
        <v>330300</v>
      </c>
      <c r="H2581" s="4">
        <v>3633300</v>
      </c>
    </row>
    <row r="2582" spans="1:8" ht="15.75">
      <c r="A2582" s="3" t="s">
        <v>13</v>
      </c>
      <c r="B2582" s="2" t="s">
        <v>1720</v>
      </c>
      <c r="C2582" s="2" t="s">
        <v>1628</v>
      </c>
      <c r="D2582" s="2" t="s">
        <v>1721</v>
      </c>
      <c r="E2582" s="4">
        <v>3</v>
      </c>
      <c r="F2582" s="4">
        <v>99000</v>
      </c>
      <c r="G2582" s="4">
        <v>9900</v>
      </c>
      <c r="H2582" s="4">
        <v>108900</v>
      </c>
    </row>
    <row r="2583" spans="1:8" ht="15.75">
      <c r="A2583" s="3" t="s">
        <v>13</v>
      </c>
      <c r="B2583" s="2" t="s">
        <v>1729</v>
      </c>
      <c r="C2583" s="2" t="s">
        <v>1728</v>
      </c>
      <c r="D2583" s="2" t="s">
        <v>1730</v>
      </c>
      <c r="E2583" s="4">
        <v>46100</v>
      </c>
      <c r="F2583" s="4">
        <v>2021500</v>
      </c>
      <c r="G2583" s="4">
        <v>202150</v>
      </c>
      <c r="H2583" s="4">
        <v>2223650</v>
      </c>
    </row>
    <row r="2584" spans="1:8" ht="15.75">
      <c r="A2584" s="3" t="s">
        <v>13</v>
      </c>
      <c r="B2584" s="2" t="s">
        <v>1742</v>
      </c>
      <c r="C2584" s="2" t="s">
        <v>1731</v>
      </c>
      <c r="D2584" s="2" t="s">
        <v>1743</v>
      </c>
      <c r="E2584" s="4">
        <v>207000</v>
      </c>
      <c r="F2584" s="4">
        <v>12270000</v>
      </c>
      <c r="G2584" s="4">
        <v>1227000</v>
      </c>
      <c r="H2584" s="4">
        <v>13497000</v>
      </c>
    </row>
    <row r="2585" spans="1:8" ht="15.75">
      <c r="A2585" s="3" t="s">
        <v>13</v>
      </c>
      <c r="B2585" s="2" t="s">
        <v>1755</v>
      </c>
      <c r="C2585" s="2" t="s">
        <v>1754</v>
      </c>
      <c r="D2585" s="2" t="s">
        <v>1756</v>
      </c>
      <c r="E2585" s="4">
        <v>8</v>
      </c>
      <c r="F2585" s="4">
        <v>94075</v>
      </c>
      <c r="G2585" s="4">
        <v>9407</v>
      </c>
      <c r="H2585" s="4">
        <v>103482</v>
      </c>
    </row>
    <row r="2586" spans="1:8" ht="15.75">
      <c r="A2586" s="3" t="s">
        <v>13</v>
      </c>
      <c r="B2586" s="2" t="s">
        <v>1764</v>
      </c>
      <c r="C2586" s="2" t="s">
        <v>1763</v>
      </c>
      <c r="D2586" s="2" t="s">
        <v>1753</v>
      </c>
      <c r="E2586" s="4">
        <v>1</v>
      </c>
      <c r="F2586" s="4">
        <v>14000</v>
      </c>
      <c r="G2586" s="4">
        <v>1400</v>
      </c>
      <c r="H2586" s="4">
        <v>15400</v>
      </c>
    </row>
    <row r="2587" spans="1:8" ht="15.75">
      <c r="A2587" s="3" t="s">
        <v>13</v>
      </c>
      <c r="B2587" s="2" t="s">
        <v>1782</v>
      </c>
      <c r="C2587" s="2" t="s">
        <v>1781</v>
      </c>
      <c r="D2587" s="2" t="s">
        <v>1783</v>
      </c>
      <c r="E2587" s="4">
        <v>7</v>
      </c>
      <c r="F2587" s="4">
        <v>2338000</v>
      </c>
      <c r="G2587" s="4">
        <v>233800</v>
      </c>
      <c r="H2587" s="4">
        <v>2571800</v>
      </c>
    </row>
    <row r="2588" spans="1:8" ht="15.75">
      <c r="A2588" s="3" t="s">
        <v>13</v>
      </c>
      <c r="B2588" s="2" t="s">
        <v>1785</v>
      </c>
      <c r="C2588" s="2" t="s">
        <v>1784</v>
      </c>
      <c r="D2588" s="2" t="s">
        <v>1786</v>
      </c>
      <c r="E2588" s="4">
        <v>4</v>
      </c>
      <c r="F2588" s="4">
        <v>2774980</v>
      </c>
      <c r="G2588" s="4">
        <v>277498</v>
      </c>
      <c r="H2588" s="4">
        <v>3052478</v>
      </c>
    </row>
    <row r="2589" spans="1:8" ht="15.75">
      <c r="A2589" s="3" t="s">
        <v>13</v>
      </c>
      <c r="B2589" s="2" t="s">
        <v>1802</v>
      </c>
      <c r="C2589" s="2" t="s">
        <v>1801</v>
      </c>
      <c r="D2589" s="2" t="s">
        <v>1803</v>
      </c>
      <c r="E2589" s="4">
        <v>424</v>
      </c>
      <c r="F2589" s="4">
        <v>8661360</v>
      </c>
      <c r="G2589" s="4">
        <v>866136</v>
      </c>
      <c r="H2589" s="4">
        <v>9527496</v>
      </c>
    </row>
    <row r="2590" spans="1:8" ht="15.75">
      <c r="A2590" s="3" t="s">
        <v>13</v>
      </c>
      <c r="B2590" s="2" t="s">
        <v>1805</v>
      </c>
      <c r="C2590" s="2" t="s">
        <v>1804</v>
      </c>
      <c r="D2590" s="2" t="s">
        <v>1806</v>
      </c>
      <c r="E2590" s="4">
        <v>35</v>
      </c>
      <c r="F2590" s="4">
        <v>3306000</v>
      </c>
      <c r="G2590" s="4">
        <v>330600</v>
      </c>
      <c r="H2590" s="4">
        <v>3636600</v>
      </c>
    </row>
    <row r="2591" spans="1:8" ht="15.75">
      <c r="A2591" s="3" t="s">
        <v>13</v>
      </c>
      <c r="B2591" s="2" t="s">
        <v>1808</v>
      </c>
      <c r="C2591" s="2" t="s">
        <v>1807</v>
      </c>
      <c r="D2591" s="2" t="s">
        <v>1809</v>
      </c>
      <c r="E2591" s="4">
        <v>2</v>
      </c>
      <c r="F2591" s="4">
        <v>60000</v>
      </c>
      <c r="G2591" s="4">
        <v>6000</v>
      </c>
      <c r="H2591" s="4">
        <v>66000</v>
      </c>
    </row>
    <row r="2592" spans="1:8" ht="15.75">
      <c r="A2592" s="3" t="s">
        <v>13</v>
      </c>
      <c r="B2592" s="2" t="s">
        <v>1811</v>
      </c>
      <c r="C2592" s="2" t="s">
        <v>1810</v>
      </c>
      <c r="D2592" s="2" t="s">
        <v>1812</v>
      </c>
      <c r="E2592" s="4">
        <v>5</v>
      </c>
      <c r="F2592" s="4">
        <v>263400</v>
      </c>
      <c r="G2592" s="4">
        <v>26340</v>
      </c>
      <c r="H2592" s="4">
        <v>289740</v>
      </c>
    </row>
    <row r="2593" spans="1:8" ht="15.75">
      <c r="A2593" s="3" t="s">
        <v>13</v>
      </c>
      <c r="B2593" s="2" t="s">
        <v>1826</v>
      </c>
      <c r="C2593" s="2" t="s">
        <v>1825</v>
      </c>
      <c r="D2593" s="2" t="s">
        <v>1827</v>
      </c>
      <c r="E2593" s="4">
        <v>5</v>
      </c>
      <c r="F2593" s="4">
        <v>82080</v>
      </c>
      <c r="G2593" s="4">
        <v>8208</v>
      </c>
      <c r="H2593" s="4">
        <v>90288</v>
      </c>
    </row>
    <row r="2594" spans="1:8" ht="15.75">
      <c r="A2594" s="3" t="s">
        <v>13</v>
      </c>
      <c r="B2594" s="2" t="s">
        <v>1829</v>
      </c>
      <c r="C2594" s="2" t="s">
        <v>1828</v>
      </c>
      <c r="D2594" s="2" t="s">
        <v>1830</v>
      </c>
      <c r="E2594" s="4">
        <v>28</v>
      </c>
      <c r="F2594" s="4">
        <v>389440</v>
      </c>
      <c r="G2594" s="4">
        <v>38944</v>
      </c>
      <c r="H2594" s="4">
        <v>428384</v>
      </c>
    </row>
    <row r="2595" spans="1:8" ht="15.75">
      <c r="A2595" s="3" t="s">
        <v>13</v>
      </c>
      <c r="B2595" s="2" t="s">
        <v>1832</v>
      </c>
      <c r="C2595" s="2" t="s">
        <v>1831</v>
      </c>
      <c r="D2595" s="2" t="s">
        <v>1833</v>
      </c>
      <c r="E2595" s="4">
        <v>43</v>
      </c>
      <c r="F2595" s="4">
        <v>790060</v>
      </c>
      <c r="G2595" s="4">
        <v>79006</v>
      </c>
      <c r="H2595" s="4">
        <v>869066</v>
      </c>
    </row>
    <row r="2596" spans="1:8" ht="15.75">
      <c r="A2596" s="3" t="s">
        <v>13</v>
      </c>
      <c r="B2596" s="2" t="s">
        <v>1835</v>
      </c>
      <c r="C2596" s="2" t="s">
        <v>1834</v>
      </c>
      <c r="D2596" s="2" t="s">
        <v>1836</v>
      </c>
      <c r="E2596" s="4">
        <v>33</v>
      </c>
      <c r="F2596" s="4">
        <v>1422960</v>
      </c>
      <c r="G2596" s="4">
        <v>142296</v>
      </c>
      <c r="H2596" s="4">
        <v>1565256</v>
      </c>
    </row>
    <row r="2597" spans="1:8" ht="15.75">
      <c r="A2597" s="3" t="s">
        <v>13</v>
      </c>
      <c r="B2597" s="2" t="s">
        <v>1841</v>
      </c>
      <c r="C2597" s="2" t="s">
        <v>1840</v>
      </c>
      <c r="D2597" s="2" t="s">
        <v>1842</v>
      </c>
      <c r="E2597" s="4">
        <v>7</v>
      </c>
      <c r="F2597" s="4">
        <v>503590</v>
      </c>
      <c r="G2597" s="4">
        <v>50359</v>
      </c>
      <c r="H2597" s="4">
        <v>553949</v>
      </c>
    </row>
    <row r="2598" spans="1:8" ht="15.75">
      <c r="A2598" s="3" t="s">
        <v>13</v>
      </c>
      <c r="B2598" s="2" t="s">
        <v>1844</v>
      </c>
      <c r="C2598" s="2" t="s">
        <v>1843</v>
      </c>
      <c r="D2598" s="2" t="s">
        <v>1845</v>
      </c>
      <c r="E2598" s="4">
        <v>5</v>
      </c>
      <c r="F2598" s="4">
        <v>84640</v>
      </c>
      <c r="G2598" s="4">
        <v>8464</v>
      </c>
      <c r="H2598" s="4">
        <v>93104</v>
      </c>
    </row>
    <row r="2599" spans="1:8" ht="15.75">
      <c r="A2599" s="3" t="s">
        <v>13</v>
      </c>
      <c r="B2599" s="2" t="s">
        <v>1847</v>
      </c>
      <c r="C2599" s="2" t="s">
        <v>1846</v>
      </c>
      <c r="D2599" s="2" t="s">
        <v>1848</v>
      </c>
      <c r="E2599" s="4">
        <v>43</v>
      </c>
      <c r="F2599" s="4">
        <v>3301920</v>
      </c>
      <c r="G2599" s="4">
        <v>330192</v>
      </c>
      <c r="H2599" s="4">
        <v>3632112</v>
      </c>
    </row>
    <row r="2600" spans="1:8" ht="15.75">
      <c r="A2600" s="3" t="s">
        <v>13</v>
      </c>
      <c r="B2600" s="2" t="s">
        <v>1859</v>
      </c>
      <c r="C2600" s="2" t="s">
        <v>1858</v>
      </c>
      <c r="D2600" s="2" t="s">
        <v>1860</v>
      </c>
      <c r="E2600" s="4">
        <v>31</v>
      </c>
      <c r="F2600" s="4">
        <v>1322060</v>
      </c>
      <c r="G2600" s="4">
        <v>132206</v>
      </c>
      <c r="H2600" s="4">
        <v>1454266</v>
      </c>
    </row>
    <row r="2601" spans="1:8" ht="15.75">
      <c r="A2601" s="3" t="s">
        <v>13</v>
      </c>
      <c r="B2601" s="2" t="s">
        <v>1862</v>
      </c>
      <c r="C2601" s="2" t="s">
        <v>1861</v>
      </c>
      <c r="D2601" s="2" t="s">
        <v>1863</v>
      </c>
      <c r="E2601" s="4">
        <v>1</v>
      </c>
      <c r="F2601" s="4">
        <v>58000</v>
      </c>
      <c r="G2601" s="4">
        <v>5800</v>
      </c>
      <c r="H2601" s="4">
        <v>63800</v>
      </c>
    </row>
    <row r="2602" spans="1:8" ht="15.75">
      <c r="A2602" s="3" t="s">
        <v>13</v>
      </c>
      <c r="B2602" s="2" t="s">
        <v>1865</v>
      </c>
      <c r="C2602" s="2" t="s">
        <v>1864</v>
      </c>
      <c r="D2602" s="2" t="s">
        <v>1866</v>
      </c>
      <c r="E2602" s="4">
        <v>36</v>
      </c>
      <c r="F2602" s="4">
        <v>565700</v>
      </c>
      <c r="G2602" s="4">
        <v>56570</v>
      </c>
      <c r="H2602" s="4">
        <v>622270</v>
      </c>
    </row>
    <row r="2603" spans="1:8" ht="15.75">
      <c r="A2603" s="3" t="s">
        <v>13</v>
      </c>
      <c r="B2603" s="2" t="s">
        <v>1868</v>
      </c>
      <c r="C2603" s="2" t="s">
        <v>1867</v>
      </c>
      <c r="D2603" s="2" t="s">
        <v>1869</v>
      </c>
      <c r="E2603" s="4">
        <v>1</v>
      </c>
      <c r="F2603" s="4">
        <v>8520</v>
      </c>
      <c r="G2603" s="4">
        <v>852</v>
      </c>
      <c r="H2603" s="4">
        <v>9372</v>
      </c>
    </row>
    <row r="2604" spans="1:8" ht="15.75">
      <c r="A2604" s="3" t="s">
        <v>13</v>
      </c>
      <c r="B2604" s="2" t="s">
        <v>1874</v>
      </c>
      <c r="C2604" s="2" t="s">
        <v>1873</v>
      </c>
      <c r="D2604" s="2" t="s">
        <v>1875</v>
      </c>
      <c r="E2604" s="4">
        <v>4</v>
      </c>
      <c r="F2604" s="4">
        <v>152000</v>
      </c>
      <c r="G2604" s="4">
        <v>15200</v>
      </c>
      <c r="H2604" s="4">
        <v>167200</v>
      </c>
    </row>
    <row r="2605" spans="1:8" ht="15.75">
      <c r="A2605" s="3" t="s">
        <v>13</v>
      </c>
      <c r="B2605" s="2" t="s">
        <v>1877</v>
      </c>
      <c r="C2605" s="2" t="s">
        <v>1876</v>
      </c>
      <c r="D2605" s="2" t="s">
        <v>1878</v>
      </c>
      <c r="E2605" s="4">
        <v>1</v>
      </c>
      <c r="F2605" s="4">
        <v>14000</v>
      </c>
      <c r="G2605" s="4">
        <v>1400</v>
      </c>
      <c r="H2605" s="4">
        <v>15400</v>
      </c>
    </row>
    <row r="2606" spans="1:8" ht="15.75">
      <c r="A2606" s="3" t="s">
        <v>13</v>
      </c>
      <c r="B2606" s="2" t="s">
        <v>1901</v>
      </c>
      <c r="C2606" s="2" t="s">
        <v>1900</v>
      </c>
      <c r="D2606" s="2" t="s">
        <v>1902</v>
      </c>
      <c r="E2606" s="4">
        <v>48</v>
      </c>
      <c r="F2606" s="4">
        <v>929730</v>
      </c>
      <c r="G2606" s="4">
        <v>92973</v>
      </c>
      <c r="H2606" s="4">
        <v>1022703</v>
      </c>
    </row>
    <row r="2607" spans="1:8" ht="15.75">
      <c r="A2607" s="3" t="s">
        <v>13</v>
      </c>
      <c r="B2607" s="2" t="s">
        <v>1907</v>
      </c>
      <c r="C2607" s="2" t="s">
        <v>1906</v>
      </c>
      <c r="D2607" s="2" t="s">
        <v>1908</v>
      </c>
      <c r="E2607" s="4">
        <v>1</v>
      </c>
      <c r="F2607" s="4">
        <v>70800</v>
      </c>
      <c r="G2607" s="4">
        <v>7080</v>
      </c>
      <c r="H2607" s="4">
        <v>77880</v>
      </c>
    </row>
    <row r="2608" spans="1:8" ht="15.75">
      <c r="A2608" s="3" t="s">
        <v>13</v>
      </c>
      <c r="B2608" s="2" t="s">
        <v>1910</v>
      </c>
      <c r="C2608" s="2" t="s">
        <v>1909</v>
      </c>
      <c r="D2608" s="2" t="s">
        <v>1911</v>
      </c>
      <c r="E2608" s="4"/>
      <c r="F2608" s="4"/>
      <c r="G2608" s="4"/>
      <c r="H2608" s="4"/>
    </row>
    <row r="2609" spans="1:8" ht="15.75">
      <c r="A2609" s="3" t="s">
        <v>13</v>
      </c>
      <c r="B2609" s="2" t="s">
        <v>1923</v>
      </c>
      <c r="C2609" s="2" t="s">
        <v>1922</v>
      </c>
      <c r="D2609" s="2" t="s">
        <v>1924</v>
      </c>
      <c r="E2609" s="4">
        <v>1</v>
      </c>
      <c r="F2609" s="4">
        <v>135000</v>
      </c>
      <c r="G2609" s="4">
        <v>13500</v>
      </c>
      <c r="H2609" s="4">
        <v>148500</v>
      </c>
    </row>
    <row r="2610" spans="1:8" ht="15.75">
      <c r="A2610" s="3" t="s">
        <v>13</v>
      </c>
      <c r="B2610" s="2" t="s">
        <v>1931</v>
      </c>
      <c r="C2610" s="2" t="s">
        <v>1930</v>
      </c>
      <c r="D2610" s="2" t="s">
        <v>1933</v>
      </c>
      <c r="E2610" s="4">
        <v>10</v>
      </c>
      <c r="F2610" s="4">
        <v>3000000</v>
      </c>
      <c r="G2610" s="4">
        <v>300000</v>
      </c>
      <c r="H2610" s="4">
        <v>3300000</v>
      </c>
    </row>
    <row r="2611" spans="1:8" ht="15.75">
      <c r="A2611" s="3" t="s">
        <v>13</v>
      </c>
      <c r="B2611" s="2" t="s">
        <v>1944</v>
      </c>
      <c r="C2611" s="2" t="s">
        <v>1943</v>
      </c>
      <c r="D2611" s="2"/>
      <c r="E2611" s="4">
        <v>59</v>
      </c>
      <c r="F2611" s="4">
        <v>195726</v>
      </c>
      <c r="G2611" s="4">
        <v>19564</v>
      </c>
      <c r="H2611" s="4">
        <v>215290</v>
      </c>
    </row>
    <row r="2612" spans="1:8" ht="15.75">
      <c r="A2612" s="3" t="s">
        <v>13</v>
      </c>
      <c r="B2612" s="2" t="s">
        <v>1948</v>
      </c>
      <c r="C2612" s="2" t="s">
        <v>1947</v>
      </c>
      <c r="D2612" s="2"/>
      <c r="E2612" s="4">
        <v>2</v>
      </c>
      <c r="F2612" s="4">
        <v>90000</v>
      </c>
      <c r="G2612" s="4">
        <v>9000</v>
      </c>
      <c r="H2612" s="4">
        <v>99000</v>
      </c>
    </row>
    <row r="2613" spans="1:8" ht="15.75">
      <c r="A2613" s="3" t="s">
        <v>13</v>
      </c>
      <c r="B2613" s="2" t="s">
        <v>1950</v>
      </c>
      <c r="C2613" s="2" t="s">
        <v>1949</v>
      </c>
      <c r="D2613" s="2" t="s">
        <v>1951</v>
      </c>
      <c r="E2613" s="4">
        <v>1</v>
      </c>
      <c r="F2613" s="4"/>
      <c r="G2613" s="4"/>
      <c r="H2613" s="4"/>
    </row>
    <row r="2614" spans="1:8" ht="15.75">
      <c r="A2614" s="3" t="s">
        <v>13</v>
      </c>
      <c r="B2614" s="2" t="s">
        <v>1953</v>
      </c>
      <c r="C2614" s="2" t="s">
        <v>1952</v>
      </c>
      <c r="D2614" s="2" t="s">
        <v>1954</v>
      </c>
      <c r="E2614" s="4">
        <v>4</v>
      </c>
      <c r="F2614" s="4"/>
      <c r="G2614" s="4"/>
      <c r="H2614" s="4"/>
    </row>
    <row r="2615" spans="1:8" ht="15.75">
      <c r="A2615" s="3" t="s">
        <v>13</v>
      </c>
      <c r="B2615" s="2" t="s">
        <v>1956</v>
      </c>
      <c r="C2615" s="2" t="s">
        <v>1955</v>
      </c>
      <c r="D2615" s="2" t="s">
        <v>1957</v>
      </c>
      <c r="E2615" s="4">
        <v>1</v>
      </c>
      <c r="F2615" s="4">
        <v>500000</v>
      </c>
      <c r="G2615" s="4">
        <v>50000</v>
      </c>
      <c r="H2615" s="4">
        <v>550000</v>
      </c>
    </row>
    <row r="2616" spans="1:8" ht="15.75">
      <c r="A2616" s="3" t="s">
        <v>13</v>
      </c>
      <c r="B2616" s="2" t="s">
        <v>1964</v>
      </c>
      <c r="C2616" s="2" t="s">
        <v>1967</v>
      </c>
      <c r="D2616" s="2" t="s">
        <v>58</v>
      </c>
      <c r="E2616" s="4">
        <v>130</v>
      </c>
      <c r="F2616" s="4">
        <v>204400</v>
      </c>
      <c r="G2616" s="4">
        <v>20440</v>
      </c>
      <c r="H2616" s="4">
        <v>224840</v>
      </c>
    </row>
    <row r="2617" spans="1:8" ht="15.75">
      <c r="A2617" s="3" t="s">
        <v>13</v>
      </c>
      <c r="B2617" s="2" t="s">
        <v>1975</v>
      </c>
      <c r="C2617" s="2" t="s">
        <v>1974</v>
      </c>
      <c r="D2617" s="2" t="s">
        <v>1976</v>
      </c>
      <c r="E2617" s="4">
        <v>93</v>
      </c>
      <c r="F2617" s="4"/>
      <c r="G2617" s="4"/>
      <c r="H2617" s="4"/>
    </row>
    <row r="2618" spans="1:8" ht="15.75">
      <c r="A2618" s="3" t="s">
        <v>13</v>
      </c>
      <c r="B2618" s="2" t="s">
        <v>1993</v>
      </c>
      <c r="C2618" s="2" t="s">
        <v>1992</v>
      </c>
      <c r="D2618" s="2"/>
      <c r="E2618" s="4">
        <v>1</v>
      </c>
      <c r="F2618" s="4">
        <v>1088058000</v>
      </c>
      <c r="G2618" s="4">
        <v>108805800</v>
      </c>
      <c r="H2618" s="4">
        <v>1196863800</v>
      </c>
    </row>
    <row r="2619" spans="1:8" ht="15.75">
      <c r="A2619" s="3" t="s">
        <v>13</v>
      </c>
      <c r="B2619" s="2" t="s">
        <v>2002</v>
      </c>
      <c r="C2619" s="2" t="s">
        <v>2001</v>
      </c>
      <c r="D2619" s="2"/>
      <c r="E2619" s="4">
        <v>1</v>
      </c>
      <c r="F2619" s="4">
        <v>25000</v>
      </c>
      <c r="G2619" s="4">
        <v>2500</v>
      </c>
      <c r="H2619" s="4">
        <v>27500</v>
      </c>
    </row>
    <row r="2620" spans="1:8" ht="15.75">
      <c r="A2620" s="3" t="s">
        <v>13</v>
      </c>
      <c r="B2620" s="2" t="s">
        <v>2004</v>
      </c>
      <c r="C2620" s="2" t="s">
        <v>2003</v>
      </c>
      <c r="D2620" s="2"/>
      <c r="E2620" s="4">
        <v>8</v>
      </c>
      <c r="F2620" s="4">
        <v>1423100</v>
      </c>
      <c r="G2620" s="4">
        <v>142310</v>
      </c>
      <c r="H2620" s="4">
        <v>1565410</v>
      </c>
    </row>
    <row r="2621" spans="1:8" ht="15.75">
      <c r="A2621" s="3" t="s">
        <v>13</v>
      </c>
      <c r="B2621" s="2" t="s">
        <v>2006</v>
      </c>
      <c r="C2621" s="2" t="s">
        <v>2005</v>
      </c>
      <c r="D2621" s="2" t="s">
        <v>2007</v>
      </c>
      <c r="E2621" s="4">
        <v>130</v>
      </c>
      <c r="F2621" s="4">
        <v>1639500</v>
      </c>
      <c r="G2621" s="4">
        <v>163950</v>
      </c>
      <c r="H2621" s="4">
        <v>1803450</v>
      </c>
    </row>
    <row r="2622" spans="1:8" ht="15.75">
      <c r="A2622" s="3" t="s">
        <v>13</v>
      </c>
      <c r="B2622" s="2" t="s">
        <v>2009</v>
      </c>
      <c r="C2622" s="2" t="s">
        <v>2008</v>
      </c>
      <c r="D2622" s="2" t="s">
        <v>2010</v>
      </c>
      <c r="E2622" s="4">
        <v>31</v>
      </c>
      <c r="F2622" s="4">
        <v>679800</v>
      </c>
      <c r="G2622" s="4">
        <v>67980</v>
      </c>
      <c r="H2622" s="4">
        <v>747780</v>
      </c>
    </row>
    <row r="2623" spans="1:8" ht="15.75">
      <c r="A2623" s="3" t="s">
        <v>13</v>
      </c>
      <c r="B2623" s="2" t="s">
        <v>2012</v>
      </c>
      <c r="C2623" s="2" t="s">
        <v>2011</v>
      </c>
      <c r="D2623" s="2" t="s">
        <v>2013</v>
      </c>
      <c r="E2623" s="4">
        <v>196</v>
      </c>
      <c r="F2623" s="4">
        <v>6458200</v>
      </c>
      <c r="G2623" s="4">
        <v>645820</v>
      </c>
      <c r="H2623" s="4">
        <v>7104020</v>
      </c>
    </row>
    <row r="2624" spans="1:8" ht="15.75">
      <c r="A2624" s="3" t="s">
        <v>13</v>
      </c>
      <c r="B2624" s="2" t="s">
        <v>2015</v>
      </c>
      <c r="C2624" s="2" t="s">
        <v>2014</v>
      </c>
      <c r="D2624" s="2" t="s">
        <v>2016</v>
      </c>
      <c r="E2624" s="4">
        <v>2</v>
      </c>
      <c r="F2624" s="4">
        <v>86000</v>
      </c>
      <c r="G2624" s="4">
        <v>8600</v>
      </c>
      <c r="H2624" s="4">
        <v>94600</v>
      </c>
    </row>
    <row r="2625" spans="1:8" ht="15.75">
      <c r="A2625" s="3" t="s">
        <v>13</v>
      </c>
      <c r="B2625" s="2" t="s">
        <v>2021</v>
      </c>
      <c r="C2625" s="2" t="s">
        <v>2020</v>
      </c>
      <c r="D2625" s="2" t="s">
        <v>2022</v>
      </c>
      <c r="E2625" s="4">
        <v>76</v>
      </c>
      <c r="F2625" s="4">
        <v>4884860</v>
      </c>
      <c r="G2625" s="4">
        <v>488486</v>
      </c>
      <c r="H2625" s="4">
        <v>5373346</v>
      </c>
    </row>
    <row r="2626" spans="1:8" ht="15.75">
      <c r="A2626" s="3" t="s">
        <v>13</v>
      </c>
      <c r="B2626" s="2" t="s">
        <v>2030</v>
      </c>
      <c r="C2626" s="2" t="s">
        <v>2029</v>
      </c>
      <c r="D2626" s="2" t="s">
        <v>2031</v>
      </c>
      <c r="E2626" s="4">
        <v>81</v>
      </c>
      <c r="F2626" s="4">
        <v>5968080</v>
      </c>
      <c r="G2626" s="4">
        <v>596808</v>
      </c>
      <c r="H2626" s="4">
        <v>6564888</v>
      </c>
    </row>
    <row r="2627" spans="1:8" ht="15.75">
      <c r="A2627" s="3" t="s">
        <v>13</v>
      </c>
      <c r="B2627" s="2" t="s">
        <v>2034</v>
      </c>
      <c r="C2627" s="2" t="s">
        <v>2029</v>
      </c>
      <c r="D2627" s="2" t="s">
        <v>2035</v>
      </c>
      <c r="E2627" s="4">
        <v>50</v>
      </c>
      <c r="F2627" s="4">
        <v>3684000</v>
      </c>
      <c r="G2627" s="4">
        <v>368400</v>
      </c>
      <c r="H2627" s="4">
        <v>4052400</v>
      </c>
    </row>
    <row r="2628" spans="1:8" ht="15.75">
      <c r="A2628" s="3" t="s">
        <v>13</v>
      </c>
      <c r="B2628" s="2" t="s">
        <v>2037</v>
      </c>
      <c r="C2628" s="2" t="s">
        <v>2036</v>
      </c>
      <c r="D2628" s="2" t="s">
        <v>2038</v>
      </c>
      <c r="E2628" s="4">
        <v>160</v>
      </c>
      <c r="F2628" s="4">
        <v>14788800</v>
      </c>
      <c r="G2628" s="4">
        <v>1478880</v>
      </c>
      <c r="H2628" s="4">
        <v>16267680</v>
      </c>
    </row>
    <row r="2629" spans="1:8" ht="15.75">
      <c r="A2629" s="3" t="s">
        <v>13</v>
      </c>
      <c r="B2629" s="2" t="s">
        <v>2040</v>
      </c>
      <c r="C2629" s="2" t="s">
        <v>2036</v>
      </c>
      <c r="D2629" s="2" t="s">
        <v>2041</v>
      </c>
      <c r="E2629" s="4">
        <v>30</v>
      </c>
      <c r="F2629" s="4">
        <v>2772900</v>
      </c>
      <c r="G2629" s="4">
        <v>277290</v>
      </c>
      <c r="H2629" s="4">
        <v>3050190</v>
      </c>
    </row>
    <row r="2630" spans="1:8" ht="15.75">
      <c r="A2630" s="3" t="s">
        <v>13</v>
      </c>
      <c r="B2630" s="2" t="s">
        <v>2046</v>
      </c>
      <c r="C2630" s="2" t="s">
        <v>2045</v>
      </c>
      <c r="D2630" s="2" t="s">
        <v>2047</v>
      </c>
      <c r="E2630" s="4">
        <v>9</v>
      </c>
      <c r="F2630" s="4">
        <v>1196460</v>
      </c>
      <c r="G2630" s="4">
        <v>119646</v>
      </c>
      <c r="H2630" s="4">
        <v>1316106</v>
      </c>
    </row>
    <row r="2631" spans="1:8" ht="15.75">
      <c r="A2631" s="3" t="s">
        <v>13</v>
      </c>
      <c r="B2631" s="2" t="s">
        <v>2049</v>
      </c>
      <c r="C2631" s="2" t="s">
        <v>2048</v>
      </c>
      <c r="D2631" s="2" t="s">
        <v>2050</v>
      </c>
      <c r="E2631" s="4">
        <v>1</v>
      </c>
      <c r="F2631" s="4">
        <v>162120</v>
      </c>
      <c r="G2631" s="4">
        <v>16212</v>
      </c>
      <c r="H2631" s="4">
        <v>178332</v>
      </c>
    </row>
    <row r="2632" spans="1:8" ht="15.75">
      <c r="A2632" s="3" t="s">
        <v>13</v>
      </c>
      <c r="B2632" s="2" t="s">
        <v>2052</v>
      </c>
      <c r="C2632" s="2" t="s">
        <v>2051</v>
      </c>
      <c r="D2632" s="2" t="s">
        <v>2053</v>
      </c>
      <c r="E2632" s="4">
        <v>177</v>
      </c>
      <c r="F2632" s="4">
        <v>4741830</v>
      </c>
      <c r="G2632" s="4">
        <v>474183</v>
      </c>
      <c r="H2632" s="4">
        <v>5216013</v>
      </c>
    </row>
    <row r="2633" spans="1:8" ht="15.75">
      <c r="A2633" s="3" t="s">
        <v>13</v>
      </c>
      <c r="B2633" s="2" t="s">
        <v>2056</v>
      </c>
      <c r="C2633" s="2" t="s">
        <v>2055</v>
      </c>
      <c r="D2633" s="2" t="s">
        <v>2057</v>
      </c>
      <c r="E2633" s="4">
        <v>9</v>
      </c>
      <c r="F2633" s="4">
        <v>241110</v>
      </c>
      <c r="G2633" s="4">
        <v>24111</v>
      </c>
      <c r="H2633" s="4">
        <v>265221</v>
      </c>
    </row>
    <row r="2634" spans="1:8" ht="15.75">
      <c r="A2634" s="3" t="s">
        <v>13</v>
      </c>
      <c r="B2634" s="2" t="s">
        <v>2062</v>
      </c>
      <c r="C2634" s="2" t="s">
        <v>2059</v>
      </c>
      <c r="D2634" s="2" t="s">
        <v>2063</v>
      </c>
      <c r="E2634" s="4">
        <v>24</v>
      </c>
      <c r="F2634" s="4">
        <v>683040</v>
      </c>
      <c r="G2634" s="4">
        <v>68304</v>
      </c>
      <c r="H2634" s="4">
        <v>751344</v>
      </c>
    </row>
    <row r="2635" spans="1:8" ht="15.75">
      <c r="A2635" s="3" t="s">
        <v>13</v>
      </c>
      <c r="B2635" s="2" t="s">
        <v>2066</v>
      </c>
      <c r="C2635" s="2" t="s">
        <v>2065</v>
      </c>
      <c r="D2635" s="2" t="s">
        <v>2067</v>
      </c>
      <c r="E2635" s="4">
        <v>8</v>
      </c>
      <c r="F2635" s="4">
        <v>227680</v>
      </c>
      <c r="G2635" s="4">
        <v>22768</v>
      </c>
      <c r="H2635" s="4">
        <v>250448</v>
      </c>
    </row>
    <row r="2636" spans="1:8" ht="15.75">
      <c r="A2636" s="3" t="s">
        <v>13</v>
      </c>
      <c r="B2636" s="2" t="s">
        <v>2070</v>
      </c>
      <c r="C2636" s="2" t="s">
        <v>2069</v>
      </c>
      <c r="D2636" s="2" t="s">
        <v>2071</v>
      </c>
      <c r="E2636" s="4">
        <v>16</v>
      </c>
      <c r="F2636" s="4">
        <v>501760</v>
      </c>
      <c r="G2636" s="4">
        <v>50176</v>
      </c>
      <c r="H2636" s="4">
        <v>551936</v>
      </c>
    </row>
    <row r="2637" spans="1:8" ht="15.75">
      <c r="A2637" s="3" t="s">
        <v>13</v>
      </c>
      <c r="B2637" s="2" t="s">
        <v>2090</v>
      </c>
      <c r="C2637" s="2" t="s">
        <v>2089</v>
      </c>
      <c r="D2637" s="2" t="s">
        <v>2091</v>
      </c>
      <c r="E2637" s="4">
        <v>16</v>
      </c>
      <c r="F2637" s="4">
        <v>400000</v>
      </c>
      <c r="G2637" s="4">
        <v>40000</v>
      </c>
      <c r="H2637" s="4">
        <v>440000</v>
      </c>
    </row>
    <row r="2638" spans="1:8" ht="15.75">
      <c r="A2638" s="3" t="s">
        <v>13</v>
      </c>
      <c r="B2638" s="2" t="s">
        <v>2092</v>
      </c>
      <c r="C2638" s="2" t="s">
        <v>2051</v>
      </c>
      <c r="D2638" s="2" t="s">
        <v>2091</v>
      </c>
      <c r="E2638" s="4">
        <v>54</v>
      </c>
      <c r="F2638" s="4">
        <v>1423000</v>
      </c>
      <c r="G2638" s="4">
        <v>142300</v>
      </c>
      <c r="H2638" s="4">
        <v>1565300</v>
      </c>
    </row>
    <row r="2639" spans="1:8" ht="15.75">
      <c r="A2639" s="3" t="s">
        <v>13</v>
      </c>
      <c r="B2639" s="2" t="s">
        <v>2093</v>
      </c>
      <c r="C2639" s="2" t="s">
        <v>2059</v>
      </c>
      <c r="D2639" s="2" t="s">
        <v>2091</v>
      </c>
      <c r="E2639" s="4">
        <v>8</v>
      </c>
      <c r="F2639" s="4">
        <v>208000</v>
      </c>
      <c r="G2639" s="4">
        <v>20800</v>
      </c>
      <c r="H2639" s="4">
        <v>228800</v>
      </c>
    </row>
    <row r="2640" spans="1:8" ht="15.75">
      <c r="A2640" s="3" t="s">
        <v>13</v>
      </c>
      <c r="B2640" s="2" t="s">
        <v>2094</v>
      </c>
      <c r="C2640" s="2" t="s">
        <v>2069</v>
      </c>
      <c r="D2640" s="2" t="s">
        <v>2091</v>
      </c>
      <c r="E2640" s="4">
        <v>4</v>
      </c>
      <c r="F2640" s="4">
        <v>108000</v>
      </c>
      <c r="G2640" s="4">
        <v>10800</v>
      </c>
      <c r="H2640" s="4">
        <v>118800</v>
      </c>
    </row>
    <row r="2641" spans="1:8" ht="15.75">
      <c r="A2641" s="3" t="s">
        <v>13</v>
      </c>
      <c r="B2641" s="2" t="s">
        <v>2095</v>
      </c>
      <c r="C2641" s="2" t="s">
        <v>2077</v>
      </c>
      <c r="D2641" s="2" t="s">
        <v>2091</v>
      </c>
      <c r="E2641" s="4">
        <v>1</v>
      </c>
      <c r="F2641" s="4">
        <v>27000</v>
      </c>
      <c r="G2641" s="4">
        <v>2700</v>
      </c>
      <c r="H2641" s="4">
        <v>29700</v>
      </c>
    </row>
    <row r="2642" spans="1:8" ht="15.75">
      <c r="A2642" s="3" t="s">
        <v>13</v>
      </c>
      <c r="B2642" s="2" t="s">
        <v>2116</v>
      </c>
      <c r="C2642" s="2" t="s">
        <v>2113</v>
      </c>
      <c r="D2642" s="2" t="s">
        <v>2117</v>
      </c>
      <c r="E2642" s="4">
        <v>10</v>
      </c>
      <c r="F2642" s="4">
        <v>627200</v>
      </c>
      <c r="G2642" s="4">
        <v>62720</v>
      </c>
      <c r="H2642" s="4">
        <v>689920</v>
      </c>
    </row>
    <row r="2643" spans="1:8" ht="15.75">
      <c r="A2643" s="3" t="s">
        <v>13</v>
      </c>
      <c r="B2643" s="2" t="s">
        <v>2118</v>
      </c>
      <c r="C2643" s="2" t="s">
        <v>2113</v>
      </c>
      <c r="D2643" s="2" t="s">
        <v>2119</v>
      </c>
      <c r="E2643" s="4">
        <v>4</v>
      </c>
      <c r="F2643" s="4">
        <v>250880</v>
      </c>
      <c r="G2643" s="4">
        <v>25088</v>
      </c>
      <c r="H2643" s="4">
        <v>275968</v>
      </c>
    </row>
    <row r="2644" spans="1:8" ht="15.75">
      <c r="A2644" s="3" t="s">
        <v>13</v>
      </c>
      <c r="B2644" s="2" t="s">
        <v>2124</v>
      </c>
      <c r="C2644" s="2" t="s">
        <v>2113</v>
      </c>
      <c r="D2644" s="2" t="s">
        <v>2125</v>
      </c>
      <c r="E2644" s="4">
        <v>43</v>
      </c>
      <c r="F2644" s="4">
        <v>2279000</v>
      </c>
      <c r="G2644" s="4">
        <v>227900</v>
      </c>
      <c r="H2644" s="4">
        <v>2506900</v>
      </c>
    </row>
    <row r="2645" spans="1:8" ht="15.75">
      <c r="A2645" s="3" t="s">
        <v>13</v>
      </c>
      <c r="B2645" s="2" t="s">
        <v>2129</v>
      </c>
      <c r="C2645" s="2" t="s">
        <v>2126</v>
      </c>
      <c r="D2645" s="2" t="s">
        <v>2130</v>
      </c>
      <c r="E2645" s="4">
        <v>16</v>
      </c>
      <c r="F2645" s="4">
        <v>603840</v>
      </c>
      <c r="G2645" s="4">
        <v>60384</v>
      </c>
      <c r="H2645" s="4">
        <v>664224</v>
      </c>
    </row>
    <row r="2646" spans="1:8" ht="15.75">
      <c r="A2646" s="3" t="s">
        <v>13</v>
      </c>
      <c r="B2646" s="2" t="s">
        <v>2133</v>
      </c>
      <c r="C2646" s="2" t="s">
        <v>2126</v>
      </c>
      <c r="D2646" s="2" t="s">
        <v>2134</v>
      </c>
      <c r="E2646" s="4">
        <v>12</v>
      </c>
      <c r="F2646" s="4">
        <v>469080</v>
      </c>
      <c r="G2646" s="4">
        <v>46908</v>
      </c>
      <c r="H2646" s="4">
        <v>515988</v>
      </c>
    </row>
    <row r="2647" spans="1:8" ht="15.75">
      <c r="A2647" s="3" t="s">
        <v>13</v>
      </c>
      <c r="B2647" s="2" t="s">
        <v>2138</v>
      </c>
      <c r="C2647" s="2" t="s">
        <v>2126</v>
      </c>
      <c r="D2647" s="2" t="s">
        <v>2139</v>
      </c>
      <c r="E2647" s="4">
        <v>4</v>
      </c>
      <c r="F2647" s="4">
        <v>168000</v>
      </c>
      <c r="G2647" s="4">
        <v>16800</v>
      </c>
      <c r="H2647" s="4">
        <v>184800</v>
      </c>
    </row>
    <row r="2648" spans="1:8" ht="15.75">
      <c r="A2648" s="3" t="s">
        <v>13</v>
      </c>
      <c r="B2648" s="2" t="s">
        <v>2140</v>
      </c>
      <c r="C2648" s="2" t="s">
        <v>2126</v>
      </c>
      <c r="D2648" s="2" t="s">
        <v>2110</v>
      </c>
      <c r="E2648" s="4">
        <v>7</v>
      </c>
      <c r="F2648" s="4">
        <v>308000</v>
      </c>
      <c r="G2648" s="4">
        <v>30800</v>
      </c>
      <c r="H2648" s="4">
        <v>338800</v>
      </c>
    </row>
    <row r="2649" spans="1:8" ht="15.75">
      <c r="A2649" s="3" t="s">
        <v>13</v>
      </c>
      <c r="B2649" s="2" t="s">
        <v>2141</v>
      </c>
      <c r="C2649" s="2" t="s">
        <v>2126</v>
      </c>
      <c r="D2649" s="2" t="s">
        <v>2112</v>
      </c>
      <c r="E2649" s="4">
        <v>16</v>
      </c>
      <c r="F2649" s="4">
        <v>704000</v>
      </c>
      <c r="G2649" s="4">
        <v>70400</v>
      </c>
      <c r="H2649" s="4">
        <v>774400</v>
      </c>
    </row>
    <row r="2650" spans="1:8" ht="15.75">
      <c r="A2650" s="3" t="s">
        <v>13</v>
      </c>
      <c r="B2650" s="2" t="s">
        <v>2147</v>
      </c>
      <c r="C2650" s="2" t="s">
        <v>2146</v>
      </c>
      <c r="D2650" s="2" t="s">
        <v>2148</v>
      </c>
      <c r="E2650" s="4">
        <v>3</v>
      </c>
      <c r="F2650" s="4">
        <v>198240</v>
      </c>
      <c r="G2650" s="4">
        <v>19824</v>
      </c>
      <c r="H2650" s="4">
        <v>218064</v>
      </c>
    </row>
    <row r="2651" spans="1:8" ht="15.75">
      <c r="A2651" s="3" t="s">
        <v>13</v>
      </c>
      <c r="B2651" s="2" t="s">
        <v>2157</v>
      </c>
      <c r="C2651" s="2" t="s">
        <v>2153</v>
      </c>
      <c r="D2651" s="2" t="s">
        <v>2158</v>
      </c>
      <c r="E2651" s="4">
        <v>5</v>
      </c>
      <c r="F2651" s="4">
        <v>389750</v>
      </c>
      <c r="G2651" s="4">
        <v>38975</v>
      </c>
      <c r="H2651" s="4">
        <v>428725</v>
      </c>
    </row>
    <row r="2652" spans="1:8" ht="15.75">
      <c r="A2652" s="3" t="s">
        <v>13</v>
      </c>
      <c r="B2652" s="2" t="s">
        <v>2161</v>
      </c>
      <c r="C2652" s="2" t="s">
        <v>2160</v>
      </c>
      <c r="D2652" s="2" t="s">
        <v>2162</v>
      </c>
      <c r="E2652" s="4">
        <v>5</v>
      </c>
      <c r="F2652" s="4">
        <v>389750</v>
      </c>
      <c r="G2652" s="4">
        <v>38975</v>
      </c>
      <c r="H2652" s="4">
        <v>428725</v>
      </c>
    </row>
    <row r="2653" spans="1:8" ht="15.75">
      <c r="A2653" s="3" t="s">
        <v>13</v>
      </c>
      <c r="B2653" s="2" t="s">
        <v>2166</v>
      </c>
      <c r="C2653" s="2" t="s">
        <v>2153</v>
      </c>
      <c r="D2653" s="2" t="s">
        <v>2091</v>
      </c>
      <c r="E2653" s="4">
        <v>3</v>
      </c>
      <c r="F2653" s="4">
        <v>195000</v>
      </c>
      <c r="G2653" s="4">
        <v>19500</v>
      </c>
      <c r="H2653" s="4">
        <v>214500</v>
      </c>
    </row>
    <row r="2654" spans="1:8" ht="15.75">
      <c r="A2654" s="3" t="s">
        <v>13</v>
      </c>
      <c r="B2654" s="2" t="s">
        <v>2171</v>
      </c>
      <c r="C2654" s="2" t="s">
        <v>2170</v>
      </c>
      <c r="D2654" s="2" t="s">
        <v>2172</v>
      </c>
      <c r="E2654" s="4">
        <v>23</v>
      </c>
      <c r="F2654" s="4">
        <v>920000</v>
      </c>
      <c r="G2654" s="4">
        <v>92000</v>
      </c>
      <c r="H2654" s="4">
        <v>1012000</v>
      </c>
    </row>
    <row r="2655" spans="1:8" ht="15.75">
      <c r="A2655" s="3" t="s">
        <v>13</v>
      </c>
      <c r="B2655" s="2" t="s">
        <v>2174</v>
      </c>
      <c r="C2655" s="2" t="s">
        <v>2173</v>
      </c>
      <c r="D2655" s="2" t="s">
        <v>2175</v>
      </c>
      <c r="E2655" s="4">
        <v>135</v>
      </c>
      <c r="F2655" s="4">
        <v>7333200</v>
      </c>
      <c r="G2655" s="4">
        <v>733320</v>
      </c>
      <c r="H2655" s="4">
        <v>8066520</v>
      </c>
    </row>
    <row r="2656" spans="1:8" ht="15.75">
      <c r="A2656" s="3" t="s">
        <v>13</v>
      </c>
      <c r="B2656" s="2" t="s">
        <v>2177</v>
      </c>
      <c r="C2656" s="2" t="s">
        <v>2176</v>
      </c>
      <c r="D2656" s="2" t="s">
        <v>2178</v>
      </c>
      <c r="E2656" s="4">
        <v>616</v>
      </c>
      <c r="F2656" s="4">
        <v>14764800</v>
      </c>
      <c r="G2656" s="4">
        <v>1476480</v>
      </c>
      <c r="H2656" s="4">
        <v>16241280</v>
      </c>
    </row>
    <row r="2657" spans="1:8" ht="15.75">
      <c r="A2657" s="3" t="s">
        <v>13</v>
      </c>
      <c r="B2657" s="2" t="s">
        <v>2180</v>
      </c>
      <c r="C2657" s="2" t="s">
        <v>2179</v>
      </c>
      <c r="D2657" s="2" t="s">
        <v>2181</v>
      </c>
      <c r="E2657" s="4">
        <v>890</v>
      </c>
      <c r="F2657" s="4">
        <v>18195800</v>
      </c>
      <c r="G2657" s="4">
        <v>1819580</v>
      </c>
      <c r="H2657" s="4">
        <v>20015380</v>
      </c>
    </row>
    <row r="2658" spans="1:8" ht="15.75">
      <c r="A2658" s="3" t="s">
        <v>13</v>
      </c>
      <c r="B2658" s="2" t="s">
        <v>2187</v>
      </c>
      <c r="C2658" s="2" t="s">
        <v>2186</v>
      </c>
      <c r="D2658" s="2" t="s">
        <v>2188</v>
      </c>
      <c r="E2658" s="4">
        <v>575</v>
      </c>
      <c r="F2658" s="4">
        <v>16983250</v>
      </c>
      <c r="G2658" s="4">
        <v>1698325</v>
      </c>
      <c r="H2658" s="4">
        <v>18681575</v>
      </c>
    </row>
    <row r="2659" spans="1:8" ht="15.75">
      <c r="A2659" s="3" t="s">
        <v>13</v>
      </c>
      <c r="B2659" s="2" t="s">
        <v>2189</v>
      </c>
      <c r="C2659" s="2" t="s">
        <v>2186</v>
      </c>
      <c r="D2659" s="2" t="s">
        <v>2190</v>
      </c>
      <c r="E2659" s="4">
        <v>500</v>
      </c>
      <c r="F2659" s="4">
        <v>10500000</v>
      </c>
      <c r="G2659" s="4">
        <v>1050000</v>
      </c>
      <c r="H2659" s="4">
        <v>11550000</v>
      </c>
    </row>
    <row r="2660" spans="1:8" ht="15.75">
      <c r="A2660" s="3" t="s">
        <v>13</v>
      </c>
      <c r="B2660" s="2" t="s">
        <v>2197</v>
      </c>
      <c r="C2660" s="2" t="s">
        <v>2186</v>
      </c>
      <c r="D2660" s="2" t="s">
        <v>2198</v>
      </c>
      <c r="E2660" s="4">
        <v>50</v>
      </c>
      <c r="F2660" s="4">
        <v>1472500</v>
      </c>
      <c r="G2660" s="4">
        <v>147250</v>
      </c>
      <c r="H2660" s="4">
        <v>1619750</v>
      </c>
    </row>
    <row r="2661" spans="1:8" ht="15.75">
      <c r="A2661" s="3" t="s">
        <v>13</v>
      </c>
      <c r="B2661" s="2" t="s">
        <v>2199</v>
      </c>
      <c r="C2661" s="2" t="s">
        <v>2186</v>
      </c>
      <c r="D2661" s="2" t="s">
        <v>2200</v>
      </c>
      <c r="E2661" s="4">
        <v>20</v>
      </c>
      <c r="F2661" s="4">
        <v>589000</v>
      </c>
      <c r="G2661" s="4">
        <v>58900</v>
      </c>
      <c r="H2661" s="4">
        <v>647900</v>
      </c>
    </row>
    <row r="2662" spans="1:8" ht="15.75">
      <c r="A2662" s="3" t="s">
        <v>13</v>
      </c>
      <c r="B2662" s="2" t="s">
        <v>2209</v>
      </c>
      <c r="C2662" s="2" t="s">
        <v>2186</v>
      </c>
      <c r="D2662" s="2" t="s">
        <v>2210</v>
      </c>
      <c r="E2662" s="4">
        <v>10</v>
      </c>
      <c r="F2662" s="4">
        <v>294500</v>
      </c>
      <c r="G2662" s="4">
        <v>29450</v>
      </c>
      <c r="H2662" s="4">
        <v>323950</v>
      </c>
    </row>
    <row r="2663" spans="1:8" ht="15.75">
      <c r="A2663" s="3" t="s">
        <v>13</v>
      </c>
      <c r="B2663" s="2" t="s">
        <v>2211</v>
      </c>
      <c r="C2663" s="2" t="s">
        <v>2186</v>
      </c>
      <c r="D2663" s="2" t="s">
        <v>2212</v>
      </c>
      <c r="E2663" s="4">
        <v>30</v>
      </c>
      <c r="F2663" s="4">
        <v>883500</v>
      </c>
      <c r="G2663" s="4">
        <v>88350</v>
      </c>
      <c r="H2663" s="4">
        <v>971850</v>
      </c>
    </row>
    <row r="2664" spans="1:8" ht="15.75">
      <c r="A2664" s="3" t="s">
        <v>13</v>
      </c>
      <c r="B2664" s="2" t="s">
        <v>2215</v>
      </c>
      <c r="C2664" s="2" t="s">
        <v>2186</v>
      </c>
      <c r="D2664" s="2" t="s">
        <v>2216</v>
      </c>
      <c r="E2664" s="4">
        <v>10</v>
      </c>
      <c r="F2664" s="4">
        <v>294500</v>
      </c>
      <c r="G2664" s="4">
        <v>29450</v>
      </c>
      <c r="H2664" s="4">
        <v>323950</v>
      </c>
    </row>
    <row r="2665" spans="1:8" ht="15.75">
      <c r="A2665" s="3" t="s">
        <v>13</v>
      </c>
      <c r="B2665" s="2" t="s">
        <v>2218</v>
      </c>
      <c r="C2665" s="2" t="s">
        <v>2217</v>
      </c>
      <c r="D2665" s="2" t="s">
        <v>2219</v>
      </c>
      <c r="E2665" s="4">
        <v>-109</v>
      </c>
      <c r="F2665" s="4">
        <v>-2617090</v>
      </c>
      <c r="G2665" s="4">
        <v>-261709</v>
      </c>
      <c r="H2665" s="4">
        <v>-2878799</v>
      </c>
    </row>
    <row r="2666" spans="1:8" ht="15.75">
      <c r="A2666" s="3" t="s">
        <v>13</v>
      </c>
      <c r="B2666" s="2" t="s">
        <v>2222</v>
      </c>
      <c r="C2666" s="2" t="s">
        <v>2221</v>
      </c>
      <c r="D2666" s="2" t="s">
        <v>2223</v>
      </c>
      <c r="E2666" s="4">
        <v>1512</v>
      </c>
      <c r="F2666" s="4">
        <v>42336000</v>
      </c>
      <c r="G2666" s="4">
        <v>4233600</v>
      </c>
      <c r="H2666" s="4">
        <v>46569600</v>
      </c>
    </row>
    <row r="2667" spans="1:8" ht="15.75">
      <c r="A2667" s="3" t="s">
        <v>13</v>
      </c>
      <c r="B2667" s="2" t="s">
        <v>2227</v>
      </c>
      <c r="C2667" s="2" t="s">
        <v>2224</v>
      </c>
      <c r="D2667" s="2" t="s">
        <v>2228</v>
      </c>
      <c r="E2667" s="4">
        <v>848</v>
      </c>
      <c r="F2667" s="4">
        <v>18656000</v>
      </c>
      <c r="G2667" s="4">
        <v>1865600</v>
      </c>
      <c r="H2667" s="4">
        <v>20521600</v>
      </c>
    </row>
    <row r="2668" spans="1:8" ht="15.75">
      <c r="A2668" s="3" t="s">
        <v>13</v>
      </c>
      <c r="B2668" s="2" t="s">
        <v>2239</v>
      </c>
      <c r="C2668" s="2" t="s">
        <v>2238</v>
      </c>
      <c r="D2668" s="2" t="s">
        <v>2240</v>
      </c>
      <c r="E2668" s="4">
        <v>20</v>
      </c>
      <c r="F2668" s="4">
        <v>608550</v>
      </c>
      <c r="G2668" s="4">
        <v>60855</v>
      </c>
      <c r="H2668" s="4">
        <v>669405</v>
      </c>
    </row>
    <row r="2669" spans="1:8" ht="15.75">
      <c r="A2669" s="3" t="s">
        <v>13</v>
      </c>
      <c r="B2669" s="2" t="s">
        <v>2242</v>
      </c>
      <c r="C2669" s="2" t="s">
        <v>2241</v>
      </c>
      <c r="D2669" s="2" t="s">
        <v>2243</v>
      </c>
      <c r="E2669" s="4">
        <v>2</v>
      </c>
      <c r="F2669" s="4">
        <v>91650</v>
      </c>
      <c r="G2669" s="4">
        <v>9165</v>
      </c>
      <c r="H2669" s="4">
        <v>100815</v>
      </c>
    </row>
    <row r="2670" spans="1:8" ht="15.75">
      <c r="A2670" s="3" t="s">
        <v>13</v>
      </c>
      <c r="B2670" s="2" t="s">
        <v>2250</v>
      </c>
      <c r="C2670" s="2" t="s">
        <v>2249</v>
      </c>
      <c r="D2670" s="2"/>
      <c r="E2670" s="4">
        <v>9</v>
      </c>
      <c r="F2670" s="4">
        <v>379800</v>
      </c>
      <c r="G2670" s="4">
        <v>37980</v>
      </c>
      <c r="H2670" s="4">
        <v>417780</v>
      </c>
    </row>
    <row r="2671" spans="1:8" ht="15.75">
      <c r="A2671" s="3" t="s">
        <v>13</v>
      </c>
      <c r="B2671" s="2" t="s">
        <v>2255</v>
      </c>
      <c r="C2671" s="2" t="s">
        <v>2254</v>
      </c>
      <c r="D2671" s="2" t="s">
        <v>2256</v>
      </c>
      <c r="E2671" s="4">
        <v>170</v>
      </c>
      <c r="F2671" s="4">
        <v>1450100</v>
      </c>
      <c r="G2671" s="4">
        <v>145010</v>
      </c>
      <c r="H2671" s="4">
        <v>1595110</v>
      </c>
    </row>
    <row r="2672" spans="1:8" ht="15.75">
      <c r="A2672" s="3" t="s">
        <v>13</v>
      </c>
      <c r="B2672" s="2" t="s">
        <v>2264</v>
      </c>
      <c r="C2672" s="2" t="s">
        <v>2263</v>
      </c>
      <c r="D2672" s="2" t="s">
        <v>2265</v>
      </c>
      <c r="E2672" s="4">
        <v>782</v>
      </c>
      <c r="F2672" s="4">
        <v>6592260</v>
      </c>
      <c r="G2672" s="4">
        <v>659226</v>
      </c>
      <c r="H2672" s="4">
        <v>7251486</v>
      </c>
    </row>
    <row r="2673" spans="1:8" ht="15.75">
      <c r="A2673" s="3" t="s">
        <v>13</v>
      </c>
      <c r="B2673" s="2" t="s">
        <v>2267</v>
      </c>
      <c r="C2673" s="2" t="s">
        <v>2266</v>
      </c>
      <c r="D2673" s="2" t="s">
        <v>2268</v>
      </c>
      <c r="E2673" s="4">
        <v>410</v>
      </c>
      <c r="F2673" s="4">
        <v>4713520</v>
      </c>
      <c r="G2673" s="4">
        <v>471352</v>
      </c>
      <c r="H2673" s="4">
        <v>5184872</v>
      </c>
    </row>
    <row r="2674" spans="1:8" ht="15.75">
      <c r="A2674" s="3" t="s">
        <v>13</v>
      </c>
      <c r="B2674" s="2" t="s">
        <v>2270</v>
      </c>
      <c r="C2674" s="2" t="s">
        <v>2269</v>
      </c>
      <c r="D2674" s="2" t="s">
        <v>2271</v>
      </c>
      <c r="E2674" s="4">
        <v>202</v>
      </c>
      <c r="F2674" s="4">
        <v>3680000</v>
      </c>
      <c r="G2674" s="4">
        <v>368000</v>
      </c>
      <c r="H2674" s="4">
        <v>4048000</v>
      </c>
    </row>
    <row r="2675" spans="1:8" ht="15.75">
      <c r="A2675" s="3" t="s">
        <v>13</v>
      </c>
      <c r="B2675" s="2" t="s">
        <v>2273</v>
      </c>
      <c r="C2675" s="2" t="s">
        <v>2272</v>
      </c>
      <c r="D2675" s="2" t="s">
        <v>2274</v>
      </c>
      <c r="E2675" s="4">
        <v>327</v>
      </c>
      <c r="F2675" s="4">
        <v>6643540</v>
      </c>
      <c r="G2675" s="4">
        <v>664354</v>
      </c>
      <c r="H2675" s="4">
        <v>7307894</v>
      </c>
    </row>
    <row r="2676" spans="1:8" ht="15.75">
      <c r="A2676" s="3" t="s">
        <v>13</v>
      </c>
      <c r="B2676" s="2" t="s">
        <v>2278</v>
      </c>
      <c r="C2676" s="2" t="s">
        <v>2277</v>
      </c>
      <c r="D2676" s="2" t="s">
        <v>2279</v>
      </c>
      <c r="E2676" s="4">
        <v>20</v>
      </c>
      <c r="F2676" s="4">
        <v>440000</v>
      </c>
      <c r="G2676" s="4">
        <v>44000</v>
      </c>
      <c r="H2676" s="4">
        <v>484000</v>
      </c>
    </row>
    <row r="2677" spans="1:8" ht="15.75">
      <c r="A2677" s="3" t="s">
        <v>13</v>
      </c>
      <c r="B2677" s="2" t="s">
        <v>2281</v>
      </c>
      <c r="C2677" s="2" t="s">
        <v>2280</v>
      </c>
      <c r="D2677" s="2" t="s">
        <v>2282</v>
      </c>
      <c r="E2677" s="4">
        <v>10</v>
      </c>
      <c r="F2677" s="4">
        <v>109800</v>
      </c>
      <c r="G2677" s="4">
        <v>10980</v>
      </c>
      <c r="H2677" s="4">
        <v>120780</v>
      </c>
    </row>
    <row r="2678" spans="1:8" ht="15.75">
      <c r="A2678" s="3" t="s">
        <v>13</v>
      </c>
      <c r="B2678" s="2" t="s">
        <v>2310</v>
      </c>
      <c r="C2678" s="2" t="s">
        <v>2303</v>
      </c>
      <c r="D2678" s="2" t="s">
        <v>2311</v>
      </c>
      <c r="E2678" s="4">
        <v>10</v>
      </c>
      <c r="F2678" s="4">
        <v>51450</v>
      </c>
      <c r="G2678" s="4">
        <v>5145</v>
      </c>
      <c r="H2678" s="4">
        <v>56595</v>
      </c>
    </row>
    <row r="2679" spans="1:8" ht="15.75">
      <c r="A2679" s="3" t="s">
        <v>13</v>
      </c>
      <c r="B2679" s="2" t="s">
        <v>2313</v>
      </c>
      <c r="C2679" s="2" t="s">
        <v>2312</v>
      </c>
      <c r="D2679" s="2" t="s">
        <v>2314</v>
      </c>
      <c r="E2679" s="4">
        <v>15</v>
      </c>
      <c r="F2679" s="4">
        <v>63225</v>
      </c>
      <c r="G2679" s="4">
        <v>6323</v>
      </c>
      <c r="H2679" s="4">
        <v>69548</v>
      </c>
    </row>
    <row r="2680" spans="1:8" ht="15.75">
      <c r="A2680" s="3" t="s">
        <v>13</v>
      </c>
      <c r="B2680" s="2" t="s">
        <v>2339</v>
      </c>
      <c r="C2680" s="2" t="s">
        <v>299</v>
      </c>
      <c r="D2680" s="2" t="s">
        <v>2340</v>
      </c>
      <c r="E2680" s="4">
        <v>20</v>
      </c>
      <c r="F2680" s="4">
        <v>57700</v>
      </c>
      <c r="G2680" s="4">
        <v>5770</v>
      </c>
      <c r="H2680" s="4">
        <v>63470</v>
      </c>
    </row>
    <row r="2681" spans="1:8" ht="15.75">
      <c r="A2681" s="3" t="s">
        <v>13</v>
      </c>
      <c r="B2681" s="2" t="s">
        <v>2393</v>
      </c>
      <c r="C2681" s="2" t="s">
        <v>236</v>
      </c>
      <c r="D2681" s="2" t="s">
        <v>2394</v>
      </c>
      <c r="E2681" s="4">
        <v>2</v>
      </c>
      <c r="F2681" s="4">
        <v>9554</v>
      </c>
      <c r="G2681" s="4">
        <v>955</v>
      </c>
      <c r="H2681" s="4">
        <v>10509</v>
      </c>
    </row>
    <row r="2682" spans="1:8" ht="15.75">
      <c r="A2682" s="3" t="s">
        <v>13</v>
      </c>
      <c r="B2682" s="2" t="s">
        <v>2397</v>
      </c>
      <c r="C2682" s="2" t="s">
        <v>236</v>
      </c>
      <c r="D2682" s="2" t="s">
        <v>2398</v>
      </c>
      <c r="E2682" s="4">
        <v>48</v>
      </c>
      <c r="F2682" s="4">
        <v>258192</v>
      </c>
      <c r="G2682" s="4">
        <v>25818</v>
      </c>
      <c r="H2682" s="4">
        <v>284010</v>
      </c>
    </row>
    <row r="2683" spans="1:8" ht="15.75">
      <c r="A2683" s="3" t="s">
        <v>13</v>
      </c>
      <c r="B2683" s="2" t="s">
        <v>2400</v>
      </c>
      <c r="C2683" s="2" t="s">
        <v>236</v>
      </c>
      <c r="D2683" s="2" t="s">
        <v>2401</v>
      </c>
      <c r="E2683" s="4">
        <v>32</v>
      </c>
      <c r="F2683" s="4">
        <v>219328</v>
      </c>
      <c r="G2683" s="4">
        <v>21933</v>
      </c>
      <c r="H2683" s="4">
        <v>241261</v>
      </c>
    </row>
    <row r="2684" spans="1:8" ht="15.75">
      <c r="A2684" s="3" t="s">
        <v>13</v>
      </c>
      <c r="B2684" s="2" t="s">
        <v>2402</v>
      </c>
      <c r="C2684" s="2" t="s">
        <v>236</v>
      </c>
      <c r="D2684" s="2" t="s">
        <v>2403</v>
      </c>
      <c r="E2684" s="4">
        <v>10</v>
      </c>
      <c r="F2684" s="4">
        <v>82670</v>
      </c>
      <c r="G2684" s="4">
        <v>8267</v>
      </c>
      <c r="H2684" s="4">
        <v>90937</v>
      </c>
    </row>
    <row r="2685" spans="1:8" ht="15.75">
      <c r="A2685" s="3" t="s">
        <v>13</v>
      </c>
      <c r="B2685" s="2" t="s">
        <v>2404</v>
      </c>
      <c r="C2685" s="2" t="s">
        <v>236</v>
      </c>
      <c r="D2685" s="2" t="s">
        <v>2405</v>
      </c>
      <c r="E2685" s="4">
        <v>10</v>
      </c>
      <c r="F2685" s="4">
        <v>97420</v>
      </c>
      <c r="G2685" s="4">
        <v>9742</v>
      </c>
      <c r="H2685" s="4">
        <v>107162</v>
      </c>
    </row>
    <row r="2686" spans="1:8" ht="15.75">
      <c r="A2686" s="3" t="s">
        <v>13</v>
      </c>
      <c r="B2686" s="2" t="s">
        <v>2406</v>
      </c>
      <c r="C2686" s="2" t="s">
        <v>236</v>
      </c>
      <c r="D2686" s="2" t="s">
        <v>2407</v>
      </c>
      <c r="E2686" s="4">
        <v>4</v>
      </c>
      <c r="F2686" s="4">
        <v>13456</v>
      </c>
      <c r="G2686" s="4">
        <v>1346</v>
      </c>
      <c r="H2686" s="4">
        <v>14802</v>
      </c>
    </row>
    <row r="2687" spans="1:8" ht="15.75">
      <c r="A2687" s="3" t="s">
        <v>13</v>
      </c>
      <c r="B2687" s="2" t="s">
        <v>2432</v>
      </c>
      <c r="C2687" s="2" t="s">
        <v>267</v>
      </c>
      <c r="D2687" s="2" t="s">
        <v>2433</v>
      </c>
      <c r="E2687" s="4">
        <v>40</v>
      </c>
      <c r="F2687" s="4">
        <v>204720</v>
      </c>
      <c r="G2687" s="4">
        <v>20472</v>
      </c>
      <c r="H2687" s="4">
        <v>225192</v>
      </c>
    </row>
    <row r="2688" spans="1:8" ht="15.75">
      <c r="A2688" s="3" t="s">
        <v>13</v>
      </c>
      <c r="B2688" s="2" t="s">
        <v>2436</v>
      </c>
      <c r="C2688" s="2" t="s">
        <v>267</v>
      </c>
      <c r="D2688" s="2" t="s">
        <v>2437</v>
      </c>
      <c r="E2688" s="4">
        <v>152</v>
      </c>
      <c r="F2688" s="4">
        <v>745720</v>
      </c>
      <c r="G2688" s="4">
        <v>74573</v>
      </c>
      <c r="H2688" s="4">
        <v>820293</v>
      </c>
    </row>
    <row r="2689" spans="1:8" ht="15.75">
      <c r="A2689" s="3" t="s">
        <v>13</v>
      </c>
      <c r="B2689" s="2" t="s">
        <v>2440</v>
      </c>
      <c r="C2689" s="2" t="s">
        <v>267</v>
      </c>
      <c r="D2689" s="2" t="s">
        <v>2441</v>
      </c>
      <c r="E2689" s="4">
        <v>80</v>
      </c>
      <c r="F2689" s="4">
        <v>587440</v>
      </c>
      <c r="G2689" s="4">
        <v>58744</v>
      </c>
      <c r="H2689" s="4">
        <v>646184</v>
      </c>
    </row>
    <row r="2690" spans="1:8" ht="15.75">
      <c r="A2690" s="3" t="s">
        <v>13</v>
      </c>
      <c r="B2690" s="2" t="s">
        <v>2442</v>
      </c>
      <c r="C2690" s="2" t="s">
        <v>267</v>
      </c>
      <c r="D2690" s="2" t="s">
        <v>2443</v>
      </c>
      <c r="E2690" s="4">
        <v>59</v>
      </c>
      <c r="F2690" s="4">
        <v>500733</v>
      </c>
      <c r="G2690" s="4">
        <v>50074</v>
      </c>
      <c r="H2690" s="4">
        <v>550807</v>
      </c>
    </row>
    <row r="2691" spans="1:8" ht="15.75">
      <c r="A2691" s="3" t="s">
        <v>13</v>
      </c>
      <c r="B2691" s="2" t="s">
        <v>2444</v>
      </c>
      <c r="C2691" s="2" t="s">
        <v>267</v>
      </c>
      <c r="D2691" s="2" t="s">
        <v>2445</v>
      </c>
      <c r="E2691" s="4">
        <v>35</v>
      </c>
      <c r="F2691" s="4">
        <v>334665</v>
      </c>
      <c r="G2691" s="4">
        <v>33467</v>
      </c>
      <c r="H2691" s="4">
        <v>368132</v>
      </c>
    </row>
    <row r="2692" spans="1:8" ht="15.75">
      <c r="A2692" s="3" t="s">
        <v>13</v>
      </c>
      <c r="B2692" s="2" t="s">
        <v>2446</v>
      </c>
      <c r="C2692" s="2" t="s">
        <v>267</v>
      </c>
      <c r="D2692" s="2" t="s">
        <v>2447</v>
      </c>
      <c r="E2692" s="4">
        <v>8</v>
      </c>
      <c r="F2692" s="4">
        <v>114400</v>
      </c>
      <c r="G2692" s="4">
        <v>11440</v>
      </c>
      <c r="H2692" s="4">
        <v>125840</v>
      </c>
    </row>
    <row r="2693" spans="1:8" ht="15.75">
      <c r="A2693" s="3" t="s">
        <v>13</v>
      </c>
      <c r="B2693" s="2" t="s">
        <v>2452</v>
      </c>
      <c r="C2693" s="2" t="s">
        <v>267</v>
      </c>
      <c r="D2693" s="2" t="s">
        <v>2328</v>
      </c>
      <c r="E2693" s="4">
        <v>5</v>
      </c>
      <c r="F2693" s="4">
        <v>94000</v>
      </c>
      <c r="G2693" s="4">
        <v>9400</v>
      </c>
      <c r="H2693" s="4">
        <v>103400</v>
      </c>
    </row>
    <row r="2694" spans="1:8" ht="15.75">
      <c r="A2694" s="3" t="s">
        <v>13</v>
      </c>
      <c r="B2694" s="2" t="s">
        <v>2463</v>
      </c>
      <c r="C2694" s="2" t="s">
        <v>271</v>
      </c>
      <c r="D2694" s="2" t="s">
        <v>2464</v>
      </c>
      <c r="E2694" s="4">
        <v>40</v>
      </c>
      <c r="F2694" s="4">
        <v>243360</v>
      </c>
      <c r="G2694" s="4">
        <v>24336</v>
      </c>
      <c r="H2694" s="4">
        <v>267696</v>
      </c>
    </row>
    <row r="2695" spans="1:8" ht="15.75">
      <c r="A2695" s="3" t="s">
        <v>13</v>
      </c>
      <c r="B2695" s="2" t="s">
        <v>2465</v>
      </c>
      <c r="C2695" s="2" t="s">
        <v>271</v>
      </c>
      <c r="D2695" s="2" t="s">
        <v>2466</v>
      </c>
      <c r="E2695" s="4">
        <v>50</v>
      </c>
      <c r="F2695" s="4">
        <v>358250</v>
      </c>
      <c r="G2695" s="4">
        <v>35825</v>
      </c>
      <c r="H2695" s="4">
        <v>394075</v>
      </c>
    </row>
    <row r="2696" spans="1:8" ht="15.75">
      <c r="A2696" s="3" t="s">
        <v>13</v>
      </c>
      <c r="B2696" s="2" t="s">
        <v>2469</v>
      </c>
      <c r="C2696" s="2" t="s">
        <v>271</v>
      </c>
      <c r="D2696" s="2" t="s">
        <v>2470</v>
      </c>
      <c r="E2696" s="4">
        <v>5</v>
      </c>
      <c r="F2696" s="4">
        <v>47265</v>
      </c>
      <c r="G2696" s="4">
        <v>4727</v>
      </c>
      <c r="H2696" s="4">
        <v>51992</v>
      </c>
    </row>
    <row r="2697" spans="1:8" ht="15.75">
      <c r="A2697" s="3" t="s">
        <v>13</v>
      </c>
      <c r="B2697" s="2" t="s">
        <v>2473</v>
      </c>
      <c r="C2697" s="2" t="s">
        <v>264</v>
      </c>
      <c r="D2697" s="2" t="s">
        <v>2474</v>
      </c>
      <c r="E2697" s="4">
        <v>676</v>
      </c>
      <c r="F2697" s="4">
        <v>2573850</v>
      </c>
      <c r="G2697" s="4">
        <v>257385</v>
      </c>
      <c r="H2697" s="4">
        <v>2831235</v>
      </c>
    </row>
    <row r="2698" spans="1:8" ht="15.75">
      <c r="A2698" s="3" t="s">
        <v>13</v>
      </c>
      <c r="B2698" s="2" t="s">
        <v>2479</v>
      </c>
      <c r="C2698" s="2" t="s">
        <v>264</v>
      </c>
      <c r="D2698" s="2" t="s">
        <v>2480</v>
      </c>
      <c r="E2698" s="4">
        <v>965</v>
      </c>
      <c r="F2698" s="4">
        <v>4532275</v>
      </c>
      <c r="G2698" s="4">
        <v>453229</v>
      </c>
      <c r="H2698" s="4">
        <v>4985504</v>
      </c>
    </row>
    <row r="2699" spans="1:8" ht="15.75">
      <c r="A2699" s="3" t="s">
        <v>13</v>
      </c>
      <c r="B2699" s="2" t="s">
        <v>2484</v>
      </c>
      <c r="C2699" s="2" t="s">
        <v>264</v>
      </c>
      <c r="D2699" s="2" t="s">
        <v>2485</v>
      </c>
      <c r="E2699" s="4">
        <v>279</v>
      </c>
      <c r="F2699" s="4">
        <v>1580445</v>
      </c>
      <c r="G2699" s="4">
        <v>158048</v>
      </c>
      <c r="H2699" s="4">
        <v>1738493</v>
      </c>
    </row>
    <row r="2700" spans="1:8" ht="15.75">
      <c r="A2700" s="3" t="s">
        <v>13</v>
      </c>
      <c r="B2700" s="2" t="s">
        <v>2486</v>
      </c>
      <c r="C2700" s="2" t="s">
        <v>264</v>
      </c>
      <c r="D2700" s="2" t="s">
        <v>2487</v>
      </c>
      <c r="E2700" s="4">
        <v>263</v>
      </c>
      <c r="F2700" s="4">
        <v>1743427</v>
      </c>
      <c r="G2700" s="4">
        <v>174342</v>
      </c>
      <c r="H2700" s="4">
        <v>1917769</v>
      </c>
    </row>
    <row r="2701" spans="1:8" ht="15.75">
      <c r="A2701" s="3" t="s">
        <v>13</v>
      </c>
      <c r="B2701" s="2" t="s">
        <v>2488</v>
      </c>
      <c r="C2701" s="2" t="s">
        <v>264</v>
      </c>
      <c r="D2701" s="2" t="s">
        <v>2489</v>
      </c>
      <c r="E2701" s="4">
        <v>70</v>
      </c>
      <c r="F2701" s="4">
        <v>166670</v>
      </c>
      <c r="G2701" s="4">
        <v>16667</v>
      </c>
      <c r="H2701" s="4">
        <v>183337</v>
      </c>
    </row>
    <row r="2702" spans="1:8" ht="15.75">
      <c r="A2702" s="3" t="s">
        <v>13</v>
      </c>
      <c r="B2702" s="2" t="s">
        <v>2490</v>
      </c>
      <c r="C2702" s="2" t="s">
        <v>264</v>
      </c>
      <c r="D2702" s="2" t="s">
        <v>2491</v>
      </c>
      <c r="E2702" s="4">
        <v>130</v>
      </c>
      <c r="F2702" s="4">
        <v>975450</v>
      </c>
      <c r="G2702" s="4">
        <v>97545</v>
      </c>
      <c r="H2702" s="4">
        <v>1072995</v>
      </c>
    </row>
    <row r="2703" spans="1:8" ht="15.75">
      <c r="A2703" s="3" t="s">
        <v>13</v>
      </c>
      <c r="B2703" s="2" t="s">
        <v>2492</v>
      </c>
      <c r="C2703" s="2" t="s">
        <v>264</v>
      </c>
      <c r="D2703" s="2" t="s">
        <v>2493</v>
      </c>
      <c r="E2703" s="4">
        <v>24</v>
      </c>
      <c r="F2703" s="4">
        <v>247128</v>
      </c>
      <c r="G2703" s="4">
        <v>24712</v>
      </c>
      <c r="H2703" s="4">
        <v>271840</v>
      </c>
    </row>
    <row r="2704" spans="1:8" ht="15.75">
      <c r="A2704" s="3" t="s">
        <v>13</v>
      </c>
      <c r="B2704" s="2" t="s">
        <v>2494</v>
      </c>
      <c r="C2704" s="2" t="s">
        <v>264</v>
      </c>
      <c r="D2704" s="2" t="s">
        <v>2495</v>
      </c>
      <c r="E2704" s="4">
        <v>320</v>
      </c>
      <c r="F2704" s="4">
        <v>827510</v>
      </c>
      <c r="G2704" s="4">
        <v>82751</v>
      </c>
      <c r="H2704" s="4">
        <v>910261</v>
      </c>
    </row>
    <row r="2705" spans="1:8" ht="15.75">
      <c r="A2705" s="3" t="s">
        <v>13</v>
      </c>
      <c r="B2705" s="2" t="s">
        <v>2496</v>
      </c>
      <c r="C2705" s="2" t="s">
        <v>264</v>
      </c>
      <c r="D2705" s="2" t="s">
        <v>2497</v>
      </c>
      <c r="E2705" s="4">
        <v>95</v>
      </c>
      <c r="F2705" s="4">
        <v>1063920</v>
      </c>
      <c r="G2705" s="4">
        <v>106392</v>
      </c>
      <c r="H2705" s="4">
        <v>1170312</v>
      </c>
    </row>
    <row r="2706" spans="1:8" ht="15.75">
      <c r="A2706" s="3" t="s">
        <v>13</v>
      </c>
      <c r="B2706" s="2" t="s">
        <v>2499</v>
      </c>
      <c r="C2706" s="2" t="s">
        <v>264</v>
      </c>
      <c r="D2706" s="2" t="s">
        <v>2500</v>
      </c>
      <c r="E2706" s="4">
        <v>50</v>
      </c>
      <c r="F2706" s="4">
        <v>185500</v>
      </c>
      <c r="G2706" s="4">
        <v>18550</v>
      </c>
      <c r="H2706" s="4">
        <v>204050</v>
      </c>
    </row>
    <row r="2707" spans="1:8" ht="15.75">
      <c r="A2707" s="3" t="s">
        <v>13</v>
      </c>
      <c r="B2707" s="2" t="s">
        <v>2501</v>
      </c>
      <c r="C2707" s="2" t="s">
        <v>264</v>
      </c>
      <c r="D2707" s="2" t="s">
        <v>2454</v>
      </c>
      <c r="E2707" s="4">
        <v>20</v>
      </c>
      <c r="F2707" s="4">
        <v>414000</v>
      </c>
      <c r="G2707" s="4">
        <v>41400</v>
      </c>
      <c r="H2707" s="4">
        <v>455400</v>
      </c>
    </row>
    <row r="2708" spans="1:8" ht="15.75">
      <c r="A2708" s="3" t="s">
        <v>13</v>
      </c>
      <c r="B2708" s="2" t="s">
        <v>2503</v>
      </c>
      <c r="C2708" s="2" t="s">
        <v>264</v>
      </c>
      <c r="D2708" s="2" t="s">
        <v>2504</v>
      </c>
      <c r="E2708" s="4">
        <v>140</v>
      </c>
      <c r="F2708" s="4">
        <v>425810</v>
      </c>
      <c r="G2708" s="4">
        <v>42581</v>
      </c>
      <c r="H2708" s="4">
        <v>468391</v>
      </c>
    </row>
    <row r="2709" spans="1:8" ht="15.75">
      <c r="A2709" s="3" t="s">
        <v>13</v>
      </c>
      <c r="B2709" s="2" t="s">
        <v>2505</v>
      </c>
      <c r="C2709" s="2" t="s">
        <v>264</v>
      </c>
      <c r="D2709" s="2" t="s">
        <v>2506</v>
      </c>
      <c r="E2709" s="4">
        <v>3</v>
      </c>
      <c r="F2709" s="4">
        <v>72000</v>
      </c>
      <c r="G2709" s="4">
        <v>7200</v>
      </c>
      <c r="H2709" s="4">
        <v>79200</v>
      </c>
    </row>
    <row r="2710" spans="1:8" ht="15.75">
      <c r="A2710" s="3" t="s">
        <v>13</v>
      </c>
      <c r="B2710" s="2" t="s">
        <v>2509</v>
      </c>
      <c r="C2710" s="2" t="s">
        <v>264</v>
      </c>
      <c r="D2710" s="2" t="s">
        <v>2510</v>
      </c>
      <c r="E2710" s="4">
        <v>40</v>
      </c>
      <c r="F2710" s="4">
        <v>161160</v>
      </c>
      <c r="G2710" s="4">
        <v>16116</v>
      </c>
      <c r="H2710" s="4">
        <v>177276</v>
      </c>
    </row>
    <row r="2711" spans="1:8" ht="15.75">
      <c r="A2711" s="3" t="s">
        <v>13</v>
      </c>
      <c r="B2711" s="2" t="s">
        <v>2511</v>
      </c>
      <c r="C2711" s="2" t="s">
        <v>264</v>
      </c>
      <c r="D2711" s="2" t="s">
        <v>2512</v>
      </c>
      <c r="E2711" s="4">
        <v>10</v>
      </c>
      <c r="F2711" s="4">
        <v>42330</v>
      </c>
      <c r="G2711" s="4">
        <v>4233</v>
      </c>
      <c r="H2711" s="4">
        <v>46563</v>
      </c>
    </row>
    <row r="2712" spans="1:8" ht="15.75">
      <c r="A2712" s="3" t="s">
        <v>13</v>
      </c>
      <c r="B2712" s="2" t="s">
        <v>2515</v>
      </c>
      <c r="C2712" s="2" t="s">
        <v>294</v>
      </c>
      <c r="D2712" s="2" t="s">
        <v>2516</v>
      </c>
      <c r="E2712" s="4">
        <v>48</v>
      </c>
      <c r="F2712" s="4">
        <v>265002</v>
      </c>
      <c r="G2712" s="4">
        <v>26500</v>
      </c>
      <c r="H2712" s="4">
        <v>291502</v>
      </c>
    </row>
    <row r="2713" spans="1:8" ht="15.75">
      <c r="A2713" s="3" t="s">
        <v>13</v>
      </c>
      <c r="B2713" s="2" t="s">
        <v>2519</v>
      </c>
      <c r="C2713" s="2" t="s">
        <v>294</v>
      </c>
      <c r="D2713" s="2" t="s">
        <v>2520</v>
      </c>
      <c r="E2713" s="4">
        <v>15</v>
      </c>
      <c r="F2713" s="4">
        <v>104550</v>
      </c>
      <c r="G2713" s="4">
        <v>10455</v>
      </c>
      <c r="H2713" s="4">
        <v>115005</v>
      </c>
    </row>
    <row r="2714" spans="1:8" ht="15.75">
      <c r="A2714" s="3" t="s">
        <v>13</v>
      </c>
      <c r="B2714" s="2" t="s">
        <v>2523</v>
      </c>
      <c r="C2714" s="2" t="s">
        <v>294</v>
      </c>
      <c r="D2714" s="2" t="s">
        <v>2524</v>
      </c>
      <c r="E2714" s="4">
        <v>84</v>
      </c>
      <c r="F2714" s="4">
        <v>266632</v>
      </c>
      <c r="G2714" s="4">
        <v>26664</v>
      </c>
      <c r="H2714" s="4">
        <v>293296</v>
      </c>
    </row>
    <row r="2715" spans="1:8" ht="15.75">
      <c r="A2715" s="3" t="s">
        <v>13</v>
      </c>
      <c r="B2715" s="2" t="s">
        <v>2528</v>
      </c>
      <c r="C2715" s="2" t="s">
        <v>294</v>
      </c>
      <c r="D2715" s="2" t="s">
        <v>2529</v>
      </c>
      <c r="E2715" s="4">
        <v>150</v>
      </c>
      <c r="F2715" s="4">
        <v>405600</v>
      </c>
      <c r="G2715" s="4">
        <v>40560</v>
      </c>
      <c r="H2715" s="4">
        <v>446160</v>
      </c>
    </row>
    <row r="2716" spans="1:8" ht="15.75">
      <c r="A2716" s="3" t="s">
        <v>13</v>
      </c>
      <c r="B2716" s="2" t="s">
        <v>2534</v>
      </c>
      <c r="C2716" s="2" t="s">
        <v>299</v>
      </c>
      <c r="D2716" s="2" t="s">
        <v>2535</v>
      </c>
      <c r="E2716" s="4">
        <v>210</v>
      </c>
      <c r="F2716" s="4">
        <v>954710</v>
      </c>
      <c r="G2716" s="4">
        <v>95471</v>
      </c>
      <c r="H2716" s="4">
        <v>1050181</v>
      </c>
    </row>
    <row r="2717" spans="1:8" ht="15.75">
      <c r="A2717" s="3" t="s">
        <v>13</v>
      </c>
      <c r="B2717" s="2" t="s">
        <v>2538</v>
      </c>
      <c r="C2717" s="2" t="s">
        <v>299</v>
      </c>
      <c r="D2717" s="2" t="s">
        <v>2539</v>
      </c>
      <c r="E2717" s="4">
        <v>195</v>
      </c>
      <c r="F2717" s="4">
        <v>903890</v>
      </c>
      <c r="G2717" s="4">
        <v>90389</v>
      </c>
      <c r="H2717" s="4">
        <v>994279</v>
      </c>
    </row>
    <row r="2718" spans="1:8" ht="15.75">
      <c r="A2718" s="3" t="s">
        <v>13</v>
      </c>
      <c r="B2718" s="2" t="s">
        <v>2540</v>
      </c>
      <c r="C2718" s="2" t="s">
        <v>299</v>
      </c>
      <c r="D2718" s="2" t="s">
        <v>2541</v>
      </c>
      <c r="E2718" s="4">
        <v>7</v>
      </c>
      <c r="F2718" s="4">
        <v>69300</v>
      </c>
      <c r="G2718" s="4">
        <v>6930</v>
      </c>
      <c r="H2718" s="4">
        <v>76230</v>
      </c>
    </row>
    <row r="2719" spans="1:8" ht="15.75">
      <c r="A2719" s="3" t="s">
        <v>13</v>
      </c>
      <c r="B2719" s="2" t="s">
        <v>2542</v>
      </c>
      <c r="C2719" s="2" t="s">
        <v>299</v>
      </c>
      <c r="D2719" s="2" t="s">
        <v>2543</v>
      </c>
      <c r="E2719" s="4">
        <v>45</v>
      </c>
      <c r="F2719" s="4">
        <v>305685</v>
      </c>
      <c r="G2719" s="4">
        <v>30569</v>
      </c>
      <c r="H2719" s="4">
        <v>336254</v>
      </c>
    </row>
    <row r="2720" spans="1:8" ht="15.75">
      <c r="A2720" s="3" t="s">
        <v>13</v>
      </c>
      <c r="B2720" s="2" t="s">
        <v>2544</v>
      </c>
      <c r="C2720" s="2" t="s">
        <v>299</v>
      </c>
      <c r="D2720" s="2" t="s">
        <v>2545</v>
      </c>
      <c r="E2720" s="4">
        <v>8</v>
      </c>
      <c r="F2720" s="4">
        <v>63488</v>
      </c>
      <c r="G2720" s="4">
        <v>6349</v>
      </c>
      <c r="H2720" s="4">
        <v>69837</v>
      </c>
    </row>
    <row r="2721" spans="1:8" ht="15.75">
      <c r="A2721" s="3" t="s">
        <v>13</v>
      </c>
      <c r="B2721" s="2" t="s">
        <v>2546</v>
      </c>
      <c r="C2721" s="2" t="s">
        <v>299</v>
      </c>
      <c r="D2721" s="2" t="s">
        <v>2547</v>
      </c>
      <c r="E2721" s="4">
        <v>55</v>
      </c>
      <c r="F2721" s="4">
        <v>172700</v>
      </c>
      <c r="G2721" s="4">
        <v>17270</v>
      </c>
      <c r="H2721" s="4">
        <v>189970</v>
      </c>
    </row>
    <row r="2722" spans="1:8" ht="15.75">
      <c r="A2722" s="3" t="s">
        <v>13</v>
      </c>
      <c r="B2722" s="2" t="s">
        <v>2548</v>
      </c>
      <c r="C2722" s="2" t="s">
        <v>299</v>
      </c>
      <c r="D2722" s="2" t="s">
        <v>2549</v>
      </c>
      <c r="E2722" s="4">
        <v>50</v>
      </c>
      <c r="F2722" s="4">
        <v>454000</v>
      </c>
      <c r="G2722" s="4">
        <v>45400</v>
      </c>
      <c r="H2722" s="4">
        <v>499400</v>
      </c>
    </row>
    <row r="2723" spans="1:8" ht="15.75">
      <c r="A2723" s="3" t="s">
        <v>13</v>
      </c>
      <c r="B2723" s="2" t="s">
        <v>2550</v>
      </c>
      <c r="C2723" s="2" t="s">
        <v>299</v>
      </c>
      <c r="D2723" s="2" t="s">
        <v>2551</v>
      </c>
      <c r="E2723" s="4">
        <v>70</v>
      </c>
      <c r="F2723" s="4">
        <v>234290</v>
      </c>
      <c r="G2723" s="4">
        <v>23429</v>
      </c>
      <c r="H2723" s="4">
        <v>257719</v>
      </c>
    </row>
    <row r="2724" spans="1:8" ht="15.75">
      <c r="A2724" s="3" t="s">
        <v>13</v>
      </c>
      <c r="B2724" s="2" t="s">
        <v>2556</v>
      </c>
      <c r="C2724" s="2" t="s">
        <v>299</v>
      </c>
      <c r="D2724" s="2" t="s">
        <v>2557</v>
      </c>
      <c r="E2724" s="4">
        <v>20</v>
      </c>
      <c r="F2724" s="4">
        <v>78100</v>
      </c>
      <c r="G2724" s="4">
        <v>7810</v>
      </c>
      <c r="H2724" s="4">
        <v>85910</v>
      </c>
    </row>
    <row r="2725" spans="1:8" ht="15.75">
      <c r="A2725" s="3" t="s">
        <v>13</v>
      </c>
      <c r="B2725" s="2" t="s">
        <v>2562</v>
      </c>
      <c r="C2725" s="2" t="s">
        <v>299</v>
      </c>
      <c r="D2725" s="2" t="s">
        <v>2563</v>
      </c>
      <c r="E2725" s="4">
        <v>30</v>
      </c>
      <c r="F2725" s="4">
        <v>116820</v>
      </c>
      <c r="G2725" s="4">
        <v>11682</v>
      </c>
      <c r="H2725" s="4">
        <v>128502</v>
      </c>
    </row>
    <row r="2726" spans="1:8" ht="15.75">
      <c r="A2726" s="3" t="s">
        <v>13</v>
      </c>
      <c r="B2726" s="2" t="s">
        <v>2566</v>
      </c>
      <c r="C2726" s="2" t="s">
        <v>307</v>
      </c>
      <c r="D2726" s="2" t="s">
        <v>2567</v>
      </c>
      <c r="E2726" s="4">
        <v>5</v>
      </c>
      <c r="F2726" s="4">
        <v>23315</v>
      </c>
      <c r="G2726" s="4">
        <v>2332</v>
      </c>
      <c r="H2726" s="4">
        <v>25647</v>
      </c>
    </row>
    <row r="2727" spans="1:8" ht="15.75">
      <c r="A2727" s="3" t="s">
        <v>13</v>
      </c>
      <c r="B2727" s="2" t="s">
        <v>2570</v>
      </c>
      <c r="C2727" s="2" t="s">
        <v>307</v>
      </c>
      <c r="D2727" s="2" t="s">
        <v>2571</v>
      </c>
      <c r="E2727" s="4">
        <v>7</v>
      </c>
      <c r="F2727" s="4">
        <v>48216</v>
      </c>
      <c r="G2727" s="4">
        <v>4822</v>
      </c>
      <c r="H2727" s="4">
        <v>53038</v>
      </c>
    </row>
    <row r="2728" spans="1:8" ht="15.75">
      <c r="A2728" s="3" t="s">
        <v>13</v>
      </c>
      <c r="B2728" s="2" t="s">
        <v>2576</v>
      </c>
      <c r="C2728" s="2" t="s">
        <v>310</v>
      </c>
      <c r="D2728" s="2" t="s">
        <v>2577</v>
      </c>
      <c r="E2728" s="4">
        <v>20</v>
      </c>
      <c r="F2728" s="4">
        <v>97160</v>
      </c>
      <c r="G2728" s="4">
        <v>9716</v>
      </c>
      <c r="H2728" s="4">
        <v>106876</v>
      </c>
    </row>
    <row r="2729" spans="1:8" ht="15.75">
      <c r="A2729" s="3" t="s">
        <v>13</v>
      </c>
      <c r="B2729" s="2" t="s">
        <v>2578</v>
      </c>
      <c r="C2729" s="2" t="s">
        <v>310</v>
      </c>
      <c r="D2729" s="2" t="s">
        <v>2579</v>
      </c>
      <c r="E2729" s="4">
        <v>110</v>
      </c>
      <c r="F2729" s="4">
        <v>642190</v>
      </c>
      <c r="G2729" s="4">
        <v>64219</v>
      </c>
      <c r="H2729" s="4">
        <v>706409</v>
      </c>
    </row>
    <row r="2730" spans="1:8" ht="15.75">
      <c r="A2730" s="3" t="s">
        <v>13</v>
      </c>
      <c r="B2730" s="2" t="s">
        <v>2584</v>
      </c>
      <c r="C2730" s="2" t="s">
        <v>310</v>
      </c>
      <c r="D2730" s="2" t="s">
        <v>2585</v>
      </c>
      <c r="E2730" s="4">
        <v>20</v>
      </c>
      <c r="F2730" s="4">
        <v>187400</v>
      </c>
      <c r="G2730" s="4">
        <v>18740</v>
      </c>
      <c r="H2730" s="4">
        <v>206140</v>
      </c>
    </row>
    <row r="2731" spans="1:8" ht="15.75">
      <c r="A2731" s="3" t="s">
        <v>13</v>
      </c>
      <c r="B2731" s="2" t="s">
        <v>2588</v>
      </c>
      <c r="C2731" s="2" t="s">
        <v>312</v>
      </c>
      <c r="D2731" s="2" t="s">
        <v>2589</v>
      </c>
      <c r="E2731" s="4">
        <v>10</v>
      </c>
      <c r="F2731" s="4">
        <v>46800</v>
      </c>
      <c r="G2731" s="4">
        <v>4680</v>
      </c>
      <c r="H2731" s="4">
        <v>51480</v>
      </c>
    </row>
    <row r="2732" spans="1:8" ht="15.75">
      <c r="A2732" s="3" t="s">
        <v>13</v>
      </c>
      <c r="B2732" s="2" t="s">
        <v>2590</v>
      </c>
      <c r="C2732" s="2" t="s">
        <v>312</v>
      </c>
      <c r="D2732" s="2" t="s">
        <v>2591</v>
      </c>
      <c r="E2732" s="4">
        <v>10</v>
      </c>
      <c r="F2732" s="4">
        <v>58240</v>
      </c>
      <c r="G2732" s="4">
        <v>5824</v>
      </c>
      <c r="H2732" s="4">
        <v>64064</v>
      </c>
    </row>
    <row r="2733" spans="1:8" ht="15.75">
      <c r="A2733" s="3" t="s">
        <v>13</v>
      </c>
      <c r="B2733" s="2" t="s">
        <v>2604</v>
      </c>
      <c r="C2733" s="2" t="s">
        <v>314</v>
      </c>
      <c r="D2733" s="2" t="s">
        <v>2605</v>
      </c>
      <c r="E2733" s="4">
        <v>110</v>
      </c>
      <c r="F2733" s="4">
        <v>317130</v>
      </c>
      <c r="G2733" s="4">
        <v>31713</v>
      </c>
      <c r="H2733" s="4">
        <v>348843</v>
      </c>
    </row>
    <row r="2734" spans="1:8" ht="15.75">
      <c r="A2734" s="3" t="s">
        <v>13</v>
      </c>
      <c r="B2734" s="2" t="s">
        <v>2606</v>
      </c>
      <c r="C2734" s="2" t="s">
        <v>314</v>
      </c>
      <c r="D2734" s="2" t="s">
        <v>2607</v>
      </c>
      <c r="E2734" s="4">
        <v>30</v>
      </c>
      <c r="F2734" s="4">
        <v>79650</v>
      </c>
      <c r="G2734" s="4">
        <v>7965</v>
      </c>
      <c r="H2734" s="4">
        <v>87615</v>
      </c>
    </row>
    <row r="2735" spans="1:8" ht="15.75">
      <c r="A2735" s="3" t="s">
        <v>13</v>
      </c>
      <c r="B2735" s="2" t="s">
        <v>2614</v>
      </c>
      <c r="C2735" s="2" t="s">
        <v>318</v>
      </c>
      <c r="D2735" s="2" t="s">
        <v>2615</v>
      </c>
      <c r="E2735" s="4">
        <v>210</v>
      </c>
      <c r="F2735" s="4">
        <v>902550</v>
      </c>
      <c r="G2735" s="4">
        <v>90255</v>
      </c>
      <c r="H2735" s="4">
        <v>992805</v>
      </c>
    </row>
    <row r="2736" spans="1:8" ht="15.75">
      <c r="A2736" s="3" t="s">
        <v>13</v>
      </c>
      <c r="B2736" s="2" t="s">
        <v>2616</v>
      </c>
      <c r="C2736" s="2" t="s">
        <v>318</v>
      </c>
      <c r="D2736" s="2" t="s">
        <v>2617</v>
      </c>
      <c r="E2736" s="4">
        <v>120</v>
      </c>
      <c r="F2736" s="4">
        <v>654220</v>
      </c>
      <c r="G2736" s="4">
        <v>65422</v>
      </c>
      <c r="H2736" s="4">
        <v>719642</v>
      </c>
    </row>
    <row r="2737" spans="1:8" ht="15.75">
      <c r="A2737" s="3" t="s">
        <v>13</v>
      </c>
      <c r="B2737" s="2" t="s">
        <v>2618</v>
      </c>
      <c r="C2737" s="2" t="s">
        <v>318</v>
      </c>
      <c r="D2737" s="2" t="s">
        <v>2619</v>
      </c>
      <c r="E2737" s="4">
        <v>20</v>
      </c>
      <c r="F2737" s="4">
        <v>51500</v>
      </c>
      <c r="G2737" s="4">
        <v>5150</v>
      </c>
      <c r="H2737" s="4">
        <v>56650</v>
      </c>
    </row>
    <row r="2738" spans="1:8" ht="15.75">
      <c r="A2738" s="3" t="s">
        <v>13</v>
      </c>
      <c r="B2738" s="2" t="s">
        <v>2624</v>
      </c>
      <c r="C2738" s="2" t="s">
        <v>318</v>
      </c>
      <c r="D2738" s="2" t="s">
        <v>2625</v>
      </c>
      <c r="E2738" s="4">
        <v>110</v>
      </c>
      <c r="F2738" s="4">
        <v>311300</v>
      </c>
      <c r="G2738" s="4">
        <v>31130</v>
      </c>
      <c r="H2738" s="4">
        <v>342430</v>
      </c>
    </row>
    <row r="2739" spans="1:8" ht="15.75">
      <c r="A2739" s="3" t="s">
        <v>13</v>
      </c>
      <c r="B2739" s="2" t="s">
        <v>2628</v>
      </c>
      <c r="C2739" s="2" t="s">
        <v>318</v>
      </c>
      <c r="D2739" s="2" t="s">
        <v>2629</v>
      </c>
      <c r="E2739" s="4">
        <v>230</v>
      </c>
      <c r="F2739" s="4">
        <v>709550</v>
      </c>
      <c r="G2739" s="4">
        <v>70955</v>
      </c>
      <c r="H2739" s="4">
        <v>780505</v>
      </c>
    </row>
    <row r="2740" spans="1:8" ht="15.75">
      <c r="A2740" s="3" t="s">
        <v>13</v>
      </c>
      <c r="B2740" s="2" t="s">
        <v>2632</v>
      </c>
      <c r="C2740" s="2" t="s">
        <v>318</v>
      </c>
      <c r="D2740" s="2" t="s">
        <v>2633</v>
      </c>
      <c r="E2740" s="4">
        <v>184</v>
      </c>
      <c r="F2740" s="4">
        <v>659700</v>
      </c>
      <c r="G2740" s="4">
        <v>65970</v>
      </c>
      <c r="H2740" s="4">
        <v>725670</v>
      </c>
    </row>
    <row r="2741" spans="1:8" ht="15.75">
      <c r="A2741" s="3" t="s">
        <v>13</v>
      </c>
      <c r="B2741" s="2" t="s">
        <v>2634</v>
      </c>
      <c r="C2741" s="2" t="s">
        <v>318</v>
      </c>
      <c r="D2741" s="2" t="s">
        <v>2635</v>
      </c>
      <c r="E2741" s="4">
        <v>20</v>
      </c>
      <c r="F2741" s="4">
        <v>76760</v>
      </c>
      <c r="G2741" s="4">
        <v>7676</v>
      </c>
      <c r="H2741" s="4">
        <v>84436</v>
      </c>
    </row>
    <row r="2742" spans="1:8" ht="15.75">
      <c r="A2742" s="3" t="s">
        <v>13</v>
      </c>
      <c r="B2742" s="2" t="s">
        <v>2636</v>
      </c>
      <c r="C2742" s="2" t="s">
        <v>2312</v>
      </c>
      <c r="D2742" s="2" t="s">
        <v>2637</v>
      </c>
      <c r="E2742" s="4">
        <v>143</v>
      </c>
      <c r="F2742" s="4">
        <v>853996</v>
      </c>
      <c r="G2742" s="4">
        <v>85400</v>
      </c>
      <c r="H2742" s="4">
        <v>939396</v>
      </c>
    </row>
    <row r="2743" spans="1:8" ht="15.75">
      <c r="A2743" s="3" t="s">
        <v>13</v>
      </c>
      <c r="B2743" s="2" t="s">
        <v>2638</v>
      </c>
      <c r="C2743" s="2" t="s">
        <v>2312</v>
      </c>
      <c r="D2743" s="2" t="s">
        <v>2639</v>
      </c>
      <c r="E2743" s="4">
        <v>152</v>
      </c>
      <c r="F2743" s="4">
        <v>1072056</v>
      </c>
      <c r="G2743" s="4">
        <v>107206</v>
      </c>
      <c r="H2743" s="4">
        <v>1179262</v>
      </c>
    </row>
    <row r="2744" spans="1:8" ht="15.75">
      <c r="A2744" s="3" t="s">
        <v>13</v>
      </c>
      <c r="B2744" s="2" t="s">
        <v>2640</v>
      </c>
      <c r="C2744" s="2" t="s">
        <v>2312</v>
      </c>
      <c r="D2744" s="2" t="s">
        <v>2641</v>
      </c>
      <c r="E2744" s="4">
        <v>2</v>
      </c>
      <c r="F2744" s="4">
        <v>25200</v>
      </c>
      <c r="G2744" s="4">
        <v>2520</v>
      </c>
      <c r="H2744" s="4">
        <v>27720</v>
      </c>
    </row>
    <row r="2745" spans="1:8" ht="15.75">
      <c r="A2745" s="3" t="s">
        <v>13</v>
      </c>
      <c r="B2745" s="2" t="s">
        <v>2645</v>
      </c>
      <c r="C2745" s="2" t="s">
        <v>2642</v>
      </c>
      <c r="D2745" s="2" t="s">
        <v>2646</v>
      </c>
      <c r="E2745" s="4">
        <v>5</v>
      </c>
      <c r="F2745" s="4">
        <v>46500</v>
      </c>
      <c r="G2745" s="4">
        <v>4650</v>
      </c>
      <c r="H2745" s="4">
        <v>51150</v>
      </c>
    </row>
    <row r="2746" spans="1:8" ht="15.75">
      <c r="A2746" s="3" t="s">
        <v>13</v>
      </c>
      <c r="B2746" s="2" t="s">
        <v>2647</v>
      </c>
      <c r="C2746" s="2" t="s">
        <v>2642</v>
      </c>
      <c r="D2746" s="2" t="s">
        <v>2648</v>
      </c>
      <c r="E2746" s="4">
        <v>2</v>
      </c>
      <c r="F2746" s="4">
        <v>21800</v>
      </c>
      <c r="G2746" s="4">
        <v>2180</v>
      </c>
      <c r="H2746" s="4">
        <v>23980</v>
      </c>
    </row>
    <row r="2747" spans="1:8" ht="15.75">
      <c r="A2747" s="3" t="s">
        <v>13</v>
      </c>
      <c r="B2747" s="2" t="s">
        <v>2665</v>
      </c>
      <c r="C2747" s="2" t="s">
        <v>2664</v>
      </c>
      <c r="D2747" s="2" t="s">
        <v>2646</v>
      </c>
      <c r="E2747" s="4">
        <v>15</v>
      </c>
      <c r="F2747" s="4">
        <v>147000</v>
      </c>
      <c r="G2747" s="4">
        <v>14700</v>
      </c>
      <c r="H2747" s="4">
        <v>161700</v>
      </c>
    </row>
    <row r="2748" spans="1:8" ht="15.75">
      <c r="A2748" s="3" t="s">
        <v>13</v>
      </c>
      <c r="B2748" s="2" t="s">
        <v>2671</v>
      </c>
      <c r="C2748" s="2" t="s">
        <v>2312</v>
      </c>
      <c r="D2748" s="2" t="s">
        <v>2672</v>
      </c>
      <c r="E2748" s="4">
        <v>52</v>
      </c>
      <c r="F2748" s="4">
        <v>251056</v>
      </c>
      <c r="G2748" s="4">
        <v>25106</v>
      </c>
      <c r="H2748" s="4">
        <v>276162</v>
      </c>
    </row>
    <row r="2749" spans="1:8" ht="15.75">
      <c r="A2749" s="3" t="s">
        <v>13</v>
      </c>
      <c r="B2749" s="2" t="s">
        <v>2676</v>
      </c>
      <c r="C2749" s="2" t="s">
        <v>2664</v>
      </c>
      <c r="D2749" s="2" t="s">
        <v>2644</v>
      </c>
      <c r="E2749" s="4">
        <v>10</v>
      </c>
      <c r="F2749" s="4">
        <v>81000</v>
      </c>
      <c r="G2749" s="4">
        <v>8100</v>
      </c>
      <c r="H2749" s="4">
        <v>89100</v>
      </c>
    </row>
    <row r="2750" spans="1:8" ht="15.75">
      <c r="A2750" s="3" t="s">
        <v>13</v>
      </c>
      <c r="B2750" s="2" t="s">
        <v>2684</v>
      </c>
      <c r="C2750" s="2" t="s">
        <v>2312</v>
      </c>
      <c r="D2750" s="2" t="s">
        <v>2685</v>
      </c>
      <c r="E2750" s="4">
        <v>20</v>
      </c>
      <c r="F2750" s="4">
        <v>69000</v>
      </c>
      <c r="G2750" s="4">
        <v>6900</v>
      </c>
      <c r="H2750" s="4">
        <v>75900</v>
      </c>
    </row>
    <row r="2751" spans="1:8" ht="15.75">
      <c r="A2751" s="3" t="s">
        <v>13</v>
      </c>
      <c r="B2751" s="2" t="s">
        <v>2716</v>
      </c>
      <c r="C2751" s="2" t="s">
        <v>1267</v>
      </c>
      <c r="D2751" s="2" t="s">
        <v>2717</v>
      </c>
      <c r="E2751" s="4">
        <v>24</v>
      </c>
      <c r="F2751" s="4">
        <v>635232</v>
      </c>
      <c r="G2751" s="4">
        <v>63523</v>
      </c>
      <c r="H2751" s="4">
        <v>698755</v>
      </c>
    </row>
    <row r="2752" spans="1:8" ht="15.75">
      <c r="A2752" s="3" t="s">
        <v>13</v>
      </c>
      <c r="B2752" s="2" t="s">
        <v>2726</v>
      </c>
      <c r="C2752" s="2" t="s">
        <v>1267</v>
      </c>
      <c r="D2752" s="2" t="s">
        <v>2727</v>
      </c>
      <c r="E2752" s="4">
        <v>13</v>
      </c>
      <c r="F2752" s="4">
        <v>446680</v>
      </c>
      <c r="G2752" s="4">
        <v>44668</v>
      </c>
      <c r="H2752" s="4">
        <v>491348</v>
      </c>
    </row>
    <row r="2753" spans="1:8" ht="15.75">
      <c r="A2753" s="3" t="s">
        <v>13</v>
      </c>
      <c r="B2753" s="2" t="s">
        <v>2737</v>
      </c>
      <c r="C2753" s="2" t="s">
        <v>2732</v>
      </c>
      <c r="D2753" s="2" t="s">
        <v>2738</v>
      </c>
      <c r="E2753" s="4">
        <v>11</v>
      </c>
      <c r="F2753" s="4">
        <v>147224</v>
      </c>
      <c r="G2753" s="4">
        <v>14722</v>
      </c>
      <c r="H2753" s="4">
        <v>161946</v>
      </c>
    </row>
    <row r="2754" spans="1:8" ht="15.75">
      <c r="A2754" s="3" t="s">
        <v>13</v>
      </c>
      <c r="B2754" s="2" t="s">
        <v>2743</v>
      </c>
      <c r="C2754" s="2" t="s">
        <v>2732</v>
      </c>
      <c r="D2754" s="2" t="s">
        <v>2744</v>
      </c>
      <c r="E2754" s="4">
        <v>22</v>
      </c>
      <c r="F2754" s="4">
        <v>359084</v>
      </c>
      <c r="G2754" s="4">
        <v>35907</v>
      </c>
      <c r="H2754" s="4">
        <v>394991</v>
      </c>
    </row>
    <row r="2755" spans="1:8" ht="15.75">
      <c r="A2755" s="3" t="s">
        <v>13</v>
      </c>
      <c r="B2755" s="2" t="s">
        <v>2749</v>
      </c>
      <c r="C2755" s="2" t="s">
        <v>1267</v>
      </c>
      <c r="D2755" s="2" t="s">
        <v>2750</v>
      </c>
      <c r="E2755" s="4">
        <v>60</v>
      </c>
      <c r="F2755" s="4">
        <v>1926300</v>
      </c>
      <c r="G2755" s="4">
        <v>192630</v>
      </c>
      <c r="H2755" s="4">
        <v>2118930</v>
      </c>
    </row>
    <row r="2756" spans="1:8" ht="15.75">
      <c r="A2756" s="3" t="s">
        <v>13</v>
      </c>
      <c r="B2756" s="2" t="s">
        <v>2756</v>
      </c>
      <c r="C2756" s="2" t="s">
        <v>1443</v>
      </c>
      <c r="D2756" s="2" t="s">
        <v>2757</v>
      </c>
      <c r="E2756" s="4">
        <v>10</v>
      </c>
      <c r="F2756" s="4">
        <v>51430</v>
      </c>
      <c r="G2756" s="4">
        <v>5143</v>
      </c>
      <c r="H2756" s="4">
        <v>56573</v>
      </c>
    </row>
    <row r="2757" spans="1:8" ht="15.75">
      <c r="A2757" s="3" t="s">
        <v>13</v>
      </c>
      <c r="B2757" s="2" t="s">
        <v>2763</v>
      </c>
      <c r="C2757" s="2" t="s">
        <v>2762</v>
      </c>
      <c r="D2757" s="2" t="s">
        <v>2764</v>
      </c>
      <c r="E2757" s="4"/>
      <c r="F2757" s="4"/>
      <c r="G2757" s="4"/>
      <c r="H2757" s="4"/>
    </row>
    <row r="2758" spans="1:8" ht="15.75">
      <c r="A2758" s="3" t="s">
        <v>13</v>
      </c>
      <c r="B2758" s="2" t="s">
        <v>2779</v>
      </c>
      <c r="C2758" s="2" t="s">
        <v>1424</v>
      </c>
      <c r="D2758" s="2" t="s">
        <v>2780</v>
      </c>
      <c r="E2758" s="4">
        <v>10</v>
      </c>
      <c r="F2758" s="4">
        <v>50130</v>
      </c>
      <c r="G2758" s="4">
        <v>5013</v>
      </c>
      <c r="H2758" s="4">
        <v>55143</v>
      </c>
    </row>
    <row r="2759" spans="1:8" ht="15.75">
      <c r="A2759" s="3" t="s">
        <v>13</v>
      </c>
      <c r="B2759" s="2" t="s">
        <v>2795</v>
      </c>
      <c r="C2759" s="2" t="s">
        <v>2794</v>
      </c>
      <c r="D2759" s="2" t="s">
        <v>2796</v>
      </c>
      <c r="E2759" s="4"/>
      <c r="F2759" s="4"/>
      <c r="G2759" s="4"/>
      <c r="H2759" s="4"/>
    </row>
    <row r="2760" spans="1:8" ht="15.75">
      <c r="A2760" s="3" t="s">
        <v>13</v>
      </c>
      <c r="B2760" s="2" t="s">
        <v>2797</v>
      </c>
      <c r="C2760" s="2" t="s">
        <v>2794</v>
      </c>
      <c r="D2760" s="2" t="s">
        <v>2798</v>
      </c>
      <c r="E2760" s="4"/>
      <c r="F2760" s="4"/>
      <c r="G2760" s="4"/>
      <c r="H2760" s="4"/>
    </row>
    <row r="2761" spans="1:8" ht="15.75">
      <c r="A2761" s="3" t="s">
        <v>13</v>
      </c>
      <c r="B2761" s="2" t="s">
        <v>2801</v>
      </c>
      <c r="C2761" s="2" t="s">
        <v>2794</v>
      </c>
      <c r="D2761" s="2" t="s">
        <v>2802</v>
      </c>
      <c r="E2761" s="4"/>
      <c r="F2761" s="4"/>
      <c r="G2761" s="4"/>
      <c r="H2761" s="4"/>
    </row>
    <row r="2762" spans="1:8" ht="15.75">
      <c r="A2762" s="3" t="s">
        <v>13</v>
      </c>
      <c r="B2762" s="2" t="s">
        <v>2803</v>
      </c>
      <c r="C2762" s="2" t="s">
        <v>2794</v>
      </c>
      <c r="D2762" s="2" t="s">
        <v>2804</v>
      </c>
      <c r="E2762" s="4"/>
      <c r="F2762" s="4"/>
      <c r="G2762" s="4"/>
      <c r="H2762" s="4"/>
    </row>
    <row r="2763" spans="1:8" ht="15.75">
      <c r="A2763" s="3" t="s">
        <v>13</v>
      </c>
      <c r="B2763" s="2" t="s">
        <v>2807</v>
      </c>
      <c r="C2763" s="2" t="s">
        <v>2794</v>
      </c>
      <c r="D2763" s="2" t="s">
        <v>2808</v>
      </c>
      <c r="E2763" s="4"/>
      <c r="F2763" s="4"/>
      <c r="G2763" s="4"/>
      <c r="H2763" s="4"/>
    </row>
    <row r="2764" spans="1:8" ht="15.75">
      <c r="A2764" s="3" t="s">
        <v>13</v>
      </c>
      <c r="B2764" s="2" t="s">
        <v>2809</v>
      </c>
      <c r="C2764" s="2" t="s">
        <v>1443</v>
      </c>
      <c r="D2764" s="2" t="s">
        <v>2810</v>
      </c>
      <c r="E2764" s="4">
        <v>20</v>
      </c>
      <c r="F2764" s="4">
        <v>50460</v>
      </c>
      <c r="G2764" s="4">
        <v>5046</v>
      </c>
      <c r="H2764" s="4">
        <v>55506</v>
      </c>
    </row>
    <row r="2765" spans="1:8" ht="15.75">
      <c r="A2765" s="3" t="s">
        <v>13</v>
      </c>
      <c r="B2765" s="2" t="s">
        <v>2811</v>
      </c>
      <c r="C2765" s="2" t="s">
        <v>1443</v>
      </c>
      <c r="D2765" s="2" t="s">
        <v>2812</v>
      </c>
      <c r="E2765" s="4">
        <v>30</v>
      </c>
      <c r="F2765" s="4">
        <v>70650</v>
      </c>
      <c r="G2765" s="4">
        <v>7065</v>
      </c>
      <c r="H2765" s="4">
        <v>77715</v>
      </c>
    </row>
    <row r="2766" spans="1:8" ht="15.75">
      <c r="A2766" s="3" t="s">
        <v>13</v>
      </c>
      <c r="B2766" s="2" t="s">
        <v>2813</v>
      </c>
      <c r="C2766" s="2" t="s">
        <v>1443</v>
      </c>
      <c r="D2766" s="2" t="s">
        <v>2814</v>
      </c>
      <c r="E2766" s="4">
        <v>60</v>
      </c>
      <c r="F2766" s="4">
        <v>226320</v>
      </c>
      <c r="G2766" s="4">
        <v>22632</v>
      </c>
      <c r="H2766" s="4">
        <v>248952</v>
      </c>
    </row>
    <row r="2767" spans="1:8" ht="15.75">
      <c r="A2767" s="3" t="s">
        <v>13</v>
      </c>
      <c r="B2767" s="2" t="s">
        <v>2815</v>
      </c>
      <c r="C2767" s="2" t="s">
        <v>1443</v>
      </c>
      <c r="D2767" s="2" t="s">
        <v>2816</v>
      </c>
      <c r="E2767" s="4">
        <v>20</v>
      </c>
      <c r="F2767" s="4">
        <v>90100</v>
      </c>
      <c r="G2767" s="4">
        <v>9010</v>
      </c>
      <c r="H2767" s="4">
        <v>99110</v>
      </c>
    </row>
    <row r="2768" spans="1:8" ht="15.75">
      <c r="A2768" s="3" t="s">
        <v>13</v>
      </c>
      <c r="B2768" s="2" t="s">
        <v>2828</v>
      </c>
      <c r="C2768" s="2" t="s">
        <v>2827</v>
      </c>
      <c r="D2768" s="2" t="s">
        <v>2646</v>
      </c>
      <c r="E2768" s="4">
        <v>35</v>
      </c>
      <c r="F2768" s="4">
        <v>182000</v>
      </c>
      <c r="G2768" s="4">
        <v>18200</v>
      </c>
      <c r="H2768" s="4">
        <v>200200</v>
      </c>
    </row>
    <row r="2769" spans="1:8" ht="15.75">
      <c r="A2769" s="3" t="s">
        <v>13</v>
      </c>
      <c r="B2769" s="2" t="s">
        <v>2829</v>
      </c>
      <c r="C2769" s="2" t="s">
        <v>2827</v>
      </c>
      <c r="D2769" s="2" t="s">
        <v>2648</v>
      </c>
      <c r="E2769" s="4">
        <v>25</v>
      </c>
      <c r="F2769" s="4">
        <v>142500</v>
      </c>
      <c r="G2769" s="4">
        <v>14250</v>
      </c>
      <c r="H2769" s="4">
        <v>156750</v>
      </c>
    </row>
    <row r="2770" spans="1:8" ht="15.75">
      <c r="A2770" s="3" t="s">
        <v>13</v>
      </c>
      <c r="B2770" s="2" t="s">
        <v>2831</v>
      </c>
      <c r="C2770" s="2" t="s">
        <v>1401</v>
      </c>
      <c r="D2770" s="2" t="s">
        <v>2832</v>
      </c>
      <c r="E2770" s="4">
        <v>80</v>
      </c>
      <c r="F2770" s="4">
        <v>153200</v>
      </c>
      <c r="G2770" s="4">
        <v>15320</v>
      </c>
      <c r="H2770" s="4">
        <v>168520</v>
      </c>
    </row>
    <row r="2771" spans="1:8" ht="15.75">
      <c r="A2771" s="3" t="s">
        <v>13</v>
      </c>
      <c r="B2771" s="2" t="s">
        <v>2835</v>
      </c>
      <c r="C2771" s="2" t="s">
        <v>1401</v>
      </c>
      <c r="D2771" s="2" t="s">
        <v>2836</v>
      </c>
      <c r="E2771" s="4">
        <v>195</v>
      </c>
      <c r="F2771" s="4">
        <v>458505</v>
      </c>
      <c r="G2771" s="4">
        <v>45851</v>
      </c>
      <c r="H2771" s="4">
        <v>504356</v>
      </c>
    </row>
    <row r="2772" spans="1:8" ht="15.75">
      <c r="A2772" s="3" t="s">
        <v>13</v>
      </c>
      <c r="B2772" s="2" t="s">
        <v>2840</v>
      </c>
      <c r="C2772" s="2" t="s">
        <v>1401</v>
      </c>
      <c r="D2772" s="2" t="s">
        <v>2841</v>
      </c>
      <c r="E2772" s="4">
        <v>261</v>
      </c>
      <c r="F2772" s="4">
        <v>732048</v>
      </c>
      <c r="G2772" s="4">
        <v>73205</v>
      </c>
      <c r="H2772" s="4">
        <v>805253</v>
      </c>
    </row>
    <row r="2773" spans="1:8" ht="15.75">
      <c r="A2773" s="3" t="s">
        <v>13</v>
      </c>
      <c r="B2773" s="2" t="s">
        <v>2842</v>
      </c>
      <c r="C2773" s="2" t="s">
        <v>1401</v>
      </c>
      <c r="D2773" s="2" t="s">
        <v>2843</v>
      </c>
      <c r="E2773" s="4">
        <v>1</v>
      </c>
      <c r="F2773" s="4">
        <v>4298</v>
      </c>
      <c r="G2773" s="4">
        <v>430</v>
      </c>
      <c r="H2773" s="4">
        <v>4728</v>
      </c>
    </row>
    <row r="2774" spans="1:8" ht="15.75">
      <c r="A2774" s="3" t="s">
        <v>13</v>
      </c>
      <c r="B2774" s="2" t="s">
        <v>2846</v>
      </c>
      <c r="C2774" s="2" t="s">
        <v>1401</v>
      </c>
      <c r="D2774" s="2" t="s">
        <v>2847</v>
      </c>
      <c r="E2774" s="4">
        <v>15</v>
      </c>
      <c r="F2774" s="4">
        <v>74025</v>
      </c>
      <c r="G2774" s="4">
        <v>7403</v>
      </c>
      <c r="H2774" s="4">
        <v>81428</v>
      </c>
    </row>
    <row r="2775" spans="1:8" ht="15.75">
      <c r="A2775" s="3" t="s">
        <v>13</v>
      </c>
      <c r="B2775" s="2" t="s">
        <v>2848</v>
      </c>
      <c r="C2775" s="2" t="s">
        <v>1401</v>
      </c>
      <c r="D2775" s="2" t="s">
        <v>2849</v>
      </c>
      <c r="E2775" s="4">
        <v>110</v>
      </c>
      <c r="F2775" s="4">
        <v>143440</v>
      </c>
      <c r="G2775" s="4">
        <v>14344</v>
      </c>
      <c r="H2775" s="4">
        <v>157784</v>
      </c>
    </row>
    <row r="2776" spans="1:8" ht="15.75">
      <c r="A2776" s="3" t="s">
        <v>13</v>
      </c>
      <c r="B2776" s="2" t="s">
        <v>2850</v>
      </c>
      <c r="C2776" s="2" t="s">
        <v>1401</v>
      </c>
      <c r="D2776" s="2" t="s">
        <v>2851</v>
      </c>
      <c r="E2776" s="4">
        <v>36</v>
      </c>
      <c r="F2776" s="4">
        <v>54468</v>
      </c>
      <c r="G2776" s="4">
        <v>5447</v>
      </c>
      <c r="H2776" s="4">
        <v>59915</v>
      </c>
    </row>
    <row r="2777" spans="1:8" ht="15.75">
      <c r="A2777" s="3" t="s">
        <v>13</v>
      </c>
      <c r="B2777" s="2" t="s">
        <v>2863</v>
      </c>
      <c r="C2777" s="2" t="s">
        <v>1405</v>
      </c>
      <c r="D2777" s="2" t="s">
        <v>2864</v>
      </c>
      <c r="E2777" s="4">
        <v>30</v>
      </c>
      <c r="F2777" s="4">
        <v>93200</v>
      </c>
      <c r="G2777" s="4">
        <v>9320</v>
      </c>
      <c r="H2777" s="4">
        <v>102520</v>
      </c>
    </row>
    <row r="2778" spans="1:8" ht="15.75">
      <c r="A2778" s="3" t="s">
        <v>13</v>
      </c>
      <c r="B2778" s="2" t="s">
        <v>2875</v>
      </c>
      <c r="C2778" s="2" t="s">
        <v>1405</v>
      </c>
      <c r="D2778" s="2" t="s">
        <v>2876</v>
      </c>
      <c r="E2778" s="4">
        <v>15</v>
      </c>
      <c r="F2778" s="4">
        <v>30000</v>
      </c>
      <c r="G2778" s="4">
        <v>3000</v>
      </c>
      <c r="H2778" s="4">
        <v>33000</v>
      </c>
    </row>
    <row r="2779" spans="1:8" ht="15.75">
      <c r="A2779" s="3" t="s">
        <v>13</v>
      </c>
      <c r="B2779" s="2" t="s">
        <v>2879</v>
      </c>
      <c r="C2779" s="2" t="s">
        <v>1412</v>
      </c>
      <c r="D2779" s="2" t="s">
        <v>2880</v>
      </c>
      <c r="E2779" s="4">
        <v>50</v>
      </c>
      <c r="F2779" s="4">
        <v>94000</v>
      </c>
      <c r="G2779" s="4">
        <v>9400</v>
      </c>
      <c r="H2779" s="4">
        <v>103400</v>
      </c>
    </row>
    <row r="2780" spans="1:8" ht="15.75">
      <c r="A2780" s="3" t="s">
        <v>13</v>
      </c>
      <c r="B2780" s="2" t="s">
        <v>2882</v>
      </c>
      <c r="C2780" s="2" t="s">
        <v>1412</v>
      </c>
      <c r="D2780" s="2" t="s">
        <v>2646</v>
      </c>
      <c r="E2780" s="4">
        <v>145</v>
      </c>
      <c r="F2780" s="4">
        <v>341745</v>
      </c>
      <c r="G2780" s="4">
        <v>34175</v>
      </c>
      <c r="H2780" s="4">
        <v>375920</v>
      </c>
    </row>
    <row r="2781" spans="1:8" ht="15.75">
      <c r="A2781" s="3" t="s">
        <v>13</v>
      </c>
      <c r="B2781" s="2" t="s">
        <v>2885</v>
      </c>
      <c r="C2781" s="2" t="s">
        <v>1412</v>
      </c>
      <c r="D2781" s="2" t="s">
        <v>2886</v>
      </c>
      <c r="E2781" s="4">
        <v>196</v>
      </c>
      <c r="F2781" s="4">
        <v>700638</v>
      </c>
      <c r="G2781" s="4">
        <v>70064</v>
      </c>
      <c r="H2781" s="4">
        <v>770702</v>
      </c>
    </row>
    <row r="2782" spans="1:8" ht="15.75">
      <c r="A2782" s="3" t="s">
        <v>13</v>
      </c>
      <c r="B2782" s="2" t="s">
        <v>2887</v>
      </c>
      <c r="C2782" s="2" t="s">
        <v>1412</v>
      </c>
      <c r="D2782" s="2" t="s">
        <v>2888</v>
      </c>
      <c r="E2782" s="4">
        <v>40</v>
      </c>
      <c r="F2782" s="4">
        <v>169200</v>
      </c>
      <c r="G2782" s="4">
        <v>16920</v>
      </c>
      <c r="H2782" s="4">
        <v>186120</v>
      </c>
    </row>
    <row r="2783" spans="1:8" ht="15.75">
      <c r="A2783" s="3" t="s">
        <v>13</v>
      </c>
      <c r="B2783" s="2" t="s">
        <v>2891</v>
      </c>
      <c r="C2783" s="2" t="s">
        <v>1412</v>
      </c>
      <c r="D2783" s="2" t="s">
        <v>2892</v>
      </c>
      <c r="E2783" s="4">
        <v>1</v>
      </c>
      <c r="F2783" s="4">
        <v>4868</v>
      </c>
      <c r="G2783" s="4">
        <v>487</v>
      </c>
      <c r="H2783" s="4">
        <v>5355</v>
      </c>
    </row>
    <row r="2784" spans="1:8" ht="15.75">
      <c r="A2784" s="3" t="s">
        <v>13</v>
      </c>
      <c r="B2784" s="2" t="s">
        <v>2893</v>
      </c>
      <c r="C2784" s="2" t="s">
        <v>1412</v>
      </c>
      <c r="D2784" s="2" t="s">
        <v>2894</v>
      </c>
      <c r="E2784" s="4">
        <v>10</v>
      </c>
      <c r="F2784" s="4">
        <v>17210</v>
      </c>
      <c r="G2784" s="4">
        <v>1721</v>
      </c>
      <c r="H2784" s="4">
        <v>18931</v>
      </c>
    </row>
    <row r="2785" spans="1:8" ht="15.75">
      <c r="A2785" s="3" t="s">
        <v>13</v>
      </c>
      <c r="B2785" s="2" t="s">
        <v>2895</v>
      </c>
      <c r="C2785" s="2" t="s">
        <v>1412</v>
      </c>
      <c r="D2785" s="2" t="s">
        <v>2896</v>
      </c>
      <c r="E2785" s="4">
        <v>10</v>
      </c>
      <c r="F2785" s="4">
        <v>19740</v>
      </c>
      <c r="G2785" s="4">
        <v>1974</v>
      </c>
      <c r="H2785" s="4">
        <v>21714</v>
      </c>
    </row>
    <row r="2786" spans="1:8" ht="15.75">
      <c r="A2786" s="3" t="s">
        <v>13</v>
      </c>
      <c r="B2786" s="2" t="s">
        <v>2912</v>
      </c>
      <c r="C2786" s="2" t="s">
        <v>1417</v>
      </c>
      <c r="D2786" s="2" t="s">
        <v>2913</v>
      </c>
      <c r="E2786" s="4">
        <v>170</v>
      </c>
      <c r="F2786" s="4">
        <v>238000</v>
      </c>
      <c r="G2786" s="4">
        <v>23800</v>
      </c>
      <c r="H2786" s="4">
        <v>261800</v>
      </c>
    </row>
    <row r="2787" spans="1:8" ht="15.75">
      <c r="A2787" s="3" t="s">
        <v>13</v>
      </c>
      <c r="B2787" s="2" t="s">
        <v>2916</v>
      </c>
      <c r="C2787" s="2" t="s">
        <v>1424</v>
      </c>
      <c r="D2787" s="2" t="s">
        <v>2917</v>
      </c>
      <c r="E2787" s="4">
        <v>30</v>
      </c>
      <c r="F2787" s="4">
        <v>73230</v>
      </c>
      <c r="G2787" s="4">
        <v>7323</v>
      </c>
      <c r="H2787" s="4">
        <v>80553</v>
      </c>
    </row>
    <row r="2788" spans="1:8" ht="15.75">
      <c r="A2788" s="3" t="s">
        <v>13</v>
      </c>
      <c r="B2788" s="2" t="s">
        <v>2918</v>
      </c>
      <c r="C2788" s="2" t="s">
        <v>1424</v>
      </c>
      <c r="D2788" s="2" t="s">
        <v>2919</v>
      </c>
      <c r="E2788" s="4">
        <v>20</v>
      </c>
      <c r="F2788" s="4">
        <v>48030</v>
      </c>
      <c r="G2788" s="4">
        <v>4803</v>
      </c>
      <c r="H2788" s="4">
        <v>52833</v>
      </c>
    </row>
    <row r="2789" spans="1:8" ht="15.75">
      <c r="A2789" s="3" t="s">
        <v>13</v>
      </c>
      <c r="B2789" s="2" t="s">
        <v>2920</v>
      </c>
      <c r="C2789" s="2" t="s">
        <v>1424</v>
      </c>
      <c r="D2789" s="2" t="s">
        <v>2921</v>
      </c>
      <c r="E2789" s="4">
        <v>60</v>
      </c>
      <c r="F2789" s="4">
        <v>220540</v>
      </c>
      <c r="G2789" s="4">
        <v>22054</v>
      </c>
      <c r="H2789" s="4">
        <v>242594</v>
      </c>
    </row>
    <row r="2790" spans="1:8" ht="15.75">
      <c r="A2790" s="3" t="s">
        <v>13</v>
      </c>
      <c r="B2790" s="2" t="s">
        <v>3862</v>
      </c>
      <c r="C2790" s="2" t="s">
        <v>1426</v>
      </c>
      <c r="D2790" s="2" t="s">
        <v>3863</v>
      </c>
      <c r="E2790" s="4">
        <v>30</v>
      </c>
      <c r="F2790" s="4">
        <v>67850</v>
      </c>
      <c r="G2790" s="4">
        <v>6785</v>
      </c>
      <c r="H2790" s="4">
        <v>74635</v>
      </c>
    </row>
    <row r="2791" spans="1:8" ht="15.75">
      <c r="A2791" s="3" t="s">
        <v>13</v>
      </c>
      <c r="B2791" s="2" t="s">
        <v>3864</v>
      </c>
      <c r="C2791" s="2" t="s">
        <v>1426</v>
      </c>
      <c r="D2791" s="2" t="s">
        <v>3865</v>
      </c>
      <c r="E2791" s="4">
        <v>10</v>
      </c>
      <c r="F2791" s="4">
        <v>29770</v>
      </c>
      <c r="G2791" s="4">
        <v>2977</v>
      </c>
      <c r="H2791" s="4">
        <v>32747</v>
      </c>
    </row>
    <row r="2792" spans="1:8" ht="15.75">
      <c r="A2792" s="3" t="s">
        <v>13</v>
      </c>
      <c r="B2792" s="2" t="s">
        <v>3866</v>
      </c>
      <c r="C2792" s="2" t="s">
        <v>1426</v>
      </c>
      <c r="D2792" s="2" t="s">
        <v>3867</v>
      </c>
      <c r="E2792" s="4">
        <v>115</v>
      </c>
      <c r="F2792" s="4">
        <v>126940</v>
      </c>
      <c r="G2792" s="4">
        <v>12694</v>
      </c>
      <c r="H2792" s="4">
        <v>139634</v>
      </c>
    </row>
    <row r="2793" spans="1:8" ht="15.75">
      <c r="A2793" s="3" t="s">
        <v>13</v>
      </c>
      <c r="B2793" s="2" t="s">
        <v>3868</v>
      </c>
      <c r="C2793" s="2" t="s">
        <v>1426</v>
      </c>
      <c r="D2793" s="2" t="s">
        <v>3869</v>
      </c>
      <c r="E2793" s="4">
        <v>10</v>
      </c>
      <c r="F2793" s="4">
        <v>35520</v>
      </c>
      <c r="G2793" s="4">
        <v>3552</v>
      </c>
      <c r="H2793" s="4">
        <v>39072</v>
      </c>
    </row>
    <row r="2794" spans="1:8" ht="15.75">
      <c r="A2794" s="3" t="s">
        <v>13</v>
      </c>
      <c r="B2794" s="2" t="s">
        <v>3870</v>
      </c>
      <c r="C2794" s="2" t="s">
        <v>1426</v>
      </c>
      <c r="D2794" s="2" t="s">
        <v>3871</v>
      </c>
      <c r="E2794" s="4">
        <v>170</v>
      </c>
      <c r="F2794" s="4">
        <v>208080</v>
      </c>
      <c r="G2794" s="4">
        <v>20808</v>
      </c>
      <c r="H2794" s="4">
        <v>228888</v>
      </c>
    </row>
    <row r="2795" spans="1:8" ht="15.75">
      <c r="A2795" s="3" t="s">
        <v>13</v>
      </c>
      <c r="B2795" s="2" t="s">
        <v>3872</v>
      </c>
      <c r="C2795" s="2" t="s">
        <v>1426</v>
      </c>
      <c r="D2795" s="2" t="s">
        <v>3873</v>
      </c>
      <c r="E2795" s="4">
        <v>152</v>
      </c>
      <c r="F2795" s="4">
        <v>200640</v>
      </c>
      <c r="G2795" s="4">
        <v>20064</v>
      </c>
      <c r="H2795" s="4">
        <v>220704</v>
      </c>
    </row>
    <row r="2796" spans="1:8" ht="15.75">
      <c r="A2796" s="3" t="s">
        <v>13</v>
      </c>
      <c r="B2796" s="2" t="s">
        <v>3876</v>
      </c>
      <c r="C2796" s="2" t="s">
        <v>1433</v>
      </c>
      <c r="D2796" s="2" t="s">
        <v>3877</v>
      </c>
      <c r="E2796" s="4">
        <v>308</v>
      </c>
      <c r="F2796" s="4">
        <v>572460</v>
      </c>
      <c r="G2796" s="4">
        <v>57246</v>
      </c>
      <c r="H2796" s="4">
        <v>629706</v>
      </c>
    </row>
    <row r="2797" spans="1:8" ht="15.75">
      <c r="A2797" s="3" t="s">
        <v>13</v>
      </c>
      <c r="B2797" s="2" t="s">
        <v>6114</v>
      </c>
      <c r="C2797" s="2" t="s">
        <v>1433</v>
      </c>
      <c r="D2797" s="2" t="s">
        <v>2435</v>
      </c>
      <c r="E2797" s="4">
        <v>100</v>
      </c>
      <c r="F2797" s="4">
        <v>390000</v>
      </c>
      <c r="G2797" s="4">
        <v>39000</v>
      </c>
      <c r="H2797" s="4">
        <v>429000</v>
      </c>
    </row>
    <row r="2798" spans="1:8" ht="15.75">
      <c r="A2798" s="3" t="s">
        <v>13</v>
      </c>
      <c r="B2798" s="2" t="s">
        <v>3878</v>
      </c>
      <c r="C2798" s="2" t="s">
        <v>1433</v>
      </c>
      <c r="D2798" s="2" t="s">
        <v>3879</v>
      </c>
      <c r="E2798" s="4">
        <v>80</v>
      </c>
      <c r="F2798" s="4">
        <v>180920</v>
      </c>
      <c r="G2798" s="4">
        <v>18092</v>
      </c>
      <c r="H2798" s="4">
        <v>199012</v>
      </c>
    </row>
    <row r="2799" spans="1:8" ht="15.75">
      <c r="A2799" s="3" t="s">
        <v>13</v>
      </c>
      <c r="B2799" s="2" t="s">
        <v>3880</v>
      </c>
      <c r="C2799" s="2" t="s">
        <v>1433</v>
      </c>
      <c r="D2799" s="2" t="s">
        <v>3881</v>
      </c>
      <c r="E2799" s="4">
        <v>5210</v>
      </c>
      <c r="F2799" s="4">
        <v>5225305</v>
      </c>
      <c r="G2799" s="4">
        <v>522531</v>
      </c>
      <c r="H2799" s="4">
        <v>5747836</v>
      </c>
    </row>
    <row r="2800" spans="1:8" ht="15.75">
      <c r="A2800" s="3" t="s">
        <v>13</v>
      </c>
      <c r="B2800" s="2" t="s">
        <v>3886</v>
      </c>
      <c r="C2800" s="2" t="s">
        <v>1433</v>
      </c>
      <c r="D2800" s="2" t="s">
        <v>3887</v>
      </c>
      <c r="E2800" s="4">
        <v>570</v>
      </c>
      <c r="F2800" s="4">
        <v>619020</v>
      </c>
      <c r="G2800" s="4">
        <v>61902</v>
      </c>
      <c r="H2800" s="4">
        <v>680922</v>
      </c>
    </row>
    <row r="2801" spans="1:8" ht="15.75">
      <c r="A2801" s="3" t="s">
        <v>13</v>
      </c>
      <c r="B2801" s="2" t="s">
        <v>3888</v>
      </c>
      <c r="C2801" s="2" t="s">
        <v>1433</v>
      </c>
      <c r="D2801" s="2" t="s">
        <v>3889</v>
      </c>
      <c r="E2801" s="4">
        <v>2970</v>
      </c>
      <c r="F2801" s="4">
        <v>3618850</v>
      </c>
      <c r="G2801" s="4">
        <v>361886</v>
      </c>
      <c r="H2801" s="4">
        <v>3980736</v>
      </c>
    </row>
    <row r="2802" spans="1:8" ht="15.75">
      <c r="A2802" s="3" t="s">
        <v>13</v>
      </c>
      <c r="B2802" s="2" t="s">
        <v>3890</v>
      </c>
      <c r="C2802" s="2" t="s">
        <v>1433</v>
      </c>
      <c r="D2802" s="2" t="s">
        <v>3891</v>
      </c>
      <c r="E2802" s="4">
        <v>20</v>
      </c>
      <c r="F2802" s="4">
        <v>32180</v>
      </c>
      <c r="G2802" s="4">
        <v>3218</v>
      </c>
      <c r="H2802" s="4">
        <v>35398</v>
      </c>
    </row>
    <row r="2803" spans="1:8" ht="15.75">
      <c r="A2803" s="3" t="s">
        <v>13</v>
      </c>
      <c r="B2803" s="2" t="s">
        <v>3892</v>
      </c>
      <c r="C2803" s="2" t="s">
        <v>1433</v>
      </c>
      <c r="D2803" s="2" t="s">
        <v>3893</v>
      </c>
      <c r="E2803" s="4">
        <v>100</v>
      </c>
      <c r="F2803" s="4">
        <v>173710</v>
      </c>
      <c r="G2803" s="4">
        <v>17371</v>
      </c>
      <c r="H2803" s="4">
        <v>191081</v>
      </c>
    </row>
    <row r="2804" spans="1:8" ht="15.75">
      <c r="A2804" s="3" t="s">
        <v>13</v>
      </c>
      <c r="B2804" s="2" t="s">
        <v>3894</v>
      </c>
      <c r="C2804" s="2" t="s">
        <v>1433</v>
      </c>
      <c r="D2804" s="2" t="s">
        <v>3895</v>
      </c>
      <c r="E2804" s="4">
        <v>110</v>
      </c>
      <c r="F2804" s="4">
        <v>167440</v>
      </c>
      <c r="G2804" s="4">
        <v>16744</v>
      </c>
      <c r="H2804" s="4">
        <v>184184</v>
      </c>
    </row>
    <row r="2805" spans="1:8" ht="15.75">
      <c r="A2805" s="3" t="s">
        <v>13</v>
      </c>
      <c r="B2805" s="2" t="s">
        <v>3896</v>
      </c>
      <c r="C2805" s="2" t="s">
        <v>1433</v>
      </c>
      <c r="D2805" s="2" t="s">
        <v>3897</v>
      </c>
      <c r="E2805" s="4">
        <v>70</v>
      </c>
      <c r="F2805" s="4">
        <v>117180</v>
      </c>
      <c r="G2805" s="4">
        <v>11718</v>
      </c>
      <c r="H2805" s="4">
        <v>128898</v>
      </c>
    </row>
    <row r="2806" spans="1:8" ht="15.75">
      <c r="A2806" s="3" t="s">
        <v>13</v>
      </c>
      <c r="B2806" s="2" t="s">
        <v>6420</v>
      </c>
      <c r="C2806" s="2" t="s">
        <v>1412</v>
      </c>
      <c r="D2806" s="2" t="s">
        <v>6421</v>
      </c>
      <c r="E2806" s="4"/>
      <c r="F2806" s="4"/>
      <c r="G2806" s="4"/>
      <c r="H2806" s="4"/>
    </row>
    <row r="2807" spans="1:8" ht="15.75">
      <c r="A2807" s="3" t="s">
        <v>13</v>
      </c>
      <c r="B2807" s="2" t="s">
        <v>3904</v>
      </c>
      <c r="C2807" s="2" t="s">
        <v>3900</v>
      </c>
      <c r="D2807" s="2" t="s">
        <v>2644</v>
      </c>
      <c r="E2807" s="4">
        <v>16</v>
      </c>
      <c r="F2807" s="4">
        <v>70400</v>
      </c>
      <c r="G2807" s="4">
        <v>7040</v>
      </c>
      <c r="H2807" s="4">
        <v>77440</v>
      </c>
    </row>
    <row r="2808" spans="1:8" ht="15.75">
      <c r="A2808" s="3" t="s">
        <v>13</v>
      </c>
      <c r="B2808" s="2" t="s">
        <v>5883</v>
      </c>
      <c r="C2808" s="2" t="s">
        <v>3902</v>
      </c>
      <c r="D2808" s="2" t="s">
        <v>5884</v>
      </c>
      <c r="E2808" s="4">
        <v>5</v>
      </c>
      <c r="F2808" s="4">
        <v>12550</v>
      </c>
      <c r="G2808" s="4">
        <v>1255</v>
      </c>
      <c r="H2808" s="4">
        <v>13805</v>
      </c>
    </row>
    <row r="2809" spans="1:8" ht="15.75">
      <c r="A2809" s="3" t="s">
        <v>13</v>
      </c>
      <c r="B2809" s="2" t="s">
        <v>3911</v>
      </c>
      <c r="C2809" s="2" t="s">
        <v>3900</v>
      </c>
      <c r="D2809" s="2" t="s">
        <v>2646</v>
      </c>
      <c r="E2809" s="4">
        <v>45</v>
      </c>
      <c r="F2809" s="4">
        <v>229500</v>
      </c>
      <c r="G2809" s="4">
        <v>22950</v>
      </c>
      <c r="H2809" s="4">
        <v>252450</v>
      </c>
    </row>
    <row r="2810" spans="1:8" ht="15.75">
      <c r="A2810" s="3" t="s">
        <v>13</v>
      </c>
      <c r="B2810" s="2" t="s">
        <v>3914</v>
      </c>
      <c r="C2810" s="2" t="s">
        <v>3902</v>
      </c>
      <c r="D2810" s="2" t="s">
        <v>2646</v>
      </c>
      <c r="E2810" s="4">
        <v>20</v>
      </c>
      <c r="F2810" s="4">
        <v>98000</v>
      </c>
      <c r="G2810" s="4">
        <v>9800</v>
      </c>
      <c r="H2810" s="4">
        <v>107800</v>
      </c>
    </row>
    <row r="2811" spans="1:8" ht="15.75">
      <c r="A2811" s="3" t="s">
        <v>13</v>
      </c>
      <c r="B2811" s="2" t="s">
        <v>3915</v>
      </c>
      <c r="C2811" s="2" t="s">
        <v>2827</v>
      </c>
      <c r="D2811" s="2" t="s">
        <v>2644</v>
      </c>
      <c r="E2811" s="4">
        <v>10</v>
      </c>
      <c r="F2811" s="4">
        <v>40000</v>
      </c>
      <c r="G2811" s="4">
        <v>4000</v>
      </c>
      <c r="H2811" s="4">
        <v>44000</v>
      </c>
    </row>
    <row r="2812" spans="1:8" ht="15.75">
      <c r="A2812" s="3" t="s">
        <v>13</v>
      </c>
      <c r="B2812" s="2" t="s">
        <v>6359</v>
      </c>
      <c r="C2812" s="2" t="s">
        <v>2827</v>
      </c>
      <c r="D2812" s="2" t="s">
        <v>2667</v>
      </c>
      <c r="E2812" s="4">
        <v>2</v>
      </c>
      <c r="F2812" s="4">
        <v>6800</v>
      </c>
      <c r="G2812" s="4">
        <v>680</v>
      </c>
      <c r="H2812" s="4">
        <v>7480</v>
      </c>
    </row>
    <row r="2813" spans="1:8" ht="15.75">
      <c r="A2813" s="3" t="s">
        <v>13</v>
      </c>
      <c r="B2813" s="2" t="s">
        <v>6370</v>
      </c>
      <c r="C2813" s="2" t="s">
        <v>3902</v>
      </c>
      <c r="D2813" s="2" t="s">
        <v>2648</v>
      </c>
      <c r="E2813" s="4">
        <v>1</v>
      </c>
      <c r="F2813" s="4">
        <v>5700</v>
      </c>
      <c r="G2813" s="4">
        <v>570</v>
      </c>
      <c r="H2813" s="4">
        <v>6270</v>
      </c>
    </row>
    <row r="2814" spans="1:8" ht="15.75">
      <c r="A2814" s="3" t="s">
        <v>13</v>
      </c>
      <c r="B2814" s="2" t="s">
        <v>6119</v>
      </c>
      <c r="C2814" s="2" t="s">
        <v>2827</v>
      </c>
      <c r="D2814" s="2" t="s">
        <v>6120</v>
      </c>
      <c r="E2814" s="4">
        <v>15</v>
      </c>
      <c r="F2814" s="4">
        <v>114000</v>
      </c>
      <c r="G2814" s="4">
        <v>11400</v>
      </c>
      <c r="H2814" s="4">
        <v>125400</v>
      </c>
    </row>
    <row r="2815" spans="1:8" ht="15.75">
      <c r="A2815" s="3" t="s">
        <v>13</v>
      </c>
      <c r="B2815" s="2" t="s">
        <v>6427</v>
      </c>
      <c r="C2815" s="2" t="s">
        <v>3902</v>
      </c>
      <c r="D2815" s="2" t="s">
        <v>2641</v>
      </c>
      <c r="E2815" s="4">
        <v>1</v>
      </c>
      <c r="F2815" s="4">
        <v>6700</v>
      </c>
      <c r="G2815" s="4">
        <v>670</v>
      </c>
      <c r="H2815" s="4">
        <v>7370</v>
      </c>
    </row>
    <row r="2816" spans="1:8" ht="15.75">
      <c r="A2816" s="3" t="s">
        <v>13</v>
      </c>
      <c r="B2816" s="2" t="s">
        <v>6428</v>
      </c>
      <c r="C2816" s="2" t="s">
        <v>3920</v>
      </c>
      <c r="D2816" s="2" t="s">
        <v>2667</v>
      </c>
      <c r="E2816" s="4">
        <v>10</v>
      </c>
      <c r="F2816" s="4">
        <v>36000</v>
      </c>
      <c r="G2816" s="4">
        <v>3600</v>
      </c>
      <c r="H2816" s="4">
        <v>39600</v>
      </c>
    </row>
    <row r="2817" spans="1:8" ht="15.75">
      <c r="A2817" s="3" t="s">
        <v>13</v>
      </c>
      <c r="B2817" s="2" t="s">
        <v>6429</v>
      </c>
      <c r="C2817" s="2" t="s">
        <v>3920</v>
      </c>
      <c r="D2817" s="2" t="s">
        <v>6430</v>
      </c>
      <c r="E2817" s="4">
        <v>8</v>
      </c>
      <c r="F2817" s="4">
        <v>30400</v>
      </c>
      <c r="G2817" s="4">
        <v>3040</v>
      </c>
      <c r="H2817" s="4">
        <v>33440</v>
      </c>
    </row>
    <row r="2818" spans="1:8" ht="15.75">
      <c r="A2818" s="3" t="s">
        <v>13</v>
      </c>
      <c r="B2818" s="2" t="s">
        <v>6431</v>
      </c>
      <c r="C2818" s="2" t="s">
        <v>1401</v>
      </c>
      <c r="D2818" s="2" t="s">
        <v>6432</v>
      </c>
      <c r="E2818" s="4">
        <v>55</v>
      </c>
      <c r="F2818" s="4">
        <v>117000</v>
      </c>
      <c r="G2818" s="4">
        <v>11700</v>
      </c>
      <c r="H2818" s="4">
        <v>128700</v>
      </c>
    </row>
    <row r="2819" spans="1:8" ht="15.75">
      <c r="A2819" s="3" t="s">
        <v>13</v>
      </c>
      <c r="B2819" s="2" t="s">
        <v>6433</v>
      </c>
      <c r="C2819" s="2" t="s">
        <v>2312</v>
      </c>
      <c r="D2819" s="2" t="s">
        <v>2454</v>
      </c>
      <c r="E2819" s="4">
        <v>60</v>
      </c>
      <c r="F2819" s="4">
        <v>1254000</v>
      </c>
      <c r="G2819" s="4">
        <v>125400</v>
      </c>
      <c r="H2819" s="4">
        <v>1379400</v>
      </c>
    </row>
    <row r="2820" spans="1:8" ht="15.75">
      <c r="A2820" s="3" t="s">
        <v>13</v>
      </c>
      <c r="B2820" s="2" t="s">
        <v>6434</v>
      </c>
      <c r="C2820" s="2" t="s">
        <v>2664</v>
      </c>
      <c r="D2820" s="2" t="s">
        <v>6424</v>
      </c>
      <c r="E2820" s="4">
        <v>2</v>
      </c>
      <c r="F2820" s="4">
        <v>24200</v>
      </c>
      <c r="G2820" s="4">
        <v>2420</v>
      </c>
      <c r="H2820" s="4">
        <v>26620</v>
      </c>
    </row>
    <row r="2821" spans="1:8" ht="15.75">
      <c r="A2821" s="3" t="s">
        <v>13</v>
      </c>
      <c r="B2821" s="2" t="s">
        <v>6435</v>
      </c>
      <c r="C2821" s="2" t="s">
        <v>2312</v>
      </c>
      <c r="D2821" s="2" t="s">
        <v>3795</v>
      </c>
      <c r="E2821" s="4">
        <v>33</v>
      </c>
      <c r="F2821" s="4">
        <v>316800</v>
      </c>
      <c r="G2821" s="4">
        <v>31680</v>
      </c>
      <c r="H2821" s="4">
        <v>348480</v>
      </c>
    </row>
    <row r="2822" spans="1:8" ht="15.75">
      <c r="A2822" s="3" t="s">
        <v>13</v>
      </c>
      <c r="B2822" s="2" t="s">
        <v>3930</v>
      </c>
      <c r="C2822" s="2" t="s">
        <v>1433</v>
      </c>
      <c r="D2822" s="2" t="s">
        <v>56</v>
      </c>
      <c r="E2822" s="4">
        <v>1</v>
      </c>
      <c r="F2822" s="4">
        <v>2900</v>
      </c>
      <c r="G2822" s="4">
        <v>290</v>
      </c>
      <c r="H2822" s="4">
        <v>3190</v>
      </c>
    </row>
    <row r="2823" spans="1:8" ht="15.75">
      <c r="A2823" s="3" t="s">
        <v>13</v>
      </c>
      <c r="B2823" s="2" t="s">
        <v>3939</v>
      </c>
      <c r="C2823" s="2" t="s">
        <v>3934</v>
      </c>
      <c r="D2823" s="2"/>
      <c r="E2823" s="4">
        <v>60</v>
      </c>
      <c r="F2823" s="4">
        <v>135000</v>
      </c>
      <c r="G2823" s="4">
        <v>13500</v>
      </c>
      <c r="H2823" s="4">
        <v>148500</v>
      </c>
    </row>
    <row r="2824" spans="1:8" ht="15.75">
      <c r="A2824" s="3" t="s">
        <v>13</v>
      </c>
      <c r="B2824" s="2" t="s">
        <v>3971</v>
      </c>
      <c r="C2824" s="2" t="s">
        <v>3968</v>
      </c>
      <c r="D2824" s="2"/>
      <c r="E2824" s="4">
        <v>510</v>
      </c>
      <c r="F2824" s="4">
        <v>613400</v>
      </c>
      <c r="G2824" s="4">
        <v>61340</v>
      </c>
      <c r="H2824" s="4">
        <v>674740</v>
      </c>
    </row>
    <row r="2825" spans="1:8" ht="15.75">
      <c r="A2825" s="3" t="s">
        <v>13</v>
      </c>
      <c r="B2825" s="2" t="s">
        <v>3978</v>
      </c>
      <c r="C2825" s="2" t="s">
        <v>3975</v>
      </c>
      <c r="D2825" s="2" t="s">
        <v>3979</v>
      </c>
      <c r="E2825" s="4">
        <v>10000</v>
      </c>
      <c r="F2825" s="4">
        <v>11880000</v>
      </c>
      <c r="G2825" s="4">
        <v>1188000</v>
      </c>
      <c r="H2825" s="4">
        <v>13068000</v>
      </c>
    </row>
    <row r="2826" spans="1:8" ht="15.75">
      <c r="A2826" s="3" t="s">
        <v>13</v>
      </c>
      <c r="B2826" s="2" t="s">
        <v>4001</v>
      </c>
      <c r="C2826" s="2" t="s">
        <v>4000</v>
      </c>
      <c r="D2826" s="2" t="s">
        <v>4002</v>
      </c>
      <c r="E2826" s="4">
        <v>78810</v>
      </c>
      <c r="F2826" s="4">
        <v>78127422</v>
      </c>
      <c r="G2826" s="4">
        <v>7812742</v>
      </c>
      <c r="H2826" s="4">
        <v>85940164</v>
      </c>
    </row>
    <row r="2827" spans="1:8" ht="15.75">
      <c r="A2827" s="3" t="s">
        <v>13</v>
      </c>
      <c r="B2827" s="2" t="s">
        <v>4529</v>
      </c>
      <c r="C2827" s="2" t="s">
        <v>4526</v>
      </c>
      <c r="D2827" s="2" t="s">
        <v>4530</v>
      </c>
      <c r="E2827" s="4">
        <v>937</v>
      </c>
      <c r="F2827" s="4">
        <v>9367940</v>
      </c>
      <c r="G2827" s="4">
        <v>936794</v>
      </c>
      <c r="H2827" s="4">
        <v>10304734</v>
      </c>
    </row>
    <row r="2828" spans="1:8" ht="15.75">
      <c r="A2828" s="3" t="s">
        <v>13</v>
      </c>
      <c r="B2828" s="2" t="s">
        <v>4534</v>
      </c>
      <c r="C2828" s="2" t="s">
        <v>4533</v>
      </c>
      <c r="D2828" s="2" t="s">
        <v>4535</v>
      </c>
      <c r="E2828" s="4">
        <v>713</v>
      </c>
      <c r="F2828" s="4">
        <v>10245810</v>
      </c>
      <c r="G2828" s="4">
        <v>1024581</v>
      </c>
      <c r="H2828" s="4">
        <v>11270391</v>
      </c>
    </row>
    <row r="2829" spans="1:8" ht="15.75">
      <c r="A2829" s="3" t="s">
        <v>13</v>
      </c>
      <c r="B2829" s="2" t="s">
        <v>4537</v>
      </c>
      <c r="C2829" s="2" t="s">
        <v>4536</v>
      </c>
      <c r="D2829" s="2" t="s">
        <v>4538</v>
      </c>
      <c r="E2829" s="4">
        <v>20</v>
      </c>
      <c r="F2829" s="4">
        <v>464600</v>
      </c>
      <c r="G2829" s="4">
        <v>46460</v>
      </c>
      <c r="H2829" s="4">
        <v>511060</v>
      </c>
    </row>
    <row r="2830" spans="1:8" ht="15.75">
      <c r="A2830" s="3" t="s">
        <v>13</v>
      </c>
      <c r="B2830" s="2" t="s">
        <v>4543</v>
      </c>
      <c r="C2830" s="2" t="s">
        <v>4542</v>
      </c>
      <c r="D2830" s="2" t="s">
        <v>4544</v>
      </c>
      <c r="E2830" s="4">
        <v>60</v>
      </c>
      <c r="F2830" s="4">
        <v>660600</v>
      </c>
      <c r="G2830" s="4">
        <v>66060</v>
      </c>
      <c r="H2830" s="4">
        <v>726660</v>
      </c>
    </row>
    <row r="2831" spans="1:8" ht="15.75">
      <c r="A2831" s="3" t="s">
        <v>13</v>
      </c>
      <c r="B2831" s="2" t="s">
        <v>4546</v>
      </c>
      <c r="C2831" s="2" t="s">
        <v>4545</v>
      </c>
      <c r="D2831" s="2" t="s">
        <v>4547</v>
      </c>
      <c r="E2831" s="4">
        <v>50</v>
      </c>
      <c r="F2831" s="4">
        <v>1108000</v>
      </c>
      <c r="G2831" s="4">
        <v>110800</v>
      </c>
      <c r="H2831" s="4">
        <v>1218800</v>
      </c>
    </row>
    <row r="2832" spans="1:8" ht="15.75">
      <c r="A2832" s="3" t="s">
        <v>13</v>
      </c>
      <c r="B2832" s="2" t="s">
        <v>4554</v>
      </c>
      <c r="C2832" s="2" t="s">
        <v>4553</v>
      </c>
      <c r="D2832" s="2" t="s">
        <v>4555</v>
      </c>
      <c r="E2832" s="4">
        <v>472</v>
      </c>
      <c r="F2832" s="4">
        <v>4583120</v>
      </c>
      <c r="G2832" s="4">
        <v>458312</v>
      </c>
      <c r="H2832" s="4">
        <v>5041432</v>
      </c>
    </row>
    <row r="2833" spans="1:8" ht="15.75">
      <c r="A2833" s="3" t="s">
        <v>13</v>
      </c>
      <c r="B2833" s="2" t="s">
        <v>4559</v>
      </c>
      <c r="C2833" s="2" t="s">
        <v>4558</v>
      </c>
      <c r="D2833" s="2" t="s">
        <v>4560</v>
      </c>
      <c r="E2833" s="4">
        <v>20</v>
      </c>
      <c r="F2833" s="4">
        <v>198200</v>
      </c>
      <c r="G2833" s="4">
        <v>19820</v>
      </c>
      <c r="H2833" s="4">
        <v>218020</v>
      </c>
    </row>
    <row r="2834" spans="1:8" ht="15.75">
      <c r="A2834" s="3" t="s">
        <v>13</v>
      </c>
      <c r="B2834" s="2" t="s">
        <v>4569</v>
      </c>
      <c r="C2834" s="2" t="s">
        <v>4568</v>
      </c>
      <c r="D2834" s="2" t="s">
        <v>4570</v>
      </c>
      <c r="E2834" s="4">
        <v>166</v>
      </c>
      <c r="F2834" s="4">
        <v>1731380</v>
      </c>
      <c r="G2834" s="4">
        <v>173138</v>
      </c>
      <c r="H2834" s="4">
        <v>1904518</v>
      </c>
    </row>
    <row r="2835" spans="1:8" ht="15.75">
      <c r="A2835" s="3" t="s">
        <v>13</v>
      </c>
      <c r="B2835" s="2" t="s">
        <v>4576</v>
      </c>
      <c r="C2835" s="2" t="s">
        <v>4575</v>
      </c>
      <c r="D2835" s="2" t="s">
        <v>4577</v>
      </c>
      <c r="E2835" s="4">
        <v>160</v>
      </c>
      <c r="F2835" s="4">
        <v>2382400</v>
      </c>
      <c r="G2835" s="4">
        <v>238240</v>
      </c>
      <c r="H2835" s="4">
        <v>2620640</v>
      </c>
    </row>
    <row r="2836" spans="1:8" ht="15.75">
      <c r="A2836" s="3" t="s">
        <v>13</v>
      </c>
      <c r="B2836" s="2" t="s">
        <v>4581</v>
      </c>
      <c r="C2836" s="2" t="s">
        <v>4580</v>
      </c>
      <c r="D2836" s="2" t="s">
        <v>4582</v>
      </c>
      <c r="E2836" s="4">
        <v>15</v>
      </c>
      <c r="F2836" s="4">
        <v>351900</v>
      </c>
      <c r="G2836" s="4">
        <v>35190</v>
      </c>
      <c r="H2836" s="4">
        <v>387090</v>
      </c>
    </row>
    <row r="2837" spans="1:8" ht="15.75">
      <c r="A2837" s="3" t="s">
        <v>13</v>
      </c>
      <c r="B2837" s="2" t="s">
        <v>4597</v>
      </c>
      <c r="C2837" s="2" t="s">
        <v>4594</v>
      </c>
      <c r="D2837" s="2" t="s">
        <v>4598</v>
      </c>
      <c r="E2837" s="4">
        <v>30</v>
      </c>
      <c r="F2837" s="4">
        <v>336300</v>
      </c>
      <c r="G2837" s="4">
        <v>33630</v>
      </c>
      <c r="H2837" s="4">
        <v>369930</v>
      </c>
    </row>
    <row r="2838" spans="1:8" ht="15.75">
      <c r="A2838" s="3" t="s">
        <v>13</v>
      </c>
      <c r="B2838" s="2" t="s">
        <v>4603</v>
      </c>
      <c r="C2838" s="2" t="s">
        <v>4602</v>
      </c>
      <c r="D2838" s="2" t="s">
        <v>4604</v>
      </c>
      <c r="E2838" s="4">
        <v>50</v>
      </c>
      <c r="F2838" s="4">
        <v>940000</v>
      </c>
      <c r="G2838" s="4">
        <v>94000</v>
      </c>
      <c r="H2838" s="4">
        <v>1034000</v>
      </c>
    </row>
    <row r="2839" spans="1:8" ht="15.75">
      <c r="A2839" s="3" t="s">
        <v>13</v>
      </c>
      <c r="B2839" s="2" t="s">
        <v>4609</v>
      </c>
      <c r="C2839" s="2" t="s">
        <v>4608</v>
      </c>
      <c r="D2839" s="2" t="s">
        <v>4610</v>
      </c>
      <c r="E2839" s="4">
        <v>20</v>
      </c>
      <c r="F2839" s="4">
        <v>550800</v>
      </c>
      <c r="G2839" s="4">
        <v>55080</v>
      </c>
      <c r="H2839" s="4">
        <v>605880</v>
      </c>
    </row>
    <row r="2840" spans="1:8" ht="15.75">
      <c r="A2840" s="3" t="s">
        <v>13</v>
      </c>
      <c r="B2840" s="2" t="s">
        <v>4615</v>
      </c>
      <c r="C2840" s="2" t="s">
        <v>4614</v>
      </c>
      <c r="D2840" s="2" t="s">
        <v>4616</v>
      </c>
      <c r="E2840" s="4">
        <v>50</v>
      </c>
      <c r="F2840" s="4">
        <v>1389500</v>
      </c>
      <c r="G2840" s="4">
        <v>138950</v>
      </c>
      <c r="H2840" s="4">
        <v>1528450</v>
      </c>
    </row>
    <row r="2841" spans="1:8" ht="15.75">
      <c r="A2841" s="3" t="s">
        <v>13</v>
      </c>
      <c r="B2841" s="2" t="s">
        <v>4621</v>
      </c>
      <c r="C2841" s="2" t="s">
        <v>4620</v>
      </c>
      <c r="D2841" s="2" t="s">
        <v>4622</v>
      </c>
      <c r="E2841" s="4">
        <v>173</v>
      </c>
      <c r="F2841" s="4">
        <v>2143470</v>
      </c>
      <c r="G2841" s="4">
        <v>214347</v>
      </c>
      <c r="H2841" s="4">
        <v>2357817</v>
      </c>
    </row>
    <row r="2842" spans="1:8" ht="15.75">
      <c r="A2842" s="3" t="s">
        <v>13</v>
      </c>
      <c r="B2842" s="2" t="s">
        <v>4634</v>
      </c>
      <c r="C2842" s="2" t="s">
        <v>4632</v>
      </c>
      <c r="D2842" s="2" t="s">
        <v>4635</v>
      </c>
      <c r="E2842" s="4">
        <v>895</v>
      </c>
      <c r="F2842" s="4">
        <v>12315200</v>
      </c>
      <c r="G2842" s="4">
        <v>1231520</v>
      </c>
      <c r="H2842" s="4">
        <v>13546720</v>
      </c>
    </row>
    <row r="2843" spans="1:8" ht="15.75">
      <c r="A2843" s="3" t="s">
        <v>13</v>
      </c>
      <c r="B2843" s="2" t="s">
        <v>6133</v>
      </c>
      <c r="C2843" s="2" t="s">
        <v>6134</v>
      </c>
      <c r="D2843" s="2" t="s">
        <v>6135</v>
      </c>
      <c r="E2843" s="4">
        <v>80</v>
      </c>
      <c r="F2843" s="4">
        <v>1339200</v>
      </c>
      <c r="G2843" s="4">
        <v>133920</v>
      </c>
      <c r="H2843" s="4">
        <v>1473120</v>
      </c>
    </row>
    <row r="2844" spans="1:8" ht="15.75">
      <c r="A2844" s="3" t="s">
        <v>13</v>
      </c>
      <c r="B2844" s="2" t="s">
        <v>6141</v>
      </c>
      <c r="C2844" s="2" t="s">
        <v>6142</v>
      </c>
      <c r="D2844" s="2" t="s">
        <v>6143</v>
      </c>
      <c r="E2844" s="4">
        <v>9</v>
      </c>
      <c r="F2844" s="4">
        <v>226000</v>
      </c>
      <c r="G2844" s="4">
        <v>22600</v>
      </c>
      <c r="H2844" s="4">
        <v>248600</v>
      </c>
    </row>
    <row r="2845" spans="1:8" ht="15.75">
      <c r="A2845" s="3" t="s">
        <v>13</v>
      </c>
      <c r="B2845" s="2" t="s">
        <v>6329</v>
      </c>
      <c r="C2845" s="2" t="s">
        <v>6330</v>
      </c>
      <c r="D2845" s="2" t="s">
        <v>1477</v>
      </c>
      <c r="E2845" s="4">
        <v>22</v>
      </c>
      <c r="F2845" s="4">
        <v>1738000</v>
      </c>
      <c r="G2845" s="4">
        <v>173800</v>
      </c>
      <c r="H2845" s="4">
        <v>1911800</v>
      </c>
    </row>
    <row r="2846" spans="1:8" ht="15.75">
      <c r="A2846" s="3" t="s">
        <v>13</v>
      </c>
      <c r="B2846" s="2" t="s">
        <v>6144</v>
      </c>
      <c r="C2846" s="2" t="s">
        <v>6145</v>
      </c>
      <c r="D2846" s="2" t="s">
        <v>6146</v>
      </c>
      <c r="E2846" s="4">
        <v>30</v>
      </c>
      <c r="F2846" s="4">
        <v>1333800</v>
      </c>
      <c r="G2846" s="4">
        <v>133380</v>
      </c>
      <c r="H2846" s="4">
        <v>1467180</v>
      </c>
    </row>
    <row r="2847" spans="1:8" ht="15.75">
      <c r="A2847" s="3" t="s">
        <v>13</v>
      </c>
      <c r="B2847" s="2" t="s">
        <v>6331</v>
      </c>
      <c r="C2847" s="2" t="s">
        <v>6332</v>
      </c>
      <c r="D2847" s="2"/>
      <c r="E2847" s="4">
        <v>7</v>
      </c>
      <c r="F2847" s="4">
        <v>659820</v>
      </c>
      <c r="G2847" s="4">
        <v>65982</v>
      </c>
      <c r="H2847" s="4">
        <v>725802</v>
      </c>
    </row>
    <row r="2848" spans="1:8" ht="15.75">
      <c r="A2848" s="3" t="s">
        <v>13</v>
      </c>
      <c r="B2848" s="2" t="s">
        <v>6152</v>
      </c>
      <c r="C2848" s="2" t="s">
        <v>6153</v>
      </c>
      <c r="D2848" s="2" t="s">
        <v>6154</v>
      </c>
      <c r="E2848" s="4">
        <v>31</v>
      </c>
      <c r="F2848" s="4">
        <v>1566880</v>
      </c>
      <c r="G2848" s="4">
        <v>156688</v>
      </c>
      <c r="H2848" s="4">
        <v>1723568</v>
      </c>
    </row>
    <row r="2849" spans="1:8" ht="15.75">
      <c r="A2849" s="3" t="s">
        <v>13</v>
      </c>
      <c r="B2849" s="2" t="s">
        <v>6352</v>
      </c>
      <c r="C2849" s="2" t="s">
        <v>6153</v>
      </c>
      <c r="D2849" s="2" t="s">
        <v>1477</v>
      </c>
      <c r="E2849" s="4">
        <v>1</v>
      </c>
      <c r="F2849" s="4">
        <v>145700</v>
      </c>
      <c r="G2849" s="4">
        <v>14570</v>
      </c>
      <c r="H2849" s="4">
        <v>160270</v>
      </c>
    </row>
    <row r="2850" spans="1:8" ht="15.75">
      <c r="A2850" s="3" t="s">
        <v>13</v>
      </c>
      <c r="B2850" s="2" t="s">
        <v>6303</v>
      </c>
      <c r="C2850" s="2" t="s">
        <v>6304</v>
      </c>
      <c r="D2850" s="2"/>
      <c r="E2850" s="4">
        <v>1</v>
      </c>
      <c r="F2850" s="4">
        <v>109237</v>
      </c>
      <c r="G2850" s="4">
        <v>10924</v>
      </c>
      <c r="H2850" s="4">
        <v>120161</v>
      </c>
    </row>
    <row r="2851" spans="1:8" ht="15.75">
      <c r="A2851" s="3" t="s">
        <v>13</v>
      </c>
      <c r="B2851" s="2" t="s">
        <v>6457</v>
      </c>
      <c r="C2851" s="2" t="s">
        <v>6397</v>
      </c>
      <c r="D2851" s="2"/>
      <c r="E2851" s="4"/>
      <c r="F2851" s="4"/>
      <c r="G2851" s="4"/>
      <c r="H2851" s="4"/>
    </row>
    <row r="2852" spans="1:8" ht="15.75">
      <c r="A2852" s="3" t="s">
        <v>13</v>
      </c>
      <c r="B2852" s="2" t="s">
        <v>6459</v>
      </c>
      <c r="C2852" s="2" t="s">
        <v>6458</v>
      </c>
      <c r="D2852" s="2"/>
      <c r="E2852" s="4">
        <v>5</v>
      </c>
      <c r="F2852" s="4">
        <v>436265</v>
      </c>
      <c r="G2852" s="4">
        <v>43626</v>
      </c>
      <c r="H2852" s="4">
        <v>479891</v>
      </c>
    </row>
    <row r="2853" spans="1:8" ht="15.75">
      <c r="A2853" s="3" t="s">
        <v>13</v>
      </c>
      <c r="B2853" s="2" t="s">
        <v>6461</v>
      </c>
      <c r="C2853" s="2" t="s">
        <v>6460</v>
      </c>
      <c r="D2853" s="2"/>
      <c r="E2853" s="4">
        <v>1</v>
      </c>
      <c r="F2853" s="4">
        <v>174000</v>
      </c>
      <c r="G2853" s="4">
        <v>17400</v>
      </c>
      <c r="H2853" s="4">
        <v>191400</v>
      </c>
    </row>
    <row r="2854" spans="1:8" ht="15.75">
      <c r="A2854" s="3" t="s">
        <v>13</v>
      </c>
      <c r="B2854" s="2" t="s">
        <v>6157</v>
      </c>
      <c r="C2854" s="2" t="s">
        <v>6158</v>
      </c>
      <c r="D2854" s="2" t="s">
        <v>6159</v>
      </c>
      <c r="E2854" s="4">
        <v>6</v>
      </c>
      <c r="F2854" s="4">
        <v>842400</v>
      </c>
      <c r="G2854" s="4">
        <v>84240</v>
      </c>
      <c r="H2854" s="4">
        <v>926640</v>
      </c>
    </row>
    <row r="2855" spans="1:8" ht="15.75">
      <c r="A2855" s="3" t="s">
        <v>13</v>
      </c>
      <c r="B2855" s="2" t="s">
        <v>6160</v>
      </c>
      <c r="C2855" s="2" t="s">
        <v>6161</v>
      </c>
      <c r="D2855" s="2" t="s">
        <v>6162</v>
      </c>
      <c r="E2855" s="4">
        <v>21</v>
      </c>
      <c r="F2855" s="4">
        <v>2669896</v>
      </c>
      <c r="G2855" s="4">
        <v>266990</v>
      </c>
      <c r="H2855" s="4">
        <v>2936886</v>
      </c>
    </row>
    <row r="2856" spans="1:8" ht="15.75">
      <c r="A2856" s="3" t="s">
        <v>13</v>
      </c>
      <c r="B2856" s="2" t="s">
        <v>6307</v>
      </c>
      <c r="C2856" s="2" t="s">
        <v>6308</v>
      </c>
      <c r="D2856" s="2"/>
      <c r="E2856" s="4">
        <v>45</v>
      </c>
      <c r="F2856" s="4">
        <v>302091</v>
      </c>
      <c r="G2856" s="4">
        <v>30209</v>
      </c>
      <c r="H2856" s="4">
        <v>332300</v>
      </c>
    </row>
    <row r="2857" spans="1:8" ht="15.75">
      <c r="A2857" s="3" t="s">
        <v>13</v>
      </c>
      <c r="B2857" s="2" t="s">
        <v>4640</v>
      </c>
      <c r="C2857" s="2" t="s">
        <v>4639</v>
      </c>
      <c r="D2857" s="2"/>
      <c r="E2857" s="4">
        <v>27</v>
      </c>
      <c r="F2857" s="4">
        <v>263300</v>
      </c>
      <c r="G2857" s="4">
        <v>26330</v>
      </c>
      <c r="H2857" s="4">
        <v>289630</v>
      </c>
    </row>
    <row r="2858" spans="1:8" ht="15.75">
      <c r="A2858" s="3" t="s">
        <v>13</v>
      </c>
      <c r="B2858" s="2" t="s">
        <v>6274</v>
      </c>
      <c r="C2858" s="2" t="s">
        <v>6275</v>
      </c>
      <c r="D2858" s="2" t="s">
        <v>6276</v>
      </c>
      <c r="E2858" s="4">
        <v>90</v>
      </c>
      <c r="F2858" s="4">
        <v>585000</v>
      </c>
      <c r="G2858" s="4">
        <v>58500</v>
      </c>
      <c r="H2858" s="4">
        <v>643500</v>
      </c>
    </row>
    <row r="2859" spans="1:8" ht="15.75">
      <c r="A2859" s="3" t="s">
        <v>13</v>
      </c>
      <c r="B2859" s="2" t="s">
        <v>4642</v>
      </c>
      <c r="C2859" s="2" t="s">
        <v>4641</v>
      </c>
      <c r="D2859" s="2"/>
      <c r="E2859" s="4">
        <v>94</v>
      </c>
      <c r="F2859" s="4">
        <v>1064400</v>
      </c>
      <c r="G2859" s="4">
        <v>106440</v>
      </c>
      <c r="H2859" s="4">
        <v>1170840</v>
      </c>
    </row>
    <row r="2860" spans="1:8" ht="15.75">
      <c r="A2860" s="3" t="s">
        <v>13</v>
      </c>
      <c r="B2860" s="2" t="s">
        <v>6166</v>
      </c>
      <c r="C2860" s="2" t="s">
        <v>6167</v>
      </c>
      <c r="D2860" s="2" t="s">
        <v>6168</v>
      </c>
      <c r="E2860" s="4">
        <v>200</v>
      </c>
      <c r="F2860" s="4">
        <v>2763600</v>
      </c>
      <c r="G2860" s="4">
        <v>276360</v>
      </c>
      <c r="H2860" s="4">
        <v>3039960</v>
      </c>
    </row>
    <row r="2861" spans="1:8" ht="15.75">
      <c r="A2861" s="3" t="s">
        <v>13</v>
      </c>
      <c r="B2861" s="2" t="s">
        <v>6169</v>
      </c>
      <c r="C2861" s="2" t="s">
        <v>6170</v>
      </c>
      <c r="D2861" s="2"/>
      <c r="E2861" s="4">
        <v>50</v>
      </c>
      <c r="F2861" s="4">
        <v>950000</v>
      </c>
      <c r="G2861" s="4">
        <v>95000</v>
      </c>
      <c r="H2861" s="4">
        <v>1045000</v>
      </c>
    </row>
    <row r="2862" spans="1:8" ht="15.75">
      <c r="A2862" s="3" t="s">
        <v>13</v>
      </c>
      <c r="B2862" s="2" t="s">
        <v>6353</v>
      </c>
      <c r="C2862" s="2" t="s">
        <v>6174</v>
      </c>
      <c r="D2862" s="2" t="s">
        <v>6354</v>
      </c>
      <c r="E2862" s="4">
        <v>8</v>
      </c>
      <c r="F2862" s="4">
        <v>172000</v>
      </c>
      <c r="G2862" s="4">
        <v>17200</v>
      </c>
      <c r="H2862" s="4">
        <v>189200</v>
      </c>
    </row>
    <row r="2863" spans="1:8" ht="15.75">
      <c r="A2863" s="3" t="s">
        <v>13</v>
      </c>
      <c r="B2863" s="2" t="s">
        <v>4649</v>
      </c>
      <c r="C2863" s="2" t="s">
        <v>4643</v>
      </c>
      <c r="D2863" s="2" t="s">
        <v>4650</v>
      </c>
      <c r="E2863" s="4">
        <v>16</v>
      </c>
      <c r="F2863" s="4">
        <v>77500000</v>
      </c>
      <c r="G2863" s="4">
        <v>7750000</v>
      </c>
      <c r="H2863" s="4">
        <v>85250000</v>
      </c>
    </row>
    <row r="2864" spans="1:8" ht="15.75">
      <c r="A2864" s="3" t="s">
        <v>13</v>
      </c>
      <c r="B2864" s="2" t="s">
        <v>6187</v>
      </c>
      <c r="C2864" s="2" t="s">
        <v>6188</v>
      </c>
      <c r="D2864" s="2" t="s">
        <v>6189</v>
      </c>
      <c r="E2864" s="4">
        <v>6</v>
      </c>
      <c r="F2864" s="4">
        <v>360000</v>
      </c>
      <c r="G2864" s="4">
        <v>36000</v>
      </c>
      <c r="H2864" s="4">
        <v>396000</v>
      </c>
    </row>
    <row r="2865" spans="1:8" ht="15.75">
      <c r="A2865" s="3" t="s">
        <v>13</v>
      </c>
      <c r="B2865" s="2" t="s">
        <v>6288</v>
      </c>
      <c r="C2865" s="2" t="s">
        <v>6289</v>
      </c>
      <c r="D2865" s="2" t="s">
        <v>6290</v>
      </c>
      <c r="E2865" s="4">
        <v>1</v>
      </c>
      <c r="F2865" s="4">
        <v>360000</v>
      </c>
      <c r="G2865" s="4">
        <v>36000</v>
      </c>
      <c r="H2865" s="4">
        <v>396000</v>
      </c>
    </row>
    <row r="2866" spans="1:8" ht="15.75">
      <c r="A2866" s="3" t="s">
        <v>13</v>
      </c>
      <c r="B2866" s="2" t="s">
        <v>6489</v>
      </c>
      <c r="C2866" s="2" t="s">
        <v>6385</v>
      </c>
      <c r="D2866" s="2" t="s">
        <v>6386</v>
      </c>
      <c r="E2866" s="4">
        <v>1</v>
      </c>
      <c r="F2866" s="4">
        <v>322700</v>
      </c>
      <c r="G2866" s="4">
        <v>32270</v>
      </c>
      <c r="H2866" s="4">
        <v>354970</v>
      </c>
    </row>
    <row r="2867" spans="1:8" ht="15.75">
      <c r="A2867" s="3" t="s">
        <v>13</v>
      </c>
      <c r="B2867" s="2" t="s">
        <v>6337</v>
      </c>
      <c r="C2867" s="2" t="s">
        <v>6338</v>
      </c>
      <c r="D2867" s="2" t="s">
        <v>6339</v>
      </c>
      <c r="E2867" s="4">
        <v>3</v>
      </c>
      <c r="F2867" s="4">
        <v>870000</v>
      </c>
      <c r="G2867" s="4">
        <v>87000</v>
      </c>
      <c r="H2867" s="4">
        <v>957000</v>
      </c>
    </row>
    <row r="2868" spans="1:8" ht="15.75">
      <c r="A2868" s="3" t="s">
        <v>13</v>
      </c>
      <c r="B2868" s="2" t="s">
        <v>6190</v>
      </c>
      <c r="C2868" s="2" t="s">
        <v>6191</v>
      </c>
      <c r="D2868" s="2" t="s">
        <v>6296</v>
      </c>
      <c r="E2868" s="4">
        <v>1</v>
      </c>
      <c r="F2868" s="4">
        <v>143000</v>
      </c>
      <c r="G2868" s="4">
        <v>14300</v>
      </c>
      <c r="H2868" s="4">
        <v>157300</v>
      </c>
    </row>
    <row r="2869" spans="1:8" ht="15.75">
      <c r="A2869" s="3" t="s">
        <v>13</v>
      </c>
      <c r="B2869" s="2" t="s">
        <v>4903</v>
      </c>
      <c r="C2869" s="2" t="s">
        <v>4902</v>
      </c>
      <c r="D2869" s="2" t="s">
        <v>4904</v>
      </c>
      <c r="E2869" s="4">
        <v>470</v>
      </c>
      <c r="F2869" s="4">
        <v>552320</v>
      </c>
      <c r="G2869" s="4">
        <v>55232</v>
      </c>
      <c r="H2869" s="4">
        <v>607552</v>
      </c>
    </row>
    <row r="2870" spans="1:8" ht="15.75">
      <c r="A2870" s="3" t="s">
        <v>13</v>
      </c>
      <c r="B2870" s="2" t="s">
        <v>6373</v>
      </c>
      <c r="C2870" s="2" t="s">
        <v>6374</v>
      </c>
      <c r="D2870" s="2" t="s">
        <v>6375</v>
      </c>
      <c r="E2870" s="4">
        <v>4</v>
      </c>
      <c r="F2870" s="4">
        <v>36000</v>
      </c>
      <c r="G2870" s="4">
        <v>3600</v>
      </c>
      <c r="H2870" s="4">
        <v>39600</v>
      </c>
    </row>
    <row r="2871" spans="1:8" ht="15.75">
      <c r="A2871" s="3" t="s">
        <v>13</v>
      </c>
      <c r="B2871" s="2" t="s">
        <v>6277</v>
      </c>
      <c r="C2871" s="2" t="s">
        <v>4931</v>
      </c>
      <c r="D2871" s="2" t="s">
        <v>6348</v>
      </c>
      <c r="E2871" s="4">
        <v>3000</v>
      </c>
      <c r="F2871" s="4">
        <v>49000</v>
      </c>
      <c r="G2871" s="4">
        <v>4900</v>
      </c>
      <c r="H2871" s="4">
        <v>53900</v>
      </c>
    </row>
    <row r="2872" spans="1:8" ht="15.75">
      <c r="A2872" s="3" t="s">
        <v>13</v>
      </c>
      <c r="B2872" s="2" t="s">
        <v>6222</v>
      </c>
      <c r="C2872" s="2" t="s">
        <v>6223</v>
      </c>
      <c r="D2872" s="2" t="s">
        <v>5215</v>
      </c>
      <c r="E2872" s="4">
        <v>20</v>
      </c>
      <c r="F2872" s="4">
        <v>38080</v>
      </c>
      <c r="G2872" s="4">
        <v>3808</v>
      </c>
      <c r="H2872" s="4">
        <v>41888</v>
      </c>
    </row>
    <row r="2873" spans="1:8" ht="15.75">
      <c r="A2873" s="3" t="s">
        <v>13</v>
      </c>
      <c r="B2873" s="2" t="s">
        <v>6224</v>
      </c>
      <c r="C2873" s="2" t="s">
        <v>6225</v>
      </c>
      <c r="D2873" s="2" t="s">
        <v>6226</v>
      </c>
      <c r="E2873" s="4">
        <v>10</v>
      </c>
      <c r="F2873" s="4">
        <v>30240</v>
      </c>
      <c r="G2873" s="4">
        <v>3024</v>
      </c>
      <c r="H2873" s="4">
        <v>33264</v>
      </c>
    </row>
    <row r="2874" spans="1:8" ht="15.75">
      <c r="A2874" s="3" t="s">
        <v>13</v>
      </c>
      <c r="B2874" s="2" t="s">
        <v>5214</v>
      </c>
      <c r="C2874" s="2" t="s">
        <v>5213</v>
      </c>
      <c r="D2874" s="2" t="s">
        <v>5215</v>
      </c>
      <c r="E2874" s="4">
        <v>10</v>
      </c>
      <c r="F2874" s="4">
        <v>49280</v>
      </c>
      <c r="G2874" s="4">
        <v>4928</v>
      </c>
      <c r="H2874" s="4">
        <v>54208</v>
      </c>
    </row>
    <row r="2875" spans="1:8" ht="15.75">
      <c r="A2875" s="3" t="s">
        <v>13</v>
      </c>
      <c r="B2875" s="2" t="s">
        <v>6523</v>
      </c>
      <c r="C2875" s="2" t="s">
        <v>6522</v>
      </c>
      <c r="D2875" s="2" t="s">
        <v>2188</v>
      </c>
      <c r="E2875" s="4">
        <v>25</v>
      </c>
      <c r="F2875" s="4">
        <v>217280</v>
      </c>
      <c r="G2875" s="4">
        <v>21728</v>
      </c>
      <c r="H2875" s="4">
        <v>239008</v>
      </c>
    </row>
    <row r="2876" spans="1:8" ht="15.75">
      <c r="A2876" s="3" t="s">
        <v>13</v>
      </c>
      <c r="B2876" s="2" t="s">
        <v>6528</v>
      </c>
      <c r="C2876" s="2" t="s">
        <v>6527</v>
      </c>
      <c r="D2876" s="2" t="s">
        <v>6529</v>
      </c>
      <c r="E2876" s="4">
        <v>250</v>
      </c>
      <c r="F2876" s="4">
        <v>1086400</v>
      </c>
      <c r="G2876" s="4">
        <v>108640</v>
      </c>
      <c r="H2876" s="4">
        <v>1195040</v>
      </c>
    </row>
    <row r="2877" spans="1:8" ht="15.75">
      <c r="A2877" s="3" t="s">
        <v>13</v>
      </c>
      <c r="B2877" s="2" t="s">
        <v>6232</v>
      </c>
      <c r="C2877" s="2" t="s">
        <v>1473</v>
      </c>
      <c r="D2877" s="2" t="s">
        <v>1475</v>
      </c>
      <c r="E2877" s="4">
        <v>300</v>
      </c>
      <c r="F2877" s="4">
        <v>49500</v>
      </c>
      <c r="G2877" s="4">
        <v>5100</v>
      </c>
      <c r="H2877" s="4">
        <v>54600</v>
      </c>
    </row>
    <row r="2878" spans="1:8" ht="15.75">
      <c r="A2878" s="3" t="s">
        <v>13</v>
      </c>
      <c r="B2878" s="2" t="s">
        <v>6233</v>
      </c>
      <c r="C2878" s="2" t="s">
        <v>1478</v>
      </c>
      <c r="D2878" s="2" t="s">
        <v>1480</v>
      </c>
      <c r="E2878" s="4">
        <v>100</v>
      </c>
      <c r="F2878" s="4">
        <v>17545</v>
      </c>
      <c r="G2878" s="4">
        <v>1755</v>
      </c>
      <c r="H2878" s="4">
        <v>19300</v>
      </c>
    </row>
    <row r="2879" spans="1:8" ht="15.75">
      <c r="A2879" s="3" t="s">
        <v>13</v>
      </c>
      <c r="B2879" s="2" t="s">
        <v>6322</v>
      </c>
      <c r="C2879" s="2" t="s">
        <v>1628</v>
      </c>
      <c r="D2879" s="2" t="s">
        <v>1630</v>
      </c>
      <c r="E2879" s="4">
        <v>1</v>
      </c>
      <c r="F2879" s="4">
        <v>33000</v>
      </c>
      <c r="G2879" s="4">
        <v>3300</v>
      </c>
      <c r="H2879" s="4">
        <v>36300</v>
      </c>
    </row>
    <row r="2880" spans="1:8" ht="15.75">
      <c r="A2880" s="3" t="s">
        <v>13</v>
      </c>
      <c r="B2880" s="2" t="s">
        <v>6321</v>
      </c>
      <c r="C2880" s="2" t="s">
        <v>1628</v>
      </c>
      <c r="D2880" s="2" t="s">
        <v>1632</v>
      </c>
      <c r="E2880" s="4">
        <v>1</v>
      </c>
      <c r="F2880" s="4">
        <v>33000</v>
      </c>
      <c r="G2880" s="4">
        <v>3300</v>
      </c>
      <c r="H2880" s="4">
        <v>36300</v>
      </c>
    </row>
    <row r="2881" spans="1:8" ht="15.75">
      <c r="A2881" s="3" t="s">
        <v>13</v>
      </c>
      <c r="B2881" s="2" t="s">
        <v>6323</v>
      </c>
      <c r="C2881" s="2" t="s">
        <v>1628</v>
      </c>
      <c r="D2881" s="2" t="s">
        <v>1634</v>
      </c>
      <c r="E2881" s="4">
        <v>1</v>
      </c>
      <c r="F2881" s="4">
        <v>33000</v>
      </c>
      <c r="G2881" s="4">
        <v>3300</v>
      </c>
      <c r="H2881" s="4">
        <v>36300</v>
      </c>
    </row>
    <row r="2882" spans="1:8" ht="15.75">
      <c r="A2882" s="3" t="s">
        <v>13</v>
      </c>
      <c r="B2882" s="2" t="s">
        <v>6234</v>
      </c>
      <c r="C2882" s="2" t="s">
        <v>1628</v>
      </c>
      <c r="D2882" s="2" t="s">
        <v>1636</v>
      </c>
      <c r="E2882" s="4">
        <v>1</v>
      </c>
      <c r="F2882" s="4">
        <v>33000</v>
      </c>
      <c r="G2882" s="4">
        <v>3300</v>
      </c>
      <c r="H2882" s="4">
        <v>36300</v>
      </c>
    </row>
    <row r="2883" spans="1:8" ht="15.75">
      <c r="A2883" s="3" t="s">
        <v>13</v>
      </c>
      <c r="B2883" s="2" t="s">
        <v>6235</v>
      </c>
      <c r="C2883" s="2" t="s">
        <v>1628</v>
      </c>
      <c r="D2883" s="2" t="s">
        <v>1638</v>
      </c>
      <c r="E2883" s="4">
        <v>1</v>
      </c>
      <c r="F2883" s="4">
        <v>33000</v>
      </c>
      <c r="G2883" s="4">
        <v>3300</v>
      </c>
      <c r="H2883" s="4">
        <v>36300</v>
      </c>
    </row>
    <row r="2884" spans="1:8" ht="15.75">
      <c r="A2884" s="3" t="s">
        <v>13</v>
      </c>
      <c r="B2884" s="2" t="s">
        <v>6279</v>
      </c>
      <c r="C2884" s="2" t="s">
        <v>1628</v>
      </c>
      <c r="D2884" s="2" t="s">
        <v>1640</v>
      </c>
      <c r="E2884" s="4">
        <v>1</v>
      </c>
      <c r="F2884" s="4">
        <v>33000</v>
      </c>
      <c r="G2884" s="4">
        <v>3300</v>
      </c>
      <c r="H2884" s="4">
        <v>36300</v>
      </c>
    </row>
    <row r="2885" spans="1:8" ht="15.75">
      <c r="A2885" s="3" t="s">
        <v>13</v>
      </c>
      <c r="B2885" s="2" t="s">
        <v>6306</v>
      </c>
      <c r="C2885" s="2" t="s">
        <v>1641</v>
      </c>
      <c r="D2885" s="2" t="s">
        <v>1643</v>
      </c>
      <c r="E2885" s="4">
        <v>3</v>
      </c>
      <c r="F2885" s="4">
        <v>4800</v>
      </c>
      <c r="G2885" s="4">
        <v>480</v>
      </c>
      <c r="H2885" s="4">
        <v>5280</v>
      </c>
    </row>
    <row r="2886" spans="1:8" ht="15.75">
      <c r="A2886" s="3" t="s">
        <v>13</v>
      </c>
      <c r="B2886" s="2" t="s">
        <v>6236</v>
      </c>
      <c r="C2886" s="2" t="s">
        <v>1628</v>
      </c>
      <c r="D2886" s="2" t="s">
        <v>1692</v>
      </c>
      <c r="E2886" s="4">
        <v>4</v>
      </c>
      <c r="F2886" s="4">
        <v>131091</v>
      </c>
      <c r="G2886" s="4">
        <v>13109</v>
      </c>
      <c r="H2886" s="4">
        <v>144200</v>
      </c>
    </row>
    <row r="2887" spans="1:8" ht="15.75">
      <c r="A2887" s="3" t="s">
        <v>13</v>
      </c>
      <c r="B2887" s="2" t="s">
        <v>6283</v>
      </c>
      <c r="C2887" s="2" t="s">
        <v>6284</v>
      </c>
      <c r="D2887" s="2" t="s">
        <v>6285</v>
      </c>
      <c r="E2887" s="4">
        <v>2</v>
      </c>
      <c r="F2887" s="4"/>
      <c r="G2887" s="4"/>
      <c r="H2887" s="4"/>
    </row>
    <row r="2888" spans="1:8" ht="15.75">
      <c r="A2888" s="3" t="s">
        <v>13</v>
      </c>
      <c r="B2888" s="2" t="s">
        <v>6239</v>
      </c>
      <c r="C2888" s="2" t="s">
        <v>2005</v>
      </c>
      <c r="D2888" s="2" t="s">
        <v>2007</v>
      </c>
      <c r="E2888" s="4">
        <v>2</v>
      </c>
      <c r="F2888" s="4">
        <v>28000</v>
      </c>
      <c r="G2888" s="4">
        <v>2800</v>
      </c>
      <c r="H2888" s="4">
        <v>30800</v>
      </c>
    </row>
    <row r="2889" spans="1:8" ht="15.75">
      <c r="A2889" s="3" t="s">
        <v>13</v>
      </c>
      <c r="B2889" s="2" t="s">
        <v>6242</v>
      </c>
      <c r="C2889" s="2" t="s">
        <v>3934</v>
      </c>
      <c r="D2889" s="2" t="s">
        <v>6243</v>
      </c>
      <c r="E2889" s="4">
        <v>10</v>
      </c>
      <c r="F2889" s="4">
        <v>37800</v>
      </c>
      <c r="G2889" s="4">
        <v>3780</v>
      </c>
      <c r="H2889" s="4">
        <v>41580</v>
      </c>
    </row>
    <row r="2890" spans="1:8" ht="15.75">
      <c r="A2890" s="3" t="s">
        <v>13</v>
      </c>
      <c r="B2890" s="2" t="s">
        <v>6244</v>
      </c>
      <c r="C2890" s="2" t="s">
        <v>3968</v>
      </c>
      <c r="D2890" s="2" t="s">
        <v>6245</v>
      </c>
      <c r="E2890" s="4">
        <v>70</v>
      </c>
      <c r="F2890" s="4">
        <v>132300</v>
      </c>
      <c r="G2890" s="4">
        <v>13230</v>
      </c>
      <c r="H2890" s="4">
        <v>145530</v>
      </c>
    </row>
    <row r="2891" spans="1:8" ht="15.75">
      <c r="A2891" s="3" t="s">
        <v>13</v>
      </c>
      <c r="B2891" s="2" t="s">
        <v>6250</v>
      </c>
      <c r="C2891" s="2" t="s">
        <v>4493</v>
      </c>
      <c r="D2891" s="2" t="s">
        <v>6251</v>
      </c>
      <c r="E2891" s="4">
        <v>12</v>
      </c>
      <c r="F2891" s="4">
        <v>24000</v>
      </c>
      <c r="G2891" s="4">
        <v>2400</v>
      </c>
      <c r="H2891" s="4">
        <v>26400</v>
      </c>
    </row>
    <row r="2892" spans="1:8" ht="15.75">
      <c r="A2892" s="3" t="s">
        <v>13</v>
      </c>
      <c r="B2892" s="2" t="s">
        <v>6534</v>
      </c>
      <c r="C2892" s="2" t="s">
        <v>6130</v>
      </c>
      <c r="D2892" s="2" t="s">
        <v>6535</v>
      </c>
      <c r="E2892" s="4">
        <v>1</v>
      </c>
      <c r="F2892" s="4">
        <v>6000</v>
      </c>
      <c r="G2892" s="4">
        <v>600</v>
      </c>
      <c r="H2892" s="4">
        <v>6600</v>
      </c>
    </row>
    <row r="2893" spans="1:8" ht="15.75">
      <c r="A2893" s="3" t="s">
        <v>13</v>
      </c>
      <c r="B2893" s="2" t="s">
        <v>6252</v>
      </c>
      <c r="C2893" s="2" t="s">
        <v>6253</v>
      </c>
      <c r="D2893" s="2"/>
      <c r="E2893" s="4">
        <v>8</v>
      </c>
      <c r="F2893" s="4">
        <v>224000</v>
      </c>
      <c r="G2893" s="4">
        <v>22400</v>
      </c>
      <c r="H2893" s="4">
        <v>246400</v>
      </c>
    </row>
    <row r="2894" spans="1:8" ht="15.75">
      <c r="A2894" s="3" t="s">
        <v>13</v>
      </c>
      <c r="B2894" s="2" t="s">
        <v>6254</v>
      </c>
      <c r="C2894" s="2" t="s">
        <v>6255</v>
      </c>
      <c r="D2894" s="2"/>
      <c r="E2894" s="4">
        <v>86</v>
      </c>
      <c r="F2894" s="4">
        <v>695691</v>
      </c>
      <c r="G2894" s="4">
        <v>69569</v>
      </c>
      <c r="H2894" s="4">
        <v>765260</v>
      </c>
    </row>
    <row r="2895" spans="1:8" ht="15.75">
      <c r="A2895" s="3" t="s">
        <v>13</v>
      </c>
      <c r="B2895" s="2" t="s">
        <v>6256</v>
      </c>
      <c r="C2895" s="2" t="s">
        <v>6257</v>
      </c>
      <c r="D2895" s="2"/>
      <c r="E2895" s="4">
        <v>50</v>
      </c>
      <c r="F2895" s="4">
        <v>450000</v>
      </c>
      <c r="G2895" s="4">
        <v>45000</v>
      </c>
      <c r="H2895" s="4">
        <v>495000</v>
      </c>
    </row>
    <row r="2896" spans="1:8" ht="15.75">
      <c r="A2896" s="3" t="s">
        <v>13</v>
      </c>
      <c r="B2896" s="2" t="s">
        <v>6393</v>
      </c>
      <c r="C2896" s="2" t="s">
        <v>6289</v>
      </c>
      <c r="D2896" s="2" t="s">
        <v>6290</v>
      </c>
      <c r="E2896" s="4">
        <v>2</v>
      </c>
      <c r="F2896" s="4">
        <v>777182</v>
      </c>
      <c r="G2896" s="4">
        <v>77718</v>
      </c>
      <c r="H2896" s="4">
        <v>854900</v>
      </c>
    </row>
    <row r="2897" spans="1:8" ht="15.75">
      <c r="A2897" s="3" t="s">
        <v>13</v>
      </c>
      <c r="B2897" s="2" t="s">
        <v>6384</v>
      </c>
      <c r="C2897" s="2" t="s">
        <v>6385</v>
      </c>
      <c r="D2897" s="2" t="s">
        <v>6386</v>
      </c>
      <c r="E2897" s="4">
        <v>1</v>
      </c>
      <c r="F2897" s="4">
        <v>389500</v>
      </c>
      <c r="G2897" s="4">
        <v>38950</v>
      </c>
      <c r="H2897" s="4">
        <v>428450</v>
      </c>
    </row>
    <row r="2898" spans="1:8" ht="15.75">
      <c r="A2898" s="3" t="s">
        <v>13</v>
      </c>
      <c r="B2898" s="2" t="s">
        <v>6286</v>
      </c>
      <c r="C2898" s="2" t="s">
        <v>6194</v>
      </c>
      <c r="D2898" s="2" t="s">
        <v>6195</v>
      </c>
      <c r="E2898" s="4">
        <v>77</v>
      </c>
      <c r="F2898" s="4">
        <v>590975</v>
      </c>
      <c r="G2898" s="4">
        <v>59095</v>
      </c>
      <c r="H2898" s="4">
        <v>650070</v>
      </c>
    </row>
    <row r="2899" spans="1:8" ht="15.75">
      <c r="A2899" s="3" t="s">
        <v>13</v>
      </c>
      <c r="B2899" s="2" t="s">
        <v>6265</v>
      </c>
      <c r="C2899" s="2" t="s">
        <v>6197</v>
      </c>
      <c r="D2899" s="2" t="s">
        <v>6198</v>
      </c>
      <c r="E2899" s="4">
        <v>1</v>
      </c>
      <c r="F2899" s="4">
        <v>39200</v>
      </c>
      <c r="G2899" s="4">
        <v>3920</v>
      </c>
      <c r="H2899" s="4">
        <v>43120</v>
      </c>
    </row>
    <row r="2900" spans="1:8" ht="15.75">
      <c r="A2900" s="3" t="s">
        <v>13</v>
      </c>
      <c r="B2900" s="2" t="s">
        <v>6268</v>
      </c>
      <c r="C2900" s="2" t="s">
        <v>6269</v>
      </c>
      <c r="D2900" s="2" t="s">
        <v>5136</v>
      </c>
      <c r="E2900" s="4">
        <v>10</v>
      </c>
      <c r="F2900" s="4">
        <v>300</v>
      </c>
      <c r="G2900" s="4">
        <v>30</v>
      </c>
      <c r="H2900" s="4">
        <v>330</v>
      </c>
    </row>
    <row r="2901" spans="1:8" ht="15.75">
      <c r="A2901" s="3" t="s">
        <v>13</v>
      </c>
      <c r="B2901" s="2" t="s">
        <v>6270</v>
      </c>
      <c r="C2901" s="2" t="s">
        <v>6271</v>
      </c>
      <c r="D2901" s="2" t="s">
        <v>5139</v>
      </c>
      <c r="E2901" s="4">
        <v>70</v>
      </c>
      <c r="F2901" s="4">
        <v>2100</v>
      </c>
      <c r="G2901" s="4">
        <v>210</v>
      </c>
      <c r="H2901" s="4">
        <v>2310</v>
      </c>
    </row>
    <row r="2902" spans="1:8" ht="15.75">
      <c r="A2902" s="3" t="s">
        <v>13</v>
      </c>
      <c r="B2902" s="2" t="s">
        <v>6272</v>
      </c>
      <c r="C2902" s="2" t="s">
        <v>6273</v>
      </c>
      <c r="D2902" s="2" t="s">
        <v>5142</v>
      </c>
      <c r="E2902" s="4">
        <v>10</v>
      </c>
      <c r="F2902" s="4">
        <v>300</v>
      </c>
      <c r="G2902" s="4">
        <v>30</v>
      </c>
      <c r="H2902" s="4">
        <v>330</v>
      </c>
    </row>
    <row r="2903" spans="1:8" ht="15.75">
      <c r="A2903" s="32" t="s">
        <v>14</v>
      </c>
      <c r="B2903" s="32" t="s">
        <v>7</v>
      </c>
      <c r="C2903" s="32" t="s">
        <v>5</v>
      </c>
      <c r="D2903" s="32" t="s">
        <v>8</v>
      </c>
      <c r="E2903" s="4">
        <v>11800</v>
      </c>
      <c r="F2903" s="4">
        <v>4035000</v>
      </c>
      <c r="G2903" s="4">
        <v>403500</v>
      </c>
      <c r="H2903" s="4">
        <v>4438500</v>
      </c>
    </row>
    <row r="2904" spans="1:8" ht="15.75">
      <c r="A2904" s="32" t="s">
        <v>14</v>
      </c>
      <c r="B2904" s="32" t="s">
        <v>24</v>
      </c>
      <c r="C2904" s="32" t="s">
        <v>20</v>
      </c>
      <c r="D2904" s="32" t="s">
        <v>25</v>
      </c>
      <c r="E2904" s="4">
        <v>7932</v>
      </c>
      <c r="F2904" s="4">
        <v>3329210</v>
      </c>
      <c r="G2904" s="4">
        <v>332920</v>
      </c>
      <c r="H2904" s="4">
        <v>3662130</v>
      </c>
    </row>
    <row r="2905" spans="1:8" ht="15.75">
      <c r="A2905" s="32" t="s">
        <v>14</v>
      </c>
      <c r="B2905" s="32" t="s">
        <v>27</v>
      </c>
      <c r="C2905" s="32" t="s">
        <v>26</v>
      </c>
      <c r="D2905" s="32" t="s">
        <v>28</v>
      </c>
      <c r="E2905" s="4">
        <v>102</v>
      </c>
      <c r="F2905" s="4">
        <v>15910</v>
      </c>
      <c r="G2905" s="4">
        <v>1590</v>
      </c>
      <c r="H2905" s="4">
        <v>17500</v>
      </c>
    </row>
    <row r="2906" spans="1:8" ht="15.75">
      <c r="A2906" s="32" t="s">
        <v>14</v>
      </c>
      <c r="B2906" s="32" t="s">
        <v>30</v>
      </c>
      <c r="C2906" s="32" t="s">
        <v>29</v>
      </c>
      <c r="D2906" s="32"/>
      <c r="E2906" s="4">
        <v>745</v>
      </c>
      <c r="F2906" s="4">
        <v>503900</v>
      </c>
      <c r="G2906" s="4">
        <v>50390</v>
      </c>
      <c r="H2906" s="4">
        <v>554290</v>
      </c>
    </row>
    <row r="2907" spans="1:8" ht="15.75">
      <c r="A2907" s="32" t="s">
        <v>14</v>
      </c>
      <c r="B2907" s="32" t="s">
        <v>32</v>
      </c>
      <c r="C2907" s="32" t="s">
        <v>31</v>
      </c>
      <c r="D2907" s="32"/>
      <c r="E2907" s="4">
        <v>725</v>
      </c>
      <c r="F2907" s="4">
        <v>909000</v>
      </c>
      <c r="G2907" s="4">
        <v>90900</v>
      </c>
      <c r="H2907" s="4">
        <v>999900</v>
      </c>
    </row>
    <row r="2908" spans="1:8" ht="15.75">
      <c r="A2908" s="32" t="s">
        <v>14</v>
      </c>
      <c r="B2908" s="32" t="s">
        <v>37</v>
      </c>
      <c r="C2908" s="32" t="s">
        <v>36</v>
      </c>
      <c r="D2908" s="32"/>
      <c r="E2908" s="4">
        <v>1</v>
      </c>
      <c r="F2908" s="4">
        <v>900</v>
      </c>
      <c r="G2908" s="4">
        <v>90</v>
      </c>
      <c r="H2908" s="4">
        <v>990</v>
      </c>
    </row>
    <row r="2909" spans="1:8" ht="15.75">
      <c r="A2909" s="32" t="s">
        <v>14</v>
      </c>
      <c r="B2909" s="32" t="s">
        <v>39</v>
      </c>
      <c r="C2909" s="32" t="s">
        <v>38</v>
      </c>
      <c r="D2909" s="32"/>
      <c r="E2909" s="4">
        <v>504</v>
      </c>
      <c r="F2909" s="4">
        <v>157382</v>
      </c>
      <c r="G2909" s="4">
        <v>15738</v>
      </c>
      <c r="H2909" s="4">
        <v>173120</v>
      </c>
    </row>
    <row r="2910" spans="1:8" ht="15.75">
      <c r="A2910" s="32" t="s">
        <v>14</v>
      </c>
      <c r="B2910" s="32" t="s">
        <v>41</v>
      </c>
      <c r="C2910" s="32" t="s">
        <v>40</v>
      </c>
      <c r="D2910" s="32"/>
      <c r="E2910" s="4">
        <v>2</v>
      </c>
      <c r="F2910" s="4">
        <v>1800</v>
      </c>
      <c r="G2910" s="4">
        <v>180</v>
      </c>
      <c r="H2910" s="4">
        <v>1980</v>
      </c>
    </row>
    <row r="2911" spans="1:8" ht="15.75">
      <c r="A2911" s="32" t="s">
        <v>14</v>
      </c>
      <c r="B2911" s="32" t="s">
        <v>46</v>
      </c>
      <c r="C2911" s="32" t="s">
        <v>45</v>
      </c>
      <c r="D2911" s="32"/>
      <c r="E2911" s="4">
        <v>200</v>
      </c>
      <c r="F2911" s="4">
        <v>53800</v>
      </c>
      <c r="G2911" s="4">
        <v>5380</v>
      </c>
      <c r="H2911" s="4">
        <v>59180</v>
      </c>
    </row>
    <row r="2912" spans="1:8" ht="15.75">
      <c r="A2912" s="32" t="s">
        <v>14</v>
      </c>
      <c r="B2912" s="32" t="s">
        <v>55</v>
      </c>
      <c r="C2912" s="32" t="s">
        <v>50</v>
      </c>
      <c r="D2912" s="32" t="s">
        <v>56</v>
      </c>
      <c r="E2912" s="4">
        <v>90</v>
      </c>
      <c r="F2912" s="4">
        <v>363000</v>
      </c>
      <c r="G2912" s="4">
        <v>36300</v>
      </c>
      <c r="H2912" s="4">
        <v>399300</v>
      </c>
    </row>
    <row r="2913" spans="1:8" ht="15.75">
      <c r="A2913" s="32" t="s">
        <v>14</v>
      </c>
      <c r="B2913" s="32" t="s">
        <v>57</v>
      </c>
      <c r="C2913" s="32" t="s">
        <v>50</v>
      </c>
      <c r="D2913" s="32" t="s">
        <v>58</v>
      </c>
      <c r="E2913" s="4">
        <v>50</v>
      </c>
      <c r="F2913" s="4">
        <v>221000</v>
      </c>
      <c r="G2913" s="4">
        <v>22100</v>
      </c>
      <c r="H2913" s="4">
        <v>243100</v>
      </c>
    </row>
    <row r="2914" spans="1:8" ht="15.75">
      <c r="A2914" s="32" t="s">
        <v>14</v>
      </c>
      <c r="B2914" s="32" t="s">
        <v>60</v>
      </c>
      <c r="C2914" s="32" t="s">
        <v>59</v>
      </c>
      <c r="D2914" s="32" t="s">
        <v>52</v>
      </c>
      <c r="E2914" s="4">
        <v>100</v>
      </c>
      <c r="F2914" s="4">
        <v>490000</v>
      </c>
      <c r="G2914" s="4">
        <v>49000</v>
      </c>
      <c r="H2914" s="4">
        <v>539000</v>
      </c>
    </row>
    <row r="2915" spans="1:8" ht="15.75">
      <c r="A2915" s="32" t="s">
        <v>14</v>
      </c>
      <c r="B2915" s="32" t="s">
        <v>64</v>
      </c>
      <c r="C2915" s="32" t="s">
        <v>62</v>
      </c>
      <c r="D2915" s="32" t="s">
        <v>65</v>
      </c>
      <c r="E2915" s="4">
        <v>5</v>
      </c>
      <c r="F2915" s="4">
        <v>47500</v>
      </c>
      <c r="G2915" s="4">
        <v>4750</v>
      </c>
      <c r="H2915" s="4">
        <v>52250</v>
      </c>
    </row>
    <row r="2916" spans="1:8" ht="15.75">
      <c r="A2916" s="32" t="s">
        <v>14</v>
      </c>
      <c r="B2916" s="32" t="s">
        <v>66</v>
      </c>
      <c r="C2916" s="32" t="s">
        <v>62</v>
      </c>
      <c r="D2916" s="32" t="s">
        <v>58</v>
      </c>
      <c r="E2916" s="4">
        <v>10</v>
      </c>
      <c r="F2916" s="4">
        <v>39500</v>
      </c>
      <c r="G2916" s="4">
        <v>3950</v>
      </c>
      <c r="H2916" s="4">
        <v>43450</v>
      </c>
    </row>
    <row r="2917" spans="1:8" ht="15.75">
      <c r="A2917" s="32" t="s">
        <v>14</v>
      </c>
      <c r="B2917" s="32" t="s">
        <v>72</v>
      </c>
      <c r="C2917" s="32" t="s">
        <v>69</v>
      </c>
      <c r="D2917" s="32" t="s">
        <v>73</v>
      </c>
      <c r="E2917" s="4">
        <v>30</v>
      </c>
      <c r="F2917" s="4">
        <v>94800</v>
      </c>
      <c r="G2917" s="4">
        <v>9480</v>
      </c>
      <c r="H2917" s="4">
        <v>104280</v>
      </c>
    </row>
    <row r="2918" spans="1:8" ht="15.75">
      <c r="A2918" s="32" t="s">
        <v>14</v>
      </c>
      <c r="B2918" s="32" t="s">
        <v>74</v>
      </c>
      <c r="C2918" s="32" t="s">
        <v>69</v>
      </c>
      <c r="D2918" s="32" t="s">
        <v>75</v>
      </c>
      <c r="E2918" s="4">
        <v>2</v>
      </c>
      <c r="F2918" s="4">
        <v>21600</v>
      </c>
      <c r="G2918" s="4">
        <v>2160</v>
      </c>
      <c r="H2918" s="4">
        <v>23760</v>
      </c>
    </row>
    <row r="2919" spans="1:8" ht="15.75">
      <c r="A2919" s="32" t="s">
        <v>14</v>
      </c>
      <c r="B2919" s="32" t="s">
        <v>82</v>
      </c>
      <c r="C2919" s="32" t="s">
        <v>69</v>
      </c>
      <c r="D2919" s="32" t="s">
        <v>83</v>
      </c>
      <c r="E2919" s="4">
        <v>100</v>
      </c>
      <c r="F2919" s="4">
        <v>410000</v>
      </c>
      <c r="G2919" s="4">
        <v>41000</v>
      </c>
      <c r="H2919" s="4">
        <v>451000</v>
      </c>
    </row>
    <row r="2920" spans="1:8" ht="15.75">
      <c r="A2920" s="32" t="s">
        <v>14</v>
      </c>
      <c r="B2920" s="32" t="s">
        <v>92</v>
      </c>
      <c r="C2920" s="32" t="s">
        <v>62</v>
      </c>
      <c r="D2920" s="32" t="s">
        <v>56</v>
      </c>
      <c r="E2920" s="4">
        <v>200</v>
      </c>
      <c r="F2920" s="4">
        <v>760000</v>
      </c>
      <c r="G2920" s="4">
        <v>76000</v>
      </c>
      <c r="H2920" s="4">
        <v>836000</v>
      </c>
    </row>
    <row r="2921" spans="1:8" ht="15.75">
      <c r="A2921" s="32" t="s">
        <v>14</v>
      </c>
      <c r="B2921" s="32" t="s">
        <v>107</v>
      </c>
      <c r="C2921" s="32" t="s">
        <v>106</v>
      </c>
      <c r="D2921" s="32" t="s">
        <v>58</v>
      </c>
      <c r="E2921" s="4">
        <v>10</v>
      </c>
      <c r="F2921" s="4">
        <v>40000</v>
      </c>
      <c r="G2921" s="4">
        <v>4000</v>
      </c>
      <c r="H2921" s="4">
        <v>44000</v>
      </c>
    </row>
    <row r="2922" spans="1:8" ht="15.75">
      <c r="A2922" s="32" t="s">
        <v>14</v>
      </c>
      <c r="B2922" s="32" t="s">
        <v>109</v>
      </c>
      <c r="C2922" s="32" t="s">
        <v>59</v>
      </c>
      <c r="D2922" s="32" t="s">
        <v>58</v>
      </c>
      <c r="E2922" s="4">
        <v>70</v>
      </c>
      <c r="F2922" s="4">
        <v>315000</v>
      </c>
      <c r="G2922" s="4">
        <v>31500</v>
      </c>
      <c r="H2922" s="4">
        <v>346500</v>
      </c>
    </row>
    <row r="2923" spans="1:8" ht="15.75">
      <c r="A2923" s="32" t="s">
        <v>14</v>
      </c>
      <c r="B2923" s="32" t="s">
        <v>117</v>
      </c>
      <c r="C2923" s="32" t="s">
        <v>118</v>
      </c>
      <c r="D2923" s="32" t="s">
        <v>113</v>
      </c>
      <c r="E2923" s="4">
        <v>7000</v>
      </c>
      <c r="F2923" s="4">
        <v>1596000</v>
      </c>
      <c r="G2923" s="4">
        <v>159600</v>
      </c>
      <c r="H2923" s="4">
        <v>1755600</v>
      </c>
    </row>
    <row r="2924" spans="1:8" ht="15.75">
      <c r="A2924" s="32" t="s">
        <v>14</v>
      </c>
      <c r="B2924" s="32" t="s">
        <v>126</v>
      </c>
      <c r="C2924" s="32" t="s">
        <v>96</v>
      </c>
      <c r="D2924" s="32" t="s">
        <v>75</v>
      </c>
      <c r="E2924" s="4">
        <v>40</v>
      </c>
      <c r="F2924" s="4">
        <v>764000</v>
      </c>
      <c r="G2924" s="4">
        <v>76400</v>
      </c>
      <c r="H2924" s="4">
        <v>840400</v>
      </c>
    </row>
    <row r="2925" spans="1:8" ht="15.75">
      <c r="A2925" s="32" t="s">
        <v>14</v>
      </c>
      <c r="B2925" s="32" t="s">
        <v>127</v>
      </c>
      <c r="C2925" s="32" t="s">
        <v>96</v>
      </c>
      <c r="D2925" s="32" t="s">
        <v>90</v>
      </c>
      <c r="E2925" s="4">
        <v>10</v>
      </c>
      <c r="F2925" s="4">
        <v>235000</v>
      </c>
      <c r="G2925" s="4">
        <v>23500</v>
      </c>
      <c r="H2925" s="4">
        <v>258500</v>
      </c>
    </row>
    <row r="2926" spans="1:8" ht="15.75">
      <c r="A2926" s="32" t="s">
        <v>14</v>
      </c>
      <c r="B2926" s="32" t="s">
        <v>131</v>
      </c>
      <c r="C2926" s="32" t="s">
        <v>59</v>
      </c>
      <c r="D2926" s="32" t="s">
        <v>83</v>
      </c>
      <c r="E2926" s="4">
        <v>70</v>
      </c>
      <c r="F2926" s="4">
        <v>329000</v>
      </c>
      <c r="G2926" s="4">
        <v>32900</v>
      </c>
      <c r="H2926" s="4">
        <v>361900</v>
      </c>
    </row>
    <row r="2927" spans="1:8" ht="15.75">
      <c r="A2927" s="32" t="s">
        <v>14</v>
      </c>
      <c r="B2927" s="32" t="s">
        <v>135</v>
      </c>
      <c r="C2927" s="32" t="s">
        <v>134</v>
      </c>
      <c r="D2927" s="32" t="s">
        <v>136</v>
      </c>
      <c r="E2927" s="4">
        <v>100</v>
      </c>
      <c r="F2927" s="4">
        <v>600000</v>
      </c>
      <c r="G2927" s="4">
        <v>60000</v>
      </c>
      <c r="H2927" s="4">
        <v>660000</v>
      </c>
    </row>
    <row r="2928" spans="1:8" ht="15.75">
      <c r="A2928" s="32" t="s">
        <v>14</v>
      </c>
      <c r="B2928" s="32" t="s">
        <v>165</v>
      </c>
      <c r="C2928" s="32" t="s">
        <v>96</v>
      </c>
      <c r="D2928" s="32" t="s">
        <v>52</v>
      </c>
      <c r="E2928" s="4">
        <v>90</v>
      </c>
      <c r="F2928" s="4">
        <v>863000</v>
      </c>
      <c r="G2928" s="4">
        <v>86300</v>
      </c>
      <c r="H2928" s="4">
        <v>949300</v>
      </c>
    </row>
    <row r="2929" spans="1:8" ht="15.75">
      <c r="A2929" s="32" t="s">
        <v>14</v>
      </c>
      <c r="B2929" s="32" t="s">
        <v>170</v>
      </c>
      <c r="C2929" s="32" t="s">
        <v>59</v>
      </c>
      <c r="D2929" s="32" t="s">
        <v>65</v>
      </c>
      <c r="E2929" s="4">
        <v>5</v>
      </c>
      <c r="F2929" s="4">
        <v>48500</v>
      </c>
      <c r="G2929" s="4">
        <v>4850</v>
      </c>
      <c r="H2929" s="4">
        <v>53350</v>
      </c>
    </row>
    <row r="2930" spans="1:8" ht="15.75">
      <c r="A2930" s="32" t="s">
        <v>14</v>
      </c>
      <c r="B2930" s="32" t="s">
        <v>174</v>
      </c>
      <c r="C2930" s="32" t="s">
        <v>173</v>
      </c>
      <c r="D2930" s="32" t="s">
        <v>175</v>
      </c>
      <c r="E2930" s="4">
        <v>100</v>
      </c>
      <c r="F2930" s="4">
        <v>1600000</v>
      </c>
      <c r="G2930" s="4">
        <v>160000</v>
      </c>
      <c r="H2930" s="4">
        <v>1760000</v>
      </c>
    </row>
    <row r="2931" spans="1:8" ht="15.75">
      <c r="A2931" s="32" t="s">
        <v>14</v>
      </c>
      <c r="B2931" s="32" t="s">
        <v>176</v>
      </c>
      <c r="C2931" s="32" t="s">
        <v>173</v>
      </c>
      <c r="D2931" s="32" t="s">
        <v>177</v>
      </c>
      <c r="E2931" s="4">
        <v>134</v>
      </c>
      <c r="F2931" s="4">
        <v>3015000</v>
      </c>
      <c r="G2931" s="4">
        <v>301500</v>
      </c>
      <c r="H2931" s="4">
        <v>3316500</v>
      </c>
    </row>
    <row r="2932" spans="1:8" ht="15.75">
      <c r="A2932" s="32" t="s">
        <v>14</v>
      </c>
      <c r="B2932" s="32" t="s">
        <v>182</v>
      </c>
      <c r="C2932" s="32" t="s">
        <v>96</v>
      </c>
      <c r="D2932" s="32" t="s">
        <v>58</v>
      </c>
      <c r="E2932" s="4">
        <v>20</v>
      </c>
      <c r="F2932" s="4">
        <v>120000</v>
      </c>
      <c r="G2932" s="4">
        <v>12000</v>
      </c>
      <c r="H2932" s="4">
        <v>132000</v>
      </c>
    </row>
    <row r="2933" spans="1:8" ht="15.75">
      <c r="A2933" s="32" t="s">
        <v>14</v>
      </c>
      <c r="B2933" s="32" t="s">
        <v>187</v>
      </c>
      <c r="C2933" s="32" t="s">
        <v>173</v>
      </c>
      <c r="D2933" s="32" t="s">
        <v>188</v>
      </c>
      <c r="E2933" s="4">
        <v>53</v>
      </c>
      <c r="F2933" s="4">
        <v>1060000</v>
      </c>
      <c r="G2933" s="4">
        <v>106000</v>
      </c>
      <c r="H2933" s="4">
        <v>1166000</v>
      </c>
    </row>
    <row r="2934" spans="1:8" ht="15.75">
      <c r="A2934" s="32" t="s">
        <v>14</v>
      </c>
      <c r="B2934" s="32" t="s">
        <v>191</v>
      </c>
      <c r="C2934" s="32" t="s">
        <v>96</v>
      </c>
      <c r="D2934" s="32" t="s">
        <v>192</v>
      </c>
      <c r="E2934" s="4">
        <v>40</v>
      </c>
      <c r="F2934" s="4">
        <v>470000</v>
      </c>
      <c r="G2934" s="4">
        <v>47000</v>
      </c>
      <c r="H2934" s="4">
        <v>517000</v>
      </c>
    </row>
    <row r="2935" spans="1:8" ht="15.75">
      <c r="A2935" s="32" t="s">
        <v>14</v>
      </c>
      <c r="B2935" s="32" t="s">
        <v>193</v>
      </c>
      <c r="C2935" s="32" t="s">
        <v>96</v>
      </c>
      <c r="D2935" s="32" t="s">
        <v>54</v>
      </c>
      <c r="E2935" s="4">
        <v>20</v>
      </c>
      <c r="F2935" s="4">
        <v>290000</v>
      </c>
      <c r="G2935" s="4">
        <v>29000</v>
      </c>
      <c r="H2935" s="4">
        <v>319000</v>
      </c>
    </row>
    <row r="2936" spans="1:8" ht="15.75">
      <c r="A2936" s="32" t="s">
        <v>14</v>
      </c>
      <c r="B2936" s="32" t="s">
        <v>211</v>
      </c>
      <c r="C2936" s="32" t="s">
        <v>96</v>
      </c>
      <c r="D2936" s="32" t="s">
        <v>65</v>
      </c>
      <c r="E2936" s="4">
        <v>20</v>
      </c>
      <c r="F2936" s="4">
        <v>340000</v>
      </c>
      <c r="G2936" s="4">
        <v>34000</v>
      </c>
      <c r="H2936" s="4">
        <v>374000</v>
      </c>
    </row>
    <row r="2937" spans="1:8" ht="15.75">
      <c r="A2937" s="32" t="s">
        <v>14</v>
      </c>
      <c r="B2937" s="32" t="s">
        <v>212</v>
      </c>
      <c r="C2937" s="32" t="s">
        <v>96</v>
      </c>
      <c r="D2937" s="32" t="s">
        <v>78</v>
      </c>
      <c r="E2937" s="4">
        <v>10</v>
      </c>
      <c r="F2937" s="4">
        <v>279000</v>
      </c>
      <c r="G2937" s="4">
        <v>27900</v>
      </c>
      <c r="H2937" s="4">
        <v>306900</v>
      </c>
    </row>
    <row r="2938" spans="1:8" ht="15.75">
      <c r="A2938" s="32" t="s">
        <v>14</v>
      </c>
      <c r="B2938" s="32" t="s">
        <v>224</v>
      </c>
      <c r="C2938" s="32" t="s">
        <v>223</v>
      </c>
      <c r="D2938" s="32" t="s">
        <v>95</v>
      </c>
      <c r="E2938" s="4">
        <v>16</v>
      </c>
      <c r="F2938" s="4">
        <v>112640</v>
      </c>
      <c r="G2938" s="4">
        <v>11264</v>
      </c>
      <c r="H2938" s="4">
        <v>123904</v>
      </c>
    </row>
    <row r="2939" spans="1:8" ht="15.75">
      <c r="A2939" s="32" t="s">
        <v>14</v>
      </c>
      <c r="B2939" s="32" t="s">
        <v>230</v>
      </c>
      <c r="C2939" s="32" t="s">
        <v>229</v>
      </c>
      <c r="D2939" s="32"/>
      <c r="E2939" s="4">
        <v>6</v>
      </c>
      <c r="F2939" s="4">
        <v>36000</v>
      </c>
      <c r="G2939" s="4">
        <v>3600</v>
      </c>
      <c r="H2939" s="4">
        <v>39600</v>
      </c>
    </row>
    <row r="2940" spans="1:8" ht="15.75">
      <c r="A2940" s="32" t="s">
        <v>14</v>
      </c>
      <c r="B2940" s="32" t="s">
        <v>242</v>
      </c>
      <c r="C2940" s="32" t="s">
        <v>236</v>
      </c>
      <c r="D2940" s="32" t="s">
        <v>243</v>
      </c>
      <c r="E2940" s="4">
        <v>10</v>
      </c>
      <c r="F2940" s="4">
        <v>174000</v>
      </c>
      <c r="G2940" s="4">
        <v>17400</v>
      </c>
      <c r="H2940" s="4">
        <v>191400</v>
      </c>
    </row>
    <row r="2941" spans="1:8" ht="15.75">
      <c r="A2941" s="32" t="s">
        <v>14</v>
      </c>
      <c r="B2941" s="32" t="s">
        <v>268</v>
      </c>
      <c r="C2941" s="32" t="s">
        <v>267</v>
      </c>
      <c r="D2941" s="32" t="s">
        <v>52</v>
      </c>
      <c r="E2941" s="4">
        <v>20</v>
      </c>
      <c r="F2941" s="4">
        <v>102360</v>
      </c>
      <c r="G2941" s="4">
        <v>10236</v>
      </c>
      <c r="H2941" s="4">
        <v>112596</v>
      </c>
    </row>
    <row r="2942" spans="1:8" ht="15.75">
      <c r="A2942" s="32" t="s">
        <v>14</v>
      </c>
      <c r="B2942" s="32" t="s">
        <v>269</v>
      </c>
      <c r="C2942" s="32" t="s">
        <v>267</v>
      </c>
      <c r="D2942" s="32" t="s">
        <v>104</v>
      </c>
      <c r="E2942" s="4">
        <v>20</v>
      </c>
      <c r="F2942" s="4">
        <v>99100</v>
      </c>
      <c r="G2942" s="4">
        <v>9910</v>
      </c>
      <c r="H2942" s="4">
        <v>109010</v>
      </c>
    </row>
    <row r="2943" spans="1:8" ht="15.75">
      <c r="A2943" s="32" t="s">
        <v>14</v>
      </c>
      <c r="B2943" s="32" t="s">
        <v>273</v>
      </c>
      <c r="C2943" s="32" t="s">
        <v>264</v>
      </c>
      <c r="D2943" s="32" t="s">
        <v>52</v>
      </c>
      <c r="E2943" s="4">
        <v>70</v>
      </c>
      <c r="F2943" s="4">
        <v>268100</v>
      </c>
      <c r="G2943" s="4">
        <v>26810</v>
      </c>
      <c r="H2943" s="4">
        <v>294910</v>
      </c>
    </row>
    <row r="2944" spans="1:8" ht="15.75">
      <c r="A2944" s="32" t="s">
        <v>14</v>
      </c>
      <c r="B2944" s="32" t="s">
        <v>274</v>
      </c>
      <c r="C2944" s="32" t="s">
        <v>264</v>
      </c>
      <c r="D2944" s="32" t="s">
        <v>104</v>
      </c>
      <c r="E2944" s="4">
        <v>10</v>
      </c>
      <c r="F2944" s="4">
        <v>47630</v>
      </c>
      <c r="G2944" s="4">
        <v>4763</v>
      </c>
      <c r="H2944" s="4">
        <v>52393</v>
      </c>
    </row>
    <row r="2945" spans="1:8" ht="15.75">
      <c r="A2945" s="32" t="s">
        <v>14</v>
      </c>
      <c r="B2945" s="32" t="s">
        <v>278</v>
      </c>
      <c r="C2945" s="32" t="s">
        <v>264</v>
      </c>
      <c r="D2945" s="32" t="s">
        <v>54</v>
      </c>
      <c r="E2945" s="4">
        <v>50</v>
      </c>
      <c r="F2945" s="4">
        <v>284750</v>
      </c>
      <c r="G2945" s="4">
        <v>28475</v>
      </c>
      <c r="H2945" s="4">
        <v>313225</v>
      </c>
    </row>
    <row r="2946" spans="1:8" ht="15.75">
      <c r="A2946" s="32" t="s">
        <v>14</v>
      </c>
      <c r="B2946" s="32" t="s">
        <v>285</v>
      </c>
      <c r="C2946" s="32" t="s">
        <v>264</v>
      </c>
      <c r="D2946" s="32" t="s">
        <v>56</v>
      </c>
      <c r="E2946" s="4">
        <v>30</v>
      </c>
      <c r="F2946" s="4">
        <v>78210</v>
      </c>
      <c r="G2946" s="4">
        <v>7821</v>
      </c>
      <c r="H2946" s="4">
        <v>86031</v>
      </c>
    </row>
    <row r="2947" spans="1:8" ht="15.75">
      <c r="A2947" s="32" t="s">
        <v>14</v>
      </c>
      <c r="B2947" s="32" t="s">
        <v>291</v>
      </c>
      <c r="C2947" s="32" t="s">
        <v>264</v>
      </c>
      <c r="D2947" s="32" t="s">
        <v>58</v>
      </c>
      <c r="E2947" s="4">
        <v>10</v>
      </c>
      <c r="F2947" s="4">
        <v>30420</v>
      </c>
      <c r="G2947" s="4">
        <v>3042</v>
      </c>
      <c r="H2947" s="4">
        <v>33462</v>
      </c>
    </row>
    <row r="2948" spans="1:8" ht="15.75">
      <c r="A2948" s="32" t="s">
        <v>14</v>
      </c>
      <c r="B2948" s="32" t="s">
        <v>293</v>
      </c>
      <c r="C2948" s="32" t="s">
        <v>264</v>
      </c>
      <c r="D2948" s="32" t="s">
        <v>99</v>
      </c>
      <c r="E2948" s="4">
        <v>150</v>
      </c>
      <c r="F2948" s="4">
        <v>573750</v>
      </c>
      <c r="G2948" s="4">
        <v>57375</v>
      </c>
      <c r="H2948" s="4">
        <v>631125</v>
      </c>
    </row>
    <row r="2949" spans="1:8" ht="15.75">
      <c r="A2949" s="32" t="s">
        <v>14</v>
      </c>
      <c r="B2949" s="32" t="s">
        <v>297</v>
      </c>
      <c r="C2949" s="32" t="s">
        <v>294</v>
      </c>
      <c r="D2949" s="32" t="s">
        <v>56</v>
      </c>
      <c r="E2949" s="4">
        <v>30</v>
      </c>
      <c r="F2949" s="4">
        <v>81120</v>
      </c>
      <c r="G2949" s="4">
        <v>8112</v>
      </c>
      <c r="H2949" s="4">
        <v>89232</v>
      </c>
    </row>
    <row r="2950" spans="1:8" ht="15.75">
      <c r="A2950" s="32" t="s">
        <v>14</v>
      </c>
      <c r="B2950" s="32" t="s">
        <v>300</v>
      </c>
      <c r="C2950" s="32" t="s">
        <v>299</v>
      </c>
      <c r="D2950" s="32" t="s">
        <v>54</v>
      </c>
      <c r="E2950" s="4">
        <v>10</v>
      </c>
      <c r="F2950" s="4">
        <v>67930</v>
      </c>
      <c r="G2950" s="4">
        <v>6793</v>
      </c>
      <c r="H2950" s="4">
        <v>74723</v>
      </c>
    </row>
    <row r="2951" spans="1:8" ht="15.75">
      <c r="A2951" s="32" t="s">
        <v>14</v>
      </c>
      <c r="B2951" s="32" t="s">
        <v>302</v>
      </c>
      <c r="C2951" s="32" t="s">
        <v>299</v>
      </c>
      <c r="D2951" s="32" t="s">
        <v>75</v>
      </c>
      <c r="E2951" s="4">
        <v>10</v>
      </c>
      <c r="F2951" s="4">
        <v>90800</v>
      </c>
      <c r="G2951" s="4">
        <v>9080</v>
      </c>
      <c r="H2951" s="4">
        <v>99880</v>
      </c>
    </row>
    <row r="2952" spans="1:8" ht="15.75">
      <c r="A2952" s="32" t="s">
        <v>14</v>
      </c>
      <c r="B2952" s="32" t="s">
        <v>303</v>
      </c>
      <c r="C2952" s="32" t="s">
        <v>299</v>
      </c>
      <c r="D2952" s="32" t="s">
        <v>56</v>
      </c>
      <c r="E2952" s="4">
        <v>80</v>
      </c>
      <c r="F2952" s="4">
        <v>271600</v>
      </c>
      <c r="G2952" s="4">
        <v>27160</v>
      </c>
      <c r="H2952" s="4">
        <v>298760</v>
      </c>
    </row>
    <row r="2953" spans="1:8" ht="15.75">
      <c r="A2953" s="32" t="s">
        <v>14</v>
      </c>
      <c r="B2953" s="32" t="s">
        <v>304</v>
      </c>
      <c r="C2953" s="32" t="s">
        <v>299</v>
      </c>
      <c r="D2953" s="32" t="s">
        <v>58</v>
      </c>
      <c r="E2953" s="4">
        <v>50</v>
      </c>
      <c r="F2953" s="4">
        <v>195250</v>
      </c>
      <c r="G2953" s="4">
        <v>19525</v>
      </c>
      <c r="H2953" s="4">
        <v>214775</v>
      </c>
    </row>
    <row r="2954" spans="1:8" ht="15.75">
      <c r="A2954" s="32" t="s">
        <v>14</v>
      </c>
      <c r="B2954" s="32" t="s">
        <v>340</v>
      </c>
      <c r="C2954" s="32" t="s">
        <v>264</v>
      </c>
      <c r="D2954" s="32" t="s">
        <v>341</v>
      </c>
      <c r="E2954" s="4">
        <v>30</v>
      </c>
      <c r="F2954" s="4">
        <v>142890</v>
      </c>
      <c r="G2954" s="4">
        <v>14289</v>
      </c>
      <c r="H2954" s="4">
        <v>157179</v>
      </c>
    </row>
    <row r="2955" spans="1:8" ht="15.75">
      <c r="A2955" s="32" t="s">
        <v>14</v>
      </c>
      <c r="B2955" s="32" t="s">
        <v>342</v>
      </c>
      <c r="C2955" s="32" t="s">
        <v>264</v>
      </c>
      <c r="D2955" s="32" t="s">
        <v>343</v>
      </c>
      <c r="E2955" s="4">
        <v>30</v>
      </c>
      <c r="F2955" s="4">
        <v>170850</v>
      </c>
      <c r="G2955" s="4">
        <v>17085</v>
      </c>
      <c r="H2955" s="4">
        <v>187935</v>
      </c>
    </row>
    <row r="2956" spans="1:8" ht="15.75">
      <c r="A2956" s="32" t="s">
        <v>14</v>
      </c>
      <c r="B2956" s="32" t="s">
        <v>344</v>
      </c>
      <c r="C2956" s="32" t="s">
        <v>264</v>
      </c>
      <c r="D2956" s="32" t="s">
        <v>345</v>
      </c>
      <c r="E2956" s="4">
        <v>30</v>
      </c>
      <c r="F2956" s="4">
        <v>198870</v>
      </c>
      <c r="G2956" s="4">
        <v>19887</v>
      </c>
      <c r="H2956" s="4">
        <v>218757</v>
      </c>
    </row>
    <row r="2957" spans="1:8" ht="15.75">
      <c r="A2957" s="32" t="s">
        <v>14</v>
      </c>
      <c r="B2957" s="32" t="s">
        <v>350</v>
      </c>
      <c r="C2957" s="32" t="s">
        <v>264</v>
      </c>
      <c r="D2957" s="32" t="s">
        <v>351</v>
      </c>
      <c r="E2957" s="4">
        <v>30</v>
      </c>
      <c r="F2957" s="4">
        <v>114900</v>
      </c>
      <c r="G2957" s="4">
        <v>11490</v>
      </c>
      <c r="H2957" s="4">
        <v>126390</v>
      </c>
    </row>
    <row r="2958" spans="1:8" ht="15.75">
      <c r="A2958" s="32" t="s">
        <v>14</v>
      </c>
      <c r="B2958" s="32" t="s">
        <v>353</v>
      </c>
      <c r="C2958" s="32" t="s">
        <v>352</v>
      </c>
      <c r="D2958" s="32" t="s">
        <v>354</v>
      </c>
      <c r="E2958" s="4">
        <v>12</v>
      </c>
      <c r="F2958" s="4">
        <v>75516</v>
      </c>
      <c r="G2958" s="4">
        <v>7552</v>
      </c>
      <c r="H2958" s="4">
        <v>83068</v>
      </c>
    </row>
    <row r="2959" spans="1:8" ht="15.75">
      <c r="A2959" s="32" t="s">
        <v>14</v>
      </c>
      <c r="B2959" s="32" t="s">
        <v>356</v>
      </c>
      <c r="C2959" s="32" t="s">
        <v>355</v>
      </c>
      <c r="D2959" s="32" t="s">
        <v>357</v>
      </c>
      <c r="E2959" s="4">
        <v>36</v>
      </c>
      <c r="F2959" s="4">
        <v>208872</v>
      </c>
      <c r="G2959" s="4">
        <v>20887</v>
      </c>
      <c r="H2959" s="4">
        <v>229759</v>
      </c>
    </row>
    <row r="2960" spans="1:8" ht="15.75">
      <c r="A2960" s="32" t="s">
        <v>14</v>
      </c>
      <c r="B2960" s="32" t="s">
        <v>359</v>
      </c>
      <c r="C2960" s="32" t="s">
        <v>358</v>
      </c>
      <c r="D2960" s="32" t="s">
        <v>360</v>
      </c>
      <c r="E2960" s="4">
        <v>12</v>
      </c>
      <c r="F2960" s="4">
        <v>92616</v>
      </c>
      <c r="G2960" s="4">
        <v>9262</v>
      </c>
      <c r="H2960" s="4">
        <v>101878</v>
      </c>
    </row>
    <row r="2961" spans="1:8" ht="15.75">
      <c r="A2961" s="32" t="s">
        <v>14</v>
      </c>
      <c r="B2961" s="32" t="s">
        <v>381</v>
      </c>
      <c r="C2961" s="32" t="s">
        <v>318</v>
      </c>
      <c r="D2961" s="32" t="s">
        <v>276</v>
      </c>
      <c r="E2961" s="4">
        <v>20</v>
      </c>
      <c r="F2961" s="4">
        <v>98120</v>
      </c>
      <c r="G2961" s="4">
        <v>9812</v>
      </c>
      <c r="H2961" s="4">
        <v>107932</v>
      </c>
    </row>
    <row r="2962" spans="1:8" ht="15.75">
      <c r="A2962" s="32" t="s">
        <v>14</v>
      </c>
      <c r="B2962" s="32" t="s">
        <v>382</v>
      </c>
      <c r="C2962" s="32" t="s">
        <v>318</v>
      </c>
      <c r="D2962" s="32" t="s">
        <v>383</v>
      </c>
      <c r="E2962" s="4">
        <v>20</v>
      </c>
      <c r="F2962" s="4">
        <v>77540</v>
      </c>
      <c r="G2962" s="4">
        <v>7754</v>
      </c>
      <c r="H2962" s="4">
        <v>85294</v>
      </c>
    </row>
    <row r="2963" spans="1:8" ht="15.75">
      <c r="A2963" s="32" t="s">
        <v>14</v>
      </c>
      <c r="B2963" s="32" t="s">
        <v>401</v>
      </c>
      <c r="C2963" s="32" t="s">
        <v>318</v>
      </c>
      <c r="D2963" s="32" t="s">
        <v>402</v>
      </c>
      <c r="E2963" s="4">
        <v>20</v>
      </c>
      <c r="F2963" s="4">
        <v>64720</v>
      </c>
      <c r="G2963" s="4">
        <v>6472</v>
      </c>
      <c r="H2963" s="4">
        <v>71192</v>
      </c>
    </row>
    <row r="2964" spans="1:8" ht="15.75">
      <c r="A2964" s="32" t="s">
        <v>14</v>
      </c>
      <c r="B2964" s="32" t="s">
        <v>408</v>
      </c>
      <c r="C2964" s="32" t="s">
        <v>318</v>
      </c>
      <c r="D2964" s="32" t="s">
        <v>409</v>
      </c>
      <c r="E2964" s="4">
        <v>20</v>
      </c>
      <c r="F2964" s="4">
        <v>86000</v>
      </c>
      <c r="G2964" s="4">
        <v>8600</v>
      </c>
      <c r="H2964" s="4">
        <v>94600</v>
      </c>
    </row>
    <row r="2965" spans="1:8" ht="15.75">
      <c r="A2965" s="32" t="s">
        <v>14</v>
      </c>
      <c r="B2965" s="32" t="s">
        <v>415</v>
      </c>
      <c r="C2965" s="32" t="s">
        <v>267</v>
      </c>
      <c r="D2965" s="32" t="s">
        <v>416</v>
      </c>
      <c r="E2965" s="4">
        <v>20</v>
      </c>
      <c r="F2965" s="4">
        <v>146860</v>
      </c>
      <c r="G2965" s="4">
        <v>14686</v>
      </c>
      <c r="H2965" s="4">
        <v>161546</v>
      </c>
    </row>
    <row r="2966" spans="1:8" ht="15.75">
      <c r="A2966" s="32" t="s">
        <v>14</v>
      </c>
      <c r="B2966" s="32" t="s">
        <v>423</v>
      </c>
      <c r="C2966" s="32" t="s">
        <v>314</v>
      </c>
      <c r="D2966" s="32" t="s">
        <v>424</v>
      </c>
      <c r="E2966" s="4">
        <v>10</v>
      </c>
      <c r="F2966" s="4">
        <v>34300</v>
      </c>
      <c r="G2966" s="4">
        <v>3430</v>
      </c>
      <c r="H2966" s="4">
        <v>37730</v>
      </c>
    </row>
    <row r="2967" spans="1:8" ht="15.75">
      <c r="A2967" s="32" t="s">
        <v>14</v>
      </c>
      <c r="B2967" s="32" t="s">
        <v>425</v>
      </c>
      <c r="C2967" s="32" t="s">
        <v>314</v>
      </c>
      <c r="D2967" s="32" t="s">
        <v>383</v>
      </c>
      <c r="E2967" s="4">
        <v>10</v>
      </c>
      <c r="F2967" s="4">
        <v>40370</v>
      </c>
      <c r="G2967" s="4">
        <v>4037</v>
      </c>
      <c r="H2967" s="4">
        <v>44407</v>
      </c>
    </row>
    <row r="2968" spans="1:8" ht="15.75">
      <c r="A2968" s="32" t="s">
        <v>14</v>
      </c>
      <c r="B2968" s="32" t="s">
        <v>452</v>
      </c>
      <c r="C2968" s="32" t="s">
        <v>451</v>
      </c>
      <c r="D2968" s="32"/>
      <c r="E2968" s="4">
        <v>5</v>
      </c>
      <c r="F2968" s="4">
        <v>39100</v>
      </c>
      <c r="G2968" s="4">
        <v>3910</v>
      </c>
      <c r="H2968" s="4">
        <v>43010</v>
      </c>
    </row>
    <row r="2969" spans="1:8" ht="15.75">
      <c r="A2969" s="32" t="s">
        <v>14</v>
      </c>
      <c r="B2969" s="32" t="s">
        <v>454</v>
      </c>
      <c r="C2969" s="32" t="s">
        <v>453</v>
      </c>
      <c r="D2969" s="32"/>
      <c r="E2969" s="4">
        <v>4</v>
      </c>
      <c r="F2969" s="4">
        <v>40400</v>
      </c>
      <c r="G2969" s="4">
        <v>4040</v>
      </c>
      <c r="H2969" s="4">
        <v>44440</v>
      </c>
    </row>
    <row r="2970" spans="1:8" ht="15.75">
      <c r="A2970" s="32" t="s">
        <v>14</v>
      </c>
      <c r="B2970" s="32" t="s">
        <v>468</v>
      </c>
      <c r="C2970" s="32" t="s">
        <v>467</v>
      </c>
      <c r="D2970" s="32"/>
      <c r="E2970" s="4">
        <v>20</v>
      </c>
      <c r="F2970" s="4">
        <v>120000</v>
      </c>
      <c r="G2970" s="4">
        <v>12000</v>
      </c>
      <c r="H2970" s="4">
        <v>132000</v>
      </c>
    </row>
    <row r="2971" spans="1:8" ht="15.75">
      <c r="A2971" s="32" t="s">
        <v>14</v>
      </c>
      <c r="B2971" s="32" t="s">
        <v>470</v>
      </c>
      <c r="C2971" s="32" t="s">
        <v>469</v>
      </c>
      <c r="D2971" s="32" t="s">
        <v>471</v>
      </c>
      <c r="E2971" s="4">
        <v>4</v>
      </c>
      <c r="F2971" s="4">
        <v>27200</v>
      </c>
      <c r="G2971" s="4">
        <v>2720</v>
      </c>
      <c r="H2971" s="4">
        <v>29920</v>
      </c>
    </row>
    <row r="2972" spans="1:8" ht="15.75">
      <c r="A2972" s="32" t="s">
        <v>14</v>
      </c>
      <c r="B2972" s="32" t="s">
        <v>487</v>
      </c>
      <c r="C2972" s="32" t="s">
        <v>486</v>
      </c>
      <c r="D2972" s="32" t="s">
        <v>488</v>
      </c>
      <c r="E2972" s="4">
        <v>20</v>
      </c>
      <c r="F2972" s="4">
        <v>55340</v>
      </c>
      <c r="G2972" s="4">
        <v>5534</v>
      </c>
      <c r="H2972" s="4">
        <v>60874</v>
      </c>
    </row>
    <row r="2973" spans="1:8" ht="15.75">
      <c r="A2973" s="32" t="s">
        <v>14</v>
      </c>
      <c r="B2973" s="32" t="s">
        <v>493</v>
      </c>
      <c r="C2973" s="32" t="s">
        <v>492</v>
      </c>
      <c r="D2973" s="32" t="s">
        <v>494</v>
      </c>
      <c r="E2973" s="4">
        <v>2</v>
      </c>
      <c r="F2973" s="4">
        <v>34800</v>
      </c>
      <c r="G2973" s="4">
        <v>3480</v>
      </c>
      <c r="H2973" s="4">
        <v>38280</v>
      </c>
    </row>
    <row r="2974" spans="1:8" ht="15.75">
      <c r="A2974" s="32" t="s">
        <v>14</v>
      </c>
      <c r="B2974" s="32" t="s">
        <v>496</v>
      </c>
      <c r="C2974" s="32" t="s">
        <v>495</v>
      </c>
      <c r="D2974" s="32" t="s">
        <v>497</v>
      </c>
      <c r="E2974" s="4">
        <v>5</v>
      </c>
      <c r="F2974" s="4">
        <v>14405</v>
      </c>
      <c r="G2974" s="4">
        <v>1441</v>
      </c>
      <c r="H2974" s="4">
        <v>15846</v>
      </c>
    </row>
    <row r="2975" spans="1:8" ht="15.75">
      <c r="A2975" s="32" t="s">
        <v>14</v>
      </c>
      <c r="B2975" s="32" t="s">
        <v>515</v>
      </c>
      <c r="C2975" s="32" t="s">
        <v>514</v>
      </c>
      <c r="D2975" s="32" t="s">
        <v>516</v>
      </c>
      <c r="E2975" s="4">
        <v>279</v>
      </c>
      <c r="F2975" s="4">
        <v>1309881</v>
      </c>
      <c r="G2975" s="4">
        <v>130988</v>
      </c>
      <c r="H2975" s="4">
        <v>1440869</v>
      </c>
    </row>
    <row r="2976" spans="1:8" ht="15.75">
      <c r="A2976" s="32" t="s">
        <v>14</v>
      </c>
      <c r="B2976" s="32" t="s">
        <v>525</v>
      </c>
      <c r="C2976" s="32" t="s">
        <v>524</v>
      </c>
      <c r="D2976" s="32" t="s">
        <v>526</v>
      </c>
      <c r="E2976" s="4">
        <v>185</v>
      </c>
      <c r="F2976" s="4">
        <v>1196800</v>
      </c>
      <c r="G2976" s="4">
        <v>119680</v>
      </c>
      <c r="H2976" s="4">
        <v>1316480</v>
      </c>
    </row>
    <row r="2977" spans="1:8" ht="15.75">
      <c r="A2977" s="32" t="s">
        <v>14</v>
      </c>
      <c r="B2977" s="32" t="s">
        <v>531</v>
      </c>
      <c r="C2977" s="32" t="s">
        <v>530</v>
      </c>
      <c r="D2977" s="32" t="s">
        <v>532</v>
      </c>
      <c r="E2977" s="4">
        <v>280</v>
      </c>
      <c r="F2977" s="4">
        <v>822890</v>
      </c>
      <c r="G2977" s="4">
        <v>82289</v>
      </c>
      <c r="H2977" s="4">
        <v>905179</v>
      </c>
    </row>
    <row r="2978" spans="1:8" ht="15.75">
      <c r="A2978" s="32" t="s">
        <v>14</v>
      </c>
      <c r="B2978" s="32" t="s">
        <v>536</v>
      </c>
      <c r="C2978" s="32" t="s">
        <v>355</v>
      </c>
      <c r="D2978" s="32" t="s">
        <v>537</v>
      </c>
      <c r="E2978" s="4">
        <v>156</v>
      </c>
      <c r="F2978" s="4">
        <v>1037812</v>
      </c>
      <c r="G2978" s="4">
        <v>103781</v>
      </c>
      <c r="H2978" s="4">
        <v>1141593</v>
      </c>
    </row>
    <row r="2979" spans="1:8" ht="15.75">
      <c r="A2979" s="32" t="s">
        <v>14</v>
      </c>
      <c r="B2979" s="32" t="s">
        <v>546</v>
      </c>
      <c r="C2979" s="32" t="s">
        <v>545</v>
      </c>
      <c r="D2979" s="32" t="s">
        <v>547</v>
      </c>
      <c r="E2979" s="4">
        <v>24</v>
      </c>
      <c r="F2979" s="4">
        <v>159740</v>
      </c>
      <c r="G2979" s="4">
        <v>15974</v>
      </c>
      <c r="H2979" s="4">
        <v>175714</v>
      </c>
    </row>
    <row r="2980" spans="1:8" ht="15.75">
      <c r="A2980" s="32" t="s">
        <v>14</v>
      </c>
      <c r="B2980" s="32" t="s">
        <v>549</v>
      </c>
      <c r="C2980" s="32" t="s">
        <v>548</v>
      </c>
      <c r="D2980" s="32" t="s">
        <v>550</v>
      </c>
      <c r="E2980" s="4">
        <v>70</v>
      </c>
      <c r="F2980" s="4">
        <v>217350</v>
      </c>
      <c r="G2980" s="4">
        <v>21735</v>
      </c>
      <c r="H2980" s="4">
        <v>239085</v>
      </c>
    </row>
    <row r="2981" spans="1:8" ht="15.75">
      <c r="A2981" s="32" t="s">
        <v>14</v>
      </c>
      <c r="B2981" s="32" t="s">
        <v>552</v>
      </c>
      <c r="C2981" s="32" t="s">
        <v>551</v>
      </c>
      <c r="D2981" s="32" t="s">
        <v>553</v>
      </c>
      <c r="E2981" s="4">
        <v>28</v>
      </c>
      <c r="F2981" s="4">
        <v>266827</v>
      </c>
      <c r="G2981" s="4">
        <v>26683</v>
      </c>
      <c r="H2981" s="4">
        <v>293510</v>
      </c>
    </row>
    <row r="2982" spans="1:8" ht="15.75">
      <c r="A2982" s="32" t="s">
        <v>14</v>
      </c>
      <c r="B2982" s="32" t="s">
        <v>558</v>
      </c>
      <c r="C2982" s="32" t="s">
        <v>557</v>
      </c>
      <c r="D2982" s="32" t="s">
        <v>559</v>
      </c>
      <c r="E2982" s="4">
        <v>6</v>
      </c>
      <c r="F2982" s="4">
        <v>61804</v>
      </c>
      <c r="G2982" s="4">
        <v>6180</v>
      </c>
      <c r="H2982" s="4">
        <v>67984</v>
      </c>
    </row>
    <row r="2983" spans="1:8" ht="15.75">
      <c r="A2983" s="32" t="s">
        <v>14</v>
      </c>
      <c r="B2983" s="32" t="s">
        <v>561</v>
      </c>
      <c r="C2983" s="32" t="s">
        <v>560</v>
      </c>
      <c r="D2983" s="32" t="s">
        <v>562</v>
      </c>
      <c r="E2983" s="4">
        <v>10</v>
      </c>
      <c r="F2983" s="4">
        <v>24760</v>
      </c>
      <c r="G2983" s="4">
        <v>2476</v>
      </c>
      <c r="H2983" s="4">
        <v>27236</v>
      </c>
    </row>
    <row r="2984" spans="1:8" ht="15.75">
      <c r="A2984" s="32" t="s">
        <v>14</v>
      </c>
      <c r="B2984" s="32" t="s">
        <v>567</v>
      </c>
      <c r="C2984" s="32" t="s">
        <v>566</v>
      </c>
      <c r="D2984" s="32" t="s">
        <v>568</v>
      </c>
      <c r="E2984" s="4">
        <v>10</v>
      </c>
      <c r="F2984" s="4">
        <v>100000</v>
      </c>
      <c r="G2984" s="4">
        <v>10000</v>
      </c>
      <c r="H2984" s="4">
        <v>110000</v>
      </c>
    </row>
    <row r="2985" spans="1:8" ht="15.75">
      <c r="A2985" s="32" t="s">
        <v>14</v>
      </c>
      <c r="B2985" s="32" t="s">
        <v>573</v>
      </c>
      <c r="C2985" s="32" t="s">
        <v>572</v>
      </c>
      <c r="D2985" s="32" t="s">
        <v>574</v>
      </c>
      <c r="E2985" s="4">
        <v>35</v>
      </c>
      <c r="F2985" s="4">
        <v>428000</v>
      </c>
      <c r="G2985" s="4">
        <v>42800</v>
      </c>
      <c r="H2985" s="4">
        <v>470800</v>
      </c>
    </row>
    <row r="2986" spans="1:8" ht="15.75">
      <c r="A2986" s="32" t="s">
        <v>14</v>
      </c>
      <c r="B2986" s="32" t="s">
        <v>576</v>
      </c>
      <c r="C2986" s="32" t="s">
        <v>575</v>
      </c>
      <c r="D2986" s="32" t="s">
        <v>577</v>
      </c>
      <c r="E2986" s="4">
        <v>189</v>
      </c>
      <c r="F2986" s="4">
        <v>751678</v>
      </c>
      <c r="G2986" s="4">
        <v>75168</v>
      </c>
      <c r="H2986" s="4">
        <v>826846</v>
      </c>
    </row>
    <row r="2987" spans="1:8" ht="15.75">
      <c r="A2987" s="32" t="s">
        <v>14</v>
      </c>
      <c r="B2987" s="32" t="s">
        <v>612</v>
      </c>
      <c r="C2987" s="32" t="s">
        <v>363</v>
      </c>
      <c r="D2987" s="32" t="s">
        <v>613</v>
      </c>
      <c r="E2987" s="4">
        <v>690</v>
      </c>
      <c r="F2987" s="4">
        <v>3280040</v>
      </c>
      <c r="G2987" s="4">
        <v>328004</v>
      </c>
      <c r="H2987" s="4">
        <v>3608044</v>
      </c>
    </row>
    <row r="2988" spans="1:8" ht="15.75">
      <c r="A2988" s="32" t="s">
        <v>14</v>
      </c>
      <c r="B2988" s="32" t="s">
        <v>615</v>
      </c>
      <c r="C2988" s="32" t="s">
        <v>614</v>
      </c>
      <c r="D2988" s="32" t="s">
        <v>616</v>
      </c>
      <c r="E2988" s="4">
        <v>21</v>
      </c>
      <c r="F2988" s="4">
        <v>58081</v>
      </c>
      <c r="G2988" s="4">
        <v>5808</v>
      </c>
      <c r="H2988" s="4">
        <v>63889</v>
      </c>
    </row>
    <row r="2989" spans="1:8" ht="15.75">
      <c r="A2989" s="32" t="s">
        <v>14</v>
      </c>
      <c r="B2989" s="32" t="s">
        <v>619</v>
      </c>
      <c r="C2989" s="32" t="s">
        <v>366</v>
      </c>
      <c r="D2989" s="32" t="s">
        <v>620</v>
      </c>
      <c r="E2989" s="4">
        <v>80</v>
      </c>
      <c r="F2989" s="4">
        <v>524800</v>
      </c>
      <c r="G2989" s="4">
        <v>52480</v>
      </c>
      <c r="H2989" s="4">
        <v>577280</v>
      </c>
    </row>
    <row r="2990" spans="1:8" ht="15.75">
      <c r="A2990" s="32" t="s">
        <v>14</v>
      </c>
      <c r="B2990" s="32" t="s">
        <v>622</v>
      </c>
      <c r="C2990" s="32" t="s">
        <v>621</v>
      </c>
      <c r="D2990" s="32" t="s">
        <v>623</v>
      </c>
      <c r="E2990" s="4">
        <v>110</v>
      </c>
      <c r="F2990" s="4">
        <v>289310</v>
      </c>
      <c r="G2990" s="4">
        <v>28931</v>
      </c>
      <c r="H2990" s="4">
        <v>318241</v>
      </c>
    </row>
    <row r="2991" spans="1:8" ht="15.75">
      <c r="A2991" s="32" t="s">
        <v>14</v>
      </c>
      <c r="B2991" s="32" t="s">
        <v>631</v>
      </c>
      <c r="C2991" s="32" t="s">
        <v>630</v>
      </c>
      <c r="D2991" s="32" t="s">
        <v>632</v>
      </c>
      <c r="E2991" s="4">
        <v>770</v>
      </c>
      <c r="F2991" s="4">
        <v>2603440</v>
      </c>
      <c r="G2991" s="4">
        <v>260344</v>
      </c>
      <c r="H2991" s="4">
        <v>2863784</v>
      </c>
    </row>
    <row r="2992" spans="1:8" ht="15.75">
      <c r="A2992" s="32" t="s">
        <v>14</v>
      </c>
      <c r="B2992" s="32" t="s">
        <v>634</v>
      </c>
      <c r="C2992" s="32" t="s">
        <v>633</v>
      </c>
      <c r="D2992" s="32" t="s">
        <v>635</v>
      </c>
      <c r="E2992" s="4">
        <v>285</v>
      </c>
      <c r="F2992" s="4">
        <v>424405</v>
      </c>
      <c r="G2992" s="4">
        <v>42441</v>
      </c>
      <c r="H2992" s="4">
        <v>466846</v>
      </c>
    </row>
    <row r="2993" spans="1:8" ht="15.75">
      <c r="A2993" s="32" t="s">
        <v>14</v>
      </c>
      <c r="B2993" s="32" t="s">
        <v>638</v>
      </c>
      <c r="C2993" s="32" t="s">
        <v>352</v>
      </c>
      <c r="D2993" s="32" t="s">
        <v>639</v>
      </c>
      <c r="E2993" s="4">
        <v>485</v>
      </c>
      <c r="F2993" s="4">
        <v>3002080</v>
      </c>
      <c r="G2993" s="4">
        <v>300208</v>
      </c>
      <c r="H2993" s="4">
        <v>3302288</v>
      </c>
    </row>
    <row r="2994" spans="1:8" ht="15.75">
      <c r="A2994" s="32" t="s">
        <v>14</v>
      </c>
      <c r="B2994" s="32" t="s">
        <v>641</v>
      </c>
      <c r="C2994" s="32" t="s">
        <v>640</v>
      </c>
      <c r="D2994" s="32" t="s">
        <v>642</v>
      </c>
      <c r="E2994" s="4">
        <v>107</v>
      </c>
      <c r="F2994" s="4">
        <v>315120</v>
      </c>
      <c r="G2994" s="4">
        <v>31512</v>
      </c>
      <c r="H2994" s="4">
        <v>346632</v>
      </c>
    </row>
    <row r="2995" spans="1:8" ht="15.75">
      <c r="A2995" s="32" t="s">
        <v>14</v>
      </c>
      <c r="B2995" s="32" t="s">
        <v>645</v>
      </c>
      <c r="C2995" s="32" t="s">
        <v>358</v>
      </c>
      <c r="D2995" s="32" t="s">
        <v>646</v>
      </c>
      <c r="E2995" s="4">
        <v>130</v>
      </c>
      <c r="F2995" s="4">
        <v>912990</v>
      </c>
      <c r="G2995" s="4">
        <v>91299</v>
      </c>
      <c r="H2995" s="4">
        <v>1004289</v>
      </c>
    </row>
    <row r="2996" spans="1:8" ht="15.75">
      <c r="A2996" s="32" t="s">
        <v>14</v>
      </c>
      <c r="B2996" s="32" t="s">
        <v>648</v>
      </c>
      <c r="C2996" s="32" t="s">
        <v>647</v>
      </c>
      <c r="D2996" s="32" t="s">
        <v>649</v>
      </c>
      <c r="E2996" s="4">
        <v>20</v>
      </c>
      <c r="F2996" s="4">
        <v>63800</v>
      </c>
      <c r="G2996" s="4">
        <v>6380</v>
      </c>
      <c r="H2996" s="4">
        <v>70180</v>
      </c>
    </row>
    <row r="2997" spans="1:8" ht="15.75">
      <c r="A2997" s="32" t="s">
        <v>14</v>
      </c>
      <c r="B2997" s="32" t="s">
        <v>655</v>
      </c>
      <c r="C2997" s="32" t="s">
        <v>654</v>
      </c>
      <c r="D2997" s="32" t="s">
        <v>656</v>
      </c>
      <c r="E2997" s="4">
        <v>260</v>
      </c>
      <c r="F2997" s="4">
        <v>840380</v>
      </c>
      <c r="G2997" s="4">
        <v>84038</v>
      </c>
      <c r="H2997" s="4">
        <v>924418</v>
      </c>
    </row>
    <row r="2998" spans="1:8" ht="15.75">
      <c r="A2998" s="32" t="s">
        <v>14</v>
      </c>
      <c r="B2998" s="32" t="s">
        <v>658</v>
      </c>
      <c r="C2998" s="32" t="s">
        <v>657</v>
      </c>
      <c r="D2998" s="32" t="s">
        <v>659</v>
      </c>
      <c r="E2998" s="4">
        <v>30</v>
      </c>
      <c r="F2998" s="4">
        <v>48030</v>
      </c>
      <c r="G2998" s="4">
        <v>4803</v>
      </c>
      <c r="H2998" s="4">
        <v>52833</v>
      </c>
    </row>
    <row r="2999" spans="1:8" ht="15.75">
      <c r="A2999" s="32" t="s">
        <v>14</v>
      </c>
      <c r="B2999" s="32" t="s">
        <v>660</v>
      </c>
      <c r="C2999" s="32" t="s">
        <v>448</v>
      </c>
      <c r="D2999" s="32" t="s">
        <v>661</v>
      </c>
      <c r="E2999" s="4">
        <v>36</v>
      </c>
      <c r="F2999" s="4">
        <v>413160</v>
      </c>
      <c r="G2999" s="4">
        <v>41316</v>
      </c>
      <c r="H2999" s="4">
        <v>454476</v>
      </c>
    </row>
    <row r="3000" spans="1:8" ht="15.75">
      <c r="A3000" s="32" t="s">
        <v>14</v>
      </c>
      <c r="B3000" s="32" t="s">
        <v>663</v>
      </c>
      <c r="C3000" s="32" t="s">
        <v>662</v>
      </c>
      <c r="D3000" s="32" t="s">
        <v>664</v>
      </c>
      <c r="E3000" s="4">
        <v>20</v>
      </c>
      <c r="F3000" s="4">
        <v>71320</v>
      </c>
      <c r="G3000" s="4">
        <v>7132</v>
      </c>
      <c r="H3000" s="4">
        <v>78452</v>
      </c>
    </row>
    <row r="3001" spans="1:8" ht="15.75">
      <c r="A3001" s="32" t="s">
        <v>14</v>
      </c>
      <c r="B3001" s="32" t="s">
        <v>672</v>
      </c>
      <c r="C3001" s="32" t="s">
        <v>671</v>
      </c>
      <c r="D3001" s="32"/>
      <c r="E3001" s="4">
        <v>30</v>
      </c>
      <c r="F3001" s="4">
        <v>90000</v>
      </c>
      <c r="G3001" s="4">
        <v>9000</v>
      </c>
      <c r="H3001" s="4">
        <v>99000</v>
      </c>
    </row>
    <row r="3002" spans="1:8" ht="15.75">
      <c r="A3002" s="32" t="s">
        <v>14</v>
      </c>
      <c r="B3002" s="32" t="s">
        <v>677</v>
      </c>
      <c r="C3002" s="32" t="s">
        <v>676</v>
      </c>
      <c r="D3002" s="32" t="s">
        <v>678</v>
      </c>
      <c r="E3002" s="4">
        <v>50</v>
      </c>
      <c r="F3002" s="4">
        <v>92160</v>
      </c>
      <c r="G3002" s="4">
        <v>9216</v>
      </c>
      <c r="H3002" s="4">
        <v>101376</v>
      </c>
    </row>
    <row r="3003" spans="1:8" ht="15.75">
      <c r="A3003" s="32" t="s">
        <v>14</v>
      </c>
      <c r="B3003" s="32" t="s">
        <v>680</v>
      </c>
      <c r="C3003" s="32" t="s">
        <v>679</v>
      </c>
      <c r="D3003" s="32" t="s">
        <v>681</v>
      </c>
      <c r="E3003" s="4">
        <v>10</v>
      </c>
      <c r="F3003" s="4">
        <v>95000</v>
      </c>
      <c r="G3003" s="4">
        <v>9500</v>
      </c>
      <c r="H3003" s="4">
        <v>104500</v>
      </c>
    </row>
    <row r="3004" spans="1:8" ht="15.75">
      <c r="A3004" s="32" t="s">
        <v>14</v>
      </c>
      <c r="B3004" s="32" t="s">
        <v>692</v>
      </c>
      <c r="C3004" s="32" t="s">
        <v>691</v>
      </c>
      <c r="D3004" s="32" t="s">
        <v>693</v>
      </c>
      <c r="E3004" s="4">
        <v>20</v>
      </c>
      <c r="F3004" s="4">
        <v>331200</v>
      </c>
      <c r="G3004" s="4">
        <v>33120</v>
      </c>
      <c r="H3004" s="4">
        <v>364320</v>
      </c>
    </row>
    <row r="3005" spans="1:8" ht="15.75">
      <c r="A3005" s="32" t="s">
        <v>14</v>
      </c>
      <c r="B3005" s="32" t="s">
        <v>698</v>
      </c>
      <c r="C3005" s="32" t="s">
        <v>697</v>
      </c>
      <c r="D3005" s="32"/>
      <c r="E3005" s="4">
        <v>50</v>
      </c>
      <c r="F3005" s="4">
        <v>165000</v>
      </c>
      <c r="G3005" s="4">
        <v>16500</v>
      </c>
      <c r="H3005" s="4">
        <v>181500</v>
      </c>
    </row>
    <row r="3006" spans="1:8" ht="15.75">
      <c r="A3006" s="32" t="s">
        <v>14</v>
      </c>
      <c r="B3006" s="32" t="s">
        <v>700</v>
      </c>
      <c r="C3006" s="32" t="s">
        <v>699</v>
      </c>
      <c r="D3006" s="32" t="s">
        <v>701</v>
      </c>
      <c r="E3006" s="4">
        <v>195</v>
      </c>
      <c r="F3006" s="4">
        <v>778309</v>
      </c>
      <c r="G3006" s="4">
        <v>77831</v>
      </c>
      <c r="H3006" s="4">
        <v>856140</v>
      </c>
    </row>
    <row r="3007" spans="1:8" ht="15.75">
      <c r="A3007" s="32" t="s">
        <v>14</v>
      </c>
      <c r="B3007" s="32" t="s">
        <v>703</v>
      </c>
      <c r="C3007" s="32" t="s">
        <v>702</v>
      </c>
      <c r="D3007" s="32" t="s">
        <v>704</v>
      </c>
      <c r="E3007" s="4">
        <v>35</v>
      </c>
      <c r="F3007" s="4">
        <v>98000</v>
      </c>
      <c r="G3007" s="4">
        <v>9800</v>
      </c>
      <c r="H3007" s="4">
        <v>107800</v>
      </c>
    </row>
    <row r="3008" spans="1:8" ht="15.75">
      <c r="A3008" s="32" t="s">
        <v>14</v>
      </c>
      <c r="B3008" s="32" t="s">
        <v>718</v>
      </c>
      <c r="C3008" s="32" t="s">
        <v>717</v>
      </c>
      <c r="D3008" s="32"/>
      <c r="E3008" s="4">
        <v>5</v>
      </c>
      <c r="F3008" s="4">
        <v>10000</v>
      </c>
      <c r="G3008" s="4">
        <v>1000</v>
      </c>
      <c r="H3008" s="4">
        <v>11000</v>
      </c>
    </row>
    <row r="3009" spans="1:8" ht="15.75">
      <c r="A3009" s="32" t="s">
        <v>14</v>
      </c>
      <c r="B3009" s="32" t="s">
        <v>731</v>
      </c>
      <c r="C3009" s="32" t="s">
        <v>730</v>
      </c>
      <c r="D3009" s="32" t="s">
        <v>732</v>
      </c>
      <c r="E3009" s="4">
        <v>100</v>
      </c>
      <c r="F3009" s="4">
        <v>195400</v>
      </c>
      <c r="G3009" s="4">
        <v>19540</v>
      </c>
      <c r="H3009" s="4">
        <v>214940</v>
      </c>
    </row>
    <row r="3010" spans="1:8" ht="15.75">
      <c r="A3010" s="32" t="s">
        <v>14</v>
      </c>
      <c r="B3010" s="32" t="s">
        <v>734</v>
      </c>
      <c r="C3010" s="32" t="s">
        <v>733</v>
      </c>
      <c r="D3010" s="32" t="s">
        <v>735</v>
      </c>
      <c r="E3010" s="4">
        <v>250</v>
      </c>
      <c r="F3010" s="4">
        <v>1039250</v>
      </c>
      <c r="G3010" s="4">
        <v>103925</v>
      </c>
      <c r="H3010" s="4">
        <v>1143175</v>
      </c>
    </row>
    <row r="3011" spans="1:8" ht="15.75">
      <c r="A3011" s="32" t="s">
        <v>14</v>
      </c>
      <c r="B3011" s="32" t="s">
        <v>737</v>
      </c>
      <c r="C3011" s="32" t="s">
        <v>736</v>
      </c>
      <c r="D3011" s="32" t="s">
        <v>738</v>
      </c>
      <c r="E3011" s="4">
        <v>236</v>
      </c>
      <c r="F3011" s="4">
        <v>465624</v>
      </c>
      <c r="G3011" s="4">
        <v>46562</v>
      </c>
      <c r="H3011" s="4">
        <v>512186</v>
      </c>
    </row>
    <row r="3012" spans="1:8" ht="15.75">
      <c r="A3012" s="32" t="s">
        <v>14</v>
      </c>
      <c r="B3012" s="32" t="s">
        <v>742</v>
      </c>
      <c r="C3012" s="32" t="s">
        <v>741</v>
      </c>
      <c r="D3012" s="32" t="s">
        <v>743</v>
      </c>
      <c r="E3012" s="4">
        <v>3</v>
      </c>
      <c r="F3012" s="4">
        <v>9300</v>
      </c>
      <c r="G3012" s="4">
        <v>930</v>
      </c>
      <c r="H3012" s="4">
        <v>10230</v>
      </c>
    </row>
    <row r="3013" spans="1:8" ht="15.75">
      <c r="A3013" s="32" t="s">
        <v>14</v>
      </c>
      <c r="B3013" s="32" t="s">
        <v>745</v>
      </c>
      <c r="C3013" s="32" t="s">
        <v>744</v>
      </c>
      <c r="D3013" s="32" t="s">
        <v>746</v>
      </c>
      <c r="E3013" s="4">
        <v>150</v>
      </c>
      <c r="F3013" s="4">
        <v>688350</v>
      </c>
      <c r="G3013" s="4">
        <v>68835</v>
      </c>
      <c r="H3013" s="4">
        <v>757185</v>
      </c>
    </row>
    <row r="3014" spans="1:8" ht="15.75">
      <c r="A3014" s="32" t="s">
        <v>14</v>
      </c>
      <c r="B3014" s="32" t="s">
        <v>748</v>
      </c>
      <c r="C3014" s="32" t="s">
        <v>747</v>
      </c>
      <c r="D3014" s="32" t="s">
        <v>749</v>
      </c>
      <c r="E3014" s="4">
        <v>441</v>
      </c>
      <c r="F3014" s="4">
        <v>969214</v>
      </c>
      <c r="G3014" s="4">
        <v>96921</v>
      </c>
      <c r="H3014" s="4">
        <v>1066135</v>
      </c>
    </row>
    <row r="3015" spans="1:8" ht="15.75">
      <c r="A3015" s="32" t="s">
        <v>14</v>
      </c>
      <c r="B3015" s="32" t="s">
        <v>757</v>
      </c>
      <c r="C3015" s="32" t="s">
        <v>756</v>
      </c>
      <c r="D3015" s="32" t="s">
        <v>758</v>
      </c>
      <c r="E3015" s="4"/>
      <c r="F3015" s="4"/>
      <c r="G3015" s="4"/>
      <c r="H3015" s="4"/>
    </row>
    <row r="3016" spans="1:8" ht="15.75">
      <c r="A3016" s="32" t="s">
        <v>14</v>
      </c>
      <c r="B3016" s="32" t="s">
        <v>760</v>
      </c>
      <c r="C3016" s="32" t="s">
        <v>759</v>
      </c>
      <c r="D3016" s="32" t="s">
        <v>761</v>
      </c>
      <c r="E3016" s="4">
        <v>1</v>
      </c>
      <c r="F3016" s="4">
        <v>1800</v>
      </c>
      <c r="G3016" s="4">
        <v>180</v>
      </c>
      <c r="H3016" s="4">
        <v>1980</v>
      </c>
    </row>
    <row r="3017" spans="1:8" ht="15.75">
      <c r="A3017" s="32" t="s">
        <v>14</v>
      </c>
      <c r="B3017" s="32" t="s">
        <v>768</v>
      </c>
      <c r="C3017" s="32" t="s">
        <v>767</v>
      </c>
      <c r="D3017" s="32" t="s">
        <v>769</v>
      </c>
      <c r="E3017" s="4">
        <v>5</v>
      </c>
      <c r="F3017" s="4">
        <v>14225</v>
      </c>
      <c r="G3017" s="4">
        <v>1423</v>
      </c>
      <c r="H3017" s="4">
        <v>15648</v>
      </c>
    </row>
    <row r="3018" spans="1:8" ht="15.75">
      <c r="A3018" s="32" t="s">
        <v>14</v>
      </c>
      <c r="B3018" s="32" t="s">
        <v>771</v>
      </c>
      <c r="C3018" s="32" t="s">
        <v>770</v>
      </c>
      <c r="D3018" s="32" t="s">
        <v>772</v>
      </c>
      <c r="E3018" s="4">
        <v>124</v>
      </c>
      <c r="F3018" s="4">
        <v>666748</v>
      </c>
      <c r="G3018" s="4">
        <v>66674</v>
      </c>
      <c r="H3018" s="4">
        <v>733422</v>
      </c>
    </row>
    <row r="3019" spans="1:8" ht="15.75">
      <c r="A3019" s="32" t="s">
        <v>14</v>
      </c>
      <c r="B3019" s="32" t="s">
        <v>774</v>
      </c>
      <c r="C3019" s="32" t="s">
        <v>773</v>
      </c>
      <c r="D3019" s="32" t="s">
        <v>775</v>
      </c>
      <c r="E3019" s="4">
        <v>188</v>
      </c>
      <c r="F3019" s="4">
        <v>498472</v>
      </c>
      <c r="G3019" s="4">
        <v>49847</v>
      </c>
      <c r="H3019" s="4">
        <v>548319</v>
      </c>
    </row>
    <row r="3020" spans="1:8" ht="15.75">
      <c r="A3020" s="32" t="s">
        <v>14</v>
      </c>
      <c r="B3020" s="32" t="s">
        <v>782</v>
      </c>
      <c r="C3020" s="32" t="s">
        <v>781</v>
      </c>
      <c r="D3020" s="32" t="s">
        <v>783</v>
      </c>
      <c r="E3020" s="4">
        <v>20</v>
      </c>
      <c r="F3020" s="4">
        <v>57860</v>
      </c>
      <c r="G3020" s="4">
        <v>5786</v>
      </c>
      <c r="H3020" s="4">
        <v>63646</v>
      </c>
    </row>
    <row r="3021" spans="1:8" ht="15.75">
      <c r="A3021" s="32" t="s">
        <v>14</v>
      </c>
      <c r="B3021" s="32" t="s">
        <v>787</v>
      </c>
      <c r="C3021" s="32" t="s">
        <v>786</v>
      </c>
      <c r="D3021" s="32" t="s">
        <v>788</v>
      </c>
      <c r="E3021" s="4">
        <v>8</v>
      </c>
      <c r="F3021" s="4">
        <v>28800</v>
      </c>
      <c r="G3021" s="4">
        <v>2880</v>
      </c>
      <c r="H3021" s="4">
        <v>31680</v>
      </c>
    </row>
    <row r="3022" spans="1:8" ht="15.75">
      <c r="A3022" s="32" t="s">
        <v>14</v>
      </c>
      <c r="B3022" s="32" t="s">
        <v>790</v>
      </c>
      <c r="C3022" s="32" t="s">
        <v>789</v>
      </c>
      <c r="D3022" s="32" t="s">
        <v>791</v>
      </c>
      <c r="E3022" s="4">
        <v>100</v>
      </c>
      <c r="F3022" s="4">
        <v>126825</v>
      </c>
      <c r="G3022" s="4">
        <v>12682</v>
      </c>
      <c r="H3022" s="4">
        <v>139507</v>
      </c>
    </row>
    <row r="3023" spans="1:8" ht="15.75">
      <c r="A3023" s="32" t="s">
        <v>14</v>
      </c>
      <c r="B3023" s="32" t="s">
        <v>812</v>
      </c>
      <c r="C3023" s="32" t="s">
        <v>811</v>
      </c>
      <c r="D3023" s="32"/>
      <c r="E3023" s="4">
        <v>20</v>
      </c>
      <c r="F3023" s="4">
        <v>69400</v>
      </c>
      <c r="G3023" s="4">
        <v>6940</v>
      </c>
      <c r="H3023" s="4">
        <v>76340</v>
      </c>
    </row>
    <row r="3024" spans="1:8" ht="15.75">
      <c r="A3024" s="32" t="s">
        <v>14</v>
      </c>
      <c r="B3024" s="32" t="s">
        <v>814</v>
      </c>
      <c r="C3024" s="32" t="s">
        <v>813</v>
      </c>
      <c r="D3024" s="32" t="s">
        <v>815</v>
      </c>
      <c r="E3024" s="4">
        <v>-450</v>
      </c>
      <c r="F3024" s="4">
        <v>-720700</v>
      </c>
      <c r="G3024" s="4">
        <v>-72070</v>
      </c>
      <c r="H3024" s="4">
        <v>-792770</v>
      </c>
    </row>
    <row r="3025" spans="1:8" ht="15.75">
      <c r="A3025" s="32" t="s">
        <v>14</v>
      </c>
      <c r="B3025" s="32" t="s">
        <v>817</v>
      </c>
      <c r="C3025" s="32" t="s">
        <v>816</v>
      </c>
      <c r="D3025" s="32" t="s">
        <v>818</v>
      </c>
      <c r="E3025" s="4">
        <v>200</v>
      </c>
      <c r="F3025" s="4">
        <v>250800</v>
      </c>
      <c r="G3025" s="4">
        <v>25080</v>
      </c>
      <c r="H3025" s="4">
        <v>275880</v>
      </c>
    </row>
    <row r="3026" spans="1:8" ht="15.75">
      <c r="A3026" s="32" t="s">
        <v>14</v>
      </c>
      <c r="B3026" s="32" t="s">
        <v>820</v>
      </c>
      <c r="C3026" s="32" t="s">
        <v>819</v>
      </c>
      <c r="D3026" s="32" t="s">
        <v>821</v>
      </c>
      <c r="E3026" s="4">
        <v>200</v>
      </c>
      <c r="F3026" s="4">
        <v>527600</v>
      </c>
      <c r="G3026" s="4">
        <v>52760</v>
      </c>
      <c r="H3026" s="4">
        <v>580360</v>
      </c>
    </row>
    <row r="3027" spans="1:8" ht="15.75">
      <c r="A3027" s="32" t="s">
        <v>14</v>
      </c>
      <c r="B3027" s="32" t="s">
        <v>823</v>
      </c>
      <c r="C3027" s="32" t="s">
        <v>822</v>
      </c>
      <c r="D3027" s="32" t="s">
        <v>824</v>
      </c>
      <c r="E3027" s="4">
        <v>2120</v>
      </c>
      <c r="F3027" s="4">
        <v>3049640</v>
      </c>
      <c r="G3027" s="4">
        <v>304964</v>
      </c>
      <c r="H3027" s="4">
        <v>3354604</v>
      </c>
    </row>
    <row r="3028" spans="1:8" ht="15.75">
      <c r="A3028" s="32" t="s">
        <v>14</v>
      </c>
      <c r="B3028" s="32" t="s">
        <v>852</v>
      </c>
      <c r="C3028" s="32" t="s">
        <v>851</v>
      </c>
      <c r="D3028" s="32" t="s">
        <v>853</v>
      </c>
      <c r="E3028" s="4">
        <v>3</v>
      </c>
      <c r="F3028" s="4">
        <v>6300</v>
      </c>
      <c r="G3028" s="4">
        <v>630</v>
      </c>
      <c r="H3028" s="4">
        <v>6930</v>
      </c>
    </row>
    <row r="3029" spans="1:8" ht="15.75">
      <c r="A3029" s="32" t="s">
        <v>14</v>
      </c>
      <c r="B3029" s="32" t="s">
        <v>855</v>
      </c>
      <c r="C3029" s="32" t="s">
        <v>854</v>
      </c>
      <c r="D3029" s="32" t="s">
        <v>856</v>
      </c>
      <c r="E3029" s="4">
        <v>20</v>
      </c>
      <c r="F3029" s="4">
        <v>94000</v>
      </c>
      <c r="G3029" s="4">
        <v>9400</v>
      </c>
      <c r="H3029" s="4">
        <v>103400</v>
      </c>
    </row>
    <row r="3030" spans="1:8" ht="15.75">
      <c r="A3030" s="32" t="s">
        <v>14</v>
      </c>
      <c r="B3030" s="32" t="s">
        <v>858</v>
      </c>
      <c r="C3030" s="32" t="s">
        <v>857</v>
      </c>
      <c r="D3030" s="32" t="s">
        <v>859</v>
      </c>
      <c r="E3030" s="4">
        <v>86</v>
      </c>
      <c r="F3030" s="4">
        <v>185472</v>
      </c>
      <c r="G3030" s="4">
        <v>18547</v>
      </c>
      <c r="H3030" s="4">
        <v>204019</v>
      </c>
    </row>
    <row r="3031" spans="1:8" ht="15.75">
      <c r="A3031" s="32" t="s">
        <v>14</v>
      </c>
      <c r="B3031" s="32" t="s">
        <v>889</v>
      </c>
      <c r="C3031" s="32" t="s">
        <v>888</v>
      </c>
      <c r="D3031" s="32" t="s">
        <v>890</v>
      </c>
      <c r="E3031" s="4">
        <v>45</v>
      </c>
      <c r="F3031" s="4">
        <v>672435</v>
      </c>
      <c r="G3031" s="4">
        <v>67244</v>
      </c>
      <c r="H3031" s="4">
        <v>739679</v>
      </c>
    </row>
    <row r="3032" spans="1:8" ht="15.75">
      <c r="A3032" s="32" t="s">
        <v>14</v>
      </c>
      <c r="B3032" s="32" t="s">
        <v>893</v>
      </c>
      <c r="C3032" s="32" t="s">
        <v>892</v>
      </c>
      <c r="D3032" s="32" t="s">
        <v>890</v>
      </c>
      <c r="E3032" s="4">
        <v>1</v>
      </c>
      <c r="F3032" s="4">
        <v>17447</v>
      </c>
      <c r="G3032" s="4">
        <v>1745</v>
      </c>
      <c r="H3032" s="4">
        <v>19192</v>
      </c>
    </row>
    <row r="3033" spans="1:8" ht="15.75">
      <c r="A3033" s="32" t="s">
        <v>14</v>
      </c>
      <c r="B3033" s="32" t="s">
        <v>902</v>
      </c>
      <c r="C3033" s="32" t="s">
        <v>901</v>
      </c>
      <c r="D3033" s="32" t="s">
        <v>890</v>
      </c>
      <c r="E3033" s="4">
        <v>10</v>
      </c>
      <c r="F3033" s="4">
        <v>172770</v>
      </c>
      <c r="G3033" s="4">
        <v>17277</v>
      </c>
      <c r="H3033" s="4">
        <v>190047</v>
      </c>
    </row>
    <row r="3034" spans="1:8" ht="15.75">
      <c r="A3034" s="32" t="s">
        <v>14</v>
      </c>
      <c r="B3034" s="32" t="s">
        <v>904</v>
      </c>
      <c r="C3034" s="32" t="s">
        <v>903</v>
      </c>
      <c r="D3034" s="32" t="s">
        <v>884</v>
      </c>
      <c r="E3034" s="4">
        <v>10</v>
      </c>
      <c r="F3034" s="4">
        <v>244540</v>
      </c>
      <c r="G3034" s="4">
        <v>24454</v>
      </c>
      <c r="H3034" s="4">
        <v>268994</v>
      </c>
    </row>
    <row r="3035" spans="1:8" ht="15.75">
      <c r="A3035" s="32" t="s">
        <v>14</v>
      </c>
      <c r="B3035" s="32" t="s">
        <v>911</v>
      </c>
      <c r="C3035" s="32" t="s">
        <v>910</v>
      </c>
      <c r="D3035" s="32" t="s">
        <v>884</v>
      </c>
      <c r="E3035" s="4">
        <v>10</v>
      </c>
      <c r="F3035" s="4">
        <v>307445</v>
      </c>
      <c r="G3035" s="4">
        <v>30745</v>
      </c>
      <c r="H3035" s="4">
        <v>338190</v>
      </c>
    </row>
    <row r="3036" spans="1:8" ht="15.75">
      <c r="A3036" s="32" t="s">
        <v>14</v>
      </c>
      <c r="B3036" s="32" t="s">
        <v>932</v>
      </c>
      <c r="C3036" s="32" t="s">
        <v>931</v>
      </c>
      <c r="D3036" s="32" t="s">
        <v>890</v>
      </c>
      <c r="E3036" s="4">
        <v>42</v>
      </c>
      <c r="F3036" s="4">
        <v>490350</v>
      </c>
      <c r="G3036" s="4">
        <v>49035</v>
      </c>
      <c r="H3036" s="4">
        <v>539385</v>
      </c>
    </row>
    <row r="3037" spans="1:8" ht="15.75">
      <c r="A3037" s="32" t="s">
        <v>14</v>
      </c>
      <c r="B3037" s="32" t="s">
        <v>953</v>
      </c>
      <c r="C3037" s="32" t="s">
        <v>952</v>
      </c>
      <c r="D3037" s="32"/>
      <c r="E3037" s="4">
        <v>2</v>
      </c>
      <c r="F3037" s="4">
        <v>11600</v>
      </c>
      <c r="G3037" s="4">
        <v>1160</v>
      </c>
      <c r="H3037" s="4">
        <v>12760</v>
      </c>
    </row>
    <row r="3038" spans="1:8" ht="15.75">
      <c r="A3038" s="32" t="s">
        <v>14</v>
      </c>
      <c r="B3038" s="32" t="s">
        <v>966</v>
      </c>
      <c r="C3038" s="32" t="s">
        <v>770</v>
      </c>
      <c r="D3038" s="32" t="s">
        <v>967</v>
      </c>
      <c r="E3038" s="4">
        <v>105</v>
      </c>
      <c r="F3038" s="4">
        <v>593845</v>
      </c>
      <c r="G3038" s="4">
        <v>59385</v>
      </c>
      <c r="H3038" s="4">
        <v>653230</v>
      </c>
    </row>
    <row r="3039" spans="1:8" ht="15.75">
      <c r="A3039" s="32" t="s">
        <v>14</v>
      </c>
      <c r="B3039" s="32" t="s">
        <v>968</v>
      </c>
      <c r="C3039" s="32" t="s">
        <v>778</v>
      </c>
      <c r="D3039" s="32" t="s">
        <v>969</v>
      </c>
      <c r="E3039" s="4">
        <v>119</v>
      </c>
      <c r="F3039" s="4">
        <v>774159</v>
      </c>
      <c r="G3039" s="4">
        <v>77416</v>
      </c>
      <c r="H3039" s="4">
        <v>851575</v>
      </c>
    </row>
    <row r="3040" spans="1:8" ht="15.75">
      <c r="A3040" s="32" t="s">
        <v>14</v>
      </c>
      <c r="B3040" s="32" t="s">
        <v>970</v>
      </c>
      <c r="C3040" s="32" t="s">
        <v>733</v>
      </c>
      <c r="D3040" s="32" t="s">
        <v>971</v>
      </c>
      <c r="E3040" s="4">
        <v>50</v>
      </c>
      <c r="F3040" s="4">
        <v>189150</v>
      </c>
      <c r="G3040" s="4">
        <v>18915</v>
      </c>
      <c r="H3040" s="4">
        <v>208065</v>
      </c>
    </row>
    <row r="3041" spans="1:8" ht="15.75">
      <c r="A3041" s="32" t="s">
        <v>14</v>
      </c>
      <c r="B3041" s="32" t="s">
        <v>972</v>
      </c>
      <c r="C3041" s="32" t="s">
        <v>744</v>
      </c>
      <c r="D3041" s="32" t="s">
        <v>973</v>
      </c>
      <c r="E3041" s="4">
        <v>120</v>
      </c>
      <c r="F3041" s="4">
        <v>582460</v>
      </c>
      <c r="G3041" s="4">
        <v>58246</v>
      </c>
      <c r="H3041" s="4">
        <v>640706</v>
      </c>
    </row>
    <row r="3042" spans="1:8" ht="15.75">
      <c r="A3042" s="32" t="s">
        <v>14</v>
      </c>
      <c r="B3042" s="32" t="s">
        <v>974</v>
      </c>
      <c r="C3042" s="32" t="s">
        <v>773</v>
      </c>
      <c r="D3042" s="32" t="s">
        <v>975</v>
      </c>
      <c r="E3042" s="4">
        <v>242</v>
      </c>
      <c r="F3042" s="4">
        <v>620056</v>
      </c>
      <c r="G3042" s="4">
        <v>62006</v>
      </c>
      <c r="H3042" s="4">
        <v>682062</v>
      </c>
    </row>
    <row r="3043" spans="1:8" ht="15.75">
      <c r="A3043" s="32" t="s">
        <v>14</v>
      </c>
      <c r="B3043" s="32" t="s">
        <v>986</v>
      </c>
      <c r="C3043" s="32" t="s">
        <v>736</v>
      </c>
      <c r="D3043" s="32" t="s">
        <v>987</v>
      </c>
      <c r="E3043" s="4">
        <v>110</v>
      </c>
      <c r="F3043" s="4">
        <v>209110</v>
      </c>
      <c r="G3043" s="4">
        <v>20911</v>
      </c>
      <c r="H3043" s="4">
        <v>230021</v>
      </c>
    </row>
    <row r="3044" spans="1:8" ht="15.75">
      <c r="A3044" s="32" t="s">
        <v>14</v>
      </c>
      <c r="B3044" s="32" t="s">
        <v>988</v>
      </c>
      <c r="C3044" s="32" t="s">
        <v>747</v>
      </c>
      <c r="D3044" s="32" t="s">
        <v>989</v>
      </c>
      <c r="E3044" s="4">
        <v>250</v>
      </c>
      <c r="F3044" s="4">
        <v>546100</v>
      </c>
      <c r="G3044" s="4">
        <v>54610</v>
      </c>
      <c r="H3044" s="4">
        <v>600710</v>
      </c>
    </row>
    <row r="3045" spans="1:8" ht="15.75">
      <c r="A3045" s="32" t="s">
        <v>14</v>
      </c>
      <c r="B3045" s="32" t="s">
        <v>1014</v>
      </c>
      <c r="C3045" s="32" t="s">
        <v>781</v>
      </c>
      <c r="D3045" s="32" t="s">
        <v>1015</v>
      </c>
      <c r="E3045" s="4">
        <v>150</v>
      </c>
      <c r="F3045" s="4">
        <v>448250</v>
      </c>
      <c r="G3045" s="4">
        <v>44825</v>
      </c>
      <c r="H3045" s="4">
        <v>493075</v>
      </c>
    </row>
    <row r="3046" spans="1:8" ht="15.75">
      <c r="A3046" s="32" t="s">
        <v>14</v>
      </c>
      <c r="B3046" s="32" t="s">
        <v>1021</v>
      </c>
      <c r="C3046" s="32" t="s">
        <v>1020</v>
      </c>
      <c r="D3046" s="32"/>
      <c r="E3046" s="4">
        <v>50</v>
      </c>
      <c r="F3046" s="4">
        <v>210000</v>
      </c>
      <c r="G3046" s="4">
        <v>21000</v>
      </c>
      <c r="H3046" s="4">
        <v>231000</v>
      </c>
    </row>
    <row r="3047" spans="1:8" ht="15.75">
      <c r="A3047" s="32" t="s">
        <v>14</v>
      </c>
      <c r="B3047" s="32" t="s">
        <v>1028</v>
      </c>
      <c r="C3047" s="32" t="s">
        <v>352</v>
      </c>
      <c r="D3047" s="32" t="s">
        <v>1029</v>
      </c>
      <c r="E3047" s="4">
        <v>20</v>
      </c>
      <c r="F3047" s="4">
        <v>128800</v>
      </c>
      <c r="G3047" s="4">
        <v>12880</v>
      </c>
      <c r="H3047" s="4">
        <v>141680</v>
      </c>
    </row>
    <row r="3048" spans="1:8" ht="15.75">
      <c r="A3048" s="32" t="s">
        <v>14</v>
      </c>
      <c r="B3048" s="32" t="s">
        <v>1030</v>
      </c>
      <c r="C3048" s="32" t="s">
        <v>358</v>
      </c>
      <c r="D3048" s="32" t="s">
        <v>1031</v>
      </c>
      <c r="E3048" s="4">
        <v>20</v>
      </c>
      <c r="F3048" s="4">
        <v>157960</v>
      </c>
      <c r="G3048" s="4">
        <v>15796</v>
      </c>
      <c r="H3048" s="4">
        <v>173756</v>
      </c>
    </row>
    <row r="3049" spans="1:8" ht="15.75">
      <c r="A3049" s="32" t="s">
        <v>14</v>
      </c>
      <c r="B3049" s="32" t="s">
        <v>1034</v>
      </c>
      <c r="C3049" s="32" t="s">
        <v>545</v>
      </c>
      <c r="D3049" s="32" t="s">
        <v>1035</v>
      </c>
      <c r="E3049" s="4">
        <v>20</v>
      </c>
      <c r="F3049" s="4">
        <v>148140</v>
      </c>
      <c r="G3049" s="4">
        <v>14814</v>
      </c>
      <c r="H3049" s="4">
        <v>162954</v>
      </c>
    </row>
    <row r="3050" spans="1:8" ht="15.75">
      <c r="A3050" s="32" t="s">
        <v>14</v>
      </c>
      <c r="B3050" s="32" t="s">
        <v>1036</v>
      </c>
      <c r="C3050" s="32" t="s">
        <v>551</v>
      </c>
      <c r="D3050" s="32" t="s">
        <v>1037</v>
      </c>
      <c r="E3050" s="4">
        <v>20</v>
      </c>
      <c r="F3050" s="4">
        <v>165840</v>
      </c>
      <c r="G3050" s="4">
        <v>16584</v>
      </c>
      <c r="H3050" s="4">
        <v>182424</v>
      </c>
    </row>
    <row r="3051" spans="1:8" ht="15.75">
      <c r="A3051" s="32" t="s">
        <v>14</v>
      </c>
      <c r="B3051" s="32" t="s">
        <v>1038</v>
      </c>
      <c r="C3051" s="32" t="s">
        <v>448</v>
      </c>
      <c r="D3051" s="32" t="s">
        <v>1039</v>
      </c>
      <c r="E3051" s="4">
        <v>10</v>
      </c>
      <c r="F3051" s="4">
        <v>88380</v>
      </c>
      <c r="G3051" s="4">
        <v>8838</v>
      </c>
      <c r="H3051" s="4">
        <v>97218</v>
      </c>
    </row>
    <row r="3052" spans="1:8" ht="15.75">
      <c r="A3052" s="32" t="s">
        <v>14</v>
      </c>
      <c r="B3052" s="32" t="s">
        <v>1041</v>
      </c>
      <c r="C3052" s="32" t="s">
        <v>1040</v>
      </c>
      <c r="D3052" s="32"/>
      <c r="E3052" s="4">
        <v>14</v>
      </c>
      <c r="F3052" s="4">
        <v>90580</v>
      </c>
      <c r="G3052" s="4">
        <v>9058</v>
      </c>
      <c r="H3052" s="4">
        <v>99638</v>
      </c>
    </row>
    <row r="3053" spans="1:8" ht="15.75">
      <c r="A3053" s="32" t="s">
        <v>14</v>
      </c>
      <c r="B3053" s="32" t="s">
        <v>1061</v>
      </c>
      <c r="C3053" s="32" t="s">
        <v>857</v>
      </c>
      <c r="D3053" s="32" t="s">
        <v>1062</v>
      </c>
      <c r="E3053" s="4">
        <v>28</v>
      </c>
      <c r="F3053" s="4">
        <v>41328</v>
      </c>
      <c r="G3053" s="4">
        <v>4133</v>
      </c>
      <c r="H3053" s="4">
        <v>45461</v>
      </c>
    </row>
    <row r="3054" spans="1:8" ht="15.75">
      <c r="A3054" s="32" t="s">
        <v>14</v>
      </c>
      <c r="B3054" s="32" t="s">
        <v>1071</v>
      </c>
      <c r="C3054" s="32" t="s">
        <v>759</v>
      </c>
      <c r="D3054" s="32" t="s">
        <v>1072</v>
      </c>
      <c r="E3054" s="4">
        <v>1500</v>
      </c>
      <c r="F3054" s="4">
        <v>1576500</v>
      </c>
      <c r="G3054" s="4">
        <v>157650</v>
      </c>
      <c r="H3054" s="4">
        <v>1734150</v>
      </c>
    </row>
    <row r="3055" spans="1:8" ht="15.75">
      <c r="A3055" s="32" t="s">
        <v>14</v>
      </c>
      <c r="B3055" s="32" t="s">
        <v>1073</v>
      </c>
      <c r="C3055" s="32" t="s">
        <v>789</v>
      </c>
      <c r="D3055" s="32" t="s">
        <v>1074</v>
      </c>
      <c r="E3055" s="4">
        <v>1000</v>
      </c>
      <c r="F3055" s="4">
        <v>1222000</v>
      </c>
      <c r="G3055" s="4">
        <v>122200</v>
      </c>
      <c r="H3055" s="4">
        <v>1344200</v>
      </c>
    </row>
    <row r="3056" spans="1:8" ht="15.75">
      <c r="A3056" s="32" t="s">
        <v>14</v>
      </c>
      <c r="B3056" s="32" t="s">
        <v>1075</v>
      </c>
      <c r="C3056" s="32" t="s">
        <v>822</v>
      </c>
      <c r="D3056" s="32" t="s">
        <v>1076</v>
      </c>
      <c r="E3056" s="4">
        <v>1500</v>
      </c>
      <c r="F3056" s="4">
        <v>1960500</v>
      </c>
      <c r="G3056" s="4">
        <v>196050</v>
      </c>
      <c r="H3056" s="4">
        <v>2156550</v>
      </c>
    </row>
    <row r="3057" spans="1:8" ht="15.75">
      <c r="A3057" s="32" t="s">
        <v>14</v>
      </c>
      <c r="B3057" s="32" t="s">
        <v>1090</v>
      </c>
      <c r="C3057" s="32" t="s">
        <v>366</v>
      </c>
      <c r="D3057" s="32" t="s">
        <v>1091</v>
      </c>
      <c r="E3057" s="4">
        <v>1003</v>
      </c>
      <c r="F3057" s="4">
        <v>5347996</v>
      </c>
      <c r="G3057" s="4">
        <v>534800</v>
      </c>
      <c r="H3057" s="4">
        <v>5882796</v>
      </c>
    </row>
    <row r="3058" spans="1:8" ht="15.75">
      <c r="A3058" s="32" t="s">
        <v>14</v>
      </c>
      <c r="B3058" s="32" t="s">
        <v>1130</v>
      </c>
      <c r="C3058" s="32" t="s">
        <v>524</v>
      </c>
      <c r="D3058" s="32" t="s">
        <v>1131</v>
      </c>
      <c r="E3058" s="4">
        <v>16</v>
      </c>
      <c r="F3058" s="4">
        <v>80192</v>
      </c>
      <c r="G3058" s="4">
        <v>8019</v>
      </c>
      <c r="H3058" s="4">
        <v>88211</v>
      </c>
    </row>
    <row r="3059" spans="1:8" ht="15.75">
      <c r="A3059" s="32" t="s">
        <v>14</v>
      </c>
      <c r="B3059" s="32" t="s">
        <v>1136</v>
      </c>
      <c r="C3059" s="32" t="s">
        <v>640</v>
      </c>
      <c r="D3059" s="32" t="s">
        <v>1137</v>
      </c>
      <c r="E3059" s="4">
        <v>28</v>
      </c>
      <c r="F3059" s="4">
        <v>79520</v>
      </c>
      <c r="G3059" s="4">
        <v>7952</v>
      </c>
      <c r="H3059" s="4">
        <v>87472</v>
      </c>
    </row>
    <row r="3060" spans="1:8" ht="15.75">
      <c r="A3060" s="32" t="s">
        <v>14</v>
      </c>
      <c r="B3060" s="32" t="s">
        <v>1138</v>
      </c>
      <c r="C3060" s="32" t="s">
        <v>676</v>
      </c>
      <c r="D3060" s="32" t="s">
        <v>1139</v>
      </c>
      <c r="E3060" s="4">
        <v>14</v>
      </c>
      <c r="F3060" s="4">
        <v>23156</v>
      </c>
      <c r="G3060" s="4">
        <v>2316</v>
      </c>
      <c r="H3060" s="4">
        <v>25472</v>
      </c>
    </row>
    <row r="3061" spans="1:8" ht="15.75">
      <c r="A3061" s="32" t="s">
        <v>14</v>
      </c>
      <c r="B3061" s="32" t="s">
        <v>1160</v>
      </c>
      <c r="C3061" s="32" t="s">
        <v>545</v>
      </c>
      <c r="D3061" s="32" t="s">
        <v>1161</v>
      </c>
      <c r="E3061" s="4">
        <v>16</v>
      </c>
      <c r="F3061" s="4">
        <v>105392</v>
      </c>
      <c r="G3061" s="4">
        <v>10539</v>
      </c>
      <c r="H3061" s="4">
        <v>115931</v>
      </c>
    </row>
    <row r="3062" spans="1:8" ht="15.75">
      <c r="A3062" s="32" t="s">
        <v>14</v>
      </c>
      <c r="B3062" s="32" t="s">
        <v>1164</v>
      </c>
      <c r="C3062" s="32" t="s">
        <v>557</v>
      </c>
      <c r="D3062" s="32" t="s">
        <v>414</v>
      </c>
      <c r="E3062" s="4">
        <v>10</v>
      </c>
      <c r="F3062" s="4">
        <v>82870</v>
      </c>
      <c r="G3062" s="4">
        <v>8287</v>
      </c>
      <c r="H3062" s="4">
        <v>91157</v>
      </c>
    </row>
    <row r="3063" spans="1:8" ht="15.75">
      <c r="A3063" s="32" t="s">
        <v>14</v>
      </c>
      <c r="B3063" s="32" t="s">
        <v>1179</v>
      </c>
      <c r="C3063" s="32" t="s">
        <v>524</v>
      </c>
      <c r="D3063" s="32" t="s">
        <v>414</v>
      </c>
      <c r="E3063" s="4">
        <v>20</v>
      </c>
      <c r="F3063" s="4">
        <v>112740</v>
      </c>
      <c r="G3063" s="4">
        <v>11274</v>
      </c>
      <c r="H3063" s="4">
        <v>124014</v>
      </c>
    </row>
    <row r="3064" spans="1:8" ht="15.75">
      <c r="A3064" s="32" t="s">
        <v>14</v>
      </c>
      <c r="B3064" s="32" t="s">
        <v>1180</v>
      </c>
      <c r="C3064" s="32" t="s">
        <v>514</v>
      </c>
      <c r="D3064" s="32" t="s">
        <v>414</v>
      </c>
      <c r="E3064" s="4">
        <v>20</v>
      </c>
      <c r="F3064" s="4">
        <v>95100</v>
      </c>
      <c r="G3064" s="4">
        <v>9510</v>
      </c>
      <c r="H3064" s="4">
        <v>104610</v>
      </c>
    </row>
    <row r="3065" spans="1:8" ht="15.75">
      <c r="A3065" s="32" t="s">
        <v>14</v>
      </c>
      <c r="B3065" s="32" t="s">
        <v>1184</v>
      </c>
      <c r="C3065" s="32" t="s">
        <v>665</v>
      </c>
      <c r="D3065" s="32" t="s">
        <v>414</v>
      </c>
      <c r="E3065" s="4">
        <v>5</v>
      </c>
      <c r="F3065" s="4">
        <v>45025</v>
      </c>
      <c r="G3065" s="4">
        <v>4503</v>
      </c>
      <c r="H3065" s="4">
        <v>49528</v>
      </c>
    </row>
    <row r="3066" spans="1:8" ht="15.75">
      <c r="A3066" s="32" t="s">
        <v>14</v>
      </c>
      <c r="B3066" s="32" t="s">
        <v>1194</v>
      </c>
      <c r="C3066" s="32" t="s">
        <v>514</v>
      </c>
      <c r="D3066" s="32" t="s">
        <v>1195</v>
      </c>
      <c r="E3066" s="4">
        <v>12</v>
      </c>
      <c r="F3066" s="4">
        <v>50748</v>
      </c>
      <c r="G3066" s="4">
        <v>5075</v>
      </c>
      <c r="H3066" s="4">
        <v>55823</v>
      </c>
    </row>
    <row r="3067" spans="1:8" ht="15.75">
      <c r="A3067" s="32" t="s">
        <v>14</v>
      </c>
      <c r="B3067" s="32" t="s">
        <v>1196</v>
      </c>
      <c r="C3067" s="32" t="s">
        <v>575</v>
      </c>
      <c r="D3067" s="32" t="s">
        <v>1197</v>
      </c>
      <c r="E3067" s="4"/>
      <c r="F3067" s="4"/>
      <c r="G3067" s="4"/>
      <c r="H3067" s="4"/>
    </row>
    <row r="3068" spans="1:8" ht="15.75">
      <c r="A3068" s="32" t="s">
        <v>14</v>
      </c>
      <c r="B3068" s="32" t="s">
        <v>1235</v>
      </c>
      <c r="C3068" s="32" t="s">
        <v>1234</v>
      </c>
      <c r="D3068" s="32" t="s">
        <v>1236</v>
      </c>
      <c r="E3068" s="4">
        <v>5</v>
      </c>
      <c r="F3068" s="4">
        <v>413270</v>
      </c>
      <c r="G3068" s="4">
        <v>41327</v>
      </c>
      <c r="H3068" s="4">
        <v>454597</v>
      </c>
    </row>
    <row r="3069" spans="1:8" ht="15.75">
      <c r="A3069" s="32" t="s">
        <v>14</v>
      </c>
      <c r="B3069" s="32" t="s">
        <v>1238</v>
      </c>
      <c r="C3069" s="32" t="s">
        <v>1237</v>
      </c>
      <c r="D3069" s="32" t="s">
        <v>1239</v>
      </c>
      <c r="E3069" s="4">
        <v>5</v>
      </c>
      <c r="F3069" s="4">
        <v>176485</v>
      </c>
      <c r="G3069" s="4">
        <v>17649</v>
      </c>
      <c r="H3069" s="4">
        <v>194134</v>
      </c>
    </row>
    <row r="3070" spans="1:8" ht="15.75">
      <c r="A3070" s="32" t="s">
        <v>14</v>
      </c>
      <c r="B3070" s="32" t="s">
        <v>1241</v>
      </c>
      <c r="C3070" s="32" t="s">
        <v>1240</v>
      </c>
      <c r="D3070" s="32" t="s">
        <v>1239</v>
      </c>
      <c r="E3070" s="4">
        <v>5</v>
      </c>
      <c r="F3070" s="4">
        <v>187705</v>
      </c>
      <c r="G3070" s="4">
        <v>18771</v>
      </c>
      <c r="H3070" s="4">
        <v>206476</v>
      </c>
    </row>
    <row r="3071" spans="1:8" ht="15.75">
      <c r="A3071" s="32" t="s">
        <v>14</v>
      </c>
      <c r="B3071" s="32" t="s">
        <v>1242</v>
      </c>
      <c r="C3071" s="32" t="s">
        <v>1016</v>
      </c>
      <c r="D3071" s="32" t="s">
        <v>1239</v>
      </c>
      <c r="E3071" s="4">
        <v>5</v>
      </c>
      <c r="F3071" s="4">
        <v>215755</v>
      </c>
      <c r="G3071" s="4">
        <v>21576</v>
      </c>
      <c r="H3071" s="4">
        <v>237331</v>
      </c>
    </row>
    <row r="3072" spans="1:8" ht="15.75">
      <c r="A3072" s="32" t="s">
        <v>14</v>
      </c>
      <c r="B3072" s="32" t="s">
        <v>1244</v>
      </c>
      <c r="C3072" s="32" t="s">
        <v>1243</v>
      </c>
      <c r="D3072" s="32" t="s">
        <v>1239</v>
      </c>
      <c r="E3072" s="4">
        <v>5</v>
      </c>
      <c r="F3072" s="4">
        <v>243805</v>
      </c>
      <c r="G3072" s="4">
        <v>24381</v>
      </c>
      <c r="H3072" s="4">
        <v>268186</v>
      </c>
    </row>
    <row r="3073" spans="1:8" ht="15.75">
      <c r="A3073" s="32" t="s">
        <v>14</v>
      </c>
      <c r="B3073" s="32" t="s">
        <v>1246</v>
      </c>
      <c r="C3073" s="32" t="s">
        <v>1245</v>
      </c>
      <c r="D3073" s="32" t="s">
        <v>1239</v>
      </c>
      <c r="E3073" s="4">
        <v>5</v>
      </c>
      <c r="F3073" s="4">
        <v>271855</v>
      </c>
      <c r="G3073" s="4">
        <v>27186</v>
      </c>
      <c r="H3073" s="4">
        <v>299041</v>
      </c>
    </row>
    <row r="3074" spans="1:8" ht="15.75">
      <c r="A3074" s="32" t="s">
        <v>14</v>
      </c>
      <c r="B3074" s="32" t="s">
        <v>1248</v>
      </c>
      <c r="C3074" s="32" t="s">
        <v>1247</v>
      </c>
      <c r="D3074" s="32" t="s">
        <v>1249</v>
      </c>
      <c r="E3074" s="4">
        <v>11</v>
      </c>
      <c r="F3074" s="4">
        <v>43582</v>
      </c>
      <c r="G3074" s="4">
        <v>4358</v>
      </c>
      <c r="H3074" s="4">
        <v>47940</v>
      </c>
    </row>
    <row r="3075" spans="1:8" ht="15.75">
      <c r="A3075" s="32" t="s">
        <v>14</v>
      </c>
      <c r="B3075" s="32" t="s">
        <v>1251</v>
      </c>
      <c r="C3075" s="32" t="s">
        <v>1250</v>
      </c>
      <c r="D3075" s="32"/>
      <c r="E3075" s="4">
        <v>5</v>
      </c>
      <c r="F3075" s="4">
        <v>10000</v>
      </c>
      <c r="G3075" s="4">
        <v>1000</v>
      </c>
      <c r="H3075" s="4">
        <v>11000</v>
      </c>
    </row>
    <row r="3076" spans="1:8" ht="15.75">
      <c r="A3076" s="32" t="s">
        <v>14</v>
      </c>
      <c r="B3076" s="32" t="s">
        <v>1280</v>
      </c>
      <c r="C3076" s="32" t="s">
        <v>1279</v>
      </c>
      <c r="D3076" s="32"/>
      <c r="E3076" s="4">
        <v>100</v>
      </c>
      <c r="F3076" s="4">
        <v>410000</v>
      </c>
      <c r="G3076" s="4">
        <v>41000</v>
      </c>
      <c r="H3076" s="4">
        <v>451000</v>
      </c>
    </row>
    <row r="3077" spans="1:8" ht="15.75">
      <c r="A3077" s="32" t="s">
        <v>14</v>
      </c>
      <c r="B3077" s="32" t="s">
        <v>1284</v>
      </c>
      <c r="C3077" s="32" t="s">
        <v>1283</v>
      </c>
      <c r="D3077" s="32" t="s">
        <v>1285</v>
      </c>
      <c r="E3077" s="4">
        <v>411</v>
      </c>
      <c r="F3077" s="4">
        <v>1296350</v>
      </c>
      <c r="G3077" s="4">
        <v>129635</v>
      </c>
      <c r="H3077" s="4">
        <v>1425985</v>
      </c>
    </row>
    <row r="3078" spans="1:8" ht="15.75">
      <c r="A3078" s="32" t="s">
        <v>14</v>
      </c>
      <c r="B3078" s="32" t="s">
        <v>1287</v>
      </c>
      <c r="C3078" s="32" t="s">
        <v>1286</v>
      </c>
      <c r="D3078" s="32"/>
      <c r="E3078" s="4">
        <v>50</v>
      </c>
      <c r="F3078" s="4">
        <v>205000</v>
      </c>
      <c r="G3078" s="4">
        <v>20500</v>
      </c>
      <c r="H3078" s="4">
        <v>225500</v>
      </c>
    </row>
    <row r="3079" spans="1:8" ht="15.75">
      <c r="A3079" s="32" t="s">
        <v>14</v>
      </c>
      <c r="B3079" s="32" t="s">
        <v>1289</v>
      </c>
      <c r="C3079" s="32" t="s">
        <v>1288</v>
      </c>
      <c r="D3079" s="32"/>
      <c r="E3079" s="4">
        <v>20</v>
      </c>
      <c r="F3079" s="4">
        <v>82000</v>
      </c>
      <c r="G3079" s="4">
        <v>8200</v>
      </c>
      <c r="H3079" s="4">
        <v>90200</v>
      </c>
    </row>
    <row r="3080" spans="1:8" ht="15.75">
      <c r="A3080" s="32" t="s">
        <v>14</v>
      </c>
      <c r="B3080" s="32" t="s">
        <v>1293</v>
      </c>
      <c r="C3080" s="32" t="s">
        <v>1292</v>
      </c>
      <c r="D3080" s="32" t="s">
        <v>1294</v>
      </c>
      <c r="E3080" s="4">
        <v>443</v>
      </c>
      <c r="F3080" s="4">
        <v>1300050</v>
      </c>
      <c r="G3080" s="4">
        <v>130005</v>
      </c>
      <c r="H3080" s="4">
        <v>1430055</v>
      </c>
    </row>
    <row r="3081" spans="1:8" ht="15.75">
      <c r="A3081" s="32" t="s">
        <v>14</v>
      </c>
      <c r="B3081" s="32" t="s">
        <v>1296</v>
      </c>
      <c r="C3081" s="32" t="s">
        <v>1295</v>
      </c>
      <c r="D3081" s="32" t="s">
        <v>1297</v>
      </c>
      <c r="E3081" s="4">
        <v>30</v>
      </c>
      <c r="F3081" s="4">
        <v>123000</v>
      </c>
      <c r="G3081" s="4">
        <v>12300</v>
      </c>
      <c r="H3081" s="4">
        <v>135300</v>
      </c>
    </row>
    <row r="3082" spans="1:8" ht="15.75">
      <c r="A3082" s="32" t="s">
        <v>14</v>
      </c>
      <c r="B3082" s="32" t="s">
        <v>1301</v>
      </c>
      <c r="C3082" s="32" t="s">
        <v>1300</v>
      </c>
      <c r="D3082" s="32"/>
      <c r="E3082" s="4">
        <v>10</v>
      </c>
      <c r="F3082" s="4">
        <v>40500</v>
      </c>
      <c r="G3082" s="4">
        <v>4050</v>
      </c>
      <c r="H3082" s="4">
        <v>44550</v>
      </c>
    </row>
    <row r="3083" spans="1:8" ht="15.75">
      <c r="A3083" s="32" t="s">
        <v>14</v>
      </c>
      <c r="B3083" s="32" t="s">
        <v>1303</v>
      </c>
      <c r="C3083" s="32" t="s">
        <v>1302</v>
      </c>
      <c r="D3083" s="32"/>
      <c r="E3083" s="4">
        <v>55</v>
      </c>
      <c r="F3083" s="4">
        <v>222750</v>
      </c>
      <c r="G3083" s="4">
        <v>22275</v>
      </c>
      <c r="H3083" s="4">
        <v>245025</v>
      </c>
    </row>
    <row r="3084" spans="1:8" ht="15.75">
      <c r="A3084" s="32" t="s">
        <v>14</v>
      </c>
      <c r="B3084" s="32" t="s">
        <v>1307</v>
      </c>
      <c r="C3084" s="32" t="s">
        <v>1306</v>
      </c>
      <c r="D3084" s="32" t="s">
        <v>1308</v>
      </c>
      <c r="E3084" s="4">
        <v>55</v>
      </c>
      <c r="F3084" s="4">
        <v>222750</v>
      </c>
      <c r="G3084" s="4">
        <v>22275</v>
      </c>
      <c r="H3084" s="4">
        <v>245025</v>
      </c>
    </row>
    <row r="3085" spans="1:8" ht="15.75">
      <c r="A3085" s="32" t="s">
        <v>14</v>
      </c>
      <c r="B3085" s="32" t="s">
        <v>1312</v>
      </c>
      <c r="C3085" s="32" t="s">
        <v>1311</v>
      </c>
      <c r="D3085" s="32"/>
      <c r="E3085" s="4">
        <v>50</v>
      </c>
      <c r="F3085" s="4">
        <v>202500</v>
      </c>
      <c r="G3085" s="4">
        <v>20250</v>
      </c>
      <c r="H3085" s="4">
        <v>222750</v>
      </c>
    </row>
    <row r="3086" spans="1:8" ht="15.75">
      <c r="A3086" s="32" t="s">
        <v>14</v>
      </c>
      <c r="B3086" s="32" t="s">
        <v>1318</v>
      </c>
      <c r="C3086" s="32" t="s">
        <v>1317</v>
      </c>
      <c r="D3086" s="32" t="s">
        <v>1319</v>
      </c>
      <c r="E3086" s="4">
        <v>104</v>
      </c>
      <c r="F3086" s="4">
        <v>421200</v>
      </c>
      <c r="G3086" s="4">
        <v>42120</v>
      </c>
      <c r="H3086" s="4">
        <v>463320</v>
      </c>
    </row>
    <row r="3087" spans="1:8" ht="15.75">
      <c r="A3087" s="32" t="s">
        <v>14</v>
      </c>
      <c r="B3087" s="32" t="s">
        <v>1321</v>
      </c>
      <c r="C3087" s="32" t="s">
        <v>1320</v>
      </c>
      <c r="D3087" s="32" t="s">
        <v>1322</v>
      </c>
      <c r="E3087" s="4">
        <v>100</v>
      </c>
      <c r="F3087" s="4">
        <v>405000</v>
      </c>
      <c r="G3087" s="4">
        <v>40500</v>
      </c>
      <c r="H3087" s="4">
        <v>445500</v>
      </c>
    </row>
    <row r="3088" spans="1:8" ht="15.75">
      <c r="A3088" s="32" t="s">
        <v>14</v>
      </c>
      <c r="B3088" s="32" t="s">
        <v>1344</v>
      </c>
      <c r="C3088" s="32" t="s">
        <v>1343</v>
      </c>
      <c r="D3088" s="32" t="s">
        <v>1342</v>
      </c>
      <c r="E3088" s="4">
        <v>25</v>
      </c>
      <c r="F3088" s="4">
        <v>390000</v>
      </c>
      <c r="G3088" s="4">
        <v>39000</v>
      </c>
      <c r="H3088" s="4">
        <v>429000</v>
      </c>
    </row>
    <row r="3089" spans="1:8" ht="15.75">
      <c r="A3089" s="32" t="s">
        <v>14</v>
      </c>
      <c r="B3089" s="32" t="s">
        <v>1346</v>
      </c>
      <c r="C3089" s="32" t="s">
        <v>1345</v>
      </c>
      <c r="D3089" s="32" t="s">
        <v>1342</v>
      </c>
      <c r="E3089" s="4">
        <v>30</v>
      </c>
      <c r="F3089" s="4">
        <v>360000</v>
      </c>
      <c r="G3089" s="4">
        <v>36000</v>
      </c>
      <c r="H3089" s="4">
        <v>396000</v>
      </c>
    </row>
    <row r="3090" spans="1:8" ht="15.75">
      <c r="A3090" s="32" t="s">
        <v>14</v>
      </c>
      <c r="B3090" s="32" t="s">
        <v>1351</v>
      </c>
      <c r="C3090" s="32" t="s">
        <v>1350</v>
      </c>
      <c r="D3090" s="32" t="s">
        <v>1352</v>
      </c>
      <c r="E3090" s="4">
        <v>100</v>
      </c>
      <c r="F3090" s="4">
        <v>125000</v>
      </c>
      <c r="G3090" s="4">
        <v>12500</v>
      </c>
      <c r="H3090" s="4">
        <v>137500</v>
      </c>
    </row>
    <row r="3091" spans="1:8" ht="15.75">
      <c r="A3091" s="32" t="s">
        <v>14</v>
      </c>
      <c r="B3091" s="32" t="s">
        <v>1354</v>
      </c>
      <c r="C3091" s="32" t="s">
        <v>1353</v>
      </c>
      <c r="D3091" s="32" t="s">
        <v>1342</v>
      </c>
      <c r="E3091" s="4">
        <v>10</v>
      </c>
      <c r="F3091" s="4">
        <v>90000</v>
      </c>
      <c r="G3091" s="4">
        <v>9000</v>
      </c>
      <c r="H3091" s="4">
        <v>99000</v>
      </c>
    </row>
    <row r="3092" spans="1:8" ht="15.75">
      <c r="A3092" s="32" t="s">
        <v>14</v>
      </c>
      <c r="B3092" s="32" t="s">
        <v>1356</v>
      </c>
      <c r="C3092" s="32" t="s">
        <v>1355</v>
      </c>
      <c r="D3092" s="32" t="s">
        <v>1352</v>
      </c>
      <c r="E3092" s="4">
        <v>330</v>
      </c>
      <c r="F3092" s="4">
        <v>313500</v>
      </c>
      <c r="G3092" s="4">
        <v>31350</v>
      </c>
      <c r="H3092" s="4">
        <v>344850</v>
      </c>
    </row>
    <row r="3093" spans="1:8" ht="15.75">
      <c r="A3093" s="32" t="s">
        <v>14</v>
      </c>
      <c r="B3093" s="32" t="s">
        <v>1363</v>
      </c>
      <c r="C3093" s="32" t="s">
        <v>1362</v>
      </c>
      <c r="D3093" s="32" t="s">
        <v>1342</v>
      </c>
      <c r="E3093" s="4">
        <v>45</v>
      </c>
      <c r="F3093" s="4">
        <v>478800</v>
      </c>
      <c r="G3093" s="4">
        <v>47880</v>
      </c>
      <c r="H3093" s="4">
        <v>526680</v>
      </c>
    </row>
    <row r="3094" spans="1:8" ht="15.75">
      <c r="A3094" s="32" t="s">
        <v>14</v>
      </c>
      <c r="B3094" s="32" t="s">
        <v>1365</v>
      </c>
      <c r="C3094" s="32" t="s">
        <v>1364</v>
      </c>
      <c r="D3094" s="32" t="s">
        <v>1352</v>
      </c>
      <c r="E3094" s="4">
        <v>908</v>
      </c>
      <c r="F3094" s="4">
        <v>817200</v>
      </c>
      <c r="G3094" s="4">
        <v>81720</v>
      </c>
      <c r="H3094" s="4">
        <v>898920</v>
      </c>
    </row>
    <row r="3095" spans="1:8" ht="15.75">
      <c r="A3095" s="32" t="s">
        <v>14</v>
      </c>
      <c r="B3095" s="32" t="s">
        <v>1370</v>
      </c>
      <c r="C3095" s="32" t="s">
        <v>1369</v>
      </c>
      <c r="D3095" s="32" t="s">
        <v>1352</v>
      </c>
      <c r="E3095" s="4">
        <v>152</v>
      </c>
      <c r="F3095" s="4">
        <v>3800000</v>
      </c>
      <c r="G3095" s="4">
        <v>380000</v>
      </c>
      <c r="H3095" s="4">
        <v>4180000</v>
      </c>
    </row>
    <row r="3096" spans="1:8" ht="15.75">
      <c r="A3096" s="32" t="s">
        <v>14</v>
      </c>
      <c r="B3096" s="32" t="s">
        <v>1373</v>
      </c>
      <c r="C3096" s="32" t="s">
        <v>1362</v>
      </c>
      <c r="D3096" s="32" t="s">
        <v>1374</v>
      </c>
      <c r="E3096" s="4">
        <v>148</v>
      </c>
      <c r="F3096" s="4">
        <v>1103700</v>
      </c>
      <c r="G3096" s="4">
        <v>110370</v>
      </c>
      <c r="H3096" s="4">
        <v>1214070</v>
      </c>
    </row>
    <row r="3097" spans="1:8" ht="15.75">
      <c r="A3097" s="32" t="s">
        <v>14</v>
      </c>
      <c r="B3097" s="32" t="s">
        <v>1375</v>
      </c>
      <c r="C3097" s="32" t="s">
        <v>1353</v>
      </c>
      <c r="D3097" s="32" t="s">
        <v>1374</v>
      </c>
      <c r="E3097" s="4">
        <v>20</v>
      </c>
      <c r="F3097" s="4">
        <v>228000</v>
      </c>
      <c r="G3097" s="4">
        <v>22800</v>
      </c>
      <c r="H3097" s="4">
        <v>250800</v>
      </c>
    </row>
    <row r="3098" spans="1:8" ht="15.75">
      <c r="A3098" s="32" t="s">
        <v>14</v>
      </c>
      <c r="B3098" s="32" t="s">
        <v>1404</v>
      </c>
      <c r="C3098" s="32" t="s">
        <v>1401</v>
      </c>
      <c r="D3098" s="32" t="s">
        <v>56</v>
      </c>
      <c r="E3098" s="4">
        <v>50</v>
      </c>
      <c r="F3098" s="4">
        <v>65200</v>
      </c>
      <c r="G3098" s="4">
        <v>6520</v>
      </c>
      <c r="H3098" s="4">
        <v>71720</v>
      </c>
    </row>
    <row r="3099" spans="1:8" ht="15.75">
      <c r="A3099" s="32" t="s">
        <v>14</v>
      </c>
      <c r="B3099" s="32" t="s">
        <v>1418</v>
      </c>
      <c r="C3099" s="32" t="s">
        <v>1417</v>
      </c>
      <c r="D3099" s="32" t="s">
        <v>104</v>
      </c>
      <c r="E3099" s="4">
        <v>50</v>
      </c>
      <c r="F3099" s="4">
        <v>153250</v>
      </c>
      <c r="G3099" s="4">
        <v>15325</v>
      </c>
      <c r="H3099" s="4">
        <v>168575</v>
      </c>
    </row>
    <row r="3100" spans="1:8" ht="15.75">
      <c r="A3100" s="32" t="s">
        <v>14</v>
      </c>
      <c r="B3100" s="32" t="s">
        <v>1420</v>
      </c>
      <c r="C3100" s="32" t="s">
        <v>1417</v>
      </c>
      <c r="D3100" s="32" t="s">
        <v>54</v>
      </c>
      <c r="E3100" s="4">
        <v>50</v>
      </c>
      <c r="F3100" s="4">
        <v>182000</v>
      </c>
      <c r="G3100" s="4">
        <v>18200</v>
      </c>
      <c r="H3100" s="4">
        <v>200200</v>
      </c>
    </row>
    <row r="3101" spans="1:8" ht="15.75">
      <c r="A3101" s="32" t="s">
        <v>14</v>
      </c>
      <c r="B3101" s="32" t="s">
        <v>1421</v>
      </c>
      <c r="C3101" s="32" t="s">
        <v>1417</v>
      </c>
      <c r="D3101" s="32" t="s">
        <v>184</v>
      </c>
      <c r="E3101" s="4">
        <v>6</v>
      </c>
      <c r="F3101" s="4">
        <v>11400</v>
      </c>
      <c r="G3101" s="4">
        <v>1140</v>
      </c>
      <c r="H3101" s="4">
        <v>12540</v>
      </c>
    </row>
    <row r="3102" spans="1:8" ht="15.75">
      <c r="A3102" s="32" t="s">
        <v>14</v>
      </c>
      <c r="B3102" s="32" t="s">
        <v>1422</v>
      </c>
      <c r="C3102" s="32" t="s">
        <v>1417</v>
      </c>
      <c r="D3102" s="32" t="s">
        <v>56</v>
      </c>
      <c r="E3102" s="4">
        <v>100</v>
      </c>
      <c r="F3102" s="4">
        <v>140000</v>
      </c>
      <c r="G3102" s="4">
        <v>14000</v>
      </c>
      <c r="H3102" s="4">
        <v>154000</v>
      </c>
    </row>
    <row r="3103" spans="1:8" ht="15.75">
      <c r="A3103" s="32" t="s">
        <v>14</v>
      </c>
      <c r="B3103" s="32" t="s">
        <v>1425</v>
      </c>
      <c r="C3103" s="32" t="s">
        <v>1424</v>
      </c>
      <c r="D3103" s="32" t="s">
        <v>102</v>
      </c>
      <c r="E3103" s="4">
        <v>3</v>
      </c>
      <c r="F3103" s="4">
        <v>6900</v>
      </c>
      <c r="G3103" s="4">
        <v>690</v>
      </c>
      <c r="H3103" s="4">
        <v>7590</v>
      </c>
    </row>
    <row r="3104" spans="1:8" ht="15.75">
      <c r="A3104" s="32" t="s">
        <v>14</v>
      </c>
      <c r="B3104" s="32" t="s">
        <v>1427</v>
      </c>
      <c r="C3104" s="32" t="s">
        <v>1426</v>
      </c>
      <c r="D3104" s="32" t="s">
        <v>104</v>
      </c>
      <c r="E3104" s="4">
        <v>50</v>
      </c>
      <c r="F3104" s="4">
        <v>148800</v>
      </c>
      <c r="G3104" s="4">
        <v>14880</v>
      </c>
      <c r="H3104" s="4">
        <v>163680</v>
      </c>
    </row>
    <row r="3105" spans="1:8" ht="15.75">
      <c r="A3105" s="32" t="s">
        <v>14</v>
      </c>
      <c r="B3105" s="32" t="s">
        <v>1428</v>
      </c>
      <c r="C3105" s="32" t="s">
        <v>1426</v>
      </c>
      <c r="D3105" s="32" t="s">
        <v>73</v>
      </c>
      <c r="E3105" s="4">
        <v>6</v>
      </c>
      <c r="F3105" s="4">
        <v>11400</v>
      </c>
      <c r="G3105" s="4">
        <v>1140</v>
      </c>
      <c r="H3105" s="4">
        <v>12540</v>
      </c>
    </row>
    <row r="3106" spans="1:8" ht="15.75">
      <c r="A3106" s="32" t="s">
        <v>14</v>
      </c>
      <c r="B3106" s="32" t="s">
        <v>1429</v>
      </c>
      <c r="C3106" s="32" t="s">
        <v>1426</v>
      </c>
      <c r="D3106" s="32" t="s">
        <v>54</v>
      </c>
      <c r="E3106" s="4">
        <v>50</v>
      </c>
      <c r="F3106" s="4">
        <v>177550</v>
      </c>
      <c r="G3106" s="4">
        <v>17755</v>
      </c>
      <c r="H3106" s="4">
        <v>195305</v>
      </c>
    </row>
    <row r="3107" spans="1:8" ht="15.75">
      <c r="A3107" s="32" t="s">
        <v>14</v>
      </c>
      <c r="B3107" s="32" t="s">
        <v>1430</v>
      </c>
      <c r="C3107" s="32" t="s">
        <v>1426</v>
      </c>
      <c r="D3107" s="32" t="s">
        <v>184</v>
      </c>
      <c r="E3107" s="4">
        <v>6</v>
      </c>
      <c r="F3107" s="4">
        <v>11400</v>
      </c>
      <c r="G3107" s="4">
        <v>1140</v>
      </c>
      <c r="H3107" s="4">
        <v>12540</v>
      </c>
    </row>
    <row r="3108" spans="1:8" ht="15.75">
      <c r="A3108" s="32" t="s">
        <v>14</v>
      </c>
      <c r="B3108" s="32" t="s">
        <v>1431</v>
      </c>
      <c r="C3108" s="32" t="s">
        <v>1426</v>
      </c>
      <c r="D3108" s="32" t="s">
        <v>56</v>
      </c>
      <c r="E3108" s="4">
        <v>50</v>
      </c>
      <c r="F3108" s="4">
        <v>66000</v>
      </c>
      <c r="G3108" s="4">
        <v>6600</v>
      </c>
      <c r="H3108" s="4">
        <v>72600</v>
      </c>
    </row>
    <row r="3109" spans="1:8" ht="15.75">
      <c r="A3109" s="32" t="s">
        <v>14</v>
      </c>
      <c r="B3109" s="32" t="s">
        <v>1439</v>
      </c>
      <c r="C3109" s="32" t="s">
        <v>1433</v>
      </c>
      <c r="D3109" s="32" t="s">
        <v>56</v>
      </c>
      <c r="E3109" s="4">
        <v>50</v>
      </c>
      <c r="F3109" s="4">
        <v>62750</v>
      </c>
      <c r="G3109" s="4">
        <v>6275</v>
      </c>
      <c r="H3109" s="4">
        <v>69025</v>
      </c>
    </row>
    <row r="3110" spans="1:8" ht="15.75">
      <c r="A3110" s="32" t="s">
        <v>14</v>
      </c>
      <c r="B3110" s="32" t="s">
        <v>1446</v>
      </c>
      <c r="C3110" s="32" t="s">
        <v>1445</v>
      </c>
      <c r="D3110" s="32" t="s">
        <v>73</v>
      </c>
      <c r="E3110" s="4">
        <v>2</v>
      </c>
      <c r="F3110" s="4">
        <v>4800</v>
      </c>
      <c r="G3110" s="4">
        <v>480</v>
      </c>
      <c r="H3110" s="4">
        <v>5280</v>
      </c>
    </row>
    <row r="3111" spans="1:8" ht="15.75">
      <c r="A3111" s="32" t="s">
        <v>14</v>
      </c>
      <c r="B3111" s="32" t="s">
        <v>1467</v>
      </c>
      <c r="C3111" s="32" t="s">
        <v>1466</v>
      </c>
      <c r="D3111" s="32" t="s">
        <v>1468</v>
      </c>
      <c r="E3111" s="4">
        <v>28</v>
      </c>
      <c r="F3111" s="4">
        <v>532000</v>
      </c>
      <c r="G3111" s="4">
        <v>53200</v>
      </c>
      <c r="H3111" s="4">
        <v>585200</v>
      </c>
    </row>
    <row r="3112" spans="1:8" ht="15.75">
      <c r="A3112" s="32" t="s">
        <v>14</v>
      </c>
      <c r="B3112" s="32" t="s">
        <v>1472</v>
      </c>
      <c r="C3112" s="32" t="s">
        <v>1471</v>
      </c>
      <c r="D3112" s="32"/>
      <c r="E3112" s="4">
        <v>2</v>
      </c>
      <c r="F3112" s="4">
        <v>820000</v>
      </c>
      <c r="G3112" s="4">
        <v>82000</v>
      </c>
      <c r="H3112" s="4">
        <v>902000</v>
      </c>
    </row>
    <row r="3113" spans="1:8" ht="15.75">
      <c r="A3113" s="32" t="s">
        <v>14</v>
      </c>
      <c r="B3113" s="32" t="s">
        <v>1474</v>
      </c>
      <c r="C3113" s="32" t="s">
        <v>1473</v>
      </c>
      <c r="D3113" s="32" t="s">
        <v>1475</v>
      </c>
      <c r="E3113" s="4">
        <v>37466</v>
      </c>
      <c r="F3113" s="4">
        <v>5807230</v>
      </c>
      <c r="G3113" s="4">
        <v>580722</v>
      </c>
      <c r="H3113" s="4">
        <v>6387952</v>
      </c>
    </row>
    <row r="3114" spans="1:8" ht="15.75">
      <c r="A3114" s="32" t="s">
        <v>14</v>
      </c>
      <c r="B3114" s="32" t="s">
        <v>1479</v>
      </c>
      <c r="C3114" s="32" t="s">
        <v>1478</v>
      </c>
      <c r="D3114" s="32" t="s">
        <v>1480</v>
      </c>
      <c r="E3114" s="4">
        <v>138755</v>
      </c>
      <c r="F3114" s="4">
        <v>22756856</v>
      </c>
      <c r="G3114" s="4">
        <v>2275685</v>
      </c>
      <c r="H3114" s="4">
        <v>25032541</v>
      </c>
    </row>
    <row r="3115" spans="1:8" ht="15.75">
      <c r="A3115" s="32" t="s">
        <v>14</v>
      </c>
      <c r="B3115" s="32" t="s">
        <v>1481</v>
      </c>
      <c r="C3115" s="32" t="s">
        <v>1478</v>
      </c>
      <c r="D3115" s="32" t="s">
        <v>1477</v>
      </c>
      <c r="E3115" s="4">
        <v>100000</v>
      </c>
      <c r="F3115" s="4">
        <v>11000000</v>
      </c>
      <c r="G3115" s="4">
        <v>1100000</v>
      </c>
      <c r="H3115" s="4">
        <v>12100000</v>
      </c>
    </row>
    <row r="3116" spans="1:8" ht="15.75">
      <c r="A3116" s="32" t="s">
        <v>14</v>
      </c>
      <c r="B3116" s="32" t="s">
        <v>1489</v>
      </c>
      <c r="C3116" s="32" t="s">
        <v>1488</v>
      </c>
      <c r="D3116" s="32" t="s">
        <v>1490</v>
      </c>
      <c r="E3116" s="4">
        <v>500</v>
      </c>
      <c r="F3116" s="4">
        <v>25000</v>
      </c>
      <c r="G3116" s="4">
        <v>2500</v>
      </c>
      <c r="H3116" s="4">
        <v>27500</v>
      </c>
    </row>
    <row r="3117" spans="1:8" ht="15.75">
      <c r="A3117" s="32" t="s">
        <v>14</v>
      </c>
      <c r="B3117" s="32" t="s">
        <v>1501</v>
      </c>
      <c r="C3117" s="32" t="s">
        <v>1500</v>
      </c>
      <c r="D3117" s="32" t="s">
        <v>1502</v>
      </c>
      <c r="E3117" s="4">
        <v>50</v>
      </c>
      <c r="F3117" s="4">
        <v>62500</v>
      </c>
      <c r="G3117" s="4">
        <v>6250</v>
      </c>
      <c r="H3117" s="4">
        <v>68750</v>
      </c>
    </row>
    <row r="3118" spans="1:8" ht="15.75">
      <c r="A3118" s="3" t="s">
        <v>14</v>
      </c>
      <c r="B3118" s="2" t="s">
        <v>1504</v>
      </c>
      <c r="C3118" s="2" t="s">
        <v>1503</v>
      </c>
      <c r="D3118" s="2" t="s">
        <v>1505</v>
      </c>
      <c r="E3118" s="4">
        <v>1500</v>
      </c>
      <c r="F3118" s="4">
        <v>1275000</v>
      </c>
      <c r="G3118" s="4">
        <v>127500</v>
      </c>
      <c r="H3118" s="4">
        <v>1402500</v>
      </c>
    </row>
    <row r="3119" spans="1:8" ht="15.75">
      <c r="A3119" s="3" t="s">
        <v>14</v>
      </c>
      <c r="B3119" s="2" t="s">
        <v>1507</v>
      </c>
      <c r="C3119" s="2" t="s">
        <v>1506</v>
      </c>
      <c r="D3119" s="2" t="s">
        <v>1508</v>
      </c>
      <c r="E3119" s="4">
        <v>2500</v>
      </c>
      <c r="F3119" s="4">
        <v>3825000</v>
      </c>
      <c r="G3119" s="4">
        <v>382500</v>
      </c>
      <c r="H3119" s="4">
        <v>4207500</v>
      </c>
    </row>
    <row r="3120" spans="1:8" ht="15.75">
      <c r="A3120" s="3" t="s">
        <v>14</v>
      </c>
      <c r="B3120" s="2" t="s">
        <v>1510</v>
      </c>
      <c r="C3120" s="2" t="s">
        <v>1509</v>
      </c>
      <c r="D3120" s="2" t="s">
        <v>1511</v>
      </c>
      <c r="E3120" s="4"/>
      <c r="F3120" s="4"/>
      <c r="G3120" s="4"/>
      <c r="H3120" s="4"/>
    </row>
    <row r="3121" spans="1:8" ht="15.75">
      <c r="A3121" s="3" t="s">
        <v>14</v>
      </c>
      <c r="B3121" s="2" t="s">
        <v>1513</v>
      </c>
      <c r="C3121" s="2" t="s">
        <v>1512</v>
      </c>
      <c r="D3121" s="2" t="s">
        <v>1514</v>
      </c>
      <c r="E3121" s="4">
        <v>500</v>
      </c>
      <c r="F3121" s="4">
        <v>28000</v>
      </c>
      <c r="G3121" s="4">
        <v>2800</v>
      </c>
      <c r="H3121" s="4">
        <v>30800</v>
      </c>
    </row>
    <row r="3122" spans="1:8" ht="15.75">
      <c r="A3122" s="3" t="s">
        <v>14</v>
      </c>
      <c r="B3122" s="2" t="s">
        <v>1519</v>
      </c>
      <c r="C3122" s="2" t="s">
        <v>1518</v>
      </c>
      <c r="D3122" s="2"/>
      <c r="E3122" s="4">
        <v>2</v>
      </c>
      <c r="F3122" s="4">
        <v>7200</v>
      </c>
      <c r="G3122" s="4">
        <v>720</v>
      </c>
      <c r="H3122" s="4">
        <v>7920</v>
      </c>
    </row>
    <row r="3123" spans="1:8" ht="15.75">
      <c r="A3123" s="3" t="s">
        <v>14</v>
      </c>
      <c r="B3123" s="2" t="s">
        <v>1524</v>
      </c>
      <c r="C3123" s="2" t="s">
        <v>1523</v>
      </c>
      <c r="D3123" s="2" t="s">
        <v>1525</v>
      </c>
      <c r="E3123" s="4">
        <v>2</v>
      </c>
      <c r="F3123" s="4">
        <v>7200</v>
      </c>
      <c r="G3123" s="4">
        <v>720</v>
      </c>
      <c r="H3123" s="4">
        <v>7920</v>
      </c>
    </row>
    <row r="3124" spans="1:8" ht="15.75">
      <c r="A3124" s="3" t="s">
        <v>14</v>
      </c>
      <c r="B3124" s="2" t="s">
        <v>1529</v>
      </c>
      <c r="C3124" s="2" t="s">
        <v>1528</v>
      </c>
      <c r="D3124" s="2" t="s">
        <v>1530</v>
      </c>
      <c r="E3124" s="4">
        <v>11300</v>
      </c>
      <c r="F3124" s="4">
        <v>28185000</v>
      </c>
      <c r="G3124" s="4">
        <v>2818500</v>
      </c>
      <c r="H3124" s="4">
        <v>31003500</v>
      </c>
    </row>
    <row r="3125" spans="1:8" ht="15.75">
      <c r="A3125" s="3" t="s">
        <v>14</v>
      </c>
      <c r="B3125" s="2" t="s">
        <v>1532</v>
      </c>
      <c r="C3125" s="2" t="s">
        <v>1531</v>
      </c>
      <c r="D3125" s="2" t="s">
        <v>1533</v>
      </c>
      <c r="E3125" s="4">
        <v>112</v>
      </c>
      <c r="F3125" s="4">
        <v>16080000</v>
      </c>
      <c r="G3125" s="4">
        <v>1608000</v>
      </c>
      <c r="H3125" s="4">
        <v>17688000</v>
      </c>
    </row>
    <row r="3126" spans="1:8" ht="15.75">
      <c r="A3126" s="3" t="s">
        <v>14</v>
      </c>
      <c r="B3126" s="2" t="s">
        <v>1535</v>
      </c>
      <c r="C3126" s="2" t="s">
        <v>1534</v>
      </c>
      <c r="D3126" s="2" t="s">
        <v>1536</v>
      </c>
      <c r="E3126" s="4">
        <v>1170</v>
      </c>
      <c r="F3126" s="4">
        <v>3065400</v>
      </c>
      <c r="G3126" s="4">
        <v>306540</v>
      </c>
      <c r="H3126" s="4">
        <v>3371940</v>
      </c>
    </row>
    <row r="3127" spans="1:8" ht="15.75">
      <c r="A3127" s="3" t="s">
        <v>14</v>
      </c>
      <c r="B3127" s="2" t="s">
        <v>1538</v>
      </c>
      <c r="C3127" s="2" t="s">
        <v>1537</v>
      </c>
      <c r="D3127" s="2" t="s">
        <v>1539</v>
      </c>
      <c r="E3127" s="4">
        <v>2</v>
      </c>
      <c r="F3127" s="4">
        <v>7200</v>
      </c>
      <c r="G3127" s="4">
        <v>720</v>
      </c>
      <c r="H3127" s="4">
        <v>7920</v>
      </c>
    </row>
    <row r="3128" spans="1:8" ht="15.75">
      <c r="A3128" s="3" t="s">
        <v>14</v>
      </c>
      <c r="B3128" s="2" t="s">
        <v>1541</v>
      </c>
      <c r="C3128" s="2" t="s">
        <v>1540</v>
      </c>
      <c r="D3128" s="2" t="s">
        <v>1542</v>
      </c>
      <c r="E3128" s="4">
        <v>112</v>
      </c>
      <c r="F3128" s="4">
        <v>856800</v>
      </c>
      <c r="G3128" s="4">
        <v>85680</v>
      </c>
      <c r="H3128" s="4">
        <v>942480</v>
      </c>
    </row>
    <row r="3129" spans="1:8" ht="15.75">
      <c r="A3129" s="3" t="s">
        <v>14</v>
      </c>
      <c r="B3129" s="2" t="s">
        <v>1544</v>
      </c>
      <c r="C3129" s="2" t="s">
        <v>1543</v>
      </c>
      <c r="D3129" s="2" t="s">
        <v>1545</v>
      </c>
      <c r="E3129" s="4">
        <v>230</v>
      </c>
      <c r="F3129" s="4">
        <v>984400</v>
      </c>
      <c r="G3129" s="4">
        <v>98440</v>
      </c>
      <c r="H3129" s="4">
        <v>1082840</v>
      </c>
    </row>
    <row r="3130" spans="1:8" ht="15.75">
      <c r="A3130" s="3" t="s">
        <v>14</v>
      </c>
      <c r="B3130" s="2" t="s">
        <v>1550</v>
      </c>
      <c r="C3130" s="2" t="s">
        <v>1549</v>
      </c>
      <c r="D3130" s="2" t="s">
        <v>1551</v>
      </c>
      <c r="E3130" s="4">
        <v>1</v>
      </c>
      <c r="F3130" s="4">
        <v>27000</v>
      </c>
      <c r="G3130" s="4">
        <v>2700</v>
      </c>
      <c r="H3130" s="4">
        <v>29700</v>
      </c>
    </row>
    <row r="3131" spans="1:8" ht="15.75">
      <c r="A3131" s="3" t="s">
        <v>14</v>
      </c>
      <c r="B3131" s="2" t="s">
        <v>1558</v>
      </c>
      <c r="C3131" s="2" t="s">
        <v>1557</v>
      </c>
      <c r="D3131" s="2" t="s">
        <v>1559</v>
      </c>
      <c r="E3131" s="4">
        <v>6</v>
      </c>
      <c r="F3131" s="4">
        <v>41400</v>
      </c>
      <c r="G3131" s="4">
        <v>4140</v>
      </c>
      <c r="H3131" s="4">
        <v>45540</v>
      </c>
    </row>
    <row r="3132" spans="1:8" ht="15.75">
      <c r="A3132" s="3" t="s">
        <v>14</v>
      </c>
      <c r="B3132" s="2" t="s">
        <v>1561</v>
      </c>
      <c r="C3132" s="2" t="s">
        <v>1560</v>
      </c>
      <c r="D3132" s="2" t="s">
        <v>1562</v>
      </c>
      <c r="E3132" s="4">
        <v>4</v>
      </c>
      <c r="F3132" s="4">
        <v>80000</v>
      </c>
      <c r="G3132" s="4">
        <v>8000</v>
      </c>
      <c r="H3132" s="4">
        <v>88000</v>
      </c>
    </row>
    <row r="3133" spans="1:8" ht="15.75">
      <c r="A3133" s="3" t="s">
        <v>14</v>
      </c>
      <c r="B3133" s="2" t="s">
        <v>1564</v>
      </c>
      <c r="C3133" s="2" t="s">
        <v>1563</v>
      </c>
      <c r="D3133" s="2" t="s">
        <v>1565</v>
      </c>
      <c r="E3133" s="4">
        <v>4</v>
      </c>
      <c r="F3133" s="4">
        <v>108000</v>
      </c>
      <c r="G3133" s="4">
        <v>10800</v>
      </c>
      <c r="H3133" s="4">
        <v>118800</v>
      </c>
    </row>
    <row r="3134" spans="1:8" ht="15.75">
      <c r="A3134" s="3" t="s">
        <v>14</v>
      </c>
      <c r="B3134" s="2" t="s">
        <v>1573</v>
      </c>
      <c r="C3134" s="2" t="s">
        <v>1572</v>
      </c>
      <c r="D3134" s="2" t="s">
        <v>1571</v>
      </c>
      <c r="E3134" s="4">
        <v>31300</v>
      </c>
      <c r="F3134" s="4">
        <v>1557600</v>
      </c>
      <c r="G3134" s="4">
        <v>155760</v>
      </c>
      <c r="H3134" s="4">
        <v>1713360</v>
      </c>
    </row>
    <row r="3135" spans="1:8" ht="15.75">
      <c r="A3135" s="3" t="s">
        <v>14</v>
      </c>
      <c r="B3135" s="2" t="s">
        <v>1575</v>
      </c>
      <c r="C3135" s="2" t="s">
        <v>1574</v>
      </c>
      <c r="D3135" s="2" t="s">
        <v>1571</v>
      </c>
      <c r="E3135" s="4">
        <v>10000</v>
      </c>
      <c r="F3135" s="4">
        <v>1050000</v>
      </c>
      <c r="G3135" s="4">
        <v>105000</v>
      </c>
      <c r="H3135" s="4">
        <v>1155000</v>
      </c>
    </row>
    <row r="3136" spans="1:8" ht="15.75">
      <c r="A3136" s="3" t="s">
        <v>14</v>
      </c>
      <c r="B3136" s="2" t="s">
        <v>1580</v>
      </c>
      <c r="C3136" s="2" t="s">
        <v>1572</v>
      </c>
      <c r="D3136" s="2" t="s">
        <v>1578</v>
      </c>
      <c r="E3136" s="4">
        <v>31000</v>
      </c>
      <c r="F3136" s="4">
        <v>1522376</v>
      </c>
      <c r="G3136" s="4">
        <v>152237</v>
      </c>
      <c r="H3136" s="4">
        <v>1674613</v>
      </c>
    </row>
    <row r="3137" spans="1:8" ht="15.75">
      <c r="A3137" s="3" t="s">
        <v>14</v>
      </c>
      <c r="B3137" s="2" t="s">
        <v>1586</v>
      </c>
      <c r="C3137" s="2" t="s">
        <v>1572</v>
      </c>
      <c r="D3137" s="2" t="s">
        <v>1587</v>
      </c>
      <c r="E3137" s="4">
        <v>1700</v>
      </c>
      <c r="F3137" s="4">
        <v>89760</v>
      </c>
      <c r="G3137" s="4">
        <v>8976</v>
      </c>
      <c r="H3137" s="4">
        <v>98736</v>
      </c>
    </row>
    <row r="3138" spans="1:8" ht="15.75">
      <c r="A3138" s="3" t="s">
        <v>14</v>
      </c>
      <c r="B3138" s="2" t="s">
        <v>1598</v>
      </c>
      <c r="C3138" s="2" t="s">
        <v>1597</v>
      </c>
      <c r="D3138" s="2" t="s">
        <v>1599</v>
      </c>
      <c r="E3138" s="4">
        <v>1</v>
      </c>
      <c r="F3138" s="4">
        <v>63000</v>
      </c>
      <c r="G3138" s="4">
        <v>6300</v>
      </c>
      <c r="H3138" s="4">
        <v>69300</v>
      </c>
    </row>
    <row r="3139" spans="1:8" ht="15.75">
      <c r="A3139" s="3" t="s">
        <v>14</v>
      </c>
      <c r="B3139" s="2" t="s">
        <v>1606</v>
      </c>
      <c r="C3139" s="2" t="s">
        <v>1605</v>
      </c>
      <c r="D3139" s="2" t="s">
        <v>1607</v>
      </c>
      <c r="E3139" s="4">
        <v>3</v>
      </c>
      <c r="F3139" s="4">
        <v>4350000</v>
      </c>
      <c r="G3139" s="4">
        <v>435000</v>
      </c>
      <c r="H3139" s="4">
        <v>4785000</v>
      </c>
    </row>
    <row r="3140" spans="1:8" ht="15.75">
      <c r="A3140" s="3" t="s">
        <v>14</v>
      </c>
      <c r="B3140" s="2" t="s">
        <v>1611</v>
      </c>
      <c r="C3140" s="2" t="s">
        <v>1610</v>
      </c>
      <c r="D3140" s="2" t="s">
        <v>1612</v>
      </c>
      <c r="E3140" s="4">
        <v>1</v>
      </c>
      <c r="F3140" s="4">
        <v>11130000</v>
      </c>
      <c r="G3140" s="4">
        <v>1113000</v>
      </c>
      <c r="H3140" s="4">
        <v>12243000</v>
      </c>
    </row>
    <row r="3141" spans="1:8" ht="15.75">
      <c r="A3141" s="3" t="s">
        <v>14</v>
      </c>
      <c r="B3141" s="2" t="s">
        <v>1614</v>
      </c>
      <c r="C3141" s="2" t="s">
        <v>1613</v>
      </c>
      <c r="D3141" s="2" t="s">
        <v>1615</v>
      </c>
      <c r="E3141" s="4">
        <v>1</v>
      </c>
      <c r="F3141" s="4">
        <v>300000</v>
      </c>
      <c r="G3141" s="4">
        <v>30000</v>
      </c>
      <c r="H3141" s="4">
        <v>330000</v>
      </c>
    </row>
    <row r="3142" spans="1:8" ht="15.75">
      <c r="A3142" s="3" t="s">
        <v>14</v>
      </c>
      <c r="B3142" s="2" t="s">
        <v>1617</v>
      </c>
      <c r="C3142" s="2" t="s">
        <v>1616</v>
      </c>
      <c r="D3142" s="2" t="s">
        <v>1618</v>
      </c>
      <c r="E3142" s="4">
        <v>2</v>
      </c>
      <c r="F3142" s="4">
        <v>202000</v>
      </c>
      <c r="G3142" s="4">
        <v>20200</v>
      </c>
      <c r="H3142" s="4">
        <v>222200</v>
      </c>
    </row>
    <row r="3143" spans="1:8" ht="15.75">
      <c r="A3143" s="3" t="s">
        <v>14</v>
      </c>
      <c r="B3143" s="2" t="s">
        <v>1620</v>
      </c>
      <c r="C3143" s="2" t="s">
        <v>1619</v>
      </c>
      <c r="D3143" s="2" t="s">
        <v>1621</v>
      </c>
      <c r="E3143" s="4">
        <v>6</v>
      </c>
      <c r="F3143" s="4">
        <v>415700</v>
      </c>
      <c r="G3143" s="4">
        <v>41570</v>
      </c>
      <c r="H3143" s="4">
        <v>457270</v>
      </c>
    </row>
    <row r="3144" spans="1:8" ht="15.75">
      <c r="A3144" s="3" t="s">
        <v>14</v>
      </c>
      <c r="B3144" s="2" t="s">
        <v>1626</v>
      </c>
      <c r="C3144" s="2" t="s">
        <v>1625</v>
      </c>
      <c r="D3144" s="2" t="s">
        <v>1627</v>
      </c>
      <c r="E3144" s="4">
        <v>3</v>
      </c>
      <c r="F3144" s="4">
        <v>474000</v>
      </c>
      <c r="G3144" s="4">
        <v>47400</v>
      </c>
      <c r="H3144" s="4">
        <v>521400</v>
      </c>
    </row>
    <row r="3145" spans="1:8" ht="15.75">
      <c r="A3145" s="3" t="s">
        <v>14</v>
      </c>
      <c r="B3145" s="2" t="s">
        <v>1629</v>
      </c>
      <c r="C3145" s="2" t="s">
        <v>1628</v>
      </c>
      <c r="D3145" s="2" t="s">
        <v>1630</v>
      </c>
      <c r="E3145" s="4">
        <v>3</v>
      </c>
      <c r="F3145" s="4">
        <v>98000</v>
      </c>
      <c r="G3145" s="4">
        <v>9800</v>
      </c>
      <c r="H3145" s="4">
        <v>107800</v>
      </c>
    </row>
    <row r="3146" spans="1:8" ht="15.75">
      <c r="A3146" s="3" t="s">
        <v>14</v>
      </c>
      <c r="B3146" s="2" t="s">
        <v>1631</v>
      </c>
      <c r="C3146" s="2" t="s">
        <v>1628</v>
      </c>
      <c r="D3146" s="2" t="s">
        <v>1632</v>
      </c>
      <c r="E3146" s="4">
        <v>2</v>
      </c>
      <c r="F3146" s="4">
        <v>67000</v>
      </c>
      <c r="G3146" s="4">
        <v>6700</v>
      </c>
      <c r="H3146" s="4">
        <v>73700</v>
      </c>
    </row>
    <row r="3147" spans="1:8" ht="15.75">
      <c r="A3147" s="3" t="s">
        <v>14</v>
      </c>
      <c r="B3147" s="2" t="s">
        <v>1633</v>
      </c>
      <c r="C3147" s="2" t="s">
        <v>1628</v>
      </c>
      <c r="D3147" s="2" t="s">
        <v>1634</v>
      </c>
      <c r="E3147" s="4">
        <v>2</v>
      </c>
      <c r="F3147" s="4">
        <v>67000</v>
      </c>
      <c r="G3147" s="4">
        <v>6700</v>
      </c>
      <c r="H3147" s="4">
        <v>73700</v>
      </c>
    </row>
    <row r="3148" spans="1:8" ht="15.75">
      <c r="A3148" s="3" t="s">
        <v>14</v>
      </c>
      <c r="B3148" s="2" t="s">
        <v>1635</v>
      </c>
      <c r="C3148" s="2" t="s">
        <v>1628</v>
      </c>
      <c r="D3148" s="2" t="s">
        <v>1636</v>
      </c>
      <c r="E3148" s="4">
        <v>3</v>
      </c>
      <c r="F3148" s="4">
        <v>98000</v>
      </c>
      <c r="G3148" s="4">
        <v>9800</v>
      </c>
      <c r="H3148" s="4">
        <v>107800</v>
      </c>
    </row>
    <row r="3149" spans="1:8" ht="15.75">
      <c r="A3149" s="3" t="s">
        <v>14</v>
      </c>
      <c r="B3149" s="2" t="s">
        <v>1637</v>
      </c>
      <c r="C3149" s="2" t="s">
        <v>1628</v>
      </c>
      <c r="D3149" s="2" t="s">
        <v>1638</v>
      </c>
      <c r="E3149" s="4">
        <v>3</v>
      </c>
      <c r="F3149" s="4">
        <v>98000</v>
      </c>
      <c r="G3149" s="4">
        <v>9800</v>
      </c>
      <c r="H3149" s="4">
        <v>107800</v>
      </c>
    </row>
    <row r="3150" spans="1:8" ht="15.75">
      <c r="A3150" s="3" t="s">
        <v>14</v>
      </c>
      <c r="B3150" s="2" t="s">
        <v>1639</v>
      </c>
      <c r="C3150" s="2" t="s">
        <v>1628</v>
      </c>
      <c r="D3150" s="2" t="s">
        <v>1640</v>
      </c>
      <c r="E3150" s="4">
        <v>3</v>
      </c>
      <c r="F3150" s="4">
        <v>98000</v>
      </c>
      <c r="G3150" s="4">
        <v>9800</v>
      </c>
      <c r="H3150" s="4">
        <v>107800</v>
      </c>
    </row>
    <row r="3151" spans="1:8" ht="15.75">
      <c r="A3151" s="3" t="s">
        <v>14</v>
      </c>
      <c r="B3151" s="2" t="s">
        <v>1657</v>
      </c>
      <c r="C3151" s="2" t="s">
        <v>1656</v>
      </c>
      <c r="D3151" s="2" t="s">
        <v>1658</v>
      </c>
      <c r="E3151" s="4">
        <v>3</v>
      </c>
      <c r="F3151" s="4">
        <v>40500</v>
      </c>
      <c r="G3151" s="4">
        <v>4050</v>
      </c>
      <c r="H3151" s="4">
        <v>44550</v>
      </c>
    </row>
    <row r="3152" spans="1:8" ht="15.75">
      <c r="A3152" s="3" t="s">
        <v>14</v>
      </c>
      <c r="B3152" s="2" t="s">
        <v>1672</v>
      </c>
      <c r="C3152" s="2" t="s">
        <v>1671</v>
      </c>
      <c r="D3152" s="2" t="s">
        <v>1673</v>
      </c>
      <c r="E3152" s="4">
        <v>3</v>
      </c>
      <c r="F3152" s="4">
        <v>223500</v>
      </c>
      <c r="G3152" s="4">
        <v>22350</v>
      </c>
      <c r="H3152" s="4">
        <v>245850</v>
      </c>
    </row>
    <row r="3153" spans="1:8" ht="15.75">
      <c r="A3153" s="3" t="s">
        <v>14</v>
      </c>
      <c r="B3153" s="2" t="s">
        <v>1681</v>
      </c>
      <c r="C3153" s="2" t="s">
        <v>1680</v>
      </c>
      <c r="D3153" s="2" t="s">
        <v>1682</v>
      </c>
      <c r="E3153" s="4">
        <v>1</v>
      </c>
      <c r="F3153" s="4">
        <v>25000</v>
      </c>
      <c r="G3153" s="4">
        <v>2500</v>
      </c>
      <c r="H3153" s="4">
        <v>27500</v>
      </c>
    </row>
    <row r="3154" spans="1:8" ht="15.75">
      <c r="A3154" s="3" t="s">
        <v>14</v>
      </c>
      <c r="B3154" s="2" t="s">
        <v>1684</v>
      </c>
      <c r="C3154" s="2" t="s">
        <v>1683</v>
      </c>
      <c r="D3154" s="2" t="s">
        <v>1685</v>
      </c>
      <c r="E3154" s="4">
        <v>5</v>
      </c>
      <c r="F3154" s="4">
        <v>192500</v>
      </c>
      <c r="G3154" s="4">
        <v>19250</v>
      </c>
      <c r="H3154" s="4">
        <v>211750</v>
      </c>
    </row>
    <row r="3155" spans="1:8" ht="15.75">
      <c r="A3155" s="3" t="s">
        <v>14</v>
      </c>
      <c r="B3155" s="2" t="s">
        <v>1689</v>
      </c>
      <c r="C3155" s="2" t="s">
        <v>1688</v>
      </c>
      <c r="D3155" s="2" t="s">
        <v>1690</v>
      </c>
      <c r="E3155" s="4">
        <v>4</v>
      </c>
      <c r="F3155" s="4">
        <v>709000</v>
      </c>
      <c r="G3155" s="4">
        <v>70900</v>
      </c>
      <c r="H3155" s="4">
        <v>779900</v>
      </c>
    </row>
    <row r="3156" spans="1:8" ht="15.75">
      <c r="A3156" s="3" t="s">
        <v>14</v>
      </c>
      <c r="B3156" s="2" t="s">
        <v>1691</v>
      </c>
      <c r="C3156" s="2" t="s">
        <v>1628</v>
      </c>
      <c r="D3156" s="2" t="s">
        <v>1692</v>
      </c>
      <c r="E3156" s="4">
        <v>11</v>
      </c>
      <c r="F3156" s="4">
        <v>363000</v>
      </c>
      <c r="G3156" s="4">
        <v>36300</v>
      </c>
      <c r="H3156" s="4">
        <v>399300</v>
      </c>
    </row>
    <row r="3157" spans="1:8" ht="15.75">
      <c r="A3157" s="3" t="s">
        <v>14</v>
      </c>
      <c r="B3157" s="2" t="s">
        <v>1697</v>
      </c>
      <c r="C3157" s="2" t="s">
        <v>1696</v>
      </c>
      <c r="D3157" s="2"/>
      <c r="E3157" s="4">
        <v>10</v>
      </c>
      <c r="F3157" s="4">
        <v>11000</v>
      </c>
      <c r="G3157" s="4">
        <v>1100</v>
      </c>
      <c r="H3157" s="4">
        <v>12100</v>
      </c>
    </row>
    <row r="3158" spans="1:8" ht="15.75">
      <c r="A3158" s="3" t="s">
        <v>14</v>
      </c>
      <c r="B3158" s="2" t="s">
        <v>1699</v>
      </c>
      <c r="C3158" s="2" t="s">
        <v>1698</v>
      </c>
      <c r="D3158" s="2" t="s">
        <v>1701</v>
      </c>
      <c r="E3158" s="4">
        <v>2</v>
      </c>
      <c r="F3158" s="4">
        <v>230000</v>
      </c>
      <c r="G3158" s="4">
        <v>23000</v>
      </c>
      <c r="H3158" s="4">
        <v>253000</v>
      </c>
    </row>
    <row r="3159" spans="1:8" ht="15.75">
      <c r="A3159" s="3" t="s">
        <v>14</v>
      </c>
      <c r="B3159" s="2" t="s">
        <v>1703</v>
      </c>
      <c r="C3159" s="2" t="s">
        <v>1702</v>
      </c>
      <c r="D3159" s="2" t="s">
        <v>1704</v>
      </c>
      <c r="E3159" s="4">
        <v>15500</v>
      </c>
      <c r="F3159" s="4">
        <v>5688500</v>
      </c>
      <c r="G3159" s="4">
        <v>568850</v>
      </c>
      <c r="H3159" s="4">
        <v>6257350</v>
      </c>
    </row>
    <row r="3160" spans="1:8" ht="15.75">
      <c r="A3160" s="3" t="s">
        <v>14</v>
      </c>
      <c r="B3160" s="2" t="s">
        <v>1708</v>
      </c>
      <c r="C3160" s="2" t="s">
        <v>1628</v>
      </c>
      <c r="D3160" s="2" t="s">
        <v>1709</v>
      </c>
      <c r="E3160" s="4">
        <v>1</v>
      </c>
      <c r="F3160" s="4">
        <v>33000</v>
      </c>
      <c r="G3160" s="4">
        <v>3300</v>
      </c>
      <c r="H3160" s="4">
        <v>36300</v>
      </c>
    </row>
    <row r="3161" spans="1:8" ht="15.75">
      <c r="A3161" s="3" t="s">
        <v>14</v>
      </c>
      <c r="B3161" s="2" t="s">
        <v>1710</v>
      </c>
      <c r="C3161" s="2" t="s">
        <v>1628</v>
      </c>
      <c r="D3161" s="2" t="s">
        <v>1711</v>
      </c>
      <c r="E3161" s="4">
        <v>1</v>
      </c>
      <c r="F3161" s="4">
        <v>33000</v>
      </c>
      <c r="G3161" s="4">
        <v>3300</v>
      </c>
      <c r="H3161" s="4">
        <v>36300</v>
      </c>
    </row>
    <row r="3162" spans="1:8" ht="15.75">
      <c r="A3162" s="3" t="s">
        <v>14</v>
      </c>
      <c r="B3162" s="2" t="s">
        <v>1712</v>
      </c>
      <c r="C3162" s="2" t="s">
        <v>1628</v>
      </c>
      <c r="D3162" s="2" t="s">
        <v>1713</v>
      </c>
      <c r="E3162" s="4">
        <v>1</v>
      </c>
      <c r="F3162" s="4">
        <v>33000</v>
      </c>
      <c r="G3162" s="4">
        <v>3300</v>
      </c>
      <c r="H3162" s="4">
        <v>36300</v>
      </c>
    </row>
    <row r="3163" spans="1:8" ht="15.75">
      <c r="A3163" s="3" t="s">
        <v>14</v>
      </c>
      <c r="B3163" s="2" t="s">
        <v>1714</v>
      </c>
      <c r="C3163" s="2" t="s">
        <v>1628</v>
      </c>
      <c r="D3163" s="2" t="s">
        <v>1715</v>
      </c>
      <c r="E3163" s="4">
        <v>1</v>
      </c>
      <c r="F3163" s="4">
        <v>33000</v>
      </c>
      <c r="G3163" s="4">
        <v>3300</v>
      </c>
      <c r="H3163" s="4">
        <v>36300</v>
      </c>
    </row>
    <row r="3164" spans="1:8" ht="15.75">
      <c r="A3164" s="3" t="s">
        <v>14</v>
      </c>
      <c r="B3164" s="2" t="s">
        <v>1716</v>
      </c>
      <c r="C3164" s="2" t="s">
        <v>1628</v>
      </c>
      <c r="D3164" s="2" t="s">
        <v>1717</v>
      </c>
      <c r="E3164" s="4">
        <v>1</v>
      </c>
      <c r="F3164" s="4">
        <v>33000</v>
      </c>
      <c r="G3164" s="4">
        <v>3300</v>
      </c>
      <c r="H3164" s="4">
        <v>36300</v>
      </c>
    </row>
    <row r="3165" spans="1:8" ht="15.75">
      <c r="A3165" s="3" t="s">
        <v>14</v>
      </c>
      <c r="B3165" s="2" t="s">
        <v>1718</v>
      </c>
      <c r="C3165" s="2" t="s">
        <v>1628</v>
      </c>
      <c r="D3165" s="2" t="s">
        <v>1719</v>
      </c>
      <c r="E3165" s="4">
        <v>1</v>
      </c>
      <c r="F3165" s="4">
        <v>33000</v>
      </c>
      <c r="G3165" s="4">
        <v>3300</v>
      </c>
      <c r="H3165" s="4">
        <v>36300</v>
      </c>
    </row>
    <row r="3166" spans="1:8" ht="15.75">
      <c r="A3166" s="3" t="s">
        <v>14</v>
      </c>
      <c r="B3166" s="2" t="s">
        <v>1729</v>
      </c>
      <c r="C3166" s="2" t="s">
        <v>1728</v>
      </c>
      <c r="D3166" s="2" t="s">
        <v>1730</v>
      </c>
      <c r="E3166" s="4">
        <v>184100</v>
      </c>
      <c r="F3166" s="4">
        <v>8316500</v>
      </c>
      <c r="G3166" s="4">
        <v>831650</v>
      </c>
      <c r="H3166" s="4">
        <v>9148150</v>
      </c>
    </row>
    <row r="3167" spans="1:8" ht="15.75">
      <c r="A3167" s="3" t="s">
        <v>14</v>
      </c>
      <c r="B3167" s="2" t="s">
        <v>1742</v>
      </c>
      <c r="C3167" s="2" t="s">
        <v>1731</v>
      </c>
      <c r="D3167" s="2" t="s">
        <v>1743</v>
      </c>
      <c r="E3167" s="4">
        <v>112000</v>
      </c>
      <c r="F3167" s="4">
        <v>6720000</v>
      </c>
      <c r="G3167" s="4">
        <v>672000</v>
      </c>
      <c r="H3167" s="4">
        <v>7392000</v>
      </c>
    </row>
    <row r="3168" spans="1:8" ht="15.75">
      <c r="A3168" s="3" t="s">
        <v>14</v>
      </c>
      <c r="B3168" s="2" t="s">
        <v>1749</v>
      </c>
      <c r="C3168" s="2" t="s">
        <v>1746</v>
      </c>
      <c r="D3168" s="2" t="s">
        <v>1750</v>
      </c>
      <c r="E3168" s="4">
        <v>1000</v>
      </c>
      <c r="F3168" s="4">
        <v>1150000</v>
      </c>
      <c r="G3168" s="4">
        <v>115000</v>
      </c>
      <c r="H3168" s="4">
        <v>1265000</v>
      </c>
    </row>
    <row r="3169" spans="1:8" ht="15.75">
      <c r="A3169" s="3" t="s">
        <v>14</v>
      </c>
      <c r="B3169" s="2" t="s">
        <v>1755</v>
      </c>
      <c r="C3169" s="2" t="s">
        <v>1754</v>
      </c>
      <c r="D3169" s="2" t="s">
        <v>1756</v>
      </c>
      <c r="E3169" s="4">
        <v>1</v>
      </c>
      <c r="F3169" s="4">
        <v>10000</v>
      </c>
      <c r="G3169" s="4">
        <v>1000</v>
      </c>
      <c r="H3169" s="4">
        <v>11000</v>
      </c>
    </row>
    <row r="3170" spans="1:8" ht="15.75">
      <c r="A3170" s="3" t="s">
        <v>14</v>
      </c>
      <c r="B3170" s="2" t="s">
        <v>1770</v>
      </c>
      <c r="C3170" s="2" t="s">
        <v>1769</v>
      </c>
      <c r="D3170" s="2" t="s">
        <v>1771</v>
      </c>
      <c r="E3170" s="4">
        <v>100</v>
      </c>
      <c r="F3170" s="4">
        <v>140000</v>
      </c>
      <c r="G3170" s="4">
        <v>14000</v>
      </c>
      <c r="H3170" s="4">
        <v>154000</v>
      </c>
    </row>
    <row r="3171" spans="1:8" ht="15.75">
      <c r="A3171" s="3" t="s">
        <v>14</v>
      </c>
      <c r="B3171" s="2" t="s">
        <v>1782</v>
      </c>
      <c r="C3171" s="2" t="s">
        <v>1781</v>
      </c>
      <c r="D3171" s="2" t="s">
        <v>1783</v>
      </c>
      <c r="E3171" s="4">
        <v>1</v>
      </c>
      <c r="F3171" s="4">
        <v>328000</v>
      </c>
      <c r="G3171" s="4">
        <v>32800</v>
      </c>
      <c r="H3171" s="4">
        <v>360800</v>
      </c>
    </row>
    <row r="3172" spans="1:8" ht="15.75">
      <c r="A3172" s="3" t="s">
        <v>14</v>
      </c>
      <c r="B3172" s="2" t="s">
        <v>1794</v>
      </c>
      <c r="C3172" s="2" t="s">
        <v>1793</v>
      </c>
      <c r="D3172" s="2" t="s">
        <v>1795</v>
      </c>
      <c r="E3172" s="4">
        <v>6</v>
      </c>
      <c r="F3172" s="4">
        <v>4200000</v>
      </c>
      <c r="G3172" s="4">
        <v>420000</v>
      </c>
      <c r="H3172" s="4">
        <v>4620000</v>
      </c>
    </row>
    <row r="3173" spans="1:8" ht="15.75">
      <c r="A3173" s="3" t="s">
        <v>14</v>
      </c>
      <c r="B3173" s="2" t="s">
        <v>1802</v>
      </c>
      <c r="C3173" s="2" t="s">
        <v>1801</v>
      </c>
      <c r="D3173" s="2" t="s">
        <v>1803</v>
      </c>
      <c r="E3173" s="4">
        <v>178</v>
      </c>
      <c r="F3173" s="4">
        <v>3698050</v>
      </c>
      <c r="G3173" s="4">
        <v>369805</v>
      </c>
      <c r="H3173" s="4">
        <v>4067855</v>
      </c>
    </row>
    <row r="3174" spans="1:8" ht="15.75">
      <c r="A3174" s="3" t="s">
        <v>14</v>
      </c>
      <c r="B3174" s="2" t="s">
        <v>1805</v>
      </c>
      <c r="C3174" s="2" t="s">
        <v>1804</v>
      </c>
      <c r="D3174" s="2" t="s">
        <v>1806</v>
      </c>
      <c r="E3174" s="4">
        <v>66</v>
      </c>
      <c r="F3174" s="4">
        <v>5891015</v>
      </c>
      <c r="G3174" s="4">
        <v>589102</v>
      </c>
      <c r="H3174" s="4">
        <v>6480117</v>
      </c>
    </row>
    <row r="3175" spans="1:8" ht="15.75">
      <c r="A3175" s="3" t="s">
        <v>14</v>
      </c>
      <c r="B3175" s="2" t="s">
        <v>1808</v>
      </c>
      <c r="C3175" s="2" t="s">
        <v>1807</v>
      </c>
      <c r="D3175" s="2" t="s">
        <v>1809</v>
      </c>
      <c r="E3175" s="4">
        <v>1</v>
      </c>
      <c r="F3175" s="4">
        <v>28000</v>
      </c>
      <c r="G3175" s="4">
        <v>2800</v>
      </c>
      <c r="H3175" s="4">
        <v>30800</v>
      </c>
    </row>
    <row r="3176" spans="1:8" ht="15.75">
      <c r="A3176" s="3" t="s">
        <v>14</v>
      </c>
      <c r="B3176" s="2" t="s">
        <v>1811</v>
      </c>
      <c r="C3176" s="2" t="s">
        <v>1810</v>
      </c>
      <c r="D3176" s="2" t="s">
        <v>1812</v>
      </c>
      <c r="E3176" s="4">
        <v>12</v>
      </c>
      <c r="F3176" s="4">
        <v>614460</v>
      </c>
      <c r="G3176" s="4">
        <v>61446</v>
      </c>
      <c r="H3176" s="4">
        <v>675906</v>
      </c>
    </row>
    <row r="3177" spans="1:8" ht="15.75">
      <c r="A3177" s="3" t="s">
        <v>14</v>
      </c>
      <c r="B3177" s="2" t="s">
        <v>1814</v>
      </c>
      <c r="C3177" s="2" t="s">
        <v>1813</v>
      </c>
      <c r="D3177" s="2" t="s">
        <v>1815</v>
      </c>
      <c r="E3177" s="4">
        <v>7</v>
      </c>
      <c r="F3177" s="4">
        <v>282000</v>
      </c>
      <c r="G3177" s="4">
        <v>28200</v>
      </c>
      <c r="H3177" s="4">
        <v>310200</v>
      </c>
    </row>
    <row r="3178" spans="1:8" ht="15.75">
      <c r="A3178" s="3" t="s">
        <v>14</v>
      </c>
      <c r="B3178" s="2" t="s">
        <v>1817</v>
      </c>
      <c r="C3178" s="2" t="s">
        <v>1816</v>
      </c>
      <c r="D3178" s="2" t="s">
        <v>1818</v>
      </c>
      <c r="E3178" s="4">
        <v>1</v>
      </c>
      <c r="F3178" s="4">
        <v>39400</v>
      </c>
      <c r="G3178" s="4">
        <v>3940</v>
      </c>
      <c r="H3178" s="4">
        <v>43340</v>
      </c>
    </row>
    <row r="3179" spans="1:8" ht="15.75">
      <c r="A3179" s="3" t="s">
        <v>14</v>
      </c>
      <c r="B3179" s="2" t="s">
        <v>1823</v>
      </c>
      <c r="C3179" s="2" t="s">
        <v>1822</v>
      </c>
      <c r="D3179" s="2" t="s">
        <v>1824</v>
      </c>
      <c r="E3179" s="4">
        <v>49</v>
      </c>
      <c r="F3179" s="4">
        <v>3152780</v>
      </c>
      <c r="G3179" s="4">
        <v>315278</v>
      </c>
      <c r="H3179" s="4">
        <v>3468058</v>
      </c>
    </row>
    <row r="3180" spans="1:8" ht="15.75">
      <c r="A3180" s="3" t="s">
        <v>14</v>
      </c>
      <c r="B3180" s="2" t="s">
        <v>1826</v>
      </c>
      <c r="C3180" s="2" t="s">
        <v>1825</v>
      </c>
      <c r="D3180" s="2" t="s">
        <v>1827</v>
      </c>
      <c r="E3180" s="4">
        <v>213</v>
      </c>
      <c r="F3180" s="4">
        <v>3713870</v>
      </c>
      <c r="G3180" s="4">
        <v>371387</v>
      </c>
      <c r="H3180" s="4">
        <v>4085257</v>
      </c>
    </row>
    <row r="3181" spans="1:8" ht="15.75">
      <c r="A3181" s="3" t="s">
        <v>14</v>
      </c>
      <c r="B3181" s="2" t="s">
        <v>1829</v>
      </c>
      <c r="C3181" s="2" t="s">
        <v>1828</v>
      </c>
      <c r="D3181" s="2" t="s">
        <v>1830</v>
      </c>
      <c r="E3181" s="4">
        <v>52</v>
      </c>
      <c r="F3181" s="4">
        <v>721630</v>
      </c>
      <c r="G3181" s="4">
        <v>72163</v>
      </c>
      <c r="H3181" s="4">
        <v>793793</v>
      </c>
    </row>
    <row r="3182" spans="1:8" ht="15.75">
      <c r="A3182" s="3" t="s">
        <v>14</v>
      </c>
      <c r="B3182" s="2" t="s">
        <v>1832</v>
      </c>
      <c r="C3182" s="2" t="s">
        <v>1831</v>
      </c>
      <c r="D3182" s="2" t="s">
        <v>1833</v>
      </c>
      <c r="E3182" s="4">
        <v>63</v>
      </c>
      <c r="F3182" s="4">
        <v>1112505</v>
      </c>
      <c r="G3182" s="4">
        <v>111251</v>
      </c>
      <c r="H3182" s="4">
        <v>1223756</v>
      </c>
    </row>
    <row r="3183" spans="1:8" ht="15.75">
      <c r="A3183" s="3" t="s">
        <v>14</v>
      </c>
      <c r="B3183" s="2" t="s">
        <v>1835</v>
      </c>
      <c r="C3183" s="2" t="s">
        <v>1834</v>
      </c>
      <c r="D3183" s="2" t="s">
        <v>1836</v>
      </c>
      <c r="E3183" s="4">
        <v>179</v>
      </c>
      <c r="F3183" s="4">
        <v>7855640</v>
      </c>
      <c r="G3183" s="4">
        <v>785564</v>
      </c>
      <c r="H3183" s="4">
        <v>8641204</v>
      </c>
    </row>
    <row r="3184" spans="1:8" ht="15.75">
      <c r="A3184" s="3" t="s">
        <v>14</v>
      </c>
      <c r="B3184" s="2" t="s">
        <v>1838</v>
      </c>
      <c r="C3184" s="2" t="s">
        <v>1837</v>
      </c>
      <c r="D3184" s="2" t="s">
        <v>1839</v>
      </c>
      <c r="E3184" s="4">
        <v>10</v>
      </c>
      <c r="F3184" s="4">
        <v>340000</v>
      </c>
      <c r="G3184" s="4">
        <v>34000</v>
      </c>
      <c r="H3184" s="4">
        <v>374000</v>
      </c>
    </row>
    <row r="3185" spans="1:8" ht="15.75">
      <c r="A3185" s="3" t="s">
        <v>14</v>
      </c>
      <c r="B3185" s="2" t="s">
        <v>1841</v>
      </c>
      <c r="C3185" s="2" t="s">
        <v>1840</v>
      </c>
      <c r="D3185" s="2" t="s">
        <v>1842</v>
      </c>
      <c r="E3185" s="4">
        <v>159</v>
      </c>
      <c r="F3185" s="4">
        <v>11666250</v>
      </c>
      <c r="G3185" s="4">
        <v>1166625</v>
      </c>
      <c r="H3185" s="4">
        <v>12832875</v>
      </c>
    </row>
    <row r="3186" spans="1:8" ht="15.75">
      <c r="A3186" s="3" t="s">
        <v>14</v>
      </c>
      <c r="B3186" s="2" t="s">
        <v>1844</v>
      </c>
      <c r="C3186" s="2" t="s">
        <v>1843</v>
      </c>
      <c r="D3186" s="2" t="s">
        <v>1845</v>
      </c>
      <c r="E3186" s="4">
        <v>118</v>
      </c>
      <c r="F3186" s="4">
        <v>2045061</v>
      </c>
      <c r="G3186" s="4">
        <v>204506</v>
      </c>
      <c r="H3186" s="4">
        <v>2249567</v>
      </c>
    </row>
    <row r="3187" spans="1:8" ht="15.75">
      <c r="A3187" s="3" t="s">
        <v>14</v>
      </c>
      <c r="B3187" s="2" t="s">
        <v>1847</v>
      </c>
      <c r="C3187" s="2" t="s">
        <v>1846</v>
      </c>
      <c r="D3187" s="2" t="s">
        <v>1848</v>
      </c>
      <c r="E3187" s="4">
        <v>69</v>
      </c>
      <c r="F3187" s="4">
        <v>4787961</v>
      </c>
      <c r="G3187" s="4">
        <v>478796</v>
      </c>
      <c r="H3187" s="4">
        <v>5266757</v>
      </c>
    </row>
    <row r="3188" spans="1:8" ht="15.75">
      <c r="A3188" s="3" t="s">
        <v>14</v>
      </c>
      <c r="B3188" s="2" t="s">
        <v>1850</v>
      </c>
      <c r="C3188" s="2" t="s">
        <v>1849</v>
      </c>
      <c r="D3188" s="2" t="s">
        <v>1851</v>
      </c>
      <c r="E3188" s="4">
        <v>10</v>
      </c>
      <c r="F3188" s="4">
        <v>1721660</v>
      </c>
      <c r="G3188" s="4">
        <v>172166</v>
      </c>
      <c r="H3188" s="4">
        <v>1893826</v>
      </c>
    </row>
    <row r="3189" spans="1:8" ht="15.75">
      <c r="A3189" s="3" t="s">
        <v>14</v>
      </c>
      <c r="B3189" s="2" t="s">
        <v>1853</v>
      </c>
      <c r="C3189" s="2" t="s">
        <v>1852</v>
      </c>
      <c r="D3189" s="2" t="s">
        <v>1854</v>
      </c>
      <c r="E3189" s="4">
        <v>26</v>
      </c>
      <c r="F3189" s="4">
        <v>1785620</v>
      </c>
      <c r="G3189" s="4">
        <v>178562</v>
      </c>
      <c r="H3189" s="4">
        <v>1964182</v>
      </c>
    </row>
    <row r="3190" spans="1:8" ht="15.75">
      <c r="A3190" s="3" t="s">
        <v>14</v>
      </c>
      <c r="B3190" s="2" t="s">
        <v>1859</v>
      </c>
      <c r="C3190" s="2" t="s">
        <v>1858</v>
      </c>
      <c r="D3190" s="2" t="s">
        <v>1860</v>
      </c>
      <c r="E3190" s="4">
        <v>31</v>
      </c>
      <c r="F3190" s="4">
        <v>1142523</v>
      </c>
      <c r="G3190" s="4">
        <v>114252</v>
      </c>
      <c r="H3190" s="4">
        <v>1256775</v>
      </c>
    </row>
    <row r="3191" spans="1:8" ht="15.75">
      <c r="A3191" s="3" t="s">
        <v>14</v>
      </c>
      <c r="B3191" s="2" t="s">
        <v>1862</v>
      </c>
      <c r="C3191" s="2" t="s">
        <v>1861</v>
      </c>
      <c r="D3191" s="2" t="s">
        <v>1863</v>
      </c>
      <c r="E3191" s="4">
        <v>2</v>
      </c>
      <c r="F3191" s="4">
        <v>40000</v>
      </c>
      <c r="G3191" s="4">
        <v>4000</v>
      </c>
      <c r="H3191" s="4">
        <v>44000</v>
      </c>
    </row>
    <row r="3192" spans="1:8" ht="15.75">
      <c r="A3192" s="3" t="s">
        <v>14</v>
      </c>
      <c r="B3192" s="2" t="s">
        <v>1865</v>
      </c>
      <c r="C3192" s="2" t="s">
        <v>1864</v>
      </c>
      <c r="D3192" s="2" t="s">
        <v>1866</v>
      </c>
      <c r="E3192" s="4">
        <v>70</v>
      </c>
      <c r="F3192" s="4">
        <v>956456</v>
      </c>
      <c r="G3192" s="4">
        <v>95646</v>
      </c>
      <c r="H3192" s="4">
        <v>1052102</v>
      </c>
    </row>
    <row r="3193" spans="1:8" ht="15.75">
      <c r="A3193" s="3" t="s">
        <v>14</v>
      </c>
      <c r="B3193" s="2" t="s">
        <v>1868</v>
      </c>
      <c r="C3193" s="2" t="s">
        <v>1867</v>
      </c>
      <c r="D3193" s="2" t="s">
        <v>1869</v>
      </c>
      <c r="E3193" s="4">
        <v>12</v>
      </c>
      <c r="F3193" s="4">
        <v>108000</v>
      </c>
      <c r="G3193" s="4">
        <v>10800</v>
      </c>
      <c r="H3193" s="4">
        <v>118800</v>
      </c>
    </row>
    <row r="3194" spans="1:8" ht="15.75">
      <c r="A3194" s="3" t="s">
        <v>14</v>
      </c>
      <c r="B3194" s="2" t="s">
        <v>1874</v>
      </c>
      <c r="C3194" s="2" t="s">
        <v>1873</v>
      </c>
      <c r="D3194" s="2" t="s">
        <v>1875</v>
      </c>
      <c r="E3194" s="4">
        <v>4</v>
      </c>
      <c r="F3194" s="4">
        <v>152000</v>
      </c>
      <c r="G3194" s="4">
        <v>15200</v>
      </c>
      <c r="H3194" s="4">
        <v>167200</v>
      </c>
    </row>
    <row r="3195" spans="1:8" ht="15.75">
      <c r="A3195" s="3" t="s">
        <v>14</v>
      </c>
      <c r="B3195" s="2" t="s">
        <v>1877</v>
      </c>
      <c r="C3195" s="2" t="s">
        <v>1876</v>
      </c>
      <c r="D3195" s="2" t="s">
        <v>1878</v>
      </c>
      <c r="E3195" s="4">
        <v>10</v>
      </c>
      <c r="F3195" s="4">
        <v>147908</v>
      </c>
      <c r="G3195" s="4">
        <v>14791</v>
      </c>
      <c r="H3195" s="4">
        <v>162699</v>
      </c>
    </row>
    <row r="3196" spans="1:8" ht="15.75">
      <c r="A3196" s="3" t="s">
        <v>14</v>
      </c>
      <c r="B3196" s="2" t="s">
        <v>1880</v>
      </c>
      <c r="C3196" s="2" t="s">
        <v>1879</v>
      </c>
      <c r="D3196" s="2" t="s">
        <v>1881</v>
      </c>
      <c r="E3196" s="4">
        <v>5</v>
      </c>
      <c r="F3196" s="4">
        <v>222706</v>
      </c>
      <c r="G3196" s="4">
        <v>22271</v>
      </c>
      <c r="H3196" s="4">
        <v>244977</v>
      </c>
    </row>
    <row r="3197" spans="1:8" ht="15.75">
      <c r="A3197" s="3" t="s">
        <v>14</v>
      </c>
      <c r="B3197" s="2" t="s">
        <v>1886</v>
      </c>
      <c r="C3197" s="2" t="s">
        <v>1885</v>
      </c>
      <c r="D3197" s="2" t="s">
        <v>1887</v>
      </c>
      <c r="E3197" s="4">
        <v>2</v>
      </c>
      <c r="F3197" s="4">
        <v>142085</v>
      </c>
      <c r="G3197" s="4">
        <v>14209</v>
      </c>
      <c r="H3197" s="4">
        <v>156294</v>
      </c>
    </row>
    <row r="3198" spans="1:8" ht="15.75">
      <c r="A3198" s="3" t="s">
        <v>14</v>
      </c>
      <c r="B3198" s="2" t="s">
        <v>1889</v>
      </c>
      <c r="C3198" s="2" t="s">
        <v>1888</v>
      </c>
      <c r="D3198" s="2" t="s">
        <v>1890</v>
      </c>
      <c r="E3198" s="4">
        <v>3</v>
      </c>
      <c r="F3198" s="4">
        <v>155467</v>
      </c>
      <c r="G3198" s="4">
        <v>15547</v>
      </c>
      <c r="H3198" s="4">
        <v>171014</v>
      </c>
    </row>
    <row r="3199" spans="1:8" ht="15.75">
      <c r="A3199" s="3" t="s">
        <v>14</v>
      </c>
      <c r="B3199" s="2" t="s">
        <v>1892</v>
      </c>
      <c r="C3199" s="2" t="s">
        <v>1891</v>
      </c>
      <c r="D3199" s="2" t="s">
        <v>1893</v>
      </c>
      <c r="E3199" s="4">
        <v>1</v>
      </c>
      <c r="F3199" s="4">
        <v>23420</v>
      </c>
      <c r="G3199" s="4">
        <v>2342</v>
      </c>
      <c r="H3199" s="4">
        <v>25762</v>
      </c>
    </row>
    <row r="3200" spans="1:8" ht="15.75">
      <c r="A3200" s="3" t="s">
        <v>14</v>
      </c>
      <c r="B3200" s="2" t="s">
        <v>1895</v>
      </c>
      <c r="C3200" s="2" t="s">
        <v>1894</v>
      </c>
      <c r="D3200" s="2" t="s">
        <v>1896</v>
      </c>
      <c r="E3200" s="4">
        <v>39</v>
      </c>
      <c r="F3200" s="4">
        <v>998117</v>
      </c>
      <c r="G3200" s="4">
        <v>99812</v>
      </c>
      <c r="H3200" s="4">
        <v>1097929</v>
      </c>
    </row>
    <row r="3201" spans="1:8" ht="15.75">
      <c r="A3201" s="3" t="s">
        <v>14</v>
      </c>
      <c r="B3201" s="2" t="s">
        <v>1898</v>
      </c>
      <c r="C3201" s="2" t="s">
        <v>1897</v>
      </c>
      <c r="D3201" s="2" t="s">
        <v>1899</v>
      </c>
      <c r="E3201" s="4">
        <v>12</v>
      </c>
      <c r="F3201" s="4">
        <v>294000</v>
      </c>
      <c r="G3201" s="4">
        <v>29400</v>
      </c>
      <c r="H3201" s="4">
        <v>323400</v>
      </c>
    </row>
    <row r="3202" spans="1:8" ht="15.75">
      <c r="A3202" s="3" t="s">
        <v>14</v>
      </c>
      <c r="B3202" s="2" t="s">
        <v>1901</v>
      </c>
      <c r="C3202" s="2" t="s">
        <v>1900</v>
      </c>
      <c r="D3202" s="2" t="s">
        <v>1902</v>
      </c>
      <c r="E3202" s="4">
        <v>70</v>
      </c>
      <c r="F3202" s="4">
        <v>1288069</v>
      </c>
      <c r="G3202" s="4">
        <v>128807</v>
      </c>
      <c r="H3202" s="4">
        <v>1416876</v>
      </c>
    </row>
    <row r="3203" spans="1:8" ht="15.75">
      <c r="A3203" s="3" t="s">
        <v>14</v>
      </c>
      <c r="B3203" s="2" t="s">
        <v>1931</v>
      </c>
      <c r="C3203" s="2" t="s">
        <v>1930</v>
      </c>
      <c r="D3203" s="2" t="s">
        <v>1933</v>
      </c>
      <c r="E3203" s="4">
        <v>10</v>
      </c>
      <c r="F3203" s="4">
        <v>3000000</v>
      </c>
      <c r="G3203" s="4">
        <v>300000</v>
      </c>
      <c r="H3203" s="4">
        <v>3300000</v>
      </c>
    </row>
    <row r="3204" spans="1:8" ht="15.75">
      <c r="A3204" s="3" t="s">
        <v>14</v>
      </c>
      <c r="B3204" s="2" t="s">
        <v>1944</v>
      </c>
      <c r="C3204" s="2" t="s">
        <v>1943</v>
      </c>
      <c r="D3204" s="2"/>
      <c r="E3204" s="4">
        <v>58</v>
      </c>
      <c r="F3204" s="4">
        <v>191408</v>
      </c>
      <c r="G3204" s="4">
        <v>19132</v>
      </c>
      <c r="H3204" s="4">
        <v>210540</v>
      </c>
    </row>
    <row r="3205" spans="1:8" ht="15.75">
      <c r="A3205" s="3" t="s">
        <v>14</v>
      </c>
      <c r="B3205" s="2" t="s">
        <v>1953</v>
      </c>
      <c r="C3205" s="2" t="s">
        <v>1952</v>
      </c>
      <c r="D3205" s="2" t="s">
        <v>1954</v>
      </c>
      <c r="E3205" s="4">
        <v>3</v>
      </c>
      <c r="F3205" s="4"/>
      <c r="G3205" s="4"/>
      <c r="H3205" s="4"/>
    </row>
    <row r="3206" spans="1:8" ht="15.75">
      <c r="A3206" s="3" t="s">
        <v>14</v>
      </c>
      <c r="B3206" s="2" t="s">
        <v>1975</v>
      </c>
      <c r="C3206" s="2" t="s">
        <v>1974</v>
      </c>
      <c r="D3206" s="2" t="s">
        <v>1976</v>
      </c>
      <c r="E3206" s="4">
        <v>70</v>
      </c>
      <c r="F3206" s="4"/>
      <c r="G3206" s="4"/>
      <c r="H3206" s="4"/>
    </row>
    <row r="3207" spans="1:8" ht="15.75">
      <c r="A3207" s="3" t="s">
        <v>14</v>
      </c>
      <c r="B3207" s="2" t="s">
        <v>1986</v>
      </c>
      <c r="C3207" s="2" t="s">
        <v>1985</v>
      </c>
      <c r="D3207" s="2"/>
      <c r="E3207" s="4">
        <v>1</v>
      </c>
      <c r="F3207" s="4">
        <v>3500000</v>
      </c>
      <c r="G3207" s="4">
        <v>350000</v>
      </c>
      <c r="H3207" s="4">
        <v>3850000</v>
      </c>
    </row>
    <row r="3208" spans="1:8" ht="15.75">
      <c r="A3208" s="3" t="s">
        <v>14</v>
      </c>
      <c r="B3208" s="2" t="s">
        <v>2004</v>
      </c>
      <c r="C3208" s="2" t="s">
        <v>2003</v>
      </c>
      <c r="D3208" s="2"/>
      <c r="E3208" s="4">
        <v>3</v>
      </c>
      <c r="F3208" s="4">
        <v>1050600</v>
      </c>
      <c r="G3208" s="4">
        <v>105060</v>
      </c>
      <c r="H3208" s="4">
        <v>1155660</v>
      </c>
    </row>
    <row r="3209" spans="1:8" ht="15.75">
      <c r="A3209" s="3" t="s">
        <v>14</v>
      </c>
      <c r="B3209" s="2" t="s">
        <v>2006</v>
      </c>
      <c r="C3209" s="2" t="s">
        <v>2005</v>
      </c>
      <c r="D3209" s="2" t="s">
        <v>2007</v>
      </c>
      <c r="E3209" s="4">
        <v>189</v>
      </c>
      <c r="F3209" s="4">
        <v>2367800</v>
      </c>
      <c r="G3209" s="4">
        <v>236780</v>
      </c>
      <c r="H3209" s="4">
        <v>2604580</v>
      </c>
    </row>
    <row r="3210" spans="1:8" ht="15.75">
      <c r="A3210" s="3" t="s">
        <v>14</v>
      </c>
      <c r="B3210" s="2" t="s">
        <v>2009</v>
      </c>
      <c r="C3210" s="2" t="s">
        <v>2008</v>
      </c>
      <c r="D3210" s="2" t="s">
        <v>2010</v>
      </c>
      <c r="E3210" s="4">
        <v>48</v>
      </c>
      <c r="F3210" s="4">
        <v>1056000</v>
      </c>
      <c r="G3210" s="4">
        <v>105600</v>
      </c>
      <c r="H3210" s="4">
        <v>1161600</v>
      </c>
    </row>
    <row r="3211" spans="1:8" ht="15.75">
      <c r="A3211" s="3" t="s">
        <v>14</v>
      </c>
      <c r="B3211" s="2" t="s">
        <v>2012</v>
      </c>
      <c r="C3211" s="2" t="s">
        <v>2011</v>
      </c>
      <c r="D3211" s="2" t="s">
        <v>2013</v>
      </c>
      <c r="E3211" s="4">
        <v>375</v>
      </c>
      <c r="F3211" s="4">
        <v>12374700</v>
      </c>
      <c r="G3211" s="4">
        <v>1237470</v>
      </c>
      <c r="H3211" s="4">
        <v>13612170</v>
      </c>
    </row>
    <row r="3212" spans="1:8" ht="15.75">
      <c r="A3212" s="3" t="s">
        <v>14</v>
      </c>
      <c r="B3212" s="2" t="s">
        <v>2015</v>
      </c>
      <c r="C3212" s="2" t="s">
        <v>2014</v>
      </c>
      <c r="D3212" s="2" t="s">
        <v>2016</v>
      </c>
      <c r="E3212" s="4">
        <v>6</v>
      </c>
      <c r="F3212" s="4">
        <v>249400</v>
      </c>
      <c r="G3212" s="4">
        <v>24940</v>
      </c>
      <c r="H3212" s="4">
        <v>274340</v>
      </c>
    </row>
    <row r="3213" spans="1:8" ht="15.75">
      <c r="A3213" s="3" t="s">
        <v>14</v>
      </c>
      <c r="B3213" s="2" t="s">
        <v>2021</v>
      </c>
      <c r="C3213" s="2" t="s">
        <v>2020</v>
      </c>
      <c r="D3213" s="2" t="s">
        <v>2022</v>
      </c>
      <c r="E3213" s="4">
        <v>132</v>
      </c>
      <c r="F3213" s="4">
        <v>8302350</v>
      </c>
      <c r="G3213" s="4">
        <v>830235</v>
      </c>
      <c r="H3213" s="4">
        <v>9132585</v>
      </c>
    </row>
    <row r="3214" spans="1:8" ht="15.75">
      <c r="A3214" s="3" t="s">
        <v>14</v>
      </c>
      <c r="B3214" s="2" t="s">
        <v>2030</v>
      </c>
      <c r="C3214" s="2" t="s">
        <v>2029</v>
      </c>
      <c r="D3214" s="2" t="s">
        <v>2031</v>
      </c>
      <c r="E3214" s="4">
        <v>159</v>
      </c>
      <c r="F3214" s="4">
        <v>11760840</v>
      </c>
      <c r="G3214" s="4">
        <v>1176084</v>
      </c>
      <c r="H3214" s="4">
        <v>12936924</v>
      </c>
    </row>
    <row r="3215" spans="1:8" ht="15.75">
      <c r="A3215" s="3" t="s">
        <v>14</v>
      </c>
      <c r="B3215" s="2" t="s">
        <v>2037</v>
      </c>
      <c r="C3215" s="2" t="s">
        <v>2036</v>
      </c>
      <c r="D3215" s="2" t="s">
        <v>2038</v>
      </c>
      <c r="E3215" s="4">
        <v>68</v>
      </c>
      <c r="F3215" s="4">
        <v>6285240</v>
      </c>
      <c r="G3215" s="4">
        <v>628524</v>
      </c>
      <c r="H3215" s="4">
        <v>6913764</v>
      </c>
    </row>
    <row r="3216" spans="1:8" ht="15.75">
      <c r="A3216" s="3" t="s">
        <v>14</v>
      </c>
      <c r="B3216" s="2" t="s">
        <v>2040</v>
      </c>
      <c r="C3216" s="2" t="s">
        <v>2036</v>
      </c>
      <c r="D3216" s="2" t="s">
        <v>2041</v>
      </c>
      <c r="E3216" s="4">
        <v>20</v>
      </c>
      <c r="F3216" s="4">
        <v>1848600</v>
      </c>
      <c r="G3216" s="4">
        <v>184860</v>
      </c>
      <c r="H3216" s="4">
        <v>2033460</v>
      </c>
    </row>
    <row r="3217" spans="1:8" ht="15.75">
      <c r="A3217" s="3" t="s">
        <v>14</v>
      </c>
      <c r="B3217" s="2" t="s">
        <v>2046</v>
      </c>
      <c r="C3217" s="2" t="s">
        <v>2045</v>
      </c>
      <c r="D3217" s="2" t="s">
        <v>2047</v>
      </c>
      <c r="E3217" s="4">
        <v>16</v>
      </c>
      <c r="F3217" s="4">
        <v>1994100</v>
      </c>
      <c r="G3217" s="4">
        <v>199410</v>
      </c>
      <c r="H3217" s="4">
        <v>2193510</v>
      </c>
    </row>
    <row r="3218" spans="1:8" ht="15.75">
      <c r="A3218" s="3" t="s">
        <v>14</v>
      </c>
      <c r="B3218" s="2" t="s">
        <v>2052</v>
      </c>
      <c r="C3218" s="2" t="s">
        <v>2051</v>
      </c>
      <c r="D3218" s="2" t="s">
        <v>2053</v>
      </c>
      <c r="E3218" s="4">
        <v>39</v>
      </c>
      <c r="F3218" s="4">
        <v>1044810</v>
      </c>
      <c r="G3218" s="4">
        <v>104481</v>
      </c>
      <c r="H3218" s="4">
        <v>1149291</v>
      </c>
    </row>
    <row r="3219" spans="1:8" ht="15.75">
      <c r="A3219" s="3" t="s">
        <v>14</v>
      </c>
      <c r="B3219" s="2" t="s">
        <v>2062</v>
      </c>
      <c r="C3219" s="2" t="s">
        <v>2059</v>
      </c>
      <c r="D3219" s="2" t="s">
        <v>2063</v>
      </c>
      <c r="E3219" s="4">
        <v>40</v>
      </c>
      <c r="F3219" s="4">
        <v>1138400</v>
      </c>
      <c r="G3219" s="4">
        <v>113840</v>
      </c>
      <c r="H3219" s="4">
        <v>1252240</v>
      </c>
    </row>
    <row r="3220" spans="1:8" ht="15.75">
      <c r="A3220" s="3" t="s">
        <v>14</v>
      </c>
      <c r="B3220" s="2" t="s">
        <v>2066</v>
      </c>
      <c r="C3220" s="2" t="s">
        <v>2065</v>
      </c>
      <c r="D3220" s="2" t="s">
        <v>2067</v>
      </c>
      <c r="E3220" s="4">
        <v>1</v>
      </c>
      <c r="F3220" s="4">
        <v>28460</v>
      </c>
      <c r="G3220" s="4">
        <v>2846</v>
      </c>
      <c r="H3220" s="4">
        <v>31306</v>
      </c>
    </row>
    <row r="3221" spans="1:8" ht="15.75">
      <c r="A3221" s="3" t="s">
        <v>14</v>
      </c>
      <c r="B3221" s="2" t="s">
        <v>2083</v>
      </c>
      <c r="C3221" s="2" t="s">
        <v>2082</v>
      </c>
      <c r="D3221" s="2" t="s">
        <v>2084</v>
      </c>
      <c r="E3221" s="4">
        <v>8</v>
      </c>
      <c r="F3221" s="4">
        <v>293120</v>
      </c>
      <c r="G3221" s="4">
        <v>29312</v>
      </c>
      <c r="H3221" s="4">
        <v>322432</v>
      </c>
    </row>
    <row r="3222" spans="1:8" ht="15.75">
      <c r="A3222" s="3" t="s">
        <v>14</v>
      </c>
      <c r="B3222" s="2" t="s">
        <v>2090</v>
      </c>
      <c r="C3222" s="2" t="s">
        <v>2089</v>
      </c>
      <c r="D3222" s="2" t="s">
        <v>2091</v>
      </c>
      <c r="E3222" s="4">
        <v>21</v>
      </c>
      <c r="F3222" s="4">
        <v>525000</v>
      </c>
      <c r="G3222" s="4">
        <v>52500</v>
      </c>
      <c r="H3222" s="4">
        <v>577500</v>
      </c>
    </row>
    <row r="3223" spans="1:8" ht="15.75">
      <c r="A3223" s="3" t="s">
        <v>14</v>
      </c>
      <c r="B3223" s="2" t="s">
        <v>2092</v>
      </c>
      <c r="C3223" s="2" t="s">
        <v>2051</v>
      </c>
      <c r="D3223" s="2" t="s">
        <v>2091</v>
      </c>
      <c r="E3223" s="4">
        <v>30</v>
      </c>
      <c r="F3223" s="4">
        <v>750000</v>
      </c>
      <c r="G3223" s="4">
        <v>75000</v>
      </c>
      <c r="H3223" s="4">
        <v>825000</v>
      </c>
    </row>
    <row r="3224" spans="1:8" ht="15.75">
      <c r="A3224" s="3" t="s">
        <v>14</v>
      </c>
      <c r="B3224" s="2" t="s">
        <v>2093</v>
      </c>
      <c r="C3224" s="2" t="s">
        <v>2059</v>
      </c>
      <c r="D3224" s="2" t="s">
        <v>2091</v>
      </c>
      <c r="E3224" s="4">
        <v>99</v>
      </c>
      <c r="F3224" s="4">
        <v>2574000</v>
      </c>
      <c r="G3224" s="4">
        <v>257400</v>
      </c>
      <c r="H3224" s="4">
        <v>2831400</v>
      </c>
    </row>
    <row r="3225" spans="1:8" ht="15.75">
      <c r="A3225" s="3" t="s">
        <v>14</v>
      </c>
      <c r="B3225" s="2" t="s">
        <v>2095</v>
      </c>
      <c r="C3225" s="2" t="s">
        <v>2077</v>
      </c>
      <c r="D3225" s="2" t="s">
        <v>2091</v>
      </c>
      <c r="E3225" s="4">
        <v>1</v>
      </c>
      <c r="F3225" s="4">
        <v>27000</v>
      </c>
      <c r="G3225" s="4">
        <v>2700</v>
      </c>
      <c r="H3225" s="4">
        <v>29700</v>
      </c>
    </row>
    <row r="3226" spans="1:8" ht="15.75">
      <c r="A3226" s="3" t="s">
        <v>14</v>
      </c>
      <c r="B3226" s="2" t="s">
        <v>2120</v>
      </c>
      <c r="C3226" s="2" t="s">
        <v>2113</v>
      </c>
      <c r="D3226" s="2" t="s">
        <v>2121</v>
      </c>
      <c r="E3226" s="4">
        <v>1</v>
      </c>
      <c r="F3226" s="4">
        <v>62000</v>
      </c>
      <c r="G3226" s="4">
        <v>6200</v>
      </c>
      <c r="H3226" s="4">
        <v>68200</v>
      </c>
    </row>
    <row r="3227" spans="1:8" ht="15.75">
      <c r="A3227" s="3" t="s">
        <v>14</v>
      </c>
      <c r="B3227" s="2" t="s">
        <v>2122</v>
      </c>
      <c r="C3227" s="2" t="s">
        <v>2113</v>
      </c>
      <c r="D3227" s="2" t="s">
        <v>2123</v>
      </c>
      <c r="E3227" s="4">
        <v>1</v>
      </c>
      <c r="F3227" s="4">
        <v>63000</v>
      </c>
      <c r="G3227" s="4">
        <v>6300</v>
      </c>
      <c r="H3227" s="4">
        <v>69300</v>
      </c>
    </row>
    <row r="3228" spans="1:8" ht="15.75">
      <c r="A3228" s="3" t="s">
        <v>14</v>
      </c>
      <c r="B3228" s="2" t="s">
        <v>2124</v>
      </c>
      <c r="C3228" s="2" t="s">
        <v>2113</v>
      </c>
      <c r="D3228" s="2" t="s">
        <v>2125</v>
      </c>
      <c r="E3228" s="4">
        <v>23</v>
      </c>
      <c r="F3228" s="4">
        <v>1219000</v>
      </c>
      <c r="G3228" s="4">
        <v>121900</v>
      </c>
      <c r="H3228" s="4">
        <v>1340900</v>
      </c>
    </row>
    <row r="3229" spans="1:8" ht="15.75">
      <c r="A3229" s="3" t="s">
        <v>14</v>
      </c>
      <c r="B3229" s="2" t="s">
        <v>2129</v>
      </c>
      <c r="C3229" s="2" t="s">
        <v>2126</v>
      </c>
      <c r="D3229" s="2" t="s">
        <v>2130</v>
      </c>
      <c r="E3229" s="4">
        <v>24</v>
      </c>
      <c r="F3229" s="4">
        <v>905760</v>
      </c>
      <c r="G3229" s="4">
        <v>90576</v>
      </c>
      <c r="H3229" s="4">
        <v>996336</v>
      </c>
    </row>
    <row r="3230" spans="1:8" ht="15.75">
      <c r="A3230" s="3" t="s">
        <v>14</v>
      </c>
      <c r="B3230" s="2" t="s">
        <v>2133</v>
      </c>
      <c r="C3230" s="2" t="s">
        <v>2126</v>
      </c>
      <c r="D3230" s="2" t="s">
        <v>2134</v>
      </c>
      <c r="E3230" s="4">
        <v>2</v>
      </c>
      <c r="F3230" s="4">
        <v>78180</v>
      </c>
      <c r="G3230" s="4">
        <v>7818</v>
      </c>
      <c r="H3230" s="4">
        <v>85998</v>
      </c>
    </row>
    <row r="3231" spans="1:8" ht="15.75">
      <c r="A3231" s="3" t="s">
        <v>14</v>
      </c>
      <c r="B3231" s="2" t="s">
        <v>2138</v>
      </c>
      <c r="C3231" s="2" t="s">
        <v>2126</v>
      </c>
      <c r="D3231" s="2" t="s">
        <v>2139</v>
      </c>
      <c r="E3231" s="4">
        <v>6</v>
      </c>
      <c r="F3231" s="4">
        <v>252000</v>
      </c>
      <c r="G3231" s="4">
        <v>25200</v>
      </c>
      <c r="H3231" s="4">
        <v>277200</v>
      </c>
    </row>
    <row r="3232" spans="1:8" ht="15.75">
      <c r="A3232" s="3" t="s">
        <v>14</v>
      </c>
      <c r="B3232" s="2" t="s">
        <v>2140</v>
      </c>
      <c r="C3232" s="2" t="s">
        <v>2126</v>
      </c>
      <c r="D3232" s="2" t="s">
        <v>2110</v>
      </c>
      <c r="E3232" s="4">
        <v>8</v>
      </c>
      <c r="F3232" s="4">
        <v>352000</v>
      </c>
      <c r="G3232" s="4">
        <v>35200</v>
      </c>
      <c r="H3232" s="4">
        <v>387200</v>
      </c>
    </row>
    <row r="3233" spans="1:8" ht="15.75">
      <c r="A3233" s="3" t="s">
        <v>14</v>
      </c>
      <c r="B3233" s="2" t="s">
        <v>2141</v>
      </c>
      <c r="C3233" s="2" t="s">
        <v>2126</v>
      </c>
      <c r="D3233" s="2" t="s">
        <v>2112</v>
      </c>
      <c r="E3233" s="4">
        <v>40</v>
      </c>
      <c r="F3233" s="4">
        <v>1760000</v>
      </c>
      <c r="G3233" s="4">
        <v>176000</v>
      </c>
      <c r="H3233" s="4">
        <v>1936000</v>
      </c>
    </row>
    <row r="3234" spans="1:8" ht="15.75">
      <c r="A3234" s="3" t="s">
        <v>14</v>
      </c>
      <c r="B3234" s="2" t="s">
        <v>2150</v>
      </c>
      <c r="C3234" s="2" t="s">
        <v>2149</v>
      </c>
      <c r="D3234" s="2" t="s">
        <v>2151</v>
      </c>
      <c r="E3234" s="4">
        <v>3</v>
      </c>
      <c r="F3234" s="4">
        <v>198240</v>
      </c>
      <c r="G3234" s="4">
        <v>19824</v>
      </c>
      <c r="H3234" s="4">
        <v>218064</v>
      </c>
    </row>
    <row r="3235" spans="1:8" ht="15.75">
      <c r="A3235" s="3" t="s">
        <v>14</v>
      </c>
      <c r="B3235" s="2" t="s">
        <v>2161</v>
      </c>
      <c r="C3235" s="2" t="s">
        <v>2160</v>
      </c>
      <c r="D3235" s="2" t="s">
        <v>2162</v>
      </c>
      <c r="E3235" s="4">
        <v>4</v>
      </c>
      <c r="F3235" s="4">
        <v>319400</v>
      </c>
      <c r="G3235" s="4">
        <v>31940</v>
      </c>
      <c r="H3235" s="4">
        <v>351340</v>
      </c>
    </row>
    <row r="3236" spans="1:8" ht="15.75">
      <c r="A3236" s="3" t="s">
        <v>14</v>
      </c>
      <c r="B3236" s="2" t="s">
        <v>2163</v>
      </c>
      <c r="C3236" s="2" t="s">
        <v>2160</v>
      </c>
      <c r="D3236" s="2" t="s">
        <v>2164</v>
      </c>
      <c r="E3236" s="4"/>
      <c r="F3236" s="4"/>
      <c r="G3236" s="4"/>
      <c r="H3236" s="4"/>
    </row>
    <row r="3237" spans="1:8" ht="15.75">
      <c r="A3237" s="3" t="s">
        <v>14</v>
      </c>
      <c r="B3237" s="2" t="s">
        <v>2168</v>
      </c>
      <c r="C3237" s="2" t="s">
        <v>2167</v>
      </c>
      <c r="D3237" s="2" t="s">
        <v>2169</v>
      </c>
      <c r="E3237" s="4">
        <v>10</v>
      </c>
      <c r="F3237" s="4">
        <v>400000</v>
      </c>
      <c r="G3237" s="4">
        <v>40000</v>
      </c>
      <c r="H3237" s="4">
        <v>440000</v>
      </c>
    </row>
    <row r="3238" spans="1:8" ht="15.75">
      <c r="A3238" s="3" t="s">
        <v>14</v>
      </c>
      <c r="B3238" s="2" t="s">
        <v>2171</v>
      </c>
      <c r="C3238" s="2" t="s">
        <v>2170</v>
      </c>
      <c r="D3238" s="2" t="s">
        <v>2172</v>
      </c>
      <c r="E3238" s="4">
        <v>109</v>
      </c>
      <c r="F3238" s="4">
        <v>4360000</v>
      </c>
      <c r="G3238" s="4">
        <v>436000</v>
      </c>
      <c r="H3238" s="4">
        <v>4796000</v>
      </c>
    </row>
    <row r="3239" spans="1:8" ht="15.75">
      <c r="A3239" s="3" t="s">
        <v>14</v>
      </c>
      <c r="B3239" s="2" t="s">
        <v>2174</v>
      </c>
      <c r="C3239" s="2" t="s">
        <v>2173</v>
      </c>
      <c r="D3239" s="2" t="s">
        <v>2175</v>
      </c>
      <c r="E3239" s="4">
        <v>62</v>
      </c>
      <c r="F3239" s="4">
        <v>3367840</v>
      </c>
      <c r="G3239" s="4">
        <v>336784</v>
      </c>
      <c r="H3239" s="4">
        <v>3704624</v>
      </c>
    </row>
    <row r="3240" spans="1:8" ht="15.75">
      <c r="A3240" s="3" t="s">
        <v>14</v>
      </c>
      <c r="B3240" s="2" t="s">
        <v>2177</v>
      </c>
      <c r="C3240" s="2" t="s">
        <v>2176</v>
      </c>
      <c r="D3240" s="2" t="s">
        <v>2178</v>
      </c>
      <c r="E3240" s="4">
        <v>247</v>
      </c>
      <c r="F3240" s="4">
        <v>5928000</v>
      </c>
      <c r="G3240" s="4">
        <v>592800</v>
      </c>
      <c r="H3240" s="4">
        <v>6520800</v>
      </c>
    </row>
    <row r="3241" spans="1:8" ht="15.75">
      <c r="A3241" s="3" t="s">
        <v>14</v>
      </c>
      <c r="B3241" s="2" t="s">
        <v>2180</v>
      </c>
      <c r="C3241" s="2" t="s">
        <v>2179</v>
      </c>
      <c r="D3241" s="2" t="s">
        <v>2181</v>
      </c>
      <c r="E3241" s="4">
        <v>833</v>
      </c>
      <c r="F3241" s="4">
        <v>17002800</v>
      </c>
      <c r="G3241" s="4">
        <v>1700280</v>
      </c>
      <c r="H3241" s="4">
        <v>18703080</v>
      </c>
    </row>
    <row r="3242" spans="1:8" ht="15.75">
      <c r="A3242" s="3" t="s">
        <v>14</v>
      </c>
      <c r="B3242" s="2" t="s">
        <v>2183</v>
      </c>
      <c r="C3242" s="2" t="s">
        <v>2182</v>
      </c>
      <c r="D3242" s="2" t="s">
        <v>2185</v>
      </c>
      <c r="E3242" s="4">
        <v>20</v>
      </c>
      <c r="F3242" s="4">
        <v>520000</v>
      </c>
      <c r="G3242" s="4">
        <v>52000</v>
      </c>
      <c r="H3242" s="4">
        <v>572000</v>
      </c>
    </row>
    <row r="3243" spans="1:8" ht="15.75">
      <c r="A3243" s="3" t="s">
        <v>14</v>
      </c>
      <c r="B3243" s="2" t="s">
        <v>2187</v>
      </c>
      <c r="C3243" s="2" t="s">
        <v>2186</v>
      </c>
      <c r="D3243" s="2" t="s">
        <v>2188</v>
      </c>
      <c r="E3243" s="4">
        <v>481</v>
      </c>
      <c r="F3243" s="4">
        <v>14189500</v>
      </c>
      <c r="G3243" s="4">
        <v>1418950</v>
      </c>
      <c r="H3243" s="4">
        <v>15608450</v>
      </c>
    </row>
    <row r="3244" spans="1:8" ht="15.75">
      <c r="A3244" s="3" t="s">
        <v>14</v>
      </c>
      <c r="B3244" s="2" t="s">
        <v>2197</v>
      </c>
      <c r="C3244" s="2" t="s">
        <v>2186</v>
      </c>
      <c r="D3244" s="2" t="s">
        <v>2198</v>
      </c>
      <c r="E3244" s="4">
        <v>120</v>
      </c>
      <c r="F3244" s="4">
        <v>3534000</v>
      </c>
      <c r="G3244" s="4">
        <v>353400</v>
      </c>
      <c r="H3244" s="4">
        <v>3887400</v>
      </c>
    </row>
    <row r="3245" spans="1:8" ht="15.75">
      <c r="A3245" s="3" t="s">
        <v>14</v>
      </c>
      <c r="B3245" s="2" t="s">
        <v>2201</v>
      </c>
      <c r="C3245" s="2" t="s">
        <v>2186</v>
      </c>
      <c r="D3245" s="2" t="s">
        <v>2202</v>
      </c>
      <c r="E3245" s="4">
        <v>255</v>
      </c>
      <c r="F3245" s="4">
        <v>6276000</v>
      </c>
      <c r="G3245" s="4">
        <v>627600</v>
      </c>
      <c r="H3245" s="4">
        <v>6903600</v>
      </c>
    </row>
    <row r="3246" spans="1:8" ht="15.75">
      <c r="A3246" s="3" t="s">
        <v>14</v>
      </c>
      <c r="B3246" s="2" t="s">
        <v>2207</v>
      </c>
      <c r="C3246" s="2" t="s">
        <v>2186</v>
      </c>
      <c r="D3246" s="2" t="s">
        <v>2208</v>
      </c>
      <c r="E3246" s="4">
        <v>35</v>
      </c>
      <c r="F3246" s="4">
        <v>847000</v>
      </c>
      <c r="G3246" s="4">
        <v>84700</v>
      </c>
      <c r="H3246" s="4">
        <v>931700</v>
      </c>
    </row>
    <row r="3247" spans="1:8" ht="15.75">
      <c r="A3247" s="3" t="s">
        <v>14</v>
      </c>
      <c r="B3247" s="2" t="s">
        <v>2218</v>
      </c>
      <c r="C3247" s="2" t="s">
        <v>2217</v>
      </c>
      <c r="D3247" s="2" t="s">
        <v>2219</v>
      </c>
      <c r="E3247" s="4">
        <v>20</v>
      </c>
      <c r="F3247" s="4">
        <v>480200</v>
      </c>
      <c r="G3247" s="4">
        <v>48020</v>
      </c>
      <c r="H3247" s="4">
        <v>528220</v>
      </c>
    </row>
    <row r="3248" spans="1:8" ht="15.75">
      <c r="A3248" s="3" t="s">
        <v>14</v>
      </c>
      <c r="B3248" s="2" t="s">
        <v>2222</v>
      </c>
      <c r="C3248" s="2" t="s">
        <v>2221</v>
      </c>
      <c r="D3248" s="2" t="s">
        <v>2223</v>
      </c>
      <c r="E3248" s="4">
        <v>310</v>
      </c>
      <c r="F3248" s="4">
        <v>8680000</v>
      </c>
      <c r="G3248" s="4">
        <v>868000</v>
      </c>
      <c r="H3248" s="4">
        <v>9548000</v>
      </c>
    </row>
    <row r="3249" spans="1:8" ht="15.75">
      <c r="A3249" s="3" t="s">
        <v>14</v>
      </c>
      <c r="B3249" s="2" t="s">
        <v>2242</v>
      </c>
      <c r="C3249" s="2" t="s">
        <v>2241</v>
      </c>
      <c r="D3249" s="2" t="s">
        <v>2243</v>
      </c>
      <c r="E3249" s="4">
        <v>34</v>
      </c>
      <c r="F3249" s="4">
        <v>1374240</v>
      </c>
      <c r="G3249" s="4">
        <v>137424</v>
      </c>
      <c r="H3249" s="4">
        <v>1511664</v>
      </c>
    </row>
    <row r="3250" spans="1:8" ht="15.75">
      <c r="A3250" s="3" t="s">
        <v>14</v>
      </c>
      <c r="B3250" s="2" t="s">
        <v>2244</v>
      </c>
      <c r="C3250" s="2" t="s">
        <v>2241</v>
      </c>
      <c r="D3250" s="2" t="s">
        <v>2246</v>
      </c>
      <c r="E3250" s="4">
        <v>16</v>
      </c>
      <c r="F3250" s="4">
        <v>720000</v>
      </c>
      <c r="G3250" s="4">
        <v>72000</v>
      </c>
      <c r="H3250" s="4">
        <v>792000</v>
      </c>
    </row>
    <row r="3251" spans="1:8" ht="15.75">
      <c r="A3251" s="3" t="s">
        <v>14</v>
      </c>
      <c r="B3251" s="2" t="s">
        <v>2255</v>
      </c>
      <c r="C3251" s="2" t="s">
        <v>2254</v>
      </c>
      <c r="D3251" s="2" t="s">
        <v>2256</v>
      </c>
      <c r="E3251" s="4">
        <v>30</v>
      </c>
      <c r="F3251" s="4">
        <v>255900</v>
      </c>
      <c r="G3251" s="4">
        <v>25590</v>
      </c>
      <c r="H3251" s="4">
        <v>281490</v>
      </c>
    </row>
    <row r="3252" spans="1:8" ht="15.75">
      <c r="A3252" s="3" t="s">
        <v>14</v>
      </c>
      <c r="B3252" s="2" t="s">
        <v>2264</v>
      </c>
      <c r="C3252" s="2" t="s">
        <v>2263</v>
      </c>
      <c r="D3252" s="2" t="s">
        <v>2265</v>
      </c>
      <c r="E3252" s="4">
        <v>380</v>
      </c>
      <c r="F3252" s="4">
        <v>3203400</v>
      </c>
      <c r="G3252" s="4">
        <v>320340</v>
      </c>
      <c r="H3252" s="4">
        <v>3523740</v>
      </c>
    </row>
    <row r="3253" spans="1:8" ht="15.75">
      <c r="A3253" s="3" t="s">
        <v>14</v>
      </c>
      <c r="B3253" s="2" t="s">
        <v>2267</v>
      </c>
      <c r="C3253" s="2" t="s">
        <v>2266</v>
      </c>
      <c r="D3253" s="2" t="s">
        <v>2268</v>
      </c>
      <c r="E3253" s="4">
        <v>980</v>
      </c>
      <c r="F3253" s="4">
        <v>11240600</v>
      </c>
      <c r="G3253" s="4">
        <v>1124060</v>
      </c>
      <c r="H3253" s="4">
        <v>12364660</v>
      </c>
    </row>
    <row r="3254" spans="1:8" ht="15.75">
      <c r="A3254" s="3" t="s">
        <v>14</v>
      </c>
      <c r="B3254" s="2" t="s">
        <v>2270</v>
      </c>
      <c r="C3254" s="2" t="s">
        <v>2269</v>
      </c>
      <c r="D3254" s="2" t="s">
        <v>2271</v>
      </c>
      <c r="E3254" s="4">
        <v>230</v>
      </c>
      <c r="F3254" s="4">
        <v>4169900</v>
      </c>
      <c r="G3254" s="4">
        <v>416990</v>
      </c>
      <c r="H3254" s="4">
        <v>4586890</v>
      </c>
    </row>
    <row r="3255" spans="1:8" ht="15.75">
      <c r="A3255" s="3" t="s">
        <v>14</v>
      </c>
      <c r="B3255" s="2" t="s">
        <v>2273</v>
      </c>
      <c r="C3255" s="2" t="s">
        <v>2272</v>
      </c>
      <c r="D3255" s="2" t="s">
        <v>2274</v>
      </c>
      <c r="E3255" s="4">
        <v>451</v>
      </c>
      <c r="F3255" s="4">
        <v>8612800</v>
      </c>
      <c r="G3255" s="4">
        <v>861280</v>
      </c>
      <c r="H3255" s="4">
        <v>9474080</v>
      </c>
    </row>
    <row r="3256" spans="1:8" ht="15.75">
      <c r="A3256" s="3" t="s">
        <v>14</v>
      </c>
      <c r="B3256" s="2" t="s">
        <v>2313</v>
      </c>
      <c r="C3256" s="2" t="s">
        <v>2312</v>
      </c>
      <c r="D3256" s="2" t="s">
        <v>2314</v>
      </c>
      <c r="E3256" s="4">
        <v>40</v>
      </c>
      <c r="F3256" s="4">
        <v>168600</v>
      </c>
      <c r="G3256" s="4">
        <v>16860</v>
      </c>
      <c r="H3256" s="4">
        <v>185460</v>
      </c>
    </row>
    <row r="3257" spans="1:8" ht="15.75">
      <c r="A3257" s="3" t="s">
        <v>14</v>
      </c>
      <c r="B3257" s="2" t="s">
        <v>2327</v>
      </c>
      <c r="C3257" s="2" t="s">
        <v>264</v>
      </c>
      <c r="D3257" s="2" t="s">
        <v>2328</v>
      </c>
      <c r="E3257" s="4">
        <v>10</v>
      </c>
      <c r="F3257" s="4">
        <v>191000</v>
      </c>
      <c r="G3257" s="4">
        <v>19100</v>
      </c>
      <c r="H3257" s="4">
        <v>210100</v>
      </c>
    </row>
    <row r="3258" spans="1:8" ht="15.75">
      <c r="A3258" s="3" t="s">
        <v>14</v>
      </c>
      <c r="B3258" s="2" t="s">
        <v>2335</v>
      </c>
      <c r="C3258" s="2" t="s">
        <v>252</v>
      </c>
      <c r="D3258" s="2" t="s">
        <v>2336</v>
      </c>
      <c r="E3258" s="4">
        <v>22</v>
      </c>
      <c r="F3258" s="4">
        <v>243804</v>
      </c>
      <c r="G3258" s="4">
        <v>24380</v>
      </c>
      <c r="H3258" s="4">
        <v>268184</v>
      </c>
    </row>
    <row r="3259" spans="1:8" ht="15.75">
      <c r="A3259" s="3" t="s">
        <v>14</v>
      </c>
      <c r="B3259" s="2" t="s">
        <v>2339</v>
      </c>
      <c r="C3259" s="2" t="s">
        <v>299</v>
      </c>
      <c r="D3259" s="2" t="s">
        <v>2340</v>
      </c>
      <c r="E3259" s="4">
        <v>30</v>
      </c>
      <c r="F3259" s="4">
        <v>86550</v>
      </c>
      <c r="G3259" s="4">
        <v>8655</v>
      </c>
      <c r="H3259" s="4">
        <v>95205</v>
      </c>
    </row>
    <row r="3260" spans="1:8" ht="15.75">
      <c r="A3260" s="3" t="s">
        <v>14</v>
      </c>
      <c r="B3260" s="2" t="s">
        <v>2343</v>
      </c>
      <c r="C3260" s="2" t="s">
        <v>299</v>
      </c>
      <c r="D3260" s="2" t="s">
        <v>2344</v>
      </c>
      <c r="E3260" s="4">
        <v>10</v>
      </c>
      <c r="F3260" s="4">
        <v>101620</v>
      </c>
      <c r="G3260" s="4">
        <v>10162</v>
      </c>
      <c r="H3260" s="4">
        <v>111782</v>
      </c>
    </row>
    <row r="3261" spans="1:8" ht="15.75">
      <c r="A3261" s="3" t="s">
        <v>14</v>
      </c>
      <c r="B3261" s="2" t="s">
        <v>2359</v>
      </c>
      <c r="C3261" s="2" t="s">
        <v>312</v>
      </c>
      <c r="D3261" s="2" t="s">
        <v>2360</v>
      </c>
      <c r="E3261" s="4">
        <v>10</v>
      </c>
      <c r="F3261" s="4">
        <v>82740</v>
      </c>
      <c r="G3261" s="4">
        <v>8274</v>
      </c>
      <c r="H3261" s="4">
        <v>91014</v>
      </c>
    </row>
    <row r="3262" spans="1:8" ht="15.75">
      <c r="A3262" s="3" t="s">
        <v>14</v>
      </c>
      <c r="B3262" s="2" t="s">
        <v>2367</v>
      </c>
      <c r="C3262" s="2" t="s">
        <v>314</v>
      </c>
      <c r="D3262" s="2" t="s">
        <v>2368</v>
      </c>
      <c r="E3262" s="4">
        <v>15</v>
      </c>
      <c r="F3262" s="4">
        <v>60225</v>
      </c>
      <c r="G3262" s="4">
        <v>6023</v>
      </c>
      <c r="H3262" s="4">
        <v>66248</v>
      </c>
    </row>
    <row r="3263" spans="1:8" ht="15.75">
      <c r="A3263" s="3" t="s">
        <v>14</v>
      </c>
      <c r="B3263" s="2" t="s">
        <v>2369</v>
      </c>
      <c r="C3263" s="2" t="s">
        <v>318</v>
      </c>
      <c r="D3263" s="2" t="s">
        <v>2370</v>
      </c>
      <c r="E3263" s="4">
        <v>10</v>
      </c>
      <c r="F3263" s="4">
        <v>47780</v>
      </c>
      <c r="G3263" s="4">
        <v>4778</v>
      </c>
      <c r="H3263" s="4">
        <v>52558</v>
      </c>
    </row>
    <row r="3264" spans="1:8" ht="15.75">
      <c r="A3264" s="3" t="s">
        <v>14</v>
      </c>
      <c r="B3264" s="2" t="s">
        <v>2371</v>
      </c>
      <c r="C3264" s="2" t="s">
        <v>318</v>
      </c>
      <c r="D3264" s="2" t="s">
        <v>2372</v>
      </c>
      <c r="E3264" s="4">
        <v>20</v>
      </c>
      <c r="F3264" s="4">
        <v>72680</v>
      </c>
      <c r="G3264" s="4">
        <v>7268</v>
      </c>
      <c r="H3264" s="4">
        <v>79948</v>
      </c>
    </row>
    <row r="3265" spans="1:8" ht="15.75">
      <c r="A3265" s="3" t="s">
        <v>14</v>
      </c>
      <c r="B3265" s="2" t="s">
        <v>2375</v>
      </c>
      <c r="C3265" s="2" t="s">
        <v>236</v>
      </c>
      <c r="D3265" s="2" t="s">
        <v>2376</v>
      </c>
      <c r="E3265" s="4">
        <v>54</v>
      </c>
      <c r="F3265" s="4">
        <v>605718</v>
      </c>
      <c r="G3265" s="4">
        <v>60572</v>
      </c>
      <c r="H3265" s="4">
        <v>666290</v>
      </c>
    </row>
    <row r="3266" spans="1:8" ht="15.75">
      <c r="A3266" s="3" t="s">
        <v>14</v>
      </c>
      <c r="B3266" s="2" t="s">
        <v>2385</v>
      </c>
      <c r="C3266" s="2" t="s">
        <v>252</v>
      </c>
      <c r="D3266" s="2" t="s">
        <v>2386</v>
      </c>
      <c r="E3266" s="4">
        <v>40</v>
      </c>
      <c r="F3266" s="4">
        <v>325280</v>
      </c>
      <c r="G3266" s="4">
        <v>32528</v>
      </c>
      <c r="H3266" s="4">
        <v>357808</v>
      </c>
    </row>
    <row r="3267" spans="1:8" ht="15.75">
      <c r="A3267" s="3" t="s">
        <v>14</v>
      </c>
      <c r="B3267" s="2" t="s">
        <v>2387</v>
      </c>
      <c r="C3267" s="2" t="s">
        <v>252</v>
      </c>
      <c r="D3267" s="2" t="s">
        <v>2388</v>
      </c>
      <c r="E3267" s="4">
        <v>8</v>
      </c>
      <c r="F3267" s="4">
        <v>76856</v>
      </c>
      <c r="G3267" s="4">
        <v>7686</v>
      </c>
      <c r="H3267" s="4">
        <v>84542</v>
      </c>
    </row>
    <row r="3268" spans="1:8" ht="15.75">
      <c r="A3268" s="3" t="s">
        <v>14</v>
      </c>
      <c r="B3268" s="2" t="s">
        <v>2389</v>
      </c>
      <c r="C3268" s="2" t="s">
        <v>252</v>
      </c>
      <c r="D3268" s="2" t="s">
        <v>2390</v>
      </c>
      <c r="E3268" s="4"/>
      <c r="F3268" s="4"/>
      <c r="G3268" s="4"/>
      <c r="H3268" s="4"/>
    </row>
    <row r="3269" spans="1:8" ht="15.75">
      <c r="A3269" s="3" t="s">
        <v>14</v>
      </c>
      <c r="B3269" s="2" t="s">
        <v>2393</v>
      </c>
      <c r="C3269" s="2" t="s">
        <v>236</v>
      </c>
      <c r="D3269" s="2" t="s">
        <v>2394</v>
      </c>
      <c r="E3269" s="4">
        <v>10</v>
      </c>
      <c r="F3269" s="4">
        <v>47770</v>
      </c>
      <c r="G3269" s="4">
        <v>4777</v>
      </c>
      <c r="H3269" s="4">
        <v>52547</v>
      </c>
    </row>
    <row r="3270" spans="1:8" ht="15.75">
      <c r="A3270" s="3" t="s">
        <v>14</v>
      </c>
      <c r="B3270" s="2" t="s">
        <v>2397</v>
      </c>
      <c r="C3270" s="2" t="s">
        <v>236</v>
      </c>
      <c r="D3270" s="2" t="s">
        <v>2398</v>
      </c>
      <c r="E3270" s="4">
        <v>28</v>
      </c>
      <c r="F3270" s="4">
        <v>150612</v>
      </c>
      <c r="G3270" s="4">
        <v>15062</v>
      </c>
      <c r="H3270" s="4">
        <v>165674</v>
      </c>
    </row>
    <row r="3271" spans="1:8" ht="15.75">
      <c r="A3271" s="3" t="s">
        <v>14</v>
      </c>
      <c r="B3271" s="2" t="s">
        <v>2400</v>
      </c>
      <c r="C3271" s="2" t="s">
        <v>236</v>
      </c>
      <c r="D3271" s="2" t="s">
        <v>2401</v>
      </c>
      <c r="E3271" s="4">
        <v>26</v>
      </c>
      <c r="F3271" s="4">
        <v>178204</v>
      </c>
      <c r="G3271" s="4">
        <v>17820</v>
      </c>
      <c r="H3271" s="4">
        <v>196024</v>
      </c>
    </row>
    <row r="3272" spans="1:8" ht="15.75">
      <c r="A3272" s="3" t="s">
        <v>14</v>
      </c>
      <c r="B3272" s="2" t="s">
        <v>2402</v>
      </c>
      <c r="C3272" s="2" t="s">
        <v>236</v>
      </c>
      <c r="D3272" s="2" t="s">
        <v>2403</v>
      </c>
      <c r="E3272" s="4">
        <v>34</v>
      </c>
      <c r="F3272" s="4">
        <v>281078</v>
      </c>
      <c r="G3272" s="4">
        <v>28108</v>
      </c>
      <c r="H3272" s="4">
        <v>309186</v>
      </c>
    </row>
    <row r="3273" spans="1:8" ht="15.75">
      <c r="A3273" s="3" t="s">
        <v>14</v>
      </c>
      <c r="B3273" s="2" t="s">
        <v>2404</v>
      </c>
      <c r="C3273" s="2" t="s">
        <v>236</v>
      </c>
      <c r="D3273" s="2" t="s">
        <v>2405</v>
      </c>
      <c r="E3273" s="4">
        <v>38</v>
      </c>
      <c r="F3273" s="4">
        <v>370196</v>
      </c>
      <c r="G3273" s="4">
        <v>37020</v>
      </c>
      <c r="H3273" s="4">
        <v>407216</v>
      </c>
    </row>
    <row r="3274" spans="1:8" ht="15.75">
      <c r="A3274" s="3" t="s">
        <v>14</v>
      </c>
      <c r="B3274" s="2" t="s">
        <v>2406</v>
      </c>
      <c r="C3274" s="2" t="s">
        <v>236</v>
      </c>
      <c r="D3274" s="2" t="s">
        <v>2407</v>
      </c>
      <c r="E3274" s="4">
        <v>34</v>
      </c>
      <c r="F3274" s="4">
        <v>114376</v>
      </c>
      <c r="G3274" s="4">
        <v>11438</v>
      </c>
      <c r="H3274" s="4">
        <v>125814</v>
      </c>
    </row>
    <row r="3275" spans="1:8" ht="15.75">
      <c r="A3275" s="3" t="s">
        <v>14</v>
      </c>
      <c r="B3275" s="2" t="s">
        <v>2408</v>
      </c>
      <c r="C3275" s="2" t="s">
        <v>236</v>
      </c>
      <c r="D3275" s="2" t="s">
        <v>2409</v>
      </c>
      <c r="E3275" s="4">
        <v>4</v>
      </c>
      <c r="F3275" s="4">
        <v>15616</v>
      </c>
      <c r="G3275" s="4">
        <v>1562</v>
      </c>
      <c r="H3275" s="4">
        <v>17178</v>
      </c>
    </row>
    <row r="3276" spans="1:8" ht="15.75">
      <c r="A3276" s="3" t="s">
        <v>14</v>
      </c>
      <c r="B3276" s="2" t="s">
        <v>2415</v>
      </c>
      <c r="C3276" s="2" t="s">
        <v>223</v>
      </c>
      <c r="D3276" s="2" t="s">
        <v>2416</v>
      </c>
      <c r="E3276" s="4">
        <v>16</v>
      </c>
      <c r="F3276" s="4">
        <v>107840</v>
      </c>
      <c r="G3276" s="4">
        <v>10784</v>
      </c>
      <c r="H3276" s="4">
        <v>118624</v>
      </c>
    </row>
    <row r="3277" spans="1:8" ht="15.75">
      <c r="A3277" s="3" t="s">
        <v>14</v>
      </c>
      <c r="B3277" s="2" t="s">
        <v>2432</v>
      </c>
      <c r="C3277" s="2" t="s">
        <v>267</v>
      </c>
      <c r="D3277" s="2" t="s">
        <v>2433</v>
      </c>
      <c r="E3277" s="4">
        <v>40</v>
      </c>
      <c r="F3277" s="4">
        <v>199600</v>
      </c>
      <c r="G3277" s="4">
        <v>19960</v>
      </c>
      <c r="H3277" s="4">
        <v>219560</v>
      </c>
    </row>
    <row r="3278" spans="1:8" ht="15.75">
      <c r="A3278" s="3" t="s">
        <v>14</v>
      </c>
      <c r="B3278" s="2" t="s">
        <v>2436</v>
      </c>
      <c r="C3278" s="2" t="s">
        <v>267</v>
      </c>
      <c r="D3278" s="2" t="s">
        <v>2437</v>
      </c>
      <c r="E3278" s="4">
        <v>148</v>
      </c>
      <c r="F3278" s="4">
        <v>730860</v>
      </c>
      <c r="G3278" s="4">
        <v>73086</v>
      </c>
      <c r="H3278" s="4">
        <v>803946</v>
      </c>
    </row>
    <row r="3279" spans="1:8" ht="15.75">
      <c r="A3279" s="3" t="s">
        <v>14</v>
      </c>
      <c r="B3279" s="2" t="s">
        <v>2440</v>
      </c>
      <c r="C3279" s="2" t="s">
        <v>267</v>
      </c>
      <c r="D3279" s="2" t="s">
        <v>2441</v>
      </c>
      <c r="E3279" s="4">
        <v>112</v>
      </c>
      <c r="F3279" s="4">
        <v>822416</v>
      </c>
      <c r="G3279" s="4">
        <v>82242</v>
      </c>
      <c r="H3279" s="4">
        <v>904658</v>
      </c>
    </row>
    <row r="3280" spans="1:8" ht="15.75">
      <c r="A3280" s="3" t="s">
        <v>14</v>
      </c>
      <c r="B3280" s="2" t="s">
        <v>2442</v>
      </c>
      <c r="C3280" s="2" t="s">
        <v>267</v>
      </c>
      <c r="D3280" s="2" t="s">
        <v>2443</v>
      </c>
      <c r="E3280" s="4">
        <v>50</v>
      </c>
      <c r="F3280" s="4">
        <v>424350</v>
      </c>
      <c r="G3280" s="4">
        <v>42435</v>
      </c>
      <c r="H3280" s="4">
        <v>466785</v>
      </c>
    </row>
    <row r="3281" spans="1:8" ht="15.75">
      <c r="A3281" s="3" t="s">
        <v>14</v>
      </c>
      <c r="B3281" s="2" t="s">
        <v>2444</v>
      </c>
      <c r="C3281" s="2" t="s">
        <v>267</v>
      </c>
      <c r="D3281" s="2" t="s">
        <v>2445</v>
      </c>
      <c r="E3281" s="4">
        <v>17</v>
      </c>
      <c r="F3281" s="4">
        <v>163710</v>
      </c>
      <c r="G3281" s="4">
        <v>16371</v>
      </c>
      <c r="H3281" s="4">
        <v>180081</v>
      </c>
    </row>
    <row r="3282" spans="1:8" ht="15.75">
      <c r="A3282" s="3" t="s">
        <v>14</v>
      </c>
      <c r="B3282" s="2" t="s">
        <v>2457</v>
      </c>
      <c r="C3282" s="2" t="s">
        <v>267</v>
      </c>
      <c r="D3282" s="2" t="s">
        <v>2458</v>
      </c>
      <c r="E3282" s="4">
        <v>5</v>
      </c>
      <c r="F3282" s="4">
        <v>25565</v>
      </c>
      <c r="G3282" s="4">
        <v>2556</v>
      </c>
      <c r="H3282" s="4">
        <v>28121</v>
      </c>
    </row>
    <row r="3283" spans="1:8" ht="15.75">
      <c r="A3283" s="3" t="s">
        <v>14</v>
      </c>
      <c r="B3283" s="2" t="s">
        <v>2463</v>
      </c>
      <c r="C3283" s="2" t="s">
        <v>271</v>
      </c>
      <c r="D3283" s="2" t="s">
        <v>2464</v>
      </c>
      <c r="E3283" s="4">
        <v>90</v>
      </c>
      <c r="F3283" s="4">
        <v>547560</v>
      </c>
      <c r="G3283" s="4">
        <v>54756</v>
      </c>
      <c r="H3283" s="4">
        <v>602316</v>
      </c>
    </row>
    <row r="3284" spans="1:8" ht="15.75">
      <c r="A3284" s="3" t="s">
        <v>14</v>
      </c>
      <c r="B3284" s="2" t="s">
        <v>2465</v>
      </c>
      <c r="C3284" s="2" t="s">
        <v>271</v>
      </c>
      <c r="D3284" s="2" t="s">
        <v>2466</v>
      </c>
      <c r="E3284" s="4">
        <v>85</v>
      </c>
      <c r="F3284" s="4">
        <v>609025</v>
      </c>
      <c r="G3284" s="4">
        <v>60903</v>
      </c>
      <c r="H3284" s="4">
        <v>669928</v>
      </c>
    </row>
    <row r="3285" spans="1:8" ht="15.75">
      <c r="A3285" s="3" t="s">
        <v>14</v>
      </c>
      <c r="B3285" s="2" t="s">
        <v>2467</v>
      </c>
      <c r="C3285" s="2" t="s">
        <v>271</v>
      </c>
      <c r="D3285" s="2" t="s">
        <v>2468</v>
      </c>
      <c r="E3285" s="4">
        <v>70</v>
      </c>
      <c r="F3285" s="4">
        <v>581630</v>
      </c>
      <c r="G3285" s="4">
        <v>58163</v>
      </c>
      <c r="H3285" s="4">
        <v>639793</v>
      </c>
    </row>
    <row r="3286" spans="1:8" ht="15.75">
      <c r="A3286" s="3" t="s">
        <v>14</v>
      </c>
      <c r="B3286" s="2" t="s">
        <v>2473</v>
      </c>
      <c r="C3286" s="2" t="s">
        <v>264</v>
      </c>
      <c r="D3286" s="2" t="s">
        <v>2474</v>
      </c>
      <c r="E3286" s="4">
        <v>1015</v>
      </c>
      <c r="F3286" s="4">
        <v>3834070</v>
      </c>
      <c r="G3286" s="4">
        <v>383407</v>
      </c>
      <c r="H3286" s="4">
        <v>4217477</v>
      </c>
    </row>
    <row r="3287" spans="1:8" ht="15.75">
      <c r="A3287" s="3" t="s">
        <v>14</v>
      </c>
      <c r="B3287" s="2" t="s">
        <v>2479</v>
      </c>
      <c r="C3287" s="2" t="s">
        <v>264</v>
      </c>
      <c r="D3287" s="2" t="s">
        <v>2480</v>
      </c>
      <c r="E3287" s="4">
        <v>1034</v>
      </c>
      <c r="F3287" s="4">
        <v>4872782</v>
      </c>
      <c r="G3287" s="4">
        <v>487279</v>
      </c>
      <c r="H3287" s="4">
        <v>5360061</v>
      </c>
    </row>
    <row r="3288" spans="1:8" ht="15.75">
      <c r="A3288" s="3" t="s">
        <v>14</v>
      </c>
      <c r="B3288" s="2" t="s">
        <v>2484</v>
      </c>
      <c r="C3288" s="2" t="s">
        <v>264</v>
      </c>
      <c r="D3288" s="2" t="s">
        <v>2485</v>
      </c>
      <c r="E3288" s="4">
        <v>660</v>
      </c>
      <c r="F3288" s="4">
        <v>3719100</v>
      </c>
      <c r="G3288" s="4">
        <v>371911</v>
      </c>
      <c r="H3288" s="4">
        <v>4091011</v>
      </c>
    </row>
    <row r="3289" spans="1:8" ht="15.75">
      <c r="A3289" s="3" t="s">
        <v>14</v>
      </c>
      <c r="B3289" s="2" t="s">
        <v>2486</v>
      </c>
      <c r="C3289" s="2" t="s">
        <v>264</v>
      </c>
      <c r="D3289" s="2" t="s">
        <v>2487</v>
      </c>
      <c r="E3289" s="4">
        <v>488</v>
      </c>
      <c r="F3289" s="4">
        <v>3221772</v>
      </c>
      <c r="G3289" s="4">
        <v>322179</v>
      </c>
      <c r="H3289" s="4">
        <v>3543951</v>
      </c>
    </row>
    <row r="3290" spans="1:8" ht="15.75">
      <c r="A3290" s="3" t="s">
        <v>14</v>
      </c>
      <c r="B3290" s="2" t="s">
        <v>2488</v>
      </c>
      <c r="C3290" s="2" t="s">
        <v>264</v>
      </c>
      <c r="D3290" s="2" t="s">
        <v>2489</v>
      </c>
      <c r="E3290" s="4">
        <v>130</v>
      </c>
      <c r="F3290" s="4">
        <v>311740</v>
      </c>
      <c r="G3290" s="4">
        <v>31174</v>
      </c>
      <c r="H3290" s="4">
        <v>342914</v>
      </c>
    </row>
    <row r="3291" spans="1:8" ht="15.75">
      <c r="A3291" s="3" t="s">
        <v>14</v>
      </c>
      <c r="B3291" s="2" t="s">
        <v>2490</v>
      </c>
      <c r="C3291" s="2" t="s">
        <v>264</v>
      </c>
      <c r="D3291" s="2" t="s">
        <v>2491</v>
      </c>
      <c r="E3291" s="4">
        <v>198</v>
      </c>
      <c r="F3291" s="4">
        <v>1459756</v>
      </c>
      <c r="G3291" s="4">
        <v>145976</v>
      </c>
      <c r="H3291" s="4">
        <v>1605732</v>
      </c>
    </row>
    <row r="3292" spans="1:8" ht="15.75">
      <c r="A3292" s="3" t="s">
        <v>14</v>
      </c>
      <c r="B3292" s="2" t="s">
        <v>2492</v>
      </c>
      <c r="C3292" s="2" t="s">
        <v>264</v>
      </c>
      <c r="D3292" s="2" t="s">
        <v>2493</v>
      </c>
      <c r="E3292" s="4">
        <v>60</v>
      </c>
      <c r="F3292" s="4">
        <v>617820</v>
      </c>
      <c r="G3292" s="4">
        <v>61782</v>
      </c>
      <c r="H3292" s="4">
        <v>679602</v>
      </c>
    </row>
    <row r="3293" spans="1:8" ht="15.75">
      <c r="A3293" s="3" t="s">
        <v>14</v>
      </c>
      <c r="B3293" s="2" t="s">
        <v>2494</v>
      </c>
      <c r="C3293" s="2" t="s">
        <v>264</v>
      </c>
      <c r="D3293" s="2" t="s">
        <v>2495</v>
      </c>
      <c r="E3293" s="4">
        <v>349</v>
      </c>
      <c r="F3293" s="4">
        <v>894784</v>
      </c>
      <c r="G3293" s="4">
        <v>89478</v>
      </c>
      <c r="H3293" s="4">
        <v>984262</v>
      </c>
    </row>
    <row r="3294" spans="1:8" ht="15.75">
      <c r="A3294" s="3" t="s">
        <v>14</v>
      </c>
      <c r="B3294" s="2" t="s">
        <v>2498</v>
      </c>
      <c r="C3294" s="2" t="s">
        <v>264</v>
      </c>
      <c r="D3294" s="2" t="s">
        <v>2328</v>
      </c>
      <c r="E3294" s="4">
        <v>4</v>
      </c>
      <c r="F3294" s="4">
        <v>62800</v>
      </c>
      <c r="G3294" s="4">
        <v>6280</v>
      </c>
      <c r="H3294" s="4">
        <v>69080</v>
      </c>
    </row>
    <row r="3295" spans="1:8" ht="15.75">
      <c r="A3295" s="3" t="s">
        <v>14</v>
      </c>
      <c r="B3295" s="2" t="s">
        <v>2501</v>
      </c>
      <c r="C3295" s="2" t="s">
        <v>264</v>
      </c>
      <c r="D3295" s="2" t="s">
        <v>2454</v>
      </c>
      <c r="E3295" s="4">
        <v>4</v>
      </c>
      <c r="F3295" s="4">
        <v>78308</v>
      </c>
      <c r="G3295" s="4">
        <v>7831</v>
      </c>
      <c r="H3295" s="4">
        <v>86139</v>
      </c>
    </row>
    <row r="3296" spans="1:8" ht="15.75">
      <c r="A3296" s="3" t="s">
        <v>14</v>
      </c>
      <c r="B3296" s="2" t="s">
        <v>2503</v>
      </c>
      <c r="C3296" s="2" t="s">
        <v>264</v>
      </c>
      <c r="D3296" s="2" t="s">
        <v>2504</v>
      </c>
      <c r="E3296" s="4">
        <v>66</v>
      </c>
      <c r="F3296" s="4">
        <v>200756</v>
      </c>
      <c r="G3296" s="4">
        <v>20076</v>
      </c>
      <c r="H3296" s="4">
        <v>220832</v>
      </c>
    </row>
    <row r="3297" spans="1:8" ht="15.75">
      <c r="A3297" s="3" t="s">
        <v>14</v>
      </c>
      <c r="B3297" s="2" t="s">
        <v>2509</v>
      </c>
      <c r="C3297" s="2" t="s">
        <v>264</v>
      </c>
      <c r="D3297" s="2" t="s">
        <v>2510</v>
      </c>
      <c r="E3297" s="4">
        <v>150</v>
      </c>
      <c r="F3297" s="4">
        <v>604350</v>
      </c>
      <c r="G3297" s="4">
        <v>60435</v>
      </c>
      <c r="H3297" s="4">
        <v>664785</v>
      </c>
    </row>
    <row r="3298" spans="1:8" ht="15.75">
      <c r="A3298" s="3" t="s">
        <v>14</v>
      </c>
      <c r="B3298" s="2" t="s">
        <v>2513</v>
      </c>
      <c r="C3298" s="2" t="s">
        <v>294</v>
      </c>
      <c r="D3298" s="2" t="s">
        <v>2514</v>
      </c>
      <c r="E3298" s="4">
        <v>26</v>
      </c>
      <c r="F3298" s="4">
        <v>123370</v>
      </c>
      <c r="G3298" s="4">
        <v>12337</v>
      </c>
      <c r="H3298" s="4">
        <v>135707</v>
      </c>
    </row>
    <row r="3299" spans="1:8" ht="15.75">
      <c r="A3299" s="3" t="s">
        <v>14</v>
      </c>
      <c r="B3299" s="2" t="s">
        <v>2515</v>
      </c>
      <c r="C3299" s="2" t="s">
        <v>294</v>
      </c>
      <c r="D3299" s="2" t="s">
        <v>2516</v>
      </c>
      <c r="E3299" s="4">
        <v>74</v>
      </c>
      <c r="F3299" s="4">
        <v>432841</v>
      </c>
      <c r="G3299" s="4">
        <v>43285</v>
      </c>
      <c r="H3299" s="4">
        <v>476126</v>
      </c>
    </row>
    <row r="3300" spans="1:8" ht="15.75">
      <c r="A3300" s="3" t="s">
        <v>14</v>
      </c>
      <c r="B3300" s="2" t="s">
        <v>2517</v>
      </c>
      <c r="C3300" s="2" t="s">
        <v>294</v>
      </c>
      <c r="D3300" s="2" t="s">
        <v>2518</v>
      </c>
      <c r="E3300" s="4">
        <v>50</v>
      </c>
      <c r="F3300" s="4">
        <v>146900</v>
      </c>
      <c r="G3300" s="4">
        <v>14690</v>
      </c>
      <c r="H3300" s="4">
        <v>161590</v>
      </c>
    </row>
    <row r="3301" spans="1:8" ht="15.75">
      <c r="A3301" s="3" t="s">
        <v>14</v>
      </c>
      <c r="B3301" s="2" t="s">
        <v>2521</v>
      </c>
      <c r="C3301" s="2" t="s">
        <v>294</v>
      </c>
      <c r="D3301" s="2" t="s">
        <v>2522</v>
      </c>
      <c r="E3301" s="4">
        <v>5</v>
      </c>
      <c r="F3301" s="4">
        <v>40570</v>
      </c>
      <c r="G3301" s="4">
        <v>4057</v>
      </c>
      <c r="H3301" s="4">
        <v>44627</v>
      </c>
    </row>
    <row r="3302" spans="1:8" ht="15.75">
      <c r="A3302" s="3" t="s">
        <v>14</v>
      </c>
      <c r="B3302" s="2" t="s">
        <v>2523</v>
      </c>
      <c r="C3302" s="2" t="s">
        <v>294</v>
      </c>
      <c r="D3302" s="2" t="s">
        <v>2524</v>
      </c>
      <c r="E3302" s="4">
        <v>2</v>
      </c>
      <c r="F3302" s="4">
        <v>6386</v>
      </c>
      <c r="G3302" s="4">
        <v>639</v>
      </c>
      <c r="H3302" s="4">
        <v>7025</v>
      </c>
    </row>
    <row r="3303" spans="1:8" ht="15.75">
      <c r="A3303" s="3" t="s">
        <v>14</v>
      </c>
      <c r="B3303" s="2" t="s">
        <v>2528</v>
      </c>
      <c r="C3303" s="2" t="s">
        <v>294</v>
      </c>
      <c r="D3303" s="2" t="s">
        <v>2529</v>
      </c>
      <c r="E3303" s="4">
        <v>240</v>
      </c>
      <c r="F3303" s="4">
        <v>646260</v>
      </c>
      <c r="G3303" s="4">
        <v>64626</v>
      </c>
      <c r="H3303" s="4">
        <v>710886</v>
      </c>
    </row>
    <row r="3304" spans="1:8" ht="15.75">
      <c r="A3304" s="3" t="s">
        <v>14</v>
      </c>
      <c r="B3304" s="2" t="s">
        <v>2530</v>
      </c>
      <c r="C3304" s="2" t="s">
        <v>294</v>
      </c>
      <c r="D3304" s="2" t="s">
        <v>2531</v>
      </c>
      <c r="E3304" s="4">
        <v>10</v>
      </c>
      <c r="F3304" s="4">
        <v>37620</v>
      </c>
      <c r="G3304" s="4">
        <v>3762</v>
      </c>
      <c r="H3304" s="4">
        <v>41382</v>
      </c>
    </row>
    <row r="3305" spans="1:8" ht="15.75">
      <c r="A3305" s="3" t="s">
        <v>14</v>
      </c>
      <c r="B3305" s="2" t="s">
        <v>2534</v>
      </c>
      <c r="C3305" s="2" t="s">
        <v>299</v>
      </c>
      <c r="D3305" s="2" t="s">
        <v>2535</v>
      </c>
      <c r="E3305" s="4">
        <v>282</v>
      </c>
      <c r="F3305" s="4">
        <v>1228766</v>
      </c>
      <c r="G3305" s="4">
        <v>122877</v>
      </c>
      <c r="H3305" s="4">
        <v>1351643</v>
      </c>
    </row>
    <row r="3306" spans="1:8" ht="15.75">
      <c r="A3306" s="3" t="s">
        <v>14</v>
      </c>
      <c r="B3306" s="2" t="s">
        <v>2538</v>
      </c>
      <c r="C3306" s="2" t="s">
        <v>299</v>
      </c>
      <c r="D3306" s="2" t="s">
        <v>2539</v>
      </c>
      <c r="E3306" s="4">
        <v>262</v>
      </c>
      <c r="F3306" s="4">
        <v>1220908</v>
      </c>
      <c r="G3306" s="4">
        <v>122091</v>
      </c>
      <c r="H3306" s="4">
        <v>1342999</v>
      </c>
    </row>
    <row r="3307" spans="1:8" ht="15.75">
      <c r="A3307" s="3" t="s">
        <v>14</v>
      </c>
      <c r="B3307" s="2" t="s">
        <v>2542</v>
      </c>
      <c r="C3307" s="2" t="s">
        <v>299</v>
      </c>
      <c r="D3307" s="2" t="s">
        <v>2543</v>
      </c>
      <c r="E3307" s="4">
        <v>100</v>
      </c>
      <c r="F3307" s="4">
        <v>658930</v>
      </c>
      <c r="G3307" s="4">
        <v>65894</v>
      </c>
      <c r="H3307" s="4">
        <v>724824</v>
      </c>
    </row>
    <row r="3308" spans="1:8" ht="15.75">
      <c r="A3308" s="3" t="s">
        <v>14</v>
      </c>
      <c r="B3308" s="2" t="s">
        <v>2544</v>
      </c>
      <c r="C3308" s="2" t="s">
        <v>299</v>
      </c>
      <c r="D3308" s="2" t="s">
        <v>2545</v>
      </c>
      <c r="E3308" s="4">
        <v>86</v>
      </c>
      <c r="F3308" s="4">
        <v>670716</v>
      </c>
      <c r="G3308" s="4">
        <v>67071</v>
      </c>
      <c r="H3308" s="4">
        <v>737787</v>
      </c>
    </row>
    <row r="3309" spans="1:8" ht="15.75">
      <c r="A3309" s="3" t="s">
        <v>14</v>
      </c>
      <c r="B3309" s="2" t="s">
        <v>2546</v>
      </c>
      <c r="C3309" s="2" t="s">
        <v>299</v>
      </c>
      <c r="D3309" s="2" t="s">
        <v>2547</v>
      </c>
      <c r="E3309" s="4">
        <v>60</v>
      </c>
      <c r="F3309" s="4">
        <v>183720</v>
      </c>
      <c r="G3309" s="4">
        <v>18372</v>
      </c>
      <c r="H3309" s="4">
        <v>202092</v>
      </c>
    </row>
    <row r="3310" spans="1:8" ht="15.75">
      <c r="A3310" s="3" t="s">
        <v>14</v>
      </c>
      <c r="B3310" s="2" t="s">
        <v>2548</v>
      </c>
      <c r="C3310" s="2" t="s">
        <v>299</v>
      </c>
      <c r="D3310" s="2" t="s">
        <v>2549</v>
      </c>
      <c r="E3310" s="4">
        <v>20</v>
      </c>
      <c r="F3310" s="4">
        <v>181600</v>
      </c>
      <c r="G3310" s="4">
        <v>18160</v>
      </c>
      <c r="H3310" s="4">
        <v>199760</v>
      </c>
    </row>
    <row r="3311" spans="1:8" ht="15.75">
      <c r="A3311" s="3" t="s">
        <v>14</v>
      </c>
      <c r="B3311" s="2" t="s">
        <v>2550</v>
      </c>
      <c r="C3311" s="2" t="s">
        <v>299</v>
      </c>
      <c r="D3311" s="2" t="s">
        <v>2551</v>
      </c>
      <c r="E3311" s="4">
        <v>40</v>
      </c>
      <c r="F3311" s="4">
        <v>135800</v>
      </c>
      <c r="G3311" s="4">
        <v>13580</v>
      </c>
      <c r="H3311" s="4">
        <v>149380</v>
      </c>
    </row>
    <row r="3312" spans="1:8" ht="15.75">
      <c r="A3312" s="3" t="s">
        <v>14</v>
      </c>
      <c r="B3312" s="2" t="s">
        <v>2552</v>
      </c>
      <c r="C3312" s="2" t="s">
        <v>299</v>
      </c>
      <c r="D3312" s="2" t="s">
        <v>2553</v>
      </c>
      <c r="E3312" s="4">
        <v>5</v>
      </c>
      <c r="F3312" s="4">
        <v>56525</v>
      </c>
      <c r="G3312" s="4">
        <v>5653</v>
      </c>
      <c r="H3312" s="4">
        <v>62178</v>
      </c>
    </row>
    <row r="3313" spans="1:8" ht="15.75">
      <c r="A3313" s="3" t="s">
        <v>14</v>
      </c>
      <c r="B3313" s="2" t="s">
        <v>2556</v>
      </c>
      <c r="C3313" s="2" t="s">
        <v>299</v>
      </c>
      <c r="D3313" s="2" t="s">
        <v>2557</v>
      </c>
      <c r="E3313" s="4">
        <v>30</v>
      </c>
      <c r="F3313" s="4">
        <v>105450</v>
      </c>
      <c r="G3313" s="4">
        <v>10545</v>
      </c>
      <c r="H3313" s="4">
        <v>115995</v>
      </c>
    </row>
    <row r="3314" spans="1:8" ht="15.75">
      <c r="A3314" s="3" t="s">
        <v>14</v>
      </c>
      <c r="B3314" s="2" t="s">
        <v>2560</v>
      </c>
      <c r="C3314" s="2" t="s">
        <v>299</v>
      </c>
      <c r="D3314" s="2" t="s">
        <v>2561</v>
      </c>
      <c r="E3314" s="4">
        <v>50</v>
      </c>
      <c r="F3314" s="4">
        <v>184500</v>
      </c>
      <c r="G3314" s="4">
        <v>18450</v>
      </c>
      <c r="H3314" s="4">
        <v>202950</v>
      </c>
    </row>
    <row r="3315" spans="1:8" ht="15.75">
      <c r="A3315" s="3" t="s">
        <v>14</v>
      </c>
      <c r="B3315" s="2" t="s">
        <v>2562</v>
      </c>
      <c r="C3315" s="2" t="s">
        <v>299</v>
      </c>
      <c r="D3315" s="2" t="s">
        <v>2563</v>
      </c>
      <c r="E3315" s="4">
        <v>50</v>
      </c>
      <c r="F3315" s="4">
        <v>190810</v>
      </c>
      <c r="G3315" s="4">
        <v>19081</v>
      </c>
      <c r="H3315" s="4">
        <v>209891</v>
      </c>
    </row>
    <row r="3316" spans="1:8" ht="15.75">
      <c r="A3316" s="3" t="s">
        <v>14</v>
      </c>
      <c r="B3316" s="2" t="s">
        <v>2572</v>
      </c>
      <c r="C3316" s="2" t="s">
        <v>307</v>
      </c>
      <c r="D3316" s="2" t="s">
        <v>2573</v>
      </c>
      <c r="E3316" s="4">
        <v>30</v>
      </c>
      <c r="F3316" s="4">
        <v>90960</v>
      </c>
      <c r="G3316" s="4">
        <v>9096</v>
      </c>
      <c r="H3316" s="4">
        <v>100056</v>
      </c>
    </row>
    <row r="3317" spans="1:8" ht="15.75">
      <c r="A3317" s="3" t="s">
        <v>14</v>
      </c>
      <c r="B3317" s="2" t="s">
        <v>2576</v>
      </c>
      <c r="C3317" s="2" t="s">
        <v>310</v>
      </c>
      <c r="D3317" s="2" t="s">
        <v>2577</v>
      </c>
      <c r="E3317" s="4">
        <v>30</v>
      </c>
      <c r="F3317" s="4">
        <v>140880</v>
      </c>
      <c r="G3317" s="4">
        <v>14088</v>
      </c>
      <c r="H3317" s="4">
        <v>154968</v>
      </c>
    </row>
    <row r="3318" spans="1:8" ht="15.75">
      <c r="A3318" s="3" t="s">
        <v>14</v>
      </c>
      <c r="B3318" s="2" t="s">
        <v>2578</v>
      </c>
      <c r="C3318" s="2" t="s">
        <v>310</v>
      </c>
      <c r="D3318" s="2" t="s">
        <v>2579</v>
      </c>
      <c r="E3318" s="4">
        <v>24</v>
      </c>
      <c r="F3318" s="4">
        <v>138038</v>
      </c>
      <c r="G3318" s="4">
        <v>13804</v>
      </c>
      <c r="H3318" s="4">
        <v>151842</v>
      </c>
    </row>
    <row r="3319" spans="1:8" ht="15.75">
      <c r="A3319" s="3" t="s">
        <v>14</v>
      </c>
      <c r="B3319" s="2" t="s">
        <v>2580</v>
      </c>
      <c r="C3319" s="2" t="s">
        <v>310</v>
      </c>
      <c r="D3319" s="2" t="s">
        <v>2581</v>
      </c>
      <c r="E3319" s="4">
        <v>10</v>
      </c>
      <c r="F3319" s="4">
        <v>70830</v>
      </c>
      <c r="G3319" s="4">
        <v>7083</v>
      </c>
      <c r="H3319" s="4">
        <v>77913</v>
      </c>
    </row>
    <row r="3320" spans="1:8" ht="15.75">
      <c r="A3320" s="3" t="s">
        <v>14</v>
      </c>
      <c r="B3320" s="2" t="s">
        <v>2582</v>
      </c>
      <c r="C3320" s="2" t="s">
        <v>310</v>
      </c>
      <c r="D3320" s="2" t="s">
        <v>2583</v>
      </c>
      <c r="E3320" s="4">
        <v>10</v>
      </c>
      <c r="F3320" s="4">
        <v>82265</v>
      </c>
      <c r="G3320" s="4">
        <v>8227</v>
      </c>
      <c r="H3320" s="4">
        <v>90492</v>
      </c>
    </row>
    <row r="3321" spans="1:8" ht="15.75">
      <c r="A3321" s="3" t="s">
        <v>14</v>
      </c>
      <c r="B3321" s="2" t="s">
        <v>2586</v>
      </c>
      <c r="C3321" s="2" t="s">
        <v>310</v>
      </c>
      <c r="D3321" s="2" t="s">
        <v>2587</v>
      </c>
      <c r="E3321" s="4">
        <v>10</v>
      </c>
      <c r="F3321" s="4">
        <v>48030</v>
      </c>
      <c r="G3321" s="4">
        <v>4803</v>
      </c>
      <c r="H3321" s="4">
        <v>52833</v>
      </c>
    </row>
    <row r="3322" spans="1:8" ht="15.75">
      <c r="A3322" s="3" t="s">
        <v>14</v>
      </c>
      <c r="B3322" s="2" t="s">
        <v>2596</v>
      </c>
      <c r="C3322" s="2" t="s">
        <v>314</v>
      </c>
      <c r="D3322" s="2" t="s">
        <v>2597</v>
      </c>
      <c r="E3322" s="4">
        <v>30</v>
      </c>
      <c r="F3322" s="4">
        <v>134550</v>
      </c>
      <c r="G3322" s="4">
        <v>13455</v>
      </c>
      <c r="H3322" s="4">
        <v>148005</v>
      </c>
    </row>
    <row r="3323" spans="1:8" ht="15.75">
      <c r="A3323" s="3" t="s">
        <v>14</v>
      </c>
      <c r="B3323" s="2" t="s">
        <v>2598</v>
      </c>
      <c r="C3323" s="2" t="s">
        <v>314</v>
      </c>
      <c r="D3323" s="2" t="s">
        <v>2599</v>
      </c>
      <c r="E3323" s="4">
        <v>5</v>
      </c>
      <c r="F3323" s="4">
        <v>28145</v>
      </c>
      <c r="G3323" s="4">
        <v>2815</v>
      </c>
      <c r="H3323" s="4">
        <v>30960</v>
      </c>
    </row>
    <row r="3324" spans="1:8" ht="15.75">
      <c r="A3324" s="3" t="s">
        <v>14</v>
      </c>
      <c r="B3324" s="2" t="s">
        <v>2604</v>
      </c>
      <c r="C3324" s="2" t="s">
        <v>314</v>
      </c>
      <c r="D3324" s="2" t="s">
        <v>2605</v>
      </c>
      <c r="E3324" s="4">
        <v>70</v>
      </c>
      <c r="F3324" s="4">
        <v>201810</v>
      </c>
      <c r="G3324" s="4">
        <v>20181</v>
      </c>
      <c r="H3324" s="4">
        <v>221991</v>
      </c>
    </row>
    <row r="3325" spans="1:8" ht="15.75">
      <c r="A3325" s="3" t="s">
        <v>14</v>
      </c>
      <c r="B3325" s="2" t="s">
        <v>2606</v>
      </c>
      <c r="C3325" s="2" t="s">
        <v>314</v>
      </c>
      <c r="D3325" s="2" t="s">
        <v>2607</v>
      </c>
      <c r="E3325" s="4">
        <v>270</v>
      </c>
      <c r="F3325" s="4">
        <v>702320</v>
      </c>
      <c r="G3325" s="4">
        <v>70232</v>
      </c>
      <c r="H3325" s="4">
        <v>772552</v>
      </c>
    </row>
    <row r="3326" spans="1:8" ht="15.75">
      <c r="A3326" s="3" t="s">
        <v>14</v>
      </c>
      <c r="B3326" s="2" t="s">
        <v>2608</v>
      </c>
      <c r="C3326" s="2" t="s">
        <v>314</v>
      </c>
      <c r="D3326" s="2" t="s">
        <v>2609</v>
      </c>
      <c r="E3326" s="4">
        <v>10</v>
      </c>
      <c r="F3326" s="4">
        <v>33930</v>
      </c>
      <c r="G3326" s="4">
        <v>3393</v>
      </c>
      <c r="H3326" s="4">
        <v>37323</v>
      </c>
    </row>
    <row r="3327" spans="1:8" ht="15.75">
      <c r="A3327" s="3" t="s">
        <v>14</v>
      </c>
      <c r="B3327" s="2" t="s">
        <v>2610</v>
      </c>
      <c r="C3327" s="2" t="s">
        <v>314</v>
      </c>
      <c r="D3327" s="2" t="s">
        <v>2611</v>
      </c>
      <c r="E3327" s="4">
        <v>10</v>
      </c>
      <c r="F3327" s="4">
        <v>32830</v>
      </c>
      <c r="G3327" s="4">
        <v>3283</v>
      </c>
      <c r="H3327" s="4">
        <v>36113</v>
      </c>
    </row>
    <row r="3328" spans="1:8" ht="15.75">
      <c r="A3328" s="3" t="s">
        <v>14</v>
      </c>
      <c r="B3328" s="2" t="s">
        <v>2612</v>
      </c>
      <c r="C3328" s="2" t="s">
        <v>314</v>
      </c>
      <c r="D3328" s="2" t="s">
        <v>2613</v>
      </c>
      <c r="E3328" s="4">
        <v>10</v>
      </c>
      <c r="F3328" s="4">
        <v>38120</v>
      </c>
      <c r="G3328" s="4">
        <v>3812</v>
      </c>
      <c r="H3328" s="4">
        <v>41932</v>
      </c>
    </row>
    <row r="3329" spans="1:8" ht="15.75">
      <c r="A3329" s="3" t="s">
        <v>14</v>
      </c>
      <c r="B3329" s="2" t="s">
        <v>2614</v>
      </c>
      <c r="C3329" s="2" t="s">
        <v>318</v>
      </c>
      <c r="D3329" s="2" t="s">
        <v>2615</v>
      </c>
      <c r="E3329" s="4">
        <v>145</v>
      </c>
      <c r="F3329" s="4">
        <v>624660</v>
      </c>
      <c r="G3329" s="4">
        <v>62466</v>
      </c>
      <c r="H3329" s="4">
        <v>687126</v>
      </c>
    </row>
    <row r="3330" spans="1:8" ht="15.75">
      <c r="A3330" s="3" t="s">
        <v>14</v>
      </c>
      <c r="B3330" s="2" t="s">
        <v>2616</v>
      </c>
      <c r="C3330" s="2" t="s">
        <v>318</v>
      </c>
      <c r="D3330" s="2" t="s">
        <v>2617</v>
      </c>
      <c r="E3330" s="4">
        <v>52</v>
      </c>
      <c r="F3330" s="4">
        <v>283504</v>
      </c>
      <c r="G3330" s="4">
        <v>28350</v>
      </c>
      <c r="H3330" s="4">
        <v>311854</v>
      </c>
    </row>
    <row r="3331" spans="1:8" ht="15.75">
      <c r="A3331" s="3" t="s">
        <v>14</v>
      </c>
      <c r="B3331" s="2" t="s">
        <v>2618</v>
      </c>
      <c r="C3331" s="2" t="s">
        <v>318</v>
      </c>
      <c r="D3331" s="2" t="s">
        <v>2619</v>
      </c>
      <c r="E3331" s="4">
        <v>60</v>
      </c>
      <c r="F3331" s="4">
        <v>154500</v>
      </c>
      <c r="G3331" s="4">
        <v>15450</v>
      </c>
      <c r="H3331" s="4">
        <v>169950</v>
      </c>
    </row>
    <row r="3332" spans="1:8" ht="15.75">
      <c r="A3332" s="3" t="s">
        <v>14</v>
      </c>
      <c r="B3332" s="2" t="s">
        <v>2620</v>
      </c>
      <c r="C3332" s="2" t="s">
        <v>318</v>
      </c>
      <c r="D3332" s="2" t="s">
        <v>2621</v>
      </c>
      <c r="E3332" s="4">
        <v>15</v>
      </c>
      <c r="F3332" s="4">
        <v>97995</v>
      </c>
      <c r="G3332" s="4">
        <v>9800</v>
      </c>
      <c r="H3332" s="4">
        <v>107795</v>
      </c>
    </row>
    <row r="3333" spans="1:8" ht="15.75">
      <c r="A3333" s="3" t="s">
        <v>14</v>
      </c>
      <c r="B3333" s="2" t="s">
        <v>2624</v>
      </c>
      <c r="C3333" s="2" t="s">
        <v>318</v>
      </c>
      <c r="D3333" s="2" t="s">
        <v>2625</v>
      </c>
      <c r="E3333" s="4">
        <v>50</v>
      </c>
      <c r="F3333" s="4">
        <v>141500</v>
      </c>
      <c r="G3333" s="4">
        <v>14150</v>
      </c>
      <c r="H3333" s="4">
        <v>155650</v>
      </c>
    </row>
    <row r="3334" spans="1:8" ht="15.75">
      <c r="A3334" s="3" t="s">
        <v>14</v>
      </c>
      <c r="B3334" s="2" t="s">
        <v>2628</v>
      </c>
      <c r="C3334" s="2" t="s">
        <v>318</v>
      </c>
      <c r="D3334" s="2" t="s">
        <v>2629</v>
      </c>
      <c r="E3334" s="4">
        <v>70</v>
      </c>
      <c r="F3334" s="4">
        <v>215950</v>
      </c>
      <c r="G3334" s="4">
        <v>21595</v>
      </c>
      <c r="H3334" s="4">
        <v>237545</v>
      </c>
    </row>
    <row r="3335" spans="1:8" ht="15.75">
      <c r="A3335" s="3" t="s">
        <v>14</v>
      </c>
      <c r="B3335" s="2" t="s">
        <v>2630</v>
      </c>
      <c r="C3335" s="2" t="s">
        <v>318</v>
      </c>
      <c r="D3335" s="2" t="s">
        <v>2631</v>
      </c>
      <c r="E3335" s="4">
        <v>30</v>
      </c>
      <c r="F3335" s="4">
        <v>100200</v>
      </c>
      <c r="G3335" s="4">
        <v>10020</v>
      </c>
      <c r="H3335" s="4">
        <v>110220</v>
      </c>
    </row>
    <row r="3336" spans="1:8" ht="15.75">
      <c r="A3336" s="3" t="s">
        <v>14</v>
      </c>
      <c r="B3336" s="2" t="s">
        <v>2632</v>
      </c>
      <c r="C3336" s="2" t="s">
        <v>318</v>
      </c>
      <c r="D3336" s="2" t="s">
        <v>2633</v>
      </c>
      <c r="E3336" s="4">
        <v>150</v>
      </c>
      <c r="F3336" s="4">
        <v>539250</v>
      </c>
      <c r="G3336" s="4">
        <v>53925</v>
      </c>
      <c r="H3336" s="4">
        <v>593175</v>
      </c>
    </row>
    <row r="3337" spans="1:8" ht="15.75">
      <c r="A3337" s="3" t="s">
        <v>14</v>
      </c>
      <c r="B3337" s="2" t="s">
        <v>2636</v>
      </c>
      <c r="C3337" s="2" t="s">
        <v>2312</v>
      </c>
      <c r="D3337" s="2" t="s">
        <v>2637</v>
      </c>
      <c r="E3337" s="4">
        <v>60</v>
      </c>
      <c r="F3337" s="4">
        <v>352340</v>
      </c>
      <c r="G3337" s="4">
        <v>35234</v>
      </c>
      <c r="H3337" s="4">
        <v>387574</v>
      </c>
    </row>
    <row r="3338" spans="1:8" ht="15.75">
      <c r="A3338" s="3" t="s">
        <v>14</v>
      </c>
      <c r="B3338" s="2" t="s">
        <v>2638</v>
      </c>
      <c r="C3338" s="2" t="s">
        <v>2312</v>
      </c>
      <c r="D3338" s="2" t="s">
        <v>2639</v>
      </c>
      <c r="E3338" s="4">
        <v>20</v>
      </c>
      <c r="F3338" s="4">
        <v>141060</v>
      </c>
      <c r="G3338" s="4">
        <v>14106</v>
      </c>
      <c r="H3338" s="4">
        <v>155166</v>
      </c>
    </row>
    <row r="3339" spans="1:8" ht="15.75">
      <c r="A3339" s="3" t="s">
        <v>14</v>
      </c>
      <c r="B3339" s="2" t="s">
        <v>2652</v>
      </c>
      <c r="C3339" s="2" t="s">
        <v>264</v>
      </c>
      <c r="D3339" s="2" t="s">
        <v>2653</v>
      </c>
      <c r="E3339" s="4">
        <v>40</v>
      </c>
      <c r="F3339" s="4">
        <v>95920</v>
      </c>
      <c r="G3339" s="4">
        <v>9592</v>
      </c>
      <c r="H3339" s="4">
        <v>105512</v>
      </c>
    </row>
    <row r="3340" spans="1:8" ht="15.75">
      <c r="A3340" s="3" t="s">
        <v>14</v>
      </c>
      <c r="B3340" s="2" t="s">
        <v>2656</v>
      </c>
      <c r="C3340" s="2" t="s">
        <v>2312</v>
      </c>
      <c r="D3340" s="2" t="s">
        <v>2657</v>
      </c>
      <c r="E3340" s="4">
        <v>30</v>
      </c>
      <c r="F3340" s="4">
        <v>111150</v>
      </c>
      <c r="G3340" s="4">
        <v>11115</v>
      </c>
      <c r="H3340" s="4">
        <v>122265</v>
      </c>
    </row>
    <row r="3341" spans="1:8" ht="15.75">
      <c r="A3341" s="3" t="s">
        <v>14</v>
      </c>
      <c r="B3341" s="2" t="s">
        <v>2671</v>
      </c>
      <c r="C3341" s="2" t="s">
        <v>2312</v>
      </c>
      <c r="D3341" s="2" t="s">
        <v>2672</v>
      </c>
      <c r="E3341" s="4">
        <v>40</v>
      </c>
      <c r="F3341" s="4">
        <v>193120</v>
      </c>
      <c r="G3341" s="4">
        <v>19312</v>
      </c>
      <c r="H3341" s="4">
        <v>212432</v>
      </c>
    </row>
    <row r="3342" spans="1:8" ht="15.75">
      <c r="A3342" s="3" t="s">
        <v>14</v>
      </c>
      <c r="B3342" s="2" t="s">
        <v>2712</v>
      </c>
      <c r="C3342" s="2" t="s">
        <v>1267</v>
      </c>
      <c r="D3342" s="2" t="s">
        <v>2713</v>
      </c>
      <c r="E3342" s="4">
        <v>13</v>
      </c>
      <c r="F3342" s="4">
        <v>314769</v>
      </c>
      <c r="G3342" s="4">
        <v>31477</v>
      </c>
      <c r="H3342" s="4">
        <v>346246</v>
      </c>
    </row>
    <row r="3343" spans="1:8" ht="15.75">
      <c r="A3343" s="3" t="s">
        <v>14</v>
      </c>
      <c r="B3343" s="2" t="s">
        <v>2716</v>
      </c>
      <c r="C3343" s="2" t="s">
        <v>1267</v>
      </c>
      <c r="D3343" s="2" t="s">
        <v>2717</v>
      </c>
      <c r="E3343" s="4">
        <v>25</v>
      </c>
      <c r="F3343" s="4">
        <v>661700</v>
      </c>
      <c r="G3343" s="4">
        <v>66170</v>
      </c>
      <c r="H3343" s="4">
        <v>727870</v>
      </c>
    </row>
    <row r="3344" spans="1:8" ht="15.75">
      <c r="A3344" s="3" t="s">
        <v>14</v>
      </c>
      <c r="B3344" s="2" t="s">
        <v>2718</v>
      </c>
      <c r="C3344" s="2" t="s">
        <v>1267</v>
      </c>
      <c r="D3344" s="2" t="s">
        <v>2719</v>
      </c>
      <c r="E3344" s="4">
        <v>26</v>
      </c>
      <c r="F3344" s="4">
        <v>717470</v>
      </c>
      <c r="G3344" s="4">
        <v>71747</v>
      </c>
      <c r="H3344" s="4">
        <v>789217</v>
      </c>
    </row>
    <row r="3345" spans="1:8" ht="15.75">
      <c r="A3345" s="3" t="s">
        <v>14</v>
      </c>
      <c r="B3345" s="2" t="s">
        <v>2722</v>
      </c>
      <c r="C3345" s="2" t="s">
        <v>1267</v>
      </c>
      <c r="D3345" s="2" t="s">
        <v>2723</v>
      </c>
      <c r="E3345" s="4">
        <v>43</v>
      </c>
      <c r="F3345" s="4">
        <v>1283550</v>
      </c>
      <c r="G3345" s="4">
        <v>128355</v>
      </c>
      <c r="H3345" s="4">
        <v>1411905</v>
      </c>
    </row>
    <row r="3346" spans="1:8" ht="15.75">
      <c r="A3346" s="3" t="s">
        <v>14</v>
      </c>
      <c r="B3346" s="2" t="s">
        <v>2726</v>
      </c>
      <c r="C3346" s="2" t="s">
        <v>1267</v>
      </c>
      <c r="D3346" s="2" t="s">
        <v>2727</v>
      </c>
      <c r="E3346" s="4">
        <v>10</v>
      </c>
      <c r="F3346" s="4">
        <v>343600</v>
      </c>
      <c r="G3346" s="4">
        <v>34360</v>
      </c>
      <c r="H3346" s="4">
        <v>377960</v>
      </c>
    </row>
    <row r="3347" spans="1:8" ht="15.75">
      <c r="A3347" s="3" t="s">
        <v>14</v>
      </c>
      <c r="B3347" s="2" t="s">
        <v>2728</v>
      </c>
      <c r="C3347" s="2" t="s">
        <v>1267</v>
      </c>
      <c r="D3347" s="2" t="s">
        <v>2729</v>
      </c>
      <c r="E3347" s="4">
        <v>10</v>
      </c>
      <c r="F3347" s="4">
        <v>377430</v>
      </c>
      <c r="G3347" s="4">
        <v>37743</v>
      </c>
      <c r="H3347" s="4">
        <v>415173</v>
      </c>
    </row>
    <row r="3348" spans="1:8" ht="15.75">
      <c r="A3348" s="3" t="s">
        <v>14</v>
      </c>
      <c r="B3348" s="2" t="s">
        <v>2741</v>
      </c>
      <c r="C3348" s="2" t="s">
        <v>2732</v>
      </c>
      <c r="D3348" s="2" t="s">
        <v>2742</v>
      </c>
      <c r="E3348" s="4">
        <v>5</v>
      </c>
      <c r="F3348" s="4">
        <v>75735</v>
      </c>
      <c r="G3348" s="4">
        <v>7574</v>
      </c>
      <c r="H3348" s="4">
        <v>83309</v>
      </c>
    </row>
    <row r="3349" spans="1:8" ht="15.75">
      <c r="A3349" s="3" t="s">
        <v>14</v>
      </c>
      <c r="B3349" s="2" t="s">
        <v>2745</v>
      </c>
      <c r="C3349" s="2" t="s">
        <v>2732</v>
      </c>
      <c r="D3349" s="2" t="s">
        <v>2746</v>
      </c>
      <c r="E3349" s="4">
        <v>5</v>
      </c>
      <c r="F3349" s="4">
        <v>96295</v>
      </c>
      <c r="G3349" s="4">
        <v>9630</v>
      </c>
      <c r="H3349" s="4">
        <v>105925</v>
      </c>
    </row>
    <row r="3350" spans="1:8" ht="15.75">
      <c r="A3350" s="3" t="s">
        <v>14</v>
      </c>
      <c r="B3350" s="2" t="s">
        <v>2751</v>
      </c>
      <c r="C3350" s="2" t="s">
        <v>2732</v>
      </c>
      <c r="D3350" s="2" t="s">
        <v>2752</v>
      </c>
      <c r="E3350" s="4">
        <v>5</v>
      </c>
      <c r="F3350" s="4">
        <v>158540</v>
      </c>
      <c r="G3350" s="4">
        <v>15854</v>
      </c>
      <c r="H3350" s="4">
        <v>174394</v>
      </c>
    </row>
    <row r="3351" spans="1:8" ht="15.75">
      <c r="A3351" s="3" t="s">
        <v>14</v>
      </c>
      <c r="B3351" s="2" t="s">
        <v>2760</v>
      </c>
      <c r="C3351" s="2" t="s">
        <v>1443</v>
      </c>
      <c r="D3351" s="2" t="s">
        <v>2761</v>
      </c>
      <c r="E3351" s="4">
        <v>5</v>
      </c>
      <c r="F3351" s="4">
        <v>11625</v>
      </c>
      <c r="G3351" s="4">
        <v>1163</v>
      </c>
      <c r="H3351" s="4">
        <v>12788</v>
      </c>
    </row>
    <row r="3352" spans="1:8" ht="15.75">
      <c r="A3352" s="3" t="s">
        <v>14</v>
      </c>
      <c r="B3352" s="2" t="s">
        <v>2771</v>
      </c>
      <c r="C3352" s="2" t="s">
        <v>1415</v>
      </c>
      <c r="D3352" s="2" t="s">
        <v>2772</v>
      </c>
      <c r="E3352" s="4">
        <v>10</v>
      </c>
      <c r="F3352" s="4">
        <v>38270</v>
      </c>
      <c r="G3352" s="4">
        <v>3827</v>
      </c>
      <c r="H3352" s="4">
        <v>42097</v>
      </c>
    </row>
    <row r="3353" spans="1:8" ht="15.75">
      <c r="A3353" s="3" t="s">
        <v>14</v>
      </c>
      <c r="B3353" s="2" t="s">
        <v>2782</v>
      </c>
      <c r="C3353" s="2" t="s">
        <v>2781</v>
      </c>
      <c r="D3353" s="2" t="s">
        <v>2783</v>
      </c>
      <c r="E3353" s="4">
        <v>5</v>
      </c>
      <c r="F3353" s="4">
        <v>22160</v>
      </c>
      <c r="G3353" s="4">
        <v>2216</v>
      </c>
      <c r="H3353" s="4">
        <v>24376</v>
      </c>
    </row>
    <row r="3354" spans="1:8" ht="15.75">
      <c r="A3354" s="3" t="s">
        <v>14</v>
      </c>
      <c r="B3354" s="2" t="s">
        <v>2797</v>
      </c>
      <c r="C3354" s="2" t="s">
        <v>2794</v>
      </c>
      <c r="D3354" s="2" t="s">
        <v>2798</v>
      </c>
      <c r="E3354" s="4">
        <v>20</v>
      </c>
      <c r="F3354" s="4">
        <v>24840</v>
      </c>
      <c r="G3354" s="4">
        <v>2484</v>
      </c>
      <c r="H3354" s="4">
        <v>27324</v>
      </c>
    </row>
    <row r="3355" spans="1:8" ht="15.75">
      <c r="A3355" s="3" t="s">
        <v>14</v>
      </c>
      <c r="B3355" s="2" t="s">
        <v>2799</v>
      </c>
      <c r="C3355" s="2" t="s">
        <v>2794</v>
      </c>
      <c r="D3355" s="2" t="s">
        <v>2800</v>
      </c>
      <c r="E3355" s="4">
        <v>25</v>
      </c>
      <c r="F3355" s="4">
        <v>102975</v>
      </c>
      <c r="G3355" s="4">
        <v>10298</v>
      </c>
      <c r="H3355" s="4">
        <v>113273</v>
      </c>
    </row>
    <row r="3356" spans="1:8" ht="15.75">
      <c r="A3356" s="3" t="s">
        <v>14</v>
      </c>
      <c r="B3356" s="2" t="s">
        <v>2809</v>
      </c>
      <c r="C3356" s="2" t="s">
        <v>1443</v>
      </c>
      <c r="D3356" s="2" t="s">
        <v>2810</v>
      </c>
      <c r="E3356" s="4">
        <v>50</v>
      </c>
      <c r="F3356" s="4">
        <v>126150</v>
      </c>
      <c r="G3356" s="4">
        <v>12615</v>
      </c>
      <c r="H3356" s="4">
        <v>138765</v>
      </c>
    </row>
    <row r="3357" spans="1:8" ht="15.75">
      <c r="A3357" s="3" t="s">
        <v>14</v>
      </c>
      <c r="B3357" s="2" t="s">
        <v>2811</v>
      </c>
      <c r="C3357" s="2" t="s">
        <v>1443</v>
      </c>
      <c r="D3357" s="2" t="s">
        <v>2812</v>
      </c>
      <c r="E3357" s="4">
        <v>5</v>
      </c>
      <c r="F3357" s="4">
        <v>12390</v>
      </c>
      <c r="G3357" s="4">
        <v>1239</v>
      </c>
      <c r="H3357" s="4">
        <v>13629</v>
      </c>
    </row>
    <row r="3358" spans="1:8" ht="15.75">
      <c r="A3358" s="3" t="s">
        <v>14</v>
      </c>
      <c r="B3358" s="2" t="s">
        <v>2813</v>
      </c>
      <c r="C3358" s="2" t="s">
        <v>1443</v>
      </c>
      <c r="D3358" s="2" t="s">
        <v>2814</v>
      </c>
      <c r="E3358" s="4">
        <v>3</v>
      </c>
      <c r="F3358" s="4">
        <v>11604</v>
      </c>
      <c r="G3358" s="4">
        <v>1160</v>
      </c>
      <c r="H3358" s="4">
        <v>12764</v>
      </c>
    </row>
    <row r="3359" spans="1:8" ht="15.75">
      <c r="A3359" s="3" t="s">
        <v>14</v>
      </c>
      <c r="B3359" s="2" t="s">
        <v>2831</v>
      </c>
      <c r="C3359" s="2" t="s">
        <v>1401</v>
      </c>
      <c r="D3359" s="2" t="s">
        <v>2832</v>
      </c>
      <c r="E3359" s="4">
        <v>185</v>
      </c>
      <c r="F3359" s="4">
        <v>350945</v>
      </c>
      <c r="G3359" s="4">
        <v>35095</v>
      </c>
      <c r="H3359" s="4">
        <v>386040</v>
      </c>
    </row>
    <row r="3360" spans="1:8" ht="15.75">
      <c r="A3360" s="3" t="s">
        <v>14</v>
      </c>
      <c r="B3360" s="2" t="s">
        <v>2835</v>
      </c>
      <c r="C3360" s="2" t="s">
        <v>1401</v>
      </c>
      <c r="D3360" s="2" t="s">
        <v>2836</v>
      </c>
      <c r="E3360" s="4">
        <v>300</v>
      </c>
      <c r="F3360" s="4">
        <v>698530</v>
      </c>
      <c r="G3360" s="4">
        <v>69853</v>
      </c>
      <c r="H3360" s="4">
        <v>768383</v>
      </c>
    </row>
    <row r="3361" spans="1:8" ht="15.75">
      <c r="A3361" s="3" t="s">
        <v>14</v>
      </c>
      <c r="B3361" s="2" t="s">
        <v>2840</v>
      </c>
      <c r="C3361" s="2" t="s">
        <v>1401</v>
      </c>
      <c r="D3361" s="2" t="s">
        <v>2841</v>
      </c>
      <c r="E3361" s="4">
        <v>110</v>
      </c>
      <c r="F3361" s="4">
        <v>304810</v>
      </c>
      <c r="G3361" s="4">
        <v>30481</v>
      </c>
      <c r="H3361" s="4">
        <v>335291</v>
      </c>
    </row>
    <row r="3362" spans="1:8" ht="15.75">
      <c r="A3362" s="3" t="s">
        <v>14</v>
      </c>
      <c r="B3362" s="2" t="s">
        <v>2842</v>
      </c>
      <c r="C3362" s="2" t="s">
        <v>1401</v>
      </c>
      <c r="D3362" s="2" t="s">
        <v>2843</v>
      </c>
      <c r="E3362" s="4">
        <v>61</v>
      </c>
      <c r="F3362" s="4">
        <v>260028</v>
      </c>
      <c r="G3362" s="4">
        <v>26003</v>
      </c>
      <c r="H3362" s="4">
        <v>286031</v>
      </c>
    </row>
    <row r="3363" spans="1:8" ht="15.75">
      <c r="A3363" s="3" t="s">
        <v>14</v>
      </c>
      <c r="B3363" s="2" t="s">
        <v>2848</v>
      </c>
      <c r="C3363" s="2" t="s">
        <v>1401</v>
      </c>
      <c r="D3363" s="2" t="s">
        <v>2849</v>
      </c>
      <c r="E3363" s="4">
        <v>130</v>
      </c>
      <c r="F3363" s="4">
        <v>169520</v>
      </c>
      <c r="G3363" s="4">
        <v>16952</v>
      </c>
      <c r="H3363" s="4">
        <v>186472</v>
      </c>
    </row>
    <row r="3364" spans="1:8" ht="15.75">
      <c r="A3364" s="3" t="s">
        <v>14</v>
      </c>
      <c r="B3364" s="2" t="s">
        <v>2850</v>
      </c>
      <c r="C3364" s="2" t="s">
        <v>1401</v>
      </c>
      <c r="D3364" s="2" t="s">
        <v>2851</v>
      </c>
      <c r="E3364" s="4">
        <v>50</v>
      </c>
      <c r="F3364" s="4">
        <v>75650</v>
      </c>
      <c r="G3364" s="4">
        <v>7565</v>
      </c>
      <c r="H3364" s="4">
        <v>83215</v>
      </c>
    </row>
    <row r="3365" spans="1:8" ht="15.75">
      <c r="A3365" s="3" t="s">
        <v>14</v>
      </c>
      <c r="B3365" s="2" t="s">
        <v>2860</v>
      </c>
      <c r="C3365" s="2" t="s">
        <v>1412</v>
      </c>
      <c r="D3365" s="2" t="s">
        <v>2859</v>
      </c>
      <c r="E3365" s="4">
        <v>20</v>
      </c>
      <c r="F3365" s="4">
        <v>46000</v>
      </c>
      <c r="G3365" s="4">
        <v>4600</v>
      </c>
      <c r="H3365" s="4">
        <v>50600</v>
      </c>
    </row>
    <row r="3366" spans="1:8" ht="15.75">
      <c r="A3366" s="3" t="s">
        <v>14</v>
      </c>
      <c r="B3366" s="2" t="s">
        <v>2861</v>
      </c>
      <c r="C3366" s="2" t="s">
        <v>1405</v>
      </c>
      <c r="D3366" s="2" t="s">
        <v>2862</v>
      </c>
      <c r="E3366" s="4">
        <v>35</v>
      </c>
      <c r="F3366" s="4">
        <v>85180</v>
      </c>
      <c r="G3366" s="4">
        <v>8518</v>
      </c>
      <c r="H3366" s="4">
        <v>93698</v>
      </c>
    </row>
    <row r="3367" spans="1:8" ht="15.75">
      <c r="A3367" s="3" t="s">
        <v>14</v>
      </c>
      <c r="B3367" s="2" t="s">
        <v>2863</v>
      </c>
      <c r="C3367" s="2" t="s">
        <v>1405</v>
      </c>
      <c r="D3367" s="2" t="s">
        <v>2864</v>
      </c>
      <c r="E3367" s="4">
        <v>40</v>
      </c>
      <c r="F3367" s="4">
        <v>119585</v>
      </c>
      <c r="G3367" s="4">
        <v>11959</v>
      </c>
      <c r="H3367" s="4">
        <v>131544</v>
      </c>
    </row>
    <row r="3368" spans="1:8" ht="15.75">
      <c r="A3368" s="3" t="s">
        <v>14</v>
      </c>
      <c r="B3368" s="2" t="s">
        <v>2867</v>
      </c>
      <c r="C3368" s="2" t="s">
        <v>1405</v>
      </c>
      <c r="D3368" s="2" t="s">
        <v>2868</v>
      </c>
      <c r="E3368" s="4">
        <v>20</v>
      </c>
      <c r="F3368" s="4">
        <v>73640</v>
      </c>
      <c r="G3368" s="4">
        <v>7364</v>
      </c>
      <c r="H3368" s="4">
        <v>81004</v>
      </c>
    </row>
    <row r="3369" spans="1:8" ht="15.75">
      <c r="A3369" s="3" t="s">
        <v>14</v>
      </c>
      <c r="B3369" s="2" t="s">
        <v>2873</v>
      </c>
      <c r="C3369" s="2" t="s">
        <v>1405</v>
      </c>
      <c r="D3369" s="2" t="s">
        <v>2874</v>
      </c>
      <c r="E3369" s="4">
        <v>5</v>
      </c>
      <c r="F3369" s="4">
        <v>8740</v>
      </c>
      <c r="G3369" s="4">
        <v>874</v>
      </c>
      <c r="H3369" s="4">
        <v>9614</v>
      </c>
    </row>
    <row r="3370" spans="1:8" ht="15.75">
      <c r="A3370" s="3" t="s">
        <v>14</v>
      </c>
      <c r="B3370" s="2" t="s">
        <v>2879</v>
      </c>
      <c r="C3370" s="2" t="s">
        <v>1412</v>
      </c>
      <c r="D3370" s="2" t="s">
        <v>2880</v>
      </c>
      <c r="E3370" s="4">
        <v>168</v>
      </c>
      <c r="F3370" s="4">
        <v>318082</v>
      </c>
      <c r="G3370" s="4">
        <v>31808</v>
      </c>
      <c r="H3370" s="4">
        <v>349890</v>
      </c>
    </row>
    <row r="3371" spans="1:8" ht="15.75">
      <c r="A3371" s="3" t="s">
        <v>14</v>
      </c>
      <c r="B3371" s="2" t="s">
        <v>2882</v>
      </c>
      <c r="C3371" s="2" t="s">
        <v>1412</v>
      </c>
      <c r="D3371" s="2" t="s">
        <v>2646</v>
      </c>
      <c r="E3371" s="4">
        <v>256</v>
      </c>
      <c r="F3371" s="4">
        <v>605440</v>
      </c>
      <c r="G3371" s="4">
        <v>60544</v>
      </c>
      <c r="H3371" s="4">
        <v>665984</v>
      </c>
    </row>
    <row r="3372" spans="1:8" ht="15.75">
      <c r="A3372" s="3" t="s">
        <v>14</v>
      </c>
      <c r="B3372" s="2" t="s">
        <v>2883</v>
      </c>
      <c r="C3372" s="2" t="s">
        <v>1412</v>
      </c>
      <c r="D3372" s="2" t="s">
        <v>2884</v>
      </c>
      <c r="E3372" s="4">
        <v>10</v>
      </c>
      <c r="F3372" s="4">
        <v>14690</v>
      </c>
      <c r="G3372" s="4">
        <v>1469</v>
      </c>
      <c r="H3372" s="4">
        <v>16159</v>
      </c>
    </row>
    <row r="3373" spans="1:8" ht="15.75">
      <c r="A3373" s="3" t="s">
        <v>14</v>
      </c>
      <c r="B3373" s="2" t="s">
        <v>2885</v>
      </c>
      <c r="C3373" s="2" t="s">
        <v>1412</v>
      </c>
      <c r="D3373" s="2" t="s">
        <v>2886</v>
      </c>
      <c r="E3373" s="4">
        <v>45</v>
      </c>
      <c r="F3373" s="4">
        <v>156300</v>
      </c>
      <c r="G3373" s="4">
        <v>15630</v>
      </c>
      <c r="H3373" s="4">
        <v>171930</v>
      </c>
    </row>
    <row r="3374" spans="1:8" ht="15.75">
      <c r="A3374" s="3" t="s">
        <v>14</v>
      </c>
      <c r="B3374" s="2" t="s">
        <v>2887</v>
      </c>
      <c r="C3374" s="2" t="s">
        <v>1412</v>
      </c>
      <c r="D3374" s="2" t="s">
        <v>2888</v>
      </c>
      <c r="E3374" s="4">
        <v>55</v>
      </c>
      <c r="F3374" s="4">
        <v>232650</v>
      </c>
      <c r="G3374" s="4">
        <v>23265</v>
      </c>
      <c r="H3374" s="4">
        <v>255915</v>
      </c>
    </row>
    <row r="3375" spans="1:8" ht="15.75">
      <c r="A3375" s="3" t="s">
        <v>14</v>
      </c>
      <c r="B3375" s="2" t="s">
        <v>2891</v>
      </c>
      <c r="C3375" s="2" t="s">
        <v>1412</v>
      </c>
      <c r="D3375" s="2" t="s">
        <v>2892</v>
      </c>
      <c r="E3375" s="4"/>
      <c r="F3375" s="4"/>
      <c r="G3375" s="4"/>
      <c r="H3375" s="4"/>
    </row>
    <row r="3376" spans="1:8" ht="15.75">
      <c r="A3376" s="3" t="s">
        <v>14</v>
      </c>
      <c r="B3376" s="2" t="s">
        <v>2893</v>
      </c>
      <c r="C3376" s="2" t="s">
        <v>1412</v>
      </c>
      <c r="D3376" s="2" t="s">
        <v>2894</v>
      </c>
      <c r="E3376" s="4">
        <v>65</v>
      </c>
      <c r="F3376" s="4">
        <v>111880</v>
      </c>
      <c r="G3376" s="4">
        <v>11188</v>
      </c>
      <c r="H3376" s="4">
        <v>123068</v>
      </c>
    </row>
    <row r="3377" spans="1:8" ht="15.75">
      <c r="A3377" s="3" t="s">
        <v>14</v>
      </c>
      <c r="B3377" s="2" t="s">
        <v>2895</v>
      </c>
      <c r="C3377" s="2" t="s">
        <v>1412</v>
      </c>
      <c r="D3377" s="2" t="s">
        <v>2896</v>
      </c>
      <c r="E3377" s="4">
        <v>50</v>
      </c>
      <c r="F3377" s="4">
        <v>98700</v>
      </c>
      <c r="G3377" s="4">
        <v>9870</v>
      </c>
      <c r="H3377" s="4">
        <v>108570</v>
      </c>
    </row>
    <row r="3378" spans="1:8" ht="15.75">
      <c r="A3378" s="3" t="s">
        <v>14</v>
      </c>
      <c r="B3378" s="2" t="s">
        <v>2897</v>
      </c>
      <c r="C3378" s="2" t="s">
        <v>1412</v>
      </c>
      <c r="D3378" s="2" t="s">
        <v>2898</v>
      </c>
      <c r="E3378" s="4">
        <v>20</v>
      </c>
      <c r="F3378" s="4">
        <v>38160</v>
      </c>
      <c r="G3378" s="4">
        <v>3816</v>
      </c>
      <c r="H3378" s="4">
        <v>41976</v>
      </c>
    </row>
    <row r="3379" spans="1:8" ht="15.75">
      <c r="A3379" s="3" t="s">
        <v>14</v>
      </c>
      <c r="B3379" s="2" t="s">
        <v>2899</v>
      </c>
      <c r="C3379" s="2" t="s">
        <v>1412</v>
      </c>
      <c r="D3379" s="2" t="s">
        <v>2900</v>
      </c>
      <c r="E3379" s="4">
        <v>20</v>
      </c>
      <c r="F3379" s="4">
        <v>40200</v>
      </c>
      <c r="G3379" s="4">
        <v>4020</v>
      </c>
      <c r="H3379" s="4">
        <v>44220</v>
      </c>
    </row>
    <row r="3380" spans="1:8" ht="15.75">
      <c r="A3380" s="3" t="s">
        <v>14</v>
      </c>
      <c r="B3380" s="2" t="s">
        <v>2903</v>
      </c>
      <c r="C3380" s="2" t="s">
        <v>1417</v>
      </c>
      <c r="D3380" s="2" t="s">
        <v>2904</v>
      </c>
      <c r="E3380" s="4">
        <v>50</v>
      </c>
      <c r="F3380" s="4">
        <v>121400</v>
      </c>
      <c r="G3380" s="4">
        <v>12140</v>
      </c>
      <c r="H3380" s="4">
        <v>133540</v>
      </c>
    </row>
    <row r="3381" spans="1:8" ht="15.75">
      <c r="A3381" s="3" t="s">
        <v>14</v>
      </c>
      <c r="B3381" s="2" t="s">
        <v>2918</v>
      </c>
      <c r="C3381" s="2" t="s">
        <v>1424</v>
      </c>
      <c r="D3381" s="2" t="s">
        <v>2919</v>
      </c>
      <c r="E3381" s="4">
        <v>95</v>
      </c>
      <c r="F3381" s="4">
        <v>233985</v>
      </c>
      <c r="G3381" s="4">
        <v>23399</v>
      </c>
      <c r="H3381" s="4">
        <v>257384</v>
      </c>
    </row>
    <row r="3382" spans="1:8" ht="15.75">
      <c r="A3382" s="3" t="s">
        <v>14</v>
      </c>
      <c r="B3382" s="2" t="s">
        <v>2920</v>
      </c>
      <c r="C3382" s="2" t="s">
        <v>1424</v>
      </c>
      <c r="D3382" s="2" t="s">
        <v>2921</v>
      </c>
      <c r="E3382" s="4">
        <v>1</v>
      </c>
      <c r="F3382" s="4">
        <v>3738</v>
      </c>
      <c r="G3382" s="4">
        <v>374</v>
      </c>
      <c r="H3382" s="4">
        <v>4112</v>
      </c>
    </row>
    <row r="3383" spans="1:8" ht="15.75">
      <c r="A3383" s="3" t="s">
        <v>14</v>
      </c>
      <c r="B3383" s="2" t="s">
        <v>2924</v>
      </c>
      <c r="C3383" s="2" t="s">
        <v>1424</v>
      </c>
      <c r="D3383" s="2" t="s">
        <v>2925</v>
      </c>
      <c r="E3383" s="4">
        <v>5</v>
      </c>
      <c r="F3383" s="4">
        <v>10850</v>
      </c>
      <c r="G3383" s="4">
        <v>1085</v>
      </c>
      <c r="H3383" s="4">
        <v>11935</v>
      </c>
    </row>
    <row r="3384" spans="1:8" ht="15.75">
      <c r="A3384" s="3" t="s">
        <v>14</v>
      </c>
      <c r="B3384" s="2" t="s">
        <v>2926</v>
      </c>
      <c r="C3384" s="2" t="s">
        <v>1424</v>
      </c>
      <c r="D3384" s="2" t="s">
        <v>2927</v>
      </c>
      <c r="E3384" s="4">
        <v>5</v>
      </c>
      <c r="F3384" s="4">
        <v>12115</v>
      </c>
      <c r="G3384" s="4">
        <v>1212</v>
      </c>
      <c r="H3384" s="4">
        <v>13327</v>
      </c>
    </row>
    <row r="3385" spans="1:8" ht="15.75">
      <c r="A3385" s="3" t="s">
        <v>14</v>
      </c>
      <c r="B3385" s="2" t="s">
        <v>2928</v>
      </c>
      <c r="C3385" s="2" t="s">
        <v>2781</v>
      </c>
      <c r="D3385" s="2" t="s">
        <v>2929</v>
      </c>
      <c r="E3385" s="4">
        <v>20</v>
      </c>
      <c r="F3385" s="4">
        <v>48740</v>
      </c>
      <c r="G3385" s="4">
        <v>4874</v>
      </c>
      <c r="H3385" s="4">
        <v>53614</v>
      </c>
    </row>
    <row r="3386" spans="1:8" ht="15.75">
      <c r="A3386" s="3" t="s">
        <v>14</v>
      </c>
      <c r="B3386" s="2" t="s">
        <v>2932</v>
      </c>
      <c r="C3386" s="2" t="s">
        <v>2781</v>
      </c>
      <c r="D3386" s="2" t="s">
        <v>2933</v>
      </c>
      <c r="E3386" s="4">
        <v>30</v>
      </c>
      <c r="F3386" s="4">
        <v>109470</v>
      </c>
      <c r="G3386" s="4">
        <v>10947</v>
      </c>
      <c r="H3386" s="4">
        <v>120417</v>
      </c>
    </row>
    <row r="3387" spans="1:8" ht="15.75">
      <c r="A3387" s="3" t="s">
        <v>14</v>
      </c>
      <c r="B3387" s="2" t="s">
        <v>2934</v>
      </c>
      <c r="C3387" s="2" t="s">
        <v>2781</v>
      </c>
      <c r="D3387" s="2" t="s">
        <v>2935</v>
      </c>
      <c r="E3387" s="4">
        <v>30</v>
      </c>
      <c r="F3387" s="4">
        <v>128610</v>
      </c>
      <c r="G3387" s="4">
        <v>12861</v>
      </c>
      <c r="H3387" s="4">
        <v>141471</v>
      </c>
    </row>
    <row r="3388" spans="1:8" ht="15.75">
      <c r="A3388" s="3" t="s">
        <v>14</v>
      </c>
      <c r="B3388" s="2" t="s">
        <v>3862</v>
      </c>
      <c r="C3388" s="2" t="s">
        <v>1426</v>
      </c>
      <c r="D3388" s="2" t="s">
        <v>3863</v>
      </c>
      <c r="E3388" s="4">
        <v>15</v>
      </c>
      <c r="F3388" s="4">
        <v>35085</v>
      </c>
      <c r="G3388" s="4">
        <v>3509</v>
      </c>
      <c r="H3388" s="4">
        <v>38594</v>
      </c>
    </row>
    <row r="3389" spans="1:8" ht="15.75">
      <c r="A3389" s="3" t="s">
        <v>14</v>
      </c>
      <c r="B3389" s="2" t="s">
        <v>3866</v>
      </c>
      <c r="C3389" s="2" t="s">
        <v>1426</v>
      </c>
      <c r="D3389" s="2" t="s">
        <v>3867</v>
      </c>
      <c r="E3389" s="4">
        <v>60</v>
      </c>
      <c r="F3389" s="4">
        <v>66110</v>
      </c>
      <c r="G3389" s="4">
        <v>6611</v>
      </c>
      <c r="H3389" s="4">
        <v>72721</v>
      </c>
    </row>
    <row r="3390" spans="1:8" ht="15.75">
      <c r="A3390" s="3" t="s">
        <v>14</v>
      </c>
      <c r="B3390" s="2" t="s">
        <v>3868</v>
      </c>
      <c r="C3390" s="2" t="s">
        <v>1426</v>
      </c>
      <c r="D3390" s="2" t="s">
        <v>3869</v>
      </c>
      <c r="E3390" s="4">
        <v>15</v>
      </c>
      <c r="F3390" s="4">
        <v>53280</v>
      </c>
      <c r="G3390" s="4">
        <v>5328</v>
      </c>
      <c r="H3390" s="4">
        <v>58608</v>
      </c>
    </row>
    <row r="3391" spans="1:8" ht="15.75">
      <c r="A3391" s="3" t="s">
        <v>14</v>
      </c>
      <c r="B3391" s="2" t="s">
        <v>3870</v>
      </c>
      <c r="C3391" s="2" t="s">
        <v>1426</v>
      </c>
      <c r="D3391" s="2" t="s">
        <v>3871</v>
      </c>
      <c r="E3391" s="4">
        <v>250</v>
      </c>
      <c r="F3391" s="4">
        <v>299900</v>
      </c>
      <c r="G3391" s="4">
        <v>29990</v>
      </c>
      <c r="H3391" s="4">
        <v>329890</v>
      </c>
    </row>
    <row r="3392" spans="1:8" ht="15.75">
      <c r="A3392" s="3" t="s">
        <v>14</v>
      </c>
      <c r="B3392" s="2" t="s">
        <v>3872</v>
      </c>
      <c r="C3392" s="2" t="s">
        <v>1426</v>
      </c>
      <c r="D3392" s="2" t="s">
        <v>3873</v>
      </c>
      <c r="E3392" s="4">
        <v>515</v>
      </c>
      <c r="F3392" s="4">
        <v>666600</v>
      </c>
      <c r="G3392" s="4">
        <v>66660</v>
      </c>
      <c r="H3392" s="4">
        <v>733260</v>
      </c>
    </row>
    <row r="3393" spans="1:8" ht="15.75">
      <c r="A3393" s="3" t="s">
        <v>14</v>
      </c>
      <c r="B3393" s="2" t="s">
        <v>3874</v>
      </c>
      <c r="C3393" s="2" t="s">
        <v>1426</v>
      </c>
      <c r="D3393" s="2" t="s">
        <v>3875</v>
      </c>
      <c r="E3393" s="4">
        <v>15</v>
      </c>
      <c r="F3393" s="4">
        <v>27675</v>
      </c>
      <c r="G3393" s="4">
        <v>2768</v>
      </c>
      <c r="H3393" s="4">
        <v>30443</v>
      </c>
    </row>
    <row r="3394" spans="1:8" ht="15.75">
      <c r="A3394" s="3" t="s">
        <v>14</v>
      </c>
      <c r="B3394" s="2" t="s">
        <v>3876</v>
      </c>
      <c r="C3394" s="2" t="s">
        <v>1433</v>
      </c>
      <c r="D3394" s="2" t="s">
        <v>3877</v>
      </c>
      <c r="E3394" s="4">
        <v>666</v>
      </c>
      <c r="F3394" s="4">
        <v>1187002</v>
      </c>
      <c r="G3394" s="4">
        <v>118700</v>
      </c>
      <c r="H3394" s="4">
        <v>1305702</v>
      </c>
    </row>
    <row r="3395" spans="1:8" ht="15.75">
      <c r="A3395" s="3" t="s">
        <v>14</v>
      </c>
      <c r="B3395" s="2" t="s">
        <v>3878</v>
      </c>
      <c r="C3395" s="2" t="s">
        <v>1433</v>
      </c>
      <c r="D3395" s="2" t="s">
        <v>3879</v>
      </c>
      <c r="E3395" s="4">
        <v>355</v>
      </c>
      <c r="F3395" s="4">
        <v>787970</v>
      </c>
      <c r="G3395" s="4">
        <v>78797</v>
      </c>
      <c r="H3395" s="4">
        <v>866767</v>
      </c>
    </row>
    <row r="3396" spans="1:8" ht="15.75">
      <c r="A3396" s="3" t="s">
        <v>14</v>
      </c>
      <c r="B3396" s="2" t="s">
        <v>3880</v>
      </c>
      <c r="C3396" s="2" t="s">
        <v>1433</v>
      </c>
      <c r="D3396" s="2" t="s">
        <v>3881</v>
      </c>
      <c r="E3396" s="4">
        <v>3650</v>
      </c>
      <c r="F3396" s="4">
        <v>3637460</v>
      </c>
      <c r="G3396" s="4">
        <v>363746</v>
      </c>
      <c r="H3396" s="4">
        <v>4001206</v>
      </c>
    </row>
    <row r="3397" spans="1:8" ht="15.75">
      <c r="A3397" s="3" t="s">
        <v>14</v>
      </c>
      <c r="B3397" s="2" t="s">
        <v>3886</v>
      </c>
      <c r="C3397" s="2" t="s">
        <v>1433</v>
      </c>
      <c r="D3397" s="2" t="s">
        <v>3887</v>
      </c>
      <c r="E3397" s="4">
        <v>660</v>
      </c>
      <c r="F3397" s="4">
        <v>716760</v>
      </c>
      <c r="G3397" s="4">
        <v>71676</v>
      </c>
      <c r="H3397" s="4">
        <v>788436</v>
      </c>
    </row>
    <row r="3398" spans="1:8" ht="15.75">
      <c r="A3398" s="3" t="s">
        <v>14</v>
      </c>
      <c r="B3398" s="2" t="s">
        <v>3888</v>
      </c>
      <c r="C3398" s="2" t="s">
        <v>1433</v>
      </c>
      <c r="D3398" s="2" t="s">
        <v>3889</v>
      </c>
      <c r="E3398" s="4">
        <v>1911</v>
      </c>
      <c r="F3398" s="4">
        <v>2310765</v>
      </c>
      <c r="G3398" s="4">
        <v>231077</v>
      </c>
      <c r="H3398" s="4">
        <v>2541842</v>
      </c>
    </row>
    <row r="3399" spans="1:8" ht="15.75">
      <c r="A3399" s="3" t="s">
        <v>14</v>
      </c>
      <c r="B3399" s="2" t="s">
        <v>3892</v>
      </c>
      <c r="C3399" s="2" t="s">
        <v>1433</v>
      </c>
      <c r="D3399" s="2" t="s">
        <v>3893</v>
      </c>
      <c r="E3399" s="4">
        <v>380</v>
      </c>
      <c r="F3399" s="4">
        <v>660280</v>
      </c>
      <c r="G3399" s="4">
        <v>66028</v>
      </c>
      <c r="H3399" s="4">
        <v>726308</v>
      </c>
    </row>
    <row r="3400" spans="1:8" ht="15.75">
      <c r="A3400" s="3" t="s">
        <v>14</v>
      </c>
      <c r="B3400" s="2" t="s">
        <v>3894</v>
      </c>
      <c r="C3400" s="2" t="s">
        <v>1433</v>
      </c>
      <c r="D3400" s="2" t="s">
        <v>3895</v>
      </c>
      <c r="E3400" s="4">
        <v>20</v>
      </c>
      <c r="F3400" s="4">
        <v>31880</v>
      </c>
      <c r="G3400" s="4">
        <v>3188</v>
      </c>
      <c r="H3400" s="4">
        <v>35068</v>
      </c>
    </row>
    <row r="3401" spans="1:8" ht="15.75">
      <c r="A3401" s="3" t="s">
        <v>14</v>
      </c>
      <c r="B3401" s="2" t="s">
        <v>3896</v>
      </c>
      <c r="C3401" s="2" t="s">
        <v>1433</v>
      </c>
      <c r="D3401" s="2" t="s">
        <v>3897</v>
      </c>
      <c r="E3401" s="4">
        <v>30</v>
      </c>
      <c r="F3401" s="4">
        <v>50220</v>
      </c>
      <c r="G3401" s="4">
        <v>5022</v>
      </c>
      <c r="H3401" s="4">
        <v>55242</v>
      </c>
    </row>
    <row r="3402" spans="1:8" ht="15.75">
      <c r="A3402" s="3" t="s">
        <v>14</v>
      </c>
      <c r="B3402" s="2" t="s">
        <v>6431</v>
      </c>
      <c r="C3402" s="2" t="s">
        <v>1401</v>
      </c>
      <c r="D3402" s="2" t="s">
        <v>6432</v>
      </c>
      <c r="E3402" s="4">
        <v>50</v>
      </c>
      <c r="F3402" s="4">
        <v>105000</v>
      </c>
      <c r="G3402" s="4">
        <v>10500</v>
      </c>
      <c r="H3402" s="4">
        <v>115500</v>
      </c>
    </row>
    <row r="3403" spans="1:8" ht="15.75">
      <c r="A3403" s="3" t="s">
        <v>14</v>
      </c>
      <c r="B3403" s="2" t="s">
        <v>6435</v>
      </c>
      <c r="C3403" s="2" t="s">
        <v>2312</v>
      </c>
      <c r="D3403" s="2" t="s">
        <v>3795</v>
      </c>
      <c r="E3403" s="4">
        <v>30</v>
      </c>
      <c r="F3403" s="4">
        <v>288000</v>
      </c>
      <c r="G3403" s="4">
        <v>28800</v>
      </c>
      <c r="H3403" s="4">
        <v>316800</v>
      </c>
    </row>
    <row r="3404" spans="1:8" ht="15.75">
      <c r="A3404" s="3" t="s">
        <v>14</v>
      </c>
      <c r="B3404" s="2" t="s">
        <v>3930</v>
      </c>
      <c r="C3404" s="2" t="s">
        <v>1433</v>
      </c>
      <c r="D3404" s="2" t="s">
        <v>56</v>
      </c>
      <c r="E3404" s="4">
        <v>1</v>
      </c>
      <c r="F3404" s="4">
        <v>2900</v>
      </c>
      <c r="G3404" s="4">
        <v>290</v>
      </c>
      <c r="H3404" s="4">
        <v>3190</v>
      </c>
    </row>
    <row r="3405" spans="1:8" ht="15.75">
      <c r="A3405" s="3" t="s">
        <v>14</v>
      </c>
      <c r="B3405" s="2" t="s">
        <v>3939</v>
      </c>
      <c r="C3405" s="2" t="s">
        <v>3934</v>
      </c>
      <c r="D3405" s="2" t="s">
        <v>3940</v>
      </c>
      <c r="E3405" s="4">
        <v>130</v>
      </c>
      <c r="F3405" s="4">
        <v>273000</v>
      </c>
      <c r="G3405" s="4">
        <v>27300</v>
      </c>
      <c r="H3405" s="4">
        <v>300300</v>
      </c>
    </row>
    <row r="3406" spans="1:8" ht="15.75">
      <c r="A3406" s="3" t="s">
        <v>14</v>
      </c>
      <c r="B3406" s="2" t="s">
        <v>6442</v>
      </c>
      <c r="C3406" s="2" t="s">
        <v>3950</v>
      </c>
      <c r="D3406" s="2" t="s">
        <v>6439</v>
      </c>
      <c r="E3406" s="4"/>
      <c r="F3406" s="4"/>
      <c r="G3406" s="4"/>
      <c r="H3406" s="4"/>
    </row>
    <row r="3407" spans="1:8" ht="15.75">
      <c r="A3407" s="3" t="s">
        <v>14</v>
      </c>
      <c r="B3407" s="2" t="s">
        <v>3971</v>
      </c>
      <c r="C3407" s="2" t="s">
        <v>3968</v>
      </c>
      <c r="D3407" s="2" t="s">
        <v>4471</v>
      </c>
      <c r="E3407" s="4">
        <v>1010</v>
      </c>
      <c r="F3407" s="4">
        <v>1212200</v>
      </c>
      <c r="G3407" s="4">
        <v>121220</v>
      </c>
      <c r="H3407" s="4">
        <v>1333420</v>
      </c>
    </row>
    <row r="3408" spans="1:8" ht="15.75">
      <c r="A3408" s="3" t="s">
        <v>14</v>
      </c>
      <c r="B3408" s="2" t="s">
        <v>3978</v>
      </c>
      <c r="C3408" s="2" t="s">
        <v>3975</v>
      </c>
      <c r="D3408" s="2" t="s">
        <v>3979</v>
      </c>
      <c r="E3408" s="4">
        <v>14830</v>
      </c>
      <c r="F3408" s="4">
        <v>17604200</v>
      </c>
      <c r="G3408" s="4">
        <v>1760420</v>
      </c>
      <c r="H3408" s="4">
        <v>19364620</v>
      </c>
    </row>
    <row r="3409" spans="1:8" ht="15.75">
      <c r="A3409" s="3" t="s">
        <v>14</v>
      </c>
      <c r="B3409" s="2" t="s">
        <v>4001</v>
      </c>
      <c r="C3409" s="2" t="s">
        <v>4000</v>
      </c>
      <c r="D3409" s="2" t="s">
        <v>4002</v>
      </c>
      <c r="E3409" s="4">
        <v>85620</v>
      </c>
      <c r="F3409" s="4">
        <v>84806466</v>
      </c>
      <c r="G3409" s="4">
        <v>8480646</v>
      </c>
      <c r="H3409" s="4">
        <v>93287112</v>
      </c>
    </row>
    <row r="3410" spans="1:8" ht="15.75">
      <c r="A3410" s="3" t="s">
        <v>14</v>
      </c>
      <c r="B3410" s="2" t="s">
        <v>4497</v>
      </c>
      <c r="C3410" s="2" t="s">
        <v>4496</v>
      </c>
      <c r="D3410" s="2" t="s">
        <v>4498</v>
      </c>
      <c r="E3410" s="4">
        <v>200</v>
      </c>
      <c r="F3410" s="4">
        <v>40000</v>
      </c>
      <c r="G3410" s="4">
        <v>4000</v>
      </c>
      <c r="H3410" s="4">
        <v>44000</v>
      </c>
    </row>
    <row r="3411" spans="1:8" ht="15.75">
      <c r="A3411" s="3" t="s">
        <v>14</v>
      </c>
      <c r="B3411" s="2" t="s">
        <v>4529</v>
      </c>
      <c r="C3411" s="2" t="s">
        <v>4526</v>
      </c>
      <c r="D3411" s="2" t="s">
        <v>4530</v>
      </c>
      <c r="E3411" s="4">
        <v>290</v>
      </c>
      <c r="F3411" s="4">
        <v>2905800</v>
      </c>
      <c r="G3411" s="4">
        <v>290580</v>
      </c>
      <c r="H3411" s="4">
        <v>3196380</v>
      </c>
    </row>
    <row r="3412" spans="1:8" ht="15.75">
      <c r="A3412" s="3" t="s">
        <v>14</v>
      </c>
      <c r="B3412" s="2" t="s">
        <v>4534</v>
      </c>
      <c r="C3412" s="2" t="s">
        <v>4533</v>
      </c>
      <c r="D3412" s="2" t="s">
        <v>4535</v>
      </c>
      <c r="E3412" s="4">
        <v>655</v>
      </c>
      <c r="F3412" s="4">
        <v>9412350</v>
      </c>
      <c r="G3412" s="4">
        <v>941235</v>
      </c>
      <c r="H3412" s="4">
        <v>10353585</v>
      </c>
    </row>
    <row r="3413" spans="1:8" ht="15.75">
      <c r="A3413" s="3" t="s">
        <v>14</v>
      </c>
      <c r="B3413" s="2" t="s">
        <v>4537</v>
      </c>
      <c r="C3413" s="2" t="s">
        <v>4536</v>
      </c>
      <c r="D3413" s="2" t="s">
        <v>4538</v>
      </c>
      <c r="E3413" s="4">
        <v>40</v>
      </c>
      <c r="F3413" s="4">
        <v>929200</v>
      </c>
      <c r="G3413" s="4">
        <v>92920</v>
      </c>
      <c r="H3413" s="4">
        <v>1022120</v>
      </c>
    </row>
    <row r="3414" spans="1:8" ht="15.75">
      <c r="A3414" s="3" t="s">
        <v>14</v>
      </c>
      <c r="B3414" s="2" t="s">
        <v>4543</v>
      </c>
      <c r="C3414" s="2" t="s">
        <v>4542</v>
      </c>
      <c r="D3414" s="2" t="s">
        <v>4544</v>
      </c>
      <c r="E3414" s="4">
        <v>19</v>
      </c>
      <c r="F3414" s="4">
        <v>228570</v>
      </c>
      <c r="G3414" s="4">
        <v>22857</v>
      </c>
      <c r="H3414" s="4">
        <v>251427</v>
      </c>
    </row>
    <row r="3415" spans="1:8" ht="15.75">
      <c r="A3415" s="3" t="s">
        <v>14</v>
      </c>
      <c r="B3415" s="2" t="s">
        <v>4546</v>
      </c>
      <c r="C3415" s="2" t="s">
        <v>4545</v>
      </c>
      <c r="D3415" s="2" t="s">
        <v>4547</v>
      </c>
      <c r="E3415" s="4">
        <v>50</v>
      </c>
      <c r="F3415" s="4">
        <v>1108000</v>
      </c>
      <c r="G3415" s="4">
        <v>110800</v>
      </c>
      <c r="H3415" s="4">
        <v>1218800</v>
      </c>
    </row>
    <row r="3416" spans="1:8" ht="15.75">
      <c r="A3416" s="3" t="s">
        <v>14</v>
      </c>
      <c r="B3416" s="2" t="s">
        <v>4554</v>
      </c>
      <c r="C3416" s="2" t="s">
        <v>4553</v>
      </c>
      <c r="D3416" s="2" t="s">
        <v>4555</v>
      </c>
      <c r="E3416" s="4">
        <v>450</v>
      </c>
      <c r="F3416" s="4">
        <v>4369500</v>
      </c>
      <c r="G3416" s="4">
        <v>436950</v>
      </c>
      <c r="H3416" s="4">
        <v>4806450</v>
      </c>
    </row>
    <row r="3417" spans="1:8" ht="15.75">
      <c r="A3417" s="3" t="s">
        <v>14</v>
      </c>
      <c r="B3417" s="2" t="s">
        <v>4559</v>
      </c>
      <c r="C3417" s="2" t="s">
        <v>4558</v>
      </c>
      <c r="D3417" s="2" t="s">
        <v>4560</v>
      </c>
      <c r="E3417" s="4">
        <v>30</v>
      </c>
      <c r="F3417" s="4">
        <v>297300</v>
      </c>
      <c r="G3417" s="4">
        <v>29730</v>
      </c>
      <c r="H3417" s="4">
        <v>327030</v>
      </c>
    </row>
    <row r="3418" spans="1:8" ht="15.75">
      <c r="A3418" s="3" t="s">
        <v>14</v>
      </c>
      <c r="B3418" s="2" t="s">
        <v>4569</v>
      </c>
      <c r="C3418" s="2" t="s">
        <v>4568</v>
      </c>
      <c r="D3418" s="2" t="s">
        <v>4570</v>
      </c>
      <c r="E3418" s="4">
        <v>109</v>
      </c>
      <c r="F3418" s="4">
        <v>1136870</v>
      </c>
      <c r="G3418" s="4">
        <v>113687</v>
      </c>
      <c r="H3418" s="4">
        <v>1250557</v>
      </c>
    </row>
    <row r="3419" spans="1:8" ht="15.75">
      <c r="A3419" s="3" t="s">
        <v>14</v>
      </c>
      <c r="B3419" s="2" t="s">
        <v>4576</v>
      </c>
      <c r="C3419" s="2" t="s">
        <v>4575</v>
      </c>
      <c r="D3419" s="2" t="s">
        <v>4577</v>
      </c>
      <c r="E3419" s="4">
        <v>156</v>
      </c>
      <c r="F3419" s="4">
        <v>2322840</v>
      </c>
      <c r="G3419" s="4">
        <v>232284</v>
      </c>
      <c r="H3419" s="4">
        <v>2555124</v>
      </c>
    </row>
    <row r="3420" spans="1:8" ht="15.75">
      <c r="A3420" s="3" t="s">
        <v>14</v>
      </c>
      <c r="B3420" s="2" t="s">
        <v>4581</v>
      </c>
      <c r="C3420" s="2" t="s">
        <v>4580</v>
      </c>
      <c r="D3420" s="2" t="s">
        <v>4582</v>
      </c>
      <c r="E3420" s="4">
        <v>9</v>
      </c>
      <c r="F3420" s="4">
        <v>211140</v>
      </c>
      <c r="G3420" s="4">
        <v>21114</v>
      </c>
      <c r="H3420" s="4">
        <v>232254</v>
      </c>
    </row>
    <row r="3421" spans="1:8" ht="15.75">
      <c r="A3421" s="3" t="s">
        <v>14</v>
      </c>
      <c r="B3421" s="2" t="s">
        <v>4586</v>
      </c>
      <c r="C3421" s="2" t="s">
        <v>4585</v>
      </c>
      <c r="D3421" s="2" t="s">
        <v>6131</v>
      </c>
      <c r="E3421" s="4">
        <v>32</v>
      </c>
      <c r="F3421" s="4">
        <v>1059200</v>
      </c>
      <c r="G3421" s="4">
        <v>105920</v>
      </c>
      <c r="H3421" s="4">
        <v>1165120</v>
      </c>
    </row>
    <row r="3422" spans="1:8" ht="15.75">
      <c r="A3422" s="3" t="s">
        <v>14</v>
      </c>
      <c r="B3422" s="2" t="s">
        <v>4597</v>
      </c>
      <c r="C3422" s="2" t="s">
        <v>4594</v>
      </c>
      <c r="D3422" s="2" t="s">
        <v>4598</v>
      </c>
      <c r="E3422" s="4">
        <v>360</v>
      </c>
      <c r="F3422" s="4">
        <v>4906800</v>
      </c>
      <c r="G3422" s="4">
        <v>490680</v>
      </c>
      <c r="H3422" s="4">
        <v>5397480</v>
      </c>
    </row>
    <row r="3423" spans="1:8" ht="15.75">
      <c r="A3423" s="3" t="s">
        <v>14</v>
      </c>
      <c r="B3423" s="2" t="s">
        <v>4603</v>
      </c>
      <c r="C3423" s="2" t="s">
        <v>4602</v>
      </c>
      <c r="D3423" s="2" t="s">
        <v>4604</v>
      </c>
      <c r="E3423" s="4">
        <v>430</v>
      </c>
      <c r="F3423" s="4">
        <v>8084000</v>
      </c>
      <c r="G3423" s="4">
        <v>808400</v>
      </c>
      <c r="H3423" s="4">
        <v>8892400</v>
      </c>
    </row>
    <row r="3424" spans="1:8" ht="15.75">
      <c r="A3424" s="3" t="s">
        <v>14</v>
      </c>
      <c r="B3424" s="2" t="s">
        <v>4609</v>
      </c>
      <c r="C3424" s="2" t="s">
        <v>4608</v>
      </c>
      <c r="D3424" s="2" t="s">
        <v>4610</v>
      </c>
      <c r="E3424" s="4">
        <v>50</v>
      </c>
      <c r="F3424" s="4">
        <v>1377000</v>
      </c>
      <c r="G3424" s="4">
        <v>137700</v>
      </c>
      <c r="H3424" s="4">
        <v>1514700</v>
      </c>
    </row>
    <row r="3425" spans="1:8" ht="15.75">
      <c r="A3425" s="3" t="s">
        <v>14</v>
      </c>
      <c r="B3425" s="2" t="s">
        <v>4621</v>
      </c>
      <c r="C3425" s="2" t="s">
        <v>4620</v>
      </c>
      <c r="D3425" s="2" t="s">
        <v>4622</v>
      </c>
      <c r="E3425" s="4">
        <v>4453</v>
      </c>
      <c r="F3425" s="4">
        <v>55172670</v>
      </c>
      <c r="G3425" s="4">
        <v>5517267</v>
      </c>
      <c r="H3425" s="4">
        <v>60689937</v>
      </c>
    </row>
    <row r="3426" spans="1:8" ht="15.75">
      <c r="A3426" s="3" t="s">
        <v>14</v>
      </c>
      <c r="B3426" s="2" t="s">
        <v>4634</v>
      </c>
      <c r="C3426" s="2" t="s">
        <v>4632</v>
      </c>
      <c r="D3426" s="2" t="s">
        <v>4635</v>
      </c>
      <c r="E3426" s="4">
        <v>2355</v>
      </c>
      <c r="F3426" s="4">
        <v>32404800</v>
      </c>
      <c r="G3426" s="4">
        <v>3240480</v>
      </c>
      <c r="H3426" s="4">
        <v>35645280</v>
      </c>
    </row>
    <row r="3427" spans="1:8" ht="15.75">
      <c r="A3427" s="3" t="s">
        <v>14</v>
      </c>
      <c r="B3427" s="2" t="s">
        <v>6139</v>
      </c>
      <c r="C3427" s="2" t="s">
        <v>6140</v>
      </c>
      <c r="D3427" s="2"/>
      <c r="E3427" s="4">
        <v>21</v>
      </c>
      <c r="F3427" s="4">
        <v>777500</v>
      </c>
      <c r="G3427" s="4">
        <v>77750</v>
      </c>
      <c r="H3427" s="4">
        <v>855250</v>
      </c>
    </row>
    <row r="3428" spans="1:8" ht="15.75">
      <c r="A3428" s="3" t="s">
        <v>14</v>
      </c>
      <c r="B3428" s="2" t="s">
        <v>6141</v>
      </c>
      <c r="C3428" s="2" t="s">
        <v>6142</v>
      </c>
      <c r="D3428" s="2" t="s">
        <v>6143</v>
      </c>
      <c r="E3428" s="4">
        <v>105</v>
      </c>
      <c r="F3428" s="4">
        <v>4073900</v>
      </c>
      <c r="G3428" s="4">
        <v>407390</v>
      </c>
      <c r="H3428" s="4">
        <v>4481290</v>
      </c>
    </row>
    <row r="3429" spans="1:8" ht="15.75">
      <c r="A3429" s="3" t="s">
        <v>14</v>
      </c>
      <c r="B3429" s="2" t="s">
        <v>6329</v>
      </c>
      <c r="C3429" s="2" t="s">
        <v>6330</v>
      </c>
      <c r="D3429" s="2" t="s">
        <v>1477</v>
      </c>
      <c r="E3429" s="4">
        <v>52</v>
      </c>
      <c r="F3429" s="4">
        <v>4136100</v>
      </c>
      <c r="G3429" s="4">
        <v>413610</v>
      </c>
      <c r="H3429" s="4">
        <v>4549710</v>
      </c>
    </row>
    <row r="3430" spans="1:8" ht="15.75">
      <c r="A3430" s="3" t="s">
        <v>14</v>
      </c>
      <c r="B3430" s="2" t="s">
        <v>6144</v>
      </c>
      <c r="C3430" s="2" t="s">
        <v>6145</v>
      </c>
      <c r="D3430" s="2" t="s">
        <v>6146</v>
      </c>
      <c r="E3430" s="4"/>
      <c r="F3430" s="4">
        <v>209500</v>
      </c>
      <c r="G3430" s="4">
        <v>20950</v>
      </c>
      <c r="H3430" s="4">
        <v>230450</v>
      </c>
    </row>
    <row r="3431" spans="1:8" ht="15.75">
      <c r="A3431" s="3" t="s">
        <v>14</v>
      </c>
      <c r="B3431" s="2" t="s">
        <v>6147</v>
      </c>
      <c r="C3431" s="2" t="s">
        <v>6148</v>
      </c>
      <c r="D3431" s="2" t="s">
        <v>6149</v>
      </c>
      <c r="E3431" s="4">
        <v>6</v>
      </c>
      <c r="F3431" s="4">
        <v>401400</v>
      </c>
      <c r="G3431" s="4">
        <v>40140</v>
      </c>
      <c r="H3431" s="4">
        <v>441540</v>
      </c>
    </row>
    <row r="3432" spans="1:8" ht="15.75">
      <c r="A3432" s="3" t="s">
        <v>14</v>
      </c>
      <c r="B3432" s="2" t="s">
        <v>6331</v>
      </c>
      <c r="C3432" s="2" t="s">
        <v>6332</v>
      </c>
      <c r="D3432" s="2"/>
      <c r="E3432" s="4">
        <v>11</v>
      </c>
      <c r="F3432" s="4">
        <v>1031580</v>
      </c>
      <c r="G3432" s="4">
        <v>103158</v>
      </c>
      <c r="H3432" s="4">
        <v>1134738</v>
      </c>
    </row>
    <row r="3433" spans="1:8" ht="15.75">
      <c r="A3433" s="3" t="s">
        <v>14</v>
      </c>
      <c r="B3433" s="2" t="s">
        <v>6150</v>
      </c>
      <c r="C3433" s="2" t="s">
        <v>6151</v>
      </c>
      <c r="D3433" s="2"/>
      <c r="E3433" s="4">
        <v>4</v>
      </c>
      <c r="F3433" s="4">
        <v>880000</v>
      </c>
      <c r="G3433" s="4">
        <v>88000</v>
      </c>
      <c r="H3433" s="4">
        <v>968000</v>
      </c>
    </row>
    <row r="3434" spans="1:8" ht="15.75">
      <c r="A3434" s="3" t="s">
        <v>14</v>
      </c>
      <c r="B3434" s="2" t="s">
        <v>6152</v>
      </c>
      <c r="C3434" s="2" t="s">
        <v>6153</v>
      </c>
      <c r="D3434" s="2" t="s">
        <v>6154</v>
      </c>
      <c r="E3434" s="4">
        <v>2</v>
      </c>
      <c r="F3434" s="4">
        <v>143000</v>
      </c>
      <c r="G3434" s="4">
        <v>14300</v>
      </c>
      <c r="H3434" s="4">
        <v>157300</v>
      </c>
    </row>
    <row r="3435" spans="1:8" ht="15.75">
      <c r="A3435" s="3" t="s">
        <v>14</v>
      </c>
      <c r="B3435" s="2" t="s">
        <v>6457</v>
      </c>
      <c r="C3435" s="2" t="s">
        <v>6397</v>
      </c>
      <c r="D3435" s="2"/>
      <c r="E3435" s="4">
        <v>2</v>
      </c>
      <c r="F3435" s="4">
        <v>252320</v>
      </c>
      <c r="G3435" s="4">
        <v>25232</v>
      </c>
      <c r="H3435" s="4">
        <v>277552</v>
      </c>
    </row>
    <row r="3436" spans="1:8" ht="15.75">
      <c r="A3436" s="3" t="s">
        <v>14</v>
      </c>
      <c r="B3436" s="2" t="s">
        <v>6309</v>
      </c>
      <c r="C3436" s="2" t="s">
        <v>6310</v>
      </c>
      <c r="D3436" s="2" t="s">
        <v>6311</v>
      </c>
      <c r="E3436" s="4">
        <v>18</v>
      </c>
      <c r="F3436" s="4">
        <v>1147665</v>
      </c>
      <c r="G3436" s="4">
        <v>114767</v>
      </c>
      <c r="H3436" s="4">
        <v>1262432</v>
      </c>
    </row>
    <row r="3437" spans="1:8" ht="15.75">
      <c r="A3437" s="3" t="s">
        <v>14</v>
      </c>
      <c r="B3437" s="2" t="s">
        <v>6157</v>
      </c>
      <c r="C3437" s="2" t="s">
        <v>6158</v>
      </c>
      <c r="D3437" s="2" t="s">
        <v>6159</v>
      </c>
      <c r="E3437" s="4">
        <v>7</v>
      </c>
      <c r="F3437" s="4">
        <v>982800</v>
      </c>
      <c r="G3437" s="4">
        <v>98280</v>
      </c>
      <c r="H3437" s="4">
        <v>1081080</v>
      </c>
    </row>
    <row r="3438" spans="1:8" ht="15.75">
      <c r="A3438" s="3" t="s">
        <v>14</v>
      </c>
      <c r="B3438" s="2" t="s">
        <v>6160</v>
      </c>
      <c r="C3438" s="2" t="s">
        <v>6161</v>
      </c>
      <c r="D3438" s="2" t="s">
        <v>6162</v>
      </c>
      <c r="E3438" s="4">
        <v>3</v>
      </c>
      <c r="F3438" s="4">
        <v>382320</v>
      </c>
      <c r="G3438" s="4">
        <v>38232</v>
      </c>
      <c r="H3438" s="4">
        <v>420552</v>
      </c>
    </row>
    <row r="3439" spans="1:8" ht="15.75">
      <c r="A3439" s="3" t="s">
        <v>14</v>
      </c>
      <c r="B3439" s="2" t="s">
        <v>6307</v>
      </c>
      <c r="C3439" s="2" t="s">
        <v>6308</v>
      </c>
      <c r="D3439" s="2"/>
      <c r="E3439" s="4">
        <v>57</v>
      </c>
      <c r="F3439" s="4">
        <v>388491</v>
      </c>
      <c r="G3439" s="4">
        <v>38849</v>
      </c>
      <c r="H3439" s="4">
        <v>427340</v>
      </c>
    </row>
    <row r="3440" spans="1:8" ht="15.75">
      <c r="A3440" s="3" t="s">
        <v>14</v>
      </c>
      <c r="B3440" s="2" t="s">
        <v>4638</v>
      </c>
      <c r="C3440" s="2" t="s">
        <v>4636</v>
      </c>
      <c r="D3440" s="2"/>
      <c r="E3440" s="4">
        <v>60</v>
      </c>
      <c r="F3440" s="4">
        <v>390000</v>
      </c>
      <c r="G3440" s="4">
        <v>39000</v>
      </c>
      <c r="H3440" s="4">
        <v>429000</v>
      </c>
    </row>
    <row r="3441" spans="1:8" ht="15.75">
      <c r="A3441" s="3" t="s">
        <v>14</v>
      </c>
      <c r="B3441" s="2" t="s">
        <v>4640</v>
      </c>
      <c r="C3441" s="2" t="s">
        <v>4639</v>
      </c>
      <c r="D3441" s="2"/>
      <c r="E3441" s="4">
        <v>33</v>
      </c>
      <c r="F3441" s="4">
        <v>309300</v>
      </c>
      <c r="G3441" s="4">
        <v>30930</v>
      </c>
      <c r="H3441" s="4">
        <v>340230</v>
      </c>
    </row>
    <row r="3442" spans="1:8" ht="15.75">
      <c r="A3442" s="3" t="s">
        <v>14</v>
      </c>
      <c r="B3442" s="2" t="s">
        <v>6274</v>
      </c>
      <c r="C3442" s="2" t="s">
        <v>6275</v>
      </c>
      <c r="D3442" s="2" t="s">
        <v>6276</v>
      </c>
      <c r="E3442" s="4">
        <v>210</v>
      </c>
      <c r="F3442" s="4">
        <v>1365000</v>
      </c>
      <c r="G3442" s="4">
        <v>136500</v>
      </c>
      <c r="H3442" s="4">
        <v>1501500</v>
      </c>
    </row>
    <row r="3443" spans="1:8" ht="15.75">
      <c r="A3443" s="3" t="s">
        <v>14</v>
      </c>
      <c r="B3443" s="2" t="s">
        <v>4642</v>
      </c>
      <c r="C3443" s="2" t="s">
        <v>4641</v>
      </c>
      <c r="D3443" s="2"/>
      <c r="E3443" s="4">
        <v>251</v>
      </c>
      <c r="F3443" s="4">
        <v>1825120</v>
      </c>
      <c r="G3443" s="4">
        <v>182512</v>
      </c>
      <c r="H3443" s="4">
        <v>2007632</v>
      </c>
    </row>
    <row r="3444" spans="1:8" ht="15.75">
      <c r="A3444" s="3" t="s">
        <v>14</v>
      </c>
      <c r="B3444" s="2" t="s">
        <v>6353</v>
      </c>
      <c r="C3444" s="2" t="s">
        <v>6174</v>
      </c>
      <c r="D3444" s="2" t="s">
        <v>6354</v>
      </c>
      <c r="E3444" s="4">
        <v>6</v>
      </c>
      <c r="F3444" s="4">
        <v>129000</v>
      </c>
      <c r="G3444" s="4">
        <v>12900</v>
      </c>
      <c r="H3444" s="4">
        <v>141900</v>
      </c>
    </row>
    <row r="3445" spans="1:8" ht="15.75">
      <c r="A3445" s="3" t="s">
        <v>14</v>
      </c>
      <c r="B3445" s="2" t="s">
        <v>6485</v>
      </c>
      <c r="C3445" s="2" t="s">
        <v>6484</v>
      </c>
      <c r="D3445" s="2"/>
      <c r="E3445" s="4">
        <v>4</v>
      </c>
      <c r="F3445" s="4">
        <v>740000</v>
      </c>
      <c r="G3445" s="4">
        <v>74000</v>
      </c>
      <c r="H3445" s="4">
        <v>814000</v>
      </c>
    </row>
    <row r="3446" spans="1:8" ht="15.75">
      <c r="A3446" s="3" t="s">
        <v>14</v>
      </c>
      <c r="B3446" s="2" t="s">
        <v>4649</v>
      </c>
      <c r="C3446" s="2" t="s">
        <v>4643</v>
      </c>
      <c r="D3446" s="2" t="s">
        <v>4650</v>
      </c>
      <c r="E3446" s="4">
        <v>10</v>
      </c>
      <c r="F3446" s="4">
        <v>47000000</v>
      </c>
      <c r="G3446" s="4">
        <v>4700000</v>
      </c>
      <c r="H3446" s="4">
        <v>51700000</v>
      </c>
    </row>
    <row r="3447" spans="1:8" ht="15.75">
      <c r="A3447" s="3" t="s">
        <v>14</v>
      </c>
      <c r="B3447" s="2" t="s">
        <v>6187</v>
      </c>
      <c r="C3447" s="2" t="s">
        <v>6188</v>
      </c>
      <c r="D3447" s="2" t="s">
        <v>6189</v>
      </c>
      <c r="E3447" s="4">
        <v>6</v>
      </c>
      <c r="F3447" s="4">
        <v>360000</v>
      </c>
      <c r="G3447" s="4">
        <v>36000</v>
      </c>
      <c r="H3447" s="4">
        <v>396000</v>
      </c>
    </row>
    <row r="3448" spans="1:8" ht="15.75">
      <c r="A3448" s="3" t="s">
        <v>14</v>
      </c>
      <c r="B3448" s="2" t="s">
        <v>6288</v>
      </c>
      <c r="C3448" s="2" t="s">
        <v>6289</v>
      </c>
      <c r="D3448" s="2" t="s">
        <v>6290</v>
      </c>
      <c r="E3448" s="4">
        <v>1</v>
      </c>
      <c r="F3448" s="4">
        <v>380000</v>
      </c>
      <c r="G3448" s="4">
        <v>38000</v>
      </c>
      <c r="H3448" s="4">
        <v>418000</v>
      </c>
    </row>
    <row r="3449" spans="1:8" ht="15.75">
      <c r="A3449" s="3" t="s">
        <v>14</v>
      </c>
      <c r="B3449" s="2" t="s">
        <v>6489</v>
      </c>
      <c r="C3449" s="2" t="s">
        <v>6385</v>
      </c>
      <c r="D3449" s="2" t="s">
        <v>6386</v>
      </c>
      <c r="E3449" s="4">
        <v>1</v>
      </c>
      <c r="F3449" s="4">
        <v>389500</v>
      </c>
      <c r="G3449" s="4">
        <v>38950</v>
      </c>
      <c r="H3449" s="4">
        <v>428450</v>
      </c>
    </row>
    <row r="3450" spans="1:8" ht="15.75">
      <c r="A3450" s="3" t="s">
        <v>14</v>
      </c>
      <c r="B3450" s="2" t="s">
        <v>6337</v>
      </c>
      <c r="C3450" s="2" t="s">
        <v>6338</v>
      </c>
      <c r="D3450" s="2" t="s">
        <v>6339</v>
      </c>
      <c r="E3450" s="4">
        <v>1</v>
      </c>
      <c r="F3450" s="4">
        <v>290000</v>
      </c>
      <c r="G3450" s="4">
        <v>29000</v>
      </c>
      <c r="H3450" s="4">
        <v>319000</v>
      </c>
    </row>
    <row r="3451" spans="1:8" ht="15.75">
      <c r="A3451" s="3" t="s">
        <v>14</v>
      </c>
      <c r="B3451" s="2" t="s">
        <v>6190</v>
      </c>
      <c r="C3451" s="2" t="s">
        <v>6191</v>
      </c>
      <c r="D3451" s="2" t="s">
        <v>6296</v>
      </c>
      <c r="E3451" s="4">
        <v>1</v>
      </c>
      <c r="F3451" s="4">
        <v>138000</v>
      </c>
      <c r="G3451" s="4">
        <v>13800</v>
      </c>
      <c r="H3451" s="4">
        <v>151800</v>
      </c>
    </row>
    <row r="3452" spans="1:8" ht="15.75">
      <c r="A3452" s="3" t="s">
        <v>14</v>
      </c>
      <c r="B3452" s="2" t="s">
        <v>6193</v>
      </c>
      <c r="C3452" s="2" t="s">
        <v>6194</v>
      </c>
      <c r="D3452" s="2" t="s">
        <v>6195</v>
      </c>
      <c r="E3452" s="4">
        <v>72</v>
      </c>
      <c r="F3452" s="4">
        <v>518400</v>
      </c>
      <c r="G3452" s="4">
        <v>51840</v>
      </c>
      <c r="H3452" s="4">
        <v>570240</v>
      </c>
    </row>
    <row r="3453" spans="1:8" ht="15.75">
      <c r="A3453" s="3" t="s">
        <v>14</v>
      </c>
      <c r="B3453" s="2" t="s">
        <v>4843</v>
      </c>
      <c r="C3453" s="2" t="s">
        <v>4840</v>
      </c>
      <c r="D3453" s="2" t="s">
        <v>4844</v>
      </c>
      <c r="E3453" s="4">
        <v>130</v>
      </c>
      <c r="F3453" s="4">
        <v>260000</v>
      </c>
      <c r="G3453" s="4">
        <v>26000</v>
      </c>
      <c r="H3453" s="4">
        <v>286000</v>
      </c>
    </row>
    <row r="3454" spans="1:8" ht="15.75">
      <c r="A3454" s="3" t="s">
        <v>14</v>
      </c>
      <c r="B3454" s="2" t="s">
        <v>4900</v>
      </c>
      <c r="C3454" s="2" t="s">
        <v>4897</v>
      </c>
      <c r="D3454" s="2" t="s">
        <v>4901</v>
      </c>
      <c r="E3454" s="4">
        <v>450</v>
      </c>
      <c r="F3454" s="4">
        <v>1327500</v>
      </c>
      <c r="G3454" s="4">
        <v>132750</v>
      </c>
      <c r="H3454" s="4">
        <v>1460250</v>
      </c>
    </row>
    <row r="3455" spans="1:8" ht="15.75">
      <c r="A3455" s="3" t="s">
        <v>14</v>
      </c>
      <c r="B3455" s="2" t="s">
        <v>4903</v>
      </c>
      <c r="C3455" s="2" t="s">
        <v>4902</v>
      </c>
      <c r="D3455" s="2" t="s">
        <v>4904</v>
      </c>
      <c r="E3455" s="4">
        <v>1570</v>
      </c>
      <c r="F3455" s="4">
        <v>1734400</v>
      </c>
      <c r="G3455" s="4">
        <v>173440</v>
      </c>
      <c r="H3455" s="4">
        <v>1907840</v>
      </c>
    </row>
    <row r="3456" spans="1:8" ht="15.75">
      <c r="A3456" s="3" t="s">
        <v>14</v>
      </c>
      <c r="B3456" s="2" t="s">
        <v>6500</v>
      </c>
      <c r="C3456" s="2" t="s">
        <v>6499</v>
      </c>
      <c r="D3456" s="2" t="s">
        <v>6501</v>
      </c>
      <c r="E3456" s="4">
        <v>5</v>
      </c>
      <c r="F3456" s="4">
        <v>45000</v>
      </c>
      <c r="G3456" s="4">
        <v>4500</v>
      </c>
      <c r="H3456" s="4">
        <v>49500</v>
      </c>
    </row>
    <row r="3457" spans="1:8" ht="15.75">
      <c r="A3457" s="3" t="s">
        <v>14</v>
      </c>
      <c r="B3457" s="2" t="s">
        <v>4912</v>
      </c>
      <c r="C3457" s="2" t="s">
        <v>4911</v>
      </c>
      <c r="D3457" s="2" t="s">
        <v>4913</v>
      </c>
      <c r="E3457" s="4">
        <v>30</v>
      </c>
      <c r="F3457" s="4">
        <v>157800</v>
      </c>
      <c r="G3457" s="4">
        <v>15780</v>
      </c>
      <c r="H3457" s="4">
        <v>173580</v>
      </c>
    </row>
    <row r="3458" spans="1:8" ht="15.75">
      <c r="A3458" s="3" t="s">
        <v>14</v>
      </c>
      <c r="B3458" s="2" t="s">
        <v>6277</v>
      </c>
      <c r="C3458" s="2" t="s">
        <v>4931</v>
      </c>
      <c r="D3458" s="2" t="s">
        <v>6348</v>
      </c>
      <c r="E3458" s="4">
        <v>300</v>
      </c>
      <c r="F3458" s="4">
        <v>5100</v>
      </c>
      <c r="G3458" s="4">
        <v>510</v>
      </c>
      <c r="H3458" s="4">
        <v>5610</v>
      </c>
    </row>
    <row r="3459" spans="1:8" ht="15.75">
      <c r="A3459" s="3" t="s">
        <v>14</v>
      </c>
      <c r="B3459" s="2" t="s">
        <v>6218</v>
      </c>
      <c r="C3459" s="2" t="s">
        <v>6219</v>
      </c>
      <c r="D3459" s="2"/>
      <c r="E3459" s="4">
        <v>300</v>
      </c>
      <c r="F3459" s="4">
        <v>150000</v>
      </c>
      <c r="G3459" s="4">
        <v>15000</v>
      </c>
      <c r="H3459" s="4">
        <v>165000</v>
      </c>
    </row>
    <row r="3460" spans="1:8" ht="15.75">
      <c r="A3460" s="3" t="s">
        <v>14</v>
      </c>
      <c r="B3460" s="2" t="s">
        <v>6520</v>
      </c>
      <c r="C3460" s="2" t="s">
        <v>5194</v>
      </c>
      <c r="D3460" s="2" t="s">
        <v>6521</v>
      </c>
      <c r="E3460" s="4">
        <v>2</v>
      </c>
      <c r="F3460" s="4">
        <v>5000</v>
      </c>
      <c r="G3460" s="4">
        <v>500</v>
      </c>
      <c r="H3460" s="4">
        <v>5500</v>
      </c>
    </row>
    <row r="3461" spans="1:8" ht="15.75">
      <c r="A3461" s="3" t="s">
        <v>14</v>
      </c>
      <c r="B3461" s="2" t="s">
        <v>6227</v>
      </c>
      <c r="C3461" s="2" t="s">
        <v>6228</v>
      </c>
      <c r="D3461" s="2" t="s">
        <v>6229</v>
      </c>
      <c r="E3461" s="4">
        <v>4</v>
      </c>
      <c r="F3461" s="4"/>
      <c r="G3461" s="4"/>
      <c r="H3461" s="4"/>
    </row>
    <row r="3462" spans="1:8" ht="15.75">
      <c r="A3462" s="3" t="s">
        <v>14</v>
      </c>
      <c r="B3462" s="2" t="s">
        <v>6363</v>
      </c>
      <c r="C3462" s="2" t="s">
        <v>6364</v>
      </c>
      <c r="D3462" s="2" t="s">
        <v>6365</v>
      </c>
      <c r="E3462" s="4">
        <v>2</v>
      </c>
      <c r="F3462" s="4">
        <v>2000</v>
      </c>
      <c r="G3462" s="4">
        <v>200</v>
      </c>
      <c r="H3462" s="4">
        <v>2200</v>
      </c>
    </row>
    <row r="3463" spans="1:8" ht="15.75">
      <c r="A3463" s="3" t="s">
        <v>14</v>
      </c>
      <c r="B3463" s="2" t="s">
        <v>6366</v>
      </c>
      <c r="C3463" s="2" t="s">
        <v>6367</v>
      </c>
      <c r="D3463" s="2" t="s">
        <v>6368</v>
      </c>
      <c r="E3463" s="4">
        <v>1</v>
      </c>
      <c r="F3463" s="4">
        <v>1000</v>
      </c>
      <c r="G3463" s="4">
        <v>100</v>
      </c>
      <c r="H3463" s="4">
        <v>1100</v>
      </c>
    </row>
    <row r="3464" spans="1:8" ht="15.75">
      <c r="A3464" s="3" t="s">
        <v>14</v>
      </c>
      <c r="B3464" s="2" t="s">
        <v>6230</v>
      </c>
      <c r="C3464" s="2" t="s">
        <v>5160</v>
      </c>
      <c r="D3464" s="2" t="s">
        <v>6231</v>
      </c>
      <c r="E3464" s="4">
        <v>7</v>
      </c>
      <c r="F3464" s="4">
        <v>7000</v>
      </c>
      <c r="G3464" s="4">
        <v>700</v>
      </c>
      <c r="H3464" s="4">
        <v>7700</v>
      </c>
    </row>
    <row r="3465" spans="1:8" ht="15.75">
      <c r="A3465" s="3" t="s">
        <v>14</v>
      </c>
      <c r="B3465" s="2" t="s">
        <v>6322</v>
      </c>
      <c r="C3465" s="2" t="s">
        <v>1628</v>
      </c>
      <c r="D3465" s="2" t="s">
        <v>1630</v>
      </c>
      <c r="E3465" s="4">
        <v>1</v>
      </c>
      <c r="F3465" s="4">
        <v>33000</v>
      </c>
      <c r="G3465" s="4">
        <v>3300</v>
      </c>
      <c r="H3465" s="4">
        <v>36300</v>
      </c>
    </row>
    <row r="3466" spans="1:8" ht="15.75">
      <c r="A3466" s="3" t="s">
        <v>14</v>
      </c>
      <c r="B3466" s="2" t="s">
        <v>6321</v>
      </c>
      <c r="C3466" s="2" t="s">
        <v>1628</v>
      </c>
      <c r="D3466" s="2" t="s">
        <v>1632</v>
      </c>
      <c r="E3466" s="4">
        <v>1</v>
      </c>
      <c r="F3466" s="4">
        <v>33000</v>
      </c>
      <c r="G3466" s="4">
        <v>3300</v>
      </c>
      <c r="H3466" s="4">
        <v>36300</v>
      </c>
    </row>
    <row r="3467" spans="1:8" ht="15.75">
      <c r="A3467" s="3" t="s">
        <v>14</v>
      </c>
      <c r="B3467" s="2" t="s">
        <v>6234</v>
      </c>
      <c r="C3467" s="2" t="s">
        <v>1628</v>
      </c>
      <c r="D3467" s="2" t="s">
        <v>1636</v>
      </c>
      <c r="E3467" s="4">
        <v>1</v>
      </c>
      <c r="F3467" s="4">
        <v>33000</v>
      </c>
      <c r="G3467" s="4">
        <v>3300</v>
      </c>
      <c r="H3467" s="4">
        <v>36300</v>
      </c>
    </row>
    <row r="3468" spans="1:8" ht="15.75">
      <c r="A3468" s="3" t="s">
        <v>14</v>
      </c>
      <c r="B3468" s="2" t="s">
        <v>6235</v>
      </c>
      <c r="C3468" s="2" t="s">
        <v>1628</v>
      </c>
      <c r="D3468" s="2" t="s">
        <v>1638</v>
      </c>
      <c r="E3468" s="4">
        <v>1</v>
      </c>
      <c r="F3468" s="4">
        <v>33000</v>
      </c>
      <c r="G3468" s="4">
        <v>3300</v>
      </c>
      <c r="H3468" s="4">
        <v>36300</v>
      </c>
    </row>
    <row r="3469" spans="1:8" ht="15.75">
      <c r="A3469" s="3" t="s">
        <v>14</v>
      </c>
      <c r="B3469" s="2" t="s">
        <v>6306</v>
      </c>
      <c r="C3469" s="2" t="s">
        <v>1641</v>
      </c>
      <c r="D3469" s="2" t="s">
        <v>1643</v>
      </c>
      <c r="E3469" s="4">
        <v>1</v>
      </c>
      <c r="F3469" s="4">
        <v>1600</v>
      </c>
      <c r="G3469" s="4">
        <v>160</v>
      </c>
      <c r="H3469" s="4">
        <v>1760</v>
      </c>
    </row>
    <row r="3470" spans="1:8" ht="15.75">
      <c r="A3470" s="3" t="s">
        <v>14</v>
      </c>
      <c r="B3470" s="2" t="s">
        <v>6236</v>
      </c>
      <c r="C3470" s="2" t="s">
        <v>1628</v>
      </c>
      <c r="D3470" s="2" t="s">
        <v>1692</v>
      </c>
      <c r="E3470" s="4">
        <v>1</v>
      </c>
      <c r="F3470" s="4">
        <v>33000</v>
      </c>
      <c r="G3470" s="4">
        <v>3300</v>
      </c>
      <c r="H3470" s="4">
        <v>36300</v>
      </c>
    </row>
    <row r="3471" spans="1:8" ht="15.75">
      <c r="A3471" s="3" t="s">
        <v>14</v>
      </c>
      <c r="B3471" s="2" t="s">
        <v>6283</v>
      </c>
      <c r="C3471" s="2" t="s">
        <v>6284</v>
      </c>
      <c r="D3471" s="2" t="s">
        <v>6285</v>
      </c>
      <c r="E3471" s="4">
        <v>1</v>
      </c>
      <c r="F3471" s="4"/>
      <c r="G3471" s="4"/>
      <c r="H3471" s="4"/>
    </row>
    <row r="3472" spans="1:8" ht="15.75">
      <c r="A3472" s="3" t="s">
        <v>14</v>
      </c>
      <c r="B3472" s="2" t="s">
        <v>6239</v>
      </c>
      <c r="C3472" s="2" t="s">
        <v>2005</v>
      </c>
      <c r="D3472" s="2" t="s">
        <v>2007</v>
      </c>
      <c r="E3472" s="4">
        <v>11</v>
      </c>
      <c r="F3472" s="4">
        <v>154000</v>
      </c>
      <c r="G3472" s="4">
        <v>15400</v>
      </c>
      <c r="H3472" s="4">
        <v>169400</v>
      </c>
    </row>
    <row r="3473" spans="1:8" ht="15.75">
      <c r="A3473" s="3" t="s">
        <v>14</v>
      </c>
      <c r="B3473" s="2" t="s">
        <v>6240</v>
      </c>
      <c r="C3473" s="2" t="s">
        <v>2008</v>
      </c>
      <c r="D3473" s="2" t="s">
        <v>2010</v>
      </c>
      <c r="E3473" s="4">
        <v>29</v>
      </c>
      <c r="F3473" s="4">
        <v>725000</v>
      </c>
      <c r="G3473" s="4">
        <v>72500</v>
      </c>
      <c r="H3473" s="4">
        <v>797500</v>
      </c>
    </row>
    <row r="3474" spans="1:8" ht="15.75">
      <c r="A3474" s="3" t="s">
        <v>14</v>
      </c>
      <c r="B3474" s="2" t="s">
        <v>6242</v>
      </c>
      <c r="C3474" s="2" t="s">
        <v>3934</v>
      </c>
      <c r="D3474" s="2" t="s">
        <v>6243</v>
      </c>
      <c r="E3474" s="4">
        <v>30</v>
      </c>
      <c r="F3474" s="4">
        <v>90000</v>
      </c>
      <c r="G3474" s="4">
        <v>9000</v>
      </c>
      <c r="H3474" s="4">
        <v>99000</v>
      </c>
    </row>
    <row r="3475" spans="1:8" ht="15.75">
      <c r="A3475" s="3" t="s">
        <v>14</v>
      </c>
      <c r="B3475" s="2" t="s">
        <v>6533</v>
      </c>
      <c r="C3475" s="2" t="s">
        <v>3950</v>
      </c>
      <c r="D3475" s="2" t="s">
        <v>6243</v>
      </c>
      <c r="E3475" s="4">
        <v>50</v>
      </c>
      <c r="F3475" s="4">
        <v>119091</v>
      </c>
      <c r="G3475" s="4">
        <v>11909</v>
      </c>
      <c r="H3475" s="4">
        <v>131000</v>
      </c>
    </row>
    <row r="3476" spans="1:8" ht="15.75">
      <c r="A3476" s="3" t="s">
        <v>14</v>
      </c>
      <c r="B3476" s="2" t="s">
        <v>6287</v>
      </c>
      <c r="C3476" s="2" t="s">
        <v>4496</v>
      </c>
      <c r="D3476" s="2" t="s">
        <v>4498</v>
      </c>
      <c r="E3476" s="4">
        <v>2</v>
      </c>
      <c r="F3476" s="4">
        <v>509</v>
      </c>
      <c r="G3476" s="4">
        <v>51</v>
      </c>
      <c r="H3476" s="4">
        <v>560</v>
      </c>
    </row>
    <row r="3477" spans="1:8" ht="15.75">
      <c r="A3477" s="3" t="s">
        <v>14</v>
      </c>
      <c r="B3477" s="2" t="s">
        <v>6254</v>
      </c>
      <c r="C3477" s="2" t="s">
        <v>6255</v>
      </c>
      <c r="D3477" s="2"/>
      <c r="E3477" s="4">
        <v>31</v>
      </c>
      <c r="F3477" s="4">
        <v>251100</v>
      </c>
      <c r="G3477" s="4">
        <v>25110</v>
      </c>
      <c r="H3477" s="4">
        <v>276210</v>
      </c>
    </row>
    <row r="3478" spans="1:8" ht="15.75">
      <c r="A3478" s="3" t="s">
        <v>14</v>
      </c>
      <c r="B3478" s="2" t="s">
        <v>6256</v>
      </c>
      <c r="C3478" s="2" t="s">
        <v>6257</v>
      </c>
      <c r="D3478" s="2"/>
      <c r="E3478" s="4">
        <v>92</v>
      </c>
      <c r="F3478" s="4">
        <v>827091</v>
      </c>
      <c r="G3478" s="4">
        <v>82709</v>
      </c>
      <c r="H3478" s="4">
        <v>909800</v>
      </c>
    </row>
    <row r="3479" spans="1:8" ht="15.75">
      <c r="A3479" s="3" t="s">
        <v>14</v>
      </c>
      <c r="B3479" s="2" t="s">
        <v>6286</v>
      </c>
      <c r="C3479" s="2" t="s">
        <v>6194</v>
      </c>
      <c r="D3479" s="2" t="s">
        <v>6195</v>
      </c>
      <c r="E3479" s="4">
        <v>64</v>
      </c>
      <c r="F3479" s="4">
        <v>480036</v>
      </c>
      <c r="G3479" s="4">
        <v>48004</v>
      </c>
      <c r="H3479" s="4">
        <v>528040</v>
      </c>
    </row>
    <row r="3480" spans="1:8" ht="15.75">
      <c r="A3480" s="3" t="s">
        <v>14</v>
      </c>
      <c r="B3480" s="2" t="s">
        <v>6265</v>
      </c>
      <c r="C3480" s="2" t="s">
        <v>6197</v>
      </c>
      <c r="D3480" s="2" t="s">
        <v>6198</v>
      </c>
      <c r="E3480" s="4">
        <v>2</v>
      </c>
      <c r="F3480" s="4">
        <v>77490</v>
      </c>
      <c r="G3480" s="4">
        <v>7750</v>
      </c>
      <c r="H3480" s="4">
        <v>85240</v>
      </c>
    </row>
    <row r="3481" spans="1:8" ht="15.75">
      <c r="A3481" s="3" t="s">
        <v>14</v>
      </c>
      <c r="B3481" s="2" t="s">
        <v>6268</v>
      </c>
      <c r="C3481" s="2" t="s">
        <v>6269</v>
      </c>
      <c r="D3481" s="2" t="s">
        <v>5136</v>
      </c>
      <c r="E3481" s="4">
        <v>80</v>
      </c>
      <c r="F3481" s="4">
        <v>2100</v>
      </c>
      <c r="G3481" s="4">
        <v>210</v>
      </c>
      <c r="H3481" s="4">
        <v>2310</v>
      </c>
    </row>
    <row r="3482" spans="1:8" ht="15.75">
      <c r="A3482" s="3" t="s">
        <v>14</v>
      </c>
      <c r="B3482" s="2" t="s">
        <v>6270</v>
      </c>
      <c r="C3482" s="2" t="s">
        <v>6271</v>
      </c>
      <c r="D3482" s="2" t="s">
        <v>5139</v>
      </c>
      <c r="E3482" s="4">
        <v>100</v>
      </c>
      <c r="F3482" s="4">
        <v>2700</v>
      </c>
      <c r="G3482" s="4">
        <v>270</v>
      </c>
      <c r="H3482" s="4">
        <v>2970</v>
      </c>
    </row>
    <row r="3483" spans="1:8" ht="15.75">
      <c r="A3483" s="3" t="s">
        <v>14</v>
      </c>
      <c r="B3483" s="2" t="s">
        <v>6272</v>
      </c>
      <c r="C3483" s="2" t="s">
        <v>6273</v>
      </c>
      <c r="D3483" s="2" t="s">
        <v>5142</v>
      </c>
      <c r="E3483" s="4">
        <v>60</v>
      </c>
      <c r="F3483" s="4">
        <v>1800</v>
      </c>
      <c r="G3483" s="4">
        <v>180</v>
      </c>
      <c r="H3483" s="4">
        <v>1980</v>
      </c>
    </row>
    <row r="3484" spans="1:8" ht="15.75">
      <c r="A3484" s="3" t="s">
        <v>15</v>
      </c>
      <c r="B3484" s="2" t="s">
        <v>7</v>
      </c>
      <c r="C3484" s="2" t="s">
        <v>5</v>
      </c>
      <c r="D3484" s="2" t="s">
        <v>8</v>
      </c>
      <c r="E3484" s="4">
        <v>2200</v>
      </c>
      <c r="F3484" s="4">
        <v>744000</v>
      </c>
      <c r="G3484" s="4">
        <v>74400</v>
      </c>
      <c r="H3484" s="4">
        <v>818400</v>
      </c>
    </row>
    <row r="3485" spans="1:8" ht="15.75">
      <c r="A3485" s="3" t="s">
        <v>15</v>
      </c>
      <c r="B3485" s="2" t="s">
        <v>22</v>
      </c>
      <c r="C3485" s="2" t="s">
        <v>20</v>
      </c>
      <c r="D3485" s="2" t="s">
        <v>23</v>
      </c>
      <c r="E3485" s="4">
        <v>6000</v>
      </c>
      <c r="F3485" s="4">
        <v>900000</v>
      </c>
      <c r="G3485" s="4">
        <v>90000</v>
      </c>
      <c r="H3485" s="4">
        <v>990000</v>
      </c>
    </row>
    <row r="3486" spans="1:8" ht="15.75">
      <c r="A3486" s="3" t="s">
        <v>15</v>
      </c>
      <c r="B3486" s="2" t="s">
        <v>24</v>
      </c>
      <c r="C3486" s="2" t="s">
        <v>20</v>
      </c>
      <c r="D3486" s="2" t="s">
        <v>25</v>
      </c>
      <c r="E3486" s="4">
        <v>9101</v>
      </c>
      <c r="F3486" s="4">
        <v>3968455</v>
      </c>
      <c r="G3486" s="4">
        <v>396845</v>
      </c>
      <c r="H3486" s="4">
        <v>4365300</v>
      </c>
    </row>
    <row r="3487" spans="1:8" ht="15.75">
      <c r="A3487" s="3" t="s">
        <v>15</v>
      </c>
      <c r="B3487" s="2" t="s">
        <v>27</v>
      </c>
      <c r="C3487" s="2" t="s">
        <v>26</v>
      </c>
      <c r="D3487" s="2" t="s">
        <v>28</v>
      </c>
      <c r="E3487" s="4">
        <v>152</v>
      </c>
      <c r="F3487" s="4">
        <v>23400</v>
      </c>
      <c r="G3487" s="4">
        <v>2350</v>
      </c>
      <c r="H3487" s="4">
        <v>25750</v>
      </c>
    </row>
    <row r="3488" spans="1:8" ht="15.75">
      <c r="A3488" s="3" t="s">
        <v>15</v>
      </c>
      <c r="B3488" s="2" t="s">
        <v>30</v>
      </c>
      <c r="C3488" s="2" t="s">
        <v>29</v>
      </c>
      <c r="D3488" s="2"/>
      <c r="E3488" s="4">
        <v>100</v>
      </c>
      <c r="F3488" s="4">
        <v>90000</v>
      </c>
      <c r="G3488" s="4">
        <v>9000</v>
      </c>
      <c r="H3488" s="4">
        <v>99000</v>
      </c>
    </row>
    <row r="3489" spans="1:8" ht="15.75">
      <c r="A3489" s="3" t="s">
        <v>15</v>
      </c>
      <c r="B3489" s="2" t="s">
        <v>32</v>
      </c>
      <c r="C3489" s="2" t="s">
        <v>31</v>
      </c>
      <c r="D3489" s="2"/>
      <c r="E3489" s="4">
        <v>129</v>
      </c>
      <c r="F3489" s="4">
        <v>156250</v>
      </c>
      <c r="G3489" s="4">
        <v>15625</v>
      </c>
      <c r="H3489" s="4">
        <v>171875</v>
      </c>
    </row>
    <row r="3490" spans="1:8" ht="15.75">
      <c r="A3490" s="3" t="s">
        <v>15</v>
      </c>
      <c r="B3490" s="2" t="s">
        <v>39</v>
      </c>
      <c r="C3490" s="2" t="s">
        <v>38</v>
      </c>
      <c r="D3490" s="2"/>
      <c r="E3490" s="4">
        <v>490</v>
      </c>
      <c r="F3490" s="4">
        <v>190182</v>
      </c>
      <c r="G3490" s="4">
        <v>19018</v>
      </c>
      <c r="H3490" s="4">
        <v>209200</v>
      </c>
    </row>
    <row r="3491" spans="1:8" ht="15.75">
      <c r="A3491" s="3" t="s">
        <v>15</v>
      </c>
      <c r="B3491" s="2" t="s">
        <v>51</v>
      </c>
      <c r="C3491" s="2" t="s">
        <v>50</v>
      </c>
      <c r="D3491" s="2" t="s">
        <v>52</v>
      </c>
      <c r="E3491" s="4">
        <v>100</v>
      </c>
      <c r="F3491" s="4">
        <v>620000</v>
      </c>
      <c r="G3491" s="4">
        <v>62000</v>
      </c>
      <c r="H3491" s="4">
        <v>682000</v>
      </c>
    </row>
    <row r="3492" spans="1:8" ht="15.75">
      <c r="A3492" s="3" t="s">
        <v>15</v>
      </c>
      <c r="B3492" s="2" t="s">
        <v>63</v>
      </c>
      <c r="C3492" s="2" t="s">
        <v>62</v>
      </c>
      <c r="D3492" s="2" t="s">
        <v>52</v>
      </c>
      <c r="E3492" s="4">
        <v>50</v>
      </c>
      <c r="F3492" s="4">
        <v>260000</v>
      </c>
      <c r="G3492" s="4">
        <v>26000</v>
      </c>
      <c r="H3492" s="4">
        <v>286000</v>
      </c>
    </row>
    <row r="3493" spans="1:8" ht="15.75">
      <c r="A3493" s="3" t="s">
        <v>15</v>
      </c>
      <c r="B3493" s="2" t="s">
        <v>66</v>
      </c>
      <c r="C3493" s="2" t="s">
        <v>62</v>
      </c>
      <c r="D3493" s="2" t="s">
        <v>58</v>
      </c>
      <c r="E3493" s="4">
        <v>50</v>
      </c>
      <c r="F3493" s="4">
        <v>200000</v>
      </c>
      <c r="G3493" s="4">
        <v>20000</v>
      </c>
      <c r="H3493" s="4">
        <v>220000</v>
      </c>
    </row>
    <row r="3494" spans="1:8" ht="15.75">
      <c r="A3494" s="3" t="s">
        <v>15</v>
      </c>
      <c r="B3494" s="2" t="s">
        <v>70</v>
      </c>
      <c r="C3494" s="2" t="s">
        <v>69</v>
      </c>
      <c r="D3494" s="2" t="s">
        <v>71</v>
      </c>
      <c r="E3494" s="4">
        <v>10</v>
      </c>
      <c r="F3494" s="4">
        <v>227900</v>
      </c>
      <c r="G3494" s="4">
        <v>22790</v>
      </c>
      <c r="H3494" s="4">
        <v>250690</v>
      </c>
    </row>
    <row r="3495" spans="1:8" ht="15.75">
      <c r="A3495" s="3" t="s">
        <v>15</v>
      </c>
      <c r="B3495" s="2" t="s">
        <v>72</v>
      </c>
      <c r="C3495" s="2" t="s">
        <v>69</v>
      </c>
      <c r="D3495" s="2" t="s">
        <v>73</v>
      </c>
      <c r="E3495" s="4">
        <v>10</v>
      </c>
      <c r="F3495" s="4">
        <v>32000</v>
      </c>
      <c r="G3495" s="4">
        <v>3200</v>
      </c>
      <c r="H3495" s="4">
        <v>35200</v>
      </c>
    </row>
    <row r="3496" spans="1:8" ht="15.75">
      <c r="A3496" s="3" t="s">
        <v>15</v>
      </c>
      <c r="B3496" s="2" t="s">
        <v>77</v>
      </c>
      <c r="C3496" s="2" t="s">
        <v>69</v>
      </c>
      <c r="D3496" s="2" t="s">
        <v>78</v>
      </c>
      <c r="E3496" s="4">
        <v>20</v>
      </c>
      <c r="F3496" s="4">
        <v>227400</v>
      </c>
      <c r="G3496" s="4">
        <v>22740</v>
      </c>
      <c r="H3496" s="4">
        <v>250140</v>
      </c>
    </row>
    <row r="3497" spans="1:8" ht="15.75">
      <c r="A3497" s="3" t="s">
        <v>15</v>
      </c>
      <c r="B3497" s="2" t="s">
        <v>79</v>
      </c>
      <c r="C3497" s="2" t="s">
        <v>69</v>
      </c>
      <c r="D3497" s="2" t="s">
        <v>80</v>
      </c>
      <c r="E3497" s="4">
        <v>20</v>
      </c>
      <c r="F3497" s="4">
        <v>260600</v>
      </c>
      <c r="G3497" s="4">
        <v>26060</v>
      </c>
      <c r="H3497" s="4">
        <v>286660</v>
      </c>
    </row>
    <row r="3498" spans="1:8" ht="15.75">
      <c r="A3498" s="3" t="s">
        <v>15</v>
      </c>
      <c r="B3498" s="2" t="s">
        <v>81</v>
      </c>
      <c r="C3498" s="2" t="s">
        <v>69</v>
      </c>
      <c r="D3498" s="2" t="s">
        <v>68</v>
      </c>
      <c r="E3498" s="4">
        <v>20</v>
      </c>
      <c r="F3498" s="4">
        <v>294000</v>
      </c>
      <c r="G3498" s="4">
        <v>29400</v>
      </c>
      <c r="H3498" s="4">
        <v>323400</v>
      </c>
    </row>
    <row r="3499" spans="1:8" ht="15.75">
      <c r="A3499" s="3" t="s">
        <v>15</v>
      </c>
      <c r="B3499" s="2" t="s">
        <v>84</v>
      </c>
      <c r="C3499" s="2" t="s">
        <v>69</v>
      </c>
      <c r="D3499" s="2" t="s">
        <v>85</v>
      </c>
      <c r="E3499" s="4">
        <v>10</v>
      </c>
      <c r="F3499" s="4">
        <v>165000</v>
      </c>
      <c r="G3499" s="4">
        <v>16500</v>
      </c>
      <c r="H3499" s="4">
        <v>181500</v>
      </c>
    </row>
    <row r="3500" spans="1:8" ht="15.75">
      <c r="A3500" s="3" t="s">
        <v>15</v>
      </c>
      <c r="B3500" s="2" t="s">
        <v>86</v>
      </c>
      <c r="C3500" s="2" t="s">
        <v>69</v>
      </c>
      <c r="D3500" s="2" t="s">
        <v>87</v>
      </c>
      <c r="E3500" s="4">
        <v>10</v>
      </c>
      <c r="F3500" s="4">
        <v>179900</v>
      </c>
      <c r="G3500" s="4">
        <v>17990</v>
      </c>
      <c r="H3500" s="4">
        <v>197890</v>
      </c>
    </row>
    <row r="3501" spans="1:8" ht="15.75">
      <c r="A3501" s="3" t="s">
        <v>15</v>
      </c>
      <c r="B3501" s="2" t="s">
        <v>93</v>
      </c>
      <c r="C3501" s="2" t="s">
        <v>62</v>
      </c>
      <c r="D3501" s="2" t="s">
        <v>83</v>
      </c>
      <c r="E3501" s="4">
        <v>70</v>
      </c>
      <c r="F3501" s="4">
        <v>315000</v>
      </c>
      <c r="G3501" s="4">
        <v>31500</v>
      </c>
      <c r="H3501" s="4">
        <v>346500</v>
      </c>
    </row>
    <row r="3502" spans="1:8" ht="15.75">
      <c r="A3502" s="3" t="s">
        <v>15</v>
      </c>
      <c r="B3502" s="2" t="s">
        <v>112</v>
      </c>
      <c r="C3502" s="2" t="s">
        <v>111</v>
      </c>
      <c r="D3502" s="2" t="s">
        <v>113</v>
      </c>
      <c r="E3502" s="4">
        <v>2000</v>
      </c>
      <c r="F3502" s="4">
        <v>266000</v>
      </c>
      <c r="G3502" s="4">
        <v>26600</v>
      </c>
      <c r="H3502" s="4">
        <v>292600</v>
      </c>
    </row>
    <row r="3503" spans="1:8" ht="15.75">
      <c r="A3503" s="3" t="s">
        <v>15</v>
      </c>
      <c r="B3503" s="2" t="s">
        <v>115</v>
      </c>
      <c r="C3503" s="2" t="s">
        <v>114</v>
      </c>
      <c r="D3503" s="2" t="s">
        <v>113</v>
      </c>
      <c r="E3503" s="4">
        <v>2000</v>
      </c>
      <c r="F3503" s="4">
        <v>376000</v>
      </c>
      <c r="G3503" s="4">
        <v>37600</v>
      </c>
      <c r="H3503" s="4">
        <v>413600</v>
      </c>
    </row>
    <row r="3504" spans="1:8" ht="15.75">
      <c r="A3504" s="3" t="s">
        <v>15</v>
      </c>
      <c r="B3504" s="2" t="s">
        <v>117</v>
      </c>
      <c r="C3504" s="2" t="s">
        <v>118</v>
      </c>
      <c r="D3504" s="2" t="s">
        <v>113</v>
      </c>
      <c r="E3504" s="4">
        <v>16000</v>
      </c>
      <c r="F3504" s="4">
        <v>3648000</v>
      </c>
      <c r="G3504" s="4">
        <v>364800</v>
      </c>
      <c r="H3504" s="4">
        <v>4012800</v>
      </c>
    </row>
    <row r="3505" spans="1:8" ht="15.75">
      <c r="A3505" s="3" t="s">
        <v>15</v>
      </c>
      <c r="B3505" s="2" t="s">
        <v>143</v>
      </c>
      <c r="C3505" s="2" t="s">
        <v>142</v>
      </c>
      <c r="D3505" s="2" t="s">
        <v>136</v>
      </c>
      <c r="E3505" s="4">
        <v>1</v>
      </c>
      <c r="F3505" s="4">
        <v>21000</v>
      </c>
      <c r="G3505" s="4">
        <v>2100</v>
      </c>
      <c r="H3505" s="4">
        <v>23100</v>
      </c>
    </row>
    <row r="3506" spans="1:8" ht="15.75">
      <c r="A3506" s="3" t="s">
        <v>15</v>
      </c>
      <c r="B3506" s="2" t="s">
        <v>190</v>
      </c>
      <c r="C3506" s="2" t="s">
        <v>189</v>
      </c>
      <c r="D3506" s="2" t="s">
        <v>54</v>
      </c>
      <c r="E3506" s="4">
        <v>20</v>
      </c>
      <c r="F3506" s="4">
        <v>280000</v>
      </c>
      <c r="G3506" s="4">
        <v>28000</v>
      </c>
      <c r="H3506" s="4">
        <v>308000</v>
      </c>
    </row>
    <row r="3507" spans="1:8" ht="15.75">
      <c r="A3507" s="3" t="s">
        <v>15</v>
      </c>
      <c r="B3507" s="2" t="s">
        <v>209</v>
      </c>
      <c r="C3507" s="2" t="s">
        <v>198</v>
      </c>
      <c r="D3507" s="2" t="s">
        <v>104</v>
      </c>
      <c r="E3507" s="4">
        <v>1</v>
      </c>
      <c r="F3507" s="4">
        <v>12500</v>
      </c>
      <c r="G3507" s="4">
        <v>1250</v>
      </c>
      <c r="H3507" s="4">
        <v>13750</v>
      </c>
    </row>
    <row r="3508" spans="1:8" ht="15.75">
      <c r="A3508" s="3" t="s">
        <v>15</v>
      </c>
      <c r="B3508" s="2" t="s">
        <v>213</v>
      </c>
      <c r="C3508" s="2" t="s">
        <v>189</v>
      </c>
      <c r="D3508" s="2" t="s">
        <v>52</v>
      </c>
      <c r="E3508" s="4">
        <v>100</v>
      </c>
      <c r="F3508" s="4">
        <v>1050000</v>
      </c>
      <c r="G3508" s="4">
        <v>105000</v>
      </c>
      <c r="H3508" s="4">
        <v>1155000</v>
      </c>
    </row>
    <row r="3509" spans="1:8" ht="15.75">
      <c r="A3509" s="3" t="s">
        <v>15</v>
      </c>
      <c r="B3509" s="2" t="s">
        <v>214</v>
      </c>
      <c r="C3509" s="2" t="s">
        <v>149</v>
      </c>
      <c r="D3509" s="2" t="s">
        <v>215</v>
      </c>
      <c r="E3509" s="4">
        <v>1</v>
      </c>
      <c r="F3509" s="4">
        <v>50000</v>
      </c>
      <c r="G3509" s="4">
        <v>5000</v>
      </c>
      <c r="H3509" s="4">
        <v>55000</v>
      </c>
    </row>
    <row r="3510" spans="1:8" ht="15.75">
      <c r="A3510" s="3" t="s">
        <v>15</v>
      </c>
      <c r="B3510" s="2" t="s">
        <v>216</v>
      </c>
      <c r="C3510" s="2" t="s">
        <v>189</v>
      </c>
      <c r="D3510" s="2" t="s">
        <v>104</v>
      </c>
      <c r="E3510" s="4">
        <v>20</v>
      </c>
      <c r="F3510" s="4">
        <v>250000</v>
      </c>
      <c r="G3510" s="4">
        <v>25000</v>
      </c>
      <c r="H3510" s="4">
        <v>275000</v>
      </c>
    </row>
    <row r="3511" spans="1:8" ht="15.75">
      <c r="A3511" s="3" t="s">
        <v>15</v>
      </c>
      <c r="B3511" s="2" t="s">
        <v>228</v>
      </c>
      <c r="C3511" s="2" t="s">
        <v>223</v>
      </c>
      <c r="D3511" s="2" t="s">
        <v>78</v>
      </c>
      <c r="E3511" s="4">
        <v>2</v>
      </c>
      <c r="F3511" s="4">
        <v>66000</v>
      </c>
      <c r="G3511" s="4">
        <v>6600</v>
      </c>
      <c r="H3511" s="4">
        <v>72600</v>
      </c>
    </row>
    <row r="3512" spans="1:8" ht="15.75">
      <c r="A3512" s="3" t="s">
        <v>15</v>
      </c>
      <c r="B3512" s="2" t="s">
        <v>238</v>
      </c>
      <c r="C3512" s="2" t="s">
        <v>236</v>
      </c>
      <c r="D3512" s="2" t="s">
        <v>239</v>
      </c>
      <c r="E3512" s="4">
        <v>6</v>
      </c>
      <c r="F3512" s="4">
        <v>55200</v>
      </c>
      <c r="G3512" s="4">
        <v>5520</v>
      </c>
      <c r="H3512" s="4">
        <v>60720</v>
      </c>
    </row>
    <row r="3513" spans="1:8" ht="15.75">
      <c r="A3513" s="3" t="s">
        <v>15</v>
      </c>
      <c r="B3513" s="2" t="s">
        <v>244</v>
      </c>
      <c r="C3513" s="2" t="s">
        <v>236</v>
      </c>
      <c r="D3513" s="2" t="s">
        <v>245</v>
      </c>
      <c r="E3513" s="4">
        <v>1</v>
      </c>
      <c r="F3513" s="4">
        <v>21700</v>
      </c>
      <c r="G3513" s="4">
        <v>2170</v>
      </c>
      <c r="H3513" s="4">
        <v>23870</v>
      </c>
    </row>
    <row r="3514" spans="1:8" ht="15.75">
      <c r="A3514" s="3" t="s">
        <v>15</v>
      </c>
      <c r="B3514" s="2" t="s">
        <v>253</v>
      </c>
      <c r="C3514" s="2" t="s">
        <v>252</v>
      </c>
      <c r="D3514" s="2" t="s">
        <v>95</v>
      </c>
      <c r="E3514" s="4">
        <v>3</v>
      </c>
      <c r="F3514" s="4">
        <v>27000</v>
      </c>
      <c r="G3514" s="4">
        <v>2700</v>
      </c>
      <c r="H3514" s="4">
        <v>29700</v>
      </c>
    </row>
    <row r="3515" spans="1:8" ht="15.75">
      <c r="A3515" s="3" t="s">
        <v>15</v>
      </c>
      <c r="B3515" s="2" t="s">
        <v>254</v>
      </c>
      <c r="C3515" s="2" t="s">
        <v>252</v>
      </c>
      <c r="D3515" s="2" t="s">
        <v>239</v>
      </c>
      <c r="E3515" s="4">
        <v>1</v>
      </c>
      <c r="F3515" s="4">
        <v>9300</v>
      </c>
      <c r="G3515" s="4">
        <v>930</v>
      </c>
      <c r="H3515" s="4">
        <v>10230</v>
      </c>
    </row>
    <row r="3516" spans="1:8" ht="15.75">
      <c r="A3516" s="3" t="s">
        <v>15</v>
      </c>
      <c r="B3516" s="2" t="s">
        <v>261</v>
      </c>
      <c r="C3516" s="2" t="s">
        <v>257</v>
      </c>
      <c r="D3516" s="2" t="s">
        <v>184</v>
      </c>
      <c r="E3516" s="4">
        <v>4</v>
      </c>
      <c r="F3516" s="4">
        <v>18000</v>
      </c>
      <c r="G3516" s="4">
        <v>1800</v>
      </c>
      <c r="H3516" s="4">
        <v>19800</v>
      </c>
    </row>
    <row r="3517" spans="1:8" ht="15.75">
      <c r="A3517" s="3" t="s">
        <v>15</v>
      </c>
      <c r="B3517" s="2" t="s">
        <v>272</v>
      </c>
      <c r="C3517" s="2" t="s">
        <v>271</v>
      </c>
      <c r="D3517" s="2" t="s">
        <v>56</v>
      </c>
      <c r="E3517" s="4">
        <v>2</v>
      </c>
      <c r="F3517" s="4">
        <v>7600</v>
      </c>
      <c r="G3517" s="4">
        <v>760</v>
      </c>
      <c r="H3517" s="4">
        <v>8360</v>
      </c>
    </row>
    <row r="3518" spans="1:8" ht="15.75">
      <c r="A3518" s="3" t="s">
        <v>15</v>
      </c>
      <c r="B3518" s="2" t="s">
        <v>291</v>
      </c>
      <c r="C3518" s="2" t="s">
        <v>264</v>
      </c>
      <c r="D3518" s="2" t="s">
        <v>58</v>
      </c>
      <c r="E3518" s="4">
        <v>50</v>
      </c>
      <c r="F3518" s="4">
        <v>152100</v>
      </c>
      <c r="G3518" s="4">
        <v>15210</v>
      </c>
      <c r="H3518" s="4">
        <v>167310</v>
      </c>
    </row>
    <row r="3519" spans="1:8" ht="15.75">
      <c r="A3519" s="3" t="s">
        <v>15</v>
      </c>
      <c r="B3519" s="2" t="s">
        <v>298</v>
      </c>
      <c r="C3519" s="2" t="s">
        <v>294</v>
      </c>
      <c r="D3519" s="2" t="s">
        <v>90</v>
      </c>
      <c r="E3519" s="4">
        <v>2</v>
      </c>
      <c r="F3519" s="4">
        <v>24600</v>
      </c>
      <c r="G3519" s="4">
        <v>2460</v>
      </c>
      <c r="H3519" s="4">
        <v>27060</v>
      </c>
    </row>
    <row r="3520" spans="1:8" ht="15.75">
      <c r="A3520" s="3" t="s">
        <v>15</v>
      </c>
      <c r="B3520" s="2" t="s">
        <v>452</v>
      </c>
      <c r="C3520" s="2" t="s">
        <v>451</v>
      </c>
      <c r="D3520" s="2"/>
      <c r="E3520" s="4">
        <v>42</v>
      </c>
      <c r="F3520" s="4">
        <v>316400</v>
      </c>
      <c r="G3520" s="4">
        <v>31640</v>
      </c>
      <c r="H3520" s="4">
        <v>348040</v>
      </c>
    </row>
    <row r="3521" spans="1:8" ht="15.75">
      <c r="A3521" s="3" t="s">
        <v>15</v>
      </c>
      <c r="B3521" s="2" t="s">
        <v>454</v>
      </c>
      <c r="C3521" s="2" t="s">
        <v>453</v>
      </c>
      <c r="D3521" s="2"/>
      <c r="E3521" s="4">
        <v>30</v>
      </c>
      <c r="F3521" s="4">
        <v>281000</v>
      </c>
      <c r="G3521" s="4">
        <v>28100</v>
      </c>
      <c r="H3521" s="4">
        <v>309100</v>
      </c>
    </row>
    <row r="3522" spans="1:8" ht="15.75">
      <c r="A3522" s="3" t="s">
        <v>15</v>
      </c>
      <c r="B3522" s="2" t="s">
        <v>456</v>
      </c>
      <c r="C3522" s="2" t="s">
        <v>455</v>
      </c>
      <c r="D3522" s="2"/>
      <c r="E3522" s="4">
        <v>10</v>
      </c>
      <c r="F3522" s="4">
        <v>121000</v>
      </c>
      <c r="G3522" s="4">
        <v>12100</v>
      </c>
      <c r="H3522" s="4">
        <v>133100</v>
      </c>
    </row>
    <row r="3523" spans="1:8" ht="15.75">
      <c r="A3523" s="3" t="s">
        <v>15</v>
      </c>
      <c r="B3523" s="2" t="s">
        <v>458</v>
      </c>
      <c r="C3523" s="2" t="s">
        <v>457</v>
      </c>
      <c r="D3523" s="2"/>
      <c r="E3523" s="4">
        <v>28</v>
      </c>
      <c r="F3523" s="4">
        <v>374640</v>
      </c>
      <c r="G3523" s="4">
        <v>37464</v>
      </c>
      <c r="H3523" s="4">
        <v>412104</v>
      </c>
    </row>
    <row r="3524" spans="1:8" ht="15.75">
      <c r="A3524" s="3" t="s">
        <v>15</v>
      </c>
      <c r="B3524" s="2" t="s">
        <v>464</v>
      </c>
      <c r="C3524" s="2" t="s">
        <v>463</v>
      </c>
      <c r="D3524" s="2"/>
      <c r="E3524" s="4">
        <v>40</v>
      </c>
      <c r="F3524" s="4">
        <v>180000</v>
      </c>
      <c r="G3524" s="4">
        <v>18000</v>
      </c>
      <c r="H3524" s="4">
        <v>198000</v>
      </c>
    </row>
    <row r="3525" spans="1:8" ht="15.75">
      <c r="A3525" s="3" t="s">
        <v>15</v>
      </c>
      <c r="B3525" s="2" t="s">
        <v>468</v>
      </c>
      <c r="C3525" s="2" t="s">
        <v>467</v>
      </c>
      <c r="D3525" s="2"/>
      <c r="E3525" s="4">
        <v>22</v>
      </c>
      <c r="F3525" s="4">
        <v>125200</v>
      </c>
      <c r="G3525" s="4">
        <v>12520</v>
      </c>
      <c r="H3525" s="4">
        <v>137720</v>
      </c>
    </row>
    <row r="3526" spans="1:8" ht="15.75">
      <c r="A3526" s="3" t="s">
        <v>15</v>
      </c>
      <c r="B3526" s="2" t="s">
        <v>470</v>
      </c>
      <c r="C3526" s="2" t="s">
        <v>469</v>
      </c>
      <c r="D3526" s="2" t="s">
        <v>471</v>
      </c>
      <c r="E3526" s="4">
        <v>90</v>
      </c>
      <c r="F3526" s="4">
        <v>388940</v>
      </c>
      <c r="G3526" s="4">
        <v>38894</v>
      </c>
      <c r="H3526" s="4">
        <v>427834</v>
      </c>
    </row>
    <row r="3527" spans="1:8" ht="15.75">
      <c r="A3527" s="3" t="s">
        <v>15</v>
      </c>
      <c r="B3527" s="2" t="s">
        <v>473</v>
      </c>
      <c r="C3527" s="2" t="s">
        <v>472</v>
      </c>
      <c r="D3527" s="2" t="s">
        <v>474</v>
      </c>
      <c r="E3527" s="4">
        <v>20</v>
      </c>
      <c r="F3527" s="4">
        <v>105640</v>
      </c>
      <c r="G3527" s="4">
        <v>10564</v>
      </c>
      <c r="H3527" s="4">
        <v>116204</v>
      </c>
    </row>
    <row r="3528" spans="1:8" ht="15.75">
      <c r="A3528" s="3" t="s">
        <v>15</v>
      </c>
      <c r="B3528" s="2" t="s">
        <v>476</v>
      </c>
      <c r="C3528" s="2" t="s">
        <v>475</v>
      </c>
      <c r="D3528" s="2" t="s">
        <v>477</v>
      </c>
      <c r="E3528" s="4">
        <v>20</v>
      </c>
      <c r="F3528" s="4">
        <v>119860</v>
      </c>
      <c r="G3528" s="4">
        <v>11986</v>
      </c>
      <c r="H3528" s="4">
        <v>131846</v>
      </c>
    </row>
    <row r="3529" spans="1:8" ht="15.75">
      <c r="A3529" s="3" t="s">
        <v>15</v>
      </c>
      <c r="B3529" s="2" t="s">
        <v>496</v>
      </c>
      <c r="C3529" s="2" t="s">
        <v>495</v>
      </c>
      <c r="D3529" s="2" t="s">
        <v>497</v>
      </c>
      <c r="E3529" s="4">
        <v>1</v>
      </c>
      <c r="F3529" s="4">
        <v>2881</v>
      </c>
      <c r="G3529" s="4">
        <v>288</v>
      </c>
      <c r="H3529" s="4">
        <v>3169</v>
      </c>
    </row>
    <row r="3530" spans="1:8" ht="15.75">
      <c r="A3530" s="3" t="s">
        <v>15</v>
      </c>
      <c r="B3530" s="2" t="s">
        <v>504</v>
      </c>
      <c r="C3530" s="2" t="s">
        <v>503</v>
      </c>
      <c r="D3530" s="2" t="s">
        <v>505</v>
      </c>
      <c r="E3530" s="4">
        <v>20</v>
      </c>
      <c r="F3530" s="4">
        <v>77200</v>
      </c>
      <c r="G3530" s="4">
        <v>7720</v>
      </c>
      <c r="H3530" s="4">
        <v>84920</v>
      </c>
    </row>
    <row r="3531" spans="1:8" ht="15.75">
      <c r="A3531" s="3" t="s">
        <v>15</v>
      </c>
      <c r="B3531" s="2" t="s">
        <v>518</v>
      </c>
      <c r="C3531" s="2" t="s">
        <v>517</v>
      </c>
      <c r="D3531" s="2" t="s">
        <v>519</v>
      </c>
      <c r="E3531" s="4">
        <v>20</v>
      </c>
      <c r="F3531" s="4">
        <v>54000</v>
      </c>
      <c r="G3531" s="4">
        <v>5400</v>
      </c>
      <c r="H3531" s="4">
        <v>59400</v>
      </c>
    </row>
    <row r="3532" spans="1:8" ht="15.75">
      <c r="A3532" s="3" t="s">
        <v>15</v>
      </c>
      <c r="B3532" s="2" t="s">
        <v>528</v>
      </c>
      <c r="C3532" s="2" t="s">
        <v>527</v>
      </c>
      <c r="D3532" s="2" t="s">
        <v>529</v>
      </c>
      <c r="E3532" s="4">
        <v>10</v>
      </c>
      <c r="F3532" s="4">
        <v>33000</v>
      </c>
      <c r="G3532" s="4">
        <v>3300</v>
      </c>
      <c r="H3532" s="4">
        <v>36300</v>
      </c>
    </row>
    <row r="3533" spans="1:8" ht="15.75">
      <c r="A3533" s="3" t="s">
        <v>15</v>
      </c>
      <c r="B3533" s="2" t="s">
        <v>536</v>
      </c>
      <c r="C3533" s="2" t="s">
        <v>355</v>
      </c>
      <c r="D3533" s="2" t="s">
        <v>537</v>
      </c>
      <c r="E3533" s="4">
        <v>2</v>
      </c>
      <c r="F3533" s="4">
        <v>15000</v>
      </c>
      <c r="G3533" s="4">
        <v>1500</v>
      </c>
      <c r="H3533" s="4">
        <v>16500</v>
      </c>
    </row>
    <row r="3534" spans="1:8" ht="15.75">
      <c r="A3534" s="3" t="s">
        <v>15</v>
      </c>
      <c r="B3534" s="2" t="s">
        <v>539</v>
      </c>
      <c r="C3534" s="2" t="s">
        <v>538</v>
      </c>
      <c r="D3534" s="2" t="s">
        <v>540</v>
      </c>
      <c r="E3534" s="4">
        <v>10</v>
      </c>
      <c r="F3534" s="4">
        <v>38000</v>
      </c>
      <c r="G3534" s="4">
        <v>3800</v>
      </c>
      <c r="H3534" s="4">
        <v>41800</v>
      </c>
    </row>
    <row r="3535" spans="1:8" ht="15.75">
      <c r="A3535" s="3" t="s">
        <v>15</v>
      </c>
      <c r="B3535" s="2" t="s">
        <v>546</v>
      </c>
      <c r="C3535" s="2" t="s">
        <v>545</v>
      </c>
      <c r="D3535" s="2" t="s">
        <v>547</v>
      </c>
      <c r="E3535" s="4">
        <v>7</v>
      </c>
      <c r="F3535" s="4">
        <v>44074</v>
      </c>
      <c r="G3535" s="4">
        <v>4407</v>
      </c>
      <c r="H3535" s="4">
        <v>48481</v>
      </c>
    </row>
    <row r="3536" spans="1:8" ht="15.75">
      <c r="A3536" s="3" t="s">
        <v>15</v>
      </c>
      <c r="B3536" s="2" t="s">
        <v>549</v>
      </c>
      <c r="C3536" s="2" t="s">
        <v>548</v>
      </c>
      <c r="D3536" s="2" t="s">
        <v>550</v>
      </c>
      <c r="E3536" s="4">
        <v>40</v>
      </c>
      <c r="F3536" s="4">
        <v>169000</v>
      </c>
      <c r="G3536" s="4">
        <v>16900</v>
      </c>
      <c r="H3536" s="4">
        <v>185900</v>
      </c>
    </row>
    <row r="3537" spans="1:8" ht="15.75">
      <c r="A3537" s="3" t="s">
        <v>15</v>
      </c>
      <c r="B3537" s="2" t="s">
        <v>552</v>
      </c>
      <c r="C3537" s="2" t="s">
        <v>551</v>
      </c>
      <c r="D3537" s="2" t="s">
        <v>553</v>
      </c>
      <c r="E3537" s="4">
        <v>50</v>
      </c>
      <c r="F3537" s="4">
        <v>485000</v>
      </c>
      <c r="G3537" s="4">
        <v>48500</v>
      </c>
      <c r="H3537" s="4">
        <v>533500</v>
      </c>
    </row>
    <row r="3538" spans="1:8" ht="15.75">
      <c r="A3538" s="3" t="s">
        <v>15</v>
      </c>
      <c r="B3538" s="2" t="s">
        <v>555</v>
      </c>
      <c r="C3538" s="2" t="s">
        <v>554</v>
      </c>
      <c r="D3538" s="2" t="s">
        <v>556</v>
      </c>
      <c r="E3538" s="4">
        <v>10</v>
      </c>
      <c r="F3538" s="4">
        <v>49000</v>
      </c>
      <c r="G3538" s="4">
        <v>4900</v>
      </c>
      <c r="H3538" s="4">
        <v>53900</v>
      </c>
    </row>
    <row r="3539" spans="1:8" ht="15.75">
      <c r="A3539" s="3" t="s">
        <v>15</v>
      </c>
      <c r="B3539" s="2" t="s">
        <v>558</v>
      </c>
      <c r="C3539" s="2" t="s">
        <v>557</v>
      </c>
      <c r="D3539" s="2" t="s">
        <v>559</v>
      </c>
      <c r="E3539" s="4">
        <v>5</v>
      </c>
      <c r="F3539" s="4">
        <v>37400</v>
      </c>
      <c r="G3539" s="4">
        <v>3740</v>
      </c>
      <c r="H3539" s="4">
        <v>41140</v>
      </c>
    </row>
    <row r="3540" spans="1:8" ht="15.75">
      <c r="A3540" s="3" t="s">
        <v>15</v>
      </c>
      <c r="B3540" s="2" t="s">
        <v>561</v>
      </c>
      <c r="C3540" s="2" t="s">
        <v>560</v>
      </c>
      <c r="D3540" s="2" t="s">
        <v>562</v>
      </c>
      <c r="E3540" s="4">
        <v>24</v>
      </c>
      <c r="F3540" s="4">
        <v>75072</v>
      </c>
      <c r="G3540" s="4">
        <v>7507</v>
      </c>
      <c r="H3540" s="4">
        <v>82579</v>
      </c>
    </row>
    <row r="3541" spans="1:8" ht="15.75">
      <c r="A3541" s="3" t="s">
        <v>15</v>
      </c>
      <c r="B3541" s="2" t="s">
        <v>564</v>
      </c>
      <c r="C3541" s="2" t="s">
        <v>563</v>
      </c>
      <c r="D3541" s="2" t="s">
        <v>565</v>
      </c>
      <c r="E3541" s="4">
        <v>10</v>
      </c>
      <c r="F3541" s="4">
        <v>21000</v>
      </c>
      <c r="G3541" s="4">
        <v>2100</v>
      </c>
      <c r="H3541" s="4">
        <v>23100</v>
      </c>
    </row>
    <row r="3542" spans="1:8" ht="15.75">
      <c r="A3542" s="3" t="s">
        <v>15</v>
      </c>
      <c r="B3542" s="2" t="s">
        <v>570</v>
      </c>
      <c r="C3542" s="2" t="s">
        <v>569</v>
      </c>
      <c r="D3542" s="2" t="s">
        <v>571</v>
      </c>
      <c r="E3542" s="4">
        <v>8</v>
      </c>
      <c r="F3542" s="4">
        <v>70240</v>
      </c>
      <c r="G3542" s="4">
        <v>7024</v>
      </c>
      <c r="H3542" s="4">
        <v>77264</v>
      </c>
    </row>
    <row r="3543" spans="1:8" ht="15.75">
      <c r="A3543" s="3" t="s">
        <v>15</v>
      </c>
      <c r="B3543" s="2" t="s">
        <v>573</v>
      </c>
      <c r="C3543" s="2" t="s">
        <v>572</v>
      </c>
      <c r="D3543" s="2" t="s">
        <v>574</v>
      </c>
      <c r="E3543" s="4">
        <v>8</v>
      </c>
      <c r="F3543" s="4">
        <v>75440</v>
      </c>
      <c r="G3543" s="4">
        <v>7544</v>
      </c>
      <c r="H3543" s="4">
        <v>82984</v>
      </c>
    </row>
    <row r="3544" spans="1:8" ht="15.75">
      <c r="A3544" s="3" t="s">
        <v>15</v>
      </c>
      <c r="B3544" s="2" t="s">
        <v>576</v>
      </c>
      <c r="C3544" s="2" t="s">
        <v>575</v>
      </c>
      <c r="D3544" s="2" t="s">
        <v>577</v>
      </c>
      <c r="E3544" s="4">
        <v>70</v>
      </c>
      <c r="F3544" s="4">
        <v>276300</v>
      </c>
      <c r="G3544" s="4">
        <v>27630</v>
      </c>
      <c r="H3544" s="4">
        <v>303930</v>
      </c>
    </row>
    <row r="3545" spans="1:8" ht="15.75">
      <c r="A3545" s="3" t="s">
        <v>15</v>
      </c>
      <c r="B3545" s="2" t="s">
        <v>579</v>
      </c>
      <c r="C3545" s="2" t="s">
        <v>578</v>
      </c>
      <c r="D3545" s="2" t="s">
        <v>580</v>
      </c>
      <c r="E3545" s="4">
        <v>10</v>
      </c>
      <c r="F3545" s="4">
        <v>22000</v>
      </c>
      <c r="G3545" s="4">
        <v>2200</v>
      </c>
      <c r="H3545" s="4">
        <v>24200</v>
      </c>
    </row>
    <row r="3546" spans="1:8" ht="15.75">
      <c r="A3546" s="3" t="s">
        <v>15</v>
      </c>
      <c r="B3546" s="2" t="s">
        <v>612</v>
      </c>
      <c r="C3546" s="2" t="s">
        <v>363</v>
      </c>
      <c r="D3546" s="2" t="s">
        <v>613</v>
      </c>
      <c r="E3546" s="4">
        <v>244</v>
      </c>
      <c r="F3546" s="4">
        <v>1136310</v>
      </c>
      <c r="G3546" s="4">
        <v>113631</v>
      </c>
      <c r="H3546" s="4">
        <v>1249941</v>
      </c>
    </row>
    <row r="3547" spans="1:8" ht="15.75">
      <c r="A3547" s="3" t="s">
        <v>15</v>
      </c>
      <c r="B3547" s="2" t="s">
        <v>615</v>
      </c>
      <c r="C3547" s="2" t="s">
        <v>614</v>
      </c>
      <c r="D3547" s="2" t="s">
        <v>616</v>
      </c>
      <c r="E3547" s="4">
        <v>223</v>
      </c>
      <c r="F3547" s="4">
        <v>519500</v>
      </c>
      <c r="G3547" s="4">
        <v>51950</v>
      </c>
      <c r="H3547" s="4">
        <v>571450</v>
      </c>
    </row>
    <row r="3548" spans="1:8" ht="15.75">
      <c r="A3548" s="3" t="s">
        <v>15</v>
      </c>
      <c r="B3548" s="2" t="s">
        <v>619</v>
      </c>
      <c r="C3548" s="2" t="s">
        <v>366</v>
      </c>
      <c r="D3548" s="2" t="s">
        <v>620</v>
      </c>
      <c r="E3548" s="4">
        <v>15</v>
      </c>
      <c r="F3548" s="4">
        <v>97500</v>
      </c>
      <c r="G3548" s="4">
        <v>9750</v>
      </c>
      <c r="H3548" s="4">
        <v>107250</v>
      </c>
    </row>
    <row r="3549" spans="1:8" ht="15.75">
      <c r="A3549" s="3" t="s">
        <v>15</v>
      </c>
      <c r="B3549" s="2" t="s">
        <v>622</v>
      </c>
      <c r="C3549" s="2" t="s">
        <v>621</v>
      </c>
      <c r="D3549" s="2" t="s">
        <v>623</v>
      </c>
      <c r="E3549" s="4">
        <v>150</v>
      </c>
      <c r="F3549" s="4">
        <v>419150</v>
      </c>
      <c r="G3549" s="4">
        <v>41915</v>
      </c>
      <c r="H3549" s="4">
        <v>461065</v>
      </c>
    </row>
    <row r="3550" spans="1:8" ht="15.75">
      <c r="A3550" s="3" t="s">
        <v>15</v>
      </c>
      <c r="B3550" s="2" t="s">
        <v>631</v>
      </c>
      <c r="C3550" s="2" t="s">
        <v>630</v>
      </c>
      <c r="D3550" s="2" t="s">
        <v>632</v>
      </c>
      <c r="E3550" s="4">
        <v>46</v>
      </c>
      <c r="F3550" s="4">
        <v>147710</v>
      </c>
      <c r="G3550" s="4">
        <v>14771</v>
      </c>
      <c r="H3550" s="4">
        <v>162481</v>
      </c>
    </row>
    <row r="3551" spans="1:8" ht="15.75">
      <c r="A3551" s="3" t="s">
        <v>15</v>
      </c>
      <c r="B3551" s="2" t="s">
        <v>634</v>
      </c>
      <c r="C3551" s="2" t="s">
        <v>633</v>
      </c>
      <c r="D3551" s="2" t="s">
        <v>635</v>
      </c>
      <c r="E3551" s="4">
        <v>1250</v>
      </c>
      <c r="F3551" s="4">
        <v>1891250</v>
      </c>
      <c r="G3551" s="4">
        <v>189125</v>
      </c>
      <c r="H3551" s="4">
        <v>2080375</v>
      </c>
    </row>
    <row r="3552" spans="1:8" ht="15.75">
      <c r="A3552" s="3" t="s">
        <v>15</v>
      </c>
      <c r="B3552" s="2" t="s">
        <v>638</v>
      </c>
      <c r="C3552" s="2" t="s">
        <v>352</v>
      </c>
      <c r="D3552" s="2" t="s">
        <v>639</v>
      </c>
      <c r="E3552" s="4">
        <v>105</v>
      </c>
      <c r="F3552" s="4">
        <v>651661</v>
      </c>
      <c r="G3552" s="4">
        <v>65166</v>
      </c>
      <c r="H3552" s="4">
        <v>716827</v>
      </c>
    </row>
    <row r="3553" spans="1:8" ht="15.75">
      <c r="A3553" s="3" t="s">
        <v>15</v>
      </c>
      <c r="B3553" s="2" t="s">
        <v>641</v>
      </c>
      <c r="C3553" s="2" t="s">
        <v>640</v>
      </c>
      <c r="D3553" s="2" t="s">
        <v>642</v>
      </c>
      <c r="E3553" s="4">
        <v>123</v>
      </c>
      <c r="F3553" s="4">
        <v>403920</v>
      </c>
      <c r="G3553" s="4">
        <v>40392</v>
      </c>
      <c r="H3553" s="4">
        <v>444312</v>
      </c>
    </row>
    <row r="3554" spans="1:8" ht="15.75">
      <c r="A3554" s="3" t="s">
        <v>15</v>
      </c>
      <c r="B3554" s="2" t="s">
        <v>645</v>
      </c>
      <c r="C3554" s="2" t="s">
        <v>358</v>
      </c>
      <c r="D3554" s="2" t="s">
        <v>646</v>
      </c>
      <c r="E3554" s="4">
        <v>39</v>
      </c>
      <c r="F3554" s="4">
        <v>287797</v>
      </c>
      <c r="G3554" s="4">
        <v>28780</v>
      </c>
      <c r="H3554" s="4">
        <v>316577</v>
      </c>
    </row>
    <row r="3555" spans="1:8" ht="15.75">
      <c r="A3555" s="3" t="s">
        <v>15</v>
      </c>
      <c r="B3555" s="2" t="s">
        <v>648</v>
      </c>
      <c r="C3555" s="2" t="s">
        <v>647</v>
      </c>
      <c r="D3555" s="2" t="s">
        <v>649</v>
      </c>
      <c r="E3555" s="4">
        <v>30</v>
      </c>
      <c r="F3555" s="4">
        <v>107610</v>
      </c>
      <c r="G3555" s="4">
        <v>10761</v>
      </c>
      <c r="H3555" s="4">
        <v>118371</v>
      </c>
    </row>
    <row r="3556" spans="1:8" ht="15.75">
      <c r="A3556" s="3" t="s">
        <v>15</v>
      </c>
      <c r="B3556" s="2" t="s">
        <v>655</v>
      </c>
      <c r="C3556" s="2" t="s">
        <v>654</v>
      </c>
      <c r="D3556" s="2" t="s">
        <v>656</v>
      </c>
      <c r="E3556" s="4">
        <v>454</v>
      </c>
      <c r="F3556" s="4">
        <v>1453480</v>
      </c>
      <c r="G3556" s="4">
        <v>145348</v>
      </c>
      <c r="H3556" s="4">
        <v>1598828</v>
      </c>
    </row>
    <row r="3557" spans="1:8" ht="15.75">
      <c r="A3557" s="3" t="s">
        <v>15</v>
      </c>
      <c r="B3557" s="2" t="s">
        <v>658</v>
      </c>
      <c r="C3557" s="2" t="s">
        <v>657</v>
      </c>
      <c r="D3557" s="2" t="s">
        <v>659</v>
      </c>
      <c r="E3557" s="4">
        <v>150</v>
      </c>
      <c r="F3557" s="4">
        <v>240150</v>
      </c>
      <c r="G3557" s="4">
        <v>24015</v>
      </c>
      <c r="H3557" s="4">
        <v>264165</v>
      </c>
    </row>
    <row r="3558" spans="1:8" ht="15.75">
      <c r="A3558" s="3" t="s">
        <v>15</v>
      </c>
      <c r="B3558" s="2" t="s">
        <v>660</v>
      </c>
      <c r="C3558" s="2" t="s">
        <v>448</v>
      </c>
      <c r="D3558" s="2" t="s">
        <v>661</v>
      </c>
      <c r="E3558" s="4">
        <v>49</v>
      </c>
      <c r="F3558" s="4">
        <v>399310</v>
      </c>
      <c r="G3558" s="4">
        <v>39931</v>
      </c>
      <c r="H3558" s="4">
        <v>439241</v>
      </c>
    </row>
    <row r="3559" spans="1:8" ht="15.75">
      <c r="A3559" s="3" t="s">
        <v>15</v>
      </c>
      <c r="B3559" s="2" t="s">
        <v>663</v>
      </c>
      <c r="C3559" s="2" t="s">
        <v>662</v>
      </c>
      <c r="D3559" s="2" t="s">
        <v>664</v>
      </c>
      <c r="E3559" s="4">
        <v>40</v>
      </c>
      <c r="F3559" s="4">
        <v>178220</v>
      </c>
      <c r="G3559" s="4">
        <v>17822</v>
      </c>
      <c r="H3559" s="4">
        <v>196042</v>
      </c>
    </row>
    <row r="3560" spans="1:8" ht="15.75">
      <c r="A3560" s="3" t="s">
        <v>15</v>
      </c>
      <c r="B3560" s="2" t="s">
        <v>666</v>
      </c>
      <c r="C3560" s="2" t="s">
        <v>665</v>
      </c>
      <c r="D3560" s="2" t="s">
        <v>667</v>
      </c>
      <c r="E3560" s="4">
        <v>6</v>
      </c>
      <c r="F3560" s="4">
        <v>48054</v>
      </c>
      <c r="G3560" s="4">
        <v>4805</v>
      </c>
      <c r="H3560" s="4">
        <v>52859</v>
      </c>
    </row>
    <row r="3561" spans="1:8" ht="15.75">
      <c r="A3561" s="3" t="s">
        <v>15</v>
      </c>
      <c r="B3561" s="2" t="s">
        <v>674</v>
      </c>
      <c r="C3561" s="2" t="s">
        <v>673</v>
      </c>
      <c r="D3561" s="2" t="s">
        <v>675</v>
      </c>
      <c r="E3561" s="4">
        <v>24</v>
      </c>
      <c r="F3561" s="4">
        <v>77920</v>
      </c>
      <c r="G3561" s="4">
        <v>7792</v>
      </c>
      <c r="H3561" s="4">
        <v>85712</v>
      </c>
    </row>
    <row r="3562" spans="1:8" ht="15.75">
      <c r="A3562" s="3" t="s">
        <v>15</v>
      </c>
      <c r="B3562" s="2" t="s">
        <v>677</v>
      </c>
      <c r="C3562" s="2" t="s">
        <v>676</v>
      </c>
      <c r="D3562" s="2" t="s">
        <v>678</v>
      </c>
      <c r="E3562" s="4">
        <v>26</v>
      </c>
      <c r="F3562" s="4">
        <v>45612</v>
      </c>
      <c r="G3562" s="4">
        <v>4561</v>
      </c>
      <c r="H3562" s="4">
        <v>50173</v>
      </c>
    </row>
    <row r="3563" spans="1:8" ht="15.75">
      <c r="A3563" s="3" t="s">
        <v>15</v>
      </c>
      <c r="B3563" s="2" t="s">
        <v>680</v>
      </c>
      <c r="C3563" s="2" t="s">
        <v>679</v>
      </c>
      <c r="D3563" s="2" t="s">
        <v>681</v>
      </c>
      <c r="E3563" s="4">
        <v>41</v>
      </c>
      <c r="F3563" s="4">
        <v>380976</v>
      </c>
      <c r="G3563" s="4">
        <v>38098</v>
      </c>
      <c r="H3563" s="4">
        <v>419074</v>
      </c>
    </row>
    <row r="3564" spans="1:8" ht="15.75">
      <c r="A3564" s="3" t="s">
        <v>15</v>
      </c>
      <c r="B3564" s="2" t="s">
        <v>683</v>
      </c>
      <c r="C3564" s="2" t="s">
        <v>682</v>
      </c>
      <c r="D3564" s="2" t="s">
        <v>684</v>
      </c>
      <c r="E3564" s="4">
        <v>30</v>
      </c>
      <c r="F3564" s="4">
        <v>142380</v>
      </c>
      <c r="G3564" s="4">
        <v>14238</v>
      </c>
      <c r="H3564" s="4">
        <v>156618</v>
      </c>
    </row>
    <row r="3565" spans="1:8" ht="15.75">
      <c r="A3565" s="3" t="s">
        <v>15</v>
      </c>
      <c r="B3565" s="2" t="s">
        <v>686</v>
      </c>
      <c r="C3565" s="2" t="s">
        <v>685</v>
      </c>
      <c r="D3565" s="2" t="s">
        <v>687</v>
      </c>
      <c r="E3565" s="4">
        <v>5</v>
      </c>
      <c r="F3565" s="4">
        <v>44200</v>
      </c>
      <c r="G3565" s="4">
        <v>4420</v>
      </c>
      <c r="H3565" s="4">
        <v>48620</v>
      </c>
    </row>
    <row r="3566" spans="1:8" ht="15.75">
      <c r="A3566" s="3" t="s">
        <v>15</v>
      </c>
      <c r="B3566" s="2" t="s">
        <v>689</v>
      </c>
      <c r="C3566" s="2" t="s">
        <v>688</v>
      </c>
      <c r="D3566" s="2" t="s">
        <v>690</v>
      </c>
      <c r="E3566" s="4">
        <v>10</v>
      </c>
      <c r="F3566" s="4">
        <v>32100</v>
      </c>
      <c r="G3566" s="4">
        <v>3210</v>
      </c>
      <c r="H3566" s="4">
        <v>35310</v>
      </c>
    </row>
    <row r="3567" spans="1:8" ht="15.75">
      <c r="A3567" s="3" t="s">
        <v>15</v>
      </c>
      <c r="B3567" s="2" t="s">
        <v>692</v>
      </c>
      <c r="C3567" s="2" t="s">
        <v>691</v>
      </c>
      <c r="D3567" s="2" t="s">
        <v>693</v>
      </c>
      <c r="E3567" s="4">
        <v>4</v>
      </c>
      <c r="F3567" s="4">
        <v>37720</v>
      </c>
      <c r="G3567" s="4">
        <v>3772</v>
      </c>
      <c r="H3567" s="4">
        <v>41492</v>
      </c>
    </row>
    <row r="3568" spans="1:8" ht="15.75">
      <c r="A3568" s="3" t="s">
        <v>15</v>
      </c>
      <c r="B3568" s="2" t="s">
        <v>700</v>
      </c>
      <c r="C3568" s="2" t="s">
        <v>699</v>
      </c>
      <c r="D3568" s="2" t="s">
        <v>701</v>
      </c>
      <c r="E3568" s="4">
        <v>120</v>
      </c>
      <c r="F3568" s="4">
        <v>433700</v>
      </c>
      <c r="G3568" s="4">
        <v>43370</v>
      </c>
      <c r="H3568" s="4">
        <v>477070</v>
      </c>
    </row>
    <row r="3569" spans="1:8" ht="15.75">
      <c r="A3569" s="3" t="s">
        <v>15</v>
      </c>
      <c r="B3569" s="2" t="s">
        <v>703</v>
      </c>
      <c r="C3569" s="2" t="s">
        <v>702</v>
      </c>
      <c r="D3569" s="2" t="s">
        <v>704</v>
      </c>
      <c r="E3569" s="4">
        <v>23</v>
      </c>
      <c r="F3569" s="4">
        <v>50600</v>
      </c>
      <c r="G3569" s="4">
        <v>5060</v>
      </c>
      <c r="H3569" s="4">
        <v>55660</v>
      </c>
    </row>
    <row r="3570" spans="1:8" ht="15.75">
      <c r="A3570" s="3" t="s">
        <v>15</v>
      </c>
      <c r="B3570" s="2" t="s">
        <v>711</v>
      </c>
      <c r="C3570" s="2" t="s">
        <v>710</v>
      </c>
      <c r="D3570" s="2"/>
      <c r="E3570" s="4">
        <v>32</v>
      </c>
      <c r="F3570" s="4">
        <v>149491</v>
      </c>
      <c r="G3570" s="4">
        <v>14949</v>
      </c>
      <c r="H3570" s="4">
        <v>164440</v>
      </c>
    </row>
    <row r="3571" spans="1:8" ht="15.75">
      <c r="A3571" s="3" t="s">
        <v>15</v>
      </c>
      <c r="B3571" s="2" t="s">
        <v>726</v>
      </c>
      <c r="C3571" s="2" t="s">
        <v>725</v>
      </c>
      <c r="D3571" s="2"/>
      <c r="E3571" s="4">
        <v>160</v>
      </c>
      <c r="F3571" s="4">
        <v>339300</v>
      </c>
      <c r="G3571" s="4">
        <v>33930</v>
      </c>
      <c r="H3571" s="4">
        <v>373230</v>
      </c>
    </row>
    <row r="3572" spans="1:8" ht="15.75">
      <c r="A3572" s="3" t="s">
        <v>15</v>
      </c>
      <c r="B3572" s="2" t="s">
        <v>734</v>
      </c>
      <c r="C3572" s="2" t="s">
        <v>733</v>
      </c>
      <c r="D3572" s="2" t="s">
        <v>735</v>
      </c>
      <c r="E3572" s="4">
        <v>62</v>
      </c>
      <c r="F3572" s="4">
        <v>293140</v>
      </c>
      <c r="G3572" s="4">
        <v>29314</v>
      </c>
      <c r="H3572" s="4">
        <v>322454</v>
      </c>
    </row>
    <row r="3573" spans="1:8" ht="15.75">
      <c r="A3573" s="3" t="s">
        <v>15</v>
      </c>
      <c r="B3573" s="2" t="s">
        <v>737</v>
      </c>
      <c r="C3573" s="2" t="s">
        <v>736</v>
      </c>
      <c r="D3573" s="2" t="s">
        <v>738</v>
      </c>
      <c r="E3573" s="4">
        <v>530</v>
      </c>
      <c r="F3573" s="4">
        <v>1119500</v>
      </c>
      <c r="G3573" s="4">
        <v>111950</v>
      </c>
      <c r="H3573" s="4">
        <v>1231450</v>
      </c>
    </row>
    <row r="3574" spans="1:8" ht="15.75">
      <c r="A3574" s="3" t="s">
        <v>15</v>
      </c>
      <c r="B3574" s="2" t="s">
        <v>740</v>
      </c>
      <c r="C3574" s="2" t="s">
        <v>739</v>
      </c>
      <c r="D3574" s="2"/>
      <c r="E3574" s="4">
        <v>50</v>
      </c>
      <c r="F3574" s="4">
        <v>129000</v>
      </c>
      <c r="G3574" s="4">
        <v>12900</v>
      </c>
      <c r="H3574" s="4">
        <v>141900</v>
      </c>
    </row>
    <row r="3575" spans="1:8" ht="15.75">
      <c r="A3575" s="3" t="s">
        <v>15</v>
      </c>
      <c r="B3575" s="2" t="s">
        <v>745</v>
      </c>
      <c r="C3575" s="2" t="s">
        <v>744</v>
      </c>
      <c r="D3575" s="2" t="s">
        <v>746</v>
      </c>
      <c r="E3575" s="4">
        <v>24</v>
      </c>
      <c r="F3575" s="4">
        <v>122038</v>
      </c>
      <c r="G3575" s="4">
        <v>12204</v>
      </c>
      <c r="H3575" s="4">
        <v>134242</v>
      </c>
    </row>
    <row r="3576" spans="1:8" ht="15.75">
      <c r="A3576" s="3" t="s">
        <v>15</v>
      </c>
      <c r="B3576" s="2" t="s">
        <v>748</v>
      </c>
      <c r="C3576" s="2" t="s">
        <v>747</v>
      </c>
      <c r="D3576" s="2" t="s">
        <v>749</v>
      </c>
      <c r="E3576" s="4">
        <v>270</v>
      </c>
      <c r="F3576" s="4">
        <v>650500</v>
      </c>
      <c r="G3576" s="4">
        <v>65050</v>
      </c>
      <c r="H3576" s="4">
        <v>715550</v>
      </c>
    </row>
    <row r="3577" spans="1:8" ht="15.75">
      <c r="A3577" s="3" t="s">
        <v>15</v>
      </c>
      <c r="B3577" s="2" t="s">
        <v>763</v>
      </c>
      <c r="C3577" s="2" t="s">
        <v>762</v>
      </c>
      <c r="D3577" s="2"/>
      <c r="E3577" s="4">
        <v>20</v>
      </c>
      <c r="F3577" s="4">
        <v>58600</v>
      </c>
      <c r="G3577" s="4">
        <v>5860</v>
      </c>
      <c r="H3577" s="4">
        <v>64460</v>
      </c>
    </row>
    <row r="3578" spans="1:8" ht="15.75">
      <c r="A3578" s="3" t="s">
        <v>15</v>
      </c>
      <c r="B3578" s="2" t="s">
        <v>771</v>
      </c>
      <c r="C3578" s="2" t="s">
        <v>770</v>
      </c>
      <c r="D3578" s="2" t="s">
        <v>772</v>
      </c>
      <c r="E3578" s="4">
        <v>128</v>
      </c>
      <c r="F3578" s="4">
        <v>875624</v>
      </c>
      <c r="G3578" s="4">
        <v>87562</v>
      </c>
      <c r="H3578" s="4">
        <v>963186</v>
      </c>
    </row>
    <row r="3579" spans="1:8" ht="15.75">
      <c r="A3579" s="3" t="s">
        <v>15</v>
      </c>
      <c r="B3579" s="2" t="s">
        <v>774</v>
      </c>
      <c r="C3579" s="2" t="s">
        <v>773</v>
      </c>
      <c r="D3579" s="2" t="s">
        <v>775</v>
      </c>
      <c r="E3579" s="4">
        <v>100</v>
      </c>
      <c r="F3579" s="4">
        <v>288950</v>
      </c>
      <c r="G3579" s="4">
        <v>28895</v>
      </c>
      <c r="H3579" s="4">
        <v>317845</v>
      </c>
    </row>
    <row r="3580" spans="1:8" ht="15.75">
      <c r="A3580" s="3" t="s">
        <v>15</v>
      </c>
      <c r="B3580" s="2" t="s">
        <v>777</v>
      </c>
      <c r="C3580" s="2" t="s">
        <v>776</v>
      </c>
      <c r="D3580" s="2"/>
      <c r="E3580" s="4">
        <v>20</v>
      </c>
      <c r="F3580" s="4">
        <v>65600</v>
      </c>
      <c r="G3580" s="4">
        <v>6560</v>
      </c>
      <c r="H3580" s="4">
        <v>72160</v>
      </c>
    </row>
    <row r="3581" spans="1:8" ht="15.75">
      <c r="A3581" s="3" t="s">
        <v>15</v>
      </c>
      <c r="B3581" s="2" t="s">
        <v>779</v>
      </c>
      <c r="C3581" s="2" t="s">
        <v>778</v>
      </c>
      <c r="D3581" s="2" t="s">
        <v>780</v>
      </c>
      <c r="E3581" s="4">
        <v>43</v>
      </c>
      <c r="F3581" s="4">
        <v>281980</v>
      </c>
      <c r="G3581" s="4">
        <v>28198</v>
      </c>
      <c r="H3581" s="4">
        <v>310178</v>
      </c>
    </row>
    <row r="3582" spans="1:8" ht="15.75">
      <c r="A3582" s="3" t="s">
        <v>15</v>
      </c>
      <c r="B3582" s="2" t="s">
        <v>782</v>
      </c>
      <c r="C3582" s="2" t="s">
        <v>781</v>
      </c>
      <c r="D3582" s="2" t="s">
        <v>783</v>
      </c>
      <c r="E3582" s="4">
        <v>50</v>
      </c>
      <c r="F3582" s="4">
        <v>158950</v>
      </c>
      <c r="G3582" s="4">
        <v>15895</v>
      </c>
      <c r="H3582" s="4">
        <v>174845</v>
      </c>
    </row>
    <row r="3583" spans="1:8" ht="15.75">
      <c r="A3583" s="3" t="s">
        <v>15</v>
      </c>
      <c r="B3583" s="2" t="s">
        <v>787</v>
      </c>
      <c r="C3583" s="2" t="s">
        <v>786</v>
      </c>
      <c r="D3583" s="2" t="s">
        <v>788</v>
      </c>
      <c r="E3583" s="4">
        <v>3</v>
      </c>
      <c r="F3583" s="4">
        <v>10800</v>
      </c>
      <c r="G3583" s="4">
        <v>1080</v>
      </c>
      <c r="H3583" s="4">
        <v>11880</v>
      </c>
    </row>
    <row r="3584" spans="1:8" ht="15.75">
      <c r="A3584" s="3" t="s">
        <v>15</v>
      </c>
      <c r="B3584" s="2" t="s">
        <v>790</v>
      </c>
      <c r="C3584" s="2" t="s">
        <v>789</v>
      </c>
      <c r="D3584" s="2" t="s">
        <v>791</v>
      </c>
      <c r="E3584" s="4">
        <v>560</v>
      </c>
      <c r="F3584" s="4">
        <v>714705</v>
      </c>
      <c r="G3584" s="4">
        <v>71470</v>
      </c>
      <c r="H3584" s="4">
        <v>786175</v>
      </c>
    </row>
    <row r="3585" spans="1:8" ht="15.75">
      <c r="A3585" s="3" t="s">
        <v>15</v>
      </c>
      <c r="B3585" s="2" t="s">
        <v>800</v>
      </c>
      <c r="C3585" s="2" t="s">
        <v>799</v>
      </c>
      <c r="D3585" s="2" t="s">
        <v>801</v>
      </c>
      <c r="E3585" s="4">
        <v>30</v>
      </c>
      <c r="F3585" s="4">
        <v>219135</v>
      </c>
      <c r="G3585" s="4">
        <v>21914</v>
      </c>
      <c r="H3585" s="4">
        <v>241049</v>
      </c>
    </row>
    <row r="3586" spans="1:8" ht="15.75">
      <c r="A3586" s="3" t="s">
        <v>15</v>
      </c>
      <c r="B3586" s="2" t="s">
        <v>803</v>
      </c>
      <c r="C3586" s="2" t="s">
        <v>802</v>
      </c>
      <c r="D3586" s="2" t="s">
        <v>804</v>
      </c>
      <c r="E3586" s="4">
        <v>60</v>
      </c>
      <c r="F3586" s="4">
        <v>239200</v>
      </c>
      <c r="G3586" s="4">
        <v>23920</v>
      </c>
      <c r="H3586" s="4">
        <v>263120</v>
      </c>
    </row>
    <row r="3587" spans="1:8" ht="15.75">
      <c r="A3587" s="3" t="s">
        <v>15</v>
      </c>
      <c r="B3587" s="2" t="s">
        <v>814</v>
      </c>
      <c r="C3587" s="2" t="s">
        <v>813</v>
      </c>
      <c r="D3587" s="2" t="s">
        <v>815</v>
      </c>
      <c r="E3587" s="4">
        <v>100</v>
      </c>
      <c r="F3587" s="4">
        <v>145600</v>
      </c>
      <c r="G3587" s="4">
        <v>14560</v>
      </c>
      <c r="H3587" s="4">
        <v>160160</v>
      </c>
    </row>
    <row r="3588" spans="1:8" ht="15.75">
      <c r="A3588" s="3" t="s">
        <v>15</v>
      </c>
      <c r="B3588" s="2" t="s">
        <v>820</v>
      </c>
      <c r="C3588" s="2" t="s">
        <v>819</v>
      </c>
      <c r="D3588" s="2" t="s">
        <v>821</v>
      </c>
      <c r="E3588" s="4">
        <v>5</v>
      </c>
      <c r="F3588" s="4">
        <v>18500</v>
      </c>
      <c r="G3588" s="4">
        <v>1850</v>
      </c>
      <c r="H3588" s="4">
        <v>20350</v>
      </c>
    </row>
    <row r="3589" spans="1:8" ht="15.75">
      <c r="A3589" s="3" t="s">
        <v>15</v>
      </c>
      <c r="B3589" s="2" t="s">
        <v>823</v>
      </c>
      <c r="C3589" s="2" t="s">
        <v>822</v>
      </c>
      <c r="D3589" s="2" t="s">
        <v>824</v>
      </c>
      <c r="E3589" s="4">
        <v>1520</v>
      </c>
      <c r="F3589" s="4">
        <v>2120550</v>
      </c>
      <c r="G3589" s="4">
        <v>212055</v>
      </c>
      <c r="H3589" s="4">
        <v>2332605</v>
      </c>
    </row>
    <row r="3590" spans="1:8" ht="15.75">
      <c r="A3590" s="3" t="s">
        <v>15</v>
      </c>
      <c r="B3590" s="2" t="s">
        <v>826</v>
      </c>
      <c r="C3590" s="2" t="s">
        <v>825</v>
      </c>
      <c r="D3590" s="2" t="s">
        <v>827</v>
      </c>
      <c r="E3590" s="4">
        <v>30</v>
      </c>
      <c r="F3590" s="4">
        <v>258480</v>
      </c>
      <c r="G3590" s="4">
        <v>25848</v>
      </c>
      <c r="H3590" s="4">
        <v>284328</v>
      </c>
    </row>
    <row r="3591" spans="1:8" ht="15.75">
      <c r="A3591" s="3" t="s">
        <v>15</v>
      </c>
      <c r="B3591" s="2" t="s">
        <v>829</v>
      </c>
      <c r="C3591" s="2" t="s">
        <v>828</v>
      </c>
      <c r="D3591" s="2" t="s">
        <v>830</v>
      </c>
      <c r="E3591" s="4">
        <v>2</v>
      </c>
      <c r="F3591" s="4">
        <v>12600</v>
      </c>
      <c r="G3591" s="4">
        <v>1260</v>
      </c>
      <c r="H3591" s="4">
        <v>13860</v>
      </c>
    </row>
    <row r="3592" spans="1:8" ht="15.75">
      <c r="A3592" s="3" t="s">
        <v>15</v>
      </c>
      <c r="B3592" s="2" t="s">
        <v>832</v>
      </c>
      <c r="C3592" s="2" t="s">
        <v>831</v>
      </c>
      <c r="D3592" s="2" t="s">
        <v>833</v>
      </c>
      <c r="E3592" s="4">
        <v>5</v>
      </c>
      <c r="F3592" s="4">
        <v>43025</v>
      </c>
      <c r="G3592" s="4">
        <v>4303</v>
      </c>
      <c r="H3592" s="4">
        <v>47328</v>
      </c>
    </row>
    <row r="3593" spans="1:8" ht="15.75">
      <c r="A3593" s="3" t="s">
        <v>15</v>
      </c>
      <c r="B3593" s="2" t="s">
        <v>847</v>
      </c>
      <c r="C3593" s="2" t="s">
        <v>846</v>
      </c>
      <c r="D3593" s="2"/>
      <c r="E3593" s="4">
        <v>40</v>
      </c>
      <c r="F3593" s="4">
        <v>79400</v>
      </c>
      <c r="G3593" s="4">
        <v>7940</v>
      </c>
      <c r="H3593" s="4">
        <v>87340</v>
      </c>
    </row>
    <row r="3594" spans="1:8" ht="15.75">
      <c r="A3594" s="3" t="s">
        <v>15</v>
      </c>
      <c r="B3594" s="2" t="s">
        <v>855</v>
      </c>
      <c r="C3594" s="2" t="s">
        <v>854</v>
      </c>
      <c r="D3594" s="2" t="s">
        <v>856</v>
      </c>
      <c r="E3594" s="4">
        <v>6</v>
      </c>
      <c r="F3594" s="4">
        <v>24600</v>
      </c>
      <c r="G3594" s="4">
        <v>2460</v>
      </c>
      <c r="H3594" s="4">
        <v>27060</v>
      </c>
    </row>
    <row r="3595" spans="1:8" ht="15.75">
      <c r="A3595" s="3" t="s">
        <v>15</v>
      </c>
      <c r="B3595" s="2" t="s">
        <v>858</v>
      </c>
      <c r="C3595" s="2" t="s">
        <v>857</v>
      </c>
      <c r="D3595" s="2" t="s">
        <v>859</v>
      </c>
      <c r="E3595" s="4">
        <v>20</v>
      </c>
      <c r="F3595" s="4">
        <v>42000</v>
      </c>
      <c r="G3595" s="4">
        <v>4200</v>
      </c>
      <c r="H3595" s="4">
        <v>46200</v>
      </c>
    </row>
    <row r="3596" spans="1:8" ht="15.75">
      <c r="A3596" s="3" t="s">
        <v>15</v>
      </c>
      <c r="B3596" s="2" t="s">
        <v>876</v>
      </c>
      <c r="C3596" s="2" t="s">
        <v>875</v>
      </c>
      <c r="D3596" s="2"/>
      <c r="E3596" s="4">
        <v>30</v>
      </c>
      <c r="F3596" s="4">
        <v>62700</v>
      </c>
      <c r="G3596" s="4">
        <v>6270</v>
      </c>
      <c r="H3596" s="4">
        <v>68970</v>
      </c>
    </row>
    <row r="3597" spans="1:8" ht="15.75">
      <c r="A3597" s="3" t="s">
        <v>15</v>
      </c>
      <c r="B3597" s="2" t="s">
        <v>886</v>
      </c>
      <c r="C3597" s="2" t="s">
        <v>885</v>
      </c>
      <c r="D3597" s="2" t="s">
        <v>887</v>
      </c>
      <c r="E3597" s="4">
        <v>20</v>
      </c>
      <c r="F3597" s="4">
        <v>783460</v>
      </c>
      <c r="G3597" s="4">
        <v>78346</v>
      </c>
      <c r="H3597" s="4">
        <v>861806</v>
      </c>
    </row>
    <row r="3598" spans="1:8" ht="15.75">
      <c r="A3598" s="3" t="s">
        <v>15</v>
      </c>
      <c r="B3598" s="2" t="s">
        <v>889</v>
      </c>
      <c r="C3598" s="2" t="s">
        <v>888</v>
      </c>
      <c r="D3598" s="2" t="s">
        <v>890</v>
      </c>
      <c r="E3598" s="4">
        <v>10</v>
      </c>
      <c r="F3598" s="4">
        <v>149430</v>
      </c>
      <c r="G3598" s="4">
        <v>14943</v>
      </c>
      <c r="H3598" s="4">
        <v>164373</v>
      </c>
    </row>
    <row r="3599" spans="1:8" ht="15.75">
      <c r="A3599" s="3" t="s">
        <v>15</v>
      </c>
      <c r="B3599" s="2" t="s">
        <v>899</v>
      </c>
      <c r="C3599" s="2" t="s">
        <v>898</v>
      </c>
      <c r="D3599" s="2" t="s">
        <v>900</v>
      </c>
      <c r="E3599" s="4">
        <v>10</v>
      </c>
      <c r="F3599" s="4">
        <v>461580</v>
      </c>
      <c r="G3599" s="4">
        <v>46158</v>
      </c>
      <c r="H3599" s="4">
        <v>507738</v>
      </c>
    </row>
    <row r="3600" spans="1:8" ht="15.75">
      <c r="A3600" s="3" t="s">
        <v>15</v>
      </c>
      <c r="B3600" s="2" t="s">
        <v>902</v>
      </c>
      <c r="C3600" s="2" t="s">
        <v>901</v>
      </c>
      <c r="D3600" s="2" t="s">
        <v>890</v>
      </c>
      <c r="E3600" s="4">
        <v>5</v>
      </c>
      <c r="F3600" s="4">
        <v>86385</v>
      </c>
      <c r="G3600" s="4">
        <v>8639</v>
      </c>
      <c r="H3600" s="4">
        <v>95024</v>
      </c>
    </row>
    <row r="3601" spans="1:8" ht="15.75">
      <c r="A3601" s="3" t="s">
        <v>15</v>
      </c>
      <c r="B3601" s="2" t="s">
        <v>921</v>
      </c>
      <c r="C3601" s="2" t="s">
        <v>920</v>
      </c>
      <c r="D3601" s="2" t="s">
        <v>884</v>
      </c>
      <c r="E3601" s="4">
        <v>50</v>
      </c>
      <c r="F3601" s="4">
        <v>894775</v>
      </c>
      <c r="G3601" s="4">
        <v>89477</v>
      </c>
      <c r="H3601" s="4">
        <v>984252</v>
      </c>
    </row>
    <row r="3602" spans="1:8" ht="15.75">
      <c r="A3602" s="3" t="s">
        <v>15</v>
      </c>
      <c r="B3602" s="2" t="s">
        <v>923</v>
      </c>
      <c r="C3602" s="2" t="s">
        <v>922</v>
      </c>
      <c r="D3602" s="2" t="s">
        <v>914</v>
      </c>
      <c r="E3602" s="4">
        <v>30</v>
      </c>
      <c r="F3602" s="4">
        <v>902775</v>
      </c>
      <c r="G3602" s="4">
        <v>90278</v>
      </c>
      <c r="H3602" s="4">
        <v>993053</v>
      </c>
    </row>
    <row r="3603" spans="1:8" ht="15.75">
      <c r="A3603" s="3" t="s">
        <v>15</v>
      </c>
      <c r="B3603" s="2" t="s">
        <v>925</v>
      </c>
      <c r="C3603" s="2" t="s">
        <v>924</v>
      </c>
      <c r="D3603" s="2" t="s">
        <v>890</v>
      </c>
      <c r="E3603" s="4">
        <v>20</v>
      </c>
      <c r="F3603" s="4">
        <v>261730</v>
      </c>
      <c r="G3603" s="4">
        <v>26173</v>
      </c>
      <c r="H3603" s="4">
        <v>287903</v>
      </c>
    </row>
    <row r="3604" spans="1:8" ht="15.75">
      <c r="A3604" s="3" t="s">
        <v>15</v>
      </c>
      <c r="B3604" s="2" t="s">
        <v>974</v>
      </c>
      <c r="C3604" s="2" t="s">
        <v>773</v>
      </c>
      <c r="D3604" s="2" t="s">
        <v>975</v>
      </c>
      <c r="E3604" s="4">
        <v>6</v>
      </c>
      <c r="F3604" s="4">
        <v>15114</v>
      </c>
      <c r="G3604" s="4">
        <v>1511</v>
      </c>
      <c r="H3604" s="4">
        <v>16625</v>
      </c>
    </row>
    <row r="3605" spans="1:8" ht="15.75">
      <c r="A3605" s="3" t="s">
        <v>15</v>
      </c>
      <c r="B3605" s="2" t="s">
        <v>986</v>
      </c>
      <c r="C3605" s="2" t="s">
        <v>736</v>
      </c>
      <c r="D3605" s="2" t="s">
        <v>987</v>
      </c>
      <c r="E3605" s="4">
        <v>50</v>
      </c>
      <c r="F3605" s="4">
        <v>95050</v>
      </c>
      <c r="G3605" s="4">
        <v>9505</v>
      </c>
      <c r="H3605" s="4">
        <v>104555</v>
      </c>
    </row>
    <row r="3606" spans="1:8" ht="15.75">
      <c r="A3606" s="3" t="s">
        <v>15</v>
      </c>
      <c r="B3606" s="2" t="s">
        <v>1047</v>
      </c>
      <c r="C3606" s="2" t="s">
        <v>1046</v>
      </c>
      <c r="D3606" s="2" t="s">
        <v>1048</v>
      </c>
      <c r="E3606" s="4">
        <v>70</v>
      </c>
      <c r="F3606" s="4">
        <v>46550</v>
      </c>
      <c r="G3606" s="4">
        <v>4655</v>
      </c>
      <c r="H3606" s="4">
        <v>51205</v>
      </c>
    </row>
    <row r="3607" spans="1:8" ht="15.75">
      <c r="A3607" s="3" t="s">
        <v>15</v>
      </c>
      <c r="B3607" s="2" t="s">
        <v>1056</v>
      </c>
      <c r="C3607" s="2" t="s">
        <v>1055</v>
      </c>
      <c r="D3607" s="2" t="s">
        <v>1057</v>
      </c>
      <c r="E3607" s="4">
        <v>70</v>
      </c>
      <c r="F3607" s="4">
        <v>97790</v>
      </c>
      <c r="G3607" s="4">
        <v>9779</v>
      </c>
      <c r="H3607" s="4">
        <v>107569</v>
      </c>
    </row>
    <row r="3608" spans="1:8" ht="15.75">
      <c r="A3608" s="3" t="s">
        <v>15</v>
      </c>
      <c r="B3608" s="2" t="s">
        <v>1059</v>
      </c>
      <c r="C3608" s="2" t="s">
        <v>1058</v>
      </c>
      <c r="D3608" s="2" t="s">
        <v>1060</v>
      </c>
      <c r="E3608" s="4">
        <v>70</v>
      </c>
      <c r="F3608" s="4">
        <v>35910</v>
      </c>
      <c r="G3608" s="4">
        <v>3591</v>
      </c>
      <c r="H3608" s="4">
        <v>39501</v>
      </c>
    </row>
    <row r="3609" spans="1:8" ht="15.75">
      <c r="A3609" s="3" t="s">
        <v>15</v>
      </c>
      <c r="B3609" s="2" t="s">
        <v>1075</v>
      </c>
      <c r="C3609" s="2" t="s">
        <v>822</v>
      </c>
      <c r="D3609" s="2" t="s">
        <v>1076</v>
      </c>
      <c r="E3609" s="4">
        <v>1800</v>
      </c>
      <c r="F3609" s="4">
        <v>2352600</v>
      </c>
      <c r="G3609" s="4">
        <v>235260</v>
      </c>
      <c r="H3609" s="4">
        <v>2587860</v>
      </c>
    </row>
    <row r="3610" spans="1:8" ht="15.75">
      <c r="A3610" s="3" t="s">
        <v>15</v>
      </c>
      <c r="B3610" s="2" t="s">
        <v>1103</v>
      </c>
      <c r="C3610" s="2" t="s">
        <v>1102</v>
      </c>
      <c r="D3610" s="2"/>
      <c r="E3610" s="4">
        <v>3</v>
      </c>
      <c r="F3610" s="4">
        <v>55824</v>
      </c>
      <c r="G3610" s="4">
        <v>5582</v>
      </c>
      <c r="H3610" s="4">
        <v>61406</v>
      </c>
    </row>
    <row r="3611" spans="1:8" ht="15.75">
      <c r="A3611" s="3" t="s">
        <v>15</v>
      </c>
      <c r="B3611" s="2" t="s">
        <v>1124</v>
      </c>
      <c r="C3611" s="2" t="s">
        <v>524</v>
      </c>
      <c r="D3611" s="2" t="s">
        <v>1117</v>
      </c>
      <c r="E3611" s="4">
        <v>40</v>
      </c>
      <c r="F3611" s="4">
        <v>284000</v>
      </c>
      <c r="G3611" s="4">
        <v>28400</v>
      </c>
      <c r="H3611" s="4">
        <v>312400</v>
      </c>
    </row>
    <row r="3612" spans="1:8" ht="15.75">
      <c r="A3612" s="3" t="s">
        <v>15</v>
      </c>
      <c r="B3612" s="2" t="s">
        <v>1127</v>
      </c>
      <c r="C3612" s="2" t="s">
        <v>355</v>
      </c>
      <c r="D3612" s="2" t="s">
        <v>1117</v>
      </c>
      <c r="E3612" s="4">
        <v>10</v>
      </c>
      <c r="F3612" s="4">
        <v>79000</v>
      </c>
      <c r="G3612" s="4">
        <v>7900</v>
      </c>
      <c r="H3612" s="4">
        <v>86900</v>
      </c>
    </row>
    <row r="3613" spans="1:8" ht="15.75">
      <c r="A3613" s="3" t="s">
        <v>15</v>
      </c>
      <c r="B3613" s="2" t="s">
        <v>1134</v>
      </c>
      <c r="C3613" s="2" t="s">
        <v>621</v>
      </c>
      <c r="D3613" s="2" t="s">
        <v>1135</v>
      </c>
      <c r="E3613" s="4">
        <v>6</v>
      </c>
      <c r="F3613" s="4">
        <v>14754</v>
      </c>
      <c r="G3613" s="4">
        <v>1475</v>
      </c>
      <c r="H3613" s="4">
        <v>16229</v>
      </c>
    </row>
    <row r="3614" spans="1:8" ht="15.75">
      <c r="A3614" s="3" t="s">
        <v>15</v>
      </c>
      <c r="B3614" s="2" t="s">
        <v>1138</v>
      </c>
      <c r="C3614" s="2" t="s">
        <v>676</v>
      </c>
      <c r="D3614" s="2" t="s">
        <v>1139</v>
      </c>
      <c r="E3614" s="4">
        <v>50</v>
      </c>
      <c r="F3614" s="4">
        <v>82700</v>
      </c>
      <c r="G3614" s="4">
        <v>8270</v>
      </c>
      <c r="H3614" s="4">
        <v>90970</v>
      </c>
    </row>
    <row r="3615" spans="1:8" ht="15.75">
      <c r="A3615" s="3" t="s">
        <v>15</v>
      </c>
      <c r="B3615" s="2" t="s">
        <v>1146</v>
      </c>
      <c r="C3615" s="2" t="s">
        <v>702</v>
      </c>
      <c r="D3615" s="2" t="s">
        <v>1147</v>
      </c>
      <c r="E3615" s="4">
        <v>6</v>
      </c>
      <c r="F3615" s="4">
        <v>10152</v>
      </c>
      <c r="G3615" s="4">
        <v>1015</v>
      </c>
      <c r="H3615" s="4">
        <v>11167</v>
      </c>
    </row>
    <row r="3616" spans="1:8" ht="15.75">
      <c r="A3616" s="3" t="s">
        <v>15</v>
      </c>
      <c r="B3616" s="2" t="s">
        <v>1155</v>
      </c>
      <c r="C3616" s="2" t="s">
        <v>647</v>
      </c>
      <c r="D3616" s="2" t="s">
        <v>1156</v>
      </c>
      <c r="E3616" s="4">
        <v>6</v>
      </c>
      <c r="F3616" s="4">
        <v>19140</v>
      </c>
      <c r="G3616" s="4">
        <v>1914</v>
      </c>
      <c r="H3616" s="4">
        <v>21054</v>
      </c>
    </row>
    <row r="3617" spans="1:8" ht="15.75">
      <c r="A3617" s="3" t="s">
        <v>15</v>
      </c>
      <c r="B3617" s="2" t="s">
        <v>1253</v>
      </c>
      <c r="C3617" s="2" t="s">
        <v>1252</v>
      </c>
      <c r="D3617" s="2"/>
      <c r="E3617" s="4">
        <v>50</v>
      </c>
      <c r="F3617" s="4">
        <v>118500</v>
      </c>
      <c r="G3617" s="4">
        <v>11850</v>
      </c>
      <c r="H3617" s="4">
        <v>130350</v>
      </c>
    </row>
    <row r="3618" spans="1:8" ht="15.75">
      <c r="A3618" s="3" t="s">
        <v>15</v>
      </c>
      <c r="B3618" s="2" t="s">
        <v>1277</v>
      </c>
      <c r="C3618" s="2" t="s">
        <v>1276</v>
      </c>
      <c r="D3618" s="2" t="s">
        <v>75</v>
      </c>
      <c r="E3618" s="4">
        <v>6</v>
      </c>
      <c r="F3618" s="4">
        <v>244080</v>
      </c>
      <c r="G3618" s="4">
        <v>24408</v>
      </c>
      <c r="H3618" s="4">
        <v>268488</v>
      </c>
    </row>
    <row r="3619" spans="1:8" ht="15.75">
      <c r="A3619" s="3" t="s">
        <v>15</v>
      </c>
      <c r="B3619" s="2" t="s">
        <v>1278</v>
      </c>
      <c r="C3619" s="2" t="s">
        <v>1272</v>
      </c>
      <c r="D3619" s="2" t="s">
        <v>75</v>
      </c>
      <c r="E3619" s="4">
        <v>4</v>
      </c>
      <c r="F3619" s="4">
        <v>535040</v>
      </c>
      <c r="G3619" s="4">
        <v>53504</v>
      </c>
      <c r="H3619" s="4">
        <v>588544</v>
      </c>
    </row>
    <row r="3620" spans="1:8" ht="15.75">
      <c r="A3620" s="3" t="s">
        <v>15</v>
      </c>
      <c r="B3620" s="2" t="s">
        <v>1280</v>
      </c>
      <c r="C3620" s="2" t="s">
        <v>1279</v>
      </c>
      <c r="D3620" s="2"/>
      <c r="E3620" s="4">
        <v>20</v>
      </c>
      <c r="F3620" s="4">
        <v>77000</v>
      </c>
      <c r="G3620" s="4">
        <v>7700</v>
      </c>
      <c r="H3620" s="4">
        <v>84700</v>
      </c>
    </row>
    <row r="3621" spans="1:8" ht="15.75">
      <c r="A3621" s="3" t="s">
        <v>15</v>
      </c>
      <c r="B3621" s="2" t="s">
        <v>1284</v>
      </c>
      <c r="C3621" s="2" t="s">
        <v>1283</v>
      </c>
      <c r="D3621" s="2" t="s">
        <v>1285</v>
      </c>
      <c r="E3621" s="4">
        <v>370</v>
      </c>
      <c r="F3621" s="4">
        <v>1074500</v>
      </c>
      <c r="G3621" s="4">
        <v>107450</v>
      </c>
      <c r="H3621" s="4">
        <v>1181950</v>
      </c>
    </row>
    <row r="3622" spans="1:8" ht="15.75">
      <c r="A3622" s="3" t="s">
        <v>15</v>
      </c>
      <c r="B3622" s="2" t="s">
        <v>1289</v>
      </c>
      <c r="C3622" s="2" t="s">
        <v>1288</v>
      </c>
      <c r="D3622" s="2"/>
      <c r="E3622" s="4">
        <v>10</v>
      </c>
      <c r="F3622" s="4">
        <v>41000</v>
      </c>
      <c r="G3622" s="4">
        <v>4100</v>
      </c>
      <c r="H3622" s="4">
        <v>45100</v>
      </c>
    </row>
    <row r="3623" spans="1:8" ht="15.75">
      <c r="A3623" s="3" t="s">
        <v>15</v>
      </c>
      <c r="B3623" s="2" t="s">
        <v>1293</v>
      </c>
      <c r="C3623" s="2" t="s">
        <v>1292</v>
      </c>
      <c r="D3623" s="2" t="s">
        <v>1294</v>
      </c>
      <c r="E3623" s="4">
        <v>110</v>
      </c>
      <c r="F3623" s="4">
        <v>326000</v>
      </c>
      <c r="G3623" s="4">
        <v>32600</v>
      </c>
      <c r="H3623" s="4">
        <v>358600</v>
      </c>
    </row>
    <row r="3624" spans="1:8" ht="15.75">
      <c r="A3624" s="3" t="s">
        <v>15</v>
      </c>
      <c r="B3624" s="2" t="s">
        <v>1303</v>
      </c>
      <c r="C3624" s="2" t="s">
        <v>1302</v>
      </c>
      <c r="D3624" s="2"/>
      <c r="E3624" s="4">
        <v>4</v>
      </c>
      <c r="F3624" s="4">
        <v>16200</v>
      </c>
      <c r="G3624" s="4">
        <v>1620</v>
      </c>
      <c r="H3624" s="4">
        <v>17820</v>
      </c>
    </row>
    <row r="3625" spans="1:8" ht="15.75">
      <c r="A3625" s="3" t="s">
        <v>15</v>
      </c>
      <c r="B3625" s="2" t="s">
        <v>1307</v>
      </c>
      <c r="C3625" s="2" t="s">
        <v>1306</v>
      </c>
      <c r="D3625" s="2" t="s">
        <v>1308</v>
      </c>
      <c r="E3625" s="4">
        <v>4</v>
      </c>
      <c r="F3625" s="4">
        <v>16200</v>
      </c>
      <c r="G3625" s="4">
        <v>1620</v>
      </c>
      <c r="H3625" s="4">
        <v>17820</v>
      </c>
    </row>
    <row r="3626" spans="1:8" ht="15.75">
      <c r="A3626" s="3" t="s">
        <v>15</v>
      </c>
      <c r="B3626" s="2" t="s">
        <v>1312</v>
      </c>
      <c r="C3626" s="2" t="s">
        <v>1311</v>
      </c>
      <c r="D3626" s="2"/>
      <c r="E3626" s="4">
        <v>14</v>
      </c>
      <c r="F3626" s="4">
        <v>56700</v>
      </c>
      <c r="G3626" s="4">
        <v>5670</v>
      </c>
      <c r="H3626" s="4">
        <v>62370</v>
      </c>
    </row>
    <row r="3627" spans="1:8" ht="15.75">
      <c r="A3627" s="3" t="s">
        <v>15</v>
      </c>
      <c r="B3627" s="2" t="s">
        <v>1318</v>
      </c>
      <c r="C3627" s="2" t="s">
        <v>1317</v>
      </c>
      <c r="D3627" s="2" t="s">
        <v>1319</v>
      </c>
      <c r="E3627" s="4">
        <v>100</v>
      </c>
      <c r="F3627" s="4">
        <v>405000</v>
      </c>
      <c r="G3627" s="4">
        <v>40500</v>
      </c>
      <c r="H3627" s="4">
        <v>445500</v>
      </c>
    </row>
    <row r="3628" spans="1:8" ht="15.75">
      <c r="A3628" s="3" t="s">
        <v>15</v>
      </c>
      <c r="B3628" s="2" t="s">
        <v>1346</v>
      </c>
      <c r="C3628" s="2" t="s">
        <v>1345</v>
      </c>
      <c r="D3628" s="2" t="s">
        <v>1342</v>
      </c>
      <c r="E3628" s="4">
        <v>506</v>
      </c>
      <c r="F3628" s="4">
        <v>3104700</v>
      </c>
      <c r="G3628" s="4">
        <v>310470</v>
      </c>
      <c r="H3628" s="4">
        <v>3415170</v>
      </c>
    </row>
    <row r="3629" spans="1:8" ht="15.75">
      <c r="A3629" s="3" t="s">
        <v>15</v>
      </c>
      <c r="B3629" s="2" t="s">
        <v>1351</v>
      </c>
      <c r="C3629" s="2" t="s">
        <v>1350</v>
      </c>
      <c r="D3629" s="2" t="s">
        <v>1352</v>
      </c>
      <c r="E3629" s="4">
        <v>50</v>
      </c>
      <c r="F3629" s="4">
        <v>62500</v>
      </c>
      <c r="G3629" s="4">
        <v>6250</v>
      </c>
      <c r="H3629" s="4">
        <v>68750</v>
      </c>
    </row>
    <row r="3630" spans="1:8" ht="15.75">
      <c r="A3630" s="3" t="s">
        <v>15</v>
      </c>
      <c r="B3630" s="2" t="s">
        <v>1354</v>
      </c>
      <c r="C3630" s="2" t="s">
        <v>1353</v>
      </c>
      <c r="D3630" s="2" t="s">
        <v>1342</v>
      </c>
      <c r="E3630" s="4">
        <v>50</v>
      </c>
      <c r="F3630" s="4">
        <v>570000</v>
      </c>
      <c r="G3630" s="4">
        <v>57000</v>
      </c>
      <c r="H3630" s="4">
        <v>627000</v>
      </c>
    </row>
    <row r="3631" spans="1:8" ht="15.75">
      <c r="A3631" s="3" t="s">
        <v>15</v>
      </c>
      <c r="B3631" s="2" t="s">
        <v>1356</v>
      </c>
      <c r="C3631" s="2" t="s">
        <v>1355</v>
      </c>
      <c r="D3631" s="2" t="s">
        <v>1352</v>
      </c>
      <c r="E3631" s="4">
        <v>90</v>
      </c>
      <c r="F3631" s="4">
        <v>84500</v>
      </c>
      <c r="G3631" s="4">
        <v>8450</v>
      </c>
      <c r="H3631" s="4">
        <v>92950</v>
      </c>
    </row>
    <row r="3632" spans="1:8" ht="15.75">
      <c r="A3632" s="3" t="s">
        <v>15</v>
      </c>
      <c r="B3632" s="2" t="s">
        <v>1363</v>
      </c>
      <c r="C3632" s="2" t="s">
        <v>1362</v>
      </c>
      <c r="D3632" s="2" t="s">
        <v>1342</v>
      </c>
      <c r="E3632" s="4">
        <v>1253</v>
      </c>
      <c r="F3632" s="4">
        <v>6093091</v>
      </c>
      <c r="G3632" s="4">
        <v>609309</v>
      </c>
      <c r="H3632" s="4">
        <v>6702400</v>
      </c>
    </row>
    <row r="3633" spans="1:8" ht="15.75">
      <c r="A3633" s="3" t="s">
        <v>15</v>
      </c>
      <c r="B3633" s="2" t="s">
        <v>1365</v>
      </c>
      <c r="C3633" s="2" t="s">
        <v>1364</v>
      </c>
      <c r="D3633" s="2" t="s">
        <v>1352</v>
      </c>
      <c r="E3633" s="4">
        <v>330</v>
      </c>
      <c r="F3633" s="4">
        <v>295200</v>
      </c>
      <c r="G3633" s="4">
        <v>29520</v>
      </c>
      <c r="H3633" s="4">
        <v>324720</v>
      </c>
    </row>
    <row r="3634" spans="1:8" ht="15.75">
      <c r="A3634" s="3" t="s">
        <v>15</v>
      </c>
      <c r="B3634" s="2" t="s">
        <v>1370</v>
      </c>
      <c r="C3634" s="2" t="s">
        <v>1369</v>
      </c>
      <c r="D3634" s="2" t="s">
        <v>1352</v>
      </c>
      <c r="E3634" s="4">
        <v>125</v>
      </c>
      <c r="F3634" s="4">
        <v>3125000</v>
      </c>
      <c r="G3634" s="4">
        <v>312500</v>
      </c>
      <c r="H3634" s="4">
        <v>3437500</v>
      </c>
    </row>
    <row r="3635" spans="1:8" ht="15.75">
      <c r="A3635" s="3" t="s">
        <v>15</v>
      </c>
      <c r="B3635" s="2" t="s">
        <v>1400</v>
      </c>
      <c r="C3635" s="2" t="s">
        <v>1399</v>
      </c>
      <c r="D3635" s="2" t="s">
        <v>1368</v>
      </c>
      <c r="E3635" s="4">
        <v>101</v>
      </c>
      <c r="F3635" s="4">
        <v>880000</v>
      </c>
      <c r="G3635" s="4">
        <v>88000</v>
      </c>
      <c r="H3635" s="4">
        <v>968000</v>
      </c>
    </row>
    <row r="3636" spans="1:8" ht="15.75">
      <c r="A3636" s="3" t="s">
        <v>15</v>
      </c>
      <c r="B3636" s="2" t="s">
        <v>1419</v>
      </c>
      <c r="C3636" s="2" t="s">
        <v>1417</v>
      </c>
      <c r="D3636" s="2" t="s">
        <v>73</v>
      </c>
      <c r="E3636" s="4">
        <v>10</v>
      </c>
      <c r="F3636" s="4">
        <v>19000</v>
      </c>
      <c r="G3636" s="4">
        <v>1900</v>
      </c>
      <c r="H3636" s="4">
        <v>20900</v>
      </c>
    </row>
    <row r="3637" spans="1:8" ht="15.75">
      <c r="A3637" s="3" t="s">
        <v>15</v>
      </c>
      <c r="B3637" s="2" t="s">
        <v>1421</v>
      </c>
      <c r="C3637" s="2" t="s">
        <v>1417</v>
      </c>
      <c r="D3637" s="2" t="s">
        <v>184</v>
      </c>
      <c r="E3637" s="4">
        <v>7</v>
      </c>
      <c r="F3637" s="4">
        <v>13300</v>
      </c>
      <c r="G3637" s="4">
        <v>1330</v>
      </c>
      <c r="H3637" s="4">
        <v>14630</v>
      </c>
    </row>
    <row r="3638" spans="1:8" ht="15.75">
      <c r="A3638" s="3" t="s">
        <v>15</v>
      </c>
      <c r="B3638" s="2" t="s">
        <v>1422</v>
      </c>
      <c r="C3638" s="2" t="s">
        <v>1417</v>
      </c>
      <c r="D3638" s="2" t="s">
        <v>56</v>
      </c>
      <c r="E3638" s="4">
        <v>100</v>
      </c>
      <c r="F3638" s="4">
        <v>140000</v>
      </c>
      <c r="G3638" s="4">
        <v>14000</v>
      </c>
      <c r="H3638" s="4">
        <v>154000</v>
      </c>
    </row>
    <row r="3639" spans="1:8" ht="15.75">
      <c r="A3639" s="3" t="s">
        <v>15</v>
      </c>
      <c r="B3639" s="2" t="s">
        <v>1428</v>
      </c>
      <c r="C3639" s="2" t="s">
        <v>1426</v>
      </c>
      <c r="D3639" s="2" t="s">
        <v>73</v>
      </c>
      <c r="E3639" s="4">
        <v>1</v>
      </c>
      <c r="F3639" s="4">
        <v>1900</v>
      </c>
      <c r="G3639" s="4">
        <v>190</v>
      </c>
      <c r="H3639" s="4">
        <v>2090</v>
      </c>
    </row>
    <row r="3640" spans="1:8" ht="15.75">
      <c r="A3640" s="3" t="s">
        <v>15</v>
      </c>
      <c r="B3640" s="2" t="s">
        <v>1439</v>
      </c>
      <c r="C3640" s="2" t="s">
        <v>1433</v>
      </c>
      <c r="D3640" s="2" t="s">
        <v>56</v>
      </c>
      <c r="E3640" s="4">
        <v>100</v>
      </c>
      <c r="F3640" s="4">
        <v>125500</v>
      </c>
      <c r="G3640" s="4">
        <v>12550</v>
      </c>
      <c r="H3640" s="4">
        <v>138050</v>
      </c>
    </row>
    <row r="3641" spans="1:8" ht="15.75">
      <c r="A3641" s="3" t="s">
        <v>15</v>
      </c>
      <c r="B3641" s="2" t="s">
        <v>1444</v>
      </c>
      <c r="C3641" s="2" t="s">
        <v>1443</v>
      </c>
      <c r="D3641" s="2" t="s">
        <v>78</v>
      </c>
      <c r="E3641" s="4">
        <v>3</v>
      </c>
      <c r="F3641" s="4">
        <v>25800</v>
      </c>
      <c r="G3641" s="4">
        <v>2580</v>
      </c>
      <c r="H3641" s="4">
        <v>28380</v>
      </c>
    </row>
    <row r="3642" spans="1:8" ht="15.75">
      <c r="A3642" s="3" t="s">
        <v>15</v>
      </c>
      <c r="B3642" s="2" t="s">
        <v>1450</v>
      </c>
      <c r="C3642" s="2" t="s">
        <v>822</v>
      </c>
      <c r="D3642" s="2" t="s">
        <v>1451</v>
      </c>
      <c r="E3642" s="4">
        <v>200</v>
      </c>
      <c r="F3642" s="4">
        <v>261400</v>
      </c>
      <c r="G3642" s="4">
        <v>26140</v>
      </c>
      <c r="H3642" s="4">
        <v>287540</v>
      </c>
    </row>
    <row r="3643" spans="1:8" ht="15.75">
      <c r="A3643" s="3" t="s">
        <v>15</v>
      </c>
      <c r="B3643" s="2" t="s">
        <v>1474</v>
      </c>
      <c r="C3643" s="2" t="s">
        <v>1473</v>
      </c>
      <c r="D3643" s="2" t="s">
        <v>1475</v>
      </c>
      <c r="E3643" s="4">
        <v>25814</v>
      </c>
      <c r="F3643" s="4">
        <v>4001170</v>
      </c>
      <c r="G3643" s="4">
        <v>400116</v>
      </c>
      <c r="H3643" s="4">
        <v>4401286</v>
      </c>
    </row>
    <row r="3644" spans="1:8" ht="15.75">
      <c r="A3644" s="3" t="s">
        <v>15</v>
      </c>
      <c r="B3644" s="2" t="s">
        <v>1476</v>
      </c>
      <c r="C3644" s="2" t="s">
        <v>1473</v>
      </c>
      <c r="D3644" s="2" t="s">
        <v>1477</v>
      </c>
      <c r="E3644" s="4">
        <v>3000</v>
      </c>
      <c r="F3644" s="4">
        <v>330000</v>
      </c>
      <c r="G3644" s="4">
        <v>33000</v>
      </c>
      <c r="H3644" s="4">
        <v>363000</v>
      </c>
    </row>
    <row r="3645" spans="1:8" ht="15.75">
      <c r="A3645" s="3" t="s">
        <v>15</v>
      </c>
      <c r="B3645" s="2" t="s">
        <v>1479</v>
      </c>
      <c r="C3645" s="2" t="s">
        <v>1478</v>
      </c>
      <c r="D3645" s="2" t="s">
        <v>1480</v>
      </c>
      <c r="E3645" s="4">
        <v>157872</v>
      </c>
      <c r="F3645" s="4">
        <v>25897524</v>
      </c>
      <c r="G3645" s="4">
        <v>2589750</v>
      </c>
      <c r="H3645" s="4">
        <v>28487274</v>
      </c>
    </row>
    <row r="3646" spans="1:8" ht="15.75">
      <c r="A3646" s="3" t="s">
        <v>15</v>
      </c>
      <c r="B3646" s="2" t="s">
        <v>1481</v>
      </c>
      <c r="C3646" s="2" t="s">
        <v>1478</v>
      </c>
      <c r="D3646" s="2" t="s">
        <v>1477</v>
      </c>
      <c r="E3646" s="4">
        <v>100000</v>
      </c>
      <c r="F3646" s="4">
        <v>11000000</v>
      </c>
      <c r="G3646" s="4">
        <v>1100000</v>
      </c>
      <c r="H3646" s="4">
        <v>12100000</v>
      </c>
    </row>
    <row r="3647" spans="1:8" ht="15.75">
      <c r="A3647" s="3" t="s">
        <v>15</v>
      </c>
      <c r="B3647" s="2" t="s">
        <v>1483</v>
      </c>
      <c r="C3647" s="2" t="s">
        <v>1482</v>
      </c>
      <c r="D3647" s="2" t="s">
        <v>1484</v>
      </c>
      <c r="E3647" s="4">
        <v>500</v>
      </c>
      <c r="F3647" s="4">
        <v>28500</v>
      </c>
      <c r="G3647" s="4">
        <v>2850</v>
      </c>
      <c r="H3647" s="4">
        <v>31350</v>
      </c>
    </row>
    <row r="3648" spans="1:8" ht="15.75">
      <c r="A3648" s="3" t="s">
        <v>15</v>
      </c>
      <c r="B3648" s="2" t="s">
        <v>1486</v>
      </c>
      <c r="C3648" s="2" t="s">
        <v>1485</v>
      </c>
      <c r="D3648" s="2" t="s">
        <v>1487</v>
      </c>
      <c r="E3648" s="4">
        <v>800</v>
      </c>
      <c r="F3648" s="4">
        <v>35000</v>
      </c>
      <c r="G3648" s="4">
        <v>3500</v>
      </c>
      <c r="H3648" s="4">
        <v>38500</v>
      </c>
    </row>
    <row r="3649" spans="1:8" ht="15.75">
      <c r="A3649" s="3" t="s">
        <v>15</v>
      </c>
      <c r="B3649" s="2" t="s">
        <v>1501</v>
      </c>
      <c r="C3649" s="2" t="s">
        <v>1500</v>
      </c>
      <c r="D3649" s="2" t="s">
        <v>1502</v>
      </c>
      <c r="E3649" s="4">
        <v>500</v>
      </c>
      <c r="F3649" s="4">
        <v>765000</v>
      </c>
      <c r="G3649" s="4">
        <v>76500</v>
      </c>
      <c r="H3649" s="4">
        <v>841500</v>
      </c>
    </row>
    <row r="3650" spans="1:8" ht="15.75">
      <c r="A3650" s="3" t="s">
        <v>15</v>
      </c>
      <c r="B3650" s="2" t="s">
        <v>1504</v>
      </c>
      <c r="C3650" s="2" t="s">
        <v>1503</v>
      </c>
      <c r="D3650" s="2" t="s">
        <v>1505</v>
      </c>
      <c r="E3650" s="4">
        <v>2000</v>
      </c>
      <c r="F3650" s="4">
        <v>1700000</v>
      </c>
      <c r="G3650" s="4">
        <v>170000</v>
      </c>
      <c r="H3650" s="4">
        <v>1870000</v>
      </c>
    </row>
    <row r="3651" spans="1:8" ht="15.75">
      <c r="A3651" s="3" t="s">
        <v>15</v>
      </c>
      <c r="B3651" s="2" t="s">
        <v>1507</v>
      </c>
      <c r="C3651" s="2" t="s">
        <v>1506</v>
      </c>
      <c r="D3651" s="2" t="s">
        <v>1508</v>
      </c>
      <c r="E3651" s="4">
        <v>-1240</v>
      </c>
      <c r="F3651" s="4">
        <v>-1897200</v>
      </c>
      <c r="G3651" s="4">
        <v>-189720</v>
      </c>
      <c r="H3651" s="4">
        <v>-2086920</v>
      </c>
    </row>
    <row r="3652" spans="1:8" ht="15.75">
      <c r="A3652" s="3" t="s">
        <v>15</v>
      </c>
      <c r="B3652" s="2" t="s">
        <v>1513</v>
      </c>
      <c r="C3652" s="2" t="s">
        <v>1512</v>
      </c>
      <c r="D3652" s="2" t="s">
        <v>1514</v>
      </c>
      <c r="E3652" s="4">
        <v>500</v>
      </c>
      <c r="F3652" s="4">
        <v>28800</v>
      </c>
      <c r="G3652" s="4">
        <v>2880</v>
      </c>
      <c r="H3652" s="4">
        <v>31680</v>
      </c>
    </row>
    <row r="3653" spans="1:8" ht="15.75">
      <c r="A3653" s="3" t="s">
        <v>15</v>
      </c>
      <c r="B3653" s="2" t="s">
        <v>1524</v>
      </c>
      <c r="C3653" s="2" t="s">
        <v>1523</v>
      </c>
      <c r="D3653" s="2" t="s">
        <v>1525</v>
      </c>
      <c r="E3653" s="4">
        <v>10</v>
      </c>
      <c r="F3653" s="4">
        <v>35091</v>
      </c>
      <c r="G3653" s="4">
        <v>3509</v>
      </c>
      <c r="H3653" s="4">
        <v>38600</v>
      </c>
    </row>
    <row r="3654" spans="1:8" ht="15.75">
      <c r="A3654" s="3" t="s">
        <v>15</v>
      </c>
      <c r="B3654" s="2" t="s">
        <v>1527</v>
      </c>
      <c r="C3654" s="2" t="s">
        <v>1526</v>
      </c>
      <c r="D3654" s="2"/>
      <c r="E3654" s="4">
        <v>5</v>
      </c>
      <c r="F3654" s="4">
        <v>114000</v>
      </c>
      <c r="G3654" s="4">
        <v>11400</v>
      </c>
      <c r="H3654" s="4">
        <v>125400</v>
      </c>
    </row>
    <row r="3655" spans="1:8" ht="15.75">
      <c r="A3655" s="3" t="s">
        <v>15</v>
      </c>
      <c r="B3655" s="2" t="s">
        <v>1529</v>
      </c>
      <c r="C3655" s="2" t="s">
        <v>1528</v>
      </c>
      <c r="D3655" s="2" t="s">
        <v>1530</v>
      </c>
      <c r="E3655" s="4">
        <v>19600</v>
      </c>
      <c r="F3655" s="4">
        <v>52724000</v>
      </c>
      <c r="G3655" s="4">
        <v>5272400</v>
      </c>
      <c r="H3655" s="4">
        <v>57996400</v>
      </c>
    </row>
    <row r="3656" spans="1:8" ht="15.75">
      <c r="A3656" s="3" t="s">
        <v>15</v>
      </c>
      <c r="B3656" s="2" t="s">
        <v>1532</v>
      </c>
      <c r="C3656" s="2" t="s">
        <v>1531</v>
      </c>
      <c r="D3656" s="2" t="s">
        <v>1533</v>
      </c>
      <c r="E3656" s="4">
        <v>197</v>
      </c>
      <c r="F3656" s="4">
        <v>26992000</v>
      </c>
      <c r="G3656" s="4">
        <v>2699200</v>
      </c>
      <c r="H3656" s="4">
        <v>29691200</v>
      </c>
    </row>
    <row r="3657" spans="1:8" ht="15.75">
      <c r="A3657" s="3" t="s">
        <v>15</v>
      </c>
      <c r="B3657" s="2" t="s">
        <v>1541</v>
      </c>
      <c r="C3657" s="2" t="s">
        <v>1540</v>
      </c>
      <c r="D3657" s="2" t="s">
        <v>1542</v>
      </c>
      <c r="E3657" s="4">
        <v>300</v>
      </c>
      <c r="F3657" s="4">
        <v>3600000</v>
      </c>
      <c r="G3657" s="4">
        <v>360000</v>
      </c>
      <c r="H3657" s="4">
        <v>3960000</v>
      </c>
    </row>
    <row r="3658" spans="1:8" ht="15.75">
      <c r="A3658" s="3" t="s">
        <v>15</v>
      </c>
      <c r="B3658" s="2" t="s">
        <v>1552</v>
      </c>
      <c r="C3658" s="2" t="s">
        <v>1549</v>
      </c>
      <c r="D3658" s="2" t="s">
        <v>1553</v>
      </c>
      <c r="E3658" s="4">
        <v>1</v>
      </c>
      <c r="F3658" s="4">
        <v>32700</v>
      </c>
      <c r="G3658" s="4">
        <v>3270</v>
      </c>
      <c r="H3658" s="4">
        <v>35970</v>
      </c>
    </row>
    <row r="3659" spans="1:8" ht="15.75">
      <c r="A3659" s="3" t="s">
        <v>15</v>
      </c>
      <c r="B3659" s="2" t="s">
        <v>1573</v>
      </c>
      <c r="C3659" s="2" t="s">
        <v>1572</v>
      </c>
      <c r="D3659" s="2" t="s">
        <v>1571</v>
      </c>
      <c r="E3659" s="4">
        <v>43800</v>
      </c>
      <c r="F3659" s="4">
        <v>2175100</v>
      </c>
      <c r="G3659" s="4">
        <v>217510</v>
      </c>
      <c r="H3659" s="4">
        <v>2392610</v>
      </c>
    </row>
    <row r="3660" spans="1:8" ht="15.75">
      <c r="A3660" s="3" t="s">
        <v>15</v>
      </c>
      <c r="B3660" s="2" t="s">
        <v>1580</v>
      </c>
      <c r="C3660" s="2" t="s">
        <v>1572</v>
      </c>
      <c r="D3660" s="2" t="s">
        <v>1578</v>
      </c>
      <c r="E3660" s="4">
        <v>7000</v>
      </c>
      <c r="F3660" s="4">
        <v>343036</v>
      </c>
      <c r="G3660" s="4">
        <v>34303</v>
      </c>
      <c r="H3660" s="4">
        <v>377339</v>
      </c>
    </row>
    <row r="3661" spans="1:8" ht="15.75">
      <c r="A3661" s="3" t="s">
        <v>15</v>
      </c>
      <c r="B3661" s="2" t="s">
        <v>1583</v>
      </c>
      <c r="C3661" s="2" t="s">
        <v>1572</v>
      </c>
      <c r="D3661" s="2" t="s">
        <v>1584</v>
      </c>
      <c r="E3661" s="4">
        <v>3800</v>
      </c>
      <c r="F3661" s="4">
        <v>197600</v>
      </c>
      <c r="G3661" s="4">
        <v>19760</v>
      </c>
      <c r="H3661" s="4">
        <v>217360</v>
      </c>
    </row>
    <row r="3662" spans="1:8" ht="15.75">
      <c r="A3662" s="3" t="s">
        <v>15</v>
      </c>
      <c r="B3662" s="2" t="s">
        <v>1585</v>
      </c>
      <c r="C3662" s="2" t="s">
        <v>1572</v>
      </c>
      <c r="D3662" s="2" t="s">
        <v>1584</v>
      </c>
      <c r="E3662" s="4">
        <v>1200</v>
      </c>
      <c r="F3662" s="4">
        <v>62400</v>
      </c>
      <c r="G3662" s="4">
        <v>6240</v>
      </c>
      <c r="H3662" s="4">
        <v>68640</v>
      </c>
    </row>
    <row r="3663" spans="1:8" ht="15.75">
      <c r="A3663" s="3" t="s">
        <v>15</v>
      </c>
      <c r="B3663" s="2" t="s">
        <v>1586</v>
      </c>
      <c r="C3663" s="2" t="s">
        <v>1572</v>
      </c>
      <c r="D3663" s="2" t="s">
        <v>1587</v>
      </c>
      <c r="E3663" s="4">
        <v>5900</v>
      </c>
      <c r="F3663" s="4">
        <v>311520</v>
      </c>
      <c r="G3663" s="4">
        <v>31152</v>
      </c>
      <c r="H3663" s="4">
        <v>342672</v>
      </c>
    </row>
    <row r="3664" spans="1:8" ht="15.75">
      <c r="A3664" s="3" t="s">
        <v>15</v>
      </c>
      <c r="B3664" s="2" t="s">
        <v>1598</v>
      </c>
      <c r="C3664" s="2" t="s">
        <v>1597</v>
      </c>
      <c r="D3664" s="2" t="s">
        <v>1599</v>
      </c>
      <c r="E3664" s="4">
        <v>13</v>
      </c>
      <c r="F3664" s="4">
        <v>728600</v>
      </c>
      <c r="G3664" s="4">
        <v>72860</v>
      </c>
      <c r="H3664" s="4">
        <v>801460</v>
      </c>
    </row>
    <row r="3665" spans="1:8" ht="15.75">
      <c r="A3665" s="3" t="s">
        <v>15</v>
      </c>
      <c r="B3665" s="2" t="s">
        <v>1609</v>
      </c>
      <c r="C3665" s="2" t="s">
        <v>1608</v>
      </c>
      <c r="D3665" s="2"/>
      <c r="E3665" s="4">
        <v>1</v>
      </c>
      <c r="F3665" s="4">
        <v>1350000</v>
      </c>
      <c r="G3665" s="4">
        <v>135000</v>
      </c>
      <c r="H3665" s="4">
        <v>1485000</v>
      </c>
    </row>
    <row r="3666" spans="1:8" ht="15.75">
      <c r="A3666" s="3" t="s">
        <v>15</v>
      </c>
      <c r="B3666" s="2" t="s">
        <v>1617</v>
      </c>
      <c r="C3666" s="2" t="s">
        <v>1616</v>
      </c>
      <c r="D3666" s="2" t="s">
        <v>1618</v>
      </c>
      <c r="E3666" s="4">
        <v>3</v>
      </c>
      <c r="F3666" s="4">
        <v>289227</v>
      </c>
      <c r="G3666" s="4">
        <v>28923</v>
      </c>
      <c r="H3666" s="4">
        <v>318150</v>
      </c>
    </row>
    <row r="3667" spans="1:8" ht="15.75">
      <c r="A3667" s="3" t="s">
        <v>15</v>
      </c>
      <c r="B3667" s="2" t="s">
        <v>1620</v>
      </c>
      <c r="C3667" s="2" t="s">
        <v>1619</v>
      </c>
      <c r="D3667" s="2" t="s">
        <v>1621</v>
      </c>
      <c r="E3667" s="4">
        <v>2</v>
      </c>
      <c r="F3667" s="4">
        <v>138200</v>
      </c>
      <c r="G3667" s="4">
        <v>13820</v>
      </c>
      <c r="H3667" s="4">
        <v>152020</v>
      </c>
    </row>
    <row r="3668" spans="1:8" ht="15.75">
      <c r="A3668" s="3" t="s">
        <v>15</v>
      </c>
      <c r="B3668" s="2" t="s">
        <v>1626</v>
      </c>
      <c r="C3668" s="2" t="s">
        <v>1625</v>
      </c>
      <c r="D3668" s="2" t="s">
        <v>1627</v>
      </c>
      <c r="E3668" s="4">
        <v>8</v>
      </c>
      <c r="F3668" s="4">
        <v>1062000</v>
      </c>
      <c r="G3668" s="4">
        <v>106200</v>
      </c>
      <c r="H3668" s="4">
        <v>1168200</v>
      </c>
    </row>
    <row r="3669" spans="1:8" ht="15.75">
      <c r="A3669" s="3" t="s">
        <v>15</v>
      </c>
      <c r="B3669" s="2" t="s">
        <v>1642</v>
      </c>
      <c r="C3669" s="2" t="s">
        <v>1641</v>
      </c>
      <c r="D3669" s="2" t="s">
        <v>1643</v>
      </c>
      <c r="E3669" s="4">
        <v>30</v>
      </c>
      <c r="F3669" s="4">
        <v>46500</v>
      </c>
      <c r="G3669" s="4">
        <v>4650</v>
      </c>
      <c r="H3669" s="4">
        <v>51150</v>
      </c>
    </row>
    <row r="3670" spans="1:8" ht="15.75">
      <c r="A3670" s="3" t="s">
        <v>15</v>
      </c>
      <c r="B3670" s="2" t="s">
        <v>1645</v>
      </c>
      <c r="C3670" s="2" t="s">
        <v>1644</v>
      </c>
      <c r="D3670" s="2" t="s">
        <v>1646</v>
      </c>
      <c r="E3670" s="4">
        <v>40</v>
      </c>
      <c r="F3670" s="4">
        <v>61100</v>
      </c>
      <c r="G3670" s="4">
        <v>6110</v>
      </c>
      <c r="H3670" s="4">
        <v>67210</v>
      </c>
    </row>
    <row r="3671" spans="1:8" ht="15.75">
      <c r="A3671" s="3" t="s">
        <v>15</v>
      </c>
      <c r="B3671" s="2" t="s">
        <v>1657</v>
      </c>
      <c r="C3671" s="2" t="s">
        <v>1656</v>
      </c>
      <c r="D3671" s="2" t="s">
        <v>1658</v>
      </c>
      <c r="E3671" s="4">
        <v>1</v>
      </c>
      <c r="F3671" s="4">
        <v>13500</v>
      </c>
      <c r="G3671" s="4">
        <v>1350</v>
      </c>
      <c r="H3671" s="4">
        <v>14850</v>
      </c>
    </row>
    <row r="3672" spans="1:8" ht="15.75">
      <c r="A3672" s="3" t="s">
        <v>15</v>
      </c>
      <c r="B3672" s="2" t="s">
        <v>1684</v>
      </c>
      <c r="C3672" s="2" t="s">
        <v>1683</v>
      </c>
      <c r="D3672" s="2" t="s">
        <v>1685</v>
      </c>
      <c r="E3672" s="4">
        <v>1</v>
      </c>
      <c r="F3672" s="4">
        <v>38500</v>
      </c>
      <c r="G3672" s="4">
        <v>3850</v>
      </c>
      <c r="H3672" s="4">
        <v>42350</v>
      </c>
    </row>
    <row r="3673" spans="1:8" ht="15.75">
      <c r="A3673" s="3" t="s">
        <v>15</v>
      </c>
      <c r="B3673" s="2" t="s">
        <v>1686</v>
      </c>
      <c r="C3673" s="2" t="s">
        <v>1641</v>
      </c>
      <c r="D3673" s="2" t="s">
        <v>1687</v>
      </c>
      <c r="E3673" s="4">
        <v>6</v>
      </c>
      <c r="F3673" s="4">
        <v>16800</v>
      </c>
      <c r="G3673" s="4">
        <v>1680</v>
      </c>
      <c r="H3673" s="4">
        <v>18480</v>
      </c>
    </row>
    <row r="3674" spans="1:8" ht="15.75">
      <c r="A3674" s="3" t="s">
        <v>15</v>
      </c>
      <c r="B3674" s="2" t="s">
        <v>1691</v>
      </c>
      <c r="C3674" s="2" t="s">
        <v>1628</v>
      </c>
      <c r="D3674" s="2" t="s">
        <v>1692</v>
      </c>
      <c r="E3674" s="4">
        <v>10</v>
      </c>
      <c r="F3674" s="4">
        <v>330000</v>
      </c>
      <c r="G3674" s="4">
        <v>33000</v>
      </c>
      <c r="H3674" s="4">
        <v>363000</v>
      </c>
    </row>
    <row r="3675" spans="1:8" ht="15.75">
      <c r="A3675" s="3" t="s">
        <v>15</v>
      </c>
      <c r="B3675" s="2" t="s">
        <v>1699</v>
      </c>
      <c r="C3675" s="2" t="s">
        <v>1698</v>
      </c>
      <c r="D3675" s="2" t="s">
        <v>1700</v>
      </c>
      <c r="E3675" s="4">
        <v>3</v>
      </c>
      <c r="F3675" s="4">
        <v>325000</v>
      </c>
      <c r="G3675" s="4">
        <v>32500</v>
      </c>
      <c r="H3675" s="4">
        <v>357500</v>
      </c>
    </row>
    <row r="3676" spans="1:8" ht="15.75">
      <c r="A3676" s="3" t="s">
        <v>15</v>
      </c>
      <c r="B3676" s="2" t="s">
        <v>1703</v>
      </c>
      <c r="C3676" s="2" t="s">
        <v>1702</v>
      </c>
      <c r="D3676" s="2" t="s">
        <v>1704</v>
      </c>
      <c r="E3676" s="4">
        <v>22000</v>
      </c>
      <c r="F3676" s="4">
        <v>8074000</v>
      </c>
      <c r="G3676" s="4">
        <v>807400</v>
      </c>
      <c r="H3676" s="4">
        <v>8881400</v>
      </c>
    </row>
    <row r="3677" spans="1:8" ht="15.75">
      <c r="A3677" s="3" t="s">
        <v>15</v>
      </c>
      <c r="B3677" s="2" t="s">
        <v>1729</v>
      </c>
      <c r="C3677" s="2" t="s">
        <v>1728</v>
      </c>
      <c r="D3677" s="2" t="s">
        <v>1730</v>
      </c>
      <c r="E3677" s="4">
        <v>186900</v>
      </c>
      <c r="F3677" s="4">
        <v>8428181</v>
      </c>
      <c r="G3677" s="4">
        <v>842819</v>
      </c>
      <c r="H3677" s="4">
        <v>9271000</v>
      </c>
    </row>
    <row r="3678" spans="1:8" ht="15.75">
      <c r="A3678" s="3" t="s">
        <v>15</v>
      </c>
      <c r="B3678" s="2" t="s">
        <v>1736</v>
      </c>
      <c r="C3678" s="2" t="s">
        <v>1731</v>
      </c>
      <c r="D3678" s="2" t="s">
        <v>1737</v>
      </c>
      <c r="E3678" s="4"/>
      <c r="F3678" s="4"/>
      <c r="G3678" s="4"/>
      <c r="H3678" s="4"/>
    </row>
    <row r="3679" spans="1:8" ht="15.75">
      <c r="A3679" s="3" t="s">
        <v>15</v>
      </c>
      <c r="B3679" s="2" t="s">
        <v>1742</v>
      </c>
      <c r="C3679" s="2" t="s">
        <v>1731</v>
      </c>
      <c r="D3679" s="2" t="s">
        <v>1743</v>
      </c>
      <c r="E3679" s="4">
        <v>132000</v>
      </c>
      <c r="F3679" s="4">
        <v>7924545</v>
      </c>
      <c r="G3679" s="4">
        <v>792455</v>
      </c>
      <c r="H3679" s="4">
        <v>8717000</v>
      </c>
    </row>
    <row r="3680" spans="1:8" ht="15.75">
      <c r="A3680" s="3" t="s">
        <v>15</v>
      </c>
      <c r="B3680" s="2" t="s">
        <v>1749</v>
      </c>
      <c r="C3680" s="2" t="s">
        <v>1746</v>
      </c>
      <c r="D3680" s="2" t="s">
        <v>1750</v>
      </c>
      <c r="E3680" s="4">
        <v>200</v>
      </c>
      <c r="F3680" s="4">
        <v>260000</v>
      </c>
      <c r="G3680" s="4">
        <v>26000</v>
      </c>
      <c r="H3680" s="4">
        <v>286000</v>
      </c>
    </row>
    <row r="3681" spans="1:8" ht="15.75">
      <c r="A3681" s="3" t="s">
        <v>15</v>
      </c>
      <c r="B3681" s="2" t="s">
        <v>1755</v>
      </c>
      <c r="C3681" s="2" t="s">
        <v>1754</v>
      </c>
      <c r="D3681" s="2" t="s">
        <v>1756</v>
      </c>
      <c r="E3681" s="4">
        <v>16</v>
      </c>
      <c r="F3681" s="4">
        <v>95500</v>
      </c>
      <c r="G3681" s="4">
        <v>9550</v>
      </c>
      <c r="H3681" s="4">
        <v>105050</v>
      </c>
    </row>
    <row r="3682" spans="1:8" ht="15.75">
      <c r="A3682" s="3" t="s">
        <v>15</v>
      </c>
      <c r="B3682" s="2" t="s">
        <v>1767</v>
      </c>
      <c r="C3682" s="2" t="s">
        <v>1766</v>
      </c>
      <c r="D3682" s="2" t="s">
        <v>1768</v>
      </c>
      <c r="E3682" s="4">
        <v>1</v>
      </c>
      <c r="F3682" s="4">
        <v>10000</v>
      </c>
      <c r="G3682" s="4">
        <v>1000</v>
      </c>
      <c r="H3682" s="4">
        <v>11000</v>
      </c>
    </row>
    <row r="3683" spans="1:8" ht="15.75">
      <c r="A3683" s="3" t="s">
        <v>15</v>
      </c>
      <c r="B3683" s="2" t="s">
        <v>1785</v>
      </c>
      <c r="C3683" s="2" t="s">
        <v>1784</v>
      </c>
      <c r="D3683" s="2" t="s">
        <v>1786</v>
      </c>
      <c r="E3683" s="4">
        <v>3</v>
      </c>
      <c r="F3683" s="4">
        <v>2040000</v>
      </c>
      <c r="G3683" s="4">
        <v>204000</v>
      </c>
      <c r="H3683" s="4">
        <v>2244000</v>
      </c>
    </row>
    <row r="3684" spans="1:8" ht="15.75">
      <c r="A3684" s="3" t="s">
        <v>15</v>
      </c>
      <c r="B3684" s="2" t="s">
        <v>1794</v>
      </c>
      <c r="C3684" s="2" t="s">
        <v>1793</v>
      </c>
      <c r="D3684" s="2" t="s">
        <v>1795</v>
      </c>
      <c r="E3684" s="4">
        <v>2</v>
      </c>
      <c r="F3684" s="4">
        <v>1900000</v>
      </c>
      <c r="G3684" s="4">
        <v>190000</v>
      </c>
      <c r="H3684" s="4">
        <v>2090000</v>
      </c>
    </row>
    <row r="3685" spans="1:8" ht="15.75">
      <c r="A3685" s="3" t="s">
        <v>15</v>
      </c>
      <c r="B3685" s="2" t="s">
        <v>1799</v>
      </c>
      <c r="C3685" s="2" t="s">
        <v>1796</v>
      </c>
      <c r="D3685" s="2" t="s">
        <v>1800</v>
      </c>
      <c r="E3685" s="4">
        <v>2</v>
      </c>
      <c r="F3685" s="4">
        <v>340000</v>
      </c>
      <c r="G3685" s="4">
        <v>34000</v>
      </c>
      <c r="H3685" s="4">
        <v>374000</v>
      </c>
    </row>
    <row r="3686" spans="1:8" ht="15.75">
      <c r="A3686" s="3" t="s">
        <v>15</v>
      </c>
      <c r="B3686" s="2" t="s">
        <v>1802</v>
      </c>
      <c r="C3686" s="2" t="s">
        <v>1801</v>
      </c>
      <c r="D3686" s="2" t="s">
        <v>1803</v>
      </c>
      <c r="E3686" s="4">
        <v>542</v>
      </c>
      <c r="F3686" s="4">
        <v>11114280</v>
      </c>
      <c r="G3686" s="4">
        <v>1111428</v>
      </c>
      <c r="H3686" s="4">
        <v>12225708</v>
      </c>
    </row>
    <row r="3687" spans="1:8" ht="15.75">
      <c r="A3687" s="3" t="s">
        <v>15</v>
      </c>
      <c r="B3687" s="2" t="s">
        <v>1805</v>
      </c>
      <c r="C3687" s="2" t="s">
        <v>1804</v>
      </c>
      <c r="D3687" s="2" t="s">
        <v>1806</v>
      </c>
      <c r="E3687" s="4">
        <v>30</v>
      </c>
      <c r="F3687" s="4">
        <v>2673750</v>
      </c>
      <c r="G3687" s="4">
        <v>267375</v>
      </c>
      <c r="H3687" s="4">
        <v>2941125</v>
      </c>
    </row>
    <row r="3688" spans="1:8" ht="15.75">
      <c r="A3688" s="3" t="s">
        <v>15</v>
      </c>
      <c r="B3688" s="2" t="s">
        <v>1811</v>
      </c>
      <c r="C3688" s="2" t="s">
        <v>1810</v>
      </c>
      <c r="D3688" s="2" t="s">
        <v>1812</v>
      </c>
      <c r="E3688" s="4">
        <v>6</v>
      </c>
      <c r="F3688" s="4">
        <v>316860</v>
      </c>
      <c r="G3688" s="4">
        <v>31686</v>
      </c>
      <c r="H3688" s="4">
        <v>348546</v>
      </c>
    </row>
    <row r="3689" spans="1:8" ht="15.75">
      <c r="A3689" s="3" t="s">
        <v>15</v>
      </c>
      <c r="B3689" s="2" t="s">
        <v>1814</v>
      </c>
      <c r="C3689" s="2" t="s">
        <v>1813</v>
      </c>
      <c r="D3689" s="2" t="s">
        <v>1815</v>
      </c>
      <c r="E3689" s="4">
        <v>1</v>
      </c>
      <c r="F3689" s="4">
        <v>36200</v>
      </c>
      <c r="G3689" s="4">
        <v>3620</v>
      </c>
      <c r="H3689" s="4">
        <v>39820</v>
      </c>
    </row>
    <row r="3690" spans="1:8" ht="15.75">
      <c r="A3690" s="3" t="s">
        <v>15</v>
      </c>
      <c r="B3690" s="2" t="s">
        <v>1823</v>
      </c>
      <c r="C3690" s="2" t="s">
        <v>1822</v>
      </c>
      <c r="D3690" s="2" t="s">
        <v>1824</v>
      </c>
      <c r="E3690" s="4">
        <v>4</v>
      </c>
      <c r="F3690" s="4">
        <v>247140</v>
      </c>
      <c r="G3690" s="4">
        <v>24714</v>
      </c>
      <c r="H3690" s="4">
        <v>271854</v>
      </c>
    </row>
    <row r="3691" spans="1:8" ht="15.75">
      <c r="A3691" s="3" t="s">
        <v>15</v>
      </c>
      <c r="B3691" s="2" t="s">
        <v>1826</v>
      </c>
      <c r="C3691" s="2" t="s">
        <v>1825</v>
      </c>
      <c r="D3691" s="2" t="s">
        <v>1827</v>
      </c>
      <c r="E3691" s="4">
        <v>18</v>
      </c>
      <c r="F3691" s="4">
        <v>292160</v>
      </c>
      <c r="G3691" s="4">
        <v>29216</v>
      </c>
      <c r="H3691" s="4">
        <v>321376</v>
      </c>
    </row>
    <row r="3692" spans="1:8" ht="15.75">
      <c r="A3692" s="3" t="s">
        <v>15</v>
      </c>
      <c r="B3692" s="2" t="s">
        <v>1829</v>
      </c>
      <c r="C3692" s="2" t="s">
        <v>1828</v>
      </c>
      <c r="D3692" s="2" t="s">
        <v>1830</v>
      </c>
      <c r="E3692" s="4">
        <v>21</v>
      </c>
      <c r="F3692" s="4">
        <v>288960</v>
      </c>
      <c r="G3692" s="4">
        <v>28896</v>
      </c>
      <c r="H3692" s="4">
        <v>317856</v>
      </c>
    </row>
    <row r="3693" spans="1:8" ht="15.75">
      <c r="A3693" s="3" t="s">
        <v>15</v>
      </c>
      <c r="B3693" s="2" t="s">
        <v>1832</v>
      </c>
      <c r="C3693" s="2" t="s">
        <v>1831</v>
      </c>
      <c r="D3693" s="2" t="s">
        <v>1833</v>
      </c>
      <c r="E3693" s="4">
        <v>30</v>
      </c>
      <c r="F3693" s="4">
        <v>488610</v>
      </c>
      <c r="G3693" s="4">
        <v>48861</v>
      </c>
      <c r="H3693" s="4">
        <v>537471</v>
      </c>
    </row>
    <row r="3694" spans="1:8" ht="15.75">
      <c r="A3694" s="3" t="s">
        <v>15</v>
      </c>
      <c r="B3694" s="2" t="s">
        <v>1835</v>
      </c>
      <c r="C3694" s="2" t="s">
        <v>1834</v>
      </c>
      <c r="D3694" s="2" t="s">
        <v>1836</v>
      </c>
      <c r="E3694" s="4">
        <v>39</v>
      </c>
      <c r="F3694" s="4">
        <v>1700560</v>
      </c>
      <c r="G3694" s="4">
        <v>170056</v>
      </c>
      <c r="H3694" s="4">
        <v>1870616</v>
      </c>
    </row>
    <row r="3695" spans="1:8" ht="15.75">
      <c r="A3695" s="3" t="s">
        <v>15</v>
      </c>
      <c r="B3695" s="2" t="s">
        <v>1841</v>
      </c>
      <c r="C3695" s="2" t="s">
        <v>1840</v>
      </c>
      <c r="D3695" s="2" t="s">
        <v>1842</v>
      </c>
      <c r="E3695" s="4">
        <v>19</v>
      </c>
      <c r="F3695" s="4">
        <v>1348120</v>
      </c>
      <c r="G3695" s="4">
        <v>134812</v>
      </c>
      <c r="H3695" s="4">
        <v>1482932</v>
      </c>
    </row>
    <row r="3696" spans="1:8" ht="15.75">
      <c r="A3696" s="3" t="s">
        <v>15</v>
      </c>
      <c r="B3696" s="2" t="s">
        <v>1844</v>
      </c>
      <c r="C3696" s="2" t="s">
        <v>1843</v>
      </c>
      <c r="D3696" s="2" t="s">
        <v>1845</v>
      </c>
      <c r="E3696" s="4">
        <v>15</v>
      </c>
      <c r="F3696" s="4">
        <v>251780</v>
      </c>
      <c r="G3696" s="4">
        <v>25178</v>
      </c>
      <c r="H3696" s="4">
        <v>276958</v>
      </c>
    </row>
    <row r="3697" spans="1:8" ht="15.75">
      <c r="A3697" s="3" t="s">
        <v>15</v>
      </c>
      <c r="B3697" s="2" t="s">
        <v>1847</v>
      </c>
      <c r="C3697" s="2" t="s">
        <v>1846</v>
      </c>
      <c r="D3697" s="2" t="s">
        <v>1848</v>
      </c>
      <c r="E3697" s="4">
        <v>30</v>
      </c>
      <c r="F3697" s="4">
        <v>2234020</v>
      </c>
      <c r="G3697" s="4">
        <v>223402</v>
      </c>
      <c r="H3697" s="4">
        <v>2457422</v>
      </c>
    </row>
    <row r="3698" spans="1:8" ht="15.75">
      <c r="A3698" s="3" t="s">
        <v>15</v>
      </c>
      <c r="B3698" s="2" t="s">
        <v>1850</v>
      </c>
      <c r="C3698" s="2" t="s">
        <v>1849</v>
      </c>
      <c r="D3698" s="2" t="s">
        <v>1851</v>
      </c>
      <c r="E3698" s="4">
        <v>2</v>
      </c>
      <c r="F3698" s="4">
        <v>330000</v>
      </c>
      <c r="G3698" s="4">
        <v>33000</v>
      </c>
      <c r="H3698" s="4">
        <v>363000</v>
      </c>
    </row>
    <row r="3699" spans="1:8" ht="15.75">
      <c r="A3699" s="3" t="s">
        <v>15</v>
      </c>
      <c r="B3699" s="2" t="s">
        <v>1853</v>
      </c>
      <c r="C3699" s="2" t="s">
        <v>1852</v>
      </c>
      <c r="D3699" s="2" t="s">
        <v>1854</v>
      </c>
      <c r="E3699" s="4">
        <v>2</v>
      </c>
      <c r="F3699" s="4">
        <v>130000</v>
      </c>
      <c r="G3699" s="4">
        <v>13000</v>
      </c>
      <c r="H3699" s="4">
        <v>143000</v>
      </c>
    </row>
    <row r="3700" spans="1:8" ht="15.75">
      <c r="A3700" s="3" t="s">
        <v>15</v>
      </c>
      <c r="B3700" s="2" t="s">
        <v>1859</v>
      </c>
      <c r="C3700" s="2" t="s">
        <v>1858</v>
      </c>
      <c r="D3700" s="2" t="s">
        <v>1860</v>
      </c>
      <c r="E3700" s="4">
        <v>20</v>
      </c>
      <c r="F3700" s="4">
        <v>777200</v>
      </c>
      <c r="G3700" s="4">
        <v>77720</v>
      </c>
      <c r="H3700" s="4">
        <v>854920</v>
      </c>
    </row>
    <row r="3701" spans="1:8" ht="15.75">
      <c r="A3701" s="3" t="s">
        <v>15</v>
      </c>
      <c r="B3701" s="2" t="s">
        <v>1865</v>
      </c>
      <c r="C3701" s="2" t="s">
        <v>1864</v>
      </c>
      <c r="D3701" s="2" t="s">
        <v>1866</v>
      </c>
      <c r="E3701" s="4">
        <v>15</v>
      </c>
      <c r="F3701" s="4">
        <v>191700</v>
      </c>
      <c r="G3701" s="4">
        <v>19170</v>
      </c>
      <c r="H3701" s="4">
        <v>210870</v>
      </c>
    </row>
    <row r="3702" spans="1:8" ht="15.75">
      <c r="A3702" s="3" t="s">
        <v>15</v>
      </c>
      <c r="B3702" s="2" t="s">
        <v>1877</v>
      </c>
      <c r="C3702" s="2" t="s">
        <v>1876</v>
      </c>
      <c r="D3702" s="2" t="s">
        <v>1878</v>
      </c>
      <c r="E3702" s="4">
        <v>4</v>
      </c>
      <c r="F3702" s="4">
        <v>56910</v>
      </c>
      <c r="G3702" s="4">
        <v>5691</v>
      </c>
      <c r="H3702" s="4">
        <v>62601</v>
      </c>
    </row>
    <row r="3703" spans="1:8" ht="15.75">
      <c r="A3703" s="3" t="s">
        <v>15</v>
      </c>
      <c r="B3703" s="2" t="s">
        <v>1886</v>
      </c>
      <c r="C3703" s="2" t="s">
        <v>1885</v>
      </c>
      <c r="D3703" s="2" t="s">
        <v>1887</v>
      </c>
      <c r="E3703" s="4">
        <v>2</v>
      </c>
      <c r="F3703" s="4">
        <v>134800</v>
      </c>
      <c r="G3703" s="4">
        <v>13480</v>
      </c>
      <c r="H3703" s="4">
        <v>148280</v>
      </c>
    </row>
    <row r="3704" spans="1:8" ht="15.75">
      <c r="A3704" s="3" t="s">
        <v>15</v>
      </c>
      <c r="B3704" s="2" t="s">
        <v>1895</v>
      </c>
      <c r="C3704" s="2" t="s">
        <v>1894</v>
      </c>
      <c r="D3704" s="2" t="s">
        <v>1896</v>
      </c>
      <c r="E3704" s="4">
        <v>19</v>
      </c>
      <c r="F3704" s="4">
        <v>485780</v>
      </c>
      <c r="G3704" s="4">
        <v>48578</v>
      </c>
      <c r="H3704" s="4">
        <v>534358</v>
      </c>
    </row>
    <row r="3705" spans="1:8" ht="15.75">
      <c r="A3705" s="3" t="s">
        <v>15</v>
      </c>
      <c r="B3705" s="2" t="s">
        <v>1901</v>
      </c>
      <c r="C3705" s="2" t="s">
        <v>1900</v>
      </c>
      <c r="D3705" s="2" t="s">
        <v>1902</v>
      </c>
      <c r="E3705" s="4">
        <v>30</v>
      </c>
      <c r="F3705" s="4">
        <v>542910</v>
      </c>
      <c r="G3705" s="4">
        <v>54291</v>
      </c>
      <c r="H3705" s="4">
        <v>597201</v>
      </c>
    </row>
    <row r="3706" spans="1:8" ht="15.75">
      <c r="A3706" s="3" t="s">
        <v>15</v>
      </c>
      <c r="B3706" s="2" t="s">
        <v>1913</v>
      </c>
      <c r="C3706" s="2" t="s">
        <v>1912</v>
      </c>
      <c r="D3706" s="2" t="s">
        <v>1914</v>
      </c>
      <c r="E3706" s="4">
        <v>1</v>
      </c>
      <c r="F3706" s="4">
        <v>29000</v>
      </c>
      <c r="G3706" s="4">
        <v>2900</v>
      </c>
      <c r="H3706" s="4">
        <v>31900</v>
      </c>
    </row>
    <row r="3707" spans="1:8" ht="15.75">
      <c r="A3707" s="3" t="s">
        <v>15</v>
      </c>
      <c r="B3707" s="2" t="s">
        <v>1931</v>
      </c>
      <c r="C3707" s="2" t="s">
        <v>1930</v>
      </c>
      <c r="D3707" s="2" t="s">
        <v>1934</v>
      </c>
      <c r="E3707" s="4">
        <v>6</v>
      </c>
      <c r="F3707" s="4">
        <v>3430000</v>
      </c>
      <c r="G3707" s="4">
        <v>343000</v>
      </c>
      <c r="H3707" s="4">
        <v>3773000</v>
      </c>
    </row>
    <row r="3708" spans="1:8" ht="15.75">
      <c r="A3708" s="3" t="s">
        <v>15</v>
      </c>
      <c r="B3708" s="2" t="s">
        <v>1944</v>
      </c>
      <c r="C3708" s="2" t="s">
        <v>1943</v>
      </c>
      <c r="D3708" s="2"/>
      <c r="E3708" s="4">
        <v>78</v>
      </c>
      <c r="F3708" s="4">
        <v>266864</v>
      </c>
      <c r="G3708" s="4">
        <v>26676</v>
      </c>
      <c r="H3708" s="4">
        <v>293540</v>
      </c>
    </row>
    <row r="3709" spans="1:8" ht="15.75">
      <c r="A3709" s="3" t="s">
        <v>15</v>
      </c>
      <c r="B3709" s="2" t="s">
        <v>1946</v>
      </c>
      <c r="C3709" s="2" t="s">
        <v>1945</v>
      </c>
      <c r="D3709" s="2"/>
      <c r="E3709" s="4">
        <v>1</v>
      </c>
      <c r="F3709" s="4">
        <v>90000</v>
      </c>
      <c r="G3709" s="4">
        <v>9000</v>
      </c>
      <c r="H3709" s="4">
        <v>99000</v>
      </c>
    </row>
    <row r="3710" spans="1:8" ht="15.75">
      <c r="A3710" s="3" t="s">
        <v>15</v>
      </c>
      <c r="B3710" s="2" t="s">
        <v>1953</v>
      </c>
      <c r="C3710" s="2" t="s">
        <v>1952</v>
      </c>
      <c r="D3710" s="2" t="s">
        <v>1954</v>
      </c>
      <c r="E3710" s="4">
        <v>8</v>
      </c>
      <c r="F3710" s="4"/>
      <c r="G3710" s="4"/>
      <c r="H3710" s="4"/>
    </row>
    <row r="3711" spans="1:8" ht="15.75">
      <c r="A3711" s="3" t="s">
        <v>15</v>
      </c>
      <c r="B3711" s="2" t="s">
        <v>1964</v>
      </c>
      <c r="C3711" s="2" t="s">
        <v>1968</v>
      </c>
      <c r="D3711" s="2" t="s">
        <v>1969</v>
      </c>
      <c r="E3711" s="4">
        <v>10</v>
      </c>
      <c r="F3711" s="4">
        <v>8000</v>
      </c>
      <c r="G3711" s="4">
        <v>800</v>
      </c>
      <c r="H3711" s="4">
        <v>8800</v>
      </c>
    </row>
    <row r="3712" spans="1:8" ht="15.75">
      <c r="A3712" s="3" t="s">
        <v>15</v>
      </c>
      <c r="B3712" s="2" t="s">
        <v>1975</v>
      </c>
      <c r="C3712" s="2" t="s">
        <v>1974</v>
      </c>
      <c r="D3712" s="2" t="s">
        <v>1976</v>
      </c>
      <c r="E3712" s="4">
        <v>84</v>
      </c>
      <c r="F3712" s="4"/>
      <c r="G3712" s="4"/>
      <c r="H3712" s="4"/>
    </row>
    <row r="3713" spans="1:8" ht="15.75">
      <c r="A3713" s="3" t="s">
        <v>15</v>
      </c>
      <c r="B3713" s="2" t="s">
        <v>1997</v>
      </c>
      <c r="C3713" s="2" t="s">
        <v>1996</v>
      </c>
      <c r="D3713" s="2" t="s">
        <v>1998</v>
      </c>
      <c r="E3713" s="4">
        <v>70</v>
      </c>
      <c r="F3713" s="4">
        <v>224000</v>
      </c>
      <c r="G3713" s="4">
        <v>22400</v>
      </c>
      <c r="H3713" s="4">
        <v>246400</v>
      </c>
    </row>
    <row r="3714" spans="1:8" ht="15.75">
      <c r="A3714" s="3" t="s">
        <v>15</v>
      </c>
      <c r="B3714" s="2" t="s">
        <v>1999</v>
      </c>
      <c r="C3714" s="2" t="s">
        <v>1996</v>
      </c>
      <c r="D3714" s="2" t="s">
        <v>2000</v>
      </c>
      <c r="E3714" s="4">
        <v>40</v>
      </c>
      <c r="F3714" s="4">
        <v>208000</v>
      </c>
      <c r="G3714" s="4">
        <v>20800</v>
      </c>
      <c r="H3714" s="4">
        <v>228800</v>
      </c>
    </row>
    <row r="3715" spans="1:8" ht="15.75">
      <c r="A3715" s="3" t="s">
        <v>15</v>
      </c>
      <c r="B3715" s="2" t="s">
        <v>2004</v>
      </c>
      <c r="C3715" s="2" t="s">
        <v>2003</v>
      </c>
      <c r="D3715" s="2"/>
      <c r="E3715" s="4">
        <v>1</v>
      </c>
      <c r="F3715" s="4">
        <v>42681</v>
      </c>
      <c r="G3715" s="4">
        <v>4268</v>
      </c>
      <c r="H3715" s="4">
        <v>46949</v>
      </c>
    </row>
    <row r="3716" spans="1:8" ht="15.75">
      <c r="A3716" s="3" t="s">
        <v>15</v>
      </c>
      <c r="B3716" s="2" t="s">
        <v>2006</v>
      </c>
      <c r="C3716" s="2" t="s">
        <v>2005</v>
      </c>
      <c r="D3716" s="2" t="s">
        <v>2007</v>
      </c>
      <c r="E3716" s="4">
        <v>114</v>
      </c>
      <c r="F3716" s="4">
        <v>1480464</v>
      </c>
      <c r="G3716" s="4">
        <v>148046</v>
      </c>
      <c r="H3716" s="4">
        <v>1628510</v>
      </c>
    </row>
    <row r="3717" spans="1:8" ht="15.75">
      <c r="A3717" s="3" t="s">
        <v>15</v>
      </c>
      <c r="B3717" s="2" t="s">
        <v>2009</v>
      </c>
      <c r="C3717" s="2" t="s">
        <v>2008</v>
      </c>
      <c r="D3717" s="2" t="s">
        <v>2010</v>
      </c>
      <c r="E3717" s="4">
        <v>50</v>
      </c>
      <c r="F3717" s="4">
        <v>1145000</v>
      </c>
      <c r="G3717" s="4">
        <v>114500</v>
      </c>
      <c r="H3717" s="4">
        <v>1259500</v>
      </c>
    </row>
    <row r="3718" spans="1:8" ht="15.75">
      <c r="A3718" s="3" t="s">
        <v>15</v>
      </c>
      <c r="B3718" s="2" t="s">
        <v>2012</v>
      </c>
      <c r="C3718" s="2" t="s">
        <v>2011</v>
      </c>
      <c r="D3718" s="2" t="s">
        <v>2013</v>
      </c>
      <c r="E3718" s="4">
        <v>382</v>
      </c>
      <c r="F3718" s="4">
        <v>12682841</v>
      </c>
      <c r="G3718" s="4">
        <v>1268284</v>
      </c>
      <c r="H3718" s="4">
        <v>13951125</v>
      </c>
    </row>
    <row r="3719" spans="1:8" ht="15.75">
      <c r="A3719" s="3" t="s">
        <v>15</v>
      </c>
      <c r="B3719" s="2" t="s">
        <v>2015</v>
      </c>
      <c r="C3719" s="2" t="s">
        <v>2014</v>
      </c>
      <c r="D3719" s="2" t="s">
        <v>2016</v>
      </c>
      <c r="E3719" s="4">
        <v>45</v>
      </c>
      <c r="F3719" s="4">
        <v>1670220</v>
      </c>
      <c r="G3719" s="4">
        <v>167022</v>
      </c>
      <c r="H3719" s="4">
        <v>1837242</v>
      </c>
    </row>
    <row r="3720" spans="1:8" ht="15.75">
      <c r="A3720" s="3" t="s">
        <v>15</v>
      </c>
      <c r="B3720" s="2" t="s">
        <v>2021</v>
      </c>
      <c r="C3720" s="2" t="s">
        <v>2020</v>
      </c>
      <c r="D3720" s="2" t="s">
        <v>2022</v>
      </c>
      <c r="E3720" s="4">
        <v>180</v>
      </c>
      <c r="F3720" s="4">
        <v>11611970</v>
      </c>
      <c r="G3720" s="4">
        <v>1161197</v>
      </c>
      <c r="H3720" s="4">
        <v>12773167</v>
      </c>
    </row>
    <row r="3721" spans="1:8" ht="15.75">
      <c r="A3721" s="3" t="s">
        <v>15</v>
      </c>
      <c r="B3721" s="2" t="s">
        <v>2030</v>
      </c>
      <c r="C3721" s="2" t="s">
        <v>2029</v>
      </c>
      <c r="D3721" s="2" t="s">
        <v>2031</v>
      </c>
      <c r="E3721" s="4">
        <v>147</v>
      </c>
      <c r="F3721" s="4">
        <v>10830960</v>
      </c>
      <c r="G3721" s="4">
        <v>1083096</v>
      </c>
      <c r="H3721" s="4">
        <v>11914056</v>
      </c>
    </row>
    <row r="3722" spans="1:8" ht="15.75">
      <c r="A3722" s="3" t="s">
        <v>15</v>
      </c>
      <c r="B3722" s="2" t="s">
        <v>2037</v>
      </c>
      <c r="C3722" s="2" t="s">
        <v>2036</v>
      </c>
      <c r="D3722" s="2" t="s">
        <v>2038</v>
      </c>
      <c r="E3722" s="4">
        <v>47</v>
      </c>
      <c r="F3722" s="4">
        <v>4344210</v>
      </c>
      <c r="G3722" s="4">
        <v>434421</v>
      </c>
      <c r="H3722" s="4">
        <v>4778631</v>
      </c>
    </row>
    <row r="3723" spans="1:8" ht="15.75">
      <c r="A3723" s="3" t="s">
        <v>15</v>
      </c>
      <c r="B3723" s="2" t="s">
        <v>2046</v>
      </c>
      <c r="C3723" s="2" t="s">
        <v>2045</v>
      </c>
      <c r="D3723" s="2" t="s">
        <v>2047</v>
      </c>
      <c r="E3723" s="4">
        <v>12</v>
      </c>
      <c r="F3723" s="4">
        <v>1595280</v>
      </c>
      <c r="G3723" s="4">
        <v>159528</v>
      </c>
      <c r="H3723" s="4">
        <v>1754808</v>
      </c>
    </row>
    <row r="3724" spans="1:8" ht="15.75">
      <c r="A3724" s="3" t="s">
        <v>15</v>
      </c>
      <c r="B3724" s="2" t="s">
        <v>2049</v>
      </c>
      <c r="C3724" s="2" t="s">
        <v>2048</v>
      </c>
      <c r="D3724" s="2" t="s">
        <v>2050</v>
      </c>
      <c r="E3724" s="4">
        <v>5</v>
      </c>
      <c r="F3724" s="4">
        <v>810600</v>
      </c>
      <c r="G3724" s="4">
        <v>81060</v>
      </c>
      <c r="H3724" s="4">
        <v>891660</v>
      </c>
    </row>
    <row r="3725" spans="1:8" ht="15.75">
      <c r="A3725" s="3" t="s">
        <v>15</v>
      </c>
      <c r="B3725" s="2" t="s">
        <v>2052</v>
      </c>
      <c r="C3725" s="2" t="s">
        <v>2051</v>
      </c>
      <c r="D3725" s="2" t="s">
        <v>2054</v>
      </c>
      <c r="E3725" s="4">
        <v>188</v>
      </c>
      <c r="F3725" s="4">
        <v>5393720</v>
      </c>
      <c r="G3725" s="4">
        <v>539372</v>
      </c>
      <c r="H3725" s="4">
        <v>5933092</v>
      </c>
    </row>
    <row r="3726" spans="1:8" ht="15.75">
      <c r="A3726" s="3" t="s">
        <v>15</v>
      </c>
      <c r="B3726" s="2" t="s">
        <v>2056</v>
      </c>
      <c r="C3726" s="2" t="s">
        <v>2055</v>
      </c>
      <c r="D3726" s="2" t="s">
        <v>2057</v>
      </c>
      <c r="E3726" s="4">
        <v>30</v>
      </c>
      <c r="F3726" s="4">
        <v>860700</v>
      </c>
      <c r="G3726" s="4">
        <v>86070</v>
      </c>
      <c r="H3726" s="4">
        <v>946770</v>
      </c>
    </row>
    <row r="3727" spans="1:8" ht="15.75">
      <c r="A3727" s="3" t="s">
        <v>15</v>
      </c>
      <c r="B3727" s="2" t="s">
        <v>2062</v>
      </c>
      <c r="C3727" s="2" t="s">
        <v>2059</v>
      </c>
      <c r="D3727" s="2" t="s">
        <v>2063</v>
      </c>
      <c r="E3727" s="4">
        <v>16</v>
      </c>
      <c r="F3727" s="4">
        <v>485760</v>
      </c>
      <c r="G3727" s="4">
        <v>48576</v>
      </c>
      <c r="H3727" s="4">
        <v>534336</v>
      </c>
    </row>
    <row r="3728" spans="1:8" ht="15.75">
      <c r="A3728" s="3" t="s">
        <v>15</v>
      </c>
      <c r="B3728" s="2" t="s">
        <v>2066</v>
      </c>
      <c r="C3728" s="2" t="s">
        <v>2065</v>
      </c>
      <c r="D3728" s="2" t="s">
        <v>2068</v>
      </c>
      <c r="E3728" s="4">
        <v>4</v>
      </c>
      <c r="F3728" s="4"/>
      <c r="G3728" s="4"/>
      <c r="H3728" s="4"/>
    </row>
    <row r="3729" spans="1:8" ht="15.75">
      <c r="A3729" s="3" t="s">
        <v>15</v>
      </c>
      <c r="B3729" s="2" t="s">
        <v>2074</v>
      </c>
      <c r="C3729" s="2" t="s">
        <v>2073</v>
      </c>
      <c r="D3729" s="2" t="s">
        <v>2076</v>
      </c>
      <c r="E3729" s="4">
        <v>1</v>
      </c>
      <c r="F3729" s="4">
        <v>33260</v>
      </c>
      <c r="G3729" s="4">
        <v>3326</v>
      </c>
      <c r="H3729" s="4">
        <v>36586</v>
      </c>
    </row>
    <row r="3730" spans="1:8" ht="15.75">
      <c r="A3730" s="3" t="s">
        <v>15</v>
      </c>
      <c r="B3730" s="2" t="s">
        <v>2078</v>
      </c>
      <c r="C3730" s="2" t="s">
        <v>2077</v>
      </c>
      <c r="D3730" s="2" t="s">
        <v>2079</v>
      </c>
      <c r="E3730" s="4">
        <v>10</v>
      </c>
      <c r="F3730" s="4">
        <v>366400</v>
      </c>
      <c r="G3730" s="4">
        <v>36640</v>
      </c>
      <c r="H3730" s="4">
        <v>403040</v>
      </c>
    </row>
    <row r="3731" spans="1:8" ht="15.75">
      <c r="A3731" s="3" t="s">
        <v>15</v>
      </c>
      <c r="B3731" s="2" t="s">
        <v>2083</v>
      </c>
      <c r="C3731" s="2" t="s">
        <v>2082</v>
      </c>
      <c r="D3731" s="2" t="s">
        <v>2085</v>
      </c>
      <c r="E3731" s="4">
        <v>5</v>
      </c>
      <c r="F3731" s="4">
        <v>183200</v>
      </c>
      <c r="G3731" s="4">
        <v>18320</v>
      </c>
      <c r="H3731" s="4">
        <v>201520</v>
      </c>
    </row>
    <row r="3732" spans="1:8" ht="15.75">
      <c r="A3732" s="3" t="s">
        <v>15</v>
      </c>
      <c r="B3732" s="2" t="s">
        <v>2086</v>
      </c>
      <c r="C3732" s="2" t="s">
        <v>2082</v>
      </c>
      <c r="D3732" s="2" t="s">
        <v>2088</v>
      </c>
      <c r="E3732" s="4">
        <v>50</v>
      </c>
      <c r="F3732" s="4">
        <v>1832000</v>
      </c>
      <c r="G3732" s="4">
        <v>183200</v>
      </c>
      <c r="H3732" s="4">
        <v>2015200</v>
      </c>
    </row>
    <row r="3733" spans="1:8" ht="15.75">
      <c r="A3733" s="3" t="s">
        <v>15</v>
      </c>
      <c r="B3733" s="2" t="s">
        <v>2090</v>
      </c>
      <c r="C3733" s="2" t="s">
        <v>2089</v>
      </c>
      <c r="D3733" s="2" t="s">
        <v>2091</v>
      </c>
      <c r="E3733" s="4">
        <v>18</v>
      </c>
      <c r="F3733" s="4">
        <v>450000</v>
      </c>
      <c r="G3733" s="4">
        <v>45000</v>
      </c>
      <c r="H3733" s="4">
        <v>495000</v>
      </c>
    </row>
    <row r="3734" spans="1:8" ht="15.75">
      <c r="A3734" s="3" t="s">
        <v>15</v>
      </c>
      <c r="B3734" s="2" t="s">
        <v>2092</v>
      </c>
      <c r="C3734" s="2" t="s">
        <v>2051</v>
      </c>
      <c r="D3734" s="2" t="s">
        <v>2091</v>
      </c>
      <c r="E3734" s="4">
        <v>4</v>
      </c>
      <c r="F3734" s="4">
        <v>100000</v>
      </c>
      <c r="G3734" s="4">
        <v>10000</v>
      </c>
      <c r="H3734" s="4">
        <v>110000</v>
      </c>
    </row>
    <row r="3735" spans="1:8" ht="15.75">
      <c r="A3735" s="3" t="s">
        <v>15</v>
      </c>
      <c r="B3735" s="2" t="s">
        <v>2093</v>
      </c>
      <c r="C3735" s="2" t="s">
        <v>2059</v>
      </c>
      <c r="D3735" s="2" t="s">
        <v>2091</v>
      </c>
      <c r="E3735" s="4">
        <v>104</v>
      </c>
      <c r="F3735" s="4">
        <v>2704000</v>
      </c>
      <c r="G3735" s="4">
        <v>270400</v>
      </c>
      <c r="H3735" s="4">
        <v>2974400</v>
      </c>
    </row>
    <row r="3736" spans="1:8" ht="15.75">
      <c r="A3736" s="3" t="s">
        <v>15</v>
      </c>
      <c r="B3736" s="2" t="s">
        <v>2094</v>
      </c>
      <c r="C3736" s="2" t="s">
        <v>2069</v>
      </c>
      <c r="D3736" s="2" t="s">
        <v>2091</v>
      </c>
      <c r="E3736" s="4">
        <v>8</v>
      </c>
      <c r="F3736" s="4">
        <v>216000</v>
      </c>
      <c r="G3736" s="4">
        <v>21600</v>
      </c>
      <c r="H3736" s="4">
        <v>237600</v>
      </c>
    </row>
    <row r="3737" spans="1:8" ht="15.75">
      <c r="A3737" s="3" t="s">
        <v>15</v>
      </c>
      <c r="B3737" s="2" t="s">
        <v>2097</v>
      </c>
      <c r="C3737" s="2" t="s">
        <v>2096</v>
      </c>
      <c r="D3737" s="2" t="s">
        <v>2099</v>
      </c>
      <c r="E3737" s="4">
        <v>12</v>
      </c>
      <c r="F3737" s="4">
        <v>647880</v>
      </c>
      <c r="G3737" s="4">
        <v>64788</v>
      </c>
      <c r="H3737" s="4">
        <v>712668</v>
      </c>
    </row>
    <row r="3738" spans="1:8" ht="15.75">
      <c r="A3738" s="3" t="s">
        <v>15</v>
      </c>
      <c r="B3738" s="2" t="s">
        <v>2114</v>
      </c>
      <c r="C3738" s="2" t="s">
        <v>2113</v>
      </c>
      <c r="D3738" s="2" t="s">
        <v>2115</v>
      </c>
      <c r="E3738" s="4">
        <v>1</v>
      </c>
      <c r="F3738" s="4">
        <v>61600</v>
      </c>
      <c r="G3738" s="4">
        <v>6160</v>
      </c>
      <c r="H3738" s="4">
        <v>67760</v>
      </c>
    </row>
    <row r="3739" spans="1:8" ht="15.75">
      <c r="A3739" s="3" t="s">
        <v>15</v>
      </c>
      <c r="B3739" s="2" t="s">
        <v>2116</v>
      </c>
      <c r="C3739" s="2" t="s">
        <v>2113</v>
      </c>
      <c r="D3739" s="2" t="s">
        <v>2117</v>
      </c>
      <c r="E3739" s="4">
        <v>11</v>
      </c>
      <c r="F3739" s="4">
        <v>689920</v>
      </c>
      <c r="G3739" s="4">
        <v>68992</v>
      </c>
      <c r="H3739" s="4">
        <v>758912</v>
      </c>
    </row>
    <row r="3740" spans="1:8" ht="15.75">
      <c r="A3740" s="3" t="s">
        <v>15</v>
      </c>
      <c r="B3740" s="2" t="s">
        <v>2120</v>
      </c>
      <c r="C3740" s="2" t="s">
        <v>2113</v>
      </c>
      <c r="D3740" s="2" t="s">
        <v>2121</v>
      </c>
      <c r="E3740" s="4">
        <v>1</v>
      </c>
      <c r="F3740" s="4">
        <v>62000</v>
      </c>
      <c r="G3740" s="4">
        <v>6200</v>
      </c>
      <c r="H3740" s="4">
        <v>68200</v>
      </c>
    </row>
    <row r="3741" spans="1:8" ht="15.75">
      <c r="A3741" s="3" t="s">
        <v>15</v>
      </c>
      <c r="B3741" s="2" t="s">
        <v>2124</v>
      </c>
      <c r="C3741" s="2" t="s">
        <v>2113</v>
      </c>
      <c r="D3741" s="2" t="s">
        <v>2125</v>
      </c>
      <c r="E3741" s="4">
        <v>4</v>
      </c>
      <c r="F3741" s="4">
        <v>212000</v>
      </c>
      <c r="G3741" s="4">
        <v>21200</v>
      </c>
      <c r="H3741" s="4">
        <v>233200</v>
      </c>
    </row>
    <row r="3742" spans="1:8" ht="15.75">
      <c r="A3742" s="3" t="s">
        <v>15</v>
      </c>
      <c r="B3742" s="2" t="s">
        <v>2129</v>
      </c>
      <c r="C3742" s="2" t="s">
        <v>2126</v>
      </c>
      <c r="D3742" s="2" t="s">
        <v>2130</v>
      </c>
      <c r="E3742" s="4">
        <v>20</v>
      </c>
      <c r="F3742" s="4">
        <v>754800</v>
      </c>
      <c r="G3742" s="4">
        <v>75480</v>
      </c>
      <c r="H3742" s="4">
        <v>830280</v>
      </c>
    </row>
    <row r="3743" spans="1:8" ht="15.75">
      <c r="A3743" s="3" t="s">
        <v>15</v>
      </c>
      <c r="B3743" s="2" t="s">
        <v>2135</v>
      </c>
      <c r="C3743" s="2" t="s">
        <v>2126</v>
      </c>
      <c r="D3743" s="2" t="s">
        <v>2136</v>
      </c>
      <c r="E3743" s="4">
        <v>31</v>
      </c>
      <c r="F3743" s="4">
        <v>1302000</v>
      </c>
      <c r="G3743" s="4">
        <v>130200</v>
      </c>
      <c r="H3743" s="4">
        <v>1432200</v>
      </c>
    </row>
    <row r="3744" spans="1:8" ht="15.75">
      <c r="A3744" s="3" t="s">
        <v>15</v>
      </c>
      <c r="B3744" s="2" t="s">
        <v>2138</v>
      </c>
      <c r="C3744" s="2" t="s">
        <v>2126</v>
      </c>
      <c r="D3744" s="2" t="s">
        <v>2139</v>
      </c>
      <c r="E3744" s="4">
        <v>3</v>
      </c>
      <c r="F3744" s="4">
        <v>126000</v>
      </c>
      <c r="G3744" s="4">
        <v>12600</v>
      </c>
      <c r="H3744" s="4">
        <v>138600</v>
      </c>
    </row>
    <row r="3745" spans="1:8" ht="15.75">
      <c r="A3745" s="3" t="s">
        <v>15</v>
      </c>
      <c r="B3745" s="2" t="s">
        <v>2140</v>
      </c>
      <c r="C3745" s="2" t="s">
        <v>2126</v>
      </c>
      <c r="D3745" s="2" t="s">
        <v>2110</v>
      </c>
      <c r="E3745" s="4">
        <v>25</v>
      </c>
      <c r="F3745" s="4">
        <v>1100000</v>
      </c>
      <c r="G3745" s="4">
        <v>110000</v>
      </c>
      <c r="H3745" s="4">
        <v>1210000</v>
      </c>
    </row>
    <row r="3746" spans="1:8" ht="15.75">
      <c r="A3746" s="3" t="s">
        <v>15</v>
      </c>
      <c r="B3746" s="2" t="s">
        <v>2141</v>
      </c>
      <c r="C3746" s="2" t="s">
        <v>2126</v>
      </c>
      <c r="D3746" s="2" t="s">
        <v>2112</v>
      </c>
      <c r="E3746" s="4">
        <v>17</v>
      </c>
      <c r="F3746" s="4">
        <v>748000</v>
      </c>
      <c r="G3746" s="4">
        <v>74800</v>
      </c>
      <c r="H3746" s="4">
        <v>822800</v>
      </c>
    </row>
    <row r="3747" spans="1:8" ht="15.75">
      <c r="A3747" s="3" t="s">
        <v>15</v>
      </c>
      <c r="B3747" s="2" t="s">
        <v>2142</v>
      </c>
      <c r="C3747" s="2" t="s">
        <v>2126</v>
      </c>
      <c r="D3747" s="2" t="s">
        <v>2143</v>
      </c>
      <c r="E3747" s="4">
        <v>1</v>
      </c>
      <c r="F3747" s="4">
        <v>45000</v>
      </c>
      <c r="G3747" s="4">
        <v>4500</v>
      </c>
      <c r="H3747" s="4">
        <v>49500</v>
      </c>
    </row>
    <row r="3748" spans="1:8" ht="15.75">
      <c r="A3748" s="3" t="s">
        <v>15</v>
      </c>
      <c r="B3748" s="2" t="s">
        <v>2150</v>
      </c>
      <c r="C3748" s="2" t="s">
        <v>2149</v>
      </c>
      <c r="D3748" s="2" t="s">
        <v>2152</v>
      </c>
      <c r="E3748" s="4">
        <v>2</v>
      </c>
      <c r="F3748" s="4">
        <v>135960</v>
      </c>
      <c r="G3748" s="4">
        <v>13596</v>
      </c>
      <c r="H3748" s="4">
        <v>149556</v>
      </c>
    </row>
    <row r="3749" spans="1:8" ht="15.75">
      <c r="A3749" s="3" t="s">
        <v>15</v>
      </c>
      <c r="B3749" s="2" t="s">
        <v>2154</v>
      </c>
      <c r="C3749" s="2" t="s">
        <v>2153</v>
      </c>
      <c r="D3749" s="2" t="s">
        <v>2156</v>
      </c>
      <c r="E3749" s="4">
        <v>1</v>
      </c>
      <c r="F3749" s="4">
        <v>79850</v>
      </c>
      <c r="G3749" s="4">
        <v>7985</v>
      </c>
      <c r="H3749" s="4">
        <v>87835</v>
      </c>
    </row>
    <row r="3750" spans="1:8" ht="15.75">
      <c r="A3750" s="3" t="s">
        <v>15</v>
      </c>
      <c r="B3750" s="2" t="s">
        <v>2157</v>
      </c>
      <c r="C3750" s="2" t="s">
        <v>2153</v>
      </c>
      <c r="D3750" s="2" t="s">
        <v>2159</v>
      </c>
      <c r="E3750" s="4">
        <v>5</v>
      </c>
      <c r="F3750" s="4">
        <v>399250</v>
      </c>
      <c r="G3750" s="4">
        <v>39925</v>
      </c>
      <c r="H3750" s="4">
        <v>439175</v>
      </c>
    </row>
    <row r="3751" spans="1:8" ht="15.75">
      <c r="A3751" s="3" t="s">
        <v>15</v>
      </c>
      <c r="B3751" s="2" t="s">
        <v>2163</v>
      </c>
      <c r="C3751" s="2" t="s">
        <v>2160</v>
      </c>
      <c r="D3751" s="2" t="s">
        <v>2164</v>
      </c>
      <c r="E3751" s="4">
        <v>9</v>
      </c>
      <c r="F3751" s="4">
        <v>718650</v>
      </c>
      <c r="G3751" s="4">
        <v>71865</v>
      </c>
      <c r="H3751" s="4">
        <v>790515</v>
      </c>
    </row>
    <row r="3752" spans="1:8" ht="15.75">
      <c r="A3752" s="3" t="s">
        <v>15</v>
      </c>
      <c r="B3752" s="2" t="s">
        <v>2171</v>
      </c>
      <c r="C3752" s="2" t="s">
        <v>2170</v>
      </c>
      <c r="D3752" s="2" t="s">
        <v>2172</v>
      </c>
      <c r="E3752" s="4">
        <v>30</v>
      </c>
      <c r="F3752" s="4">
        <v>1200000</v>
      </c>
      <c r="G3752" s="4">
        <v>120000</v>
      </c>
      <c r="H3752" s="4">
        <v>1320000</v>
      </c>
    </row>
    <row r="3753" spans="1:8" ht="15.75">
      <c r="A3753" s="3" t="s">
        <v>15</v>
      </c>
      <c r="B3753" s="2" t="s">
        <v>2174</v>
      </c>
      <c r="C3753" s="2" t="s">
        <v>2173</v>
      </c>
      <c r="D3753" s="2" t="s">
        <v>2175</v>
      </c>
      <c r="E3753" s="4">
        <v>135</v>
      </c>
      <c r="F3753" s="4">
        <v>7333200</v>
      </c>
      <c r="G3753" s="4">
        <v>733320</v>
      </c>
      <c r="H3753" s="4">
        <v>8066520</v>
      </c>
    </row>
    <row r="3754" spans="1:8" ht="15.75">
      <c r="A3754" s="3" t="s">
        <v>15</v>
      </c>
      <c r="B3754" s="2" t="s">
        <v>2177</v>
      </c>
      <c r="C3754" s="2" t="s">
        <v>2176</v>
      </c>
      <c r="D3754" s="2" t="s">
        <v>2178</v>
      </c>
      <c r="E3754" s="4">
        <v>271</v>
      </c>
      <c r="F3754" s="4">
        <v>6504000</v>
      </c>
      <c r="G3754" s="4">
        <v>650400</v>
      </c>
      <c r="H3754" s="4">
        <v>7154400</v>
      </c>
    </row>
    <row r="3755" spans="1:8" ht="15.75">
      <c r="A3755" s="3" t="s">
        <v>15</v>
      </c>
      <c r="B3755" s="2" t="s">
        <v>2180</v>
      </c>
      <c r="C3755" s="2" t="s">
        <v>2179</v>
      </c>
      <c r="D3755" s="2" t="s">
        <v>2181</v>
      </c>
      <c r="E3755" s="4">
        <v>490</v>
      </c>
      <c r="F3755" s="4">
        <v>9995800</v>
      </c>
      <c r="G3755" s="4">
        <v>999580</v>
      </c>
      <c r="H3755" s="4">
        <v>10995380</v>
      </c>
    </row>
    <row r="3756" spans="1:8" ht="15.75">
      <c r="A3756" s="3" t="s">
        <v>15</v>
      </c>
      <c r="B3756" s="2" t="s">
        <v>2183</v>
      </c>
      <c r="C3756" s="2" t="s">
        <v>2182</v>
      </c>
      <c r="D3756" s="2" t="s">
        <v>2185</v>
      </c>
      <c r="E3756" s="4">
        <v>16</v>
      </c>
      <c r="F3756" s="4">
        <v>416000</v>
      </c>
      <c r="G3756" s="4">
        <v>41600</v>
      </c>
      <c r="H3756" s="4">
        <v>457600</v>
      </c>
    </row>
    <row r="3757" spans="1:8" ht="15.75">
      <c r="A3757" s="3" t="s">
        <v>15</v>
      </c>
      <c r="B3757" s="2" t="s">
        <v>2187</v>
      </c>
      <c r="C3757" s="2" t="s">
        <v>2186</v>
      </c>
      <c r="D3757" s="2" t="s">
        <v>2188</v>
      </c>
      <c r="E3757" s="4">
        <v>423</v>
      </c>
      <c r="F3757" s="4">
        <v>12457350</v>
      </c>
      <c r="G3757" s="4">
        <v>1245735</v>
      </c>
      <c r="H3757" s="4">
        <v>13703085</v>
      </c>
    </row>
    <row r="3758" spans="1:8" ht="15.75">
      <c r="A3758" s="3" t="s">
        <v>15</v>
      </c>
      <c r="B3758" s="2" t="s">
        <v>2191</v>
      </c>
      <c r="C3758" s="2" t="s">
        <v>2186</v>
      </c>
      <c r="D3758" s="2" t="s">
        <v>2192</v>
      </c>
      <c r="E3758" s="4">
        <v>20</v>
      </c>
      <c r="F3758" s="4">
        <v>589000</v>
      </c>
      <c r="G3758" s="4">
        <v>58900</v>
      </c>
      <c r="H3758" s="4">
        <v>647900</v>
      </c>
    </row>
    <row r="3759" spans="1:8" ht="15.75">
      <c r="A3759" s="3" t="s">
        <v>15</v>
      </c>
      <c r="B3759" s="2" t="s">
        <v>2197</v>
      </c>
      <c r="C3759" s="2" t="s">
        <v>2186</v>
      </c>
      <c r="D3759" s="2" t="s">
        <v>2198</v>
      </c>
      <c r="E3759" s="4">
        <v>20</v>
      </c>
      <c r="F3759" s="4">
        <v>589000</v>
      </c>
      <c r="G3759" s="4">
        <v>58900</v>
      </c>
      <c r="H3759" s="4">
        <v>647900</v>
      </c>
    </row>
    <row r="3760" spans="1:8" ht="15.75">
      <c r="A3760" s="3" t="s">
        <v>15</v>
      </c>
      <c r="B3760" s="2" t="s">
        <v>2199</v>
      </c>
      <c r="C3760" s="2" t="s">
        <v>2186</v>
      </c>
      <c r="D3760" s="2" t="s">
        <v>2200</v>
      </c>
      <c r="E3760" s="4">
        <v>30</v>
      </c>
      <c r="F3760" s="4">
        <v>883500</v>
      </c>
      <c r="G3760" s="4">
        <v>88350</v>
      </c>
      <c r="H3760" s="4">
        <v>971850</v>
      </c>
    </row>
    <row r="3761" spans="1:8" ht="15.75">
      <c r="A3761" s="3" t="s">
        <v>15</v>
      </c>
      <c r="B3761" s="2" t="s">
        <v>2218</v>
      </c>
      <c r="C3761" s="2" t="s">
        <v>2217</v>
      </c>
      <c r="D3761" s="2" t="s">
        <v>2219</v>
      </c>
      <c r="E3761" s="4">
        <v>20</v>
      </c>
      <c r="F3761" s="4">
        <v>480200</v>
      </c>
      <c r="G3761" s="4">
        <v>48020</v>
      </c>
      <c r="H3761" s="4">
        <v>528220</v>
      </c>
    </row>
    <row r="3762" spans="1:8" ht="15.75">
      <c r="A3762" s="3" t="s">
        <v>15</v>
      </c>
      <c r="B3762" s="2" t="s">
        <v>2222</v>
      </c>
      <c r="C3762" s="2" t="s">
        <v>2221</v>
      </c>
      <c r="D3762" s="2" t="s">
        <v>2223</v>
      </c>
      <c r="E3762" s="4">
        <v>1036</v>
      </c>
      <c r="F3762" s="4">
        <v>29008000</v>
      </c>
      <c r="G3762" s="4">
        <v>2900800</v>
      </c>
      <c r="H3762" s="4">
        <v>31908800</v>
      </c>
    </row>
    <row r="3763" spans="1:8" ht="15.75">
      <c r="A3763" s="3" t="s">
        <v>15</v>
      </c>
      <c r="B3763" s="2" t="s">
        <v>2233</v>
      </c>
      <c r="C3763" s="2" t="s">
        <v>2232</v>
      </c>
      <c r="D3763" s="2" t="s">
        <v>2234</v>
      </c>
      <c r="E3763" s="4">
        <v>23</v>
      </c>
      <c r="F3763" s="4">
        <v>654350</v>
      </c>
      <c r="G3763" s="4">
        <v>65435</v>
      </c>
      <c r="H3763" s="4">
        <v>719785</v>
      </c>
    </row>
    <row r="3764" spans="1:8" ht="15.75">
      <c r="A3764" s="3" t="s">
        <v>15</v>
      </c>
      <c r="B3764" s="2" t="s">
        <v>2242</v>
      </c>
      <c r="C3764" s="2" t="s">
        <v>2241</v>
      </c>
      <c r="D3764" s="2" t="s">
        <v>2243</v>
      </c>
      <c r="E3764" s="4">
        <v>35</v>
      </c>
      <c r="F3764" s="4">
        <v>1419950</v>
      </c>
      <c r="G3764" s="4">
        <v>141995</v>
      </c>
      <c r="H3764" s="4">
        <v>1561945</v>
      </c>
    </row>
    <row r="3765" spans="1:8" ht="15.75">
      <c r="A3765" s="3" t="s">
        <v>15</v>
      </c>
      <c r="B3765" s="2" t="s">
        <v>2244</v>
      </c>
      <c r="C3765" s="2" t="s">
        <v>2241</v>
      </c>
      <c r="D3765" s="2" t="s">
        <v>2246</v>
      </c>
      <c r="E3765" s="4">
        <v>9</v>
      </c>
      <c r="F3765" s="4">
        <v>405000</v>
      </c>
      <c r="G3765" s="4">
        <v>40500</v>
      </c>
      <c r="H3765" s="4">
        <v>445500</v>
      </c>
    </row>
    <row r="3766" spans="1:8" ht="15.75">
      <c r="A3766" s="3" t="s">
        <v>15</v>
      </c>
      <c r="B3766" s="2" t="s">
        <v>2255</v>
      </c>
      <c r="C3766" s="2" t="s">
        <v>2254</v>
      </c>
      <c r="D3766" s="2" t="s">
        <v>2256</v>
      </c>
      <c r="E3766" s="4">
        <v>135</v>
      </c>
      <c r="F3766" s="4">
        <v>1151550</v>
      </c>
      <c r="G3766" s="4">
        <v>115155</v>
      </c>
      <c r="H3766" s="4">
        <v>1266705</v>
      </c>
    </row>
    <row r="3767" spans="1:8" ht="15.75">
      <c r="A3767" s="3" t="s">
        <v>15</v>
      </c>
      <c r="B3767" s="2" t="s">
        <v>2264</v>
      </c>
      <c r="C3767" s="2" t="s">
        <v>2263</v>
      </c>
      <c r="D3767" s="2" t="s">
        <v>2265</v>
      </c>
      <c r="E3767" s="4">
        <v>192</v>
      </c>
      <c r="F3767" s="4">
        <v>1619500</v>
      </c>
      <c r="G3767" s="4">
        <v>161950</v>
      </c>
      <c r="H3767" s="4">
        <v>1781450</v>
      </c>
    </row>
    <row r="3768" spans="1:8" ht="15.75">
      <c r="A3768" s="3" t="s">
        <v>15</v>
      </c>
      <c r="B3768" s="2" t="s">
        <v>2267</v>
      </c>
      <c r="C3768" s="2" t="s">
        <v>2266</v>
      </c>
      <c r="D3768" s="2" t="s">
        <v>2268</v>
      </c>
      <c r="E3768" s="4">
        <v>341</v>
      </c>
      <c r="F3768" s="4">
        <v>3912800</v>
      </c>
      <c r="G3768" s="4">
        <v>391280</v>
      </c>
      <c r="H3768" s="4">
        <v>4304080</v>
      </c>
    </row>
    <row r="3769" spans="1:8" ht="15.75">
      <c r="A3769" s="3" t="s">
        <v>15</v>
      </c>
      <c r="B3769" s="2" t="s">
        <v>2270</v>
      </c>
      <c r="C3769" s="2" t="s">
        <v>2269</v>
      </c>
      <c r="D3769" s="2" t="s">
        <v>2271</v>
      </c>
      <c r="E3769" s="4">
        <v>100</v>
      </c>
      <c r="F3769" s="4">
        <v>1716070</v>
      </c>
      <c r="G3769" s="4">
        <v>171607</v>
      </c>
      <c r="H3769" s="4">
        <v>1887677</v>
      </c>
    </row>
    <row r="3770" spans="1:8" ht="15.75">
      <c r="A3770" s="3" t="s">
        <v>15</v>
      </c>
      <c r="B3770" s="2" t="s">
        <v>2273</v>
      </c>
      <c r="C3770" s="2" t="s">
        <v>2272</v>
      </c>
      <c r="D3770" s="2" t="s">
        <v>2274</v>
      </c>
      <c r="E3770" s="4">
        <v>960</v>
      </c>
      <c r="F3770" s="4">
        <v>19368750</v>
      </c>
      <c r="G3770" s="4">
        <v>1936875</v>
      </c>
      <c r="H3770" s="4">
        <v>21305625</v>
      </c>
    </row>
    <row r="3771" spans="1:8" ht="15.75">
      <c r="A3771" s="3" t="s">
        <v>15</v>
      </c>
      <c r="B3771" s="2" t="s">
        <v>2333</v>
      </c>
      <c r="C3771" s="2" t="s">
        <v>252</v>
      </c>
      <c r="D3771" s="2" t="s">
        <v>2334</v>
      </c>
      <c r="E3771" s="4">
        <v>1</v>
      </c>
      <c r="F3771" s="4">
        <v>3294</v>
      </c>
      <c r="G3771" s="4">
        <v>329</v>
      </c>
      <c r="H3771" s="4">
        <v>3623</v>
      </c>
    </row>
    <row r="3772" spans="1:8" ht="15.75">
      <c r="A3772" s="3" t="s">
        <v>15</v>
      </c>
      <c r="B3772" s="2" t="s">
        <v>2339</v>
      </c>
      <c r="C3772" s="2" t="s">
        <v>299</v>
      </c>
      <c r="D3772" s="2" t="s">
        <v>2340</v>
      </c>
      <c r="E3772" s="4">
        <v>1</v>
      </c>
      <c r="F3772" s="4">
        <v>2885</v>
      </c>
      <c r="G3772" s="4">
        <v>289</v>
      </c>
      <c r="H3772" s="4">
        <v>3174</v>
      </c>
    </row>
    <row r="3773" spans="1:8" ht="15.75">
      <c r="A3773" s="3" t="s">
        <v>15</v>
      </c>
      <c r="B3773" s="2" t="s">
        <v>2343</v>
      </c>
      <c r="C3773" s="2" t="s">
        <v>299</v>
      </c>
      <c r="D3773" s="2" t="s">
        <v>2344</v>
      </c>
      <c r="E3773" s="4">
        <v>20</v>
      </c>
      <c r="F3773" s="4">
        <v>203240</v>
      </c>
      <c r="G3773" s="4">
        <v>20324</v>
      </c>
      <c r="H3773" s="4">
        <v>223564</v>
      </c>
    </row>
    <row r="3774" spans="1:8" ht="15.75">
      <c r="A3774" s="3" t="s">
        <v>15</v>
      </c>
      <c r="B3774" s="2" t="s">
        <v>2379</v>
      </c>
      <c r="C3774" s="2" t="s">
        <v>236</v>
      </c>
      <c r="D3774" s="2" t="s">
        <v>2380</v>
      </c>
      <c r="E3774" s="4">
        <v>23</v>
      </c>
      <c r="F3774" s="4">
        <v>103661</v>
      </c>
      <c r="G3774" s="4">
        <v>10366</v>
      </c>
      <c r="H3774" s="4">
        <v>114027</v>
      </c>
    </row>
    <row r="3775" spans="1:8" ht="15.75">
      <c r="A3775" s="3" t="s">
        <v>15</v>
      </c>
      <c r="B3775" s="2" t="s">
        <v>2397</v>
      </c>
      <c r="C3775" s="2" t="s">
        <v>236</v>
      </c>
      <c r="D3775" s="2" t="s">
        <v>2398</v>
      </c>
      <c r="E3775" s="4">
        <v>82</v>
      </c>
      <c r="F3775" s="4">
        <v>441078</v>
      </c>
      <c r="G3775" s="4">
        <v>44108</v>
      </c>
      <c r="H3775" s="4">
        <v>485186</v>
      </c>
    </row>
    <row r="3776" spans="1:8" ht="15.75">
      <c r="A3776" s="3" t="s">
        <v>15</v>
      </c>
      <c r="B3776" s="2" t="s">
        <v>2400</v>
      </c>
      <c r="C3776" s="2" t="s">
        <v>236</v>
      </c>
      <c r="D3776" s="2" t="s">
        <v>2401</v>
      </c>
      <c r="E3776" s="4">
        <v>154</v>
      </c>
      <c r="F3776" s="4">
        <v>1055516</v>
      </c>
      <c r="G3776" s="4">
        <v>105551</v>
      </c>
      <c r="H3776" s="4">
        <v>1161067</v>
      </c>
    </row>
    <row r="3777" spans="1:8" ht="15.75">
      <c r="A3777" s="3" t="s">
        <v>15</v>
      </c>
      <c r="B3777" s="2" t="s">
        <v>2402</v>
      </c>
      <c r="C3777" s="2" t="s">
        <v>236</v>
      </c>
      <c r="D3777" s="2" t="s">
        <v>2403</v>
      </c>
      <c r="E3777" s="4">
        <v>36</v>
      </c>
      <c r="F3777" s="4">
        <v>297602</v>
      </c>
      <c r="G3777" s="4">
        <v>29760</v>
      </c>
      <c r="H3777" s="4">
        <v>327362</v>
      </c>
    </row>
    <row r="3778" spans="1:8" ht="15.75">
      <c r="A3778" s="3" t="s">
        <v>15</v>
      </c>
      <c r="B3778" s="2" t="s">
        <v>2404</v>
      </c>
      <c r="C3778" s="2" t="s">
        <v>236</v>
      </c>
      <c r="D3778" s="2" t="s">
        <v>2405</v>
      </c>
      <c r="E3778" s="4">
        <v>22</v>
      </c>
      <c r="F3778" s="4">
        <v>214324</v>
      </c>
      <c r="G3778" s="4">
        <v>21432</v>
      </c>
      <c r="H3778" s="4">
        <v>235756</v>
      </c>
    </row>
    <row r="3779" spans="1:8" ht="15.75">
      <c r="A3779" s="3" t="s">
        <v>15</v>
      </c>
      <c r="B3779" s="2" t="s">
        <v>2406</v>
      </c>
      <c r="C3779" s="2" t="s">
        <v>236</v>
      </c>
      <c r="D3779" s="2" t="s">
        <v>2407</v>
      </c>
      <c r="E3779" s="4">
        <v>70</v>
      </c>
      <c r="F3779" s="4">
        <v>235480</v>
      </c>
      <c r="G3779" s="4">
        <v>23548</v>
      </c>
      <c r="H3779" s="4">
        <v>259028</v>
      </c>
    </row>
    <row r="3780" spans="1:8" ht="15.75">
      <c r="A3780" s="3" t="s">
        <v>15</v>
      </c>
      <c r="B3780" s="2" t="s">
        <v>2408</v>
      </c>
      <c r="C3780" s="2" t="s">
        <v>236</v>
      </c>
      <c r="D3780" s="2" t="s">
        <v>2409</v>
      </c>
      <c r="E3780" s="4">
        <v>20</v>
      </c>
      <c r="F3780" s="4">
        <v>78080</v>
      </c>
      <c r="G3780" s="4">
        <v>7808</v>
      </c>
      <c r="H3780" s="4">
        <v>85888</v>
      </c>
    </row>
    <row r="3781" spans="1:8" ht="15.75">
      <c r="A3781" s="3" t="s">
        <v>15</v>
      </c>
      <c r="B3781" s="2" t="s">
        <v>2422</v>
      </c>
      <c r="C3781" s="2" t="s">
        <v>2287</v>
      </c>
      <c r="D3781" s="2" t="s">
        <v>2423</v>
      </c>
      <c r="E3781" s="4">
        <v>30</v>
      </c>
      <c r="F3781" s="4">
        <v>213730</v>
      </c>
      <c r="G3781" s="4">
        <v>21373</v>
      </c>
      <c r="H3781" s="4">
        <v>235103</v>
      </c>
    </row>
    <row r="3782" spans="1:8" ht="15.75">
      <c r="A3782" s="3" t="s">
        <v>15</v>
      </c>
      <c r="B3782" s="2" t="s">
        <v>2424</v>
      </c>
      <c r="C3782" s="2" t="s">
        <v>2287</v>
      </c>
      <c r="D3782" s="2" t="s">
        <v>2425</v>
      </c>
      <c r="E3782" s="4">
        <v>20</v>
      </c>
      <c r="F3782" s="4">
        <v>157960</v>
      </c>
      <c r="G3782" s="4">
        <v>15796</v>
      </c>
      <c r="H3782" s="4">
        <v>173756</v>
      </c>
    </row>
    <row r="3783" spans="1:8" ht="15.75">
      <c r="A3783" s="3" t="s">
        <v>15</v>
      </c>
      <c r="B3783" s="2" t="s">
        <v>2436</v>
      </c>
      <c r="C3783" s="2" t="s">
        <v>267</v>
      </c>
      <c r="D3783" s="2" t="s">
        <v>2437</v>
      </c>
      <c r="E3783" s="4">
        <v>91</v>
      </c>
      <c r="F3783" s="4">
        <v>450905</v>
      </c>
      <c r="G3783" s="4">
        <v>45091</v>
      </c>
      <c r="H3783" s="4">
        <v>495996</v>
      </c>
    </row>
    <row r="3784" spans="1:8" ht="15.75">
      <c r="A3784" s="3" t="s">
        <v>15</v>
      </c>
      <c r="B3784" s="2" t="s">
        <v>2440</v>
      </c>
      <c r="C3784" s="2" t="s">
        <v>267</v>
      </c>
      <c r="D3784" s="2" t="s">
        <v>2441</v>
      </c>
      <c r="E3784" s="4">
        <v>70</v>
      </c>
      <c r="F3784" s="4">
        <v>499330</v>
      </c>
      <c r="G3784" s="4">
        <v>49933</v>
      </c>
      <c r="H3784" s="4">
        <v>549263</v>
      </c>
    </row>
    <row r="3785" spans="1:8" ht="15.75">
      <c r="A3785" s="3" t="s">
        <v>15</v>
      </c>
      <c r="B3785" s="2" t="s">
        <v>2442</v>
      </c>
      <c r="C3785" s="2" t="s">
        <v>267</v>
      </c>
      <c r="D3785" s="2" t="s">
        <v>2443</v>
      </c>
      <c r="E3785" s="4">
        <v>45</v>
      </c>
      <c r="F3785" s="4">
        <v>364915</v>
      </c>
      <c r="G3785" s="4">
        <v>36491</v>
      </c>
      <c r="H3785" s="4">
        <v>401406</v>
      </c>
    </row>
    <row r="3786" spans="1:8" ht="15.75">
      <c r="A3786" s="3" t="s">
        <v>15</v>
      </c>
      <c r="B3786" s="2" t="s">
        <v>2444</v>
      </c>
      <c r="C3786" s="2" t="s">
        <v>267</v>
      </c>
      <c r="D3786" s="2" t="s">
        <v>2445</v>
      </c>
      <c r="E3786" s="4">
        <v>20</v>
      </c>
      <c r="F3786" s="4">
        <v>192600</v>
      </c>
      <c r="G3786" s="4">
        <v>19260</v>
      </c>
      <c r="H3786" s="4">
        <v>211860</v>
      </c>
    </row>
    <row r="3787" spans="1:8" ht="15.75">
      <c r="A3787" s="3" t="s">
        <v>15</v>
      </c>
      <c r="B3787" s="2" t="s">
        <v>2450</v>
      </c>
      <c r="C3787" s="2" t="s">
        <v>267</v>
      </c>
      <c r="D3787" s="2" t="s">
        <v>2451</v>
      </c>
      <c r="E3787" s="4">
        <v>10</v>
      </c>
      <c r="F3787" s="4">
        <v>180000</v>
      </c>
      <c r="G3787" s="4">
        <v>18000</v>
      </c>
      <c r="H3787" s="4">
        <v>198000</v>
      </c>
    </row>
    <row r="3788" spans="1:8" ht="15.75">
      <c r="A3788" s="3" t="s">
        <v>15</v>
      </c>
      <c r="B3788" s="2" t="s">
        <v>2452</v>
      </c>
      <c r="C3788" s="2" t="s">
        <v>267</v>
      </c>
      <c r="D3788" s="2" t="s">
        <v>2328</v>
      </c>
      <c r="E3788" s="4">
        <v>10</v>
      </c>
      <c r="F3788" s="4">
        <v>200000</v>
      </c>
      <c r="G3788" s="4">
        <v>20000</v>
      </c>
      <c r="H3788" s="4">
        <v>220000</v>
      </c>
    </row>
    <row r="3789" spans="1:8" ht="15.75">
      <c r="A3789" s="3" t="s">
        <v>15</v>
      </c>
      <c r="B3789" s="2" t="s">
        <v>2461</v>
      </c>
      <c r="C3789" s="2" t="s">
        <v>271</v>
      </c>
      <c r="D3789" s="2" t="s">
        <v>2462</v>
      </c>
      <c r="E3789" s="4">
        <v>10</v>
      </c>
      <c r="F3789" s="4">
        <v>49400</v>
      </c>
      <c r="G3789" s="4">
        <v>4940</v>
      </c>
      <c r="H3789" s="4">
        <v>54340</v>
      </c>
    </row>
    <row r="3790" spans="1:8" ht="15.75">
      <c r="A3790" s="3" t="s">
        <v>15</v>
      </c>
      <c r="B3790" s="2" t="s">
        <v>2463</v>
      </c>
      <c r="C3790" s="2" t="s">
        <v>271</v>
      </c>
      <c r="D3790" s="2" t="s">
        <v>2464</v>
      </c>
      <c r="E3790" s="4">
        <v>80</v>
      </c>
      <c r="F3790" s="4">
        <v>486720</v>
      </c>
      <c r="G3790" s="4">
        <v>48672</v>
      </c>
      <c r="H3790" s="4">
        <v>535392</v>
      </c>
    </row>
    <row r="3791" spans="1:8" ht="15.75">
      <c r="A3791" s="3" t="s">
        <v>15</v>
      </c>
      <c r="B3791" s="2" t="s">
        <v>2465</v>
      </c>
      <c r="C3791" s="2" t="s">
        <v>271</v>
      </c>
      <c r="D3791" s="2" t="s">
        <v>2466</v>
      </c>
      <c r="E3791" s="4">
        <v>50</v>
      </c>
      <c r="F3791" s="4">
        <v>336770</v>
      </c>
      <c r="G3791" s="4">
        <v>33677</v>
      </c>
      <c r="H3791" s="4">
        <v>370447</v>
      </c>
    </row>
    <row r="3792" spans="1:8" ht="15.75">
      <c r="A3792" s="3" t="s">
        <v>15</v>
      </c>
      <c r="B3792" s="2" t="s">
        <v>2473</v>
      </c>
      <c r="C3792" s="2" t="s">
        <v>264</v>
      </c>
      <c r="D3792" s="2" t="s">
        <v>2474</v>
      </c>
      <c r="E3792" s="4">
        <v>1140</v>
      </c>
      <c r="F3792" s="4">
        <v>4320360</v>
      </c>
      <c r="G3792" s="4">
        <v>432036</v>
      </c>
      <c r="H3792" s="4">
        <v>4752396</v>
      </c>
    </row>
    <row r="3793" spans="1:8" ht="15.75">
      <c r="A3793" s="3" t="s">
        <v>15</v>
      </c>
      <c r="B3793" s="2" t="s">
        <v>2475</v>
      </c>
      <c r="C3793" s="2" t="s">
        <v>264</v>
      </c>
      <c r="D3793" s="2" t="s">
        <v>2476</v>
      </c>
      <c r="E3793" s="4">
        <v>334</v>
      </c>
      <c r="F3793" s="4">
        <v>1727782</v>
      </c>
      <c r="G3793" s="4">
        <v>172778</v>
      </c>
      <c r="H3793" s="4">
        <v>1900560</v>
      </c>
    </row>
    <row r="3794" spans="1:8" ht="15.75">
      <c r="A3794" s="3" t="s">
        <v>15</v>
      </c>
      <c r="B3794" s="2" t="s">
        <v>2479</v>
      </c>
      <c r="C3794" s="2" t="s">
        <v>264</v>
      </c>
      <c r="D3794" s="2" t="s">
        <v>2480</v>
      </c>
      <c r="E3794" s="4">
        <v>1172</v>
      </c>
      <c r="F3794" s="4">
        <v>5545406</v>
      </c>
      <c r="G3794" s="4">
        <v>554541</v>
      </c>
      <c r="H3794" s="4">
        <v>6099947</v>
      </c>
    </row>
    <row r="3795" spans="1:8" ht="15.75">
      <c r="A3795" s="3" t="s">
        <v>15</v>
      </c>
      <c r="B3795" s="2" t="s">
        <v>2484</v>
      </c>
      <c r="C3795" s="2" t="s">
        <v>264</v>
      </c>
      <c r="D3795" s="2" t="s">
        <v>2485</v>
      </c>
      <c r="E3795" s="4">
        <v>460</v>
      </c>
      <c r="F3795" s="4">
        <v>2601175</v>
      </c>
      <c r="G3795" s="4">
        <v>260118</v>
      </c>
      <c r="H3795" s="4">
        <v>2861293</v>
      </c>
    </row>
    <row r="3796" spans="1:8" ht="15.75">
      <c r="A3796" s="3" t="s">
        <v>15</v>
      </c>
      <c r="B3796" s="2" t="s">
        <v>2486</v>
      </c>
      <c r="C3796" s="2" t="s">
        <v>264</v>
      </c>
      <c r="D3796" s="2" t="s">
        <v>2487</v>
      </c>
      <c r="E3796" s="4">
        <v>264</v>
      </c>
      <c r="F3796" s="4">
        <v>1733506</v>
      </c>
      <c r="G3796" s="4">
        <v>173351</v>
      </c>
      <c r="H3796" s="4">
        <v>1906857</v>
      </c>
    </row>
    <row r="3797" spans="1:8" ht="15.75">
      <c r="A3797" s="3" t="s">
        <v>15</v>
      </c>
      <c r="B3797" s="2" t="s">
        <v>2488</v>
      </c>
      <c r="C3797" s="2" t="s">
        <v>264</v>
      </c>
      <c r="D3797" s="2" t="s">
        <v>2489</v>
      </c>
      <c r="E3797" s="4">
        <v>160</v>
      </c>
      <c r="F3797" s="4">
        <v>383680</v>
      </c>
      <c r="G3797" s="4">
        <v>38368</v>
      </c>
      <c r="H3797" s="4">
        <v>422048</v>
      </c>
    </row>
    <row r="3798" spans="1:8" ht="15.75">
      <c r="A3798" s="3" t="s">
        <v>15</v>
      </c>
      <c r="B3798" s="2" t="s">
        <v>2490</v>
      </c>
      <c r="C3798" s="2" t="s">
        <v>264</v>
      </c>
      <c r="D3798" s="2" t="s">
        <v>2491</v>
      </c>
      <c r="E3798" s="4">
        <v>92</v>
      </c>
      <c r="F3798" s="4">
        <v>695704</v>
      </c>
      <c r="G3798" s="4">
        <v>69570</v>
      </c>
      <c r="H3798" s="4">
        <v>765274</v>
      </c>
    </row>
    <row r="3799" spans="1:8" ht="15.75">
      <c r="A3799" s="3" t="s">
        <v>15</v>
      </c>
      <c r="B3799" s="2" t="s">
        <v>2494</v>
      </c>
      <c r="C3799" s="2" t="s">
        <v>264</v>
      </c>
      <c r="D3799" s="2" t="s">
        <v>2495</v>
      </c>
      <c r="E3799" s="4">
        <v>450</v>
      </c>
      <c r="F3799" s="4">
        <v>1172900</v>
      </c>
      <c r="G3799" s="4">
        <v>117290</v>
      </c>
      <c r="H3799" s="4">
        <v>1290190</v>
      </c>
    </row>
    <row r="3800" spans="1:8" ht="15.75">
      <c r="A3800" s="3" t="s">
        <v>15</v>
      </c>
      <c r="B3800" s="2" t="s">
        <v>2496</v>
      </c>
      <c r="C3800" s="2" t="s">
        <v>264</v>
      </c>
      <c r="D3800" s="2" t="s">
        <v>2497</v>
      </c>
      <c r="E3800" s="4">
        <v>26</v>
      </c>
      <c r="F3800" s="4">
        <v>297440</v>
      </c>
      <c r="G3800" s="4">
        <v>29744</v>
      </c>
      <c r="H3800" s="4">
        <v>327184</v>
      </c>
    </row>
    <row r="3801" spans="1:8" ht="15.75">
      <c r="A3801" s="3" t="s">
        <v>15</v>
      </c>
      <c r="B3801" s="2" t="s">
        <v>2503</v>
      </c>
      <c r="C3801" s="2" t="s">
        <v>264</v>
      </c>
      <c r="D3801" s="2" t="s">
        <v>2504</v>
      </c>
      <c r="E3801" s="4">
        <v>70</v>
      </c>
      <c r="F3801" s="4">
        <v>211410</v>
      </c>
      <c r="G3801" s="4">
        <v>21141</v>
      </c>
      <c r="H3801" s="4">
        <v>232551</v>
      </c>
    </row>
    <row r="3802" spans="1:8" ht="15.75">
      <c r="A3802" s="3" t="s">
        <v>15</v>
      </c>
      <c r="B3802" s="2" t="s">
        <v>2509</v>
      </c>
      <c r="C3802" s="2" t="s">
        <v>264</v>
      </c>
      <c r="D3802" s="2" t="s">
        <v>2510</v>
      </c>
      <c r="E3802" s="4">
        <v>30</v>
      </c>
      <c r="F3802" s="4">
        <v>120870</v>
      </c>
      <c r="G3802" s="4">
        <v>12087</v>
      </c>
      <c r="H3802" s="4">
        <v>132957</v>
      </c>
    </row>
    <row r="3803" spans="1:8" ht="15.75">
      <c r="A3803" s="3" t="s">
        <v>15</v>
      </c>
      <c r="B3803" s="2" t="s">
        <v>2513</v>
      </c>
      <c r="C3803" s="2" t="s">
        <v>294</v>
      </c>
      <c r="D3803" s="2" t="s">
        <v>2514</v>
      </c>
      <c r="E3803" s="4">
        <v>62</v>
      </c>
      <c r="F3803" s="4">
        <v>279440</v>
      </c>
      <c r="G3803" s="4">
        <v>27944</v>
      </c>
      <c r="H3803" s="4">
        <v>307384</v>
      </c>
    </row>
    <row r="3804" spans="1:8" ht="15.75">
      <c r="A3804" s="3" t="s">
        <v>15</v>
      </c>
      <c r="B3804" s="2" t="s">
        <v>2515</v>
      </c>
      <c r="C3804" s="2" t="s">
        <v>294</v>
      </c>
      <c r="D3804" s="2" t="s">
        <v>2516</v>
      </c>
      <c r="E3804" s="4">
        <v>34</v>
      </c>
      <c r="F3804" s="4">
        <v>194336</v>
      </c>
      <c r="G3804" s="4">
        <v>19434</v>
      </c>
      <c r="H3804" s="4">
        <v>213770</v>
      </c>
    </row>
    <row r="3805" spans="1:8" ht="15.75">
      <c r="A3805" s="3" t="s">
        <v>15</v>
      </c>
      <c r="B3805" s="2" t="s">
        <v>2519</v>
      </c>
      <c r="C3805" s="2" t="s">
        <v>294</v>
      </c>
      <c r="D3805" s="2" t="s">
        <v>2520</v>
      </c>
      <c r="E3805" s="4">
        <v>25</v>
      </c>
      <c r="F3805" s="4">
        <v>174250</v>
      </c>
      <c r="G3805" s="4">
        <v>17425</v>
      </c>
      <c r="H3805" s="4">
        <v>191675</v>
      </c>
    </row>
    <row r="3806" spans="1:8" ht="15.75">
      <c r="A3806" s="3" t="s">
        <v>15</v>
      </c>
      <c r="B3806" s="2" t="s">
        <v>2521</v>
      </c>
      <c r="C3806" s="2" t="s">
        <v>294</v>
      </c>
      <c r="D3806" s="2" t="s">
        <v>2522</v>
      </c>
      <c r="E3806" s="4">
        <v>25</v>
      </c>
      <c r="F3806" s="4">
        <v>202850</v>
      </c>
      <c r="G3806" s="4">
        <v>20285</v>
      </c>
      <c r="H3806" s="4">
        <v>223135</v>
      </c>
    </row>
    <row r="3807" spans="1:8" ht="15.75">
      <c r="A3807" s="3" t="s">
        <v>15</v>
      </c>
      <c r="B3807" s="2" t="s">
        <v>2527</v>
      </c>
      <c r="C3807" s="2" t="s">
        <v>294</v>
      </c>
      <c r="D3807" s="2" t="s">
        <v>2447</v>
      </c>
      <c r="E3807" s="4">
        <v>20</v>
      </c>
      <c r="F3807" s="4">
        <v>240000</v>
      </c>
      <c r="G3807" s="4">
        <v>24000</v>
      </c>
      <c r="H3807" s="4">
        <v>264000</v>
      </c>
    </row>
    <row r="3808" spans="1:8" ht="15.75">
      <c r="A3808" s="3" t="s">
        <v>15</v>
      </c>
      <c r="B3808" s="2" t="s">
        <v>2528</v>
      </c>
      <c r="C3808" s="2" t="s">
        <v>294</v>
      </c>
      <c r="D3808" s="2" t="s">
        <v>2529</v>
      </c>
      <c r="E3808" s="4">
        <v>190</v>
      </c>
      <c r="F3808" s="4">
        <v>505660</v>
      </c>
      <c r="G3808" s="4">
        <v>50566</v>
      </c>
      <c r="H3808" s="4">
        <v>556226</v>
      </c>
    </row>
    <row r="3809" spans="1:8" ht="15.75">
      <c r="A3809" s="3" t="s">
        <v>15</v>
      </c>
      <c r="B3809" s="2" t="s">
        <v>2534</v>
      </c>
      <c r="C3809" s="2" t="s">
        <v>299</v>
      </c>
      <c r="D3809" s="2" t="s">
        <v>2535</v>
      </c>
      <c r="E3809" s="4">
        <v>270</v>
      </c>
      <c r="F3809" s="4">
        <v>1219650</v>
      </c>
      <c r="G3809" s="4">
        <v>121965</v>
      </c>
      <c r="H3809" s="4">
        <v>1341615</v>
      </c>
    </row>
    <row r="3810" spans="1:8" ht="15.75">
      <c r="A3810" s="3" t="s">
        <v>15</v>
      </c>
      <c r="B3810" s="2" t="s">
        <v>2538</v>
      </c>
      <c r="C3810" s="2" t="s">
        <v>299</v>
      </c>
      <c r="D3810" s="2" t="s">
        <v>2539</v>
      </c>
      <c r="E3810" s="4">
        <v>193</v>
      </c>
      <c r="F3810" s="4">
        <v>908622</v>
      </c>
      <c r="G3810" s="4">
        <v>90862</v>
      </c>
      <c r="H3810" s="4">
        <v>999484</v>
      </c>
    </row>
    <row r="3811" spans="1:8" ht="15.75">
      <c r="A3811" s="3" t="s">
        <v>15</v>
      </c>
      <c r="B3811" s="2" t="s">
        <v>2542</v>
      </c>
      <c r="C3811" s="2" t="s">
        <v>299</v>
      </c>
      <c r="D3811" s="2" t="s">
        <v>2543</v>
      </c>
      <c r="E3811" s="4">
        <v>126</v>
      </c>
      <c r="F3811" s="4">
        <v>852523</v>
      </c>
      <c r="G3811" s="4">
        <v>85253</v>
      </c>
      <c r="H3811" s="4">
        <v>937776</v>
      </c>
    </row>
    <row r="3812" spans="1:8" ht="15.75">
      <c r="A3812" s="3" t="s">
        <v>15</v>
      </c>
      <c r="B3812" s="2" t="s">
        <v>2544</v>
      </c>
      <c r="C3812" s="2" t="s">
        <v>299</v>
      </c>
      <c r="D3812" s="2" t="s">
        <v>2545</v>
      </c>
      <c r="E3812" s="4">
        <v>55</v>
      </c>
      <c r="F3812" s="4">
        <v>436525</v>
      </c>
      <c r="G3812" s="4">
        <v>43653</v>
      </c>
      <c r="H3812" s="4">
        <v>480178</v>
      </c>
    </row>
    <row r="3813" spans="1:8" ht="15.75">
      <c r="A3813" s="3" t="s">
        <v>15</v>
      </c>
      <c r="B3813" s="2" t="s">
        <v>2546</v>
      </c>
      <c r="C3813" s="2" t="s">
        <v>299</v>
      </c>
      <c r="D3813" s="2" t="s">
        <v>2547</v>
      </c>
      <c r="E3813" s="4">
        <v>30</v>
      </c>
      <c r="F3813" s="4">
        <v>94200</v>
      </c>
      <c r="G3813" s="4">
        <v>9420</v>
      </c>
      <c r="H3813" s="4">
        <v>103620</v>
      </c>
    </row>
    <row r="3814" spans="1:8" ht="15.75">
      <c r="A3814" s="3" t="s">
        <v>15</v>
      </c>
      <c r="B3814" s="2" t="s">
        <v>2550</v>
      </c>
      <c r="C3814" s="2" t="s">
        <v>299</v>
      </c>
      <c r="D3814" s="2" t="s">
        <v>2551</v>
      </c>
      <c r="E3814" s="4">
        <v>180</v>
      </c>
      <c r="F3814" s="4">
        <v>607710</v>
      </c>
      <c r="G3814" s="4">
        <v>60771</v>
      </c>
      <c r="H3814" s="4">
        <v>668481</v>
      </c>
    </row>
    <row r="3815" spans="1:8" ht="15.75">
      <c r="A3815" s="3" t="s">
        <v>15</v>
      </c>
      <c r="B3815" s="2" t="s">
        <v>2556</v>
      </c>
      <c r="C3815" s="2" t="s">
        <v>299</v>
      </c>
      <c r="D3815" s="2" t="s">
        <v>2557</v>
      </c>
      <c r="E3815" s="4">
        <v>60</v>
      </c>
      <c r="F3815" s="4">
        <v>234300</v>
      </c>
      <c r="G3815" s="4">
        <v>23430</v>
      </c>
      <c r="H3815" s="4">
        <v>257730</v>
      </c>
    </row>
    <row r="3816" spans="1:8" ht="15.75">
      <c r="A3816" s="3" t="s">
        <v>15</v>
      </c>
      <c r="B3816" s="2" t="s">
        <v>2572</v>
      </c>
      <c r="C3816" s="2" t="s">
        <v>307</v>
      </c>
      <c r="D3816" s="2" t="s">
        <v>2573</v>
      </c>
      <c r="E3816" s="4">
        <v>80</v>
      </c>
      <c r="F3816" s="4">
        <v>255200</v>
      </c>
      <c r="G3816" s="4">
        <v>25520</v>
      </c>
      <c r="H3816" s="4">
        <v>280720</v>
      </c>
    </row>
    <row r="3817" spans="1:8" ht="15.75">
      <c r="A3817" s="3" t="s">
        <v>15</v>
      </c>
      <c r="B3817" s="2" t="s">
        <v>2576</v>
      </c>
      <c r="C3817" s="2" t="s">
        <v>310</v>
      </c>
      <c r="D3817" s="2" t="s">
        <v>2577</v>
      </c>
      <c r="E3817" s="4">
        <v>6</v>
      </c>
      <c r="F3817" s="4">
        <v>29148</v>
      </c>
      <c r="G3817" s="4">
        <v>2915</v>
      </c>
      <c r="H3817" s="4">
        <v>32063</v>
      </c>
    </row>
    <row r="3818" spans="1:8" ht="15.75">
      <c r="A3818" s="3" t="s">
        <v>15</v>
      </c>
      <c r="B3818" s="2" t="s">
        <v>2578</v>
      </c>
      <c r="C3818" s="2" t="s">
        <v>310</v>
      </c>
      <c r="D3818" s="2" t="s">
        <v>2579</v>
      </c>
      <c r="E3818" s="4">
        <v>32</v>
      </c>
      <c r="F3818" s="4">
        <v>192064</v>
      </c>
      <c r="G3818" s="4">
        <v>19206</v>
      </c>
      <c r="H3818" s="4">
        <v>211270</v>
      </c>
    </row>
    <row r="3819" spans="1:8" ht="15.75">
      <c r="A3819" s="3" t="s">
        <v>15</v>
      </c>
      <c r="B3819" s="2" t="s">
        <v>2580</v>
      </c>
      <c r="C3819" s="2" t="s">
        <v>310</v>
      </c>
      <c r="D3819" s="2" t="s">
        <v>2581</v>
      </c>
      <c r="E3819" s="4">
        <v>36</v>
      </c>
      <c r="F3819" s="4">
        <v>254988</v>
      </c>
      <c r="G3819" s="4">
        <v>25499</v>
      </c>
      <c r="H3819" s="4">
        <v>280487</v>
      </c>
    </row>
    <row r="3820" spans="1:8" ht="15.75">
      <c r="A3820" s="3" t="s">
        <v>15</v>
      </c>
      <c r="B3820" s="2" t="s">
        <v>2582</v>
      </c>
      <c r="C3820" s="2" t="s">
        <v>310</v>
      </c>
      <c r="D3820" s="2" t="s">
        <v>2583</v>
      </c>
      <c r="E3820" s="4">
        <v>28</v>
      </c>
      <c r="F3820" s="4">
        <v>230356</v>
      </c>
      <c r="G3820" s="4">
        <v>23035</v>
      </c>
      <c r="H3820" s="4">
        <v>253391</v>
      </c>
    </row>
    <row r="3821" spans="1:8" ht="15.75">
      <c r="A3821" s="3" t="s">
        <v>15</v>
      </c>
      <c r="B3821" s="2" t="s">
        <v>2588</v>
      </c>
      <c r="C3821" s="2" t="s">
        <v>312</v>
      </c>
      <c r="D3821" s="2" t="s">
        <v>2589</v>
      </c>
      <c r="E3821" s="4">
        <v>25</v>
      </c>
      <c r="F3821" s="4">
        <v>117000</v>
      </c>
      <c r="G3821" s="4">
        <v>11700</v>
      </c>
      <c r="H3821" s="4">
        <v>128700</v>
      </c>
    </row>
    <row r="3822" spans="1:8" ht="15.75">
      <c r="A3822" s="3" t="s">
        <v>15</v>
      </c>
      <c r="B3822" s="2" t="s">
        <v>2590</v>
      </c>
      <c r="C3822" s="2" t="s">
        <v>312</v>
      </c>
      <c r="D3822" s="2" t="s">
        <v>2591</v>
      </c>
      <c r="E3822" s="4">
        <v>25</v>
      </c>
      <c r="F3822" s="4">
        <v>145600</v>
      </c>
      <c r="G3822" s="4">
        <v>14560</v>
      </c>
      <c r="H3822" s="4">
        <v>160160</v>
      </c>
    </row>
    <row r="3823" spans="1:8" ht="15.75">
      <c r="A3823" s="3" t="s">
        <v>15</v>
      </c>
      <c r="B3823" s="2" t="s">
        <v>2592</v>
      </c>
      <c r="C3823" s="2" t="s">
        <v>312</v>
      </c>
      <c r="D3823" s="2" t="s">
        <v>2593</v>
      </c>
      <c r="E3823" s="4">
        <v>15</v>
      </c>
      <c r="F3823" s="4">
        <v>96675</v>
      </c>
      <c r="G3823" s="4">
        <v>9668</v>
      </c>
      <c r="H3823" s="4">
        <v>106343</v>
      </c>
    </row>
    <row r="3824" spans="1:8" ht="15.75">
      <c r="A3824" s="3" t="s">
        <v>15</v>
      </c>
      <c r="B3824" s="2" t="s">
        <v>2594</v>
      </c>
      <c r="C3824" s="2" t="s">
        <v>312</v>
      </c>
      <c r="D3824" s="2" t="s">
        <v>2595</v>
      </c>
      <c r="E3824" s="4">
        <v>8</v>
      </c>
      <c r="F3824" s="4">
        <v>61977</v>
      </c>
      <c r="G3824" s="4">
        <v>6198</v>
      </c>
      <c r="H3824" s="4">
        <v>68175</v>
      </c>
    </row>
    <row r="3825" spans="1:8" ht="15.75">
      <c r="A3825" s="3" t="s">
        <v>15</v>
      </c>
      <c r="B3825" s="2" t="s">
        <v>2596</v>
      </c>
      <c r="C3825" s="2" t="s">
        <v>314</v>
      </c>
      <c r="D3825" s="2" t="s">
        <v>2597</v>
      </c>
      <c r="E3825" s="4">
        <v>1</v>
      </c>
      <c r="F3825" s="4">
        <v>4485</v>
      </c>
      <c r="G3825" s="4">
        <v>449</v>
      </c>
      <c r="H3825" s="4">
        <v>4934</v>
      </c>
    </row>
    <row r="3826" spans="1:8" ht="15.75">
      <c r="A3826" s="3" t="s">
        <v>15</v>
      </c>
      <c r="B3826" s="2" t="s">
        <v>2598</v>
      </c>
      <c r="C3826" s="2" t="s">
        <v>314</v>
      </c>
      <c r="D3826" s="2" t="s">
        <v>2599</v>
      </c>
      <c r="E3826" s="4">
        <v>1</v>
      </c>
      <c r="F3826" s="4">
        <v>5629</v>
      </c>
      <c r="G3826" s="4">
        <v>563</v>
      </c>
      <c r="H3826" s="4">
        <v>6192</v>
      </c>
    </row>
    <row r="3827" spans="1:8" ht="15.75">
      <c r="A3827" s="3" t="s">
        <v>15</v>
      </c>
      <c r="B3827" s="2" t="s">
        <v>2606</v>
      </c>
      <c r="C3827" s="2" t="s">
        <v>314</v>
      </c>
      <c r="D3827" s="2" t="s">
        <v>2607</v>
      </c>
      <c r="E3827" s="4">
        <v>110</v>
      </c>
      <c r="F3827" s="4">
        <v>292050</v>
      </c>
      <c r="G3827" s="4">
        <v>29205</v>
      </c>
      <c r="H3827" s="4">
        <v>321255</v>
      </c>
    </row>
    <row r="3828" spans="1:8" ht="15.75">
      <c r="A3828" s="3" t="s">
        <v>15</v>
      </c>
      <c r="B3828" s="2" t="s">
        <v>2614</v>
      </c>
      <c r="C3828" s="2" t="s">
        <v>318</v>
      </c>
      <c r="D3828" s="2" t="s">
        <v>2615</v>
      </c>
      <c r="E3828" s="4">
        <v>106</v>
      </c>
      <c r="F3828" s="4">
        <v>456648</v>
      </c>
      <c r="G3828" s="4">
        <v>45665</v>
      </c>
      <c r="H3828" s="4">
        <v>502313</v>
      </c>
    </row>
    <row r="3829" spans="1:8" ht="15.75">
      <c r="A3829" s="3" t="s">
        <v>15</v>
      </c>
      <c r="B3829" s="2" t="s">
        <v>2616</v>
      </c>
      <c r="C3829" s="2" t="s">
        <v>318</v>
      </c>
      <c r="D3829" s="2" t="s">
        <v>2617</v>
      </c>
      <c r="E3829" s="4">
        <v>2</v>
      </c>
      <c r="F3829" s="4">
        <v>10904</v>
      </c>
      <c r="G3829" s="4">
        <v>1090</v>
      </c>
      <c r="H3829" s="4">
        <v>11994</v>
      </c>
    </row>
    <row r="3830" spans="1:8" ht="15.75">
      <c r="A3830" s="3" t="s">
        <v>15</v>
      </c>
      <c r="B3830" s="2" t="s">
        <v>2618</v>
      </c>
      <c r="C3830" s="2" t="s">
        <v>318</v>
      </c>
      <c r="D3830" s="2" t="s">
        <v>2619</v>
      </c>
      <c r="E3830" s="4">
        <v>40</v>
      </c>
      <c r="F3830" s="4">
        <v>103000</v>
      </c>
      <c r="G3830" s="4">
        <v>10300</v>
      </c>
      <c r="H3830" s="4">
        <v>113300</v>
      </c>
    </row>
    <row r="3831" spans="1:8" ht="15.75">
      <c r="A3831" s="3" t="s">
        <v>15</v>
      </c>
      <c r="B3831" s="2" t="s">
        <v>2620</v>
      </c>
      <c r="C3831" s="2" t="s">
        <v>318</v>
      </c>
      <c r="D3831" s="2" t="s">
        <v>2621</v>
      </c>
      <c r="E3831" s="4">
        <v>4</v>
      </c>
      <c r="F3831" s="4">
        <v>26132</v>
      </c>
      <c r="G3831" s="4">
        <v>2613</v>
      </c>
      <c r="H3831" s="4">
        <v>28745</v>
      </c>
    </row>
    <row r="3832" spans="1:8" ht="15.75">
      <c r="A3832" s="3" t="s">
        <v>15</v>
      </c>
      <c r="B3832" s="2" t="s">
        <v>2622</v>
      </c>
      <c r="C3832" s="2" t="s">
        <v>318</v>
      </c>
      <c r="D3832" s="2" t="s">
        <v>2623</v>
      </c>
      <c r="E3832" s="4">
        <v>4</v>
      </c>
      <c r="F3832" s="4">
        <v>30708</v>
      </c>
      <c r="G3832" s="4">
        <v>3071</v>
      </c>
      <c r="H3832" s="4">
        <v>33779</v>
      </c>
    </row>
    <row r="3833" spans="1:8" ht="15.75">
      <c r="A3833" s="3" t="s">
        <v>15</v>
      </c>
      <c r="B3833" s="2" t="s">
        <v>2624</v>
      </c>
      <c r="C3833" s="2" t="s">
        <v>318</v>
      </c>
      <c r="D3833" s="2" t="s">
        <v>2625</v>
      </c>
      <c r="E3833" s="4">
        <v>70</v>
      </c>
      <c r="F3833" s="4">
        <v>198100</v>
      </c>
      <c r="G3833" s="4">
        <v>19810</v>
      </c>
      <c r="H3833" s="4">
        <v>217910</v>
      </c>
    </row>
    <row r="3834" spans="1:8" ht="15.75">
      <c r="A3834" s="3" t="s">
        <v>15</v>
      </c>
      <c r="B3834" s="2" t="s">
        <v>2628</v>
      </c>
      <c r="C3834" s="2" t="s">
        <v>318</v>
      </c>
      <c r="D3834" s="2" t="s">
        <v>2629</v>
      </c>
      <c r="E3834" s="4">
        <v>600</v>
      </c>
      <c r="F3834" s="4">
        <v>1851000</v>
      </c>
      <c r="G3834" s="4">
        <v>185100</v>
      </c>
      <c r="H3834" s="4">
        <v>2036100</v>
      </c>
    </row>
    <row r="3835" spans="1:8" ht="15.75">
      <c r="A3835" s="3" t="s">
        <v>15</v>
      </c>
      <c r="B3835" s="2" t="s">
        <v>2632</v>
      </c>
      <c r="C3835" s="2" t="s">
        <v>318</v>
      </c>
      <c r="D3835" s="2" t="s">
        <v>2633</v>
      </c>
      <c r="E3835" s="4">
        <v>100</v>
      </c>
      <c r="F3835" s="4">
        <v>359500</v>
      </c>
      <c r="G3835" s="4">
        <v>35950</v>
      </c>
      <c r="H3835" s="4">
        <v>395450</v>
      </c>
    </row>
    <row r="3836" spans="1:8" ht="15.75">
      <c r="A3836" s="3" t="s">
        <v>15</v>
      </c>
      <c r="B3836" s="2" t="s">
        <v>2638</v>
      </c>
      <c r="C3836" s="2" t="s">
        <v>2312</v>
      </c>
      <c r="D3836" s="2" t="s">
        <v>2639</v>
      </c>
      <c r="E3836" s="4">
        <v>100</v>
      </c>
      <c r="F3836" s="4">
        <v>705300</v>
      </c>
      <c r="G3836" s="4">
        <v>70530</v>
      </c>
      <c r="H3836" s="4">
        <v>775830</v>
      </c>
    </row>
    <row r="3837" spans="1:8" ht="15.75">
      <c r="A3837" s="3" t="s">
        <v>15</v>
      </c>
      <c r="B3837" s="2" t="s">
        <v>2650</v>
      </c>
      <c r="C3837" s="2" t="s">
        <v>294</v>
      </c>
      <c r="D3837" s="2" t="s">
        <v>2454</v>
      </c>
      <c r="E3837" s="4">
        <v>20</v>
      </c>
      <c r="F3837" s="4">
        <v>338000</v>
      </c>
      <c r="G3837" s="4">
        <v>33800</v>
      </c>
      <c r="H3837" s="4">
        <v>371800</v>
      </c>
    </row>
    <row r="3838" spans="1:8" ht="15.75">
      <c r="A3838" s="3" t="s">
        <v>15</v>
      </c>
      <c r="B3838" s="2" t="s">
        <v>2656</v>
      </c>
      <c r="C3838" s="2" t="s">
        <v>2312</v>
      </c>
      <c r="D3838" s="2" t="s">
        <v>2657</v>
      </c>
      <c r="E3838" s="4">
        <v>15</v>
      </c>
      <c r="F3838" s="4">
        <v>55575</v>
      </c>
      <c r="G3838" s="4">
        <v>5558</v>
      </c>
      <c r="H3838" s="4">
        <v>61133</v>
      </c>
    </row>
    <row r="3839" spans="1:8" ht="15.75">
      <c r="A3839" s="3" t="s">
        <v>15</v>
      </c>
      <c r="B3839" s="2" t="s">
        <v>2665</v>
      </c>
      <c r="C3839" s="2" t="s">
        <v>2664</v>
      </c>
      <c r="D3839" s="2" t="s">
        <v>2646</v>
      </c>
      <c r="E3839" s="4">
        <v>2</v>
      </c>
      <c r="F3839" s="4">
        <v>19600</v>
      </c>
      <c r="G3839" s="4">
        <v>1960</v>
      </c>
      <c r="H3839" s="4">
        <v>21560</v>
      </c>
    </row>
    <row r="3840" spans="1:8" ht="15.75">
      <c r="A3840" s="3" t="s">
        <v>15</v>
      </c>
      <c r="B3840" s="2" t="s">
        <v>2677</v>
      </c>
      <c r="C3840" s="2" t="s">
        <v>2664</v>
      </c>
      <c r="D3840" s="2" t="s">
        <v>2648</v>
      </c>
      <c r="E3840" s="4">
        <v>1</v>
      </c>
      <c r="F3840" s="4">
        <v>11400</v>
      </c>
      <c r="G3840" s="4">
        <v>1140</v>
      </c>
      <c r="H3840" s="4">
        <v>12540</v>
      </c>
    </row>
    <row r="3841" spans="1:8" ht="15.75">
      <c r="A3841" s="3" t="s">
        <v>15</v>
      </c>
      <c r="B3841" s="2" t="s">
        <v>2691</v>
      </c>
      <c r="C3841" s="2" t="s">
        <v>2668</v>
      </c>
      <c r="D3841" s="2" t="s">
        <v>2641</v>
      </c>
      <c r="E3841" s="4">
        <v>5</v>
      </c>
      <c r="F3841" s="4">
        <v>64000</v>
      </c>
      <c r="G3841" s="4">
        <v>6400</v>
      </c>
      <c r="H3841" s="4">
        <v>70400</v>
      </c>
    </row>
    <row r="3842" spans="1:8" ht="15.75">
      <c r="A3842" s="3" t="s">
        <v>15</v>
      </c>
      <c r="B3842" s="2" t="s">
        <v>2712</v>
      </c>
      <c r="C3842" s="2" t="s">
        <v>1267</v>
      </c>
      <c r="D3842" s="2" t="s">
        <v>2713</v>
      </c>
      <c r="E3842" s="4">
        <v>5</v>
      </c>
      <c r="F3842" s="4">
        <v>121065</v>
      </c>
      <c r="G3842" s="4">
        <v>12107</v>
      </c>
      <c r="H3842" s="4">
        <v>133172</v>
      </c>
    </row>
    <row r="3843" spans="1:8" ht="15.75">
      <c r="A3843" s="3" t="s">
        <v>15</v>
      </c>
      <c r="B3843" s="2" t="s">
        <v>2714</v>
      </c>
      <c r="C3843" s="2" t="s">
        <v>1267</v>
      </c>
      <c r="D3843" s="2" t="s">
        <v>2715</v>
      </c>
      <c r="E3843" s="4">
        <v>24</v>
      </c>
      <c r="F3843" s="4">
        <v>748512</v>
      </c>
      <c r="G3843" s="4">
        <v>74851</v>
      </c>
      <c r="H3843" s="4">
        <v>823363</v>
      </c>
    </row>
    <row r="3844" spans="1:8" ht="15.75">
      <c r="A3844" s="3" t="s">
        <v>15</v>
      </c>
      <c r="B3844" s="2" t="s">
        <v>2720</v>
      </c>
      <c r="C3844" s="2" t="s">
        <v>1267</v>
      </c>
      <c r="D3844" s="2" t="s">
        <v>2721</v>
      </c>
      <c r="E3844" s="4">
        <v>18</v>
      </c>
      <c r="F3844" s="4">
        <v>517014</v>
      </c>
      <c r="G3844" s="4">
        <v>51701</v>
      </c>
      <c r="H3844" s="4">
        <v>568715</v>
      </c>
    </row>
    <row r="3845" spans="1:8" ht="15.75">
      <c r="A3845" s="3" t="s">
        <v>15</v>
      </c>
      <c r="B3845" s="2" t="s">
        <v>2722</v>
      </c>
      <c r="C3845" s="2" t="s">
        <v>1267</v>
      </c>
      <c r="D3845" s="2" t="s">
        <v>2723</v>
      </c>
      <c r="E3845" s="4">
        <v>11</v>
      </c>
      <c r="F3845" s="4">
        <v>328350</v>
      </c>
      <c r="G3845" s="4">
        <v>32835</v>
      </c>
      <c r="H3845" s="4">
        <v>361185</v>
      </c>
    </row>
    <row r="3846" spans="1:8" ht="15.75">
      <c r="A3846" s="3" t="s">
        <v>15</v>
      </c>
      <c r="B3846" s="2" t="s">
        <v>2724</v>
      </c>
      <c r="C3846" s="2" t="s">
        <v>1267</v>
      </c>
      <c r="D3846" s="2" t="s">
        <v>2725</v>
      </c>
      <c r="E3846" s="4">
        <v>36</v>
      </c>
      <c r="F3846" s="4">
        <v>1372536</v>
      </c>
      <c r="G3846" s="4">
        <v>137254</v>
      </c>
      <c r="H3846" s="4">
        <v>1509790</v>
      </c>
    </row>
    <row r="3847" spans="1:8" ht="15.75">
      <c r="A3847" s="3" t="s">
        <v>15</v>
      </c>
      <c r="B3847" s="2" t="s">
        <v>2728</v>
      </c>
      <c r="C3847" s="2" t="s">
        <v>1267</v>
      </c>
      <c r="D3847" s="2" t="s">
        <v>2729</v>
      </c>
      <c r="E3847" s="4">
        <v>20</v>
      </c>
      <c r="F3847" s="4">
        <v>754860</v>
      </c>
      <c r="G3847" s="4">
        <v>75486</v>
      </c>
      <c r="H3847" s="4">
        <v>830346</v>
      </c>
    </row>
    <row r="3848" spans="1:8" ht="15.75">
      <c r="A3848" s="3" t="s">
        <v>15</v>
      </c>
      <c r="B3848" s="2" t="s">
        <v>2730</v>
      </c>
      <c r="C3848" s="2" t="s">
        <v>1267</v>
      </c>
      <c r="D3848" s="2" t="s">
        <v>2731</v>
      </c>
      <c r="E3848" s="4">
        <v>20</v>
      </c>
      <c r="F3848" s="4">
        <v>867600</v>
      </c>
      <c r="G3848" s="4">
        <v>86760</v>
      </c>
      <c r="H3848" s="4">
        <v>954360</v>
      </c>
    </row>
    <row r="3849" spans="1:8" ht="15.75">
      <c r="A3849" s="3" t="s">
        <v>15</v>
      </c>
      <c r="B3849" s="2" t="s">
        <v>2735</v>
      </c>
      <c r="C3849" s="2" t="s">
        <v>2732</v>
      </c>
      <c r="D3849" s="2" t="s">
        <v>2736</v>
      </c>
      <c r="E3849" s="4">
        <v>3</v>
      </c>
      <c r="F3849" s="4">
        <v>47271</v>
      </c>
      <c r="G3849" s="4">
        <v>4727</v>
      </c>
      <c r="H3849" s="4">
        <v>51998</v>
      </c>
    </row>
    <row r="3850" spans="1:8" ht="15.75">
      <c r="A3850" s="3" t="s">
        <v>15</v>
      </c>
      <c r="B3850" s="2" t="s">
        <v>2795</v>
      </c>
      <c r="C3850" s="2" t="s">
        <v>2794</v>
      </c>
      <c r="D3850" s="2" t="s">
        <v>2796</v>
      </c>
      <c r="E3850" s="4">
        <v>2</v>
      </c>
      <c r="F3850" s="4">
        <v>5164</v>
      </c>
      <c r="G3850" s="4">
        <v>516</v>
      </c>
      <c r="H3850" s="4">
        <v>5680</v>
      </c>
    </row>
    <row r="3851" spans="1:8" ht="15.75">
      <c r="A3851" s="3" t="s">
        <v>15</v>
      </c>
      <c r="B3851" s="2" t="s">
        <v>2805</v>
      </c>
      <c r="C3851" s="2" t="s">
        <v>2794</v>
      </c>
      <c r="D3851" s="2" t="s">
        <v>2806</v>
      </c>
      <c r="E3851" s="4">
        <v>2</v>
      </c>
      <c r="F3851" s="4">
        <v>2754</v>
      </c>
      <c r="G3851" s="4">
        <v>276</v>
      </c>
      <c r="H3851" s="4">
        <v>3030</v>
      </c>
    </row>
    <row r="3852" spans="1:8" ht="15.75">
      <c r="A3852" s="3" t="s">
        <v>15</v>
      </c>
      <c r="B3852" s="2" t="s">
        <v>2809</v>
      </c>
      <c r="C3852" s="2" t="s">
        <v>1443</v>
      </c>
      <c r="D3852" s="2" t="s">
        <v>2810</v>
      </c>
      <c r="E3852" s="4">
        <v>20</v>
      </c>
      <c r="F3852" s="4">
        <v>53100</v>
      </c>
      <c r="G3852" s="4">
        <v>5310</v>
      </c>
      <c r="H3852" s="4">
        <v>58410</v>
      </c>
    </row>
    <row r="3853" spans="1:8" ht="15.75">
      <c r="A3853" s="3" t="s">
        <v>15</v>
      </c>
      <c r="B3853" s="2" t="s">
        <v>2811</v>
      </c>
      <c r="C3853" s="2" t="s">
        <v>1443</v>
      </c>
      <c r="D3853" s="2" t="s">
        <v>2812</v>
      </c>
      <c r="E3853" s="4">
        <v>20</v>
      </c>
      <c r="F3853" s="4">
        <v>49560</v>
      </c>
      <c r="G3853" s="4">
        <v>4956</v>
      </c>
      <c r="H3853" s="4">
        <v>54516</v>
      </c>
    </row>
    <row r="3854" spans="1:8" ht="15.75">
      <c r="A3854" s="3" t="s">
        <v>15</v>
      </c>
      <c r="B3854" s="2" t="s">
        <v>2813</v>
      </c>
      <c r="C3854" s="2" t="s">
        <v>1443</v>
      </c>
      <c r="D3854" s="2" t="s">
        <v>2814</v>
      </c>
      <c r="E3854" s="4">
        <v>20</v>
      </c>
      <c r="F3854" s="4">
        <v>77360</v>
      </c>
      <c r="G3854" s="4">
        <v>7736</v>
      </c>
      <c r="H3854" s="4">
        <v>85096</v>
      </c>
    </row>
    <row r="3855" spans="1:8" ht="15.75">
      <c r="A3855" s="3" t="s">
        <v>15</v>
      </c>
      <c r="B3855" s="2" t="s">
        <v>2831</v>
      </c>
      <c r="C3855" s="2" t="s">
        <v>1401</v>
      </c>
      <c r="D3855" s="2" t="s">
        <v>2832</v>
      </c>
      <c r="E3855" s="4">
        <v>120</v>
      </c>
      <c r="F3855" s="4">
        <v>229800</v>
      </c>
      <c r="G3855" s="4">
        <v>22980</v>
      </c>
      <c r="H3855" s="4">
        <v>252780</v>
      </c>
    </row>
    <row r="3856" spans="1:8" ht="15.75">
      <c r="A3856" s="3" t="s">
        <v>15</v>
      </c>
      <c r="B3856" s="2" t="s">
        <v>2835</v>
      </c>
      <c r="C3856" s="2" t="s">
        <v>1401</v>
      </c>
      <c r="D3856" s="2" t="s">
        <v>2836</v>
      </c>
      <c r="E3856" s="4">
        <v>20</v>
      </c>
      <c r="F3856" s="4">
        <v>47630</v>
      </c>
      <c r="G3856" s="4">
        <v>4763</v>
      </c>
      <c r="H3856" s="4">
        <v>52393</v>
      </c>
    </row>
    <row r="3857" spans="1:8" ht="15.75">
      <c r="A3857" s="3" t="s">
        <v>15</v>
      </c>
      <c r="B3857" s="2" t="s">
        <v>2840</v>
      </c>
      <c r="C3857" s="2" t="s">
        <v>1401</v>
      </c>
      <c r="D3857" s="2" t="s">
        <v>2841</v>
      </c>
      <c r="E3857" s="4">
        <v>45</v>
      </c>
      <c r="F3857" s="4">
        <v>125340</v>
      </c>
      <c r="G3857" s="4">
        <v>12534</v>
      </c>
      <c r="H3857" s="4">
        <v>137874</v>
      </c>
    </row>
    <row r="3858" spans="1:8" ht="15.75">
      <c r="A3858" s="3" t="s">
        <v>15</v>
      </c>
      <c r="B3858" s="2" t="s">
        <v>2848</v>
      </c>
      <c r="C3858" s="2" t="s">
        <v>1401</v>
      </c>
      <c r="D3858" s="2" t="s">
        <v>2849</v>
      </c>
      <c r="E3858" s="4">
        <v>140</v>
      </c>
      <c r="F3858" s="4">
        <v>182560</v>
      </c>
      <c r="G3858" s="4">
        <v>18256</v>
      </c>
      <c r="H3858" s="4">
        <v>200816</v>
      </c>
    </row>
    <row r="3859" spans="1:8" ht="15.75">
      <c r="A3859" s="3" t="s">
        <v>15</v>
      </c>
      <c r="B3859" s="2" t="s">
        <v>2850</v>
      </c>
      <c r="C3859" s="2" t="s">
        <v>1401</v>
      </c>
      <c r="D3859" s="2" t="s">
        <v>2851</v>
      </c>
      <c r="E3859" s="4">
        <v>30</v>
      </c>
      <c r="F3859" s="4">
        <v>45390</v>
      </c>
      <c r="G3859" s="4">
        <v>4539</v>
      </c>
      <c r="H3859" s="4">
        <v>49929</v>
      </c>
    </row>
    <row r="3860" spans="1:8" ht="15.75">
      <c r="A3860" s="3" t="s">
        <v>15</v>
      </c>
      <c r="B3860" s="2" t="s">
        <v>2869</v>
      </c>
      <c r="C3860" s="2" t="s">
        <v>1405</v>
      </c>
      <c r="D3860" s="2" t="s">
        <v>2870</v>
      </c>
      <c r="E3860" s="4">
        <v>20</v>
      </c>
      <c r="F3860" s="4">
        <v>30800</v>
      </c>
      <c r="G3860" s="4">
        <v>3080</v>
      </c>
      <c r="H3860" s="4">
        <v>33880</v>
      </c>
    </row>
    <row r="3861" spans="1:8" ht="15.75">
      <c r="A3861" s="3" t="s">
        <v>15</v>
      </c>
      <c r="B3861" s="2" t="s">
        <v>2882</v>
      </c>
      <c r="C3861" s="2" t="s">
        <v>1412</v>
      </c>
      <c r="D3861" s="2" t="s">
        <v>2646</v>
      </c>
      <c r="E3861" s="4">
        <v>170</v>
      </c>
      <c r="F3861" s="4">
        <v>402050</v>
      </c>
      <c r="G3861" s="4">
        <v>40205</v>
      </c>
      <c r="H3861" s="4">
        <v>442255</v>
      </c>
    </row>
    <row r="3862" spans="1:8" ht="15.75">
      <c r="A3862" s="3" t="s">
        <v>15</v>
      </c>
      <c r="B3862" s="2" t="s">
        <v>2883</v>
      </c>
      <c r="C3862" s="2" t="s">
        <v>1412</v>
      </c>
      <c r="D3862" s="2" t="s">
        <v>2884</v>
      </c>
      <c r="E3862" s="4">
        <v>10</v>
      </c>
      <c r="F3862" s="4">
        <v>14690</v>
      </c>
      <c r="G3862" s="4">
        <v>1469</v>
      </c>
      <c r="H3862" s="4">
        <v>16159</v>
      </c>
    </row>
    <row r="3863" spans="1:8" ht="15.75">
      <c r="A3863" s="3" t="s">
        <v>15</v>
      </c>
      <c r="B3863" s="2" t="s">
        <v>2885</v>
      </c>
      <c r="C3863" s="2" t="s">
        <v>1412</v>
      </c>
      <c r="D3863" s="2" t="s">
        <v>2886</v>
      </c>
      <c r="E3863" s="4">
        <v>80</v>
      </c>
      <c r="F3863" s="4">
        <v>287440</v>
      </c>
      <c r="G3863" s="4">
        <v>28744</v>
      </c>
      <c r="H3863" s="4">
        <v>316184</v>
      </c>
    </row>
    <row r="3864" spans="1:8" ht="15.75">
      <c r="A3864" s="3" t="s">
        <v>15</v>
      </c>
      <c r="B3864" s="2" t="s">
        <v>2893</v>
      </c>
      <c r="C3864" s="2" t="s">
        <v>1412</v>
      </c>
      <c r="D3864" s="2" t="s">
        <v>2894</v>
      </c>
      <c r="E3864" s="4">
        <v>110</v>
      </c>
      <c r="F3864" s="4">
        <v>189310</v>
      </c>
      <c r="G3864" s="4">
        <v>18931</v>
      </c>
      <c r="H3864" s="4">
        <v>208241</v>
      </c>
    </row>
    <row r="3865" spans="1:8" ht="15.75">
      <c r="A3865" s="3" t="s">
        <v>15</v>
      </c>
      <c r="B3865" s="2" t="s">
        <v>2895</v>
      </c>
      <c r="C3865" s="2" t="s">
        <v>1412</v>
      </c>
      <c r="D3865" s="2" t="s">
        <v>2896</v>
      </c>
      <c r="E3865" s="4">
        <v>40</v>
      </c>
      <c r="F3865" s="4">
        <v>78960</v>
      </c>
      <c r="G3865" s="4">
        <v>7896</v>
      </c>
      <c r="H3865" s="4">
        <v>86856</v>
      </c>
    </row>
    <row r="3866" spans="1:8" ht="15.75">
      <c r="A3866" s="3" t="s">
        <v>15</v>
      </c>
      <c r="B3866" s="2" t="s">
        <v>2910</v>
      </c>
      <c r="C3866" s="2" t="s">
        <v>1417</v>
      </c>
      <c r="D3866" s="2" t="s">
        <v>2911</v>
      </c>
      <c r="E3866" s="4"/>
      <c r="F3866" s="4"/>
      <c r="G3866" s="4"/>
      <c r="H3866" s="4"/>
    </row>
    <row r="3867" spans="1:8" ht="15.75">
      <c r="A3867" s="3" t="s">
        <v>15</v>
      </c>
      <c r="B3867" s="2" t="s">
        <v>2912</v>
      </c>
      <c r="C3867" s="2" t="s">
        <v>1417</v>
      </c>
      <c r="D3867" s="2" t="s">
        <v>2913</v>
      </c>
      <c r="E3867" s="4">
        <v>490</v>
      </c>
      <c r="F3867" s="4">
        <v>683900</v>
      </c>
      <c r="G3867" s="4">
        <v>68390</v>
      </c>
      <c r="H3867" s="4">
        <v>752290</v>
      </c>
    </row>
    <row r="3868" spans="1:8" ht="15.75">
      <c r="A3868" s="3" t="s">
        <v>15</v>
      </c>
      <c r="B3868" s="2" t="s">
        <v>2916</v>
      </c>
      <c r="C3868" s="2" t="s">
        <v>1424</v>
      </c>
      <c r="D3868" s="2" t="s">
        <v>2917</v>
      </c>
      <c r="E3868" s="4">
        <v>40</v>
      </c>
      <c r="F3868" s="4">
        <v>101000</v>
      </c>
      <c r="G3868" s="4">
        <v>10100</v>
      </c>
      <c r="H3868" s="4">
        <v>111100</v>
      </c>
    </row>
    <row r="3869" spans="1:8" ht="15.75">
      <c r="A3869" s="3" t="s">
        <v>15</v>
      </c>
      <c r="B3869" s="2" t="s">
        <v>2920</v>
      </c>
      <c r="C3869" s="2" t="s">
        <v>1424</v>
      </c>
      <c r="D3869" s="2" t="s">
        <v>2921</v>
      </c>
      <c r="E3869" s="4">
        <v>20</v>
      </c>
      <c r="F3869" s="4">
        <v>74760</v>
      </c>
      <c r="G3869" s="4">
        <v>7476</v>
      </c>
      <c r="H3869" s="4">
        <v>82236</v>
      </c>
    </row>
    <row r="3870" spans="1:8" ht="15.75">
      <c r="A3870" s="3" t="s">
        <v>15</v>
      </c>
      <c r="B3870" s="2" t="s">
        <v>2928</v>
      </c>
      <c r="C3870" s="2" t="s">
        <v>2781</v>
      </c>
      <c r="D3870" s="2" t="s">
        <v>2929</v>
      </c>
      <c r="E3870" s="4">
        <v>5</v>
      </c>
      <c r="F3870" s="4">
        <v>12185</v>
      </c>
      <c r="G3870" s="4">
        <v>1219</v>
      </c>
      <c r="H3870" s="4">
        <v>13404</v>
      </c>
    </row>
    <row r="3871" spans="1:8" ht="15.75">
      <c r="A3871" s="3" t="s">
        <v>15</v>
      </c>
      <c r="B3871" s="2" t="s">
        <v>2930</v>
      </c>
      <c r="C3871" s="2" t="s">
        <v>2781</v>
      </c>
      <c r="D3871" s="2" t="s">
        <v>2931</v>
      </c>
      <c r="E3871" s="4">
        <v>25</v>
      </c>
      <c r="F3871" s="4">
        <v>76850</v>
      </c>
      <c r="G3871" s="4">
        <v>7685</v>
      </c>
      <c r="H3871" s="4">
        <v>84535</v>
      </c>
    </row>
    <row r="3872" spans="1:8" ht="15.75">
      <c r="A3872" s="3" t="s">
        <v>15</v>
      </c>
      <c r="B3872" s="2" t="s">
        <v>2932</v>
      </c>
      <c r="C3872" s="2" t="s">
        <v>2781</v>
      </c>
      <c r="D3872" s="2" t="s">
        <v>2933</v>
      </c>
      <c r="E3872" s="4">
        <v>25</v>
      </c>
      <c r="F3872" s="4">
        <v>91225</v>
      </c>
      <c r="G3872" s="4">
        <v>9123</v>
      </c>
      <c r="H3872" s="4">
        <v>100348</v>
      </c>
    </row>
    <row r="3873" spans="1:8" ht="15.75">
      <c r="A3873" s="3" t="s">
        <v>15</v>
      </c>
      <c r="B3873" s="2" t="s">
        <v>2934</v>
      </c>
      <c r="C3873" s="2" t="s">
        <v>2781</v>
      </c>
      <c r="D3873" s="2" t="s">
        <v>2935</v>
      </c>
      <c r="E3873" s="4">
        <v>25</v>
      </c>
      <c r="F3873" s="4">
        <v>107155</v>
      </c>
      <c r="G3873" s="4">
        <v>10716</v>
      </c>
      <c r="H3873" s="4">
        <v>117871</v>
      </c>
    </row>
    <row r="3874" spans="1:8" ht="15.75">
      <c r="A3874" s="3" t="s">
        <v>15</v>
      </c>
      <c r="B3874" s="2" t="s">
        <v>3866</v>
      </c>
      <c r="C3874" s="2" t="s">
        <v>1426</v>
      </c>
      <c r="D3874" s="2" t="s">
        <v>3867</v>
      </c>
      <c r="E3874" s="4">
        <v>450</v>
      </c>
      <c r="F3874" s="4">
        <v>497500</v>
      </c>
      <c r="G3874" s="4">
        <v>49750</v>
      </c>
      <c r="H3874" s="4">
        <v>547250</v>
      </c>
    </row>
    <row r="3875" spans="1:8" ht="15.75">
      <c r="A3875" s="3" t="s">
        <v>15</v>
      </c>
      <c r="B3875" s="2" t="s">
        <v>3870</v>
      </c>
      <c r="C3875" s="2" t="s">
        <v>1426</v>
      </c>
      <c r="D3875" s="2" t="s">
        <v>3871</v>
      </c>
      <c r="E3875" s="4">
        <v>160</v>
      </c>
      <c r="F3875" s="4">
        <v>189740</v>
      </c>
      <c r="G3875" s="4">
        <v>18974</v>
      </c>
      <c r="H3875" s="4">
        <v>208714</v>
      </c>
    </row>
    <row r="3876" spans="1:8" ht="15.75">
      <c r="A3876" s="3" t="s">
        <v>15</v>
      </c>
      <c r="B3876" s="2" t="s">
        <v>3872</v>
      </c>
      <c r="C3876" s="2" t="s">
        <v>1426</v>
      </c>
      <c r="D3876" s="2" t="s">
        <v>3873</v>
      </c>
      <c r="E3876" s="4">
        <v>520</v>
      </c>
      <c r="F3876" s="4">
        <v>673200</v>
      </c>
      <c r="G3876" s="4">
        <v>67320</v>
      </c>
      <c r="H3876" s="4">
        <v>740520</v>
      </c>
    </row>
    <row r="3877" spans="1:8" ht="15.75">
      <c r="A3877" s="3" t="s">
        <v>15</v>
      </c>
      <c r="B3877" s="2" t="s">
        <v>6418</v>
      </c>
      <c r="C3877" s="2" t="s">
        <v>1426</v>
      </c>
      <c r="D3877" s="2" t="s">
        <v>6419</v>
      </c>
      <c r="E3877" s="4">
        <v>30</v>
      </c>
      <c r="F3877" s="4">
        <v>62130</v>
      </c>
      <c r="G3877" s="4">
        <v>6213</v>
      </c>
      <c r="H3877" s="4">
        <v>68343</v>
      </c>
    </row>
    <row r="3878" spans="1:8" ht="15.75">
      <c r="A3878" s="3" t="s">
        <v>15</v>
      </c>
      <c r="B3878" s="2" t="s">
        <v>3876</v>
      </c>
      <c r="C3878" s="2" t="s">
        <v>1433</v>
      </c>
      <c r="D3878" s="2" t="s">
        <v>3877</v>
      </c>
      <c r="E3878" s="4">
        <v>360</v>
      </c>
      <c r="F3878" s="4">
        <v>639210</v>
      </c>
      <c r="G3878" s="4">
        <v>63921</v>
      </c>
      <c r="H3878" s="4">
        <v>703131</v>
      </c>
    </row>
    <row r="3879" spans="1:8" ht="15.75">
      <c r="A3879" s="3" t="s">
        <v>15</v>
      </c>
      <c r="B3879" s="2" t="s">
        <v>3878</v>
      </c>
      <c r="C3879" s="2" t="s">
        <v>1433</v>
      </c>
      <c r="D3879" s="2" t="s">
        <v>3879</v>
      </c>
      <c r="E3879" s="4">
        <v>10</v>
      </c>
      <c r="F3879" s="4">
        <v>23340</v>
      </c>
      <c r="G3879" s="4">
        <v>2334</v>
      </c>
      <c r="H3879" s="4">
        <v>25674</v>
      </c>
    </row>
    <row r="3880" spans="1:8" ht="15.75">
      <c r="A3880" s="3" t="s">
        <v>15</v>
      </c>
      <c r="B3880" s="2" t="s">
        <v>3880</v>
      </c>
      <c r="C3880" s="2" t="s">
        <v>1433</v>
      </c>
      <c r="D3880" s="2" t="s">
        <v>3881</v>
      </c>
      <c r="E3880" s="4">
        <v>2525</v>
      </c>
      <c r="F3880" s="4">
        <v>2540175</v>
      </c>
      <c r="G3880" s="4">
        <v>254018</v>
      </c>
      <c r="H3880" s="4">
        <v>2794193</v>
      </c>
    </row>
    <row r="3881" spans="1:8" ht="15.75">
      <c r="A3881" s="3" t="s">
        <v>15</v>
      </c>
      <c r="B3881" s="2" t="s">
        <v>3886</v>
      </c>
      <c r="C3881" s="2" t="s">
        <v>1433</v>
      </c>
      <c r="D3881" s="2" t="s">
        <v>3887</v>
      </c>
      <c r="E3881" s="4">
        <v>350</v>
      </c>
      <c r="F3881" s="4">
        <v>391500</v>
      </c>
      <c r="G3881" s="4">
        <v>39150</v>
      </c>
      <c r="H3881" s="4">
        <v>430650</v>
      </c>
    </row>
    <row r="3882" spans="1:8" ht="15.75">
      <c r="A3882" s="3" t="s">
        <v>15</v>
      </c>
      <c r="B3882" s="2" t="s">
        <v>3888</v>
      </c>
      <c r="C3882" s="2" t="s">
        <v>1433</v>
      </c>
      <c r="D3882" s="2" t="s">
        <v>3889</v>
      </c>
      <c r="E3882" s="4">
        <v>2028</v>
      </c>
      <c r="F3882" s="4">
        <v>2490766</v>
      </c>
      <c r="G3882" s="4">
        <v>249077</v>
      </c>
      <c r="H3882" s="4">
        <v>2739843</v>
      </c>
    </row>
    <row r="3883" spans="1:8" ht="15.75">
      <c r="A3883" s="3" t="s">
        <v>15</v>
      </c>
      <c r="B3883" s="2" t="s">
        <v>3890</v>
      </c>
      <c r="C3883" s="2" t="s">
        <v>1433</v>
      </c>
      <c r="D3883" s="2" t="s">
        <v>3891</v>
      </c>
      <c r="E3883" s="4">
        <v>120</v>
      </c>
      <c r="F3883" s="4">
        <v>203160</v>
      </c>
      <c r="G3883" s="4">
        <v>20316</v>
      </c>
      <c r="H3883" s="4">
        <v>223476</v>
      </c>
    </row>
    <row r="3884" spans="1:8" ht="15.75">
      <c r="A3884" s="3" t="s">
        <v>15</v>
      </c>
      <c r="B3884" s="2" t="s">
        <v>3892</v>
      </c>
      <c r="C3884" s="2" t="s">
        <v>1433</v>
      </c>
      <c r="D3884" s="2" t="s">
        <v>3893</v>
      </c>
      <c r="E3884" s="4">
        <v>90</v>
      </c>
      <c r="F3884" s="4">
        <v>155520</v>
      </c>
      <c r="G3884" s="4">
        <v>15552</v>
      </c>
      <c r="H3884" s="4">
        <v>171072</v>
      </c>
    </row>
    <row r="3885" spans="1:8" ht="15.75">
      <c r="A3885" s="3" t="s">
        <v>15</v>
      </c>
      <c r="B3885" s="2" t="s">
        <v>6426</v>
      </c>
      <c r="C3885" s="2" t="s">
        <v>1401</v>
      </c>
      <c r="D3885" s="2" t="s">
        <v>2328</v>
      </c>
      <c r="E3885" s="4">
        <v>15</v>
      </c>
      <c r="F3885" s="4">
        <v>156000</v>
      </c>
      <c r="G3885" s="4">
        <v>15600</v>
      </c>
      <c r="H3885" s="4">
        <v>171600</v>
      </c>
    </row>
    <row r="3886" spans="1:8" ht="15.75">
      <c r="A3886" s="3" t="s">
        <v>15</v>
      </c>
      <c r="B3886" s="2" t="s">
        <v>3971</v>
      </c>
      <c r="C3886" s="2" t="s">
        <v>3968</v>
      </c>
      <c r="D3886" s="2" t="s">
        <v>3972</v>
      </c>
      <c r="E3886" s="4">
        <v>1200</v>
      </c>
      <c r="F3886" s="4">
        <v>1548000</v>
      </c>
      <c r="G3886" s="4">
        <v>154800</v>
      </c>
      <c r="H3886" s="4">
        <v>1702800</v>
      </c>
    </row>
    <row r="3887" spans="1:8" ht="15.75">
      <c r="A3887" s="3" t="s">
        <v>15</v>
      </c>
      <c r="B3887" s="2" t="s">
        <v>3978</v>
      </c>
      <c r="C3887" s="2" t="s">
        <v>3975</v>
      </c>
      <c r="D3887" s="2" t="s">
        <v>3979</v>
      </c>
      <c r="E3887" s="4">
        <v>10100</v>
      </c>
      <c r="F3887" s="4">
        <v>12060000</v>
      </c>
      <c r="G3887" s="4">
        <v>1206000</v>
      </c>
      <c r="H3887" s="4">
        <v>13266000</v>
      </c>
    </row>
    <row r="3888" spans="1:8" ht="15.75">
      <c r="A3888" s="3" t="s">
        <v>15</v>
      </c>
      <c r="B3888" s="2" t="s">
        <v>4001</v>
      </c>
      <c r="C3888" s="2" t="s">
        <v>4000</v>
      </c>
      <c r="D3888" s="2" t="s">
        <v>4002</v>
      </c>
      <c r="E3888" s="4">
        <v>99990</v>
      </c>
      <c r="F3888" s="4">
        <v>95500399</v>
      </c>
      <c r="G3888" s="4">
        <v>9550038</v>
      </c>
      <c r="H3888" s="4">
        <v>105050437</v>
      </c>
    </row>
    <row r="3889" spans="1:8" ht="15.75">
      <c r="A3889" s="3" t="s">
        <v>15</v>
      </c>
      <c r="B3889" s="2" t="s">
        <v>4497</v>
      </c>
      <c r="C3889" s="2" t="s">
        <v>4496</v>
      </c>
      <c r="D3889" s="2" t="s">
        <v>4498</v>
      </c>
      <c r="E3889" s="4">
        <v>1200</v>
      </c>
      <c r="F3889" s="4">
        <v>365000</v>
      </c>
      <c r="G3889" s="4">
        <v>36500</v>
      </c>
      <c r="H3889" s="4">
        <v>401500</v>
      </c>
    </row>
    <row r="3890" spans="1:8" ht="15.75">
      <c r="A3890" s="3" t="s">
        <v>15</v>
      </c>
      <c r="B3890" s="2" t="s">
        <v>6443</v>
      </c>
      <c r="C3890" s="2" t="s">
        <v>4499</v>
      </c>
      <c r="D3890" s="2" t="s">
        <v>4502</v>
      </c>
      <c r="E3890" s="4">
        <v>48</v>
      </c>
      <c r="F3890" s="4">
        <v>120000</v>
      </c>
      <c r="G3890" s="4">
        <v>12000</v>
      </c>
      <c r="H3890" s="4">
        <v>132000</v>
      </c>
    </row>
    <row r="3891" spans="1:8" ht="15.75">
      <c r="A3891" s="3" t="s">
        <v>15</v>
      </c>
      <c r="B3891" s="2" t="s">
        <v>4508</v>
      </c>
      <c r="C3891" s="2" t="s">
        <v>4507</v>
      </c>
      <c r="D3891" s="2" t="s">
        <v>4509</v>
      </c>
      <c r="E3891" s="4">
        <v>52</v>
      </c>
      <c r="F3891" s="4">
        <v>160000</v>
      </c>
      <c r="G3891" s="4">
        <v>16000</v>
      </c>
      <c r="H3891" s="4">
        <v>176000</v>
      </c>
    </row>
    <row r="3892" spans="1:8" ht="15.75">
      <c r="A3892" s="3" t="s">
        <v>15</v>
      </c>
      <c r="B3892" s="2" t="s">
        <v>6444</v>
      </c>
      <c r="C3892" s="2" t="s">
        <v>4510</v>
      </c>
      <c r="D3892" s="2" t="s">
        <v>4512</v>
      </c>
      <c r="E3892" s="4">
        <v>50</v>
      </c>
      <c r="F3892" s="4">
        <v>199091</v>
      </c>
      <c r="G3892" s="4">
        <v>19909</v>
      </c>
      <c r="H3892" s="4">
        <v>219000</v>
      </c>
    </row>
    <row r="3893" spans="1:8" ht="15.75">
      <c r="A3893" s="3" t="s">
        <v>15</v>
      </c>
      <c r="B3893" s="2" t="s">
        <v>4529</v>
      </c>
      <c r="C3893" s="2" t="s">
        <v>4526</v>
      </c>
      <c r="D3893" s="2" t="s">
        <v>4530</v>
      </c>
      <c r="E3893" s="4">
        <v>446</v>
      </c>
      <c r="F3893" s="4">
        <v>4468920</v>
      </c>
      <c r="G3893" s="4">
        <v>446892</v>
      </c>
      <c r="H3893" s="4">
        <v>4915812</v>
      </c>
    </row>
    <row r="3894" spans="1:8" ht="15.75">
      <c r="A3894" s="3" t="s">
        <v>15</v>
      </c>
      <c r="B3894" s="2" t="s">
        <v>4534</v>
      </c>
      <c r="C3894" s="2" t="s">
        <v>4533</v>
      </c>
      <c r="D3894" s="2" t="s">
        <v>4535</v>
      </c>
      <c r="E3894" s="4">
        <v>548</v>
      </c>
      <c r="F3894" s="4">
        <v>7874760</v>
      </c>
      <c r="G3894" s="4">
        <v>787476</v>
      </c>
      <c r="H3894" s="4">
        <v>8662236</v>
      </c>
    </row>
    <row r="3895" spans="1:8" ht="15.75">
      <c r="A3895" s="3" t="s">
        <v>15</v>
      </c>
      <c r="B3895" s="2" t="s">
        <v>4537</v>
      </c>
      <c r="C3895" s="2" t="s">
        <v>4536</v>
      </c>
      <c r="D3895" s="2" t="s">
        <v>4538</v>
      </c>
      <c r="E3895" s="4">
        <v>25</v>
      </c>
      <c r="F3895" s="4">
        <v>580750</v>
      </c>
      <c r="G3895" s="4">
        <v>58075</v>
      </c>
      <c r="H3895" s="4">
        <v>638825</v>
      </c>
    </row>
    <row r="3896" spans="1:8" ht="15.75">
      <c r="A3896" s="3" t="s">
        <v>15</v>
      </c>
      <c r="B3896" s="2" t="s">
        <v>4543</v>
      </c>
      <c r="C3896" s="2" t="s">
        <v>4542</v>
      </c>
      <c r="D3896" s="2" t="s">
        <v>4544</v>
      </c>
      <c r="E3896" s="4">
        <v>11</v>
      </c>
      <c r="F3896" s="4">
        <v>132330</v>
      </c>
      <c r="G3896" s="4">
        <v>13233</v>
      </c>
      <c r="H3896" s="4">
        <v>145563</v>
      </c>
    </row>
    <row r="3897" spans="1:8" ht="15.75">
      <c r="A3897" s="3" t="s">
        <v>15</v>
      </c>
      <c r="B3897" s="2" t="s">
        <v>4546</v>
      </c>
      <c r="C3897" s="2" t="s">
        <v>4545</v>
      </c>
      <c r="D3897" s="2" t="s">
        <v>4547</v>
      </c>
      <c r="E3897" s="4">
        <v>270</v>
      </c>
      <c r="F3897" s="4">
        <v>5983200</v>
      </c>
      <c r="G3897" s="4">
        <v>598320</v>
      </c>
      <c r="H3897" s="4">
        <v>6581520</v>
      </c>
    </row>
    <row r="3898" spans="1:8" ht="15.75">
      <c r="A3898" s="3" t="s">
        <v>15</v>
      </c>
      <c r="B3898" s="2" t="s">
        <v>4554</v>
      </c>
      <c r="C3898" s="2" t="s">
        <v>4553</v>
      </c>
      <c r="D3898" s="2" t="s">
        <v>4555</v>
      </c>
      <c r="E3898" s="4">
        <v>462</v>
      </c>
      <c r="F3898" s="4">
        <v>4486020</v>
      </c>
      <c r="G3898" s="4">
        <v>448602</v>
      </c>
      <c r="H3898" s="4">
        <v>4934622</v>
      </c>
    </row>
    <row r="3899" spans="1:8" ht="15.75">
      <c r="A3899" s="3" t="s">
        <v>15</v>
      </c>
      <c r="B3899" s="2" t="s">
        <v>4576</v>
      </c>
      <c r="C3899" s="2" t="s">
        <v>4575</v>
      </c>
      <c r="D3899" s="2" t="s">
        <v>4577</v>
      </c>
      <c r="E3899" s="4">
        <v>16</v>
      </c>
      <c r="F3899" s="4">
        <v>238240</v>
      </c>
      <c r="G3899" s="4">
        <v>23824</v>
      </c>
      <c r="H3899" s="4">
        <v>262064</v>
      </c>
    </row>
    <row r="3900" spans="1:8" ht="15.75">
      <c r="A3900" s="3" t="s">
        <v>15</v>
      </c>
      <c r="B3900" s="2" t="s">
        <v>4597</v>
      </c>
      <c r="C3900" s="2" t="s">
        <v>4594</v>
      </c>
      <c r="D3900" s="2" t="s">
        <v>4598</v>
      </c>
      <c r="E3900" s="4">
        <v>940</v>
      </c>
      <c r="F3900" s="4">
        <v>12812200</v>
      </c>
      <c r="G3900" s="4">
        <v>1281220</v>
      </c>
      <c r="H3900" s="4">
        <v>14093420</v>
      </c>
    </row>
    <row r="3901" spans="1:8" ht="15.75">
      <c r="A3901" s="3" t="s">
        <v>15</v>
      </c>
      <c r="B3901" s="2" t="s">
        <v>4603</v>
      </c>
      <c r="C3901" s="2" t="s">
        <v>4602</v>
      </c>
      <c r="D3901" s="2" t="s">
        <v>4604</v>
      </c>
      <c r="E3901" s="4">
        <v>220</v>
      </c>
      <c r="F3901" s="4">
        <v>4136000</v>
      </c>
      <c r="G3901" s="4">
        <v>413600</v>
      </c>
      <c r="H3901" s="4">
        <v>4549600</v>
      </c>
    </row>
    <row r="3902" spans="1:8" ht="15.75">
      <c r="A3902" s="3" t="s">
        <v>15</v>
      </c>
      <c r="B3902" s="2" t="s">
        <v>4609</v>
      </c>
      <c r="C3902" s="2" t="s">
        <v>4608</v>
      </c>
      <c r="D3902" s="2" t="s">
        <v>4610</v>
      </c>
      <c r="E3902" s="4">
        <v>90</v>
      </c>
      <c r="F3902" s="4">
        <v>2478600</v>
      </c>
      <c r="G3902" s="4">
        <v>247860</v>
      </c>
      <c r="H3902" s="4">
        <v>2726460</v>
      </c>
    </row>
    <row r="3903" spans="1:8" ht="15.75">
      <c r="A3903" s="3" t="s">
        <v>15</v>
      </c>
      <c r="B3903" s="2" t="s">
        <v>4615</v>
      </c>
      <c r="C3903" s="2" t="s">
        <v>4614</v>
      </c>
      <c r="D3903" s="2" t="s">
        <v>4616</v>
      </c>
      <c r="E3903" s="4">
        <v>25</v>
      </c>
      <c r="F3903" s="4">
        <v>694750</v>
      </c>
      <c r="G3903" s="4">
        <v>69475</v>
      </c>
      <c r="H3903" s="4">
        <v>764225</v>
      </c>
    </row>
    <row r="3904" spans="1:8" ht="15.75">
      <c r="A3904" s="3" t="s">
        <v>15</v>
      </c>
      <c r="B3904" s="2" t="s">
        <v>4621</v>
      </c>
      <c r="C3904" s="2" t="s">
        <v>4620</v>
      </c>
      <c r="D3904" s="2" t="s">
        <v>4622</v>
      </c>
      <c r="E3904" s="4">
        <v>850</v>
      </c>
      <c r="F3904" s="4">
        <v>10531500</v>
      </c>
      <c r="G3904" s="4">
        <v>1053150</v>
      </c>
      <c r="H3904" s="4">
        <v>11584650</v>
      </c>
    </row>
    <row r="3905" spans="1:8" ht="15.75">
      <c r="A3905" s="3" t="s">
        <v>15</v>
      </c>
      <c r="B3905" s="2" t="s">
        <v>4627</v>
      </c>
      <c r="C3905" s="2" t="s">
        <v>4626</v>
      </c>
      <c r="D3905" s="2" t="s">
        <v>4628</v>
      </c>
      <c r="E3905" s="4">
        <v>25</v>
      </c>
      <c r="F3905" s="4">
        <v>312750</v>
      </c>
      <c r="G3905" s="4">
        <v>31275</v>
      </c>
      <c r="H3905" s="4">
        <v>344025</v>
      </c>
    </row>
    <row r="3906" spans="1:8" ht="15.75">
      <c r="A3906" s="3" t="s">
        <v>15</v>
      </c>
      <c r="B3906" s="2" t="s">
        <v>4634</v>
      </c>
      <c r="C3906" s="2" t="s">
        <v>4632</v>
      </c>
      <c r="D3906" s="2" t="s">
        <v>4635</v>
      </c>
      <c r="E3906" s="4">
        <v>320</v>
      </c>
      <c r="F3906" s="4">
        <v>4388230</v>
      </c>
      <c r="G3906" s="4">
        <v>438823</v>
      </c>
      <c r="H3906" s="4">
        <v>4827053</v>
      </c>
    </row>
    <row r="3907" spans="1:8" ht="15.75">
      <c r="A3907" s="3" t="s">
        <v>15</v>
      </c>
      <c r="B3907" s="2" t="s">
        <v>6141</v>
      </c>
      <c r="C3907" s="2" t="s">
        <v>6142</v>
      </c>
      <c r="D3907" s="2" t="s">
        <v>6143</v>
      </c>
      <c r="E3907" s="4">
        <v>22</v>
      </c>
      <c r="F3907" s="4">
        <v>792000</v>
      </c>
      <c r="G3907" s="4">
        <v>79200</v>
      </c>
      <c r="H3907" s="4">
        <v>871200</v>
      </c>
    </row>
    <row r="3908" spans="1:8" ht="15.75">
      <c r="A3908" s="3" t="s">
        <v>15</v>
      </c>
      <c r="B3908" s="2" t="s">
        <v>6329</v>
      </c>
      <c r="C3908" s="2" t="s">
        <v>6330</v>
      </c>
      <c r="D3908" s="2" t="s">
        <v>1477</v>
      </c>
      <c r="E3908" s="4">
        <v>18</v>
      </c>
      <c r="F3908" s="4">
        <v>1415000</v>
      </c>
      <c r="G3908" s="4">
        <v>141500</v>
      </c>
      <c r="H3908" s="4">
        <v>1556500</v>
      </c>
    </row>
    <row r="3909" spans="1:8" ht="15.75">
      <c r="A3909" s="3" t="s">
        <v>15</v>
      </c>
      <c r="B3909" s="2" t="s">
        <v>6144</v>
      </c>
      <c r="C3909" s="2" t="s">
        <v>6145</v>
      </c>
      <c r="D3909" s="2" t="s">
        <v>6146</v>
      </c>
      <c r="E3909" s="4">
        <v>-23</v>
      </c>
      <c r="F3909" s="4">
        <v>-1420700</v>
      </c>
      <c r="G3909" s="4">
        <v>-142070</v>
      </c>
      <c r="H3909" s="4">
        <v>-1562770</v>
      </c>
    </row>
    <row r="3910" spans="1:8" ht="15.75">
      <c r="A3910" s="3" t="s">
        <v>15</v>
      </c>
      <c r="B3910" s="2" t="s">
        <v>6147</v>
      </c>
      <c r="C3910" s="2" t="s">
        <v>6148</v>
      </c>
      <c r="D3910" s="2" t="s">
        <v>6149</v>
      </c>
      <c r="E3910" s="4">
        <v>3</v>
      </c>
      <c r="F3910" s="4">
        <v>188700</v>
      </c>
      <c r="G3910" s="4">
        <v>18870</v>
      </c>
      <c r="H3910" s="4">
        <v>207570</v>
      </c>
    </row>
    <row r="3911" spans="1:8" ht="15.75">
      <c r="A3911" s="3" t="s">
        <v>15</v>
      </c>
      <c r="B3911" s="2" t="s">
        <v>6331</v>
      </c>
      <c r="C3911" s="2" t="s">
        <v>6332</v>
      </c>
      <c r="D3911" s="2"/>
      <c r="E3911" s="4">
        <v>8</v>
      </c>
      <c r="F3911" s="4">
        <v>750240</v>
      </c>
      <c r="G3911" s="4">
        <v>75024</v>
      </c>
      <c r="H3911" s="4">
        <v>825264</v>
      </c>
    </row>
    <row r="3912" spans="1:8" ht="15.75">
      <c r="A3912" s="3" t="s">
        <v>15</v>
      </c>
      <c r="B3912" s="2" t="s">
        <v>6457</v>
      </c>
      <c r="C3912" s="2" t="s">
        <v>6397</v>
      </c>
      <c r="D3912" s="2"/>
      <c r="E3912" s="4">
        <v>7</v>
      </c>
      <c r="F3912" s="4">
        <v>883120</v>
      </c>
      <c r="G3912" s="4">
        <v>88312</v>
      </c>
      <c r="H3912" s="4">
        <v>971432</v>
      </c>
    </row>
    <row r="3913" spans="1:8" ht="15.75">
      <c r="A3913" s="3" t="s">
        <v>15</v>
      </c>
      <c r="B3913" s="2" t="s">
        <v>6309</v>
      </c>
      <c r="C3913" s="2" t="s">
        <v>6310</v>
      </c>
      <c r="D3913" s="2" t="s">
        <v>6311</v>
      </c>
      <c r="E3913" s="4">
        <v>-10</v>
      </c>
      <c r="F3913" s="4">
        <v>-676800</v>
      </c>
      <c r="G3913" s="4">
        <v>-67680</v>
      </c>
      <c r="H3913" s="4">
        <v>-744480</v>
      </c>
    </row>
    <row r="3914" spans="1:8" ht="15.75">
      <c r="A3914" s="3" t="s">
        <v>15</v>
      </c>
      <c r="B3914" s="2" t="s">
        <v>6335</v>
      </c>
      <c r="C3914" s="2" t="s">
        <v>6336</v>
      </c>
      <c r="D3914" s="2"/>
      <c r="E3914" s="4">
        <v>1</v>
      </c>
      <c r="F3914" s="4">
        <v>57000</v>
      </c>
      <c r="G3914" s="4">
        <v>5700</v>
      </c>
      <c r="H3914" s="4">
        <v>62700</v>
      </c>
    </row>
    <row r="3915" spans="1:8" ht="15.75">
      <c r="A3915" s="3" t="s">
        <v>15</v>
      </c>
      <c r="B3915" s="2" t="s">
        <v>6157</v>
      </c>
      <c r="C3915" s="2" t="s">
        <v>6158</v>
      </c>
      <c r="D3915" s="2" t="s">
        <v>6159</v>
      </c>
      <c r="E3915" s="4">
        <v>12</v>
      </c>
      <c r="F3915" s="4">
        <v>1684800</v>
      </c>
      <c r="G3915" s="4">
        <v>168480</v>
      </c>
      <c r="H3915" s="4">
        <v>1853280</v>
      </c>
    </row>
    <row r="3916" spans="1:8" ht="15.75">
      <c r="A3916" s="3" t="s">
        <v>15</v>
      </c>
      <c r="B3916" s="2" t="s">
        <v>6160</v>
      </c>
      <c r="C3916" s="2" t="s">
        <v>6161</v>
      </c>
      <c r="D3916" s="2" t="s">
        <v>6162</v>
      </c>
      <c r="E3916" s="4">
        <v>7</v>
      </c>
      <c r="F3916" s="4">
        <v>885708</v>
      </c>
      <c r="G3916" s="4">
        <v>88571</v>
      </c>
      <c r="H3916" s="4">
        <v>974279</v>
      </c>
    </row>
    <row r="3917" spans="1:8" ht="15.75">
      <c r="A3917" s="3" t="s">
        <v>15</v>
      </c>
      <c r="B3917" s="2" t="s">
        <v>6307</v>
      </c>
      <c r="C3917" s="2" t="s">
        <v>6308</v>
      </c>
      <c r="D3917" s="2"/>
      <c r="E3917" s="4">
        <v>6</v>
      </c>
      <c r="F3917" s="4">
        <v>43200</v>
      </c>
      <c r="G3917" s="4">
        <v>4320</v>
      </c>
      <c r="H3917" s="4">
        <v>47520</v>
      </c>
    </row>
    <row r="3918" spans="1:8" ht="15.75">
      <c r="A3918" s="3" t="s">
        <v>15</v>
      </c>
      <c r="B3918" s="2" t="s">
        <v>4640</v>
      </c>
      <c r="C3918" s="2" t="s">
        <v>4639</v>
      </c>
      <c r="D3918" s="2"/>
      <c r="E3918" s="4">
        <v>294</v>
      </c>
      <c r="F3918" s="4">
        <v>2174800</v>
      </c>
      <c r="G3918" s="4">
        <v>217480</v>
      </c>
      <c r="H3918" s="4">
        <v>2392280</v>
      </c>
    </row>
    <row r="3919" spans="1:8" ht="15.75">
      <c r="A3919" s="3" t="s">
        <v>15</v>
      </c>
      <c r="B3919" s="2" t="s">
        <v>6274</v>
      </c>
      <c r="C3919" s="2" t="s">
        <v>6275</v>
      </c>
      <c r="D3919" s="2" t="s">
        <v>6276</v>
      </c>
      <c r="E3919" s="4">
        <v>240</v>
      </c>
      <c r="F3919" s="4">
        <v>1560000</v>
      </c>
      <c r="G3919" s="4">
        <v>156000</v>
      </c>
      <c r="H3919" s="4">
        <v>1716000</v>
      </c>
    </row>
    <row r="3920" spans="1:8" ht="15.75">
      <c r="A3920" s="3" t="s">
        <v>15</v>
      </c>
      <c r="B3920" s="2" t="s">
        <v>4642</v>
      </c>
      <c r="C3920" s="2" t="s">
        <v>4641</v>
      </c>
      <c r="D3920" s="2"/>
      <c r="E3920" s="4">
        <v>44</v>
      </c>
      <c r="F3920" s="4">
        <v>412800</v>
      </c>
      <c r="G3920" s="4">
        <v>41280</v>
      </c>
      <c r="H3920" s="4">
        <v>454080</v>
      </c>
    </row>
    <row r="3921" spans="1:8" ht="15.75">
      <c r="A3921" s="3" t="s">
        <v>15</v>
      </c>
      <c r="B3921" s="2" t="s">
        <v>6166</v>
      </c>
      <c r="C3921" s="2" t="s">
        <v>6167</v>
      </c>
      <c r="D3921" s="2" t="s">
        <v>6168</v>
      </c>
      <c r="E3921" s="4">
        <v>190</v>
      </c>
      <c r="F3921" s="4">
        <v>2488810</v>
      </c>
      <c r="G3921" s="4">
        <v>248881</v>
      </c>
      <c r="H3921" s="4">
        <v>2737691</v>
      </c>
    </row>
    <row r="3922" spans="1:8" ht="15.75">
      <c r="A3922" s="3" t="s">
        <v>15</v>
      </c>
      <c r="B3922" s="2" t="s">
        <v>6169</v>
      </c>
      <c r="C3922" s="2" t="s">
        <v>6170</v>
      </c>
      <c r="D3922" s="2"/>
      <c r="E3922" s="4">
        <v>50</v>
      </c>
      <c r="F3922" s="4">
        <v>950000</v>
      </c>
      <c r="G3922" s="4">
        <v>95000</v>
      </c>
      <c r="H3922" s="4">
        <v>1045000</v>
      </c>
    </row>
    <row r="3923" spans="1:8" ht="15.75">
      <c r="A3923" s="3" t="s">
        <v>15</v>
      </c>
      <c r="B3923" s="2" t="s">
        <v>6353</v>
      </c>
      <c r="C3923" s="2" t="s">
        <v>6174</v>
      </c>
      <c r="D3923" s="2" t="s">
        <v>6354</v>
      </c>
      <c r="E3923" s="4">
        <v>11</v>
      </c>
      <c r="F3923" s="4">
        <v>236500</v>
      </c>
      <c r="G3923" s="4">
        <v>23650</v>
      </c>
      <c r="H3923" s="4">
        <v>260150</v>
      </c>
    </row>
    <row r="3924" spans="1:8" ht="15.75">
      <c r="A3924" s="3" t="s">
        <v>15</v>
      </c>
      <c r="B3924" s="2" t="s">
        <v>4649</v>
      </c>
      <c r="C3924" s="2" t="s">
        <v>4643</v>
      </c>
      <c r="D3924" s="2" t="s">
        <v>6588</v>
      </c>
      <c r="E3924" s="4">
        <v>11</v>
      </c>
      <c r="F3924" s="4">
        <v>54000000</v>
      </c>
      <c r="G3924" s="4">
        <v>5400000</v>
      </c>
      <c r="H3924" s="4">
        <v>59400000</v>
      </c>
    </row>
    <row r="3925" spans="1:8" ht="15.75">
      <c r="A3925" s="3" t="s">
        <v>15</v>
      </c>
      <c r="B3925" s="2" t="s">
        <v>6187</v>
      </c>
      <c r="C3925" s="2" t="s">
        <v>6188</v>
      </c>
      <c r="D3925" s="2" t="s">
        <v>6189</v>
      </c>
      <c r="E3925" s="4">
        <v>8</v>
      </c>
      <c r="F3925" s="4">
        <v>480000</v>
      </c>
      <c r="G3925" s="4">
        <v>48000</v>
      </c>
      <c r="H3925" s="4">
        <v>528000</v>
      </c>
    </row>
    <row r="3926" spans="1:8" ht="15.75">
      <c r="A3926" s="3" t="s">
        <v>15</v>
      </c>
      <c r="B3926" s="2" t="s">
        <v>6489</v>
      </c>
      <c r="C3926" s="2" t="s">
        <v>6385</v>
      </c>
      <c r="D3926" s="2" t="s">
        <v>6386</v>
      </c>
      <c r="E3926" s="4">
        <v>1</v>
      </c>
      <c r="F3926" s="4">
        <v>286230</v>
      </c>
      <c r="G3926" s="4">
        <v>28623</v>
      </c>
      <c r="H3926" s="4">
        <v>314853</v>
      </c>
    </row>
    <row r="3927" spans="1:8" ht="15.75">
      <c r="A3927" s="3" t="s">
        <v>15</v>
      </c>
      <c r="B3927" s="2" t="s">
        <v>6337</v>
      </c>
      <c r="C3927" s="2" t="s">
        <v>6338</v>
      </c>
      <c r="D3927" s="2" t="s">
        <v>6339</v>
      </c>
      <c r="E3927" s="4">
        <v>3</v>
      </c>
      <c r="F3927" s="4">
        <v>870000</v>
      </c>
      <c r="G3927" s="4">
        <v>87000</v>
      </c>
      <c r="H3927" s="4">
        <v>957000</v>
      </c>
    </row>
    <row r="3928" spans="1:8" ht="15.75">
      <c r="A3928" s="3" t="s">
        <v>15</v>
      </c>
      <c r="B3928" s="2" t="s">
        <v>6193</v>
      </c>
      <c r="C3928" s="2" t="s">
        <v>6194</v>
      </c>
      <c r="D3928" s="2" t="s">
        <v>6195</v>
      </c>
      <c r="E3928" s="4">
        <v>72</v>
      </c>
      <c r="F3928" s="4">
        <v>546000</v>
      </c>
      <c r="G3928" s="4">
        <v>54600</v>
      </c>
      <c r="H3928" s="4">
        <v>600600</v>
      </c>
    </row>
    <row r="3929" spans="1:8" ht="15.75">
      <c r="A3929" s="3" t="s">
        <v>15</v>
      </c>
      <c r="B3929" s="2" t="s">
        <v>6491</v>
      </c>
      <c r="C3929" s="2" t="s">
        <v>6490</v>
      </c>
      <c r="D3929" s="2" t="s">
        <v>6492</v>
      </c>
      <c r="E3929" s="4">
        <v>100</v>
      </c>
      <c r="F3929" s="4">
        <v>10000</v>
      </c>
      <c r="G3929" s="4">
        <v>1000</v>
      </c>
      <c r="H3929" s="4">
        <v>11000</v>
      </c>
    </row>
    <row r="3930" spans="1:8" ht="15.75">
      <c r="A3930" s="3" t="s">
        <v>15</v>
      </c>
      <c r="B3930" s="2" t="s">
        <v>6494</v>
      </c>
      <c r="C3930" s="2" t="s">
        <v>6493</v>
      </c>
      <c r="D3930" s="2" t="s">
        <v>6495</v>
      </c>
      <c r="E3930" s="4">
        <v>30</v>
      </c>
      <c r="F3930" s="4">
        <v>15000</v>
      </c>
      <c r="G3930" s="4">
        <v>1500</v>
      </c>
      <c r="H3930" s="4">
        <v>16500</v>
      </c>
    </row>
    <row r="3931" spans="1:8" ht="15.75">
      <c r="A3931" s="3" t="s">
        <v>15</v>
      </c>
      <c r="B3931" s="2" t="s">
        <v>4843</v>
      </c>
      <c r="C3931" s="2" t="s">
        <v>4840</v>
      </c>
      <c r="D3931" s="2" t="s">
        <v>4844</v>
      </c>
      <c r="E3931" s="4">
        <v>80</v>
      </c>
      <c r="F3931" s="4">
        <v>160000</v>
      </c>
      <c r="G3931" s="4">
        <v>16000</v>
      </c>
      <c r="H3931" s="4">
        <v>176000</v>
      </c>
    </row>
    <row r="3932" spans="1:8" ht="15.75">
      <c r="A3932" s="3" t="s">
        <v>15</v>
      </c>
      <c r="B3932" s="2" t="s">
        <v>4900</v>
      </c>
      <c r="C3932" s="2" t="s">
        <v>4897</v>
      </c>
      <c r="D3932" s="2" t="s">
        <v>4901</v>
      </c>
      <c r="E3932" s="4">
        <v>50</v>
      </c>
      <c r="F3932" s="4">
        <v>147500</v>
      </c>
      <c r="G3932" s="4">
        <v>14750</v>
      </c>
      <c r="H3932" s="4">
        <v>162250</v>
      </c>
    </row>
    <row r="3933" spans="1:8" ht="15.75">
      <c r="A3933" s="3" t="s">
        <v>15</v>
      </c>
      <c r="B3933" s="2" t="s">
        <v>4903</v>
      </c>
      <c r="C3933" s="2" t="s">
        <v>4902</v>
      </c>
      <c r="D3933" s="2" t="s">
        <v>4904</v>
      </c>
      <c r="E3933" s="4">
        <v>529</v>
      </c>
      <c r="F3933" s="4">
        <v>569000</v>
      </c>
      <c r="G3933" s="4">
        <v>56900</v>
      </c>
      <c r="H3933" s="4">
        <v>625900</v>
      </c>
    </row>
    <row r="3934" spans="1:8" ht="15.75">
      <c r="A3934" s="3" t="s">
        <v>15</v>
      </c>
      <c r="B3934" s="2" t="s">
        <v>6277</v>
      </c>
      <c r="C3934" s="2" t="s">
        <v>4931</v>
      </c>
      <c r="D3934" s="2" t="s">
        <v>6348</v>
      </c>
      <c r="E3934" s="4">
        <v>2500</v>
      </c>
      <c r="F3934" s="4">
        <v>29600</v>
      </c>
      <c r="G3934" s="4">
        <v>2960</v>
      </c>
      <c r="H3934" s="4">
        <v>32560</v>
      </c>
    </row>
    <row r="3935" spans="1:8" ht="15.75">
      <c r="A3935" s="3" t="s">
        <v>15</v>
      </c>
      <c r="B3935" s="2" t="s">
        <v>6220</v>
      </c>
      <c r="C3935" s="2" t="s">
        <v>6519</v>
      </c>
      <c r="D3935" s="2" t="s">
        <v>6221</v>
      </c>
      <c r="E3935" s="4">
        <v>1</v>
      </c>
      <c r="F3935" s="4">
        <v>42000</v>
      </c>
      <c r="G3935" s="4">
        <v>4200</v>
      </c>
      <c r="H3935" s="4">
        <v>46200</v>
      </c>
    </row>
    <row r="3936" spans="1:8" ht="15.75">
      <c r="A3936" s="3" t="s">
        <v>15</v>
      </c>
      <c r="B3936" s="2" t="s">
        <v>6224</v>
      </c>
      <c r="C3936" s="2" t="s">
        <v>6225</v>
      </c>
      <c r="D3936" s="2" t="s">
        <v>6226</v>
      </c>
      <c r="E3936" s="4">
        <v>10</v>
      </c>
      <c r="F3936" s="4">
        <v>30240</v>
      </c>
      <c r="G3936" s="4">
        <v>3024</v>
      </c>
      <c r="H3936" s="4">
        <v>33264</v>
      </c>
    </row>
    <row r="3937" spans="1:8" ht="15.75">
      <c r="A3937" s="3" t="s">
        <v>15</v>
      </c>
      <c r="B3937" s="2" t="s">
        <v>6227</v>
      </c>
      <c r="C3937" s="2" t="s">
        <v>6228</v>
      </c>
      <c r="D3937" s="2" t="s">
        <v>6229</v>
      </c>
      <c r="E3937" s="4">
        <v>3</v>
      </c>
      <c r="F3937" s="4"/>
      <c r="G3937" s="4"/>
      <c r="H3937" s="4"/>
    </row>
    <row r="3938" spans="1:8" ht="15.75">
      <c r="A3938" s="3" t="s">
        <v>15</v>
      </c>
      <c r="B3938" s="2" t="s">
        <v>6232</v>
      </c>
      <c r="C3938" s="2" t="s">
        <v>1473</v>
      </c>
      <c r="D3938" s="2" t="s">
        <v>1475</v>
      </c>
      <c r="E3938" s="4">
        <v>100</v>
      </c>
      <c r="F3938" s="4">
        <v>16545</v>
      </c>
      <c r="G3938" s="4">
        <v>1655</v>
      </c>
      <c r="H3938" s="4">
        <v>18200</v>
      </c>
    </row>
    <row r="3939" spans="1:8" ht="15.75">
      <c r="A3939" s="3" t="s">
        <v>15</v>
      </c>
      <c r="B3939" s="2" t="s">
        <v>6322</v>
      </c>
      <c r="C3939" s="2" t="s">
        <v>1628</v>
      </c>
      <c r="D3939" s="2" t="s">
        <v>1630</v>
      </c>
      <c r="E3939" s="4">
        <v>1</v>
      </c>
      <c r="F3939" s="4">
        <v>33000</v>
      </c>
      <c r="G3939" s="4">
        <v>3300</v>
      </c>
      <c r="H3939" s="4">
        <v>36300</v>
      </c>
    </row>
    <row r="3940" spans="1:8" ht="15.75">
      <c r="A3940" s="3" t="s">
        <v>15</v>
      </c>
      <c r="B3940" s="2" t="s">
        <v>6321</v>
      </c>
      <c r="C3940" s="2" t="s">
        <v>1628</v>
      </c>
      <c r="D3940" s="2" t="s">
        <v>1632</v>
      </c>
      <c r="E3940" s="4">
        <v>1</v>
      </c>
      <c r="F3940" s="4">
        <v>33000</v>
      </c>
      <c r="G3940" s="4">
        <v>3300</v>
      </c>
      <c r="H3940" s="4">
        <v>36300</v>
      </c>
    </row>
    <row r="3941" spans="1:8" ht="15.75">
      <c r="A3941" s="3" t="s">
        <v>15</v>
      </c>
      <c r="B3941" s="2" t="s">
        <v>6323</v>
      </c>
      <c r="C3941" s="2" t="s">
        <v>1628</v>
      </c>
      <c r="D3941" s="2" t="s">
        <v>1634</v>
      </c>
      <c r="E3941" s="4">
        <v>1</v>
      </c>
      <c r="F3941" s="4">
        <v>33000</v>
      </c>
      <c r="G3941" s="4">
        <v>3300</v>
      </c>
      <c r="H3941" s="4">
        <v>36300</v>
      </c>
    </row>
    <row r="3942" spans="1:8" ht="15.75">
      <c r="A3942" s="3" t="s">
        <v>15</v>
      </c>
      <c r="B3942" s="2" t="s">
        <v>6234</v>
      </c>
      <c r="C3942" s="2" t="s">
        <v>1628</v>
      </c>
      <c r="D3942" s="2" t="s">
        <v>1636</v>
      </c>
      <c r="E3942" s="4">
        <v>1</v>
      </c>
      <c r="F3942" s="4">
        <v>33000</v>
      </c>
      <c r="G3942" s="4">
        <v>3300</v>
      </c>
      <c r="H3942" s="4">
        <v>36300</v>
      </c>
    </row>
    <row r="3943" spans="1:8" ht="15.75">
      <c r="A3943" s="3" t="s">
        <v>15</v>
      </c>
      <c r="B3943" s="2" t="s">
        <v>6235</v>
      </c>
      <c r="C3943" s="2" t="s">
        <v>1628</v>
      </c>
      <c r="D3943" s="2" t="s">
        <v>1638</v>
      </c>
      <c r="E3943" s="4">
        <v>1</v>
      </c>
      <c r="F3943" s="4">
        <v>33000</v>
      </c>
      <c r="G3943" s="4">
        <v>3300</v>
      </c>
      <c r="H3943" s="4">
        <v>36300</v>
      </c>
    </row>
    <row r="3944" spans="1:8" ht="15.75">
      <c r="A3944" s="3" t="s">
        <v>15</v>
      </c>
      <c r="B3944" s="2" t="s">
        <v>6279</v>
      </c>
      <c r="C3944" s="2" t="s">
        <v>1628</v>
      </c>
      <c r="D3944" s="2" t="s">
        <v>1640</v>
      </c>
      <c r="E3944" s="4">
        <v>1</v>
      </c>
      <c r="F3944" s="4">
        <v>33000</v>
      </c>
      <c r="G3944" s="4">
        <v>3300</v>
      </c>
      <c r="H3944" s="4">
        <v>36300</v>
      </c>
    </row>
    <row r="3945" spans="1:8" ht="15.75">
      <c r="A3945" s="3" t="s">
        <v>15</v>
      </c>
      <c r="B3945" s="2" t="s">
        <v>6236</v>
      </c>
      <c r="C3945" s="2" t="s">
        <v>1628</v>
      </c>
      <c r="D3945" s="2" t="s">
        <v>1692</v>
      </c>
      <c r="E3945" s="4">
        <v>3</v>
      </c>
      <c r="F3945" s="4">
        <v>99000</v>
      </c>
      <c r="G3945" s="4">
        <v>9900</v>
      </c>
      <c r="H3945" s="4">
        <v>108900</v>
      </c>
    </row>
    <row r="3946" spans="1:8" ht="15.75">
      <c r="A3946" s="3" t="s">
        <v>15</v>
      </c>
      <c r="B3946" s="2" t="s">
        <v>6238</v>
      </c>
      <c r="C3946" s="2" t="s">
        <v>1628</v>
      </c>
      <c r="D3946" s="2" t="s">
        <v>1721</v>
      </c>
      <c r="E3946" s="4">
        <v>1</v>
      </c>
      <c r="F3946" s="4">
        <v>33000</v>
      </c>
      <c r="G3946" s="4">
        <v>3300</v>
      </c>
      <c r="H3946" s="4">
        <v>36300</v>
      </c>
    </row>
    <row r="3947" spans="1:8" ht="15.75">
      <c r="A3947" s="3" t="s">
        <v>15</v>
      </c>
      <c r="B3947" s="2" t="s">
        <v>6283</v>
      </c>
      <c r="C3947" s="2" t="s">
        <v>6284</v>
      </c>
      <c r="D3947" s="2" t="s">
        <v>6285</v>
      </c>
      <c r="E3947" s="4">
        <v>7</v>
      </c>
      <c r="F3947" s="4"/>
      <c r="G3947" s="4"/>
      <c r="H3947" s="4"/>
    </row>
    <row r="3948" spans="1:8" ht="15.75">
      <c r="A3948" s="3" t="s">
        <v>15</v>
      </c>
      <c r="B3948" s="2" t="s">
        <v>6239</v>
      </c>
      <c r="C3948" s="2" t="s">
        <v>2005</v>
      </c>
      <c r="D3948" s="2" t="s">
        <v>2007</v>
      </c>
      <c r="E3948" s="4">
        <v>13</v>
      </c>
      <c r="F3948" s="4">
        <v>182000</v>
      </c>
      <c r="G3948" s="4">
        <v>18200</v>
      </c>
      <c r="H3948" s="4">
        <v>200200</v>
      </c>
    </row>
    <row r="3949" spans="1:8" ht="15.75">
      <c r="A3949" s="3" t="s">
        <v>15</v>
      </c>
      <c r="B3949" s="2" t="s">
        <v>6240</v>
      </c>
      <c r="C3949" s="2" t="s">
        <v>2008</v>
      </c>
      <c r="D3949" s="2" t="s">
        <v>2010</v>
      </c>
      <c r="E3949" s="4">
        <v>7</v>
      </c>
      <c r="F3949" s="4">
        <v>175000</v>
      </c>
      <c r="G3949" s="4">
        <v>17500</v>
      </c>
      <c r="H3949" s="4">
        <v>192500</v>
      </c>
    </row>
    <row r="3950" spans="1:8" ht="15.75">
      <c r="A3950" s="3" t="s">
        <v>15</v>
      </c>
      <c r="B3950" s="2" t="s">
        <v>6242</v>
      </c>
      <c r="C3950" s="2" t="s">
        <v>3934</v>
      </c>
      <c r="D3950" s="2" t="s">
        <v>6243</v>
      </c>
      <c r="E3950" s="4">
        <v>30</v>
      </c>
      <c r="F3950" s="4">
        <v>113400</v>
      </c>
      <c r="G3950" s="4">
        <v>11340</v>
      </c>
      <c r="H3950" s="4">
        <v>124740</v>
      </c>
    </row>
    <row r="3951" spans="1:8" ht="15.75">
      <c r="A3951" s="3" t="s">
        <v>15</v>
      </c>
      <c r="B3951" s="2" t="s">
        <v>6244</v>
      </c>
      <c r="C3951" s="2" t="s">
        <v>3968</v>
      </c>
      <c r="D3951" s="2" t="s">
        <v>6245</v>
      </c>
      <c r="E3951" s="4">
        <v>180</v>
      </c>
      <c r="F3951" s="4">
        <v>340200</v>
      </c>
      <c r="G3951" s="4">
        <v>34020</v>
      </c>
      <c r="H3951" s="4">
        <v>374220</v>
      </c>
    </row>
    <row r="3952" spans="1:8" ht="15.75">
      <c r="A3952" s="3" t="s">
        <v>15</v>
      </c>
      <c r="B3952" s="2" t="s">
        <v>6287</v>
      </c>
      <c r="C3952" s="2" t="s">
        <v>4496</v>
      </c>
      <c r="D3952" s="2" t="s">
        <v>4498</v>
      </c>
      <c r="E3952" s="4">
        <v>55</v>
      </c>
      <c r="F3952" s="4"/>
      <c r="G3952" s="4"/>
      <c r="H3952" s="4"/>
    </row>
    <row r="3953" spans="1:8" ht="15.75">
      <c r="A3953" s="3" t="s">
        <v>15</v>
      </c>
      <c r="B3953" s="2" t="s">
        <v>6252</v>
      </c>
      <c r="C3953" s="2" t="s">
        <v>6253</v>
      </c>
      <c r="D3953" s="2"/>
      <c r="E3953" s="4">
        <v>13</v>
      </c>
      <c r="F3953" s="4">
        <v>364000</v>
      </c>
      <c r="G3953" s="4">
        <v>36400</v>
      </c>
      <c r="H3953" s="4">
        <v>400400</v>
      </c>
    </row>
    <row r="3954" spans="1:8" ht="15.75">
      <c r="A3954" s="3" t="s">
        <v>15</v>
      </c>
      <c r="B3954" s="2" t="s">
        <v>6254</v>
      </c>
      <c r="C3954" s="2" t="s">
        <v>6255</v>
      </c>
      <c r="D3954" s="2"/>
      <c r="E3954" s="4">
        <v>15</v>
      </c>
      <c r="F3954" s="4">
        <v>135000</v>
      </c>
      <c r="G3954" s="4">
        <v>13500</v>
      </c>
      <c r="H3954" s="4">
        <v>148500</v>
      </c>
    </row>
    <row r="3955" spans="1:8" ht="15.75">
      <c r="A3955" s="3" t="s">
        <v>15</v>
      </c>
      <c r="B3955" s="2" t="s">
        <v>6536</v>
      </c>
      <c r="C3955" s="2" t="s">
        <v>6255</v>
      </c>
      <c r="D3955" s="2" t="s">
        <v>6537</v>
      </c>
      <c r="E3955" s="4">
        <v>9</v>
      </c>
      <c r="F3955" s="4">
        <v>153000</v>
      </c>
      <c r="G3955" s="4">
        <v>15300</v>
      </c>
      <c r="H3955" s="4">
        <v>168300</v>
      </c>
    </row>
    <row r="3956" spans="1:8" ht="15.75">
      <c r="A3956" s="3" t="s">
        <v>15</v>
      </c>
      <c r="B3956" s="2" t="s">
        <v>6256</v>
      </c>
      <c r="C3956" s="2" t="s">
        <v>6257</v>
      </c>
      <c r="D3956" s="2"/>
      <c r="E3956" s="4">
        <v>53</v>
      </c>
      <c r="F3956" s="4">
        <v>528000</v>
      </c>
      <c r="G3956" s="4">
        <v>52800</v>
      </c>
      <c r="H3956" s="4">
        <v>580800</v>
      </c>
    </row>
    <row r="3957" spans="1:8" ht="15.75">
      <c r="A3957" s="3" t="s">
        <v>15</v>
      </c>
      <c r="B3957" s="2" t="s">
        <v>6541</v>
      </c>
      <c r="C3957" s="2" t="s">
        <v>6257</v>
      </c>
      <c r="D3957" s="2" t="s">
        <v>6542</v>
      </c>
      <c r="E3957" s="4">
        <v>2</v>
      </c>
      <c r="F3957" s="4">
        <v>39000</v>
      </c>
      <c r="G3957" s="4">
        <v>3900</v>
      </c>
      <c r="H3957" s="4">
        <v>42900</v>
      </c>
    </row>
    <row r="3958" spans="1:8" ht="15.75">
      <c r="A3958" s="3" t="s">
        <v>15</v>
      </c>
      <c r="B3958" s="2" t="s">
        <v>6261</v>
      </c>
      <c r="C3958" s="2" t="s">
        <v>6262</v>
      </c>
      <c r="D3958" s="2" t="s">
        <v>6263</v>
      </c>
      <c r="E3958" s="4">
        <v>10</v>
      </c>
      <c r="F3958" s="4">
        <v>29000</v>
      </c>
      <c r="G3958" s="4">
        <v>2900</v>
      </c>
      <c r="H3958" s="4">
        <v>31900</v>
      </c>
    </row>
    <row r="3959" spans="1:8" ht="15.75">
      <c r="A3959" s="3" t="s">
        <v>15</v>
      </c>
      <c r="B3959" s="2" t="s">
        <v>6286</v>
      </c>
      <c r="C3959" s="2" t="s">
        <v>6194</v>
      </c>
      <c r="D3959" s="2" t="s">
        <v>6195</v>
      </c>
      <c r="E3959" s="4">
        <v>65</v>
      </c>
      <c r="F3959" s="4">
        <v>551536</v>
      </c>
      <c r="G3959" s="4">
        <v>55154</v>
      </c>
      <c r="H3959" s="4">
        <v>606690</v>
      </c>
    </row>
    <row r="3960" spans="1:8" ht="15.75">
      <c r="A3960" s="3" t="s">
        <v>15</v>
      </c>
      <c r="B3960" s="2" t="s">
        <v>6265</v>
      </c>
      <c r="C3960" s="2" t="s">
        <v>6197</v>
      </c>
      <c r="D3960" s="2" t="s">
        <v>6198</v>
      </c>
      <c r="E3960" s="4">
        <v>3</v>
      </c>
      <c r="F3960" s="4">
        <v>117600</v>
      </c>
      <c r="G3960" s="4">
        <v>11760</v>
      </c>
      <c r="H3960" s="4">
        <v>129360</v>
      </c>
    </row>
    <row r="3961" spans="1:8" ht="15.75">
      <c r="A3961" s="3" t="s">
        <v>15</v>
      </c>
      <c r="B3961" s="2" t="s">
        <v>6268</v>
      </c>
      <c r="C3961" s="2" t="s">
        <v>6269</v>
      </c>
      <c r="D3961" s="2" t="s">
        <v>5136</v>
      </c>
      <c r="E3961" s="4">
        <v>10</v>
      </c>
      <c r="F3961" s="4">
        <v>300</v>
      </c>
      <c r="G3961" s="4">
        <v>30</v>
      </c>
      <c r="H3961" s="4">
        <v>330</v>
      </c>
    </row>
    <row r="3962" spans="1:8" ht="15.75">
      <c r="A3962" s="3" t="s">
        <v>15</v>
      </c>
      <c r="B3962" s="2" t="s">
        <v>6270</v>
      </c>
      <c r="C3962" s="2" t="s">
        <v>6271</v>
      </c>
      <c r="D3962" s="2" t="s">
        <v>5139</v>
      </c>
      <c r="E3962" s="4">
        <v>210</v>
      </c>
      <c r="F3962" s="4">
        <v>6300</v>
      </c>
      <c r="G3962" s="4">
        <v>630</v>
      </c>
      <c r="H3962" s="4">
        <v>6930</v>
      </c>
    </row>
    <row r="3963" spans="1:8" ht="15.75">
      <c r="A3963" s="3" t="s">
        <v>15</v>
      </c>
      <c r="B3963" s="2" t="s">
        <v>6272</v>
      </c>
      <c r="C3963" s="2" t="s">
        <v>6273</v>
      </c>
      <c r="D3963" s="2" t="s">
        <v>5142</v>
      </c>
      <c r="E3963" s="4">
        <v>10</v>
      </c>
      <c r="F3963" s="4">
        <v>300</v>
      </c>
      <c r="G3963" s="4">
        <v>30</v>
      </c>
      <c r="H3963" s="4">
        <v>330</v>
      </c>
    </row>
    <row r="3964" spans="1:8" ht="15.75">
      <c r="A3964" s="3" t="s">
        <v>16</v>
      </c>
      <c r="B3964" s="2" t="s">
        <v>7</v>
      </c>
      <c r="C3964" s="2" t="s">
        <v>5</v>
      </c>
      <c r="D3964" s="2" t="s">
        <v>8</v>
      </c>
      <c r="E3964" s="4">
        <v>4000</v>
      </c>
      <c r="F3964" s="4">
        <v>1412000</v>
      </c>
      <c r="G3964" s="4">
        <v>141200</v>
      </c>
      <c r="H3964" s="4">
        <v>1553200</v>
      </c>
    </row>
    <row r="3965" spans="1:8" ht="15.75">
      <c r="A3965" s="3" t="s">
        <v>16</v>
      </c>
      <c r="B3965" s="2" t="s">
        <v>22</v>
      </c>
      <c r="C3965" s="2" t="s">
        <v>20</v>
      </c>
      <c r="D3965" s="2" t="s">
        <v>23</v>
      </c>
      <c r="E3965" s="4">
        <v>6000</v>
      </c>
      <c r="F3965" s="4">
        <v>900000</v>
      </c>
      <c r="G3965" s="4">
        <v>90000</v>
      </c>
      <c r="H3965" s="4">
        <v>990000</v>
      </c>
    </row>
    <row r="3966" spans="1:8" ht="15.75">
      <c r="A3966" s="3" t="s">
        <v>16</v>
      </c>
      <c r="B3966" s="2" t="s">
        <v>24</v>
      </c>
      <c r="C3966" s="2" t="s">
        <v>20</v>
      </c>
      <c r="D3966" s="2" t="s">
        <v>25</v>
      </c>
      <c r="E3966" s="4">
        <v>27245</v>
      </c>
      <c r="F3966" s="4">
        <v>4745250</v>
      </c>
      <c r="G3966" s="4">
        <v>474525</v>
      </c>
      <c r="H3966" s="4">
        <v>5219775</v>
      </c>
    </row>
    <row r="3967" spans="1:8" ht="15.75">
      <c r="A3967" s="3" t="s">
        <v>16</v>
      </c>
      <c r="B3967" s="2" t="s">
        <v>30</v>
      </c>
      <c r="C3967" s="2" t="s">
        <v>29</v>
      </c>
      <c r="D3967" s="2"/>
      <c r="E3967" s="4">
        <v>800</v>
      </c>
      <c r="F3967" s="4">
        <v>720000</v>
      </c>
      <c r="G3967" s="4">
        <v>72000</v>
      </c>
      <c r="H3967" s="4">
        <v>792000</v>
      </c>
    </row>
    <row r="3968" spans="1:8" ht="15.75">
      <c r="A3968" s="3" t="s">
        <v>16</v>
      </c>
      <c r="B3968" s="2" t="s">
        <v>32</v>
      </c>
      <c r="C3968" s="2" t="s">
        <v>31</v>
      </c>
      <c r="D3968" s="2"/>
      <c r="E3968" s="4">
        <v>3270</v>
      </c>
      <c r="F3968" s="4">
        <v>1004500</v>
      </c>
      <c r="G3968" s="4">
        <v>100450</v>
      </c>
      <c r="H3968" s="4">
        <v>1104950</v>
      </c>
    </row>
    <row r="3969" spans="1:8" ht="15.75">
      <c r="A3969" s="3" t="s">
        <v>16</v>
      </c>
      <c r="B3969" s="2" t="s">
        <v>39</v>
      </c>
      <c r="C3969" s="2" t="s">
        <v>38</v>
      </c>
      <c r="D3969" s="2"/>
      <c r="E3969" s="4">
        <v>12157</v>
      </c>
      <c r="F3969" s="4">
        <v>1196500</v>
      </c>
      <c r="G3969" s="4">
        <v>119650</v>
      </c>
      <c r="H3969" s="4">
        <v>1316150</v>
      </c>
    </row>
    <row r="3970" spans="1:8" ht="15.75">
      <c r="A3970" s="3" t="s">
        <v>16</v>
      </c>
      <c r="B3970" s="2" t="s">
        <v>46</v>
      </c>
      <c r="C3970" s="2" t="s">
        <v>45</v>
      </c>
      <c r="D3970" s="2"/>
      <c r="E3970" s="4">
        <v>156</v>
      </c>
      <c r="F3970" s="4">
        <v>130572</v>
      </c>
      <c r="G3970" s="4">
        <v>13057</v>
      </c>
      <c r="H3970" s="4">
        <v>143629</v>
      </c>
    </row>
    <row r="3971" spans="1:8" ht="15.75">
      <c r="A3971" s="3" t="s">
        <v>16</v>
      </c>
      <c r="B3971" s="2" t="s">
        <v>55</v>
      </c>
      <c r="C3971" s="2" t="s">
        <v>50</v>
      </c>
      <c r="D3971" s="2" t="s">
        <v>56</v>
      </c>
      <c r="E3971" s="4">
        <v>30</v>
      </c>
      <c r="F3971" s="4">
        <v>108000</v>
      </c>
      <c r="G3971" s="4">
        <v>10800</v>
      </c>
      <c r="H3971" s="4">
        <v>118800</v>
      </c>
    </row>
    <row r="3972" spans="1:8" ht="15.75">
      <c r="A3972" s="3" t="s">
        <v>16</v>
      </c>
      <c r="B3972" s="2" t="s">
        <v>57</v>
      </c>
      <c r="C3972" s="2" t="s">
        <v>50</v>
      </c>
      <c r="D3972" s="2" t="s">
        <v>58</v>
      </c>
      <c r="E3972" s="4">
        <v>80</v>
      </c>
      <c r="F3972" s="4">
        <v>353600</v>
      </c>
      <c r="G3972" s="4">
        <v>35360</v>
      </c>
      <c r="H3972" s="4">
        <v>388960</v>
      </c>
    </row>
    <row r="3973" spans="1:8" ht="15.75">
      <c r="A3973" s="3" t="s">
        <v>16</v>
      </c>
      <c r="B3973" s="2" t="s">
        <v>76</v>
      </c>
      <c r="C3973" s="2" t="s">
        <v>69</v>
      </c>
      <c r="D3973" s="2" t="s">
        <v>56</v>
      </c>
      <c r="E3973" s="4">
        <v>10</v>
      </c>
      <c r="F3973" s="4">
        <v>34800</v>
      </c>
      <c r="G3973" s="4">
        <v>3480</v>
      </c>
      <c r="H3973" s="4">
        <v>38280</v>
      </c>
    </row>
    <row r="3974" spans="1:8" ht="15.75">
      <c r="A3974" s="3" t="s">
        <v>16</v>
      </c>
      <c r="B3974" s="2" t="s">
        <v>82</v>
      </c>
      <c r="C3974" s="2" t="s">
        <v>69</v>
      </c>
      <c r="D3974" s="2" t="s">
        <v>83</v>
      </c>
      <c r="E3974" s="4">
        <v>200</v>
      </c>
      <c r="F3974" s="4">
        <v>616000</v>
      </c>
      <c r="G3974" s="4">
        <v>61600</v>
      </c>
      <c r="H3974" s="4">
        <v>677600</v>
      </c>
    </row>
    <row r="3975" spans="1:8" ht="15.75">
      <c r="A3975" s="3" t="s">
        <v>16</v>
      </c>
      <c r="B3975" s="2" t="s">
        <v>103</v>
      </c>
      <c r="C3975" s="2" t="s">
        <v>59</v>
      </c>
      <c r="D3975" s="2" t="s">
        <v>104</v>
      </c>
      <c r="E3975" s="4">
        <v>5</v>
      </c>
      <c r="F3975" s="4">
        <v>33000</v>
      </c>
      <c r="G3975" s="4">
        <v>3300</v>
      </c>
      <c r="H3975" s="4">
        <v>36300</v>
      </c>
    </row>
    <row r="3976" spans="1:8" ht="15.75">
      <c r="A3976" s="3" t="s">
        <v>16</v>
      </c>
      <c r="B3976" s="2" t="s">
        <v>117</v>
      </c>
      <c r="C3976" s="2" t="s">
        <v>118</v>
      </c>
      <c r="D3976" s="2" t="s">
        <v>113</v>
      </c>
      <c r="E3976" s="4">
        <v>6000</v>
      </c>
      <c r="F3976" s="4">
        <v>1368000</v>
      </c>
      <c r="G3976" s="4">
        <v>136800</v>
      </c>
      <c r="H3976" s="4">
        <v>1504800</v>
      </c>
    </row>
    <row r="3977" spans="1:8" ht="15.75">
      <c r="A3977" s="3" t="s">
        <v>16</v>
      </c>
      <c r="B3977" s="2" t="s">
        <v>129</v>
      </c>
      <c r="C3977" s="2" t="s">
        <v>128</v>
      </c>
      <c r="D3977" s="2" t="s">
        <v>130</v>
      </c>
      <c r="E3977" s="4">
        <v>200</v>
      </c>
      <c r="F3977" s="4">
        <v>1600000</v>
      </c>
      <c r="G3977" s="4">
        <v>160000</v>
      </c>
      <c r="H3977" s="4">
        <v>1760000</v>
      </c>
    </row>
    <row r="3978" spans="1:8" ht="15.75">
      <c r="A3978" s="3" t="s">
        <v>16</v>
      </c>
      <c r="B3978" s="2" t="s">
        <v>137</v>
      </c>
      <c r="C3978" s="2" t="s">
        <v>128</v>
      </c>
      <c r="D3978" s="2" t="s">
        <v>136</v>
      </c>
      <c r="E3978" s="4">
        <v>30</v>
      </c>
      <c r="F3978" s="4">
        <v>240000</v>
      </c>
      <c r="G3978" s="4">
        <v>24000</v>
      </c>
      <c r="H3978" s="4">
        <v>264000</v>
      </c>
    </row>
    <row r="3979" spans="1:8" ht="15.75">
      <c r="A3979" s="3" t="s">
        <v>16</v>
      </c>
      <c r="B3979" s="2" t="s">
        <v>141</v>
      </c>
      <c r="C3979" s="2" t="s">
        <v>140</v>
      </c>
      <c r="D3979" s="2" t="s">
        <v>136</v>
      </c>
      <c r="E3979" s="4">
        <v>40</v>
      </c>
      <c r="F3979" s="4">
        <v>440000</v>
      </c>
      <c r="G3979" s="4">
        <v>44000</v>
      </c>
      <c r="H3979" s="4">
        <v>484000</v>
      </c>
    </row>
    <row r="3980" spans="1:8" ht="15.75">
      <c r="A3980" s="3" t="s">
        <v>16</v>
      </c>
      <c r="B3980" s="2" t="s">
        <v>148</v>
      </c>
      <c r="C3980" s="2" t="s">
        <v>147</v>
      </c>
      <c r="D3980" s="2" t="s">
        <v>136</v>
      </c>
      <c r="E3980" s="4">
        <v>50</v>
      </c>
      <c r="F3980" s="4">
        <v>375000</v>
      </c>
      <c r="G3980" s="4">
        <v>37500</v>
      </c>
      <c r="H3980" s="4">
        <v>412500</v>
      </c>
    </row>
    <row r="3981" spans="1:8" ht="15.75">
      <c r="A3981" s="3" t="s">
        <v>16</v>
      </c>
      <c r="B3981" s="2" t="s">
        <v>165</v>
      </c>
      <c r="C3981" s="2" t="s">
        <v>96</v>
      </c>
      <c r="D3981" s="2" t="s">
        <v>52</v>
      </c>
      <c r="E3981" s="4">
        <v>30</v>
      </c>
      <c r="F3981" s="4">
        <v>318000</v>
      </c>
      <c r="G3981" s="4">
        <v>31800</v>
      </c>
      <c r="H3981" s="4">
        <v>349800</v>
      </c>
    </row>
    <row r="3982" spans="1:8" ht="15.75">
      <c r="A3982" s="3" t="s">
        <v>16</v>
      </c>
      <c r="B3982" s="2" t="s">
        <v>186</v>
      </c>
      <c r="C3982" s="2" t="s">
        <v>185</v>
      </c>
      <c r="D3982" s="2" t="s">
        <v>104</v>
      </c>
      <c r="E3982" s="4">
        <v>10</v>
      </c>
      <c r="F3982" s="4">
        <v>72000</v>
      </c>
      <c r="G3982" s="4">
        <v>7200</v>
      </c>
      <c r="H3982" s="4">
        <v>79200</v>
      </c>
    </row>
    <row r="3983" spans="1:8" ht="15.75">
      <c r="A3983" s="3" t="s">
        <v>16</v>
      </c>
      <c r="B3983" s="2" t="s">
        <v>191</v>
      </c>
      <c r="C3983" s="2" t="s">
        <v>96</v>
      </c>
      <c r="D3983" s="2" t="s">
        <v>192</v>
      </c>
      <c r="E3983" s="4">
        <v>20</v>
      </c>
      <c r="F3983" s="4">
        <v>250000</v>
      </c>
      <c r="G3983" s="4">
        <v>25000</v>
      </c>
      <c r="H3983" s="4">
        <v>275000</v>
      </c>
    </row>
    <row r="3984" spans="1:8" ht="15.75">
      <c r="A3984" s="3" t="s">
        <v>16</v>
      </c>
      <c r="B3984" s="2" t="s">
        <v>213</v>
      </c>
      <c r="C3984" s="2" t="s">
        <v>189</v>
      </c>
      <c r="D3984" s="2" t="s">
        <v>52</v>
      </c>
      <c r="E3984" s="4">
        <v>50</v>
      </c>
      <c r="F3984" s="4">
        <v>525000</v>
      </c>
      <c r="G3984" s="4">
        <v>52500</v>
      </c>
      <c r="H3984" s="4">
        <v>577500</v>
      </c>
    </row>
    <row r="3985" spans="1:8" ht="15.75">
      <c r="A3985" s="3" t="s">
        <v>16</v>
      </c>
      <c r="B3985" s="2" t="s">
        <v>235</v>
      </c>
      <c r="C3985" s="2" t="s">
        <v>234</v>
      </c>
      <c r="D3985" s="2"/>
      <c r="E3985" s="4">
        <v>3</v>
      </c>
      <c r="F3985" s="4">
        <v>15000</v>
      </c>
      <c r="G3985" s="4">
        <v>1500</v>
      </c>
      <c r="H3985" s="4">
        <v>16500</v>
      </c>
    </row>
    <row r="3986" spans="1:8" ht="15.75">
      <c r="A3986" s="3" t="s">
        <v>16</v>
      </c>
      <c r="B3986" s="2" t="s">
        <v>237</v>
      </c>
      <c r="C3986" s="2" t="s">
        <v>236</v>
      </c>
      <c r="D3986" s="2" t="s">
        <v>95</v>
      </c>
      <c r="E3986" s="4">
        <v>10</v>
      </c>
      <c r="F3986" s="4">
        <v>88000</v>
      </c>
      <c r="G3986" s="4">
        <v>8800</v>
      </c>
      <c r="H3986" s="4">
        <v>96800</v>
      </c>
    </row>
    <row r="3987" spans="1:8" ht="15.75">
      <c r="A3987" s="3" t="s">
        <v>16</v>
      </c>
      <c r="B3987" s="2" t="s">
        <v>248</v>
      </c>
      <c r="C3987" s="2" t="s">
        <v>247</v>
      </c>
      <c r="D3987" s="2"/>
      <c r="E3987" s="4">
        <v>3</v>
      </c>
      <c r="F3987" s="4">
        <v>12000</v>
      </c>
      <c r="G3987" s="4">
        <v>1200</v>
      </c>
      <c r="H3987" s="4">
        <v>13200</v>
      </c>
    </row>
    <row r="3988" spans="1:8" ht="15.75">
      <c r="A3988" s="3" t="s">
        <v>16</v>
      </c>
      <c r="B3988" s="2" t="s">
        <v>295</v>
      </c>
      <c r="C3988" s="2" t="s">
        <v>294</v>
      </c>
      <c r="D3988" s="2" t="s">
        <v>65</v>
      </c>
      <c r="E3988" s="4">
        <v>4</v>
      </c>
      <c r="F3988" s="4">
        <v>29491</v>
      </c>
      <c r="G3988" s="4">
        <v>2949</v>
      </c>
      <c r="H3988" s="4">
        <v>32440</v>
      </c>
    </row>
    <row r="3989" spans="1:8" ht="15.75">
      <c r="A3989" s="3" t="s">
        <v>16</v>
      </c>
      <c r="B3989" s="2" t="s">
        <v>309</v>
      </c>
      <c r="C3989" s="2" t="s">
        <v>307</v>
      </c>
      <c r="D3989" s="2" t="s">
        <v>56</v>
      </c>
      <c r="E3989" s="4">
        <v>4</v>
      </c>
      <c r="F3989" s="4">
        <v>16800</v>
      </c>
      <c r="G3989" s="4">
        <v>1680</v>
      </c>
      <c r="H3989" s="4">
        <v>18480</v>
      </c>
    </row>
    <row r="3990" spans="1:8" ht="15.75">
      <c r="A3990" s="3" t="s">
        <v>16</v>
      </c>
      <c r="B3990" s="2" t="s">
        <v>394</v>
      </c>
      <c r="C3990" s="2" t="s">
        <v>393</v>
      </c>
      <c r="D3990" s="2"/>
      <c r="E3990" s="4">
        <v>50</v>
      </c>
      <c r="F3990" s="4">
        <v>220000</v>
      </c>
      <c r="G3990" s="4">
        <v>22000</v>
      </c>
      <c r="H3990" s="4">
        <v>242000</v>
      </c>
    </row>
    <row r="3991" spans="1:8" ht="15.75">
      <c r="A3991" s="3" t="s">
        <v>16</v>
      </c>
      <c r="B3991" s="2" t="s">
        <v>400</v>
      </c>
      <c r="C3991" s="2" t="s">
        <v>399</v>
      </c>
      <c r="D3991" s="2" t="s">
        <v>73</v>
      </c>
      <c r="E3991" s="4">
        <v>3</v>
      </c>
      <c r="F3991" s="4">
        <v>10500</v>
      </c>
      <c r="G3991" s="4">
        <v>1050</v>
      </c>
      <c r="H3991" s="4">
        <v>11550</v>
      </c>
    </row>
    <row r="3992" spans="1:8" ht="15.75">
      <c r="A3992" s="3" t="s">
        <v>16</v>
      </c>
      <c r="B3992" s="2" t="s">
        <v>427</v>
      </c>
      <c r="C3992" s="2" t="s">
        <v>426</v>
      </c>
      <c r="D3992" s="2"/>
      <c r="E3992" s="4">
        <v>1</v>
      </c>
      <c r="F3992" s="4">
        <v>6700</v>
      </c>
      <c r="G3992" s="4">
        <v>670</v>
      </c>
      <c r="H3992" s="4">
        <v>7370</v>
      </c>
    </row>
    <row r="3993" spans="1:8" ht="15.75">
      <c r="A3993" s="3" t="s">
        <v>16</v>
      </c>
      <c r="B3993" s="2" t="s">
        <v>429</v>
      </c>
      <c r="C3993" s="2" t="s">
        <v>428</v>
      </c>
      <c r="D3993" s="2"/>
      <c r="E3993" s="4">
        <v>1</v>
      </c>
      <c r="F3993" s="4">
        <v>7090</v>
      </c>
      <c r="G3993" s="4">
        <v>709</v>
      </c>
      <c r="H3993" s="4">
        <v>7799</v>
      </c>
    </row>
    <row r="3994" spans="1:8" ht="15.75">
      <c r="A3994" s="3" t="s">
        <v>16</v>
      </c>
      <c r="B3994" s="2" t="s">
        <v>431</v>
      </c>
      <c r="C3994" s="2" t="s">
        <v>430</v>
      </c>
      <c r="D3994" s="2"/>
      <c r="E3994" s="4">
        <v>1</v>
      </c>
      <c r="F3994" s="4">
        <v>7870</v>
      </c>
      <c r="G3994" s="4">
        <v>787</v>
      </c>
      <c r="H3994" s="4">
        <v>8657</v>
      </c>
    </row>
    <row r="3995" spans="1:8" ht="15.75">
      <c r="A3995" s="3" t="s">
        <v>16</v>
      </c>
      <c r="B3995" s="2" t="s">
        <v>432</v>
      </c>
      <c r="C3995" s="2" t="s">
        <v>257</v>
      </c>
      <c r="D3995" s="2" t="s">
        <v>433</v>
      </c>
      <c r="E3995" s="4">
        <v>200</v>
      </c>
      <c r="F3995" s="4">
        <v>760000</v>
      </c>
      <c r="G3995" s="4">
        <v>76000</v>
      </c>
      <c r="H3995" s="4">
        <v>836000</v>
      </c>
    </row>
    <row r="3996" spans="1:8" ht="15.75">
      <c r="A3996" s="3" t="s">
        <v>16</v>
      </c>
      <c r="B3996" s="2" t="s">
        <v>442</v>
      </c>
      <c r="C3996" s="2" t="s">
        <v>441</v>
      </c>
      <c r="D3996" s="2"/>
      <c r="E3996" s="4">
        <v>2</v>
      </c>
      <c r="F3996" s="4">
        <v>14000</v>
      </c>
      <c r="G3996" s="4">
        <v>1400</v>
      </c>
      <c r="H3996" s="4">
        <v>15400</v>
      </c>
    </row>
    <row r="3997" spans="1:8" ht="15.75">
      <c r="A3997" s="3" t="s">
        <v>16</v>
      </c>
      <c r="B3997" s="2" t="s">
        <v>447</v>
      </c>
      <c r="C3997" s="2" t="s">
        <v>446</v>
      </c>
      <c r="D3997" s="2"/>
      <c r="E3997" s="4">
        <v>2</v>
      </c>
      <c r="F3997" s="4">
        <v>14000</v>
      </c>
      <c r="G3997" s="4">
        <v>1400</v>
      </c>
      <c r="H3997" s="4">
        <v>15400</v>
      </c>
    </row>
    <row r="3998" spans="1:8" ht="15.75">
      <c r="A3998" s="3" t="s">
        <v>16</v>
      </c>
      <c r="B3998" s="2" t="s">
        <v>452</v>
      </c>
      <c r="C3998" s="2" t="s">
        <v>451</v>
      </c>
      <c r="D3998" s="2"/>
      <c r="E3998" s="4">
        <v>20</v>
      </c>
      <c r="F3998" s="4">
        <v>178000</v>
      </c>
      <c r="G3998" s="4">
        <v>17800</v>
      </c>
      <c r="H3998" s="4">
        <v>195800</v>
      </c>
    </row>
    <row r="3999" spans="1:8" ht="15.75">
      <c r="A3999" s="3" t="s">
        <v>16</v>
      </c>
      <c r="B3999" s="2" t="s">
        <v>454</v>
      </c>
      <c r="C3999" s="2" t="s">
        <v>453</v>
      </c>
      <c r="D3999" s="2"/>
      <c r="E3999" s="4">
        <v>10</v>
      </c>
      <c r="F3999" s="4">
        <v>97000</v>
      </c>
      <c r="G3999" s="4">
        <v>9700</v>
      </c>
      <c r="H3999" s="4">
        <v>106700</v>
      </c>
    </row>
    <row r="4000" spans="1:8" ht="15.75">
      <c r="A4000" s="3" t="s">
        <v>16</v>
      </c>
      <c r="B4000" s="2" t="s">
        <v>456</v>
      </c>
      <c r="C4000" s="2" t="s">
        <v>455</v>
      </c>
      <c r="D4000" s="2"/>
      <c r="E4000" s="4">
        <v>3</v>
      </c>
      <c r="F4000" s="4">
        <v>41100</v>
      </c>
      <c r="G4000" s="4">
        <v>4110</v>
      </c>
      <c r="H4000" s="4">
        <v>45210</v>
      </c>
    </row>
    <row r="4001" spans="1:8" ht="15.75">
      <c r="A4001" s="3" t="s">
        <v>16</v>
      </c>
      <c r="B4001" s="2" t="s">
        <v>460</v>
      </c>
      <c r="C4001" s="2" t="s">
        <v>459</v>
      </c>
      <c r="D4001" s="2"/>
      <c r="E4001" s="4">
        <v>3</v>
      </c>
      <c r="F4001" s="4">
        <v>55800</v>
      </c>
      <c r="G4001" s="4">
        <v>5580</v>
      </c>
      <c r="H4001" s="4">
        <v>61380</v>
      </c>
    </row>
    <row r="4002" spans="1:8" ht="15.75">
      <c r="A4002" s="3" t="s">
        <v>16</v>
      </c>
      <c r="B4002" s="2" t="s">
        <v>464</v>
      </c>
      <c r="C4002" s="2" t="s">
        <v>463</v>
      </c>
      <c r="D4002" s="2"/>
      <c r="E4002" s="4">
        <v>30</v>
      </c>
      <c r="F4002" s="4">
        <v>168000</v>
      </c>
      <c r="G4002" s="4">
        <v>16800</v>
      </c>
      <c r="H4002" s="4">
        <v>184800</v>
      </c>
    </row>
    <row r="4003" spans="1:8" ht="15.75">
      <c r="A4003" s="3" t="s">
        <v>16</v>
      </c>
      <c r="B4003" s="2" t="s">
        <v>470</v>
      </c>
      <c r="C4003" s="2" t="s">
        <v>469</v>
      </c>
      <c r="D4003" s="2" t="s">
        <v>471</v>
      </c>
      <c r="E4003" s="4">
        <v>20</v>
      </c>
      <c r="F4003" s="4">
        <v>86660</v>
      </c>
      <c r="G4003" s="4">
        <v>8666</v>
      </c>
      <c r="H4003" s="4">
        <v>95326</v>
      </c>
    </row>
    <row r="4004" spans="1:8" ht="15.75">
      <c r="A4004" s="3" t="s">
        <v>16</v>
      </c>
      <c r="B4004" s="2" t="s">
        <v>504</v>
      </c>
      <c r="C4004" s="2" t="s">
        <v>503</v>
      </c>
      <c r="D4004" s="2" t="s">
        <v>505</v>
      </c>
      <c r="E4004" s="4">
        <v>50</v>
      </c>
      <c r="F4004" s="4">
        <v>185400</v>
      </c>
      <c r="G4004" s="4">
        <v>18540</v>
      </c>
      <c r="H4004" s="4">
        <v>203940</v>
      </c>
    </row>
    <row r="4005" spans="1:8" ht="15.75">
      <c r="A4005" s="3" t="s">
        <v>16</v>
      </c>
      <c r="B4005" s="2" t="s">
        <v>515</v>
      </c>
      <c r="C4005" s="2" t="s">
        <v>514</v>
      </c>
      <c r="D4005" s="2" t="s">
        <v>516</v>
      </c>
      <c r="E4005" s="4">
        <v>37</v>
      </c>
      <c r="F4005" s="4">
        <v>207500</v>
      </c>
      <c r="G4005" s="4">
        <v>20750</v>
      </c>
      <c r="H4005" s="4">
        <v>228250</v>
      </c>
    </row>
    <row r="4006" spans="1:8" ht="15.75">
      <c r="A4006" s="3" t="s">
        <v>16</v>
      </c>
      <c r="B4006" s="2" t="s">
        <v>518</v>
      </c>
      <c r="C4006" s="2" t="s">
        <v>517</v>
      </c>
      <c r="D4006" s="2" t="s">
        <v>519</v>
      </c>
      <c r="E4006" s="4">
        <v>20</v>
      </c>
      <c r="F4006" s="4">
        <v>58000</v>
      </c>
      <c r="G4006" s="4">
        <v>5800</v>
      </c>
      <c r="H4006" s="4">
        <v>63800</v>
      </c>
    </row>
    <row r="4007" spans="1:8" ht="15.75">
      <c r="A4007" s="3" t="s">
        <v>16</v>
      </c>
      <c r="B4007" s="2" t="s">
        <v>525</v>
      </c>
      <c r="C4007" s="2" t="s">
        <v>524</v>
      </c>
      <c r="D4007" s="2" t="s">
        <v>526</v>
      </c>
      <c r="E4007" s="4">
        <v>26</v>
      </c>
      <c r="F4007" s="4">
        <v>129520</v>
      </c>
      <c r="G4007" s="4">
        <v>12952</v>
      </c>
      <c r="H4007" s="4">
        <v>142472</v>
      </c>
    </row>
    <row r="4008" spans="1:8" ht="15.75">
      <c r="A4008" s="3" t="s">
        <v>16</v>
      </c>
      <c r="B4008" s="2" t="s">
        <v>528</v>
      </c>
      <c r="C4008" s="2" t="s">
        <v>527</v>
      </c>
      <c r="D4008" s="2" t="s">
        <v>529</v>
      </c>
      <c r="E4008" s="4">
        <v>5</v>
      </c>
      <c r="F4008" s="4">
        <v>17500</v>
      </c>
      <c r="G4008" s="4">
        <v>1750</v>
      </c>
      <c r="H4008" s="4">
        <v>19250</v>
      </c>
    </row>
    <row r="4009" spans="1:8" ht="15.75">
      <c r="A4009" s="3" t="s">
        <v>16</v>
      </c>
      <c r="B4009" s="2" t="s">
        <v>531</v>
      </c>
      <c r="C4009" s="2" t="s">
        <v>530</v>
      </c>
      <c r="D4009" s="2" t="s">
        <v>532</v>
      </c>
      <c r="E4009" s="4">
        <v>84</v>
      </c>
      <c r="F4009" s="4">
        <v>286800</v>
      </c>
      <c r="G4009" s="4">
        <v>28680</v>
      </c>
      <c r="H4009" s="4">
        <v>315480</v>
      </c>
    </row>
    <row r="4010" spans="1:8" ht="15.75">
      <c r="A4010" s="3" t="s">
        <v>16</v>
      </c>
      <c r="B4010" s="2" t="s">
        <v>536</v>
      </c>
      <c r="C4010" s="2" t="s">
        <v>355</v>
      </c>
      <c r="D4010" s="2" t="s">
        <v>537</v>
      </c>
      <c r="E4010" s="4">
        <v>23</v>
      </c>
      <c r="F4010" s="4">
        <v>166590</v>
      </c>
      <c r="G4010" s="4">
        <v>16659</v>
      </c>
      <c r="H4010" s="4">
        <v>183249</v>
      </c>
    </row>
    <row r="4011" spans="1:8" ht="15.75">
      <c r="A4011" s="3" t="s">
        <v>16</v>
      </c>
      <c r="B4011" s="2" t="s">
        <v>542</v>
      </c>
      <c r="C4011" s="2" t="s">
        <v>541</v>
      </c>
      <c r="D4011" s="2"/>
      <c r="E4011" s="4">
        <v>3</v>
      </c>
      <c r="F4011" s="4">
        <v>17370</v>
      </c>
      <c r="G4011" s="4">
        <v>1737</v>
      </c>
      <c r="H4011" s="4">
        <v>19107</v>
      </c>
    </row>
    <row r="4012" spans="1:8" ht="15.75">
      <c r="A4012" s="3" t="s">
        <v>16</v>
      </c>
      <c r="B4012" s="2" t="s">
        <v>544</v>
      </c>
      <c r="C4012" s="2" t="s">
        <v>543</v>
      </c>
      <c r="D4012" s="2"/>
      <c r="E4012" s="4">
        <v>5</v>
      </c>
      <c r="F4012" s="4">
        <v>29600</v>
      </c>
      <c r="G4012" s="4">
        <v>2960</v>
      </c>
      <c r="H4012" s="4">
        <v>32560</v>
      </c>
    </row>
    <row r="4013" spans="1:8" ht="15.75">
      <c r="A4013" s="3" t="s">
        <v>16</v>
      </c>
      <c r="B4013" s="2" t="s">
        <v>546</v>
      </c>
      <c r="C4013" s="2" t="s">
        <v>545</v>
      </c>
      <c r="D4013" s="2" t="s">
        <v>547</v>
      </c>
      <c r="E4013" s="4">
        <v>5</v>
      </c>
      <c r="F4013" s="4">
        <v>43000</v>
      </c>
      <c r="G4013" s="4">
        <v>4300</v>
      </c>
      <c r="H4013" s="4">
        <v>47300</v>
      </c>
    </row>
    <row r="4014" spans="1:8" ht="15.75">
      <c r="A4014" s="3" t="s">
        <v>16</v>
      </c>
      <c r="B4014" s="2" t="s">
        <v>549</v>
      </c>
      <c r="C4014" s="2" t="s">
        <v>548</v>
      </c>
      <c r="D4014" s="2" t="s">
        <v>550</v>
      </c>
      <c r="E4014" s="4">
        <v>10</v>
      </c>
      <c r="F4014" s="4">
        <v>43000</v>
      </c>
      <c r="G4014" s="4">
        <v>4300</v>
      </c>
      <c r="H4014" s="4">
        <v>47300</v>
      </c>
    </row>
    <row r="4015" spans="1:8" ht="15.75">
      <c r="A4015" s="3" t="s">
        <v>16</v>
      </c>
      <c r="B4015" s="2" t="s">
        <v>552</v>
      </c>
      <c r="C4015" s="2" t="s">
        <v>551</v>
      </c>
      <c r="D4015" s="2" t="s">
        <v>553</v>
      </c>
      <c r="E4015" s="4">
        <v>21</v>
      </c>
      <c r="F4015" s="4">
        <v>200400</v>
      </c>
      <c r="G4015" s="4">
        <v>20040</v>
      </c>
      <c r="H4015" s="4">
        <v>220440</v>
      </c>
    </row>
    <row r="4016" spans="1:8" ht="15.75">
      <c r="A4016" s="3" t="s">
        <v>16</v>
      </c>
      <c r="B4016" s="2" t="s">
        <v>558</v>
      </c>
      <c r="C4016" s="2" t="s">
        <v>557</v>
      </c>
      <c r="D4016" s="2" t="s">
        <v>559</v>
      </c>
      <c r="E4016" s="4">
        <v>1</v>
      </c>
      <c r="F4016" s="4">
        <v>7480</v>
      </c>
      <c r="G4016" s="4">
        <v>748</v>
      </c>
      <c r="H4016" s="4">
        <v>8228</v>
      </c>
    </row>
    <row r="4017" spans="1:8" ht="15.75">
      <c r="A4017" s="3" t="s">
        <v>16</v>
      </c>
      <c r="B4017" s="2" t="s">
        <v>561</v>
      </c>
      <c r="C4017" s="2" t="s">
        <v>560</v>
      </c>
      <c r="D4017" s="2" t="s">
        <v>562</v>
      </c>
      <c r="E4017" s="4">
        <v>30</v>
      </c>
      <c r="F4017" s="4">
        <v>140000</v>
      </c>
      <c r="G4017" s="4">
        <v>14000</v>
      </c>
      <c r="H4017" s="4">
        <v>154000</v>
      </c>
    </row>
    <row r="4018" spans="1:8" ht="15.75">
      <c r="A4018" s="3" t="s">
        <v>16</v>
      </c>
      <c r="B4018" s="2" t="s">
        <v>573</v>
      </c>
      <c r="C4018" s="2" t="s">
        <v>572</v>
      </c>
      <c r="D4018" s="2" t="s">
        <v>574</v>
      </c>
      <c r="E4018" s="4">
        <v>10</v>
      </c>
      <c r="F4018" s="4">
        <v>134000</v>
      </c>
      <c r="G4018" s="4">
        <v>13400</v>
      </c>
      <c r="H4018" s="4">
        <v>147400</v>
      </c>
    </row>
    <row r="4019" spans="1:8" ht="15.75">
      <c r="A4019" s="3" t="s">
        <v>16</v>
      </c>
      <c r="B4019" s="2" t="s">
        <v>576</v>
      </c>
      <c r="C4019" s="2" t="s">
        <v>575</v>
      </c>
      <c r="D4019" s="2" t="s">
        <v>577</v>
      </c>
      <c r="E4019" s="4">
        <v>130</v>
      </c>
      <c r="F4019" s="4">
        <v>475610</v>
      </c>
      <c r="G4019" s="4">
        <v>47561</v>
      </c>
      <c r="H4019" s="4">
        <v>523171</v>
      </c>
    </row>
    <row r="4020" spans="1:8" ht="15.75">
      <c r="A4020" s="3" t="s">
        <v>16</v>
      </c>
      <c r="B4020" s="2" t="s">
        <v>608</v>
      </c>
      <c r="C4020" s="2" t="s">
        <v>607</v>
      </c>
      <c r="D4020" s="2"/>
      <c r="E4020" s="4">
        <v>66</v>
      </c>
      <c r="F4020" s="4">
        <v>138534</v>
      </c>
      <c r="G4020" s="4">
        <v>13853</v>
      </c>
      <c r="H4020" s="4">
        <v>152387</v>
      </c>
    </row>
    <row r="4021" spans="1:8" ht="15.75">
      <c r="A4021" s="3" t="s">
        <v>16</v>
      </c>
      <c r="B4021" s="2" t="s">
        <v>610</v>
      </c>
      <c r="C4021" s="2" t="s">
        <v>609</v>
      </c>
      <c r="D4021" s="2" t="s">
        <v>611</v>
      </c>
      <c r="E4021" s="4">
        <v>4</v>
      </c>
      <c r="F4021" s="4">
        <v>11200</v>
      </c>
      <c r="G4021" s="4">
        <v>1120</v>
      </c>
      <c r="H4021" s="4">
        <v>12320</v>
      </c>
    </row>
    <row r="4022" spans="1:8" ht="15.75">
      <c r="A4022" s="3" t="s">
        <v>16</v>
      </c>
      <c r="B4022" s="2" t="s">
        <v>612</v>
      </c>
      <c r="C4022" s="2" t="s">
        <v>363</v>
      </c>
      <c r="D4022" s="2" t="s">
        <v>613</v>
      </c>
      <c r="E4022" s="4">
        <v>70</v>
      </c>
      <c r="F4022" s="4">
        <v>364680</v>
      </c>
      <c r="G4022" s="4">
        <v>36468</v>
      </c>
      <c r="H4022" s="4">
        <v>401148</v>
      </c>
    </row>
    <row r="4023" spans="1:8" ht="15.75">
      <c r="A4023" s="3" t="s">
        <v>16</v>
      </c>
      <c r="B4023" s="2" t="s">
        <v>619</v>
      </c>
      <c r="C4023" s="2" t="s">
        <v>366</v>
      </c>
      <c r="D4023" s="2" t="s">
        <v>620</v>
      </c>
      <c r="E4023" s="4">
        <v>1030</v>
      </c>
      <c r="F4023" s="4">
        <v>6057000</v>
      </c>
      <c r="G4023" s="4">
        <v>605700</v>
      </c>
      <c r="H4023" s="4">
        <v>6662700</v>
      </c>
    </row>
    <row r="4024" spans="1:8" ht="15.75">
      <c r="A4024" s="3" t="s">
        <v>16</v>
      </c>
      <c r="B4024" s="2" t="s">
        <v>622</v>
      </c>
      <c r="C4024" s="2" t="s">
        <v>621</v>
      </c>
      <c r="D4024" s="2" t="s">
        <v>623</v>
      </c>
      <c r="E4024" s="4">
        <v>20</v>
      </c>
      <c r="F4024" s="4">
        <v>49180</v>
      </c>
      <c r="G4024" s="4">
        <v>4918</v>
      </c>
      <c r="H4024" s="4">
        <v>54098</v>
      </c>
    </row>
    <row r="4025" spans="1:8" ht="15.75">
      <c r="A4025" s="3" t="s">
        <v>16</v>
      </c>
      <c r="B4025" s="2" t="s">
        <v>631</v>
      </c>
      <c r="C4025" s="2" t="s">
        <v>630</v>
      </c>
      <c r="D4025" s="2" t="s">
        <v>632</v>
      </c>
      <c r="E4025" s="4">
        <v>28</v>
      </c>
      <c r="F4025" s="4">
        <v>114800</v>
      </c>
      <c r="G4025" s="4">
        <v>11480</v>
      </c>
      <c r="H4025" s="4">
        <v>126280</v>
      </c>
    </row>
    <row r="4026" spans="1:8" ht="15.75">
      <c r="A4026" s="3" t="s">
        <v>16</v>
      </c>
      <c r="B4026" s="2" t="s">
        <v>634</v>
      </c>
      <c r="C4026" s="2" t="s">
        <v>633</v>
      </c>
      <c r="D4026" s="2" t="s">
        <v>635</v>
      </c>
      <c r="E4026" s="4">
        <v>41</v>
      </c>
      <c r="F4026" s="4">
        <v>62033</v>
      </c>
      <c r="G4026" s="4">
        <v>6203</v>
      </c>
      <c r="H4026" s="4">
        <v>68236</v>
      </c>
    </row>
    <row r="4027" spans="1:8" ht="15.75">
      <c r="A4027" s="3" t="s">
        <v>16</v>
      </c>
      <c r="B4027" s="2" t="s">
        <v>638</v>
      </c>
      <c r="C4027" s="2" t="s">
        <v>352</v>
      </c>
      <c r="D4027" s="2" t="s">
        <v>639</v>
      </c>
      <c r="E4027" s="4">
        <v>77</v>
      </c>
      <c r="F4027" s="4">
        <v>488758</v>
      </c>
      <c r="G4027" s="4">
        <v>48876</v>
      </c>
      <c r="H4027" s="4">
        <v>537634</v>
      </c>
    </row>
    <row r="4028" spans="1:8" ht="15.75">
      <c r="A4028" s="3" t="s">
        <v>16</v>
      </c>
      <c r="B4028" s="2" t="s">
        <v>641</v>
      </c>
      <c r="C4028" s="2" t="s">
        <v>640</v>
      </c>
      <c r="D4028" s="2" t="s">
        <v>642</v>
      </c>
      <c r="E4028" s="4">
        <v>32</v>
      </c>
      <c r="F4028" s="4">
        <v>90880</v>
      </c>
      <c r="G4028" s="4">
        <v>9088</v>
      </c>
      <c r="H4028" s="4">
        <v>99968</v>
      </c>
    </row>
    <row r="4029" spans="1:8" ht="15.75">
      <c r="A4029" s="3" t="s">
        <v>16</v>
      </c>
      <c r="B4029" s="2" t="s">
        <v>645</v>
      </c>
      <c r="C4029" s="2" t="s">
        <v>358</v>
      </c>
      <c r="D4029" s="2" t="s">
        <v>646</v>
      </c>
      <c r="E4029" s="4">
        <v>20</v>
      </c>
      <c r="F4029" s="4">
        <v>140460</v>
      </c>
      <c r="G4029" s="4">
        <v>14046</v>
      </c>
      <c r="H4029" s="4">
        <v>154506</v>
      </c>
    </row>
    <row r="4030" spans="1:8" ht="15.75">
      <c r="A4030" s="3" t="s">
        <v>16</v>
      </c>
      <c r="B4030" s="2" t="s">
        <v>648</v>
      </c>
      <c r="C4030" s="2" t="s">
        <v>647</v>
      </c>
      <c r="D4030" s="2" t="s">
        <v>649</v>
      </c>
      <c r="E4030" s="4">
        <v>40</v>
      </c>
      <c r="F4030" s="4">
        <v>133900</v>
      </c>
      <c r="G4030" s="4">
        <v>13390</v>
      </c>
      <c r="H4030" s="4">
        <v>147290</v>
      </c>
    </row>
    <row r="4031" spans="1:8" ht="15.75">
      <c r="A4031" s="3" t="s">
        <v>16</v>
      </c>
      <c r="B4031" s="2" t="s">
        <v>655</v>
      </c>
      <c r="C4031" s="2" t="s">
        <v>654</v>
      </c>
      <c r="D4031" s="2" t="s">
        <v>656</v>
      </c>
      <c r="E4031" s="4">
        <v>2</v>
      </c>
      <c r="F4031" s="4">
        <v>8200</v>
      </c>
      <c r="G4031" s="4">
        <v>820</v>
      </c>
      <c r="H4031" s="4">
        <v>9020</v>
      </c>
    </row>
    <row r="4032" spans="1:8" ht="15.75">
      <c r="A4032" s="3" t="s">
        <v>16</v>
      </c>
      <c r="B4032" s="2" t="s">
        <v>658</v>
      </c>
      <c r="C4032" s="2" t="s">
        <v>657</v>
      </c>
      <c r="D4032" s="2" t="s">
        <v>659</v>
      </c>
      <c r="E4032" s="4">
        <v>58</v>
      </c>
      <c r="F4032" s="4">
        <v>115091</v>
      </c>
      <c r="G4032" s="4">
        <v>11509</v>
      </c>
      <c r="H4032" s="4">
        <v>126600</v>
      </c>
    </row>
    <row r="4033" spans="1:8" ht="15.75">
      <c r="A4033" s="3" t="s">
        <v>16</v>
      </c>
      <c r="B4033" s="2" t="s">
        <v>660</v>
      </c>
      <c r="C4033" s="2" t="s">
        <v>448</v>
      </c>
      <c r="D4033" s="2" t="s">
        <v>661</v>
      </c>
      <c r="E4033" s="4">
        <v>12</v>
      </c>
      <c r="F4033" s="4">
        <v>120430</v>
      </c>
      <c r="G4033" s="4">
        <v>12043</v>
      </c>
      <c r="H4033" s="4">
        <v>132473</v>
      </c>
    </row>
    <row r="4034" spans="1:8" ht="15.75">
      <c r="A4034" s="3" t="s">
        <v>16</v>
      </c>
      <c r="B4034" s="2" t="s">
        <v>672</v>
      </c>
      <c r="C4034" s="2" t="s">
        <v>671</v>
      </c>
      <c r="D4034" s="2"/>
      <c r="E4034" s="4">
        <v>120</v>
      </c>
      <c r="F4034" s="4">
        <v>600000</v>
      </c>
      <c r="G4034" s="4">
        <v>60000</v>
      </c>
      <c r="H4034" s="4">
        <v>660000</v>
      </c>
    </row>
    <row r="4035" spans="1:8" ht="15.75">
      <c r="A4035" s="3" t="s">
        <v>16</v>
      </c>
      <c r="B4035" s="2" t="s">
        <v>674</v>
      </c>
      <c r="C4035" s="2" t="s">
        <v>673</v>
      </c>
      <c r="D4035" s="2" t="s">
        <v>675</v>
      </c>
      <c r="E4035" s="4">
        <v>15</v>
      </c>
      <c r="F4035" s="4">
        <v>62000</v>
      </c>
      <c r="G4035" s="4">
        <v>6200</v>
      </c>
      <c r="H4035" s="4">
        <v>68200</v>
      </c>
    </row>
    <row r="4036" spans="1:8" ht="15.75">
      <c r="A4036" s="3" t="s">
        <v>16</v>
      </c>
      <c r="B4036" s="2" t="s">
        <v>677</v>
      </c>
      <c r="C4036" s="2" t="s">
        <v>676</v>
      </c>
      <c r="D4036" s="2" t="s">
        <v>678</v>
      </c>
      <c r="E4036" s="4">
        <v>30</v>
      </c>
      <c r="F4036" s="4">
        <v>49620</v>
      </c>
      <c r="G4036" s="4">
        <v>4962</v>
      </c>
      <c r="H4036" s="4">
        <v>54582</v>
      </c>
    </row>
    <row r="4037" spans="1:8" ht="15.75">
      <c r="A4037" s="3" t="s">
        <v>16</v>
      </c>
      <c r="B4037" s="2" t="s">
        <v>683</v>
      </c>
      <c r="C4037" s="2" t="s">
        <v>682</v>
      </c>
      <c r="D4037" s="2" t="s">
        <v>684</v>
      </c>
      <c r="E4037" s="4">
        <v>50</v>
      </c>
      <c r="F4037" s="4">
        <v>237300</v>
      </c>
      <c r="G4037" s="4">
        <v>23730</v>
      </c>
      <c r="H4037" s="4">
        <v>261030</v>
      </c>
    </row>
    <row r="4038" spans="1:8" ht="15.75">
      <c r="A4038" s="3" t="s">
        <v>16</v>
      </c>
      <c r="B4038" s="2" t="s">
        <v>692</v>
      </c>
      <c r="C4038" s="2" t="s">
        <v>691</v>
      </c>
      <c r="D4038" s="2" t="s">
        <v>693</v>
      </c>
      <c r="E4038" s="4">
        <v>10</v>
      </c>
      <c r="F4038" s="4">
        <v>143470</v>
      </c>
      <c r="G4038" s="4">
        <v>14347</v>
      </c>
      <c r="H4038" s="4">
        <v>157817</v>
      </c>
    </row>
    <row r="4039" spans="1:8" ht="15.75">
      <c r="A4039" s="3" t="s">
        <v>16</v>
      </c>
      <c r="B4039" s="2" t="s">
        <v>695</v>
      </c>
      <c r="C4039" s="2" t="s">
        <v>694</v>
      </c>
      <c r="D4039" s="2" t="s">
        <v>696</v>
      </c>
      <c r="E4039" s="4">
        <v>50</v>
      </c>
      <c r="F4039" s="4">
        <v>253500</v>
      </c>
      <c r="G4039" s="4">
        <v>25350</v>
      </c>
      <c r="H4039" s="4">
        <v>278850</v>
      </c>
    </row>
    <row r="4040" spans="1:8" ht="15.75">
      <c r="A4040" s="3" t="s">
        <v>16</v>
      </c>
      <c r="B4040" s="2" t="s">
        <v>700</v>
      </c>
      <c r="C4040" s="2" t="s">
        <v>699</v>
      </c>
      <c r="D4040" s="2" t="s">
        <v>701</v>
      </c>
      <c r="E4040" s="4">
        <v>33</v>
      </c>
      <c r="F4040" s="4">
        <v>160500</v>
      </c>
      <c r="G4040" s="4">
        <v>16050</v>
      </c>
      <c r="H4040" s="4">
        <v>176550</v>
      </c>
    </row>
    <row r="4041" spans="1:8" ht="15.75">
      <c r="A4041" s="3" t="s">
        <v>16</v>
      </c>
      <c r="B4041" s="2" t="s">
        <v>703</v>
      </c>
      <c r="C4041" s="2" t="s">
        <v>702</v>
      </c>
      <c r="D4041" s="2" t="s">
        <v>704</v>
      </c>
      <c r="E4041" s="4">
        <v>12</v>
      </c>
      <c r="F4041" s="4">
        <v>20304</v>
      </c>
      <c r="G4041" s="4">
        <v>2030</v>
      </c>
      <c r="H4041" s="4">
        <v>22334</v>
      </c>
    </row>
    <row r="4042" spans="1:8" ht="15.75">
      <c r="A4042" s="3" t="s">
        <v>16</v>
      </c>
      <c r="B4042" s="2" t="s">
        <v>722</v>
      </c>
      <c r="C4042" s="2" t="s">
        <v>721</v>
      </c>
      <c r="D4042" s="2"/>
      <c r="E4042" s="4">
        <v>200</v>
      </c>
      <c r="F4042" s="4">
        <v>420000</v>
      </c>
      <c r="G4042" s="4">
        <v>42000</v>
      </c>
      <c r="H4042" s="4">
        <v>462000</v>
      </c>
    </row>
    <row r="4043" spans="1:8" ht="15.75">
      <c r="A4043" s="3" t="s">
        <v>16</v>
      </c>
      <c r="B4043" s="2" t="s">
        <v>726</v>
      </c>
      <c r="C4043" s="2" t="s">
        <v>725</v>
      </c>
      <c r="D4043" s="2"/>
      <c r="E4043" s="4">
        <v>53</v>
      </c>
      <c r="F4043" s="4">
        <v>178400</v>
      </c>
      <c r="G4043" s="4">
        <v>17840</v>
      </c>
      <c r="H4043" s="4">
        <v>196240</v>
      </c>
    </row>
    <row r="4044" spans="1:8" ht="15.75">
      <c r="A4044" s="3" t="s">
        <v>16</v>
      </c>
      <c r="B4044" s="2" t="s">
        <v>731</v>
      </c>
      <c r="C4044" s="2" t="s">
        <v>730</v>
      </c>
      <c r="D4044" s="2" t="s">
        <v>732</v>
      </c>
      <c r="E4044" s="4">
        <v>7</v>
      </c>
      <c r="F4044" s="4">
        <v>18900</v>
      </c>
      <c r="G4044" s="4">
        <v>1890</v>
      </c>
      <c r="H4044" s="4">
        <v>20790</v>
      </c>
    </row>
    <row r="4045" spans="1:8" ht="15.75">
      <c r="A4045" s="3" t="s">
        <v>16</v>
      </c>
      <c r="B4045" s="2" t="s">
        <v>734</v>
      </c>
      <c r="C4045" s="2" t="s">
        <v>733</v>
      </c>
      <c r="D4045" s="2" t="s">
        <v>735</v>
      </c>
      <c r="E4045" s="4">
        <v>169</v>
      </c>
      <c r="F4045" s="4">
        <v>741060</v>
      </c>
      <c r="G4045" s="4">
        <v>74106</v>
      </c>
      <c r="H4045" s="4">
        <v>815166</v>
      </c>
    </row>
    <row r="4046" spans="1:8" ht="15.75">
      <c r="A4046" s="3" t="s">
        <v>16</v>
      </c>
      <c r="B4046" s="2" t="s">
        <v>737</v>
      </c>
      <c r="C4046" s="2" t="s">
        <v>736</v>
      </c>
      <c r="D4046" s="2" t="s">
        <v>738</v>
      </c>
      <c r="E4046" s="4">
        <v>61</v>
      </c>
      <c r="F4046" s="4">
        <v>122550</v>
      </c>
      <c r="G4046" s="4">
        <v>12255</v>
      </c>
      <c r="H4046" s="4">
        <v>134805</v>
      </c>
    </row>
    <row r="4047" spans="1:8" ht="15.75">
      <c r="A4047" s="3" t="s">
        <v>16</v>
      </c>
      <c r="B4047" s="2" t="s">
        <v>742</v>
      </c>
      <c r="C4047" s="2" t="s">
        <v>741</v>
      </c>
      <c r="D4047" s="2" t="s">
        <v>743</v>
      </c>
      <c r="E4047" s="4">
        <v>2</v>
      </c>
      <c r="F4047" s="4">
        <v>6200</v>
      </c>
      <c r="G4047" s="4">
        <v>620</v>
      </c>
      <c r="H4047" s="4">
        <v>6820</v>
      </c>
    </row>
    <row r="4048" spans="1:8" ht="15.75">
      <c r="A4048" s="3" t="s">
        <v>16</v>
      </c>
      <c r="B4048" s="2" t="s">
        <v>745</v>
      </c>
      <c r="C4048" s="2" t="s">
        <v>744</v>
      </c>
      <c r="D4048" s="2" t="s">
        <v>746</v>
      </c>
      <c r="E4048" s="4">
        <v>196</v>
      </c>
      <c r="F4048" s="4">
        <v>1399940</v>
      </c>
      <c r="G4048" s="4">
        <v>139994</v>
      </c>
      <c r="H4048" s="4">
        <v>1539934</v>
      </c>
    </row>
    <row r="4049" spans="1:8" ht="15.75">
      <c r="A4049" s="3" t="s">
        <v>16</v>
      </c>
      <c r="B4049" s="2" t="s">
        <v>748</v>
      </c>
      <c r="C4049" s="2" t="s">
        <v>747</v>
      </c>
      <c r="D4049" s="2" t="s">
        <v>749</v>
      </c>
      <c r="E4049" s="4">
        <v>50</v>
      </c>
      <c r="F4049" s="4">
        <v>117700</v>
      </c>
      <c r="G4049" s="4">
        <v>11770</v>
      </c>
      <c r="H4049" s="4">
        <v>129470</v>
      </c>
    </row>
    <row r="4050" spans="1:8" ht="15.75">
      <c r="A4050" s="3" t="s">
        <v>16</v>
      </c>
      <c r="B4050" s="2" t="s">
        <v>760</v>
      </c>
      <c r="C4050" s="2" t="s">
        <v>759</v>
      </c>
      <c r="D4050" s="2" t="s">
        <v>761</v>
      </c>
      <c r="E4050" s="4">
        <v>16</v>
      </c>
      <c r="F4050" s="4">
        <v>28800</v>
      </c>
      <c r="G4050" s="4">
        <v>2880</v>
      </c>
      <c r="H4050" s="4">
        <v>31680</v>
      </c>
    </row>
    <row r="4051" spans="1:8" ht="15.75">
      <c r="A4051" s="3" t="s">
        <v>16</v>
      </c>
      <c r="B4051" s="2" t="s">
        <v>771</v>
      </c>
      <c r="C4051" s="2" t="s">
        <v>770</v>
      </c>
      <c r="D4051" s="2" t="s">
        <v>772</v>
      </c>
      <c r="E4051" s="4">
        <v>289</v>
      </c>
      <c r="F4051" s="4">
        <v>2271160</v>
      </c>
      <c r="G4051" s="4">
        <v>227116</v>
      </c>
      <c r="H4051" s="4">
        <v>2498276</v>
      </c>
    </row>
    <row r="4052" spans="1:8" ht="15.75">
      <c r="A4052" s="3" t="s">
        <v>16</v>
      </c>
      <c r="B4052" s="2" t="s">
        <v>774</v>
      </c>
      <c r="C4052" s="2" t="s">
        <v>773</v>
      </c>
      <c r="D4052" s="2" t="s">
        <v>775</v>
      </c>
      <c r="E4052" s="4">
        <v>110</v>
      </c>
      <c r="F4052" s="4">
        <v>277090</v>
      </c>
      <c r="G4052" s="4">
        <v>27709</v>
      </c>
      <c r="H4052" s="4">
        <v>304799</v>
      </c>
    </row>
    <row r="4053" spans="1:8" ht="15.75">
      <c r="A4053" s="3" t="s">
        <v>16</v>
      </c>
      <c r="B4053" s="2" t="s">
        <v>779</v>
      </c>
      <c r="C4053" s="2" t="s">
        <v>778</v>
      </c>
      <c r="D4053" s="2" t="s">
        <v>780</v>
      </c>
      <c r="E4053" s="4">
        <v>82</v>
      </c>
      <c r="F4053" s="4">
        <v>526280</v>
      </c>
      <c r="G4053" s="4">
        <v>52628</v>
      </c>
      <c r="H4053" s="4">
        <v>578908</v>
      </c>
    </row>
    <row r="4054" spans="1:8" ht="15.75">
      <c r="A4054" s="3" t="s">
        <v>16</v>
      </c>
      <c r="B4054" s="2" t="s">
        <v>797</v>
      </c>
      <c r="C4054" s="2" t="s">
        <v>796</v>
      </c>
      <c r="D4054" s="2" t="s">
        <v>798</v>
      </c>
      <c r="E4054" s="4"/>
      <c r="F4054" s="4"/>
      <c r="G4054" s="4"/>
      <c r="H4054" s="4"/>
    </row>
    <row r="4055" spans="1:8" ht="15.75">
      <c r="A4055" s="3" t="s">
        <v>16</v>
      </c>
      <c r="B4055" s="2" t="s">
        <v>800</v>
      </c>
      <c r="C4055" s="2" t="s">
        <v>799</v>
      </c>
      <c r="D4055" s="2" t="s">
        <v>801</v>
      </c>
      <c r="E4055" s="4">
        <v>14</v>
      </c>
      <c r="F4055" s="4">
        <v>141000</v>
      </c>
      <c r="G4055" s="4">
        <v>14100</v>
      </c>
      <c r="H4055" s="4">
        <v>155100</v>
      </c>
    </row>
    <row r="4056" spans="1:8" ht="15.75">
      <c r="A4056" s="3" t="s">
        <v>16</v>
      </c>
      <c r="B4056" s="2" t="s">
        <v>803</v>
      </c>
      <c r="C4056" s="2" t="s">
        <v>802</v>
      </c>
      <c r="D4056" s="2" t="s">
        <v>804</v>
      </c>
      <c r="E4056" s="4">
        <v>60</v>
      </c>
      <c r="F4056" s="4">
        <v>206430</v>
      </c>
      <c r="G4056" s="4">
        <v>20643</v>
      </c>
      <c r="H4056" s="4">
        <v>227073</v>
      </c>
    </row>
    <row r="4057" spans="1:8" ht="15.75">
      <c r="A4057" s="3" t="s">
        <v>16</v>
      </c>
      <c r="B4057" s="2" t="s">
        <v>814</v>
      </c>
      <c r="C4057" s="2" t="s">
        <v>813</v>
      </c>
      <c r="D4057" s="2" t="s">
        <v>815</v>
      </c>
      <c r="E4057" s="4">
        <v>930</v>
      </c>
      <c r="F4057" s="4">
        <v>1656750</v>
      </c>
      <c r="G4057" s="4">
        <v>165675</v>
      </c>
      <c r="H4057" s="4">
        <v>1822425</v>
      </c>
    </row>
    <row r="4058" spans="1:8" ht="15.75">
      <c r="A4058" s="3" t="s">
        <v>16</v>
      </c>
      <c r="B4058" s="2" t="s">
        <v>817</v>
      </c>
      <c r="C4058" s="2" t="s">
        <v>816</v>
      </c>
      <c r="D4058" s="2" t="s">
        <v>818</v>
      </c>
      <c r="E4058" s="4">
        <v>105</v>
      </c>
      <c r="F4058" s="4">
        <v>142000</v>
      </c>
      <c r="G4058" s="4">
        <v>14200</v>
      </c>
      <c r="H4058" s="4">
        <v>156200</v>
      </c>
    </row>
    <row r="4059" spans="1:8" ht="15.75">
      <c r="A4059" s="3" t="s">
        <v>16</v>
      </c>
      <c r="B4059" s="2" t="s">
        <v>820</v>
      </c>
      <c r="C4059" s="2" t="s">
        <v>819</v>
      </c>
      <c r="D4059" s="2" t="s">
        <v>821</v>
      </c>
      <c r="E4059" s="4">
        <v>2</v>
      </c>
      <c r="F4059" s="4">
        <v>7400</v>
      </c>
      <c r="G4059" s="4">
        <v>740</v>
      </c>
      <c r="H4059" s="4">
        <v>8140</v>
      </c>
    </row>
    <row r="4060" spans="1:8" ht="15.75">
      <c r="A4060" s="3" t="s">
        <v>16</v>
      </c>
      <c r="B4060" s="2" t="s">
        <v>823</v>
      </c>
      <c r="C4060" s="2" t="s">
        <v>822</v>
      </c>
      <c r="D4060" s="2" t="s">
        <v>824</v>
      </c>
      <c r="E4060" s="4">
        <v>2250</v>
      </c>
      <c r="F4060" s="4">
        <v>3290750</v>
      </c>
      <c r="G4060" s="4">
        <v>329075</v>
      </c>
      <c r="H4060" s="4">
        <v>3619825</v>
      </c>
    </row>
    <row r="4061" spans="1:8" ht="15.75">
      <c r="A4061" s="3" t="s">
        <v>16</v>
      </c>
      <c r="B4061" s="2" t="s">
        <v>829</v>
      </c>
      <c r="C4061" s="2" t="s">
        <v>828</v>
      </c>
      <c r="D4061" s="2" t="s">
        <v>830</v>
      </c>
      <c r="E4061" s="4">
        <v>50</v>
      </c>
      <c r="F4061" s="4">
        <v>197200</v>
      </c>
      <c r="G4061" s="4">
        <v>19720</v>
      </c>
      <c r="H4061" s="4">
        <v>216920</v>
      </c>
    </row>
    <row r="4062" spans="1:8" ht="15.75">
      <c r="A4062" s="3" t="s">
        <v>16</v>
      </c>
      <c r="B4062" s="2" t="s">
        <v>844</v>
      </c>
      <c r="C4062" s="2" t="s">
        <v>843</v>
      </c>
      <c r="D4062" s="2" t="s">
        <v>845</v>
      </c>
      <c r="E4062" s="4">
        <v>50</v>
      </c>
      <c r="F4062" s="4">
        <v>233200</v>
      </c>
      <c r="G4062" s="4">
        <v>23320</v>
      </c>
      <c r="H4062" s="4">
        <v>256520</v>
      </c>
    </row>
    <row r="4063" spans="1:8" ht="15.75">
      <c r="A4063" s="3" t="s">
        <v>16</v>
      </c>
      <c r="B4063" s="2" t="s">
        <v>847</v>
      </c>
      <c r="C4063" s="2" t="s">
        <v>846</v>
      </c>
      <c r="D4063" s="2"/>
      <c r="E4063" s="4">
        <v>100</v>
      </c>
      <c r="F4063" s="4">
        <v>270000</v>
      </c>
      <c r="G4063" s="4">
        <v>27000</v>
      </c>
      <c r="H4063" s="4">
        <v>297000</v>
      </c>
    </row>
    <row r="4064" spans="1:8" ht="15.75">
      <c r="A4064" s="3" t="s">
        <v>16</v>
      </c>
      <c r="B4064" s="2" t="s">
        <v>855</v>
      </c>
      <c r="C4064" s="2" t="s">
        <v>854</v>
      </c>
      <c r="D4064" s="2" t="s">
        <v>856</v>
      </c>
      <c r="E4064" s="4">
        <v>82</v>
      </c>
      <c r="F4064" s="4">
        <v>295800</v>
      </c>
      <c r="G4064" s="4">
        <v>29580</v>
      </c>
      <c r="H4064" s="4">
        <v>325380</v>
      </c>
    </row>
    <row r="4065" spans="1:8" ht="15.75">
      <c r="A4065" s="3" t="s">
        <v>16</v>
      </c>
      <c r="B4065" s="2" t="s">
        <v>858</v>
      </c>
      <c r="C4065" s="2" t="s">
        <v>857</v>
      </c>
      <c r="D4065" s="2" t="s">
        <v>859</v>
      </c>
      <c r="E4065" s="4">
        <v>170</v>
      </c>
      <c r="F4065" s="4">
        <v>280700</v>
      </c>
      <c r="G4065" s="4">
        <v>28070</v>
      </c>
      <c r="H4065" s="4">
        <v>308770</v>
      </c>
    </row>
    <row r="4066" spans="1:8" ht="15.75">
      <c r="A4066" s="3" t="s">
        <v>16</v>
      </c>
      <c r="B4066" s="2" t="s">
        <v>863</v>
      </c>
      <c r="C4066" s="2" t="s">
        <v>862</v>
      </c>
      <c r="D4066" s="2"/>
      <c r="E4066" s="4">
        <v>28</v>
      </c>
      <c r="F4066" s="4">
        <v>44884</v>
      </c>
      <c r="G4066" s="4">
        <v>4488</v>
      </c>
      <c r="H4066" s="4">
        <v>49372</v>
      </c>
    </row>
    <row r="4067" spans="1:8" ht="15.75">
      <c r="A4067" s="3" t="s">
        <v>16</v>
      </c>
      <c r="B4067" s="2" t="s">
        <v>870</v>
      </c>
      <c r="C4067" s="2" t="s">
        <v>869</v>
      </c>
      <c r="D4067" s="2" t="s">
        <v>871</v>
      </c>
      <c r="E4067" s="4">
        <v>5</v>
      </c>
      <c r="F4067" s="4">
        <v>22500</v>
      </c>
      <c r="G4067" s="4">
        <v>2250</v>
      </c>
      <c r="H4067" s="4">
        <v>24750</v>
      </c>
    </row>
    <row r="4068" spans="1:8" ht="15.75">
      <c r="A4068" s="3" t="s">
        <v>16</v>
      </c>
      <c r="B4068" s="2" t="s">
        <v>883</v>
      </c>
      <c r="C4068" s="2" t="s">
        <v>882</v>
      </c>
      <c r="D4068" s="2" t="s">
        <v>884</v>
      </c>
      <c r="E4068" s="4">
        <v>10</v>
      </c>
      <c r="F4068" s="4">
        <v>202180</v>
      </c>
      <c r="G4068" s="4">
        <v>20218</v>
      </c>
      <c r="H4068" s="4">
        <v>222398</v>
      </c>
    </row>
    <row r="4069" spans="1:8" ht="15.75">
      <c r="A4069" s="3" t="s">
        <v>16</v>
      </c>
      <c r="B4069" s="2" t="s">
        <v>916</v>
      </c>
      <c r="C4069" s="2" t="s">
        <v>915</v>
      </c>
      <c r="D4069" s="2" t="s">
        <v>914</v>
      </c>
      <c r="E4069" s="4">
        <v>4</v>
      </c>
      <c r="F4069" s="4">
        <v>380212</v>
      </c>
      <c r="G4069" s="4">
        <v>38021</v>
      </c>
      <c r="H4069" s="4">
        <v>418233</v>
      </c>
    </row>
    <row r="4070" spans="1:8" ht="15.75">
      <c r="A4070" s="3" t="s">
        <v>16</v>
      </c>
      <c r="B4070" s="2" t="s">
        <v>938</v>
      </c>
      <c r="C4070" s="2" t="s">
        <v>937</v>
      </c>
      <c r="D4070" s="2"/>
      <c r="E4070" s="4">
        <v>4</v>
      </c>
      <c r="F4070" s="4">
        <v>19000</v>
      </c>
      <c r="G4070" s="4">
        <v>1900</v>
      </c>
      <c r="H4070" s="4">
        <v>20900</v>
      </c>
    </row>
    <row r="4071" spans="1:8" ht="15.75">
      <c r="A4071" s="3" t="s">
        <v>16</v>
      </c>
      <c r="B4071" s="2" t="s">
        <v>940</v>
      </c>
      <c r="C4071" s="2" t="s">
        <v>939</v>
      </c>
      <c r="D4071" s="2"/>
      <c r="E4071" s="4">
        <v>6</v>
      </c>
      <c r="F4071" s="4">
        <v>30060</v>
      </c>
      <c r="G4071" s="4">
        <v>3006</v>
      </c>
      <c r="H4071" s="4">
        <v>33066</v>
      </c>
    </row>
    <row r="4072" spans="1:8" ht="15.75">
      <c r="A4072" s="3" t="s">
        <v>16</v>
      </c>
      <c r="B4072" s="2" t="s">
        <v>942</v>
      </c>
      <c r="C4072" s="2" t="s">
        <v>941</v>
      </c>
      <c r="D4072" s="2"/>
      <c r="E4072" s="4">
        <v>5</v>
      </c>
      <c r="F4072" s="4">
        <v>25700</v>
      </c>
      <c r="G4072" s="4">
        <v>2570</v>
      </c>
      <c r="H4072" s="4">
        <v>28270</v>
      </c>
    </row>
    <row r="4073" spans="1:8" ht="15.75">
      <c r="A4073" s="3" t="s">
        <v>16</v>
      </c>
      <c r="B4073" s="2" t="s">
        <v>944</v>
      </c>
      <c r="C4073" s="2" t="s">
        <v>943</v>
      </c>
      <c r="D4073" s="2"/>
      <c r="E4073" s="4">
        <v>9</v>
      </c>
      <c r="F4073" s="4">
        <v>47430</v>
      </c>
      <c r="G4073" s="4">
        <v>4743</v>
      </c>
      <c r="H4073" s="4">
        <v>52173</v>
      </c>
    </row>
    <row r="4074" spans="1:8" ht="15.75">
      <c r="A4074" s="3" t="s">
        <v>16</v>
      </c>
      <c r="B4074" s="2" t="s">
        <v>968</v>
      </c>
      <c r="C4074" s="2" t="s">
        <v>778</v>
      </c>
      <c r="D4074" s="2" t="s">
        <v>969</v>
      </c>
      <c r="E4074" s="4">
        <v>100</v>
      </c>
      <c r="F4074" s="4">
        <v>615300</v>
      </c>
      <c r="G4074" s="4">
        <v>61530</v>
      </c>
      <c r="H4074" s="4">
        <v>676830</v>
      </c>
    </row>
    <row r="4075" spans="1:8" ht="15.75">
      <c r="A4075" s="3" t="s">
        <v>16</v>
      </c>
      <c r="B4075" s="2" t="s">
        <v>974</v>
      </c>
      <c r="C4075" s="2" t="s">
        <v>773</v>
      </c>
      <c r="D4075" s="2" t="s">
        <v>975</v>
      </c>
      <c r="E4075" s="4">
        <v>56</v>
      </c>
      <c r="F4075" s="4">
        <v>141064</v>
      </c>
      <c r="G4075" s="4">
        <v>14106</v>
      </c>
      <c r="H4075" s="4">
        <v>155170</v>
      </c>
    </row>
    <row r="4076" spans="1:8" ht="15.75">
      <c r="A4076" s="3" t="s">
        <v>16</v>
      </c>
      <c r="B4076" s="2" t="s">
        <v>980</v>
      </c>
      <c r="C4076" s="2" t="s">
        <v>805</v>
      </c>
      <c r="D4076" s="2" t="s">
        <v>981</v>
      </c>
      <c r="E4076" s="4">
        <v>200</v>
      </c>
      <c r="F4076" s="4">
        <v>1424600</v>
      </c>
      <c r="G4076" s="4">
        <v>142460</v>
      </c>
      <c r="H4076" s="4">
        <v>1567060</v>
      </c>
    </row>
    <row r="4077" spans="1:8" ht="15.75">
      <c r="A4077" s="3" t="s">
        <v>16</v>
      </c>
      <c r="B4077" s="2" t="s">
        <v>986</v>
      </c>
      <c r="C4077" s="2" t="s">
        <v>736</v>
      </c>
      <c r="D4077" s="2" t="s">
        <v>987</v>
      </c>
      <c r="E4077" s="4">
        <v>31</v>
      </c>
      <c r="F4077" s="4">
        <v>58931</v>
      </c>
      <c r="G4077" s="4">
        <v>5893</v>
      </c>
      <c r="H4077" s="4">
        <v>64824</v>
      </c>
    </row>
    <row r="4078" spans="1:8" ht="15.75">
      <c r="A4078" s="3" t="s">
        <v>16</v>
      </c>
      <c r="B4078" s="2" t="s">
        <v>988</v>
      </c>
      <c r="C4078" s="2" t="s">
        <v>747</v>
      </c>
      <c r="D4078" s="2" t="s">
        <v>989</v>
      </c>
      <c r="E4078" s="4">
        <v>8</v>
      </c>
      <c r="F4078" s="4">
        <v>17136</v>
      </c>
      <c r="G4078" s="4">
        <v>1714</v>
      </c>
      <c r="H4078" s="4">
        <v>18850</v>
      </c>
    </row>
    <row r="4079" spans="1:8" ht="15.75">
      <c r="A4079" s="3" t="s">
        <v>16</v>
      </c>
      <c r="B4079" s="2" t="s">
        <v>1041</v>
      </c>
      <c r="C4079" s="2" t="s">
        <v>1040</v>
      </c>
      <c r="D4079" s="2"/>
      <c r="E4079" s="4">
        <v>50</v>
      </c>
      <c r="F4079" s="4">
        <v>375000</v>
      </c>
      <c r="G4079" s="4">
        <v>37500</v>
      </c>
      <c r="H4079" s="4">
        <v>412500</v>
      </c>
    </row>
    <row r="4080" spans="1:8" ht="15.75">
      <c r="A4080" s="3" t="s">
        <v>16</v>
      </c>
      <c r="B4080" s="2" t="s">
        <v>1045</v>
      </c>
      <c r="C4080" s="2" t="s">
        <v>1044</v>
      </c>
      <c r="D4080" s="2"/>
      <c r="E4080" s="4">
        <v>1</v>
      </c>
      <c r="F4080" s="4">
        <v>33000</v>
      </c>
      <c r="G4080" s="4">
        <v>3300</v>
      </c>
      <c r="H4080" s="4">
        <v>36300</v>
      </c>
    </row>
    <row r="4081" spans="1:8" ht="15.75">
      <c r="A4081" s="3" t="s">
        <v>16</v>
      </c>
      <c r="B4081" s="2" t="s">
        <v>1061</v>
      </c>
      <c r="C4081" s="2" t="s">
        <v>857</v>
      </c>
      <c r="D4081" s="2" t="s">
        <v>1062</v>
      </c>
      <c r="E4081" s="4">
        <v>50</v>
      </c>
      <c r="F4081" s="4">
        <v>73800</v>
      </c>
      <c r="G4081" s="4">
        <v>7380</v>
      </c>
      <c r="H4081" s="4">
        <v>81180</v>
      </c>
    </row>
    <row r="4082" spans="1:8" ht="15.75">
      <c r="A4082" s="3" t="s">
        <v>16</v>
      </c>
      <c r="B4082" s="2" t="s">
        <v>1071</v>
      </c>
      <c r="C4082" s="2" t="s">
        <v>759</v>
      </c>
      <c r="D4082" s="2" t="s">
        <v>1072</v>
      </c>
      <c r="E4082" s="4">
        <v>1000</v>
      </c>
      <c r="F4082" s="4">
        <v>1051000</v>
      </c>
      <c r="G4082" s="4">
        <v>105100</v>
      </c>
      <c r="H4082" s="4">
        <v>1156100</v>
      </c>
    </row>
    <row r="4083" spans="1:8" ht="15.75">
      <c r="A4083" s="3" t="s">
        <v>16</v>
      </c>
      <c r="B4083" s="2" t="s">
        <v>1075</v>
      </c>
      <c r="C4083" s="2" t="s">
        <v>822</v>
      </c>
      <c r="D4083" s="2" t="s">
        <v>1076</v>
      </c>
      <c r="E4083" s="4">
        <v>1900</v>
      </c>
      <c r="F4083" s="4">
        <v>2483300</v>
      </c>
      <c r="G4083" s="4">
        <v>248330</v>
      </c>
      <c r="H4083" s="4">
        <v>2731630</v>
      </c>
    </row>
    <row r="4084" spans="1:8" ht="15.75">
      <c r="A4084" s="3" t="s">
        <v>16</v>
      </c>
      <c r="B4084" s="2" t="s">
        <v>1095</v>
      </c>
      <c r="C4084" s="2" t="s">
        <v>1094</v>
      </c>
      <c r="D4084" s="2"/>
      <c r="E4084" s="4">
        <v>2</v>
      </c>
      <c r="F4084" s="4">
        <v>11320</v>
      </c>
      <c r="G4084" s="4">
        <v>1132</v>
      </c>
      <c r="H4084" s="4">
        <v>12452</v>
      </c>
    </row>
    <row r="4085" spans="1:8" ht="15.75">
      <c r="A4085" s="3" t="s">
        <v>16</v>
      </c>
      <c r="B4085" s="2" t="s">
        <v>1119</v>
      </c>
      <c r="C4085" s="2" t="s">
        <v>1118</v>
      </c>
      <c r="D4085" s="2"/>
      <c r="E4085" s="4">
        <v>210</v>
      </c>
      <c r="F4085" s="4">
        <v>758100</v>
      </c>
      <c r="G4085" s="4">
        <v>75810</v>
      </c>
      <c r="H4085" s="4">
        <v>833910</v>
      </c>
    </row>
    <row r="4086" spans="1:8" ht="15.75">
      <c r="A4086" s="3" t="s">
        <v>16</v>
      </c>
      <c r="B4086" s="2" t="s">
        <v>1145</v>
      </c>
      <c r="C4086" s="2" t="s">
        <v>1144</v>
      </c>
      <c r="D4086" s="2"/>
      <c r="E4086" s="4">
        <v>16</v>
      </c>
      <c r="F4086" s="4">
        <v>144000</v>
      </c>
      <c r="G4086" s="4">
        <v>14400</v>
      </c>
      <c r="H4086" s="4">
        <v>158400</v>
      </c>
    </row>
    <row r="4087" spans="1:8" ht="15.75">
      <c r="A4087" s="3" t="s">
        <v>16</v>
      </c>
      <c r="B4087" s="2" t="s">
        <v>1151</v>
      </c>
      <c r="C4087" s="2" t="s">
        <v>1150</v>
      </c>
      <c r="D4087" s="2" t="s">
        <v>1152</v>
      </c>
      <c r="E4087" s="4">
        <v>680</v>
      </c>
      <c r="F4087" s="4">
        <v>3128000</v>
      </c>
      <c r="G4087" s="4">
        <v>312800</v>
      </c>
      <c r="H4087" s="4">
        <v>3440800</v>
      </c>
    </row>
    <row r="4088" spans="1:8" ht="15.75">
      <c r="A4088" s="3" t="s">
        <v>16</v>
      </c>
      <c r="B4088" s="2" t="s">
        <v>1159</v>
      </c>
      <c r="C4088" s="2" t="s">
        <v>1158</v>
      </c>
      <c r="D4088" s="2"/>
      <c r="E4088" s="4">
        <v>4</v>
      </c>
      <c r="F4088" s="4">
        <v>21600</v>
      </c>
      <c r="G4088" s="4">
        <v>2160</v>
      </c>
      <c r="H4088" s="4">
        <v>23760</v>
      </c>
    </row>
    <row r="4089" spans="1:8" ht="15.75">
      <c r="A4089" s="3" t="s">
        <v>16</v>
      </c>
      <c r="B4089" s="2" t="s">
        <v>1170</v>
      </c>
      <c r="C4089" s="2" t="s">
        <v>1169</v>
      </c>
      <c r="D4089" s="2"/>
      <c r="E4089" s="4">
        <v>1</v>
      </c>
      <c r="F4089" s="4">
        <v>6440</v>
      </c>
      <c r="G4089" s="4">
        <v>644</v>
      </c>
      <c r="H4089" s="4">
        <v>7084</v>
      </c>
    </row>
    <row r="4090" spans="1:8" ht="15.75">
      <c r="A4090" s="3" t="s">
        <v>16</v>
      </c>
      <c r="B4090" s="2" t="s">
        <v>1188</v>
      </c>
      <c r="C4090" s="2" t="s">
        <v>1187</v>
      </c>
      <c r="D4090" s="2" t="s">
        <v>414</v>
      </c>
      <c r="E4090" s="4">
        <v>4</v>
      </c>
      <c r="F4090" s="4">
        <v>24200</v>
      </c>
      <c r="G4090" s="4">
        <v>2420</v>
      </c>
      <c r="H4090" s="4">
        <v>26620</v>
      </c>
    </row>
    <row r="4091" spans="1:8" ht="15.75">
      <c r="A4091" s="3" t="s">
        <v>16</v>
      </c>
      <c r="B4091" s="2" t="s">
        <v>1193</v>
      </c>
      <c r="C4091" s="2" t="s">
        <v>1192</v>
      </c>
      <c r="D4091" s="2"/>
      <c r="E4091" s="4">
        <v>1</v>
      </c>
      <c r="F4091" s="4">
        <v>6310</v>
      </c>
      <c r="G4091" s="4">
        <v>631</v>
      </c>
      <c r="H4091" s="4">
        <v>6941</v>
      </c>
    </row>
    <row r="4092" spans="1:8" ht="15.75">
      <c r="A4092" s="3" t="s">
        <v>16</v>
      </c>
      <c r="B4092" s="2" t="s">
        <v>1280</v>
      </c>
      <c r="C4092" s="2" t="s">
        <v>1279</v>
      </c>
      <c r="D4092" s="2"/>
      <c r="E4092" s="4">
        <v>30</v>
      </c>
      <c r="F4092" s="4">
        <v>123000</v>
      </c>
      <c r="G4092" s="4">
        <v>12300</v>
      </c>
      <c r="H4092" s="4">
        <v>135300</v>
      </c>
    </row>
    <row r="4093" spans="1:8" ht="15.75">
      <c r="A4093" s="3" t="s">
        <v>16</v>
      </c>
      <c r="B4093" s="2" t="s">
        <v>1282</v>
      </c>
      <c r="C4093" s="2" t="s">
        <v>1281</v>
      </c>
      <c r="D4093" s="2"/>
      <c r="E4093" s="4">
        <v>33</v>
      </c>
      <c r="F4093" s="4">
        <v>136500</v>
      </c>
      <c r="G4093" s="4">
        <v>13650</v>
      </c>
      <c r="H4093" s="4">
        <v>150150</v>
      </c>
    </row>
    <row r="4094" spans="1:8" ht="15.75">
      <c r="A4094" s="3" t="s">
        <v>16</v>
      </c>
      <c r="B4094" s="2" t="s">
        <v>1284</v>
      </c>
      <c r="C4094" s="2" t="s">
        <v>1283</v>
      </c>
      <c r="D4094" s="2" t="s">
        <v>1285</v>
      </c>
      <c r="E4094" s="4">
        <v>380</v>
      </c>
      <c r="F4094" s="4">
        <v>1120500</v>
      </c>
      <c r="G4094" s="4">
        <v>112050</v>
      </c>
      <c r="H4094" s="4">
        <v>1232550</v>
      </c>
    </row>
    <row r="4095" spans="1:8" ht="15.75">
      <c r="A4095" s="3" t="s">
        <v>16</v>
      </c>
      <c r="B4095" s="2" t="s">
        <v>1289</v>
      </c>
      <c r="C4095" s="2" t="s">
        <v>1288</v>
      </c>
      <c r="D4095" s="2"/>
      <c r="E4095" s="4">
        <v>1</v>
      </c>
      <c r="F4095" s="4">
        <v>4500</v>
      </c>
      <c r="G4095" s="4">
        <v>450</v>
      </c>
      <c r="H4095" s="4">
        <v>4950</v>
      </c>
    </row>
    <row r="4096" spans="1:8" ht="15.75">
      <c r="A4096" s="3" t="s">
        <v>16</v>
      </c>
      <c r="B4096" s="2" t="s">
        <v>1291</v>
      </c>
      <c r="C4096" s="2" t="s">
        <v>1290</v>
      </c>
      <c r="D4096" s="2"/>
      <c r="E4096" s="4">
        <v>2</v>
      </c>
      <c r="F4096" s="4">
        <v>9000</v>
      </c>
      <c r="G4096" s="4">
        <v>900</v>
      </c>
      <c r="H4096" s="4">
        <v>9900</v>
      </c>
    </row>
    <row r="4097" spans="1:8" ht="15.75">
      <c r="A4097" s="3" t="s">
        <v>16</v>
      </c>
      <c r="B4097" s="2" t="s">
        <v>1293</v>
      </c>
      <c r="C4097" s="2" t="s">
        <v>1292</v>
      </c>
      <c r="D4097" s="2" t="s">
        <v>1294</v>
      </c>
      <c r="E4097" s="4">
        <v>200</v>
      </c>
      <c r="F4097" s="4">
        <v>570000</v>
      </c>
      <c r="G4097" s="4">
        <v>57000</v>
      </c>
      <c r="H4097" s="4">
        <v>627000</v>
      </c>
    </row>
    <row r="4098" spans="1:8" ht="15.75">
      <c r="A4098" s="3" t="s">
        <v>16</v>
      </c>
      <c r="B4098" s="2" t="s">
        <v>1301</v>
      </c>
      <c r="C4098" s="2" t="s">
        <v>1300</v>
      </c>
      <c r="D4098" s="2"/>
      <c r="E4098" s="4">
        <v>11</v>
      </c>
      <c r="F4098" s="4">
        <v>49500</v>
      </c>
      <c r="G4098" s="4">
        <v>4950</v>
      </c>
      <c r="H4098" s="4">
        <v>54450</v>
      </c>
    </row>
    <row r="4099" spans="1:8" ht="15.75">
      <c r="A4099" s="3" t="s">
        <v>16</v>
      </c>
      <c r="B4099" s="2" t="s">
        <v>1303</v>
      </c>
      <c r="C4099" s="2" t="s">
        <v>1302</v>
      </c>
      <c r="D4099" s="2"/>
      <c r="E4099" s="4">
        <v>11</v>
      </c>
      <c r="F4099" s="4">
        <v>49500</v>
      </c>
      <c r="G4099" s="4">
        <v>4950</v>
      </c>
      <c r="H4099" s="4">
        <v>54450</v>
      </c>
    </row>
    <row r="4100" spans="1:8" ht="15.75">
      <c r="A4100" s="3" t="s">
        <v>16</v>
      </c>
      <c r="B4100" s="2" t="s">
        <v>1305</v>
      </c>
      <c r="C4100" s="2" t="s">
        <v>1304</v>
      </c>
      <c r="D4100" s="2"/>
      <c r="E4100" s="4">
        <v>15</v>
      </c>
      <c r="F4100" s="4">
        <v>67500</v>
      </c>
      <c r="G4100" s="4">
        <v>6750</v>
      </c>
      <c r="H4100" s="4">
        <v>74250</v>
      </c>
    </row>
    <row r="4101" spans="1:8" ht="15.75">
      <c r="A4101" s="3" t="s">
        <v>16</v>
      </c>
      <c r="B4101" s="2" t="s">
        <v>1307</v>
      </c>
      <c r="C4101" s="2" t="s">
        <v>1306</v>
      </c>
      <c r="D4101" s="2" t="s">
        <v>1308</v>
      </c>
      <c r="E4101" s="4">
        <v>13</v>
      </c>
      <c r="F4101" s="4">
        <v>58500</v>
      </c>
      <c r="G4101" s="4">
        <v>5850</v>
      </c>
      <c r="H4101" s="4">
        <v>64350</v>
      </c>
    </row>
    <row r="4102" spans="1:8" ht="15.75">
      <c r="A4102" s="3" t="s">
        <v>16</v>
      </c>
      <c r="B4102" s="2" t="s">
        <v>1312</v>
      </c>
      <c r="C4102" s="2" t="s">
        <v>1311</v>
      </c>
      <c r="D4102" s="2"/>
      <c r="E4102" s="4">
        <v>6</v>
      </c>
      <c r="F4102" s="4">
        <v>27000</v>
      </c>
      <c r="G4102" s="4">
        <v>2700</v>
      </c>
      <c r="H4102" s="4">
        <v>29700</v>
      </c>
    </row>
    <row r="4103" spans="1:8" ht="15.75">
      <c r="A4103" s="3" t="s">
        <v>16</v>
      </c>
      <c r="B4103" s="2" t="s">
        <v>1316</v>
      </c>
      <c r="C4103" s="2" t="s">
        <v>1315</v>
      </c>
      <c r="D4103" s="2"/>
      <c r="E4103" s="4">
        <v>1</v>
      </c>
      <c r="F4103" s="4">
        <v>4500</v>
      </c>
      <c r="G4103" s="4">
        <v>450</v>
      </c>
      <c r="H4103" s="4">
        <v>4950</v>
      </c>
    </row>
    <row r="4104" spans="1:8" ht="15.75">
      <c r="A4104" s="3" t="s">
        <v>16</v>
      </c>
      <c r="B4104" s="2" t="s">
        <v>1318</v>
      </c>
      <c r="C4104" s="2" t="s">
        <v>1317</v>
      </c>
      <c r="D4104" s="2" t="s">
        <v>1319</v>
      </c>
      <c r="E4104" s="4">
        <v>66</v>
      </c>
      <c r="F4104" s="4">
        <v>274500</v>
      </c>
      <c r="G4104" s="4">
        <v>27450</v>
      </c>
      <c r="H4104" s="4">
        <v>301950</v>
      </c>
    </row>
    <row r="4105" spans="1:8" ht="15.75">
      <c r="A4105" s="3" t="s">
        <v>16</v>
      </c>
      <c r="B4105" s="2" t="s">
        <v>1331</v>
      </c>
      <c r="C4105" s="2" t="s">
        <v>1330</v>
      </c>
      <c r="D4105" s="2"/>
      <c r="E4105" s="4">
        <v>30</v>
      </c>
      <c r="F4105" s="4">
        <v>123000</v>
      </c>
      <c r="G4105" s="4">
        <v>12300</v>
      </c>
      <c r="H4105" s="4">
        <v>135300</v>
      </c>
    </row>
    <row r="4106" spans="1:8" ht="15.75">
      <c r="A4106" s="3" t="s">
        <v>16</v>
      </c>
      <c r="B4106" s="2" t="s">
        <v>1333</v>
      </c>
      <c r="C4106" s="2" t="s">
        <v>1332</v>
      </c>
      <c r="D4106" s="2"/>
      <c r="E4106" s="4">
        <v>30</v>
      </c>
      <c r="F4106" s="4">
        <v>123000</v>
      </c>
      <c r="G4106" s="4">
        <v>12300</v>
      </c>
      <c r="H4106" s="4">
        <v>135300</v>
      </c>
    </row>
    <row r="4107" spans="1:8" ht="15.75">
      <c r="A4107" s="3" t="s">
        <v>16</v>
      </c>
      <c r="B4107" s="2" t="s">
        <v>1335</v>
      </c>
      <c r="C4107" s="2" t="s">
        <v>1334</v>
      </c>
      <c r="D4107" s="2"/>
      <c r="E4107" s="4">
        <v>30</v>
      </c>
      <c r="F4107" s="4">
        <v>123000</v>
      </c>
      <c r="G4107" s="4">
        <v>12300</v>
      </c>
      <c r="H4107" s="4">
        <v>135300</v>
      </c>
    </row>
    <row r="4108" spans="1:8" ht="15.75">
      <c r="A4108" s="3" t="s">
        <v>16</v>
      </c>
      <c r="B4108" s="2" t="s">
        <v>1346</v>
      </c>
      <c r="C4108" s="2" t="s">
        <v>1345</v>
      </c>
      <c r="D4108" s="2" t="s">
        <v>1342</v>
      </c>
      <c r="E4108" s="4">
        <v>20</v>
      </c>
      <c r="F4108" s="4">
        <v>240000</v>
      </c>
      <c r="G4108" s="4">
        <v>24000</v>
      </c>
      <c r="H4108" s="4">
        <v>264000</v>
      </c>
    </row>
    <row r="4109" spans="1:8" ht="15.75">
      <c r="A4109" s="3" t="s">
        <v>16</v>
      </c>
      <c r="B4109" s="2" t="s">
        <v>1348</v>
      </c>
      <c r="C4109" s="2" t="s">
        <v>1347</v>
      </c>
      <c r="D4109" s="2" t="s">
        <v>1349</v>
      </c>
      <c r="E4109" s="4">
        <v>221</v>
      </c>
      <c r="F4109" s="4">
        <v>2244255</v>
      </c>
      <c r="G4109" s="4">
        <v>224426</v>
      </c>
      <c r="H4109" s="4">
        <v>2468681</v>
      </c>
    </row>
    <row r="4110" spans="1:8" ht="15.75">
      <c r="A4110" s="3" t="s">
        <v>16</v>
      </c>
      <c r="B4110" s="2" t="s">
        <v>1351</v>
      </c>
      <c r="C4110" s="2" t="s">
        <v>1350</v>
      </c>
      <c r="D4110" s="2" t="s">
        <v>1352</v>
      </c>
      <c r="E4110" s="4">
        <v>130</v>
      </c>
      <c r="F4110" s="4">
        <v>130000</v>
      </c>
      <c r="G4110" s="4">
        <v>13000</v>
      </c>
      <c r="H4110" s="4">
        <v>143000</v>
      </c>
    </row>
    <row r="4111" spans="1:8" ht="15.75">
      <c r="A4111" s="3" t="s">
        <v>16</v>
      </c>
      <c r="B4111" s="2" t="s">
        <v>1354</v>
      </c>
      <c r="C4111" s="2" t="s">
        <v>1353</v>
      </c>
      <c r="D4111" s="2" t="s">
        <v>1342</v>
      </c>
      <c r="E4111" s="4">
        <v>10</v>
      </c>
      <c r="F4111" s="4">
        <v>114000</v>
      </c>
      <c r="G4111" s="4">
        <v>11400</v>
      </c>
      <c r="H4111" s="4">
        <v>125400</v>
      </c>
    </row>
    <row r="4112" spans="1:8" ht="15.75">
      <c r="A4112" s="3" t="s">
        <v>16</v>
      </c>
      <c r="B4112" s="2" t="s">
        <v>1363</v>
      </c>
      <c r="C4112" s="2" t="s">
        <v>1362</v>
      </c>
      <c r="D4112" s="2" t="s">
        <v>1342</v>
      </c>
      <c r="E4112" s="4">
        <v>20</v>
      </c>
      <c r="F4112" s="4">
        <v>216000</v>
      </c>
      <c r="G4112" s="4">
        <v>21600</v>
      </c>
      <c r="H4112" s="4">
        <v>237600</v>
      </c>
    </row>
    <row r="4113" spans="1:8" ht="15.75">
      <c r="A4113" s="3" t="s">
        <v>16</v>
      </c>
      <c r="B4113" s="2" t="s">
        <v>1365</v>
      </c>
      <c r="C4113" s="2" t="s">
        <v>1364</v>
      </c>
      <c r="D4113" s="2" t="s">
        <v>1352</v>
      </c>
      <c r="E4113" s="4">
        <v>264</v>
      </c>
      <c r="F4113" s="4">
        <v>237600</v>
      </c>
      <c r="G4113" s="4">
        <v>23760</v>
      </c>
      <c r="H4113" s="4">
        <v>261360</v>
      </c>
    </row>
    <row r="4114" spans="1:8" ht="15.75">
      <c r="A4114" s="3" t="s">
        <v>16</v>
      </c>
      <c r="B4114" s="2" t="s">
        <v>1370</v>
      </c>
      <c r="C4114" s="2" t="s">
        <v>1369</v>
      </c>
      <c r="D4114" s="2" t="s">
        <v>1352</v>
      </c>
      <c r="E4114" s="4">
        <v>98</v>
      </c>
      <c r="F4114" s="4">
        <v>2450000</v>
      </c>
      <c r="G4114" s="4">
        <v>245000</v>
      </c>
      <c r="H4114" s="4">
        <v>2695000</v>
      </c>
    </row>
    <row r="4115" spans="1:8" ht="15.75">
      <c r="A4115" s="3" t="s">
        <v>16</v>
      </c>
      <c r="B4115" s="2" t="s">
        <v>1373</v>
      </c>
      <c r="C4115" s="2" t="s">
        <v>1362</v>
      </c>
      <c r="D4115" s="2" t="s">
        <v>1374</v>
      </c>
      <c r="E4115" s="4">
        <v>60</v>
      </c>
      <c r="F4115" s="4">
        <v>496020</v>
      </c>
      <c r="G4115" s="4">
        <v>49602</v>
      </c>
      <c r="H4115" s="4">
        <v>545622</v>
      </c>
    </row>
    <row r="4116" spans="1:8" ht="15.75">
      <c r="A4116" s="3" t="s">
        <v>16</v>
      </c>
      <c r="B4116" s="2" t="s">
        <v>1384</v>
      </c>
      <c r="C4116" s="2" t="s">
        <v>1364</v>
      </c>
      <c r="D4116" s="2" t="s">
        <v>73</v>
      </c>
      <c r="E4116" s="4">
        <v>300</v>
      </c>
      <c r="F4116" s="4">
        <v>270000</v>
      </c>
      <c r="G4116" s="4">
        <v>27000</v>
      </c>
      <c r="H4116" s="4">
        <v>297000</v>
      </c>
    </row>
    <row r="4117" spans="1:8" ht="15.75">
      <c r="A4117" s="3" t="s">
        <v>16</v>
      </c>
      <c r="B4117" s="2" t="s">
        <v>1386</v>
      </c>
      <c r="C4117" s="2" t="s">
        <v>1385</v>
      </c>
      <c r="D4117" s="2" t="s">
        <v>1387</v>
      </c>
      <c r="E4117" s="4">
        <v>100</v>
      </c>
      <c r="F4117" s="4">
        <v>90000</v>
      </c>
      <c r="G4117" s="4">
        <v>9000</v>
      </c>
      <c r="H4117" s="4">
        <v>99000</v>
      </c>
    </row>
    <row r="4118" spans="1:8" ht="15.75">
      <c r="A4118" s="3" t="s">
        <v>16</v>
      </c>
      <c r="B4118" s="2" t="s">
        <v>1403</v>
      </c>
      <c r="C4118" s="2" t="s">
        <v>1401</v>
      </c>
      <c r="D4118" s="2" t="s">
        <v>73</v>
      </c>
      <c r="E4118" s="4">
        <v>250</v>
      </c>
      <c r="F4118" s="4">
        <v>273750</v>
      </c>
      <c r="G4118" s="4">
        <v>27375</v>
      </c>
      <c r="H4118" s="4">
        <v>301125</v>
      </c>
    </row>
    <row r="4119" spans="1:8" ht="15.75">
      <c r="A4119" s="3" t="s">
        <v>16</v>
      </c>
      <c r="B4119" s="2" t="s">
        <v>1421</v>
      </c>
      <c r="C4119" s="2" t="s">
        <v>1417</v>
      </c>
      <c r="D4119" s="2" t="s">
        <v>184</v>
      </c>
      <c r="E4119" s="4">
        <v>2</v>
      </c>
      <c r="F4119" s="4">
        <v>3800</v>
      </c>
      <c r="G4119" s="4">
        <v>380</v>
      </c>
      <c r="H4119" s="4">
        <v>4180</v>
      </c>
    </row>
    <row r="4120" spans="1:8" ht="15.75">
      <c r="A4120" s="3" t="s">
        <v>16</v>
      </c>
      <c r="B4120" s="2" t="s">
        <v>1422</v>
      </c>
      <c r="C4120" s="2" t="s">
        <v>1417</v>
      </c>
      <c r="D4120" s="2" t="s">
        <v>56</v>
      </c>
      <c r="E4120" s="4">
        <v>2</v>
      </c>
      <c r="F4120" s="4">
        <v>4000</v>
      </c>
      <c r="G4120" s="4">
        <v>400</v>
      </c>
      <c r="H4120" s="4">
        <v>4400</v>
      </c>
    </row>
    <row r="4121" spans="1:8" ht="15.75">
      <c r="A4121" s="3" t="s">
        <v>16</v>
      </c>
      <c r="B4121" s="2" t="s">
        <v>1461</v>
      </c>
      <c r="C4121" s="2" t="s">
        <v>1460</v>
      </c>
      <c r="D4121" s="2" t="s">
        <v>1462</v>
      </c>
      <c r="E4121" s="4">
        <v>3</v>
      </c>
      <c r="F4121" s="4">
        <v>1740000</v>
      </c>
      <c r="G4121" s="4">
        <v>174000</v>
      </c>
      <c r="H4121" s="4">
        <v>1914000</v>
      </c>
    </row>
    <row r="4122" spans="1:8" ht="15.75">
      <c r="A4122" s="3" t="s">
        <v>16</v>
      </c>
      <c r="B4122" s="2" t="s">
        <v>1474</v>
      </c>
      <c r="C4122" s="2" t="s">
        <v>1473</v>
      </c>
      <c r="D4122" s="2" t="s">
        <v>1475</v>
      </c>
      <c r="E4122" s="4">
        <v>49050</v>
      </c>
      <c r="F4122" s="4">
        <v>7602750</v>
      </c>
      <c r="G4122" s="4">
        <v>760275</v>
      </c>
      <c r="H4122" s="4">
        <v>8363025</v>
      </c>
    </row>
    <row r="4123" spans="1:8" ht="15.75">
      <c r="A4123" s="3" t="s">
        <v>16</v>
      </c>
      <c r="B4123" s="2" t="s">
        <v>1476</v>
      </c>
      <c r="C4123" s="2" t="s">
        <v>1473</v>
      </c>
      <c r="D4123" s="2" t="s">
        <v>1477</v>
      </c>
      <c r="E4123" s="4">
        <v>3000</v>
      </c>
      <c r="F4123" s="4">
        <v>330000</v>
      </c>
      <c r="G4123" s="4">
        <v>33000</v>
      </c>
      <c r="H4123" s="4">
        <v>363000</v>
      </c>
    </row>
    <row r="4124" spans="1:8" ht="15.75">
      <c r="A4124" s="3" t="s">
        <v>16</v>
      </c>
      <c r="B4124" s="2" t="s">
        <v>1479</v>
      </c>
      <c r="C4124" s="2" t="s">
        <v>1478</v>
      </c>
      <c r="D4124" s="2" t="s">
        <v>1480</v>
      </c>
      <c r="E4124" s="4">
        <v>135478</v>
      </c>
      <c r="F4124" s="4">
        <v>22219804</v>
      </c>
      <c r="G4124" s="4">
        <v>2221978</v>
      </c>
      <c r="H4124" s="4">
        <v>24441782</v>
      </c>
    </row>
    <row r="4125" spans="1:8" ht="15.75">
      <c r="A4125" s="3" t="s">
        <v>16</v>
      </c>
      <c r="B4125" s="2" t="s">
        <v>1481</v>
      </c>
      <c r="C4125" s="2" t="s">
        <v>1478</v>
      </c>
      <c r="D4125" s="2" t="s">
        <v>1477</v>
      </c>
      <c r="E4125" s="4">
        <v>100000</v>
      </c>
      <c r="F4125" s="4">
        <v>11000000</v>
      </c>
      <c r="G4125" s="4">
        <v>1100000</v>
      </c>
      <c r="H4125" s="4">
        <v>12100000</v>
      </c>
    </row>
    <row r="4126" spans="1:8" ht="15.75">
      <c r="A4126" s="3" t="s">
        <v>16</v>
      </c>
      <c r="B4126" s="2" t="s">
        <v>1492</v>
      </c>
      <c r="C4126" s="2" t="s">
        <v>1491</v>
      </c>
      <c r="D4126" s="2" t="s">
        <v>1493</v>
      </c>
      <c r="E4126" s="4">
        <v>30</v>
      </c>
      <c r="F4126" s="4">
        <v>10500</v>
      </c>
      <c r="G4126" s="4">
        <v>1050</v>
      </c>
      <c r="H4126" s="4">
        <v>11550</v>
      </c>
    </row>
    <row r="4127" spans="1:8" ht="15.75">
      <c r="A4127" s="3" t="s">
        <v>16</v>
      </c>
      <c r="B4127" s="2" t="s">
        <v>1513</v>
      </c>
      <c r="C4127" s="2" t="s">
        <v>1512</v>
      </c>
      <c r="D4127" s="2" t="s">
        <v>1514</v>
      </c>
      <c r="E4127" s="4">
        <v>300</v>
      </c>
      <c r="F4127" s="4">
        <v>16800</v>
      </c>
      <c r="G4127" s="4">
        <v>1680</v>
      </c>
      <c r="H4127" s="4">
        <v>18480</v>
      </c>
    </row>
    <row r="4128" spans="1:8" ht="15.75">
      <c r="A4128" s="3" t="s">
        <v>16</v>
      </c>
      <c r="B4128" s="2" t="s">
        <v>1524</v>
      </c>
      <c r="C4128" s="2" t="s">
        <v>1523</v>
      </c>
      <c r="D4128" s="2" t="s">
        <v>1525</v>
      </c>
      <c r="E4128" s="4">
        <v>10</v>
      </c>
      <c r="F4128" s="4">
        <v>36000</v>
      </c>
      <c r="G4128" s="4">
        <v>3600</v>
      </c>
      <c r="H4128" s="4">
        <v>39600</v>
      </c>
    </row>
    <row r="4129" spans="1:8" ht="15.75">
      <c r="A4129" s="3" t="s">
        <v>16</v>
      </c>
      <c r="B4129" s="2" t="s">
        <v>1527</v>
      </c>
      <c r="C4129" s="2" t="s">
        <v>1526</v>
      </c>
      <c r="D4129" s="2"/>
      <c r="E4129" s="4">
        <v>6</v>
      </c>
      <c r="F4129" s="4">
        <v>138000</v>
      </c>
      <c r="G4129" s="4">
        <v>13800</v>
      </c>
      <c r="H4129" s="4">
        <v>151800</v>
      </c>
    </row>
    <row r="4130" spans="1:8" ht="15.75">
      <c r="A4130" s="3" t="s">
        <v>16</v>
      </c>
      <c r="B4130" s="2" t="s">
        <v>1529</v>
      </c>
      <c r="C4130" s="2" t="s">
        <v>1528</v>
      </c>
      <c r="D4130" s="2" t="s">
        <v>1530</v>
      </c>
      <c r="E4130" s="4">
        <v>12000</v>
      </c>
      <c r="F4130" s="4">
        <v>32162000</v>
      </c>
      <c r="G4130" s="4">
        <v>3216200</v>
      </c>
      <c r="H4130" s="4">
        <v>35378200</v>
      </c>
    </row>
    <row r="4131" spans="1:8" ht="15.75">
      <c r="A4131" s="3" t="s">
        <v>16</v>
      </c>
      <c r="B4131" s="2" t="s">
        <v>1532</v>
      </c>
      <c r="C4131" s="2" t="s">
        <v>1531</v>
      </c>
      <c r="D4131" s="2" t="s">
        <v>1533</v>
      </c>
      <c r="E4131" s="4">
        <v>120</v>
      </c>
      <c r="F4131" s="4">
        <v>16438000</v>
      </c>
      <c r="G4131" s="4">
        <v>1643800</v>
      </c>
      <c r="H4131" s="4">
        <v>18081800</v>
      </c>
    </row>
    <row r="4132" spans="1:8" ht="15.75">
      <c r="A4132" s="3" t="s">
        <v>16</v>
      </c>
      <c r="B4132" s="2" t="s">
        <v>1535</v>
      </c>
      <c r="C4132" s="2" t="s">
        <v>1534</v>
      </c>
      <c r="D4132" s="2" t="s">
        <v>1536</v>
      </c>
      <c r="E4132" s="4">
        <v>19494</v>
      </c>
      <c r="F4132" s="4">
        <v>51074280</v>
      </c>
      <c r="G4132" s="4">
        <v>5107428</v>
      </c>
      <c r="H4132" s="4">
        <v>56181708</v>
      </c>
    </row>
    <row r="4133" spans="1:8" ht="15.75">
      <c r="A4133" s="3" t="s">
        <v>16</v>
      </c>
      <c r="B4133" s="2" t="s">
        <v>1541</v>
      </c>
      <c r="C4133" s="2" t="s">
        <v>1540</v>
      </c>
      <c r="D4133" s="2" t="s">
        <v>1542</v>
      </c>
      <c r="E4133" s="4">
        <v>2000</v>
      </c>
      <c r="F4133" s="4">
        <v>15300000</v>
      </c>
      <c r="G4133" s="4">
        <v>1530000</v>
      </c>
      <c r="H4133" s="4">
        <v>16830000</v>
      </c>
    </row>
    <row r="4134" spans="1:8" ht="15.75">
      <c r="A4134" s="3" t="s">
        <v>16</v>
      </c>
      <c r="B4134" s="2" t="s">
        <v>1550</v>
      </c>
      <c r="C4134" s="2" t="s">
        <v>1549</v>
      </c>
      <c r="D4134" s="2" t="s">
        <v>1551</v>
      </c>
      <c r="E4134" s="4">
        <v>1</v>
      </c>
      <c r="F4134" s="4">
        <v>27000</v>
      </c>
      <c r="G4134" s="4">
        <v>2700</v>
      </c>
      <c r="H4134" s="4">
        <v>29700</v>
      </c>
    </row>
    <row r="4135" spans="1:8" ht="15.75">
      <c r="A4135" s="3" t="s">
        <v>16</v>
      </c>
      <c r="B4135" s="2" t="s">
        <v>1552</v>
      </c>
      <c r="C4135" s="2" t="s">
        <v>1549</v>
      </c>
      <c r="D4135" s="2" t="s">
        <v>1553</v>
      </c>
      <c r="E4135" s="4">
        <v>1</v>
      </c>
      <c r="F4135" s="4">
        <v>32700</v>
      </c>
      <c r="G4135" s="4">
        <v>3270</v>
      </c>
      <c r="H4135" s="4">
        <v>35970</v>
      </c>
    </row>
    <row r="4136" spans="1:8" ht="15.75">
      <c r="A4136" s="3" t="s">
        <v>16</v>
      </c>
      <c r="B4136" s="2" t="s">
        <v>1573</v>
      </c>
      <c r="C4136" s="2" t="s">
        <v>1572</v>
      </c>
      <c r="D4136" s="2" t="s">
        <v>1571</v>
      </c>
      <c r="E4136" s="4">
        <v>66800</v>
      </c>
      <c r="F4136" s="4">
        <v>3315191</v>
      </c>
      <c r="G4136" s="4">
        <v>331519</v>
      </c>
      <c r="H4136" s="4">
        <v>3646710</v>
      </c>
    </row>
    <row r="4137" spans="1:8" ht="15.75">
      <c r="A4137" s="3" t="s">
        <v>16</v>
      </c>
      <c r="B4137" s="2" t="s">
        <v>1580</v>
      </c>
      <c r="C4137" s="2" t="s">
        <v>1572</v>
      </c>
      <c r="D4137" s="2" t="s">
        <v>1578</v>
      </c>
      <c r="E4137" s="4">
        <v>5000</v>
      </c>
      <c r="F4137" s="4">
        <v>238840</v>
      </c>
      <c r="G4137" s="4">
        <v>23883</v>
      </c>
      <c r="H4137" s="4">
        <v>262723</v>
      </c>
    </row>
    <row r="4138" spans="1:8" ht="15.75">
      <c r="A4138" s="3" t="s">
        <v>16</v>
      </c>
      <c r="B4138" s="2" t="s">
        <v>1586</v>
      </c>
      <c r="C4138" s="2" t="s">
        <v>1572</v>
      </c>
      <c r="D4138" s="2" t="s">
        <v>1587</v>
      </c>
      <c r="E4138" s="4">
        <v>6000</v>
      </c>
      <c r="F4138" s="4">
        <v>316800</v>
      </c>
      <c r="G4138" s="4">
        <v>31680</v>
      </c>
      <c r="H4138" s="4">
        <v>348480</v>
      </c>
    </row>
    <row r="4139" spans="1:8" ht="15.75">
      <c r="A4139" s="3" t="s">
        <v>16</v>
      </c>
      <c r="B4139" s="2" t="s">
        <v>1598</v>
      </c>
      <c r="C4139" s="2" t="s">
        <v>1597</v>
      </c>
      <c r="D4139" s="2" t="s">
        <v>1599</v>
      </c>
      <c r="E4139" s="4">
        <v>10</v>
      </c>
      <c r="F4139" s="4">
        <v>414400</v>
      </c>
      <c r="G4139" s="4">
        <v>41440</v>
      </c>
      <c r="H4139" s="4">
        <v>455840</v>
      </c>
    </row>
    <row r="4140" spans="1:8" ht="15.75">
      <c r="A4140" s="3" t="s">
        <v>16</v>
      </c>
      <c r="B4140" s="2" t="s">
        <v>1601</v>
      </c>
      <c r="C4140" s="2" t="s">
        <v>1600</v>
      </c>
      <c r="D4140" s="2" t="s">
        <v>1602</v>
      </c>
      <c r="E4140" s="4">
        <v>12</v>
      </c>
      <c r="F4140" s="4">
        <v>12879091</v>
      </c>
      <c r="G4140" s="4">
        <v>1287909</v>
      </c>
      <c r="H4140" s="4">
        <v>14167000</v>
      </c>
    </row>
    <row r="4141" spans="1:8" ht="15.75">
      <c r="A4141" s="3" t="s">
        <v>16</v>
      </c>
      <c r="B4141" s="2" t="s">
        <v>1606</v>
      </c>
      <c r="C4141" s="2" t="s">
        <v>1605</v>
      </c>
      <c r="D4141" s="2" t="s">
        <v>1607</v>
      </c>
      <c r="E4141" s="4">
        <v>1</v>
      </c>
      <c r="F4141" s="4">
        <v>1650000</v>
      </c>
      <c r="G4141" s="4">
        <v>165000</v>
      </c>
      <c r="H4141" s="4">
        <v>1815000</v>
      </c>
    </row>
    <row r="4142" spans="1:8" ht="15.75">
      <c r="A4142" s="3" t="s">
        <v>16</v>
      </c>
      <c r="B4142" s="2" t="s">
        <v>1609</v>
      </c>
      <c r="C4142" s="2" t="s">
        <v>1608</v>
      </c>
      <c r="D4142" s="2"/>
      <c r="E4142" s="4">
        <v>1</v>
      </c>
      <c r="F4142" s="4">
        <v>1500000</v>
      </c>
      <c r="G4142" s="4">
        <v>150000</v>
      </c>
      <c r="H4142" s="4">
        <v>1650000</v>
      </c>
    </row>
    <row r="4143" spans="1:8" ht="15.75">
      <c r="A4143" s="3" t="s">
        <v>16</v>
      </c>
      <c r="B4143" s="2" t="s">
        <v>1617</v>
      </c>
      <c r="C4143" s="2" t="s">
        <v>1616</v>
      </c>
      <c r="D4143" s="2" t="s">
        <v>1618</v>
      </c>
      <c r="E4143" s="4">
        <v>5</v>
      </c>
      <c r="F4143" s="4">
        <v>513818</v>
      </c>
      <c r="G4143" s="4">
        <v>51380</v>
      </c>
      <c r="H4143" s="4">
        <v>565198</v>
      </c>
    </row>
    <row r="4144" spans="1:8" ht="15.75">
      <c r="A4144" s="3" t="s">
        <v>16</v>
      </c>
      <c r="B4144" s="2" t="s">
        <v>1620</v>
      </c>
      <c r="C4144" s="2" t="s">
        <v>1619</v>
      </c>
      <c r="D4144" s="2" t="s">
        <v>1621</v>
      </c>
      <c r="E4144" s="4">
        <v>44</v>
      </c>
      <c r="F4144" s="4">
        <v>2850600</v>
      </c>
      <c r="G4144" s="4">
        <v>285060</v>
      </c>
      <c r="H4144" s="4">
        <v>3135660</v>
      </c>
    </row>
    <row r="4145" spans="1:8" ht="15.75">
      <c r="A4145" s="3" t="s">
        <v>16</v>
      </c>
      <c r="B4145" s="2" t="s">
        <v>1626</v>
      </c>
      <c r="C4145" s="2" t="s">
        <v>1625</v>
      </c>
      <c r="D4145" s="2" t="s">
        <v>1627</v>
      </c>
      <c r="E4145" s="4">
        <v>4</v>
      </c>
      <c r="F4145" s="4">
        <v>588000</v>
      </c>
      <c r="G4145" s="4">
        <v>58800</v>
      </c>
      <c r="H4145" s="4">
        <v>646800</v>
      </c>
    </row>
    <row r="4146" spans="1:8" ht="15.75">
      <c r="A4146" s="3" t="s">
        <v>16</v>
      </c>
      <c r="B4146" s="2" t="s">
        <v>1629</v>
      </c>
      <c r="C4146" s="2" t="s">
        <v>1628</v>
      </c>
      <c r="D4146" s="2" t="s">
        <v>1630</v>
      </c>
      <c r="E4146" s="4">
        <v>1</v>
      </c>
      <c r="F4146" s="4">
        <v>33000</v>
      </c>
      <c r="G4146" s="4">
        <v>3300</v>
      </c>
      <c r="H4146" s="4">
        <v>36300</v>
      </c>
    </row>
    <row r="4147" spans="1:8" ht="15.75">
      <c r="A4147" s="3" t="s">
        <v>16</v>
      </c>
      <c r="B4147" s="2" t="s">
        <v>1631</v>
      </c>
      <c r="C4147" s="2" t="s">
        <v>1628</v>
      </c>
      <c r="D4147" s="2" t="s">
        <v>1632</v>
      </c>
      <c r="E4147" s="4">
        <v>1</v>
      </c>
      <c r="F4147" s="4">
        <v>33000</v>
      </c>
      <c r="G4147" s="4">
        <v>3300</v>
      </c>
      <c r="H4147" s="4">
        <v>36300</v>
      </c>
    </row>
    <row r="4148" spans="1:8" ht="15.75">
      <c r="A4148" s="3" t="s">
        <v>16</v>
      </c>
      <c r="B4148" s="2" t="s">
        <v>1633</v>
      </c>
      <c r="C4148" s="2" t="s">
        <v>1628</v>
      </c>
      <c r="D4148" s="2" t="s">
        <v>1634</v>
      </c>
      <c r="E4148" s="4">
        <v>1</v>
      </c>
      <c r="F4148" s="4">
        <v>33000</v>
      </c>
      <c r="G4148" s="4">
        <v>3300</v>
      </c>
      <c r="H4148" s="4">
        <v>36300</v>
      </c>
    </row>
    <row r="4149" spans="1:8" ht="15.75">
      <c r="A4149" s="3" t="s">
        <v>16</v>
      </c>
      <c r="B4149" s="2" t="s">
        <v>1635</v>
      </c>
      <c r="C4149" s="2" t="s">
        <v>1628</v>
      </c>
      <c r="D4149" s="2" t="s">
        <v>1636</v>
      </c>
      <c r="E4149" s="4">
        <v>1</v>
      </c>
      <c r="F4149" s="4">
        <v>33000</v>
      </c>
      <c r="G4149" s="4">
        <v>3300</v>
      </c>
      <c r="H4149" s="4">
        <v>36300</v>
      </c>
    </row>
    <row r="4150" spans="1:8" ht="15.75">
      <c r="A4150" s="3" t="s">
        <v>16</v>
      </c>
      <c r="B4150" s="2" t="s">
        <v>1637</v>
      </c>
      <c r="C4150" s="2" t="s">
        <v>1628</v>
      </c>
      <c r="D4150" s="2" t="s">
        <v>1638</v>
      </c>
      <c r="E4150" s="4">
        <v>1</v>
      </c>
      <c r="F4150" s="4">
        <v>33000</v>
      </c>
      <c r="G4150" s="4">
        <v>3300</v>
      </c>
      <c r="H4150" s="4">
        <v>36300</v>
      </c>
    </row>
    <row r="4151" spans="1:8" ht="15.75">
      <c r="A4151" s="3" t="s">
        <v>16</v>
      </c>
      <c r="B4151" s="2" t="s">
        <v>1639</v>
      </c>
      <c r="C4151" s="2" t="s">
        <v>1628</v>
      </c>
      <c r="D4151" s="2" t="s">
        <v>1640</v>
      </c>
      <c r="E4151" s="4">
        <v>1</v>
      </c>
      <c r="F4151" s="4">
        <v>33000</v>
      </c>
      <c r="G4151" s="4">
        <v>3300</v>
      </c>
      <c r="H4151" s="4">
        <v>36300</v>
      </c>
    </row>
    <row r="4152" spans="1:8" ht="15.75">
      <c r="A4152" s="3" t="s">
        <v>16</v>
      </c>
      <c r="B4152" s="2" t="s">
        <v>1642</v>
      </c>
      <c r="C4152" s="2" t="s">
        <v>1641</v>
      </c>
      <c r="D4152" s="2" t="s">
        <v>1643</v>
      </c>
      <c r="E4152" s="4">
        <v>50</v>
      </c>
      <c r="F4152" s="4">
        <v>77500</v>
      </c>
      <c r="G4152" s="4">
        <v>7750</v>
      </c>
      <c r="H4152" s="4">
        <v>85250</v>
      </c>
    </row>
    <row r="4153" spans="1:8" ht="15.75">
      <c r="A4153" s="3" t="s">
        <v>16</v>
      </c>
      <c r="B4153" s="2" t="s">
        <v>1645</v>
      </c>
      <c r="C4153" s="2" t="s">
        <v>1644</v>
      </c>
      <c r="D4153" s="2" t="s">
        <v>1646</v>
      </c>
      <c r="E4153" s="4">
        <v>1004</v>
      </c>
      <c r="F4153" s="4">
        <v>1480480</v>
      </c>
      <c r="G4153" s="4">
        <v>148048</v>
      </c>
      <c r="H4153" s="4">
        <v>1628528</v>
      </c>
    </row>
    <row r="4154" spans="1:8" ht="15.75">
      <c r="A4154" s="3" t="s">
        <v>16</v>
      </c>
      <c r="B4154" s="2" t="s">
        <v>1660</v>
      </c>
      <c r="C4154" s="2" t="s">
        <v>1659</v>
      </c>
      <c r="D4154" s="2" t="s">
        <v>1661</v>
      </c>
      <c r="E4154" s="4"/>
      <c r="F4154" s="4"/>
      <c r="G4154" s="4"/>
      <c r="H4154" s="4"/>
    </row>
    <row r="4155" spans="1:8" ht="15.75">
      <c r="A4155" s="3" t="s">
        <v>16</v>
      </c>
      <c r="B4155" s="2" t="s">
        <v>1663</v>
      </c>
      <c r="C4155" s="2" t="s">
        <v>1662</v>
      </c>
      <c r="D4155" s="2" t="s">
        <v>1664</v>
      </c>
      <c r="E4155" s="4">
        <v>4</v>
      </c>
      <c r="F4155" s="4">
        <v>72000</v>
      </c>
      <c r="G4155" s="4">
        <v>7200</v>
      </c>
      <c r="H4155" s="4">
        <v>79200</v>
      </c>
    </row>
    <row r="4156" spans="1:8" ht="15.75">
      <c r="A4156" s="3" t="s">
        <v>16</v>
      </c>
      <c r="B4156" s="2" t="s">
        <v>1675</v>
      </c>
      <c r="C4156" s="2" t="s">
        <v>1674</v>
      </c>
      <c r="D4156" s="2" t="s">
        <v>1676</v>
      </c>
      <c r="E4156" s="4">
        <v>2</v>
      </c>
      <c r="F4156" s="4">
        <v>132000</v>
      </c>
      <c r="G4156" s="4">
        <v>13200</v>
      </c>
      <c r="H4156" s="4">
        <v>145200</v>
      </c>
    </row>
    <row r="4157" spans="1:8" ht="15.75">
      <c r="A4157" s="3" t="s">
        <v>16</v>
      </c>
      <c r="B4157" s="2" t="s">
        <v>1684</v>
      </c>
      <c r="C4157" s="2" t="s">
        <v>1683</v>
      </c>
      <c r="D4157" s="2" t="s">
        <v>1685</v>
      </c>
      <c r="E4157" s="4">
        <v>17</v>
      </c>
      <c r="F4157" s="4">
        <v>654500</v>
      </c>
      <c r="G4157" s="4">
        <v>65450</v>
      </c>
      <c r="H4157" s="4">
        <v>719950</v>
      </c>
    </row>
    <row r="4158" spans="1:8" ht="15.75">
      <c r="A4158" s="3" t="s">
        <v>16</v>
      </c>
      <c r="B4158" s="2" t="s">
        <v>1689</v>
      </c>
      <c r="C4158" s="2" t="s">
        <v>1688</v>
      </c>
      <c r="D4158" s="2" t="s">
        <v>1690</v>
      </c>
      <c r="E4158" s="4">
        <v>2</v>
      </c>
      <c r="F4158" s="4">
        <v>358000</v>
      </c>
      <c r="G4158" s="4">
        <v>35800</v>
      </c>
      <c r="H4158" s="4">
        <v>393800</v>
      </c>
    </row>
    <row r="4159" spans="1:8" ht="15.75">
      <c r="A4159" s="3" t="s">
        <v>16</v>
      </c>
      <c r="B4159" s="2" t="s">
        <v>1691</v>
      </c>
      <c r="C4159" s="2" t="s">
        <v>1628</v>
      </c>
      <c r="D4159" s="2" t="s">
        <v>1692</v>
      </c>
      <c r="E4159" s="4">
        <v>3</v>
      </c>
      <c r="F4159" s="4">
        <v>99000</v>
      </c>
      <c r="G4159" s="4">
        <v>9900</v>
      </c>
      <c r="H4159" s="4">
        <v>108900</v>
      </c>
    </row>
    <row r="4160" spans="1:8" ht="15.75">
      <c r="A4160" s="3" t="s">
        <v>16</v>
      </c>
      <c r="B4160" s="2" t="s">
        <v>1694</v>
      </c>
      <c r="C4160" s="2" t="s">
        <v>1693</v>
      </c>
      <c r="D4160" s="2" t="s">
        <v>1695</v>
      </c>
      <c r="E4160" s="4">
        <v>2</v>
      </c>
      <c r="F4160" s="4">
        <v>760000</v>
      </c>
      <c r="G4160" s="4">
        <v>76000</v>
      </c>
      <c r="H4160" s="4">
        <v>836000</v>
      </c>
    </row>
    <row r="4161" spans="1:8" ht="15.75">
      <c r="A4161" s="3" t="s">
        <v>16</v>
      </c>
      <c r="B4161" s="2" t="s">
        <v>1699</v>
      </c>
      <c r="C4161" s="2" t="s">
        <v>1698</v>
      </c>
      <c r="D4161" s="2" t="s">
        <v>1700</v>
      </c>
      <c r="E4161" s="4">
        <v>10</v>
      </c>
      <c r="F4161" s="4">
        <v>1054500</v>
      </c>
      <c r="G4161" s="4">
        <v>105450</v>
      </c>
      <c r="H4161" s="4">
        <v>1159950</v>
      </c>
    </row>
    <row r="4162" spans="1:8" ht="15.75">
      <c r="A4162" s="3" t="s">
        <v>16</v>
      </c>
      <c r="B4162" s="2" t="s">
        <v>1703</v>
      </c>
      <c r="C4162" s="2" t="s">
        <v>1702</v>
      </c>
      <c r="D4162" s="2" t="s">
        <v>1704</v>
      </c>
      <c r="E4162" s="4">
        <v>13500</v>
      </c>
      <c r="F4162" s="4">
        <v>4954500</v>
      </c>
      <c r="G4162" s="4">
        <v>495450</v>
      </c>
      <c r="H4162" s="4">
        <v>5449950</v>
      </c>
    </row>
    <row r="4163" spans="1:8" ht="15.75">
      <c r="A4163" s="3" t="s">
        <v>16</v>
      </c>
      <c r="B4163" s="2" t="s">
        <v>1708</v>
      </c>
      <c r="C4163" s="2" t="s">
        <v>1628</v>
      </c>
      <c r="D4163" s="2" t="s">
        <v>1709</v>
      </c>
      <c r="E4163" s="4">
        <v>1</v>
      </c>
      <c r="F4163" s="4">
        <v>33000</v>
      </c>
      <c r="G4163" s="4">
        <v>3300</v>
      </c>
      <c r="H4163" s="4">
        <v>36300</v>
      </c>
    </row>
    <row r="4164" spans="1:8" ht="15.75">
      <c r="A4164" s="3" t="s">
        <v>16</v>
      </c>
      <c r="B4164" s="2" t="s">
        <v>1710</v>
      </c>
      <c r="C4164" s="2" t="s">
        <v>1628</v>
      </c>
      <c r="D4164" s="2" t="s">
        <v>1711</v>
      </c>
      <c r="E4164" s="4">
        <v>1</v>
      </c>
      <c r="F4164" s="4">
        <v>33000</v>
      </c>
      <c r="G4164" s="4">
        <v>3300</v>
      </c>
      <c r="H4164" s="4">
        <v>36300</v>
      </c>
    </row>
    <row r="4165" spans="1:8" ht="15.75">
      <c r="A4165" s="3" t="s">
        <v>16</v>
      </c>
      <c r="B4165" s="2" t="s">
        <v>1712</v>
      </c>
      <c r="C4165" s="2" t="s">
        <v>1628</v>
      </c>
      <c r="D4165" s="2" t="s">
        <v>1713</v>
      </c>
      <c r="E4165" s="4">
        <v>2</v>
      </c>
      <c r="F4165" s="4">
        <v>66000</v>
      </c>
      <c r="G4165" s="4">
        <v>6600</v>
      </c>
      <c r="H4165" s="4">
        <v>72600</v>
      </c>
    </row>
    <row r="4166" spans="1:8" ht="15.75">
      <c r="A4166" s="3" t="s">
        <v>16</v>
      </c>
      <c r="B4166" s="2" t="s">
        <v>1714</v>
      </c>
      <c r="C4166" s="2" t="s">
        <v>1628</v>
      </c>
      <c r="D4166" s="2" t="s">
        <v>1715</v>
      </c>
      <c r="E4166" s="4">
        <v>1</v>
      </c>
      <c r="F4166" s="4">
        <v>33000</v>
      </c>
      <c r="G4166" s="4">
        <v>3300</v>
      </c>
      <c r="H4166" s="4">
        <v>36300</v>
      </c>
    </row>
    <row r="4167" spans="1:8" ht="15.75">
      <c r="A4167" s="3" t="s">
        <v>16</v>
      </c>
      <c r="B4167" s="2" t="s">
        <v>1716</v>
      </c>
      <c r="C4167" s="2" t="s">
        <v>1628</v>
      </c>
      <c r="D4167" s="2" t="s">
        <v>1717</v>
      </c>
      <c r="E4167" s="4">
        <v>1</v>
      </c>
      <c r="F4167" s="4">
        <v>33000</v>
      </c>
      <c r="G4167" s="4">
        <v>3300</v>
      </c>
      <c r="H4167" s="4">
        <v>36300</v>
      </c>
    </row>
    <row r="4168" spans="1:8" ht="15.75">
      <c r="A4168" s="3" t="s">
        <v>16</v>
      </c>
      <c r="B4168" s="2" t="s">
        <v>1718</v>
      </c>
      <c r="C4168" s="2" t="s">
        <v>1628</v>
      </c>
      <c r="D4168" s="2" t="s">
        <v>1719</v>
      </c>
      <c r="E4168" s="4">
        <v>1</v>
      </c>
      <c r="F4168" s="4">
        <v>33000</v>
      </c>
      <c r="G4168" s="4">
        <v>3300</v>
      </c>
      <c r="H4168" s="4">
        <v>36300</v>
      </c>
    </row>
    <row r="4169" spans="1:8" ht="15.75">
      <c r="A4169" s="3" t="s">
        <v>16</v>
      </c>
      <c r="B4169" s="2" t="s">
        <v>1720</v>
      </c>
      <c r="C4169" s="2" t="s">
        <v>1628</v>
      </c>
      <c r="D4169" s="2" t="s">
        <v>1721</v>
      </c>
      <c r="E4169" s="4">
        <v>2</v>
      </c>
      <c r="F4169" s="4">
        <v>66000</v>
      </c>
      <c r="G4169" s="4">
        <v>6600</v>
      </c>
      <c r="H4169" s="4">
        <v>72600</v>
      </c>
    </row>
    <row r="4170" spans="1:8" ht="15.75">
      <c r="A4170" s="3" t="s">
        <v>16</v>
      </c>
      <c r="B4170" s="2" t="s">
        <v>1729</v>
      </c>
      <c r="C4170" s="2" t="s">
        <v>1728</v>
      </c>
      <c r="D4170" s="2" t="s">
        <v>1730</v>
      </c>
      <c r="E4170" s="4">
        <v>161000</v>
      </c>
      <c r="F4170" s="4">
        <v>6936000</v>
      </c>
      <c r="G4170" s="4">
        <v>693600</v>
      </c>
      <c r="H4170" s="4">
        <v>7629600</v>
      </c>
    </row>
    <row r="4171" spans="1:8" ht="15.75">
      <c r="A4171" s="3" t="s">
        <v>16</v>
      </c>
      <c r="B4171" s="2" t="s">
        <v>1732</v>
      </c>
      <c r="C4171" s="2" t="s">
        <v>1731</v>
      </c>
      <c r="D4171" s="2" t="s">
        <v>1733</v>
      </c>
      <c r="E4171" s="4">
        <v>100</v>
      </c>
      <c r="F4171" s="4">
        <v>6545</v>
      </c>
      <c r="G4171" s="4">
        <v>655</v>
      </c>
      <c r="H4171" s="4">
        <v>7200</v>
      </c>
    </row>
    <row r="4172" spans="1:8" ht="15.75">
      <c r="A4172" s="3" t="s">
        <v>16</v>
      </c>
      <c r="B4172" s="2" t="s">
        <v>1736</v>
      </c>
      <c r="C4172" s="2" t="s">
        <v>1731</v>
      </c>
      <c r="D4172" s="2" t="s">
        <v>1737</v>
      </c>
      <c r="E4172" s="4">
        <v>100</v>
      </c>
      <c r="F4172" s="4">
        <v>6545</v>
      </c>
      <c r="G4172" s="4">
        <v>655</v>
      </c>
      <c r="H4172" s="4">
        <v>7200</v>
      </c>
    </row>
    <row r="4173" spans="1:8" ht="15.75">
      <c r="A4173" s="3" t="s">
        <v>16</v>
      </c>
      <c r="B4173" s="2" t="s">
        <v>1742</v>
      </c>
      <c r="C4173" s="2" t="s">
        <v>1731</v>
      </c>
      <c r="D4173" s="2" t="s">
        <v>1743</v>
      </c>
      <c r="E4173" s="4">
        <v>90100</v>
      </c>
      <c r="F4173" s="4">
        <v>5406545</v>
      </c>
      <c r="G4173" s="4">
        <v>540655</v>
      </c>
      <c r="H4173" s="4">
        <v>5947200</v>
      </c>
    </row>
    <row r="4174" spans="1:8" ht="15.75">
      <c r="A4174" s="3" t="s">
        <v>16</v>
      </c>
      <c r="B4174" s="2" t="s">
        <v>1744</v>
      </c>
      <c r="C4174" s="2" t="s">
        <v>1731</v>
      </c>
      <c r="D4174" s="2" t="s">
        <v>1745</v>
      </c>
      <c r="E4174" s="4">
        <v>1100</v>
      </c>
      <c r="F4174" s="4">
        <v>66545</v>
      </c>
      <c r="G4174" s="4">
        <v>6655</v>
      </c>
      <c r="H4174" s="4">
        <v>73200</v>
      </c>
    </row>
    <row r="4175" spans="1:8" ht="15.75">
      <c r="A4175" s="3" t="s">
        <v>16</v>
      </c>
      <c r="B4175" s="2" t="s">
        <v>1752</v>
      </c>
      <c r="C4175" s="2" t="s">
        <v>1751</v>
      </c>
      <c r="D4175" s="2" t="s">
        <v>1753</v>
      </c>
      <c r="E4175" s="4">
        <v>5</v>
      </c>
      <c r="F4175" s="4">
        <v>20000</v>
      </c>
      <c r="G4175" s="4">
        <v>2000</v>
      </c>
      <c r="H4175" s="4">
        <v>22000</v>
      </c>
    </row>
    <row r="4176" spans="1:8" ht="15.75">
      <c r="A4176" s="3" t="s">
        <v>16</v>
      </c>
      <c r="B4176" s="2" t="s">
        <v>1782</v>
      </c>
      <c r="C4176" s="2" t="s">
        <v>1781</v>
      </c>
      <c r="D4176" s="2" t="s">
        <v>1783</v>
      </c>
      <c r="E4176" s="4">
        <v>3</v>
      </c>
      <c r="F4176" s="4">
        <v>984000</v>
      </c>
      <c r="G4176" s="4">
        <v>98400</v>
      </c>
      <c r="H4176" s="4">
        <v>1082400</v>
      </c>
    </row>
    <row r="4177" spans="1:8" ht="15.75">
      <c r="A4177" s="3" t="s">
        <v>16</v>
      </c>
      <c r="B4177" s="2" t="s">
        <v>1785</v>
      </c>
      <c r="C4177" s="2" t="s">
        <v>1784</v>
      </c>
      <c r="D4177" s="2" t="s">
        <v>1786</v>
      </c>
      <c r="E4177" s="4">
        <v>5</v>
      </c>
      <c r="F4177" s="4">
        <v>3400000</v>
      </c>
      <c r="G4177" s="4">
        <v>340000</v>
      </c>
      <c r="H4177" s="4">
        <v>3740000</v>
      </c>
    </row>
    <row r="4178" spans="1:8" ht="15.75">
      <c r="A4178" s="3" t="s">
        <v>16</v>
      </c>
      <c r="B4178" s="2" t="s">
        <v>1794</v>
      </c>
      <c r="C4178" s="2" t="s">
        <v>1793</v>
      </c>
      <c r="D4178" s="2" t="s">
        <v>1795</v>
      </c>
      <c r="E4178" s="4">
        <v>1</v>
      </c>
      <c r="F4178" s="4">
        <v>989500</v>
      </c>
      <c r="G4178" s="4">
        <v>98950</v>
      </c>
      <c r="H4178" s="4">
        <v>1088450</v>
      </c>
    </row>
    <row r="4179" spans="1:8" ht="15.75">
      <c r="A4179" s="3" t="s">
        <v>16</v>
      </c>
      <c r="B4179" s="2" t="s">
        <v>1797</v>
      </c>
      <c r="C4179" s="2" t="s">
        <v>1796</v>
      </c>
      <c r="D4179" s="2" t="s">
        <v>1798</v>
      </c>
      <c r="E4179" s="4">
        <v>1</v>
      </c>
      <c r="F4179" s="4">
        <v>200000</v>
      </c>
      <c r="G4179" s="4">
        <v>20000</v>
      </c>
      <c r="H4179" s="4">
        <v>220000</v>
      </c>
    </row>
    <row r="4180" spans="1:8" ht="15.75">
      <c r="A4180" s="3" t="s">
        <v>16</v>
      </c>
      <c r="B4180" s="2" t="s">
        <v>1802</v>
      </c>
      <c r="C4180" s="2" t="s">
        <v>1801</v>
      </c>
      <c r="D4180" s="2" t="s">
        <v>1803</v>
      </c>
      <c r="E4180" s="4">
        <v>1481</v>
      </c>
      <c r="F4180" s="4">
        <v>30167280</v>
      </c>
      <c r="G4180" s="4">
        <v>3016728</v>
      </c>
      <c r="H4180" s="4">
        <v>33184008</v>
      </c>
    </row>
    <row r="4181" spans="1:8" ht="15.75">
      <c r="A4181" s="3" t="s">
        <v>16</v>
      </c>
      <c r="B4181" s="2" t="s">
        <v>1805</v>
      </c>
      <c r="C4181" s="2" t="s">
        <v>1804</v>
      </c>
      <c r="D4181" s="2" t="s">
        <v>1806</v>
      </c>
      <c r="E4181" s="4">
        <v>244</v>
      </c>
      <c r="F4181" s="4">
        <v>23571000</v>
      </c>
      <c r="G4181" s="4">
        <v>2357100</v>
      </c>
      <c r="H4181" s="4">
        <v>25928100</v>
      </c>
    </row>
    <row r="4182" spans="1:8" ht="15.75">
      <c r="A4182" s="3" t="s">
        <v>16</v>
      </c>
      <c r="B4182" s="2" t="s">
        <v>1808</v>
      </c>
      <c r="C4182" s="2" t="s">
        <v>1807</v>
      </c>
      <c r="D4182" s="2" t="s">
        <v>1809</v>
      </c>
      <c r="E4182" s="4">
        <v>8</v>
      </c>
      <c r="F4182" s="4">
        <v>224000</v>
      </c>
      <c r="G4182" s="4">
        <v>22400</v>
      </c>
      <c r="H4182" s="4">
        <v>246400</v>
      </c>
    </row>
    <row r="4183" spans="1:8" ht="15.75">
      <c r="A4183" s="3" t="s">
        <v>16</v>
      </c>
      <c r="B4183" s="2" t="s">
        <v>1811</v>
      </c>
      <c r="C4183" s="2" t="s">
        <v>1810</v>
      </c>
      <c r="D4183" s="2" t="s">
        <v>1812</v>
      </c>
      <c r="E4183" s="4">
        <v>36</v>
      </c>
      <c r="F4183" s="4">
        <v>1788810</v>
      </c>
      <c r="G4183" s="4">
        <v>178881</v>
      </c>
      <c r="H4183" s="4">
        <v>1967691</v>
      </c>
    </row>
    <row r="4184" spans="1:8" ht="15.75">
      <c r="A4184" s="3" t="s">
        <v>16</v>
      </c>
      <c r="B4184" s="2" t="s">
        <v>1814</v>
      </c>
      <c r="C4184" s="2" t="s">
        <v>1813</v>
      </c>
      <c r="D4184" s="2" t="s">
        <v>1815</v>
      </c>
      <c r="E4184" s="4">
        <v>25</v>
      </c>
      <c r="F4184" s="4">
        <v>850000</v>
      </c>
      <c r="G4184" s="4">
        <v>85000</v>
      </c>
      <c r="H4184" s="4">
        <v>935000</v>
      </c>
    </row>
    <row r="4185" spans="1:8" ht="15.75">
      <c r="A4185" s="3" t="s">
        <v>16</v>
      </c>
      <c r="B4185" s="2" t="s">
        <v>1817</v>
      </c>
      <c r="C4185" s="2" t="s">
        <v>1816</v>
      </c>
      <c r="D4185" s="2" t="s">
        <v>1818</v>
      </c>
      <c r="E4185" s="4">
        <v>2</v>
      </c>
      <c r="F4185" s="4">
        <v>74000</v>
      </c>
      <c r="G4185" s="4">
        <v>7400</v>
      </c>
      <c r="H4185" s="4">
        <v>81400</v>
      </c>
    </row>
    <row r="4186" spans="1:8" ht="15.75">
      <c r="A4186" s="3" t="s">
        <v>16</v>
      </c>
      <c r="B4186" s="2" t="s">
        <v>1820</v>
      </c>
      <c r="C4186" s="2" t="s">
        <v>1819</v>
      </c>
      <c r="D4186" s="2" t="s">
        <v>1821</v>
      </c>
      <c r="E4186" s="4">
        <v>1</v>
      </c>
      <c r="F4186" s="4">
        <v>60000</v>
      </c>
      <c r="G4186" s="4">
        <v>6000</v>
      </c>
      <c r="H4186" s="4">
        <v>66000</v>
      </c>
    </row>
    <row r="4187" spans="1:8" ht="15.75">
      <c r="A4187" s="3" t="s">
        <v>16</v>
      </c>
      <c r="B4187" s="2" t="s">
        <v>1823</v>
      </c>
      <c r="C4187" s="2" t="s">
        <v>1822</v>
      </c>
      <c r="D4187" s="2" t="s">
        <v>1824</v>
      </c>
      <c r="E4187" s="4">
        <v>34</v>
      </c>
      <c r="F4187" s="4">
        <v>2098720</v>
      </c>
      <c r="G4187" s="4">
        <v>209872</v>
      </c>
      <c r="H4187" s="4">
        <v>2308592</v>
      </c>
    </row>
    <row r="4188" spans="1:8" ht="15.75">
      <c r="A4188" s="3" t="s">
        <v>16</v>
      </c>
      <c r="B4188" s="2" t="s">
        <v>1826</v>
      </c>
      <c r="C4188" s="2" t="s">
        <v>1825</v>
      </c>
      <c r="D4188" s="2" t="s">
        <v>1827</v>
      </c>
      <c r="E4188" s="4">
        <v>117</v>
      </c>
      <c r="F4188" s="4">
        <v>1880320</v>
      </c>
      <c r="G4188" s="4">
        <v>188032</v>
      </c>
      <c r="H4188" s="4">
        <v>2068352</v>
      </c>
    </row>
    <row r="4189" spans="1:8" ht="15.75">
      <c r="A4189" s="3" t="s">
        <v>16</v>
      </c>
      <c r="B4189" s="2" t="s">
        <v>1829</v>
      </c>
      <c r="C4189" s="2" t="s">
        <v>1828</v>
      </c>
      <c r="D4189" s="2" t="s">
        <v>1830</v>
      </c>
      <c r="E4189" s="4">
        <v>272</v>
      </c>
      <c r="F4189" s="4">
        <v>3536840</v>
      </c>
      <c r="G4189" s="4">
        <v>353684</v>
      </c>
      <c r="H4189" s="4">
        <v>3890524</v>
      </c>
    </row>
    <row r="4190" spans="1:8" ht="15.75">
      <c r="A4190" s="3" t="s">
        <v>16</v>
      </c>
      <c r="B4190" s="2" t="s">
        <v>1832</v>
      </c>
      <c r="C4190" s="2" t="s">
        <v>1831</v>
      </c>
      <c r="D4190" s="2" t="s">
        <v>1833</v>
      </c>
      <c r="E4190" s="4">
        <v>245</v>
      </c>
      <c r="F4190" s="4">
        <v>4659920</v>
      </c>
      <c r="G4190" s="4">
        <v>465992</v>
      </c>
      <c r="H4190" s="4">
        <v>5125912</v>
      </c>
    </row>
    <row r="4191" spans="1:8" ht="15.75">
      <c r="A4191" s="3" t="s">
        <v>16</v>
      </c>
      <c r="B4191" s="2" t="s">
        <v>1835</v>
      </c>
      <c r="C4191" s="2" t="s">
        <v>1834</v>
      </c>
      <c r="D4191" s="2" t="s">
        <v>1836</v>
      </c>
      <c r="E4191" s="4">
        <v>390</v>
      </c>
      <c r="F4191" s="4">
        <v>16461600</v>
      </c>
      <c r="G4191" s="4">
        <v>1646160</v>
      </c>
      <c r="H4191" s="4">
        <v>18107760</v>
      </c>
    </row>
    <row r="4192" spans="1:8" ht="15.75">
      <c r="A4192" s="3" t="s">
        <v>16</v>
      </c>
      <c r="B4192" s="2" t="s">
        <v>1841</v>
      </c>
      <c r="C4192" s="2" t="s">
        <v>1840</v>
      </c>
      <c r="D4192" s="2" t="s">
        <v>1842</v>
      </c>
      <c r="E4192" s="4">
        <v>91</v>
      </c>
      <c r="F4192" s="4">
        <v>6406240</v>
      </c>
      <c r="G4192" s="4">
        <v>640624</v>
      </c>
      <c r="H4192" s="4">
        <v>7046864</v>
      </c>
    </row>
    <row r="4193" spans="1:8" ht="15.75">
      <c r="A4193" s="3" t="s">
        <v>16</v>
      </c>
      <c r="B4193" s="2" t="s">
        <v>1844</v>
      </c>
      <c r="C4193" s="2" t="s">
        <v>1843</v>
      </c>
      <c r="D4193" s="2" t="s">
        <v>1845</v>
      </c>
      <c r="E4193" s="4">
        <v>67</v>
      </c>
      <c r="F4193" s="4">
        <v>1118340</v>
      </c>
      <c r="G4193" s="4">
        <v>111834</v>
      </c>
      <c r="H4193" s="4">
        <v>1230174</v>
      </c>
    </row>
    <row r="4194" spans="1:8" ht="15.75">
      <c r="A4194" s="3" t="s">
        <v>16</v>
      </c>
      <c r="B4194" s="2" t="s">
        <v>1847</v>
      </c>
      <c r="C4194" s="2" t="s">
        <v>1846</v>
      </c>
      <c r="D4194" s="2" t="s">
        <v>1848</v>
      </c>
      <c r="E4194" s="4">
        <v>248</v>
      </c>
      <c r="F4194" s="4">
        <v>18638880</v>
      </c>
      <c r="G4194" s="4">
        <v>1863888</v>
      </c>
      <c r="H4194" s="4">
        <v>20502768</v>
      </c>
    </row>
    <row r="4195" spans="1:8" ht="15.75">
      <c r="A4195" s="3" t="s">
        <v>16</v>
      </c>
      <c r="B4195" s="2" t="s">
        <v>1850</v>
      </c>
      <c r="C4195" s="2" t="s">
        <v>1849</v>
      </c>
      <c r="D4195" s="2" t="s">
        <v>1851</v>
      </c>
      <c r="E4195" s="4">
        <v>24</v>
      </c>
      <c r="F4195" s="4">
        <v>3960000</v>
      </c>
      <c r="G4195" s="4">
        <v>396000</v>
      </c>
      <c r="H4195" s="4">
        <v>4356000</v>
      </c>
    </row>
    <row r="4196" spans="1:8" ht="15.75">
      <c r="A4196" s="3" t="s">
        <v>16</v>
      </c>
      <c r="B4196" s="2" t="s">
        <v>1853</v>
      </c>
      <c r="C4196" s="2" t="s">
        <v>1852</v>
      </c>
      <c r="D4196" s="2" t="s">
        <v>1854</v>
      </c>
      <c r="E4196" s="4">
        <v>35</v>
      </c>
      <c r="F4196" s="4">
        <v>2275000</v>
      </c>
      <c r="G4196" s="4">
        <v>227500</v>
      </c>
      <c r="H4196" s="4">
        <v>2502500</v>
      </c>
    </row>
    <row r="4197" spans="1:8" ht="15.75">
      <c r="A4197" s="3" t="s">
        <v>16</v>
      </c>
      <c r="B4197" s="2" t="s">
        <v>1859</v>
      </c>
      <c r="C4197" s="2" t="s">
        <v>1858</v>
      </c>
      <c r="D4197" s="2" t="s">
        <v>1860</v>
      </c>
      <c r="E4197" s="4">
        <v>288</v>
      </c>
      <c r="F4197" s="4">
        <v>10521440</v>
      </c>
      <c r="G4197" s="4">
        <v>1052144</v>
      </c>
      <c r="H4197" s="4">
        <v>11573584</v>
      </c>
    </row>
    <row r="4198" spans="1:8" ht="15.75">
      <c r="A4198" s="3" t="s">
        <v>16</v>
      </c>
      <c r="B4198" s="2" t="s">
        <v>1865</v>
      </c>
      <c r="C4198" s="2" t="s">
        <v>1864</v>
      </c>
      <c r="D4198" s="2" t="s">
        <v>1866</v>
      </c>
      <c r="E4198" s="4">
        <v>166</v>
      </c>
      <c r="F4198" s="4">
        <v>1993560</v>
      </c>
      <c r="G4198" s="4">
        <v>199356</v>
      </c>
      <c r="H4198" s="4">
        <v>2192916</v>
      </c>
    </row>
    <row r="4199" spans="1:8" ht="15.75">
      <c r="A4199" s="3" t="s">
        <v>16</v>
      </c>
      <c r="B4199" s="2" t="s">
        <v>1868</v>
      </c>
      <c r="C4199" s="2" t="s">
        <v>1867</v>
      </c>
      <c r="D4199" s="2" t="s">
        <v>1869</v>
      </c>
      <c r="E4199" s="4">
        <v>104</v>
      </c>
      <c r="F4199" s="4">
        <v>832000</v>
      </c>
      <c r="G4199" s="4">
        <v>83200</v>
      </c>
      <c r="H4199" s="4">
        <v>915200</v>
      </c>
    </row>
    <row r="4200" spans="1:8" ht="15.75">
      <c r="A4200" s="3" t="s">
        <v>16</v>
      </c>
      <c r="B4200" s="2" t="s">
        <v>1874</v>
      </c>
      <c r="C4200" s="2" t="s">
        <v>1873</v>
      </c>
      <c r="D4200" s="2" t="s">
        <v>1875</v>
      </c>
      <c r="E4200" s="4">
        <v>6</v>
      </c>
      <c r="F4200" s="4">
        <v>228000</v>
      </c>
      <c r="G4200" s="4">
        <v>22800</v>
      </c>
      <c r="H4200" s="4">
        <v>250800</v>
      </c>
    </row>
    <row r="4201" spans="1:8" ht="15.75">
      <c r="A4201" s="3" t="s">
        <v>16</v>
      </c>
      <c r="B4201" s="2" t="s">
        <v>1877</v>
      </c>
      <c r="C4201" s="2" t="s">
        <v>1876</v>
      </c>
      <c r="D4201" s="2" t="s">
        <v>1878</v>
      </c>
      <c r="E4201" s="4">
        <v>6</v>
      </c>
      <c r="F4201" s="4">
        <v>84000</v>
      </c>
      <c r="G4201" s="4">
        <v>8400</v>
      </c>
      <c r="H4201" s="4">
        <v>92400</v>
      </c>
    </row>
    <row r="4202" spans="1:8" ht="15.75">
      <c r="A4202" s="3" t="s">
        <v>16</v>
      </c>
      <c r="B4202" s="2" t="s">
        <v>1886</v>
      </c>
      <c r="C4202" s="2" t="s">
        <v>1885</v>
      </c>
      <c r="D4202" s="2" t="s">
        <v>1887</v>
      </c>
      <c r="E4202" s="4">
        <v>4</v>
      </c>
      <c r="F4202" s="4">
        <v>269600</v>
      </c>
      <c r="G4202" s="4">
        <v>26960</v>
      </c>
      <c r="H4202" s="4">
        <v>296560</v>
      </c>
    </row>
    <row r="4203" spans="1:8" ht="15.75">
      <c r="A4203" s="3" t="s">
        <v>16</v>
      </c>
      <c r="B4203" s="2" t="s">
        <v>1892</v>
      </c>
      <c r="C4203" s="2" t="s">
        <v>1891</v>
      </c>
      <c r="D4203" s="2" t="s">
        <v>1893</v>
      </c>
      <c r="E4203" s="4">
        <v>2</v>
      </c>
      <c r="F4203" s="4">
        <v>44000</v>
      </c>
      <c r="G4203" s="4">
        <v>4400</v>
      </c>
      <c r="H4203" s="4">
        <v>48400</v>
      </c>
    </row>
    <row r="4204" spans="1:8" ht="15.75">
      <c r="A4204" s="3" t="s">
        <v>16</v>
      </c>
      <c r="B4204" s="2" t="s">
        <v>1895</v>
      </c>
      <c r="C4204" s="2" t="s">
        <v>1894</v>
      </c>
      <c r="D4204" s="2" t="s">
        <v>1896</v>
      </c>
      <c r="E4204" s="4">
        <v>21</v>
      </c>
      <c r="F4204" s="4">
        <v>514500</v>
      </c>
      <c r="G4204" s="4">
        <v>51450</v>
      </c>
      <c r="H4204" s="4">
        <v>565950</v>
      </c>
    </row>
    <row r="4205" spans="1:8" ht="15.75">
      <c r="A4205" s="3" t="s">
        <v>16</v>
      </c>
      <c r="B4205" s="2" t="s">
        <v>1901</v>
      </c>
      <c r="C4205" s="2" t="s">
        <v>1900</v>
      </c>
      <c r="D4205" s="2" t="s">
        <v>1902</v>
      </c>
      <c r="E4205" s="4">
        <v>235</v>
      </c>
      <c r="F4205" s="4">
        <v>4117020</v>
      </c>
      <c r="G4205" s="4">
        <v>411702</v>
      </c>
      <c r="H4205" s="4">
        <v>4528722</v>
      </c>
    </row>
    <row r="4206" spans="1:8" ht="15.75">
      <c r="A4206" s="3" t="s">
        <v>16</v>
      </c>
      <c r="B4206" s="2" t="s">
        <v>1944</v>
      </c>
      <c r="C4206" s="2" t="s">
        <v>1943</v>
      </c>
      <c r="D4206" s="2"/>
      <c r="E4206" s="4">
        <v>42</v>
      </c>
      <c r="F4206" s="4">
        <v>143787</v>
      </c>
      <c r="G4206" s="4">
        <v>14373</v>
      </c>
      <c r="H4206" s="4">
        <v>158160</v>
      </c>
    </row>
    <row r="4207" spans="1:8" ht="15.75">
      <c r="A4207" s="3" t="s">
        <v>16</v>
      </c>
      <c r="B4207" s="2" t="s">
        <v>1948</v>
      </c>
      <c r="C4207" s="2" t="s">
        <v>1947</v>
      </c>
      <c r="D4207" s="2"/>
      <c r="E4207" s="4">
        <v>1</v>
      </c>
      <c r="F4207" s="4">
        <v>80000</v>
      </c>
      <c r="G4207" s="4">
        <v>8000</v>
      </c>
      <c r="H4207" s="4">
        <v>88000</v>
      </c>
    </row>
    <row r="4208" spans="1:8" ht="15.75">
      <c r="A4208" s="3" t="s">
        <v>16</v>
      </c>
      <c r="B4208" s="2" t="s">
        <v>1953</v>
      </c>
      <c r="C4208" s="2" t="s">
        <v>1952</v>
      </c>
      <c r="D4208" s="2" t="s">
        <v>1954</v>
      </c>
      <c r="E4208" s="4">
        <v>2</v>
      </c>
      <c r="F4208" s="4"/>
      <c r="G4208" s="4"/>
      <c r="H4208" s="4"/>
    </row>
    <row r="4209" spans="1:8" ht="15.75">
      <c r="A4209" s="3" t="s">
        <v>16</v>
      </c>
      <c r="B4209" s="2" t="s">
        <v>1956</v>
      </c>
      <c r="C4209" s="2" t="s">
        <v>1955</v>
      </c>
      <c r="D4209" s="2" t="s">
        <v>1957</v>
      </c>
      <c r="E4209" s="4">
        <v>1</v>
      </c>
      <c r="F4209" s="4">
        <v>50000</v>
      </c>
      <c r="G4209" s="4">
        <v>5000</v>
      </c>
      <c r="H4209" s="4">
        <v>55000</v>
      </c>
    </row>
    <row r="4210" spans="1:8" ht="15.75">
      <c r="A4210" s="3" t="s">
        <v>16</v>
      </c>
      <c r="B4210" s="2" t="s">
        <v>1964</v>
      </c>
      <c r="C4210" s="2" t="s">
        <v>1970</v>
      </c>
      <c r="D4210" s="2"/>
      <c r="E4210" s="4">
        <v>3</v>
      </c>
      <c r="F4210" s="4">
        <v>81000</v>
      </c>
      <c r="G4210" s="4">
        <v>8100</v>
      </c>
      <c r="H4210" s="4">
        <v>89100</v>
      </c>
    </row>
    <row r="4211" spans="1:8" ht="15.75">
      <c r="A4211" s="3" t="s">
        <v>16</v>
      </c>
      <c r="B4211" s="2" t="s">
        <v>1975</v>
      </c>
      <c r="C4211" s="2" t="s">
        <v>1974</v>
      </c>
      <c r="D4211" s="2" t="s">
        <v>1976</v>
      </c>
      <c r="E4211" s="4">
        <v>70</v>
      </c>
      <c r="F4211" s="4"/>
      <c r="G4211" s="4"/>
      <c r="H4211" s="4"/>
    </row>
    <row r="4212" spans="1:8" ht="15.75">
      <c r="A4212" s="3" t="s">
        <v>16</v>
      </c>
      <c r="B4212" s="2" t="s">
        <v>1986</v>
      </c>
      <c r="C4212" s="2" t="s">
        <v>1985</v>
      </c>
      <c r="D4212" s="2"/>
      <c r="E4212" s="4">
        <v>1</v>
      </c>
      <c r="F4212" s="4">
        <v>3500000</v>
      </c>
      <c r="G4212" s="4">
        <v>350000</v>
      </c>
      <c r="H4212" s="4">
        <v>3850000</v>
      </c>
    </row>
    <row r="4213" spans="1:8" ht="15.75">
      <c r="A4213" s="3" t="s">
        <v>16</v>
      </c>
      <c r="B4213" s="2" t="s">
        <v>1991</v>
      </c>
      <c r="C4213" s="2" t="s">
        <v>1990</v>
      </c>
      <c r="D4213" s="2"/>
      <c r="E4213" s="4">
        <v>1</v>
      </c>
      <c r="F4213" s="4">
        <v>486189565</v>
      </c>
      <c r="G4213" s="4">
        <v>48618956</v>
      </c>
      <c r="H4213" s="4">
        <v>534808521</v>
      </c>
    </row>
    <row r="4214" spans="1:8" ht="15.75">
      <c r="A4214" s="3" t="s">
        <v>16</v>
      </c>
      <c r="B4214" s="2" t="s">
        <v>2004</v>
      </c>
      <c r="C4214" s="2" t="s">
        <v>2003</v>
      </c>
      <c r="D4214" s="2"/>
      <c r="E4214" s="4">
        <v>3</v>
      </c>
      <c r="F4214" s="4">
        <v>450890</v>
      </c>
      <c r="G4214" s="4">
        <v>45089</v>
      </c>
      <c r="H4214" s="4">
        <v>495979</v>
      </c>
    </row>
    <row r="4215" spans="1:8" ht="15.75">
      <c r="A4215" s="3" t="s">
        <v>16</v>
      </c>
      <c r="B4215" s="2" t="s">
        <v>2006</v>
      </c>
      <c r="C4215" s="2" t="s">
        <v>2005</v>
      </c>
      <c r="D4215" s="2" t="s">
        <v>2007</v>
      </c>
      <c r="E4215" s="4">
        <v>155</v>
      </c>
      <c r="F4215" s="4">
        <v>1966000</v>
      </c>
      <c r="G4215" s="4">
        <v>196600</v>
      </c>
      <c r="H4215" s="4">
        <v>2162600</v>
      </c>
    </row>
    <row r="4216" spans="1:8" ht="15.75">
      <c r="A4216" s="3" t="s">
        <v>16</v>
      </c>
      <c r="B4216" s="2" t="s">
        <v>2012</v>
      </c>
      <c r="C4216" s="2" t="s">
        <v>2011</v>
      </c>
      <c r="D4216" s="2" t="s">
        <v>2013</v>
      </c>
      <c r="E4216" s="4">
        <v>294</v>
      </c>
      <c r="F4216" s="4">
        <v>9734150</v>
      </c>
      <c r="G4216" s="4">
        <v>973415</v>
      </c>
      <c r="H4216" s="4">
        <v>10707565</v>
      </c>
    </row>
    <row r="4217" spans="1:8" ht="15.75">
      <c r="A4217" s="3" t="s">
        <v>16</v>
      </c>
      <c r="B4217" s="2" t="s">
        <v>2015</v>
      </c>
      <c r="C4217" s="2" t="s">
        <v>2014</v>
      </c>
      <c r="D4217" s="2" t="s">
        <v>2016</v>
      </c>
      <c r="E4217" s="4">
        <v>2</v>
      </c>
      <c r="F4217" s="4">
        <v>86000</v>
      </c>
      <c r="G4217" s="4">
        <v>8600</v>
      </c>
      <c r="H4217" s="4">
        <v>94600</v>
      </c>
    </row>
    <row r="4218" spans="1:8" ht="15.75">
      <c r="A4218" s="3" t="s">
        <v>16</v>
      </c>
      <c r="B4218" s="2" t="s">
        <v>2021</v>
      </c>
      <c r="C4218" s="2" t="s">
        <v>2020</v>
      </c>
      <c r="D4218" s="2" t="s">
        <v>2022</v>
      </c>
      <c r="E4218" s="4">
        <v>791</v>
      </c>
      <c r="F4218" s="4">
        <v>50127250</v>
      </c>
      <c r="G4218" s="4">
        <v>5012725</v>
      </c>
      <c r="H4218" s="4">
        <v>55139975</v>
      </c>
    </row>
    <row r="4219" spans="1:8" ht="15.75">
      <c r="A4219" s="3" t="s">
        <v>16</v>
      </c>
      <c r="B4219" s="2" t="s">
        <v>2030</v>
      </c>
      <c r="C4219" s="2" t="s">
        <v>2029</v>
      </c>
      <c r="D4219" s="2" t="s">
        <v>2031</v>
      </c>
      <c r="E4219" s="4">
        <v>18</v>
      </c>
      <c r="F4219" s="4">
        <v>1326240</v>
      </c>
      <c r="G4219" s="4">
        <v>132624</v>
      </c>
      <c r="H4219" s="4">
        <v>1458864</v>
      </c>
    </row>
    <row r="4220" spans="1:8" ht="15.75">
      <c r="A4220" s="3" t="s">
        <v>16</v>
      </c>
      <c r="B4220" s="2" t="s">
        <v>2037</v>
      </c>
      <c r="C4220" s="2" t="s">
        <v>2036</v>
      </c>
      <c r="D4220" s="2" t="s">
        <v>2038</v>
      </c>
      <c r="E4220" s="4">
        <v>14</v>
      </c>
      <c r="F4220" s="4">
        <v>1294020</v>
      </c>
      <c r="G4220" s="4">
        <v>129402</v>
      </c>
      <c r="H4220" s="4">
        <v>1423422</v>
      </c>
    </row>
    <row r="4221" spans="1:8" ht="15.75">
      <c r="A4221" s="3" t="s">
        <v>16</v>
      </c>
      <c r="B4221" s="2" t="s">
        <v>2046</v>
      </c>
      <c r="C4221" s="2" t="s">
        <v>2045</v>
      </c>
      <c r="D4221" s="2" t="s">
        <v>2047</v>
      </c>
      <c r="E4221" s="4">
        <v>4</v>
      </c>
      <c r="F4221" s="4">
        <v>531760</v>
      </c>
      <c r="G4221" s="4">
        <v>53176</v>
      </c>
      <c r="H4221" s="4">
        <v>584936</v>
      </c>
    </row>
    <row r="4222" spans="1:8" ht="15.75">
      <c r="A4222" s="3" t="s">
        <v>16</v>
      </c>
      <c r="B4222" s="2" t="s">
        <v>2052</v>
      </c>
      <c r="C4222" s="2" t="s">
        <v>2051</v>
      </c>
      <c r="D4222" s="2" t="s">
        <v>2054</v>
      </c>
      <c r="E4222" s="4">
        <v>68</v>
      </c>
      <c r="F4222" s="4">
        <v>1950920</v>
      </c>
      <c r="G4222" s="4">
        <v>195092</v>
      </c>
      <c r="H4222" s="4">
        <v>2146012</v>
      </c>
    </row>
    <row r="4223" spans="1:8" ht="15.75">
      <c r="A4223" s="3" t="s">
        <v>16</v>
      </c>
      <c r="B4223" s="2" t="s">
        <v>2056</v>
      </c>
      <c r="C4223" s="2" t="s">
        <v>2055</v>
      </c>
      <c r="D4223" s="2" t="s">
        <v>2058</v>
      </c>
      <c r="E4223" s="4">
        <v>15</v>
      </c>
      <c r="F4223" s="4">
        <v>430350</v>
      </c>
      <c r="G4223" s="4">
        <v>43035</v>
      </c>
      <c r="H4223" s="4">
        <v>473385</v>
      </c>
    </row>
    <row r="4224" spans="1:8" ht="15.75">
      <c r="A4224" s="3" t="s">
        <v>16</v>
      </c>
      <c r="B4224" s="2" t="s">
        <v>2062</v>
      </c>
      <c r="C4224" s="2" t="s">
        <v>2059</v>
      </c>
      <c r="D4224" s="2" t="s">
        <v>2064</v>
      </c>
      <c r="E4224" s="4">
        <v>20</v>
      </c>
      <c r="F4224" s="4">
        <v>607200</v>
      </c>
      <c r="G4224" s="4">
        <v>60720</v>
      </c>
      <c r="H4224" s="4">
        <v>667920</v>
      </c>
    </row>
    <row r="4225" spans="1:8" ht="15.75">
      <c r="A4225" s="3" t="s">
        <v>16</v>
      </c>
      <c r="B4225" s="2" t="s">
        <v>2074</v>
      </c>
      <c r="C4225" s="2" t="s">
        <v>2073</v>
      </c>
      <c r="D4225" s="2" t="s">
        <v>2076</v>
      </c>
      <c r="E4225" s="4">
        <v>6</v>
      </c>
      <c r="F4225" s="4">
        <v>199560</v>
      </c>
      <c r="G4225" s="4">
        <v>19956</v>
      </c>
      <c r="H4225" s="4">
        <v>219516</v>
      </c>
    </row>
    <row r="4226" spans="1:8" ht="15.75">
      <c r="A4226" s="3" t="s">
        <v>16</v>
      </c>
      <c r="B4226" s="2" t="s">
        <v>2090</v>
      </c>
      <c r="C4226" s="2" t="s">
        <v>2089</v>
      </c>
      <c r="D4226" s="2" t="s">
        <v>2091</v>
      </c>
      <c r="E4226" s="4">
        <v>4</v>
      </c>
      <c r="F4226" s="4">
        <v>100000</v>
      </c>
      <c r="G4226" s="4">
        <v>10000</v>
      </c>
      <c r="H4226" s="4">
        <v>110000</v>
      </c>
    </row>
    <row r="4227" spans="1:8" ht="15.75">
      <c r="A4227" s="3" t="s">
        <v>16</v>
      </c>
      <c r="B4227" s="2" t="s">
        <v>2092</v>
      </c>
      <c r="C4227" s="2" t="s">
        <v>2051</v>
      </c>
      <c r="D4227" s="2" t="s">
        <v>2091</v>
      </c>
      <c r="E4227" s="4">
        <v>30</v>
      </c>
      <c r="F4227" s="4">
        <v>837600</v>
      </c>
      <c r="G4227" s="4">
        <v>83760</v>
      </c>
      <c r="H4227" s="4">
        <v>921360</v>
      </c>
    </row>
    <row r="4228" spans="1:8" ht="15.75">
      <c r="A4228" s="3" t="s">
        <v>16</v>
      </c>
      <c r="B4228" s="2" t="s">
        <v>2093</v>
      </c>
      <c r="C4228" s="2" t="s">
        <v>2059</v>
      </c>
      <c r="D4228" s="2" t="s">
        <v>2091</v>
      </c>
      <c r="E4228" s="4">
        <v>84</v>
      </c>
      <c r="F4228" s="4">
        <v>2184000</v>
      </c>
      <c r="G4228" s="4">
        <v>218400</v>
      </c>
      <c r="H4228" s="4">
        <v>2402400</v>
      </c>
    </row>
    <row r="4229" spans="1:8" ht="15.75">
      <c r="A4229" s="3" t="s">
        <v>16</v>
      </c>
      <c r="B4229" s="2" t="s">
        <v>2094</v>
      </c>
      <c r="C4229" s="2" t="s">
        <v>2069</v>
      </c>
      <c r="D4229" s="2" t="s">
        <v>2091</v>
      </c>
      <c r="E4229" s="4">
        <v>10</v>
      </c>
      <c r="F4229" s="4">
        <v>270000</v>
      </c>
      <c r="G4229" s="4">
        <v>27000</v>
      </c>
      <c r="H4229" s="4">
        <v>297000</v>
      </c>
    </row>
    <row r="4230" spans="1:8" ht="15.75">
      <c r="A4230" s="3" t="s">
        <v>16</v>
      </c>
      <c r="B4230" s="2" t="s">
        <v>2095</v>
      </c>
      <c r="C4230" s="2" t="s">
        <v>2077</v>
      </c>
      <c r="D4230" s="2" t="s">
        <v>2091</v>
      </c>
      <c r="E4230" s="4">
        <v>91</v>
      </c>
      <c r="F4230" s="4">
        <v>3537000</v>
      </c>
      <c r="G4230" s="4">
        <v>353700</v>
      </c>
      <c r="H4230" s="4">
        <v>3890700</v>
      </c>
    </row>
    <row r="4231" spans="1:8" ht="15.75">
      <c r="A4231" s="3" t="s">
        <v>16</v>
      </c>
      <c r="B4231" s="2" t="s">
        <v>2101</v>
      </c>
      <c r="C4231" s="2" t="s">
        <v>2100</v>
      </c>
      <c r="D4231" s="2" t="s">
        <v>2103</v>
      </c>
      <c r="E4231" s="4">
        <v>6</v>
      </c>
      <c r="F4231" s="4">
        <v>323940</v>
      </c>
      <c r="G4231" s="4">
        <v>32394</v>
      </c>
      <c r="H4231" s="4">
        <v>356334</v>
      </c>
    </row>
    <row r="4232" spans="1:8" ht="15.75">
      <c r="A4232" s="3" t="s">
        <v>16</v>
      </c>
      <c r="B4232" s="2" t="s">
        <v>2104</v>
      </c>
      <c r="C4232" s="2" t="s">
        <v>2100</v>
      </c>
      <c r="D4232" s="2" t="s">
        <v>2105</v>
      </c>
      <c r="E4232" s="4">
        <v>4</v>
      </c>
      <c r="F4232" s="4">
        <v>215960</v>
      </c>
      <c r="G4232" s="4">
        <v>21596</v>
      </c>
      <c r="H4232" s="4">
        <v>237556</v>
      </c>
    </row>
    <row r="4233" spans="1:8" ht="15.75">
      <c r="A4233" s="3" t="s">
        <v>16</v>
      </c>
      <c r="B4233" s="2" t="s">
        <v>2118</v>
      </c>
      <c r="C4233" s="2" t="s">
        <v>2113</v>
      </c>
      <c r="D4233" s="2" t="s">
        <v>2119</v>
      </c>
      <c r="E4233" s="4">
        <v>2</v>
      </c>
      <c r="F4233" s="4">
        <v>125440</v>
      </c>
      <c r="G4233" s="4">
        <v>12544</v>
      </c>
      <c r="H4233" s="4">
        <v>137984</v>
      </c>
    </row>
    <row r="4234" spans="1:8" ht="15.75">
      <c r="A4234" s="3" t="s">
        <v>16</v>
      </c>
      <c r="B4234" s="2" t="s">
        <v>2122</v>
      </c>
      <c r="C4234" s="2" t="s">
        <v>2113</v>
      </c>
      <c r="D4234" s="2" t="s">
        <v>2123</v>
      </c>
      <c r="E4234" s="4">
        <v>4</v>
      </c>
      <c r="F4234" s="4">
        <v>252000</v>
      </c>
      <c r="G4234" s="4">
        <v>25200</v>
      </c>
      <c r="H4234" s="4">
        <v>277200</v>
      </c>
    </row>
    <row r="4235" spans="1:8" ht="15.75">
      <c r="A4235" s="3" t="s">
        <v>16</v>
      </c>
      <c r="B4235" s="2" t="s">
        <v>2124</v>
      </c>
      <c r="C4235" s="2" t="s">
        <v>2113</v>
      </c>
      <c r="D4235" s="2" t="s">
        <v>2125</v>
      </c>
      <c r="E4235" s="4">
        <v>12</v>
      </c>
      <c r="F4235" s="4">
        <v>636000</v>
      </c>
      <c r="G4235" s="4">
        <v>63600</v>
      </c>
      <c r="H4235" s="4">
        <v>699600</v>
      </c>
    </row>
    <row r="4236" spans="1:8" ht="15.75">
      <c r="A4236" s="3" t="s">
        <v>16</v>
      </c>
      <c r="B4236" s="2" t="s">
        <v>2127</v>
      </c>
      <c r="C4236" s="2" t="s">
        <v>2126</v>
      </c>
      <c r="D4236" s="2" t="s">
        <v>2128</v>
      </c>
      <c r="E4236" s="4">
        <v>3</v>
      </c>
      <c r="F4236" s="4">
        <v>169200</v>
      </c>
      <c r="G4236" s="4">
        <v>16920</v>
      </c>
      <c r="H4236" s="4">
        <v>186120</v>
      </c>
    </row>
    <row r="4237" spans="1:8" ht="15.75">
      <c r="A4237" s="3" t="s">
        <v>16</v>
      </c>
      <c r="B4237" s="2" t="s">
        <v>2129</v>
      </c>
      <c r="C4237" s="2" t="s">
        <v>2126</v>
      </c>
      <c r="D4237" s="2" t="s">
        <v>2130</v>
      </c>
      <c r="E4237" s="4">
        <v>2</v>
      </c>
      <c r="F4237" s="4">
        <v>75480</v>
      </c>
      <c r="G4237" s="4">
        <v>7548</v>
      </c>
      <c r="H4237" s="4">
        <v>83028</v>
      </c>
    </row>
    <row r="4238" spans="1:8" ht="15.75">
      <c r="A4238" s="3" t="s">
        <v>16</v>
      </c>
      <c r="B4238" s="2" t="s">
        <v>2133</v>
      </c>
      <c r="C4238" s="2" t="s">
        <v>2126</v>
      </c>
      <c r="D4238" s="2" t="s">
        <v>2134</v>
      </c>
      <c r="E4238" s="4">
        <v>2</v>
      </c>
      <c r="F4238" s="4">
        <v>78180</v>
      </c>
      <c r="G4238" s="4">
        <v>7818</v>
      </c>
      <c r="H4238" s="4">
        <v>85998</v>
      </c>
    </row>
    <row r="4239" spans="1:8" ht="15.75">
      <c r="A4239" s="3" t="s">
        <v>16</v>
      </c>
      <c r="B4239" s="2" t="s">
        <v>2135</v>
      </c>
      <c r="C4239" s="2" t="s">
        <v>2126</v>
      </c>
      <c r="D4239" s="2" t="s">
        <v>2136</v>
      </c>
      <c r="E4239" s="4">
        <v>5</v>
      </c>
      <c r="F4239" s="4">
        <v>210000</v>
      </c>
      <c r="G4239" s="4">
        <v>21000</v>
      </c>
      <c r="H4239" s="4">
        <v>231000</v>
      </c>
    </row>
    <row r="4240" spans="1:8" ht="15.75">
      <c r="A4240" s="3" t="s">
        <v>16</v>
      </c>
      <c r="B4240" s="2" t="s">
        <v>2138</v>
      </c>
      <c r="C4240" s="2" t="s">
        <v>2126</v>
      </c>
      <c r="D4240" s="2" t="s">
        <v>2139</v>
      </c>
      <c r="E4240" s="4">
        <v>6</v>
      </c>
      <c r="F4240" s="4">
        <v>252000</v>
      </c>
      <c r="G4240" s="4">
        <v>25200</v>
      </c>
      <c r="H4240" s="4">
        <v>277200</v>
      </c>
    </row>
    <row r="4241" spans="1:8" ht="15.75">
      <c r="A4241" s="3" t="s">
        <v>16</v>
      </c>
      <c r="B4241" s="2" t="s">
        <v>2140</v>
      </c>
      <c r="C4241" s="2" t="s">
        <v>2126</v>
      </c>
      <c r="D4241" s="2" t="s">
        <v>2110</v>
      </c>
      <c r="E4241" s="4">
        <v>4</v>
      </c>
      <c r="F4241" s="4">
        <v>176000</v>
      </c>
      <c r="G4241" s="4">
        <v>17600</v>
      </c>
      <c r="H4241" s="4">
        <v>193600</v>
      </c>
    </row>
    <row r="4242" spans="1:8" ht="15.75">
      <c r="A4242" s="3" t="s">
        <v>16</v>
      </c>
      <c r="B4242" s="2" t="s">
        <v>2157</v>
      </c>
      <c r="C4242" s="2" t="s">
        <v>2153</v>
      </c>
      <c r="D4242" s="2" t="s">
        <v>2159</v>
      </c>
      <c r="E4242" s="4">
        <v>9</v>
      </c>
      <c r="F4242" s="4">
        <v>675000</v>
      </c>
      <c r="G4242" s="4">
        <v>67500</v>
      </c>
      <c r="H4242" s="4">
        <v>742500</v>
      </c>
    </row>
    <row r="4243" spans="1:8" ht="15.75">
      <c r="A4243" s="3" t="s">
        <v>16</v>
      </c>
      <c r="B4243" s="2" t="s">
        <v>2163</v>
      </c>
      <c r="C4243" s="2" t="s">
        <v>2160</v>
      </c>
      <c r="D4243" s="2" t="s">
        <v>2165</v>
      </c>
      <c r="E4243" s="4">
        <v>10</v>
      </c>
      <c r="F4243" s="4">
        <v>798500</v>
      </c>
      <c r="G4243" s="4">
        <v>79850</v>
      </c>
      <c r="H4243" s="4">
        <v>878350</v>
      </c>
    </row>
    <row r="4244" spans="1:8" ht="15.75">
      <c r="A4244" s="3" t="s">
        <v>16</v>
      </c>
      <c r="B4244" s="2" t="s">
        <v>2166</v>
      </c>
      <c r="C4244" s="2" t="s">
        <v>2153</v>
      </c>
      <c r="D4244" s="2" t="s">
        <v>2091</v>
      </c>
      <c r="E4244" s="4">
        <v>14</v>
      </c>
      <c r="F4244" s="4">
        <v>910000</v>
      </c>
      <c r="G4244" s="4">
        <v>91000</v>
      </c>
      <c r="H4244" s="4">
        <v>1001000</v>
      </c>
    </row>
    <row r="4245" spans="1:8" ht="15.75">
      <c r="A4245" s="3" t="s">
        <v>16</v>
      </c>
      <c r="B4245" s="2" t="s">
        <v>2171</v>
      </c>
      <c r="C4245" s="2" t="s">
        <v>2170</v>
      </c>
      <c r="D4245" s="2" t="s">
        <v>2172</v>
      </c>
      <c r="E4245" s="4">
        <v>98</v>
      </c>
      <c r="F4245" s="4">
        <v>3920000</v>
      </c>
      <c r="G4245" s="4">
        <v>392000</v>
      </c>
      <c r="H4245" s="4">
        <v>4312000</v>
      </c>
    </row>
    <row r="4246" spans="1:8" ht="15.75">
      <c r="A4246" s="3" t="s">
        <v>16</v>
      </c>
      <c r="B4246" s="2" t="s">
        <v>2174</v>
      </c>
      <c r="C4246" s="2" t="s">
        <v>2173</v>
      </c>
      <c r="D4246" s="2" t="s">
        <v>2175</v>
      </c>
      <c r="E4246" s="4">
        <v>204</v>
      </c>
      <c r="F4246" s="4">
        <v>11081280</v>
      </c>
      <c r="G4246" s="4">
        <v>1108128</v>
      </c>
      <c r="H4246" s="4">
        <v>12189408</v>
      </c>
    </row>
    <row r="4247" spans="1:8" ht="15.75">
      <c r="A4247" s="3" t="s">
        <v>16</v>
      </c>
      <c r="B4247" s="2" t="s">
        <v>2177</v>
      </c>
      <c r="C4247" s="2" t="s">
        <v>2176</v>
      </c>
      <c r="D4247" s="2" t="s">
        <v>2178</v>
      </c>
      <c r="E4247" s="4">
        <v>190</v>
      </c>
      <c r="F4247" s="4">
        <v>4596000</v>
      </c>
      <c r="G4247" s="4">
        <v>459600</v>
      </c>
      <c r="H4247" s="4">
        <v>5055600</v>
      </c>
    </row>
    <row r="4248" spans="1:8" ht="15.75">
      <c r="A4248" s="3" t="s">
        <v>16</v>
      </c>
      <c r="B4248" s="2" t="s">
        <v>2180</v>
      </c>
      <c r="C4248" s="2" t="s">
        <v>2179</v>
      </c>
      <c r="D4248" s="2" t="s">
        <v>2181</v>
      </c>
      <c r="E4248" s="4">
        <v>627</v>
      </c>
      <c r="F4248" s="4">
        <v>12783800</v>
      </c>
      <c r="G4248" s="4">
        <v>1278380</v>
      </c>
      <c r="H4248" s="4">
        <v>14062180</v>
      </c>
    </row>
    <row r="4249" spans="1:8" ht="15.75">
      <c r="A4249" s="3" t="s">
        <v>16</v>
      </c>
      <c r="B4249" s="2" t="s">
        <v>2183</v>
      </c>
      <c r="C4249" s="2" t="s">
        <v>2182</v>
      </c>
      <c r="D4249" s="2" t="s">
        <v>2185</v>
      </c>
      <c r="E4249" s="4">
        <v>2</v>
      </c>
      <c r="F4249" s="4">
        <v>52000</v>
      </c>
      <c r="G4249" s="4">
        <v>5200</v>
      </c>
      <c r="H4249" s="4">
        <v>57200</v>
      </c>
    </row>
    <row r="4250" spans="1:8" ht="15.75">
      <c r="A4250" s="3" t="s">
        <v>16</v>
      </c>
      <c r="B4250" s="2" t="s">
        <v>2187</v>
      </c>
      <c r="C4250" s="2" t="s">
        <v>2186</v>
      </c>
      <c r="D4250" s="2" t="s">
        <v>2188</v>
      </c>
      <c r="E4250" s="4">
        <v>642</v>
      </c>
      <c r="F4250" s="4">
        <v>18906900</v>
      </c>
      <c r="G4250" s="4">
        <v>1890690</v>
      </c>
      <c r="H4250" s="4">
        <v>20797590</v>
      </c>
    </row>
    <row r="4251" spans="1:8" ht="15.75">
      <c r="A4251" s="3" t="s">
        <v>16</v>
      </c>
      <c r="B4251" s="2" t="s">
        <v>2189</v>
      </c>
      <c r="C4251" s="2" t="s">
        <v>2186</v>
      </c>
      <c r="D4251" s="2" t="s">
        <v>2190</v>
      </c>
      <c r="E4251" s="4">
        <v>500</v>
      </c>
      <c r="F4251" s="4">
        <v>10500000</v>
      </c>
      <c r="G4251" s="4">
        <v>1050000</v>
      </c>
      <c r="H4251" s="4">
        <v>11550000</v>
      </c>
    </row>
    <row r="4252" spans="1:8" ht="15.75">
      <c r="A4252" s="3" t="s">
        <v>16</v>
      </c>
      <c r="B4252" s="2" t="s">
        <v>2195</v>
      </c>
      <c r="C4252" s="2" t="s">
        <v>2186</v>
      </c>
      <c r="D4252" s="2" t="s">
        <v>2196</v>
      </c>
      <c r="E4252" s="4">
        <v>50</v>
      </c>
      <c r="F4252" s="4">
        <v>1472500</v>
      </c>
      <c r="G4252" s="4">
        <v>147250</v>
      </c>
      <c r="H4252" s="4">
        <v>1619750</v>
      </c>
    </row>
    <row r="4253" spans="1:8" ht="15.75">
      <c r="A4253" s="3" t="s">
        <v>16</v>
      </c>
      <c r="B4253" s="2" t="s">
        <v>2199</v>
      </c>
      <c r="C4253" s="2" t="s">
        <v>2186</v>
      </c>
      <c r="D4253" s="2" t="s">
        <v>2200</v>
      </c>
      <c r="E4253" s="4">
        <v>130</v>
      </c>
      <c r="F4253" s="4">
        <v>3828500</v>
      </c>
      <c r="G4253" s="4">
        <v>382850</v>
      </c>
      <c r="H4253" s="4">
        <v>4211350</v>
      </c>
    </row>
    <row r="4254" spans="1:8" ht="15.75">
      <c r="A4254" s="3" t="s">
        <v>16</v>
      </c>
      <c r="B4254" s="2" t="s">
        <v>2201</v>
      </c>
      <c r="C4254" s="2" t="s">
        <v>2186</v>
      </c>
      <c r="D4254" s="2" t="s">
        <v>2202</v>
      </c>
      <c r="E4254" s="4">
        <v>376</v>
      </c>
      <c r="F4254" s="4">
        <v>10338200</v>
      </c>
      <c r="G4254" s="4">
        <v>1033820</v>
      </c>
      <c r="H4254" s="4">
        <v>11372020</v>
      </c>
    </row>
    <row r="4255" spans="1:8" ht="15.75">
      <c r="A4255" s="3" t="s">
        <v>16</v>
      </c>
      <c r="B4255" s="2" t="s">
        <v>2203</v>
      </c>
      <c r="C4255" s="2" t="s">
        <v>2186</v>
      </c>
      <c r="D4255" s="2" t="s">
        <v>2204</v>
      </c>
      <c r="E4255" s="4">
        <v>220</v>
      </c>
      <c r="F4255" s="4">
        <v>6479000</v>
      </c>
      <c r="G4255" s="4">
        <v>647900</v>
      </c>
      <c r="H4255" s="4">
        <v>7126900</v>
      </c>
    </row>
    <row r="4256" spans="1:8" ht="15.75">
      <c r="A4256" s="3" t="s">
        <v>16</v>
      </c>
      <c r="B4256" s="2" t="s">
        <v>2207</v>
      </c>
      <c r="C4256" s="2" t="s">
        <v>2186</v>
      </c>
      <c r="D4256" s="2" t="s">
        <v>2208</v>
      </c>
      <c r="E4256" s="4">
        <v>30</v>
      </c>
      <c r="F4256" s="4">
        <v>726000</v>
      </c>
      <c r="G4256" s="4">
        <v>72600</v>
      </c>
      <c r="H4256" s="4">
        <v>798600</v>
      </c>
    </row>
    <row r="4257" spans="1:8" ht="15.75">
      <c r="A4257" s="3" t="s">
        <v>16</v>
      </c>
      <c r="B4257" s="2" t="s">
        <v>2213</v>
      </c>
      <c r="C4257" s="2" t="s">
        <v>2186</v>
      </c>
      <c r="D4257" s="2" t="s">
        <v>2214</v>
      </c>
      <c r="E4257" s="4">
        <v>20</v>
      </c>
      <c r="F4257" s="4">
        <v>589000</v>
      </c>
      <c r="G4257" s="4">
        <v>58900</v>
      </c>
      <c r="H4257" s="4">
        <v>647900</v>
      </c>
    </row>
    <row r="4258" spans="1:8" ht="15.75">
      <c r="A4258" s="3" t="s">
        <v>16</v>
      </c>
      <c r="B4258" s="2" t="s">
        <v>2218</v>
      </c>
      <c r="C4258" s="2" t="s">
        <v>2217</v>
      </c>
      <c r="D4258" s="2" t="s">
        <v>2219</v>
      </c>
      <c r="E4258" s="4">
        <v>42</v>
      </c>
      <c r="F4258" s="4">
        <v>1008420</v>
      </c>
      <c r="G4258" s="4">
        <v>100842</v>
      </c>
      <c r="H4258" s="4">
        <v>1109262</v>
      </c>
    </row>
    <row r="4259" spans="1:8" ht="15.75">
      <c r="A4259" s="3" t="s">
        <v>16</v>
      </c>
      <c r="B4259" s="2" t="s">
        <v>2222</v>
      </c>
      <c r="C4259" s="2" t="s">
        <v>2221</v>
      </c>
      <c r="D4259" s="2" t="s">
        <v>2223</v>
      </c>
      <c r="E4259" s="4">
        <v>2551</v>
      </c>
      <c r="F4259" s="4">
        <v>71428000</v>
      </c>
      <c r="G4259" s="4">
        <v>7142800</v>
      </c>
      <c r="H4259" s="4">
        <v>78570800</v>
      </c>
    </row>
    <row r="4260" spans="1:8" ht="15.75">
      <c r="A4260" s="3" t="s">
        <v>16</v>
      </c>
      <c r="B4260" s="2" t="s">
        <v>2233</v>
      </c>
      <c r="C4260" s="2" t="s">
        <v>2232</v>
      </c>
      <c r="D4260" s="2" t="s">
        <v>2234</v>
      </c>
      <c r="E4260" s="4">
        <v>10</v>
      </c>
      <c r="F4260" s="4">
        <v>294500</v>
      </c>
      <c r="G4260" s="4">
        <v>29450</v>
      </c>
      <c r="H4260" s="4">
        <v>323950</v>
      </c>
    </row>
    <row r="4261" spans="1:8" ht="15.75">
      <c r="A4261" s="3" t="s">
        <v>16</v>
      </c>
      <c r="B4261" s="2" t="s">
        <v>2239</v>
      </c>
      <c r="C4261" s="2" t="s">
        <v>2238</v>
      </c>
      <c r="D4261" s="2" t="s">
        <v>2240</v>
      </c>
      <c r="E4261" s="4">
        <v>50</v>
      </c>
      <c r="F4261" s="4">
        <v>1541660</v>
      </c>
      <c r="G4261" s="4">
        <v>154166</v>
      </c>
      <c r="H4261" s="4">
        <v>1695826</v>
      </c>
    </row>
    <row r="4262" spans="1:8" ht="15.75">
      <c r="A4262" s="3" t="s">
        <v>16</v>
      </c>
      <c r="B4262" s="2" t="s">
        <v>2242</v>
      </c>
      <c r="C4262" s="2" t="s">
        <v>2241</v>
      </c>
      <c r="D4262" s="2" t="s">
        <v>2243</v>
      </c>
      <c r="E4262" s="4">
        <v>20</v>
      </c>
      <c r="F4262" s="4">
        <v>811400</v>
      </c>
      <c r="G4262" s="4">
        <v>81140</v>
      </c>
      <c r="H4262" s="4">
        <v>892540</v>
      </c>
    </row>
    <row r="4263" spans="1:8" ht="15.75">
      <c r="A4263" s="3" t="s">
        <v>16</v>
      </c>
      <c r="B4263" s="2" t="s">
        <v>2244</v>
      </c>
      <c r="C4263" s="2" t="s">
        <v>2241</v>
      </c>
      <c r="D4263" s="2" t="s">
        <v>2246</v>
      </c>
      <c r="E4263" s="4">
        <v>13</v>
      </c>
      <c r="F4263" s="4">
        <v>585000</v>
      </c>
      <c r="G4263" s="4">
        <v>58500</v>
      </c>
      <c r="H4263" s="4">
        <v>643500</v>
      </c>
    </row>
    <row r="4264" spans="1:8" ht="15.75">
      <c r="A4264" s="3" t="s">
        <v>16</v>
      </c>
      <c r="B4264" s="2" t="s">
        <v>2250</v>
      </c>
      <c r="C4264" s="2" t="s">
        <v>2249</v>
      </c>
      <c r="D4264" s="2"/>
      <c r="E4264" s="4">
        <v>6</v>
      </c>
      <c r="F4264" s="4">
        <v>253200</v>
      </c>
      <c r="G4264" s="4">
        <v>25320</v>
      </c>
      <c r="H4264" s="4">
        <v>278520</v>
      </c>
    </row>
    <row r="4265" spans="1:8" ht="15.75">
      <c r="A4265" s="3" t="s">
        <v>16</v>
      </c>
      <c r="B4265" s="2" t="s">
        <v>2258</v>
      </c>
      <c r="C4265" s="2" t="s">
        <v>2257</v>
      </c>
      <c r="D4265" s="2" t="s">
        <v>2259</v>
      </c>
      <c r="E4265" s="4">
        <v>48</v>
      </c>
      <c r="F4265" s="4">
        <v>550560</v>
      </c>
      <c r="G4265" s="4">
        <v>55056</v>
      </c>
      <c r="H4265" s="4">
        <v>605616</v>
      </c>
    </row>
    <row r="4266" spans="1:8" ht="15.75">
      <c r="A4266" s="3" t="s">
        <v>16</v>
      </c>
      <c r="B4266" s="2" t="s">
        <v>2264</v>
      </c>
      <c r="C4266" s="2" t="s">
        <v>2263</v>
      </c>
      <c r="D4266" s="2" t="s">
        <v>2265</v>
      </c>
      <c r="E4266" s="4">
        <v>605</v>
      </c>
      <c r="F4266" s="4">
        <v>5100150</v>
      </c>
      <c r="G4266" s="4">
        <v>510015</v>
      </c>
      <c r="H4266" s="4">
        <v>5610165</v>
      </c>
    </row>
    <row r="4267" spans="1:8" ht="15.75">
      <c r="A4267" s="3" t="s">
        <v>16</v>
      </c>
      <c r="B4267" s="2" t="s">
        <v>2267</v>
      </c>
      <c r="C4267" s="2" t="s">
        <v>2266</v>
      </c>
      <c r="D4267" s="2" t="s">
        <v>2268</v>
      </c>
      <c r="E4267" s="4">
        <v>450</v>
      </c>
      <c r="F4267" s="4">
        <v>5161500</v>
      </c>
      <c r="G4267" s="4">
        <v>516150</v>
      </c>
      <c r="H4267" s="4">
        <v>5677650</v>
      </c>
    </row>
    <row r="4268" spans="1:8" ht="15.75">
      <c r="A4268" s="3" t="s">
        <v>16</v>
      </c>
      <c r="B4268" s="2" t="s">
        <v>2270</v>
      </c>
      <c r="C4268" s="2" t="s">
        <v>2269</v>
      </c>
      <c r="D4268" s="2" t="s">
        <v>2271</v>
      </c>
      <c r="E4268" s="4">
        <v>303</v>
      </c>
      <c r="F4268" s="4">
        <v>5520000</v>
      </c>
      <c r="G4268" s="4">
        <v>552000</v>
      </c>
      <c r="H4268" s="4">
        <v>6072000</v>
      </c>
    </row>
    <row r="4269" spans="1:8" ht="15.75">
      <c r="A4269" s="3" t="s">
        <v>16</v>
      </c>
      <c r="B4269" s="2" t="s">
        <v>2273</v>
      </c>
      <c r="C4269" s="2" t="s">
        <v>2272</v>
      </c>
      <c r="D4269" s="2" t="s">
        <v>2274</v>
      </c>
      <c r="E4269" s="4">
        <v>2466</v>
      </c>
      <c r="F4269" s="4">
        <v>49633090</v>
      </c>
      <c r="G4269" s="4">
        <v>4963309</v>
      </c>
      <c r="H4269" s="4">
        <v>54596399</v>
      </c>
    </row>
    <row r="4270" spans="1:8" ht="15.75">
      <c r="A4270" s="3" t="s">
        <v>16</v>
      </c>
      <c r="B4270" s="2" t="s">
        <v>2278</v>
      </c>
      <c r="C4270" s="2" t="s">
        <v>2277</v>
      </c>
      <c r="D4270" s="2" t="s">
        <v>2279</v>
      </c>
      <c r="E4270" s="4">
        <v>20</v>
      </c>
      <c r="F4270" s="4">
        <v>440000</v>
      </c>
      <c r="G4270" s="4">
        <v>44000</v>
      </c>
      <c r="H4270" s="4">
        <v>484000</v>
      </c>
    </row>
    <row r="4271" spans="1:8" ht="15.75">
      <c r="A4271" s="3" t="s">
        <v>16</v>
      </c>
      <c r="B4271" s="2" t="s">
        <v>2281</v>
      </c>
      <c r="C4271" s="2" t="s">
        <v>2280</v>
      </c>
      <c r="D4271" s="2" t="s">
        <v>2282</v>
      </c>
      <c r="E4271" s="4">
        <v>91</v>
      </c>
      <c r="F4271" s="4">
        <v>999180</v>
      </c>
      <c r="G4271" s="4">
        <v>99918</v>
      </c>
      <c r="H4271" s="4">
        <v>1099098</v>
      </c>
    </row>
    <row r="4272" spans="1:8" ht="15.75">
      <c r="A4272" s="3" t="s">
        <v>16</v>
      </c>
      <c r="B4272" s="2" t="s">
        <v>2295</v>
      </c>
      <c r="C4272" s="2" t="s">
        <v>2292</v>
      </c>
      <c r="D4272" s="2" t="s">
        <v>2296</v>
      </c>
      <c r="E4272" s="4">
        <v>10</v>
      </c>
      <c r="F4272" s="4">
        <v>74550</v>
      </c>
      <c r="G4272" s="4">
        <v>7455</v>
      </c>
      <c r="H4272" s="4">
        <v>82005</v>
      </c>
    </row>
    <row r="4273" spans="1:8" ht="15.75">
      <c r="A4273" s="3" t="s">
        <v>16</v>
      </c>
      <c r="B4273" s="2" t="s">
        <v>2304</v>
      </c>
      <c r="C4273" s="2" t="s">
        <v>2303</v>
      </c>
      <c r="D4273" s="2" t="s">
        <v>2305</v>
      </c>
      <c r="E4273" s="4">
        <v>10</v>
      </c>
      <c r="F4273" s="4">
        <v>72780</v>
      </c>
      <c r="G4273" s="4">
        <v>7278</v>
      </c>
      <c r="H4273" s="4">
        <v>80058</v>
      </c>
    </row>
    <row r="4274" spans="1:8" ht="15.75">
      <c r="A4274" s="3" t="s">
        <v>16</v>
      </c>
      <c r="B4274" s="2" t="s">
        <v>2343</v>
      </c>
      <c r="C4274" s="2" t="s">
        <v>299</v>
      </c>
      <c r="D4274" s="2" t="s">
        <v>2344</v>
      </c>
      <c r="E4274" s="4">
        <v>10</v>
      </c>
      <c r="F4274" s="4">
        <v>101620</v>
      </c>
      <c r="G4274" s="4">
        <v>10162</v>
      </c>
      <c r="H4274" s="4">
        <v>111782</v>
      </c>
    </row>
    <row r="4275" spans="1:8" ht="15.75">
      <c r="A4275" s="3" t="s">
        <v>16</v>
      </c>
      <c r="B4275" s="2" t="s">
        <v>2347</v>
      </c>
      <c r="C4275" s="2" t="s">
        <v>2346</v>
      </c>
      <c r="D4275" s="2" t="s">
        <v>2348</v>
      </c>
      <c r="E4275" s="4">
        <v>5</v>
      </c>
      <c r="F4275" s="4">
        <v>35415</v>
      </c>
      <c r="G4275" s="4">
        <v>3542</v>
      </c>
      <c r="H4275" s="4">
        <v>38957</v>
      </c>
    </row>
    <row r="4276" spans="1:8" ht="15.75">
      <c r="A4276" s="3" t="s">
        <v>16</v>
      </c>
      <c r="B4276" s="2" t="s">
        <v>2375</v>
      </c>
      <c r="C4276" s="2" t="s">
        <v>236</v>
      </c>
      <c r="D4276" s="2" t="s">
        <v>2376</v>
      </c>
      <c r="E4276" s="4">
        <v>22</v>
      </c>
      <c r="F4276" s="4">
        <v>246774</v>
      </c>
      <c r="G4276" s="4">
        <v>24677</v>
      </c>
      <c r="H4276" s="4">
        <v>271451</v>
      </c>
    </row>
    <row r="4277" spans="1:8" ht="15.75">
      <c r="A4277" s="3" t="s">
        <v>16</v>
      </c>
      <c r="B4277" s="2" t="s">
        <v>2381</v>
      </c>
      <c r="C4277" s="2" t="s">
        <v>252</v>
      </c>
      <c r="D4277" s="2" t="s">
        <v>2382</v>
      </c>
      <c r="E4277" s="4">
        <v>10</v>
      </c>
      <c r="F4277" s="4">
        <v>52440</v>
      </c>
      <c r="G4277" s="4">
        <v>5244</v>
      </c>
      <c r="H4277" s="4">
        <v>57684</v>
      </c>
    </row>
    <row r="4278" spans="1:8" ht="15.75">
      <c r="A4278" s="3" t="s">
        <v>16</v>
      </c>
      <c r="B4278" s="2" t="s">
        <v>2383</v>
      </c>
      <c r="C4278" s="2" t="s">
        <v>252</v>
      </c>
      <c r="D4278" s="2" t="s">
        <v>2384</v>
      </c>
      <c r="E4278" s="4">
        <v>10</v>
      </c>
      <c r="F4278" s="4">
        <v>67190</v>
      </c>
      <c r="G4278" s="4">
        <v>6719</v>
      </c>
      <c r="H4278" s="4">
        <v>73909</v>
      </c>
    </row>
    <row r="4279" spans="1:8" ht="15.75">
      <c r="A4279" s="3" t="s">
        <v>16</v>
      </c>
      <c r="B4279" s="2" t="s">
        <v>2397</v>
      </c>
      <c r="C4279" s="2" t="s">
        <v>236</v>
      </c>
      <c r="D4279" s="2" t="s">
        <v>2398</v>
      </c>
      <c r="E4279" s="4">
        <v>90</v>
      </c>
      <c r="F4279" s="4">
        <v>484110</v>
      </c>
      <c r="G4279" s="4">
        <v>48411</v>
      </c>
      <c r="H4279" s="4">
        <v>532521</v>
      </c>
    </row>
    <row r="4280" spans="1:8" ht="15.75">
      <c r="A4280" s="3" t="s">
        <v>16</v>
      </c>
      <c r="B4280" s="2" t="s">
        <v>2400</v>
      </c>
      <c r="C4280" s="2" t="s">
        <v>236</v>
      </c>
      <c r="D4280" s="2" t="s">
        <v>2401</v>
      </c>
      <c r="E4280" s="4">
        <v>60</v>
      </c>
      <c r="F4280" s="4">
        <v>411240</v>
      </c>
      <c r="G4280" s="4">
        <v>41124</v>
      </c>
      <c r="H4280" s="4">
        <v>452364</v>
      </c>
    </row>
    <row r="4281" spans="1:8" ht="15.75">
      <c r="A4281" s="3" t="s">
        <v>16</v>
      </c>
      <c r="B4281" s="2" t="s">
        <v>2402</v>
      </c>
      <c r="C4281" s="2" t="s">
        <v>236</v>
      </c>
      <c r="D4281" s="2" t="s">
        <v>2403</v>
      </c>
      <c r="E4281" s="4">
        <v>30</v>
      </c>
      <c r="F4281" s="4">
        <v>248010</v>
      </c>
      <c r="G4281" s="4">
        <v>24801</v>
      </c>
      <c r="H4281" s="4">
        <v>272811</v>
      </c>
    </row>
    <row r="4282" spans="1:8" ht="15.75">
      <c r="A4282" s="3" t="s">
        <v>16</v>
      </c>
      <c r="B4282" s="2" t="s">
        <v>2404</v>
      </c>
      <c r="C4282" s="2" t="s">
        <v>236</v>
      </c>
      <c r="D4282" s="2" t="s">
        <v>2405</v>
      </c>
      <c r="E4282" s="4">
        <v>42</v>
      </c>
      <c r="F4282" s="4">
        <v>409164</v>
      </c>
      <c r="G4282" s="4">
        <v>40916</v>
      </c>
      <c r="H4282" s="4">
        <v>450080</v>
      </c>
    </row>
    <row r="4283" spans="1:8" ht="15.75">
      <c r="A4283" s="3" t="s">
        <v>16</v>
      </c>
      <c r="B4283" s="2" t="s">
        <v>2406</v>
      </c>
      <c r="C4283" s="2" t="s">
        <v>236</v>
      </c>
      <c r="D4283" s="2" t="s">
        <v>2407</v>
      </c>
      <c r="E4283" s="4">
        <v>50</v>
      </c>
      <c r="F4283" s="4">
        <v>168200</v>
      </c>
      <c r="G4283" s="4">
        <v>16820</v>
      </c>
      <c r="H4283" s="4">
        <v>185020</v>
      </c>
    </row>
    <row r="4284" spans="1:8" ht="15.75">
      <c r="A4284" s="3" t="s">
        <v>16</v>
      </c>
      <c r="B4284" s="2" t="s">
        <v>2408</v>
      </c>
      <c r="C4284" s="2" t="s">
        <v>236</v>
      </c>
      <c r="D4284" s="2" t="s">
        <v>2409</v>
      </c>
      <c r="E4284" s="4">
        <v>20</v>
      </c>
      <c r="F4284" s="4">
        <v>78080</v>
      </c>
      <c r="G4284" s="4">
        <v>7808</v>
      </c>
      <c r="H4284" s="4">
        <v>85888</v>
      </c>
    </row>
    <row r="4285" spans="1:8" ht="15.75">
      <c r="A4285" s="3" t="s">
        <v>16</v>
      </c>
      <c r="B4285" s="2" t="s">
        <v>2422</v>
      </c>
      <c r="C4285" s="2" t="s">
        <v>2287</v>
      </c>
      <c r="D4285" s="2" t="s">
        <v>2423</v>
      </c>
      <c r="E4285" s="4">
        <v>10</v>
      </c>
      <c r="F4285" s="4">
        <v>76330</v>
      </c>
      <c r="G4285" s="4">
        <v>7633</v>
      </c>
      <c r="H4285" s="4">
        <v>83963</v>
      </c>
    </row>
    <row r="4286" spans="1:8" ht="15.75">
      <c r="A4286" s="3" t="s">
        <v>16</v>
      </c>
      <c r="B4286" s="2" t="s">
        <v>2432</v>
      </c>
      <c r="C4286" s="2" t="s">
        <v>267</v>
      </c>
      <c r="D4286" s="2" t="s">
        <v>2433</v>
      </c>
      <c r="E4286" s="4">
        <v>5</v>
      </c>
      <c r="F4286" s="4">
        <v>25590</v>
      </c>
      <c r="G4286" s="4">
        <v>2559</v>
      </c>
      <c r="H4286" s="4">
        <v>28149</v>
      </c>
    </row>
    <row r="4287" spans="1:8" ht="15.75">
      <c r="A4287" s="3" t="s">
        <v>16</v>
      </c>
      <c r="B4287" s="2" t="s">
        <v>2434</v>
      </c>
      <c r="C4287" s="2" t="s">
        <v>267</v>
      </c>
      <c r="D4287" s="2" t="s">
        <v>2435</v>
      </c>
      <c r="E4287" s="4">
        <v>3</v>
      </c>
      <c r="F4287" s="4">
        <v>22500</v>
      </c>
      <c r="G4287" s="4">
        <v>2250</v>
      </c>
      <c r="H4287" s="4">
        <v>24750</v>
      </c>
    </row>
    <row r="4288" spans="1:8" ht="15.75">
      <c r="A4288" s="3" t="s">
        <v>16</v>
      </c>
      <c r="B4288" s="2" t="s">
        <v>2436</v>
      </c>
      <c r="C4288" s="2" t="s">
        <v>267</v>
      </c>
      <c r="D4288" s="2" t="s">
        <v>2437</v>
      </c>
      <c r="E4288" s="4">
        <v>36</v>
      </c>
      <c r="F4288" s="4">
        <v>178380</v>
      </c>
      <c r="G4288" s="4">
        <v>17839</v>
      </c>
      <c r="H4288" s="4">
        <v>196219</v>
      </c>
    </row>
    <row r="4289" spans="1:8" ht="15.75">
      <c r="A4289" s="3" t="s">
        <v>16</v>
      </c>
      <c r="B4289" s="2" t="s">
        <v>2440</v>
      </c>
      <c r="C4289" s="2" t="s">
        <v>267</v>
      </c>
      <c r="D4289" s="2" t="s">
        <v>2441</v>
      </c>
      <c r="E4289" s="4">
        <v>67</v>
      </c>
      <c r="F4289" s="4">
        <v>491981</v>
      </c>
      <c r="G4289" s="4">
        <v>49198</v>
      </c>
      <c r="H4289" s="4">
        <v>541179</v>
      </c>
    </row>
    <row r="4290" spans="1:8" ht="15.75">
      <c r="A4290" s="3" t="s">
        <v>16</v>
      </c>
      <c r="B4290" s="2" t="s">
        <v>2442</v>
      </c>
      <c r="C4290" s="2" t="s">
        <v>267</v>
      </c>
      <c r="D4290" s="2" t="s">
        <v>2443</v>
      </c>
      <c r="E4290" s="4">
        <v>57</v>
      </c>
      <c r="F4290" s="4">
        <v>483729</v>
      </c>
      <c r="G4290" s="4">
        <v>48373</v>
      </c>
      <c r="H4290" s="4">
        <v>532102</v>
      </c>
    </row>
    <row r="4291" spans="1:8" ht="15.75">
      <c r="A4291" s="3" t="s">
        <v>16</v>
      </c>
      <c r="B4291" s="2" t="s">
        <v>2444</v>
      </c>
      <c r="C4291" s="2" t="s">
        <v>267</v>
      </c>
      <c r="D4291" s="2" t="s">
        <v>2445</v>
      </c>
      <c r="E4291" s="4">
        <v>10</v>
      </c>
      <c r="F4291" s="4">
        <v>96300</v>
      </c>
      <c r="G4291" s="4">
        <v>9630</v>
      </c>
      <c r="H4291" s="4">
        <v>105930</v>
      </c>
    </row>
    <row r="4292" spans="1:8" ht="15.75">
      <c r="A4292" s="3" t="s">
        <v>16</v>
      </c>
      <c r="B4292" s="2" t="s">
        <v>2448</v>
      </c>
      <c r="C4292" s="2" t="s">
        <v>267</v>
      </c>
      <c r="D4292" s="2" t="s">
        <v>2449</v>
      </c>
      <c r="E4292" s="4"/>
      <c r="F4292" s="4">
        <v>46030</v>
      </c>
      <c r="G4292" s="4">
        <v>4603</v>
      </c>
      <c r="H4292" s="4">
        <v>50633</v>
      </c>
    </row>
    <row r="4293" spans="1:8" ht="15.75">
      <c r="A4293" s="3" t="s">
        <v>16</v>
      </c>
      <c r="B4293" s="2" t="s">
        <v>2450</v>
      </c>
      <c r="C4293" s="2" t="s">
        <v>267</v>
      </c>
      <c r="D4293" s="2" t="s">
        <v>2451</v>
      </c>
      <c r="E4293" s="4">
        <v>20</v>
      </c>
      <c r="F4293" s="4">
        <v>352000</v>
      </c>
      <c r="G4293" s="4">
        <v>35200</v>
      </c>
      <c r="H4293" s="4">
        <v>387200</v>
      </c>
    </row>
    <row r="4294" spans="1:8" ht="15.75">
      <c r="A4294" s="3" t="s">
        <v>16</v>
      </c>
      <c r="B4294" s="2" t="s">
        <v>2461</v>
      </c>
      <c r="C4294" s="2" t="s">
        <v>271</v>
      </c>
      <c r="D4294" s="2" t="s">
        <v>2462</v>
      </c>
      <c r="E4294" s="4">
        <v>30</v>
      </c>
      <c r="F4294" s="4">
        <v>148200</v>
      </c>
      <c r="G4294" s="4">
        <v>14820</v>
      </c>
      <c r="H4294" s="4">
        <v>163020</v>
      </c>
    </row>
    <row r="4295" spans="1:8" ht="15.75">
      <c r="A4295" s="3" t="s">
        <v>16</v>
      </c>
      <c r="B4295" s="2" t="s">
        <v>2463</v>
      </c>
      <c r="C4295" s="2" t="s">
        <v>271</v>
      </c>
      <c r="D4295" s="2" t="s">
        <v>2464</v>
      </c>
      <c r="E4295" s="4">
        <v>50</v>
      </c>
      <c r="F4295" s="4">
        <v>304200</v>
      </c>
      <c r="G4295" s="4">
        <v>30420</v>
      </c>
      <c r="H4295" s="4">
        <v>334620</v>
      </c>
    </row>
    <row r="4296" spans="1:8" ht="15.75">
      <c r="A4296" s="3" t="s">
        <v>16</v>
      </c>
      <c r="B4296" s="2" t="s">
        <v>2465</v>
      </c>
      <c r="C4296" s="2" t="s">
        <v>271</v>
      </c>
      <c r="D4296" s="2" t="s">
        <v>2466</v>
      </c>
      <c r="E4296" s="4">
        <v>65</v>
      </c>
      <c r="F4296" s="4">
        <v>465725</v>
      </c>
      <c r="G4296" s="4">
        <v>46573</v>
      </c>
      <c r="H4296" s="4">
        <v>512298</v>
      </c>
    </row>
    <row r="4297" spans="1:8" ht="15.75">
      <c r="A4297" s="3" t="s">
        <v>16</v>
      </c>
      <c r="B4297" s="2" t="s">
        <v>2467</v>
      </c>
      <c r="C4297" s="2" t="s">
        <v>271</v>
      </c>
      <c r="D4297" s="2" t="s">
        <v>2468</v>
      </c>
      <c r="E4297" s="4">
        <v>55</v>
      </c>
      <c r="F4297" s="4">
        <v>452840</v>
      </c>
      <c r="G4297" s="4">
        <v>45284</v>
      </c>
      <c r="H4297" s="4">
        <v>498124</v>
      </c>
    </row>
    <row r="4298" spans="1:8" ht="15.75">
      <c r="A4298" s="3" t="s">
        <v>16</v>
      </c>
      <c r="B4298" s="2" t="s">
        <v>2473</v>
      </c>
      <c r="C4298" s="2" t="s">
        <v>264</v>
      </c>
      <c r="D4298" s="2" t="s">
        <v>2474</v>
      </c>
      <c r="E4298" s="4">
        <v>1104</v>
      </c>
      <c r="F4298" s="4">
        <v>4218820</v>
      </c>
      <c r="G4298" s="4">
        <v>421882</v>
      </c>
      <c r="H4298" s="4">
        <v>4640702</v>
      </c>
    </row>
    <row r="4299" spans="1:8" ht="15.75">
      <c r="A4299" s="3" t="s">
        <v>16</v>
      </c>
      <c r="B4299" s="2" t="s">
        <v>2475</v>
      </c>
      <c r="C4299" s="2" t="s">
        <v>264</v>
      </c>
      <c r="D4299" s="2" t="s">
        <v>2476</v>
      </c>
      <c r="E4299" s="4">
        <v>32</v>
      </c>
      <c r="F4299" s="4">
        <v>165536</v>
      </c>
      <c r="G4299" s="4">
        <v>16555</v>
      </c>
      <c r="H4299" s="4">
        <v>182091</v>
      </c>
    </row>
    <row r="4300" spans="1:8" ht="15.75">
      <c r="A4300" s="3" t="s">
        <v>16</v>
      </c>
      <c r="B4300" s="2" t="s">
        <v>2479</v>
      </c>
      <c r="C4300" s="2" t="s">
        <v>264</v>
      </c>
      <c r="D4300" s="2" t="s">
        <v>2480</v>
      </c>
      <c r="E4300" s="4">
        <v>597</v>
      </c>
      <c r="F4300" s="4">
        <v>2843511</v>
      </c>
      <c r="G4300" s="4">
        <v>284352</v>
      </c>
      <c r="H4300" s="4">
        <v>3127863</v>
      </c>
    </row>
    <row r="4301" spans="1:8" ht="15.75">
      <c r="A4301" s="3" t="s">
        <v>16</v>
      </c>
      <c r="B4301" s="2" t="s">
        <v>2484</v>
      </c>
      <c r="C4301" s="2" t="s">
        <v>264</v>
      </c>
      <c r="D4301" s="2" t="s">
        <v>2485</v>
      </c>
      <c r="E4301" s="4">
        <v>460</v>
      </c>
      <c r="F4301" s="4">
        <v>2602600</v>
      </c>
      <c r="G4301" s="4">
        <v>260260</v>
      </c>
      <c r="H4301" s="4">
        <v>2862860</v>
      </c>
    </row>
    <row r="4302" spans="1:8" ht="15.75">
      <c r="A4302" s="3" t="s">
        <v>16</v>
      </c>
      <c r="B4302" s="2" t="s">
        <v>2486</v>
      </c>
      <c r="C4302" s="2" t="s">
        <v>264</v>
      </c>
      <c r="D4302" s="2" t="s">
        <v>2487</v>
      </c>
      <c r="E4302" s="4">
        <v>194</v>
      </c>
      <c r="F4302" s="4">
        <v>1286026</v>
      </c>
      <c r="G4302" s="4">
        <v>128603</v>
      </c>
      <c r="H4302" s="4">
        <v>1414629</v>
      </c>
    </row>
    <row r="4303" spans="1:8" ht="15.75">
      <c r="A4303" s="3" t="s">
        <v>16</v>
      </c>
      <c r="B4303" s="2" t="s">
        <v>2488</v>
      </c>
      <c r="C4303" s="2" t="s">
        <v>264</v>
      </c>
      <c r="D4303" s="2" t="s">
        <v>2489</v>
      </c>
      <c r="E4303" s="4">
        <v>55</v>
      </c>
      <c r="F4303" s="4">
        <v>131290</v>
      </c>
      <c r="G4303" s="4">
        <v>13129</v>
      </c>
      <c r="H4303" s="4">
        <v>144419</v>
      </c>
    </row>
    <row r="4304" spans="1:8" ht="15.75">
      <c r="A4304" s="3" t="s">
        <v>16</v>
      </c>
      <c r="B4304" s="2" t="s">
        <v>2490</v>
      </c>
      <c r="C4304" s="2" t="s">
        <v>264</v>
      </c>
      <c r="D4304" s="2" t="s">
        <v>2491</v>
      </c>
      <c r="E4304" s="4">
        <v>245</v>
      </c>
      <c r="F4304" s="4">
        <v>1852675</v>
      </c>
      <c r="G4304" s="4">
        <v>185268</v>
      </c>
      <c r="H4304" s="4">
        <v>2037943</v>
      </c>
    </row>
    <row r="4305" spans="1:8" ht="15.75">
      <c r="A4305" s="3" t="s">
        <v>16</v>
      </c>
      <c r="B4305" s="2" t="s">
        <v>2492</v>
      </c>
      <c r="C4305" s="2" t="s">
        <v>264</v>
      </c>
      <c r="D4305" s="2" t="s">
        <v>2493</v>
      </c>
      <c r="E4305" s="4">
        <v>30</v>
      </c>
      <c r="F4305" s="4">
        <v>308910</v>
      </c>
      <c r="G4305" s="4">
        <v>30891</v>
      </c>
      <c r="H4305" s="4">
        <v>339801</v>
      </c>
    </row>
    <row r="4306" spans="1:8" ht="15.75">
      <c r="A4306" s="3" t="s">
        <v>16</v>
      </c>
      <c r="B4306" s="2" t="s">
        <v>2494</v>
      </c>
      <c r="C4306" s="2" t="s">
        <v>264</v>
      </c>
      <c r="D4306" s="2" t="s">
        <v>2495</v>
      </c>
      <c r="E4306" s="4">
        <v>125</v>
      </c>
      <c r="F4306" s="4">
        <v>325780</v>
      </c>
      <c r="G4306" s="4">
        <v>32578</v>
      </c>
      <c r="H4306" s="4">
        <v>358358</v>
      </c>
    </row>
    <row r="4307" spans="1:8" ht="15.75">
      <c r="A4307" s="3" t="s">
        <v>16</v>
      </c>
      <c r="B4307" s="2" t="s">
        <v>2496</v>
      </c>
      <c r="C4307" s="2" t="s">
        <v>264</v>
      </c>
      <c r="D4307" s="2" t="s">
        <v>2497</v>
      </c>
      <c r="E4307" s="4">
        <v>20</v>
      </c>
      <c r="F4307" s="4">
        <v>228800</v>
      </c>
      <c r="G4307" s="4">
        <v>22880</v>
      </c>
      <c r="H4307" s="4">
        <v>251680</v>
      </c>
    </row>
    <row r="4308" spans="1:8" ht="15.75">
      <c r="A4308" s="3" t="s">
        <v>16</v>
      </c>
      <c r="B4308" s="2" t="s">
        <v>2503</v>
      </c>
      <c r="C4308" s="2" t="s">
        <v>264</v>
      </c>
      <c r="D4308" s="2" t="s">
        <v>2504</v>
      </c>
      <c r="E4308" s="4">
        <v>90</v>
      </c>
      <c r="F4308" s="4">
        <v>273780</v>
      </c>
      <c r="G4308" s="4">
        <v>27378</v>
      </c>
      <c r="H4308" s="4">
        <v>301158</v>
      </c>
    </row>
    <row r="4309" spans="1:8" ht="15.75">
      <c r="A4309" s="3" t="s">
        <v>16</v>
      </c>
      <c r="B4309" s="2" t="s">
        <v>2509</v>
      </c>
      <c r="C4309" s="2" t="s">
        <v>264</v>
      </c>
      <c r="D4309" s="2" t="s">
        <v>2510</v>
      </c>
      <c r="E4309" s="4">
        <v>39</v>
      </c>
      <c r="F4309" s="4">
        <v>157131</v>
      </c>
      <c r="G4309" s="4">
        <v>15714</v>
      </c>
      <c r="H4309" s="4">
        <v>172845</v>
      </c>
    </row>
    <row r="4310" spans="1:8" ht="15.75">
      <c r="A4310" s="3" t="s">
        <v>16</v>
      </c>
      <c r="B4310" s="2" t="s">
        <v>2511</v>
      </c>
      <c r="C4310" s="2" t="s">
        <v>264</v>
      </c>
      <c r="D4310" s="2" t="s">
        <v>2512</v>
      </c>
      <c r="E4310" s="4">
        <v>70</v>
      </c>
      <c r="F4310" s="4">
        <v>296310</v>
      </c>
      <c r="G4310" s="4">
        <v>29631</v>
      </c>
      <c r="H4310" s="4">
        <v>325941</v>
      </c>
    </row>
    <row r="4311" spans="1:8" ht="15.75">
      <c r="A4311" s="3" t="s">
        <v>16</v>
      </c>
      <c r="B4311" s="2" t="s">
        <v>2513</v>
      </c>
      <c r="C4311" s="2" t="s">
        <v>294</v>
      </c>
      <c r="D4311" s="2" t="s">
        <v>2514</v>
      </c>
      <c r="E4311" s="4">
        <v>70</v>
      </c>
      <c r="F4311" s="4">
        <v>332150</v>
      </c>
      <c r="G4311" s="4">
        <v>33215</v>
      </c>
      <c r="H4311" s="4">
        <v>365365</v>
      </c>
    </row>
    <row r="4312" spans="1:8" ht="15.75">
      <c r="A4312" s="3" t="s">
        <v>16</v>
      </c>
      <c r="B4312" s="2" t="s">
        <v>2515</v>
      </c>
      <c r="C4312" s="2" t="s">
        <v>294</v>
      </c>
      <c r="D4312" s="2" t="s">
        <v>2516</v>
      </c>
      <c r="E4312" s="4">
        <v>40</v>
      </c>
      <c r="F4312" s="4">
        <v>235560</v>
      </c>
      <c r="G4312" s="4">
        <v>23556</v>
      </c>
      <c r="H4312" s="4">
        <v>259116</v>
      </c>
    </row>
    <row r="4313" spans="1:8" ht="15.75">
      <c r="A4313" s="3" t="s">
        <v>16</v>
      </c>
      <c r="B4313" s="2" t="s">
        <v>2519</v>
      </c>
      <c r="C4313" s="2" t="s">
        <v>294</v>
      </c>
      <c r="D4313" s="2" t="s">
        <v>2520</v>
      </c>
      <c r="E4313" s="4">
        <v>10</v>
      </c>
      <c r="F4313" s="4">
        <v>69700</v>
      </c>
      <c r="G4313" s="4">
        <v>6970</v>
      </c>
      <c r="H4313" s="4">
        <v>76670</v>
      </c>
    </row>
    <row r="4314" spans="1:8" ht="15.75">
      <c r="A4314" s="3" t="s">
        <v>16</v>
      </c>
      <c r="B4314" s="2" t="s">
        <v>2521</v>
      </c>
      <c r="C4314" s="2" t="s">
        <v>294</v>
      </c>
      <c r="D4314" s="2" t="s">
        <v>2522</v>
      </c>
      <c r="E4314" s="4">
        <v>10</v>
      </c>
      <c r="F4314" s="4">
        <v>81140</v>
      </c>
      <c r="G4314" s="4">
        <v>8114</v>
      </c>
      <c r="H4314" s="4">
        <v>89254</v>
      </c>
    </row>
    <row r="4315" spans="1:8" ht="15.75">
      <c r="A4315" s="3" t="s">
        <v>16</v>
      </c>
      <c r="B4315" s="2" t="s">
        <v>2523</v>
      </c>
      <c r="C4315" s="2" t="s">
        <v>294</v>
      </c>
      <c r="D4315" s="2" t="s">
        <v>2524</v>
      </c>
      <c r="E4315" s="4">
        <v>20</v>
      </c>
      <c r="F4315" s="4">
        <v>63860</v>
      </c>
      <c r="G4315" s="4">
        <v>6386</v>
      </c>
      <c r="H4315" s="4">
        <v>70246</v>
      </c>
    </row>
    <row r="4316" spans="1:8" ht="15.75">
      <c r="A4316" s="3" t="s">
        <v>16</v>
      </c>
      <c r="B4316" s="2" t="s">
        <v>2528</v>
      </c>
      <c r="C4316" s="2" t="s">
        <v>294</v>
      </c>
      <c r="D4316" s="2" t="s">
        <v>2529</v>
      </c>
      <c r="E4316" s="4">
        <v>170</v>
      </c>
      <c r="F4316" s="4">
        <v>432640</v>
      </c>
      <c r="G4316" s="4">
        <v>43264</v>
      </c>
      <c r="H4316" s="4">
        <v>475904</v>
      </c>
    </row>
    <row r="4317" spans="1:8" ht="15.75">
      <c r="A4317" s="3" t="s">
        <v>16</v>
      </c>
      <c r="B4317" s="2" t="s">
        <v>2530</v>
      </c>
      <c r="C4317" s="2" t="s">
        <v>294</v>
      </c>
      <c r="D4317" s="2" t="s">
        <v>2531</v>
      </c>
      <c r="E4317" s="4">
        <v>30</v>
      </c>
      <c r="F4317" s="4">
        <v>118740</v>
      </c>
      <c r="G4317" s="4">
        <v>11874</v>
      </c>
      <c r="H4317" s="4">
        <v>130614</v>
      </c>
    </row>
    <row r="4318" spans="1:8" ht="15.75">
      <c r="A4318" s="3" t="s">
        <v>16</v>
      </c>
      <c r="B4318" s="2" t="s">
        <v>2532</v>
      </c>
      <c r="C4318" s="2" t="s">
        <v>294</v>
      </c>
      <c r="D4318" s="2" t="s">
        <v>2533</v>
      </c>
      <c r="E4318" s="4">
        <v>30</v>
      </c>
      <c r="F4318" s="4">
        <v>122160</v>
      </c>
      <c r="G4318" s="4">
        <v>12216</v>
      </c>
      <c r="H4318" s="4">
        <v>134376</v>
      </c>
    </row>
    <row r="4319" spans="1:8" ht="15.75">
      <c r="A4319" s="3" t="s">
        <v>16</v>
      </c>
      <c r="B4319" s="2" t="s">
        <v>2534</v>
      </c>
      <c r="C4319" s="2" t="s">
        <v>299</v>
      </c>
      <c r="D4319" s="2" t="s">
        <v>2535</v>
      </c>
      <c r="E4319" s="4">
        <v>165</v>
      </c>
      <c r="F4319" s="4">
        <v>753720</v>
      </c>
      <c r="G4319" s="4">
        <v>75372</v>
      </c>
      <c r="H4319" s="4">
        <v>829092</v>
      </c>
    </row>
    <row r="4320" spans="1:8" ht="15.75">
      <c r="A4320" s="3" t="s">
        <v>16</v>
      </c>
      <c r="B4320" s="2" t="s">
        <v>2536</v>
      </c>
      <c r="C4320" s="2" t="s">
        <v>299</v>
      </c>
      <c r="D4320" s="2" t="s">
        <v>2537</v>
      </c>
      <c r="E4320" s="4">
        <v>20</v>
      </c>
      <c r="F4320" s="4">
        <v>100760</v>
      </c>
      <c r="G4320" s="4">
        <v>10076</v>
      </c>
      <c r="H4320" s="4">
        <v>110836</v>
      </c>
    </row>
    <row r="4321" spans="1:8" ht="15.75">
      <c r="A4321" s="3" t="s">
        <v>16</v>
      </c>
      <c r="B4321" s="2" t="s">
        <v>2538</v>
      </c>
      <c r="C4321" s="2" t="s">
        <v>299</v>
      </c>
      <c r="D4321" s="2" t="s">
        <v>2539</v>
      </c>
      <c r="E4321" s="4">
        <v>260</v>
      </c>
      <c r="F4321" s="4">
        <v>1225640</v>
      </c>
      <c r="G4321" s="4">
        <v>122564</v>
      </c>
      <c r="H4321" s="4">
        <v>1348204</v>
      </c>
    </row>
    <row r="4322" spans="1:8" ht="15.75">
      <c r="A4322" s="3" t="s">
        <v>16</v>
      </c>
      <c r="B4322" s="2" t="s">
        <v>2542</v>
      </c>
      <c r="C4322" s="2" t="s">
        <v>299</v>
      </c>
      <c r="D4322" s="2" t="s">
        <v>2543</v>
      </c>
      <c r="E4322" s="4">
        <v>135</v>
      </c>
      <c r="F4322" s="4">
        <v>917055</v>
      </c>
      <c r="G4322" s="4">
        <v>91706</v>
      </c>
      <c r="H4322" s="4">
        <v>1008761</v>
      </c>
    </row>
    <row r="4323" spans="1:8" ht="15.75">
      <c r="A4323" s="3" t="s">
        <v>16</v>
      </c>
      <c r="B4323" s="2" t="s">
        <v>2544</v>
      </c>
      <c r="C4323" s="2" t="s">
        <v>299</v>
      </c>
      <c r="D4323" s="2" t="s">
        <v>2545</v>
      </c>
      <c r="E4323" s="4">
        <v>30</v>
      </c>
      <c r="F4323" s="4">
        <v>238090</v>
      </c>
      <c r="G4323" s="4">
        <v>23809</v>
      </c>
      <c r="H4323" s="4">
        <v>261899</v>
      </c>
    </row>
    <row r="4324" spans="1:8" ht="15.75">
      <c r="A4324" s="3" t="s">
        <v>16</v>
      </c>
      <c r="B4324" s="2" t="s">
        <v>2546</v>
      </c>
      <c r="C4324" s="2" t="s">
        <v>299</v>
      </c>
      <c r="D4324" s="2" t="s">
        <v>2547</v>
      </c>
      <c r="E4324" s="4">
        <v>50</v>
      </c>
      <c r="F4324" s="4">
        <v>157000</v>
      </c>
      <c r="G4324" s="4">
        <v>15700</v>
      </c>
      <c r="H4324" s="4">
        <v>172700</v>
      </c>
    </row>
    <row r="4325" spans="1:8" ht="15.75">
      <c r="A4325" s="3" t="s">
        <v>16</v>
      </c>
      <c r="B4325" s="2" t="s">
        <v>2548</v>
      </c>
      <c r="C4325" s="2" t="s">
        <v>299</v>
      </c>
      <c r="D4325" s="2" t="s">
        <v>2549</v>
      </c>
      <c r="E4325" s="4">
        <v>10</v>
      </c>
      <c r="F4325" s="4">
        <v>90800</v>
      </c>
      <c r="G4325" s="4">
        <v>9080</v>
      </c>
      <c r="H4325" s="4">
        <v>99880</v>
      </c>
    </row>
    <row r="4326" spans="1:8" ht="15.75">
      <c r="A4326" s="3" t="s">
        <v>16</v>
      </c>
      <c r="B4326" s="2" t="s">
        <v>2550</v>
      </c>
      <c r="C4326" s="2" t="s">
        <v>299</v>
      </c>
      <c r="D4326" s="2" t="s">
        <v>2551</v>
      </c>
      <c r="E4326" s="4">
        <v>75</v>
      </c>
      <c r="F4326" s="4">
        <v>254625</v>
      </c>
      <c r="G4326" s="4">
        <v>25463</v>
      </c>
      <c r="H4326" s="4">
        <v>280088</v>
      </c>
    </row>
    <row r="4327" spans="1:8" ht="15.75">
      <c r="A4327" s="3" t="s">
        <v>16</v>
      </c>
      <c r="B4327" s="2" t="s">
        <v>2552</v>
      </c>
      <c r="C4327" s="2" t="s">
        <v>299</v>
      </c>
      <c r="D4327" s="2" t="s">
        <v>2553</v>
      </c>
      <c r="E4327" s="4">
        <v>10</v>
      </c>
      <c r="F4327" s="4">
        <v>113050</v>
      </c>
      <c r="G4327" s="4">
        <v>11305</v>
      </c>
      <c r="H4327" s="4">
        <v>124355</v>
      </c>
    </row>
    <row r="4328" spans="1:8" ht="15.75">
      <c r="A4328" s="3" t="s">
        <v>16</v>
      </c>
      <c r="B4328" s="2" t="s">
        <v>2556</v>
      </c>
      <c r="C4328" s="2" t="s">
        <v>299</v>
      </c>
      <c r="D4328" s="2" t="s">
        <v>2557</v>
      </c>
      <c r="E4328" s="4">
        <v>10</v>
      </c>
      <c r="F4328" s="4">
        <v>39050</v>
      </c>
      <c r="G4328" s="4">
        <v>3905</v>
      </c>
      <c r="H4328" s="4">
        <v>42955</v>
      </c>
    </row>
    <row r="4329" spans="1:8" ht="15.75">
      <c r="A4329" s="3" t="s">
        <v>16</v>
      </c>
      <c r="B4329" s="2" t="s">
        <v>2564</v>
      </c>
      <c r="C4329" s="2" t="s">
        <v>299</v>
      </c>
      <c r="D4329" s="2" t="s">
        <v>2565</v>
      </c>
      <c r="E4329" s="4">
        <v>20</v>
      </c>
      <c r="F4329" s="4">
        <v>81960</v>
      </c>
      <c r="G4329" s="4">
        <v>8196</v>
      </c>
      <c r="H4329" s="4">
        <v>90156</v>
      </c>
    </row>
    <row r="4330" spans="1:8" ht="15.75">
      <c r="A4330" s="3" t="s">
        <v>16</v>
      </c>
      <c r="B4330" s="2" t="s">
        <v>2566</v>
      </c>
      <c r="C4330" s="2" t="s">
        <v>307</v>
      </c>
      <c r="D4330" s="2" t="s">
        <v>2567</v>
      </c>
      <c r="E4330" s="4">
        <v>10</v>
      </c>
      <c r="F4330" s="4">
        <v>46630</v>
      </c>
      <c r="G4330" s="4">
        <v>4663</v>
      </c>
      <c r="H4330" s="4">
        <v>51293</v>
      </c>
    </row>
    <row r="4331" spans="1:8" ht="15.75">
      <c r="A4331" s="3" t="s">
        <v>16</v>
      </c>
      <c r="B4331" s="2" t="s">
        <v>2568</v>
      </c>
      <c r="C4331" s="2" t="s">
        <v>307</v>
      </c>
      <c r="D4331" s="2" t="s">
        <v>2569</v>
      </c>
      <c r="E4331" s="4">
        <v>10</v>
      </c>
      <c r="F4331" s="4">
        <v>58060</v>
      </c>
      <c r="G4331" s="4">
        <v>5806</v>
      </c>
      <c r="H4331" s="4">
        <v>63866</v>
      </c>
    </row>
    <row r="4332" spans="1:8" ht="15.75">
      <c r="A4332" s="3" t="s">
        <v>16</v>
      </c>
      <c r="B4332" s="2" t="s">
        <v>2574</v>
      </c>
      <c r="C4332" s="2" t="s">
        <v>307</v>
      </c>
      <c r="D4332" s="2" t="s">
        <v>2575</v>
      </c>
      <c r="E4332" s="4">
        <v>10</v>
      </c>
      <c r="F4332" s="4">
        <v>37000</v>
      </c>
      <c r="G4332" s="4">
        <v>3700</v>
      </c>
      <c r="H4332" s="4">
        <v>40700</v>
      </c>
    </row>
    <row r="4333" spans="1:8" ht="15.75">
      <c r="A4333" s="3" t="s">
        <v>16</v>
      </c>
      <c r="B4333" s="2" t="s">
        <v>2580</v>
      </c>
      <c r="C4333" s="2" t="s">
        <v>310</v>
      </c>
      <c r="D4333" s="2" t="s">
        <v>2581</v>
      </c>
      <c r="E4333" s="4">
        <v>20</v>
      </c>
      <c r="F4333" s="4">
        <v>127500</v>
      </c>
      <c r="G4333" s="4">
        <v>12750</v>
      </c>
      <c r="H4333" s="4">
        <v>140250</v>
      </c>
    </row>
    <row r="4334" spans="1:8" ht="15.75">
      <c r="A4334" s="3" t="s">
        <v>16</v>
      </c>
      <c r="B4334" s="2" t="s">
        <v>2590</v>
      </c>
      <c r="C4334" s="2" t="s">
        <v>312</v>
      </c>
      <c r="D4334" s="2" t="s">
        <v>2591</v>
      </c>
      <c r="E4334" s="4">
        <v>20</v>
      </c>
      <c r="F4334" s="4">
        <v>116480</v>
      </c>
      <c r="G4334" s="4">
        <v>11648</v>
      </c>
      <c r="H4334" s="4">
        <v>128128</v>
      </c>
    </row>
    <row r="4335" spans="1:8" ht="15.75">
      <c r="A4335" s="3" t="s">
        <v>16</v>
      </c>
      <c r="B4335" s="2" t="s">
        <v>2592</v>
      </c>
      <c r="C4335" s="2" t="s">
        <v>312</v>
      </c>
      <c r="D4335" s="2" t="s">
        <v>2593</v>
      </c>
      <c r="E4335" s="4">
        <v>15</v>
      </c>
      <c r="F4335" s="4">
        <v>103575</v>
      </c>
      <c r="G4335" s="4">
        <v>10358</v>
      </c>
      <c r="H4335" s="4">
        <v>113933</v>
      </c>
    </row>
    <row r="4336" spans="1:8" ht="15.75">
      <c r="A4336" s="3" t="s">
        <v>16</v>
      </c>
      <c r="B4336" s="2" t="s">
        <v>2602</v>
      </c>
      <c r="C4336" s="2" t="s">
        <v>314</v>
      </c>
      <c r="D4336" s="2" t="s">
        <v>2603</v>
      </c>
      <c r="E4336" s="4">
        <v>20</v>
      </c>
      <c r="F4336" s="4">
        <v>120780</v>
      </c>
      <c r="G4336" s="4">
        <v>12078</v>
      </c>
      <c r="H4336" s="4">
        <v>132858</v>
      </c>
    </row>
    <row r="4337" spans="1:8" ht="15.75">
      <c r="A4337" s="3" t="s">
        <v>16</v>
      </c>
      <c r="B4337" s="2" t="s">
        <v>2606</v>
      </c>
      <c r="C4337" s="2" t="s">
        <v>314</v>
      </c>
      <c r="D4337" s="2" t="s">
        <v>2607</v>
      </c>
      <c r="E4337" s="4">
        <v>50</v>
      </c>
      <c r="F4337" s="4">
        <v>132750</v>
      </c>
      <c r="G4337" s="4">
        <v>13276</v>
      </c>
      <c r="H4337" s="4">
        <v>146026</v>
      </c>
    </row>
    <row r="4338" spans="1:8" ht="15.75">
      <c r="A4338" s="3" t="s">
        <v>16</v>
      </c>
      <c r="B4338" s="2" t="s">
        <v>2614</v>
      </c>
      <c r="C4338" s="2" t="s">
        <v>318</v>
      </c>
      <c r="D4338" s="2" t="s">
        <v>2615</v>
      </c>
      <c r="E4338" s="4">
        <v>30</v>
      </c>
      <c r="F4338" s="4">
        <v>129240</v>
      </c>
      <c r="G4338" s="4">
        <v>12924</v>
      </c>
      <c r="H4338" s="4">
        <v>142164</v>
      </c>
    </row>
    <row r="4339" spans="1:8" ht="15.75">
      <c r="A4339" s="3" t="s">
        <v>16</v>
      </c>
      <c r="B4339" s="2" t="s">
        <v>2616</v>
      </c>
      <c r="C4339" s="2" t="s">
        <v>318</v>
      </c>
      <c r="D4339" s="2" t="s">
        <v>2617</v>
      </c>
      <c r="E4339" s="4">
        <v>30</v>
      </c>
      <c r="F4339" s="4">
        <v>163560</v>
      </c>
      <c r="G4339" s="4">
        <v>16356</v>
      </c>
      <c r="H4339" s="4">
        <v>179916</v>
      </c>
    </row>
    <row r="4340" spans="1:8" ht="15.75">
      <c r="A4340" s="3" t="s">
        <v>16</v>
      </c>
      <c r="B4340" s="2" t="s">
        <v>2618</v>
      </c>
      <c r="C4340" s="2" t="s">
        <v>318</v>
      </c>
      <c r="D4340" s="2" t="s">
        <v>2619</v>
      </c>
      <c r="E4340" s="4">
        <v>50</v>
      </c>
      <c r="F4340" s="4">
        <v>128750</v>
      </c>
      <c r="G4340" s="4">
        <v>12875</v>
      </c>
      <c r="H4340" s="4">
        <v>141625</v>
      </c>
    </row>
    <row r="4341" spans="1:8" ht="15.75">
      <c r="A4341" s="3" t="s">
        <v>16</v>
      </c>
      <c r="B4341" s="2" t="s">
        <v>2624</v>
      </c>
      <c r="C4341" s="2" t="s">
        <v>318</v>
      </c>
      <c r="D4341" s="2" t="s">
        <v>2625</v>
      </c>
      <c r="E4341" s="4">
        <v>50</v>
      </c>
      <c r="F4341" s="4">
        <v>141500</v>
      </c>
      <c r="G4341" s="4">
        <v>14150</v>
      </c>
      <c r="H4341" s="4">
        <v>155650</v>
      </c>
    </row>
    <row r="4342" spans="1:8" ht="15.75">
      <c r="A4342" s="3" t="s">
        <v>16</v>
      </c>
      <c r="B4342" s="2" t="s">
        <v>2628</v>
      </c>
      <c r="C4342" s="2" t="s">
        <v>318</v>
      </c>
      <c r="D4342" s="2" t="s">
        <v>2629</v>
      </c>
      <c r="E4342" s="4">
        <v>130</v>
      </c>
      <c r="F4342" s="4">
        <v>401050</v>
      </c>
      <c r="G4342" s="4">
        <v>40105</v>
      </c>
      <c r="H4342" s="4">
        <v>441155</v>
      </c>
    </row>
    <row r="4343" spans="1:8" ht="15.75">
      <c r="A4343" s="3" t="s">
        <v>16</v>
      </c>
      <c r="B4343" s="2" t="s">
        <v>2640</v>
      </c>
      <c r="C4343" s="2" t="s">
        <v>2312</v>
      </c>
      <c r="D4343" s="2" t="s">
        <v>2641</v>
      </c>
      <c r="E4343" s="4">
        <v>100</v>
      </c>
      <c r="F4343" s="4">
        <v>1260000</v>
      </c>
      <c r="G4343" s="4">
        <v>126000</v>
      </c>
      <c r="H4343" s="4">
        <v>1386000</v>
      </c>
    </row>
    <row r="4344" spans="1:8" ht="15.75">
      <c r="A4344" s="3" t="s">
        <v>16</v>
      </c>
      <c r="B4344" s="2" t="s">
        <v>2643</v>
      </c>
      <c r="C4344" s="2" t="s">
        <v>2642</v>
      </c>
      <c r="D4344" s="2" t="s">
        <v>2644</v>
      </c>
      <c r="E4344" s="4">
        <v>32</v>
      </c>
      <c r="F4344" s="4">
        <v>243200</v>
      </c>
      <c r="G4344" s="4">
        <v>24320</v>
      </c>
      <c r="H4344" s="4">
        <v>267520</v>
      </c>
    </row>
    <row r="4345" spans="1:8" ht="15.75">
      <c r="A4345" s="3" t="s">
        <v>16</v>
      </c>
      <c r="B4345" s="2" t="s">
        <v>2656</v>
      </c>
      <c r="C4345" s="2" t="s">
        <v>2312</v>
      </c>
      <c r="D4345" s="2" t="s">
        <v>2657</v>
      </c>
      <c r="E4345" s="4">
        <v>20</v>
      </c>
      <c r="F4345" s="4">
        <v>74100</v>
      </c>
      <c r="G4345" s="4">
        <v>7410</v>
      </c>
      <c r="H4345" s="4">
        <v>81510</v>
      </c>
    </row>
    <row r="4346" spans="1:8" ht="15.75">
      <c r="A4346" s="3" t="s">
        <v>16</v>
      </c>
      <c r="B4346" s="2" t="s">
        <v>2712</v>
      </c>
      <c r="C4346" s="2" t="s">
        <v>1267</v>
      </c>
      <c r="D4346" s="2" t="s">
        <v>2713</v>
      </c>
      <c r="E4346" s="4">
        <v>36</v>
      </c>
      <c r="F4346" s="4">
        <v>871668</v>
      </c>
      <c r="G4346" s="4">
        <v>87167</v>
      </c>
      <c r="H4346" s="4">
        <v>958835</v>
      </c>
    </row>
    <row r="4347" spans="1:8" ht="15.75">
      <c r="A4347" s="3" t="s">
        <v>16</v>
      </c>
      <c r="B4347" s="2" t="s">
        <v>2728</v>
      </c>
      <c r="C4347" s="2" t="s">
        <v>1267</v>
      </c>
      <c r="D4347" s="2" t="s">
        <v>2729</v>
      </c>
      <c r="E4347" s="4">
        <v>3</v>
      </c>
      <c r="F4347" s="4">
        <v>113229</v>
      </c>
      <c r="G4347" s="4">
        <v>11323</v>
      </c>
      <c r="H4347" s="4">
        <v>124552</v>
      </c>
    </row>
    <row r="4348" spans="1:8" ht="15.75">
      <c r="A4348" s="3" t="s">
        <v>16</v>
      </c>
      <c r="B4348" s="2" t="s">
        <v>2767</v>
      </c>
      <c r="C4348" s="2" t="s">
        <v>2762</v>
      </c>
      <c r="D4348" s="2" t="s">
        <v>2768</v>
      </c>
      <c r="E4348" s="4">
        <v>35</v>
      </c>
      <c r="F4348" s="4">
        <v>90195</v>
      </c>
      <c r="G4348" s="4">
        <v>9020</v>
      </c>
      <c r="H4348" s="4">
        <v>99215</v>
      </c>
    </row>
    <row r="4349" spans="1:8" ht="15.75">
      <c r="A4349" s="3" t="s">
        <v>16</v>
      </c>
      <c r="B4349" s="2" t="s">
        <v>2769</v>
      </c>
      <c r="C4349" s="2" t="s">
        <v>1415</v>
      </c>
      <c r="D4349" s="2" t="s">
        <v>2770</v>
      </c>
      <c r="E4349" s="4">
        <v>24</v>
      </c>
      <c r="F4349" s="4">
        <v>69144</v>
      </c>
      <c r="G4349" s="4">
        <v>6914</v>
      </c>
      <c r="H4349" s="4">
        <v>76058</v>
      </c>
    </row>
    <row r="4350" spans="1:8" ht="15.75">
      <c r="A4350" s="3" t="s">
        <v>16</v>
      </c>
      <c r="B4350" s="2" t="s">
        <v>2811</v>
      </c>
      <c r="C4350" s="2" t="s">
        <v>1443</v>
      </c>
      <c r="D4350" s="2" t="s">
        <v>2812</v>
      </c>
      <c r="E4350" s="4"/>
      <c r="F4350" s="4"/>
      <c r="G4350" s="4"/>
      <c r="H4350" s="4"/>
    </row>
    <row r="4351" spans="1:8" ht="15.75">
      <c r="A4351" s="3" t="s">
        <v>16</v>
      </c>
      <c r="B4351" s="2" t="s">
        <v>2813</v>
      </c>
      <c r="C4351" s="2" t="s">
        <v>1443</v>
      </c>
      <c r="D4351" s="2" t="s">
        <v>2814</v>
      </c>
      <c r="E4351" s="4"/>
      <c r="F4351" s="4"/>
      <c r="G4351" s="4"/>
      <c r="H4351" s="4"/>
    </row>
    <row r="4352" spans="1:8" ht="15.75">
      <c r="A4352" s="3" t="s">
        <v>16</v>
      </c>
      <c r="B4352" s="2" t="s">
        <v>2821</v>
      </c>
      <c r="C4352" s="2" t="s">
        <v>2762</v>
      </c>
      <c r="D4352" s="2" t="s">
        <v>2822</v>
      </c>
      <c r="E4352" s="4">
        <v>30</v>
      </c>
      <c r="F4352" s="4">
        <v>96120</v>
      </c>
      <c r="G4352" s="4">
        <v>9612</v>
      </c>
      <c r="H4352" s="4">
        <v>105732</v>
      </c>
    </row>
    <row r="4353" spans="1:8" ht="15.75">
      <c r="A4353" s="3" t="s">
        <v>16</v>
      </c>
      <c r="B4353" s="2" t="s">
        <v>2823</v>
      </c>
      <c r="C4353" s="2" t="s">
        <v>2762</v>
      </c>
      <c r="D4353" s="2" t="s">
        <v>2824</v>
      </c>
      <c r="E4353" s="4">
        <v>30</v>
      </c>
      <c r="F4353" s="4">
        <v>113370</v>
      </c>
      <c r="G4353" s="4">
        <v>11337</v>
      </c>
      <c r="H4353" s="4">
        <v>124707</v>
      </c>
    </row>
    <row r="4354" spans="1:8" ht="15.75">
      <c r="A4354" s="3" t="s">
        <v>16</v>
      </c>
      <c r="B4354" s="2" t="s">
        <v>2830</v>
      </c>
      <c r="C4354" s="2" t="s">
        <v>2827</v>
      </c>
      <c r="D4354" s="2" t="s">
        <v>2641</v>
      </c>
      <c r="E4354" s="4">
        <v>5</v>
      </c>
      <c r="F4354" s="4">
        <v>29500</v>
      </c>
      <c r="G4354" s="4">
        <v>2950</v>
      </c>
      <c r="H4354" s="4">
        <v>32450</v>
      </c>
    </row>
    <row r="4355" spans="1:8" ht="15.75">
      <c r="A4355" s="3" t="s">
        <v>16</v>
      </c>
      <c r="B4355" s="2" t="s">
        <v>2831</v>
      </c>
      <c r="C4355" s="2" t="s">
        <v>1401</v>
      </c>
      <c r="D4355" s="2" t="s">
        <v>2832</v>
      </c>
      <c r="E4355" s="4">
        <v>300</v>
      </c>
      <c r="F4355" s="4">
        <v>574500</v>
      </c>
      <c r="G4355" s="4">
        <v>57451</v>
      </c>
      <c r="H4355" s="4">
        <v>631951</v>
      </c>
    </row>
    <row r="4356" spans="1:8" ht="15.75">
      <c r="A4356" s="3" t="s">
        <v>16</v>
      </c>
      <c r="B4356" s="2" t="s">
        <v>2833</v>
      </c>
      <c r="C4356" s="2" t="s">
        <v>1401</v>
      </c>
      <c r="D4356" s="2" t="s">
        <v>2435</v>
      </c>
      <c r="E4356" s="4">
        <v>20</v>
      </c>
      <c r="F4356" s="4">
        <v>86000</v>
      </c>
      <c r="G4356" s="4">
        <v>8600</v>
      </c>
      <c r="H4356" s="4">
        <v>94600</v>
      </c>
    </row>
    <row r="4357" spans="1:8" ht="15.75">
      <c r="A4357" s="3" t="s">
        <v>16</v>
      </c>
      <c r="B4357" s="2" t="s">
        <v>2835</v>
      </c>
      <c r="C4357" s="2" t="s">
        <v>1401</v>
      </c>
      <c r="D4357" s="2" t="s">
        <v>2836</v>
      </c>
      <c r="E4357" s="4">
        <v>265</v>
      </c>
      <c r="F4357" s="4">
        <v>631225</v>
      </c>
      <c r="G4357" s="4">
        <v>63123</v>
      </c>
      <c r="H4357" s="4">
        <v>694348</v>
      </c>
    </row>
    <row r="4358" spans="1:8" ht="15.75">
      <c r="A4358" s="3" t="s">
        <v>16</v>
      </c>
      <c r="B4358" s="2" t="s">
        <v>2838</v>
      </c>
      <c r="C4358" s="2" t="s">
        <v>1401</v>
      </c>
      <c r="D4358" s="2" t="s">
        <v>2839</v>
      </c>
      <c r="E4358" s="4">
        <v>10</v>
      </c>
      <c r="F4358" s="4">
        <v>10950</v>
      </c>
      <c r="G4358" s="4">
        <v>1095</v>
      </c>
      <c r="H4358" s="4">
        <v>12045</v>
      </c>
    </row>
    <row r="4359" spans="1:8" ht="15.75">
      <c r="A4359" s="3" t="s">
        <v>16</v>
      </c>
      <c r="B4359" s="2" t="s">
        <v>2840</v>
      </c>
      <c r="C4359" s="2" t="s">
        <v>1401</v>
      </c>
      <c r="D4359" s="2" t="s">
        <v>2841</v>
      </c>
      <c r="E4359" s="4">
        <v>70</v>
      </c>
      <c r="F4359" s="4">
        <v>199360</v>
      </c>
      <c r="G4359" s="4">
        <v>19936</v>
      </c>
      <c r="H4359" s="4">
        <v>219296</v>
      </c>
    </row>
    <row r="4360" spans="1:8" ht="15.75">
      <c r="A4360" s="3" t="s">
        <v>16</v>
      </c>
      <c r="B4360" s="2" t="s">
        <v>2848</v>
      </c>
      <c r="C4360" s="2" t="s">
        <v>1401</v>
      </c>
      <c r="D4360" s="2" t="s">
        <v>2849</v>
      </c>
      <c r="E4360" s="4">
        <v>50</v>
      </c>
      <c r="F4360" s="4">
        <v>65200</v>
      </c>
      <c r="G4360" s="4">
        <v>6520</v>
      </c>
      <c r="H4360" s="4">
        <v>71720</v>
      </c>
    </row>
    <row r="4361" spans="1:8" ht="15.75">
      <c r="A4361" s="3" t="s">
        <v>16</v>
      </c>
      <c r="B4361" s="2" t="s">
        <v>2850</v>
      </c>
      <c r="C4361" s="2" t="s">
        <v>1401</v>
      </c>
      <c r="D4361" s="2" t="s">
        <v>2851</v>
      </c>
      <c r="E4361" s="4">
        <v>70</v>
      </c>
      <c r="F4361" s="4">
        <v>105910</v>
      </c>
      <c r="G4361" s="4">
        <v>10591</v>
      </c>
      <c r="H4361" s="4">
        <v>116501</v>
      </c>
    </row>
    <row r="4362" spans="1:8" ht="15.75">
      <c r="A4362" s="3" t="s">
        <v>16</v>
      </c>
      <c r="B4362" s="2" t="s">
        <v>2856</v>
      </c>
      <c r="C4362" s="2" t="s">
        <v>1401</v>
      </c>
      <c r="D4362" s="2" t="s">
        <v>2857</v>
      </c>
      <c r="E4362" s="4">
        <v>80</v>
      </c>
      <c r="F4362" s="4">
        <v>174400</v>
      </c>
      <c r="G4362" s="4">
        <v>17440</v>
      </c>
      <c r="H4362" s="4">
        <v>191840</v>
      </c>
    </row>
    <row r="4363" spans="1:8" ht="15.75">
      <c r="A4363" s="3" t="s">
        <v>16</v>
      </c>
      <c r="B4363" s="2" t="s">
        <v>2879</v>
      </c>
      <c r="C4363" s="2" t="s">
        <v>1412</v>
      </c>
      <c r="D4363" s="2" t="s">
        <v>2880</v>
      </c>
      <c r="E4363" s="4">
        <v>140</v>
      </c>
      <c r="F4363" s="4">
        <v>265860</v>
      </c>
      <c r="G4363" s="4">
        <v>26586</v>
      </c>
      <c r="H4363" s="4">
        <v>292446</v>
      </c>
    </row>
    <row r="4364" spans="1:8" ht="15.75">
      <c r="A4364" s="3" t="s">
        <v>16</v>
      </c>
      <c r="B4364" s="2" t="s">
        <v>2881</v>
      </c>
      <c r="C4364" s="2" t="s">
        <v>1412</v>
      </c>
      <c r="D4364" s="2" t="s">
        <v>2435</v>
      </c>
      <c r="E4364" s="4">
        <v>10</v>
      </c>
      <c r="F4364" s="4">
        <v>43000</v>
      </c>
      <c r="G4364" s="4">
        <v>4300</v>
      </c>
      <c r="H4364" s="4">
        <v>47300</v>
      </c>
    </row>
    <row r="4365" spans="1:8" ht="15.75">
      <c r="A4365" s="3" t="s">
        <v>16</v>
      </c>
      <c r="B4365" s="2" t="s">
        <v>2882</v>
      </c>
      <c r="C4365" s="2" t="s">
        <v>1412</v>
      </c>
      <c r="D4365" s="2" t="s">
        <v>2646</v>
      </c>
      <c r="E4365" s="4">
        <v>66</v>
      </c>
      <c r="F4365" s="4">
        <v>156090</v>
      </c>
      <c r="G4365" s="4">
        <v>15609</v>
      </c>
      <c r="H4365" s="4">
        <v>171699</v>
      </c>
    </row>
    <row r="4366" spans="1:8" ht="15.75">
      <c r="A4366" s="3" t="s">
        <v>16</v>
      </c>
      <c r="B4366" s="2" t="s">
        <v>2883</v>
      </c>
      <c r="C4366" s="2" t="s">
        <v>1412</v>
      </c>
      <c r="D4366" s="2" t="s">
        <v>2884</v>
      </c>
      <c r="E4366" s="4">
        <v>20</v>
      </c>
      <c r="F4366" s="4">
        <v>29380</v>
      </c>
      <c r="G4366" s="4">
        <v>2938</v>
      </c>
      <c r="H4366" s="4">
        <v>32318</v>
      </c>
    </row>
    <row r="4367" spans="1:8" ht="15.75">
      <c r="A4367" s="3" t="s">
        <v>16</v>
      </c>
      <c r="B4367" s="2" t="s">
        <v>2885</v>
      </c>
      <c r="C4367" s="2" t="s">
        <v>1412</v>
      </c>
      <c r="D4367" s="2" t="s">
        <v>2886</v>
      </c>
      <c r="E4367" s="4">
        <v>160</v>
      </c>
      <c r="F4367" s="4">
        <v>574880</v>
      </c>
      <c r="G4367" s="4">
        <v>57488</v>
      </c>
      <c r="H4367" s="4">
        <v>632368</v>
      </c>
    </row>
    <row r="4368" spans="1:8" ht="15.75">
      <c r="A4368" s="3" t="s">
        <v>16</v>
      </c>
      <c r="B4368" s="2" t="s">
        <v>2887</v>
      </c>
      <c r="C4368" s="2" t="s">
        <v>1412</v>
      </c>
      <c r="D4368" s="2" t="s">
        <v>2888</v>
      </c>
      <c r="E4368" s="4">
        <v>2</v>
      </c>
      <c r="F4368" s="4">
        <v>8460</v>
      </c>
      <c r="G4368" s="4">
        <v>846</v>
      </c>
      <c r="H4368" s="4">
        <v>9306</v>
      </c>
    </row>
    <row r="4369" spans="1:8" ht="15.75">
      <c r="A4369" s="3" t="s">
        <v>16</v>
      </c>
      <c r="B4369" s="2" t="s">
        <v>2891</v>
      </c>
      <c r="C4369" s="2" t="s">
        <v>1412</v>
      </c>
      <c r="D4369" s="2" t="s">
        <v>2892</v>
      </c>
      <c r="E4369" s="4">
        <v>10</v>
      </c>
      <c r="F4369" s="4">
        <v>48680</v>
      </c>
      <c r="G4369" s="4">
        <v>4868</v>
      </c>
      <c r="H4369" s="4">
        <v>53548</v>
      </c>
    </row>
    <row r="4370" spans="1:8" ht="15.75">
      <c r="A4370" s="3" t="s">
        <v>16</v>
      </c>
      <c r="B4370" s="2" t="s">
        <v>2893</v>
      </c>
      <c r="C4370" s="2" t="s">
        <v>1412</v>
      </c>
      <c r="D4370" s="2" t="s">
        <v>2894</v>
      </c>
      <c r="E4370" s="4">
        <v>60</v>
      </c>
      <c r="F4370" s="4">
        <v>103280</v>
      </c>
      <c r="G4370" s="4">
        <v>10328</v>
      </c>
      <c r="H4370" s="4">
        <v>113608</v>
      </c>
    </row>
    <row r="4371" spans="1:8" ht="15.75">
      <c r="A4371" s="3" t="s">
        <v>16</v>
      </c>
      <c r="B4371" s="2" t="s">
        <v>2895</v>
      </c>
      <c r="C4371" s="2" t="s">
        <v>1412</v>
      </c>
      <c r="D4371" s="2" t="s">
        <v>2896</v>
      </c>
      <c r="E4371" s="4">
        <v>70</v>
      </c>
      <c r="F4371" s="4">
        <v>138180</v>
      </c>
      <c r="G4371" s="4">
        <v>13818</v>
      </c>
      <c r="H4371" s="4">
        <v>151998</v>
      </c>
    </row>
    <row r="4372" spans="1:8" ht="15.75">
      <c r="A4372" s="3" t="s">
        <v>16</v>
      </c>
      <c r="B4372" s="2" t="s">
        <v>2897</v>
      </c>
      <c r="C4372" s="2" t="s">
        <v>1412</v>
      </c>
      <c r="D4372" s="2" t="s">
        <v>2898</v>
      </c>
      <c r="E4372" s="4">
        <v>3</v>
      </c>
      <c r="F4372" s="4">
        <v>5724</v>
      </c>
      <c r="G4372" s="4">
        <v>572</v>
      </c>
      <c r="H4372" s="4">
        <v>6296</v>
      </c>
    </row>
    <row r="4373" spans="1:8" ht="15.75">
      <c r="A4373" s="3" t="s">
        <v>16</v>
      </c>
      <c r="B4373" s="2" t="s">
        <v>2899</v>
      </c>
      <c r="C4373" s="2" t="s">
        <v>1412</v>
      </c>
      <c r="D4373" s="2" t="s">
        <v>2900</v>
      </c>
      <c r="E4373" s="4">
        <v>10</v>
      </c>
      <c r="F4373" s="4">
        <v>20100</v>
      </c>
      <c r="G4373" s="4">
        <v>2010</v>
      </c>
      <c r="H4373" s="4">
        <v>22110</v>
      </c>
    </row>
    <row r="4374" spans="1:8" ht="15.75">
      <c r="A4374" s="3" t="s">
        <v>16</v>
      </c>
      <c r="B4374" s="2" t="s">
        <v>2901</v>
      </c>
      <c r="C4374" s="2" t="s">
        <v>1412</v>
      </c>
      <c r="D4374" s="2" t="s">
        <v>2902</v>
      </c>
      <c r="E4374" s="4">
        <v>70</v>
      </c>
      <c r="F4374" s="4">
        <v>147910</v>
      </c>
      <c r="G4374" s="4">
        <v>14791</v>
      </c>
      <c r="H4374" s="4">
        <v>162701</v>
      </c>
    </row>
    <row r="4375" spans="1:8" ht="15.75">
      <c r="A4375" s="3" t="s">
        <v>16</v>
      </c>
      <c r="B4375" s="2" t="s">
        <v>2903</v>
      </c>
      <c r="C4375" s="2" t="s">
        <v>1417</v>
      </c>
      <c r="D4375" s="2" t="s">
        <v>2904</v>
      </c>
      <c r="E4375" s="4">
        <v>20</v>
      </c>
      <c r="F4375" s="4">
        <v>43700</v>
      </c>
      <c r="G4375" s="4">
        <v>4370</v>
      </c>
      <c r="H4375" s="4">
        <v>48070</v>
      </c>
    </row>
    <row r="4376" spans="1:8" ht="15.75">
      <c r="A4376" s="3" t="s">
        <v>16</v>
      </c>
      <c r="B4376" s="2" t="s">
        <v>2905</v>
      </c>
      <c r="C4376" s="2" t="s">
        <v>1417</v>
      </c>
      <c r="D4376" s="2" t="s">
        <v>2435</v>
      </c>
      <c r="E4376" s="4">
        <v>12</v>
      </c>
      <c r="F4376" s="4">
        <v>52800</v>
      </c>
      <c r="G4376" s="4">
        <v>5280</v>
      </c>
      <c r="H4376" s="4">
        <v>58080</v>
      </c>
    </row>
    <row r="4377" spans="1:8" ht="15.75">
      <c r="A4377" s="3" t="s">
        <v>16</v>
      </c>
      <c r="B4377" s="2" t="s">
        <v>2912</v>
      </c>
      <c r="C4377" s="2" t="s">
        <v>1417</v>
      </c>
      <c r="D4377" s="2" t="s">
        <v>2913</v>
      </c>
      <c r="E4377" s="4">
        <v>50</v>
      </c>
      <c r="F4377" s="4">
        <v>66500</v>
      </c>
      <c r="G4377" s="4">
        <v>6650</v>
      </c>
      <c r="H4377" s="4">
        <v>73150</v>
      </c>
    </row>
    <row r="4378" spans="1:8" ht="15.75">
      <c r="A4378" s="3" t="s">
        <v>16</v>
      </c>
      <c r="B4378" s="2" t="s">
        <v>2918</v>
      </c>
      <c r="C4378" s="2" t="s">
        <v>1424</v>
      </c>
      <c r="D4378" s="2" t="s">
        <v>2919</v>
      </c>
      <c r="E4378" s="4">
        <v>8</v>
      </c>
      <c r="F4378" s="4">
        <v>19704</v>
      </c>
      <c r="G4378" s="4">
        <v>1970</v>
      </c>
      <c r="H4378" s="4">
        <v>21674</v>
      </c>
    </row>
    <row r="4379" spans="1:8" ht="15.75">
      <c r="A4379" s="3" t="s">
        <v>16</v>
      </c>
      <c r="B4379" s="2" t="s">
        <v>2920</v>
      </c>
      <c r="C4379" s="2" t="s">
        <v>1424</v>
      </c>
      <c r="D4379" s="2" t="s">
        <v>2921</v>
      </c>
      <c r="E4379" s="4">
        <v>16</v>
      </c>
      <c r="F4379" s="4">
        <v>59808</v>
      </c>
      <c r="G4379" s="4">
        <v>5981</v>
      </c>
      <c r="H4379" s="4">
        <v>65789</v>
      </c>
    </row>
    <row r="4380" spans="1:8" ht="15.75">
      <c r="A4380" s="3" t="s">
        <v>16</v>
      </c>
      <c r="B4380" s="2" t="s">
        <v>2922</v>
      </c>
      <c r="C4380" s="2" t="s">
        <v>1424</v>
      </c>
      <c r="D4380" s="2" t="s">
        <v>2923</v>
      </c>
      <c r="E4380" s="4">
        <v>4</v>
      </c>
      <c r="F4380" s="4">
        <v>17500</v>
      </c>
      <c r="G4380" s="4">
        <v>1750</v>
      </c>
      <c r="H4380" s="4">
        <v>19250</v>
      </c>
    </row>
    <row r="4381" spans="1:8" ht="15.75">
      <c r="A4381" s="3" t="s">
        <v>16</v>
      </c>
      <c r="B4381" s="2" t="s">
        <v>3862</v>
      </c>
      <c r="C4381" s="2" t="s">
        <v>1426</v>
      </c>
      <c r="D4381" s="2" t="s">
        <v>3863</v>
      </c>
      <c r="E4381" s="4">
        <v>20</v>
      </c>
      <c r="F4381" s="4">
        <v>42100</v>
      </c>
      <c r="G4381" s="4">
        <v>4210</v>
      </c>
      <c r="H4381" s="4">
        <v>46310</v>
      </c>
    </row>
    <row r="4382" spans="1:8" ht="15.75">
      <c r="A4382" s="3" t="s">
        <v>16</v>
      </c>
      <c r="B4382" s="2" t="s">
        <v>3866</v>
      </c>
      <c r="C4382" s="2" t="s">
        <v>1426</v>
      </c>
      <c r="D4382" s="2" t="s">
        <v>3867</v>
      </c>
      <c r="E4382" s="4">
        <v>120</v>
      </c>
      <c r="F4382" s="4">
        <v>132320</v>
      </c>
      <c r="G4382" s="4">
        <v>13232</v>
      </c>
      <c r="H4382" s="4">
        <v>145552</v>
      </c>
    </row>
    <row r="4383" spans="1:8" ht="15.75">
      <c r="A4383" s="3" t="s">
        <v>16</v>
      </c>
      <c r="B4383" s="2" t="s">
        <v>3870</v>
      </c>
      <c r="C4383" s="2" t="s">
        <v>1426</v>
      </c>
      <c r="D4383" s="2" t="s">
        <v>3871</v>
      </c>
      <c r="E4383" s="4">
        <v>110</v>
      </c>
      <c r="F4383" s="4">
        <v>134640</v>
      </c>
      <c r="G4383" s="4">
        <v>13464</v>
      </c>
      <c r="H4383" s="4">
        <v>148104</v>
      </c>
    </row>
    <row r="4384" spans="1:8" ht="15.75">
      <c r="A4384" s="3" t="s">
        <v>16</v>
      </c>
      <c r="B4384" s="2" t="s">
        <v>3872</v>
      </c>
      <c r="C4384" s="2" t="s">
        <v>1426</v>
      </c>
      <c r="D4384" s="2" t="s">
        <v>3873</v>
      </c>
      <c r="E4384" s="4">
        <v>480</v>
      </c>
      <c r="F4384" s="4">
        <v>633600</v>
      </c>
      <c r="G4384" s="4">
        <v>63360</v>
      </c>
      <c r="H4384" s="4">
        <v>696960</v>
      </c>
    </row>
    <row r="4385" spans="1:8" ht="15.75">
      <c r="A4385" s="3" t="s">
        <v>16</v>
      </c>
      <c r="B4385" s="2" t="s">
        <v>3876</v>
      </c>
      <c r="C4385" s="2" t="s">
        <v>1433</v>
      </c>
      <c r="D4385" s="2" t="s">
        <v>3877</v>
      </c>
      <c r="E4385" s="4">
        <v>200</v>
      </c>
      <c r="F4385" s="4">
        <v>359250</v>
      </c>
      <c r="G4385" s="4">
        <v>35925</v>
      </c>
      <c r="H4385" s="4">
        <v>395175</v>
      </c>
    </row>
    <row r="4386" spans="1:8" ht="15.75">
      <c r="A4386" s="3" t="s">
        <v>16</v>
      </c>
      <c r="B4386" s="2" t="s">
        <v>3878</v>
      </c>
      <c r="C4386" s="2" t="s">
        <v>1433</v>
      </c>
      <c r="D4386" s="2" t="s">
        <v>3879</v>
      </c>
      <c r="E4386" s="4">
        <v>60</v>
      </c>
      <c r="F4386" s="4">
        <v>140040</v>
      </c>
      <c r="G4386" s="4">
        <v>14004</v>
      </c>
      <c r="H4386" s="4">
        <v>154044</v>
      </c>
    </row>
    <row r="4387" spans="1:8" ht="15.75">
      <c r="A4387" s="3" t="s">
        <v>16</v>
      </c>
      <c r="B4387" s="2" t="s">
        <v>3880</v>
      </c>
      <c r="C4387" s="2" t="s">
        <v>1433</v>
      </c>
      <c r="D4387" s="2" t="s">
        <v>3881</v>
      </c>
      <c r="E4387" s="4">
        <v>3520</v>
      </c>
      <c r="F4387" s="4">
        <v>3503440</v>
      </c>
      <c r="G4387" s="4">
        <v>350344</v>
      </c>
      <c r="H4387" s="4">
        <v>3853784</v>
      </c>
    </row>
    <row r="4388" spans="1:8" ht="15.75">
      <c r="A4388" s="3" t="s">
        <v>16</v>
      </c>
      <c r="B4388" s="2" t="s">
        <v>3882</v>
      </c>
      <c r="C4388" s="2" t="s">
        <v>1433</v>
      </c>
      <c r="D4388" s="2" t="s">
        <v>3883</v>
      </c>
      <c r="E4388" s="4">
        <v>10</v>
      </c>
      <c r="F4388" s="4">
        <v>34630</v>
      </c>
      <c r="G4388" s="4">
        <v>3463</v>
      </c>
      <c r="H4388" s="4">
        <v>38093</v>
      </c>
    </row>
    <row r="4389" spans="1:8" ht="15.75">
      <c r="A4389" s="3" t="s">
        <v>16</v>
      </c>
      <c r="B4389" s="2" t="s">
        <v>3886</v>
      </c>
      <c r="C4389" s="2" t="s">
        <v>1433</v>
      </c>
      <c r="D4389" s="2" t="s">
        <v>3887</v>
      </c>
      <c r="E4389" s="4">
        <v>40</v>
      </c>
      <c r="F4389" s="4">
        <v>45720</v>
      </c>
      <c r="G4389" s="4">
        <v>4572</v>
      </c>
      <c r="H4389" s="4">
        <v>50292</v>
      </c>
    </row>
    <row r="4390" spans="1:8" ht="15.75">
      <c r="A4390" s="3" t="s">
        <v>16</v>
      </c>
      <c r="B4390" s="2" t="s">
        <v>3888</v>
      </c>
      <c r="C4390" s="2" t="s">
        <v>1433</v>
      </c>
      <c r="D4390" s="2" t="s">
        <v>3889</v>
      </c>
      <c r="E4390" s="4">
        <v>1575</v>
      </c>
      <c r="F4390" s="4">
        <v>1971045</v>
      </c>
      <c r="G4390" s="4">
        <v>197105</v>
      </c>
      <c r="H4390" s="4">
        <v>2168150</v>
      </c>
    </row>
    <row r="4391" spans="1:8" ht="15.75">
      <c r="A4391" s="3" t="s">
        <v>16</v>
      </c>
      <c r="B4391" s="2" t="s">
        <v>3892</v>
      </c>
      <c r="C4391" s="2" t="s">
        <v>1433</v>
      </c>
      <c r="D4391" s="2" t="s">
        <v>3893</v>
      </c>
      <c r="E4391" s="4">
        <v>20</v>
      </c>
      <c r="F4391" s="4">
        <v>36380</v>
      </c>
      <c r="G4391" s="4">
        <v>3638</v>
      </c>
      <c r="H4391" s="4">
        <v>40018</v>
      </c>
    </row>
    <row r="4392" spans="1:8" ht="15.75">
      <c r="A4392" s="3" t="s">
        <v>16</v>
      </c>
      <c r="B4392" s="2" t="s">
        <v>3896</v>
      </c>
      <c r="C4392" s="2" t="s">
        <v>1433</v>
      </c>
      <c r="D4392" s="2" t="s">
        <v>3897</v>
      </c>
      <c r="E4392" s="4">
        <v>30</v>
      </c>
      <c r="F4392" s="4">
        <v>50220</v>
      </c>
      <c r="G4392" s="4">
        <v>5022</v>
      </c>
      <c r="H4392" s="4">
        <v>55242</v>
      </c>
    </row>
    <row r="4393" spans="1:8" ht="15.75">
      <c r="A4393" s="3" t="s">
        <v>16</v>
      </c>
      <c r="B4393" s="2" t="s">
        <v>3901</v>
      </c>
      <c r="C4393" s="2" t="s">
        <v>3900</v>
      </c>
      <c r="D4393" s="2" t="s">
        <v>2648</v>
      </c>
      <c r="E4393" s="4">
        <v>20</v>
      </c>
      <c r="F4393" s="4">
        <v>120000</v>
      </c>
      <c r="G4393" s="4">
        <v>12000</v>
      </c>
      <c r="H4393" s="4">
        <v>132000</v>
      </c>
    </row>
    <row r="4394" spans="1:8" ht="15.75">
      <c r="A4394" s="3" t="s">
        <v>16</v>
      </c>
      <c r="B4394" s="2" t="s">
        <v>6425</v>
      </c>
      <c r="C4394" s="2" t="s">
        <v>2762</v>
      </c>
      <c r="D4394" s="2" t="s">
        <v>2435</v>
      </c>
      <c r="E4394" s="4">
        <v>3</v>
      </c>
      <c r="F4394" s="4">
        <v>13200</v>
      </c>
      <c r="G4394" s="4">
        <v>1320</v>
      </c>
      <c r="H4394" s="4">
        <v>14520</v>
      </c>
    </row>
    <row r="4395" spans="1:8" ht="15.75">
      <c r="A4395" s="3" t="s">
        <v>16</v>
      </c>
      <c r="B4395" s="2" t="s">
        <v>4456</v>
      </c>
      <c r="C4395" s="2" t="s">
        <v>1417</v>
      </c>
      <c r="D4395" s="2" t="s">
        <v>4457</v>
      </c>
      <c r="E4395" s="4">
        <v>2840</v>
      </c>
      <c r="F4395" s="4">
        <v>5680000</v>
      </c>
      <c r="G4395" s="4">
        <v>568000</v>
      </c>
      <c r="H4395" s="4">
        <v>6248000</v>
      </c>
    </row>
    <row r="4396" spans="1:8" ht="15.75">
      <c r="A4396" s="3" t="s">
        <v>16</v>
      </c>
      <c r="B4396" s="2" t="s">
        <v>6436</v>
      </c>
      <c r="C4396" s="2" t="s">
        <v>2827</v>
      </c>
      <c r="D4396" s="2" t="s">
        <v>2435</v>
      </c>
      <c r="E4396" s="4">
        <v>2</v>
      </c>
      <c r="F4396" s="4">
        <v>8800</v>
      </c>
      <c r="G4396" s="4">
        <v>880</v>
      </c>
      <c r="H4396" s="4">
        <v>9680</v>
      </c>
    </row>
    <row r="4397" spans="1:8" ht="15.75">
      <c r="A4397" s="3" t="s">
        <v>16</v>
      </c>
      <c r="B4397" s="2" t="s">
        <v>6437</v>
      </c>
      <c r="C4397" s="2" t="s">
        <v>1424</v>
      </c>
      <c r="D4397" s="2" t="s">
        <v>2541</v>
      </c>
      <c r="E4397" s="4">
        <v>21</v>
      </c>
      <c r="F4397" s="4">
        <v>113400</v>
      </c>
      <c r="G4397" s="4">
        <v>11340</v>
      </c>
      <c r="H4397" s="4">
        <v>124740</v>
      </c>
    </row>
    <row r="4398" spans="1:8" ht="15.75">
      <c r="A4398" s="3" t="s">
        <v>16</v>
      </c>
      <c r="B4398" s="2" t="s">
        <v>3944</v>
      </c>
      <c r="C4398" s="2" t="s">
        <v>3934</v>
      </c>
      <c r="D4398" s="2" t="s">
        <v>3945</v>
      </c>
      <c r="E4398" s="4">
        <v>200</v>
      </c>
      <c r="F4398" s="4">
        <v>636000</v>
      </c>
      <c r="G4398" s="4">
        <v>63600</v>
      </c>
      <c r="H4398" s="4">
        <v>699600</v>
      </c>
    </row>
    <row r="4399" spans="1:8" ht="15.75">
      <c r="A4399" s="3" t="s">
        <v>16</v>
      </c>
      <c r="B4399" s="2" t="s">
        <v>3971</v>
      </c>
      <c r="C4399" s="2" t="s">
        <v>3968</v>
      </c>
      <c r="D4399" s="2" t="s">
        <v>3972</v>
      </c>
      <c r="E4399" s="4">
        <v>1300</v>
      </c>
      <c r="F4399" s="4">
        <v>1608000</v>
      </c>
      <c r="G4399" s="4">
        <v>160800</v>
      </c>
      <c r="H4399" s="4">
        <v>1768800</v>
      </c>
    </row>
    <row r="4400" spans="1:8" ht="15.75">
      <c r="A4400" s="3" t="s">
        <v>16</v>
      </c>
      <c r="B4400" s="2" t="s">
        <v>3978</v>
      </c>
      <c r="C4400" s="2" t="s">
        <v>3975</v>
      </c>
      <c r="D4400" s="2" t="s">
        <v>3979</v>
      </c>
      <c r="E4400" s="4">
        <v>26000</v>
      </c>
      <c r="F4400" s="4">
        <v>30750000</v>
      </c>
      <c r="G4400" s="4">
        <v>3075000</v>
      </c>
      <c r="H4400" s="4">
        <v>33825000</v>
      </c>
    </row>
    <row r="4401" spans="1:8" ht="15.75">
      <c r="A4401" s="3" t="s">
        <v>16</v>
      </c>
      <c r="B4401" s="2" t="s">
        <v>4001</v>
      </c>
      <c r="C4401" s="2" t="s">
        <v>4000</v>
      </c>
      <c r="D4401" s="2" t="s">
        <v>4002</v>
      </c>
      <c r="E4401" s="4">
        <v>74400</v>
      </c>
      <c r="F4401" s="4">
        <v>73636120</v>
      </c>
      <c r="G4401" s="4">
        <v>7363613</v>
      </c>
      <c r="H4401" s="4">
        <v>80999733</v>
      </c>
    </row>
    <row r="4402" spans="1:8" ht="15.75">
      <c r="A4402" s="3" t="s">
        <v>16</v>
      </c>
      <c r="B4402" s="2" t="s">
        <v>4497</v>
      </c>
      <c r="C4402" s="2" t="s">
        <v>4496</v>
      </c>
      <c r="D4402" s="2" t="s">
        <v>4498</v>
      </c>
      <c r="E4402" s="4">
        <v>5300</v>
      </c>
      <c r="F4402" s="4">
        <v>620000</v>
      </c>
      <c r="G4402" s="4">
        <v>62000</v>
      </c>
      <c r="H4402" s="4">
        <v>682000</v>
      </c>
    </row>
    <row r="4403" spans="1:8" ht="15.75">
      <c r="A4403" s="3" t="s">
        <v>16</v>
      </c>
      <c r="B4403" s="2" t="s">
        <v>4529</v>
      </c>
      <c r="C4403" s="2" t="s">
        <v>4526</v>
      </c>
      <c r="D4403" s="2" t="s">
        <v>4530</v>
      </c>
      <c r="E4403" s="4">
        <v>1060</v>
      </c>
      <c r="F4403" s="4">
        <v>10621200</v>
      </c>
      <c r="G4403" s="4">
        <v>1062120</v>
      </c>
      <c r="H4403" s="4">
        <v>11683320</v>
      </c>
    </row>
    <row r="4404" spans="1:8" ht="15.75">
      <c r="A4404" s="3" t="s">
        <v>16</v>
      </c>
      <c r="B4404" s="2" t="s">
        <v>4534</v>
      </c>
      <c r="C4404" s="2" t="s">
        <v>4533</v>
      </c>
      <c r="D4404" s="2" t="s">
        <v>4535</v>
      </c>
      <c r="E4404" s="4">
        <v>815</v>
      </c>
      <c r="F4404" s="4">
        <v>11711550</v>
      </c>
      <c r="G4404" s="4">
        <v>1171155</v>
      </c>
      <c r="H4404" s="4">
        <v>12882705</v>
      </c>
    </row>
    <row r="4405" spans="1:8" ht="15.75">
      <c r="A4405" s="3" t="s">
        <v>16</v>
      </c>
      <c r="B4405" s="2" t="s">
        <v>4537</v>
      </c>
      <c r="C4405" s="2" t="s">
        <v>4536</v>
      </c>
      <c r="D4405" s="2" t="s">
        <v>4538</v>
      </c>
      <c r="E4405" s="4">
        <v>270</v>
      </c>
      <c r="F4405" s="4">
        <v>6272100</v>
      </c>
      <c r="G4405" s="4">
        <v>627210</v>
      </c>
      <c r="H4405" s="4">
        <v>6899310</v>
      </c>
    </row>
    <row r="4406" spans="1:8" ht="15.75">
      <c r="A4406" s="3" t="s">
        <v>16</v>
      </c>
      <c r="B4406" s="2" t="s">
        <v>4543</v>
      </c>
      <c r="C4406" s="2" t="s">
        <v>4542</v>
      </c>
      <c r="D4406" s="2" t="s">
        <v>4544</v>
      </c>
      <c r="E4406" s="4">
        <v>100</v>
      </c>
      <c r="F4406" s="4">
        <v>1203000</v>
      </c>
      <c r="G4406" s="4">
        <v>120300</v>
      </c>
      <c r="H4406" s="4">
        <v>1323300</v>
      </c>
    </row>
    <row r="4407" spans="1:8" ht="15.75">
      <c r="A4407" s="3" t="s">
        <v>16</v>
      </c>
      <c r="B4407" s="2" t="s">
        <v>4546</v>
      </c>
      <c r="C4407" s="2" t="s">
        <v>4545</v>
      </c>
      <c r="D4407" s="2" t="s">
        <v>4547</v>
      </c>
      <c r="E4407" s="4">
        <v>300</v>
      </c>
      <c r="F4407" s="4">
        <v>6648000</v>
      </c>
      <c r="G4407" s="4">
        <v>664800</v>
      </c>
      <c r="H4407" s="4">
        <v>7312800</v>
      </c>
    </row>
    <row r="4408" spans="1:8" ht="15.75">
      <c r="A4408" s="3" t="s">
        <v>16</v>
      </c>
      <c r="B4408" s="2" t="s">
        <v>4554</v>
      </c>
      <c r="C4408" s="2" t="s">
        <v>4553</v>
      </c>
      <c r="D4408" s="2" t="s">
        <v>4555</v>
      </c>
      <c r="E4408" s="4">
        <v>710</v>
      </c>
      <c r="F4408" s="4">
        <v>6894100</v>
      </c>
      <c r="G4408" s="4">
        <v>689410</v>
      </c>
      <c r="H4408" s="4">
        <v>7583510</v>
      </c>
    </row>
    <row r="4409" spans="1:8" ht="15.75">
      <c r="A4409" s="3" t="s">
        <v>16</v>
      </c>
      <c r="B4409" s="2" t="s">
        <v>4559</v>
      </c>
      <c r="C4409" s="2" t="s">
        <v>4558</v>
      </c>
      <c r="D4409" s="2" t="s">
        <v>4560</v>
      </c>
      <c r="E4409" s="4">
        <v>4</v>
      </c>
      <c r="F4409" s="4">
        <v>39640</v>
      </c>
      <c r="G4409" s="4">
        <v>3964</v>
      </c>
      <c r="H4409" s="4">
        <v>43604</v>
      </c>
    </row>
    <row r="4410" spans="1:8" ht="15.75">
      <c r="A4410" s="3" t="s">
        <v>16</v>
      </c>
      <c r="B4410" s="2" t="s">
        <v>4569</v>
      </c>
      <c r="C4410" s="2" t="s">
        <v>4568</v>
      </c>
      <c r="D4410" s="2" t="s">
        <v>4570</v>
      </c>
      <c r="E4410" s="4">
        <v>120</v>
      </c>
      <c r="F4410" s="4">
        <v>1251600</v>
      </c>
      <c r="G4410" s="4">
        <v>125160</v>
      </c>
      <c r="H4410" s="4">
        <v>1376760</v>
      </c>
    </row>
    <row r="4411" spans="1:8" ht="15.75">
      <c r="A4411" s="3" t="s">
        <v>16</v>
      </c>
      <c r="B4411" s="2" t="s">
        <v>4576</v>
      </c>
      <c r="C4411" s="2" t="s">
        <v>4575</v>
      </c>
      <c r="D4411" s="2" t="s">
        <v>4577</v>
      </c>
      <c r="E4411" s="4">
        <v>158</v>
      </c>
      <c r="F4411" s="4">
        <v>2352620</v>
      </c>
      <c r="G4411" s="4">
        <v>235262</v>
      </c>
      <c r="H4411" s="4">
        <v>2587882</v>
      </c>
    </row>
    <row r="4412" spans="1:8" ht="15.75">
      <c r="A4412" s="3" t="s">
        <v>16</v>
      </c>
      <c r="B4412" s="2" t="s">
        <v>4581</v>
      </c>
      <c r="C4412" s="2" t="s">
        <v>4580</v>
      </c>
      <c r="D4412" s="2" t="s">
        <v>4582</v>
      </c>
      <c r="E4412" s="4">
        <v>90</v>
      </c>
      <c r="F4412" s="4">
        <v>2111400</v>
      </c>
      <c r="G4412" s="4">
        <v>211140</v>
      </c>
      <c r="H4412" s="4">
        <v>2322540</v>
      </c>
    </row>
    <row r="4413" spans="1:8" ht="15.75">
      <c r="A4413" s="3" t="s">
        <v>16</v>
      </c>
      <c r="B4413" s="2" t="s">
        <v>4597</v>
      </c>
      <c r="C4413" s="2" t="s">
        <v>4594</v>
      </c>
      <c r="D4413" s="2" t="s">
        <v>4598</v>
      </c>
      <c r="E4413" s="4">
        <v>270</v>
      </c>
      <c r="F4413" s="4">
        <v>3691800</v>
      </c>
      <c r="G4413" s="4">
        <v>369180</v>
      </c>
      <c r="H4413" s="4">
        <v>4060980</v>
      </c>
    </row>
    <row r="4414" spans="1:8" ht="15.75">
      <c r="A4414" s="3" t="s">
        <v>16</v>
      </c>
      <c r="B4414" s="2" t="s">
        <v>4603</v>
      </c>
      <c r="C4414" s="2" t="s">
        <v>4602</v>
      </c>
      <c r="D4414" s="2" t="s">
        <v>4604</v>
      </c>
      <c r="E4414" s="4">
        <v>175</v>
      </c>
      <c r="F4414" s="4">
        <v>3290000</v>
      </c>
      <c r="G4414" s="4">
        <v>329000</v>
      </c>
      <c r="H4414" s="4">
        <v>3619000</v>
      </c>
    </row>
    <row r="4415" spans="1:8" ht="15.75">
      <c r="A4415" s="3" t="s">
        <v>16</v>
      </c>
      <c r="B4415" s="2" t="s">
        <v>4609</v>
      </c>
      <c r="C4415" s="2" t="s">
        <v>4608</v>
      </c>
      <c r="D4415" s="2" t="s">
        <v>4610</v>
      </c>
      <c r="E4415" s="4">
        <v>40</v>
      </c>
      <c r="F4415" s="4">
        <v>1101600</v>
      </c>
      <c r="G4415" s="4">
        <v>110160</v>
      </c>
      <c r="H4415" s="4">
        <v>1211760</v>
      </c>
    </row>
    <row r="4416" spans="1:8" ht="15.75">
      <c r="A4416" s="3" t="s">
        <v>16</v>
      </c>
      <c r="B4416" s="2" t="s">
        <v>4615</v>
      </c>
      <c r="C4416" s="2" t="s">
        <v>4614</v>
      </c>
      <c r="D4416" s="2" t="s">
        <v>4616</v>
      </c>
      <c r="E4416" s="4">
        <v>10</v>
      </c>
      <c r="F4416" s="4">
        <v>277900</v>
      </c>
      <c r="G4416" s="4">
        <v>27790</v>
      </c>
      <c r="H4416" s="4">
        <v>305690</v>
      </c>
    </row>
    <row r="4417" spans="1:8" ht="15.75">
      <c r="A4417" s="3" t="s">
        <v>16</v>
      </c>
      <c r="B4417" s="2" t="s">
        <v>4621</v>
      </c>
      <c r="C4417" s="2" t="s">
        <v>4620</v>
      </c>
      <c r="D4417" s="2" t="s">
        <v>4622</v>
      </c>
      <c r="E4417" s="4">
        <v>73</v>
      </c>
      <c r="F4417" s="4">
        <v>904470</v>
      </c>
      <c r="G4417" s="4">
        <v>90447</v>
      </c>
      <c r="H4417" s="4">
        <v>994917</v>
      </c>
    </row>
    <row r="4418" spans="1:8" ht="15.75">
      <c r="A4418" s="3" t="s">
        <v>16</v>
      </c>
      <c r="B4418" s="2" t="s">
        <v>4634</v>
      </c>
      <c r="C4418" s="2" t="s">
        <v>4632</v>
      </c>
      <c r="D4418" s="2" t="s">
        <v>4635</v>
      </c>
      <c r="E4418" s="4">
        <v>651</v>
      </c>
      <c r="F4418" s="4">
        <v>8957760</v>
      </c>
      <c r="G4418" s="4">
        <v>895776</v>
      </c>
      <c r="H4418" s="4">
        <v>9853536</v>
      </c>
    </row>
    <row r="4419" spans="1:8" ht="15.75">
      <c r="A4419" s="3" t="s">
        <v>16</v>
      </c>
      <c r="B4419" s="2" t="s">
        <v>6133</v>
      </c>
      <c r="C4419" s="2" t="s">
        <v>6134</v>
      </c>
      <c r="D4419" s="2" t="s">
        <v>6135</v>
      </c>
      <c r="E4419" s="4">
        <v>50</v>
      </c>
      <c r="F4419" s="4">
        <v>837000</v>
      </c>
      <c r="G4419" s="4">
        <v>83700</v>
      </c>
      <c r="H4419" s="4">
        <v>920700</v>
      </c>
    </row>
    <row r="4420" spans="1:8" ht="15.75">
      <c r="A4420" s="3" t="s">
        <v>16</v>
      </c>
      <c r="B4420" s="2" t="s">
        <v>6141</v>
      </c>
      <c r="C4420" s="2" t="s">
        <v>6142</v>
      </c>
      <c r="D4420" s="2" t="s">
        <v>6143</v>
      </c>
      <c r="E4420" s="4">
        <v>4</v>
      </c>
      <c r="F4420" s="4">
        <v>144000</v>
      </c>
      <c r="G4420" s="4">
        <v>14400</v>
      </c>
      <c r="H4420" s="4">
        <v>158400</v>
      </c>
    </row>
    <row r="4421" spans="1:8" ht="15.75">
      <c r="A4421" s="3" t="s">
        <v>16</v>
      </c>
      <c r="B4421" s="2" t="s">
        <v>6329</v>
      </c>
      <c r="C4421" s="2" t="s">
        <v>6330</v>
      </c>
      <c r="D4421" s="2" t="s">
        <v>1477</v>
      </c>
      <c r="E4421" s="4">
        <v>4</v>
      </c>
      <c r="F4421" s="4">
        <v>316000</v>
      </c>
      <c r="G4421" s="4">
        <v>31600</v>
      </c>
      <c r="H4421" s="4">
        <v>347600</v>
      </c>
    </row>
    <row r="4422" spans="1:8" ht="15.75">
      <c r="A4422" s="3" t="s">
        <v>16</v>
      </c>
      <c r="B4422" s="2" t="s">
        <v>6450</v>
      </c>
      <c r="C4422" s="2" t="s">
        <v>6449</v>
      </c>
      <c r="D4422" s="2" t="s">
        <v>1477</v>
      </c>
      <c r="E4422" s="4">
        <v>3</v>
      </c>
      <c r="F4422" s="4">
        <v>270000</v>
      </c>
      <c r="G4422" s="4">
        <v>27000</v>
      </c>
      <c r="H4422" s="4">
        <v>297000</v>
      </c>
    </row>
    <row r="4423" spans="1:8" ht="15.75">
      <c r="A4423" s="3" t="s">
        <v>16</v>
      </c>
      <c r="B4423" s="2" t="s">
        <v>6144</v>
      </c>
      <c r="C4423" s="2" t="s">
        <v>6145</v>
      </c>
      <c r="D4423" s="2" t="s">
        <v>6146</v>
      </c>
      <c r="E4423" s="4">
        <v>6</v>
      </c>
      <c r="F4423" s="4">
        <v>93480</v>
      </c>
      <c r="G4423" s="4">
        <v>9348</v>
      </c>
      <c r="H4423" s="4">
        <v>102828</v>
      </c>
    </row>
    <row r="4424" spans="1:8" ht="15.75">
      <c r="A4424" s="3" t="s">
        <v>16</v>
      </c>
      <c r="B4424" s="2" t="s">
        <v>6147</v>
      </c>
      <c r="C4424" s="2" t="s">
        <v>6148</v>
      </c>
      <c r="D4424" s="2" t="s">
        <v>6149</v>
      </c>
      <c r="E4424" s="4">
        <v>-7</v>
      </c>
      <c r="F4424" s="4">
        <v>-485100</v>
      </c>
      <c r="G4424" s="4">
        <v>-48510</v>
      </c>
      <c r="H4424" s="4">
        <v>-533610</v>
      </c>
    </row>
    <row r="4425" spans="1:8" ht="15.75">
      <c r="A4425" s="3" t="s">
        <v>16</v>
      </c>
      <c r="B4425" s="2" t="s">
        <v>6331</v>
      </c>
      <c r="C4425" s="2" t="s">
        <v>6332</v>
      </c>
      <c r="D4425" s="2"/>
      <c r="E4425" s="4">
        <v>1</v>
      </c>
      <c r="F4425" s="4">
        <v>93780</v>
      </c>
      <c r="G4425" s="4">
        <v>9378</v>
      </c>
      <c r="H4425" s="4">
        <v>103158</v>
      </c>
    </row>
    <row r="4426" spans="1:8" ht="15.75">
      <c r="A4426" s="3" t="s">
        <v>16</v>
      </c>
      <c r="B4426" s="2" t="s">
        <v>6152</v>
      </c>
      <c r="C4426" s="2" t="s">
        <v>6153</v>
      </c>
      <c r="D4426" s="2" t="s">
        <v>6154</v>
      </c>
      <c r="E4426" s="4">
        <v>-6</v>
      </c>
      <c r="F4426" s="4">
        <v>-463200</v>
      </c>
      <c r="G4426" s="4">
        <v>-46320</v>
      </c>
      <c r="H4426" s="4">
        <v>-509520</v>
      </c>
    </row>
    <row r="4427" spans="1:8" ht="15.75">
      <c r="A4427" s="3" t="s">
        <v>16</v>
      </c>
      <c r="B4427" s="2" t="s">
        <v>6309</v>
      </c>
      <c r="C4427" s="2" t="s">
        <v>6310</v>
      </c>
      <c r="D4427" s="2" t="s">
        <v>6311</v>
      </c>
      <c r="E4427" s="4">
        <v>10</v>
      </c>
      <c r="F4427" s="4">
        <v>541931</v>
      </c>
      <c r="G4427" s="4">
        <v>54194</v>
      </c>
      <c r="H4427" s="4">
        <v>596125</v>
      </c>
    </row>
    <row r="4428" spans="1:8" ht="15.75">
      <c r="A4428" s="3" t="s">
        <v>16</v>
      </c>
      <c r="B4428" s="2" t="s">
        <v>6463</v>
      </c>
      <c r="C4428" s="2" t="s">
        <v>6462</v>
      </c>
      <c r="D4428" s="2"/>
      <c r="E4428" s="4">
        <v>1</v>
      </c>
      <c r="F4428" s="4">
        <v>139000</v>
      </c>
      <c r="G4428" s="4">
        <v>13900</v>
      </c>
      <c r="H4428" s="4">
        <v>152900</v>
      </c>
    </row>
    <row r="4429" spans="1:8" ht="15.75">
      <c r="A4429" s="3" t="s">
        <v>16</v>
      </c>
      <c r="B4429" s="2" t="s">
        <v>6467</v>
      </c>
      <c r="C4429" s="2" t="s">
        <v>6466</v>
      </c>
      <c r="D4429" s="2" t="s">
        <v>6468</v>
      </c>
      <c r="E4429" s="4">
        <v>1</v>
      </c>
      <c r="F4429" s="4">
        <v>55000</v>
      </c>
      <c r="G4429" s="4">
        <v>5500</v>
      </c>
      <c r="H4429" s="4">
        <v>60500</v>
      </c>
    </row>
    <row r="4430" spans="1:8" ht="15.75">
      <c r="A4430" s="3" t="s">
        <v>16</v>
      </c>
      <c r="B4430" s="2" t="s">
        <v>6160</v>
      </c>
      <c r="C4430" s="2" t="s">
        <v>6161</v>
      </c>
      <c r="D4430" s="2" t="s">
        <v>6162</v>
      </c>
      <c r="E4430" s="4">
        <v>6</v>
      </c>
      <c r="F4430" s="4">
        <v>764640</v>
      </c>
      <c r="G4430" s="4">
        <v>76464</v>
      </c>
      <c r="H4430" s="4">
        <v>841104</v>
      </c>
    </row>
    <row r="4431" spans="1:8" ht="15.75">
      <c r="A4431" s="3" t="s">
        <v>16</v>
      </c>
      <c r="B4431" s="2" t="s">
        <v>6307</v>
      </c>
      <c r="C4431" s="2" t="s">
        <v>6308</v>
      </c>
      <c r="D4431" s="2"/>
      <c r="E4431" s="4">
        <v>9</v>
      </c>
      <c r="F4431" s="4">
        <v>64800</v>
      </c>
      <c r="G4431" s="4">
        <v>6480</v>
      </c>
      <c r="H4431" s="4">
        <v>71280</v>
      </c>
    </row>
    <row r="4432" spans="1:8" ht="15.75">
      <c r="A4432" s="3" t="s">
        <v>16</v>
      </c>
      <c r="B4432" s="2" t="s">
        <v>4638</v>
      </c>
      <c r="C4432" s="2" t="s">
        <v>4636</v>
      </c>
      <c r="D4432" s="2"/>
      <c r="E4432" s="4">
        <v>60</v>
      </c>
      <c r="F4432" s="4">
        <v>390000</v>
      </c>
      <c r="G4432" s="4">
        <v>39000</v>
      </c>
      <c r="H4432" s="4">
        <v>429000</v>
      </c>
    </row>
    <row r="4433" spans="1:8" ht="15.75">
      <c r="A4433" s="3" t="s">
        <v>16</v>
      </c>
      <c r="B4433" s="2" t="s">
        <v>4640</v>
      </c>
      <c r="C4433" s="2" t="s">
        <v>4639</v>
      </c>
      <c r="D4433" s="2"/>
      <c r="E4433" s="4">
        <v>70</v>
      </c>
      <c r="F4433" s="4">
        <v>772100</v>
      </c>
      <c r="G4433" s="4">
        <v>77210</v>
      </c>
      <c r="H4433" s="4">
        <v>849310</v>
      </c>
    </row>
    <row r="4434" spans="1:8" ht="15.75">
      <c r="A4434" s="3" t="s">
        <v>16</v>
      </c>
      <c r="B4434" s="2" t="s">
        <v>4642</v>
      </c>
      <c r="C4434" s="2" t="s">
        <v>4641</v>
      </c>
      <c r="D4434" s="2"/>
      <c r="E4434" s="4">
        <v>343</v>
      </c>
      <c r="F4434" s="4">
        <v>2940100</v>
      </c>
      <c r="G4434" s="4">
        <v>294010</v>
      </c>
      <c r="H4434" s="4">
        <v>3234110</v>
      </c>
    </row>
    <row r="4435" spans="1:8" ht="15.75">
      <c r="A4435" s="3" t="s">
        <v>16</v>
      </c>
      <c r="B4435" s="2" t="s">
        <v>6299</v>
      </c>
      <c r="C4435" s="2" t="s">
        <v>6300</v>
      </c>
      <c r="D4435" s="2" t="s">
        <v>6165</v>
      </c>
      <c r="E4435" s="4">
        <v>4</v>
      </c>
      <c r="F4435" s="4">
        <v>50000</v>
      </c>
      <c r="G4435" s="4">
        <v>5000</v>
      </c>
      <c r="H4435" s="4">
        <v>55000</v>
      </c>
    </row>
    <row r="4436" spans="1:8" ht="15.75">
      <c r="A4436" s="3" t="s">
        <v>16</v>
      </c>
      <c r="B4436" s="2" t="s">
        <v>6166</v>
      </c>
      <c r="C4436" s="2" t="s">
        <v>6167</v>
      </c>
      <c r="D4436" s="2" t="s">
        <v>6168</v>
      </c>
      <c r="E4436" s="4">
        <v>300</v>
      </c>
      <c r="F4436" s="4">
        <v>3929700</v>
      </c>
      <c r="G4436" s="4">
        <v>392970</v>
      </c>
      <c r="H4436" s="4">
        <v>4322670</v>
      </c>
    </row>
    <row r="4437" spans="1:8" ht="15.75">
      <c r="A4437" s="3" t="s">
        <v>16</v>
      </c>
      <c r="B4437" s="2" t="s">
        <v>6353</v>
      </c>
      <c r="C4437" s="2" t="s">
        <v>6174</v>
      </c>
      <c r="D4437" s="2" t="s">
        <v>6354</v>
      </c>
      <c r="E4437" s="4">
        <v>5</v>
      </c>
      <c r="F4437" s="4">
        <v>107500</v>
      </c>
      <c r="G4437" s="4">
        <v>10750</v>
      </c>
      <c r="H4437" s="4">
        <v>118250</v>
      </c>
    </row>
    <row r="4438" spans="1:8" ht="15.75">
      <c r="A4438" s="3" t="s">
        <v>16</v>
      </c>
      <c r="B4438" s="2" t="s">
        <v>6471</v>
      </c>
      <c r="C4438" s="2" t="s">
        <v>6172</v>
      </c>
      <c r="D4438" s="2" t="s">
        <v>6472</v>
      </c>
      <c r="E4438" s="4">
        <v>2</v>
      </c>
      <c r="F4438" s="4">
        <v>55000</v>
      </c>
      <c r="G4438" s="4">
        <v>5500</v>
      </c>
      <c r="H4438" s="4">
        <v>60500</v>
      </c>
    </row>
    <row r="4439" spans="1:8" ht="15.75">
      <c r="A4439" s="3" t="s">
        <v>16</v>
      </c>
      <c r="B4439" s="2" t="s">
        <v>6474</v>
      </c>
      <c r="C4439" s="2" t="s">
        <v>6473</v>
      </c>
      <c r="D4439" s="2" t="s">
        <v>6475</v>
      </c>
      <c r="E4439" s="4">
        <v>10</v>
      </c>
      <c r="F4439" s="4">
        <v>175110</v>
      </c>
      <c r="G4439" s="4">
        <v>17511</v>
      </c>
      <c r="H4439" s="4">
        <v>192621</v>
      </c>
    </row>
    <row r="4440" spans="1:8" ht="15.75">
      <c r="A4440" s="3" t="s">
        <v>16</v>
      </c>
      <c r="B4440" s="2" t="s">
        <v>6477</v>
      </c>
      <c r="C4440" s="2" t="s">
        <v>6476</v>
      </c>
      <c r="D4440" s="2" t="s">
        <v>6478</v>
      </c>
      <c r="E4440" s="4">
        <v>10</v>
      </c>
      <c r="F4440" s="4">
        <v>219230</v>
      </c>
      <c r="G4440" s="4">
        <v>21923</v>
      </c>
      <c r="H4440" s="4">
        <v>241153</v>
      </c>
    </row>
    <row r="4441" spans="1:8" ht="15.75">
      <c r="A4441" s="3" t="s">
        <v>16</v>
      </c>
      <c r="B4441" s="2" t="s">
        <v>6480</v>
      </c>
      <c r="C4441" s="2" t="s">
        <v>6479</v>
      </c>
      <c r="D4441" s="2" t="s">
        <v>6481</v>
      </c>
      <c r="E4441" s="4">
        <v>20</v>
      </c>
      <c r="F4441" s="4">
        <v>526700</v>
      </c>
      <c r="G4441" s="4">
        <v>52670</v>
      </c>
      <c r="H4441" s="4">
        <v>579370</v>
      </c>
    </row>
    <row r="4442" spans="1:8" ht="15.75">
      <c r="A4442" s="3" t="s">
        <v>16</v>
      </c>
      <c r="B4442" s="2" t="s">
        <v>6178</v>
      </c>
      <c r="C4442" s="2" t="s">
        <v>6179</v>
      </c>
      <c r="D4442" s="2" t="s">
        <v>6180</v>
      </c>
      <c r="E4442" s="4">
        <v>48</v>
      </c>
      <c r="F4442" s="4">
        <v>10953792</v>
      </c>
      <c r="G4442" s="4">
        <v>1095379</v>
      </c>
      <c r="H4442" s="4">
        <v>12049171</v>
      </c>
    </row>
    <row r="4443" spans="1:8" ht="15.75">
      <c r="A4443" s="3" t="s">
        <v>16</v>
      </c>
      <c r="B4443" s="2" t="s">
        <v>6181</v>
      </c>
      <c r="C4443" s="2" t="s">
        <v>6182</v>
      </c>
      <c r="D4443" s="2" t="s">
        <v>6183</v>
      </c>
      <c r="E4443" s="4">
        <v>12</v>
      </c>
      <c r="F4443" s="4">
        <v>1691280</v>
      </c>
      <c r="G4443" s="4">
        <v>169128</v>
      </c>
      <c r="H4443" s="4">
        <v>1860408</v>
      </c>
    </row>
    <row r="4444" spans="1:8" ht="15.75">
      <c r="A4444" s="3" t="s">
        <v>16</v>
      </c>
      <c r="B4444" s="2" t="s">
        <v>6184</v>
      </c>
      <c r="C4444" s="2" t="s">
        <v>6185</v>
      </c>
      <c r="D4444" s="2" t="s">
        <v>6186</v>
      </c>
      <c r="E4444" s="4">
        <v>3</v>
      </c>
      <c r="F4444" s="4">
        <v>3555720</v>
      </c>
      <c r="G4444" s="4">
        <v>355572</v>
      </c>
      <c r="H4444" s="4">
        <v>3911292</v>
      </c>
    </row>
    <row r="4445" spans="1:8" ht="15.75">
      <c r="A4445" s="3" t="s">
        <v>16</v>
      </c>
      <c r="B4445" s="2" t="s">
        <v>4649</v>
      </c>
      <c r="C4445" s="2" t="s">
        <v>4643</v>
      </c>
      <c r="D4445" s="2" t="s">
        <v>4650</v>
      </c>
      <c r="E4445" s="4">
        <v>1</v>
      </c>
      <c r="F4445" s="4">
        <v>7000000</v>
      </c>
      <c r="G4445" s="4">
        <v>700000</v>
      </c>
      <c r="H4445" s="4">
        <v>7700000</v>
      </c>
    </row>
    <row r="4446" spans="1:8" ht="15.75">
      <c r="A4446" s="3" t="s">
        <v>16</v>
      </c>
      <c r="B4446" s="2" t="s">
        <v>6187</v>
      </c>
      <c r="C4446" s="2" t="s">
        <v>6188</v>
      </c>
      <c r="D4446" s="2" t="s">
        <v>6189</v>
      </c>
      <c r="E4446" s="4">
        <v>6</v>
      </c>
      <c r="F4446" s="4">
        <v>360000</v>
      </c>
      <c r="G4446" s="4">
        <v>36000</v>
      </c>
      <c r="H4446" s="4">
        <v>396000</v>
      </c>
    </row>
    <row r="4447" spans="1:8" ht="15.75">
      <c r="A4447" s="3" t="s">
        <v>16</v>
      </c>
      <c r="B4447" s="2" t="s">
        <v>6337</v>
      </c>
      <c r="C4447" s="2" t="s">
        <v>6338</v>
      </c>
      <c r="D4447" s="2" t="s">
        <v>6339</v>
      </c>
      <c r="E4447" s="4">
        <v>3</v>
      </c>
      <c r="F4447" s="4">
        <v>876550</v>
      </c>
      <c r="G4447" s="4">
        <v>87655</v>
      </c>
      <c r="H4447" s="4">
        <v>964205</v>
      </c>
    </row>
    <row r="4448" spans="1:8" ht="15.75">
      <c r="A4448" s="3" t="s">
        <v>16</v>
      </c>
      <c r="B4448" s="2" t="s">
        <v>6190</v>
      </c>
      <c r="C4448" s="2" t="s">
        <v>6191</v>
      </c>
      <c r="D4448" s="2" t="s">
        <v>6296</v>
      </c>
      <c r="E4448" s="4">
        <v>1</v>
      </c>
      <c r="F4448" s="4">
        <v>138000</v>
      </c>
      <c r="G4448" s="4">
        <v>13800</v>
      </c>
      <c r="H4448" s="4">
        <v>151800</v>
      </c>
    </row>
    <row r="4449" spans="1:8" ht="15.75">
      <c r="A4449" s="3" t="s">
        <v>16</v>
      </c>
      <c r="B4449" s="2" t="s">
        <v>4900</v>
      </c>
      <c r="C4449" s="2" t="s">
        <v>4897</v>
      </c>
      <c r="D4449" s="2" t="s">
        <v>4901</v>
      </c>
      <c r="E4449" s="4">
        <v>50</v>
      </c>
      <c r="F4449" s="4">
        <v>147500</v>
      </c>
      <c r="G4449" s="4">
        <v>14750</v>
      </c>
      <c r="H4449" s="4">
        <v>162250</v>
      </c>
    </row>
    <row r="4450" spans="1:8" ht="15.75">
      <c r="A4450" s="3" t="s">
        <v>16</v>
      </c>
      <c r="B4450" s="2" t="s">
        <v>4903</v>
      </c>
      <c r="C4450" s="2" t="s">
        <v>4902</v>
      </c>
      <c r="D4450" s="2" t="s">
        <v>4904</v>
      </c>
      <c r="E4450" s="4">
        <v>540</v>
      </c>
      <c r="F4450" s="4">
        <v>540000</v>
      </c>
      <c r="G4450" s="4">
        <v>54000</v>
      </c>
      <c r="H4450" s="4">
        <v>594000</v>
      </c>
    </row>
    <row r="4451" spans="1:8" ht="15.75">
      <c r="A4451" s="3" t="s">
        <v>16</v>
      </c>
      <c r="B4451" s="2" t="s">
        <v>6500</v>
      </c>
      <c r="C4451" s="2" t="s">
        <v>6499</v>
      </c>
      <c r="D4451" s="2" t="s">
        <v>6501</v>
      </c>
      <c r="E4451" s="4">
        <v>15</v>
      </c>
      <c r="F4451" s="4">
        <v>135000</v>
      </c>
      <c r="G4451" s="4">
        <v>13500</v>
      </c>
      <c r="H4451" s="4">
        <v>148500</v>
      </c>
    </row>
    <row r="4452" spans="1:8" ht="15.75">
      <c r="A4452" s="3" t="s">
        <v>16</v>
      </c>
      <c r="B4452" s="2" t="s">
        <v>4912</v>
      </c>
      <c r="C4452" s="2" t="s">
        <v>4911</v>
      </c>
      <c r="D4452" s="2" t="s">
        <v>4913</v>
      </c>
      <c r="E4452" s="4">
        <v>115</v>
      </c>
      <c r="F4452" s="4">
        <v>604900</v>
      </c>
      <c r="G4452" s="4">
        <v>60490</v>
      </c>
      <c r="H4452" s="4">
        <v>665390</v>
      </c>
    </row>
    <row r="4453" spans="1:8" ht="15.75">
      <c r="A4453" s="3" t="s">
        <v>16</v>
      </c>
      <c r="B4453" s="2" t="s">
        <v>4922</v>
      </c>
      <c r="C4453" s="2" t="s">
        <v>4911</v>
      </c>
      <c r="D4453" s="2" t="s">
        <v>4923</v>
      </c>
      <c r="E4453" s="4">
        <v>15</v>
      </c>
      <c r="F4453" s="4">
        <v>78900</v>
      </c>
      <c r="G4453" s="4">
        <v>7890</v>
      </c>
      <c r="H4453" s="4">
        <v>86790</v>
      </c>
    </row>
    <row r="4454" spans="1:8" ht="15.75">
      <c r="A4454" s="3" t="s">
        <v>16</v>
      </c>
      <c r="B4454" s="2" t="s">
        <v>6373</v>
      </c>
      <c r="C4454" s="2" t="s">
        <v>6374</v>
      </c>
      <c r="D4454" s="2" t="s">
        <v>6375</v>
      </c>
      <c r="E4454" s="4">
        <v>10</v>
      </c>
      <c r="F4454" s="4">
        <v>90000</v>
      </c>
      <c r="G4454" s="4">
        <v>9000</v>
      </c>
      <c r="H4454" s="4">
        <v>99000</v>
      </c>
    </row>
    <row r="4455" spans="1:8" ht="15.75">
      <c r="A4455" s="3" t="s">
        <v>16</v>
      </c>
      <c r="B4455" s="2" t="s">
        <v>6277</v>
      </c>
      <c r="C4455" s="2" t="s">
        <v>4931</v>
      </c>
      <c r="D4455" s="2" t="s">
        <v>6348</v>
      </c>
      <c r="E4455" s="4">
        <v>500</v>
      </c>
      <c r="F4455" s="4">
        <v>6800</v>
      </c>
      <c r="G4455" s="4">
        <v>680</v>
      </c>
      <c r="H4455" s="4">
        <v>7480</v>
      </c>
    </row>
    <row r="4456" spans="1:8" ht="15.75">
      <c r="A4456" s="3" t="s">
        <v>16</v>
      </c>
      <c r="B4456" s="2" t="s">
        <v>6220</v>
      </c>
      <c r="C4456" s="2" t="s">
        <v>6519</v>
      </c>
      <c r="D4456" s="2" t="s">
        <v>6221</v>
      </c>
      <c r="E4456" s="4">
        <v>1</v>
      </c>
      <c r="F4456" s="4">
        <v>42000</v>
      </c>
      <c r="G4456" s="4">
        <v>4200</v>
      </c>
      <c r="H4456" s="4">
        <v>46200</v>
      </c>
    </row>
    <row r="4457" spans="1:8" ht="15.75">
      <c r="A4457" s="3" t="s">
        <v>16</v>
      </c>
      <c r="B4457" s="2" t="s">
        <v>6222</v>
      </c>
      <c r="C4457" s="2" t="s">
        <v>6223</v>
      </c>
      <c r="D4457" s="2" t="s">
        <v>5215</v>
      </c>
      <c r="E4457" s="4">
        <v>20</v>
      </c>
      <c r="F4457" s="4">
        <v>40000</v>
      </c>
      <c r="G4457" s="4">
        <v>4000</v>
      </c>
      <c r="H4457" s="4">
        <v>44000</v>
      </c>
    </row>
    <row r="4458" spans="1:8" ht="15.75">
      <c r="A4458" s="3" t="s">
        <v>16</v>
      </c>
      <c r="B4458" s="2" t="s">
        <v>5214</v>
      </c>
      <c r="C4458" s="2" t="s">
        <v>5213</v>
      </c>
      <c r="D4458" s="2" t="s">
        <v>5215</v>
      </c>
      <c r="E4458" s="4">
        <v>22</v>
      </c>
      <c r="F4458" s="4">
        <v>66000</v>
      </c>
      <c r="G4458" s="4">
        <v>6600</v>
      </c>
      <c r="H4458" s="4">
        <v>72600</v>
      </c>
    </row>
    <row r="4459" spans="1:8" ht="15.75">
      <c r="A4459" s="3" t="s">
        <v>16</v>
      </c>
      <c r="B4459" s="2" t="s">
        <v>6363</v>
      </c>
      <c r="C4459" s="2" t="s">
        <v>6364</v>
      </c>
      <c r="D4459" s="2" t="s">
        <v>6365</v>
      </c>
      <c r="E4459" s="4">
        <v>2</v>
      </c>
      <c r="F4459" s="4">
        <v>2000</v>
      </c>
      <c r="G4459" s="4">
        <v>200</v>
      </c>
      <c r="H4459" s="4">
        <v>2200</v>
      </c>
    </row>
    <row r="4460" spans="1:8" ht="15.75">
      <c r="A4460" s="3" t="s">
        <v>16</v>
      </c>
      <c r="B4460" s="2" t="s">
        <v>6366</v>
      </c>
      <c r="C4460" s="2" t="s">
        <v>6367</v>
      </c>
      <c r="D4460" s="2" t="s">
        <v>6368</v>
      </c>
      <c r="E4460" s="4">
        <v>2</v>
      </c>
      <c r="F4460" s="4">
        <v>2000</v>
      </c>
      <c r="G4460" s="4">
        <v>200</v>
      </c>
      <c r="H4460" s="4">
        <v>2200</v>
      </c>
    </row>
    <row r="4461" spans="1:8" ht="15.75">
      <c r="A4461" s="3" t="s">
        <v>16</v>
      </c>
      <c r="B4461" s="2" t="s">
        <v>6230</v>
      </c>
      <c r="C4461" s="2" t="s">
        <v>5160</v>
      </c>
      <c r="D4461" s="2" t="s">
        <v>6231</v>
      </c>
      <c r="E4461" s="4">
        <v>13</v>
      </c>
      <c r="F4461" s="4">
        <v>13000</v>
      </c>
      <c r="G4461" s="4">
        <v>1300</v>
      </c>
      <c r="H4461" s="4">
        <v>14300</v>
      </c>
    </row>
    <row r="4462" spans="1:8" ht="15.75">
      <c r="A4462" s="3" t="s">
        <v>16</v>
      </c>
      <c r="B4462" s="2" t="s">
        <v>6233</v>
      </c>
      <c r="C4462" s="2" t="s">
        <v>1478</v>
      </c>
      <c r="D4462" s="2" t="s">
        <v>1480</v>
      </c>
      <c r="E4462" s="4">
        <v>100</v>
      </c>
      <c r="F4462" s="4">
        <v>17545</v>
      </c>
      <c r="G4462" s="4">
        <v>1755</v>
      </c>
      <c r="H4462" s="4">
        <v>19300</v>
      </c>
    </row>
    <row r="4463" spans="1:8" ht="15.75">
      <c r="A4463" s="3" t="s">
        <v>16</v>
      </c>
      <c r="B4463" s="2" t="s">
        <v>6240</v>
      </c>
      <c r="C4463" s="2" t="s">
        <v>2008</v>
      </c>
      <c r="D4463" s="2" t="s">
        <v>2010</v>
      </c>
      <c r="E4463" s="4">
        <v>20</v>
      </c>
      <c r="F4463" s="4">
        <v>500000</v>
      </c>
      <c r="G4463" s="4">
        <v>50000</v>
      </c>
      <c r="H4463" s="4">
        <v>550000</v>
      </c>
    </row>
    <row r="4464" spans="1:8" ht="15.75">
      <c r="A4464" s="3" t="s">
        <v>16</v>
      </c>
      <c r="B4464" s="2" t="s">
        <v>6242</v>
      </c>
      <c r="C4464" s="2" t="s">
        <v>3934</v>
      </c>
      <c r="D4464" s="2" t="s">
        <v>6243</v>
      </c>
      <c r="E4464" s="4">
        <v>30</v>
      </c>
      <c r="F4464" s="4">
        <v>113400</v>
      </c>
      <c r="G4464" s="4">
        <v>11340</v>
      </c>
      <c r="H4464" s="4">
        <v>124740</v>
      </c>
    </row>
    <row r="4465" spans="1:8" ht="15.75">
      <c r="A4465" s="3" t="s">
        <v>16</v>
      </c>
      <c r="B4465" s="2" t="s">
        <v>6244</v>
      </c>
      <c r="C4465" s="2" t="s">
        <v>3968</v>
      </c>
      <c r="D4465" s="2" t="s">
        <v>6245</v>
      </c>
      <c r="E4465" s="4">
        <v>40</v>
      </c>
      <c r="F4465" s="4">
        <v>75600</v>
      </c>
      <c r="G4465" s="4">
        <v>7560</v>
      </c>
      <c r="H4465" s="4">
        <v>83160</v>
      </c>
    </row>
    <row r="4466" spans="1:8" ht="15.75">
      <c r="A4466" s="3" t="s">
        <v>16</v>
      </c>
      <c r="B4466" s="2" t="s">
        <v>6247</v>
      </c>
      <c r="C4466" s="2" t="s">
        <v>4000</v>
      </c>
      <c r="D4466" s="2" t="s">
        <v>6248</v>
      </c>
      <c r="E4466" s="4">
        <v>10</v>
      </c>
      <c r="F4466" s="4">
        <v>19800</v>
      </c>
      <c r="G4466" s="4">
        <v>1980</v>
      </c>
      <c r="H4466" s="4">
        <v>21780</v>
      </c>
    </row>
    <row r="4467" spans="1:8" ht="15.75">
      <c r="A4467" s="3" t="s">
        <v>16</v>
      </c>
      <c r="B4467" s="2" t="s">
        <v>6287</v>
      </c>
      <c r="C4467" s="2" t="s">
        <v>4496</v>
      </c>
      <c r="D4467" s="2" t="s">
        <v>4498</v>
      </c>
      <c r="E4467" s="4">
        <v>1</v>
      </c>
      <c r="F4467" s="4">
        <v>255</v>
      </c>
      <c r="G4467" s="4">
        <v>25</v>
      </c>
      <c r="H4467" s="4">
        <v>280</v>
      </c>
    </row>
    <row r="4468" spans="1:8" ht="15.75">
      <c r="A4468" s="3" t="s">
        <v>16</v>
      </c>
      <c r="B4468" s="2" t="s">
        <v>6254</v>
      </c>
      <c r="C4468" s="2" t="s">
        <v>6255</v>
      </c>
      <c r="D4468" s="2"/>
      <c r="E4468" s="4">
        <v>28</v>
      </c>
      <c r="F4468" s="4">
        <v>252000</v>
      </c>
      <c r="G4468" s="4">
        <v>25200</v>
      </c>
      <c r="H4468" s="4">
        <v>277200</v>
      </c>
    </row>
    <row r="4469" spans="1:8" ht="15.75">
      <c r="A4469" s="3" t="s">
        <v>16</v>
      </c>
      <c r="B4469" s="2" t="s">
        <v>6256</v>
      </c>
      <c r="C4469" s="2" t="s">
        <v>6257</v>
      </c>
      <c r="D4469" s="2"/>
      <c r="E4469" s="4">
        <v>29</v>
      </c>
      <c r="F4469" s="4">
        <v>290000</v>
      </c>
      <c r="G4469" s="4">
        <v>29000</v>
      </c>
      <c r="H4469" s="4">
        <v>319000</v>
      </c>
    </row>
    <row r="4470" spans="1:8" ht="15.75">
      <c r="A4470" s="3" t="s">
        <v>16</v>
      </c>
      <c r="B4470" s="2" t="s">
        <v>6384</v>
      </c>
      <c r="C4470" s="2" t="s">
        <v>6385</v>
      </c>
      <c r="D4470" s="2" t="s">
        <v>6386</v>
      </c>
      <c r="E4470" s="4">
        <v>1</v>
      </c>
      <c r="F4470" s="4">
        <v>389500</v>
      </c>
      <c r="G4470" s="4">
        <v>38950</v>
      </c>
      <c r="H4470" s="4">
        <v>428450</v>
      </c>
    </row>
    <row r="4471" spans="1:8" ht="15.75">
      <c r="A4471" s="3" t="s">
        <v>16</v>
      </c>
      <c r="B4471" s="2" t="s">
        <v>6293</v>
      </c>
      <c r="C4471" s="2" t="s">
        <v>6294</v>
      </c>
      <c r="D4471" s="2" t="s">
        <v>6295</v>
      </c>
      <c r="E4471" s="4"/>
      <c r="F4471" s="4"/>
      <c r="G4471" s="4"/>
      <c r="H4471" s="4"/>
    </row>
    <row r="4472" spans="1:8" ht="15.75">
      <c r="A4472" s="3" t="s">
        <v>16</v>
      </c>
      <c r="B4472" s="2" t="s">
        <v>6286</v>
      </c>
      <c r="C4472" s="2" t="s">
        <v>6194</v>
      </c>
      <c r="D4472" s="2" t="s">
        <v>6195</v>
      </c>
      <c r="E4472" s="4">
        <v>25</v>
      </c>
      <c r="F4472" s="4">
        <v>219091</v>
      </c>
      <c r="G4472" s="4">
        <v>21909</v>
      </c>
      <c r="H4472" s="4">
        <v>241000</v>
      </c>
    </row>
    <row r="4473" spans="1:8" ht="15.75">
      <c r="A4473" s="3" t="s">
        <v>16</v>
      </c>
      <c r="B4473" s="2" t="s">
        <v>6265</v>
      </c>
      <c r="C4473" s="2" t="s">
        <v>6197</v>
      </c>
      <c r="D4473" s="2" t="s">
        <v>6198</v>
      </c>
      <c r="E4473" s="4">
        <v>2</v>
      </c>
      <c r="F4473" s="4">
        <v>77490</v>
      </c>
      <c r="G4473" s="4">
        <v>7750</v>
      </c>
      <c r="H4473" s="4">
        <v>85240</v>
      </c>
    </row>
    <row r="4474" spans="1:8" ht="15.75">
      <c r="A4474" s="3" t="s">
        <v>16</v>
      </c>
      <c r="B4474" s="2" t="s">
        <v>6270</v>
      </c>
      <c r="C4474" s="2" t="s">
        <v>6271</v>
      </c>
      <c r="D4474" s="2" t="s">
        <v>5139</v>
      </c>
      <c r="E4474" s="4">
        <v>50</v>
      </c>
      <c r="F4474" s="4">
        <v>1500</v>
      </c>
      <c r="G4474" s="4">
        <v>150</v>
      </c>
      <c r="H4474" s="4">
        <v>1650</v>
      </c>
    </row>
    <row r="4475" spans="1:8" ht="15.75">
      <c r="A4475" s="3" t="s">
        <v>17</v>
      </c>
      <c r="B4475" s="2" t="s">
        <v>7</v>
      </c>
      <c r="C4475" s="2" t="s">
        <v>5</v>
      </c>
      <c r="D4475" s="2" t="s">
        <v>8</v>
      </c>
      <c r="E4475" s="4">
        <v>12500</v>
      </c>
      <c r="F4475" s="4">
        <v>4412500</v>
      </c>
      <c r="G4475" s="4">
        <v>441250</v>
      </c>
      <c r="H4475" s="4">
        <v>4853750</v>
      </c>
    </row>
    <row r="4476" spans="1:8" ht="15.75">
      <c r="A4476" s="3" t="s">
        <v>17</v>
      </c>
      <c r="B4476" s="2" t="s">
        <v>24</v>
      </c>
      <c r="C4476" s="2" t="s">
        <v>20</v>
      </c>
      <c r="D4476" s="2" t="s">
        <v>25</v>
      </c>
      <c r="E4476" s="4">
        <v>10176</v>
      </c>
      <c r="F4476" s="4">
        <v>4262200</v>
      </c>
      <c r="G4476" s="4">
        <v>426220</v>
      </c>
      <c r="H4476" s="4">
        <v>4688420</v>
      </c>
    </row>
    <row r="4477" spans="1:8" ht="15.75">
      <c r="A4477" s="3" t="s">
        <v>17</v>
      </c>
      <c r="B4477" s="2" t="s">
        <v>27</v>
      </c>
      <c r="C4477" s="2" t="s">
        <v>26</v>
      </c>
      <c r="D4477" s="2" t="s">
        <v>28</v>
      </c>
      <c r="E4477" s="4">
        <v>200</v>
      </c>
      <c r="F4477" s="4">
        <v>30000</v>
      </c>
      <c r="G4477" s="4">
        <v>3000</v>
      </c>
      <c r="H4477" s="4">
        <v>33000</v>
      </c>
    </row>
    <row r="4478" spans="1:8" ht="15.75">
      <c r="A4478" s="3" t="s">
        <v>17</v>
      </c>
      <c r="B4478" s="2" t="s">
        <v>30</v>
      </c>
      <c r="C4478" s="2" t="s">
        <v>29</v>
      </c>
      <c r="D4478" s="2"/>
      <c r="E4478" s="4">
        <v>550</v>
      </c>
      <c r="F4478" s="4">
        <v>495000</v>
      </c>
      <c r="G4478" s="4">
        <v>49500</v>
      </c>
      <c r="H4478" s="4">
        <v>544500</v>
      </c>
    </row>
    <row r="4479" spans="1:8" ht="15.75">
      <c r="A4479" s="3" t="s">
        <v>17</v>
      </c>
      <c r="B4479" s="2" t="s">
        <v>32</v>
      </c>
      <c r="C4479" s="2" t="s">
        <v>31</v>
      </c>
      <c r="D4479" s="2"/>
      <c r="E4479" s="4">
        <v>630</v>
      </c>
      <c r="F4479" s="4">
        <v>836500</v>
      </c>
      <c r="G4479" s="4">
        <v>83650</v>
      </c>
      <c r="H4479" s="4">
        <v>920150</v>
      </c>
    </row>
    <row r="4480" spans="1:8" ht="15.75">
      <c r="A4480" s="3" t="s">
        <v>17</v>
      </c>
      <c r="B4480" s="2" t="s">
        <v>34</v>
      </c>
      <c r="C4480" s="2" t="s">
        <v>33</v>
      </c>
      <c r="D4480" s="2" t="s">
        <v>35</v>
      </c>
      <c r="E4480" s="4">
        <v>50</v>
      </c>
      <c r="F4480" s="4"/>
      <c r="G4480" s="4"/>
      <c r="H4480" s="4"/>
    </row>
    <row r="4481" spans="1:8" ht="15.75">
      <c r="A4481" s="3" t="s">
        <v>17</v>
      </c>
      <c r="B4481" s="2" t="s">
        <v>37</v>
      </c>
      <c r="C4481" s="2" t="s">
        <v>36</v>
      </c>
      <c r="D4481" s="2"/>
      <c r="E4481" s="4">
        <v>200</v>
      </c>
      <c r="F4481" s="4">
        <v>180000</v>
      </c>
      <c r="G4481" s="4">
        <v>18000</v>
      </c>
      <c r="H4481" s="4">
        <v>198000</v>
      </c>
    </row>
    <row r="4482" spans="1:8" ht="15.75">
      <c r="A4482" s="3" t="s">
        <v>17</v>
      </c>
      <c r="B4482" s="2" t="s">
        <v>39</v>
      </c>
      <c r="C4482" s="2" t="s">
        <v>38</v>
      </c>
      <c r="D4482" s="2"/>
      <c r="E4482" s="4">
        <v>325</v>
      </c>
      <c r="F4482" s="4">
        <v>130000</v>
      </c>
      <c r="G4482" s="4">
        <v>13000</v>
      </c>
      <c r="H4482" s="4">
        <v>143000</v>
      </c>
    </row>
    <row r="4483" spans="1:8" ht="15.75">
      <c r="A4483" s="3" t="s">
        <v>17</v>
      </c>
      <c r="B4483" s="2" t="s">
        <v>46</v>
      </c>
      <c r="C4483" s="2" t="s">
        <v>45</v>
      </c>
      <c r="D4483" s="2"/>
      <c r="E4483" s="4">
        <v>100</v>
      </c>
      <c r="F4483" s="4">
        <v>83700</v>
      </c>
      <c r="G4483" s="4">
        <v>8370</v>
      </c>
      <c r="H4483" s="4">
        <v>92070</v>
      </c>
    </row>
    <row r="4484" spans="1:8" ht="15.75">
      <c r="A4484" s="3" t="s">
        <v>17</v>
      </c>
      <c r="B4484" s="2" t="s">
        <v>55</v>
      </c>
      <c r="C4484" s="2" t="s">
        <v>50</v>
      </c>
      <c r="D4484" s="2" t="s">
        <v>56</v>
      </c>
      <c r="E4484" s="4">
        <v>230</v>
      </c>
      <c r="F4484" s="4">
        <v>943000</v>
      </c>
      <c r="G4484" s="4">
        <v>94300</v>
      </c>
      <c r="H4484" s="4">
        <v>1037300</v>
      </c>
    </row>
    <row r="4485" spans="1:8" ht="15.75">
      <c r="A4485" s="3" t="s">
        <v>17</v>
      </c>
      <c r="B4485" s="2" t="s">
        <v>63</v>
      </c>
      <c r="C4485" s="2" t="s">
        <v>62</v>
      </c>
      <c r="D4485" s="2" t="s">
        <v>52</v>
      </c>
      <c r="E4485" s="4">
        <v>15</v>
      </c>
      <c r="F4485" s="4">
        <v>76500</v>
      </c>
      <c r="G4485" s="4">
        <v>7650</v>
      </c>
      <c r="H4485" s="4">
        <v>84150</v>
      </c>
    </row>
    <row r="4486" spans="1:8" ht="15.75">
      <c r="A4486" s="3" t="s">
        <v>17</v>
      </c>
      <c r="B4486" s="2" t="s">
        <v>67</v>
      </c>
      <c r="C4486" s="2" t="s">
        <v>62</v>
      </c>
      <c r="D4486" s="2" t="s">
        <v>68</v>
      </c>
      <c r="E4486" s="4">
        <v>6</v>
      </c>
      <c r="F4486" s="4">
        <v>144000</v>
      </c>
      <c r="G4486" s="4">
        <v>14400</v>
      </c>
      <c r="H4486" s="4">
        <v>158400</v>
      </c>
    </row>
    <row r="4487" spans="1:8" ht="15.75">
      <c r="A4487" s="3" t="s">
        <v>17</v>
      </c>
      <c r="B4487" s="2" t="s">
        <v>72</v>
      </c>
      <c r="C4487" s="2" t="s">
        <v>69</v>
      </c>
      <c r="D4487" s="2" t="s">
        <v>73</v>
      </c>
      <c r="E4487" s="4">
        <v>60</v>
      </c>
      <c r="F4487" s="4">
        <v>189600</v>
      </c>
      <c r="G4487" s="4">
        <v>18960</v>
      </c>
      <c r="H4487" s="4">
        <v>208560</v>
      </c>
    </row>
    <row r="4488" spans="1:8" ht="15.75">
      <c r="A4488" s="3" t="s">
        <v>17</v>
      </c>
      <c r="B4488" s="2" t="s">
        <v>82</v>
      </c>
      <c r="C4488" s="2" t="s">
        <v>69</v>
      </c>
      <c r="D4488" s="2" t="s">
        <v>83</v>
      </c>
      <c r="E4488" s="4">
        <v>50</v>
      </c>
      <c r="F4488" s="4">
        <v>205000</v>
      </c>
      <c r="G4488" s="4">
        <v>20500</v>
      </c>
      <c r="H4488" s="4">
        <v>225500</v>
      </c>
    </row>
    <row r="4489" spans="1:8" ht="15.75">
      <c r="A4489" s="3" t="s">
        <v>17</v>
      </c>
      <c r="B4489" s="2" t="s">
        <v>100</v>
      </c>
      <c r="C4489" s="2" t="s">
        <v>50</v>
      </c>
      <c r="D4489" s="2" t="s">
        <v>73</v>
      </c>
      <c r="E4489" s="4">
        <v>200</v>
      </c>
      <c r="F4489" s="4">
        <v>660000</v>
      </c>
      <c r="G4489" s="4">
        <v>66000</v>
      </c>
      <c r="H4489" s="4">
        <v>726000</v>
      </c>
    </row>
    <row r="4490" spans="1:8" ht="15.75">
      <c r="A4490" s="3" t="s">
        <v>17</v>
      </c>
      <c r="B4490" s="2" t="s">
        <v>108</v>
      </c>
      <c r="C4490" s="2" t="s">
        <v>106</v>
      </c>
      <c r="D4490" s="2" t="s">
        <v>75</v>
      </c>
      <c r="E4490" s="4">
        <v>2</v>
      </c>
      <c r="F4490" s="4">
        <v>20200</v>
      </c>
      <c r="G4490" s="4">
        <v>2020</v>
      </c>
      <c r="H4490" s="4">
        <v>22220</v>
      </c>
    </row>
    <row r="4491" spans="1:8" ht="15.75">
      <c r="A4491" s="3" t="s">
        <v>17</v>
      </c>
      <c r="B4491" s="2" t="s">
        <v>117</v>
      </c>
      <c r="C4491" s="2" t="s">
        <v>118</v>
      </c>
      <c r="D4491" s="2" t="s">
        <v>113</v>
      </c>
      <c r="E4491" s="4">
        <v>11000</v>
      </c>
      <c r="F4491" s="4">
        <v>2508000</v>
      </c>
      <c r="G4491" s="4">
        <v>250800</v>
      </c>
      <c r="H4491" s="4">
        <v>2758800</v>
      </c>
    </row>
    <row r="4492" spans="1:8" ht="15.75">
      <c r="A4492" s="3" t="s">
        <v>17</v>
      </c>
      <c r="B4492" s="2" t="s">
        <v>120</v>
      </c>
      <c r="C4492" s="2" t="s">
        <v>119</v>
      </c>
      <c r="D4492" s="2" t="s">
        <v>113</v>
      </c>
      <c r="E4492" s="4">
        <v>3000</v>
      </c>
      <c r="F4492" s="4">
        <v>981000</v>
      </c>
      <c r="G4492" s="4">
        <v>98100</v>
      </c>
      <c r="H4492" s="4">
        <v>1079100</v>
      </c>
    </row>
    <row r="4493" spans="1:8" ht="15.75">
      <c r="A4493" s="3" t="s">
        <v>17</v>
      </c>
      <c r="B4493" s="2" t="s">
        <v>122</v>
      </c>
      <c r="C4493" s="2" t="s">
        <v>121</v>
      </c>
      <c r="D4493" s="2"/>
      <c r="E4493" s="4">
        <v>1000</v>
      </c>
      <c r="F4493" s="4">
        <v>418000</v>
      </c>
      <c r="G4493" s="4">
        <v>41800</v>
      </c>
      <c r="H4493" s="4">
        <v>459800</v>
      </c>
    </row>
    <row r="4494" spans="1:8" ht="15.75">
      <c r="A4494" s="3" t="s">
        <v>17</v>
      </c>
      <c r="B4494" s="2" t="s">
        <v>124</v>
      </c>
      <c r="C4494" s="2" t="s">
        <v>123</v>
      </c>
      <c r="D4494" s="2" t="s">
        <v>90</v>
      </c>
      <c r="E4494" s="4">
        <v>5</v>
      </c>
      <c r="F4494" s="4">
        <v>39900</v>
      </c>
      <c r="G4494" s="4">
        <v>3990</v>
      </c>
      <c r="H4494" s="4">
        <v>43890</v>
      </c>
    </row>
    <row r="4495" spans="1:8" ht="15.75">
      <c r="A4495" s="3" t="s">
        <v>17</v>
      </c>
      <c r="B4495" s="2" t="s">
        <v>125</v>
      </c>
      <c r="C4495" s="2" t="s">
        <v>106</v>
      </c>
      <c r="D4495" s="2" t="s">
        <v>54</v>
      </c>
      <c r="E4495" s="4">
        <v>1</v>
      </c>
      <c r="F4495" s="4">
        <v>7600</v>
      </c>
      <c r="G4495" s="4">
        <v>760</v>
      </c>
      <c r="H4495" s="4">
        <v>8360</v>
      </c>
    </row>
    <row r="4496" spans="1:8" ht="15.75">
      <c r="A4496" s="3" t="s">
        <v>17</v>
      </c>
      <c r="B4496" s="2" t="s">
        <v>137</v>
      </c>
      <c r="C4496" s="2" t="s">
        <v>128</v>
      </c>
      <c r="D4496" s="2" t="s">
        <v>136</v>
      </c>
      <c r="E4496" s="4">
        <v>20</v>
      </c>
      <c r="F4496" s="4">
        <v>240000</v>
      </c>
      <c r="G4496" s="4">
        <v>24000</v>
      </c>
      <c r="H4496" s="4">
        <v>264000</v>
      </c>
    </row>
    <row r="4497" spans="1:8" ht="15.75">
      <c r="A4497" s="3" t="s">
        <v>17</v>
      </c>
      <c r="B4497" s="2" t="s">
        <v>139</v>
      </c>
      <c r="C4497" s="2" t="s">
        <v>138</v>
      </c>
      <c r="D4497" s="2" t="s">
        <v>136</v>
      </c>
      <c r="E4497" s="4">
        <v>4</v>
      </c>
      <c r="F4497" s="4">
        <v>74000</v>
      </c>
      <c r="G4497" s="4">
        <v>7400</v>
      </c>
      <c r="H4497" s="4">
        <v>81400</v>
      </c>
    </row>
    <row r="4498" spans="1:8" ht="15.75">
      <c r="A4498" s="3" t="s">
        <v>17</v>
      </c>
      <c r="B4498" s="2" t="s">
        <v>166</v>
      </c>
      <c r="C4498" s="2" t="s">
        <v>96</v>
      </c>
      <c r="D4498" s="2" t="s">
        <v>167</v>
      </c>
      <c r="E4498" s="4">
        <v>30</v>
      </c>
      <c r="F4498" s="4">
        <v>240000</v>
      </c>
      <c r="G4498" s="4">
        <v>24000</v>
      </c>
      <c r="H4498" s="4">
        <v>264000</v>
      </c>
    </row>
    <row r="4499" spans="1:8" ht="15.75">
      <c r="A4499" s="3" t="s">
        <v>17</v>
      </c>
      <c r="B4499" s="2" t="s">
        <v>171</v>
      </c>
      <c r="C4499" s="2" t="s">
        <v>138</v>
      </c>
      <c r="D4499" s="2" t="s">
        <v>172</v>
      </c>
      <c r="E4499" s="4">
        <v>50</v>
      </c>
      <c r="F4499" s="4">
        <v>475000</v>
      </c>
      <c r="G4499" s="4">
        <v>47500</v>
      </c>
      <c r="H4499" s="4">
        <v>522500</v>
      </c>
    </row>
    <row r="4500" spans="1:8" ht="15.75">
      <c r="A4500" s="3" t="s">
        <v>17</v>
      </c>
      <c r="B4500" s="2" t="s">
        <v>180</v>
      </c>
      <c r="C4500" s="2" t="s">
        <v>138</v>
      </c>
      <c r="D4500" s="2" t="s">
        <v>179</v>
      </c>
      <c r="E4500" s="4">
        <v>50</v>
      </c>
      <c r="F4500" s="4">
        <v>475000</v>
      </c>
      <c r="G4500" s="4">
        <v>47500</v>
      </c>
      <c r="H4500" s="4">
        <v>522500</v>
      </c>
    </row>
    <row r="4501" spans="1:8" ht="15.75">
      <c r="A4501" s="3" t="s">
        <v>17</v>
      </c>
      <c r="B4501" s="2" t="s">
        <v>183</v>
      </c>
      <c r="C4501" s="2" t="s">
        <v>62</v>
      </c>
      <c r="D4501" s="2" t="s">
        <v>184</v>
      </c>
      <c r="E4501" s="4">
        <v>30</v>
      </c>
      <c r="F4501" s="4">
        <v>99000</v>
      </c>
      <c r="G4501" s="4">
        <v>9900</v>
      </c>
      <c r="H4501" s="4">
        <v>108900</v>
      </c>
    </row>
    <row r="4502" spans="1:8" ht="15.75">
      <c r="A4502" s="3" t="s">
        <v>17</v>
      </c>
      <c r="B4502" s="2" t="s">
        <v>216</v>
      </c>
      <c r="C4502" s="2" t="s">
        <v>189</v>
      </c>
      <c r="D4502" s="2" t="s">
        <v>104</v>
      </c>
      <c r="E4502" s="4">
        <v>50</v>
      </c>
      <c r="F4502" s="4">
        <v>625000</v>
      </c>
      <c r="G4502" s="4">
        <v>62500</v>
      </c>
      <c r="H4502" s="4">
        <v>687500</v>
      </c>
    </row>
    <row r="4503" spans="1:8" ht="15.75">
      <c r="A4503" s="3" t="s">
        <v>17</v>
      </c>
      <c r="B4503" s="2" t="s">
        <v>217</v>
      </c>
      <c r="C4503" s="2" t="s">
        <v>149</v>
      </c>
      <c r="D4503" s="2" t="s">
        <v>184</v>
      </c>
      <c r="E4503" s="4">
        <v>65</v>
      </c>
      <c r="F4503" s="4">
        <v>442000</v>
      </c>
      <c r="G4503" s="4">
        <v>44200</v>
      </c>
      <c r="H4503" s="4">
        <v>486200</v>
      </c>
    </row>
    <row r="4504" spans="1:8" ht="15.75">
      <c r="A4504" s="3" t="s">
        <v>17</v>
      </c>
      <c r="B4504" s="2" t="s">
        <v>218</v>
      </c>
      <c r="C4504" s="2" t="s">
        <v>189</v>
      </c>
      <c r="D4504" s="2" t="s">
        <v>83</v>
      </c>
      <c r="E4504" s="4">
        <v>50</v>
      </c>
      <c r="F4504" s="4">
        <v>465000</v>
      </c>
      <c r="G4504" s="4">
        <v>46500</v>
      </c>
      <c r="H4504" s="4">
        <v>511500</v>
      </c>
    </row>
    <row r="4505" spans="1:8" ht="15.75">
      <c r="A4505" s="3" t="s">
        <v>17</v>
      </c>
      <c r="B4505" s="2" t="s">
        <v>219</v>
      </c>
      <c r="C4505" s="2" t="s">
        <v>96</v>
      </c>
      <c r="D4505" s="2" t="s">
        <v>220</v>
      </c>
      <c r="E4505" s="4">
        <v>1</v>
      </c>
      <c r="F4505" s="4">
        <v>133200</v>
      </c>
      <c r="G4505" s="4">
        <v>13320</v>
      </c>
      <c r="H4505" s="4">
        <v>146520</v>
      </c>
    </row>
    <row r="4506" spans="1:8" ht="15.75">
      <c r="A4506" s="3" t="s">
        <v>17</v>
      </c>
      <c r="B4506" s="2" t="s">
        <v>225</v>
      </c>
      <c r="C4506" s="2" t="s">
        <v>223</v>
      </c>
      <c r="D4506" s="2" t="s">
        <v>75</v>
      </c>
      <c r="E4506" s="4">
        <v>13</v>
      </c>
      <c r="F4506" s="4">
        <v>241800</v>
      </c>
      <c r="G4506" s="4">
        <v>24180</v>
      </c>
      <c r="H4506" s="4">
        <v>265980</v>
      </c>
    </row>
    <row r="4507" spans="1:8" ht="15.75">
      <c r="A4507" s="3" t="s">
        <v>17</v>
      </c>
      <c r="B4507" s="2" t="s">
        <v>228</v>
      </c>
      <c r="C4507" s="2" t="s">
        <v>223</v>
      </c>
      <c r="D4507" s="2" t="s">
        <v>78</v>
      </c>
      <c r="E4507" s="4">
        <v>2</v>
      </c>
      <c r="F4507" s="4">
        <v>49400</v>
      </c>
      <c r="G4507" s="4">
        <v>4940</v>
      </c>
      <c r="H4507" s="4">
        <v>54340</v>
      </c>
    </row>
    <row r="4508" spans="1:8" ht="15.75">
      <c r="A4508" s="3" t="s">
        <v>17</v>
      </c>
      <c r="B4508" s="2" t="s">
        <v>231</v>
      </c>
      <c r="C4508" s="2" t="s">
        <v>223</v>
      </c>
      <c r="D4508" s="2" t="s">
        <v>83</v>
      </c>
      <c r="E4508" s="4">
        <v>10</v>
      </c>
      <c r="F4508" s="4">
        <v>75000</v>
      </c>
      <c r="G4508" s="4">
        <v>7500</v>
      </c>
      <c r="H4508" s="4">
        <v>82500</v>
      </c>
    </row>
    <row r="4509" spans="1:8" ht="15.75">
      <c r="A4509" s="3" t="s">
        <v>17</v>
      </c>
      <c r="B4509" s="2" t="s">
        <v>246</v>
      </c>
      <c r="C4509" s="2" t="s">
        <v>236</v>
      </c>
      <c r="D4509" s="2" t="s">
        <v>78</v>
      </c>
      <c r="E4509" s="4">
        <v>12</v>
      </c>
      <c r="F4509" s="4">
        <v>98400</v>
      </c>
      <c r="G4509" s="4">
        <v>9840</v>
      </c>
      <c r="H4509" s="4">
        <v>108240</v>
      </c>
    </row>
    <row r="4510" spans="1:8" ht="15.75">
      <c r="A4510" s="3" t="s">
        <v>17</v>
      </c>
      <c r="B4510" s="2" t="s">
        <v>248</v>
      </c>
      <c r="C4510" s="2" t="s">
        <v>247</v>
      </c>
      <c r="D4510" s="2"/>
      <c r="E4510" s="4">
        <v>3</v>
      </c>
      <c r="F4510" s="4">
        <v>12000</v>
      </c>
      <c r="G4510" s="4">
        <v>1200</v>
      </c>
      <c r="H4510" s="4">
        <v>13200</v>
      </c>
    </row>
    <row r="4511" spans="1:8" ht="15.75">
      <c r="A4511" s="3" t="s">
        <v>17</v>
      </c>
      <c r="B4511" s="2" t="s">
        <v>285</v>
      </c>
      <c r="C4511" s="2" t="s">
        <v>264</v>
      </c>
      <c r="D4511" s="2" t="s">
        <v>56</v>
      </c>
      <c r="E4511" s="4">
        <v>50</v>
      </c>
      <c r="F4511" s="4">
        <v>130300</v>
      </c>
      <c r="G4511" s="4">
        <v>13030</v>
      </c>
      <c r="H4511" s="4">
        <v>143330</v>
      </c>
    </row>
    <row r="4512" spans="1:8" ht="15.75">
      <c r="A4512" s="3" t="s">
        <v>17</v>
      </c>
      <c r="B4512" s="2" t="s">
        <v>293</v>
      </c>
      <c r="C4512" s="2" t="s">
        <v>264</v>
      </c>
      <c r="D4512" s="2" t="s">
        <v>99</v>
      </c>
      <c r="E4512" s="4">
        <v>150</v>
      </c>
      <c r="F4512" s="4">
        <v>573750</v>
      </c>
      <c r="G4512" s="4">
        <v>57375</v>
      </c>
      <c r="H4512" s="4">
        <v>631125</v>
      </c>
    </row>
    <row r="4513" spans="1:8" ht="15.75">
      <c r="A4513" s="3" t="s">
        <v>17</v>
      </c>
      <c r="B4513" s="2" t="s">
        <v>306</v>
      </c>
      <c r="C4513" s="2" t="s">
        <v>299</v>
      </c>
      <c r="D4513" s="2" t="s">
        <v>102</v>
      </c>
      <c r="E4513" s="4">
        <v>4</v>
      </c>
      <c r="F4513" s="4">
        <v>18800</v>
      </c>
      <c r="G4513" s="4">
        <v>1880</v>
      </c>
      <c r="H4513" s="4">
        <v>20680</v>
      </c>
    </row>
    <row r="4514" spans="1:8" ht="15.75">
      <c r="A4514" s="3" t="s">
        <v>17</v>
      </c>
      <c r="B4514" s="2" t="s">
        <v>308</v>
      </c>
      <c r="C4514" s="2" t="s">
        <v>307</v>
      </c>
      <c r="D4514" s="2" t="s">
        <v>184</v>
      </c>
      <c r="E4514" s="4">
        <v>3</v>
      </c>
      <c r="F4514" s="4">
        <v>12000</v>
      </c>
      <c r="G4514" s="4">
        <v>1200</v>
      </c>
      <c r="H4514" s="4">
        <v>13200</v>
      </c>
    </row>
    <row r="4515" spans="1:8" ht="15.75">
      <c r="A4515" s="3" t="s">
        <v>17</v>
      </c>
      <c r="B4515" s="2" t="s">
        <v>321</v>
      </c>
      <c r="C4515" s="2" t="s">
        <v>318</v>
      </c>
      <c r="D4515" s="2" t="s">
        <v>68</v>
      </c>
      <c r="E4515" s="4">
        <v>1</v>
      </c>
      <c r="F4515" s="4">
        <v>11855</v>
      </c>
      <c r="G4515" s="4">
        <v>1186</v>
      </c>
      <c r="H4515" s="4">
        <v>13041</v>
      </c>
    </row>
    <row r="4516" spans="1:8" ht="15.75">
      <c r="A4516" s="3" t="s">
        <v>17</v>
      </c>
      <c r="B4516" s="2" t="s">
        <v>370</v>
      </c>
      <c r="C4516" s="2" t="s">
        <v>369</v>
      </c>
      <c r="D4516" s="2" t="s">
        <v>371</v>
      </c>
      <c r="E4516" s="4">
        <v>1</v>
      </c>
      <c r="F4516" s="4">
        <v>5075</v>
      </c>
      <c r="G4516" s="4">
        <v>508</v>
      </c>
      <c r="H4516" s="4">
        <v>5583</v>
      </c>
    </row>
    <row r="4517" spans="1:8" ht="15.75">
      <c r="A4517" s="3" t="s">
        <v>17</v>
      </c>
      <c r="B4517" s="2" t="s">
        <v>373</v>
      </c>
      <c r="C4517" s="2" t="s">
        <v>372</v>
      </c>
      <c r="D4517" s="2" t="s">
        <v>374</v>
      </c>
      <c r="E4517" s="4">
        <v>1</v>
      </c>
      <c r="F4517" s="4">
        <v>5595</v>
      </c>
      <c r="G4517" s="4">
        <v>560</v>
      </c>
      <c r="H4517" s="4">
        <v>6155</v>
      </c>
    </row>
    <row r="4518" spans="1:8" ht="15.75">
      <c r="A4518" s="3" t="s">
        <v>17</v>
      </c>
      <c r="B4518" s="2" t="s">
        <v>376</v>
      </c>
      <c r="C4518" s="2" t="s">
        <v>375</v>
      </c>
      <c r="D4518" s="2" t="s">
        <v>377</v>
      </c>
      <c r="E4518" s="4">
        <v>1</v>
      </c>
      <c r="F4518" s="4">
        <v>4425</v>
      </c>
      <c r="G4518" s="4">
        <v>443</v>
      </c>
      <c r="H4518" s="4">
        <v>4868</v>
      </c>
    </row>
    <row r="4519" spans="1:8" ht="15.75">
      <c r="A4519" s="3" t="s">
        <v>17</v>
      </c>
      <c r="B4519" s="2" t="s">
        <v>434</v>
      </c>
      <c r="C4519" s="2" t="s">
        <v>312</v>
      </c>
      <c r="D4519" s="2" t="s">
        <v>90</v>
      </c>
      <c r="E4519" s="4">
        <v>2</v>
      </c>
      <c r="F4519" s="4">
        <v>26200</v>
      </c>
      <c r="G4519" s="4">
        <v>2620</v>
      </c>
      <c r="H4519" s="4">
        <v>28820</v>
      </c>
    </row>
    <row r="4520" spans="1:8" ht="15.75">
      <c r="A4520" s="3" t="s">
        <v>17</v>
      </c>
      <c r="B4520" s="2" t="s">
        <v>456</v>
      </c>
      <c r="C4520" s="2" t="s">
        <v>455</v>
      </c>
      <c r="D4520" s="2"/>
      <c r="E4520" s="4">
        <v>16</v>
      </c>
      <c r="F4520" s="4">
        <v>216200</v>
      </c>
      <c r="G4520" s="4">
        <v>21620</v>
      </c>
      <c r="H4520" s="4">
        <v>237820</v>
      </c>
    </row>
    <row r="4521" spans="1:8" ht="15.75">
      <c r="A4521" s="3" t="s">
        <v>17</v>
      </c>
      <c r="B4521" s="2" t="s">
        <v>458</v>
      </c>
      <c r="C4521" s="2" t="s">
        <v>457</v>
      </c>
      <c r="D4521" s="2"/>
      <c r="E4521" s="4">
        <v>6</v>
      </c>
      <c r="F4521" s="4">
        <v>97200</v>
      </c>
      <c r="G4521" s="4">
        <v>9720</v>
      </c>
      <c r="H4521" s="4">
        <v>106920</v>
      </c>
    </row>
    <row r="4522" spans="1:8" ht="15.75">
      <c r="A4522" s="3" t="s">
        <v>17</v>
      </c>
      <c r="B4522" s="2" t="s">
        <v>464</v>
      </c>
      <c r="C4522" s="2" t="s">
        <v>463</v>
      </c>
      <c r="D4522" s="2"/>
      <c r="E4522" s="4">
        <v>6</v>
      </c>
      <c r="F4522" s="4">
        <v>33000</v>
      </c>
      <c r="G4522" s="4">
        <v>3300</v>
      </c>
      <c r="H4522" s="4">
        <v>36300</v>
      </c>
    </row>
    <row r="4523" spans="1:8" ht="15.75">
      <c r="A4523" s="3" t="s">
        <v>17</v>
      </c>
      <c r="B4523" s="2" t="s">
        <v>468</v>
      </c>
      <c r="C4523" s="2" t="s">
        <v>467</v>
      </c>
      <c r="D4523" s="2"/>
      <c r="E4523" s="4">
        <v>16</v>
      </c>
      <c r="F4523" s="4">
        <v>97000</v>
      </c>
      <c r="G4523" s="4">
        <v>9700</v>
      </c>
      <c r="H4523" s="4">
        <v>106700</v>
      </c>
    </row>
    <row r="4524" spans="1:8" ht="15.75">
      <c r="A4524" s="3" t="s">
        <v>17</v>
      </c>
      <c r="B4524" s="2" t="s">
        <v>476</v>
      </c>
      <c r="C4524" s="2" t="s">
        <v>475</v>
      </c>
      <c r="D4524" s="2" t="s">
        <v>477</v>
      </c>
      <c r="E4524" s="4">
        <v>936</v>
      </c>
      <c r="F4524" s="4">
        <v>4987944</v>
      </c>
      <c r="G4524" s="4">
        <v>498794</v>
      </c>
      <c r="H4524" s="4">
        <v>5486738</v>
      </c>
    </row>
    <row r="4525" spans="1:8" ht="15.75">
      <c r="A4525" s="3" t="s">
        <v>17</v>
      </c>
      <c r="B4525" s="2" t="s">
        <v>515</v>
      </c>
      <c r="C4525" s="2" t="s">
        <v>514</v>
      </c>
      <c r="D4525" s="2" t="s">
        <v>516</v>
      </c>
      <c r="E4525" s="4">
        <v>201</v>
      </c>
      <c r="F4525" s="4">
        <v>922890</v>
      </c>
      <c r="G4525" s="4">
        <v>92289</v>
      </c>
      <c r="H4525" s="4">
        <v>1015179</v>
      </c>
    </row>
    <row r="4526" spans="1:8" ht="15.75">
      <c r="A4526" s="3" t="s">
        <v>17</v>
      </c>
      <c r="B4526" s="2" t="s">
        <v>525</v>
      </c>
      <c r="C4526" s="2" t="s">
        <v>524</v>
      </c>
      <c r="D4526" s="2" t="s">
        <v>526</v>
      </c>
      <c r="E4526" s="4">
        <v>137</v>
      </c>
      <c r="F4526" s="4">
        <v>754032</v>
      </c>
      <c r="G4526" s="4">
        <v>75403</v>
      </c>
      <c r="H4526" s="4">
        <v>829435</v>
      </c>
    </row>
    <row r="4527" spans="1:8" ht="15.75">
      <c r="A4527" s="3" t="s">
        <v>17</v>
      </c>
      <c r="B4527" s="2" t="s">
        <v>531</v>
      </c>
      <c r="C4527" s="2" t="s">
        <v>530</v>
      </c>
      <c r="D4527" s="2" t="s">
        <v>532</v>
      </c>
      <c r="E4527" s="4">
        <v>20</v>
      </c>
      <c r="F4527" s="4">
        <v>99740</v>
      </c>
      <c r="G4527" s="4">
        <v>9974</v>
      </c>
      <c r="H4527" s="4">
        <v>109714</v>
      </c>
    </row>
    <row r="4528" spans="1:8" ht="15.75">
      <c r="A4528" s="3" t="s">
        <v>17</v>
      </c>
      <c r="B4528" s="2" t="s">
        <v>534</v>
      </c>
      <c r="C4528" s="2" t="s">
        <v>533</v>
      </c>
      <c r="D4528" s="2" t="s">
        <v>535</v>
      </c>
      <c r="E4528" s="4">
        <v>5</v>
      </c>
      <c r="F4528" s="4">
        <v>11000</v>
      </c>
      <c r="G4528" s="4">
        <v>1100</v>
      </c>
      <c r="H4528" s="4">
        <v>12100</v>
      </c>
    </row>
    <row r="4529" spans="1:8" ht="15.75">
      <c r="A4529" s="3" t="s">
        <v>17</v>
      </c>
      <c r="B4529" s="2" t="s">
        <v>536</v>
      </c>
      <c r="C4529" s="2" t="s">
        <v>355</v>
      </c>
      <c r="D4529" s="2" t="s">
        <v>537</v>
      </c>
      <c r="E4529" s="4">
        <v>449</v>
      </c>
      <c r="F4529" s="4">
        <v>2684058</v>
      </c>
      <c r="G4529" s="4">
        <v>268406</v>
      </c>
      <c r="H4529" s="4">
        <v>2952464</v>
      </c>
    </row>
    <row r="4530" spans="1:8" ht="15.75">
      <c r="A4530" s="3" t="s">
        <v>17</v>
      </c>
      <c r="B4530" s="2" t="s">
        <v>546</v>
      </c>
      <c r="C4530" s="2" t="s">
        <v>545</v>
      </c>
      <c r="D4530" s="2" t="s">
        <v>547</v>
      </c>
      <c r="E4530" s="4">
        <v>38</v>
      </c>
      <c r="F4530" s="4">
        <v>284084</v>
      </c>
      <c r="G4530" s="4">
        <v>28408</v>
      </c>
      <c r="H4530" s="4">
        <v>312492</v>
      </c>
    </row>
    <row r="4531" spans="1:8" ht="15.75">
      <c r="A4531" s="3" t="s">
        <v>17</v>
      </c>
      <c r="B4531" s="2" t="s">
        <v>549</v>
      </c>
      <c r="C4531" s="2" t="s">
        <v>548</v>
      </c>
      <c r="D4531" s="2" t="s">
        <v>550</v>
      </c>
      <c r="E4531" s="4">
        <v>60</v>
      </c>
      <c r="F4531" s="4">
        <v>186300</v>
      </c>
      <c r="G4531" s="4">
        <v>18630</v>
      </c>
      <c r="H4531" s="4">
        <v>204930</v>
      </c>
    </row>
    <row r="4532" spans="1:8" ht="15.75">
      <c r="A4532" s="3" t="s">
        <v>17</v>
      </c>
      <c r="B4532" s="2" t="s">
        <v>552</v>
      </c>
      <c r="C4532" s="2" t="s">
        <v>551</v>
      </c>
      <c r="D4532" s="2" t="s">
        <v>553</v>
      </c>
      <c r="E4532" s="4">
        <v>75</v>
      </c>
      <c r="F4532" s="4">
        <v>633135</v>
      </c>
      <c r="G4532" s="4">
        <v>63314</v>
      </c>
      <c r="H4532" s="4">
        <v>696449</v>
      </c>
    </row>
    <row r="4533" spans="1:8" ht="15.75">
      <c r="A4533" s="3" t="s">
        <v>17</v>
      </c>
      <c r="B4533" s="2" t="s">
        <v>558</v>
      </c>
      <c r="C4533" s="2" t="s">
        <v>557</v>
      </c>
      <c r="D4533" s="2" t="s">
        <v>559</v>
      </c>
      <c r="E4533" s="4">
        <v>10</v>
      </c>
      <c r="F4533" s="4">
        <v>85430</v>
      </c>
      <c r="G4533" s="4">
        <v>8543</v>
      </c>
      <c r="H4533" s="4">
        <v>93973</v>
      </c>
    </row>
    <row r="4534" spans="1:8" ht="15.75">
      <c r="A4534" s="3" t="s">
        <v>17</v>
      </c>
      <c r="B4534" s="2" t="s">
        <v>561</v>
      </c>
      <c r="C4534" s="2" t="s">
        <v>560</v>
      </c>
      <c r="D4534" s="2" t="s">
        <v>562</v>
      </c>
      <c r="E4534" s="4">
        <v>170</v>
      </c>
      <c r="F4534" s="4">
        <v>630700</v>
      </c>
      <c r="G4534" s="4">
        <v>63070</v>
      </c>
      <c r="H4534" s="4">
        <v>693770</v>
      </c>
    </row>
    <row r="4535" spans="1:8" ht="15.75">
      <c r="A4535" s="3" t="s">
        <v>17</v>
      </c>
      <c r="B4535" s="2" t="s">
        <v>564</v>
      </c>
      <c r="C4535" s="2" t="s">
        <v>563</v>
      </c>
      <c r="D4535" s="2" t="s">
        <v>565</v>
      </c>
      <c r="E4535" s="4">
        <v>20</v>
      </c>
      <c r="F4535" s="4">
        <v>24780</v>
      </c>
      <c r="G4535" s="4">
        <v>2478</v>
      </c>
      <c r="H4535" s="4">
        <v>27258</v>
      </c>
    </row>
    <row r="4536" spans="1:8" ht="15.75">
      <c r="A4536" s="3" t="s">
        <v>17</v>
      </c>
      <c r="B4536" s="2" t="s">
        <v>567</v>
      </c>
      <c r="C4536" s="2" t="s">
        <v>566</v>
      </c>
      <c r="D4536" s="2" t="s">
        <v>568</v>
      </c>
      <c r="E4536" s="4">
        <v>25</v>
      </c>
      <c r="F4536" s="4">
        <v>225640</v>
      </c>
      <c r="G4536" s="4">
        <v>22564</v>
      </c>
      <c r="H4536" s="4">
        <v>248204</v>
      </c>
    </row>
    <row r="4537" spans="1:8" ht="15.75">
      <c r="A4537" s="3" t="s">
        <v>17</v>
      </c>
      <c r="B4537" s="2" t="s">
        <v>573</v>
      </c>
      <c r="C4537" s="2" t="s">
        <v>572</v>
      </c>
      <c r="D4537" s="2" t="s">
        <v>574</v>
      </c>
      <c r="E4537" s="4">
        <v>15</v>
      </c>
      <c r="F4537" s="4">
        <v>150000</v>
      </c>
      <c r="G4537" s="4">
        <v>15000</v>
      </c>
      <c r="H4537" s="4">
        <v>165000</v>
      </c>
    </row>
    <row r="4538" spans="1:8" ht="15.75">
      <c r="A4538" s="3" t="s">
        <v>17</v>
      </c>
      <c r="B4538" s="2" t="s">
        <v>576</v>
      </c>
      <c r="C4538" s="2" t="s">
        <v>575</v>
      </c>
      <c r="D4538" s="2" t="s">
        <v>577</v>
      </c>
      <c r="E4538" s="4">
        <v>220</v>
      </c>
      <c r="F4538" s="4">
        <v>987940</v>
      </c>
      <c r="G4538" s="4">
        <v>98794</v>
      </c>
      <c r="H4538" s="4">
        <v>1086734</v>
      </c>
    </row>
    <row r="4539" spans="1:8" ht="15.75">
      <c r="A4539" s="3" t="s">
        <v>17</v>
      </c>
      <c r="B4539" s="2" t="s">
        <v>582</v>
      </c>
      <c r="C4539" s="2" t="s">
        <v>581</v>
      </c>
      <c r="D4539" s="2"/>
      <c r="E4539" s="4">
        <v>50</v>
      </c>
      <c r="F4539" s="4">
        <v>280000</v>
      </c>
      <c r="G4539" s="4">
        <v>28000</v>
      </c>
      <c r="H4539" s="4">
        <v>308000</v>
      </c>
    </row>
    <row r="4540" spans="1:8" ht="15.75">
      <c r="A4540" s="3" t="s">
        <v>17</v>
      </c>
      <c r="B4540" s="2" t="s">
        <v>602</v>
      </c>
      <c r="C4540" s="2" t="s">
        <v>601</v>
      </c>
      <c r="D4540" s="2" t="s">
        <v>603</v>
      </c>
      <c r="E4540" s="4">
        <v>184</v>
      </c>
      <c r="F4540" s="4">
        <v>699200</v>
      </c>
      <c r="G4540" s="4">
        <v>69920</v>
      </c>
      <c r="H4540" s="4">
        <v>769120</v>
      </c>
    </row>
    <row r="4541" spans="1:8" ht="15.75">
      <c r="A4541" s="3" t="s">
        <v>17</v>
      </c>
      <c r="B4541" s="2" t="s">
        <v>608</v>
      </c>
      <c r="C4541" s="2" t="s">
        <v>607</v>
      </c>
      <c r="D4541" s="2"/>
      <c r="E4541" s="4">
        <v>30</v>
      </c>
      <c r="F4541" s="4">
        <v>81000</v>
      </c>
      <c r="G4541" s="4">
        <v>8100</v>
      </c>
      <c r="H4541" s="4">
        <v>89100</v>
      </c>
    </row>
    <row r="4542" spans="1:8" ht="15.75">
      <c r="A4542" s="3" t="s">
        <v>17</v>
      </c>
      <c r="B4542" s="2" t="s">
        <v>612</v>
      </c>
      <c r="C4542" s="2" t="s">
        <v>363</v>
      </c>
      <c r="D4542" s="2" t="s">
        <v>613</v>
      </c>
      <c r="E4542" s="4">
        <v>448</v>
      </c>
      <c r="F4542" s="4">
        <v>2091484</v>
      </c>
      <c r="G4542" s="4">
        <v>209148</v>
      </c>
      <c r="H4542" s="4">
        <v>2300632</v>
      </c>
    </row>
    <row r="4543" spans="1:8" ht="15.75">
      <c r="A4543" s="3" t="s">
        <v>17</v>
      </c>
      <c r="B4543" s="2" t="s">
        <v>615</v>
      </c>
      <c r="C4543" s="2" t="s">
        <v>614</v>
      </c>
      <c r="D4543" s="2" t="s">
        <v>616</v>
      </c>
      <c r="E4543" s="4">
        <v>60</v>
      </c>
      <c r="F4543" s="4">
        <v>167740</v>
      </c>
      <c r="G4543" s="4">
        <v>16774</v>
      </c>
      <c r="H4543" s="4">
        <v>184514</v>
      </c>
    </row>
    <row r="4544" spans="1:8" ht="15.75">
      <c r="A4544" s="3" t="s">
        <v>17</v>
      </c>
      <c r="B4544" s="2" t="s">
        <v>618</v>
      </c>
      <c r="C4544" s="2" t="s">
        <v>617</v>
      </c>
      <c r="D4544" s="2"/>
      <c r="E4544" s="4">
        <v>4</v>
      </c>
      <c r="F4544" s="4">
        <v>10272</v>
      </c>
      <c r="G4544" s="4">
        <v>1027</v>
      </c>
      <c r="H4544" s="4">
        <v>11299</v>
      </c>
    </row>
    <row r="4545" spans="1:8" ht="15.75">
      <c r="A4545" s="3" t="s">
        <v>17</v>
      </c>
      <c r="B4545" s="2" t="s">
        <v>619</v>
      </c>
      <c r="C4545" s="2" t="s">
        <v>366</v>
      </c>
      <c r="D4545" s="2" t="s">
        <v>620</v>
      </c>
      <c r="E4545" s="4">
        <v>14</v>
      </c>
      <c r="F4545" s="4">
        <v>83308</v>
      </c>
      <c r="G4545" s="4">
        <v>8331</v>
      </c>
      <c r="H4545" s="4">
        <v>91639</v>
      </c>
    </row>
    <row r="4546" spans="1:8" ht="15.75">
      <c r="A4546" s="3" t="s">
        <v>17</v>
      </c>
      <c r="B4546" s="2" t="s">
        <v>622</v>
      </c>
      <c r="C4546" s="2" t="s">
        <v>621</v>
      </c>
      <c r="D4546" s="2" t="s">
        <v>623</v>
      </c>
      <c r="E4546" s="4">
        <v>120</v>
      </c>
      <c r="F4546" s="4">
        <v>321190</v>
      </c>
      <c r="G4546" s="4">
        <v>32119</v>
      </c>
      <c r="H4546" s="4">
        <v>353309</v>
      </c>
    </row>
    <row r="4547" spans="1:8" ht="15.75">
      <c r="A4547" s="3" t="s">
        <v>17</v>
      </c>
      <c r="B4547" s="2" t="s">
        <v>629</v>
      </c>
      <c r="C4547" s="2" t="s">
        <v>628</v>
      </c>
      <c r="D4547" s="2"/>
      <c r="E4547" s="4">
        <v>100</v>
      </c>
      <c r="F4547" s="4">
        <v>180000</v>
      </c>
      <c r="G4547" s="4">
        <v>18000</v>
      </c>
      <c r="H4547" s="4">
        <v>198000</v>
      </c>
    </row>
    <row r="4548" spans="1:8" ht="15.75">
      <c r="A4548" s="3" t="s">
        <v>17</v>
      </c>
      <c r="B4548" s="2" t="s">
        <v>631</v>
      </c>
      <c r="C4548" s="2" t="s">
        <v>630</v>
      </c>
      <c r="D4548" s="2" t="s">
        <v>632</v>
      </c>
      <c r="E4548" s="4">
        <v>39</v>
      </c>
      <c r="F4548" s="4">
        <v>134003</v>
      </c>
      <c r="G4548" s="4">
        <v>13400</v>
      </c>
      <c r="H4548" s="4">
        <v>147403</v>
      </c>
    </row>
    <row r="4549" spans="1:8" ht="15.75">
      <c r="A4549" s="3" t="s">
        <v>17</v>
      </c>
      <c r="B4549" s="2" t="s">
        <v>638</v>
      </c>
      <c r="C4549" s="2" t="s">
        <v>352</v>
      </c>
      <c r="D4549" s="2" t="s">
        <v>639</v>
      </c>
      <c r="E4549" s="4">
        <v>266</v>
      </c>
      <c r="F4549" s="4">
        <v>1546738</v>
      </c>
      <c r="G4549" s="4">
        <v>154674</v>
      </c>
      <c r="H4549" s="4">
        <v>1701412</v>
      </c>
    </row>
    <row r="4550" spans="1:8" ht="15.75">
      <c r="A4550" s="3" t="s">
        <v>17</v>
      </c>
      <c r="B4550" s="2" t="s">
        <v>641</v>
      </c>
      <c r="C4550" s="2" t="s">
        <v>640</v>
      </c>
      <c r="D4550" s="2" t="s">
        <v>642</v>
      </c>
      <c r="E4550" s="4">
        <v>164</v>
      </c>
      <c r="F4550" s="4">
        <v>512296</v>
      </c>
      <c r="G4550" s="4">
        <v>51230</v>
      </c>
      <c r="H4550" s="4">
        <v>563526</v>
      </c>
    </row>
    <row r="4551" spans="1:8" ht="15.75">
      <c r="A4551" s="3" t="s">
        <v>17</v>
      </c>
      <c r="B4551" s="2" t="s">
        <v>645</v>
      </c>
      <c r="C4551" s="2" t="s">
        <v>358</v>
      </c>
      <c r="D4551" s="2" t="s">
        <v>646</v>
      </c>
      <c r="E4551" s="4">
        <v>343</v>
      </c>
      <c r="F4551" s="4">
        <v>2533049</v>
      </c>
      <c r="G4551" s="4">
        <v>253305</v>
      </c>
      <c r="H4551" s="4">
        <v>2786354</v>
      </c>
    </row>
    <row r="4552" spans="1:8" ht="15.75">
      <c r="A4552" s="3" t="s">
        <v>17</v>
      </c>
      <c r="B4552" s="2" t="s">
        <v>648</v>
      </c>
      <c r="C4552" s="2" t="s">
        <v>647</v>
      </c>
      <c r="D4552" s="2" t="s">
        <v>649</v>
      </c>
      <c r="E4552" s="4">
        <v>48</v>
      </c>
      <c r="F4552" s="4">
        <v>168240</v>
      </c>
      <c r="G4552" s="4">
        <v>16825</v>
      </c>
      <c r="H4552" s="4">
        <v>185065</v>
      </c>
    </row>
    <row r="4553" spans="1:8" ht="15.75">
      <c r="A4553" s="3" t="s">
        <v>17</v>
      </c>
      <c r="B4553" s="2" t="s">
        <v>653</v>
      </c>
      <c r="C4553" s="2" t="s">
        <v>652</v>
      </c>
      <c r="D4553" s="2"/>
      <c r="E4553" s="4">
        <v>70</v>
      </c>
      <c r="F4553" s="4">
        <v>336000</v>
      </c>
      <c r="G4553" s="4">
        <v>33600</v>
      </c>
      <c r="H4553" s="4">
        <v>369600</v>
      </c>
    </row>
    <row r="4554" spans="1:8" ht="15.75">
      <c r="A4554" s="3" t="s">
        <v>17</v>
      </c>
      <c r="B4554" s="2" t="s">
        <v>655</v>
      </c>
      <c r="C4554" s="2" t="s">
        <v>654</v>
      </c>
      <c r="D4554" s="2" t="s">
        <v>656</v>
      </c>
      <c r="E4554" s="4">
        <v>355</v>
      </c>
      <c r="F4554" s="4">
        <v>1190800</v>
      </c>
      <c r="G4554" s="4">
        <v>119080</v>
      </c>
      <c r="H4554" s="4">
        <v>1309880</v>
      </c>
    </row>
    <row r="4555" spans="1:8" ht="15.75">
      <c r="A4555" s="3" t="s">
        <v>17</v>
      </c>
      <c r="B4555" s="2" t="s">
        <v>660</v>
      </c>
      <c r="C4555" s="2" t="s">
        <v>448</v>
      </c>
      <c r="D4555" s="2" t="s">
        <v>661</v>
      </c>
      <c r="E4555" s="4">
        <v>300</v>
      </c>
      <c r="F4555" s="4">
        <v>2435700</v>
      </c>
      <c r="G4555" s="4">
        <v>243570</v>
      </c>
      <c r="H4555" s="4">
        <v>2679270</v>
      </c>
    </row>
    <row r="4556" spans="1:8" ht="15.75">
      <c r="A4556" s="3" t="s">
        <v>17</v>
      </c>
      <c r="B4556" s="2" t="s">
        <v>666</v>
      </c>
      <c r="C4556" s="2" t="s">
        <v>665</v>
      </c>
      <c r="D4556" s="2" t="s">
        <v>667</v>
      </c>
      <c r="E4556" s="4">
        <v>222</v>
      </c>
      <c r="F4556" s="4">
        <v>1874622</v>
      </c>
      <c r="G4556" s="4">
        <v>187462</v>
      </c>
      <c r="H4556" s="4">
        <v>2062084</v>
      </c>
    </row>
    <row r="4557" spans="1:8" ht="15.75">
      <c r="A4557" s="3" t="s">
        <v>17</v>
      </c>
      <c r="B4557" s="2" t="s">
        <v>669</v>
      </c>
      <c r="C4557" s="2" t="s">
        <v>668</v>
      </c>
      <c r="D4557" s="2" t="s">
        <v>670</v>
      </c>
      <c r="E4557" s="4">
        <v>56</v>
      </c>
      <c r="F4557" s="4">
        <v>242704</v>
      </c>
      <c r="G4557" s="4">
        <v>24270</v>
      </c>
      <c r="H4557" s="4">
        <v>266974</v>
      </c>
    </row>
    <row r="4558" spans="1:8" ht="15.75">
      <c r="A4558" s="3" t="s">
        <v>17</v>
      </c>
      <c r="B4558" s="2" t="s">
        <v>674</v>
      </c>
      <c r="C4558" s="2" t="s">
        <v>673</v>
      </c>
      <c r="D4558" s="2" t="s">
        <v>675</v>
      </c>
      <c r="E4558" s="4">
        <v>2</v>
      </c>
      <c r="F4558" s="4">
        <v>8400</v>
      </c>
      <c r="G4558" s="4">
        <v>840</v>
      </c>
      <c r="H4558" s="4">
        <v>9240</v>
      </c>
    </row>
    <row r="4559" spans="1:8" ht="15.75">
      <c r="A4559" s="3" t="s">
        <v>17</v>
      </c>
      <c r="B4559" s="2" t="s">
        <v>677</v>
      </c>
      <c r="C4559" s="2" t="s">
        <v>676</v>
      </c>
      <c r="D4559" s="2" t="s">
        <v>678</v>
      </c>
      <c r="E4559" s="4">
        <v>674</v>
      </c>
      <c r="F4559" s="4">
        <v>1178526</v>
      </c>
      <c r="G4559" s="4">
        <v>117853</v>
      </c>
      <c r="H4559" s="4">
        <v>1296379</v>
      </c>
    </row>
    <row r="4560" spans="1:8" ht="15.75">
      <c r="A4560" s="3" t="s">
        <v>17</v>
      </c>
      <c r="B4560" s="2" t="s">
        <v>680</v>
      </c>
      <c r="C4560" s="2" t="s">
        <v>679</v>
      </c>
      <c r="D4560" s="2" t="s">
        <v>681</v>
      </c>
      <c r="E4560" s="4">
        <v>100</v>
      </c>
      <c r="F4560" s="4">
        <v>958900</v>
      </c>
      <c r="G4560" s="4">
        <v>95890</v>
      </c>
      <c r="H4560" s="4">
        <v>1054790</v>
      </c>
    </row>
    <row r="4561" spans="1:8" ht="15.75">
      <c r="A4561" s="3" t="s">
        <v>17</v>
      </c>
      <c r="B4561" s="2" t="s">
        <v>689</v>
      </c>
      <c r="C4561" s="2" t="s">
        <v>688</v>
      </c>
      <c r="D4561" s="2" t="s">
        <v>690</v>
      </c>
      <c r="E4561" s="4">
        <v>200</v>
      </c>
      <c r="F4561" s="4">
        <v>642000</v>
      </c>
      <c r="G4561" s="4">
        <v>64200</v>
      </c>
      <c r="H4561" s="4">
        <v>706200</v>
      </c>
    </row>
    <row r="4562" spans="1:8" ht="15.75">
      <c r="A4562" s="3" t="s">
        <v>17</v>
      </c>
      <c r="B4562" s="2" t="s">
        <v>692</v>
      </c>
      <c r="C4562" s="2" t="s">
        <v>691</v>
      </c>
      <c r="D4562" s="2" t="s">
        <v>693</v>
      </c>
      <c r="E4562" s="4">
        <v>80</v>
      </c>
      <c r="F4562" s="4">
        <v>736920</v>
      </c>
      <c r="G4562" s="4">
        <v>73692</v>
      </c>
      <c r="H4562" s="4">
        <v>810612</v>
      </c>
    </row>
    <row r="4563" spans="1:8" ht="15.75">
      <c r="A4563" s="3" t="s">
        <v>17</v>
      </c>
      <c r="B4563" s="2" t="s">
        <v>700</v>
      </c>
      <c r="C4563" s="2" t="s">
        <v>699</v>
      </c>
      <c r="D4563" s="2" t="s">
        <v>701</v>
      </c>
      <c r="E4563" s="4">
        <v>142</v>
      </c>
      <c r="F4563" s="4">
        <v>529810</v>
      </c>
      <c r="G4563" s="4">
        <v>52981</v>
      </c>
      <c r="H4563" s="4">
        <v>582791</v>
      </c>
    </row>
    <row r="4564" spans="1:8" ht="15.75">
      <c r="A4564" s="3" t="s">
        <v>17</v>
      </c>
      <c r="B4564" s="2" t="s">
        <v>703</v>
      </c>
      <c r="C4564" s="2" t="s">
        <v>702</v>
      </c>
      <c r="D4564" s="2" t="s">
        <v>704</v>
      </c>
      <c r="E4564" s="4">
        <v>30</v>
      </c>
      <c r="F4564" s="4">
        <v>55770</v>
      </c>
      <c r="G4564" s="4">
        <v>5577</v>
      </c>
      <c r="H4564" s="4">
        <v>61347</v>
      </c>
    </row>
    <row r="4565" spans="1:8" ht="15.75">
      <c r="A4565" s="3" t="s">
        <v>17</v>
      </c>
      <c r="B4565" s="2" t="s">
        <v>705</v>
      </c>
      <c r="C4565" s="2" t="s">
        <v>412</v>
      </c>
      <c r="D4565" s="2"/>
      <c r="E4565" s="4">
        <v>50</v>
      </c>
      <c r="F4565" s="4">
        <v>549360</v>
      </c>
      <c r="G4565" s="4">
        <v>54936</v>
      </c>
      <c r="H4565" s="4">
        <v>604296</v>
      </c>
    </row>
    <row r="4566" spans="1:8" ht="15.75">
      <c r="A4566" s="3" t="s">
        <v>17</v>
      </c>
      <c r="B4566" s="2" t="s">
        <v>709</v>
      </c>
      <c r="C4566" s="2" t="s">
        <v>708</v>
      </c>
      <c r="D4566" s="2"/>
      <c r="E4566" s="4">
        <v>5</v>
      </c>
      <c r="F4566" s="4">
        <v>70000</v>
      </c>
      <c r="G4566" s="4">
        <v>7000</v>
      </c>
      <c r="H4566" s="4">
        <v>77000</v>
      </c>
    </row>
    <row r="4567" spans="1:8" ht="15.75">
      <c r="A4567" s="3" t="s">
        <v>17</v>
      </c>
      <c r="B4567" s="2" t="s">
        <v>711</v>
      </c>
      <c r="C4567" s="2" t="s">
        <v>710</v>
      </c>
      <c r="D4567" s="2"/>
      <c r="E4567" s="4">
        <v>2</v>
      </c>
      <c r="F4567" s="4">
        <v>9400</v>
      </c>
      <c r="G4567" s="4">
        <v>940</v>
      </c>
      <c r="H4567" s="4">
        <v>10340</v>
      </c>
    </row>
    <row r="4568" spans="1:8" ht="15.75">
      <c r="A4568" s="3" t="s">
        <v>17</v>
      </c>
      <c r="B4568" s="2" t="s">
        <v>722</v>
      </c>
      <c r="C4568" s="2" t="s">
        <v>721</v>
      </c>
      <c r="D4568" s="2"/>
      <c r="E4568" s="4">
        <v>200</v>
      </c>
      <c r="F4568" s="4">
        <v>420000</v>
      </c>
      <c r="G4568" s="4">
        <v>42000</v>
      </c>
      <c r="H4568" s="4">
        <v>462000</v>
      </c>
    </row>
    <row r="4569" spans="1:8" ht="15.75">
      <c r="A4569" s="3" t="s">
        <v>17</v>
      </c>
      <c r="B4569" s="2" t="s">
        <v>726</v>
      </c>
      <c r="C4569" s="2" t="s">
        <v>725</v>
      </c>
      <c r="D4569" s="2"/>
      <c r="E4569" s="4">
        <v>31</v>
      </c>
      <c r="F4569" s="4">
        <v>60400</v>
      </c>
      <c r="G4569" s="4">
        <v>6040</v>
      </c>
      <c r="H4569" s="4">
        <v>66440</v>
      </c>
    </row>
    <row r="4570" spans="1:8" ht="15.75">
      <c r="A4570" s="3" t="s">
        <v>17</v>
      </c>
      <c r="B4570" s="2" t="s">
        <v>728</v>
      </c>
      <c r="C4570" s="2" t="s">
        <v>727</v>
      </c>
      <c r="D4570" s="2" t="s">
        <v>729</v>
      </c>
      <c r="E4570" s="4">
        <v>3</v>
      </c>
      <c r="F4570" s="4">
        <v>16200</v>
      </c>
      <c r="G4570" s="4">
        <v>1620</v>
      </c>
      <c r="H4570" s="4">
        <v>17820</v>
      </c>
    </row>
    <row r="4571" spans="1:8" ht="15.75">
      <c r="A4571" s="3" t="s">
        <v>17</v>
      </c>
      <c r="B4571" s="2" t="s">
        <v>731</v>
      </c>
      <c r="C4571" s="2" t="s">
        <v>730</v>
      </c>
      <c r="D4571" s="2" t="s">
        <v>732</v>
      </c>
      <c r="E4571" s="4">
        <v>52</v>
      </c>
      <c r="F4571" s="4">
        <v>103100</v>
      </c>
      <c r="G4571" s="4">
        <v>10310</v>
      </c>
      <c r="H4571" s="4">
        <v>113410</v>
      </c>
    </row>
    <row r="4572" spans="1:8" ht="15.75">
      <c r="A4572" s="3" t="s">
        <v>17</v>
      </c>
      <c r="B4572" s="2" t="s">
        <v>734</v>
      </c>
      <c r="C4572" s="2" t="s">
        <v>733</v>
      </c>
      <c r="D4572" s="2" t="s">
        <v>735</v>
      </c>
      <c r="E4572" s="4">
        <v>352</v>
      </c>
      <c r="F4572" s="4">
        <v>1371450</v>
      </c>
      <c r="G4572" s="4">
        <v>137145</v>
      </c>
      <c r="H4572" s="4">
        <v>1508595</v>
      </c>
    </row>
    <row r="4573" spans="1:8" ht="15.75">
      <c r="A4573" s="3" t="s">
        <v>17</v>
      </c>
      <c r="B4573" s="2" t="s">
        <v>737</v>
      </c>
      <c r="C4573" s="2" t="s">
        <v>736</v>
      </c>
      <c r="D4573" s="2" t="s">
        <v>738</v>
      </c>
      <c r="E4573" s="4">
        <v>120</v>
      </c>
      <c r="F4573" s="4">
        <v>260900</v>
      </c>
      <c r="G4573" s="4">
        <v>26090</v>
      </c>
      <c r="H4573" s="4">
        <v>286990</v>
      </c>
    </row>
    <row r="4574" spans="1:8" ht="15.75">
      <c r="A4574" s="3" t="s">
        <v>17</v>
      </c>
      <c r="B4574" s="2" t="s">
        <v>740</v>
      </c>
      <c r="C4574" s="2" t="s">
        <v>739</v>
      </c>
      <c r="D4574" s="2"/>
      <c r="E4574" s="4">
        <v>20</v>
      </c>
      <c r="F4574" s="4">
        <v>45400</v>
      </c>
      <c r="G4574" s="4">
        <v>4540</v>
      </c>
      <c r="H4574" s="4">
        <v>49940</v>
      </c>
    </row>
    <row r="4575" spans="1:8" ht="15.75">
      <c r="A4575" s="3" t="s">
        <v>17</v>
      </c>
      <c r="B4575" s="2" t="s">
        <v>742</v>
      </c>
      <c r="C4575" s="2" t="s">
        <v>741</v>
      </c>
      <c r="D4575" s="2" t="s">
        <v>743</v>
      </c>
      <c r="E4575" s="4">
        <v>30</v>
      </c>
      <c r="F4575" s="4">
        <v>70100</v>
      </c>
      <c r="G4575" s="4">
        <v>7010</v>
      </c>
      <c r="H4575" s="4">
        <v>77110</v>
      </c>
    </row>
    <row r="4576" spans="1:8" ht="15.75">
      <c r="A4576" s="3" t="s">
        <v>17</v>
      </c>
      <c r="B4576" s="2" t="s">
        <v>745</v>
      </c>
      <c r="C4576" s="2" t="s">
        <v>744</v>
      </c>
      <c r="D4576" s="2" t="s">
        <v>746</v>
      </c>
      <c r="E4576" s="4">
        <v>154</v>
      </c>
      <c r="F4576" s="4">
        <v>712350</v>
      </c>
      <c r="G4576" s="4">
        <v>71235</v>
      </c>
      <c r="H4576" s="4">
        <v>783585</v>
      </c>
    </row>
    <row r="4577" spans="1:8" ht="15.75">
      <c r="A4577" s="3" t="s">
        <v>17</v>
      </c>
      <c r="B4577" s="2" t="s">
        <v>748</v>
      </c>
      <c r="C4577" s="2" t="s">
        <v>747</v>
      </c>
      <c r="D4577" s="2" t="s">
        <v>749</v>
      </c>
      <c r="E4577" s="4">
        <v>420</v>
      </c>
      <c r="F4577" s="4">
        <v>946360</v>
      </c>
      <c r="G4577" s="4">
        <v>94636</v>
      </c>
      <c r="H4577" s="4">
        <v>1040996</v>
      </c>
    </row>
    <row r="4578" spans="1:8" ht="15.75">
      <c r="A4578" s="3" t="s">
        <v>17</v>
      </c>
      <c r="B4578" s="2" t="s">
        <v>751</v>
      </c>
      <c r="C4578" s="2" t="s">
        <v>750</v>
      </c>
      <c r="D4578" s="2" t="s">
        <v>752</v>
      </c>
      <c r="E4578" s="4">
        <v>100</v>
      </c>
      <c r="F4578" s="4">
        <v>106700</v>
      </c>
      <c r="G4578" s="4">
        <v>10670</v>
      </c>
      <c r="H4578" s="4">
        <v>117370</v>
      </c>
    </row>
    <row r="4579" spans="1:8" ht="15.75">
      <c r="A4579" s="3" t="s">
        <v>17</v>
      </c>
      <c r="B4579" s="2" t="s">
        <v>757</v>
      </c>
      <c r="C4579" s="2" t="s">
        <v>756</v>
      </c>
      <c r="D4579" s="2" t="s">
        <v>758</v>
      </c>
      <c r="E4579" s="4">
        <v>149</v>
      </c>
      <c r="F4579" s="4">
        <v>376596</v>
      </c>
      <c r="G4579" s="4">
        <v>37660</v>
      </c>
      <c r="H4579" s="4">
        <v>414256</v>
      </c>
    </row>
    <row r="4580" spans="1:8" ht="15.75">
      <c r="A4580" s="3" t="s">
        <v>17</v>
      </c>
      <c r="B4580" s="2" t="s">
        <v>771</v>
      </c>
      <c r="C4580" s="2" t="s">
        <v>770</v>
      </c>
      <c r="D4580" s="2" t="s">
        <v>772</v>
      </c>
      <c r="E4580" s="4">
        <v>2</v>
      </c>
      <c r="F4580" s="4">
        <v>12177</v>
      </c>
      <c r="G4580" s="4">
        <v>1218</v>
      </c>
      <c r="H4580" s="4">
        <v>13395</v>
      </c>
    </row>
    <row r="4581" spans="1:8" ht="15.75">
      <c r="A4581" s="3" t="s">
        <v>17</v>
      </c>
      <c r="B4581" s="2" t="s">
        <v>774</v>
      </c>
      <c r="C4581" s="2" t="s">
        <v>773</v>
      </c>
      <c r="D4581" s="2" t="s">
        <v>775</v>
      </c>
      <c r="E4581" s="4">
        <v>30</v>
      </c>
      <c r="F4581" s="4">
        <v>83040</v>
      </c>
      <c r="G4581" s="4">
        <v>8304</v>
      </c>
      <c r="H4581" s="4">
        <v>91344</v>
      </c>
    </row>
    <row r="4582" spans="1:8" ht="15.75">
      <c r="A4582" s="3" t="s">
        <v>17</v>
      </c>
      <c r="B4582" s="2" t="s">
        <v>779</v>
      </c>
      <c r="C4582" s="2" t="s">
        <v>778</v>
      </c>
      <c r="D4582" s="2" t="s">
        <v>780</v>
      </c>
      <c r="E4582" s="4">
        <v>50</v>
      </c>
      <c r="F4582" s="4">
        <v>307650</v>
      </c>
      <c r="G4582" s="4">
        <v>30765</v>
      </c>
      <c r="H4582" s="4">
        <v>338415</v>
      </c>
    </row>
    <row r="4583" spans="1:8" ht="15.75">
      <c r="A4583" s="3" t="s">
        <v>17</v>
      </c>
      <c r="B4583" s="2" t="s">
        <v>785</v>
      </c>
      <c r="C4583" s="2" t="s">
        <v>784</v>
      </c>
      <c r="D4583" s="2"/>
      <c r="E4583" s="4">
        <v>90</v>
      </c>
      <c r="F4583" s="4">
        <v>115020</v>
      </c>
      <c r="G4583" s="4">
        <v>11502</v>
      </c>
      <c r="H4583" s="4">
        <v>126522</v>
      </c>
    </row>
    <row r="4584" spans="1:8" ht="15.75">
      <c r="A4584" s="3" t="s">
        <v>17</v>
      </c>
      <c r="B4584" s="2" t="s">
        <v>787</v>
      </c>
      <c r="C4584" s="2" t="s">
        <v>786</v>
      </c>
      <c r="D4584" s="2" t="s">
        <v>788</v>
      </c>
      <c r="E4584" s="4">
        <v>100</v>
      </c>
      <c r="F4584" s="4">
        <v>246200</v>
      </c>
      <c r="G4584" s="4">
        <v>24620</v>
      </c>
      <c r="H4584" s="4">
        <v>270820</v>
      </c>
    </row>
    <row r="4585" spans="1:8" ht="15.75">
      <c r="A4585" s="3" t="s">
        <v>17</v>
      </c>
      <c r="B4585" s="2" t="s">
        <v>790</v>
      </c>
      <c r="C4585" s="2" t="s">
        <v>789</v>
      </c>
      <c r="D4585" s="2" t="s">
        <v>791</v>
      </c>
      <c r="E4585" s="4">
        <v>50</v>
      </c>
      <c r="F4585" s="4">
        <v>52300</v>
      </c>
      <c r="G4585" s="4">
        <v>5230</v>
      </c>
      <c r="H4585" s="4">
        <v>57530</v>
      </c>
    </row>
    <row r="4586" spans="1:8" ht="15.75">
      <c r="A4586" s="3" t="s">
        <v>17</v>
      </c>
      <c r="B4586" s="2" t="s">
        <v>803</v>
      </c>
      <c r="C4586" s="2" t="s">
        <v>802</v>
      </c>
      <c r="D4586" s="2" t="s">
        <v>804</v>
      </c>
      <c r="E4586" s="4">
        <v>30</v>
      </c>
      <c r="F4586" s="4">
        <v>107400</v>
      </c>
      <c r="G4586" s="4">
        <v>10740</v>
      </c>
      <c r="H4586" s="4">
        <v>118140</v>
      </c>
    </row>
    <row r="4587" spans="1:8" ht="15.75">
      <c r="A4587" s="3" t="s">
        <v>17</v>
      </c>
      <c r="B4587" s="2" t="s">
        <v>814</v>
      </c>
      <c r="C4587" s="2" t="s">
        <v>813</v>
      </c>
      <c r="D4587" s="2" t="s">
        <v>815</v>
      </c>
      <c r="E4587" s="4">
        <v>50</v>
      </c>
      <c r="F4587" s="4">
        <v>72800</v>
      </c>
      <c r="G4587" s="4">
        <v>7280</v>
      </c>
      <c r="H4587" s="4">
        <v>80080</v>
      </c>
    </row>
    <row r="4588" spans="1:8" ht="15.75">
      <c r="A4588" s="3" t="s">
        <v>17</v>
      </c>
      <c r="B4588" s="2" t="s">
        <v>817</v>
      </c>
      <c r="C4588" s="2" t="s">
        <v>816</v>
      </c>
      <c r="D4588" s="2" t="s">
        <v>818</v>
      </c>
      <c r="E4588" s="4">
        <v>30</v>
      </c>
      <c r="F4588" s="4">
        <v>60000</v>
      </c>
      <c r="G4588" s="4">
        <v>6000</v>
      </c>
      <c r="H4588" s="4">
        <v>66000</v>
      </c>
    </row>
    <row r="4589" spans="1:8" ht="15.75">
      <c r="A4589" s="3" t="s">
        <v>17</v>
      </c>
      <c r="B4589" s="2" t="s">
        <v>820</v>
      </c>
      <c r="C4589" s="2" t="s">
        <v>819</v>
      </c>
      <c r="D4589" s="2" t="s">
        <v>821</v>
      </c>
      <c r="E4589" s="4">
        <v>100</v>
      </c>
      <c r="F4589" s="4">
        <v>263800</v>
      </c>
      <c r="G4589" s="4">
        <v>26380</v>
      </c>
      <c r="H4589" s="4">
        <v>290180</v>
      </c>
    </row>
    <row r="4590" spans="1:8" ht="15.75">
      <c r="A4590" s="3" t="s">
        <v>17</v>
      </c>
      <c r="B4590" s="2" t="s">
        <v>823</v>
      </c>
      <c r="C4590" s="2" t="s">
        <v>822</v>
      </c>
      <c r="D4590" s="2" t="s">
        <v>824</v>
      </c>
      <c r="E4590" s="4">
        <v>1224</v>
      </c>
      <c r="F4590" s="4">
        <v>1803808</v>
      </c>
      <c r="G4590" s="4">
        <v>180381</v>
      </c>
      <c r="H4590" s="4">
        <v>1984189</v>
      </c>
    </row>
    <row r="4591" spans="1:8" ht="15.75">
      <c r="A4591" s="3" t="s">
        <v>17</v>
      </c>
      <c r="B4591" s="2" t="s">
        <v>826</v>
      </c>
      <c r="C4591" s="2" t="s">
        <v>825</v>
      </c>
      <c r="D4591" s="2" t="s">
        <v>827</v>
      </c>
      <c r="E4591" s="4">
        <v>8</v>
      </c>
      <c r="F4591" s="4">
        <v>63640</v>
      </c>
      <c r="G4591" s="4">
        <v>6364</v>
      </c>
      <c r="H4591" s="4">
        <v>70004</v>
      </c>
    </row>
    <row r="4592" spans="1:8" ht="15.75">
      <c r="A4592" s="3" t="s">
        <v>17</v>
      </c>
      <c r="B4592" s="2" t="s">
        <v>841</v>
      </c>
      <c r="C4592" s="2" t="s">
        <v>840</v>
      </c>
      <c r="D4592" s="2" t="s">
        <v>842</v>
      </c>
      <c r="E4592" s="4">
        <v>2</v>
      </c>
      <c r="F4592" s="4">
        <v>18510</v>
      </c>
      <c r="G4592" s="4">
        <v>1851</v>
      </c>
      <c r="H4592" s="4">
        <v>20361</v>
      </c>
    </row>
    <row r="4593" spans="1:8" ht="15.75">
      <c r="A4593" s="3" t="s">
        <v>17</v>
      </c>
      <c r="B4593" s="2" t="s">
        <v>852</v>
      </c>
      <c r="C4593" s="2" t="s">
        <v>851</v>
      </c>
      <c r="D4593" s="2" t="s">
        <v>853</v>
      </c>
      <c r="E4593" s="4">
        <v>20</v>
      </c>
      <c r="F4593" s="4">
        <v>30500</v>
      </c>
      <c r="G4593" s="4">
        <v>3050</v>
      </c>
      <c r="H4593" s="4">
        <v>33550</v>
      </c>
    </row>
    <row r="4594" spans="1:8" ht="15.75">
      <c r="A4594" s="3" t="s">
        <v>17</v>
      </c>
      <c r="B4594" s="2" t="s">
        <v>855</v>
      </c>
      <c r="C4594" s="2" t="s">
        <v>854</v>
      </c>
      <c r="D4594" s="2" t="s">
        <v>856</v>
      </c>
      <c r="E4594" s="4">
        <v>100</v>
      </c>
      <c r="F4594" s="4">
        <v>322200</v>
      </c>
      <c r="G4594" s="4">
        <v>32220</v>
      </c>
      <c r="H4594" s="4">
        <v>354420</v>
      </c>
    </row>
    <row r="4595" spans="1:8" ht="15.75">
      <c r="A4595" s="3" t="s">
        <v>17</v>
      </c>
      <c r="B4595" s="2" t="s">
        <v>858</v>
      </c>
      <c r="C4595" s="2" t="s">
        <v>857</v>
      </c>
      <c r="D4595" s="2" t="s">
        <v>859</v>
      </c>
      <c r="E4595" s="4">
        <v>527</v>
      </c>
      <c r="F4595" s="4">
        <v>854794</v>
      </c>
      <c r="G4595" s="4">
        <v>85479</v>
      </c>
      <c r="H4595" s="4">
        <v>940273</v>
      </c>
    </row>
    <row r="4596" spans="1:8" ht="15.75">
      <c r="A4596" s="3" t="s">
        <v>17</v>
      </c>
      <c r="B4596" s="2" t="s">
        <v>861</v>
      </c>
      <c r="C4596" s="2" t="s">
        <v>860</v>
      </c>
      <c r="D4596" s="2" t="s">
        <v>758</v>
      </c>
      <c r="E4596" s="4">
        <v>3</v>
      </c>
      <c r="F4596" s="4">
        <v>31665</v>
      </c>
      <c r="G4596" s="4">
        <v>3167</v>
      </c>
      <c r="H4596" s="4">
        <v>34832</v>
      </c>
    </row>
    <row r="4597" spans="1:8" ht="15.75">
      <c r="A4597" s="3" t="s">
        <v>17</v>
      </c>
      <c r="B4597" s="2" t="s">
        <v>870</v>
      </c>
      <c r="C4597" s="2" t="s">
        <v>869</v>
      </c>
      <c r="D4597" s="2" t="s">
        <v>871</v>
      </c>
      <c r="E4597" s="4">
        <v>1</v>
      </c>
      <c r="F4597" s="4">
        <v>4500</v>
      </c>
      <c r="G4597" s="4">
        <v>450</v>
      </c>
      <c r="H4597" s="4">
        <v>4950</v>
      </c>
    </row>
    <row r="4598" spans="1:8" ht="15.75">
      <c r="A4598" s="3" t="s">
        <v>17</v>
      </c>
      <c r="B4598" s="2" t="s">
        <v>881</v>
      </c>
      <c r="C4598" s="2" t="s">
        <v>880</v>
      </c>
      <c r="D4598" s="2"/>
      <c r="E4598" s="4">
        <v>80</v>
      </c>
      <c r="F4598" s="4">
        <v>160000</v>
      </c>
      <c r="G4598" s="4">
        <v>16000</v>
      </c>
      <c r="H4598" s="4">
        <v>176000</v>
      </c>
    </row>
    <row r="4599" spans="1:8" ht="15.75">
      <c r="A4599" s="3" t="s">
        <v>17</v>
      </c>
      <c r="B4599" s="2" t="s">
        <v>889</v>
      </c>
      <c r="C4599" s="2" t="s">
        <v>888</v>
      </c>
      <c r="D4599" s="2" t="s">
        <v>890</v>
      </c>
      <c r="E4599" s="4">
        <v>11</v>
      </c>
      <c r="F4599" s="4">
        <v>164373</v>
      </c>
      <c r="G4599" s="4">
        <v>16437</v>
      </c>
      <c r="H4599" s="4">
        <v>180810</v>
      </c>
    </row>
    <row r="4600" spans="1:8" ht="15.75">
      <c r="A4600" s="3" t="s">
        <v>17</v>
      </c>
      <c r="B4600" s="2" t="s">
        <v>906</v>
      </c>
      <c r="C4600" s="2" t="s">
        <v>905</v>
      </c>
      <c r="D4600" s="2" t="s">
        <v>884</v>
      </c>
      <c r="E4600" s="4">
        <v>1</v>
      </c>
      <c r="F4600" s="4">
        <v>28868</v>
      </c>
      <c r="G4600" s="4">
        <v>2887</v>
      </c>
      <c r="H4600" s="4">
        <v>31755</v>
      </c>
    </row>
    <row r="4601" spans="1:8" ht="15.75">
      <c r="A4601" s="3" t="s">
        <v>17</v>
      </c>
      <c r="B4601" s="2" t="s">
        <v>908</v>
      </c>
      <c r="C4601" s="2" t="s">
        <v>907</v>
      </c>
      <c r="D4601" s="2" t="s">
        <v>909</v>
      </c>
      <c r="E4601" s="4">
        <v>3</v>
      </c>
      <c r="F4601" s="4">
        <v>41226</v>
      </c>
      <c r="G4601" s="4">
        <v>4123</v>
      </c>
      <c r="H4601" s="4">
        <v>45349</v>
      </c>
    </row>
    <row r="4602" spans="1:8" ht="15.75">
      <c r="A4602" s="3" t="s">
        <v>17</v>
      </c>
      <c r="B4602" s="2" t="s">
        <v>911</v>
      </c>
      <c r="C4602" s="2" t="s">
        <v>910</v>
      </c>
      <c r="D4602" s="2" t="s">
        <v>884</v>
      </c>
      <c r="E4602" s="4">
        <v>1</v>
      </c>
      <c r="F4602" s="4">
        <v>32193</v>
      </c>
      <c r="G4602" s="4">
        <v>3219</v>
      </c>
      <c r="H4602" s="4">
        <v>35412</v>
      </c>
    </row>
    <row r="4603" spans="1:8" ht="15.75">
      <c r="A4603" s="3" t="s">
        <v>17</v>
      </c>
      <c r="B4603" s="2" t="s">
        <v>918</v>
      </c>
      <c r="C4603" s="2" t="s">
        <v>917</v>
      </c>
      <c r="D4603" s="2" t="s">
        <v>919</v>
      </c>
      <c r="E4603" s="4">
        <v>100</v>
      </c>
      <c r="F4603" s="4">
        <v>2632100</v>
      </c>
      <c r="G4603" s="4">
        <v>263210</v>
      </c>
      <c r="H4603" s="4">
        <v>2895310</v>
      </c>
    </row>
    <row r="4604" spans="1:8" ht="15.75">
      <c r="A4604" s="3" t="s">
        <v>17</v>
      </c>
      <c r="B4604" s="2" t="s">
        <v>923</v>
      </c>
      <c r="C4604" s="2" t="s">
        <v>922</v>
      </c>
      <c r="D4604" s="2" t="s">
        <v>914</v>
      </c>
      <c r="E4604" s="4">
        <v>10</v>
      </c>
      <c r="F4604" s="4">
        <v>339400</v>
      </c>
      <c r="G4604" s="4">
        <v>33940</v>
      </c>
      <c r="H4604" s="4">
        <v>373340</v>
      </c>
    </row>
    <row r="4605" spans="1:8" ht="15.75">
      <c r="A4605" s="3" t="s">
        <v>17</v>
      </c>
      <c r="B4605" s="2" t="s">
        <v>927</v>
      </c>
      <c r="C4605" s="2" t="s">
        <v>926</v>
      </c>
      <c r="D4605" s="2" t="s">
        <v>928</v>
      </c>
      <c r="E4605" s="4">
        <v>10</v>
      </c>
      <c r="F4605" s="4">
        <v>22000</v>
      </c>
      <c r="G4605" s="4">
        <v>2200</v>
      </c>
      <c r="H4605" s="4">
        <v>24200</v>
      </c>
    </row>
    <row r="4606" spans="1:8" ht="15.75">
      <c r="A4606" s="3" t="s">
        <v>17</v>
      </c>
      <c r="B4606" s="2" t="s">
        <v>930</v>
      </c>
      <c r="C4606" s="2" t="s">
        <v>929</v>
      </c>
      <c r="D4606" s="2"/>
      <c r="E4606" s="4">
        <v>5</v>
      </c>
      <c r="F4606" s="4">
        <v>65000</v>
      </c>
      <c r="G4606" s="4">
        <v>6500</v>
      </c>
      <c r="H4606" s="4">
        <v>71500</v>
      </c>
    </row>
    <row r="4607" spans="1:8" ht="15.75">
      <c r="A4607" s="3" t="s">
        <v>17</v>
      </c>
      <c r="B4607" s="2" t="s">
        <v>946</v>
      </c>
      <c r="C4607" s="2" t="s">
        <v>945</v>
      </c>
      <c r="D4607" s="2"/>
      <c r="E4607" s="4">
        <v>10</v>
      </c>
      <c r="F4607" s="4">
        <v>147000</v>
      </c>
      <c r="G4607" s="4">
        <v>14700</v>
      </c>
      <c r="H4607" s="4">
        <v>161700</v>
      </c>
    </row>
    <row r="4608" spans="1:8" ht="15.75">
      <c r="A4608" s="3" t="s">
        <v>17</v>
      </c>
      <c r="B4608" s="2" t="s">
        <v>958</v>
      </c>
      <c r="C4608" s="2" t="s">
        <v>352</v>
      </c>
      <c r="D4608" s="2" t="s">
        <v>959</v>
      </c>
      <c r="E4608" s="4">
        <v>100</v>
      </c>
      <c r="F4608" s="4">
        <v>572700</v>
      </c>
      <c r="G4608" s="4">
        <v>57270</v>
      </c>
      <c r="H4608" s="4">
        <v>629970</v>
      </c>
    </row>
    <row r="4609" spans="1:8" ht="15.75">
      <c r="A4609" s="3" t="s">
        <v>17</v>
      </c>
      <c r="B4609" s="2" t="s">
        <v>974</v>
      </c>
      <c r="C4609" s="2" t="s">
        <v>773</v>
      </c>
      <c r="D4609" s="2" t="s">
        <v>975</v>
      </c>
      <c r="E4609" s="4">
        <v>42</v>
      </c>
      <c r="F4609" s="4">
        <v>105798</v>
      </c>
      <c r="G4609" s="4">
        <v>10580</v>
      </c>
      <c r="H4609" s="4">
        <v>116378</v>
      </c>
    </row>
    <row r="4610" spans="1:8" ht="15.75">
      <c r="A4610" s="3" t="s">
        <v>17</v>
      </c>
      <c r="B4610" s="2" t="s">
        <v>986</v>
      </c>
      <c r="C4610" s="2" t="s">
        <v>736</v>
      </c>
      <c r="D4610" s="2" t="s">
        <v>987</v>
      </c>
      <c r="E4610" s="4">
        <v>192</v>
      </c>
      <c r="F4610" s="4">
        <v>364992</v>
      </c>
      <c r="G4610" s="4">
        <v>36499</v>
      </c>
      <c r="H4610" s="4">
        <v>401491</v>
      </c>
    </row>
    <row r="4611" spans="1:8" ht="15.75">
      <c r="A4611" s="3" t="s">
        <v>17</v>
      </c>
      <c r="B4611" s="2" t="s">
        <v>990</v>
      </c>
      <c r="C4611" s="2" t="s">
        <v>685</v>
      </c>
      <c r="D4611" s="2" t="s">
        <v>991</v>
      </c>
      <c r="E4611" s="4">
        <v>10</v>
      </c>
      <c r="F4611" s="4">
        <v>94380</v>
      </c>
      <c r="G4611" s="4">
        <v>9438</v>
      </c>
      <c r="H4611" s="4">
        <v>103818</v>
      </c>
    </row>
    <row r="4612" spans="1:8" ht="15.75">
      <c r="A4612" s="3" t="s">
        <v>17</v>
      </c>
      <c r="B4612" s="2" t="s">
        <v>1028</v>
      </c>
      <c r="C4612" s="2" t="s">
        <v>352</v>
      </c>
      <c r="D4612" s="2" t="s">
        <v>1029</v>
      </c>
      <c r="E4612" s="4">
        <v>12</v>
      </c>
      <c r="F4612" s="4">
        <v>75516</v>
      </c>
      <c r="G4612" s="4">
        <v>7552</v>
      </c>
      <c r="H4612" s="4">
        <v>83068</v>
      </c>
    </row>
    <row r="4613" spans="1:8" ht="15.75">
      <c r="A4613" s="3" t="s">
        <v>17</v>
      </c>
      <c r="B4613" s="2" t="s">
        <v>1030</v>
      </c>
      <c r="C4613" s="2" t="s">
        <v>358</v>
      </c>
      <c r="D4613" s="2" t="s">
        <v>1031</v>
      </c>
      <c r="E4613" s="4">
        <v>80</v>
      </c>
      <c r="F4613" s="4">
        <v>617440</v>
      </c>
      <c r="G4613" s="4">
        <v>61743</v>
      </c>
      <c r="H4613" s="4">
        <v>679183</v>
      </c>
    </row>
    <row r="4614" spans="1:8" ht="15.75">
      <c r="A4614" s="3" t="s">
        <v>17</v>
      </c>
      <c r="B4614" s="2" t="s">
        <v>1032</v>
      </c>
      <c r="C4614" s="2" t="s">
        <v>355</v>
      </c>
      <c r="D4614" s="2" t="s">
        <v>1033</v>
      </c>
      <c r="E4614" s="4">
        <v>4</v>
      </c>
      <c r="F4614" s="4">
        <v>25504</v>
      </c>
      <c r="G4614" s="4">
        <v>2550</v>
      </c>
      <c r="H4614" s="4">
        <v>28054</v>
      </c>
    </row>
    <row r="4615" spans="1:8" ht="15.75">
      <c r="A4615" s="3" t="s">
        <v>17</v>
      </c>
      <c r="B4615" s="2" t="s">
        <v>1038</v>
      </c>
      <c r="C4615" s="2" t="s">
        <v>448</v>
      </c>
      <c r="D4615" s="2" t="s">
        <v>1039</v>
      </c>
      <c r="E4615" s="4">
        <v>10</v>
      </c>
      <c r="F4615" s="4">
        <v>86370</v>
      </c>
      <c r="G4615" s="4">
        <v>8637</v>
      </c>
      <c r="H4615" s="4">
        <v>95007</v>
      </c>
    </row>
    <row r="4616" spans="1:8" ht="15.75">
      <c r="A4616" s="3" t="s">
        <v>17</v>
      </c>
      <c r="B4616" s="2" t="s">
        <v>1043</v>
      </c>
      <c r="C4616" s="2" t="s">
        <v>1042</v>
      </c>
      <c r="D4616" s="2"/>
      <c r="E4616" s="4">
        <v>2</v>
      </c>
      <c r="F4616" s="4">
        <v>8200</v>
      </c>
      <c r="G4616" s="4">
        <v>820</v>
      </c>
      <c r="H4616" s="4">
        <v>9020</v>
      </c>
    </row>
    <row r="4617" spans="1:8" ht="15.75">
      <c r="A4617" s="3" t="s">
        <v>17</v>
      </c>
      <c r="B4617" s="2" t="s">
        <v>1061</v>
      </c>
      <c r="C4617" s="2" t="s">
        <v>857</v>
      </c>
      <c r="D4617" s="2" t="s">
        <v>1062</v>
      </c>
      <c r="E4617" s="4">
        <v>42</v>
      </c>
      <c r="F4617" s="4">
        <v>61992</v>
      </c>
      <c r="G4617" s="4">
        <v>6199</v>
      </c>
      <c r="H4617" s="4">
        <v>68191</v>
      </c>
    </row>
    <row r="4618" spans="1:8" ht="15.75">
      <c r="A4618" s="3" t="s">
        <v>17</v>
      </c>
      <c r="B4618" s="2" t="s">
        <v>1095</v>
      </c>
      <c r="C4618" s="2" t="s">
        <v>1094</v>
      </c>
      <c r="D4618" s="2"/>
      <c r="E4618" s="4">
        <v>1</v>
      </c>
      <c r="F4618" s="4">
        <v>5660</v>
      </c>
      <c r="G4618" s="4">
        <v>566</v>
      </c>
      <c r="H4618" s="4">
        <v>6226</v>
      </c>
    </row>
    <row r="4619" spans="1:8" ht="15.75">
      <c r="A4619" s="3" t="s">
        <v>17</v>
      </c>
      <c r="B4619" s="2" t="s">
        <v>1103</v>
      </c>
      <c r="C4619" s="2" t="s">
        <v>1102</v>
      </c>
      <c r="D4619" s="2"/>
      <c r="E4619" s="4">
        <v>3</v>
      </c>
      <c r="F4619" s="4">
        <v>48000</v>
      </c>
      <c r="G4619" s="4">
        <v>4800</v>
      </c>
      <c r="H4619" s="4">
        <v>52800</v>
      </c>
    </row>
    <row r="4620" spans="1:8" ht="15.75">
      <c r="A4620" s="3" t="s">
        <v>17</v>
      </c>
      <c r="B4620" s="2" t="s">
        <v>1109</v>
      </c>
      <c r="C4620" s="2" t="s">
        <v>1108</v>
      </c>
      <c r="D4620" s="2" t="s">
        <v>1110</v>
      </c>
      <c r="E4620" s="4">
        <v>2</v>
      </c>
      <c r="F4620" s="4">
        <v>176740</v>
      </c>
      <c r="G4620" s="4">
        <v>17674</v>
      </c>
      <c r="H4620" s="4">
        <v>194414</v>
      </c>
    </row>
    <row r="4621" spans="1:8" ht="15.75">
      <c r="A4621" s="3" t="s">
        <v>17</v>
      </c>
      <c r="B4621" s="2" t="s">
        <v>1116</v>
      </c>
      <c r="C4621" s="2" t="s">
        <v>514</v>
      </c>
      <c r="D4621" s="2" t="s">
        <v>1117</v>
      </c>
      <c r="E4621" s="4">
        <v>3</v>
      </c>
      <c r="F4621" s="4">
        <v>18600</v>
      </c>
      <c r="G4621" s="4">
        <v>1860</v>
      </c>
      <c r="H4621" s="4">
        <v>20460</v>
      </c>
    </row>
    <row r="4622" spans="1:8" ht="15.75">
      <c r="A4622" s="3" t="s">
        <v>17</v>
      </c>
      <c r="B4622" s="2" t="s">
        <v>1122</v>
      </c>
      <c r="C4622" s="2" t="s">
        <v>366</v>
      </c>
      <c r="D4622" s="2" t="s">
        <v>1117</v>
      </c>
      <c r="E4622" s="4">
        <v>4</v>
      </c>
      <c r="F4622" s="4">
        <v>26800</v>
      </c>
      <c r="G4622" s="4">
        <v>2680</v>
      </c>
      <c r="H4622" s="4">
        <v>29480</v>
      </c>
    </row>
    <row r="4623" spans="1:8" ht="15.75">
      <c r="A4623" s="3" t="s">
        <v>17</v>
      </c>
      <c r="B4623" s="2" t="s">
        <v>1123</v>
      </c>
      <c r="C4623" s="2" t="s">
        <v>352</v>
      </c>
      <c r="D4623" s="2" t="s">
        <v>1117</v>
      </c>
      <c r="E4623" s="4">
        <v>2</v>
      </c>
      <c r="F4623" s="4">
        <v>15000</v>
      </c>
      <c r="G4623" s="4">
        <v>1500</v>
      </c>
      <c r="H4623" s="4">
        <v>16500</v>
      </c>
    </row>
    <row r="4624" spans="1:8" ht="15.75">
      <c r="A4624" s="3" t="s">
        <v>17</v>
      </c>
      <c r="B4624" s="2" t="s">
        <v>1128</v>
      </c>
      <c r="C4624" s="2" t="s">
        <v>825</v>
      </c>
      <c r="D4624" s="2" t="s">
        <v>1129</v>
      </c>
      <c r="E4624" s="4">
        <v>20</v>
      </c>
      <c r="F4624" s="4">
        <v>156820</v>
      </c>
      <c r="G4624" s="4">
        <v>15682</v>
      </c>
      <c r="H4624" s="4">
        <v>172502</v>
      </c>
    </row>
    <row r="4625" spans="1:8" ht="15.75">
      <c r="A4625" s="3" t="s">
        <v>17</v>
      </c>
      <c r="B4625" s="2" t="s">
        <v>1132</v>
      </c>
      <c r="C4625" s="2" t="s">
        <v>614</v>
      </c>
      <c r="D4625" s="2" t="s">
        <v>1133</v>
      </c>
      <c r="E4625" s="4">
        <v>3</v>
      </c>
      <c r="F4625" s="4">
        <v>6243</v>
      </c>
      <c r="G4625" s="4">
        <v>624</v>
      </c>
      <c r="H4625" s="4">
        <v>6867</v>
      </c>
    </row>
    <row r="4626" spans="1:8" ht="15.75">
      <c r="A4626" s="3" t="s">
        <v>17</v>
      </c>
      <c r="B4626" s="2" t="s">
        <v>1134</v>
      </c>
      <c r="C4626" s="2" t="s">
        <v>621</v>
      </c>
      <c r="D4626" s="2" t="s">
        <v>1135</v>
      </c>
      <c r="E4626" s="4">
        <v>3</v>
      </c>
      <c r="F4626" s="4">
        <v>7377</v>
      </c>
      <c r="G4626" s="4">
        <v>737</v>
      </c>
      <c r="H4626" s="4">
        <v>8114</v>
      </c>
    </row>
    <row r="4627" spans="1:8" ht="15.75">
      <c r="A4627" s="3" t="s">
        <v>17</v>
      </c>
      <c r="B4627" s="2" t="s">
        <v>1136</v>
      </c>
      <c r="C4627" s="2" t="s">
        <v>640</v>
      </c>
      <c r="D4627" s="2" t="s">
        <v>1137</v>
      </c>
      <c r="E4627" s="4">
        <v>17</v>
      </c>
      <c r="F4627" s="4">
        <v>48280</v>
      </c>
      <c r="G4627" s="4">
        <v>4828</v>
      </c>
      <c r="H4627" s="4">
        <v>53108</v>
      </c>
    </row>
    <row r="4628" spans="1:8" ht="15.75">
      <c r="A4628" s="3" t="s">
        <v>17</v>
      </c>
      <c r="B4628" s="2" t="s">
        <v>1138</v>
      </c>
      <c r="C4628" s="2" t="s">
        <v>676</v>
      </c>
      <c r="D4628" s="2" t="s">
        <v>1139</v>
      </c>
      <c r="E4628" s="4">
        <v>15</v>
      </c>
      <c r="F4628" s="4">
        <v>24810</v>
      </c>
      <c r="G4628" s="4">
        <v>2481</v>
      </c>
      <c r="H4628" s="4">
        <v>27291</v>
      </c>
    </row>
    <row r="4629" spans="1:8" ht="15.75">
      <c r="A4629" s="3" t="s">
        <v>17</v>
      </c>
      <c r="B4629" s="2" t="s">
        <v>1178</v>
      </c>
      <c r="C4629" s="2" t="s">
        <v>1177</v>
      </c>
      <c r="D4629" s="2" t="s">
        <v>574</v>
      </c>
      <c r="E4629" s="4">
        <v>3</v>
      </c>
      <c r="F4629" s="4">
        <v>43500</v>
      </c>
      <c r="G4629" s="4">
        <v>4350</v>
      </c>
      <c r="H4629" s="4">
        <v>47850</v>
      </c>
    </row>
    <row r="4630" spans="1:8" ht="15.75">
      <c r="A4630" s="3" t="s">
        <v>17</v>
      </c>
      <c r="B4630" s="2" t="s">
        <v>1184</v>
      </c>
      <c r="C4630" s="2" t="s">
        <v>665</v>
      </c>
      <c r="D4630" s="2" t="s">
        <v>414</v>
      </c>
      <c r="E4630" s="4">
        <v>14</v>
      </c>
      <c r="F4630" s="4">
        <v>123214</v>
      </c>
      <c r="G4630" s="4">
        <v>12321</v>
      </c>
      <c r="H4630" s="4">
        <v>135535</v>
      </c>
    </row>
    <row r="4631" spans="1:8" ht="15.75">
      <c r="A4631" s="3" t="s">
        <v>17</v>
      </c>
      <c r="B4631" s="2" t="s">
        <v>1275</v>
      </c>
      <c r="C4631" s="2" t="s">
        <v>1274</v>
      </c>
      <c r="D4631" s="2" t="s">
        <v>52</v>
      </c>
      <c r="E4631" s="4">
        <v>2</v>
      </c>
      <c r="F4631" s="4">
        <v>146000</v>
      </c>
      <c r="G4631" s="4">
        <v>14600</v>
      </c>
      <c r="H4631" s="4">
        <v>160600</v>
      </c>
    </row>
    <row r="4632" spans="1:8" ht="15.75">
      <c r="A4632" s="3" t="s">
        <v>17</v>
      </c>
      <c r="B4632" s="2" t="s">
        <v>1280</v>
      </c>
      <c r="C4632" s="2" t="s">
        <v>1279</v>
      </c>
      <c r="D4632" s="2"/>
      <c r="E4632" s="4">
        <v>20</v>
      </c>
      <c r="F4632" s="4">
        <v>82000</v>
      </c>
      <c r="G4632" s="4">
        <v>8200</v>
      </c>
      <c r="H4632" s="4">
        <v>90200</v>
      </c>
    </row>
    <row r="4633" spans="1:8" ht="15.75">
      <c r="A4633" s="3" t="s">
        <v>17</v>
      </c>
      <c r="B4633" s="2" t="s">
        <v>1284</v>
      </c>
      <c r="C4633" s="2" t="s">
        <v>1283</v>
      </c>
      <c r="D4633" s="2" t="s">
        <v>1285</v>
      </c>
      <c r="E4633" s="4">
        <v>50</v>
      </c>
      <c r="F4633" s="4">
        <v>142500</v>
      </c>
      <c r="G4633" s="4">
        <v>14250</v>
      </c>
      <c r="H4633" s="4">
        <v>156750</v>
      </c>
    </row>
    <row r="4634" spans="1:8" ht="15.75">
      <c r="A4634" s="3" t="s">
        <v>17</v>
      </c>
      <c r="B4634" s="2" t="s">
        <v>1293</v>
      </c>
      <c r="C4634" s="2" t="s">
        <v>1292</v>
      </c>
      <c r="D4634" s="2" t="s">
        <v>1294</v>
      </c>
      <c r="E4634" s="4">
        <v>63</v>
      </c>
      <c r="F4634" s="4">
        <v>181200</v>
      </c>
      <c r="G4634" s="4">
        <v>18120</v>
      </c>
      <c r="H4634" s="4">
        <v>199320</v>
      </c>
    </row>
    <row r="4635" spans="1:8" ht="15.75">
      <c r="A4635" s="3" t="s">
        <v>17</v>
      </c>
      <c r="B4635" s="2" t="s">
        <v>1307</v>
      </c>
      <c r="C4635" s="2" t="s">
        <v>1306</v>
      </c>
      <c r="D4635" s="2" t="s">
        <v>1308</v>
      </c>
      <c r="E4635" s="4">
        <v>10</v>
      </c>
      <c r="F4635" s="4">
        <v>40500</v>
      </c>
      <c r="G4635" s="4">
        <v>4050</v>
      </c>
      <c r="H4635" s="4">
        <v>44550</v>
      </c>
    </row>
    <row r="4636" spans="1:8" ht="15.75">
      <c r="A4636" s="3" t="s">
        <v>17</v>
      </c>
      <c r="B4636" s="2" t="s">
        <v>1346</v>
      </c>
      <c r="C4636" s="2" t="s">
        <v>1345</v>
      </c>
      <c r="D4636" s="2" t="s">
        <v>1342</v>
      </c>
      <c r="E4636" s="4">
        <v>56</v>
      </c>
      <c r="F4636" s="4">
        <v>654000</v>
      </c>
      <c r="G4636" s="4">
        <v>65400</v>
      </c>
      <c r="H4636" s="4">
        <v>719400</v>
      </c>
    </row>
    <row r="4637" spans="1:8" ht="15.75">
      <c r="A4637" s="3" t="s">
        <v>17</v>
      </c>
      <c r="B4637" s="2" t="s">
        <v>1351</v>
      </c>
      <c r="C4637" s="2" t="s">
        <v>1350</v>
      </c>
      <c r="D4637" s="2" t="s">
        <v>1352</v>
      </c>
      <c r="E4637" s="4">
        <v>50</v>
      </c>
      <c r="F4637" s="4">
        <v>62500</v>
      </c>
      <c r="G4637" s="4">
        <v>6250</v>
      </c>
      <c r="H4637" s="4">
        <v>68750</v>
      </c>
    </row>
    <row r="4638" spans="1:8" ht="15.75">
      <c r="A4638" s="3" t="s">
        <v>17</v>
      </c>
      <c r="B4638" s="2" t="s">
        <v>1354</v>
      </c>
      <c r="C4638" s="2" t="s">
        <v>1353</v>
      </c>
      <c r="D4638" s="2" t="s">
        <v>1342</v>
      </c>
      <c r="E4638" s="4">
        <v>75</v>
      </c>
      <c r="F4638" s="4">
        <v>855000</v>
      </c>
      <c r="G4638" s="4">
        <v>85500</v>
      </c>
      <c r="H4638" s="4">
        <v>940500</v>
      </c>
    </row>
    <row r="4639" spans="1:8" ht="15.75">
      <c r="A4639" s="3" t="s">
        <v>17</v>
      </c>
      <c r="B4639" s="2" t="s">
        <v>1356</v>
      </c>
      <c r="C4639" s="2" t="s">
        <v>1355</v>
      </c>
      <c r="D4639" s="2" t="s">
        <v>1352</v>
      </c>
      <c r="E4639" s="4">
        <v>100</v>
      </c>
      <c r="F4639" s="4">
        <v>95000</v>
      </c>
      <c r="G4639" s="4">
        <v>9500</v>
      </c>
      <c r="H4639" s="4">
        <v>104500</v>
      </c>
    </row>
    <row r="4640" spans="1:8" ht="15.75">
      <c r="A4640" s="3" t="s">
        <v>17</v>
      </c>
      <c r="B4640" s="2" t="s">
        <v>1363</v>
      </c>
      <c r="C4640" s="2" t="s">
        <v>1362</v>
      </c>
      <c r="D4640" s="2" t="s">
        <v>1342</v>
      </c>
      <c r="E4640" s="4">
        <v>80</v>
      </c>
      <c r="F4640" s="4">
        <v>864000</v>
      </c>
      <c r="G4640" s="4">
        <v>86400</v>
      </c>
      <c r="H4640" s="4">
        <v>950400</v>
      </c>
    </row>
    <row r="4641" spans="1:8" ht="15.75">
      <c r="A4641" s="3" t="s">
        <v>17</v>
      </c>
      <c r="B4641" s="2" t="s">
        <v>1365</v>
      </c>
      <c r="C4641" s="2" t="s">
        <v>1364</v>
      </c>
      <c r="D4641" s="2" t="s">
        <v>1352</v>
      </c>
      <c r="E4641" s="4">
        <v>1550</v>
      </c>
      <c r="F4641" s="4">
        <v>1404000</v>
      </c>
      <c r="G4641" s="4">
        <v>140400</v>
      </c>
      <c r="H4641" s="4">
        <v>1544400</v>
      </c>
    </row>
    <row r="4642" spans="1:8" ht="15.75">
      <c r="A4642" s="3" t="s">
        <v>17</v>
      </c>
      <c r="B4642" s="2" t="s">
        <v>1370</v>
      </c>
      <c r="C4642" s="2" t="s">
        <v>1369</v>
      </c>
      <c r="D4642" s="2" t="s">
        <v>1352</v>
      </c>
      <c r="E4642" s="4">
        <v>352</v>
      </c>
      <c r="F4642" s="4">
        <v>8800000</v>
      </c>
      <c r="G4642" s="4">
        <v>880000</v>
      </c>
      <c r="H4642" s="4">
        <v>9680000</v>
      </c>
    </row>
    <row r="4643" spans="1:8" ht="15.75">
      <c r="A4643" s="3" t="s">
        <v>17</v>
      </c>
      <c r="B4643" s="2" t="s">
        <v>1373</v>
      </c>
      <c r="C4643" s="2" t="s">
        <v>1362</v>
      </c>
      <c r="D4643" s="2" t="s">
        <v>1374</v>
      </c>
      <c r="E4643" s="4">
        <v>10</v>
      </c>
      <c r="F4643" s="4">
        <v>108000</v>
      </c>
      <c r="G4643" s="4">
        <v>10800</v>
      </c>
      <c r="H4643" s="4">
        <v>118800</v>
      </c>
    </row>
    <row r="4644" spans="1:8" ht="15.75">
      <c r="A4644" s="3" t="s">
        <v>17</v>
      </c>
      <c r="B4644" s="2" t="s">
        <v>1375</v>
      </c>
      <c r="C4644" s="2" t="s">
        <v>1353</v>
      </c>
      <c r="D4644" s="2" t="s">
        <v>1374</v>
      </c>
      <c r="E4644" s="4">
        <v>60</v>
      </c>
      <c r="F4644" s="4">
        <v>684000</v>
      </c>
      <c r="G4644" s="4">
        <v>68400</v>
      </c>
      <c r="H4644" s="4">
        <v>752400</v>
      </c>
    </row>
    <row r="4645" spans="1:8" ht="15.75">
      <c r="A4645" s="3" t="s">
        <v>17</v>
      </c>
      <c r="B4645" s="2" t="s">
        <v>1404</v>
      </c>
      <c r="C4645" s="2" t="s">
        <v>1401</v>
      </c>
      <c r="D4645" s="2" t="s">
        <v>56</v>
      </c>
      <c r="E4645" s="4">
        <v>5</v>
      </c>
      <c r="F4645" s="4">
        <v>12000</v>
      </c>
      <c r="G4645" s="4">
        <v>1200</v>
      </c>
      <c r="H4645" s="4">
        <v>13200</v>
      </c>
    </row>
    <row r="4646" spans="1:8" ht="15.75">
      <c r="A4646" s="3" t="s">
        <v>17</v>
      </c>
      <c r="B4646" s="2" t="s">
        <v>1422</v>
      </c>
      <c r="C4646" s="2" t="s">
        <v>1417</v>
      </c>
      <c r="D4646" s="2" t="s">
        <v>56</v>
      </c>
      <c r="E4646" s="4">
        <v>6</v>
      </c>
      <c r="F4646" s="4">
        <v>12000</v>
      </c>
      <c r="G4646" s="4">
        <v>1200</v>
      </c>
      <c r="H4646" s="4">
        <v>13200</v>
      </c>
    </row>
    <row r="4647" spans="1:8" ht="15.75">
      <c r="A4647" s="3" t="s">
        <v>17</v>
      </c>
      <c r="B4647" s="2" t="s">
        <v>1428</v>
      </c>
      <c r="C4647" s="2" t="s">
        <v>1426</v>
      </c>
      <c r="D4647" s="2" t="s">
        <v>73</v>
      </c>
      <c r="E4647" s="4">
        <v>25</v>
      </c>
      <c r="F4647" s="4">
        <v>47500</v>
      </c>
      <c r="G4647" s="4">
        <v>4750</v>
      </c>
      <c r="H4647" s="4">
        <v>52250</v>
      </c>
    </row>
    <row r="4648" spans="1:8" ht="15.75">
      <c r="A4648" s="3" t="s">
        <v>17</v>
      </c>
      <c r="B4648" s="2" t="s">
        <v>1430</v>
      </c>
      <c r="C4648" s="2" t="s">
        <v>1426</v>
      </c>
      <c r="D4648" s="2" t="s">
        <v>184</v>
      </c>
      <c r="E4648" s="4">
        <v>105</v>
      </c>
      <c r="F4648" s="4">
        <v>199500</v>
      </c>
      <c r="G4648" s="4">
        <v>19950</v>
      </c>
      <c r="H4648" s="4">
        <v>219450</v>
      </c>
    </row>
    <row r="4649" spans="1:8" ht="15.75">
      <c r="A4649" s="3" t="s">
        <v>17</v>
      </c>
      <c r="B4649" s="2" t="s">
        <v>1450</v>
      </c>
      <c r="C4649" s="2" t="s">
        <v>822</v>
      </c>
      <c r="D4649" s="2" t="s">
        <v>1451</v>
      </c>
      <c r="E4649" s="4">
        <v>100</v>
      </c>
      <c r="F4649" s="4">
        <v>130700</v>
      </c>
      <c r="G4649" s="4">
        <v>13070</v>
      </c>
      <c r="H4649" s="4">
        <v>143770</v>
      </c>
    </row>
    <row r="4650" spans="1:8" ht="15.75">
      <c r="A4650" s="3" t="s">
        <v>17</v>
      </c>
      <c r="B4650" s="2" t="s">
        <v>1455</v>
      </c>
      <c r="C4650" s="2" t="s">
        <v>1454</v>
      </c>
      <c r="D4650" s="2" t="s">
        <v>1456</v>
      </c>
      <c r="E4650" s="4">
        <v>2</v>
      </c>
      <c r="F4650" s="4">
        <v>246000</v>
      </c>
      <c r="G4650" s="4">
        <v>24600</v>
      </c>
      <c r="H4650" s="4">
        <v>270600</v>
      </c>
    </row>
    <row r="4651" spans="1:8" ht="15.75">
      <c r="A4651" s="3" t="s">
        <v>17</v>
      </c>
      <c r="B4651" s="2" t="s">
        <v>1474</v>
      </c>
      <c r="C4651" s="2" t="s">
        <v>1473</v>
      </c>
      <c r="D4651" s="2" t="s">
        <v>1475</v>
      </c>
      <c r="E4651" s="4">
        <v>35994</v>
      </c>
      <c r="F4651" s="4">
        <v>5579070</v>
      </c>
      <c r="G4651" s="4">
        <v>557907</v>
      </c>
      <c r="H4651" s="4">
        <v>6136977</v>
      </c>
    </row>
    <row r="4652" spans="1:8" ht="15.75">
      <c r="A4652" s="3" t="s">
        <v>17</v>
      </c>
      <c r="B4652" s="2" t="s">
        <v>1476</v>
      </c>
      <c r="C4652" s="2" t="s">
        <v>1473</v>
      </c>
      <c r="D4652" s="2" t="s">
        <v>1477</v>
      </c>
      <c r="E4652" s="4">
        <v>10000</v>
      </c>
      <c r="F4652" s="4">
        <v>1100000</v>
      </c>
      <c r="G4652" s="4">
        <v>110000</v>
      </c>
      <c r="H4652" s="4">
        <v>1210000</v>
      </c>
    </row>
    <row r="4653" spans="1:8" ht="15.75">
      <c r="A4653" s="3" t="s">
        <v>17</v>
      </c>
      <c r="B4653" s="2" t="s">
        <v>1479</v>
      </c>
      <c r="C4653" s="2" t="s">
        <v>1478</v>
      </c>
      <c r="D4653" s="2" t="s">
        <v>1480</v>
      </c>
      <c r="E4653" s="4">
        <v>240071</v>
      </c>
      <c r="F4653" s="4">
        <v>36672828</v>
      </c>
      <c r="G4653" s="4">
        <v>3667281</v>
      </c>
      <c r="H4653" s="4">
        <v>40340109</v>
      </c>
    </row>
    <row r="4654" spans="1:8" ht="15.75">
      <c r="A4654" s="3" t="s">
        <v>17</v>
      </c>
      <c r="B4654" s="2" t="s">
        <v>1483</v>
      </c>
      <c r="C4654" s="2" t="s">
        <v>1482</v>
      </c>
      <c r="D4654" s="2" t="s">
        <v>1484</v>
      </c>
      <c r="E4654" s="4">
        <v>2000</v>
      </c>
      <c r="F4654" s="4">
        <v>114000</v>
      </c>
      <c r="G4654" s="4">
        <v>11400</v>
      </c>
      <c r="H4654" s="4">
        <v>125400</v>
      </c>
    </row>
    <row r="4655" spans="1:8" ht="15.75">
      <c r="A4655" s="3" t="s">
        <v>17</v>
      </c>
      <c r="B4655" s="2" t="s">
        <v>1489</v>
      </c>
      <c r="C4655" s="2" t="s">
        <v>1488</v>
      </c>
      <c r="D4655" s="2" t="s">
        <v>1490</v>
      </c>
      <c r="E4655" s="4">
        <v>1000</v>
      </c>
      <c r="F4655" s="4">
        <v>50000</v>
      </c>
      <c r="G4655" s="4">
        <v>5000</v>
      </c>
      <c r="H4655" s="4">
        <v>55000</v>
      </c>
    </row>
    <row r="4656" spans="1:8" ht="15.75">
      <c r="A4656" s="3" t="s">
        <v>17</v>
      </c>
      <c r="B4656" s="2" t="s">
        <v>1495</v>
      </c>
      <c r="C4656" s="2" t="s">
        <v>1494</v>
      </c>
      <c r="D4656" s="2" t="s">
        <v>1496</v>
      </c>
      <c r="E4656" s="4">
        <v>24</v>
      </c>
      <c r="F4656" s="4">
        <v>26400</v>
      </c>
      <c r="G4656" s="4">
        <v>2640</v>
      </c>
      <c r="H4656" s="4">
        <v>29040</v>
      </c>
    </row>
    <row r="4657" spans="1:8" ht="15.75">
      <c r="A4657" s="3" t="s">
        <v>17</v>
      </c>
      <c r="B4657" s="2" t="s">
        <v>1498</v>
      </c>
      <c r="C4657" s="2" t="s">
        <v>1497</v>
      </c>
      <c r="D4657" s="2" t="s">
        <v>1499</v>
      </c>
      <c r="E4657" s="4"/>
      <c r="F4657" s="4"/>
      <c r="G4657" s="4"/>
      <c r="H4657" s="4"/>
    </row>
    <row r="4658" spans="1:8" ht="15.75">
      <c r="A4658" s="3" t="s">
        <v>17</v>
      </c>
      <c r="B4658" s="2" t="s">
        <v>1501</v>
      </c>
      <c r="C4658" s="2" t="s">
        <v>1500</v>
      </c>
      <c r="D4658" s="2" t="s">
        <v>1502</v>
      </c>
      <c r="E4658" s="4">
        <v>50</v>
      </c>
      <c r="F4658" s="4">
        <v>62500</v>
      </c>
      <c r="G4658" s="4">
        <v>6250</v>
      </c>
      <c r="H4658" s="4">
        <v>68750</v>
      </c>
    </row>
    <row r="4659" spans="1:8" ht="15.75">
      <c r="A4659" s="3" t="s">
        <v>17</v>
      </c>
      <c r="B4659" s="2" t="s">
        <v>1507</v>
      </c>
      <c r="C4659" s="2" t="s">
        <v>1506</v>
      </c>
      <c r="D4659" s="2" t="s">
        <v>1508</v>
      </c>
      <c r="E4659" s="4">
        <v>300</v>
      </c>
      <c r="F4659" s="4">
        <v>459000</v>
      </c>
      <c r="G4659" s="4">
        <v>45900</v>
      </c>
      <c r="H4659" s="4">
        <v>504900</v>
      </c>
    </row>
    <row r="4660" spans="1:8" ht="15.75">
      <c r="A4660" s="3" t="s">
        <v>17</v>
      </c>
      <c r="B4660" s="2" t="s">
        <v>1510</v>
      </c>
      <c r="C4660" s="2" t="s">
        <v>1509</v>
      </c>
      <c r="D4660" s="2" t="s">
        <v>1511</v>
      </c>
      <c r="E4660" s="4">
        <v>7000</v>
      </c>
      <c r="F4660" s="4">
        <v>462000</v>
      </c>
      <c r="G4660" s="4">
        <v>46200</v>
      </c>
      <c r="H4660" s="4">
        <v>508200</v>
      </c>
    </row>
    <row r="4661" spans="1:8" ht="15.75">
      <c r="A4661" s="3" t="s">
        <v>17</v>
      </c>
      <c r="B4661" s="2" t="s">
        <v>1513</v>
      </c>
      <c r="C4661" s="2" t="s">
        <v>1512</v>
      </c>
      <c r="D4661" s="2" t="s">
        <v>1514</v>
      </c>
      <c r="E4661" s="4">
        <v>650</v>
      </c>
      <c r="F4661" s="4">
        <v>36800</v>
      </c>
      <c r="G4661" s="4">
        <v>3680</v>
      </c>
      <c r="H4661" s="4">
        <v>40480</v>
      </c>
    </row>
    <row r="4662" spans="1:8" ht="15.75">
      <c r="A4662" s="3" t="s">
        <v>17</v>
      </c>
      <c r="B4662" s="2" t="s">
        <v>1524</v>
      </c>
      <c r="C4662" s="2" t="s">
        <v>1523</v>
      </c>
      <c r="D4662" s="2" t="s">
        <v>1525</v>
      </c>
      <c r="E4662" s="4">
        <v>5</v>
      </c>
      <c r="F4662" s="4">
        <v>18000</v>
      </c>
      <c r="G4662" s="4">
        <v>1800</v>
      </c>
      <c r="H4662" s="4">
        <v>19800</v>
      </c>
    </row>
    <row r="4663" spans="1:8" ht="15.75">
      <c r="A4663" s="3" t="s">
        <v>17</v>
      </c>
      <c r="B4663" s="2" t="s">
        <v>1527</v>
      </c>
      <c r="C4663" s="2" t="s">
        <v>1526</v>
      </c>
      <c r="D4663" s="2"/>
      <c r="E4663" s="4">
        <v>1</v>
      </c>
      <c r="F4663" s="4">
        <v>18000</v>
      </c>
      <c r="G4663" s="4">
        <v>1800</v>
      </c>
      <c r="H4663" s="4">
        <v>19800</v>
      </c>
    </row>
    <row r="4664" spans="1:8" ht="15.75">
      <c r="A4664" s="3" t="s">
        <v>17</v>
      </c>
      <c r="B4664" s="2" t="s">
        <v>1529</v>
      </c>
      <c r="C4664" s="2" t="s">
        <v>1528</v>
      </c>
      <c r="D4664" s="2" t="s">
        <v>1530</v>
      </c>
      <c r="E4664" s="4">
        <v>7800</v>
      </c>
      <c r="F4664" s="4">
        <v>15614000</v>
      </c>
      <c r="G4664" s="4">
        <v>1561400</v>
      </c>
      <c r="H4664" s="4">
        <v>17175400</v>
      </c>
    </row>
    <row r="4665" spans="1:8" ht="15.75">
      <c r="A4665" s="3" t="s">
        <v>17</v>
      </c>
      <c r="B4665" s="2" t="s">
        <v>1532</v>
      </c>
      <c r="C4665" s="2" t="s">
        <v>1531</v>
      </c>
      <c r="D4665" s="2" t="s">
        <v>1533</v>
      </c>
      <c r="E4665" s="4">
        <v>78</v>
      </c>
      <c r="F4665" s="4">
        <v>8682000</v>
      </c>
      <c r="G4665" s="4">
        <v>868200</v>
      </c>
      <c r="H4665" s="4">
        <v>9550200</v>
      </c>
    </row>
    <row r="4666" spans="1:8" ht="15.75">
      <c r="A4666" s="3" t="s">
        <v>17</v>
      </c>
      <c r="B4666" s="2" t="s">
        <v>1547</v>
      </c>
      <c r="C4666" s="2" t="s">
        <v>1546</v>
      </c>
      <c r="D4666" s="2" t="s">
        <v>1548</v>
      </c>
      <c r="E4666" s="4">
        <v>10</v>
      </c>
      <c r="F4666" s="4">
        <v>65230</v>
      </c>
      <c r="G4666" s="4">
        <v>6523</v>
      </c>
      <c r="H4666" s="4">
        <v>71753</v>
      </c>
    </row>
    <row r="4667" spans="1:8" ht="15.75">
      <c r="A4667" s="3" t="s">
        <v>17</v>
      </c>
      <c r="B4667" s="2" t="s">
        <v>1573</v>
      </c>
      <c r="C4667" s="2" t="s">
        <v>1572</v>
      </c>
      <c r="D4667" s="2" t="s">
        <v>1571</v>
      </c>
      <c r="E4667" s="4">
        <v>65400</v>
      </c>
      <c r="F4667" s="4">
        <v>3240800</v>
      </c>
      <c r="G4667" s="4">
        <v>324080</v>
      </c>
      <c r="H4667" s="4">
        <v>3564880</v>
      </c>
    </row>
    <row r="4668" spans="1:8" ht="15.75">
      <c r="A4668" s="3" t="s">
        <v>17</v>
      </c>
      <c r="B4668" s="2" t="s">
        <v>1577</v>
      </c>
      <c r="C4668" s="2" t="s">
        <v>1576</v>
      </c>
      <c r="D4668" s="2" t="s">
        <v>1578</v>
      </c>
      <c r="E4668" s="4">
        <v>500</v>
      </c>
      <c r="F4668" s="4">
        <v>40000</v>
      </c>
      <c r="G4668" s="4">
        <v>4000</v>
      </c>
      <c r="H4668" s="4">
        <v>44000</v>
      </c>
    </row>
    <row r="4669" spans="1:8" ht="15.75">
      <c r="A4669" s="3" t="s">
        <v>17</v>
      </c>
      <c r="B4669" s="2" t="s">
        <v>1580</v>
      </c>
      <c r="C4669" s="2" t="s">
        <v>1572</v>
      </c>
      <c r="D4669" s="2" t="s">
        <v>1578</v>
      </c>
      <c r="E4669" s="4">
        <v>5000</v>
      </c>
      <c r="F4669" s="4">
        <v>240572</v>
      </c>
      <c r="G4669" s="4">
        <v>24055</v>
      </c>
      <c r="H4669" s="4">
        <v>264627</v>
      </c>
    </row>
    <row r="4670" spans="1:8" ht="15.75">
      <c r="A4670" s="3" t="s">
        <v>17</v>
      </c>
      <c r="B4670" s="2" t="s">
        <v>1581</v>
      </c>
      <c r="C4670" s="2" t="s">
        <v>1572</v>
      </c>
      <c r="D4670" s="2" t="s">
        <v>1582</v>
      </c>
      <c r="E4670" s="4">
        <v>1000</v>
      </c>
      <c r="F4670" s="4">
        <v>50000</v>
      </c>
      <c r="G4670" s="4">
        <v>5000</v>
      </c>
      <c r="H4670" s="4">
        <v>55000</v>
      </c>
    </row>
    <row r="4671" spans="1:8" ht="15.75">
      <c r="A4671" s="3" t="s">
        <v>17</v>
      </c>
      <c r="B4671" s="2" t="s">
        <v>1586</v>
      </c>
      <c r="C4671" s="2" t="s">
        <v>1572</v>
      </c>
      <c r="D4671" s="2" t="s">
        <v>1587</v>
      </c>
      <c r="E4671" s="4">
        <v>3500</v>
      </c>
      <c r="F4671" s="4">
        <v>184800</v>
      </c>
      <c r="G4671" s="4">
        <v>18480</v>
      </c>
      <c r="H4671" s="4">
        <v>203280</v>
      </c>
    </row>
    <row r="4672" spans="1:8" ht="15.75">
      <c r="A4672" s="3" t="s">
        <v>17</v>
      </c>
      <c r="B4672" s="2" t="s">
        <v>1598</v>
      </c>
      <c r="C4672" s="2" t="s">
        <v>1597</v>
      </c>
      <c r="D4672" s="2" t="s">
        <v>1599</v>
      </c>
      <c r="E4672" s="4">
        <v>2</v>
      </c>
      <c r="F4672" s="4">
        <v>118400</v>
      </c>
      <c r="G4672" s="4">
        <v>11840</v>
      </c>
      <c r="H4672" s="4">
        <v>130240</v>
      </c>
    </row>
    <row r="4673" spans="1:8" ht="15.75">
      <c r="A4673" s="3" t="s">
        <v>17</v>
      </c>
      <c r="B4673" s="2" t="s">
        <v>1601</v>
      </c>
      <c r="C4673" s="2" t="s">
        <v>1600</v>
      </c>
      <c r="D4673" s="2" t="s">
        <v>1602</v>
      </c>
      <c r="E4673" s="4">
        <v>16</v>
      </c>
      <c r="F4673" s="4">
        <v>18000000</v>
      </c>
      <c r="G4673" s="4">
        <v>1800000</v>
      </c>
      <c r="H4673" s="4">
        <v>19800000</v>
      </c>
    </row>
    <row r="4674" spans="1:8" ht="15.75">
      <c r="A4674" s="3" t="s">
        <v>17</v>
      </c>
      <c r="B4674" s="2" t="s">
        <v>1606</v>
      </c>
      <c r="C4674" s="2" t="s">
        <v>1605</v>
      </c>
      <c r="D4674" s="2" t="s">
        <v>1607</v>
      </c>
      <c r="E4674" s="4">
        <v>3</v>
      </c>
      <c r="F4674" s="4">
        <v>4350000</v>
      </c>
      <c r="G4674" s="4">
        <v>435000</v>
      </c>
      <c r="H4674" s="4">
        <v>4785000</v>
      </c>
    </row>
    <row r="4675" spans="1:8" ht="15.75">
      <c r="A4675" s="3" t="s">
        <v>17</v>
      </c>
      <c r="B4675" s="2" t="s">
        <v>1617</v>
      </c>
      <c r="C4675" s="2" t="s">
        <v>1616</v>
      </c>
      <c r="D4675" s="2" t="s">
        <v>1618</v>
      </c>
      <c r="E4675" s="4">
        <v>6</v>
      </c>
      <c r="F4675" s="4">
        <v>606800</v>
      </c>
      <c r="G4675" s="4">
        <v>60680</v>
      </c>
      <c r="H4675" s="4">
        <v>667480</v>
      </c>
    </row>
    <row r="4676" spans="1:8" ht="15.75">
      <c r="A4676" s="3" t="s">
        <v>17</v>
      </c>
      <c r="B4676" s="2" t="s">
        <v>1620</v>
      </c>
      <c r="C4676" s="2" t="s">
        <v>1619</v>
      </c>
      <c r="D4676" s="2" t="s">
        <v>1621</v>
      </c>
      <c r="E4676" s="4">
        <v>10</v>
      </c>
      <c r="F4676" s="4">
        <v>709700</v>
      </c>
      <c r="G4676" s="4">
        <v>70970</v>
      </c>
      <c r="H4676" s="4">
        <v>780670</v>
      </c>
    </row>
    <row r="4677" spans="1:8" ht="15.75">
      <c r="A4677" s="3" t="s">
        <v>17</v>
      </c>
      <c r="B4677" s="2" t="s">
        <v>1623</v>
      </c>
      <c r="C4677" s="2" t="s">
        <v>1622</v>
      </c>
      <c r="D4677" s="2" t="s">
        <v>1624</v>
      </c>
      <c r="E4677" s="4">
        <v>2</v>
      </c>
      <c r="F4677" s="4">
        <v>79091</v>
      </c>
      <c r="G4677" s="4">
        <v>7909</v>
      </c>
      <c r="H4677" s="4">
        <v>87000</v>
      </c>
    </row>
    <row r="4678" spans="1:8" ht="15.75">
      <c r="A4678" s="3" t="s">
        <v>17</v>
      </c>
      <c r="B4678" s="2" t="s">
        <v>1626</v>
      </c>
      <c r="C4678" s="2" t="s">
        <v>1625</v>
      </c>
      <c r="D4678" s="2" t="s">
        <v>1627</v>
      </c>
      <c r="E4678" s="4">
        <v>10</v>
      </c>
      <c r="F4678" s="4">
        <v>1682480</v>
      </c>
      <c r="G4678" s="4">
        <v>168248</v>
      </c>
      <c r="H4678" s="4">
        <v>1850728</v>
      </c>
    </row>
    <row r="4679" spans="1:8" ht="15.75">
      <c r="A4679" s="3" t="s">
        <v>17</v>
      </c>
      <c r="B4679" s="2" t="s">
        <v>1633</v>
      </c>
      <c r="C4679" s="2" t="s">
        <v>1628</v>
      </c>
      <c r="D4679" s="2" t="s">
        <v>1634</v>
      </c>
      <c r="E4679" s="4">
        <v>1</v>
      </c>
      <c r="F4679" s="4">
        <v>36000</v>
      </c>
      <c r="G4679" s="4">
        <v>3600</v>
      </c>
      <c r="H4679" s="4">
        <v>39600</v>
      </c>
    </row>
    <row r="4680" spans="1:8" ht="15.75">
      <c r="A4680" s="3" t="s">
        <v>17</v>
      </c>
      <c r="B4680" s="2" t="s">
        <v>1639</v>
      </c>
      <c r="C4680" s="2" t="s">
        <v>1628</v>
      </c>
      <c r="D4680" s="2" t="s">
        <v>1640</v>
      </c>
      <c r="E4680" s="4">
        <v>1</v>
      </c>
      <c r="F4680" s="4">
        <v>36000</v>
      </c>
      <c r="G4680" s="4">
        <v>3600</v>
      </c>
      <c r="H4680" s="4">
        <v>39600</v>
      </c>
    </row>
    <row r="4681" spans="1:8" ht="15.75">
      <c r="A4681" s="3" t="s">
        <v>17</v>
      </c>
      <c r="B4681" s="2" t="s">
        <v>1642</v>
      </c>
      <c r="C4681" s="2" t="s">
        <v>1641</v>
      </c>
      <c r="D4681" s="2" t="s">
        <v>1643</v>
      </c>
      <c r="E4681" s="4">
        <v>20</v>
      </c>
      <c r="F4681" s="4">
        <v>31000</v>
      </c>
      <c r="G4681" s="4">
        <v>3100</v>
      </c>
      <c r="H4681" s="4">
        <v>34100</v>
      </c>
    </row>
    <row r="4682" spans="1:8" ht="15.75">
      <c r="A4682" s="3" t="s">
        <v>17</v>
      </c>
      <c r="B4682" s="2" t="s">
        <v>1651</v>
      </c>
      <c r="C4682" s="2" t="s">
        <v>1650</v>
      </c>
      <c r="D4682" s="2" t="s">
        <v>1652</v>
      </c>
      <c r="E4682" s="4">
        <v>2</v>
      </c>
      <c r="F4682" s="4">
        <v>124000</v>
      </c>
      <c r="G4682" s="4">
        <v>12400</v>
      </c>
      <c r="H4682" s="4">
        <v>136400</v>
      </c>
    </row>
    <row r="4683" spans="1:8" ht="15.75">
      <c r="A4683" s="3" t="s">
        <v>17</v>
      </c>
      <c r="B4683" s="2" t="s">
        <v>1689</v>
      </c>
      <c r="C4683" s="2" t="s">
        <v>1688</v>
      </c>
      <c r="D4683" s="2" t="s">
        <v>1690</v>
      </c>
      <c r="E4683" s="4">
        <v>1</v>
      </c>
      <c r="F4683" s="4">
        <v>172000</v>
      </c>
      <c r="G4683" s="4">
        <v>17200</v>
      </c>
      <c r="H4683" s="4">
        <v>189200</v>
      </c>
    </row>
    <row r="4684" spans="1:8" ht="15.75">
      <c r="A4684" s="3" t="s">
        <v>17</v>
      </c>
      <c r="B4684" s="2" t="s">
        <v>1691</v>
      </c>
      <c r="C4684" s="2" t="s">
        <v>1628</v>
      </c>
      <c r="D4684" s="2" t="s">
        <v>1692</v>
      </c>
      <c r="E4684" s="4">
        <v>17</v>
      </c>
      <c r="F4684" s="4">
        <v>561000</v>
      </c>
      <c r="G4684" s="4">
        <v>56100</v>
      </c>
      <c r="H4684" s="4">
        <v>617100</v>
      </c>
    </row>
    <row r="4685" spans="1:8" ht="15.75">
      <c r="A4685" s="3" t="s">
        <v>17</v>
      </c>
      <c r="B4685" s="2" t="s">
        <v>1699</v>
      </c>
      <c r="C4685" s="2" t="s">
        <v>1698</v>
      </c>
      <c r="D4685" s="2" t="s">
        <v>1700</v>
      </c>
      <c r="E4685" s="4">
        <v>1</v>
      </c>
      <c r="F4685" s="4">
        <v>100000</v>
      </c>
      <c r="G4685" s="4">
        <v>10000</v>
      </c>
      <c r="H4685" s="4">
        <v>110000</v>
      </c>
    </row>
    <row r="4686" spans="1:8" ht="15.75">
      <c r="A4686" s="3" t="s">
        <v>17</v>
      </c>
      <c r="B4686" s="2" t="s">
        <v>1703</v>
      </c>
      <c r="C4686" s="2" t="s">
        <v>1702</v>
      </c>
      <c r="D4686" s="2" t="s">
        <v>1704</v>
      </c>
      <c r="E4686" s="4">
        <v>14200</v>
      </c>
      <c r="F4686" s="4">
        <v>5218000</v>
      </c>
      <c r="G4686" s="4">
        <v>521800</v>
      </c>
      <c r="H4686" s="4">
        <v>5739800</v>
      </c>
    </row>
    <row r="4687" spans="1:8" ht="15.75">
      <c r="A4687" s="3" t="s">
        <v>17</v>
      </c>
      <c r="B4687" s="2" t="s">
        <v>1729</v>
      </c>
      <c r="C4687" s="2" t="s">
        <v>1728</v>
      </c>
      <c r="D4687" s="2" t="s">
        <v>1730</v>
      </c>
      <c r="E4687" s="4">
        <v>225400</v>
      </c>
      <c r="F4687" s="4">
        <v>10086591</v>
      </c>
      <c r="G4687" s="4">
        <v>1008659</v>
      </c>
      <c r="H4687" s="4">
        <v>11095250</v>
      </c>
    </row>
    <row r="4688" spans="1:8" ht="15.75">
      <c r="A4688" s="3" t="s">
        <v>17</v>
      </c>
      <c r="B4688" s="2" t="s">
        <v>1742</v>
      </c>
      <c r="C4688" s="2" t="s">
        <v>1731</v>
      </c>
      <c r="D4688" s="2" t="s">
        <v>1743</v>
      </c>
      <c r="E4688" s="4">
        <v>92000</v>
      </c>
      <c r="F4688" s="4">
        <v>5532500</v>
      </c>
      <c r="G4688" s="4">
        <v>553250</v>
      </c>
      <c r="H4688" s="4">
        <v>6085750</v>
      </c>
    </row>
    <row r="4689" spans="1:8" ht="15.75">
      <c r="A4689" s="3" t="s">
        <v>17</v>
      </c>
      <c r="B4689" s="2" t="s">
        <v>1755</v>
      </c>
      <c r="C4689" s="2" t="s">
        <v>1754</v>
      </c>
      <c r="D4689" s="2" t="s">
        <v>1756</v>
      </c>
      <c r="E4689" s="4">
        <v>19</v>
      </c>
      <c r="F4689" s="4">
        <v>226125</v>
      </c>
      <c r="G4689" s="4">
        <v>22612</v>
      </c>
      <c r="H4689" s="4">
        <v>248737</v>
      </c>
    </row>
    <row r="4690" spans="1:8" ht="15.75">
      <c r="A4690" s="3" t="s">
        <v>17</v>
      </c>
      <c r="B4690" s="2" t="s">
        <v>1762</v>
      </c>
      <c r="C4690" s="2" t="s">
        <v>1761</v>
      </c>
      <c r="D4690" s="2" t="s">
        <v>1753</v>
      </c>
      <c r="E4690" s="4">
        <v>1</v>
      </c>
      <c r="F4690" s="4">
        <v>14000</v>
      </c>
      <c r="G4690" s="4">
        <v>1400</v>
      </c>
      <c r="H4690" s="4">
        <v>15400</v>
      </c>
    </row>
    <row r="4691" spans="1:8" ht="15.75">
      <c r="A4691" s="3" t="s">
        <v>17</v>
      </c>
      <c r="B4691" s="2" t="s">
        <v>1764</v>
      </c>
      <c r="C4691" s="2" t="s">
        <v>1763</v>
      </c>
      <c r="D4691" s="2" t="s">
        <v>1753</v>
      </c>
      <c r="E4691" s="4">
        <v>2</v>
      </c>
      <c r="F4691" s="4">
        <v>27091</v>
      </c>
      <c r="G4691" s="4">
        <v>2709</v>
      </c>
      <c r="H4691" s="4">
        <v>29800</v>
      </c>
    </row>
    <row r="4692" spans="1:8" ht="15.75">
      <c r="A4692" s="3" t="s">
        <v>17</v>
      </c>
      <c r="B4692" s="2" t="s">
        <v>1767</v>
      </c>
      <c r="C4692" s="2" t="s">
        <v>1766</v>
      </c>
      <c r="D4692" s="2" t="s">
        <v>1768</v>
      </c>
      <c r="E4692" s="4">
        <v>2</v>
      </c>
      <c r="F4692" s="4">
        <v>20000</v>
      </c>
      <c r="G4692" s="4">
        <v>2000</v>
      </c>
      <c r="H4692" s="4">
        <v>22000</v>
      </c>
    </row>
    <row r="4693" spans="1:8" ht="15.75">
      <c r="A4693" s="3" t="s">
        <v>17</v>
      </c>
      <c r="B4693" s="2" t="s">
        <v>1782</v>
      </c>
      <c r="C4693" s="2" t="s">
        <v>1781</v>
      </c>
      <c r="D4693" s="2" t="s">
        <v>1783</v>
      </c>
      <c r="E4693" s="4">
        <v>1</v>
      </c>
      <c r="F4693" s="4">
        <v>328000</v>
      </c>
      <c r="G4693" s="4">
        <v>32800</v>
      </c>
      <c r="H4693" s="4">
        <v>360800</v>
      </c>
    </row>
    <row r="4694" spans="1:8" ht="15.75">
      <c r="A4694" s="3" t="s">
        <v>17</v>
      </c>
      <c r="B4694" s="2" t="s">
        <v>1785</v>
      </c>
      <c r="C4694" s="2" t="s">
        <v>1784</v>
      </c>
      <c r="D4694" s="2" t="s">
        <v>1786</v>
      </c>
      <c r="E4694" s="4">
        <v>2</v>
      </c>
      <c r="F4694" s="4">
        <v>1440000</v>
      </c>
      <c r="G4694" s="4">
        <v>144000</v>
      </c>
      <c r="H4694" s="4">
        <v>1584000</v>
      </c>
    </row>
    <row r="4695" spans="1:8" ht="15.75">
      <c r="A4695" s="3" t="s">
        <v>17</v>
      </c>
      <c r="B4695" s="2" t="s">
        <v>1802</v>
      </c>
      <c r="C4695" s="2" t="s">
        <v>1801</v>
      </c>
      <c r="D4695" s="2" t="s">
        <v>1803</v>
      </c>
      <c r="E4695" s="4">
        <v>752</v>
      </c>
      <c r="F4695" s="4">
        <v>15680232</v>
      </c>
      <c r="G4695" s="4">
        <v>1568024</v>
      </c>
      <c r="H4695" s="4">
        <v>17248256</v>
      </c>
    </row>
    <row r="4696" spans="1:8" ht="15.75">
      <c r="A4696" s="3" t="s">
        <v>17</v>
      </c>
      <c r="B4696" s="2" t="s">
        <v>1805</v>
      </c>
      <c r="C4696" s="2" t="s">
        <v>1804</v>
      </c>
      <c r="D4696" s="2" t="s">
        <v>1806</v>
      </c>
      <c r="E4696" s="4">
        <v>182</v>
      </c>
      <c r="F4696" s="4">
        <v>17510250</v>
      </c>
      <c r="G4696" s="4">
        <v>1751025</v>
      </c>
      <c r="H4696" s="4">
        <v>19261275</v>
      </c>
    </row>
    <row r="4697" spans="1:8" ht="15.75">
      <c r="A4697" s="3" t="s">
        <v>17</v>
      </c>
      <c r="B4697" s="2" t="s">
        <v>1808</v>
      </c>
      <c r="C4697" s="2" t="s">
        <v>1807</v>
      </c>
      <c r="D4697" s="2" t="s">
        <v>1809</v>
      </c>
      <c r="E4697" s="4">
        <v>3</v>
      </c>
      <c r="F4697" s="4">
        <v>84000</v>
      </c>
      <c r="G4697" s="4">
        <v>8400</v>
      </c>
      <c r="H4697" s="4">
        <v>92400</v>
      </c>
    </row>
    <row r="4698" spans="1:8" ht="15.75">
      <c r="A4698" s="3" t="s">
        <v>17</v>
      </c>
      <c r="B4698" s="2" t="s">
        <v>1811</v>
      </c>
      <c r="C4698" s="2" t="s">
        <v>1810</v>
      </c>
      <c r="D4698" s="2" t="s">
        <v>1812</v>
      </c>
      <c r="E4698" s="4">
        <v>19</v>
      </c>
      <c r="F4698" s="4">
        <v>958450</v>
      </c>
      <c r="G4698" s="4">
        <v>95845</v>
      </c>
      <c r="H4698" s="4">
        <v>1054295</v>
      </c>
    </row>
    <row r="4699" spans="1:8" ht="15.75">
      <c r="A4699" s="3" t="s">
        <v>17</v>
      </c>
      <c r="B4699" s="2" t="s">
        <v>1814</v>
      </c>
      <c r="C4699" s="2" t="s">
        <v>1813</v>
      </c>
      <c r="D4699" s="2" t="s">
        <v>1815</v>
      </c>
      <c r="E4699" s="4">
        <v>25</v>
      </c>
      <c r="F4699" s="4">
        <v>858800</v>
      </c>
      <c r="G4699" s="4">
        <v>85880</v>
      </c>
      <c r="H4699" s="4">
        <v>944680</v>
      </c>
    </row>
    <row r="4700" spans="1:8" ht="15.75">
      <c r="A4700" s="3" t="s">
        <v>17</v>
      </c>
      <c r="B4700" s="2" t="s">
        <v>1817</v>
      </c>
      <c r="C4700" s="2" t="s">
        <v>1816</v>
      </c>
      <c r="D4700" s="2" t="s">
        <v>1818</v>
      </c>
      <c r="E4700" s="4">
        <v>3</v>
      </c>
      <c r="F4700" s="4">
        <v>115800</v>
      </c>
      <c r="G4700" s="4">
        <v>11580</v>
      </c>
      <c r="H4700" s="4">
        <v>127380</v>
      </c>
    </row>
    <row r="4701" spans="1:8" ht="15.75">
      <c r="A4701" s="3" t="s">
        <v>17</v>
      </c>
      <c r="B4701" s="2" t="s">
        <v>1823</v>
      </c>
      <c r="C4701" s="2" t="s">
        <v>1822</v>
      </c>
      <c r="D4701" s="2" t="s">
        <v>1824</v>
      </c>
      <c r="E4701" s="4">
        <v>7</v>
      </c>
      <c r="F4701" s="4">
        <v>425600</v>
      </c>
      <c r="G4701" s="4">
        <v>42560</v>
      </c>
      <c r="H4701" s="4">
        <v>468160</v>
      </c>
    </row>
    <row r="4702" spans="1:8" ht="15.75">
      <c r="A4702" s="3" t="s">
        <v>17</v>
      </c>
      <c r="B4702" s="2" t="s">
        <v>1826</v>
      </c>
      <c r="C4702" s="2" t="s">
        <v>1825</v>
      </c>
      <c r="D4702" s="2" t="s">
        <v>1827</v>
      </c>
      <c r="E4702" s="4">
        <v>56</v>
      </c>
      <c r="F4702" s="4">
        <v>906400</v>
      </c>
      <c r="G4702" s="4">
        <v>90640</v>
      </c>
      <c r="H4702" s="4">
        <v>997040</v>
      </c>
    </row>
    <row r="4703" spans="1:8" ht="15.75">
      <c r="A4703" s="3" t="s">
        <v>17</v>
      </c>
      <c r="B4703" s="2" t="s">
        <v>1829</v>
      </c>
      <c r="C4703" s="2" t="s">
        <v>1828</v>
      </c>
      <c r="D4703" s="2" t="s">
        <v>1830</v>
      </c>
      <c r="E4703" s="4">
        <v>187</v>
      </c>
      <c r="F4703" s="4">
        <v>2456200</v>
      </c>
      <c r="G4703" s="4">
        <v>245620</v>
      </c>
      <c r="H4703" s="4">
        <v>2701820</v>
      </c>
    </row>
    <row r="4704" spans="1:8" ht="15.75">
      <c r="A4704" s="3" t="s">
        <v>17</v>
      </c>
      <c r="B4704" s="2" t="s">
        <v>1832</v>
      </c>
      <c r="C4704" s="2" t="s">
        <v>1831</v>
      </c>
      <c r="D4704" s="2" t="s">
        <v>1833</v>
      </c>
      <c r="E4704" s="4">
        <v>178</v>
      </c>
      <c r="F4704" s="4">
        <v>3347680</v>
      </c>
      <c r="G4704" s="4">
        <v>334768</v>
      </c>
      <c r="H4704" s="4">
        <v>3682448</v>
      </c>
    </row>
    <row r="4705" spans="1:8" ht="15.75">
      <c r="A4705" s="3" t="s">
        <v>17</v>
      </c>
      <c r="B4705" s="2" t="s">
        <v>1835</v>
      </c>
      <c r="C4705" s="2" t="s">
        <v>1834</v>
      </c>
      <c r="D4705" s="2" t="s">
        <v>1836</v>
      </c>
      <c r="E4705" s="4">
        <v>252</v>
      </c>
      <c r="F4705" s="4">
        <v>10709120</v>
      </c>
      <c r="G4705" s="4">
        <v>1070912</v>
      </c>
      <c r="H4705" s="4">
        <v>11780032</v>
      </c>
    </row>
    <row r="4706" spans="1:8" ht="15.75">
      <c r="A4706" s="3" t="s">
        <v>17</v>
      </c>
      <c r="B4706" s="2" t="s">
        <v>1841</v>
      </c>
      <c r="C4706" s="2" t="s">
        <v>1840</v>
      </c>
      <c r="D4706" s="2" t="s">
        <v>1842</v>
      </c>
      <c r="E4706" s="4">
        <v>48</v>
      </c>
      <c r="F4706" s="4">
        <v>3387180</v>
      </c>
      <c r="G4706" s="4">
        <v>338718</v>
      </c>
      <c r="H4706" s="4">
        <v>3725898</v>
      </c>
    </row>
    <row r="4707" spans="1:8" ht="15.75">
      <c r="A4707" s="3" t="s">
        <v>17</v>
      </c>
      <c r="B4707" s="2" t="s">
        <v>1844</v>
      </c>
      <c r="C4707" s="2" t="s">
        <v>1843</v>
      </c>
      <c r="D4707" s="2" t="s">
        <v>1845</v>
      </c>
      <c r="E4707" s="4">
        <v>23</v>
      </c>
      <c r="F4707" s="4">
        <v>381640</v>
      </c>
      <c r="G4707" s="4">
        <v>38164</v>
      </c>
      <c r="H4707" s="4">
        <v>419804</v>
      </c>
    </row>
    <row r="4708" spans="1:8" ht="15.75">
      <c r="A4708" s="3" t="s">
        <v>17</v>
      </c>
      <c r="B4708" s="2" t="s">
        <v>1847</v>
      </c>
      <c r="C4708" s="2" t="s">
        <v>1846</v>
      </c>
      <c r="D4708" s="2" t="s">
        <v>1848</v>
      </c>
      <c r="E4708" s="4">
        <v>181</v>
      </c>
      <c r="F4708" s="4">
        <v>13622760</v>
      </c>
      <c r="G4708" s="4">
        <v>1362276</v>
      </c>
      <c r="H4708" s="4">
        <v>14985036</v>
      </c>
    </row>
    <row r="4709" spans="1:8" ht="15.75">
      <c r="A4709" s="3" t="s">
        <v>17</v>
      </c>
      <c r="B4709" s="2" t="s">
        <v>1850</v>
      </c>
      <c r="C4709" s="2" t="s">
        <v>1849</v>
      </c>
      <c r="D4709" s="2" t="s">
        <v>1851</v>
      </c>
      <c r="E4709" s="4">
        <v>6</v>
      </c>
      <c r="F4709" s="4">
        <v>1054080</v>
      </c>
      <c r="G4709" s="4">
        <v>105408</v>
      </c>
      <c r="H4709" s="4">
        <v>1159488</v>
      </c>
    </row>
    <row r="4710" spans="1:8" ht="15.75">
      <c r="A4710" s="3" t="s">
        <v>17</v>
      </c>
      <c r="B4710" s="2" t="s">
        <v>1853</v>
      </c>
      <c r="C4710" s="2" t="s">
        <v>1852</v>
      </c>
      <c r="D4710" s="2" t="s">
        <v>1854</v>
      </c>
      <c r="E4710" s="4">
        <v>9</v>
      </c>
      <c r="F4710" s="4">
        <v>610260</v>
      </c>
      <c r="G4710" s="4">
        <v>61026</v>
      </c>
      <c r="H4710" s="4">
        <v>671286</v>
      </c>
    </row>
    <row r="4711" spans="1:8" ht="15.75">
      <c r="A4711" s="3" t="s">
        <v>17</v>
      </c>
      <c r="B4711" s="2" t="s">
        <v>1859</v>
      </c>
      <c r="C4711" s="2" t="s">
        <v>1858</v>
      </c>
      <c r="D4711" s="2" t="s">
        <v>1860</v>
      </c>
      <c r="E4711" s="4">
        <v>207</v>
      </c>
      <c r="F4711" s="4">
        <v>7631020</v>
      </c>
      <c r="G4711" s="4">
        <v>763102</v>
      </c>
      <c r="H4711" s="4">
        <v>8394122</v>
      </c>
    </row>
    <row r="4712" spans="1:8" ht="15.75">
      <c r="A4712" s="3" t="s">
        <v>17</v>
      </c>
      <c r="B4712" s="2" t="s">
        <v>1865</v>
      </c>
      <c r="C4712" s="2" t="s">
        <v>1864</v>
      </c>
      <c r="D4712" s="2" t="s">
        <v>1866</v>
      </c>
      <c r="E4712" s="4">
        <v>138</v>
      </c>
      <c r="F4712" s="4">
        <v>1684860</v>
      </c>
      <c r="G4712" s="4">
        <v>168486</v>
      </c>
      <c r="H4712" s="4">
        <v>1853346</v>
      </c>
    </row>
    <row r="4713" spans="1:8" ht="15.75">
      <c r="A4713" s="3" t="s">
        <v>17</v>
      </c>
      <c r="B4713" s="2" t="s">
        <v>1868</v>
      </c>
      <c r="C4713" s="2" t="s">
        <v>1867</v>
      </c>
      <c r="D4713" s="2" t="s">
        <v>1869</v>
      </c>
      <c r="E4713" s="4">
        <v>68</v>
      </c>
      <c r="F4713" s="4">
        <v>544000</v>
      </c>
      <c r="G4713" s="4">
        <v>54400</v>
      </c>
      <c r="H4713" s="4">
        <v>598400</v>
      </c>
    </row>
    <row r="4714" spans="1:8" ht="15.75">
      <c r="A4714" s="3" t="s">
        <v>17</v>
      </c>
      <c r="B4714" s="2" t="s">
        <v>1877</v>
      </c>
      <c r="C4714" s="2" t="s">
        <v>1876</v>
      </c>
      <c r="D4714" s="2" t="s">
        <v>1878</v>
      </c>
      <c r="E4714" s="4">
        <v>6</v>
      </c>
      <c r="F4714" s="4">
        <v>85820</v>
      </c>
      <c r="G4714" s="4">
        <v>8582</v>
      </c>
      <c r="H4714" s="4">
        <v>94402</v>
      </c>
    </row>
    <row r="4715" spans="1:8" ht="15.75">
      <c r="A4715" s="3" t="s">
        <v>17</v>
      </c>
      <c r="B4715" s="2" t="s">
        <v>1883</v>
      </c>
      <c r="C4715" s="2" t="s">
        <v>1882</v>
      </c>
      <c r="D4715" s="2" t="s">
        <v>1884</v>
      </c>
      <c r="E4715" s="4">
        <v>2</v>
      </c>
      <c r="F4715" s="4">
        <v>48000</v>
      </c>
      <c r="G4715" s="4">
        <v>4800</v>
      </c>
      <c r="H4715" s="4">
        <v>52800</v>
      </c>
    </row>
    <row r="4716" spans="1:8" ht="15.75">
      <c r="A4716" s="3" t="s">
        <v>17</v>
      </c>
      <c r="B4716" s="2" t="s">
        <v>1886</v>
      </c>
      <c r="C4716" s="2" t="s">
        <v>1885</v>
      </c>
      <c r="D4716" s="2" t="s">
        <v>1887</v>
      </c>
      <c r="E4716" s="4">
        <v>1</v>
      </c>
      <c r="F4716" s="4">
        <v>67400</v>
      </c>
      <c r="G4716" s="4">
        <v>6740</v>
      </c>
      <c r="H4716" s="4">
        <v>74140</v>
      </c>
    </row>
    <row r="4717" spans="1:8" ht="15.75">
      <c r="A4717" s="3" t="s">
        <v>17</v>
      </c>
      <c r="B4717" s="2" t="s">
        <v>1892</v>
      </c>
      <c r="C4717" s="2" t="s">
        <v>1891</v>
      </c>
      <c r="D4717" s="2" t="s">
        <v>1893</v>
      </c>
      <c r="E4717" s="4">
        <v>3</v>
      </c>
      <c r="F4717" s="4">
        <v>68840</v>
      </c>
      <c r="G4717" s="4">
        <v>6884</v>
      </c>
      <c r="H4717" s="4">
        <v>75724</v>
      </c>
    </row>
    <row r="4718" spans="1:8" ht="15.75">
      <c r="A4718" s="3" t="s">
        <v>17</v>
      </c>
      <c r="B4718" s="2" t="s">
        <v>1895</v>
      </c>
      <c r="C4718" s="2" t="s">
        <v>1894</v>
      </c>
      <c r="D4718" s="2" t="s">
        <v>1896</v>
      </c>
      <c r="E4718" s="4">
        <v>7</v>
      </c>
      <c r="F4718" s="4">
        <v>171500</v>
      </c>
      <c r="G4718" s="4">
        <v>17150</v>
      </c>
      <c r="H4718" s="4">
        <v>188650</v>
      </c>
    </row>
    <row r="4719" spans="1:8" ht="15.75">
      <c r="A4719" s="3" t="s">
        <v>17</v>
      </c>
      <c r="B4719" s="2" t="s">
        <v>1901</v>
      </c>
      <c r="C4719" s="2" t="s">
        <v>1900</v>
      </c>
      <c r="D4719" s="2" t="s">
        <v>1902</v>
      </c>
      <c r="E4719" s="4">
        <v>187</v>
      </c>
      <c r="F4719" s="4">
        <v>3292060</v>
      </c>
      <c r="G4719" s="4">
        <v>329206</v>
      </c>
      <c r="H4719" s="4">
        <v>3621266</v>
      </c>
    </row>
    <row r="4720" spans="1:8" ht="15.75">
      <c r="A4720" s="3" t="s">
        <v>17</v>
      </c>
      <c r="B4720" s="2" t="s">
        <v>1918</v>
      </c>
      <c r="C4720" s="2" t="s">
        <v>1915</v>
      </c>
      <c r="D4720" s="2" t="s">
        <v>1919</v>
      </c>
      <c r="E4720" s="4">
        <v>1</v>
      </c>
      <c r="F4720" s="4">
        <v>91591</v>
      </c>
      <c r="G4720" s="4">
        <v>9159</v>
      </c>
      <c r="H4720" s="4">
        <v>100750</v>
      </c>
    </row>
    <row r="4721" spans="1:8" ht="15.75">
      <c r="A4721" s="3" t="s">
        <v>17</v>
      </c>
      <c r="B4721" s="2" t="s">
        <v>1926</v>
      </c>
      <c r="C4721" s="2" t="s">
        <v>1925</v>
      </c>
      <c r="D4721" s="2" t="s">
        <v>1927</v>
      </c>
      <c r="E4721" s="4">
        <v>1</v>
      </c>
      <c r="F4721" s="4">
        <v>550000</v>
      </c>
      <c r="G4721" s="4">
        <v>55000</v>
      </c>
      <c r="H4721" s="4">
        <v>605000</v>
      </c>
    </row>
    <row r="4722" spans="1:8" ht="15.75">
      <c r="A4722" s="3" t="s">
        <v>17</v>
      </c>
      <c r="B4722" s="2" t="s">
        <v>1944</v>
      </c>
      <c r="C4722" s="2" t="s">
        <v>1943</v>
      </c>
      <c r="D4722" s="2"/>
      <c r="E4722" s="4">
        <v>58</v>
      </c>
      <c r="F4722" s="4">
        <v>195716</v>
      </c>
      <c r="G4722" s="4">
        <v>19564</v>
      </c>
      <c r="H4722" s="4">
        <v>215280</v>
      </c>
    </row>
    <row r="4723" spans="1:8" ht="15.75">
      <c r="A4723" s="3" t="s">
        <v>17</v>
      </c>
      <c r="B4723" s="2" t="s">
        <v>1946</v>
      </c>
      <c r="C4723" s="2" t="s">
        <v>1945</v>
      </c>
      <c r="D4723" s="2"/>
      <c r="E4723" s="4">
        <v>1</v>
      </c>
      <c r="F4723" s="4">
        <v>40000</v>
      </c>
      <c r="G4723" s="4">
        <v>4000</v>
      </c>
      <c r="H4723" s="4">
        <v>44000</v>
      </c>
    </row>
    <row r="4724" spans="1:8" ht="15.75">
      <c r="A4724" s="3" t="s">
        <v>17</v>
      </c>
      <c r="B4724" s="2" t="s">
        <v>1948</v>
      </c>
      <c r="C4724" s="2" t="s">
        <v>1947</v>
      </c>
      <c r="D4724" s="2"/>
      <c r="E4724" s="4">
        <v>1</v>
      </c>
      <c r="F4724" s="4">
        <v>75000</v>
      </c>
      <c r="G4724" s="4">
        <v>7500</v>
      </c>
      <c r="H4724" s="4">
        <v>82500</v>
      </c>
    </row>
    <row r="4725" spans="1:8" ht="15.75">
      <c r="A4725" s="3" t="s">
        <v>17</v>
      </c>
      <c r="B4725" s="2" t="s">
        <v>1975</v>
      </c>
      <c r="C4725" s="2" t="s">
        <v>1974</v>
      </c>
      <c r="D4725" s="2" t="s">
        <v>1976</v>
      </c>
      <c r="E4725" s="4">
        <v>81</v>
      </c>
      <c r="F4725" s="4"/>
      <c r="G4725" s="4"/>
      <c r="H4725" s="4"/>
    </row>
    <row r="4726" spans="1:8" ht="15.75">
      <c r="A4726" s="3" t="s">
        <v>17</v>
      </c>
      <c r="B4726" s="2" t="s">
        <v>1993</v>
      </c>
      <c r="C4726" s="2" t="s">
        <v>1992</v>
      </c>
      <c r="D4726" s="2"/>
      <c r="E4726" s="4">
        <v>1</v>
      </c>
      <c r="F4726" s="4">
        <v>375543380</v>
      </c>
      <c r="G4726" s="4">
        <v>37554338</v>
      </c>
      <c r="H4726" s="4">
        <v>413097718</v>
      </c>
    </row>
    <row r="4727" spans="1:8" ht="15.75">
      <c r="A4727" s="3" t="s">
        <v>17</v>
      </c>
      <c r="B4727" s="2" t="s">
        <v>2004</v>
      </c>
      <c r="C4727" s="2" t="s">
        <v>2003</v>
      </c>
      <c r="D4727" s="2"/>
      <c r="E4727" s="4">
        <v>3</v>
      </c>
      <c r="F4727" s="4">
        <v>1271000</v>
      </c>
      <c r="G4727" s="4">
        <v>127100</v>
      </c>
      <c r="H4727" s="4">
        <v>1398100</v>
      </c>
    </row>
    <row r="4728" spans="1:8" ht="15.75">
      <c r="A4728" s="3" t="s">
        <v>17</v>
      </c>
      <c r="B4728" s="2" t="s">
        <v>2006</v>
      </c>
      <c r="C4728" s="2" t="s">
        <v>2005</v>
      </c>
      <c r="D4728" s="2" t="s">
        <v>2007</v>
      </c>
      <c r="E4728" s="4">
        <v>710</v>
      </c>
      <c r="F4728" s="4">
        <v>8969000</v>
      </c>
      <c r="G4728" s="4">
        <v>896900</v>
      </c>
      <c r="H4728" s="4">
        <v>9865900</v>
      </c>
    </row>
    <row r="4729" spans="1:8" ht="15.75">
      <c r="A4729" s="3" t="s">
        <v>17</v>
      </c>
      <c r="B4729" s="2" t="s">
        <v>2009</v>
      </c>
      <c r="C4729" s="2" t="s">
        <v>2008</v>
      </c>
      <c r="D4729" s="2" t="s">
        <v>2010</v>
      </c>
      <c r="E4729" s="4">
        <v>111</v>
      </c>
      <c r="F4729" s="4">
        <v>2398000</v>
      </c>
      <c r="G4729" s="4">
        <v>239800</v>
      </c>
      <c r="H4729" s="4">
        <v>2637800</v>
      </c>
    </row>
    <row r="4730" spans="1:8" ht="15.75">
      <c r="A4730" s="3" t="s">
        <v>17</v>
      </c>
      <c r="B4730" s="2" t="s">
        <v>2012</v>
      </c>
      <c r="C4730" s="2" t="s">
        <v>2011</v>
      </c>
      <c r="D4730" s="2" t="s">
        <v>2013</v>
      </c>
      <c r="E4730" s="4">
        <v>758</v>
      </c>
      <c r="F4730" s="4">
        <v>24991900</v>
      </c>
      <c r="G4730" s="4">
        <v>2499190</v>
      </c>
      <c r="H4730" s="4">
        <v>27491090</v>
      </c>
    </row>
    <row r="4731" spans="1:8" ht="15.75">
      <c r="A4731" s="3" t="s">
        <v>17</v>
      </c>
      <c r="B4731" s="2" t="s">
        <v>2015</v>
      </c>
      <c r="C4731" s="2" t="s">
        <v>2014</v>
      </c>
      <c r="D4731" s="2" t="s">
        <v>2016</v>
      </c>
      <c r="E4731" s="4">
        <v>5</v>
      </c>
      <c r="F4731" s="4">
        <v>193500</v>
      </c>
      <c r="G4731" s="4">
        <v>19350</v>
      </c>
      <c r="H4731" s="4">
        <v>212850</v>
      </c>
    </row>
    <row r="4732" spans="1:8" ht="15.75">
      <c r="A4732" s="3" t="s">
        <v>17</v>
      </c>
      <c r="B4732" s="2" t="s">
        <v>2018</v>
      </c>
      <c r="C4732" s="2" t="s">
        <v>2017</v>
      </c>
      <c r="D4732" s="2" t="s">
        <v>2019</v>
      </c>
      <c r="E4732" s="4">
        <v>10</v>
      </c>
      <c r="F4732" s="4">
        <v>473900</v>
      </c>
      <c r="G4732" s="4">
        <v>47390</v>
      </c>
      <c r="H4732" s="4">
        <v>521290</v>
      </c>
    </row>
    <row r="4733" spans="1:8" ht="15.75">
      <c r="A4733" s="3" t="s">
        <v>17</v>
      </c>
      <c r="B4733" s="2" t="s">
        <v>2021</v>
      </c>
      <c r="C4733" s="2" t="s">
        <v>2020</v>
      </c>
      <c r="D4733" s="2" t="s">
        <v>2022</v>
      </c>
      <c r="E4733" s="4">
        <v>1012</v>
      </c>
      <c r="F4733" s="4">
        <v>65169186</v>
      </c>
      <c r="G4733" s="4">
        <v>6516919</v>
      </c>
      <c r="H4733" s="4">
        <v>71686105</v>
      </c>
    </row>
    <row r="4734" spans="1:8" ht="15.75">
      <c r="A4734" s="3" t="s">
        <v>17</v>
      </c>
      <c r="B4734" s="2" t="s">
        <v>2027</v>
      </c>
      <c r="C4734" s="2" t="s">
        <v>2020</v>
      </c>
      <c r="D4734" s="2" t="s">
        <v>2028</v>
      </c>
      <c r="E4734" s="4">
        <v>100</v>
      </c>
      <c r="F4734" s="4">
        <v>6465000</v>
      </c>
      <c r="G4734" s="4">
        <v>646500</v>
      </c>
      <c r="H4734" s="4">
        <v>7111500</v>
      </c>
    </row>
    <row r="4735" spans="1:8" ht="15.75">
      <c r="A4735" s="3" t="s">
        <v>17</v>
      </c>
      <c r="B4735" s="2" t="s">
        <v>2030</v>
      </c>
      <c r="C4735" s="2" t="s">
        <v>2029</v>
      </c>
      <c r="D4735" s="2" t="s">
        <v>2031</v>
      </c>
      <c r="E4735" s="4">
        <v>141</v>
      </c>
      <c r="F4735" s="4">
        <v>10950840</v>
      </c>
      <c r="G4735" s="4">
        <v>1095084</v>
      </c>
      <c r="H4735" s="4">
        <v>12045924</v>
      </c>
    </row>
    <row r="4736" spans="1:8" ht="15.75">
      <c r="A4736" s="3" t="s">
        <v>17</v>
      </c>
      <c r="B4736" s="2" t="s">
        <v>2037</v>
      </c>
      <c r="C4736" s="2" t="s">
        <v>2036</v>
      </c>
      <c r="D4736" s="2" t="s">
        <v>2038</v>
      </c>
      <c r="E4736" s="4">
        <v>140</v>
      </c>
      <c r="F4736" s="4">
        <v>12975340</v>
      </c>
      <c r="G4736" s="4">
        <v>1297534</v>
      </c>
      <c r="H4736" s="4">
        <v>14272874</v>
      </c>
    </row>
    <row r="4737" spans="1:8" ht="15.75">
      <c r="A4737" s="3" t="s">
        <v>17</v>
      </c>
      <c r="B4737" s="2" t="s">
        <v>2046</v>
      </c>
      <c r="C4737" s="2" t="s">
        <v>2045</v>
      </c>
      <c r="D4737" s="2" t="s">
        <v>2047</v>
      </c>
      <c r="E4737" s="4">
        <v>8</v>
      </c>
      <c r="F4737" s="4">
        <v>1063520</v>
      </c>
      <c r="G4737" s="4">
        <v>106352</v>
      </c>
      <c r="H4737" s="4">
        <v>1169872</v>
      </c>
    </row>
    <row r="4738" spans="1:8" ht="15.75">
      <c r="A4738" s="3" t="s">
        <v>17</v>
      </c>
      <c r="B4738" s="2" t="s">
        <v>2052</v>
      </c>
      <c r="C4738" s="2" t="s">
        <v>2051</v>
      </c>
      <c r="D4738" s="2" t="s">
        <v>2054</v>
      </c>
      <c r="E4738" s="4">
        <v>36</v>
      </c>
      <c r="F4738" s="4">
        <v>1032840</v>
      </c>
      <c r="G4738" s="4">
        <v>103284</v>
      </c>
      <c r="H4738" s="4">
        <v>1136124</v>
      </c>
    </row>
    <row r="4739" spans="1:8" ht="15.75">
      <c r="A4739" s="3" t="s">
        <v>17</v>
      </c>
      <c r="B4739" s="2" t="s">
        <v>2056</v>
      </c>
      <c r="C4739" s="2" t="s">
        <v>2055</v>
      </c>
      <c r="D4739" s="2" t="s">
        <v>2058</v>
      </c>
      <c r="E4739" s="4">
        <v>57</v>
      </c>
      <c r="F4739" s="4">
        <v>1635330</v>
      </c>
      <c r="G4739" s="4">
        <v>163533</v>
      </c>
      <c r="H4739" s="4">
        <v>1798863</v>
      </c>
    </row>
    <row r="4740" spans="1:8" ht="15.75">
      <c r="A4740" s="3" t="s">
        <v>17</v>
      </c>
      <c r="B4740" s="2" t="s">
        <v>2062</v>
      </c>
      <c r="C4740" s="2" t="s">
        <v>2059</v>
      </c>
      <c r="D4740" s="2" t="s">
        <v>2064</v>
      </c>
      <c r="E4740" s="4">
        <v>42</v>
      </c>
      <c r="F4740" s="4">
        <v>1275120</v>
      </c>
      <c r="G4740" s="4">
        <v>127512</v>
      </c>
      <c r="H4740" s="4">
        <v>1402632</v>
      </c>
    </row>
    <row r="4741" spans="1:8" ht="15.75">
      <c r="A4741" s="3" t="s">
        <v>17</v>
      </c>
      <c r="B4741" s="2" t="s">
        <v>2066</v>
      </c>
      <c r="C4741" s="2" t="s">
        <v>2065</v>
      </c>
      <c r="D4741" s="2" t="s">
        <v>2068</v>
      </c>
      <c r="E4741" s="4">
        <v>13</v>
      </c>
      <c r="F4741" s="4">
        <v>394680</v>
      </c>
      <c r="G4741" s="4">
        <v>39468</v>
      </c>
      <c r="H4741" s="4">
        <v>434148</v>
      </c>
    </row>
    <row r="4742" spans="1:8" ht="15.75">
      <c r="A4742" s="3" t="s">
        <v>17</v>
      </c>
      <c r="B4742" s="2" t="s">
        <v>2074</v>
      </c>
      <c r="C4742" s="2" t="s">
        <v>2073</v>
      </c>
      <c r="D4742" s="2" t="s">
        <v>2076</v>
      </c>
      <c r="E4742" s="4">
        <v>8</v>
      </c>
      <c r="F4742" s="4">
        <v>266080</v>
      </c>
      <c r="G4742" s="4">
        <v>26608</v>
      </c>
      <c r="H4742" s="4">
        <v>292688</v>
      </c>
    </row>
    <row r="4743" spans="1:8" ht="15.75">
      <c r="A4743" s="3" t="s">
        <v>17</v>
      </c>
      <c r="B4743" s="2" t="s">
        <v>2086</v>
      </c>
      <c r="C4743" s="2" t="s">
        <v>2082</v>
      </c>
      <c r="D4743" s="2" t="s">
        <v>2088</v>
      </c>
      <c r="E4743" s="4">
        <v>97</v>
      </c>
      <c r="F4743" s="4">
        <v>3554080</v>
      </c>
      <c r="G4743" s="4">
        <v>355408</v>
      </c>
      <c r="H4743" s="4">
        <v>3909488</v>
      </c>
    </row>
    <row r="4744" spans="1:8" ht="15.75">
      <c r="A4744" s="3" t="s">
        <v>17</v>
      </c>
      <c r="B4744" s="2" t="s">
        <v>2090</v>
      </c>
      <c r="C4744" s="2" t="s">
        <v>2089</v>
      </c>
      <c r="D4744" s="2" t="s">
        <v>2091</v>
      </c>
      <c r="E4744" s="4">
        <v>8</v>
      </c>
      <c r="F4744" s="4">
        <v>200000</v>
      </c>
      <c r="G4744" s="4">
        <v>20000</v>
      </c>
      <c r="H4744" s="4">
        <v>220000</v>
      </c>
    </row>
    <row r="4745" spans="1:8" ht="15.75">
      <c r="A4745" s="3" t="s">
        <v>17</v>
      </c>
      <c r="B4745" s="2" t="s">
        <v>2092</v>
      </c>
      <c r="C4745" s="2" t="s">
        <v>2051</v>
      </c>
      <c r="D4745" s="2" t="s">
        <v>2091</v>
      </c>
      <c r="E4745" s="4">
        <v>75</v>
      </c>
      <c r="F4745" s="4">
        <v>1992600</v>
      </c>
      <c r="G4745" s="4">
        <v>199260</v>
      </c>
      <c r="H4745" s="4">
        <v>2191860</v>
      </c>
    </row>
    <row r="4746" spans="1:8" ht="15.75">
      <c r="A4746" s="3" t="s">
        <v>17</v>
      </c>
      <c r="B4746" s="2" t="s">
        <v>2093</v>
      </c>
      <c r="C4746" s="2" t="s">
        <v>2059</v>
      </c>
      <c r="D4746" s="2" t="s">
        <v>2091</v>
      </c>
      <c r="E4746" s="4">
        <v>112</v>
      </c>
      <c r="F4746" s="4">
        <v>2983000</v>
      </c>
      <c r="G4746" s="4">
        <v>298300</v>
      </c>
      <c r="H4746" s="4">
        <v>3281300</v>
      </c>
    </row>
    <row r="4747" spans="1:8" ht="15.75">
      <c r="A4747" s="3" t="s">
        <v>17</v>
      </c>
      <c r="B4747" s="2" t="s">
        <v>2094</v>
      </c>
      <c r="C4747" s="2" t="s">
        <v>2069</v>
      </c>
      <c r="D4747" s="2" t="s">
        <v>2091</v>
      </c>
      <c r="E4747" s="4">
        <v>18</v>
      </c>
      <c r="F4747" s="4">
        <v>535400</v>
      </c>
      <c r="G4747" s="4">
        <v>53540</v>
      </c>
      <c r="H4747" s="4">
        <v>588940</v>
      </c>
    </row>
    <row r="4748" spans="1:8" ht="15.75">
      <c r="A4748" s="3" t="s">
        <v>17</v>
      </c>
      <c r="B4748" s="2" t="s">
        <v>2095</v>
      </c>
      <c r="C4748" s="2" t="s">
        <v>2077</v>
      </c>
      <c r="D4748" s="2" t="s">
        <v>2091</v>
      </c>
      <c r="E4748" s="4">
        <v>2</v>
      </c>
      <c r="F4748" s="4">
        <v>54000</v>
      </c>
      <c r="G4748" s="4">
        <v>5400</v>
      </c>
      <c r="H4748" s="4">
        <v>59400</v>
      </c>
    </row>
    <row r="4749" spans="1:8" ht="15.75">
      <c r="A4749" s="3" t="s">
        <v>17</v>
      </c>
      <c r="B4749" s="2" t="s">
        <v>2097</v>
      </c>
      <c r="C4749" s="2" t="s">
        <v>2096</v>
      </c>
      <c r="D4749" s="2" t="s">
        <v>2099</v>
      </c>
      <c r="E4749" s="4">
        <v>10</v>
      </c>
      <c r="F4749" s="4">
        <v>539900</v>
      </c>
      <c r="G4749" s="4">
        <v>53990</v>
      </c>
      <c r="H4749" s="4">
        <v>593890</v>
      </c>
    </row>
    <row r="4750" spans="1:8" ht="15.75">
      <c r="A4750" s="3" t="s">
        <v>17</v>
      </c>
      <c r="B4750" s="2" t="s">
        <v>2107</v>
      </c>
      <c r="C4750" s="2" t="s">
        <v>2096</v>
      </c>
      <c r="D4750" s="2" t="s">
        <v>2091</v>
      </c>
      <c r="E4750" s="4">
        <v>7</v>
      </c>
      <c r="F4750" s="4">
        <v>301000</v>
      </c>
      <c r="G4750" s="4">
        <v>30100</v>
      </c>
      <c r="H4750" s="4">
        <v>331100</v>
      </c>
    </row>
    <row r="4751" spans="1:8" ht="15.75">
      <c r="A4751" s="3" t="s">
        <v>17</v>
      </c>
      <c r="B4751" s="2" t="s">
        <v>2118</v>
      </c>
      <c r="C4751" s="2" t="s">
        <v>2113</v>
      </c>
      <c r="D4751" s="2" t="s">
        <v>2119</v>
      </c>
      <c r="E4751" s="4">
        <v>2</v>
      </c>
      <c r="F4751" s="4">
        <v>125440</v>
      </c>
      <c r="G4751" s="4">
        <v>12544</v>
      </c>
      <c r="H4751" s="4">
        <v>137984</v>
      </c>
    </row>
    <row r="4752" spans="1:8" ht="15.75">
      <c r="A4752" s="3" t="s">
        <v>17</v>
      </c>
      <c r="B4752" s="2" t="s">
        <v>2124</v>
      </c>
      <c r="C4752" s="2" t="s">
        <v>2113</v>
      </c>
      <c r="D4752" s="2" t="s">
        <v>2125</v>
      </c>
      <c r="E4752" s="4">
        <v>11</v>
      </c>
      <c r="F4752" s="4">
        <v>583000</v>
      </c>
      <c r="G4752" s="4">
        <v>58300</v>
      </c>
      <c r="H4752" s="4">
        <v>641300</v>
      </c>
    </row>
    <row r="4753" spans="1:8" ht="15.75">
      <c r="A4753" s="3" t="s">
        <v>17</v>
      </c>
      <c r="B4753" s="2" t="s">
        <v>2129</v>
      </c>
      <c r="C4753" s="2" t="s">
        <v>2126</v>
      </c>
      <c r="D4753" s="2" t="s">
        <v>2130</v>
      </c>
      <c r="E4753" s="4">
        <v>24</v>
      </c>
      <c r="F4753" s="4">
        <v>905760</v>
      </c>
      <c r="G4753" s="4">
        <v>90576</v>
      </c>
      <c r="H4753" s="4">
        <v>996336</v>
      </c>
    </row>
    <row r="4754" spans="1:8" ht="15.75">
      <c r="A4754" s="3" t="s">
        <v>17</v>
      </c>
      <c r="B4754" s="2" t="s">
        <v>2135</v>
      </c>
      <c r="C4754" s="2" t="s">
        <v>2126</v>
      </c>
      <c r="D4754" s="2" t="s">
        <v>2136</v>
      </c>
      <c r="E4754" s="4">
        <v>1</v>
      </c>
      <c r="F4754" s="4">
        <v>42000</v>
      </c>
      <c r="G4754" s="4">
        <v>4200</v>
      </c>
      <c r="H4754" s="4">
        <v>46200</v>
      </c>
    </row>
    <row r="4755" spans="1:8" ht="15.75">
      <c r="A4755" s="3" t="s">
        <v>17</v>
      </c>
      <c r="B4755" s="2" t="s">
        <v>2140</v>
      </c>
      <c r="C4755" s="2" t="s">
        <v>2126</v>
      </c>
      <c r="D4755" s="2" t="s">
        <v>2110</v>
      </c>
      <c r="E4755" s="4">
        <v>12</v>
      </c>
      <c r="F4755" s="4">
        <v>528000</v>
      </c>
      <c r="G4755" s="4">
        <v>52800</v>
      </c>
      <c r="H4755" s="4">
        <v>580800</v>
      </c>
    </row>
    <row r="4756" spans="1:8" ht="15.75">
      <c r="A4756" s="3" t="s">
        <v>17</v>
      </c>
      <c r="B4756" s="2" t="s">
        <v>2141</v>
      </c>
      <c r="C4756" s="2" t="s">
        <v>2126</v>
      </c>
      <c r="D4756" s="2" t="s">
        <v>2112</v>
      </c>
      <c r="E4756" s="4">
        <v>1</v>
      </c>
      <c r="F4756" s="4">
        <v>44000</v>
      </c>
      <c r="G4756" s="4">
        <v>4400</v>
      </c>
      <c r="H4756" s="4">
        <v>48400</v>
      </c>
    </row>
    <row r="4757" spans="1:8" ht="15.75">
      <c r="A4757" s="3" t="s">
        <v>17</v>
      </c>
      <c r="B4757" s="2" t="s">
        <v>2150</v>
      </c>
      <c r="C4757" s="2" t="s">
        <v>2149</v>
      </c>
      <c r="D4757" s="2" t="s">
        <v>2152</v>
      </c>
      <c r="E4757" s="4">
        <v>5</v>
      </c>
      <c r="F4757" s="4">
        <v>339900</v>
      </c>
      <c r="G4757" s="4">
        <v>33990</v>
      </c>
      <c r="H4757" s="4">
        <v>373890</v>
      </c>
    </row>
    <row r="4758" spans="1:8" ht="15.75">
      <c r="A4758" s="3" t="s">
        <v>17</v>
      </c>
      <c r="B4758" s="2" t="s">
        <v>2157</v>
      </c>
      <c r="C4758" s="2" t="s">
        <v>2153</v>
      </c>
      <c r="D4758" s="2" t="s">
        <v>2159</v>
      </c>
      <c r="E4758" s="4">
        <v>19</v>
      </c>
      <c r="F4758" s="4">
        <v>1517150</v>
      </c>
      <c r="G4758" s="4">
        <v>151715</v>
      </c>
      <c r="H4758" s="4">
        <v>1668865</v>
      </c>
    </row>
    <row r="4759" spans="1:8" ht="15.75">
      <c r="A4759" s="3" t="s">
        <v>17</v>
      </c>
      <c r="B4759" s="2" t="s">
        <v>2163</v>
      </c>
      <c r="C4759" s="2" t="s">
        <v>2160</v>
      </c>
      <c r="D4759" s="2" t="s">
        <v>2165</v>
      </c>
      <c r="E4759" s="4">
        <v>3</v>
      </c>
      <c r="F4759" s="4">
        <v>239550</v>
      </c>
      <c r="G4759" s="4">
        <v>23955</v>
      </c>
      <c r="H4759" s="4">
        <v>263505</v>
      </c>
    </row>
    <row r="4760" spans="1:8" ht="15.75">
      <c r="A4760" s="3" t="s">
        <v>17</v>
      </c>
      <c r="B4760" s="2" t="s">
        <v>2166</v>
      </c>
      <c r="C4760" s="2" t="s">
        <v>2153</v>
      </c>
      <c r="D4760" s="2" t="s">
        <v>2091</v>
      </c>
      <c r="E4760" s="4">
        <v>5</v>
      </c>
      <c r="F4760" s="4">
        <v>325000</v>
      </c>
      <c r="G4760" s="4">
        <v>32500</v>
      </c>
      <c r="H4760" s="4">
        <v>357500</v>
      </c>
    </row>
    <row r="4761" spans="1:8" ht="15.75">
      <c r="A4761" s="3" t="s">
        <v>17</v>
      </c>
      <c r="B4761" s="2" t="s">
        <v>2171</v>
      </c>
      <c r="C4761" s="2" t="s">
        <v>2170</v>
      </c>
      <c r="D4761" s="2" t="s">
        <v>2172</v>
      </c>
      <c r="E4761" s="4">
        <v>71</v>
      </c>
      <c r="F4761" s="4">
        <v>2840000</v>
      </c>
      <c r="G4761" s="4">
        <v>284000</v>
      </c>
      <c r="H4761" s="4">
        <v>3124000</v>
      </c>
    </row>
    <row r="4762" spans="1:8" ht="15.75">
      <c r="A4762" s="3" t="s">
        <v>17</v>
      </c>
      <c r="B4762" s="2" t="s">
        <v>2174</v>
      </c>
      <c r="C4762" s="2" t="s">
        <v>2173</v>
      </c>
      <c r="D4762" s="2" t="s">
        <v>2175</v>
      </c>
      <c r="E4762" s="4">
        <v>162</v>
      </c>
      <c r="F4762" s="4">
        <v>8799840</v>
      </c>
      <c r="G4762" s="4">
        <v>879984</v>
      </c>
      <c r="H4762" s="4">
        <v>9679824</v>
      </c>
    </row>
    <row r="4763" spans="1:8" ht="15.75">
      <c r="A4763" s="3" t="s">
        <v>17</v>
      </c>
      <c r="B4763" s="2" t="s">
        <v>2177</v>
      </c>
      <c r="C4763" s="2" t="s">
        <v>2176</v>
      </c>
      <c r="D4763" s="2" t="s">
        <v>2178</v>
      </c>
      <c r="E4763" s="4">
        <v>244</v>
      </c>
      <c r="F4763" s="4">
        <v>5856000</v>
      </c>
      <c r="G4763" s="4">
        <v>585600</v>
      </c>
      <c r="H4763" s="4">
        <v>6441600</v>
      </c>
    </row>
    <row r="4764" spans="1:8" ht="15.75">
      <c r="A4764" s="3" t="s">
        <v>17</v>
      </c>
      <c r="B4764" s="2" t="s">
        <v>2180</v>
      </c>
      <c r="C4764" s="2" t="s">
        <v>2179</v>
      </c>
      <c r="D4764" s="2" t="s">
        <v>2181</v>
      </c>
      <c r="E4764" s="4">
        <v>657</v>
      </c>
      <c r="F4764" s="4">
        <v>13435700</v>
      </c>
      <c r="G4764" s="4">
        <v>1343570</v>
      </c>
      <c r="H4764" s="4">
        <v>14779270</v>
      </c>
    </row>
    <row r="4765" spans="1:8" ht="15.75">
      <c r="A4765" s="3" t="s">
        <v>17</v>
      </c>
      <c r="B4765" s="2" t="s">
        <v>2183</v>
      </c>
      <c r="C4765" s="2" t="s">
        <v>2182</v>
      </c>
      <c r="D4765" s="2" t="s">
        <v>2185</v>
      </c>
      <c r="E4765" s="4"/>
      <c r="F4765" s="4"/>
      <c r="G4765" s="4"/>
      <c r="H4765" s="4"/>
    </row>
    <row r="4766" spans="1:8" ht="15.75">
      <c r="A4766" s="3" t="s">
        <v>17</v>
      </c>
      <c r="B4766" s="2" t="s">
        <v>2187</v>
      </c>
      <c r="C4766" s="2" t="s">
        <v>2186</v>
      </c>
      <c r="D4766" s="2" t="s">
        <v>2188</v>
      </c>
      <c r="E4766" s="4">
        <v>767</v>
      </c>
      <c r="F4766" s="4">
        <v>22588150</v>
      </c>
      <c r="G4766" s="4">
        <v>2258815</v>
      </c>
      <c r="H4766" s="4">
        <v>24846965</v>
      </c>
    </row>
    <row r="4767" spans="1:8" ht="15.75">
      <c r="A4767" s="3" t="s">
        <v>17</v>
      </c>
      <c r="B4767" s="2" t="s">
        <v>2189</v>
      </c>
      <c r="C4767" s="2" t="s">
        <v>2186</v>
      </c>
      <c r="D4767" s="2" t="s">
        <v>2190</v>
      </c>
      <c r="E4767" s="4">
        <v>100</v>
      </c>
      <c r="F4767" s="4">
        <v>2100000</v>
      </c>
      <c r="G4767" s="4">
        <v>210000</v>
      </c>
      <c r="H4767" s="4">
        <v>2310000</v>
      </c>
    </row>
    <row r="4768" spans="1:8" ht="15.75">
      <c r="A4768" s="3" t="s">
        <v>17</v>
      </c>
      <c r="B4768" s="2" t="s">
        <v>2193</v>
      </c>
      <c r="C4768" s="2" t="s">
        <v>2186</v>
      </c>
      <c r="D4768" s="2" t="s">
        <v>2194</v>
      </c>
      <c r="E4768" s="4">
        <v>30</v>
      </c>
      <c r="F4768" s="4">
        <v>883500</v>
      </c>
      <c r="G4768" s="4">
        <v>88350</v>
      </c>
      <c r="H4768" s="4">
        <v>971850</v>
      </c>
    </row>
    <row r="4769" spans="1:8" ht="15.75">
      <c r="A4769" s="3" t="s">
        <v>17</v>
      </c>
      <c r="B4769" s="2" t="s">
        <v>2195</v>
      </c>
      <c r="C4769" s="2" t="s">
        <v>2186</v>
      </c>
      <c r="D4769" s="2" t="s">
        <v>2196</v>
      </c>
      <c r="E4769" s="4">
        <v>20</v>
      </c>
      <c r="F4769" s="4">
        <v>589000</v>
      </c>
      <c r="G4769" s="4">
        <v>58900</v>
      </c>
      <c r="H4769" s="4">
        <v>647900</v>
      </c>
    </row>
    <row r="4770" spans="1:8" ht="15.75">
      <c r="A4770" s="3" t="s">
        <v>17</v>
      </c>
      <c r="B4770" s="2" t="s">
        <v>2197</v>
      </c>
      <c r="C4770" s="2" t="s">
        <v>2186</v>
      </c>
      <c r="D4770" s="2" t="s">
        <v>2198</v>
      </c>
      <c r="E4770" s="4">
        <v>280</v>
      </c>
      <c r="F4770" s="4">
        <v>8540500</v>
      </c>
      <c r="G4770" s="4">
        <v>854050</v>
      </c>
      <c r="H4770" s="4">
        <v>9394550</v>
      </c>
    </row>
    <row r="4771" spans="1:8" ht="15.75">
      <c r="A4771" s="3" t="s">
        <v>17</v>
      </c>
      <c r="B4771" s="2" t="s">
        <v>2201</v>
      </c>
      <c r="C4771" s="2" t="s">
        <v>2186</v>
      </c>
      <c r="D4771" s="2" t="s">
        <v>2202</v>
      </c>
      <c r="E4771" s="4">
        <v>320</v>
      </c>
      <c r="F4771" s="4">
        <v>9424000</v>
      </c>
      <c r="G4771" s="4">
        <v>942400</v>
      </c>
      <c r="H4771" s="4">
        <v>10366400</v>
      </c>
    </row>
    <row r="4772" spans="1:8" ht="15.75">
      <c r="A4772" s="3" t="s">
        <v>17</v>
      </c>
      <c r="B4772" s="2" t="s">
        <v>2203</v>
      </c>
      <c r="C4772" s="2" t="s">
        <v>2186</v>
      </c>
      <c r="D4772" s="2" t="s">
        <v>2204</v>
      </c>
      <c r="E4772" s="4">
        <v>100</v>
      </c>
      <c r="F4772" s="4">
        <v>2945000</v>
      </c>
      <c r="G4772" s="4">
        <v>294500</v>
      </c>
      <c r="H4772" s="4">
        <v>3239500</v>
      </c>
    </row>
    <row r="4773" spans="1:8" ht="15.75">
      <c r="A4773" s="3" t="s">
        <v>17</v>
      </c>
      <c r="B4773" s="2" t="s">
        <v>2205</v>
      </c>
      <c r="C4773" s="2" t="s">
        <v>2186</v>
      </c>
      <c r="D4773" s="2" t="s">
        <v>2206</v>
      </c>
      <c r="E4773" s="4">
        <v>105</v>
      </c>
      <c r="F4773" s="4">
        <v>3092250</v>
      </c>
      <c r="G4773" s="4">
        <v>309225</v>
      </c>
      <c r="H4773" s="4">
        <v>3401475</v>
      </c>
    </row>
    <row r="4774" spans="1:8" ht="15.75">
      <c r="A4774" s="3" t="s">
        <v>17</v>
      </c>
      <c r="B4774" s="2" t="s">
        <v>2211</v>
      </c>
      <c r="C4774" s="2" t="s">
        <v>2186</v>
      </c>
      <c r="D4774" s="2" t="s">
        <v>2212</v>
      </c>
      <c r="E4774" s="4">
        <v>25</v>
      </c>
      <c r="F4774" s="4">
        <v>736250</v>
      </c>
      <c r="G4774" s="4">
        <v>73625</v>
      </c>
      <c r="H4774" s="4">
        <v>809875</v>
      </c>
    </row>
    <row r="4775" spans="1:8" ht="15.75">
      <c r="A4775" s="3" t="s">
        <v>17</v>
      </c>
      <c r="B4775" s="2" t="s">
        <v>2215</v>
      </c>
      <c r="C4775" s="2" t="s">
        <v>2186</v>
      </c>
      <c r="D4775" s="2" t="s">
        <v>2216</v>
      </c>
      <c r="E4775" s="4">
        <v>20</v>
      </c>
      <c r="F4775" s="4">
        <v>589000</v>
      </c>
      <c r="G4775" s="4">
        <v>58900</v>
      </c>
      <c r="H4775" s="4">
        <v>647900</v>
      </c>
    </row>
    <row r="4776" spans="1:8" ht="15.75">
      <c r="A4776" s="3" t="s">
        <v>17</v>
      </c>
      <c r="B4776" s="2" t="s">
        <v>2218</v>
      </c>
      <c r="C4776" s="2" t="s">
        <v>2217</v>
      </c>
      <c r="D4776" s="2" t="s">
        <v>2219</v>
      </c>
      <c r="E4776" s="4">
        <v>110</v>
      </c>
      <c r="F4776" s="4">
        <v>2641100</v>
      </c>
      <c r="G4776" s="4">
        <v>264110</v>
      </c>
      <c r="H4776" s="4">
        <v>2905210</v>
      </c>
    </row>
    <row r="4777" spans="1:8" ht="15.75">
      <c r="A4777" s="3" t="s">
        <v>17</v>
      </c>
      <c r="B4777" s="2" t="s">
        <v>2220</v>
      </c>
      <c r="C4777" s="2" t="s">
        <v>2217</v>
      </c>
      <c r="D4777" s="2" t="s">
        <v>2198</v>
      </c>
      <c r="E4777" s="4">
        <v>95</v>
      </c>
      <c r="F4777" s="4">
        <v>2280950</v>
      </c>
      <c r="G4777" s="4">
        <v>228095</v>
      </c>
      <c r="H4777" s="4">
        <v>2509045</v>
      </c>
    </row>
    <row r="4778" spans="1:8" ht="15.75">
      <c r="A4778" s="3" t="s">
        <v>17</v>
      </c>
      <c r="B4778" s="2" t="s">
        <v>2222</v>
      </c>
      <c r="C4778" s="2" t="s">
        <v>2221</v>
      </c>
      <c r="D4778" s="2" t="s">
        <v>2223</v>
      </c>
      <c r="E4778" s="4">
        <v>860</v>
      </c>
      <c r="F4778" s="4">
        <v>24080000</v>
      </c>
      <c r="G4778" s="4">
        <v>2408000</v>
      </c>
      <c r="H4778" s="4">
        <v>26488000</v>
      </c>
    </row>
    <row r="4779" spans="1:8" ht="15.75">
      <c r="A4779" s="3" t="s">
        <v>17</v>
      </c>
      <c r="B4779" s="2" t="s">
        <v>2233</v>
      </c>
      <c r="C4779" s="2" t="s">
        <v>2232</v>
      </c>
      <c r="D4779" s="2" t="s">
        <v>2234</v>
      </c>
      <c r="E4779" s="4">
        <v>51</v>
      </c>
      <c r="F4779" s="4">
        <v>1506500</v>
      </c>
      <c r="G4779" s="4">
        <v>150650</v>
      </c>
      <c r="H4779" s="4">
        <v>1657150</v>
      </c>
    </row>
    <row r="4780" spans="1:8" ht="15.75">
      <c r="A4780" s="3" t="s">
        <v>17</v>
      </c>
      <c r="B4780" s="2" t="s">
        <v>2239</v>
      </c>
      <c r="C4780" s="2" t="s">
        <v>2238</v>
      </c>
      <c r="D4780" s="2" t="s">
        <v>2240</v>
      </c>
      <c r="E4780" s="4">
        <v>79</v>
      </c>
      <c r="F4780" s="4">
        <v>2371200</v>
      </c>
      <c r="G4780" s="4">
        <v>237120</v>
      </c>
      <c r="H4780" s="4">
        <v>2608320</v>
      </c>
    </row>
    <row r="4781" spans="1:8" ht="15.75">
      <c r="A4781" s="3" t="s">
        <v>17</v>
      </c>
      <c r="B4781" s="2" t="s">
        <v>2242</v>
      </c>
      <c r="C4781" s="2" t="s">
        <v>2241</v>
      </c>
      <c r="D4781" s="2" t="s">
        <v>2243</v>
      </c>
      <c r="E4781" s="4">
        <v>122</v>
      </c>
      <c r="F4781" s="4">
        <v>4949540</v>
      </c>
      <c r="G4781" s="4">
        <v>494954</v>
      </c>
      <c r="H4781" s="4">
        <v>5444494</v>
      </c>
    </row>
    <row r="4782" spans="1:8" ht="15.75">
      <c r="A4782" s="3" t="s">
        <v>17</v>
      </c>
      <c r="B4782" s="2" t="s">
        <v>2250</v>
      </c>
      <c r="C4782" s="2" t="s">
        <v>2249</v>
      </c>
      <c r="D4782" s="2"/>
      <c r="E4782" s="4">
        <v>6</v>
      </c>
      <c r="F4782" s="4">
        <v>253200</v>
      </c>
      <c r="G4782" s="4">
        <v>25320</v>
      </c>
      <c r="H4782" s="4">
        <v>278520</v>
      </c>
    </row>
    <row r="4783" spans="1:8" ht="15.75">
      <c r="A4783" s="3" t="s">
        <v>17</v>
      </c>
      <c r="B4783" s="2" t="s">
        <v>2255</v>
      </c>
      <c r="C4783" s="2" t="s">
        <v>2254</v>
      </c>
      <c r="D4783" s="2" t="s">
        <v>2256</v>
      </c>
      <c r="E4783" s="4">
        <v>250</v>
      </c>
      <c r="F4783" s="4">
        <v>2132500</v>
      </c>
      <c r="G4783" s="4">
        <v>213250</v>
      </c>
      <c r="H4783" s="4">
        <v>2345750</v>
      </c>
    </row>
    <row r="4784" spans="1:8" ht="15.75">
      <c r="A4784" s="3" t="s">
        <v>17</v>
      </c>
      <c r="B4784" s="2" t="s">
        <v>2258</v>
      </c>
      <c r="C4784" s="2" t="s">
        <v>2257</v>
      </c>
      <c r="D4784" s="2" t="s">
        <v>2259</v>
      </c>
      <c r="E4784" s="4">
        <v>310</v>
      </c>
      <c r="F4784" s="4">
        <v>3555700</v>
      </c>
      <c r="G4784" s="4">
        <v>355570</v>
      </c>
      <c r="H4784" s="4">
        <v>3911270</v>
      </c>
    </row>
    <row r="4785" spans="1:8" ht="15.75">
      <c r="A4785" s="3" t="s">
        <v>17</v>
      </c>
      <c r="B4785" s="2" t="s">
        <v>2264</v>
      </c>
      <c r="C4785" s="2" t="s">
        <v>2263</v>
      </c>
      <c r="D4785" s="2" t="s">
        <v>2265</v>
      </c>
      <c r="E4785" s="4">
        <v>950</v>
      </c>
      <c r="F4785" s="4">
        <v>8045500</v>
      </c>
      <c r="G4785" s="4">
        <v>804550</v>
      </c>
      <c r="H4785" s="4">
        <v>8850050</v>
      </c>
    </row>
    <row r="4786" spans="1:8" ht="15.75">
      <c r="A4786" s="3" t="s">
        <v>17</v>
      </c>
      <c r="B4786" s="2" t="s">
        <v>2267</v>
      </c>
      <c r="C4786" s="2" t="s">
        <v>2266</v>
      </c>
      <c r="D4786" s="2" t="s">
        <v>2268</v>
      </c>
      <c r="E4786" s="4">
        <v>690</v>
      </c>
      <c r="F4786" s="4">
        <v>7934600</v>
      </c>
      <c r="G4786" s="4">
        <v>793460</v>
      </c>
      <c r="H4786" s="4">
        <v>8728060</v>
      </c>
    </row>
    <row r="4787" spans="1:8" ht="15.75">
      <c r="A4787" s="3" t="s">
        <v>17</v>
      </c>
      <c r="B4787" s="2" t="s">
        <v>2270</v>
      </c>
      <c r="C4787" s="2" t="s">
        <v>2269</v>
      </c>
      <c r="D4787" s="2" t="s">
        <v>2271</v>
      </c>
      <c r="E4787" s="4">
        <v>291</v>
      </c>
      <c r="F4787" s="4">
        <v>5275830</v>
      </c>
      <c r="G4787" s="4">
        <v>527583</v>
      </c>
      <c r="H4787" s="4">
        <v>5803413</v>
      </c>
    </row>
    <row r="4788" spans="1:8" ht="15.75">
      <c r="A4788" s="3" t="s">
        <v>17</v>
      </c>
      <c r="B4788" s="2" t="s">
        <v>2273</v>
      </c>
      <c r="C4788" s="2" t="s">
        <v>2272</v>
      </c>
      <c r="D4788" s="2" t="s">
        <v>2274</v>
      </c>
      <c r="E4788" s="4">
        <v>1200</v>
      </c>
      <c r="F4788" s="4">
        <v>24348000</v>
      </c>
      <c r="G4788" s="4">
        <v>2434800</v>
      </c>
      <c r="H4788" s="4">
        <v>26782800</v>
      </c>
    </row>
    <row r="4789" spans="1:8" ht="15.75">
      <c r="A4789" s="3" t="s">
        <v>17</v>
      </c>
      <c r="B4789" s="2" t="s">
        <v>2281</v>
      </c>
      <c r="C4789" s="2" t="s">
        <v>2280</v>
      </c>
      <c r="D4789" s="2" t="s">
        <v>2282</v>
      </c>
      <c r="E4789" s="4">
        <v>110</v>
      </c>
      <c r="F4789" s="4">
        <v>1207800</v>
      </c>
      <c r="G4789" s="4">
        <v>120780</v>
      </c>
      <c r="H4789" s="4">
        <v>1328580</v>
      </c>
    </row>
    <row r="4790" spans="1:8" ht="15.75">
      <c r="A4790" s="3" t="s">
        <v>17</v>
      </c>
      <c r="B4790" s="2" t="s">
        <v>2284</v>
      </c>
      <c r="C4790" s="2" t="s">
        <v>2283</v>
      </c>
      <c r="D4790" s="2" t="s">
        <v>2285</v>
      </c>
      <c r="E4790" s="4">
        <v>15</v>
      </c>
      <c r="F4790" s="4">
        <v>292000</v>
      </c>
      <c r="G4790" s="4">
        <v>29200</v>
      </c>
      <c r="H4790" s="4">
        <v>321200</v>
      </c>
    </row>
    <row r="4791" spans="1:8" ht="15.75">
      <c r="A4791" s="3" t="s">
        <v>17</v>
      </c>
      <c r="B4791" s="2" t="s">
        <v>2290</v>
      </c>
      <c r="C4791" s="2" t="s">
        <v>2287</v>
      </c>
      <c r="D4791" s="2" t="s">
        <v>2291</v>
      </c>
      <c r="E4791" s="4">
        <v>15</v>
      </c>
      <c r="F4791" s="4">
        <v>90150</v>
      </c>
      <c r="G4791" s="4">
        <v>9015</v>
      </c>
      <c r="H4791" s="4">
        <v>99165</v>
      </c>
    </row>
    <row r="4792" spans="1:8" ht="15.75">
      <c r="A4792" s="3" t="s">
        <v>17</v>
      </c>
      <c r="B4792" s="2" t="s">
        <v>2351</v>
      </c>
      <c r="C4792" s="2" t="s">
        <v>307</v>
      </c>
      <c r="D4792" s="2" t="s">
        <v>2352</v>
      </c>
      <c r="E4792" s="4">
        <v>120</v>
      </c>
      <c r="F4792" s="4">
        <v>454200</v>
      </c>
      <c r="G4792" s="4">
        <v>45420</v>
      </c>
      <c r="H4792" s="4">
        <v>499620</v>
      </c>
    </row>
    <row r="4793" spans="1:8" ht="15.75">
      <c r="A4793" s="3" t="s">
        <v>17</v>
      </c>
      <c r="B4793" s="2" t="s">
        <v>2375</v>
      </c>
      <c r="C4793" s="2" t="s">
        <v>236</v>
      </c>
      <c r="D4793" s="2" t="s">
        <v>2376</v>
      </c>
      <c r="E4793" s="4">
        <v>20</v>
      </c>
      <c r="F4793" s="4">
        <v>224340</v>
      </c>
      <c r="G4793" s="4">
        <v>22434</v>
      </c>
      <c r="H4793" s="4">
        <v>246774</v>
      </c>
    </row>
    <row r="4794" spans="1:8" ht="15.75">
      <c r="A4794" s="3" t="s">
        <v>17</v>
      </c>
      <c r="B4794" s="2" t="s">
        <v>2377</v>
      </c>
      <c r="C4794" s="2" t="s">
        <v>236</v>
      </c>
      <c r="D4794" s="2" t="s">
        <v>2378</v>
      </c>
      <c r="E4794" s="4">
        <v>2</v>
      </c>
      <c r="F4794" s="4">
        <v>8474</v>
      </c>
      <c r="G4794" s="4">
        <v>847</v>
      </c>
      <c r="H4794" s="4">
        <v>9321</v>
      </c>
    </row>
    <row r="4795" spans="1:8" ht="15.75">
      <c r="A4795" s="3" t="s">
        <v>17</v>
      </c>
      <c r="B4795" s="2" t="s">
        <v>2379</v>
      </c>
      <c r="C4795" s="2" t="s">
        <v>236</v>
      </c>
      <c r="D4795" s="2" t="s">
        <v>2380</v>
      </c>
      <c r="E4795" s="4">
        <v>4</v>
      </c>
      <c r="F4795" s="4">
        <v>18028</v>
      </c>
      <c r="G4795" s="4">
        <v>1802</v>
      </c>
      <c r="H4795" s="4">
        <v>19830</v>
      </c>
    </row>
    <row r="4796" spans="1:8" ht="15.75">
      <c r="A4796" s="3" t="s">
        <v>17</v>
      </c>
      <c r="B4796" s="2" t="s">
        <v>2381</v>
      </c>
      <c r="C4796" s="2" t="s">
        <v>252</v>
      </c>
      <c r="D4796" s="2" t="s">
        <v>2382</v>
      </c>
      <c r="E4796" s="4">
        <v>10</v>
      </c>
      <c r="F4796" s="4">
        <v>52440</v>
      </c>
      <c r="G4796" s="4">
        <v>5244</v>
      </c>
      <c r="H4796" s="4">
        <v>57684</v>
      </c>
    </row>
    <row r="4797" spans="1:8" ht="15.75">
      <c r="A4797" s="3" t="s">
        <v>17</v>
      </c>
      <c r="B4797" s="2" t="s">
        <v>2383</v>
      </c>
      <c r="C4797" s="2" t="s">
        <v>252</v>
      </c>
      <c r="D4797" s="2" t="s">
        <v>2384</v>
      </c>
      <c r="E4797" s="4">
        <v>50</v>
      </c>
      <c r="F4797" s="4">
        <v>335950</v>
      </c>
      <c r="G4797" s="4">
        <v>33595</v>
      </c>
      <c r="H4797" s="4">
        <v>369545</v>
      </c>
    </row>
    <row r="4798" spans="1:8" ht="15.75">
      <c r="A4798" s="3" t="s">
        <v>17</v>
      </c>
      <c r="B4798" s="2" t="s">
        <v>2393</v>
      </c>
      <c r="C4798" s="2" t="s">
        <v>236</v>
      </c>
      <c r="D4798" s="2" t="s">
        <v>2394</v>
      </c>
      <c r="E4798" s="4">
        <v>6</v>
      </c>
      <c r="F4798" s="4">
        <v>28662</v>
      </c>
      <c r="G4798" s="4">
        <v>2866</v>
      </c>
      <c r="H4798" s="4">
        <v>31528</v>
      </c>
    </row>
    <row r="4799" spans="1:8" ht="15.75">
      <c r="A4799" s="3" t="s">
        <v>17</v>
      </c>
      <c r="B4799" s="2" t="s">
        <v>2397</v>
      </c>
      <c r="C4799" s="2" t="s">
        <v>236</v>
      </c>
      <c r="D4799" s="2" t="s">
        <v>2398</v>
      </c>
      <c r="E4799" s="4">
        <v>100</v>
      </c>
      <c r="F4799" s="4">
        <v>537900</v>
      </c>
      <c r="G4799" s="4">
        <v>53790</v>
      </c>
      <c r="H4799" s="4">
        <v>591690</v>
      </c>
    </row>
    <row r="4800" spans="1:8" ht="15.75">
      <c r="A4800" s="3" t="s">
        <v>17</v>
      </c>
      <c r="B4800" s="2" t="s">
        <v>2399</v>
      </c>
      <c r="C4800" s="2" t="s">
        <v>236</v>
      </c>
      <c r="D4800" s="2" t="s">
        <v>2398</v>
      </c>
      <c r="E4800" s="4">
        <v>22</v>
      </c>
      <c r="F4800" s="4">
        <v>118338</v>
      </c>
      <c r="G4800" s="4">
        <v>11834</v>
      </c>
      <c r="H4800" s="4">
        <v>130172</v>
      </c>
    </row>
    <row r="4801" spans="1:8" ht="15.75">
      <c r="A4801" s="3" t="s">
        <v>17</v>
      </c>
      <c r="B4801" s="2" t="s">
        <v>2400</v>
      </c>
      <c r="C4801" s="2" t="s">
        <v>236</v>
      </c>
      <c r="D4801" s="2" t="s">
        <v>2401</v>
      </c>
      <c r="E4801" s="4">
        <v>199</v>
      </c>
      <c r="F4801" s="4">
        <v>1363946</v>
      </c>
      <c r="G4801" s="4">
        <v>136394</v>
      </c>
      <c r="H4801" s="4">
        <v>1500340</v>
      </c>
    </row>
    <row r="4802" spans="1:8" ht="15.75">
      <c r="A4802" s="3" t="s">
        <v>17</v>
      </c>
      <c r="B4802" s="2" t="s">
        <v>2404</v>
      </c>
      <c r="C4802" s="2" t="s">
        <v>236</v>
      </c>
      <c r="D4802" s="2" t="s">
        <v>2405</v>
      </c>
      <c r="E4802" s="4">
        <v>16</v>
      </c>
      <c r="F4802" s="4">
        <v>155872</v>
      </c>
      <c r="G4802" s="4">
        <v>15588</v>
      </c>
      <c r="H4802" s="4">
        <v>171460</v>
      </c>
    </row>
    <row r="4803" spans="1:8" ht="15.75">
      <c r="A4803" s="3" t="s">
        <v>17</v>
      </c>
      <c r="B4803" s="2" t="s">
        <v>2406</v>
      </c>
      <c r="C4803" s="2" t="s">
        <v>236</v>
      </c>
      <c r="D4803" s="2" t="s">
        <v>2407</v>
      </c>
      <c r="E4803" s="4">
        <v>27</v>
      </c>
      <c r="F4803" s="4">
        <v>93187</v>
      </c>
      <c r="G4803" s="4">
        <v>9320</v>
      </c>
      <c r="H4803" s="4">
        <v>102507</v>
      </c>
    </row>
    <row r="4804" spans="1:8" ht="15.75">
      <c r="A4804" s="3" t="s">
        <v>17</v>
      </c>
      <c r="B4804" s="2" t="s">
        <v>2408</v>
      </c>
      <c r="C4804" s="2" t="s">
        <v>236</v>
      </c>
      <c r="D4804" s="2" t="s">
        <v>2409</v>
      </c>
      <c r="E4804" s="4">
        <v>14</v>
      </c>
      <c r="F4804" s="4">
        <v>54656</v>
      </c>
      <c r="G4804" s="4">
        <v>5466</v>
      </c>
      <c r="H4804" s="4">
        <v>60122</v>
      </c>
    </row>
    <row r="4805" spans="1:8" ht="15.75">
      <c r="A4805" s="3" t="s">
        <v>17</v>
      </c>
      <c r="B4805" s="2" t="s">
        <v>2410</v>
      </c>
      <c r="C4805" s="2" t="s">
        <v>223</v>
      </c>
      <c r="D4805" s="2" t="s">
        <v>52</v>
      </c>
      <c r="E4805" s="4">
        <v>4</v>
      </c>
      <c r="F4805" s="4">
        <v>12210</v>
      </c>
      <c r="G4805" s="4">
        <v>1221</v>
      </c>
      <c r="H4805" s="4">
        <v>13431</v>
      </c>
    </row>
    <row r="4806" spans="1:8" ht="15.75">
      <c r="A4806" s="3" t="s">
        <v>17</v>
      </c>
      <c r="B4806" s="2" t="s">
        <v>2411</v>
      </c>
      <c r="C4806" s="2" t="s">
        <v>223</v>
      </c>
      <c r="D4806" s="2" t="s">
        <v>104</v>
      </c>
      <c r="E4806" s="4">
        <v>4</v>
      </c>
      <c r="F4806" s="4">
        <v>40000</v>
      </c>
      <c r="G4806" s="4">
        <v>4000</v>
      </c>
      <c r="H4806" s="4">
        <v>44000</v>
      </c>
    </row>
    <row r="4807" spans="1:8" ht="15.75">
      <c r="A4807" s="3" t="s">
        <v>17</v>
      </c>
      <c r="B4807" s="2" t="s">
        <v>2418</v>
      </c>
      <c r="C4807" s="2" t="s">
        <v>2287</v>
      </c>
      <c r="D4807" s="2" t="s">
        <v>2419</v>
      </c>
      <c r="E4807" s="4">
        <v>15</v>
      </c>
      <c r="F4807" s="4">
        <v>81120</v>
      </c>
      <c r="G4807" s="4">
        <v>8112</v>
      </c>
      <c r="H4807" s="4">
        <v>89232</v>
      </c>
    </row>
    <row r="4808" spans="1:8" ht="15.75">
      <c r="A4808" s="3" t="s">
        <v>17</v>
      </c>
      <c r="B4808" s="2" t="s">
        <v>2422</v>
      </c>
      <c r="C4808" s="2" t="s">
        <v>2287</v>
      </c>
      <c r="D4808" s="2" t="s">
        <v>2423</v>
      </c>
      <c r="E4808" s="4">
        <v>15</v>
      </c>
      <c r="F4808" s="4">
        <v>114495</v>
      </c>
      <c r="G4808" s="4">
        <v>11450</v>
      </c>
      <c r="H4808" s="4">
        <v>125945</v>
      </c>
    </row>
    <row r="4809" spans="1:8" ht="15.75">
      <c r="A4809" s="3" t="s">
        <v>17</v>
      </c>
      <c r="B4809" s="2" t="s">
        <v>2426</v>
      </c>
      <c r="C4809" s="2" t="s">
        <v>2287</v>
      </c>
      <c r="D4809" s="2" t="s">
        <v>2427</v>
      </c>
      <c r="E4809" s="4">
        <v>10</v>
      </c>
      <c r="F4809" s="4">
        <v>99200</v>
      </c>
      <c r="G4809" s="4">
        <v>9920</v>
      </c>
      <c r="H4809" s="4">
        <v>109120</v>
      </c>
    </row>
    <row r="4810" spans="1:8" ht="15.75">
      <c r="A4810" s="3" t="s">
        <v>17</v>
      </c>
      <c r="B4810" s="2" t="s">
        <v>2432</v>
      </c>
      <c r="C4810" s="2" t="s">
        <v>267</v>
      </c>
      <c r="D4810" s="2" t="s">
        <v>2433</v>
      </c>
      <c r="E4810" s="4">
        <v>95</v>
      </c>
      <c r="F4810" s="4">
        <v>481090</v>
      </c>
      <c r="G4810" s="4">
        <v>48109</v>
      </c>
      <c r="H4810" s="4">
        <v>529199</v>
      </c>
    </row>
    <row r="4811" spans="1:8" ht="15.75">
      <c r="A4811" s="3" t="s">
        <v>17</v>
      </c>
      <c r="B4811" s="2" t="s">
        <v>2436</v>
      </c>
      <c r="C4811" s="2" t="s">
        <v>267</v>
      </c>
      <c r="D4811" s="2" t="s">
        <v>2437</v>
      </c>
      <c r="E4811" s="4">
        <v>170</v>
      </c>
      <c r="F4811" s="4">
        <v>839870</v>
      </c>
      <c r="G4811" s="4">
        <v>83987</v>
      </c>
      <c r="H4811" s="4">
        <v>923857</v>
      </c>
    </row>
    <row r="4812" spans="1:8" ht="15.75">
      <c r="A4812" s="3" t="s">
        <v>17</v>
      </c>
      <c r="B4812" s="2" t="s">
        <v>2440</v>
      </c>
      <c r="C4812" s="2" t="s">
        <v>267</v>
      </c>
      <c r="D4812" s="2" t="s">
        <v>2441</v>
      </c>
      <c r="E4812" s="4">
        <v>30</v>
      </c>
      <c r="F4812" s="4">
        <v>220290</v>
      </c>
      <c r="G4812" s="4">
        <v>22029</v>
      </c>
      <c r="H4812" s="4">
        <v>242319</v>
      </c>
    </row>
    <row r="4813" spans="1:8" ht="15.75">
      <c r="A4813" s="3" t="s">
        <v>17</v>
      </c>
      <c r="B4813" s="2" t="s">
        <v>2442</v>
      </c>
      <c r="C4813" s="2" t="s">
        <v>267</v>
      </c>
      <c r="D4813" s="2" t="s">
        <v>2443</v>
      </c>
      <c r="E4813" s="4">
        <v>30</v>
      </c>
      <c r="F4813" s="4">
        <v>254600</v>
      </c>
      <c r="G4813" s="4">
        <v>25461</v>
      </c>
      <c r="H4813" s="4">
        <v>280061</v>
      </c>
    </row>
    <row r="4814" spans="1:8" ht="15.75">
      <c r="A4814" s="3" t="s">
        <v>17</v>
      </c>
      <c r="B4814" s="2" t="s">
        <v>2444</v>
      </c>
      <c r="C4814" s="2" t="s">
        <v>267</v>
      </c>
      <c r="D4814" s="2" t="s">
        <v>2445</v>
      </c>
      <c r="E4814" s="4">
        <v>20</v>
      </c>
      <c r="F4814" s="4">
        <v>192600</v>
      </c>
      <c r="G4814" s="4">
        <v>19260</v>
      </c>
      <c r="H4814" s="4">
        <v>211860</v>
      </c>
    </row>
    <row r="4815" spans="1:8" ht="15.75">
      <c r="A4815" s="3" t="s">
        <v>17</v>
      </c>
      <c r="B4815" s="2" t="s">
        <v>2448</v>
      </c>
      <c r="C4815" s="2" t="s">
        <v>267</v>
      </c>
      <c r="D4815" s="2" t="s">
        <v>2449</v>
      </c>
      <c r="E4815" s="4">
        <v>25</v>
      </c>
      <c r="F4815" s="4">
        <v>115075</v>
      </c>
      <c r="G4815" s="4">
        <v>11508</v>
      </c>
      <c r="H4815" s="4">
        <v>126583</v>
      </c>
    </row>
    <row r="4816" spans="1:8" ht="15.75">
      <c r="A4816" s="3" t="s">
        <v>17</v>
      </c>
      <c r="B4816" s="2" t="s">
        <v>2450</v>
      </c>
      <c r="C4816" s="2" t="s">
        <v>267</v>
      </c>
      <c r="D4816" s="2" t="s">
        <v>2451</v>
      </c>
      <c r="E4816" s="4">
        <v>10</v>
      </c>
      <c r="F4816" s="4">
        <v>132000</v>
      </c>
      <c r="G4816" s="4">
        <v>13200</v>
      </c>
      <c r="H4816" s="4">
        <v>145200</v>
      </c>
    </row>
    <row r="4817" spans="1:8" ht="15.75">
      <c r="A4817" s="3" t="s">
        <v>17</v>
      </c>
      <c r="B4817" s="2" t="s">
        <v>2459</v>
      </c>
      <c r="C4817" s="2" t="s">
        <v>267</v>
      </c>
      <c r="D4817" s="2" t="s">
        <v>2460</v>
      </c>
      <c r="E4817" s="4">
        <v>10</v>
      </c>
      <c r="F4817" s="4">
        <v>44440</v>
      </c>
      <c r="G4817" s="4">
        <v>4444</v>
      </c>
      <c r="H4817" s="4">
        <v>48884</v>
      </c>
    </row>
    <row r="4818" spans="1:8" ht="15.75">
      <c r="A4818" s="3" t="s">
        <v>17</v>
      </c>
      <c r="B4818" s="2" t="s">
        <v>2461</v>
      </c>
      <c r="C4818" s="2" t="s">
        <v>271</v>
      </c>
      <c r="D4818" s="2" t="s">
        <v>2462</v>
      </c>
      <c r="E4818" s="4">
        <v>20</v>
      </c>
      <c r="F4818" s="4">
        <v>98800</v>
      </c>
      <c r="G4818" s="4">
        <v>9880</v>
      </c>
      <c r="H4818" s="4">
        <v>108680</v>
      </c>
    </row>
    <row r="4819" spans="1:8" ht="15.75">
      <c r="A4819" s="3" t="s">
        <v>17</v>
      </c>
      <c r="B4819" s="2" t="s">
        <v>2463</v>
      </c>
      <c r="C4819" s="2" t="s">
        <v>271</v>
      </c>
      <c r="D4819" s="2" t="s">
        <v>2464</v>
      </c>
      <c r="E4819" s="4">
        <v>20</v>
      </c>
      <c r="F4819" s="4">
        <v>121680</v>
      </c>
      <c r="G4819" s="4">
        <v>12168</v>
      </c>
      <c r="H4819" s="4">
        <v>133848</v>
      </c>
    </row>
    <row r="4820" spans="1:8" ht="15.75">
      <c r="A4820" s="3" t="s">
        <v>17</v>
      </c>
      <c r="B4820" s="2" t="s">
        <v>2469</v>
      </c>
      <c r="C4820" s="2" t="s">
        <v>271</v>
      </c>
      <c r="D4820" s="2" t="s">
        <v>2470</v>
      </c>
      <c r="E4820" s="4">
        <v>2</v>
      </c>
      <c r="F4820" s="4">
        <v>18906</v>
      </c>
      <c r="G4820" s="4">
        <v>1890</v>
      </c>
      <c r="H4820" s="4">
        <v>20796</v>
      </c>
    </row>
    <row r="4821" spans="1:8" ht="15.75">
      <c r="A4821" s="3" t="s">
        <v>17</v>
      </c>
      <c r="B4821" s="2" t="s">
        <v>2472</v>
      </c>
      <c r="C4821" s="2" t="s">
        <v>271</v>
      </c>
      <c r="D4821" s="2" t="s">
        <v>2451</v>
      </c>
      <c r="E4821" s="4">
        <v>22</v>
      </c>
      <c r="F4821" s="4">
        <v>391600</v>
      </c>
      <c r="G4821" s="4">
        <v>39160</v>
      </c>
      <c r="H4821" s="4">
        <v>430760</v>
      </c>
    </row>
    <row r="4822" spans="1:8" ht="15.75">
      <c r="A4822" s="3" t="s">
        <v>17</v>
      </c>
      <c r="B4822" s="2" t="s">
        <v>2473</v>
      </c>
      <c r="C4822" s="2" t="s">
        <v>264</v>
      </c>
      <c r="D4822" s="2" t="s">
        <v>2474</v>
      </c>
      <c r="E4822" s="4">
        <v>282</v>
      </c>
      <c r="F4822" s="4">
        <v>1058195</v>
      </c>
      <c r="G4822" s="4">
        <v>105820</v>
      </c>
      <c r="H4822" s="4">
        <v>1164015</v>
      </c>
    </row>
    <row r="4823" spans="1:8" ht="15.75">
      <c r="A4823" s="3" t="s">
        <v>17</v>
      </c>
      <c r="B4823" s="2" t="s">
        <v>2477</v>
      </c>
      <c r="C4823" s="2" t="s">
        <v>264</v>
      </c>
      <c r="D4823" s="2" t="s">
        <v>2478</v>
      </c>
      <c r="E4823" s="4">
        <v>30</v>
      </c>
      <c r="F4823" s="4">
        <v>161310</v>
      </c>
      <c r="G4823" s="4">
        <v>16131</v>
      </c>
      <c r="H4823" s="4">
        <v>177441</v>
      </c>
    </row>
    <row r="4824" spans="1:8" ht="15.75">
      <c r="A4824" s="3" t="s">
        <v>17</v>
      </c>
      <c r="B4824" s="2" t="s">
        <v>2479</v>
      </c>
      <c r="C4824" s="2" t="s">
        <v>264</v>
      </c>
      <c r="D4824" s="2" t="s">
        <v>2480</v>
      </c>
      <c r="E4824" s="4">
        <v>657</v>
      </c>
      <c r="F4824" s="4">
        <v>3108011</v>
      </c>
      <c r="G4824" s="4">
        <v>310803</v>
      </c>
      <c r="H4824" s="4">
        <v>3418814</v>
      </c>
    </row>
    <row r="4825" spans="1:8" ht="15.75">
      <c r="A4825" s="3" t="s">
        <v>17</v>
      </c>
      <c r="B4825" s="2" t="s">
        <v>2484</v>
      </c>
      <c r="C4825" s="2" t="s">
        <v>264</v>
      </c>
      <c r="D4825" s="2" t="s">
        <v>2485</v>
      </c>
      <c r="E4825" s="4">
        <v>275</v>
      </c>
      <c r="F4825" s="4">
        <v>1554815</v>
      </c>
      <c r="G4825" s="4">
        <v>155482</v>
      </c>
      <c r="H4825" s="4">
        <v>1710297</v>
      </c>
    </row>
    <row r="4826" spans="1:8" ht="15.75">
      <c r="A4826" s="3" t="s">
        <v>17</v>
      </c>
      <c r="B4826" s="2" t="s">
        <v>2486</v>
      </c>
      <c r="C4826" s="2" t="s">
        <v>264</v>
      </c>
      <c r="D4826" s="2" t="s">
        <v>2487</v>
      </c>
      <c r="E4826" s="4">
        <v>142</v>
      </c>
      <c r="F4826" s="4">
        <v>941318</v>
      </c>
      <c r="G4826" s="4">
        <v>94131</v>
      </c>
      <c r="H4826" s="4">
        <v>1035449</v>
      </c>
    </row>
    <row r="4827" spans="1:8" ht="15.75">
      <c r="A4827" s="3" t="s">
        <v>17</v>
      </c>
      <c r="B4827" s="2" t="s">
        <v>2488</v>
      </c>
      <c r="C4827" s="2" t="s">
        <v>264</v>
      </c>
      <c r="D4827" s="2" t="s">
        <v>2489</v>
      </c>
      <c r="E4827" s="4">
        <v>10</v>
      </c>
      <c r="F4827" s="4">
        <v>22790</v>
      </c>
      <c r="G4827" s="4">
        <v>2279</v>
      </c>
      <c r="H4827" s="4">
        <v>25069</v>
      </c>
    </row>
    <row r="4828" spans="1:8" ht="15.75">
      <c r="A4828" s="3" t="s">
        <v>17</v>
      </c>
      <c r="B4828" s="2" t="s">
        <v>2490</v>
      </c>
      <c r="C4828" s="2" t="s">
        <v>264</v>
      </c>
      <c r="D4828" s="2" t="s">
        <v>2491</v>
      </c>
      <c r="E4828" s="4">
        <v>104</v>
      </c>
      <c r="F4828" s="4">
        <v>786379</v>
      </c>
      <c r="G4828" s="4">
        <v>78638</v>
      </c>
      <c r="H4828" s="4">
        <v>865017</v>
      </c>
    </row>
    <row r="4829" spans="1:8" ht="15.75">
      <c r="A4829" s="3" t="s">
        <v>17</v>
      </c>
      <c r="B4829" s="2" t="s">
        <v>2492</v>
      </c>
      <c r="C4829" s="2" t="s">
        <v>264</v>
      </c>
      <c r="D4829" s="2" t="s">
        <v>2493</v>
      </c>
      <c r="E4829" s="4">
        <v>4</v>
      </c>
      <c r="F4829" s="4">
        <v>41188</v>
      </c>
      <c r="G4829" s="4">
        <v>4119</v>
      </c>
      <c r="H4829" s="4">
        <v>45307</v>
      </c>
    </row>
    <row r="4830" spans="1:8" ht="15.75">
      <c r="A4830" s="3" t="s">
        <v>17</v>
      </c>
      <c r="B4830" s="2" t="s">
        <v>2494</v>
      </c>
      <c r="C4830" s="2" t="s">
        <v>264</v>
      </c>
      <c r="D4830" s="2" t="s">
        <v>2495</v>
      </c>
      <c r="E4830" s="4">
        <v>320</v>
      </c>
      <c r="F4830" s="4">
        <v>821150</v>
      </c>
      <c r="G4830" s="4">
        <v>82115</v>
      </c>
      <c r="H4830" s="4">
        <v>903265</v>
      </c>
    </row>
    <row r="4831" spans="1:8" ht="15.75">
      <c r="A4831" s="3" t="s">
        <v>17</v>
      </c>
      <c r="B4831" s="2" t="s">
        <v>2496</v>
      </c>
      <c r="C4831" s="2" t="s">
        <v>264</v>
      </c>
      <c r="D4831" s="2" t="s">
        <v>2497</v>
      </c>
      <c r="E4831" s="4">
        <v>10</v>
      </c>
      <c r="F4831" s="4">
        <v>114400</v>
      </c>
      <c r="G4831" s="4">
        <v>11440</v>
      </c>
      <c r="H4831" s="4">
        <v>125840</v>
      </c>
    </row>
    <row r="4832" spans="1:8" ht="15.75">
      <c r="A4832" s="3" t="s">
        <v>17</v>
      </c>
      <c r="B4832" s="2" t="s">
        <v>2498</v>
      </c>
      <c r="C4832" s="2" t="s">
        <v>264</v>
      </c>
      <c r="D4832" s="2" t="s">
        <v>2328</v>
      </c>
      <c r="E4832" s="4">
        <v>5</v>
      </c>
      <c r="F4832" s="4">
        <v>78500</v>
      </c>
      <c r="G4832" s="4">
        <v>7850</v>
      </c>
      <c r="H4832" s="4">
        <v>86350</v>
      </c>
    </row>
    <row r="4833" spans="1:8" ht="15.75">
      <c r="A4833" s="3" t="s">
        <v>17</v>
      </c>
      <c r="B4833" s="2" t="s">
        <v>2499</v>
      </c>
      <c r="C4833" s="2" t="s">
        <v>264</v>
      </c>
      <c r="D4833" s="2" t="s">
        <v>2500</v>
      </c>
      <c r="E4833" s="4">
        <v>50</v>
      </c>
      <c r="F4833" s="4">
        <v>185500</v>
      </c>
      <c r="G4833" s="4">
        <v>18550</v>
      </c>
      <c r="H4833" s="4">
        <v>204050</v>
      </c>
    </row>
    <row r="4834" spans="1:8" ht="15.75">
      <c r="A4834" s="3" t="s">
        <v>17</v>
      </c>
      <c r="B4834" s="2" t="s">
        <v>2501</v>
      </c>
      <c r="C4834" s="2" t="s">
        <v>264</v>
      </c>
      <c r="D4834" s="2" t="s">
        <v>2454</v>
      </c>
      <c r="E4834" s="4">
        <v>6</v>
      </c>
      <c r="F4834" s="4">
        <v>124800</v>
      </c>
      <c r="G4834" s="4">
        <v>12480</v>
      </c>
      <c r="H4834" s="4">
        <v>137280</v>
      </c>
    </row>
    <row r="4835" spans="1:8" ht="15.75">
      <c r="A4835" s="3" t="s">
        <v>17</v>
      </c>
      <c r="B4835" s="2" t="s">
        <v>2503</v>
      </c>
      <c r="C4835" s="2" t="s">
        <v>264</v>
      </c>
      <c r="D4835" s="2" t="s">
        <v>2504</v>
      </c>
      <c r="E4835" s="4">
        <v>45</v>
      </c>
      <c r="F4835" s="4">
        <v>135370</v>
      </c>
      <c r="G4835" s="4">
        <v>13537</v>
      </c>
      <c r="H4835" s="4">
        <v>148907</v>
      </c>
    </row>
    <row r="4836" spans="1:8" ht="15.75">
      <c r="A4836" s="3" t="s">
        <v>17</v>
      </c>
      <c r="B4836" s="2" t="s">
        <v>2507</v>
      </c>
      <c r="C4836" s="2" t="s">
        <v>264</v>
      </c>
      <c r="D4836" s="2" t="s">
        <v>2508</v>
      </c>
      <c r="E4836" s="4">
        <v>26</v>
      </c>
      <c r="F4836" s="4">
        <v>93338</v>
      </c>
      <c r="G4836" s="4">
        <v>9334</v>
      </c>
      <c r="H4836" s="4">
        <v>102672</v>
      </c>
    </row>
    <row r="4837" spans="1:8" ht="15.75">
      <c r="A4837" s="3" t="s">
        <v>17</v>
      </c>
      <c r="B4837" s="2" t="s">
        <v>2509</v>
      </c>
      <c r="C4837" s="2" t="s">
        <v>264</v>
      </c>
      <c r="D4837" s="2" t="s">
        <v>2510</v>
      </c>
      <c r="E4837" s="4">
        <v>38</v>
      </c>
      <c r="F4837" s="4">
        <v>146654</v>
      </c>
      <c r="G4837" s="4">
        <v>14666</v>
      </c>
      <c r="H4837" s="4">
        <v>161320</v>
      </c>
    </row>
    <row r="4838" spans="1:8" ht="15.75">
      <c r="A4838" s="3" t="s">
        <v>17</v>
      </c>
      <c r="B4838" s="2" t="s">
        <v>2511</v>
      </c>
      <c r="C4838" s="2" t="s">
        <v>264</v>
      </c>
      <c r="D4838" s="2" t="s">
        <v>2512</v>
      </c>
      <c r="E4838" s="4">
        <v>14</v>
      </c>
      <c r="F4838" s="4">
        <v>59262</v>
      </c>
      <c r="G4838" s="4">
        <v>5926</v>
      </c>
      <c r="H4838" s="4">
        <v>65188</v>
      </c>
    </row>
    <row r="4839" spans="1:8" ht="15.75">
      <c r="A4839" s="3" t="s">
        <v>17</v>
      </c>
      <c r="B4839" s="2" t="s">
        <v>2513</v>
      </c>
      <c r="C4839" s="2" t="s">
        <v>294</v>
      </c>
      <c r="D4839" s="2" t="s">
        <v>2514</v>
      </c>
      <c r="E4839" s="4">
        <v>20</v>
      </c>
      <c r="F4839" s="4">
        <v>94900</v>
      </c>
      <c r="G4839" s="4">
        <v>9490</v>
      </c>
      <c r="H4839" s="4">
        <v>104390</v>
      </c>
    </row>
    <row r="4840" spans="1:8" ht="15.75">
      <c r="A4840" s="3" t="s">
        <v>17</v>
      </c>
      <c r="B4840" s="2" t="s">
        <v>2515</v>
      </c>
      <c r="C4840" s="2" t="s">
        <v>294</v>
      </c>
      <c r="D4840" s="2" t="s">
        <v>2516</v>
      </c>
      <c r="E4840" s="4">
        <v>15</v>
      </c>
      <c r="F4840" s="4">
        <v>88335</v>
      </c>
      <c r="G4840" s="4">
        <v>8834</v>
      </c>
      <c r="H4840" s="4">
        <v>97169</v>
      </c>
    </row>
    <row r="4841" spans="1:8" ht="15.75">
      <c r="A4841" s="3" t="s">
        <v>17</v>
      </c>
      <c r="B4841" s="2" t="s">
        <v>2519</v>
      </c>
      <c r="C4841" s="2" t="s">
        <v>294</v>
      </c>
      <c r="D4841" s="2" t="s">
        <v>2520</v>
      </c>
      <c r="E4841" s="4">
        <v>10</v>
      </c>
      <c r="F4841" s="4">
        <v>66250</v>
      </c>
      <c r="G4841" s="4">
        <v>6625</v>
      </c>
      <c r="H4841" s="4">
        <v>72875</v>
      </c>
    </row>
    <row r="4842" spans="1:8" ht="15.75">
      <c r="A4842" s="3" t="s">
        <v>17</v>
      </c>
      <c r="B4842" s="2" t="s">
        <v>2521</v>
      </c>
      <c r="C4842" s="2" t="s">
        <v>294</v>
      </c>
      <c r="D4842" s="2" t="s">
        <v>2522</v>
      </c>
      <c r="E4842" s="4">
        <v>10</v>
      </c>
      <c r="F4842" s="4">
        <v>77120</v>
      </c>
      <c r="G4842" s="4">
        <v>7712</v>
      </c>
      <c r="H4842" s="4">
        <v>84832</v>
      </c>
    </row>
    <row r="4843" spans="1:8" ht="15.75">
      <c r="A4843" s="3" t="s">
        <v>17</v>
      </c>
      <c r="B4843" s="2" t="s">
        <v>2523</v>
      </c>
      <c r="C4843" s="2" t="s">
        <v>294</v>
      </c>
      <c r="D4843" s="2" t="s">
        <v>2524</v>
      </c>
      <c r="E4843" s="4">
        <v>76</v>
      </c>
      <c r="F4843" s="4">
        <v>241088</v>
      </c>
      <c r="G4843" s="4">
        <v>24109</v>
      </c>
      <c r="H4843" s="4">
        <v>265197</v>
      </c>
    </row>
    <row r="4844" spans="1:8" ht="15.75">
      <c r="A4844" s="3" t="s">
        <v>17</v>
      </c>
      <c r="B4844" s="2" t="s">
        <v>2525</v>
      </c>
      <c r="C4844" s="2" t="s">
        <v>294</v>
      </c>
      <c r="D4844" s="2" t="s">
        <v>2526</v>
      </c>
      <c r="E4844" s="4">
        <v>4</v>
      </c>
      <c r="F4844" s="4">
        <v>37032</v>
      </c>
      <c r="G4844" s="4">
        <v>3703</v>
      </c>
      <c r="H4844" s="4">
        <v>40735</v>
      </c>
    </row>
    <row r="4845" spans="1:8" ht="15.75">
      <c r="A4845" s="3" t="s">
        <v>17</v>
      </c>
      <c r="B4845" s="2" t="s">
        <v>2528</v>
      </c>
      <c r="C4845" s="2" t="s">
        <v>294</v>
      </c>
      <c r="D4845" s="2" t="s">
        <v>2529</v>
      </c>
      <c r="E4845" s="4">
        <v>250</v>
      </c>
      <c r="F4845" s="4">
        <v>662500</v>
      </c>
      <c r="G4845" s="4">
        <v>66250</v>
      </c>
      <c r="H4845" s="4">
        <v>728750</v>
      </c>
    </row>
    <row r="4846" spans="1:8" ht="15.75">
      <c r="A4846" s="3" t="s">
        <v>17</v>
      </c>
      <c r="B4846" s="2" t="s">
        <v>2534</v>
      </c>
      <c r="C4846" s="2" t="s">
        <v>299</v>
      </c>
      <c r="D4846" s="2" t="s">
        <v>2535</v>
      </c>
      <c r="E4846" s="4">
        <v>40</v>
      </c>
      <c r="F4846" s="4">
        <v>178150</v>
      </c>
      <c r="G4846" s="4">
        <v>17815</v>
      </c>
      <c r="H4846" s="4">
        <v>195965</v>
      </c>
    </row>
    <row r="4847" spans="1:8" ht="15.75">
      <c r="A4847" s="3" t="s">
        <v>17</v>
      </c>
      <c r="B4847" s="2" t="s">
        <v>2538</v>
      </c>
      <c r="C4847" s="2" t="s">
        <v>299</v>
      </c>
      <c r="D4847" s="2" t="s">
        <v>2539</v>
      </c>
      <c r="E4847" s="4">
        <v>192</v>
      </c>
      <c r="F4847" s="4">
        <v>898008</v>
      </c>
      <c r="G4847" s="4">
        <v>89801</v>
      </c>
      <c r="H4847" s="4">
        <v>987809</v>
      </c>
    </row>
    <row r="4848" spans="1:8" ht="15.75">
      <c r="A4848" s="3" t="s">
        <v>17</v>
      </c>
      <c r="B4848" s="2" t="s">
        <v>2542</v>
      </c>
      <c r="C4848" s="2" t="s">
        <v>299</v>
      </c>
      <c r="D4848" s="2" t="s">
        <v>2543</v>
      </c>
      <c r="E4848" s="4">
        <v>146</v>
      </c>
      <c r="F4848" s="4">
        <v>988418</v>
      </c>
      <c r="G4848" s="4">
        <v>98843</v>
      </c>
      <c r="H4848" s="4">
        <v>1087261</v>
      </c>
    </row>
    <row r="4849" spans="1:8" ht="15.75">
      <c r="A4849" s="3" t="s">
        <v>17</v>
      </c>
      <c r="B4849" s="2" t="s">
        <v>2544</v>
      </c>
      <c r="C4849" s="2" t="s">
        <v>299</v>
      </c>
      <c r="D4849" s="2" t="s">
        <v>2545</v>
      </c>
      <c r="E4849" s="4">
        <v>35</v>
      </c>
      <c r="F4849" s="4">
        <v>277771</v>
      </c>
      <c r="G4849" s="4">
        <v>27777</v>
      </c>
      <c r="H4849" s="4">
        <v>305548</v>
      </c>
    </row>
    <row r="4850" spans="1:8" ht="15.75">
      <c r="A4850" s="3" t="s">
        <v>17</v>
      </c>
      <c r="B4850" s="2" t="s">
        <v>2546</v>
      </c>
      <c r="C4850" s="2" t="s">
        <v>299</v>
      </c>
      <c r="D4850" s="2" t="s">
        <v>2547</v>
      </c>
      <c r="E4850" s="4">
        <v>5</v>
      </c>
      <c r="F4850" s="4">
        <v>15700</v>
      </c>
      <c r="G4850" s="4">
        <v>1570</v>
      </c>
      <c r="H4850" s="4">
        <v>17270</v>
      </c>
    </row>
    <row r="4851" spans="1:8" ht="15.75">
      <c r="A4851" s="3" t="s">
        <v>17</v>
      </c>
      <c r="B4851" s="2" t="s">
        <v>2548</v>
      </c>
      <c r="C4851" s="2" t="s">
        <v>299</v>
      </c>
      <c r="D4851" s="2" t="s">
        <v>2549</v>
      </c>
      <c r="E4851" s="4">
        <v>10</v>
      </c>
      <c r="F4851" s="4">
        <v>86310</v>
      </c>
      <c r="G4851" s="4">
        <v>8631</v>
      </c>
      <c r="H4851" s="4">
        <v>94941</v>
      </c>
    </row>
    <row r="4852" spans="1:8" ht="15.75">
      <c r="A4852" s="3" t="s">
        <v>17</v>
      </c>
      <c r="B4852" s="2" t="s">
        <v>2550</v>
      </c>
      <c r="C4852" s="2" t="s">
        <v>299</v>
      </c>
      <c r="D4852" s="2" t="s">
        <v>2551</v>
      </c>
      <c r="E4852" s="4">
        <v>50</v>
      </c>
      <c r="F4852" s="4">
        <v>166360</v>
      </c>
      <c r="G4852" s="4">
        <v>16636</v>
      </c>
      <c r="H4852" s="4">
        <v>182996</v>
      </c>
    </row>
    <row r="4853" spans="1:8" ht="15.75">
      <c r="A4853" s="3" t="s">
        <v>17</v>
      </c>
      <c r="B4853" s="2" t="s">
        <v>2552</v>
      </c>
      <c r="C4853" s="2" t="s">
        <v>299</v>
      </c>
      <c r="D4853" s="2" t="s">
        <v>2553</v>
      </c>
      <c r="E4853" s="4">
        <v>2</v>
      </c>
      <c r="F4853" s="4">
        <v>22610</v>
      </c>
      <c r="G4853" s="4">
        <v>2261</v>
      </c>
      <c r="H4853" s="4">
        <v>24871</v>
      </c>
    </row>
    <row r="4854" spans="1:8" ht="15.75">
      <c r="A4854" s="3" t="s">
        <v>17</v>
      </c>
      <c r="B4854" s="2" t="s">
        <v>2554</v>
      </c>
      <c r="C4854" s="2" t="s">
        <v>299</v>
      </c>
      <c r="D4854" s="2" t="s">
        <v>2555</v>
      </c>
      <c r="E4854" s="4">
        <v>55</v>
      </c>
      <c r="F4854" s="4">
        <v>198925</v>
      </c>
      <c r="G4854" s="4">
        <v>19893</v>
      </c>
      <c r="H4854" s="4">
        <v>218818</v>
      </c>
    </row>
    <row r="4855" spans="1:8" ht="15.75">
      <c r="A4855" s="3" t="s">
        <v>17</v>
      </c>
      <c r="B4855" s="2" t="s">
        <v>2558</v>
      </c>
      <c r="C4855" s="2" t="s">
        <v>2287</v>
      </c>
      <c r="D4855" s="2" t="s">
        <v>2559</v>
      </c>
      <c r="E4855" s="4">
        <v>10</v>
      </c>
      <c r="F4855" s="4">
        <v>218000</v>
      </c>
      <c r="G4855" s="4">
        <v>21800</v>
      </c>
      <c r="H4855" s="4">
        <v>239800</v>
      </c>
    </row>
    <row r="4856" spans="1:8" ht="15.75">
      <c r="A4856" s="3" t="s">
        <v>17</v>
      </c>
      <c r="B4856" s="2" t="s">
        <v>2562</v>
      </c>
      <c r="C4856" s="2" t="s">
        <v>299</v>
      </c>
      <c r="D4856" s="2" t="s">
        <v>2563</v>
      </c>
      <c r="E4856" s="4">
        <v>50</v>
      </c>
      <c r="F4856" s="4">
        <v>194700</v>
      </c>
      <c r="G4856" s="4">
        <v>19470</v>
      </c>
      <c r="H4856" s="4">
        <v>214170</v>
      </c>
    </row>
    <row r="4857" spans="1:8" ht="15.75">
      <c r="A4857" s="3" t="s">
        <v>17</v>
      </c>
      <c r="B4857" s="2" t="s">
        <v>2572</v>
      </c>
      <c r="C4857" s="2" t="s">
        <v>307</v>
      </c>
      <c r="D4857" s="2" t="s">
        <v>2573</v>
      </c>
      <c r="E4857" s="4">
        <v>100</v>
      </c>
      <c r="F4857" s="4">
        <v>319000</v>
      </c>
      <c r="G4857" s="4">
        <v>31900</v>
      </c>
      <c r="H4857" s="4">
        <v>350900</v>
      </c>
    </row>
    <row r="4858" spans="1:8" ht="15.75">
      <c r="A4858" s="3" t="s">
        <v>17</v>
      </c>
      <c r="B4858" s="2" t="s">
        <v>2576</v>
      </c>
      <c r="C4858" s="2" t="s">
        <v>310</v>
      </c>
      <c r="D4858" s="2" t="s">
        <v>2577</v>
      </c>
      <c r="E4858" s="4">
        <v>15</v>
      </c>
      <c r="F4858" s="4">
        <v>68010</v>
      </c>
      <c r="G4858" s="4">
        <v>6801</v>
      </c>
      <c r="H4858" s="4">
        <v>74811</v>
      </c>
    </row>
    <row r="4859" spans="1:8" ht="15.75">
      <c r="A4859" s="3" t="s">
        <v>17</v>
      </c>
      <c r="B4859" s="2" t="s">
        <v>2578</v>
      </c>
      <c r="C4859" s="2" t="s">
        <v>310</v>
      </c>
      <c r="D4859" s="2" t="s">
        <v>2579</v>
      </c>
      <c r="E4859" s="4">
        <v>82</v>
      </c>
      <c r="F4859" s="4">
        <v>474114</v>
      </c>
      <c r="G4859" s="4">
        <v>47411</v>
      </c>
      <c r="H4859" s="4">
        <v>521525</v>
      </c>
    </row>
    <row r="4860" spans="1:8" ht="15.75">
      <c r="A4860" s="3" t="s">
        <v>17</v>
      </c>
      <c r="B4860" s="2" t="s">
        <v>2580</v>
      </c>
      <c r="C4860" s="2" t="s">
        <v>310</v>
      </c>
      <c r="D4860" s="2" t="s">
        <v>2581</v>
      </c>
      <c r="E4860" s="4">
        <v>35</v>
      </c>
      <c r="F4860" s="4">
        <v>247905</v>
      </c>
      <c r="G4860" s="4">
        <v>24791</v>
      </c>
      <c r="H4860" s="4">
        <v>272696</v>
      </c>
    </row>
    <row r="4861" spans="1:8" ht="15.75">
      <c r="A4861" s="3" t="s">
        <v>17</v>
      </c>
      <c r="B4861" s="2" t="s">
        <v>2582</v>
      </c>
      <c r="C4861" s="2" t="s">
        <v>310</v>
      </c>
      <c r="D4861" s="2" t="s">
        <v>2583</v>
      </c>
      <c r="E4861" s="4">
        <v>10</v>
      </c>
      <c r="F4861" s="4">
        <v>82270</v>
      </c>
      <c r="G4861" s="4">
        <v>8228</v>
      </c>
      <c r="H4861" s="4">
        <v>90498</v>
      </c>
    </row>
    <row r="4862" spans="1:8" ht="15.75">
      <c r="A4862" s="3" t="s">
        <v>17</v>
      </c>
      <c r="B4862" s="2" t="s">
        <v>2590</v>
      </c>
      <c r="C4862" s="2" t="s">
        <v>312</v>
      </c>
      <c r="D4862" s="2" t="s">
        <v>2591</v>
      </c>
      <c r="E4862" s="4">
        <v>10</v>
      </c>
      <c r="F4862" s="4">
        <v>58240</v>
      </c>
      <c r="G4862" s="4">
        <v>5824</v>
      </c>
      <c r="H4862" s="4">
        <v>64064</v>
      </c>
    </row>
    <row r="4863" spans="1:8" ht="15.75">
      <c r="A4863" s="3" t="s">
        <v>17</v>
      </c>
      <c r="B4863" s="2" t="s">
        <v>2596</v>
      </c>
      <c r="C4863" s="2" t="s">
        <v>314</v>
      </c>
      <c r="D4863" s="2" t="s">
        <v>2597</v>
      </c>
      <c r="E4863" s="4">
        <v>6</v>
      </c>
      <c r="F4863" s="4">
        <v>26910</v>
      </c>
      <c r="G4863" s="4">
        <v>2691</v>
      </c>
      <c r="H4863" s="4">
        <v>29601</v>
      </c>
    </row>
    <row r="4864" spans="1:8" ht="15.75">
      <c r="A4864" s="3" t="s">
        <v>17</v>
      </c>
      <c r="B4864" s="2" t="s">
        <v>2598</v>
      </c>
      <c r="C4864" s="2" t="s">
        <v>314</v>
      </c>
      <c r="D4864" s="2" t="s">
        <v>2599</v>
      </c>
      <c r="E4864" s="4">
        <v>1</v>
      </c>
      <c r="F4864" s="4">
        <v>5629</v>
      </c>
      <c r="G4864" s="4">
        <v>563</v>
      </c>
      <c r="H4864" s="4">
        <v>6192</v>
      </c>
    </row>
    <row r="4865" spans="1:8" ht="15.75">
      <c r="A4865" s="3" t="s">
        <v>17</v>
      </c>
      <c r="B4865" s="2" t="s">
        <v>2600</v>
      </c>
      <c r="C4865" s="2" t="s">
        <v>314</v>
      </c>
      <c r="D4865" s="2" t="s">
        <v>2601</v>
      </c>
      <c r="E4865" s="4">
        <v>25</v>
      </c>
      <c r="F4865" s="4">
        <v>59125</v>
      </c>
      <c r="G4865" s="4">
        <v>5913</v>
      </c>
      <c r="H4865" s="4">
        <v>65038</v>
      </c>
    </row>
    <row r="4866" spans="1:8" ht="15.75">
      <c r="A4866" s="3" t="s">
        <v>17</v>
      </c>
      <c r="B4866" s="2" t="s">
        <v>2604</v>
      </c>
      <c r="C4866" s="2" t="s">
        <v>314</v>
      </c>
      <c r="D4866" s="2" t="s">
        <v>2605</v>
      </c>
      <c r="E4866" s="4">
        <v>30</v>
      </c>
      <c r="F4866" s="4">
        <v>86490</v>
      </c>
      <c r="G4866" s="4">
        <v>8649</v>
      </c>
      <c r="H4866" s="4">
        <v>95139</v>
      </c>
    </row>
    <row r="4867" spans="1:8" ht="15.75">
      <c r="A4867" s="3" t="s">
        <v>17</v>
      </c>
      <c r="B4867" s="2" t="s">
        <v>2606</v>
      </c>
      <c r="C4867" s="2" t="s">
        <v>314</v>
      </c>
      <c r="D4867" s="2" t="s">
        <v>2607</v>
      </c>
      <c r="E4867" s="4">
        <v>310</v>
      </c>
      <c r="F4867" s="4">
        <v>816400</v>
      </c>
      <c r="G4867" s="4">
        <v>81640</v>
      </c>
      <c r="H4867" s="4">
        <v>898040</v>
      </c>
    </row>
    <row r="4868" spans="1:8" ht="15.75">
      <c r="A4868" s="3" t="s">
        <v>17</v>
      </c>
      <c r="B4868" s="2" t="s">
        <v>2608</v>
      </c>
      <c r="C4868" s="2" t="s">
        <v>314</v>
      </c>
      <c r="D4868" s="2" t="s">
        <v>2609</v>
      </c>
      <c r="E4868" s="4">
        <v>30</v>
      </c>
      <c r="F4868" s="4">
        <v>101790</v>
      </c>
      <c r="G4868" s="4">
        <v>10179</v>
      </c>
      <c r="H4868" s="4">
        <v>111969</v>
      </c>
    </row>
    <row r="4869" spans="1:8" ht="15.75">
      <c r="A4869" s="3" t="s">
        <v>17</v>
      </c>
      <c r="B4869" s="2" t="s">
        <v>2610</v>
      </c>
      <c r="C4869" s="2" t="s">
        <v>314</v>
      </c>
      <c r="D4869" s="2" t="s">
        <v>2611</v>
      </c>
      <c r="E4869" s="4">
        <v>25</v>
      </c>
      <c r="F4869" s="4">
        <v>82075</v>
      </c>
      <c r="G4869" s="4">
        <v>8208</v>
      </c>
      <c r="H4869" s="4">
        <v>90283</v>
      </c>
    </row>
    <row r="4870" spans="1:8" ht="15.75">
      <c r="A4870" s="3" t="s">
        <v>17</v>
      </c>
      <c r="B4870" s="2" t="s">
        <v>2616</v>
      </c>
      <c r="C4870" s="2" t="s">
        <v>318</v>
      </c>
      <c r="D4870" s="2" t="s">
        <v>2617</v>
      </c>
      <c r="E4870" s="4">
        <v>25</v>
      </c>
      <c r="F4870" s="4">
        <v>136280</v>
      </c>
      <c r="G4870" s="4">
        <v>13628</v>
      </c>
      <c r="H4870" s="4">
        <v>149908</v>
      </c>
    </row>
    <row r="4871" spans="1:8" ht="15.75">
      <c r="A4871" s="3" t="s">
        <v>17</v>
      </c>
      <c r="B4871" s="2" t="s">
        <v>2618</v>
      </c>
      <c r="C4871" s="2" t="s">
        <v>318</v>
      </c>
      <c r="D4871" s="2" t="s">
        <v>2619</v>
      </c>
      <c r="E4871" s="4">
        <v>50</v>
      </c>
      <c r="F4871" s="4">
        <v>128750</v>
      </c>
      <c r="G4871" s="4">
        <v>12875</v>
      </c>
      <c r="H4871" s="4">
        <v>141625</v>
      </c>
    </row>
    <row r="4872" spans="1:8" ht="15.75">
      <c r="A4872" s="3" t="s">
        <v>17</v>
      </c>
      <c r="B4872" s="2" t="s">
        <v>2620</v>
      </c>
      <c r="C4872" s="2" t="s">
        <v>318</v>
      </c>
      <c r="D4872" s="2" t="s">
        <v>2621</v>
      </c>
      <c r="E4872" s="4">
        <v>10</v>
      </c>
      <c r="F4872" s="4">
        <v>65330</v>
      </c>
      <c r="G4872" s="4">
        <v>6533</v>
      </c>
      <c r="H4872" s="4">
        <v>71863</v>
      </c>
    </row>
    <row r="4873" spans="1:8" ht="15.75">
      <c r="A4873" s="3" t="s">
        <v>17</v>
      </c>
      <c r="B4873" s="2" t="s">
        <v>2622</v>
      </c>
      <c r="C4873" s="2" t="s">
        <v>318</v>
      </c>
      <c r="D4873" s="2" t="s">
        <v>2623</v>
      </c>
      <c r="E4873" s="4">
        <v>10</v>
      </c>
      <c r="F4873" s="4">
        <v>76760</v>
      </c>
      <c r="G4873" s="4">
        <v>7676</v>
      </c>
      <c r="H4873" s="4">
        <v>84436</v>
      </c>
    </row>
    <row r="4874" spans="1:8" ht="15.75">
      <c r="A4874" s="3" t="s">
        <v>17</v>
      </c>
      <c r="B4874" s="2" t="s">
        <v>2624</v>
      </c>
      <c r="C4874" s="2" t="s">
        <v>318</v>
      </c>
      <c r="D4874" s="2" t="s">
        <v>2625</v>
      </c>
      <c r="E4874" s="4">
        <v>100</v>
      </c>
      <c r="F4874" s="4">
        <v>283000</v>
      </c>
      <c r="G4874" s="4">
        <v>28300</v>
      </c>
      <c r="H4874" s="4">
        <v>311300</v>
      </c>
    </row>
    <row r="4875" spans="1:8" ht="15.75">
      <c r="A4875" s="3" t="s">
        <v>17</v>
      </c>
      <c r="B4875" s="2" t="s">
        <v>2626</v>
      </c>
      <c r="C4875" s="2" t="s">
        <v>318</v>
      </c>
      <c r="D4875" s="2" t="s">
        <v>2627</v>
      </c>
      <c r="E4875" s="4">
        <v>10</v>
      </c>
      <c r="F4875" s="4">
        <v>88200</v>
      </c>
      <c r="G4875" s="4">
        <v>8820</v>
      </c>
      <c r="H4875" s="4">
        <v>97020</v>
      </c>
    </row>
    <row r="4876" spans="1:8" ht="15.75">
      <c r="A4876" s="3" t="s">
        <v>17</v>
      </c>
      <c r="B4876" s="2" t="s">
        <v>2628</v>
      </c>
      <c r="C4876" s="2" t="s">
        <v>318</v>
      </c>
      <c r="D4876" s="2" t="s">
        <v>2629</v>
      </c>
      <c r="E4876" s="4">
        <v>250</v>
      </c>
      <c r="F4876" s="4">
        <v>771250</v>
      </c>
      <c r="G4876" s="4">
        <v>77125</v>
      </c>
      <c r="H4876" s="4">
        <v>848375</v>
      </c>
    </row>
    <row r="4877" spans="1:8" ht="15.75">
      <c r="A4877" s="3" t="s">
        <v>17</v>
      </c>
      <c r="B4877" s="2" t="s">
        <v>2630</v>
      </c>
      <c r="C4877" s="2" t="s">
        <v>318</v>
      </c>
      <c r="D4877" s="2" t="s">
        <v>2631</v>
      </c>
      <c r="E4877" s="4">
        <v>50</v>
      </c>
      <c r="F4877" s="4">
        <v>167000</v>
      </c>
      <c r="G4877" s="4">
        <v>16700</v>
      </c>
      <c r="H4877" s="4">
        <v>183700</v>
      </c>
    </row>
    <row r="4878" spans="1:8" ht="15.75">
      <c r="A4878" s="3" t="s">
        <v>17</v>
      </c>
      <c r="B4878" s="2" t="s">
        <v>2651</v>
      </c>
      <c r="C4878" s="2" t="s">
        <v>271</v>
      </c>
      <c r="D4878" s="2" t="s">
        <v>2328</v>
      </c>
      <c r="E4878" s="4">
        <v>20</v>
      </c>
      <c r="F4878" s="4">
        <v>390000</v>
      </c>
      <c r="G4878" s="4">
        <v>39000</v>
      </c>
      <c r="H4878" s="4">
        <v>429000</v>
      </c>
    </row>
    <row r="4879" spans="1:8" ht="15.75">
      <c r="A4879" s="3" t="s">
        <v>17</v>
      </c>
      <c r="B4879" s="2" t="s">
        <v>2654</v>
      </c>
      <c r="C4879" s="2" t="s">
        <v>318</v>
      </c>
      <c r="D4879" s="2" t="s">
        <v>2655</v>
      </c>
      <c r="E4879" s="4">
        <v>200</v>
      </c>
      <c r="F4879" s="4">
        <v>780000</v>
      </c>
      <c r="G4879" s="4">
        <v>78000</v>
      </c>
      <c r="H4879" s="4">
        <v>858000</v>
      </c>
    </row>
    <row r="4880" spans="1:8" ht="15.75">
      <c r="A4880" s="3" t="s">
        <v>17</v>
      </c>
      <c r="B4880" s="2" t="s">
        <v>2656</v>
      </c>
      <c r="C4880" s="2" t="s">
        <v>2312</v>
      </c>
      <c r="D4880" s="2" t="s">
        <v>2657</v>
      </c>
      <c r="E4880" s="4">
        <v>100</v>
      </c>
      <c r="F4880" s="4">
        <v>370500</v>
      </c>
      <c r="G4880" s="4">
        <v>37050</v>
      </c>
      <c r="H4880" s="4">
        <v>407550</v>
      </c>
    </row>
    <row r="4881" spans="1:8" ht="15.75">
      <c r="A4881" s="3" t="s">
        <v>17</v>
      </c>
      <c r="B4881" s="2" t="s">
        <v>2671</v>
      </c>
      <c r="C4881" s="2" t="s">
        <v>2312</v>
      </c>
      <c r="D4881" s="2" t="s">
        <v>2672</v>
      </c>
      <c r="E4881" s="4">
        <v>1</v>
      </c>
      <c r="F4881" s="4">
        <v>4828</v>
      </c>
      <c r="G4881" s="4">
        <v>483</v>
      </c>
      <c r="H4881" s="4">
        <v>5311</v>
      </c>
    </row>
    <row r="4882" spans="1:8" ht="15.75">
      <c r="A4882" s="3" t="s">
        <v>17</v>
      </c>
      <c r="B4882" s="2" t="s">
        <v>2720</v>
      </c>
      <c r="C4882" s="2" t="s">
        <v>1267</v>
      </c>
      <c r="D4882" s="2" t="s">
        <v>2721</v>
      </c>
      <c r="E4882" s="4">
        <v>35</v>
      </c>
      <c r="F4882" s="4">
        <v>1005305</v>
      </c>
      <c r="G4882" s="4">
        <v>100531</v>
      </c>
      <c r="H4882" s="4">
        <v>1105836</v>
      </c>
    </row>
    <row r="4883" spans="1:8" ht="15.75">
      <c r="A4883" s="3" t="s">
        <v>17</v>
      </c>
      <c r="B4883" s="2" t="s">
        <v>2722</v>
      </c>
      <c r="C4883" s="2" t="s">
        <v>1267</v>
      </c>
      <c r="D4883" s="2" t="s">
        <v>2723</v>
      </c>
      <c r="E4883" s="4">
        <v>50</v>
      </c>
      <c r="F4883" s="4">
        <v>1492500</v>
      </c>
      <c r="G4883" s="4">
        <v>149250</v>
      </c>
      <c r="H4883" s="4">
        <v>1641750</v>
      </c>
    </row>
    <row r="4884" spans="1:8" ht="15.75">
      <c r="A4884" s="3" t="s">
        <v>17</v>
      </c>
      <c r="B4884" s="2" t="s">
        <v>2728</v>
      </c>
      <c r="C4884" s="2" t="s">
        <v>1267</v>
      </c>
      <c r="D4884" s="2" t="s">
        <v>2729</v>
      </c>
      <c r="E4884" s="4">
        <v>8</v>
      </c>
      <c r="F4884" s="4">
        <v>301944</v>
      </c>
      <c r="G4884" s="4">
        <v>30194</v>
      </c>
      <c r="H4884" s="4">
        <v>332138</v>
      </c>
    </row>
    <row r="4885" spans="1:8" ht="15.75">
      <c r="A4885" s="3" t="s">
        <v>17</v>
      </c>
      <c r="B4885" s="2" t="s">
        <v>2749</v>
      </c>
      <c r="C4885" s="2" t="s">
        <v>1267</v>
      </c>
      <c r="D4885" s="2" t="s">
        <v>2750</v>
      </c>
      <c r="E4885" s="4">
        <v>50</v>
      </c>
      <c r="F4885" s="4">
        <v>1605250</v>
      </c>
      <c r="G4885" s="4">
        <v>160525</v>
      </c>
      <c r="H4885" s="4">
        <v>1765775</v>
      </c>
    </row>
    <row r="4886" spans="1:8" ht="15.75">
      <c r="A4886" s="3" t="s">
        <v>17</v>
      </c>
      <c r="B4886" s="2" t="s">
        <v>2809</v>
      </c>
      <c r="C4886" s="2" t="s">
        <v>1443</v>
      </c>
      <c r="D4886" s="2" t="s">
        <v>2810</v>
      </c>
      <c r="E4886" s="4">
        <v>10</v>
      </c>
      <c r="F4886" s="4">
        <v>26550</v>
      </c>
      <c r="G4886" s="4">
        <v>2655</v>
      </c>
      <c r="H4886" s="4">
        <v>29205</v>
      </c>
    </row>
    <row r="4887" spans="1:8" ht="15.75">
      <c r="A4887" s="3" t="s">
        <v>17</v>
      </c>
      <c r="B4887" s="2" t="s">
        <v>2811</v>
      </c>
      <c r="C4887" s="2" t="s">
        <v>1443</v>
      </c>
      <c r="D4887" s="2" t="s">
        <v>2812</v>
      </c>
      <c r="E4887" s="4">
        <v>10</v>
      </c>
      <c r="F4887" s="4">
        <v>24780</v>
      </c>
      <c r="G4887" s="4">
        <v>2478</v>
      </c>
      <c r="H4887" s="4">
        <v>27258</v>
      </c>
    </row>
    <row r="4888" spans="1:8" ht="15.75">
      <c r="A4888" s="3" t="s">
        <v>17</v>
      </c>
      <c r="B4888" s="2" t="s">
        <v>2823</v>
      </c>
      <c r="C4888" s="2" t="s">
        <v>2762</v>
      </c>
      <c r="D4888" s="2" t="s">
        <v>2824</v>
      </c>
      <c r="E4888" s="4">
        <v>30</v>
      </c>
      <c r="F4888" s="4">
        <v>113370</v>
      </c>
      <c r="G4888" s="4">
        <v>11337</v>
      </c>
      <c r="H4888" s="4">
        <v>124707</v>
      </c>
    </row>
    <row r="4889" spans="1:8" ht="15.75">
      <c r="A4889" s="3" t="s">
        <v>17</v>
      </c>
      <c r="B4889" s="2" t="s">
        <v>2831</v>
      </c>
      <c r="C4889" s="2" t="s">
        <v>1401</v>
      </c>
      <c r="D4889" s="2" t="s">
        <v>2832</v>
      </c>
      <c r="E4889" s="4">
        <v>200</v>
      </c>
      <c r="F4889" s="4">
        <v>383000</v>
      </c>
      <c r="G4889" s="4">
        <v>38300</v>
      </c>
      <c r="H4889" s="4">
        <v>421300</v>
      </c>
    </row>
    <row r="4890" spans="1:8" ht="15.75">
      <c r="A4890" s="3" t="s">
        <v>17</v>
      </c>
      <c r="B4890" s="2" t="s">
        <v>2835</v>
      </c>
      <c r="C4890" s="2" t="s">
        <v>1401</v>
      </c>
      <c r="D4890" s="2" t="s">
        <v>2836</v>
      </c>
      <c r="E4890" s="4">
        <v>430</v>
      </c>
      <c r="F4890" s="4">
        <v>1042220</v>
      </c>
      <c r="G4890" s="4">
        <v>104222</v>
      </c>
      <c r="H4890" s="4">
        <v>1146442</v>
      </c>
    </row>
    <row r="4891" spans="1:8" ht="15.75">
      <c r="A4891" s="3" t="s">
        <v>17</v>
      </c>
      <c r="B4891" s="2" t="s">
        <v>2840</v>
      </c>
      <c r="C4891" s="2" t="s">
        <v>1401</v>
      </c>
      <c r="D4891" s="2" t="s">
        <v>2841</v>
      </c>
      <c r="E4891" s="4">
        <v>67</v>
      </c>
      <c r="F4891" s="4">
        <v>190816</v>
      </c>
      <c r="G4891" s="4">
        <v>19082</v>
      </c>
      <c r="H4891" s="4">
        <v>209898</v>
      </c>
    </row>
    <row r="4892" spans="1:8" ht="15.75">
      <c r="A4892" s="3" t="s">
        <v>17</v>
      </c>
      <c r="B4892" s="2" t="s">
        <v>2842</v>
      </c>
      <c r="C4892" s="2" t="s">
        <v>1401</v>
      </c>
      <c r="D4892" s="2" t="s">
        <v>2843</v>
      </c>
      <c r="E4892" s="4">
        <v>5</v>
      </c>
      <c r="F4892" s="4">
        <v>21490</v>
      </c>
      <c r="G4892" s="4">
        <v>2149</v>
      </c>
      <c r="H4892" s="4">
        <v>23639</v>
      </c>
    </row>
    <row r="4893" spans="1:8" ht="15.75">
      <c r="A4893" s="3" t="s">
        <v>17</v>
      </c>
      <c r="B4893" s="2" t="s">
        <v>2846</v>
      </c>
      <c r="C4893" s="2" t="s">
        <v>1401</v>
      </c>
      <c r="D4893" s="2" t="s">
        <v>2847</v>
      </c>
      <c r="E4893" s="4">
        <v>11</v>
      </c>
      <c r="F4893" s="4">
        <v>54285</v>
      </c>
      <c r="G4893" s="4">
        <v>5429</v>
      </c>
      <c r="H4893" s="4">
        <v>59714</v>
      </c>
    </row>
    <row r="4894" spans="1:8" ht="15.75">
      <c r="A4894" s="3" t="s">
        <v>17</v>
      </c>
      <c r="B4894" s="2" t="s">
        <v>2848</v>
      </c>
      <c r="C4894" s="2" t="s">
        <v>1401</v>
      </c>
      <c r="D4894" s="2" t="s">
        <v>2849</v>
      </c>
      <c r="E4894" s="4">
        <v>65</v>
      </c>
      <c r="F4894" s="4">
        <v>84760</v>
      </c>
      <c r="G4894" s="4">
        <v>8476</v>
      </c>
      <c r="H4894" s="4">
        <v>93236</v>
      </c>
    </row>
    <row r="4895" spans="1:8" ht="15.75">
      <c r="A4895" s="3" t="s">
        <v>17</v>
      </c>
      <c r="B4895" s="2" t="s">
        <v>2863</v>
      </c>
      <c r="C4895" s="2" t="s">
        <v>1405</v>
      </c>
      <c r="D4895" s="2" t="s">
        <v>2864</v>
      </c>
      <c r="E4895" s="4">
        <v>20</v>
      </c>
      <c r="F4895" s="4">
        <v>62120</v>
      </c>
      <c r="G4895" s="4">
        <v>6212</v>
      </c>
      <c r="H4895" s="4">
        <v>68332</v>
      </c>
    </row>
    <row r="4896" spans="1:8" ht="15.75">
      <c r="A4896" s="3" t="s">
        <v>17</v>
      </c>
      <c r="B4896" s="2" t="s">
        <v>2867</v>
      </c>
      <c r="C4896" s="2" t="s">
        <v>1405</v>
      </c>
      <c r="D4896" s="2" t="s">
        <v>2868</v>
      </c>
      <c r="E4896" s="4">
        <v>5</v>
      </c>
      <c r="F4896" s="4">
        <v>18405</v>
      </c>
      <c r="G4896" s="4">
        <v>1841</v>
      </c>
      <c r="H4896" s="4">
        <v>20246</v>
      </c>
    </row>
    <row r="4897" spans="1:8" ht="15.75">
      <c r="A4897" s="3" t="s">
        <v>17</v>
      </c>
      <c r="B4897" s="2" t="s">
        <v>2879</v>
      </c>
      <c r="C4897" s="2" t="s">
        <v>1412</v>
      </c>
      <c r="D4897" s="2" t="s">
        <v>2880</v>
      </c>
      <c r="E4897" s="4">
        <v>195</v>
      </c>
      <c r="F4897" s="4">
        <v>370305</v>
      </c>
      <c r="G4897" s="4">
        <v>37031</v>
      </c>
      <c r="H4897" s="4">
        <v>407336</v>
      </c>
    </row>
    <row r="4898" spans="1:8" ht="15.75">
      <c r="A4898" s="3" t="s">
        <v>17</v>
      </c>
      <c r="B4898" s="2" t="s">
        <v>2882</v>
      </c>
      <c r="C4898" s="2" t="s">
        <v>1412</v>
      </c>
      <c r="D4898" s="2" t="s">
        <v>2646</v>
      </c>
      <c r="E4898" s="4">
        <v>275</v>
      </c>
      <c r="F4898" s="4">
        <v>644525</v>
      </c>
      <c r="G4898" s="4">
        <v>64453</v>
      </c>
      <c r="H4898" s="4">
        <v>708978</v>
      </c>
    </row>
    <row r="4899" spans="1:8" ht="15.75">
      <c r="A4899" s="3" t="s">
        <v>17</v>
      </c>
      <c r="B4899" s="2" t="s">
        <v>2885</v>
      </c>
      <c r="C4899" s="2" t="s">
        <v>1412</v>
      </c>
      <c r="D4899" s="2" t="s">
        <v>2886</v>
      </c>
      <c r="E4899" s="4">
        <v>155</v>
      </c>
      <c r="F4899" s="4">
        <v>556915</v>
      </c>
      <c r="G4899" s="4">
        <v>55692</v>
      </c>
      <c r="H4899" s="4">
        <v>612607</v>
      </c>
    </row>
    <row r="4900" spans="1:8" ht="15.75">
      <c r="A4900" s="3" t="s">
        <v>17</v>
      </c>
      <c r="B4900" s="2" t="s">
        <v>2887</v>
      </c>
      <c r="C4900" s="2" t="s">
        <v>1412</v>
      </c>
      <c r="D4900" s="2" t="s">
        <v>2888</v>
      </c>
      <c r="E4900" s="4">
        <v>28</v>
      </c>
      <c r="F4900" s="4">
        <v>118440</v>
      </c>
      <c r="G4900" s="4">
        <v>11844</v>
      </c>
      <c r="H4900" s="4">
        <v>130284</v>
      </c>
    </row>
    <row r="4901" spans="1:8" ht="15.75">
      <c r="A4901" s="3" t="s">
        <v>17</v>
      </c>
      <c r="B4901" s="2" t="s">
        <v>2889</v>
      </c>
      <c r="C4901" s="2" t="s">
        <v>1412</v>
      </c>
      <c r="D4901" s="2" t="s">
        <v>2890</v>
      </c>
      <c r="E4901" s="4">
        <v>10</v>
      </c>
      <c r="F4901" s="4">
        <v>15950</v>
      </c>
      <c r="G4901" s="4">
        <v>1595</v>
      </c>
      <c r="H4901" s="4">
        <v>17545</v>
      </c>
    </row>
    <row r="4902" spans="1:8" ht="15.75">
      <c r="A4902" s="3" t="s">
        <v>17</v>
      </c>
      <c r="B4902" s="2" t="s">
        <v>2891</v>
      </c>
      <c r="C4902" s="2" t="s">
        <v>1412</v>
      </c>
      <c r="D4902" s="2" t="s">
        <v>2892</v>
      </c>
      <c r="E4902" s="4">
        <v>11</v>
      </c>
      <c r="F4902" s="4">
        <v>53548</v>
      </c>
      <c r="G4902" s="4">
        <v>5355</v>
      </c>
      <c r="H4902" s="4">
        <v>58903</v>
      </c>
    </row>
    <row r="4903" spans="1:8" ht="15.75">
      <c r="A4903" s="3" t="s">
        <v>17</v>
      </c>
      <c r="B4903" s="2" t="s">
        <v>2893</v>
      </c>
      <c r="C4903" s="2" t="s">
        <v>1412</v>
      </c>
      <c r="D4903" s="2" t="s">
        <v>2894</v>
      </c>
      <c r="E4903" s="4">
        <v>20</v>
      </c>
      <c r="F4903" s="4">
        <v>34420</v>
      </c>
      <c r="G4903" s="4">
        <v>3441</v>
      </c>
      <c r="H4903" s="4">
        <v>37861</v>
      </c>
    </row>
    <row r="4904" spans="1:8" ht="15.75">
      <c r="A4904" s="3" t="s">
        <v>17</v>
      </c>
      <c r="B4904" s="2" t="s">
        <v>2895</v>
      </c>
      <c r="C4904" s="2" t="s">
        <v>1412</v>
      </c>
      <c r="D4904" s="2" t="s">
        <v>2896</v>
      </c>
      <c r="E4904" s="4">
        <v>140</v>
      </c>
      <c r="F4904" s="4">
        <v>276360</v>
      </c>
      <c r="G4904" s="4">
        <v>27636</v>
      </c>
      <c r="H4904" s="4">
        <v>303996</v>
      </c>
    </row>
    <row r="4905" spans="1:8" ht="15.75">
      <c r="A4905" s="3" t="s">
        <v>17</v>
      </c>
      <c r="B4905" s="2" t="s">
        <v>2901</v>
      </c>
      <c r="C4905" s="2" t="s">
        <v>1412</v>
      </c>
      <c r="D4905" s="2" t="s">
        <v>2902</v>
      </c>
      <c r="E4905" s="4">
        <v>20</v>
      </c>
      <c r="F4905" s="4">
        <v>42260</v>
      </c>
      <c r="G4905" s="4">
        <v>4226</v>
      </c>
      <c r="H4905" s="4">
        <v>46486</v>
      </c>
    </row>
    <row r="4906" spans="1:8" ht="15.75">
      <c r="A4906" s="3" t="s">
        <v>17</v>
      </c>
      <c r="B4906" s="2" t="s">
        <v>2903</v>
      </c>
      <c r="C4906" s="2" t="s">
        <v>1417</v>
      </c>
      <c r="D4906" s="2" t="s">
        <v>2904</v>
      </c>
      <c r="E4906" s="4">
        <v>70</v>
      </c>
      <c r="F4906" s="4">
        <v>152950</v>
      </c>
      <c r="G4906" s="4">
        <v>15295</v>
      </c>
      <c r="H4906" s="4">
        <v>168245</v>
      </c>
    </row>
    <row r="4907" spans="1:8" ht="15.75">
      <c r="A4907" s="3" t="s">
        <v>17</v>
      </c>
      <c r="B4907" s="2" t="s">
        <v>2912</v>
      </c>
      <c r="C4907" s="2" t="s">
        <v>1417</v>
      </c>
      <c r="D4907" s="2" t="s">
        <v>2913</v>
      </c>
      <c r="E4907" s="4">
        <v>200</v>
      </c>
      <c r="F4907" s="4">
        <v>276500</v>
      </c>
      <c r="G4907" s="4">
        <v>27650</v>
      </c>
      <c r="H4907" s="4">
        <v>304150</v>
      </c>
    </row>
    <row r="4908" spans="1:8" ht="15.75">
      <c r="A4908" s="3" t="s">
        <v>17</v>
      </c>
      <c r="B4908" s="2" t="s">
        <v>2916</v>
      </c>
      <c r="C4908" s="2" t="s">
        <v>1424</v>
      </c>
      <c r="D4908" s="2" t="s">
        <v>2917</v>
      </c>
      <c r="E4908" s="4">
        <v>35</v>
      </c>
      <c r="F4908" s="4">
        <v>88375</v>
      </c>
      <c r="G4908" s="4">
        <v>8838</v>
      </c>
      <c r="H4908" s="4">
        <v>97213</v>
      </c>
    </row>
    <row r="4909" spans="1:8" ht="15.75">
      <c r="A4909" s="3" t="s">
        <v>17</v>
      </c>
      <c r="B4909" s="2" t="s">
        <v>2918</v>
      </c>
      <c r="C4909" s="2" t="s">
        <v>1424</v>
      </c>
      <c r="D4909" s="2" t="s">
        <v>2919</v>
      </c>
      <c r="E4909" s="4">
        <v>95</v>
      </c>
      <c r="F4909" s="4">
        <v>227885</v>
      </c>
      <c r="G4909" s="4">
        <v>22789</v>
      </c>
      <c r="H4909" s="4">
        <v>250674</v>
      </c>
    </row>
    <row r="4910" spans="1:8" ht="15.75">
      <c r="A4910" s="3" t="s">
        <v>17</v>
      </c>
      <c r="B4910" s="2" t="s">
        <v>2920</v>
      </c>
      <c r="C4910" s="2" t="s">
        <v>1424</v>
      </c>
      <c r="D4910" s="2" t="s">
        <v>2921</v>
      </c>
      <c r="E4910" s="4">
        <v>13</v>
      </c>
      <c r="F4910" s="4">
        <v>48594</v>
      </c>
      <c r="G4910" s="4">
        <v>4860</v>
      </c>
      <c r="H4910" s="4">
        <v>53454</v>
      </c>
    </row>
    <row r="4911" spans="1:8" ht="15.75">
      <c r="A4911" s="3" t="s">
        <v>17</v>
      </c>
      <c r="B4911" s="2" t="s">
        <v>2924</v>
      </c>
      <c r="C4911" s="2" t="s">
        <v>1424</v>
      </c>
      <c r="D4911" s="2" t="s">
        <v>2925</v>
      </c>
      <c r="E4911" s="4">
        <v>50</v>
      </c>
      <c r="F4911" s="4">
        <v>108500</v>
      </c>
      <c r="G4911" s="4">
        <v>10850</v>
      </c>
      <c r="H4911" s="4">
        <v>119350</v>
      </c>
    </row>
    <row r="4912" spans="1:8" ht="15.75">
      <c r="A4912" s="3" t="s">
        <v>17</v>
      </c>
      <c r="B4912" s="2" t="s">
        <v>2930</v>
      </c>
      <c r="C4912" s="2" t="s">
        <v>2781</v>
      </c>
      <c r="D4912" s="2" t="s">
        <v>2931</v>
      </c>
      <c r="E4912" s="4">
        <v>30</v>
      </c>
      <c r="F4912" s="4">
        <v>92220</v>
      </c>
      <c r="G4912" s="4">
        <v>9222</v>
      </c>
      <c r="H4912" s="4">
        <v>101442</v>
      </c>
    </row>
    <row r="4913" spans="1:8" ht="15.75">
      <c r="A4913" s="3" t="s">
        <v>17</v>
      </c>
      <c r="B4913" s="2" t="s">
        <v>3862</v>
      </c>
      <c r="C4913" s="2" t="s">
        <v>1426</v>
      </c>
      <c r="D4913" s="2" t="s">
        <v>3863</v>
      </c>
      <c r="E4913" s="4">
        <v>10</v>
      </c>
      <c r="F4913" s="4">
        <v>23390</v>
      </c>
      <c r="G4913" s="4">
        <v>2339</v>
      </c>
      <c r="H4913" s="4">
        <v>25729</v>
      </c>
    </row>
    <row r="4914" spans="1:8" ht="15.75">
      <c r="A4914" s="3" t="s">
        <v>17</v>
      </c>
      <c r="B4914" s="2" t="s">
        <v>3864</v>
      </c>
      <c r="C4914" s="2" t="s">
        <v>1426</v>
      </c>
      <c r="D4914" s="2" t="s">
        <v>3865</v>
      </c>
      <c r="E4914" s="4">
        <v>5</v>
      </c>
      <c r="F4914" s="4">
        <v>14885</v>
      </c>
      <c r="G4914" s="4">
        <v>1489</v>
      </c>
      <c r="H4914" s="4">
        <v>16374</v>
      </c>
    </row>
    <row r="4915" spans="1:8" ht="15.75">
      <c r="A4915" s="3" t="s">
        <v>17</v>
      </c>
      <c r="B4915" s="2" t="s">
        <v>3866</v>
      </c>
      <c r="C4915" s="2" t="s">
        <v>1426</v>
      </c>
      <c r="D4915" s="2" t="s">
        <v>3867</v>
      </c>
      <c r="E4915" s="4">
        <v>140</v>
      </c>
      <c r="F4915" s="4">
        <v>153340</v>
      </c>
      <c r="G4915" s="4">
        <v>15334</v>
      </c>
      <c r="H4915" s="4">
        <v>168674</v>
      </c>
    </row>
    <row r="4916" spans="1:8" ht="15.75">
      <c r="A4916" s="3" t="s">
        <v>17</v>
      </c>
      <c r="B4916" s="2" t="s">
        <v>3868</v>
      </c>
      <c r="C4916" s="2" t="s">
        <v>1426</v>
      </c>
      <c r="D4916" s="2" t="s">
        <v>3869</v>
      </c>
      <c r="E4916" s="4">
        <v>5</v>
      </c>
      <c r="F4916" s="4">
        <v>17760</v>
      </c>
      <c r="G4916" s="4">
        <v>1776</v>
      </c>
      <c r="H4916" s="4">
        <v>19536</v>
      </c>
    </row>
    <row r="4917" spans="1:8" ht="15.75">
      <c r="A4917" s="3" t="s">
        <v>17</v>
      </c>
      <c r="B4917" s="2" t="s">
        <v>3870</v>
      </c>
      <c r="C4917" s="2" t="s">
        <v>1426</v>
      </c>
      <c r="D4917" s="2" t="s">
        <v>3871</v>
      </c>
      <c r="E4917" s="4">
        <v>220</v>
      </c>
      <c r="F4917" s="4">
        <v>257080</v>
      </c>
      <c r="G4917" s="4">
        <v>25708</v>
      </c>
      <c r="H4917" s="4">
        <v>282788</v>
      </c>
    </row>
    <row r="4918" spans="1:8" ht="15.75">
      <c r="A4918" s="3" t="s">
        <v>17</v>
      </c>
      <c r="B4918" s="2" t="s">
        <v>3872</v>
      </c>
      <c r="C4918" s="2" t="s">
        <v>1426</v>
      </c>
      <c r="D4918" s="2" t="s">
        <v>3873</v>
      </c>
      <c r="E4918" s="4">
        <v>830</v>
      </c>
      <c r="F4918" s="4">
        <v>1082400</v>
      </c>
      <c r="G4918" s="4">
        <v>108240</v>
      </c>
      <c r="H4918" s="4">
        <v>1190640</v>
      </c>
    </row>
    <row r="4919" spans="1:8" ht="15.75">
      <c r="A4919" s="3" t="s">
        <v>17</v>
      </c>
      <c r="B4919" s="2" t="s">
        <v>3874</v>
      </c>
      <c r="C4919" s="2" t="s">
        <v>1426</v>
      </c>
      <c r="D4919" s="2" t="s">
        <v>3875</v>
      </c>
      <c r="E4919" s="4">
        <v>10</v>
      </c>
      <c r="F4919" s="4">
        <v>18450</v>
      </c>
      <c r="G4919" s="4">
        <v>1845</v>
      </c>
      <c r="H4919" s="4">
        <v>20295</v>
      </c>
    </row>
    <row r="4920" spans="1:8" ht="15.75">
      <c r="A4920" s="3" t="s">
        <v>17</v>
      </c>
      <c r="B4920" s="2" t="s">
        <v>3876</v>
      </c>
      <c r="C4920" s="2" t="s">
        <v>1433</v>
      </c>
      <c r="D4920" s="2" t="s">
        <v>3877</v>
      </c>
      <c r="E4920" s="4">
        <v>685</v>
      </c>
      <c r="F4920" s="4">
        <v>1226595</v>
      </c>
      <c r="G4920" s="4">
        <v>122660</v>
      </c>
      <c r="H4920" s="4">
        <v>1349255</v>
      </c>
    </row>
    <row r="4921" spans="1:8" ht="15.75">
      <c r="A4921" s="3" t="s">
        <v>17</v>
      </c>
      <c r="B4921" s="2" t="s">
        <v>3878</v>
      </c>
      <c r="C4921" s="2" t="s">
        <v>1433</v>
      </c>
      <c r="D4921" s="2" t="s">
        <v>3879</v>
      </c>
      <c r="E4921" s="4">
        <v>120</v>
      </c>
      <c r="F4921" s="4">
        <v>268480</v>
      </c>
      <c r="G4921" s="4">
        <v>26848</v>
      </c>
      <c r="H4921" s="4">
        <v>295328</v>
      </c>
    </row>
    <row r="4922" spans="1:8" ht="15.75">
      <c r="A4922" s="3" t="s">
        <v>17</v>
      </c>
      <c r="B4922" s="2" t="s">
        <v>3880</v>
      </c>
      <c r="C4922" s="2" t="s">
        <v>1433</v>
      </c>
      <c r="D4922" s="2" t="s">
        <v>3881</v>
      </c>
      <c r="E4922" s="4">
        <v>1980</v>
      </c>
      <c r="F4922" s="4">
        <v>1994780</v>
      </c>
      <c r="G4922" s="4">
        <v>199478</v>
      </c>
      <c r="H4922" s="4">
        <v>2194258</v>
      </c>
    </row>
    <row r="4923" spans="1:8" ht="15.75">
      <c r="A4923" s="3" t="s">
        <v>17</v>
      </c>
      <c r="B4923" s="2" t="s">
        <v>3884</v>
      </c>
      <c r="C4923" s="2" t="s">
        <v>1433</v>
      </c>
      <c r="D4923" s="2" t="s">
        <v>3885</v>
      </c>
      <c r="E4923" s="4">
        <v>14</v>
      </c>
      <c r="F4923" s="4">
        <v>51660</v>
      </c>
      <c r="G4923" s="4">
        <v>5166</v>
      </c>
      <c r="H4923" s="4">
        <v>56826</v>
      </c>
    </row>
    <row r="4924" spans="1:8" ht="15.75">
      <c r="A4924" s="3" t="s">
        <v>17</v>
      </c>
      <c r="B4924" s="2" t="s">
        <v>3886</v>
      </c>
      <c r="C4924" s="2" t="s">
        <v>1433</v>
      </c>
      <c r="D4924" s="2" t="s">
        <v>3887</v>
      </c>
      <c r="E4924" s="4">
        <v>350</v>
      </c>
      <c r="F4924" s="4">
        <v>391500</v>
      </c>
      <c r="G4924" s="4">
        <v>39150</v>
      </c>
      <c r="H4924" s="4">
        <v>430650</v>
      </c>
    </row>
    <row r="4925" spans="1:8" ht="15.75">
      <c r="A4925" s="3" t="s">
        <v>17</v>
      </c>
      <c r="B4925" s="2" t="s">
        <v>3888</v>
      </c>
      <c r="C4925" s="2" t="s">
        <v>1433</v>
      </c>
      <c r="D4925" s="2" t="s">
        <v>3889</v>
      </c>
      <c r="E4925" s="4">
        <v>3450</v>
      </c>
      <c r="F4925" s="4">
        <v>4258400</v>
      </c>
      <c r="G4925" s="4">
        <v>425840</v>
      </c>
      <c r="H4925" s="4">
        <v>4684240</v>
      </c>
    </row>
    <row r="4926" spans="1:8" ht="15.75">
      <c r="A4926" s="3" t="s">
        <v>17</v>
      </c>
      <c r="B4926" s="2" t="s">
        <v>3890</v>
      </c>
      <c r="C4926" s="2" t="s">
        <v>1433</v>
      </c>
      <c r="D4926" s="2" t="s">
        <v>3891</v>
      </c>
      <c r="E4926" s="4">
        <v>40</v>
      </c>
      <c r="F4926" s="4">
        <v>64360</v>
      </c>
      <c r="G4926" s="4">
        <v>6436</v>
      </c>
      <c r="H4926" s="4">
        <v>70796</v>
      </c>
    </row>
    <row r="4927" spans="1:8" ht="15.75">
      <c r="A4927" s="3" t="s">
        <v>17</v>
      </c>
      <c r="B4927" s="2" t="s">
        <v>3892</v>
      </c>
      <c r="C4927" s="2" t="s">
        <v>1433</v>
      </c>
      <c r="D4927" s="2" t="s">
        <v>3893</v>
      </c>
      <c r="E4927" s="4">
        <v>540</v>
      </c>
      <c r="F4927" s="4">
        <v>936760</v>
      </c>
      <c r="G4927" s="4">
        <v>93676</v>
      </c>
      <c r="H4927" s="4">
        <v>1030436</v>
      </c>
    </row>
    <row r="4928" spans="1:8" ht="15.75">
      <c r="A4928" s="3" t="s">
        <v>17</v>
      </c>
      <c r="B4928" s="2" t="s">
        <v>3894</v>
      </c>
      <c r="C4928" s="2" t="s">
        <v>1433</v>
      </c>
      <c r="D4928" s="2" t="s">
        <v>3895</v>
      </c>
      <c r="E4928" s="4">
        <v>200</v>
      </c>
      <c r="F4928" s="4">
        <v>302800</v>
      </c>
      <c r="G4928" s="4">
        <v>30280</v>
      </c>
      <c r="H4928" s="4">
        <v>333080</v>
      </c>
    </row>
    <row r="4929" spans="1:8" ht="15.75">
      <c r="A4929" s="3" t="s">
        <v>17</v>
      </c>
      <c r="B4929" s="2" t="s">
        <v>3896</v>
      </c>
      <c r="C4929" s="2" t="s">
        <v>1433</v>
      </c>
      <c r="D4929" s="2" t="s">
        <v>3897</v>
      </c>
      <c r="E4929" s="4">
        <v>60</v>
      </c>
      <c r="F4929" s="4">
        <v>97950</v>
      </c>
      <c r="G4929" s="4">
        <v>9795</v>
      </c>
      <c r="H4929" s="4">
        <v>107745</v>
      </c>
    </row>
    <row r="4930" spans="1:8" ht="15.75">
      <c r="A4930" s="3" t="s">
        <v>17</v>
      </c>
      <c r="B4930" s="2" t="s">
        <v>6440</v>
      </c>
      <c r="C4930" s="2" t="s">
        <v>3934</v>
      </c>
      <c r="D4930" s="2" t="s">
        <v>6441</v>
      </c>
      <c r="E4930" s="4">
        <v>10</v>
      </c>
      <c r="F4930" s="4">
        <v>37000</v>
      </c>
      <c r="G4930" s="4">
        <v>3700</v>
      </c>
      <c r="H4930" s="4">
        <v>40700</v>
      </c>
    </row>
    <row r="4931" spans="1:8" ht="15.75">
      <c r="A4931" s="3" t="s">
        <v>17</v>
      </c>
      <c r="B4931" s="2" t="s">
        <v>3971</v>
      </c>
      <c r="C4931" s="2" t="s">
        <v>3968</v>
      </c>
      <c r="D4931" s="2" t="s">
        <v>3972</v>
      </c>
      <c r="E4931" s="4">
        <v>2100</v>
      </c>
      <c r="F4931" s="4">
        <v>2418000</v>
      </c>
      <c r="G4931" s="4">
        <v>241800</v>
      </c>
      <c r="H4931" s="4">
        <v>2659800</v>
      </c>
    </row>
    <row r="4932" spans="1:8" ht="15.75">
      <c r="A4932" s="3" t="s">
        <v>17</v>
      </c>
      <c r="B4932" s="2" t="s">
        <v>3978</v>
      </c>
      <c r="C4932" s="2" t="s">
        <v>3975</v>
      </c>
      <c r="D4932" s="2" t="s">
        <v>3979</v>
      </c>
      <c r="E4932" s="4">
        <v>1000</v>
      </c>
      <c r="F4932" s="4">
        <v>1050000</v>
      </c>
      <c r="G4932" s="4">
        <v>105000</v>
      </c>
      <c r="H4932" s="4">
        <v>1155000</v>
      </c>
    </row>
    <row r="4933" spans="1:8" ht="15.75">
      <c r="A4933" s="3" t="s">
        <v>17</v>
      </c>
      <c r="B4933" s="2" t="s">
        <v>4001</v>
      </c>
      <c r="C4933" s="2" t="s">
        <v>4000</v>
      </c>
      <c r="D4933" s="2" t="s">
        <v>4002</v>
      </c>
      <c r="E4933" s="4">
        <v>89750</v>
      </c>
      <c r="F4933" s="4">
        <v>88405682</v>
      </c>
      <c r="G4933" s="4">
        <v>8840566</v>
      </c>
      <c r="H4933" s="4">
        <v>97246248</v>
      </c>
    </row>
    <row r="4934" spans="1:8" ht="15.75">
      <c r="A4934" s="3" t="s">
        <v>17</v>
      </c>
      <c r="B4934" s="2" t="s">
        <v>4529</v>
      </c>
      <c r="C4934" s="2" t="s">
        <v>4526</v>
      </c>
      <c r="D4934" s="2" t="s">
        <v>4530</v>
      </c>
      <c r="E4934" s="4">
        <v>674</v>
      </c>
      <c r="F4934" s="4">
        <v>6753480</v>
      </c>
      <c r="G4934" s="4">
        <v>675348</v>
      </c>
      <c r="H4934" s="4">
        <v>7428828</v>
      </c>
    </row>
    <row r="4935" spans="1:8" ht="15.75">
      <c r="A4935" s="3" t="s">
        <v>17</v>
      </c>
      <c r="B4935" s="2" t="s">
        <v>4534</v>
      </c>
      <c r="C4935" s="2" t="s">
        <v>4533</v>
      </c>
      <c r="D4935" s="2" t="s">
        <v>4535</v>
      </c>
      <c r="E4935" s="4">
        <v>1115</v>
      </c>
      <c r="F4935" s="4">
        <v>16025700</v>
      </c>
      <c r="G4935" s="4">
        <v>1602570</v>
      </c>
      <c r="H4935" s="4">
        <v>17628270</v>
      </c>
    </row>
    <row r="4936" spans="1:8" ht="15.75">
      <c r="A4936" s="3" t="s">
        <v>17</v>
      </c>
      <c r="B4936" s="2" t="s">
        <v>4537</v>
      </c>
      <c r="C4936" s="2" t="s">
        <v>4536</v>
      </c>
      <c r="D4936" s="2" t="s">
        <v>4538</v>
      </c>
      <c r="E4936" s="4">
        <v>260</v>
      </c>
      <c r="F4936" s="4">
        <v>6039800</v>
      </c>
      <c r="G4936" s="4">
        <v>603980</v>
      </c>
      <c r="H4936" s="4">
        <v>6643780</v>
      </c>
    </row>
    <row r="4937" spans="1:8" ht="15.75">
      <c r="A4937" s="3" t="s">
        <v>17</v>
      </c>
      <c r="B4937" s="2" t="s">
        <v>4543</v>
      </c>
      <c r="C4937" s="2" t="s">
        <v>4542</v>
      </c>
      <c r="D4937" s="2" t="s">
        <v>4544</v>
      </c>
      <c r="E4937" s="4">
        <v>50</v>
      </c>
      <c r="F4937" s="4">
        <v>601500</v>
      </c>
      <c r="G4937" s="4">
        <v>60150</v>
      </c>
      <c r="H4937" s="4">
        <v>661650</v>
      </c>
    </row>
    <row r="4938" spans="1:8" ht="15.75">
      <c r="A4938" s="3" t="s">
        <v>17</v>
      </c>
      <c r="B4938" s="2" t="s">
        <v>4546</v>
      </c>
      <c r="C4938" s="2" t="s">
        <v>4545</v>
      </c>
      <c r="D4938" s="2" t="s">
        <v>4547</v>
      </c>
      <c r="E4938" s="4">
        <v>510</v>
      </c>
      <c r="F4938" s="4">
        <v>11301600</v>
      </c>
      <c r="G4938" s="4">
        <v>1130160</v>
      </c>
      <c r="H4938" s="4">
        <v>12431760</v>
      </c>
    </row>
    <row r="4939" spans="1:8" ht="15.75">
      <c r="A4939" s="3" t="s">
        <v>17</v>
      </c>
      <c r="B4939" s="2" t="s">
        <v>4554</v>
      </c>
      <c r="C4939" s="2" t="s">
        <v>4553</v>
      </c>
      <c r="D4939" s="2" t="s">
        <v>4555</v>
      </c>
      <c r="E4939" s="4">
        <v>250</v>
      </c>
      <c r="F4939" s="4">
        <v>2427500</v>
      </c>
      <c r="G4939" s="4">
        <v>242750</v>
      </c>
      <c r="H4939" s="4">
        <v>2670250</v>
      </c>
    </row>
    <row r="4940" spans="1:8" ht="15.75">
      <c r="A4940" s="3" t="s">
        <v>17</v>
      </c>
      <c r="B4940" s="2" t="s">
        <v>4559</v>
      </c>
      <c r="C4940" s="2" t="s">
        <v>4558</v>
      </c>
      <c r="D4940" s="2" t="s">
        <v>4560</v>
      </c>
      <c r="E4940" s="4">
        <v>10</v>
      </c>
      <c r="F4940" s="4">
        <v>99100</v>
      </c>
      <c r="G4940" s="4">
        <v>9910</v>
      </c>
      <c r="H4940" s="4">
        <v>109010</v>
      </c>
    </row>
    <row r="4941" spans="1:8" ht="15.75">
      <c r="A4941" s="3" t="s">
        <v>17</v>
      </c>
      <c r="B4941" s="2" t="s">
        <v>4569</v>
      </c>
      <c r="C4941" s="2" t="s">
        <v>4568</v>
      </c>
      <c r="D4941" s="2" t="s">
        <v>4570</v>
      </c>
      <c r="E4941" s="4">
        <v>235</v>
      </c>
      <c r="F4941" s="4">
        <v>2451050</v>
      </c>
      <c r="G4941" s="4">
        <v>245105</v>
      </c>
      <c r="H4941" s="4">
        <v>2696155</v>
      </c>
    </row>
    <row r="4942" spans="1:8" ht="15.75">
      <c r="A4942" s="3" t="s">
        <v>17</v>
      </c>
      <c r="B4942" s="2" t="s">
        <v>4576</v>
      </c>
      <c r="C4942" s="2" t="s">
        <v>4575</v>
      </c>
      <c r="D4942" s="2" t="s">
        <v>4577</v>
      </c>
      <c r="E4942" s="4">
        <v>472</v>
      </c>
      <c r="F4942" s="4">
        <v>7028080</v>
      </c>
      <c r="G4942" s="4">
        <v>702808</v>
      </c>
      <c r="H4942" s="4">
        <v>7730888</v>
      </c>
    </row>
    <row r="4943" spans="1:8" ht="15.75">
      <c r="A4943" s="3" t="s">
        <v>17</v>
      </c>
      <c r="B4943" s="2" t="s">
        <v>4581</v>
      </c>
      <c r="C4943" s="2" t="s">
        <v>4580</v>
      </c>
      <c r="D4943" s="2" t="s">
        <v>4582</v>
      </c>
      <c r="E4943" s="4">
        <v>280</v>
      </c>
      <c r="F4943" s="4">
        <v>6568800</v>
      </c>
      <c r="G4943" s="4">
        <v>656880</v>
      </c>
      <c r="H4943" s="4">
        <v>7225680</v>
      </c>
    </row>
    <row r="4944" spans="1:8" ht="15.75">
      <c r="A4944" s="3" t="s">
        <v>17</v>
      </c>
      <c r="B4944" s="2" t="s">
        <v>4586</v>
      </c>
      <c r="C4944" s="2" t="s">
        <v>4585</v>
      </c>
      <c r="D4944" s="2" t="s">
        <v>6131</v>
      </c>
      <c r="E4944" s="4">
        <v>303</v>
      </c>
      <c r="F4944" s="4">
        <v>10029300</v>
      </c>
      <c r="G4944" s="4">
        <v>1002930</v>
      </c>
      <c r="H4944" s="4">
        <v>11032230</v>
      </c>
    </row>
    <row r="4945" spans="1:8" ht="15.75">
      <c r="A4945" s="3" t="s">
        <v>17</v>
      </c>
      <c r="B4945" s="2" t="s">
        <v>4597</v>
      </c>
      <c r="C4945" s="2" t="s">
        <v>4594</v>
      </c>
      <c r="D4945" s="2" t="s">
        <v>4598</v>
      </c>
      <c r="E4945" s="4">
        <v>538</v>
      </c>
      <c r="F4945" s="4">
        <v>7332940</v>
      </c>
      <c r="G4945" s="4">
        <v>733294</v>
      </c>
      <c r="H4945" s="4">
        <v>8066234</v>
      </c>
    </row>
    <row r="4946" spans="1:8" ht="15.75">
      <c r="A4946" s="3" t="s">
        <v>17</v>
      </c>
      <c r="B4946" s="2" t="s">
        <v>4603</v>
      </c>
      <c r="C4946" s="2" t="s">
        <v>4602</v>
      </c>
      <c r="D4946" s="2" t="s">
        <v>4604</v>
      </c>
      <c r="E4946" s="4">
        <v>852</v>
      </c>
      <c r="F4946" s="4">
        <v>16017600</v>
      </c>
      <c r="G4946" s="4">
        <v>1601760</v>
      </c>
      <c r="H4946" s="4">
        <v>17619360</v>
      </c>
    </row>
    <row r="4947" spans="1:8" ht="15.75">
      <c r="A4947" s="3" t="s">
        <v>17</v>
      </c>
      <c r="B4947" s="2" t="s">
        <v>4609</v>
      </c>
      <c r="C4947" s="2" t="s">
        <v>4608</v>
      </c>
      <c r="D4947" s="2" t="s">
        <v>4610</v>
      </c>
      <c r="E4947" s="4">
        <v>320</v>
      </c>
      <c r="F4947" s="4">
        <v>8812800</v>
      </c>
      <c r="G4947" s="4">
        <v>881280</v>
      </c>
      <c r="H4947" s="4">
        <v>9694080</v>
      </c>
    </row>
    <row r="4948" spans="1:8" ht="15.75">
      <c r="A4948" s="3" t="s">
        <v>17</v>
      </c>
      <c r="B4948" s="2" t="s">
        <v>4615</v>
      </c>
      <c r="C4948" s="2" t="s">
        <v>4614</v>
      </c>
      <c r="D4948" s="2" t="s">
        <v>4616</v>
      </c>
      <c r="E4948" s="4">
        <v>175</v>
      </c>
      <c r="F4948" s="4">
        <v>4863250</v>
      </c>
      <c r="G4948" s="4">
        <v>486325</v>
      </c>
      <c r="H4948" s="4">
        <v>5349575</v>
      </c>
    </row>
    <row r="4949" spans="1:8" ht="15.75">
      <c r="A4949" s="3" t="s">
        <v>17</v>
      </c>
      <c r="B4949" s="2" t="s">
        <v>4621</v>
      </c>
      <c r="C4949" s="2" t="s">
        <v>4620</v>
      </c>
      <c r="D4949" s="2" t="s">
        <v>4622</v>
      </c>
      <c r="E4949" s="4">
        <v>2741</v>
      </c>
      <c r="F4949" s="4">
        <v>34051960</v>
      </c>
      <c r="G4949" s="4">
        <v>3405196</v>
      </c>
      <c r="H4949" s="4">
        <v>37457156</v>
      </c>
    </row>
    <row r="4950" spans="1:8" ht="15.75">
      <c r="A4950" s="3" t="s">
        <v>17</v>
      </c>
      <c r="B4950" s="2" t="s">
        <v>4634</v>
      </c>
      <c r="C4950" s="2" t="s">
        <v>4632</v>
      </c>
      <c r="D4950" s="2" t="s">
        <v>4635</v>
      </c>
      <c r="E4950" s="4">
        <v>1049</v>
      </c>
      <c r="F4950" s="4">
        <v>14408240</v>
      </c>
      <c r="G4950" s="4">
        <v>1440824</v>
      </c>
      <c r="H4950" s="4">
        <v>15849064</v>
      </c>
    </row>
    <row r="4951" spans="1:8" ht="15.75">
      <c r="A4951" s="3" t="s">
        <v>17</v>
      </c>
      <c r="B4951" s="2" t="s">
        <v>6133</v>
      </c>
      <c r="C4951" s="2" t="s">
        <v>6134</v>
      </c>
      <c r="D4951" s="2" t="s">
        <v>6135</v>
      </c>
      <c r="E4951" s="4">
        <v>150</v>
      </c>
      <c r="F4951" s="4">
        <v>2511000</v>
      </c>
      <c r="G4951" s="4">
        <v>251100</v>
      </c>
      <c r="H4951" s="4">
        <v>2762100</v>
      </c>
    </row>
    <row r="4952" spans="1:8" ht="15.75">
      <c r="A4952" s="3" t="s">
        <v>17</v>
      </c>
      <c r="B4952" s="2" t="s">
        <v>6445</v>
      </c>
      <c r="C4952" s="2" t="s">
        <v>6134</v>
      </c>
      <c r="D4952" s="2" t="s">
        <v>1477</v>
      </c>
      <c r="E4952" s="4">
        <v>20</v>
      </c>
      <c r="F4952" s="4">
        <v>660000</v>
      </c>
      <c r="G4952" s="4">
        <v>66000</v>
      </c>
      <c r="H4952" s="4">
        <v>726000</v>
      </c>
    </row>
    <row r="4953" spans="1:8" ht="15.75">
      <c r="A4953" s="3" t="s">
        <v>17</v>
      </c>
      <c r="B4953" s="2" t="s">
        <v>6141</v>
      </c>
      <c r="C4953" s="2" t="s">
        <v>6142</v>
      </c>
      <c r="D4953" s="2" t="s">
        <v>6143</v>
      </c>
      <c r="E4953" s="4">
        <v>1</v>
      </c>
      <c r="F4953" s="4">
        <v>36000</v>
      </c>
      <c r="G4953" s="4">
        <v>3600</v>
      </c>
      <c r="H4953" s="4">
        <v>39600</v>
      </c>
    </row>
    <row r="4954" spans="1:8" ht="15.75">
      <c r="A4954" s="3" t="s">
        <v>17</v>
      </c>
      <c r="B4954" s="2" t="s">
        <v>6329</v>
      </c>
      <c r="C4954" s="2" t="s">
        <v>6330</v>
      </c>
      <c r="D4954" s="2" t="s">
        <v>1477</v>
      </c>
      <c r="E4954" s="4">
        <v>6</v>
      </c>
      <c r="F4954" s="4">
        <v>483000</v>
      </c>
      <c r="G4954" s="4">
        <v>48300</v>
      </c>
      <c r="H4954" s="4">
        <v>531300</v>
      </c>
    </row>
    <row r="4955" spans="1:8" ht="15.75">
      <c r="A4955" s="3" t="s">
        <v>17</v>
      </c>
      <c r="B4955" s="2" t="s">
        <v>6144</v>
      </c>
      <c r="C4955" s="2" t="s">
        <v>6145</v>
      </c>
      <c r="D4955" s="2" t="s">
        <v>6146</v>
      </c>
      <c r="E4955" s="4">
        <v>62</v>
      </c>
      <c r="F4955" s="4">
        <v>2967000</v>
      </c>
      <c r="G4955" s="4">
        <v>296700</v>
      </c>
      <c r="H4955" s="4">
        <v>3263700</v>
      </c>
    </row>
    <row r="4956" spans="1:8" ht="15.75">
      <c r="A4956" s="3" t="s">
        <v>17</v>
      </c>
      <c r="B4956" s="2" t="s">
        <v>6147</v>
      </c>
      <c r="C4956" s="2" t="s">
        <v>6148</v>
      </c>
      <c r="D4956" s="2" t="s">
        <v>6149</v>
      </c>
      <c r="E4956" s="4">
        <v>10</v>
      </c>
      <c r="F4956" s="4">
        <v>645000</v>
      </c>
      <c r="G4956" s="4">
        <v>64500</v>
      </c>
      <c r="H4956" s="4">
        <v>709500</v>
      </c>
    </row>
    <row r="4957" spans="1:8" ht="15.75">
      <c r="A4957" s="3" t="s">
        <v>17</v>
      </c>
      <c r="B4957" s="2" t="s">
        <v>6331</v>
      </c>
      <c r="C4957" s="2" t="s">
        <v>6332</v>
      </c>
      <c r="D4957" s="2"/>
      <c r="E4957" s="4">
        <v>1</v>
      </c>
      <c r="F4957" s="4">
        <v>93780</v>
      </c>
      <c r="G4957" s="4">
        <v>9378</v>
      </c>
      <c r="H4957" s="4">
        <v>103158</v>
      </c>
    </row>
    <row r="4958" spans="1:8" ht="15.75">
      <c r="A4958" s="3" t="s">
        <v>17</v>
      </c>
      <c r="B4958" s="2" t="s">
        <v>6152</v>
      </c>
      <c r="C4958" s="2" t="s">
        <v>6153</v>
      </c>
      <c r="D4958" s="2" t="s">
        <v>6154</v>
      </c>
      <c r="E4958" s="4">
        <v>52</v>
      </c>
      <c r="F4958" s="4">
        <v>2750650</v>
      </c>
      <c r="G4958" s="4">
        <v>275065</v>
      </c>
      <c r="H4958" s="4">
        <v>3025715</v>
      </c>
    </row>
    <row r="4959" spans="1:8" ht="15.75">
      <c r="A4959" s="3" t="s">
        <v>17</v>
      </c>
      <c r="B4959" s="2" t="s">
        <v>6157</v>
      </c>
      <c r="C4959" s="2" t="s">
        <v>6158</v>
      </c>
      <c r="D4959" s="2" t="s">
        <v>6159</v>
      </c>
      <c r="E4959" s="4">
        <v>2</v>
      </c>
      <c r="F4959" s="4">
        <v>280800</v>
      </c>
      <c r="G4959" s="4">
        <v>28080</v>
      </c>
      <c r="H4959" s="4">
        <v>308880</v>
      </c>
    </row>
    <row r="4960" spans="1:8" ht="15.75">
      <c r="A4960" s="3" t="s">
        <v>17</v>
      </c>
      <c r="B4960" s="2" t="s">
        <v>6160</v>
      </c>
      <c r="C4960" s="2" t="s">
        <v>6161</v>
      </c>
      <c r="D4960" s="2" t="s">
        <v>6162</v>
      </c>
      <c r="E4960" s="4">
        <v>8</v>
      </c>
      <c r="F4960" s="4">
        <v>1019520</v>
      </c>
      <c r="G4960" s="4">
        <v>101952</v>
      </c>
      <c r="H4960" s="4">
        <v>1121472</v>
      </c>
    </row>
    <row r="4961" spans="1:8" ht="15.75">
      <c r="A4961" s="3" t="s">
        <v>17</v>
      </c>
      <c r="B4961" s="2" t="s">
        <v>6312</v>
      </c>
      <c r="C4961" s="2" t="s">
        <v>6313</v>
      </c>
      <c r="D4961" s="2"/>
      <c r="E4961" s="4">
        <v>1</v>
      </c>
      <c r="F4961" s="4">
        <v>127440</v>
      </c>
      <c r="G4961" s="4">
        <v>12744</v>
      </c>
      <c r="H4961" s="4">
        <v>140184</v>
      </c>
    </row>
    <row r="4962" spans="1:8" ht="15.75">
      <c r="A4962" s="3" t="s">
        <v>17</v>
      </c>
      <c r="B4962" s="2" t="s">
        <v>4640</v>
      </c>
      <c r="C4962" s="2" t="s">
        <v>4639</v>
      </c>
      <c r="D4962" s="2"/>
      <c r="E4962" s="4">
        <v>260</v>
      </c>
      <c r="F4962" s="4">
        <v>1762200</v>
      </c>
      <c r="G4962" s="4">
        <v>176220</v>
      </c>
      <c r="H4962" s="4">
        <v>1938420</v>
      </c>
    </row>
    <row r="4963" spans="1:8" ht="15.75">
      <c r="A4963" s="3" t="s">
        <v>17</v>
      </c>
      <c r="B4963" s="2" t="s">
        <v>4642</v>
      </c>
      <c r="C4963" s="2" t="s">
        <v>4641</v>
      </c>
      <c r="D4963" s="2"/>
      <c r="E4963" s="4">
        <v>60</v>
      </c>
      <c r="F4963" s="4">
        <v>632600</v>
      </c>
      <c r="G4963" s="4">
        <v>63260</v>
      </c>
      <c r="H4963" s="4">
        <v>695860</v>
      </c>
    </row>
    <row r="4964" spans="1:8" ht="15.75">
      <c r="A4964" s="3" t="s">
        <v>17</v>
      </c>
      <c r="B4964" s="2" t="s">
        <v>6163</v>
      </c>
      <c r="C4964" s="2" t="s">
        <v>6164</v>
      </c>
      <c r="D4964" s="2" t="s">
        <v>6165</v>
      </c>
      <c r="E4964" s="4">
        <v>9</v>
      </c>
      <c r="F4964" s="4">
        <v>112500</v>
      </c>
      <c r="G4964" s="4">
        <v>11250</v>
      </c>
      <c r="H4964" s="4">
        <v>123750</v>
      </c>
    </row>
    <row r="4965" spans="1:8" ht="15.75">
      <c r="A4965" s="3" t="s">
        <v>17</v>
      </c>
      <c r="B4965" s="2" t="s">
        <v>6166</v>
      </c>
      <c r="C4965" s="2" t="s">
        <v>6167</v>
      </c>
      <c r="D4965" s="2" t="s">
        <v>6168</v>
      </c>
      <c r="E4965" s="4">
        <v>150</v>
      </c>
      <c r="F4965" s="4">
        <v>1964850</v>
      </c>
      <c r="G4965" s="4">
        <v>196485</v>
      </c>
      <c r="H4965" s="4">
        <v>2161335</v>
      </c>
    </row>
    <row r="4966" spans="1:8" ht="15.75">
      <c r="A4966" s="3" t="s">
        <v>17</v>
      </c>
      <c r="B4966" s="2" t="s">
        <v>6169</v>
      </c>
      <c r="C4966" s="2" t="s">
        <v>6170</v>
      </c>
      <c r="D4966" s="2"/>
      <c r="E4966" s="4">
        <v>20</v>
      </c>
      <c r="F4966" s="4">
        <v>340000</v>
      </c>
      <c r="G4966" s="4">
        <v>34000</v>
      </c>
      <c r="H4966" s="4">
        <v>374000</v>
      </c>
    </row>
    <row r="4967" spans="1:8" ht="15.75">
      <c r="A4967" s="3" t="s">
        <v>17</v>
      </c>
      <c r="B4967" s="2" t="s">
        <v>6381</v>
      </c>
      <c r="C4967" s="2" t="s">
        <v>6382</v>
      </c>
      <c r="D4967" s="2" t="s">
        <v>6383</v>
      </c>
      <c r="E4967" s="4">
        <v>24</v>
      </c>
      <c r="F4967" s="4">
        <v>456000</v>
      </c>
      <c r="G4967" s="4">
        <v>45600</v>
      </c>
      <c r="H4967" s="4">
        <v>501600</v>
      </c>
    </row>
    <row r="4968" spans="1:8" ht="15.75">
      <c r="A4968" s="3" t="s">
        <v>17</v>
      </c>
      <c r="B4968" s="2" t="s">
        <v>4645</v>
      </c>
      <c r="C4968" s="2" t="s">
        <v>4643</v>
      </c>
      <c r="D4968" s="2" t="s">
        <v>4646</v>
      </c>
      <c r="E4968" s="4">
        <v>2</v>
      </c>
      <c r="F4968" s="4">
        <v>22600000</v>
      </c>
      <c r="G4968" s="4">
        <v>2260000</v>
      </c>
      <c r="H4968" s="4">
        <v>24860000</v>
      </c>
    </row>
    <row r="4969" spans="1:8" ht="15.75">
      <c r="A4969" s="3" t="s">
        <v>17</v>
      </c>
      <c r="B4969" s="2" t="s">
        <v>4649</v>
      </c>
      <c r="C4969" s="2" t="s">
        <v>4643</v>
      </c>
      <c r="D4969" s="2" t="s">
        <v>4650</v>
      </c>
      <c r="E4969" s="4">
        <v>10</v>
      </c>
      <c r="F4969" s="4">
        <v>47000000</v>
      </c>
      <c r="G4969" s="4">
        <v>4700000</v>
      </c>
      <c r="H4969" s="4">
        <v>51700000</v>
      </c>
    </row>
    <row r="4970" spans="1:8" ht="15.75">
      <c r="A4970" s="3" t="s">
        <v>17</v>
      </c>
      <c r="B4970" s="2" t="s">
        <v>6187</v>
      </c>
      <c r="C4970" s="2" t="s">
        <v>6188</v>
      </c>
      <c r="D4970" s="2" t="s">
        <v>6189</v>
      </c>
      <c r="E4970" s="4">
        <v>14</v>
      </c>
      <c r="F4970" s="4">
        <v>840000</v>
      </c>
      <c r="G4970" s="4">
        <v>84000</v>
      </c>
      <c r="H4970" s="4">
        <v>924000</v>
      </c>
    </row>
    <row r="4971" spans="1:8" ht="15.75">
      <c r="A4971" s="3" t="s">
        <v>17</v>
      </c>
      <c r="B4971" s="2" t="s">
        <v>6337</v>
      </c>
      <c r="C4971" s="2" t="s">
        <v>6338</v>
      </c>
      <c r="D4971" s="2" t="s">
        <v>6339</v>
      </c>
      <c r="E4971" s="4">
        <v>1</v>
      </c>
      <c r="F4971" s="4">
        <v>290000</v>
      </c>
      <c r="G4971" s="4">
        <v>29000</v>
      </c>
      <c r="H4971" s="4">
        <v>319000</v>
      </c>
    </row>
    <row r="4972" spans="1:8" ht="15.75">
      <c r="A4972" s="3" t="s">
        <v>17</v>
      </c>
      <c r="B4972" s="2" t="s">
        <v>6190</v>
      </c>
      <c r="C4972" s="2" t="s">
        <v>6191</v>
      </c>
      <c r="D4972" s="2" t="s">
        <v>6296</v>
      </c>
      <c r="E4972" s="4">
        <v>1</v>
      </c>
      <c r="F4972" s="4">
        <v>138000</v>
      </c>
      <c r="G4972" s="4">
        <v>13800</v>
      </c>
      <c r="H4972" s="4">
        <v>151800</v>
      </c>
    </row>
    <row r="4973" spans="1:8" ht="15.75">
      <c r="A4973" s="3" t="s">
        <v>17</v>
      </c>
      <c r="B4973" s="2" t="s">
        <v>4843</v>
      </c>
      <c r="C4973" s="2" t="s">
        <v>4840</v>
      </c>
      <c r="D4973" s="2" t="s">
        <v>4844</v>
      </c>
      <c r="E4973" s="4">
        <v>50</v>
      </c>
      <c r="F4973" s="4">
        <v>100000</v>
      </c>
      <c r="G4973" s="4">
        <v>10000</v>
      </c>
      <c r="H4973" s="4">
        <v>110000</v>
      </c>
    </row>
    <row r="4974" spans="1:8" ht="15.75">
      <c r="A4974" s="3" t="s">
        <v>17</v>
      </c>
      <c r="B4974" s="2" t="s">
        <v>4903</v>
      </c>
      <c r="C4974" s="2" t="s">
        <v>4902</v>
      </c>
      <c r="D4974" s="2" t="s">
        <v>4904</v>
      </c>
      <c r="E4974" s="4">
        <v>856</v>
      </c>
      <c r="F4974" s="4">
        <v>876240</v>
      </c>
      <c r="G4974" s="4">
        <v>87624</v>
      </c>
      <c r="H4974" s="4">
        <v>963864</v>
      </c>
    </row>
    <row r="4975" spans="1:8" ht="15.75">
      <c r="A4975" s="3" t="s">
        <v>17</v>
      </c>
      <c r="B4975" s="2" t="s">
        <v>6500</v>
      </c>
      <c r="C4975" s="2" t="s">
        <v>6499</v>
      </c>
      <c r="D4975" s="2" t="s">
        <v>6501</v>
      </c>
      <c r="E4975" s="4">
        <v>20</v>
      </c>
      <c r="F4975" s="4">
        <v>180000</v>
      </c>
      <c r="G4975" s="4">
        <v>18000</v>
      </c>
      <c r="H4975" s="4">
        <v>198000</v>
      </c>
    </row>
    <row r="4976" spans="1:8" ht="15.75">
      <c r="A4976" s="3" t="s">
        <v>17</v>
      </c>
      <c r="B4976" s="2" t="s">
        <v>6373</v>
      </c>
      <c r="C4976" s="2" t="s">
        <v>6374</v>
      </c>
      <c r="D4976" s="2" t="s">
        <v>6375</v>
      </c>
      <c r="E4976" s="4">
        <v>9</v>
      </c>
      <c r="F4976" s="4">
        <v>81000</v>
      </c>
      <c r="G4976" s="4">
        <v>8100</v>
      </c>
      <c r="H4976" s="4">
        <v>89100</v>
      </c>
    </row>
    <row r="4977" spans="1:8" ht="15.75">
      <c r="A4977" s="3" t="s">
        <v>17</v>
      </c>
      <c r="B4977" s="2" t="s">
        <v>6277</v>
      </c>
      <c r="C4977" s="2" t="s">
        <v>4931</v>
      </c>
      <c r="D4977" s="2" t="s">
        <v>6348</v>
      </c>
      <c r="E4977" s="4">
        <v>200</v>
      </c>
      <c r="F4977" s="4">
        <v>3400</v>
      </c>
      <c r="G4977" s="4">
        <v>340</v>
      </c>
      <c r="H4977" s="4">
        <v>3740</v>
      </c>
    </row>
    <row r="4978" spans="1:8" ht="15.75">
      <c r="A4978" s="3" t="s">
        <v>17</v>
      </c>
      <c r="B4978" s="2" t="s">
        <v>6220</v>
      </c>
      <c r="C4978" s="2" t="s">
        <v>6519</v>
      </c>
      <c r="D4978" s="2" t="s">
        <v>6221</v>
      </c>
      <c r="E4978" s="4">
        <v>6</v>
      </c>
      <c r="F4978" s="4"/>
      <c r="G4978" s="4"/>
      <c r="H4978" s="4"/>
    </row>
    <row r="4979" spans="1:8" ht="15.75">
      <c r="A4979" s="3" t="s">
        <v>17</v>
      </c>
      <c r="B4979" s="2" t="s">
        <v>6394</v>
      </c>
      <c r="C4979" s="2" t="s">
        <v>5200</v>
      </c>
      <c r="D4979" s="2" t="s">
        <v>6395</v>
      </c>
      <c r="E4979" s="4">
        <v>50</v>
      </c>
      <c r="F4979" s="4">
        <v>140000</v>
      </c>
      <c r="G4979" s="4">
        <v>14000</v>
      </c>
      <c r="H4979" s="4">
        <v>154000</v>
      </c>
    </row>
    <row r="4980" spans="1:8" ht="15.75">
      <c r="A4980" s="3" t="s">
        <v>17</v>
      </c>
      <c r="B4980" s="2" t="s">
        <v>6222</v>
      </c>
      <c r="C4980" s="2" t="s">
        <v>6223</v>
      </c>
      <c r="D4980" s="2" t="s">
        <v>5215</v>
      </c>
      <c r="E4980" s="4">
        <v>13</v>
      </c>
      <c r="F4980" s="4">
        <v>28400</v>
      </c>
      <c r="G4980" s="4">
        <v>2840</v>
      </c>
      <c r="H4980" s="4">
        <v>31240</v>
      </c>
    </row>
    <row r="4981" spans="1:8" ht="15.75">
      <c r="A4981" s="3" t="s">
        <v>17</v>
      </c>
      <c r="B4981" s="2" t="s">
        <v>5214</v>
      </c>
      <c r="C4981" s="2" t="s">
        <v>5213</v>
      </c>
      <c r="D4981" s="2" t="s">
        <v>5215</v>
      </c>
      <c r="E4981" s="4">
        <v>35</v>
      </c>
      <c r="F4981" s="4">
        <v>133920</v>
      </c>
      <c r="G4981" s="4">
        <v>13392</v>
      </c>
      <c r="H4981" s="4">
        <v>147312</v>
      </c>
    </row>
    <row r="4982" spans="1:8" ht="15.75">
      <c r="A4982" s="3" t="s">
        <v>17</v>
      </c>
      <c r="B4982" s="2" t="s">
        <v>6236</v>
      </c>
      <c r="C4982" s="2" t="s">
        <v>1628</v>
      </c>
      <c r="D4982" s="2" t="s">
        <v>1692</v>
      </c>
      <c r="E4982" s="4">
        <v>8</v>
      </c>
      <c r="F4982" s="4">
        <v>264000</v>
      </c>
      <c r="G4982" s="4">
        <v>26400</v>
      </c>
      <c r="H4982" s="4">
        <v>290400</v>
      </c>
    </row>
    <row r="4983" spans="1:8" ht="15.75">
      <c r="A4983" s="3" t="s">
        <v>17</v>
      </c>
      <c r="B4983" s="2" t="s">
        <v>6238</v>
      </c>
      <c r="C4983" s="2" t="s">
        <v>1628</v>
      </c>
      <c r="D4983" s="2" t="s">
        <v>1721</v>
      </c>
      <c r="E4983" s="4">
        <v>5</v>
      </c>
      <c r="F4983" s="4">
        <v>165000</v>
      </c>
      <c r="G4983" s="4">
        <v>16500</v>
      </c>
      <c r="H4983" s="4">
        <v>181500</v>
      </c>
    </row>
    <row r="4984" spans="1:8" ht="15.75">
      <c r="A4984" s="3" t="s">
        <v>17</v>
      </c>
      <c r="B4984" s="2" t="s">
        <v>6239</v>
      </c>
      <c r="C4984" s="2" t="s">
        <v>2005</v>
      </c>
      <c r="D4984" s="2" t="s">
        <v>2007</v>
      </c>
      <c r="E4984" s="4">
        <v>3</v>
      </c>
      <c r="F4984" s="4">
        <v>42000</v>
      </c>
      <c r="G4984" s="4">
        <v>4200</v>
      </c>
      <c r="H4984" s="4">
        <v>46200</v>
      </c>
    </row>
    <row r="4985" spans="1:8" ht="15.75">
      <c r="A4985" s="3" t="s">
        <v>17</v>
      </c>
      <c r="B4985" s="2" t="s">
        <v>6240</v>
      </c>
      <c r="C4985" s="2" t="s">
        <v>2008</v>
      </c>
      <c r="D4985" s="2" t="s">
        <v>2010</v>
      </c>
      <c r="E4985" s="4">
        <v>16</v>
      </c>
      <c r="F4985" s="4">
        <v>399091</v>
      </c>
      <c r="G4985" s="4">
        <v>39909</v>
      </c>
      <c r="H4985" s="4">
        <v>439000</v>
      </c>
    </row>
    <row r="4986" spans="1:8" ht="15.75">
      <c r="A4986" s="3" t="s">
        <v>17</v>
      </c>
      <c r="B4986" s="2" t="s">
        <v>6241</v>
      </c>
      <c r="C4986" s="2" t="s">
        <v>2011</v>
      </c>
      <c r="D4986" s="2" t="s">
        <v>2013</v>
      </c>
      <c r="E4986" s="4">
        <v>5</v>
      </c>
      <c r="F4986" s="4">
        <v>184500</v>
      </c>
      <c r="G4986" s="4">
        <v>18450</v>
      </c>
      <c r="H4986" s="4">
        <v>202950</v>
      </c>
    </row>
    <row r="4987" spans="1:8" ht="15.75">
      <c r="A4987" s="3" t="s">
        <v>17</v>
      </c>
      <c r="B4987" s="2" t="s">
        <v>6242</v>
      </c>
      <c r="C4987" s="2" t="s">
        <v>3934</v>
      </c>
      <c r="D4987" s="2" t="s">
        <v>6243</v>
      </c>
      <c r="E4987" s="4">
        <v>60</v>
      </c>
      <c r="F4987" s="4">
        <v>226800</v>
      </c>
      <c r="G4987" s="4">
        <v>22680</v>
      </c>
      <c r="H4987" s="4">
        <v>249480</v>
      </c>
    </row>
    <row r="4988" spans="1:8" ht="15.75">
      <c r="A4988" s="3" t="s">
        <v>17</v>
      </c>
      <c r="B4988" s="2" t="s">
        <v>6244</v>
      </c>
      <c r="C4988" s="2" t="s">
        <v>3968</v>
      </c>
      <c r="D4988" s="2" t="s">
        <v>6245</v>
      </c>
      <c r="E4988" s="4">
        <v>60</v>
      </c>
      <c r="F4988" s="4">
        <v>113400</v>
      </c>
      <c r="G4988" s="4">
        <v>11340</v>
      </c>
      <c r="H4988" s="4">
        <v>124740</v>
      </c>
    </row>
    <row r="4989" spans="1:8" ht="15.75">
      <c r="A4989" s="3" t="s">
        <v>17</v>
      </c>
      <c r="B4989" s="2" t="s">
        <v>6254</v>
      </c>
      <c r="C4989" s="2" t="s">
        <v>6255</v>
      </c>
      <c r="D4989" s="2"/>
      <c r="E4989" s="4">
        <v>93</v>
      </c>
      <c r="F4989" s="4">
        <v>837000</v>
      </c>
      <c r="G4989" s="4">
        <v>83700</v>
      </c>
      <c r="H4989" s="4">
        <v>920700</v>
      </c>
    </row>
    <row r="4990" spans="1:8" ht="15.75">
      <c r="A4990" s="3" t="s">
        <v>17</v>
      </c>
      <c r="B4990" s="2" t="s">
        <v>6256</v>
      </c>
      <c r="C4990" s="2" t="s">
        <v>6257</v>
      </c>
      <c r="D4990" s="2"/>
      <c r="E4990" s="4">
        <v>102</v>
      </c>
      <c r="F4990" s="4">
        <v>990000</v>
      </c>
      <c r="G4990" s="4">
        <v>99000</v>
      </c>
      <c r="H4990" s="4">
        <v>1089000</v>
      </c>
    </row>
    <row r="4991" spans="1:8" ht="15.75">
      <c r="A4991" s="3" t="s">
        <v>17</v>
      </c>
      <c r="B4991" s="2" t="s">
        <v>6384</v>
      </c>
      <c r="C4991" s="2" t="s">
        <v>6385</v>
      </c>
      <c r="D4991" s="2" t="s">
        <v>6386</v>
      </c>
      <c r="E4991" s="4">
        <v>1</v>
      </c>
      <c r="F4991" s="4">
        <v>388591</v>
      </c>
      <c r="G4991" s="4">
        <v>38859</v>
      </c>
      <c r="H4991" s="4">
        <v>427450</v>
      </c>
    </row>
    <row r="4992" spans="1:8" ht="15.75">
      <c r="A4992" s="3" t="s">
        <v>17</v>
      </c>
      <c r="B4992" s="2" t="s">
        <v>6293</v>
      </c>
      <c r="C4992" s="2" t="s">
        <v>6294</v>
      </c>
      <c r="D4992" s="2" t="s">
        <v>6295</v>
      </c>
      <c r="E4992" s="4">
        <v>5</v>
      </c>
      <c r="F4992" s="4">
        <v>20500</v>
      </c>
      <c r="G4992" s="4">
        <v>2050</v>
      </c>
      <c r="H4992" s="4">
        <v>22550</v>
      </c>
    </row>
    <row r="4993" spans="1:8" ht="15.75">
      <c r="A4993" s="3" t="s">
        <v>17</v>
      </c>
      <c r="B4993" s="2" t="s">
        <v>6264</v>
      </c>
      <c r="C4993" s="2" t="s">
        <v>6191</v>
      </c>
      <c r="D4993" s="2" t="s">
        <v>6192</v>
      </c>
      <c r="E4993" s="4">
        <v>2</v>
      </c>
      <c r="F4993" s="4">
        <v>285091</v>
      </c>
      <c r="G4993" s="4">
        <v>28509</v>
      </c>
      <c r="H4993" s="4">
        <v>313600</v>
      </c>
    </row>
    <row r="4994" spans="1:8" ht="15.75">
      <c r="A4994" s="3" t="s">
        <v>17</v>
      </c>
      <c r="B4994" s="2" t="s">
        <v>6286</v>
      </c>
      <c r="C4994" s="2" t="s">
        <v>6194</v>
      </c>
      <c r="D4994" s="2" t="s">
        <v>6195</v>
      </c>
      <c r="E4994" s="4">
        <v>26</v>
      </c>
      <c r="F4994" s="4">
        <v>228800</v>
      </c>
      <c r="G4994" s="4">
        <v>22880</v>
      </c>
      <c r="H4994" s="4">
        <v>251680</v>
      </c>
    </row>
    <row r="4995" spans="1:8" ht="15.75">
      <c r="A4995" s="3" t="s">
        <v>17</v>
      </c>
      <c r="B4995" s="2" t="s">
        <v>6265</v>
      </c>
      <c r="C4995" s="2" t="s">
        <v>6197</v>
      </c>
      <c r="D4995" s="2" t="s">
        <v>6198</v>
      </c>
      <c r="E4995" s="4">
        <v>1</v>
      </c>
      <c r="F4995" s="4">
        <v>39200</v>
      </c>
      <c r="G4995" s="4">
        <v>3920</v>
      </c>
      <c r="H4995" s="4">
        <v>43120</v>
      </c>
    </row>
    <row r="4996" spans="1:8" ht="15.75">
      <c r="A4996" s="3" t="s">
        <v>17</v>
      </c>
      <c r="B4996" s="2" t="s">
        <v>6268</v>
      </c>
      <c r="C4996" s="2" t="s">
        <v>6269</v>
      </c>
      <c r="D4996" s="2" t="s">
        <v>5136</v>
      </c>
      <c r="E4996" s="4">
        <v>10</v>
      </c>
      <c r="F4996" s="4">
        <v>300</v>
      </c>
      <c r="G4996" s="4">
        <v>30</v>
      </c>
      <c r="H4996" s="4">
        <v>330</v>
      </c>
    </row>
    <row r="4997" spans="1:8" ht="15.75">
      <c r="A4997" s="3" t="s">
        <v>17</v>
      </c>
      <c r="B4997" s="2" t="s">
        <v>6270</v>
      </c>
      <c r="C4997" s="2" t="s">
        <v>6271</v>
      </c>
      <c r="D4997" s="2" t="s">
        <v>5139</v>
      </c>
      <c r="E4997" s="4">
        <v>160</v>
      </c>
      <c r="F4997" s="4">
        <v>4800</v>
      </c>
      <c r="G4997" s="4">
        <v>480</v>
      </c>
      <c r="H4997" s="4">
        <v>5280</v>
      </c>
    </row>
    <row r="4998" spans="1:8" ht="15.75">
      <c r="A4998" s="3" t="s">
        <v>18</v>
      </c>
      <c r="B4998" s="2" t="s">
        <v>7</v>
      </c>
      <c r="C4998" s="2" t="s">
        <v>5</v>
      </c>
      <c r="D4998" s="2" t="s">
        <v>8</v>
      </c>
      <c r="E4998" s="4">
        <v>6000</v>
      </c>
      <c r="F4998" s="4">
        <v>2118000</v>
      </c>
      <c r="G4998" s="4">
        <v>211800</v>
      </c>
      <c r="H4998" s="4">
        <v>2329800</v>
      </c>
    </row>
    <row r="4999" spans="1:8" ht="15.75">
      <c r="A4999" s="3" t="s">
        <v>18</v>
      </c>
      <c r="B4999" s="2" t="s">
        <v>22</v>
      </c>
      <c r="C4999" s="2" t="s">
        <v>20</v>
      </c>
      <c r="D4999" s="2" t="s">
        <v>23</v>
      </c>
      <c r="E4999" s="4">
        <v>11000</v>
      </c>
      <c r="F4999" s="4">
        <v>1650000</v>
      </c>
      <c r="G4999" s="4">
        <v>165000</v>
      </c>
      <c r="H4999" s="4">
        <v>1815000</v>
      </c>
    </row>
    <row r="5000" spans="1:8" ht="15.75">
      <c r="A5000" s="3" t="s">
        <v>18</v>
      </c>
      <c r="B5000" s="2" t="s">
        <v>24</v>
      </c>
      <c r="C5000" s="2" t="s">
        <v>20</v>
      </c>
      <c r="D5000" s="2" t="s">
        <v>25</v>
      </c>
      <c r="E5000" s="4">
        <v>11497</v>
      </c>
      <c r="F5000" s="4">
        <v>4637876</v>
      </c>
      <c r="G5000" s="4">
        <v>463787</v>
      </c>
      <c r="H5000" s="4">
        <v>5101663</v>
      </c>
    </row>
    <row r="5001" spans="1:8" ht="15.75">
      <c r="A5001" s="3" t="s">
        <v>18</v>
      </c>
      <c r="B5001" s="2" t="s">
        <v>27</v>
      </c>
      <c r="C5001" s="2" t="s">
        <v>26</v>
      </c>
      <c r="D5001" s="2" t="s">
        <v>28</v>
      </c>
      <c r="E5001" s="4">
        <v>400</v>
      </c>
      <c r="F5001" s="4">
        <v>60000</v>
      </c>
      <c r="G5001" s="4">
        <v>6000</v>
      </c>
      <c r="H5001" s="4">
        <v>66000</v>
      </c>
    </row>
    <row r="5002" spans="1:8" ht="15.75">
      <c r="A5002" s="3" t="s">
        <v>18</v>
      </c>
      <c r="B5002" s="2" t="s">
        <v>30</v>
      </c>
      <c r="C5002" s="2" t="s">
        <v>29</v>
      </c>
      <c r="D5002" s="2"/>
      <c r="E5002" s="4">
        <v>200</v>
      </c>
      <c r="F5002" s="4">
        <v>180000</v>
      </c>
      <c r="G5002" s="4">
        <v>18000</v>
      </c>
      <c r="H5002" s="4">
        <v>198000</v>
      </c>
    </row>
    <row r="5003" spans="1:8" ht="15.75">
      <c r="A5003" s="3" t="s">
        <v>18</v>
      </c>
      <c r="B5003" s="2" t="s">
        <v>32</v>
      </c>
      <c r="C5003" s="2" t="s">
        <v>31</v>
      </c>
      <c r="D5003" s="2"/>
      <c r="E5003" s="4">
        <v>705</v>
      </c>
      <c r="F5003" s="4">
        <v>858500</v>
      </c>
      <c r="G5003" s="4">
        <v>85850</v>
      </c>
      <c r="H5003" s="4">
        <v>944350</v>
      </c>
    </row>
    <row r="5004" spans="1:8" ht="15.75">
      <c r="A5004" s="3" t="s">
        <v>18</v>
      </c>
      <c r="B5004" s="2" t="s">
        <v>37</v>
      </c>
      <c r="C5004" s="2" t="s">
        <v>36</v>
      </c>
      <c r="D5004" s="2"/>
      <c r="E5004" s="4">
        <v>50</v>
      </c>
      <c r="F5004" s="4">
        <v>45000</v>
      </c>
      <c r="G5004" s="4">
        <v>4500</v>
      </c>
      <c r="H5004" s="4">
        <v>49500</v>
      </c>
    </row>
    <row r="5005" spans="1:8" ht="15.75">
      <c r="A5005" s="3" t="s">
        <v>18</v>
      </c>
      <c r="B5005" s="2" t="s">
        <v>39</v>
      </c>
      <c r="C5005" s="2" t="s">
        <v>38</v>
      </c>
      <c r="D5005" s="2"/>
      <c r="E5005" s="4">
        <v>1052</v>
      </c>
      <c r="F5005" s="4">
        <v>420510</v>
      </c>
      <c r="G5005" s="4">
        <v>42050</v>
      </c>
      <c r="H5005" s="4">
        <v>462560</v>
      </c>
    </row>
    <row r="5006" spans="1:8" ht="15.75">
      <c r="A5006" s="3" t="s">
        <v>18</v>
      </c>
      <c r="B5006" s="2" t="s">
        <v>41</v>
      </c>
      <c r="C5006" s="2" t="s">
        <v>40</v>
      </c>
      <c r="D5006" s="2"/>
      <c r="E5006" s="4">
        <v>120</v>
      </c>
      <c r="F5006" s="4">
        <v>88000</v>
      </c>
      <c r="G5006" s="4">
        <v>8800</v>
      </c>
      <c r="H5006" s="4">
        <v>96800</v>
      </c>
    </row>
    <row r="5007" spans="1:8" ht="15.75">
      <c r="A5007" s="3" t="s">
        <v>18</v>
      </c>
      <c r="B5007" s="2" t="s">
        <v>44</v>
      </c>
      <c r="C5007" s="2" t="s">
        <v>20</v>
      </c>
      <c r="D5007" s="2" t="s">
        <v>43</v>
      </c>
      <c r="E5007" s="4">
        <v>3000</v>
      </c>
      <c r="F5007" s="4">
        <v>240000</v>
      </c>
      <c r="G5007" s="4">
        <v>24000</v>
      </c>
      <c r="H5007" s="4">
        <v>264000</v>
      </c>
    </row>
    <row r="5008" spans="1:8" ht="15.75">
      <c r="A5008" s="3" t="s">
        <v>18</v>
      </c>
      <c r="B5008" s="2" t="s">
        <v>48</v>
      </c>
      <c r="C5008" s="2" t="s">
        <v>47</v>
      </c>
      <c r="D5008" s="2" t="s">
        <v>49</v>
      </c>
      <c r="E5008" s="4">
        <v>80</v>
      </c>
      <c r="F5008" s="4">
        <v>24000</v>
      </c>
      <c r="G5008" s="4">
        <v>2400</v>
      </c>
      <c r="H5008" s="4">
        <v>26400</v>
      </c>
    </row>
    <row r="5009" spans="1:8" ht="15.75">
      <c r="A5009" s="3" t="s">
        <v>18</v>
      </c>
      <c r="B5009" s="2" t="s">
        <v>55</v>
      </c>
      <c r="C5009" s="2" t="s">
        <v>50</v>
      </c>
      <c r="D5009" s="2" t="s">
        <v>56</v>
      </c>
      <c r="E5009" s="4">
        <v>50</v>
      </c>
      <c r="F5009" s="4">
        <v>209000</v>
      </c>
      <c r="G5009" s="4">
        <v>20900</v>
      </c>
      <c r="H5009" s="4">
        <v>229900</v>
      </c>
    </row>
    <row r="5010" spans="1:8" ht="15.75">
      <c r="A5010" s="3" t="s">
        <v>18</v>
      </c>
      <c r="B5010" s="2" t="s">
        <v>57</v>
      </c>
      <c r="C5010" s="2" t="s">
        <v>50</v>
      </c>
      <c r="D5010" s="2" t="s">
        <v>58</v>
      </c>
      <c r="E5010" s="4">
        <v>110</v>
      </c>
      <c r="F5010" s="4">
        <v>497600</v>
      </c>
      <c r="G5010" s="4">
        <v>49760</v>
      </c>
      <c r="H5010" s="4">
        <v>547360</v>
      </c>
    </row>
    <row r="5011" spans="1:8" ht="15.75">
      <c r="A5011" s="3" t="s">
        <v>18</v>
      </c>
      <c r="B5011" s="2" t="s">
        <v>72</v>
      </c>
      <c r="C5011" s="2" t="s">
        <v>69</v>
      </c>
      <c r="D5011" s="2" t="s">
        <v>73</v>
      </c>
      <c r="E5011" s="4">
        <v>200</v>
      </c>
      <c r="F5011" s="4">
        <v>600000</v>
      </c>
      <c r="G5011" s="4">
        <v>60000</v>
      </c>
      <c r="H5011" s="4">
        <v>660000</v>
      </c>
    </row>
    <row r="5012" spans="1:8" ht="15.75">
      <c r="A5012" s="3" t="s">
        <v>18</v>
      </c>
      <c r="B5012" s="2" t="s">
        <v>89</v>
      </c>
      <c r="C5012" s="2" t="s">
        <v>88</v>
      </c>
      <c r="D5012" s="2" t="s">
        <v>90</v>
      </c>
      <c r="E5012" s="4">
        <v>4</v>
      </c>
      <c r="F5012" s="4">
        <v>51200</v>
      </c>
      <c r="G5012" s="4">
        <v>5120</v>
      </c>
      <c r="H5012" s="4">
        <v>56320</v>
      </c>
    </row>
    <row r="5013" spans="1:8" ht="15.75">
      <c r="A5013" s="3" t="s">
        <v>18</v>
      </c>
      <c r="B5013" s="2" t="s">
        <v>100</v>
      </c>
      <c r="C5013" s="2" t="s">
        <v>50</v>
      </c>
      <c r="D5013" s="2" t="s">
        <v>73</v>
      </c>
      <c r="E5013" s="4">
        <v>50</v>
      </c>
      <c r="F5013" s="4">
        <v>165000</v>
      </c>
      <c r="G5013" s="4">
        <v>16500</v>
      </c>
      <c r="H5013" s="4">
        <v>181500</v>
      </c>
    </row>
    <row r="5014" spans="1:8" ht="15.75">
      <c r="A5014" s="3" t="s">
        <v>18</v>
      </c>
      <c r="B5014" s="2" t="s">
        <v>103</v>
      </c>
      <c r="C5014" s="2" t="s">
        <v>59</v>
      </c>
      <c r="D5014" s="2" t="s">
        <v>104</v>
      </c>
      <c r="E5014" s="4">
        <v>5</v>
      </c>
      <c r="F5014" s="4">
        <v>33000</v>
      </c>
      <c r="G5014" s="4">
        <v>3300</v>
      </c>
      <c r="H5014" s="4">
        <v>36300</v>
      </c>
    </row>
    <row r="5015" spans="1:8" ht="15.75">
      <c r="A5015" s="3" t="s">
        <v>18</v>
      </c>
      <c r="B5015" s="2" t="s">
        <v>115</v>
      </c>
      <c r="C5015" s="2" t="s">
        <v>114</v>
      </c>
      <c r="D5015" s="2" t="s">
        <v>113</v>
      </c>
      <c r="E5015" s="4">
        <v>2000</v>
      </c>
      <c r="F5015" s="4">
        <v>376000</v>
      </c>
      <c r="G5015" s="4">
        <v>37600</v>
      </c>
      <c r="H5015" s="4">
        <v>413600</v>
      </c>
    </row>
    <row r="5016" spans="1:8" ht="15.75">
      <c r="A5016" s="3" t="s">
        <v>18</v>
      </c>
      <c r="B5016" s="2" t="s">
        <v>117</v>
      </c>
      <c r="C5016" s="2" t="s">
        <v>118</v>
      </c>
      <c r="D5016" s="2" t="s">
        <v>113</v>
      </c>
      <c r="E5016" s="4">
        <v>8000</v>
      </c>
      <c r="F5016" s="4">
        <v>1824000</v>
      </c>
      <c r="G5016" s="4">
        <v>182400</v>
      </c>
      <c r="H5016" s="4">
        <v>2006400</v>
      </c>
    </row>
    <row r="5017" spans="1:8" ht="15.75">
      <c r="A5017" s="3" t="s">
        <v>18</v>
      </c>
      <c r="B5017" s="2" t="s">
        <v>122</v>
      </c>
      <c r="C5017" s="2" t="s">
        <v>121</v>
      </c>
      <c r="D5017" s="2"/>
      <c r="E5017" s="4">
        <v>1000</v>
      </c>
      <c r="F5017" s="4">
        <v>418000</v>
      </c>
      <c r="G5017" s="4">
        <v>41800</v>
      </c>
      <c r="H5017" s="4">
        <v>459800</v>
      </c>
    </row>
    <row r="5018" spans="1:8" ht="15.75">
      <c r="A5018" s="3" t="s">
        <v>18</v>
      </c>
      <c r="B5018" s="2" t="s">
        <v>126</v>
      </c>
      <c r="C5018" s="2" t="s">
        <v>96</v>
      </c>
      <c r="D5018" s="2" t="s">
        <v>75</v>
      </c>
      <c r="E5018" s="4">
        <v>2</v>
      </c>
      <c r="F5018" s="4">
        <v>33400</v>
      </c>
      <c r="G5018" s="4">
        <v>3340</v>
      </c>
      <c r="H5018" s="4">
        <v>36740</v>
      </c>
    </row>
    <row r="5019" spans="1:8" ht="15.75">
      <c r="A5019" s="3" t="s">
        <v>18</v>
      </c>
      <c r="B5019" s="2" t="s">
        <v>127</v>
      </c>
      <c r="C5019" s="2" t="s">
        <v>96</v>
      </c>
      <c r="D5019" s="2" t="s">
        <v>90</v>
      </c>
      <c r="E5019" s="4">
        <v>20</v>
      </c>
      <c r="F5019" s="4">
        <v>470000</v>
      </c>
      <c r="G5019" s="4">
        <v>47000</v>
      </c>
      <c r="H5019" s="4">
        <v>517000</v>
      </c>
    </row>
    <row r="5020" spans="1:8" ht="15.75">
      <c r="A5020" s="3" t="s">
        <v>18</v>
      </c>
      <c r="B5020" s="2" t="s">
        <v>133</v>
      </c>
      <c r="C5020" s="2" t="s">
        <v>96</v>
      </c>
      <c r="D5020" s="2" t="s">
        <v>80</v>
      </c>
      <c r="E5020" s="4">
        <v>10</v>
      </c>
      <c r="F5020" s="4">
        <v>305000</v>
      </c>
      <c r="G5020" s="4">
        <v>30500</v>
      </c>
      <c r="H5020" s="4">
        <v>335500</v>
      </c>
    </row>
    <row r="5021" spans="1:8" ht="15.75">
      <c r="A5021" s="3" t="s">
        <v>18</v>
      </c>
      <c r="B5021" s="2" t="s">
        <v>155</v>
      </c>
      <c r="C5021" s="2" t="s">
        <v>154</v>
      </c>
      <c r="D5021" s="2" t="s">
        <v>156</v>
      </c>
      <c r="E5021" s="4">
        <v>20</v>
      </c>
      <c r="F5021" s="4">
        <v>280000</v>
      </c>
      <c r="G5021" s="4">
        <v>28000</v>
      </c>
      <c r="H5021" s="4">
        <v>308000</v>
      </c>
    </row>
    <row r="5022" spans="1:8" ht="15.75">
      <c r="A5022" s="3" t="s">
        <v>18</v>
      </c>
      <c r="B5022" s="2" t="s">
        <v>158</v>
      </c>
      <c r="C5022" s="2" t="s">
        <v>157</v>
      </c>
      <c r="D5022" s="2" t="s">
        <v>156</v>
      </c>
      <c r="E5022" s="4">
        <v>20</v>
      </c>
      <c r="F5022" s="4">
        <v>376000</v>
      </c>
      <c r="G5022" s="4">
        <v>37600</v>
      </c>
      <c r="H5022" s="4">
        <v>413600</v>
      </c>
    </row>
    <row r="5023" spans="1:8" ht="15.75">
      <c r="A5023" s="3" t="s">
        <v>18</v>
      </c>
      <c r="B5023" s="2" t="s">
        <v>160</v>
      </c>
      <c r="C5023" s="2" t="s">
        <v>159</v>
      </c>
      <c r="D5023" s="2" t="s">
        <v>156</v>
      </c>
      <c r="E5023" s="4">
        <v>10</v>
      </c>
      <c r="F5023" s="4">
        <v>223000</v>
      </c>
      <c r="G5023" s="4">
        <v>22300</v>
      </c>
      <c r="H5023" s="4">
        <v>245300</v>
      </c>
    </row>
    <row r="5024" spans="1:8" ht="15.75">
      <c r="A5024" s="3" t="s">
        <v>18</v>
      </c>
      <c r="B5024" s="2" t="s">
        <v>162</v>
      </c>
      <c r="C5024" s="2" t="s">
        <v>161</v>
      </c>
      <c r="D5024" s="2" t="s">
        <v>156</v>
      </c>
      <c r="E5024" s="4">
        <v>4</v>
      </c>
      <c r="F5024" s="4">
        <v>120000</v>
      </c>
      <c r="G5024" s="4">
        <v>12000</v>
      </c>
      <c r="H5024" s="4">
        <v>132000</v>
      </c>
    </row>
    <row r="5025" spans="1:8" ht="15.75">
      <c r="A5025" s="3" t="s">
        <v>18</v>
      </c>
      <c r="B5025" s="2" t="s">
        <v>164</v>
      </c>
      <c r="C5025" s="2" t="s">
        <v>163</v>
      </c>
      <c r="D5025" s="2" t="s">
        <v>156</v>
      </c>
      <c r="E5025" s="4">
        <v>4</v>
      </c>
      <c r="F5025" s="4">
        <v>160000</v>
      </c>
      <c r="G5025" s="4">
        <v>16000</v>
      </c>
      <c r="H5025" s="4">
        <v>176000</v>
      </c>
    </row>
    <row r="5026" spans="1:8" ht="15.75">
      <c r="A5026" s="3" t="s">
        <v>18</v>
      </c>
      <c r="B5026" s="2" t="s">
        <v>166</v>
      </c>
      <c r="C5026" s="2" t="s">
        <v>96</v>
      </c>
      <c r="D5026" s="2" t="s">
        <v>167</v>
      </c>
      <c r="E5026" s="4">
        <v>100</v>
      </c>
      <c r="F5026" s="4">
        <v>800000</v>
      </c>
      <c r="G5026" s="4">
        <v>80000</v>
      </c>
      <c r="H5026" s="4">
        <v>880000</v>
      </c>
    </row>
    <row r="5027" spans="1:8" ht="15.75">
      <c r="A5027" s="3" t="s">
        <v>18</v>
      </c>
      <c r="B5027" s="2" t="s">
        <v>171</v>
      </c>
      <c r="C5027" s="2" t="s">
        <v>138</v>
      </c>
      <c r="D5027" s="2" t="s">
        <v>172</v>
      </c>
      <c r="E5027" s="4">
        <v>50</v>
      </c>
      <c r="F5027" s="4">
        <v>475000</v>
      </c>
      <c r="G5027" s="4">
        <v>47500</v>
      </c>
      <c r="H5027" s="4">
        <v>522500</v>
      </c>
    </row>
    <row r="5028" spans="1:8" ht="15.75">
      <c r="A5028" s="3" t="s">
        <v>18</v>
      </c>
      <c r="B5028" s="2" t="s">
        <v>174</v>
      </c>
      <c r="C5028" s="2" t="s">
        <v>173</v>
      </c>
      <c r="D5028" s="2" t="s">
        <v>175</v>
      </c>
      <c r="E5028" s="4">
        <v>85</v>
      </c>
      <c r="F5028" s="4">
        <v>1501000</v>
      </c>
      <c r="G5028" s="4">
        <v>150100</v>
      </c>
      <c r="H5028" s="4">
        <v>1651100</v>
      </c>
    </row>
    <row r="5029" spans="1:8" ht="15.75">
      <c r="A5029" s="3" t="s">
        <v>18</v>
      </c>
      <c r="B5029" s="2" t="s">
        <v>193</v>
      </c>
      <c r="C5029" s="2" t="s">
        <v>96</v>
      </c>
      <c r="D5029" s="2" t="s">
        <v>54</v>
      </c>
      <c r="E5029" s="4">
        <v>55</v>
      </c>
      <c r="F5029" s="4">
        <v>749000</v>
      </c>
      <c r="G5029" s="4">
        <v>74900</v>
      </c>
      <c r="H5029" s="4">
        <v>823900</v>
      </c>
    </row>
    <row r="5030" spans="1:8" ht="15.75">
      <c r="A5030" s="3" t="s">
        <v>18</v>
      </c>
      <c r="B5030" s="2" t="s">
        <v>202</v>
      </c>
      <c r="C5030" s="2" t="s">
        <v>147</v>
      </c>
      <c r="D5030" s="2" t="s">
        <v>172</v>
      </c>
      <c r="E5030" s="4">
        <v>50</v>
      </c>
      <c r="F5030" s="4">
        <v>375000</v>
      </c>
      <c r="G5030" s="4">
        <v>37500</v>
      </c>
      <c r="H5030" s="4">
        <v>412500</v>
      </c>
    </row>
    <row r="5031" spans="1:8" ht="15.75">
      <c r="A5031" s="3" t="s">
        <v>18</v>
      </c>
      <c r="B5031" s="2" t="s">
        <v>221</v>
      </c>
      <c r="C5031" s="2" t="s">
        <v>128</v>
      </c>
      <c r="D5031" s="2" t="s">
        <v>172</v>
      </c>
      <c r="E5031" s="4">
        <v>50</v>
      </c>
      <c r="F5031" s="4">
        <v>400000</v>
      </c>
      <c r="G5031" s="4">
        <v>40000</v>
      </c>
      <c r="H5031" s="4">
        <v>440000</v>
      </c>
    </row>
    <row r="5032" spans="1:8" ht="15.75">
      <c r="A5032" s="3" t="s">
        <v>18</v>
      </c>
      <c r="B5032" s="2" t="s">
        <v>248</v>
      </c>
      <c r="C5032" s="2" t="s">
        <v>247</v>
      </c>
      <c r="D5032" s="2"/>
      <c r="E5032" s="4">
        <v>3</v>
      </c>
      <c r="F5032" s="4">
        <v>12000</v>
      </c>
      <c r="G5032" s="4">
        <v>1200</v>
      </c>
      <c r="H5032" s="4">
        <v>13200</v>
      </c>
    </row>
    <row r="5033" spans="1:8" ht="15.75">
      <c r="A5033" s="3" t="s">
        <v>18</v>
      </c>
      <c r="B5033" s="2" t="s">
        <v>251</v>
      </c>
      <c r="C5033" s="2" t="s">
        <v>250</v>
      </c>
      <c r="D5033" s="2"/>
      <c r="E5033" s="4">
        <v>10</v>
      </c>
      <c r="F5033" s="4">
        <v>50000</v>
      </c>
      <c r="G5033" s="4">
        <v>5000</v>
      </c>
      <c r="H5033" s="4">
        <v>55000</v>
      </c>
    </row>
    <row r="5034" spans="1:8" ht="15.75">
      <c r="A5034" s="3" t="s">
        <v>18</v>
      </c>
      <c r="B5034" s="2" t="s">
        <v>256</v>
      </c>
      <c r="C5034" s="2" t="s">
        <v>255</v>
      </c>
      <c r="D5034" s="2"/>
      <c r="E5034" s="4">
        <v>30</v>
      </c>
      <c r="F5034" s="4">
        <v>80000</v>
      </c>
      <c r="G5034" s="4">
        <v>8000</v>
      </c>
      <c r="H5034" s="4">
        <v>88000</v>
      </c>
    </row>
    <row r="5035" spans="1:8" ht="15.75">
      <c r="A5035" s="3" t="s">
        <v>18</v>
      </c>
      <c r="B5035" s="2" t="s">
        <v>285</v>
      </c>
      <c r="C5035" s="2" t="s">
        <v>264</v>
      </c>
      <c r="D5035" s="2" t="s">
        <v>56</v>
      </c>
      <c r="E5035" s="4">
        <v>30</v>
      </c>
      <c r="F5035" s="4">
        <v>78180</v>
      </c>
      <c r="G5035" s="4">
        <v>7818</v>
      </c>
      <c r="H5035" s="4">
        <v>85998</v>
      </c>
    </row>
    <row r="5036" spans="1:8" ht="15.75">
      <c r="A5036" s="3" t="s">
        <v>18</v>
      </c>
      <c r="B5036" s="2" t="s">
        <v>311</v>
      </c>
      <c r="C5036" s="2" t="s">
        <v>310</v>
      </c>
      <c r="D5036" s="2" t="s">
        <v>56</v>
      </c>
      <c r="E5036" s="4">
        <v>6</v>
      </c>
      <c r="F5036" s="4">
        <v>28800</v>
      </c>
      <c r="G5036" s="4">
        <v>2880</v>
      </c>
      <c r="H5036" s="4">
        <v>31680</v>
      </c>
    </row>
    <row r="5037" spans="1:8" ht="15.75">
      <c r="A5037" s="3" t="s">
        <v>18</v>
      </c>
      <c r="B5037" s="2" t="s">
        <v>316</v>
      </c>
      <c r="C5037" s="2" t="s">
        <v>314</v>
      </c>
      <c r="D5037" s="2" t="s">
        <v>56</v>
      </c>
      <c r="E5037" s="4">
        <v>30</v>
      </c>
      <c r="F5037" s="4">
        <v>82000</v>
      </c>
      <c r="G5037" s="4">
        <v>8200</v>
      </c>
      <c r="H5037" s="4">
        <v>90200</v>
      </c>
    </row>
    <row r="5038" spans="1:8" ht="15.75">
      <c r="A5038" s="3" t="s">
        <v>18</v>
      </c>
      <c r="B5038" s="2" t="s">
        <v>317</v>
      </c>
      <c r="C5038" s="2" t="s">
        <v>314</v>
      </c>
      <c r="D5038" s="2" t="s">
        <v>167</v>
      </c>
      <c r="E5038" s="4">
        <v>200</v>
      </c>
      <c r="F5038" s="4">
        <v>610800</v>
      </c>
      <c r="G5038" s="4">
        <v>61080</v>
      </c>
      <c r="H5038" s="4">
        <v>671880</v>
      </c>
    </row>
    <row r="5039" spans="1:8" ht="15.75">
      <c r="A5039" s="3" t="s">
        <v>18</v>
      </c>
      <c r="B5039" s="2" t="s">
        <v>320</v>
      </c>
      <c r="C5039" s="2" t="s">
        <v>318</v>
      </c>
      <c r="D5039" s="2" t="s">
        <v>184</v>
      </c>
      <c r="E5039" s="4">
        <v>40</v>
      </c>
      <c r="F5039" s="4">
        <v>148000</v>
      </c>
      <c r="G5039" s="4">
        <v>14800</v>
      </c>
      <c r="H5039" s="4">
        <v>162800</v>
      </c>
    </row>
    <row r="5040" spans="1:8" ht="15.75">
      <c r="A5040" s="3" t="s">
        <v>18</v>
      </c>
      <c r="B5040" s="2" t="s">
        <v>353</v>
      </c>
      <c r="C5040" s="2" t="s">
        <v>352</v>
      </c>
      <c r="D5040" s="2" t="s">
        <v>354</v>
      </c>
      <c r="E5040" s="4">
        <v>8</v>
      </c>
      <c r="F5040" s="4">
        <v>45776</v>
      </c>
      <c r="G5040" s="4">
        <v>4578</v>
      </c>
      <c r="H5040" s="4">
        <v>50354</v>
      </c>
    </row>
    <row r="5041" spans="1:8" ht="15.75">
      <c r="A5041" s="3" t="s">
        <v>18</v>
      </c>
      <c r="B5041" s="2" t="s">
        <v>356</v>
      </c>
      <c r="C5041" s="2" t="s">
        <v>355</v>
      </c>
      <c r="D5041" s="2" t="s">
        <v>357</v>
      </c>
      <c r="E5041" s="4">
        <v>26</v>
      </c>
      <c r="F5041" s="4">
        <v>150852</v>
      </c>
      <c r="G5041" s="4">
        <v>15085</v>
      </c>
      <c r="H5041" s="4">
        <v>165937</v>
      </c>
    </row>
    <row r="5042" spans="1:8" ht="15.75">
      <c r="A5042" s="3" t="s">
        <v>18</v>
      </c>
      <c r="B5042" s="2" t="s">
        <v>359</v>
      </c>
      <c r="C5042" s="2" t="s">
        <v>358</v>
      </c>
      <c r="D5042" s="2" t="s">
        <v>360</v>
      </c>
      <c r="E5042" s="4">
        <v>7</v>
      </c>
      <c r="F5042" s="4">
        <v>49161</v>
      </c>
      <c r="G5042" s="4">
        <v>4916</v>
      </c>
      <c r="H5042" s="4">
        <v>54077</v>
      </c>
    </row>
    <row r="5043" spans="1:8" ht="15.75">
      <c r="A5043" s="3" t="s">
        <v>18</v>
      </c>
      <c r="B5043" s="2" t="s">
        <v>367</v>
      </c>
      <c r="C5043" s="2" t="s">
        <v>366</v>
      </c>
      <c r="D5043" s="2" t="s">
        <v>368</v>
      </c>
      <c r="E5043" s="4">
        <v>17</v>
      </c>
      <c r="F5043" s="4">
        <v>78013</v>
      </c>
      <c r="G5043" s="4">
        <v>7801</v>
      </c>
      <c r="H5043" s="4">
        <v>85814</v>
      </c>
    </row>
    <row r="5044" spans="1:8" ht="15.75">
      <c r="A5044" s="3" t="s">
        <v>18</v>
      </c>
      <c r="B5044" s="2" t="s">
        <v>452</v>
      </c>
      <c r="C5044" s="2" t="s">
        <v>451</v>
      </c>
      <c r="D5044" s="2"/>
      <c r="E5044" s="4">
        <v>5</v>
      </c>
      <c r="F5044" s="4">
        <v>38500</v>
      </c>
      <c r="G5044" s="4">
        <v>3850</v>
      </c>
      <c r="H5044" s="4">
        <v>42350</v>
      </c>
    </row>
    <row r="5045" spans="1:8" ht="15.75">
      <c r="A5045" s="3" t="s">
        <v>18</v>
      </c>
      <c r="B5045" s="2" t="s">
        <v>460</v>
      </c>
      <c r="C5045" s="2" t="s">
        <v>459</v>
      </c>
      <c r="D5045" s="2"/>
      <c r="E5045" s="4">
        <v>20</v>
      </c>
      <c r="F5045" s="4">
        <v>356000</v>
      </c>
      <c r="G5045" s="4">
        <v>35600</v>
      </c>
      <c r="H5045" s="4">
        <v>391600</v>
      </c>
    </row>
    <row r="5046" spans="1:8" ht="15.75">
      <c r="A5046" s="3" t="s">
        <v>18</v>
      </c>
      <c r="B5046" s="2" t="s">
        <v>468</v>
      </c>
      <c r="C5046" s="2" t="s">
        <v>467</v>
      </c>
      <c r="D5046" s="2"/>
      <c r="E5046" s="4">
        <v>30</v>
      </c>
      <c r="F5046" s="4">
        <v>165000</v>
      </c>
      <c r="G5046" s="4">
        <v>16500</v>
      </c>
      <c r="H5046" s="4">
        <v>181500</v>
      </c>
    </row>
    <row r="5047" spans="1:8" ht="15.75">
      <c r="A5047" s="3" t="s">
        <v>18</v>
      </c>
      <c r="B5047" s="2" t="s">
        <v>470</v>
      </c>
      <c r="C5047" s="2" t="s">
        <v>469</v>
      </c>
      <c r="D5047" s="2" t="s">
        <v>471</v>
      </c>
      <c r="E5047" s="4">
        <v>120</v>
      </c>
      <c r="F5047" s="4">
        <v>487800</v>
      </c>
      <c r="G5047" s="4">
        <v>48780</v>
      </c>
      <c r="H5047" s="4">
        <v>536580</v>
      </c>
    </row>
    <row r="5048" spans="1:8" ht="15.75">
      <c r="A5048" s="3" t="s">
        <v>18</v>
      </c>
      <c r="B5048" s="2" t="s">
        <v>476</v>
      </c>
      <c r="C5048" s="2" t="s">
        <v>475</v>
      </c>
      <c r="D5048" s="2" t="s">
        <v>477</v>
      </c>
      <c r="E5048" s="4">
        <v>24</v>
      </c>
      <c r="F5048" s="4">
        <v>159200</v>
      </c>
      <c r="G5048" s="4">
        <v>15920</v>
      </c>
      <c r="H5048" s="4">
        <v>175120</v>
      </c>
    </row>
    <row r="5049" spans="1:8" ht="15.75">
      <c r="A5049" s="3" t="s">
        <v>18</v>
      </c>
      <c r="B5049" s="2" t="s">
        <v>482</v>
      </c>
      <c r="C5049" s="2" t="s">
        <v>481</v>
      </c>
      <c r="D5049" s="2" t="s">
        <v>483</v>
      </c>
      <c r="E5049" s="4">
        <v>20</v>
      </c>
      <c r="F5049" s="4">
        <v>127080</v>
      </c>
      <c r="G5049" s="4">
        <v>12708</v>
      </c>
      <c r="H5049" s="4">
        <v>139788</v>
      </c>
    </row>
    <row r="5050" spans="1:8" ht="15.75">
      <c r="A5050" s="3" t="s">
        <v>18</v>
      </c>
      <c r="B5050" s="2" t="s">
        <v>490</v>
      </c>
      <c r="C5050" s="2" t="s">
        <v>489</v>
      </c>
      <c r="D5050" s="2" t="s">
        <v>491</v>
      </c>
      <c r="E5050" s="4">
        <v>20</v>
      </c>
      <c r="F5050" s="4">
        <v>140540</v>
      </c>
      <c r="G5050" s="4">
        <v>14054</v>
      </c>
      <c r="H5050" s="4">
        <v>154594</v>
      </c>
    </row>
    <row r="5051" spans="1:8" ht="15.75">
      <c r="A5051" s="3" t="s">
        <v>18</v>
      </c>
      <c r="B5051" s="2" t="s">
        <v>496</v>
      </c>
      <c r="C5051" s="2" t="s">
        <v>495</v>
      </c>
      <c r="D5051" s="2" t="s">
        <v>497</v>
      </c>
      <c r="E5051" s="4">
        <v>8</v>
      </c>
      <c r="F5051" s="4">
        <v>41600</v>
      </c>
      <c r="G5051" s="4">
        <v>4160</v>
      </c>
      <c r="H5051" s="4">
        <v>45760</v>
      </c>
    </row>
    <row r="5052" spans="1:8" ht="15.75">
      <c r="A5052" s="3" t="s">
        <v>18</v>
      </c>
      <c r="B5052" s="2" t="s">
        <v>504</v>
      </c>
      <c r="C5052" s="2" t="s">
        <v>503</v>
      </c>
      <c r="D5052" s="2" t="s">
        <v>505</v>
      </c>
      <c r="E5052" s="4">
        <v>20</v>
      </c>
      <c r="F5052" s="4">
        <v>92720</v>
      </c>
      <c r="G5052" s="4">
        <v>9272</v>
      </c>
      <c r="H5052" s="4">
        <v>101992</v>
      </c>
    </row>
    <row r="5053" spans="1:8" ht="15.75">
      <c r="A5053" s="3" t="s">
        <v>18</v>
      </c>
      <c r="B5053" s="2" t="s">
        <v>515</v>
      </c>
      <c r="C5053" s="2" t="s">
        <v>514</v>
      </c>
      <c r="D5053" s="2" t="s">
        <v>516</v>
      </c>
      <c r="E5053" s="4">
        <v>68</v>
      </c>
      <c r="F5053" s="4">
        <v>331620</v>
      </c>
      <c r="G5053" s="4">
        <v>33162</v>
      </c>
      <c r="H5053" s="4">
        <v>364782</v>
      </c>
    </row>
    <row r="5054" spans="1:8" ht="15.75">
      <c r="A5054" s="3" t="s">
        <v>18</v>
      </c>
      <c r="B5054" s="2" t="s">
        <v>525</v>
      </c>
      <c r="C5054" s="2" t="s">
        <v>524</v>
      </c>
      <c r="D5054" s="2" t="s">
        <v>526</v>
      </c>
      <c r="E5054" s="4">
        <v>170</v>
      </c>
      <c r="F5054" s="4">
        <v>967090</v>
      </c>
      <c r="G5054" s="4">
        <v>96709</v>
      </c>
      <c r="H5054" s="4">
        <v>1063799</v>
      </c>
    </row>
    <row r="5055" spans="1:8" ht="15.75">
      <c r="A5055" s="3" t="s">
        <v>18</v>
      </c>
      <c r="B5055" s="2" t="s">
        <v>531</v>
      </c>
      <c r="C5055" s="2" t="s">
        <v>530</v>
      </c>
      <c r="D5055" s="2" t="s">
        <v>532</v>
      </c>
      <c r="E5055" s="4">
        <v>250</v>
      </c>
      <c r="F5055" s="4">
        <v>1074091</v>
      </c>
      <c r="G5055" s="4">
        <v>107409</v>
      </c>
      <c r="H5055" s="4">
        <v>1181500</v>
      </c>
    </row>
    <row r="5056" spans="1:8" ht="15.75">
      <c r="A5056" s="3" t="s">
        <v>18</v>
      </c>
      <c r="B5056" s="2" t="s">
        <v>536</v>
      </c>
      <c r="C5056" s="2" t="s">
        <v>355</v>
      </c>
      <c r="D5056" s="2" t="s">
        <v>537</v>
      </c>
      <c r="E5056" s="4">
        <v>130</v>
      </c>
      <c r="F5056" s="4">
        <v>829910</v>
      </c>
      <c r="G5056" s="4">
        <v>82991</v>
      </c>
      <c r="H5056" s="4">
        <v>912901</v>
      </c>
    </row>
    <row r="5057" spans="1:8" ht="15.75">
      <c r="A5057" s="3" t="s">
        <v>18</v>
      </c>
      <c r="B5057" s="2" t="s">
        <v>546</v>
      </c>
      <c r="C5057" s="2" t="s">
        <v>545</v>
      </c>
      <c r="D5057" s="2" t="s">
        <v>547</v>
      </c>
      <c r="E5057" s="4">
        <v>40</v>
      </c>
      <c r="F5057" s="4">
        <v>285540</v>
      </c>
      <c r="G5057" s="4">
        <v>28554</v>
      </c>
      <c r="H5057" s="4">
        <v>314094</v>
      </c>
    </row>
    <row r="5058" spans="1:8" ht="15.75">
      <c r="A5058" s="3" t="s">
        <v>18</v>
      </c>
      <c r="B5058" s="2" t="s">
        <v>549</v>
      </c>
      <c r="C5058" s="2" t="s">
        <v>548</v>
      </c>
      <c r="D5058" s="2" t="s">
        <v>550</v>
      </c>
      <c r="E5058" s="4">
        <v>20</v>
      </c>
      <c r="F5058" s="4">
        <v>47960</v>
      </c>
      <c r="G5058" s="4">
        <v>4796</v>
      </c>
      <c r="H5058" s="4">
        <v>52756</v>
      </c>
    </row>
    <row r="5059" spans="1:8" ht="15.75">
      <c r="A5059" s="3" t="s">
        <v>18</v>
      </c>
      <c r="B5059" s="2" t="s">
        <v>552</v>
      </c>
      <c r="C5059" s="2" t="s">
        <v>551</v>
      </c>
      <c r="D5059" s="2" t="s">
        <v>553</v>
      </c>
      <c r="E5059" s="4">
        <v>20</v>
      </c>
      <c r="F5059" s="4">
        <v>194000</v>
      </c>
      <c r="G5059" s="4">
        <v>19400</v>
      </c>
      <c r="H5059" s="4">
        <v>213400</v>
      </c>
    </row>
    <row r="5060" spans="1:8" ht="15.75">
      <c r="A5060" s="3" t="s">
        <v>18</v>
      </c>
      <c r="B5060" s="2" t="s">
        <v>558</v>
      </c>
      <c r="C5060" s="2" t="s">
        <v>557</v>
      </c>
      <c r="D5060" s="2" t="s">
        <v>559</v>
      </c>
      <c r="E5060" s="4">
        <v>16</v>
      </c>
      <c r="F5060" s="4">
        <v>119680</v>
      </c>
      <c r="G5060" s="4">
        <v>11968</v>
      </c>
      <c r="H5060" s="4">
        <v>131648</v>
      </c>
    </row>
    <row r="5061" spans="1:8" ht="15.75">
      <c r="A5061" s="3" t="s">
        <v>18</v>
      </c>
      <c r="B5061" s="2" t="s">
        <v>561</v>
      </c>
      <c r="C5061" s="2" t="s">
        <v>560</v>
      </c>
      <c r="D5061" s="2" t="s">
        <v>562</v>
      </c>
      <c r="E5061" s="4">
        <v>15</v>
      </c>
      <c r="F5061" s="4">
        <v>70500</v>
      </c>
      <c r="G5061" s="4">
        <v>7050</v>
      </c>
      <c r="H5061" s="4">
        <v>77550</v>
      </c>
    </row>
    <row r="5062" spans="1:8" ht="15.75">
      <c r="A5062" s="3" t="s">
        <v>18</v>
      </c>
      <c r="B5062" s="2" t="s">
        <v>564</v>
      </c>
      <c r="C5062" s="2" t="s">
        <v>563</v>
      </c>
      <c r="D5062" s="2" t="s">
        <v>565</v>
      </c>
      <c r="E5062" s="4">
        <v>100</v>
      </c>
      <c r="F5062" s="4">
        <v>123900</v>
      </c>
      <c r="G5062" s="4">
        <v>12390</v>
      </c>
      <c r="H5062" s="4">
        <v>136290</v>
      </c>
    </row>
    <row r="5063" spans="1:8" ht="15.75">
      <c r="A5063" s="3" t="s">
        <v>18</v>
      </c>
      <c r="B5063" s="2" t="s">
        <v>573</v>
      </c>
      <c r="C5063" s="2" t="s">
        <v>572</v>
      </c>
      <c r="D5063" s="2" t="s">
        <v>574</v>
      </c>
      <c r="E5063" s="4">
        <v>10</v>
      </c>
      <c r="F5063" s="4">
        <v>123000</v>
      </c>
      <c r="G5063" s="4">
        <v>12300</v>
      </c>
      <c r="H5063" s="4">
        <v>135300</v>
      </c>
    </row>
    <row r="5064" spans="1:8" ht="15.75">
      <c r="A5064" s="3" t="s">
        <v>18</v>
      </c>
      <c r="B5064" s="2" t="s">
        <v>576</v>
      </c>
      <c r="C5064" s="2" t="s">
        <v>575</v>
      </c>
      <c r="D5064" s="2" t="s">
        <v>577</v>
      </c>
      <c r="E5064" s="4">
        <v>9</v>
      </c>
      <c r="F5064" s="4">
        <v>45000</v>
      </c>
      <c r="G5064" s="4">
        <v>4500</v>
      </c>
      <c r="H5064" s="4">
        <v>49500</v>
      </c>
    </row>
    <row r="5065" spans="1:8" ht="15.75">
      <c r="A5065" s="3" t="s">
        <v>18</v>
      </c>
      <c r="B5065" s="2" t="s">
        <v>599</v>
      </c>
      <c r="C5065" s="2" t="s">
        <v>598</v>
      </c>
      <c r="D5065" s="2" t="s">
        <v>600</v>
      </c>
      <c r="E5065" s="4">
        <v>60</v>
      </c>
      <c r="F5065" s="4">
        <v>172740</v>
      </c>
      <c r="G5065" s="4">
        <v>17274</v>
      </c>
      <c r="H5065" s="4">
        <v>190014</v>
      </c>
    </row>
    <row r="5066" spans="1:8" ht="15.75">
      <c r="A5066" s="3" t="s">
        <v>18</v>
      </c>
      <c r="B5066" s="2" t="s">
        <v>612</v>
      </c>
      <c r="C5066" s="2" t="s">
        <v>363</v>
      </c>
      <c r="D5066" s="2" t="s">
        <v>613</v>
      </c>
      <c r="E5066" s="4">
        <v>4102</v>
      </c>
      <c r="F5066" s="4">
        <v>20185560</v>
      </c>
      <c r="G5066" s="4">
        <v>2018556</v>
      </c>
      <c r="H5066" s="4">
        <v>22204116</v>
      </c>
    </row>
    <row r="5067" spans="1:8" ht="15.75">
      <c r="A5067" s="3" t="s">
        <v>18</v>
      </c>
      <c r="B5067" s="2" t="s">
        <v>618</v>
      </c>
      <c r="C5067" s="2" t="s">
        <v>617</v>
      </c>
      <c r="D5067" s="2"/>
      <c r="E5067" s="4">
        <v>10</v>
      </c>
      <c r="F5067" s="4">
        <v>23250</v>
      </c>
      <c r="G5067" s="4">
        <v>2325</v>
      </c>
      <c r="H5067" s="4">
        <v>25575</v>
      </c>
    </row>
    <row r="5068" spans="1:8" ht="15.75">
      <c r="A5068" s="3" t="s">
        <v>18</v>
      </c>
      <c r="B5068" s="2" t="s">
        <v>622</v>
      </c>
      <c r="C5068" s="2" t="s">
        <v>621</v>
      </c>
      <c r="D5068" s="2" t="s">
        <v>623</v>
      </c>
      <c r="E5068" s="4">
        <v>40</v>
      </c>
      <c r="F5068" s="4">
        <v>98360</v>
      </c>
      <c r="G5068" s="4">
        <v>9836</v>
      </c>
      <c r="H5068" s="4">
        <v>108196</v>
      </c>
    </row>
    <row r="5069" spans="1:8" ht="15.75">
      <c r="A5069" s="3" t="s">
        <v>18</v>
      </c>
      <c r="B5069" s="2" t="s">
        <v>631</v>
      </c>
      <c r="C5069" s="2" t="s">
        <v>630</v>
      </c>
      <c r="D5069" s="2" t="s">
        <v>632</v>
      </c>
      <c r="E5069" s="4">
        <v>48</v>
      </c>
      <c r="F5069" s="4">
        <v>175629</v>
      </c>
      <c r="G5069" s="4">
        <v>17563</v>
      </c>
      <c r="H5069" s="4">
        <v>193192</v>
      </c>
    </row>
    <row r="5070" spans="1:8" ht="15.75">
      <c r="A5070" s="3" t="s">
        <v>18</v>
      </c>
      <c r="B5070" s="2" t="s">
        <v>634</v>
      </c>
      <c r="C5070" s="2" t="s">
        <v>633</v>
      </c>
      <c r="D5070" s="2" t="s">
        <v>635</v>
      </c>
      <c r="E5070" s="4">
        <v>140</v>
      </c>
      <c r="F5070" s="4">
        <v>192780</v>
      </c>
      <c r="G5070" s="4">
        <v>19278</v>
      </c>
      <c r="H5070" s="4">
        <v>212058</v>
      </c>
    </row>
    <row r="5071" spans="1:8" ht="15.75">
      <c r="A5071" s="3" t="s">
        <v>18</v>
      </c>
      <c r="B5071" s="2" t="s">
        <v>638</v>
      </c>
      <c r="C5071" s="2" t="s">
        <v>352</v>
      </c>
      <c r="D5071" s="2" t="s">
        <v>639</v>
      </c>
      <c r="E5071" s="4">
        <v>160</v>
      </c>
      <c r="F5071" s="4">
        <v>963900</v>
      </c>
      <c r="G5071" s="4">
        <v>96391</v>
      </c>
      <c r="H5071" s="4">
        <v>1060291</v>
      </c>
    </row>
    <row r="5072" spans="1:8" ht="15.75">
      <c r="A5072" s="3" t="s">
        <v>18</v>
      </c>
      <c r="B5072" s="2" t="s">
        <v>641</v>
      </c>
      <c r="C5072" s="2" t="s">
        <v>640</v>
      </c>
      <c r="D5072" s="2" t="s">
        <v>642</v>
      </c>
      <c r="E5072" s="4">
        <v>50</v>
      </c>
      <c r="F5072" s="4">
        <v>142450</v>
      </c>
      <c r="G5072" s="4">
        <v>14245</v>
      </c>
      <c r="H5072" s="4">
        <v>156695</v>
      </c>
    </row>
    <row r="5073" spans="1:8" ht="15.75">
      <c r="A5073" s="3" t="s">
        <v>18</v>
      </c>
      <c r="B5073" s="2" t="s">
        <v>645</v>
      </c>
      <c r="C5073" s="2" t="s">
        <v>358</v>
      </c>
      <c r="D5073" s="2" t="s">
        <v>646</v>
      </c>
      <c r="E5073" s="4">
        <v>91</v>
      </c>
      <c r="F5073" s="4">
        <v>639093</v>
      </c>
      <c r="G5073" s="4">
        <v>63910</v>
      </c>
      <c r="H5073" s="4">
        <v>703003</v>
      </c>
    </row>
    <row r="5074" spans="1:8" ht="15.75">
      <c r="A5074" s="3" t="s">
        <v>18</v>
      </c>
      <c r="B5074" s="2" t="s">
        <v>648</v>
      </c>
      <c r="C5074" s="2" t="s">
        <v>647</v>
      </c>
      <c r="D5074" s="2" t="s">
        <v>649</v>
      </c>
      <c r="E5074" s="4">
        <v>2000</v>
      </c>
      <c r="F5074" s="4">
        <v>7010000</v>
      </c>
      <c r="G5074" s="4">
        <v>701000</v>
      </c>
      <c r="H5074" s="4">
        <v>7711000</v>
      </c>
    </row>
    <row r="5075" spans="1:8" ht="15.75">
      <c r="A5075" s="3" t="s">
        <v>18</v>
      </c>
      <c r="B5075" s="2" t="s">
        <v>655</v>
      </c>
      <c r="C5075" s="2" t="s">
        <v>654</v>
      </c>
      <c r="D5075" s="2" t="s">
        <v>656</v>
      </c>
      <c r="E5075" s="4">
        <v>4241</v>
      </c>
      <c r="F5075" s="4">
        <v>14582500</v>
      </c>
      <c r="G5075" s="4">
        <v>1458250</v>
      </c>
      <c r="H5075" s="4">
        <v>16040750</v>
      </c>
    </row>
    <row r="5076" spans="1:8" ht="15.75">
      <c r="A5076" s="3" t="s">
        <v>18</v>
      </c>
      <c r="B5076" s="2" t="s">
        <v>658</v>
      </c>
      <c r="C5076" s="2" t="s">
        <v>657</v>
      </c>
      <c r="D5076" s="2" t="s">
        <v>659</v>
      </c>
      <c r="E5076" s="4">
        <v>18</v>
      </c>
      <c r="F5076" s="4">
        <v>36000</v>
      </c>
      <c r="G5076" s="4">
        <v>3600</v>
      </c>
      <c r="H5076" s="4">
        <v>39600</v>
      </c>
    </row>
    <row r="5077" spans="1:8" ht="15.75">
      <c r="A5077" s="3" t="s">
        <v>18</v>
      </c>
      <c r="B5077" s="2" t="s">
        <v>660</v>
      </c>
      <c r="C5077" s="2" t="s">
        <v>448</v>
      </c>
      <c r="D5077" s="2" t="s">
        <v>661</v>
      </c>
      <c r="E5077" s="4">
        <v>95</v>
      </c>
      <c r="F5077" s="4">
        <v>777940</v>
      </c>
      <c r="G5077" s="4">
        <v>77794</v>
      </c>
      <c r="H5077" s="4">
        <v>855734</v>
      </c>
    </row>
    <row r="5078" spans="1:8" ht="15.75">
      <c r="A5078" s="3" t="s">
        <v>18</v>
      </c>
      <c r="B5078" s="2" t="s">
        <v>669</v>
      </c>
      <c r="C5078" s="2" t="s">
        <v>668</v>
      </c>
      <c r="D5078" s="2" t="s">
        <v>670</v>
      </c>
      <c r="E5078" s="4">
        <v>8</v>
      </c>
      <c r="F5078" s="4">
        <v>31480</v>
      </c>
      <c r="G5078" s="4">
        <v>3148</v>
      </c>
      <c r="H5078" s="4">
        <v>34628</v>
      </c>
    </row>
    <row r="5079" spans="1:8" ht="15.75">
      <c r="A5079" s="3" t="s">
        <v>18</v>
      </c>
      <c r="B5079" s="2" t="s">
        <v>674</v>
      </c>
      <c r="C5079" s="2" t="s">
        <v>673</v>
      </c>
      <c r="D5079" s="2" t="s">
        <v>675</v>
      </c>
      <c r="E5079" s="4">
        <v>73</v>
      </c>
      <c r="F5079" s="4">
        <v>298150</v>
      </c>
      <c r="G5079" s="4">
        <v>29815</v>
      </c>
      <c r="H5079" s="4">
        <v>327965</v>
      </c>
    </row>
    <row r="5080" spans="1:8" ht="15.75">
      <c r="A5080" s="3" t="s">
        <v>18</v>
      </c>
      <c r="B5080" s="2" t="s">
        <v>677</v>
      </c>
      <c r="C5080" s="2" t="s">
        <v>676</v>
      </c>
      <c r="D5080" s="2" t="s">
        <v>678</v>
      </c>
      <c r="E5080" s="4">
        <v>54</v>
      </c>
      <c r="F5080" s="4">
        <v>104391</v>
      </c>
      <c r="G5080" s="4">
        <v>10439</v>
      </c>
      <c r="H5080" s="4">
        <v>114830</v>
      </c>
    </row>
    <row r="5081" spans="1:8" ht="15.75">
      <c r="A5081" s="3" t="s">
        <v>18</v>
      </c>
      <c r="B5081" s="2" t="s">
        <v>683</v>
      </c>
      <c r="C5081" s="2" t="s">
        <v>682</v>
      </c>
      <c r="D5081" s="2" t="s">
        <v>684</v>
      </c>
      <c r="E5081" s="4">
        <v>4</v>
      </c>
      <c r="F5081" s="4">
        <v>17140</v>
      </c>
      <c r="G5081" s="4">
        <v>1714</v>
      </c>
      <c r="H5081" s="4">
        <v>18854</v>
      </c>
    </row>
    <row r="5082" spans="1:8" ht="15.75">
      <c r="A5082" s="3" t="s">
        <v>18</v>
      </c>
      <c r="B5082" s="2" t="s">
        <v>700</v>
      </c>
      <c r="C5082" s="2" t="s">
        <v>699</v>
      </c>
      <c r="D5082" s="2" t="s">
        <v>701</v>
      </c>
      <c r="E5082" s="4">
        <v>28</v>
      </c>
      <c r="F5082" s="4">
        <v>103484</v>
      </c>
      <c r="G5082" s="4">
        <v>10348</v>
      </c>
      <c r="H5082" s="4">
        <v>113832</v>
      </c>
    </row>
    <row r="5083" spans="1:8" ht="15.75">
      <c r="A5083" s="3" t="s">
        <v>18</v>
      </c>
      <c r="B5083" s="2" t="s">
        <v>707</v>
      </c>
      <c r="C5083" s="2" t="s">
        <v>706</v>
      </c>
      <c r="D5083" s="2"/>
      <c r="E5083" s="4">
        <v>2</v>
      </c>
      <c r="F5083" s="4">
        <v>37400</v>
      </c>
      <c r="G5083" s="4">
        <v>3740</v>
      </c>
      <c r="H5083" s="4">
        <v>41140</v>
      </c>
    </row>
    <row r="5084" spans="1:8" ht="15.75">
      <c r="A5084" s="3" t="s">
        <v>18</v>
      </c>
      <c r="B5084" s="2" t="s">
        <v>731</v>
      </c>
      <c r="C5084" s="2" t="s">
        <v>730</v>
      </c>
      <c r="D5084" s="2" t="s">
        <v>732</v>
      </c>
      <c r="E5084" s="4">
        <v>30</v>
      </c>
      <c r="F5084" s="4">
        <v>66080</v>
      </c>
      <c r="G5084" s="4">
        <v>6608</v>
      </c>
      <c r="H5084" s="4">
        <v>72688</v>
      </c>
    </row>
    <row r="5085" spans="1:8" ht="15.75">
      <c r="A5085" s="3" t="s">
        <v>18</v>
      </c>
      <c r="B5085" s="2" t="s">
        <v>734</v>
      </c>
      <c r="C5085" s="2" t="s">
        <v>733</v>
      </c>
      <c r="D5085" s="2" t="s">
        <v>735</v>
      </c>
      <c r="E5085" s="4">
        <v>194</v>
      </c>
      <c r="F5085" s="4">
        <v>775270</v>
      </c>
      <c r="G5085" s="4">
        <v>77527</v>
      </c>
      <c r="H5085" s="4">
        <v>852797</v>
      </c>
    </row>
    <row r="5086" spans="1:8" ht="15.75">
      <c r="A5086" s="3" t="s">
        <v>18</v>
      </c>
      <c r="B5086" s="2" t="s">
        <v>737</v>
      </c>
      <c r="C5086" s="2" t="s">
        <v>736</v>
      </c>
      <c r="D5086" s="2" t="s">
        <v>738</v>
      </c>
      <c r="E5086" s="4">
        <v>260</v>
      </c>
      <c r="F5086" s="4">
        <v>532050</v>
      </c>
      <c r="G5086" s="4">
        <v>53205</v>
      </c>
      <c r="H5086" s="4">
        <v>585255</v>
      </c>
    </row>
    <row r="5087" spans="1:8" ht="15.75">
      <c r="A5087" s="3" t="s">
        <v>18</v>
      </c>
      <c r="B5087" s="2" t="s">
        <v>745</v>
      </c>
      <c r="C5087" s="2" t="s">
        <v>744</v>
      </c>
      <c r="D5087" s="2" t="s">
        <v>746</v>
      </c>
      <c r="E5087" s="4">
        <v>131</v>
      </c>
      <c r="F5087" s="4">
        <v>774220</v>
      </c>
      <c r="G5087" s="4">
        <v>77422</v>
      </c>
      <c r="H5087" s="4">
        <v>851642</v>
      </c>
    </row>
    <row r="5088" spans="1:8" ht="15.75">
      <c r="A5088" s="3" t="s">
        <v>18</v>
      </c>
      <c r="B5088" s="2" t="s">
        <v>748</v>
      </c>
      <c r="C5088" s="2" t="s">
        <v>747</v>
      </c>
      <c r="D5088" s="2" t="s">
        <v>749</v>
      </c>
      <c r="E5088" s="4">
        <v>201</v>
      </c>
      <c r="F5088" s="4">
        <v>431034</v>
      </c>
      <c r="G5088" s="4">
        <v>43103</v>
      </c>
      <c r="H5088" s="4">
        <v>474137</v>
      </c>
    </row>
    <row r="5089" spans="1:8" ht="15.75">
      <c r="A5089" s="3" t="s">
        <v>18</v>
      </c>
      <c r="B5089" s="2" t="s">
        <v>760</v>
      </c>
      <c r="C5089" s="2" t="s">
        <v>759</v>
      </c>
      <c r="D5089" s="2" t="s">
        <v>761</v>
      </c>
      <c r="E5089" s="4">
        <v>2</v>
      </c>
      <c r="F5089" s="4">
        <v>3600</v>
      </c>
      <c r="G5089" s="4">
        <v>360</v>
      </c>
      <c r="H5089" s="4">
        <v>3960</v>
      </c>
    </row>
    <row r="5090" spans="1:8" ht="15.75">
      <c r="A5090" s="3" t="s">
        <v>18</v>
      </c>
      <c r="B5090" s="2" t="s">
        <v>771</v>
      </c>
      <c r="C5090" s="2" t="s">
        <v>770</v>
      </c>
      <c r="D5090" s="2" t="s">
        <v>772</v>
      </c>
      <c r="E5090" s="4">
        <v>175</v>
      </c>
      <c r="F5090" s="4">
        <v>1202600</v>
      </c>
      <c r="G5090" s="4">
        <v>120260</v>
      </c>
      <c r="H5090" s="4">
        <v>1322860</v>
      </c>
    </row>
    <row r="5091" spans="1:8" ht="15.75">
      <c r="A5091" s="3" t="s">
        <v>18</v>
      </c>
      <c r="B5091" s="2" t="s">
        <v>774</v>
      </c>
      <c r="C5091" s="2" t="s">
        <v>773</v>
      </c>
      <c r="D5091" s="2" t="s">
        <v>775</v>
      </c>
      <c r="E5091" s="4">
        <v>323</v>
      </c>
      <c r="F5091" s="4">
        <v>865802</v>
      </c>
      <c r="G5091" s="4">
        <v>86580</v>
      </c>
      <c r="H5091" s="4">
        <v>952382</v>
      </c>
    </row>
    <row r="5092" spans="1:8" ht="15.75">
      <c r="A5092" s="3" t="s">
        <v>18</v>
      </c>
      <c r="B5092" s="2" t="s">
        <v>779</v>
      </c>
      <c r="C5092" s="2" t="s">
        <v>778</v>
      </c>
      <c r="D5092" s="2" t="s">
        <v>780</v>
      </c>
      <c r="E5092" s="4">
        <v>50</v>
      </c>
      <c r="F5092" s="4">
        <v>327900</v>
      </c>
      <c r="G5092" s="4">
        <v>32790</v>
      </c>
      <c r="H5092" s="4">
        <v>360690</v>
      </c>
    </row>
    <row r="5093" spans="1:8" ht="15.75">
      <c r="A5093" s="3" t="s">
        <v>18</v>
      </c>
      <c r="B5093" s="2" t="s">
        <v>790</v>
      </c>
      <c r="C5093" s="2" t="s">
        <v>789</v>
      </c>
      <c r="D5093" s="2" t="s">
        <v>791</v>
      </c>
      <c r="E5093" s="4">
        <v>212</v>
      </c>
      <c r="F5093" s="4">
        <v>280200</v>
      </c>
      <c r="G5093" s="4">
        <v>28020</v>
      </c>
      <c r="H5093" s="4">
        <v>308220</v>
      </c>
    </row>
    <row r="5094" spans="1:8" ht="15.75">
      <c r="A5094" s="3" t="s">
        <v>18</v>
      </c>
      <c r="B5094" s="2" t="s">
        <v>800</v>
      </c>
      <c r="C5094" s="2" t="s">
        <v>799</v>
      </c>
      <c r="D5094" s="2" t="s">
        <v>801</v>
      </c>
      <c r="E5094" s="4">
        <v>45</v>
      </c>
      <c r="F5094" s="4">
        <v>354960</v>
      </c>
      <c r="G5094" s="4">
        <v>35496</v>
      </c>
      <c r="H5094" s="4">
        <v>390456</v>
      </c>
    </row>
    <row r="5095" spans="1:8" ht="15.75">
      <c r="A5095" s="3" t="s">
        <v>18</v>
      </c>
      <c r="B5095" s="2" t="s">
        <v>803</v>
      </c>
      <c r="C5095" s="2" t="s">
        <v>802</v>
      </c>
      <c r="D5095" s="2" t="s">
        <v>804</v>
      </c>
      <c r="E5095" s="4">
        <v>1</v>
      </c>
      <c r="F5095" s="4">
        <v>4800</v>
      </c>
      <c r="G5095" s="4">
        <v>480</v>
      </c>
      <c r="H5095" s="4">
        <v>5280</v>
      </c>
    </row>
    <row r="5096" spans="1:8" ht="15.75">
      <c r="A5096" s="3" t="s">
        <v>18</v>
      </c>
      <c r="B5096" s="2" t="s">
        <v>814</v>
      </c>
      <c r="C5096" s="2" t="s">
        <v>813</v>
      </c>
      <c r="D5096" s="2" t="s">
        <v>815</v>
      </c>
      <c r="E5096" s="4">
        <v>551</v>
      </c>
      <c r="F5096" s="4">
        <v>796500</v>
      </c>
      <c r="G5096" s="4">
        <v>79650</v>
      </c>
      <c r="H5096" s="4">
        <v>876150</v>
      </c>
    </row>
    <row r="5097" spans="1:8" ht="15.75">
      <c r="A5097" s="3" t="s">
        <v>18</v>
      </c>
      <c r="B5097" s="2" t="s">
        <v>817</v>
      </c>
      <c r="C5097" s="2" t="s">
        <v>816</v>
      </c>
      <c r="D5097" s="2" t="s">
        <v>818</v>
      </c>
      <c r="E5097" s="4">
        <v>30</v>
      </c>
      <c r="F5097" s="4">
        <v>37620</v>
      </c>
      <c r="G5097" s="4">
        <v>3762</v>
      </c>
      <c r="H5097" s="4">
        <v>41382</v>
      </c>
    </row>
    <row r="5098" spans="1:8" ht="15.75">
      <c r="A5098" s="3" t="s">
        <v>18</v>
      </c>
      <c r="B5098" s="2" t="s">
        <v>820</v>
      </c>
      <c r="C5098" s="2" t="s">
        <v>819</v>
      </c>
      <c r="D5098" s="2" t="s">
        <v>821</v>
      </c>
      <c r="E5098" s="4">
        <v>20</v>
      </c>
      <c r="F5098" s="4">
        <v>86000</v>
      </c>
      <c r="G5098" s="4">
        <v>8600</v>
      </c>
      <c r="H5098" s="4">
        <v>94600</v>
      </c>
    </row>
    <row r="5099" spans="1:8" ht="15.75">
      <c r="A5099" s="3" t="s">
        <v>18</v>
      </c>
      <c r="B5099" s="2" t="s">
        <v>823</v>
      </c>
      <c r="C5099" s="2" t="s">
        <v>822</v>
      </c>
      <c r="D5099" s="2" t="s">
        <v>824</v>
      </c>
      <c r="E5099" s="4">
        <v>3750</v>
      </c>
      <c r="F5099" s="4">
        <v>5227500</v>
      </c>
      <c r="G5099" s="4">
        <v>522751</v>
      </c>
      <c r="H5099" s="4">
        <v>5750251</v>
      </c>
    </row>
    <row r="5100" spans="1:8" ht="15.75">
      <c r="A5100" s="3" t="s">
        <v>18</v>
      </c>
      <c r="B5100" s="2" t="s">
        <v>829</v>
      </c>
      <c r="C5100" s="2" t="s">
        <v>828</v>
      </c>
      <c r="D5100" s="2" t="s">
        <v>830</v>
      </c>
      <c r="E5100" s="4">
        <v>1</v>
      </c>
      <c r="F5100" s="4">
        <v>6300</v>
      </c>
      <c r="G5100" s="4">
        <v>630</v>
      </c>
      <c r="H5100" s="4">
        <v>6930</v>
      </c>
    </row>
    <row r="5101" spans="1:8" ht="15.75">
      <c r="A5101" s="3" t="s">
        <v>18</v>
      </c>
      <c r="B5101" s="2" t="s">
        <v>855</v>
      </c>
      <c r="C5101" s="2" t="s">
        <v>854</v>
      </c>
      <c r="D5101" s="2" t="s">
        <v>856</v>
      </c>
      <c r="E5101" s="4">
        <v>50</v>
      </c>
      <c r="F5101" s="4">
        <v>187750</v>
      </c>
      <c r="G5101" s="4">
        <v>18775</v>
      </c>
      <c r="H5101" s="4">
        <v>206525</v>
      </c>
    </row>
    <row r="5102" spans="1:8" ht="15.75">
      <c r="A5102" s="3" t="s">
        <v>18</v>
      </c>
      <c r="B5102" s="2" t="s">
        <v>858</v>
      </c>
      <c r="C5102" s="2" t="s">
        <v>857</v>
      </c>
      <c r="D5102" s="2" t="s">
        <v>859</v>
      </c>
      <c r="E5102" s="4">
        <v>310</v>
      </c>
      <c r="F5102" s="4">
        <v>458500</v>
      </c>
      <c r="G5102" s="4">
        <v>45850</v>
      </c>
      <c r="H5102" s="4">
        <v>504350</v>
      </c>
    </row>
    <row r="5103" spans="1:8" ht="15.75">
      <c r="A5103" s="3" t="s">
        <v>18</v>
      </c>
      <c r="B5103" s="2" t="s">
        <v>883</v>
      </c>
      <c r="C5103" s="2" t="s">
        <v>882</v>
      </c>
      <c r="D5103" s="2" t="s">
        <v>884</v>
      </c>
      <c r="E5103" s="4">
        <v>10</v>
      </c>
      <c r="F5103" s="4">
        <v>202180</v>
      </c>
      <c r="G5103" s="4">
        <v>20218</v>
      </c>
      <c r="H5103" s="4">
        <v>222398</v>
      </c>
    </row>
    <row r="5104" spans="1:8" ht="15.75">
      <c r="A5104" s="3" t="s">
        <v>18</v>
      </c>
      <c r="B5104" s="2" t="s">
        <v>889</v>
      </c>
      <c r="C5104" s="2" t="s">
        <v>888</v>
      </c>
      <c r="D5104" s="2" t="s">
        <v>890</v>
      </c>
      <c r="E5104" s="4">
        <v>40</v>
      </c>
      <c r="F5104" s="4">
        <v>597720</v>
      </c>
      <c r="G5104" s="4">
        <v>59772</v>
      </c>
      <c r="H5104" s="4">
        <v>657492</v>
      </c>
    </row>
    <row r="5105" spans="1:8" ht="15.75">
      <c r="A5105" s="3" t="s">
        <v>18</v>
      </c>
      <c r="B5105" s="2" t="s">
        <v>891</v>
      </c>
      <c r="C5105" s="2" t="s">
        <v>882</v>
      </c>
      <c r="D5105" s="2" t="s">
        <v>884</v>
      </c>
      <c r="E5105" s="4">
        <v>10</v>
      </c>
      <c r="F5105" s="4">
        <v>202180</v>
      </c>
      <c r="G5105" s="4">
        <v>20218</v>
      </c>
      <c r="H5105" s="4">
        <v>222398</v>
      </c>
    </row>
    <row r="5106" spans="1:8" ht="15.75">
      <c r="A5106" s="3" t="s">
        <v>18</v>
      </c>
      <c r="B5106" s="2" t="s">
        <v>895</v>
      </c>
      <c r="C5106" s="2" t="s">
        <v>894</v>
      </c>
      <c r="D5106" s="2" t="s">
        <v>884</v>
      </c>
      <c r="E5106" s="4">
        <v>10</v>
      </c>
      <c r="F5106" s="4">
        <v>226390</v>
      </c>
      <c r="G5106" s="4">
        <v>22639</v>
      </c>
      <c r="H5106" s="4">
        <v>249029</v>
      </c>
    </row>
    <row r="5107" spans="1:8" ht="15.75">
      <c r="A5107" s="3" t="s">
        <v>18</v>
      </c>
      <c r="B5107" s="2" t="s">
        <v>902</v>
      </c>
      <c r="C5107" s="2" t="s">
        <v>901</v>
      </c>
      <c r="D5107" s="2" t="s">
        <v>890</v>
      </c>
      <c r="E5107" s="4">
        <v>10</v>
      </c>
      <c r="F5107" s="4">
        <v>172770</v>
      </c>
      <c r="G5107" s="4">
        <v>17277</v>
      </c>
      <c r="H5107" s="4">
        <v>190047</v>
      </c>
    </row>
    <row r="5108" spans="1:8" ht="15.75">
      <c r="A5108" s="3" t="s">
        <v>18</v>
      </c>
      <c r="B5108" s="2" t="s">
        <v>927</v>
      </c>
      <c r="C5108" s="2" t="s">
        <v>926</v>
      </c>
      <c r="D5108" s="2" t="s">
        <v>928</v>
      </c>
      <c r="E5108" s="4">
        <v>5</v>
      </c>
      <c r="F5108" s="4">
        <v>11000</v>
      </c>
      <c r="G5108" s="4">
        <v>1100</v>
      </c>
      <c r="H5108" s="4">
        <v>12100</v>
      </c>
    </row>
    <row r="5109" spans="1:8" ht="15.75">
      <c r="A5109" s="3" t="s">
        <v>18</v>
      </c>
      <c r="B5109" s="2" t="s">
        <v>930</v>
      </c>
      <c r="C5109" s="2" t="s">
        <v>929</v>
      </c>
      <c r="D5109" s="2"/>
      <c r="E5109" s="4">
        <v>10</v>
      </c>
      <c r="F5109" s="4">
        <v>145250</v>
      </c>
      <c r="G5109" s="4">
        <v>14525</v>
      </c>
      <c r="H5109" s="4">
        <v>159775</v>
      </c>
    </row>
    <row r="5110" spans="1:8" ht="15.75">
      <c r="A5110" s="3" t="s">
        <v>18</v>
      </c>
      <c r="B5110" s="2" t="s">
        <v>944</v>
      </c>
      <c r="C5110" s="2" t="s">
        <v>943</v>
      </c>
      <c r="D5110" s="2"/>
      <c r="E5110" s="4">
        <v>12</v>
      </c>
      <c r="F5110" s="4">
        <v>94800</v>
      </c>
      <c r="G5110" s="4">
        <v>9480</v>
      </c>
      <c r="H5110" s="4">
        <v>104280</v>
      </c>
    </row>
    <row r="5111" spans="1:8" ht="15.75">
      <c r="A5111" s="3" t="s">
        <v>18</v>
      </c>
      <c r="B5111" s="2" t="s">
        <v>966</v>
      </c>
      <c r="C5111" s="2" t="s">
        <v>770</v>
      </c>
      <c r="D5111" s="2" t="s">
        <v>967</v>
      </c>
      <c r="E5111" s="4">
        <v>150</v>
      </c>
      <c r="F5111" s="4">
        <v>806550</v>
      </c>
      <c r="G5111" s="4">
        <v>80655</v>
      </c>
      <c r="H5111" s="4">
        <v>887205</v>
      </c>
    </row>
    <row r="5112" spans="1:8" ht="15.75">
      <c r="A5112" s="3" t="s">
        <v>18</v>
      </c>
      <c r="B5112" s="2" t="s">
        <v>968</v>
      </c>
      <c r="C5112" s="2" t="s">
        <v>778</v>
      </c>
      <c r="D5112" s="2" t="s">
        <v>969</v>
      </c>
      <c r="E5112" s="4">
        <v>20</v>
      </c>
      <c r="F5112" s="4">
        <v>123060</v>
      </c>
      <c r="G5112" s="4">
        <v>12306</v>
      </c>
      <c r="H5112" s="4">
        <v>135366</v>
      </c>
    </row>
    <row r="5113" spans="1:8" ht="15.75">
      <c r="A5113" s="3" t="s">
        <v>18</v>
      </c>
      <c r="B5113" s="2" t="s">
        <v>970</v>
      </c>
      <c r="C5113" s="2" t="s">
        <v>733</v>
      </c>
      <c r="D5113" s="2" t="s">
        <v>971</v>
      </c>
      <c r="E5113" s="4">
        <v>180</v>
      </c>
      <c r="F5113" s="4">
        <v>680940</v>
      </c>
      <c r="G5113" s="4">
        <v>68094</v>
      </c>
      <c r="H5113" s="4">
        <v>749034</v>
      </c>
    </row>
    <row r="5114" spans="1:8" ht="15.75">
      <c r="A5114" s="3" t="s">
        <v>18</v>
      </c>
      <c r="B5114" s="2" t="s">
        <v>972</v>
      </c>
      <c r="C5114" s="2" t="s">
        <v>744</v>
      </c>
      <c r="D5114" s="2" t="s">
        <v>973</v>
      </c>
      <c r="E5114" s="4">
        <v>23</v>
      </c>
      <c r="F5114" s="4">
        <v>105547</v>
      </c>
      <c r="G5114" s="4">
        <v>10555</v>
      </c>
      <c r="H5114" s="4">
        <v>116102</v>
      </c>
    </row>
    <row r="5115" spans="1:8" ht="15.75">
      <c r="A5115" s="3" t="s">
        <v>18</v>
      </c>
      <c r="B5115" s="2" t="s">
        <v>974</v>
      </c>
      <c r="C5115" s="2" t="s">
        <v>773</v>
      </c>
      <c r="D5115" s="2" t="s">
        <v>975</v>
      </c>
      <c r="E5115" s="4">
        <v>4</v>
      </c>
      <c r="F5115" s="4">
        <v>10076</v>
      </c>
      <c r="G5115" s="4">
        <v>1008</v>
      </c>
      <c r="H5115" s="4">
        <v>11084</v>
      </c>
    </row>
    <row r="5116" spans="1:8" ht="15.75">
      <c r="A5116" s="3" t="s">
        <v>18</v>
      </c>
      <c r="B5116" s="2" t="s">
        <v>982</v>
      </c>
      <c r="C5116" s="2" t="s">
        <v>778</v>
      </c>
      <c r="D5116" s="2" t="s">
        <v>983</v>
      </c>
      <c r="E5116" s="4">
        <v>30</v>
      </c>
      <c r="F5116" s="4">
        <v>184590</v>
      </c>
      <c r="G5116" s="4">
        <v>18459</v>
      </c>
      <c r="H5116" s="4">
        <v>203049</v>
      </c>
    </row>
    <row r="5117" spans="1:8" ht="15.75">
      <c r="A5117" s="3" t="s">
        <v>18</v>
      </c>
      <c r="B5117" s="2" t="s">
        <v>1000</v>
      </c>
      <c r="C5117" s="2" t="s">
        <v>799</v>
      </c>
      <c r="D5117" s="2" t="s">
        <v>1001</v>
      </c>
      <c r="E5117" s="4">
        <v>30</v>
      </c>
      <c r="F5117" s="4">
        <v>192270</v>
      </c>
      <c r="G5117" s="4">
        <v>19227</v>
      </c>
      <c r="H5117" s="4">
        <v>211497</v>
      </c>
    </row>
    <row r="5118" spans="1:8" ht="15.75">
      <c r="A5118" s="3" t="s">
        <v>18</v>
      </c>
      <c r="B5118" s="2" t="s">
        <v>1050</v>
      </c>
      <c r="C5118" s="2" t="s">
        <v>1049</v>
      </c>
      <c r="D5118" s="2"/>
      <c r="E5118" s="4">
        <v>10</v>
      </c>
      <c r="F5118" s="4">
        <v>162250</v>
      </c>
      <c r="G5118" s="4">
        <v>16225</v>
      </c>
      <c r="H5118" s="4">
        <v>178475</v>
      </c>
    </row>
    <row r="5119" spans="1:8" ht="15.75">
      <c r="A5119" s="3" t="s">
        <v>18</v>
      </c>
      <c r="B5119" s="2" t="s">
        <v>1054</v>
      </c>
      <c r="C5119" s="2" t="s">
        <v>1053</v>
      </c>
      <c r="D5119" s="2"/>
      <c r="E5119" s="4">
        <v>200</v>
      </c>
      <c r="F5119" s="4">
        <v>420000</v>
      </c>
      <c r="G5119" s="4">
        <v>42000</v>
      </c>
      <c r="H5119" s="4">
        <v>462000</v>
      </c>
    </row>
    <row r="5120" spans="1:8" ht="15.75">
      <c r="A5120" s="3" t="s">
        <v>18</v>
      </c>
      <c r="B5120" s="2" t="s">
        <v>1073</v>
      </c>
      <c r="C5120" s="2" t="s">
        <v>789</v>
      </c>
      <c r="D5120" s="2" t="s">
        <v>1074</v>
      </c>
      <c r="E5120" s="4">
        <v>1000</v>
      </c>
      <c r="F5120" s="4">
        <v>1222000</v>
      </c>
      <c r="G5120" s="4">
        <v>122200</v>
      </c>
      <c r="H5120" s="4">
        <v>1344200</v>
      </c>
    </row>
    <row r="5121" spans="1:8" ht="15.75">
      <c r="A5121" s="3" t="s">
        <v>18</v>
      </c>
      <c r="B5121" s="2" t="s">
        <v>1075</v>
      </c>
      <c r="C5121" s="2" t="s">
        <v>822</v>
      </c>
      <c r="D5121" s="2" t="s">
        <v>1076</v>
      </c>
      <c r="E5121" s="4">
        <v>2700</v>
      </c>
      <c r="F5121" s="4">
        <v>3528900</v>
      </c>
      <c r="G5121" s="4">
        <v>352890</v>
      </c>
      <c r="H5121" s="4">
        <v>3881790</v>
      </c>
    </row>
    <row r="5122" spans="1:8" ht="15.75">
      <c r="A5122" s="3" t="s">
        <v>18</v>
      </c>
      <c r="B5122" s="2" t="s">
        <v>1088</v>
      </c>
      <c r="C5122" s="2" t="s">
        <v>819</v>
      </c>
      <c r="D5122" s="2" t="s">
        <v>1089</v>
      </c>
      <c r="E5122" s="4">
        <v>60</v>
      </c>
      <c r="F5122" s="4">
        <v>144060</v>
      </c>
      <c r="G5122" s="4">
        <v>14406</v>
      </c>
      <c r="H5122" s="4">
        <v>158466</v>
      </c>
    </row>
    <row r="5123" spans="1:8" ht="15.75">
      <c r="A5123" s="3" t="s">
        <v>18</v>
      </c>
      <c r="B5123" s="2" t="s">
        <v>1130</v>
      </c>
      <c r="C5123" s="2" t="s">
        <v>524</v>
      </c>
      <c r="D5123" s="2" t="s">
        <v>1131</v>
      </c>
      <c r="E5123" s="4">
        <v>12</v>
      </c>
      <c r="F5123" s="4">
        <v>60144</v>
      </c>
      <c r="G5123" s="4">
        <v>6014</v>
      </c>
      <c r="H5123" s="4">
        <v>66158</v>
      </c>
    </row>
    <row r="5124" spans="1:8" ht="15.75">
      <c r="A5124" s="3" t="s">
        <v>18</v>
      </c>
      <c r="B5124" s="2" t="s">
        <v>1136</v>
      </c>
      <c r="C5124" s="2" t="s">
        <v>640</v>
      </c>
      <c r="D5124" s="2" t="s">
        <v>1137</v>
      </c>
      <c r="E5124" s="4">
        <v>9</v>
      </c>
      <c r="F5124" s="4">
        <v>25560</v>
      </c>
      <c r="G5124" s="4">
        <v>2556</v>
      </c>
      <c r="H5124" s="4">
        <v>28116</v>
      </c>
    </row>
    <row r="5125" spans="1:8" ht="15.75">
      <c r="A5125" s="3" t="s">
        <v>18</v>
      </c>
      <c r="B5125" s="2" t="s">
        <v>1165</v>
      </c>
      <c r="C5125" s="2" t="s">
        <v>557</v>
      </c>
      <c r="D5125" s="2" t="s">
        <v>1166</v>
      </c>
      <c r="E5125" s="4">
        <v>3</v>
      </c>
      <c r="F5125" s="4">
        <v>22107</v>
      </c>
      <c r="G5125" s="4">
        <v>2211</v>
      </c>
      <c r="H5125" s="4">
        <v>24318</v>
      </c>
    </row>
    <row r="5126" spans="1:8" ht="15.75">
      <c r="A5126" s="3" t="s">
        <v>18</v>
      </c>
      <c r="B5126" s="2" t="s">
        <v>1180</v>
      </c>
      <c r="C5126" s="2" t="s">
        <v>514</v>
      </c>
      <c r="D5126" s="2" t="s">
        <v>414</v>
      </c>
      <c r="E5126" s="4">
        <v>20</v>
      </c>
      <c r="F5126" s="4">
        <v>90160</v>
      </c>
      <c r="G5126" s="4">
        <v>9016</v>
      </c>
      <c r="H5126" s="4">
        <v>99176</v>
      </c>
    </row>
    <row r="5127" spans="1:8" ht="15.75">
      <c r="A5127" s="3" t="s">
        <v>18</v>
      </c>
      <c r="B5127" s="2" t="s">
        <v>1183</v>
      </c>
      <c r="C5127" s="2" t="s">
        <v>548</v>
      </c>
      <c r="D5127" s="2" t="s">
        <v>414</v>
      </c>
      <c r="E5127" s="4">
        <v>20</v>
      </c>
      <c r="F5127" s="4">
        <v>63320</v>
      </c>
      <c r="G5127" s="4">
        <v>6332</v>
      </c>
      <c r="H5127" s="4">
        <v>69652</v>
      </c>
    </row>
    <row r="5128" spans="1:8" ht="15.75">
      <c r="A5128" s="3" t="s">
        <v>18</v>
      </c>
      <c r="B5128" s="2" t="s">
        <v>1248</v>
      </c>
      <c r="C5128" s="2" t="s">
        <v>1247</v>
      </c>
      <c r="D5128" s="2" t="s">
        <v>1249</v>
      </c>
      <c r="E5128" s="4">
        <v>1</v>
      </c>
      <c r="F5128" s="4">
        <v>3962</v>
      </c>
      <c r="G5128" s="4">
        <v>396</v>
      </c>
      <c r="H5128" s="4">
        <v>4358</v>
      </c>
    </row>
    <row r="5129" spans="1:8" ht="15.75">
      <c r="A5129" s="3" t="s">
        <v>18</v>
      </c>
      <c r="B5129" s="2" t="s">
        <v>1254</v>
      </c>
      <c r="C5129" s="2" t="s">
        <v>566</v>
      </c>
      <c r="D5129" s="2" t="s">
        <v>1166</v>
      </c>
      <c r="E5129" s="4">
        <v>4</v>
      </c>
      <c r="F5129" s="4">
        <v>32312</v>
      </c>
      <c r="G5129" s="4">
        <v>3231</v>
      </c>
      <c r="H5129" s="4">
        <v>35543</v>
      </c>
    </row>
    <row r="5130" spans="1:8" ht="15.75">
      <c r="A5130" s="3" t="s">
        <v>18</v>
      </c>
      <c r="B5130" s="2" t="s">
        <v>1255</v>
      </c>
      <c r="C5130" s="2" t="s">
        <v>572</v>
      </c>
      <c r="D5130" s="2" t="s">
        <v>1166</v>
      </c>
      <c r="E5130" s="4">
        <v>4</v>
      </c>
      <c r="F5130" s="4">
        <v>41704</v>
      </c>
      <c r="G5130" s="4">
        <v>4170</v>
      </c>
      <c r="H5130" s="4">
        <v>45874</v>
      </c>
    </row>
    <row r="5131" spans="1:8" ht="15.75">
      <c r="A5131" s="3" t="s">
        <v>18</v>
      </c>
      <c r="B5131" s="2" t="s">
        <v>1256</v>
      </c>
      <c r="C5131" s="2" t="s">
        <v>530</v>
      </c>
      <c r="D5131" s="2" t="s">
        <v>414</v>
      </c>
      <c r="E5131" s="4">
        <v>20</v>
      </c>
      <c r="F5131" s="4">
        <v>59940</v>
      </c>
      <c r="G5131" s="4">
        <v>5994</v>
      </c>
      <c r="H5131" s="4">
        <v>65934</v>
      </c>
    </row>
    <row r="5132" spans="1:8" ht="15.75">
      <c r="A5132" s="3" t="s">
        <v>18</v>
      </c>
      <c r="B5132" s="2" t="s">
        <v>1284</v>
      </c>
      <c r="C5132" s="2" t="s">
        <v>1283</v>
      </c>
      <c r="D5132" s="2" t="s">
        <v>1285</v>
      </c>
      <c r="E5132" s="4">
        <v>195</v>
      </c>
      <c r="F5132" s="4">
        <v>574500</v>
      </c>
      <c r="G5132" s="4">
        <v>57450</v>
      </c>
      <c r="H5132" s="4">
        <v>631950</v>
      </c>
    </row>
    <row r="5133" spans="1:8" ht="15.75">
      <c r="A5133" s="3" t="s">
        <v>18</v>
      </c>
      <c r="B5133" s="2" t="s">
        <v>1289</v>
      </c>
      <c r="C5133" s="2" t="s">
        <v>1288</v>
      </c>
      <c r="D5133" s="2"/>
      <c r="E5133" s="4">
        <v>15</v>
      </c>
      <c r="F5133" s="4">
        <v>61500</v>
      </c>
      <c r="G5133" s="4">
        <v>6150</v>
      </c>
      <c r="H5133" s="4">
        <v>67650</v>
      </c>
    </row>
    <row r="5134" spans="1:8" ht="15.75">
      <c r="A5134" s="3" t="s">
        <v>18</v>
      </c>
      <c r="B5134" s="2" t="s">
        <v>1293</v>
      </c>
      <c r="C5134" s="2" t="s">
        <v>1292</v>
      </c>
      <c r="D5134" s="2" t="s">
        <v>1294</v>
      </c>
      <c r="E5134" s="4">
        <v>230</v>
      </c>
      <c r="F5134" s="4">
        <v>655500</v>
      </c>
      <c r="G5134" s="4">
        <v>65550</v>
      </c>
      <c r="H5134" s="4">
        <v>721050</v>
      </c>
    </row>
    <row r="5135" spans="1:8" ht="15.75">
      <c r="A5135" s="3" t="s">
        <v>18</v>
      </c>
      <c r="B5135" s="2" t="s">
        <v>1307</v>
      </c>
      <c r="C5135" s="2" t="s">
        <v>1306</v>
      </c>
      <c r="D5135" s="2" t="s">
        <v>1308</v>
      </c>
      <c r="E5135" s="4">
        <v>625</v>
      </c>
      <c r="F5135" s="4">
        <v>2531250</v>
      </c>
      <c r="G5135" s="4">
        <v>253125</v>
      </c>
      <c r="H5135" s="4">
        <v>2784375</v>
      </c>
    </row>
    <row r="5136" spans="1:8" ht="15.75">
      <c r="A5136" s="3" t="s">
        <v>18</v>
      </c>
      <c r="B5136" s="2" t="s">
        <v>1312</v>
      </c>
      <c r="C5136" s="2" t="s">
        <v>1311</v>
      </c>
      <c r="D5136" s="2"/>
      <c r="E5136" s="4">
        <v>35</v>
      </c>
      <c r="F5136" s="4">
        <v>141750</v>
      </c>
      <c r="G5136" s="4">
        <v>14175</v>
      </c>
      <c r="H5136" s="4">
        <v>155925</v>
      </c>
    </row>
    <row r="5137" spans="1:8" ht="15.75">
      <c r="A5137" s="3" t="s">
        <v>18</v>
      </c>
      <c r="B5137" s="2" t="s">
        <v>1318</v>
      </c>
      <c r="C5137" s="2" t="s">
        <v>1317</v>
      </c>
      <c r="D5137" s="2" t="s">
        <v>1319</v>
      </c>
      <c r="E5137" s="4">
        <v>60</v>
      </c>
      <c r="F5137" s="4">
        <v>247500</v>
      </c>
      <c r="G5137" s="4">
        <v>24750</v>
      </c>
      <c r="H5137" s="4">
        <v>272250</v>
      </c>
    </row>
    <row r="5138" spans="1:8" ht="15.75">
      <c r="A5138" s="3" t="s">
        <v>18</v>
      </c>
      <c r="B5138" s="2" t="s">
        <v>1321</v>
      </c>
      <c r="C5138" s="2" t="s">
        <v>1320</v>
      </c>
      <c r="D5138" s="2" t="s">
        <v>1322</v>
      </c>
      <c r="E5138" s="4">
        <v>20</v>
      </c>
      <c r="F5138" s="4">
        <v>81000</v>
      </c>
      <c r="G5138" s="4">
        <v>8100</v>
      </c>
      <c r="H5138" s="4">
        <v>89100</v>
      </c>
    </row>
    <row r="5139" spans="1:8" ht="15.75">
      <c r="A5139" s="3" t="s">
        <v>18</v>
      </c>
      <c r="B5139" s="2" t="s">
        <v>1346</v>
      </c>
      <c r="C5139" s="2" t="s">
        <v>1345</v>
      </c>
      <c r="D5139" s="2" t="s">
        <v>1342</v>
      </c>
      <c r="E5139" s="4">
        <v>20</v>
      </c>
      <c r="F5139" s="4">
        <v>240000</v>
      </c>
      <c r="G5139" s="4">
        <v>24000</v>
      </c>
      <c r="H5139" s="4">
        <v>264000</v>
      </c>
    </row>
    <row r="5140" spans="1:8" ht="15.75">
      <c r="A5140" s="3" t="s">
        <v>18</v>
      </c>
      <c r="B5140" s="2" t="s">
        <v>1351</v>
      </c>
      <c r="C5140" s="2" t="s">
        <v>1350</v>
      </c>
      <c r="D5140" s="2" t="s">
        <v>1352</v>
      </c>
      <c r="E5140" s="4">
        <v>120</v>
      </c>
      <c r="F5140" s="4">
        <v>150000</v>
      </c>
      <c r="G5140" s="4">
        <v>15000</v>
      </c>
      <c r="H5140" s="4">
        <v>165000</v>
      </c>
    </row>
    <row r="5141" spans="1:8" ht="15.75">
      <c r="A5141" s="3" t="s">
        <v>18</v>
      </c>
      <c r="B5141" s="2" t="s">
        <v>1354</v>
      </c>
      <c r="C5141" s="2" t="s">
        <v>1353</v>
      </c>
      <c r="D5141" s="2" t="s">
        <v>1342</v>
      </c>
      <c r="E5141" s="4">
        <v>22</v>
      </c>
      <c r="F5141" s="4">
        <v>242160</v>
      </c>
      <c r="G5141" s="4">
        <v>24216</v>
      </c>
      <c r="H5141" s="4">
        <v>266376</v>
      </c>
    </row>
    <row r="5142" spans="1:8" ht="15.75">
      <c r="A5142" s="3" t="s">
        <v>18</v>
      </c>
      <c r="B5142" s="2" t="s">
        <v>1356</v>
      </c>
      <c r="C5142" s="2" t="s">
        <v>1355</v>
      </c>
      <c r="D5142" s="2" t="s">
        <v>1352</v>
      </c>
      <c r="E5142" s="4">
        <v>220</v>
      </c>
      <c r="F5142" s="4">
        <v>209000</v>
      </c>
      <c r="G5142" s="4">
        <v>20900</v>
      </c>
      <c r="H5142" s="4">
        <v>229900</v>
      </c>
    </row>
    <row r="5143" spans="1:8" ht="15.75">
      <c r="A5143" s="3" t="s">
        <v>18</v>
      </c>
      <c r="B5143" s="2" t="s">
        <v>1358</v>
      </c>
      <c r="C5143" s="2" t="s">
        <v>1357</v>
      </c>
      <c r="D5143" s="2" t="s">
        <v>1359</v>
      </c>
      <c r="E5143" s="4">
        <v>5</v>
      </c>
      <c r="F5143" s="4">
        <v>28500</v>
      </c>
      <c r="G5143" s="4">
        <v>2850</v>
      </c>
      <c r="H5143" s="4">
        <v>31350</v>
      </c>
    </row>
    <row r="5144" spans="1:8" ht="15.75">
      <c r="A5144" s="3" t="s">
        <v>18</v>
      </c>
      <c r="B5144" s="2" t="s">
        <v>1361</v>
      </c>
      <c r="C5144" s="2" t="s">
        <v>1360</v>
      </c>
      <c r="D5144" s="2" t="s">
        <v>1352</v>
      </c>
      <c r="E5144" s="4">
        <v>60</v>
      </c>
      <c r="F5144" s="4">
        <v>60000</v>
      </c>
      <c r="G5144" s="4">
        <v>6000</v>
      </c>
      <c r="H5144" s="4">
        <v>66000</v>
      </c>
    </row>
    <row r="5145" spans="1:8" ht="15.75">
      <c r="A5145" s="3" t="s">
        <v>18</v>
      </c>
      <c r="B5145" s="2" t="s">
        <v>1363</v>
      </c>
      <c r="C5145" s="2" t="s">
        <v>1362</v>
      </c>
      <c r="D5145" s="2" t="s">
        <v>1342</v>
      </c>
      <c r="E5145" s="4">
        <v>50</v>
      </c>
      <c r="F5145" s="4">
        <v>540000</v>
      </c>
      <c r="G5145" s="4">
        <v>54000</v>
      </c>
      <c r="H5145" s="4">
        <v>594000</v>
      </c>
    </row>
    <row r="5146" spans="1:8" ht="15.75">
      <c r="A5146" s="3" t="s">
        <v>18</v>
      </c>
      <c r="B5146" s="2" t="s">
        <v>1365</v>
      </c>
      <c r="C5146" s="2" t="s">
        <v>1364</v>
      </c>
      <c r="D5146" s="2" t="s">
        <v>1352</v>
      </c>
      <c r="E5146" s="4">
        <v>1010</v>
      </c>
      <c r="F5146" s="4">
        <v>909000</v>
      </c>
      <c r="G5146" s="4">
        <v>90900</v>
      </c>
      <c r="H5146" s="4">
        <v>999900</v>
      </c>
    </row>
    <row r="5147" spans="1:8" ht="15.75">
      <c r="A5147" s="3" t="s">
        <v>18</v>
      </c>
      <c r="B5147" s="2" t="s">
        <v>1370</v>
      </c>
      <c r="C5147" s="2" t="s">
        <v>1369</v>
      </c>
      <c r="D5147" s="2" t="s">
        <v>1352</v>
      </c>
      <c r="E5147" s="4">
        <v>281</v>
      </c>
      <c r="F5147" s="4">
        <v>7025000</v>
      </c>
      <c r="G5147" s="4">
        <v>702500</v>
      </c>
      <c r="H5147" s="4">
        <v>7727500</v>
      </c>
    </row>
    <row r="5148" spans="1:8" ht="15.75">
      <c r="A5148" s="3" t="s">
        <v>18</v>
      </c>
      <c r="B5148" s="2" t="s">
        <v>1373</v>
      </c>
      <c r="C5148" s="2" t="s">
        <v>1362</v>
      </c>
      <c r="D5148" s="2" t="s">
        <v>1374</v>
      </c>
      <c r="E5148" s="4">
        <v>50</v>
      </c>
      <c r="F5148" s="4">
        <v>540000</v>
      </c>
      <c r="G5148" s="4">
        <v>54000</v>
      </c>
      <c r="H5148" s="4">
        <v>594000</v>
      </c>
    </row>
    <row r="5149" spans="1:8" ht="15.75">
      <c r="A5149" s="3" t="s">
        <v>18</v>
      </c>
      <c r="B5149" s="2" t="s">
        <v>1382</v>
      </c>
      <c r="C5149" s="2" t="s">
        <v>1381</v>
      </c>
      <c r="D5149" s="2" t="s">
        <v>1352</v>
      </c>
      <c r="E5149" s="4">
        <v>12</v>
      </c>
      <c r="F5149" s="4">
        <v>14400</v>
      </c>
      <c r="G5149" s="4">
        <v>1440</v>
      </c>
      <c r="H5149" s="4">
        <v>15840</v>
      </c>
    </row>
    <row r="5150" spans="1:8" ht="15.75">
      <c r="A5150" s="3" t="s">
        <v>18</v>
      </c>
      <c r="B5150" s="2" t="s">
        <v>1396</v>
      </c>
      <c r="C5150" s="2" t="s">
        <v>1395</v>
      </c>
      <c r="D5150" s="2" t="s">
        <v>1342</v>
      </c>
      <c r="E5150" s="4">
        <v>12</v>
      </c>
      <c r="F5150" s="4">
        <v>128160</v>
      </c>
      <c r="G5150" s="4">
        <v>12816</v>
      </c>
      <c r="H5150" s="4">
        <v>140976</v>
      </c>
    </row>
    <row r="5151" spans="1:8" ht="15.75">
      <c r="A5151" s="3" t="s">
        <v>18</v>
      </c>
      <c r="B5151" s="2" t="s">
        <v>1398</v>
      </c>
      <c r="C5151" s="2" t="s">
        <v>1397</v>
      </c>
      <c r="D5151" s="2" t="s">
        <v>1359</v>
      </c>
      <c r="E5151" s="4">
        <v>8</v>
      </c>
      <c r="F5151" s="4">
        <v>117600</v>
      </c>
      <c r="G5151" s="4">
        <v>11760</v>
      </c>
      <c r="H5151" s="4">
        <v>129360</v>
      </c>
    </row>
    <row r="5152" spans="1:8" ht="15.75">
      <c r="A5152" s="3" t="s">
        <v>18</v>
      </c>
      <c r="B5152" s="2" t="s">
        <v>1400</v>
      </c>
      <c r="C5152" s="2" t="s">
        <v>1399</v>
      </c>
      <c r="D5152" s="2" t="s">
        <v>1368</v>
      </c>
      <c r="E5152" s="4">
        <v>100</v>
      </c>
      <c r="F5152" s="4">
        <v>880000</v>
      </c>
      <c r="G5152" s="4">
        <v>88000</v>
      </c>
      <c r="H5152" s="4">
        <v>968000</v>
      </c>
    </row>
    <row r="5153" spans="1:8" ht="15.75">
      <c r="A5153" s="3" t="s">
        <v>18</v>
      </c>
      <c r="B5153" s="2" t="s">
        <v>1419</v>
      </c>
      <c r="C5153" s="2" t="s">
        <v>1417</v>
      </c>
      <c r="D5153" s="2" t="s">
        <v>73</v>
      </c>
      <c r="E5153" s="4">
        <v>51</v>
      </c>
      <c r="F5153" s="4">
        <v>96900</v>
      </c>
      <c r="G5153" s="4">
        <v>9690</v>
      </c>
      <c r="H5153" s="4">
        <v>106590</v>
      </c>
    </row>
    <row r="5154" spans="1:8" ht="15.75">
      <c r="A5154" s="3" t="s">
        <v>18</v>
      </c>
      <c r="B5154" s="2" t="s">
        <v>1425</v>
      </c>
      <c r="C5154" s="2" t="s">
        <v>1424</v>
      </c>
      <c r="D5154" s="2" t="s">
        <v>102</v>
      </c>
      <c r="E5154" s="4">
        <v>2</v>
      </c>
      <c r="F5154" s="4">
        <v>4600</v>
      </c>
      <c r="G5154" s="4">
        <v>460</v>
      </c>
      <c r="H5154" s="4">
        <v>5060</v>
      </c>
    </row>
    <row r="5155" spans="1:8" ht="15.75">
      <c r="A5155" s="3" t="s">
        <v>18</v>
      </c>
      <c r="B5155" s="2" t="s">
        <v>1431</v>
      </c>
      <c r="C5155" s="2" t="s">
        <v>1426</v>
      </c>
      <c r="D5155" s="2" t="s">
        <v>56</v>
      </c>
      <c r="E5155" s="4">
        <v>140</v>
      </c>
      <c r="F5155" s="4">
        <v>187940</v>
      </c>
      <c r="G5155" s="4">
        <v>18794</v>
      </c>
      <c r="H5155" s="4">
        <v>206734</v>
      </c>
    </row>
    <row r="5156" spans="1:8" ht="15.75">
      <c r="A5156" s="3" t="s">
        <v>18</v>
      </c>
      <c r="B5156" s="2" t="s">
        <v>1450</v>
      </c>
      <c r="C5156" s="2" t="s">
        <v>822</v>
      </c>
      <c r="D5156" s="2" t="s">
        <v>1451</v>
      </c>
      <c r="E5156" s="4">
        <v>300</v>
      </c>
      <c r="F5156" s="4">
        <v>392100</v>
      </c>
      <c r="G5156" s="4">
        <v>39210</v>
      </c>
      <c r="H5156" s="4">
        <v>431310</v>
      </c>
    </row>
    <row r="5157" spans="1:8" ht="15.75">
      <c r="A5157" s="3" t="s">
        <v>18</v>
      </c>
      <c r="B5157" s="2" t="s">
        <v>1464</v>
      </c>
      <c r="C5157" s="2" t="s">
        <v>1463</v>
      </c>
      <c r="D5157" s="2" t="s">
        <v>1465</v>
      </c>
      <c r="E5157" s="4">
        <v>2</v>
      </c>
      <c r="F5157" s="4">
        <v>202200</v>
      </c>
      <c r="G5157" s="4">
        <v>20220</v>
      </c>
      <c r="H5157" s="4">
        <v>222420</v>
      </c>
    </row>
    <row r="5158" spans="1:8" ht="15.75">
      <c r="A5158" s="3" t="s">
        <v>18</v>
      </c>
      <c r="B5158" s="2" t="s">
        <v>1474</v>
      </c>
      <c r="C5158" s="2" t="s">
        <v>1473</v>
      </c>
      <c r="D5158" s="2" t="s">
        <v>1475</v>
      </c>
      <c r="E5158" s="4">
        <v>45523</v>
      </c>
      <c r="F5158" s="4">
        <v>7056065</v>
      </c>
      <c r="G5158" s="4">
        <v>705607</v>
      </c>
      <c r="H5158" s="4">
        <v>7761672</v>
      </c>
    </row>
    <row r="5159" spans="1:8" ht="15.75">
      <c r="A5159" s="3" t="s">
        <v>18</v>
      </c>
      <c r="B5159" s="2" t="s">
        <v>1479</v>
      </c>
      <c r="C5159" s="2" t="s">
        <v>1478</v>
      </c>
      <c r="D5159" s="2" t="s">
        <v>1480</v>
      </c>
      <c r="E5159" s="4">
        <v>215184</v>
      </c>
      <c r="F5159" s="4">
        <v>35294619</v>
      </c>
      <c r="G5159" s="4">
        <v>3529462</v>
      </c>
      <c r="H5159" s="4">
        <v>38824081</v>
      </c>
    </row>
    <row r="5160" spans="1:8" ht="15.75">
      <c r="A5160" s="3" t="s">
        <v>18</v>
      </c>
      <c r="B5160" s="2" t="s">
        <v>1481</v>
      </c>
      <c r="C5160" s="2" t="s">
        <v>1478</v>
      </c>
      <c r="D5160" s="2" t="s">
        <v>1477</v>
      </c>
      <c r="E5160" s="4">
        <v>200000</v>
      </c>
      <c r="F5160" s="4">
        <v>22000000</v>
      </c>
      <c r="G5160" s="4">
        <v>2200000</v>
      </c>
      <c r="H5160" s="4">
        <v>24200000</v>
      </c>
    </row>
    <row r="5161" spans="1:8" ht="15.75">
      <c r="A5161" s="3" t="s">
        <v>18</v>
      </c>
      <c r="B5161" s="2" t="s">
        <v>1504</v>
      </c>
      <c r="C5161" s="2" t="s">
        <v>1503</v>
      </c>
      <c r="D5161" s="2" t="s">
        <v>1505</v>
      </c>
      <c r="E5161" s="4">
        <v>500</v>
      </c>
      <c r="F5161" s="4">
        <v>425000</v>
      </c>
      <c r="G5161" s="4">
        <v>42500</v>
      </c>
      <c r="H5161" s="4">
        <v>467500</v>
      </c>
    </row>
    <row r="5162" spans="1:8" ht="15.75">
      <c r="A5162" s="3" t="s">
        <v>18</v>
      </c>
      <c r="B5162" s="2" t="s">
        <v>1513</v>
      </c>
      <c r="C5162" s="2" t="s">
        <v>1512</v>
      </c>
      <c r="D5162" s="2" t="s">
        <v>1514</v>
      </c>
      <c r="E5162" s="4">
        <v>1000</v>
      </c>
      <c r="F5162" s="4">
        <v>56000</v>
      </c>
      <c r="G5162" s="4">
        <v>5600</v>
      </c>
      <c r="H5162" s="4">
        <v>61600</v>
      </c>
    </row>
    <row r="5163" spans="1:8" ht="15.75">
      <c r="A5163" s="3" t="s">
        <v>18</v>
      </c>
      <c r="B5163" s="2" t="s">
        <v>1524</v>
      </c>
      <c r="C5163" s="2" t="s">
        <v>1523</v>
      </c>
      <c r="D5163" s="2" t="s">
        <v>1525</v>
      </c>
      <c r="E5163" s="4">
        <v>5</v>
      </c>
      <c r="F5163" s="4">
        <v>16160</v>
      </c>
      <c r="G5163" s="4">
        <v>1616</v>
      </c>
      <c r="H5163" s="4">
        <v>17776</v>
      </c>
    </row>
    <row r="5164" spans="1:8" ht="15.75">
      <c r="A5164" s="3" t="s">
        <v>18</v>
      </c>
      <c r="B5164" s="2" t="s">
        <v>1529</v>
      </c>
      <c r="C5164" s="2" t="s">
        <v>1528</v>
      </c>
      <c r="D5164" s="2" t="s">
        <v>1530</v>
      </c>
      <c r="E5164" s="4">
        <v>27000</v>
      </c>
      <c r="F5164" s="4">
        <v>72630000</v>
      </c>
      <c r="G5164" s="4">
        <v>7263000</v>
      </c>
      <c r="H5164" s="4">
        <v>79893000</v>
      </c>
    </row>
    <row r="5165" spans="1:8" ht="15.75">
      <c r="A5165" s="3" t="s">
        <v>18</v>
      </c>
      <c r="B5165" s="2" t="s">
        <v>1532</v>
      </c>
      <c r="C5165" s="2" t="s">
        <v>1531</v>
      </c>
      <c r="D5165" s="2" t="s">
        <v>1533</v>
      </c>
      <c r="E5165" s="4">
        <v>270</v>
      </c>
      <c r="F5165" s="4">
        <v>36990000</v>
      </c>
      <c r="G5165" s="4">
        <v>3699000</v>
      </c>
      <c r="H5165" s="4">
        <v>40689000</v>
      </c>
    </row>
    <row r="5166" spans="1:8" ht="15.75">
      <c r="A5166" s="3" t="s">
        <v>18</v>
      </c>
      <c r="B5166" s="2" t="s">
        <v>1550</v>
      </c>
      <c r="C5166" s="2" t="s">
        <v>1549</v>
      </c>
      <c r="D5166" s="2" t="s">
        <v>1551</v>
      </c>
      <c r="E5166" s="4">
        <v>2</v>
      </c>
      <c r="F5166" s="4">
        <v>54000</v>
      </c>
      <c r="G5166" s="4">
        <v>5400</v>
      </c>
      <c r="H5166" s="4">
        <v>59400</v>
      </c>
    </row>
    <row r="5167" spans="1:8" ht="15.75">
      <c r="A5167" s="3" t="s">
        <v>18</v>
      </c>
      <c r="B5167" s="2" t="s">
        <v>1552</v>
      </c>
      <c r="C5167" s="2" t="s">
        <v>1549</v>
      </c>
      <c r="D5167" s="2" t="s">
        <v>1553</v>
      </c>
      <c r="E5167" s="4">
        <v>1</v>
      </c>
      <c r="F5167" s="4">
        <v>32700</v>
      </c>
      <c r="G5167" s="4">
        <v>3270</v>
      </c>
      <c r="H5167" s="4">
        <v>35970</v>
      </c>
    </row>
    <row r="5168" spans="1:8" ht="15.75">
      <c r="A5168" s="3" t="s">
        <v>18</v>
      </c>
      <c r="B5168" s="2" t="s">
        <v>1573</v>
      </c>
      <c r="C5168" s="2" t="s">
        <v>1572</v>
      </c>
      <c r="D5168" s="2" t="s">
        <v>1571</v>
      </c>
      <c r="E5168" s="4">
        <v>91700</v>
      </c>
      <c r="F5168" s="4">
        <v>4545900</v>
      </c>
      <c r="G5168" s="4">
        <v>454590</v>
      </c>
      <c r="H5168" s="4">
        <v>5000490</v>
      </c>
    </row>
    <row r="5169" spans="1:8" ht="15.75">
      <c r="A5169" s="3" t="s">
        <v>18</v>
      </c>
      <c r="B5169" s="2" t="s">
        <v>1575</v>
      </c>
      <c r="C5169" s="2" t="s">
        <v>1574</v>
      </c>
      <c r="D5169" s="2" t="s">
        <v>1571</v>
      </c>
      <c r="E5169" s="4">
        <v>100</v>
      </c>
      <c r="F5169" s="4">
        <v>18000</v>
      </c>
      <c r="G5169" s="4">
        <v>1800</v>
      </c>
      <c r="H5169" s="4">
        <v>19800</v>
      </c>
    </row>
    <row r="5170" spans="1:8" ht="15.75">
      <c r="A5170" s="3" t="s">
        <v>18</v>
      </c>
      <c r="B5170" s="2" t="s">
        <v>1580</v>
      </c>
      <c r="C5170" s="2" t="s">
        <v>1572</v>
      </c>
      <c r="D5170" s="2" t="s">
        <v>1578</v>
      </c>
      <c r="E5170" s="4">
        <v>8000</v>
      </c>
      <c r="F5170" s="4">
        <v>382144</v>
      </c>
      <c r="G5170" s="4">
        <v>38214</v>
      </c>
      <c r="H5170" s="4">
        <v>420358</v>
      </c>
    </row>
    <row r="5171" spans="1:8" ht="15.75">
      <c r="A5171" s="3" t="s">
        <v>18</v>
      </c>
      <c r="B5171" s="2" t="s">
        <v>1585</v>
      </c>
      <c r="C5171" s="2" t="s">
        <v>1572</v>
      </c>
      <c r="D5171" s="2" t="s">
        <v>1584</v>
      </c>
      <c r="E5171" s="4">
        <v>2500</v>
      </c>
      <c r="F5171" s="4">
        <v>130000</v>
      </c>
      <c r="G5171" s="4">
        <v>13000</v>
      </c>
      <c r="H5171" s="4">
        <v>143000</v>
      </c>
    </row>
    <row r="5172" spans="1:8" ht="15.75">
      <c r="A5172" s="3" t="s">
        <v>18</v>
      </c>
      <c r="B5172" s="2" t="s">
        <v>1586</v>
      </c>
      <c r="C5172" s="2" t="s">
        <v>1572</v>
      </c>
      <c r="D5172" s="2" t="s">
        <v>1587</v>
      </c>
      <c r="E5172" s="4">
        <v>5400</v>
      </c>
      <c r="F5172" s="4">
        <v>285120</v>
      </c>
      <c r="G5172" s="4">
        <v>28512</v>
      </c>
      <c r="H5172" s="4">
        <v>313632</v>
      </c>
    </row>
    <row r="5173" spans="1:8" ht="15.75">
      <c r="A5173" s="3" t="s">
        <v>18</v>
      </c>
      <c r="B5173" s="2" t="s">
        <v>1598</v>
      </c>
      <c r="C5173" s="2" t="s">
        <v>1597</v>
      </c>
      <c r="D5173" s="2" t="s">
        <v>1599</v>
      </c>
      <c r="E5173" s="4">
        <v>2</v>
      </c>
      <c r="F5173" s="4">
        <v>122200</v>
      </c>
      <c r="G5173" s="4">
        <v>12220</v>
      </c>
      <c r="H5173" s="4">
        <v>134420</v>
      </c>
    </row>
    <row r="5174" spans="1:8" ht="15.75">
      <c r="A5174" s="3" t="s">
        <v>18</v>
      </c>
      <c r="B5174" s="2" t="s">
        <v>1601</v>
      </c>
      <c r="C5174" s="2" t="s">
        <v>1600</v>
      </c>
      <c r="D5174" s="2" t="s">
        <v>1602</v>
      </c>
      <c r="E5174" s="4">
        <v>2</v>
      </c>
      <c r="F5174" s="4">
        <v>2500000</v>
      </c>
      <c r="G5174" s="4">
        <v>250000</v>
      </c>
      <c r="H5174" s="4">
        <v>2750000</v>
      </c>
    </row>
    <row r="5175" spans="1:8" ht="15.75">
      <c r="A5175" s="3" t="s">
        <v>18</v>
      </c>
      <c r="B5175" s="2" t="s">
        <v>1609</v>
      </c>
      <c r="C5175" s="2" t="s">
        <v>1608</v>
      </c>
      <c r="D5175" s="2"/>
      <c r="E5175" s="4">
        <v>1</v>
      </c>
      <c r="F5175" s="4">
        <v>1500000</v>
      </c>
      <c r="G5175" s="4">
        <v>150000</v>
      </c>
      <c r="H5175" s="4">
        <v>1650000</v>
      </c>
    </row>
    <row r="5176" spans="1:8" ht="15.75">
      <c r="A5176" s="3" t="s">
        <v>18</v>
      </c>
      <c r="B5176" s="2" t="s">
        <v>1617</v>
      </c>
      <c r="C5176" s="2" t="s">
        <v>1616</v>
      </c>
      <c r="D5176" s="2" t="s">
        <v>1618</v>
      </c>
      <c r="E5176" s="4">
        <v>16</v>
      </c>
      <c r="F5176" s="4">
        <v>1550863</v>
      </c>
      <c r="G5176" s="4">
        <v>155086</v>
      </c>
      <c r="H5176" s="4">
        <v>1705949</v>
      </c>
    </row>
    <row r="5177" spans="1:8" ht="15.75">
      <c r="A5177" s="3" t="s">
        <v>18</v>
      </c>
      <c r="B5177" s="2" t="s">
        <v>1620</v>
      </c>
      <c r="C5177" s="2" t="s">
        <v>1619</v>
      </c>
      <c r="D5177" s="2" t="s">
        <v>1621</v>
      </c>
      <c r="E5177" s="4">
        <v>4</v>
      </c>
      <c r="F5177" s="4">
        <v>276400</v>
      </c>
      <c r="G5177" s="4">
        <v>27640</v>
      </c>
      <c r="H5177" s="4">
        <v>304040</v>
      </c>
    </row>
    <row r="5178" spans="1:8" ht="15.75">
      <c r="A5178" s="3" t="s">
        <v>18</v>
      </c>
      <c r="B5178" s="2" t="s">
        <v>1623</v>
      </c>
      <c r="C5178" s="2" t="s">
        <v>1622</v>
      </c>
      <c r="D5178" s="2" t="s">
        <v>1624</v>
      </c>
      <c r="E5178" s="4">
        <v>4</v>
      </c>
      <c r="F5178" s="4">
        <v>181091</v>
      </c>
      <c r="G5178" s="4">
        <v>18109</v>
      </c>
      <c r="H5178" s="4">
        <v>199200</v>
      </c>
    </row>
    <row r="5179" spans="1:8" ht="15.75">
      <c r="A5179" s="3" t="s">
        <v>18</v>
      </c>
      <c r="B5179" s="2" t="s">
        <v>1626</v>
      </c>
      <c r="C5179" s="2" t="s">
        <v>1625</v>
      </c>
      <c r="D5179" s="2" t="s">
        <v>1627</v>
      </c>
      <c r="E5179" s="4">
        <v>3</v>
      </c>
      <c r="F5179" s="4">
        <v>441000</v>
      </c>
      <c r="G5179" s="4">
        <v>44100</v>
      </c>
      <c r="H5179" s="4">
        <v>485100</v>
      </c>
    </row>
    <row r="5180" spans="1:8" ht="15.75">
      <c r="A5180" s="3" t="s">
        <v>18</v>
      </c>
      <c r="B5180" s="2" t="s">
        <v>1633</v>
      </c>
      <c r="C5180" s="2" t="s">
        <v>1628</v>
      </c>
      <c r="D5180" s="2" t="s">
        <v>1634</v>
      </c>
      <c r="E5180" s="4">
        <v>2</v>
      </c>
      <c r="F5180" s="4">
        <v>66000</v>
      </c>
      <c r="G5180" s="4">
        <v>6600</v>
      </c>
      <c r="H5180" s="4">
        <v>72600</v>
      </c>
    </row>
    <row r="5181" spans="1:8" ht="15.75">
      <c r="A5181" s="3" t="s">
        <v>18</v>
      </c>
      <c r="B5181" s="2" t="s">
        <v>1635</v>
      </c>
      <c r="C5181" s="2" t="s">
        <v>1628</v>
      </c>
      <c r="D5181" s="2" t="s">
        <v>1636</v>
      </c>
      <c r="E5181" s="4">
        <v>1</v>
      </c>
      <c r="F5181" s="4">
        <v>33000</v>
      </c>
      <c r="G5181" s="4">
        <v>3300</v>
      </c>
      <c r="H5181" s="4">
        <v>36300</v>
      </c>
    </row>
    <row r="5182" spans="1:8" ht="15.75">
      <c r="A5182" s="3" t="s">
        <v>18</v>
      </c>
      <c r="B5182" s="2" t="s">
        <v>1637</v>
      </c>
      <c r="C5182" s="2" t="s">
        <v>1628</v>
      </c>
      <c r="D5182" s="2" t="s">
        <v>1638</v>
      </c>
      <c r="E5182" s="4">
        <v>1</v>
      </c>
      <c r="F5182" s="4">
        <v>33000</v>
      </c>
      <c r="G5182" s="4">
        <v>3300</v>
      </c>
      <c r="H5182" s="4">
        <v>36300</v>
      </c>
    </row>
    <row r="5183" spans="1:8" ht="15.75">
      <c r="A5183" s="3" t="s">
        <v>18</v>
      </c>
      <c r="B5183" s="2" t="s">
        <v>1639</v>
      </c>
      <c r="C5183" s="2" t="s">
        <v>1628</v>
      </c>
      <c r="D5183" s="2" t="s">
        <v>1640</v>
      </c>
      <c r="E5183" s="4">
        <v>1</v>
      </c>
      <c r="F5183" s="4">
        <v>33000</v>
      </c>
      <c r="G5183" s="4">
        <v>3300</v>
      </c>
      <c r="H5183" s="4">
        <v>36300</v>
      </c>
    </row>
    <row r="5184" spans="1:8" ht="15.75">
      <c r="A5184" s="3" t="s">
        <v>18</v>
      </c>
      <c r="B5184" s="2" t="s">
        <v>1642</v>
      </c>
      <c r="C5184" s="2" t="s">
        <v>1641</v>
      </c>
      <c r="D5184" s="2" t="s">
        <v>1643</v>
      </c>
      <c r="E5184" s="4">
        <v>100</v>
      </c>
      <c r="F5184" s="4">
        <v>160000</v>
      </c>
      <c r="G5184" s="4">
        <v>16000</v>
      </c>
      <c r="H5184" s="4">
        <v>176000</v>
      </c>
    </row>
    <row r="5185" spans="1:8" ht="15.75">
      <c r="A5185" s="3" t="s">
        <v>18</v>
      </c>
      <c r="B5185" s="2" t="s">
        <v>1645</v>
      </c>
      <c r="C5185" s="2" t="s">
        <v>1644</v>
      </c>
      <c r="D5185" s="2" t="s">
        <v>1646</v>
      </c>
      <c r="E5185" s="4">
        <v>50</v>
      </c>
      <c r="F5185" s="4">
        <v>73500</v>
      </c>
      <c r="G5185" s="4">
        <v>7350</v>
      </c>
      <c r="H5185" s="4">
        <v>80850</v>
      </c>
    </row>
    <row r="5186" spans="1:8" ht="15.75">
      <c r="A5186" s="3" t="s">
        <v>18</v>
      </c>
      <c r="B5186" s="2" t="s">
        <v>1651</v>
      </c>
      <c r="C5186" s="2" t="s">
        <v>1650</v>
      </c>
      <c r="D5186" s="2" t="s">
        <v>1652</v>
      </c>
      <c r="E5186" s="4">
        <v>1</v>
      </c>
      <c r="F5186" s="4">
        <v>61091</v>
      </c>
      <c r="G5186" s="4">
        <v>6109</v>
      </c>
      <c r="H5186" s="4">
        <v>67200</v>
      </c>
    </row>
    <row r="5187" spans="1:8" ht="15.75">
      <c r="A5187" s="3" t="s">
        <v>18</v>
      </c>
      <c r="B5187" s="2" t="s">
        <v>1657</v>
      </c>
      <c r="C5187" s="2" t="s">
        <v>1656</v>
      </c>
      <c r="D5187" s="2" t="s">
        <v>1658</v>
      </c>
      <c r="E5187" s="4">
        <v>5</v>
      </c>
      <c r="F5187" s="4">
        <v>67500</v>
      </c>
      <c r="G5187" s="4">
        <v>6750</v>
      </c>
      <c r="H5187" s="4">
        <v>74250</v>
      </c>
    </row>
    <row r="5188" spans="1:8" ht="15.75">
      <c r="A5188" s="3" t="s">
        <v>18</v>
      </c>
      <c r="B5188" s="2" t="s">
        <v>1672</v>
      </c>
      <c r="C5188" s="2" t="s">
        <v>1671</v>
      </c>
      <c r="D5188" s="2" t="s">
        <v>1673</v>
      </c>
      <c r="E5188" s="4">
        <v>1</v>
      </c>
      <c r="F5188" s="4">
        <v>40000</v>
      </c>
      <c r="G5188" s="4">
        <v>4000</v>
      </c>
      <c r="H5188" s="4">
        <v>44000</v>
      </c>
    </row>
    <row r="5189" spans="1:8" ht="15.75">
      <c r="A5189" s="3" t="s">
        <v>18</v>
      </c>
      <c r="B5189" s="2" t="s">
        <v>1684</v>
      </c>
      <c r="C5189" s="2" t="s">
        <v>1683</v>
      </c>
      <c r="D5189" s="2" t="s">
        <v>1685</v>
      </c>
      <c r="E5189" s="4">
        <v>33</v>
      </c>
      <c r="F5189" s="4">
        <v>1270500</v>
      </c>
      <c r="G5189" s="4">
        <v>127050</v>
      </c>
      <c r="H5189" s="4">
        <v>1397550</v>
      </c>
    </row>
    <row r="5190" spans="1:8" ht="15.75">
      <c r="A5190" s="3" t="s">
        <v>18</v>
      </c>
      <c r="B5190" s="2" t="s">
        <v>1689</v>
      </c>
      <c r="C5190" s="2" t="s">
        <v>1688</v>
      </c>
      <c r="D5190" s="2" t="s">
        <v>1690</v>
      </c>
      <c r="E5190" s="4">
        <v>2</v>
      </c>
      <c r="F5190" s="4">
        <v>357091</v>
      </c>
      <c r="G5190" s="4">
        <v>35709</v>
      </c>
      <c r="H5190" s="4">
        <v>392800</v>
      </c>
    </row>
    <row r="5191" spans="1:8" ht="15.75">
      <c r="A5191" s="3" t="s">
        <v>18</v>
      </c>
      <c r="B5191" s="2" t="s">
        <v>1699</v>
      </c>
      <c r="C5191" s="2" t="s">
        <v>1698</v>
      </c>
      <c r="D5191" s="2" t="s">
        <v>1700</v>
      </c>
      <c r="E5191" s="4">
        <v>9</v>
      </c>
      <c r="F5191" s="4">
        <v>881271</v>
      </c>
      <c r="G5191" s="4">
        <v>88127</v>
      </c>
      <c r="H5191" s="4">
        <v>969398</v>
      </c>
    </row>
    <row r="5192" spans="1:8" ht="15.75">
      <c r="A5192" s="3" t="s">
        <v>18</v>
      </c>
      <c r="B5192" s="2" t="s">
        <v>1703</v>
      </c>
      <c r="C5192" s="2" t="s">
        <v>1702</v>
      </c>
      <c r="D5192" s="2" t="s">
        <v>1704</v>
      </c>
      <c r="E5192" s="4">
        <v>9100</v>
      </c>
      <c r="F5192" s="4">
        <v>3343000</v>
      </c>
      <c r="G5192" s="4">
        <v>334300</v>
      </c>
      <c r="H5192" s="4">
        <v>3677300</v>
      </c>
    </row>
    <row r="5193" spans="1:8" ht="15.75">
      <c r="A5193" s="3" t="s">
        <v>18</v>
      </c>
      <c r="B5193" s="2" t="s">
        <v>1729</v>
      </c>
      <c r="C5193" s="2" t="s">
        <v>1728</v>
      </c>
      <c r="D5193" s="2" t="s">
        <v>1730</v>
      </c>
      <c r="E5193" s="4">
        <v>253500</v>
      </c>
      <c r="F5193" s="4">
        <v>11493645</v>
      </c>
      <c r="G5193" s="4">
        <v>1149365</v>
      </c>
      <c r="H5193" s="4">
        <v>12643010</v>
      </c>
    </row>
    <row r="5194" spans="1:8" ht="15.75">
      <c r="A5194" s="3" t="s">
        <v>18</v>
      </c>
      <c r="B5194" s="2" t="s">
        <v>1734</v>
      </c>
      <c r="C5194" s="2" t="s">
        <v>1731</v>
      </c>
      <c r="D5194" s="2" t="s">
        <v>1735</v>
      </c>
      <c r="E5194" s="4">
        <v>200</v>
      </c>
      <c r="F5194" s="4">
        <v>13091</v>
      </c>
      <c r="G5194" s="4">
        <v>1309</v>
      </c>
      <c r="H5194" s="4">
        <v>14400</v>
      </c>
    </row>
    <row r="5195" spans="1:8" ht="15.75">
      <c r="A5195" s="3" t="s">
        <v>18</v>
      </c>
      <c r="B5195" s="2" t="s">
        <v>1736</v>
      </c>
      <c r="C5195" s="2" t="s">
        <v>1731</v>
      </c>
      <c r="D5195" s="2" t="s">
        <v>1737</v>
      </c>
      <c r="E5195" s="4">
        <v>100</v>
      </c>
      <c r="F5195" s="4">
        <v>6545</v>
      </c>
      <c r="G5195" s="4">
        <v>655</v>
      </c>
      <c r="H5195" s="4">
        <v>7200</v>
      </c>
    </row>
    <row r="5196" spans="1:8" ht="15.75">
      <c r="A5196" s="3" t="s">
        <v>18</v>
      </c>
      <c r="B5196" s="2" t="s">
        <v>1738</v>
      </c>
      <c r="C5196" s="2" t="s">
        <v>1731</v>
      </c>
      <c r="D5196" s="2" t="s">
        <v>1739</v>
      </c>
      <c r="E5196" s="4">
        <v>300</v>
      </c>
      <c r="F5196" s="4">
        <v>19636</v>
      </c>
      <c r="G5196" s="4">
        <v>1964</v>
      </c>
      <c r="H5196" s="4">
        <v>21600</v>
      </c>
    </row>
    <row r="5197" spans="1:8" ht="15.75">
      <c r="A5197" s="3" t="s">
        <v>18</v>
      </c>
      <c r="B5197" s="2" t="s">
        <v>1740</v>
      </c>
      <c r="C5197" s="2" t="s">
        <v>1731</v>
      </c>
      <c r="D5197" s="2" t="s">
        <v>1741</v>
      </c>
      <c r="E5197" s="4">
        <v>200</v>
      </c>
      <c r="F5197" s="4">
        <v>6545</v>
      </c>
      <c r="G5197" s="4">
        <v>655</v>
      </c>
      <c r="H5197" s="4">
        <v>7200</v>
      </c>
    </row>
    <row r="5198" spans="1:8" ht="15.75">
      <c r="A5198" s="3" t="s">
        <v>18</v>
      </c>
      <c r="B5198" s="2" t="s">
        <v>1742</v>
      </c>
      <c r="C5198" s="2" t="s">
        <v>1731</v>
      </c>
      <c r="D5198" s="2" t="s">
        <v>1743</v>
      </c>
      <c r="E5198" s="4">
        <v>28200</v>
      </c>
      <c r="F5198" s="4">
        <v>1693091</v>
      </c>
      <c r="G5198" s="4">
        <v>169309</v>
      </c>
      <c r="H5198" s="4">
        <v>1862400</v>
      </c>
    </row>
    <row r="5199" spans="1:8" ht="15.75">
      <c r="A5199" s="3" t="s">
        <v>18</v>
      </c>
      <c r="B5199" s="2" t="s">
        <v>1744</v>
      </c>
      <c r="C5199" s="2" t="s">
        <v>1731</v>
      </c>
      <c r="D5199" s="2" t="s">
        <v>1745</v>
      </c>
      <c r="E5199" s="4">
        <v>401300</v>
      </c>
      <c r="F5199" s="4">
        <v>24056182</v>
      </c>
      <c r="G5199" s="4">
        <v>2405618</v>
      </c>
      <c r="H5199" s="4">
        <v>26461800</v>
      </c>
    </row>
    <row r="5200" spans="1:8" ht="15.75">
      <c r="A5200" s="3" t="s">
        <v>18</v>
      </c>
      <c r="B5200" s="2" t="s">
        <v>1755</v>
      </c>
      <c r="C5200" s="2" t="s">
        <v>1754</v>
      </c>
      <c r="D5200" s="2" t="s">
        <v>1756</v>
      </c>
      <c r="E5200" s="4">
        <v>1</v>
      </c>
      <c r="F5200" s="4">
        <v>8000</v>
      </c>
      <c r="G5200" s="4">
        <v>800</v>
      </c>
      <c r="H5200" s="4">
        <v>8800</v>
      </c>
    </row>
    <row r="5201" spans="1:8" ht="15.75">
      <c r="A5201" s="3" t="s">
        <v>18</v>
      </c>
      <c r="B5201" s="2" t="s">
        <v>1764</v>
      </c>
      <c r="C5201" s="2" t="s">
        <v>1763</v>
      </c>
      <c r="D5201" s="2" t="s">
        <v>1753</v>
      </c>
      <c r="E5201" s="4">
        <v>4</v>
      </c>
      <c r="F5201" s="4">
        <v>56000</v>
      </c>
      <c r="G5201" s="4">
        <v>5600</v>
      </c>
      <c r="H5201" s="4">
        <v>61600</v>
      </c>
    </row>
    <row r="5202" spans="1:8" ht="15.75">
      <c r="A5202" s="3" t="s">
        <v>18</v>
      </c>
      <c r="B5202" s="2" t="s">
        <v>1785</v>
      </c>
      <c r="C5202" s="2" t="s">
        <v>1784</v>
      </c>
      <c r="D5202" s="2" t="s">
        <v>1786</v>
      </c>
      <c r="E5202" s="4">
        <v>1</v>
      </c>
      <c r="F5202" s="4">
        <v>761600</v>
      </c>
      <c r="G5202" s="4">
        <v>76160</v>
      </c>
      <c r="H5202" s="4">
        <v>837760</v>
      </c>
    </row>
    <row r="5203" spans="1:8" ht="15.75">
      <c r="A5203" s="3" t="s">
        <v>18</v>
      </c>
      <c r="B5203" s="2" t="s">
        <v>1799</v>
      </c>
      <c r="C5203" s="2" t="s">
        <v>1796</v>
      </c>
      <c r="D5203" s="2" t="s">
        <v>1800</v>
      </c>
      <c r="E5203" s="4">
        <v>7</v>
      </c>
      <c r="F5203" s="4">
        <v>1010000</v>
      </c>
      <c r="G5203" s="4">
        <v>101000</v>
      </c>
      <c r="H5203" s="4">
        <v>1111000</v>
      </c>
    </row>
    <row r="5204" spans="1:8" ht="15.75">
      <c r="A5204" s="3" t="s">
        <v>18</v>
      </c>
      <c r="B5204" s="2" t="s">
        <v>1802</v>
      </c>
      <c r="C5204" s="2" t="s">
        <v>1801</v>
      </c>
      <c r="D5204" s="2" t="s">
        <v>1803</v>
      </c>
      <c r="E5204" s="4">
        <v>647</v>
      </c>
      <c r="F5204" s="4">
        <v>13267700</v>
      </c>
      <c r="G5204" s="4">
        <v>1326770</v>
      </c>
      <c r="H5204" s="4">
        <v>14594470</v>
      </c>
    </row>
    <row r="5205" spans="1:8" ht="15.75">
      <c r="A5205" s="3" t="s">
        <v>18</v>
      </c>
      <c r="B5205" s="2" t="s">
        <v>1805</v>
      </c>
      <c r="C5205" s="2" t="s">
        <v>1804</v>
      </c>
      <c r="D5205" s="2" t="s">
        <v>1806</v>
      </c>
      <c r="E5205" s="4">
        <v>285</v>
      </c>
      <c r="F5205" s="4">
        <v>27848750</v>
      </c>
      <c r="G5205" s="4">
        <v>2784875</v>
      </c>
      <c r="H5205" s="4">
        <v>30633625</v>
      </c>
    </row>
    <row r="5206" spans="1:8" ht="15.75">
      <c r="A5206" s="3" t="s">
        <v>18</v>
      </c>
      <c r="B5206" s="2" t="s">
        <v>1808</v>
      </c>
      <c r="C5206" s="2" t="s">
        <v>1807</v>
      </c>
      <c r="D5206" s="2" t="s">
        <v>1809</v>
      </c>
      <c r="E5206" s="4">
        <v>37</v>
      </c>
      <c r="F5206" s="4">
        <v>1036000</v>
      </c>
      <c r="G5206" s="4">
        <v>103600</v>
      </c>
      <c r="H5206" s="4">
        <v>1139600</v>
      </c>
    </row>
    <row r="5207" spans="1:8" ht="15.75">
      <c r="A5207" s="3" t="s">
        <v>18</v>
      </c>
      <c r="B5207" s="2" t="s">
        <v>1811</v>
      </c>
      <c r="C5207" s="2" t="s">
        <v>1810</v>
      </c>
      <c r="D5207" s="2" t="s">
        <v>1812</v>
      </c>
      <c r="E5207" s="4">
        <v>60</v>
      </c>
      <c r="F5207" s="4">
        <v>2995260</v>
      </c>
      <c r="G5207" s="4">
        <v>299526</v>
      </c>
      <c r="H5207" s="4">
        <v>3294786</v>
      </c>
    </row>
    <row r="5208" spans="1:8" ht="15.75">
      <c r="A5208" s="3" t="s">
        <v>18</v>
      </c>
      <c r="B5208" s="2" t="s">
        <v>1814</v>
      </c>
      <c r="C5208" s="2" t="s">
        <v>1813</v>
      </c>
      <c r="D5208" s="2" t="s">
        <v>1815</v>
      </c>
      <c r="E5208" s="4">
        <v>57</v>
      </c>
      <c r="F5208" s="4">
        <v>1949000</v>
      </c>
      <c r="G5208" s="4">
        <v>194900</v>
      </c>
      <c r="H5208" s="4">
        <v>2143900</v>
      </c>
    </row>
    <row r="5209" spans="1:8" ht="15.75">
      <c r="A5209" s="3" t="s">
        <v>18</v>
      </c>
      <c r="B5209" s="2" t="s">
        <v>1817</v>
      </c>
      <c r="C5209" s="2" t="s">
        <v>1816</v>
      </c>
      <c r="D5209" s="2" t="s">
        <v>1818</v>
      </c>
      <c r="E5209" s="4">
        <v>1</v>
      </c>
      <c r="F5209" s="4">
        <v>37000</v>
      </c>
      <c r="G5209" s="4">
        <v>3700</v>
      </c>
      <c r="H5209" s="4">
        <v>40700</v>
      </c>
    </row>
    <row r="5210" spans="1:8" ht="15.75">
      <c r="A5210" s="3" t="s">
        <v>18</v>
      </c>
      <c r="B5210" s="2" t="s">
        <v>1823</v>
      </c>
      <c r="C5210" s="2" t="s">
        <v>1822</v>
      </c>
      <c r="D5210" s="2" t="s">
        <v>1824</v>
      </c>
      <c r="E5210" s="4">
        <v>55</v>
      </c>
      <c r="F5210" s="4">
        <v>3363700</v>
      </c>
      <c r="G5210" s="4">
        <v>336370</v>
      </c>
      <c r="H5210" s="4">
        <v>3700070</v>
      </c>
    </row>
    <row r="5211" spans="1:8" ht="15.75">
      <c r="A5211" s="3" t="s">
        <v>18</v>
      </c>
      <c r="B5211" s="2" t="s">
        <v>1826</v>
      </c>
      <c r="C5211" s="2" t="s">
        <v>1825</v>
      </c>
      <c r="D5211" s="2" t="s">
        <v>1827</v>
      </c>
      <c r="E5211" s="4">
        <v>196</v>
      </c>
      <c r="F5211" s="4">
        <v>3140160</v>
      </c>
      <c r="G5211" s="4">
        <v>314016</v>
      </c>
      <c r="H5211" s="4">
        <v>3454176</v>
      </c>
    </row>
    <row r="5212" spans="1:8" ht="15.75">
      <c r="A5212" s="3" t="s">
        <v>18</v>
      </c>
      <c r="B5212" s="2" t="s">
        <v>1829</v>
      </c>
      <c r="C5212" s="2" t="s">
        <v>1828</v>
      </c>
      <c r="D5212" s="2" t="s">
        <v>1830</v>
      </c>
      <c r="E5212" s="4">
        <v>226</v>
      </c>
      <c r="F5212" s="4">
        <v>2970760</v>
      </c>
      <c r="G5212" s="4">
        <v>297076</v>
      </c>
      <c r="H5212" s="4">
        <v>3267836</v>
      </c>
    </row>
    <row r="5213" spans="1:8" ht="15.75">
      <c r="A5213" s="3" t="s">
        <v>18</v>
      </c>
      <c r="B5213" s="2" t="s">
        <v>1832</v>
      </c>
      <c r="C5213" s="2" t="s">
        <v>1831</v>
      </c>
      <c r="D5213" s="2" t="s">
        <v>1833</v>
      </c>
      <c r="E5213" s="4">
        <v>267</v>
      </c>
      <c r="F5213" s="4">
        <v>5116890</v>
      </c>
      <c r="G5213" s="4">
        <v>511689</v>
      </c>
      <c r="H5213" s="4">
        <v>5628579</v>
      </c>
    </row>
    <row r="5214" spans="1:8" ht="15.75">
      <c r="A5214" s="3" t="s">
        <v>18</v>
      </c>
      <c r="B5214" s="2" t="s">
        <v>1835</v>
      </c>
      <c r="C5214" s="2" t="s">
        <v>1834</v>
      </c>
      <c r="D5214" s="2" t="s">
        <v>1836</v>
      </c>
      <c r="E5214" s="4">
        <v>376</v>
      </c>
      <c r="F5214" s="4">
        <v>15952480</v>
      </c>
      <c r="G5214" s="4">
        <v>1595248</v>
      </c>
      <c r="H5214" s="4">
        <v>17547728</v>
      </c>
    </row>
    <row r="5215" spans="1:8" ht="15.75">
      <c r="A5215" s="3" t="s">
        <v>18</v>
      </c>
      <c r="B5215" s="2" t="s">
        <v>1841</v>
      </c>
      <c r="C5215" s="2" t="s">
        <v>1840</v>
      </c>
      <c r="D5215" s="2" t="s">
        <v>1842</v>
      </c>
      <c r="E5215" s="4">
        <v>143</v>
      </c>
      <c r="F5215" s="4">
        <v>10023590</v>
      </c>
      <c r="G5215" s="4">
        <v>1002359</v>
      </c>
      <c r="H5215" s="4">
        <v>11025949</v>
      </c>
    </row>
    <row r="5216" spans="1:8" ht="15.75">
      <c r="A5216" s="3" t="s">
        <v>18</v>
      </c>
      <c r="B5216" s="2" t="s">
        <v>1844</v>
      </c>
      <c r="C5216" s="2" t="s">
        <v>1843</v>
      </c>
      <c r="D5216" s="2" t="s">
        <v>1845</v>
      </c>
      <c r="E5216" s="4">
        <v>122</v>
      </c>
      <c r="F5216" s="4">
        <v>2016210</v>
      </c>
      <c r="G5216" s="4">
        <v>201621</v>
      </c>
      <c r="H5216" s="4">
        <v>2217831</v>
      </c>
    </row>
    <row r="5217" spans="1:8" ht="15.75">
      <c r="A5217" s="3" t="s">
        <v>18</v>
      </c>
      <c r="B5217" s="2" t="s">
        <v>1847</v>
      </c>
      <c r="C5217" s="2" t="s">
        <v>1846</v>
      </c>
      <c r="D5217" s="2" t="s">
        <v>1848</v>
      </c>
      <c r="E5217" s="4">
        <v>267</v>
      </c>
      <c r="F5217" s="4">
        <v>20228980</v>
      </c>
      <c r="G5217" s="4">
        <v>2022898</v>
      </c>
      <c r="H5217" s="4">
        <v>22251878</v>
      </c>
    </row>
    <row r="5218" spans="1:8" ht="15.75">
      <c r="A5218" s="3" t="s">
        <v>18</v>
      </c>
      <c r="B5218" s="2" t="s">
        <v>1850</v>
      </c>
      <c r="C5218" s="2" t="s">
        <v>1849</v>
      </c>
      <c r="D5218" s="2" t="s">
        <v>1851</v>
      </c>
      <c r="E5218" s="4">
        <v>24</v>
      </c>
      <c r="F5218" s="4">
        <v>3981360</v>
      </c>
      <c r="G5218" s="4">
        <v>398136</v>
      </c>
      <c r="H5218" s="4">
        <v>4379496</v>
      </c>
    </row>
    <row r="5219" spans="1:8" ht="15.75">
      <c r="A5219" s="3" t="s">
        <v>18</v>
      </c>
      <c r="B5219" s="2" t="s">
        <v>1853</v>
      </c>
      <c r="C5219" s="2" t="s">
        <v>1852</v>
      </c>
      <c r="D5219" s="2" t="s">
        <v>1854</v>
      </c>
      <c r="E5219" s="4">
        <v>101</v>
      </c>
      <c r="F5219" s="4">
        <v>6594470</v>
      </c>
      <c r="G5219" s="4">
        <v>659447</v>
      </c>
      <c r="H5219" s="4">
        <v>7253917</v>
      </c>
    </row>
    <row r="5220" spans="1:8" ht="15.75">
      <c r="A5220" s="3" t="s">
        <v>18</v>
      </c>
      <c r="B5220" s="2" t="s">
        <v>1856</v>
      </c>
      <c r="C5220" s="2" t="s">
        <v>1855</v>
      </c>
      <c r="D5220" s="2" t="s">
        <v>1857</v>
      </c>
      <c r="E5220" s="4">
        <v>32</v>
      </c>
      <c r="F5220" s="4">
        <v>160000</v>
      </c>
      <c r="G5220" s="4">
        <v>16000</v>
      </c>
      <c r="H5220" s="4">
        <v>176000</v>
      </c>
    </row>
    <row r="5221" spans="1:8" ht="15.75">
      <c r="A5221" s="3" t="s">
        <v>18</v>
      </c>
      <c r="B5221" s="2" t="s">
        <v>1859</v>
      </c>
      <c r="C5221" s="2" t="s">
        <v>1858</v>
      </c>
      <c r="D5221" s="2" t="s">
        <v>1860</v>
      </c>
      <c r="E5221" s="4">
        <v>285</v>
      </c>
      <c r="F5221" s="4">
        <v>10511060</v>
      </c>
      <c r="G5221" s="4">
        <v>1051106</v>
      </c>
      <c r="H5221" s="4">
        <v>11562166</v>
      </c>
    </row>
    <row r="5222" spans="1:8" ht="15.75">
      <c r="A5222" s="3" t="s">
        <v>18</v>
      </c>
      <c r="B5222" s="2" t="s">
        <v>1865</v>
      </c>
      <c r="C5222" s="2" t="s">
        <v>1864</v>
      </c>
      <c r="D5222" s="2" t="s">
        <v>1866</v>
      </c>
      <c r="E5222" s="4">
        <v>214</v>
      </c>
      <c r="F5222" s="4">
        <v>2597640</v>
      </c>
      <c r="G5222" s="4">
        <v>259764</v>
      </c>
      <c r="H5222" s="4">
        <v>2857404</v>
      </c>
    </row>
    <row r="5223" spans="1:8" ht="15.75">
      <c r="A5223" s="3" t="s">
        <v>18</v>
      </c>
      <c r="B5223" s="2" t="s">
        <v>1868</v>
      </c>
      <c r="C5223" s="2" t="s">
        <v>1867</v>
      </c>
      <c r="D5223" s="2" t="s">
        <v>1869</v>
      </c>
      <c r="E5223" s="4">
        <v>105</v>
      </c>
      <c r="F5223" s="4">
        <v>847280</v>
      </c>
      <c r="G5223" s="4">
        <v>84728</v>
      </c>
      <c r="H5223" s="4">
        <v>932008</v>
      </c>
    </row>
    <row r="5224" spans="1:8" ht="15.75">
      <c r="A5224" s="3" t="s">
        <v>18</v>
      </c>
      <c r="B5224" s="2" t="s">
        <v>1871</v>
      </c>
      <c r="C5224" s="2" t="s">
        <v>1870</v>
      </c>
      <c r="D5224" s="2" t="s">
        <v>1872</v>
      </c>
      <c r="E5224" s="4">
        <v>32</v>
      </c>
      <c r="F5224" s="4">
        <v>128000</v>
      </c>
      <c r="G5224" s="4">
        <v>12800</v>
      </c>
      <c r="H5224" s="4">
        <v>140800</v>
      </c>
    </row>
    <row r="5225" spans="1:8" ht="15.75">
      <c r="A5225" s="3" t="s">
        <v>18</v>
      </c>
      <c r="B5225" s="2" t="s">
        <v>1877</v>
      </c>
      <c r="C5225" s="2" t="s">
        <v>1876</v>
      </c>
      <c r="D5225" s="2" t="s">
        <v>1878</v>
      </c>
      <c r="E5225" s="4">
        <v>55</v>
      </c>
      <c r="F5225" s="4">
        <v>770000</v>
      </c>
      <c r="G5225" s="4">
        <v>77000</v>
      </c>
      <c r="H5225" s="4">
        <v>847000</v>
      </c>
    </row>
    <row r="5226" spans="1:8" ht="15.75">
      <c r="A5226" s="3" t="s">
        <v>18</v>
      </c>
      <c r="B5226" s="2" t="s">
        <v>1880</v>
      </c>
      <c r="C5226" s="2" t="s">
        <v>1879</v>
      </c>
      <c r="D5226" s="2" t="s">
        <v>1881</v>
      </c>
      <c r="E5226" s="4">
        <v>1</v>
      </c>
      <c r="F5226" s="4">
        <v>44720</v>
      </c>
      <c r="G5226" s="4">
        <v>4472</v>
      </c>
      <c r="H5226" s="4">
        <v>49192</v>
      </c>
    </row>
    <row r="5227" spans="1:8" ht="15.75">
      <c r="A5227" s="3" t="s">
        <v>18</v>
      </c>
      <c r="B5227" s="2" t="s">
        <v>1883</v>
      </c>
      <c r="C5227" s="2" t="s">
        <v>1882</v>
      </c>
      <c r="D5227" s="2" t="s">
        <v>1884</v>
      </c>
      <c r="E5227" s="4">
        <v>32</v>
      </c>
      <c r="F5227" s="4">
        <v>768000</v>
      </c>
      <c r="G5227" s="4">
        <v>76800</v>
      </c>
      <c r="H5227" s="4">
        <v>844800</v>
      </c>
    </row>
    <row r="5228" spans="1:8" ht="15.75">
      <c r="A5228" s="3" t="s">
        <v>18</v>
      </c>
      <c r="B5228" s="2" t="s">
        <v>1892</v>
      </c>
      <c r="C5228" s="2" t="s">
        <v>1891</v>
      </c>
      <c r="D5228" s="2" t="s">
        <v>1893</v>
      </c>
      <c r="E5228" s="4">
        <v>3</v>
      </c>
      <c r="F5228" s="4">
        <v>68840</v>
      </c>
      <c r="G5228" s="4">
        <v>6884</v>
      </c>
      <c r="H5228" s="4">
        <v>75724</v>
      </c>
    </row>
    <row r="5229" spans="1:8" ht="15.75">
      <c r="A5229" s="3" t="s">
        <v>18</v>
      </c>
      <c r="B5229" s="2" t="s">
        <v>1895</v>
      </c>
      <c r="C5229" s="2" t="s">
        <v>1894</v>
      </c>
      <c r="D5229" s="2" t="s">
        <v>1896</v>
      </c>
      <c r="E5229" s="4">
        <v>41</v>
      </c>
      <c r="F5229" s="4">
        <v>1021660</v>
      </c>
      <c r="G5229" s="4">
        <v>102166</v>
      </c>
      <c r="H5229" s="4">
        <v>1123826</v>
      </c>
    </row>
    <row r="5230" spans="1:8" ht="15.75">
      <c r="A5230" s="3" t="s">
        <v>18</v>
      </c>
      <c r="B5230" s="2" t="s">
        <v>1901</v>
      </c>
      <c r="C5230" s="2" t="s">
        <v>1900</v>
      </c>
      <c r="D5230" s="2" t="s">
        <v>1902</v>
      </c>
      <c r="E5230" s="4">
        <v>291</v>
      </c>
      <c r="F5230" s="4">
        <v>5166090</v>
      </c>
      <c r="G5230" s="4">
        <v>516609</v>
      </c>
      <c r="H5230" s="4">
        <v>5682699</v>
      </c>
    </row>
    <row r="5231" spans="1:8" ht="15.75">
      <c r="A5231" s="3" t="s">
        <v>18</v>
      </c>
      <c r="B5231" s="2" t="s">
        <v>1904</v>
      </c>
      <c r="C5231" s="2" t="s">
        <v>1903</v>
      </c>
      <c r="D5231" s="2" t="s">
        <v>1905</v>
      </c>
      <c r="E5231" s="4">
        <v>1</v>
      </c>
      <c r="F5231" s="4">
        <v>41000</v>
      </c>
      <c r="G5231" s="4">
        <v>4100</v>
      </c>
      <c r="H5231" s="4">
        <v>45100</v>
      </c>
    </row>
    <row r="5232" spans="1:8" ht="15.75">
      <c r="A5232" s="3" t="s">
        <v>18</v>
      </c>
      <c r="B5232" s="2" t="s">
        <v>1931</v>
      </c>
      <c r="C5232" s="2" t="s">
        <v>1930</v>
      </c>
      <c r="D5232" s="2" t="s">
        <v>1933</v>
      </c>
      <c r="E5232" s="4">
        <v>1</v>
      </c>
      <c r="F5232" s="4">
        <v>300000</v>
      </c>
      <c r="G5232" s="4">
        <v>30000</v>
      </c>
      <c r="H5232" s="4">
        <v>330000</v>
      </c>
    </row>
    <row r="5233" spans="1:8" ht="15.75">
      <c r="A5233" s="3" t="s">
        <v>18</v>
      </c>
      <c r="B5233" s="2" t="s">
        <v>1941</v>
      </c>
      <c r="C5233" s="2" t="s">
        <v>1940</v>
      </c>
      <c r="D5233" s="2" t="s">
        <v>1942</v>
      </c>
      <c r="E5233" s="4">
        <v>1</v>
      </c>
      <c r="F5233" s="4">
        <v>750000</v>
      </c>
      <c r="G5233" s="4">
        <v>75000</v>
      </c>
      <c r="H5233" s="4">
        <v>825000</v>
      </c>
    </row>
    <row r="5234" spans="1:8" ht="15.75">
      <c r="A5234" s="3" t="s">
        <v>18</v>
      </c>
      <c r="B5234" s="2" t="s">
        <v>1944</v>
      </c>
      <c r="C5234" s="2" t="s">
        <v>1943</v>
      </c>
      <c r="D5234" s="2"/>
      <c r="E5234" s="4">
        <v>77</v>
      </c>
      <c r="F5234" s="4">
        <v>256301</v>
      </c>
      <c r="G5234" s="4">
        <v>25619</v>
      </c>
      <c r="H5234" s="4">
        <v>281920</v>
      </c>
    </row>
    <row r="5235" spans="1:8" ht="15.75">
      <c r="A5235" s="3" t="s">
        <v>18</v>
      </c>
      <c r="B5235" s="2" t="s">
        <v>1956</v>
      </c>
      <c r="C5235" s="2" t="s">
        <v>1955</v>
      </c>
      <c r="D5235" s="2" t="s">
        <v>1957</v>
      </c>
      <c r="E5235" s="4">
        <v>4</v>
      </c>
      <c r="F5235" s="4">
        <v>1000000</v>
      </c>
      <c r="G5235" s="4">
        <v>100000</v>
      </c>
      <c r="H5235" s="4">
        <v>1100000</v>
      </c>
    </row>
    <row r="5236" spans="1:8" ht="15.75">
      <c r="A5236" s="3" t="s">
        <v>18</v>
      </c>
      <c r="B5236" s="2" t="s">
        <v>1975</v>
      </c>
      <c r="C5236" s="2" t="s">
        <v>1974</v>
      </c>
      <c r="D5236" s="2" t="s">
        <v>1976</v>
      </c>
      <c r="E5236" s="4">
        <v>67</v>
      </c>
      <c r="F5236" s="4"/>
      <c r="G5236" s="4"/>
      <c r="H5236" s="4"/>
    </row>
    <row r="5237" spans="1:8" ht="15.75">
      <c r="A5237" s="3" t="s">
        <v>18</v>
      </c>
      <c r="B5237" s="2" t="s">
        <v>1988</v>
      </c>
      <c r="C5237" s="2" t="s">
        <v>1987</v>
      </c>
      <c r="D5237" s="2" t="s">
        <v>1989</v>
      </c>
      <c r="E5237" s="4">
        <v>1</v>
      </c>
      <c r="F5237" s="4">
        <v>120000</v>
      </c>
      <c r="G5237" s="4">
        <v>12000</v>
      </c>
      <c r="H5237" s="4">
        <v>132000</v>
      </c>
    </row>
    <row r="5238" spans="1:8" ht="15.75">
      <c r="A5238" s="3" t="s">
        <v>18</v>
      </c>
      <c r="B5238" s="2" t="s">
        <v>1991</v>
      </c>
      <c r="C5238" s="2" t="s">
        <v>1990</v>
      </c>
      <c r="D5238" s="2"/>
      <c r="E5238" s="4">
        <v>1</v>
      </c>
      <c r="F5238" s="4">
        <v>449769847</v>
      </c>
      <c r="G5238" s="4">
        <v>44976984</v>
      </c>
      <c r="H5238" s="4">
        <v>494746831</v>
      </c>
    </row>
    <row r="5239" spans="1:8" ht="15.75">
      <c r="A5239" s="3" t="s">
        <v>18</v>
      </c>
      <c r="B5239" s="2" t="s">
        <v>2004</v>
      </c>
      <c r="C5239" s="2" t="s">
        <v>2003</v>
      </c>
      <c r="D5239" s="2"/>
      <c r="E5239" s="4">
        <v>3</v>
      </c>
      <c r="F5239" s="4">
        <v>298435</v>
      </c>
      <c r="G5239" s="4">
        <v>29844</v>
      </c>
      <c r="H5239" s="4">
        <v>328279</v>
      </c>
    </row>
    <row r="5240" spans="1:8" ht="15.75">
      <c r="A5240" s="3" t="s">
        <v>18</v>
      </c>
      <c r="B5240" s="2" t="s">
        <v>2006</v>
      </c>
      <c r="C5240" s="2" t="s">
        <v>2005</v>
      </c>
      <c r="D5240" s="2" t="s">
        <v>2007</v>
      </c>
      <c r="E5240" s="4">
        <v>55</v>
      </c>
      <c r="F5240" s="4">
        <v>693000</v>
      </c>
      <c r="G5240" s="4">
        <v>69300</v>
      </c>
      <c r="H5240" s="4">
        <v>762300</v>
      </c>
    </row>
    <row r="5241" spans="1:8" ht="15.75">
      <c r="A5241" s="3" t="s">
        <v>18</v>
      </c>
      <c r="B5241" s="2" t="s">
        <v>2009</v>
      </c>
      <c r="C5241" s="2" t="s">
        <v>2008</v>
      </c>
      <c r="D5241" s="2" t="s">
        <v>2010</v>
      </c>
      <c r="E5241" s="4">
        <v>212</v>
      </c>
      <c r="F5241" s="4">
        <v>4484000</v>
      </c>
      <c r="G5241" s="4">
        <v>448400</v>
      </c>
      <c r="H5241" s="4">
        <v>4932400</v>
      </c>
    </row>
    <row r="5242" spans="1:8" ht="15.75">
      <c r="A5242" s="3" t="s">
        <v>18</v>
      </c>
      <c r="B5242" s="2" t="s">
        <v>2012</v>
      </c>
      <c r="C5242" s="2" t="s">
        <v>2011</v>
      </c>
      <c r="D5242" s="2" t="s">
        <v>2013</v>
      </c>
      <c r="E5242" s="4">
        <v>220</v>
      </c>
      <c r="F5242" s="4">
        <v>7249000</v>
      </c>
      <c r="G5242" s="4">
        <v>724900</v>
      </c>
      <c r="H5242" s="4">
        <v>7973900</v>
      </c>
    </row>
    <row r="5243" spans="1:8" ht="15.75">
      <c r="A5243" s="3" t="s">
        <v>18</v>
      </c>
      <c r="B5243" s="2" t="s">
        <v>2015</v>
      </c>
      <c r="C5243" s="2" t="s">
        <v>2014</v>
      </c>
      <c r="D5243" s="2" t="s">
        <v>2016</v>
      </c>
      <c r="E5243" s="4">
        <v>1</v>
      </c>
      <c r="F5243" s="4">
        <v>43000</v>
      </c>
      <c r="G5243" s="4">
        <v>4300</v>
      </c>
      <c r="H5243" s="4">
        <v>47300</v>
      </c>
    </row>
    <row r="5244" spans="1:8" ht="15.75">
      <c r="A5244" s="3" t="s">
        <v>18</v>
      </c>
      <c r="B5244" s="2" t="s">
        <v>2021</v>
      </c>
      <c r="C5244" s="2" t="s">
        <v>2020</v>
      </c>
      <c r="D5244" s="2" t="s">
        <v>2022</v>
      </c>
      <c r="E5244" s="4">
        <v>1613</v>
      </c>
      <c r="F5244" s="4">
        <v>100746572</v>
      </c>
      <c r="G5244" s="4">
        <v>10074657</v>
      </c>
      <c r="H5244" s="4">
        <v>110821229</v>
      </c>
    </row>
    <row r="5245" spans="1:8" ht="15.75">
      <c r="A5245" s="3" t="s">
        <v>18</v>
      </c>
      <c r="B5245" s="2" t="s">
        <v>2024</v>
      </c>
      <c r="C5245" s="2" t="s">
        <v>2023</v>
      </c>
      <c r="D5245" s="2"/>
      <c r="E5245" s="4">
        <v>145</v>
      </c>
      <c r="F5245" s="4">
        <v>9425000</v>
      </c>
      <c r="G5245" s="4">
        <v>942500</v>
      </c>
      <c r="H5245" s="4">
        <v>10367500</v>
      </c>
    </row>
    <row r="5246" spans="1:8" ht="15.75">
      <c r="A5246" s="3" t="s">
        <v>18</v>
      </c>
      <c r="B5246" s="2" t="s">
        <v>2026</v>
      </c>
      <c r="C5246" s="2" t="s">
        <v>2025</v>
      </c>
      <c r="D5246" s="2"/>
      <c r="E5246" s="4">
        <v>150</v>
      </c>
      <c r="F5246" s="4">
        <v>10200000</v>
      </c>
      <c r="G5246" s="4">
        <v>1020000</v>
      </c>
      <c r="H5246" s="4">
        <v>11220000</v>
      </c>
    </row>
    <row r="5247" spans="1:8" ht="15.75">
      <c r="A5247" s="3" t="s">
        <v>18</v>
      </c>
      <c r="B5247" s="2" t="s">
        <v>2027</v>
      </c>
      <c r="C5247" s="2" t="s">
        <v>2020</v>
      </c>
      <c r="D5247" s="2" t="s">
        <v>2028</v>
      </c>
      <c r="E5247" s="4">
        <v>27</v>
      </c>
      <c r="F5247" s="4">
        <v>1745550</v>
      </c>
      <c r="G5247" s="4">
        <v>174555</v>
      </c>
      <c r="H5247" s="4">
        <v>1920105</v>
      </c>
    </row>
    <row r="5248" spans="1:8" ht="15.75">
      <c r="A5248" s="3" t="s">
        <v>18</v>
      </c>
      <c r="B5248" s="2" t="s">
        <v>2030</v>
      </c>
      <c r="C5248" s="2" t="s">
        <v>2029</v>
      </c>
      <c r="D5248" s="2" t="s">
        <v>2031</v>
      </c>
      <c r="E5248" s="4">
        <v>385</v>
      </c>
      <c r="F5248" s="4">
        <v>28243760</v>
      </c>
      <c r="G5248" s="4">
        <v>2824376</v>
      </c>
      <c r="H5248" s="4">
        <v>31068136</v>
      </c>
    </row>
    <row r="5249" spans="1:8" ht="15.75">
      <c r="A5249" s="3" t="s">
        <v>18</v>
      </c>
      <c r="B5249" s="2" t="s">
        <v>2037</v>
      </c>
      <c r="C5249" s="2" t="s">
        <v>2036</v>
      </c>
      <c r="D5249" s="2" t="s">
        <v>2038</v>
      </c>
      <c r="E5249" s="4">
        <v>157</v>
      </c>
      <c r="F5249" s="4">
        <v>14499090</v>
      </c>
      <c r="G5249" s="4">
        <v>1449909</v>
      </c>
      <c r="H5249" s="4">
        <v>15948999</v>
      </c>
    </row>
    <row r="5250" spans="1:8" ht="15.75">
      <c r="A5250" s="3" t="s">
        <v>18</v>
      </c>
      <c r="B5250" s="2" t="s">
        <v>2039</v>
      </c>
      <c r="C5250" s="2" t="s">
        <v>2036</v>
      </c>
      <c r="D5250" s="2"/>
      <c r="E5250" s="4">
        <v>11</v>
      </c>
      <c r="F5250" s="4">
        <v>885500</v>
      </c>
      <c r="G5250" s="4">
        <v>88550</v>
      </c>
      <c r="H5250" s="4">
        <v>974050</v>
      </c>
    </row>
    <row r="5251" spans="1:8" ht="15.75">
      <c r="A5251" s="3" t="s">
        <v>18</v>
      </c>
      <c r="B5251" s="2" t="s">
        <v>2040</v>
      </c>
      <c r="C5251" s="2" t="s">
        <v>2036</v>
      </c>
      <c r="D5251" s="2" t="s">
        <v>2041</v>
      </c>
      <c r="E5251" s="4">
        <v>48</v>
      </c>
      <c r="F5251" s="4">
        <v>4436640</v>
      </c>
      <c r="G5251" s="4">
        <v>443664</v>
      </c>
      <c r="H5251" s="4">
        <v>4880304</v>
      </c>
    </row>
    <row r="5252" spans="1:8" ht="15.75">
      <c r="A5252" s="3" t="s">
        <v>18</v>
      </c>
      <c r="B5252" s="2" t="s">
        <v>2046</v>
      </c>
      <c r="C5252" s="2" t="s">
        <v>2045</v>
      </c>
      <c r="D5252" s="2" t="s">
        <v>2047</v>
      </c>
      <c r="E5252" s="4">
        <v>7</v>
      </c>
      <c r="F5252" s="4">
        <v>930580</v>
      </c>
      <c r="G5252" s="4">
        <v>93058</v>
      </c>
      <c r="H5252" s="4">
        <v>1023638</v>
      </c>
    </row>
    <row r="5253" spans="1:8" ht="15.75">
      <c r="A5253" s="3" t="s">
        <v>18</v>
      </c>
      <c r="B5253" s="2" t="s">
        <v>2052</v>
      </c>
      <c r="C5253" s="2" t="s">
        <v>2051</v>
      </c>
      <c r="D5253" s="2" t="s">
        <v>2054</v>
      </c>
      <c r="E5253" s="4">
        <v>32</v>
      </c>
      <c r="F5253" s="4">
        <v>918080</v>
      </c>
      <c r="G5253" s="4">
        <v>91808</v>
      </c>
      <c r="H5253" s="4">
        <v>1009888</v>
      </c>
    </row>
    <row r="5254" spans="1:8" ht="15.75">
      <c r="A5254" s="3" t="s">
        <v>18</v>
      </c>
      <c r="B5254" s="2" t="s">
        <v>2056</v>
      </c>
      <c r="C5254" s="2" t="s">
        <v>2055</v>
      </c>
      <c r="D5254" s="2" t="s">
        <v>2058</v>
      </c>
      <c r="E5254" s="4">
        <v>19</v>
      </c>
      <c r="F5254" s="4">
        <v>545110</v>
      </c>
      <c r="G5254" s="4">
        <v>54511</v>
      </c>
      <c r="H5254" s="4">
        <v>599621</v>
      </c>
    </row>
    <row r="5255" spans="1:8" ht="15.75">
      <c r="A5255" s="3" t="s">
        <v>18</v>
      </c>
      <c r="B5255" s="2" t="s">
        <v>2062</v>
      </c>
      <c r="C5255" s="2" t="s">
        <v>2059</v>
      </c>
      <c r="D5255" s="2" t="s">
        <v>2064</v>
      </c>
      <c r="E5255" s="4">
        <v>38</v>
      </c>
      <c r="F5255" s="4">
        <v>1153680</v>
      </c>
      <c r="G5255" s="4">
        <v>115368</v>
      </c>
      <c r="H5255" s="4">
        <v>1269048</v>
      </c>
    </row>
    <row r="5256" spans="1:8" ht="15.75">
      <c r="A5256" s="3" t="s">
        <v>18</v>
      </c>
      <c r="B5256" s="2" t="s">
        <v>2066</v>
      </c>
      <c r="C5256" s="2" t="s">
        <v>2065</v>
      </c>
      <c r="D5256" s="2" t="s">
        <v>2068</v>
      </c>
      <c r="E5256" s="4">
        <v>91</v>
      </c>
      <c r="F5256" s="4">
        <v>2762760</v>
      </c>
      <c r="G5256" s="4">
        <v>276276</v>
      </c>
      <c r="H5256" s="4">
        <v>3039036</v>
      </c>
    </row>
    <row r="5257" spans="1:8" ht="15.75">
      <c r="A5257" s="3" t="s">
        <v>18</v>
      </c>
      <c r="B5257" s="2" t="s">
        <v>2070</v>
      </c>
      <c r="C5257" s="2" t="s">
        <v>2069</v>
      </c>
      <c r="D5257" s="2" t="s">
        <v>2072</v>
      </c>
      <c r="E5257" s="4">
        <v>2</v>
      </c>
      <c r="F5257" s="4">
        <v>66520</v>
      </c>
      <c r="G5257" s="4">
        <v>6652</v>
      </c>
      <c r="H5257" s="4">
        <v>73172</v>
      </c>
    </row>
    <row r="5258" spans="1:8" ht="15.75">
      <c r="A5258" s="3" t="s">
        <v>18</v>
      </c>
      <c r="B5258" s="2" t="s">
        <v>2074</v>
      </c>
      <c r="C5258" s="2" t="s">
        <v>2073</v>
      </c>
      <c r="D5258" s="2" t="s">
        <v>2076</v>
      </c>
      <c r="E5258" s="4">
        <v>11</v>
      </c>
      <c r="F5258" s="4">
        <v>365860</v>
      </c>
      <c r="G5258" s="4">
        <v>36586</v>
      </c>
      <c r="H5258" s="4">
        <v>402446</v>
      </c>
    </row>
    <row r="5259" spans="1:8" ht="15.75">
      <c r="A5259" s="3" t="s">
        <v>18</v>
      </c>
      <c r="B5259" s="2" t="s">
        <v>2090</v>
      </c>
      <c r="C5259" s="2" t="s">
        <v>2089</v>
      </c>
      <c r="D5259" s="2" t="s">
        <v>2091</v>
      </c>
      <c r="E5259" s="4">
        <v>5</v>
      </c>
      <c r="F5259" s="4">
        <v>125000</v>
      </c>
      <c r="G5259" s="4">
        <v>12500</v>
      </c>
      <c r="H5259" s="4">
        <v>137500</v>
      </c>
    </row>
    <row r="5260" spans="1:8" ht="15.75">
      <c r="A5260" s="3" t="s">
        <v>18</v>
      </c>
      <c r="B5260" s="2" t="s">
        <v>2092</v>
      </c>
      <c r="C5260" s="2" t="s">
        <v>2051</v>
      </c>
      <c r="D5260" s="2" t="s">
        <v>2091</v>
      </c>
      <c r="E5260" s="4">
        <v>155</v>
      </c>
      <c r="F5260" s="4">
        <v>6195000</v>
      </c>
      <c r="G5260" s="4">
        <v>619500</v>
      </c>
      <c r="H5260" s="4">
        <v>6814500</v>
      </c>
    </row>
    <row r="5261" spans="1:8" ht="15.75">
      <c r="A5261" s="3" t="s">
        <v>18</v>
      </c>
      <c r="B5261" s="2" t="s">
        <v>2093</v>
      </c>
      <c r="C5261" s="2" t="s">
        <v>2059</v>
      </c>
      <c r="D5261" s="2" t="s">
        <v>2091</v>
      </c>
      <c r="E5261" s="4">
        <v>199</v>
      </c>
      <c r="F5261" s="4">
        <v>7656000</v>
      </c>
      <c r="G5261" s="4">
        <v>765600</v>
      </c>
      <c r="H5261" s="4">
        <v>8421600</v>
      </c>
    </row>
    <row r="5262" spans="1:8" ht="15.75">
      <c r="A5262" s="3" t="s">
        <v>18</v>
      </c>
      <c r="B5262" s="2" t="s">
        <v>2095</v>
      </c>
      <c r="C5262" s="2" t="s">
        <v>2077</v>
      </c>
      <c r="D5262" s="2"/>
      <c r="E5262" s="4">
        <v>10</v>
      </c>
      <c r="F5262" s="4">
        <v>450000</v>
      </c>
      <c r="G5262" s="4">
        <v>45000</v>
      </c>
      <c r="H5262" s="4">
        <v>495000</v>
      </c>
    </row>
    <row r="5263" spans="1:8" ht="15.75">
      <c r="A5263" s="3" t="s">
        <v>18</v>
      </c>
      <c r="B5263" s="2" t="s">
        <v>2097</v>
      </c>
      <c r="C5263" s="2" t="s">
        <v>2096</v>
      </c>
      <c r="D5263" s="2" t="s">
        <v>2099</v>
      </c>
      <c r="E5263" s="4">
        <v>6</v>
      </c>
      <c r="F5263" s="4">
        <v>323940</v>
      </c>
      <c r="G5263" s="4">
        <v>32394</v>
      </c>
      <c r="H5263" s="4">
        <v>356334</v>
      </c>
    </row>
    <row r="5264" spans="1:8" ht="15.75">
      <c r="A5264" s="3" t="s">
        <v>18</v>
      </c>
      <c r="B5264" s="2" t="s">
        <v>2104</v>
      </c>
      <c r="C5264" s="2" t="s">
        <v>2100</v>
      </c>
      <c r="D5264" s="2" t="s">
        <v>2106</v>
      </c>
      <c r="E5264" s="4">
        <v>3</v>
      </c>
      <c r="F5264" s="4">
        <v>161970</v>
      </c>
      <c r="G5264" s="4">
        <v>16197</v>
      </c>
      <c r="H5264" s="4">
        <v>178167</v>
      </c>
    </row>
    <row r="5265" spans="1:8" ht="15.75">
      <c r="A5265" s="3" t="s">
        <v>18</v>
      </c>
      <c r="B5265" s="2" t="s">
        <v>2116</v>
      </c>
      <c r="C5265" s="2" t="s">
        <v>2113</v>
      </c>
      <c r="D5265" s="2" t="s">
        <v>2117</v>
      </c>
      <c r="E5265" s="4">
        <v>4</v>
      </c>
      <c r="F5265" s="4">
        <v>250880</v>
      </c>
      <c r="G5265" s="4">
        <v>25088</v>
      </c>
      <c r="H5265" s="4">
        <v>275968</v>
      </c>
    </row>
    <row r="5266" spans="1:8" ht="15.75">
      <c r="A5266" s="3" t="s">
        <v>18</v>
      </c>
      <c r="B5266" s="2" t="s">
        <v>2118</v>
      </c>
      <c r="C5266" s="2" t="s">
        <v>2113</v>
      </c>
      <c r="D5266" s="2" t="s">
        <v>2119</v>
      </c>
      <c r="E5266" s="4">
        <v>1</v>
      </c>
      <c r="F5266" s="4">
        <v>62720</v>
      </c>
      <c r="G5266" s="4">
        <v>6272</v>
      </c>
      <c r="H5266" s="4">
        <v>68992</v>
      </c>
    </row>
    <row r="5267" spans="1:8" ht="15.75">
      <c r="A5267" s="3" t="s">
        <v>18</v>
      </c>
      <c r="B5267" s="2" t="s">
        <v>2120</v>
      </c>
      <c r="C5267" s="2" t="s">
        <v>2113</v>
      </c>
      <c r="D5267" s="2" t="s">
        <v>2121</v>
      </c>
      <c r="E5267" s="4">
        <v>1</v>
      </c>
      <c r="F5267" s="4">
        <v>62000</v>
      </c>
      <c r="G5267" s="4">
        <v>6200</v>
      </c>
      <c r="H5267" s="4">
        <v>68200</v>
      </c>
    </row>
    <row r="5268" spans="1:8" ht="15.75">
      <c r="A5268" s="3" t="s">
        <v>18</v>
      </c>
      <c r="B5268" s="2" t="s">
        <v>2122</v>
      </c>
      <c r="C5268" s="2" t="s">
        <v>2113</v>
      </c>
      <c r="D5268" s="2" t="s">
        <v>2123</v>
      </c>
      <c r="E5268" s="4">
        <v>8</v>
      </c>
      <c r="F5268" s="4">
        <v>504000</v>
      </c>
      <c r="G5268" s="4">
        <v>50400</v>
      </c>
      <c r="H5268" s="4">
        <v>554400</v>
      </c>
    </row>
    <row r="5269" spans="1:8" ht="15.75">
      <c r="A5269" s="3" t="s">
        <v>18</v>
      </c>
      <c r="B5269" s="2" t="s">
        <v>2129</v>
      </c>
      <c r="C5269" s="2" t="s">
        <v>2126</v>
      </c>
      <c r="D5269" s="2" t="s">
        <v>2130</v>
      </c>
      <c r="E5269" s="4">
        <v>12</v>
      </c>
      <c r="F5269" s="4">
        <v>452880</v>
      </c>
      <c r="G5269" s="4">
        <v>45288</v>
      </c>
      <c r="H5269" s="4">
        <v>498168</v>
      </c>
    </row>
    <row r="5270" spans="1:8" ht="15.75">
      <c r="A5270" s="3" t="s">
        <v>18</v>
      </c>
      <c r="B5270" s="2" t="s">
        <v>2135</v>
      </c>
      <c r="C5270" s="2" t="s">
        <v>2126</v>
      </c>
      <c r="D5270" s="2" t="s">
        <v>2137</v>
      </c>
      <c r="E5270" s="4">
        <v>4</v>
      </c>
      <c r="F5270" s="4">
        <v>168000</v>
      </c>
      <c r="G5270" s="4">
        <v>16800</v>
      </c>
      <c r="H5270" s="4">
        <v>184800</v>
      </c>
    </row>
    <row r="5271" spans="1:8" ht="15.75">
      <c r="A5271" s="3" t="s">
        <v>18</v>
      </c>
      <c r="B5271" s="2" t="s">
        <v>2138</v>
      </c>
      <c r="C5271" s="2" t="s">
        <v>2126</v>
      </c>
      <c r="D5271" s="2" t="s">
        <v>2139</v>
      </c>
      <c r="E5271" s="4">
        <v>3</v>
      </c>
      <c r="F5271" s="4">
        <v>143920</v>
      </c>
      <c r="G5271" s="4">
        <v>14392</v>
      </c>
      <c r="H5271" s="4">
        <v>158312</v>
      </c>
    </row>
    <row r="5272" spans="1:8" ht="15.75">
      <c r="A5272" s="3" t="s">
        <v>18</v>
      </c>
      <c r="B5272" s="2" t="s">
        <v>2140</v>
      </c>
      <c r="C5272" s="2" t="s">
        <v>2126</v>
      </c>
      <c r="D5272" s="2" t="s">
        <v>2110</v>
      </c>
      <c r="E5272" s="4">
        <v>10</v>
      </c>
      <c r="F5272" s="4">
        <v>440000</v>
      </c>
      <c r="G5272" s="4">
        <v>44000</v>
      </c>
      <c r="H5272" s="4">
        <v>484000</v>
      </c>
    </row>
    <row r="5273" spans="1:8" ht="15.75">
      <c r="A5273" s="3" t="s">
        <v>18</v>
      </c>
      <c r="B5273" s="2" t="s">
        <v>2141</v>
      </c>
      <c r="C5273" s="2" t="s">
        <v>2126</v>
      </c>
      <c r="D5273" s="2" t="s">
        <v>2112</v>
      </c>
      <c r="E5273" s="4">
        <v>4</v>
      </c>
      <c r="F5273" s="4">
        <v>176000</v>
      </c>
      <c r="G5273" s="4">
        <v>17600</v>
      </c>
      <c r="H5273" s="4">
        <v>193600</v>
      </c>
    </row>
    <row r="5274" spans="1:8" ht="15.75">
      <c r="A5274" s="3" t="s">
        <v>18</v>
      </c>
      <c r="B5274" s="2" t="s">
        <v>2157</v>
      </c>
      <c r="C5274" s="2" t="s">
        <v>2153</v>
      </c>
      <c r="D5274" s="2" t="s">
        <v>2159</v>
      </c>
      <c r="E5274" s="4">
        <v>1</v>
      </c>
      <c r="F5274" s="4">
        <v>75000</v>
      </c>
      <c r="G5274" s="4">
        <v>7500</v>
      </c>
      <c r="H5274" s="4">
        <v>82500</v>
      </c>
    </row>
    <row r="5275" spans="1:8" ht="15.75">
      <c r="A5275" s="3" t="s">
        <v>18</v>
      </c>
      <c r="B5275" s="2" t="s">
        <v>2163</v>
      </c>
      <c r="C5275" s="2" t="s">
        <v>2160</v>
      </c>
      <c r="D5275" s="2" t="s">
        <v>2165</v>
      </c>
      <c r="E5275" s="4">
        <v>8</v>
      </c>
      <c r="F5275" s="4">
        <v>638800</v>
      </c>
      <c r="G5275" s="4">
        <v>63880</v>
      </c>
      <c r="H5275" s="4">
        <v>702680</v>
      </c>
    </row>
    <row r="5276" spans="1:8" ht="15.75">
      <c r="A5276" s="3" t="s">
        <v>18</v>
      </c>
      <c r="B5276" s="2" t="s">
        <v>2168</v>
      </c>
      <c r="C5276" s="2" t="s">
        <v>2167</v>
      </c>
      <c r="D5276" s="2" t="s">
        <v>2169</v>
      </c>
      <c r="E5276" s="4">
        <v>5</v>
      </c>
      <c r="F5276" s="4">
        <v>200000</v>
      </c>
      <c r="G5276" s="4">
        <v>20000</v>
      </c>
      <c r="H5276" s="4">
        <v>220000</v>
      </c>
    </row>
    <row r="5277" spans="1:8" ht="15.75">
      <c r="A5277" s="3" t="s">
        <v>18</v>
      </c>
      <c r="B5277" s="2" t="s">
        <v>2171</v>
      </c>
      <c r="C5277" s="2" t="s">
        <v>2170</v>
      </c>
      <c r="D5277" s="2" t="s">
        <v>2172</v>
      </c>
      <c r="E5277" s="4">
        <v>61</v>
      </c>
      <c r="F5277" s="4">
        <v>2440000</v>
      </c>
      <c r="G5277" s="4">
        <v>244000</v>
      </c>
      <c r="H5277" s="4">
        <v>2684000</v>
      </c>
    </row>
    <row r="5278" spans="1:8" ht="15.75">
      <c r="A5278" s="3" t="s">
        <v>18</v>
      </c>
      <c r="B5278" s="2" t="s">
        <v>2174</v>
      </c>
      <c r="C5278" s="2" t="s">
        <v>2173</v>
      </c>
      <c r="D5278" s="2" t="s">
        <v>2175</v>
      </c>
      <c r="E5278" s="4">
        <v>498</v>
      </c>
      <c r="F5278" s="4">
        <v>27051360</v>
      </c>
      <c r="G5278" s="4">
        <v>2705136</v>
      </c>
      <c r="H5278" s="4">
        <v>29756496</v>
      </c>
    </row>
    <row r="5279" spans="1:8" ht="15.75">
      <c r="A5279" s="3" t="s">
        <v>18</v>
      </c>
      <c r="B5279" s="2" t="s">
        <v>2177</v>
      </c>
      <c r="C5279" s="2" t="s">
        <v>2176</v>
      </c>
      <c r="D5279" s="2" t="s">
        <v>2178</v>
      </c>
      <c r="E5279" s="4">
        <v>240</v>
      </c>
      <c r="F5279" s="4">
        <v>5760000</v>
      </c>
      <c r="G5279" s="4">
        <v>576000</v>
      </c>
      <c r="H5279" s="4">
        <v>6336000</v>
      </c>
    </row>
    <row r="5280" spans="1:8" ht="15.75">
      <c r="A5280" s="3" t="s">
        <v>18</v>
      </c>
      <c r="B5280" s="2" t="s">
        <v>2180</v>
      </c>
      <c r="C5280" s="2" t="s">
        <v>2179</v>
      </c>
      <c r="D5280" s="2" t="s">
        <v>2181</v>
      </c>
      <c r="E5280" s="4">
        <v>779</v>
      </c>
      <c r="F5280" s="4">
        <v>15945200</v>
      </c>
      <c r="G5280" s="4">
        <v>1594520</v>
      </c>
      <c r="H5280" s="4">
        <v>17539720</v>
      </c>
    </row>
    <row r="5281" spans="1:8" ht="15.75">
      <c r="A5281" s="3" t="s">
        <v>18</v>
      </c>
      <c r="B5281" s="2" t="s">
        <v>2187</v>
      </c>
      <c r="C5281" s="2" t="s">
        <v>2186</v>
      </c>
      <c r="D5281" s="2" t="s">
        <v>2188</v>
      </c>
      <c r="E5281" s="4">
        <v>155</v>
      </c>
      <c r="F5281" s="4">
        <v>4564750</v>
      </c>
      <c r="G5281" s="4">
        <v>456475</v>
      </c>
      <c r="H5281" s="4">
        <v>5021225</v>
      </c>
    </row>
    <row r="5282" spans="1:8" ht="15.75">
      <c r="A5282" s="3" t="s">
        <v>18</v>
      </c>
      <c r="B5282" s="2" t="s">
        <v>2189</v>
      </c>
      <c r="C5282" s="2" t="s">
        <v>2186</v>
      </c>
      <c r="D5282" s="2" t="s">
        <v>2190</v>
      </c>
      <c r="E5282" s="4">
        <v>900</v>
      </c>
      <c r="F5282" s="4">
        <v>18900000</v>
      </c>
      <c r="G5282" s="4">
        <v>1890000</v>
      </c>
      <c r="H5282" s="4">
        <v>20790000</v>
      </c>
    </row>
    <row r="5283" spans="1:8" ht="15.75">
      <c r="A5283" s="3" t="s">
        <v>18</v>
      </c>
      <c r="B5283" s="2" t="s">
        <v>2193</v>
      </c>
      <c r="C5283" s="2" t="s">
        <v>2186</v>
      </c>
      <c r="D5283" s="2" t="s">
        <v>2194</v>
      </c>
      <c r="E5283" s="4">
        <v>30</v>
      </c>
      <c r="F5283" s="4">
        <v>883500</v>
      </c>
      <c r="G5283" s="4">
        <v>88350</v>
      </c>
      <c r="H5283" s="4">
        <v>971850</v>
      </c>
    </row>
    <row r="5284" spans="1:8" ht="15.75">
      <c r="A5284" s="3" t="s">
        <v>18</v>
      </c>
      <c r="B5284" s="2" t="s">
        <v>2197</v>
      </c>
      <c r="C5284" s="2" t="s">
        <v>2186</v>
      </c>
      <c r="D5284" s="2" t="s">
        <v>2198</v>
      </c>
      <c r="E5284" s="4">
        <v>268</v>
      </c>
      <c r="F5284" s="4">
        <v>7892600</v>
      </c>
      <c r="G5284" s="4">
        <v>789260</v>
      </c>
      <c r="H5284" s="4">
        <v>8681860</v>
      </c>
    </row>
    <row r="5285" spans="1:8" ht="15.75">
      <c r="A5285" s="3" t="s">
        <v>18</v>
      </c>
      <c r="B5285" s="2" t="s">
        <v>2199</v>
      </c>
      <c r="C5285" s="2" t="s">
        <v>2186</v>
      </c>
      <c r="D5285" s="2" t="s">
        <v>2200</v>
      </c>
      <c r="E5285" s="4">
        <v>150</v>
      </c>
      <c r="F5285" s="4">
        <v>4417500</v>
      </c>
      <c r="G5285" s="4">
        <v>441750</v>
      </c>
      <c r="H5285" s="4">
        <v>4859250</v>
      </c>
    </row>
    <row r="5286" spans="1:8" ht="15.75">
      <c r="A5286" s="3" t="s">
        <v>18</v>
      </c>
      <c r="B5286" s="2" t="s">
        <v>2201</v>
      </c>
      <c r="C5286" s="2" t="s">
        <v>2186</v>
      </c>
      <c r="D5286" s="2" t="s">
        <v>2202</v>
      </c>
      <c r="E5286" s="4">
        <v>224</v>
      </c>
      <c r="F5286" s="4">
        <v>6470800</v>
      </c>
      <c r="G5286" s="4">
        <v>647080</v>
      </c>
      <c r="H5286" s="4">
        <v>7117880</v>
      </c>
    </row>
    <row r="5287" spans="1:8" ht="15.75">
      <c r="A5287" s="3" t="s">
        <v>18</v>
      </c>
      <c r="B5287" s="2" t="s">
        <v>2203</v>
      </c>
      <c r="C5287" s="2" t="s">
        <v>2186</v>
      </c>
      <c r="D5287" s="2" t="s">
        <v>2204</v>
      </c>
      <c r="E5287" s="4">
        <v>100</v>
      </c>
      <c r="F5287" s="4">
        <v>2945000</v>
      </c>
      <c r="G5287" s="4">
        <v>294500</v>
      </c>
      <c r="H5287" s="4">
        <v>3239500</v>
      </c>
    </row>
    <row r="5288" spans="1:8" ht="15.75">
      <c r="A5288" s="3" t="s">
        <v>18</v>
      </c>
      <c r="B5288" s="2" t="s">
        <v>2205</v>
      </c>
      <c r="C5288" s="2" t="s">
        <v>2186</v>
      </c>
      <c r="D5288" s="2" t="s">
        <v>2206</v>
      </c>
      <c r="E5288" s="4">
        <v>50</v>
      </c>
      <c r="F5288" s="4">
        <v>1472500</v>
      </c>
      <c r="G5288" s="4">
        <v>147250</v>
      </c>
      <c r="H5288" s="4">
        <v>1619750</v>
      </c>
    </row>
    <row r="5289" spans="1:8" ht="15.75">
      <c r="A5289" s="3" t="s">
        <v>18</v>
      </c>
      <c r="B5289" s="2" t="s">
        <v>2207</v>
      </c>
      <c r="C5289" s="2" t="s">
        <v>2186</v>
      </c>
      <c r="D5289" s="2" t="s">
        <v>2208</v>
      </c>
      <c r="E5289" s="4">
        <v>25</v>
      </c>
      <c r="F5289" s="4">
        <v>736250</v>
      </c>
      <c r="G5289" s="4">
        <v>73625</v>
      </c>
      <c r="H5289" s="4">
        <v>809875</v>
      </c>
    </row>
    <row r="5290" spans="1:8" ht="15.75">
      <c r="A5290" s="3" t="s">
        <v>18</v>
      </c>
      <c r="B5290" s="2" t="s">
        <v>2222</v>
      </c>
      <c r="C5290" s="2" t="s">
        <v>2221</v>
      </c>
      <c r="D5290" s="2" t="s">
        <v>2223</v>
      </c>
      <c r="E5290" s="4">
        <v>1041</v>
      </c>
      <c r="F5290" s="4">
        <v>29148000</v>
      </c>
      <c r="G5290" s="4">
        <v>2914800</v>
      </c>
      <c r="H5290" s="4">
        <v>32062800</v>
      </c>
    </row>
    <row r="5291" spans="1:8" ht="15.75">
      <c r="A5291" s="3" t="s">
        <v>18</v>
      </c>
      <c r="B5291" s="2" t="s">
        <v>2230</v>
      </c>
      <c r="C5291" s="2" t="s">
        <v>2229</v>
      </c>
      <c r="D5291" s="2" t="s">
        <v>2231</v>
      </c>
      <c r="E5291" s="4">
        <v>8</v>
      </c>
      <c r="F5291" s="4">
        <v>464000</v>
      </c>
      <c r="G5291" s="4">
        <v>46400</v>
      </c>
      <c r="H5291" s="4">
        <v>510400</v>
      </c>
    </row>
    <row r="5292" spans="1:8" ht="15.75">
      <c r="A5292" s="3" t="s">
        <v>18</v>
      </c>
      <c r="B5292" s="2" t="s">
        <v>2233</v>
      </c>
      <c r="C5292" s="2" t="s">
        <v>2232</v>
      </c>
      <c r="D5292" s="2" t="s">
        <v>2234</v>
      </c>
      <c r="E5292" s="4">
        <v>3</v>
      </c>
      <c r="F5292" s="4">
        <v>102000</v>
      </c>
      <c r="G5292" s="4">
        <v>10200</v>
      </c>
      <c r="H5292" s="4">
        <v>112200</v>
      </c>
    </row>
    <row r="5293" spans="1:8" ht="15.75">
      <c r="A5293" s="3" t="s">
        <v>18</v>
      </c>
      <c r="B5293" s="2" t="s">
        <v>2236</v>
      </c>
      <c r="C5293" s="2" t="s">
        <v>2235</v>
      </c>
      <c r="D5293" s="2" t="s">
        <v>2237</v>
      </c>
      <c r="E5293" s="4">
        <v>1</v>
      </c>
      <c r="F5293" s="4">
        <v>24500</v>
      </c>
      <c r="G5293" s="4">
        <v>2450</v>
      </c>
      <c r="H5293" s="4">
        <v>26950</v>
      </c>
    </row>
    <row r="5294" spans="1:8" ht="15.75">
      <c r="A5294" s="3" t="s">
        <v>18</v>
      </c>
      <c r="B5294" s="2" t="s">
        <v>2239</v>
      </c>
      <c r="C5294" s="2" t="s">
        <v>2238</v>
      </c>
      <c r="D5294" s="2" t="s">
        <v>2240</v>
      </c>
      <c r="E5294" s="4">
        <v>2</v>
      </c>
      <c r="F5294" s="4">
        <v>60000</v>
      </c>
      <c r="G5294" s="4">
        <v>6000</v>
      </c>
      <c r="H5294" s="4">
        <v>66000</v>
      </c>
    </row>
    <row r="5295" spans="1:8" ht="15.75">
      <c r="A5295" s="3" t="s">
        <v>18</v>
      </c>
      <c r="B5295" s="2" t="s">
        <v>2242</v>
      </c>
      <c r="C5295" s="2" t="s">
        <v>2241</v>
      </c>
      <c r="D5295" s="2" t="s">
        <v>2243</v>
      </c>
      <c r="E5295" s="4">
        <v>30</v>
      </c>
      <c r="F5295" s="4">
        <v>1217100</v>
      </c>
      <c r="G5295" s="4">
        <v>121710</v>
      </c>
      <c r="H5295" s="4">
        <v>1338810</v>
      </c>
    </row>
    <row r="5296" spans="1:8" ht="15.75">
      <c r="A5296" s="3" t="s">
        <v>18</v>
      </c>
      <c r="B5296" s="2" t="s">
        <v>2244</v>
      </c>
      <c r="C5296" s="2" t="s">
        <v>2241</v>
      </c>
      <c r="D5296" s="2" t="s">
        <v>2246</v>
      </c>
      <c r="E5296" s="4">
        <v>25</v>
      </c>
      <c r="F5296" s="4">
        <v>1125000</v>
      </c>
      <c r="G5296" s="4">
        <v>112500</v>
      </c>
      <c r="H5296" s="4">
        <v>1237500</v>
      </c>
    </row>
    <row r="5297" spans="1:8" ht="15.75">
      <c r="A5297" s="3" t="s">
        <v>18</v>
      </c>
      <c r="B5297" s="2" t="s">
        <v>2248</v>
      </c>
      <c r="C5297" s="2" t="s">
        <v>2247</v>
      </c>
      <c r="D5297" s="2"/>
      <c r="E5297" s="4">
        <v>7</v>
      </c>
      <c r="F5297" s="4">
        <v>280000</v>
      </c>
      <c r="G5297" s="4">
        <v>28000</v>
      </c>
      <c r="H5297" s="4">
        <v>308000</v>
      </c>
    </row>
    <row r="5298" spans="1:8" ht="15.75">
      <c r="A5298" s="3" t="s">
        <v>18</v>
      </c>
      <c r="B5298" s="2" t="s">
        <v>2255</v>
      </c>
      <c r="C5298" s="2" t="s">
        <v>2254</v>
      </c>
      <c r="D5298" s="2" t="s">
        <v>2256</v>
      </c>
      <c r="E5298" s="4">
        <v>5</v>
      </c>
      <c r="F5298" s="4">
        <v>35020</v>
      </c>
      <c r="G5298" s="4">
        <v>3502</v>
      </c>
      <c r="H5298" s="4">
        <v>38522</v>
      </c>
    </row>
    <row r="5299" spans="1:8" ht="15.75">
      <c r="A5299" s="3" t="s">
        <v>18</v>
      </c>
      <c r="B5299" s="2" t="s">
        <v>2258</v>
      </c>
      <c r="C5299" s="2" t="s">
        <v>2257</v>
      </c>
      <c r="D5299" s="2" t="s">
        <v>2259</v>
      </c>
      <c r="E5299" s="4">
        <v>160</v>
      </c>
      <c r="F5299" s="4">
        <v>1835200</v>
      </c>
      <c r="G5299" s="4">
        <v>183520</v>
      </c>
      <c r="H5299" s="4">
        <v>2018720</v>
      </c>
    </row>
    <row r="5300" spans="1:8" ht="15.75">
      <c r="A5300" s="3" t="s">
        <v>18</v>
      </c>
      <c r="B5300" s="2" t="s">
        <v>2264</v>
      </c>
      <c r="C5300" s="2" t="s">
        <v>2263</v>
      </c>
      <c r="D5300" s="2" t="s">
        <v>2265</v>
      </c>
      <c r="E5300" s="4">
        <v>654</v>
      </c>
      <c r="F5300" s="4">
        <v>5502900</v>
      </c>
      <c r="G5300" s="4">
        <v>550290</v>
      </c>
      <c r="H5300" s="4">
        <v>6053190</v>
      </c>
    </row>
    <row r="5301" spans="1:8" ht="15.75">
      <c r="A5301" s="3" t="s">
        <v>18</v>
      </c>
      <c r="B5301" s="2" t="s">
        <v>2267</v>
      </c>
      <c r="C5301" s="2" t="s">
        <v>2266</v>
      </c>
      <c r="D5301" s="2" t="s">
        <v>2268</v>
      </c>
      <c r="E5301" s="4">
        <v>431</v>
      </c>
      <c r="F5301" s="4">
        <v>4945100</v>
      </c>
      <c r="G5301" s="4">
        <v>494510</v>
      </c>
      <c r="H5301" s="4">
        <v>5439610</v>
      </c>
    </row>
    <row r="5302" spans="1:8" ht="15.75">
      <c r="A5302" s="3" t="s">
        <v>18</v>
      </c>
      <c r="B5302" s="2" t="s">
        <v>2270</v>
      </c>
      <c r="C5302" s="2" t="s">
        <v>2269</v>
      </c>
      <c r="D5302" s="2" t="s">
        <v>2271</v>
      </c>
      <c r="E5302" s="4">
        <v>517</v>
      </c>
      <c r="F5302" s="4">
        <v>8477979</v>
      </c>
      <c r="G5302" s="4">
        <v>847799</v>
      </c>
      <c r="H5302" s="4">
        <v>9325778</v>
      </c>
    </row>
    <row r="5303" spans="1:8" ht="15.75">
      <c r="A5303" s="3" t="s">
        <v>18</v>
      </c>
      <c r="B5303" s="2" t="s">
        <v>2273</v>
      </c>
      <c r="C5303" s="2" t="s">
        <v>2272</v>
      </c>
      <c r="D5303" s="2" t="s">
        <v>2274</v>
      </c>
      <c r="E5303" s="4">
        <v>1624</v>
      </c>
      <c r="F5303" s="4">
        <v>31469980</v>
      </c>
      <c r="G5303" s="4">
        <v>3147003</v>
      </c>
      <c r="H5303" s="4">
        <v>34616983</v>
      </c>
    </row>
    <row r="5304" spans="1:8" ht="15.75">
      <c r="A5304" s="3" t="s">
        <v>18</v>
      </c>
      <c r="B5304" s="2" t="s">
        <v>2281</v>
      </c>
      <c r="C5304" s="2" t="s">
        <v>2280</v>
      </c>
      <c r="D5304" s="2" t="s">
        <v>2282</v>
      </c>
      <c r="E5304" s="4">
        <v>70</v>
      </c>
      <c r="F5304" s="4">
        <v>768600</v>
      </c>
      <c r="G5304" s="4">
        <v>76860</v>
      </c>
      <c r="H5304" s="4">
        <v>845460</v>
      </c>
    </row>
    <row r="5305" spans="1:8" ht="15.75">
      <c r="A5305" s="3" t="s">
        <v>18</v>
      </c>
      <c r="B5305" s="2" t="s">
        <v>2284</v>
      </c>
      <c r="C5305" s="2" t="s">
        <v>2283</v>
      </c>
      <c r="D5305" s="2" t="s">
        <v>2285</v>
      </c>
      <c r="E5305" s="4">
        <v>1</v>
      </c>
      <c r="F5305" s="4">
        <v>20000</v>
      </c>
      <c r="G5305" s="4">
        <v>2000</v>
      </c>
      <c r="H5305" s="4">
        <v>22000</v>
      </c>
    </row>
    <row r="5306" spans="1:8" ht="15.75">
      <c r="A5306" s="3" t="s">
        <v>18</v>
      </c>
      <c r="B5306" s="2" t="s">
        <v>2288</v>
      </c>
      <c r="C5306" s="2" t="s">
        <v>2287</v>
      </c>
      <c r="D5306" s="2" t="s">
        <v>2289</v>
      </c>
      <c r="E5306" s="4">
        <v>10</v>
      </c>
      <c r="F5306" s="4">
        <v>55000</v>
      </c>
      <c r="G5306" s="4">
        <v>5500</v>
      </c>
      <c r="H5306" s="4">
        <v>60500</v>
      </c>
    </row>
    <row r="5307" spans="1:8" ht="15.75">
      <c r="A5307" s="3" t="s">
        <v>18</v>
      </c>
      <c r="B5307" s="2" t="s">
        <v>2315</v>
      </c>
      <c r="C5307" s="2" t="s">
        <v>267</v>
      </c>
      <c r="D5307" s="2" t="s">
        <v>2316</v>
      </c>
      <c r="E5307" s="4">
        <v>2</v>
      </c>
      <c r="F5307" s="4">
        <v>8186</v>
      </c>
      <c r="G5307" s="4">
        <v>819</v>
      </c>
      <c r="H5307" s="4">
        <v>9005</v>
      </c>
    </row>
    <row r="5308" spans="1:8" ht="15.75">
      <c r="A5308" s="3" t="s">
        <v>18</v>
      </c>
      <c r="B5308" s="2" t="s">
        <v>2325</v>
      </c>
      <c r="C5308" s="2" t="s">
        <v>264</v>
      </c>
      <c r="D5308" s="2" t="s">
        <v>2326</v>
      </c>
      <c r="E5308" s="4">
        <v>20</v>
      </c>
      <c r="F5308" s="4">
        <v>110740</v>
      </c>
      <c r="G5308" s="4">
        <v>11074</v>
      </c>
      <c r="H5308" s="4">
        <v>121814</v>
      </c>
    </row>
    <row r="5309" spans="1:8" ht="15.75">
      <c r="A5309" s="3" t="s">
        <v>18</v>
      </c>
      <c r="B5309" s="2" t="s">
        <v>2339</v>
      </c>
      <c r="C5309" s="2" t="s">
        <v>299</v>
      </c>
      <c r="D5309" s="2" t="s">
        <v>2340</v>
      </c>
      <c r="E5309" s="4">
        <v>40</v>
      </c>
      <c r="F5309" s="4">
        <v>115400</v>
      </c>
      <c r="G5309" s="4">
        <v>11540</v>
      </c>
      <c r="H5309" s="4">
        <v>126940</v>
      </c>
    </row>
    <row r="5310" spans="1:8" ht="15.75">
      <c r="A5310" s="3" t="s">
        <v>18</v>
      </c>
      <c r="B5310" s="2" t="s">
        <v>2349</v>
      </c>
      <c r="C5310" s="2" t="s">
        <v>307</v>
      </c>
      <c r="D5310" s="2" t="s">
        <v>2350</v>
      </c>
      <c r="E5310" s="4">
        <v>45</v>
      </c>
      <c r="F5310" s="4">
        <v>132075</v>
      </c>
      <c r="G5310" s="4">
        <v>13208</v>
      </c>
      <c r="H5310" s="4">
        <v>145283</v>
      </c>
    </row>
    <row r="5311" spans="1:8" ht="15.75">
      <c r="A5311" s="3" t="s">
        <v>18</v>
      </c>
      <c r="B5311" s="2" t="s">
        <v>2361</v>
      </c>
      <c r="C5311" s="2" t="s">
        <v>312</v>
      </c>
      <c r="D5311" s="2" t="s">
        <v>2362</v>
      </c>
      <c r="E5311" s="4">
        <v>5</v>
      </c>
      <c r="F5311" s="4">
        <v>18025</v>
      </c>
      <c r="G5311" s="4">
        <v>1803</v>
      </c>
      <c r="H5311" s="4">
        <v>19828</v>
      </c>
    </row>
    <row r="5312" spans="1:8" ht="15.75">
      <c r="A5312" s="3" t="s">
        <v>18</v>
      </c>
      <c r="B5312" s="2" t="s">
        <v>2365</v>
      </c>
      <c r="C5312" s="2" t="s">
        <v>314</v>
      </c>
      <c r="D5312" s="2" t="s">
        <v>2366</v>
      </c>
      <c r="E5312" s="4"/>
      <c r="F5312" s="4"/>
      <c r="G5312" s="4"/>
      <c r="H5312" s="4"/>
    </row>
    <row r="5313" spans="1:8" ht="15.75">
      <c r="A5313" s="3" t="s">
        <v>18</v>
      </c>
      <c r="B5313" s="2" t="s">
        <v>2369</v>
      </c>
      <c r="C5313" s="2" t="s">
        <v>318</v>
      </c>
      <c r="D5313" s="2" t="s">
        <v>2370</v>
      </c>
      <c r="E5313" s="4">
        <v>20</v>
      </c>
      <c r="F5313" s="4">
        <v>95560</v>
      </c>
      <c r="G5313" s="4">
        <v>9556</v>
      </c>
      <c r="H5313" s="4">
        <v>105116</v>
      </c>
    </row>
    <row r="5314" spans="1:8" ht="15.75">
      <c r="A5314" s="3" t="s">
        <v>18</v>
      </c>
      <c r="B5314" s="2" t="s">
        <v>2383</v>
      </c>
      <c r="C5314" s="2" t="s">
        <v>252</v>
      </c>
      <c r="D5314" s="2" t="s">
        <v>2384</v>
      </c>
      <c r="E5314" s="4">
        <v>-40</v>
      </c>
      <c r="F5314" s="4">
        <v>-268760</v>
      </c>
      <c r="G5314" s="4">
        <v>-26876</v>
      </c>
      <c r="H5314" s="4">
        <v>-295636</v>
      </c>
    </row>
    <row r="5315" spans="1:8" ht="15.75">
      <c r="A5315" s="3" t="s">
        <v>18</v>
      </c>
      <c r="B5315" s="2" t="s">
        <v>2397</v>
      </c>
      <c r="C5315" s="2" t="s">
        <v>236</v>
      </c>
      <c r="D5315" s="2" t="s">
        <v>2398</v>
      </c>
      <c r="E5315" s="4">
        <v>6</v>
      </c>
      <c r="F5315" s="4">
        <v>32274</v>
      </c>
      <c r="G5315" s="4">
        <v>3228</v>
      </c>
      <c r="H5315" s="4">
        <v>35502</v>
      </c>
    </row>
    <row r="5316" spans="1:8" ht="15.75">
      <c r="A5316" s="3" t="s">
        <v>18</v>
      </c>
      <c r="B5316" s="2" t="s">
        <v>2400</v>
      </c>
      <c r="C5316" s="2" t="s">
        <v>236</v>
      </c>
      <c r="D5316" s="2" t="s">
        <v>2401</v>
      </c>
      <c r="E5316" s="4">
        <v>-54</v>
      </c>
      <c r="F5316" s="4">
        <v>-370116</v>
      </c>
      <c r="G5316" s="4">
        <v>-37012</v>
      </c>
      <c r="H5316" s="4">
        <v>-407128</v>
      </c>
    </row>
    <row r="5317" spans="1:8" ht="15.75">
      <c r="A5317" s="3" t="s">
        <v>18</v>
      </c>
      <c r="B5317" s="2" t="s">
        <v>2402</v>
      </c>
      <c r="C5317" s="2" t="s">
        <v>236</v>
      </c>
      <c r="D5317" s="2" t="s">
        <v>2403</v>
      </c>
      <c r="E5317" s="4">
        <v>4</v>
      </c>
      <c r="F5317" s="4">
        <v>33068</v>
      </c>
      <c r="G5317" s="4">
        <v>3307</v>
      </c>
      <c r="H5317" s="4">
        <v>36375</v>
      </c>
    </row>
    <row r="5318" spans="1:8" ht="15.75">
      <c r="A5318" s="3" t="s">
        <v>18</v>
      </c>
      <c r="B5318" s="2" t="s">
        <v>2408</v>
      </c>
      <c r="C5318" s="2" t="s">
        <v>236</v>
      </c>
      <c r="D5318" s="2" t="s">
        <v>2409</v>
      </c>
      <c r="E5318" s="4">
        <v>7</v>
      </c>
      <c r="F5318" s="4">
        <v>27328</v>
      </c>
      <c r="G5318" s="4">
        <v>2733</v>
      </c>
      <c r="H5318" s="4">
        <v>30061</v>
      </c>
    </row>
    <row r="5319" spans="1:8" ht="15.75">
      <c r="A5319" s="3" t="s">
        <v>18</v>
      </c>
      <c r="B5319" s="2" t="s">
        <v>2411</v>
      </c>
      <c r="C5319" s="2" t="s">
        <v>223</v>
      </c>
      <c r="D5319" s="2" t="s">
        <v>104</v>
      </c>
      <c r="E5319" s="4">
        <v>4</v>
      </c>
      <c r="F5319" s="4">
        <v>36400</v>
      </c>
      <c r="G5319" s="4">
        <v>3640</v>
      </c>
      <c r="H5319" s="4">
        <v>40040</v>
      </c>
    </row>
    <row r="5320" spans="1:8" ht="15.75">
      <c r="A5320" s="3" t="s">
        <v>18</v>
      </c>
      <c r="B5320" s="2" t="s">
        <v>2413</v>
      </c>
      <c r="C5320" s="2" t="s">
        <v>223</v>
      </c>
      <c r="D5320" s="2" t="s">
        <v>65</v>
      </c>
      <c r="E5320" s="4">
        <v>1</v>
      </c>
      <c r="F5320" s="4">
        <v>15800</v>
      </c>
      <c r="G5320" s="4">
        <v>1580</v>
      </c>
      <c r="H5320" s="4">
        <v>17380</v>
      </c>
    </row>
    <row r="5321" spans="1:8" ht="15.75">
      <c r="A5321" s="3" t="s">
        <v>18</v>
      </c>
      <c r="B5321" s="2" t="s">
        <v>2414</v>
      </c>
      <c r="C5321" s="2" t="s">
        <v>223</v>
      </c>
      <c r="D5321" s="2" t="s">
        <v>58</v>
      </c>
      <c r="E5321" s="4">
        <v>12</v>
      </c>
      <c r="F5321" s="4">
        <v>76800</v>
      </c>
      <c r="G5321" s="4">
        <v>7680</v>
      </c>
      <c r="H5321" s="4">
        <v>84480</v>
      </c>
    </row>
    <row r="5322" spans="1:8" ht="15.75">
      <c r="A5322" s="3" t="s">
        <v>18</v>
      </c>
      <c r="B5322" s="2" t="s">
        <v>2418</v>
      </c>
      <c r="C5322" s="2" t="s">
        <v>2287</v>
      </c>
      <c r="D5322" s="2" t="s">
        <v>2419</v>
      </c>
      <c r="E5322" s="4">
        <v>10</v>
      </c>
      <c r="F5322" s="4">
        <v>54080</v>
      </c>
      <c r="G5322" s="4">
        <v>5408</v>
      </c>
      <c r="H5322" s="4">
        <v>59488</v>
      </c>
    </row>
    <row r="5323" spans="1:8" ht="15.75">
      <c r="A5323" s="3" t="s">
        <v>18</v>
      </c>
      <c r="B5323" s="2" t="s">
        <v>2420</v>
      </c>
      <c r="C5323" s="2" t="s">
        <v>2287</v>
      </c>
      <c r="D5323" s="2" t="s">
        <v>2421</v>
      </c>
      <c r="E5323" s="4">
        <v>10</v>
      </c>
      <c r="F5323" s="4">
        <v>65520</v>
      </c>
      <c r="G5323" s="4">
        <v>6552</v>
      </c>
      <c r="H5323" s="4">
        <v>72072</v>
      </c>
    </row>
    <row r="5324" spans="1:8" ht="15.75">
      <c r="A5324" s="3" t="s">
        <v>18</v>
      </c>
      <c r="B5324" s="2" t="s">
        <v>2422</v>
      </c>
      <c r="C5324" s="2" t="s">
        <v>2287</v>
      </c>
      <c r="D5324" s="2" t="s">
        <v>2423</v>
      </c>
      <c r="E5324" s="4">
        <v>10</v>
      </c>
      <c r="F5324" s="4">
        <v>76330</v>
      </c>
      <c r="G5324" s="4">
        <v>7633</v>
      </c>
      <c r="H5324" s="4">
        <v>83963</v>
      </c>
    </row>
    <row r="5325" spans="1:8" ht="15.75">
      <c r="A5325" s="3" t="s">
        <v>18</v>
      </c>
      <c r="B5325" s="2" t="s">
        <v>2426</v>
      </c>
      <c r="C5325" s="2" t="s">
        <v>2287</v>
      </c>
      <c r="D5325" s="2" t="s">
        <v>2427</v>
      </c>
      <c r="E5325" s="4">
        <v>10</v>
      </c>
      <c r="F5325" s="4">
        <v>99200</v>
      </c>
      <c r="G5325" s="4">
        <v>9920</v>
      </c>
      <c r="H5325" s="4">
        <v>109120</v>
      </c>
    </row>
    <row r="5326" spans="1:8" ht="15.75">
      <c r="A5326" s="3" t="s">
        <v>18</v>
      </c>
      <c r="B5326" s="2" t="s">
        <v>2432</v>
      </c>
      <c r="C5326" s="2" t="s">
        <v>267</v>
      </c>
      <c r="D5326" s="2" t="s">
        <v>2433</v>
      </c>
      <c r="E5326" s="4">
        <v>90</v>
      </c>
      <c r="F5326" s="4">
        <v>460620</v>
      </c>
      <c r="G5326" s="4">
        <v>46062</v>
      </c>
      <c r="H5326" s="4">
        <v>506682</v>
      </c>
    </row>
    <row r="5327" spans="1:8" ht="15.75">
      <c r="A5327" s="3" t="s">
        <v>18</v>
      </c>
      <c r="B5327" s="2" t="s">
        <v>2436</v>
      </c>
      <c r="C5327" s="2" t="s">
        <v>267</v>
      </c>
      <c r="D5327" s="2" t="s">
        <v>2437</v>
      </c>
      <c r="E5327" s="4">
        <v>120</v>
      </c>
      <c r="F5327" s="4">
        <v>594600</v>
      </c>
      <c r="G5327" s="4">
        <v>59461</v>
      </c>
      <c r="H5327" s="4">
        <v>654061</v>
      </c>
    </row>
    <row r="5328" spans="1:8" ht="15.75">
      <c r="A5328" s="3" t="s">
        <v>18</v>
      </c>
      <c r="B5328" s="2" t="s">
        <v>2440</v>
      </c>
      <c r="C5328" s="2" t="s">
        <v>267</v>
      </c>
      <c r="D5328" s="2" t="s">
        <v>2441</v>
      </c>
      <c r="E5328" s="4">
        <v>15</v>
      </c>
      <c r="F5328" s="4">
        <v>110145</v>
      </c>
      <c r="G5328" s="4">
        <v>11015</v>
      </c>
      <c r="H5328" s="4">
        <v>121160</v>
      </c>
    </row>
    <row r="5329" spans="1:8" ht="15.75">
      <c r="A5329" s="3" t="s">
        <v>18</v>
      </c>
      <c r="B5329" s="2" t="s">
        <v>2442</v>
      </c>
      <c r="C5329" s="2" t="s">
        <v>267</v>
      </c>
      <c r="D5329" s="2" t="s">
        <v>2443</v>
      </c>
      <c r="E5329" s="4">
        <v>55</v>
      </c>
      <c r="F5329" s="4">
        <v>466750</v>
      </c>
      <c r="G5329" s="4">
        <v>46675</v>
      </c>
      <c r="H5329" s="4">
        <v>513425</v>
      </c>
    </row>
    <row r="5330" spans="1:8" ht="15.75">
      <c r="A5330" s="3" t="s">
        <v>18</v>
      </c>
      <c r="B5330" s="2" t="s">
        <v>2444</v>
      </c>
      <c r="C5330" s="2" t="s">
        <v>267</v>
      </c>
      <c r="D5330" s="2" t="s">
        <v>2445</v>
      </c>
      <c r="E5330" s="4">
        <v>81</v>
      </c>
      <c r="F5330" s="4">
        <v>770400</v>
      </c>
      <c r="G5330" s="4">
        <v>77040</v>
      </c>
      <c r="H5330" s="4">
        <v>847440</v>
      </c>
    </row>
    <row r="5331" spans="1:8" ht="15.75">
      <c r="A5331" s="3" t="s">
        <v>18</v>
      </c>
      <c r="B5331" s="2" t="s">
        <v>2446</v>
      </c>
      <c r="C5331" s="2" t="s">
        <v>267</v>
      </c>
      <c r="D5331" s="2" t="s">
        <v>2447</v>
      </c>
      <c r="E5331" s="4">
        <v>15</v>
      </c>
      <c r="F5331" s="4">
        <v>246000</v>
      </c>
      <c r="G5331" s="4">
        <v>24600</v>
      </c>
      <c r="H5331" s="4">
        <v>270600</v>
      </c>
    </row>
    <row r="5332" spans="1:8" ht="15.75">
      <c r="A5332" s="3" t="s">
        <v>18</v>
      </c>
      <c r="B5332" s="2" t="s">
        <v>2461</v>
      </c>
      <c r="C5332" s="2" t="s">
        <v>271</v>
      </c>
      <c r="D5332" s="2" t="s">
        <v>2462</v>
      </c>
      <c r="E5332" s="4">
        <v>10</v>
      </c>
      <c r="F5332" s="4">
        <v>49400</v>
      </c>
      <c r="G5332" s="4">
        <v>4940</v>
      </c>
      <c r="H5332" s="4">
        <v>54340</v>
      </c>
    </row>
    <row r="5333" spans="1:8" ht="15.75">
      <c r="A5333" s="3" t="s">
        <v>18</v>
      </c>
      <c r="B5333" s="2" t="s">
        <v>2463</v>
      </c>
      <c r="C5333" s="2" t="s">
        <v>271</v>
      </c>
      <c r="D5333" s="2" t="s">
        <v>2464</v>
      </c>
      <c r="E5333" s="4">
        <v>30</v>
      </c>
      <c r="F5333" s="4">
        <v>176440</v>
      </c>
      <c r="G5333" s="4">
        <v>17644</v>
      </c>
      <c r="H5333" s="4">
        <v>194084</v>
      </c>
    </row>
    <row r="5334" spans="1:8" ht="15.75">
      <c r="A5334" s="3" t="s">
        <v>18</v>
      </c>
      <c r="B5334" s="2" t="s">
        <v>2465</v>
      </c>
      <c r="C5334" s="2" t="s">
        <v>271</v>
      </c>
      <c r="D5334" s="2" t="s">
        <v>2466</v>
      </c>
      <c r="E5334" s="4">
        <v>30</v>
      </c>
      <c r="F5334" s="4">
        <v>207790</v>
      </c>
      <c r="G5334" s="4">
        <v>20779</v>
      </c>
      <c r="H5334" s="4">
        <v>228569</v>
      </c>
    </row>
    <row r="5335" spans="1:8" ht="15.75">
      <c r="A5335" s="3" t="s">
        <v>18</v>
      </c>
      <c r="B5335" s="2" t="s">
        <v>2467</v>
      </c>
      <c r="C5335" s="2" t="s">
        <v>271</v>
      </c>
      <c r="D5335" s="2" t="s">
        <v>2468</v>
      </c>
      <c r="E5335" s="4">
        <v>30</v>
      </c>
      <c r="F5335" s="4">
        <v>240960</v>
      </c>
      <c r="G5335" s="4">
        <v>24096</v>
      </c>
      <c r="H5335" s="4">
        <v>265056</v>
      </c>
    </row>
    <row r="5336" spans="1:8" ht="15.75">
      <c r="A5336" s="3" t="s">
        <v>18</v>
      </c>
      <c r="B5336" s="2" t="s">
        <v>2469</v>
      </c>
      <c r="C5336" s="2" t="s">
        <v>271</v>
      </c>
      <c r="D5336" s="2" t="s">
        <v>2470</v>
      </c>
      <c r="E5336" s="4">
        <v>25</v>
      </c>
      <c r="F5336" s="4">
        <v>226875</v>
      </c>
      <c r="G5336" s="4">
        <v>22687</v>
      </c>
      <c r="H5336" s="4">
        <v>249562</v>
      </c>
    </row>
    <row r="5337" spans="1:8" ht="15.75">
      <c r="A5337" s="3" t="s">
        <v>18</v>
      </c>
      <c r="B5337" s="2" t="s">
        <v>2471</v>
      </c>
      <c r="C5337" s="2" t="s">
        <v>271</v>
      </c>
      <c r="D5337" s="2" t="s">
        <v>2447</v>
      </c>
      <c r="E5337" s="4">
        <v>15</v>
      </c>
      <c r="F5337" s="4">
        <v>241500</v>
      </c>
      <c r="G5337" s="4">
        <v>24150</v>
      </c>
      <c r="H5337" s="4">
        <v>265650</v>
      </c>
    </row>
    <row r="5338" spans="1:8" ht="15.75">
      <c r="A5338" s="3" t="s">
        <v>18</v>
      </c>
      <c r="B5338" s="2" t="s">
        <v>2473</v>
      </c>
      <c r="C5338" s="2" t="s">
        <v>264</v>
      </c>
      <c r="D5338" s="2" t="s">
        <v>2474</v>
      </c>
      <c r="E5338" s="4">
        <v>976</v>
      </c>
      <c r="F5338" s="4">
        <v>3715280</v>
      </c>
      <c r="G5338" s="4">
        <v>371528</v>
      </c>
      <c r="H5338" s="4">
        <v>4086808</v>
      </c>
    </row>
    <row r="5339" spans="1:8" ht="15.75">
      <c r="A5339" s="3" t="s">
        <v>18</v>
      </c>
      <c r="B5339" s="2" t="s">
        <v>2479</v>
      </c>
      <c r="C5339" s="2" t="s">
        <v>264</v>
      </c>
      <c r="D5339" s="2" t="s">
        <v>2480</v>
      </c>
      <c r="E5339" s="4">
        <v>783</v>
      </c>
      <c r="F5339" s="4">
        <v>3701109</v>
      </c>
      <c r="G5339" s="4">
        <v>370111</v>
      </c>
      <c r="H5339" s="4">
        <v>4071220</v>
      </c>
    </row>
    <row r="5340" spans="1:8" ht="15.75">
      <c r="A5340" s="3" t="s">
        <v>18</v>
      </c>
      <c r="B5340" s="2" t="s">
        <v>2481</v>
      </c>
      <c r="C5340" s="2" t="s">
        <v>264</v>
      </c>
      <c r="D5340" s="2" t="s">
        <v>2439</v>
      </c>
      <c r="E5340" s="4">
        <v>40</v>
      </c>
      <c r="F5340" s="4">
        <v>404000</v>
      </c>
      <c r="G5340" s="4">
        <v>40400</v>
      </c>
      <c r="H5340" s="4">
        <v>444400</v>
      </c>
    </row>
    <row r="5341" spans="1:8" ht="15.75">
      <c r="A5341" s="3" t="s">
        <v>18</v>
      </c>
      <c r="B5341" s="2" t="s">
        <v>2484</v>
      </c>
      <c r="C5341" s="2" t="s">
        <v>264</v>
      </c>
      <c r="D5341" s="2" t="s">
        <v>2485</v>
      </c>
      <c r="E5341" s="4">
        <v>352</v>
      </c>
      <c r="F5341" s="4">
        <v>1996180</v>
      </c>
      <c r="G5341" s="4">
        <v>199619</v>
      </c>
      <c r="H5341" s="4">
        <v>2195799</v>
      </c>
    </row>
    <row r="5342" spans="1:8" ht="15.75">
      <c r="A5342" s="3" t="s">
        <v>18</v>
      </c>
      <c r="B5342" s="2" t="s">
        <v>2486</v>
      </c>
      <c r="C5342" s="2" t="s">
        <v>264</v>
      </c>
      <c r="D5342" s="2" t="s">
        <v>2487</v>
      </c>
      <c r="E5342" s="4">
        <v>193</v>
      </c>
      <c r="F5342" s="4">
        <v>1279397</v>
      </c>
      <c r="G5342" s="4">
        <v>127939</v>
      </c>
      <c r="H5342" s="4">
        <v>1407336</v>
      </c>
    </row>
    <row r="5343" spans="1:8" ht="15.75">
      <c r="A5343" s="3" t="s">
        <v>18</v>
      </c>
      <c r="B5343" s="2" t="s">
        <v>2488</v>
      </c>
      <c r="C5343" s="2" t="s">
        <v>264</v>
      </c>
      <c r="D5343" s="2" t="s">
        <v>2489</v>
      </c>
      <c r="E5343" s="4">
        <v>30</v>
      </c>
      <c r="F5343" s="4">
        <v>71940</v>
      </c>
      <c r="G5343" s="4">
        <v>7194</v>
      </c>
      <c r="H5343" s="4">
        <v>79134</v>
      </c>
    </row>
    <row r="5344" spans="1:8" ht="15.75">
      <c r="A5344" s="3" t="s">
        <v>18</v>
      </c>
      <c r="B5344" s="2" t="s">
        <v>2490</v>
      </c>
      <c r="C5344" s="2" t="s">
        <v>264</v>
      </c>
      <c r="D5344" s="2" t="s">
        <v>2491</v>
      </c>
      <c r="E5344" s="4">
        <v>77</v>
      </c>
      <c r="F5344" s="4">
        <v>582249</v>
      </c>
      <c r="G5344" s="4">
        <v>58225</v>
      </c>
      <c r="H5344" s="4">
        <v>640474</v>
      </c>
    </row>
    <row r="5345" spans="1:8" ht="15.75">
      <c r="A5345" s="3" t="s">
        <v>18</v>
      </c>
      <c r="B5345" s="2" t="s">
        <v>2492</v>
      </c>
      <c r="C5345" s="2" t="s">
        <v>264</v>
      </c>
      <c r="D5345" s="2" t="s">
        <v>2493</v>
      </c>
      <c r="E5345" s="4">
        <v>3</v>
      </c>
      <c r="F5345" s="4">
        <v>30888</v>
      </c>
      <c r="G5345" s="4">
        <v>3089</v>
      </c>
      <c r="H5345" s="4">
        <v>33977</v>
      </c>
    </row>
    <row r="5346" spans="1:8" ht="15.75">
      <c r="A5346" s="3" t="s">
        <v>18</v>
      </c>
      <c r="B5346" s="2" t="s">
        <v>2494</v>
      </c>
      <c r="C5346" s="2" t="s">
        <v>264</v>
      </c>
      <c r="D5346" s="2" t="s">
        <v>2495</v>
      </c>
      <c r="E5346" s="4">
        <v>170</v>
      </c>
      <c r="F5346" s="4">
        <v>443020</v>
      </c>
      <c r="G5346" s="4">
        <v>44302</v>
      </c>
      <c r="H5346" s="4">
        <v>487322</v>
      </c>
    </row>
    <row r="5347" spans="1:8" ht="15.75">
      <c r="A5347" s="3" t="s">
        <v>18</v>
      </c>
      <c r="B5347" s="2" t="s">
        <v>2496</v>
      </c>
      <c r="C5347" s="2" t="s">
        <v>264</v>
      </c>
      <c r="D5347" s="2" t="s">
        <v>2497</v>
      </c>
      <c r="E5347" s="4">
        <v>12</v>
      </c>
      <c r="F5347" s="4">
        <v>137280</v>
      </c>
      <c r="G5347" s="4">
        <v>13728</v>
      </c>
      <c r="H5347" s="4">
        <v>151008</v>
      </c>
    </row>
    <row r="5348" spans="1:8" ht="15.75">
      <c r="A5348" s="3" t="s">
        <v>18</v>
      </c>
      <c r="B5348" s="2" t="s">
        <v>2503</v>
      </c>
      <c r="C5348" s="2" t="s">
        <v>264</v>
      </c>
      <c r="D5348" s="2" t="s">
        <v>2504</v>
      </c>
      <c r="E5348" s="4">
        <v>48</v>
      </c>
      <c r="F5348" s="4">
        <v>145996</v>
      </c>
      <c r="G5348" s="4">
        <v>14600</v>
      </c>
      <c r="H5348" s="4">
        <v>160596</v>
      </c>
    </row>
    <row r="5349" spans="1:8" ht="15.75">
      <c r="A5349" s="3" t="s">
        <v>18</v>
      </c>
      <c r="B5349" s="2" t="s">
        <v>2509</v>
      </c>
      <c r="C5349" s="2" t="s">
        <v>264</v>
      </c>
      <c r="D5349" s="2" t="s">
        <v>2510</v>
      </c>
      <c r="E5349" s="4">
        <v>70</v>
      </c>
      <c r="F5349" s="4">
        <v>282030</v>
      </c>
      <c r="G5349" s="4">
        <v>28203</v>
      </c>
      <c r="H5349" s="4">
        <v>310233</v>
      </c>
    </row>
    <row r="5350" spans="1:8" ht="15.75">
      <c r="A5350" s="3" t="s">
        <v>18</v>
      </c>
      <c r="B5350" s="2" t="s">
        <v>2513</v>
      </c>
      <c r="C5350" s="2" t="s">
        <v>294</v>
      </c>
      <c r="D5350" s="2" t="s">
        <v>2514</v>
      </c>
      <c r="E5350" s="4">
        <v>30</v>
      </c>
      <c r="F5350" s="4">
        <v>142350</v>
      </c>
      <c r="G5350" s="4">
        <v>14235</v>
      </c>
      <c r="H5350" s="4">
        <v>156585</v>
      </c>
    </row>
    <row r="5351" spans="1:8" ht="15.75">
      <c r="A5351" s="3" t="s">
        <v>18</v>
      </c>
      <c r="B5351" s="2" t="s">
        <v>2515</v>
      </c>
      <c r="C5351" s="2" t="s">
        <v>294</v>
      </c>
      <c r="D5351" s="2" t="s">
        <v>2516</v>
      </c>
      <c r="E5351" s="4">
        <v>35</v>
      </c>
      <c r="F5351" s="4">
        <v>206115</v>
      </c>
      <c r="G5351" s="4">
        <v>20612</v>
      </c>
      <c r="H5351" s="4">
        <v>226727</v>
      </c>
    </row>
    <row r="5352" spans="1:8" ht="15.75">
      <c r="A5352" s="3" t="s">
        <v>18</v>
      </c>
      <c r="B5352" s="2" t="s">
        <v>2517</v>
      </c>
      <c r="C5352" s="2" t="s">
        <v>294</v>
      </c>
      <c r="D5352" s="2" t="s">
        <v>2518</v>
      </c>
      <c r="E5352" s="4">
        <v>30</v>
      </c>
      <c r="F5352" s="4">
        <v>88140</v>
      </c>
      <c r="G5352" s="4">
        <v>8814</v>
      </c>
      <c r="H5352" s="4">
        <v>96954</v>
      </c>
    </row>
    <row r="5353" spans="1:8" ht="15.75">
      <c r="A5353" s="3" t="s">
        <v>18</v>
      </c>
      <c r="B5353" s="2" t="s">
        <v>2523</v>
      </c>
      <c r="C5353" s="2" t="s">
        <v>294</v>
      </c>
      <c r="D5353" s="2" t="s">
        <v>2524</v>
      </c>
      <c r="E5353" s="4">
        <v>32</v>
      </c>
      <c r="F5353" s="4">
        <v>102176</v>
      </c>
      <c r="G5353" s="4">
        <v>10218</v>
      </c>
      <c r="H5353" s="4">
        <v>112394</v>
      </c>
    </row>
    <row r="5354" spans="1:8" ht="15.75">
      <c r="A5354" s="3" t="s">
        <v>18</v>
      </c>
      <c r="B5354" s="2" t="s">
        <v>2528</v>
      </c>
      <c r="C5354" s="2" t="s">
        <v>294</v>
      </c>
      <c r="D5354" s="2" t="s">
        <v>2529</v>
      </c>
      <c r="E5354" s="4">
        <v>240</v>
      </c>
      <c r="F5354" s="4">
        <v>648960</v>
      </c>
      <c r="G5354" s="4">
        <v>64896</v>
      </c>
      <c r="H5354" s="4">
        <v>713856</v>
      </c>
    </row>
    <row r="5355" spans="1:8" ht="15.75">
      <c r="A5355" s="3" t="s">
        <v>18</v>
      </c>
      <c r="B5355" s="2" t="s">
        <v>2530</v>
      </c>
      <c r="C5355" s="2" t="s">
        <v>294</v>
      </c>
      <c r="D5355" s="2" t="s">
        <v>2531</v>
      </c>
      <c r="E5355" s="4">
        <v>30</v>
      </c>
      <c r="F5355" s="4">
        <v>118740</v>
      </c>
      <c r="G5355" s="4">
        <v>11874</v>
      </c>
      <c r="H5355" s="4">
        <v>130614</v>
      </c>
    </row>
    <row r="5356" spans="1:8" ht="15.75">
      <c r="A5356" s="3" t="s">
        <v>18</v>
      </c>
      <c r="B5356" s="2" t="s">
        <v>2532</v>
      </c>
      <c r="C5356" s="2" t="s">
        <v>294</v>
      </c>
      <c r="D5356" s="2" t="s">
        <v>2533</v>
      </c>
      <c r="E5356" s="4">
        <v>30</v>
      </c>
      <c r="F5356" s="4">
        <v>122160</v>
      </c>
      <c r="G5356" s="4">
        <v>12216</v>
      </c>
      <c r="H5356" s="4">
        <v>134376</v>
      </c>
    </row>
    <row r="5357" spans="1:8" ht="15.75">
      <c r="A5357" s="3" t="s">
        <v>18</v>
      </c>
      <c r="B5357" s="2" t="s">
        <v>2534</v>
      </c>
      <c r="C5357" s="2" t="s">
        <v>299</v>
      </c>
      <c r="D5357" s="2" t="s">
        <v>2535</v>
      </c>
      <c r="E5357" s="4">
        <v>83</v>
      </c>
      <c r="F5357" s="4">
        <v>358654</v>
      </c>
      <c r="G5357" s="4">
        <v>35865</v>
      </c>
      <c r="H5357" s="4">
        <v>394519</v>
      </c>
    </row>
    <row r="5358" spans="1:8" ht="15.75">
      <c r="A5358" s="3" t="s">
        <v>18</v>
      </c>
      <c r="B5358" s="2" t="s">
        <v>2536</v>
      </c>
      <c r="C5358" s="2" t="s">
        <v>299</v>
      </c>
      <c r="D5358" s="2" t="s">
        <v>2537</v>
      </c>
      <c r="E5358" s="4">
        <v>50</v>
      </c>
      <c r="F5358" s="4">
        <v>251900</v>
      </c>
      <c r="G5358" s="4">
        <v>25190</v>
      </c>
      <c r="H5358" s="4">
        <v>277090</v>
      </c>
    </row>
    <row r="5359" spans="1:8" ht="15.75">
      <c r="A5359" s="3" t="s">
        <v>18</v>
      </c>
      <c r="B5359" s="2" t="s">
        <v>2538</v>
      </c>
      <c r="C5359" s="2" t="s">
        <v>299</v>
      </c>
      <c r="D5359" s="2" t="s">
        <v>2539</v>
      </c>
      <c r="E5359" s="4">
        <v>72</v>
      </c>
      <c r="F5359" s="4">
        <v>339408</v>
      </c>
      <c r="G5359" s="4">
        <v>33941</v>
      </c>
      <c r="H5359" s="4">
        <v>373349</v>
      </c>
    </row>
    <row r="5360" spans="1:8" ht="15.75">
      <c r="A5360" s="3" t="s">
        <v>18</v>
      </c>
      <c r="B5360" s="2" t="s">
        <v>2542</v>
      </c>
      <c r="C5360" s="2" t="s">
        <v>299</v>
      </c>
      <c r="D5360" s="2" t="s">
        <v>2543</v>
      </c>
      <c r="E5360" s="4">
        <v>69</v>
      </c>
      <c r="F5360" s="4">
        <v>468717</v>
      </c>
      <c r="G5360" s="4">
        <v>46871</v>
      </c>
      <c r="H5360" s="4">
        <v>515588</v>
      </c>
    </row>
    <row r="5361" spans="1:8" ht="15.75">
      <c r="A5361" s="3" t="s">
        <v>18</v>
      </c>
      <c r="B5361" s="2" t="s">
        <v>2544</v>
      </c>
      <c r="C5361" s="2" t="s">
        <v>299</v>
      </c>
      <c r="D5361" s="2" t="s">
        <v>2545</v>
      </c>
      <c r="E5361" s="4">
        <v>50</v>
      </c>
      <c r="F5361" s="4">
        <v>396810</v>
      </c>
      <c r="G5361" s="4">
        <v>39681</v>
      </c>
      <c r="H5361" s="4">
        <v>436491</v>
      </c>
    </row>
    <row r="5362" spans="1:8" ht="15.75">
      <c r="A5362" s="3" t="s">
        <v>18</v>
      </c>
      <c r="B5362" s="2" t="s">
        <v>2548</v>
      </c>
      <c r="C5362" s="2" t="s">
        <v>299</v>
      </c>
      <c r="D5362" s="2" t="s">
        <v>2549</v>
      </c>
      <c r="E5362" s="4">
        <v>41</v>
      </c>
      <c r="F5362" s="4">
        <v>372280</v>
      </c>
      <c r="G5362" s="4">
        <v>37228</v>
      </c>
      <c r="H5362" s="4">
        <v>409508</v>
      </c>
    </row>
    <row r="5363" spans="1:8" ht="15.75">
      <c r="A5363" s="3" t="s">
        <v>18</v>
      </c>
      <c r="B5363" s="2" t="s">
        <v>2550</v>
      </c>
      <c r="C5363" s="2" t="s">
        <v>299</v>
      </c>
      <c r="D5363" s="2" t="s">
        <v>2551</v>
      </c>
      <c r="E5363" s="4">
        <v>260</v>
      </c>
      <c r="F5363" s="4">
        <v>865900</v>
      </c>
      <c r="G5363" s="4">
        <v>86590</v>
      </c>
      <c r="H5363" s="4">
        <v>952490</v>
      </c>
    </row>
    <row r="5364" spans="1:8" ht="15.75">
      <c r="A5364" s="3" t="s">
        <v>18</v>
      </c>
      <c r="B5364" s="2" t="s">
        <v>2552</v>
      </c>
      <c r="C5364" s="2" t="s">
        <v>299</v>
      </c>
      <c r="D5364" s="2" t="s">
        <v>2553</v>
      </c>
      <c r="E5364" s="4">
        <v>2</v>
      </c>
      <c r="F5364" s="4">
        <v>22610</v>
      </c>
      <c r="G5364" s="4">
        <v>2261</v>
      </c>
      <c r="H5364" s="4">
        <v>24871</v>
      </c>
    </row>
    <row r="5365" spans="1:8" ht="15.75">
      <c r="A5365" s="3" t="s">
        <v>18</v>
      </c>
      <c r="B5365" s="2" t="s">
        <v>2556</v>
      </c>
      <c r="C5365" s="2" t="s">
        <v>299</v>
      </c>
      <c r="D5365" s="2" t="s">
        <v>2557</v>
      </c>
      <c r="E5365" s="4">
        <v>45</v>
      </c>
      <c r="F5365" s="4">
        <v>175725</v>
      </c>
      <c r="G5365" s="4">
        <v>17573</v>
      </c>
      <c r="H5365" s="4">
        <v>193298</v>
      </c>
    </row>
    <row r="5366" spans="1:8" ht="15.75">
      <c r="A5366" s="3" t="s">
        <v>18</v>
      </c>
      <c r="B5366" s="2" t="s">
        <v>2562</v>
      </c>
      <c r="C5366" s="2" t="s">
        <v>299</v>
      </c>
      <c r="D5366" s="2" t="s">
        <v>2563</v>
      </c>
      <c r="E5366" s="4">
        <v>40</v>
      </c>
      <c r="F5366" s="4">
        <v>147980</v>
      </c>
      <c r="G5366" s="4">
        <v>14798</v>
      </c>
      <c r="H5366" s="4">
        <v>162778</v>
      </c>
    </row>
    <row r="5367" spans="1:8" ht="15.75">
      <c r="A5367" s="3" t="s">
        <v>18</v>
      </c>
      <c r="B5367" s="2" t="s">
        <v>2576</v>
      </c>
      <c r="C5367" s="2" t="s">
        <v>310</v>
      </c>
      <c r="D5367" s="2" t="s">
        <v>2577</v>
      </c>
      <c r="E5367" s="4">
        <v>10</v>
      </c>
      <c r="F5367" s="4">
        <v>48580</v>
      </c>
      <c r="G5367" s="4">
        <v>4858</v>
      </c>
      <c r="H5367" s="4">
        <v>53438</v>
      </c>
    </row>
    <row r="5368" spans="1:8" ht="15.75">
      <c r="A5368" s="3" t="s">
        <v>18</v>
      </c>
      <c r="B5368" s="2" t="s">
        <v>2578</v>
      </c>
      <c r="C5368" s="2" t="s">
        <v>310</v>
      </c>
      <c r="D5368" s="2" t="s">
        <v>2579</v>
      </c>
      <c r="E5368" s="4">
        <v>49</v>
      </c>
      <c r="F5368" s="4">
        <v>276068</v>
      </c>
      <c r="G5368" s="4">
        <v>27607</v>
      </c>
      <c r="H5368" s="4">
        <v>303675</v>
      </c>
    </row>
    <row r="5369" spans="1:8" ht="15.75">
      <c r="A5369" s="3" t="s">
        <v>18</v>
      </c>
      <c r="B5369" s="2" t="s">
        <v>2580</v>
      </c>
      <c r="C5369" s="2" t="s">
        <v>310</v>
      </c>
      <c r="D5369" s="2" t="s">
        <v>2581</v>
      </c>
      <c r="E5369" s="4">
        <v>5</v>
      </c>
      <c r="F5369" s="4">
        <v>35415</v>
      </c>
      <c r="G5369" s="4">
        <v>3542</v>
      </c>
      <c r="H5369" s="4">
        <v>38957</v>
      </c>
    </row>
    <row r="5370" spans="1:8" ht="15.75">
      <c r="A5370" s="3" t="s">
        <v>18</v>
      </c>
      <c r="B5370" s="2" t="s">
        <v>2600</v>
      </c>
      <c r="C5370" s="2" t="s">
        <v>314</v>
      </c>
      <c r="D5370" s="2" t="s">
        <v>2601</v>
      </c>
      <c r="E5370" s="4">
        <v>10</v>
      </c>
      <c r="F5370" s="4">
        <v>26280</v>
      </c>
      <c r="G5370" s="4">
        <v>2628</v>
      </c>
      <c r="H5370" s="4">
        <v>28908</v>
      </c>
    </row>
    <row r="5371" spans="1:8" ht="15.75">
      <c r="A5371" s="3" t="s">
        <v>18</v>
      </c>
      <c r="B5371" s="2" t="s">
        <v>2604</v>
      </c>
      <c r="C5371" s="2" t="s">
        <v>314</v>
      </c>
      <c r="D5371" s="2" t="s">
        <v>2605</v>
      </c>
      <c r="E5371" s="4">
        <v>210</v>
      </c>
      <c r="F5371" s="4">
        <v>605430</v>
      </c>
      <c r="G5371" s="4">
        <v>60543</v>
      </c>
      <c r="H5371" s="4">
        <v>665973</v>
      </c>
    </row>
    <row r="5372" spans="1:8" ht="15.75">
      <c r="A5372" s="3" t="s">
        <v>18</v>
      </c>
      <c r="B5372" s="2" t="s">
        <v>2606</v>
      </c>
      <c r="C5372" s="2" t="s">
        <v>314</v>
      </c>
      <c r="D5372" s="2" t="s">
        <v>2607</v>
      </c>
      <c r="E5372" s="4">
        <v>264</v>
      </c>
      <c r="F5372" s="4">
        <v>700388</v>
      </c>
      <c r="G5372" s="4">
        <v>70039</v>
      </c>
      <c r="H5372" s="4">
        <v>770427</v>
      </c>
    </row>
    <row r="5373" spans="1:8" ht="15.75">
      <c r="A5373" s="3" t="s">
        <v>18</v>
      </c>
      <c r="B5373" s="2" t="s">
        <v>2610</v>
      </c>
      <c r="C5373" s="2" t="s">
        <v>314</v>
      </c>
      <c r="D5373" s="2" t="s">
        <v>2611</v>
      </c>
      <c r="E5373" s="4">
        <v>60</v>
      </c>
      <c r="F5373" s="4">
        <v>218880</v>
      </c>
      <c r="G5373" s="4">
        <v>21888</v>
      </c>
      <c r="H5373" s="4">
        <v>240768</v>
      </c>
    </row>
    <row r="5374" spans="1:8" ht="15.75">
      <c r="A5374" s="3" t="s">
        <v>18</v>
      </c>
      <c r="B5374" s="2" t="s">
        <v>2616</v>
      </c>
      <c r="C5374" s="2" t="s">
        <v>318</v>
      </c>
      <c r="D5374" s="2" t="s">
        <v>2617</v>
      </c>
      <c r="E5374" s="4">
        <v>20</v>
      </c>
      <c r="F5374" s="4">
        <v>109040</v>
      </c>
      <c r="G5374" s="4">
        <v>10904</v>
      </c>
      <c r="H5374" s="4">
        <v>119944</v>
      </c>
    </row>
    <row r="5375" spans="1:8" ht="15.75">
      <c r="A5375" s="3" t="s">
        <v>18</v>
      </c>
      <c r="B5375" s="2" t="s">
        <v>2618</v>
      </c>
      <c r="C5375" s="2" t="s">
        <v>318</v>
      </c>
      <c r="D5375" s="2" t="s">
        <v>2619</v>
      </c>
      <c r="E5375" s="4">
        <v>40</v>
      </c>
      <c r="F5375" s="4">
        <v>103000</v>
      </c>
      <c r="G5375" s="4">
        <v>10300</v>
      </c>
      <c r="H5375" s="4">
        <v>113300</v>
      </c>
    </row>
    <row r="5376" spans="1:8" ht="15.75">
      <c r="A5376" s="3" t="s">
        <v>18</v>
      </c>
      <c r="B5376" s="2" t="s">
        <v>2620</v>
      </c>
      <c r="C5376" s="2" t="s">
        <v>318</v>
      </c>
      <c r="D5376" s="2" t="s">
        <v>2621</v>
      </c>
      <c r="E5376" s="4">
        <v>50</v>
      </c>
      <c r="F5376" s="4">
        <v>326650</v>
      </c>
      <c r="G5376" s="4">
        <v>32665</v>
      </c>
      <c r="H5376" s="4">
        <v>359315</v>
      </c>
    </row>
    <row r="5377" spans="1:8" ht="15.75">
      <c r="A5377" s="3" t="s">
        <v>18</v>
      </c>
      <c r="B5377" s="2" t="s">
        <v>2624</v>
      </c>
      <c r="C5377" s="2" t="s">
        <v>318</v>
      </c>
      <c r="D5377" s="2" t="s">
        <v>2625</v>
      </c>
      <c r="E5377" s="4">
        <v>50</v>
      </c>
      <c r="F5377" s="4">
        <v>141500</v>
      </c>
      <c r="G5377" s="4">
        <v>14150</v>
      </c>
      <c r="H5377" s="4">
        <v>155650</v>
      </c>
    </row>
    <row r="5378" spans="1:8" ht="15.75">
      <c r="A5378" s="3" t="s">
        <v>18</v>
      </c>
      <c r="B5378" s="2" t="s">
        <v>2628</v>
      </c>
      <c r="C5378" s="2" t="s">
        <v>318</v>
      </c>
      <c r="D5378" s="2" t="s">
        <v>2629</v>
      </c>
      <c r="E5378" s="4">
        <v>260</v>
      </c>
      <c r="F5378" s="4">
        <v>802100</v>
      </c>
      <c r="G5378" s="4">
        <v>80210</v>
      </c>
      <c r="H5378" s="4">
        <v>882310</v>
      </c>
    </row>
    <row r="5379" spans="1:8" ht="15.75">
      <c r="A5379" s="3" t="s">
        <v>18</v>
      </c>
      <c r="B5379" s="2" t="s">
        <v>2630</v>
      </c>
      <c r="C5379" s="2" t="s">
        <v>318</v>
      </c>
      <c r="D5379" s="2" t="s">
        <v>2631</v>
      </c>
      <c r="E5379" s="4">
        <v>10</v>
      </c>
      <c r="F5379" s="4">
        <v>33400</v>
      </c>
      <c r="G5379" s="4">
        <v>3340</v>
      </c>
      <c r="H5379" s="4">
        <v>36740</v>
      </c>
    </row>
    <row r="5380" spans="1:8" ht="15.75">
      <c r="A5380" s="3" t="s">
        <v>18</v>
      </c>
      <c r="B5380" s="2" t="s">
        <v>2632</v>
      </c>
      <c r="C5380" s="2" t="s">
        <v>318</v>
      </c>
      <c r="D5380" s="2" t="s">
        <v>2633</v>
      </c>
      <c r="E5380" s="4">
        <v>30</v>
      </c>
      <c r="F5380" s="4">
        <v>107850</v>
      </c>
      <c r="G5380" s="4">
        <v>10785</v>
      </c>
      <c r="H5380" s="4">
        <v>118635</v>
      </c>
    </row>
    <row r="5381" spans="1:8" ht="15.75">
      <c r="A5381" s="3" t="s">
        <v>18</v>
      </c>
      <c r="B5381" s="2" t="s">
        <v>2634</v>
      </c>
      <c r="C5381" s="2" t="s">
        <v>318</v>
      </c>
      <c r="D5381" s="2" t="s">
        <v>2635</v>
      </c>
      <c r="E5381" s="4">
        <v>20</v>
      </c>
      <c r="F5381" s="4">
        <v>76760</v>
      </c>
      <c r="G5381" s="4">
        <v>7676</v>
      </c>
      <c r="H5381" s="4">
        <v>84436</v>
      </c>
    </row>
    <row r="5382" spans="1:8" ht="15.75">
      <c r="A5382" s="3" t="s">
        <v>18</v>
      </c>
      <c r="B5382" s="2" t="s">
        <v>2693</v>
      </c>
      <c r="C5382" s="2" t="s">
        <v>2692</v>
      </c>
      <c r="D5382" s="2" t="s">
        <v>2694</v>
      </c>
      <c r="E5382" s="4">
        <v>6</v>
      </c>
      <c r="F5382" s="4">
        <v>163998</v>
      </c>
      <c r="G5382" s="4">
        <v>16400</v>
      </c>
      <c r="H5382" s="4">
        <v>180398</v>
      </c>
    </row>
    <row r="5383" spans="1:8" ht="15.75">
      <c r="A5383" s="3" t="s">
        <v>18</v>
      </c>
      <c r="B5383" s="2" t="s">
        <v>2695</v>
      </c>
      <c r="C5383" s="2" t="s">
        <v>2692</v>
      </c>
      <c r="D5383" s="2" t="s">
        <v>2696</v>
      </c>
      <c r="E5383" s="4">
        <v>2</v>
      </c>
      <c r="F5383" s="4">
        <v>114462</v>
      </c>
      <c r="G5383" s="4">
        <v>11446</v>
      </c>
      <c r="H5383" s="4">
        <v>125908</v>
      </c>
    </row>
    <row r="5384" spans="1:8" ht="15.75">
      <c r="A5384" s="3" t="s">
        <v>18</v>
      </c>
      <c r="B5384" s="2" t="s">
        <v>2707</v>
      </c>
      <c r="C5384" s="2" t="s">
        <v>2706</v>
      </c>
      <c r="D5384" s="2" t="s">
        <v>2708</v>
      </c>
      <c r="E5384" s="4">
        <v>4</v>
      </c>
      <c r="F5384" s="4">
        <v>134660</v>
      </c>
      <c r="G5384" s="4">
        <v>13466</v>
      </c>
      <c r="H5384" s="4">
        <v>148126</v>
      </c>
    </row>
    <row r="5385" spans="1:8" ht="15.75">
      <c r="A5385" s="3" t="s">
        <v>18</v>
      </c>
      <c r="B5385" s="2" t="s">
        <v>2710</v>
      </c>
      <c r="C5385" s="2" t="s">
        <v>2709</v>
      </c>
      <c r="D5385" s="2" t="s">
        <v>2711</v>
      </c>
      <c r="E5385" s="4">
        <v>2</v>
      </c>
      <c r="F5385" s="4">
        <v>34204</v>
      </c>
      <c r="G5385" s="4">
        <v>3420</v>
      </c>
      <c r="H5385" s="4">
        <v>37624</v>
      </c>
    </row>
    <row r="5386" spans="1:8" ht="15.75">
      <c r="A5386" s="3" t="s">
        <v>18</v>
      </c>
      <c r="B5386" s="2" t="s">
        <v>2743</v>
      </c>
      <c r="C5386" s="2" t="s">
        <v>2732</v>
      </c>
      <c r="D5386" s="2" t="s">
        <v>2744</v>
      </c>
      <c r="E5386" s="4">
        <v>10</v>
      </c>
      <c r="F5386" s="4">
        <v>163220</v>
      </c>
      <c r="G5386" s="4">
        <v>16322</v>
      </c>
      <c r="H5386" s="4">
        <v>179542</v>
      </c>
    </row>
    <row r="5387" spans="1:8" ht="15.75">
      <c r="A5387" s="3" t="s">
        <v>18</v>
      </c>
      <c r="B5387" s="2" t="s">
        <v>2749</v>
      </c>
      <c r="C5387" s="2" t="s">
        <v>1267</v>
      </c>
      <c r="D5387" s="2" t="s">
        <v>2750</v>
      </c>
      <c r="E5387" s="4">
        <v>30</v>
      </c>
      <c r="F5387" s="4">
        <v>963150</v>
      </c>
      <c r="G5387" s="4">
        <v>96315</v>
      </c>
      <c r="H5387" s="4">
        <v>1059465</v>
      </c>
    </row>
    <row r="5388" spans="1:8" ht="15.75">
      <c r="A5388" s="3" t="s">
        <v>18</v>
      </c>
      <c r="B5388" s="2" t="s">
        <v>2756</v>
      </c>
      <c r="C5388" s="2" t="s">
        <v>1443</v>
      </c>
      <c r="D5388" s="2" t="s">
        <v>2757</v>
      </c>
      <c r="E5388" s="4">
        <v>20</v>
      </c>
      <c r="F5388" s="4">
        <v>102860</v>
      </c>
      <c r="G5388" s="4">
        <v>10286</v>
      </c>
      <c r="H5388" s="4">
        <v>113146</v>
      </c>
    </row>
    <row r="5389" spans="1:8" ht="15.75">
      <c r="A5389" s="3" t="s">
        <v>18</v>
      </c>
      <c r="B5389" s="2" t="s">
        <v>2809</v>
      </c>
      <c r="C5389" s="2" t="s">
        <v>1443</v>
      </c>
      <c r="D5389" s="2" t="s">
        <v>2810</v>
      </c>
      <c r="E5389" s="4">
        <v>100</v>
      </c>
      <c r="F5389" s="4">
        <v>265500</v>
      </c>
      <c r="G5389" s="4">
        <v>26550</v>
      </c>
      <c r="H5389" s="4">
        <v>292050</v>
      </c>
    </row>
    <row r="5390" spans="1:8" ht="15.75">
      <c r="A5390" s="3" t="s">
        <v>18</v>
      </c>
      <c r="B5390" s="2" t="s">
        <v>2811</v>
      </c>
      <c r="C5390" s="2" t="s">
        <v>1443</v>
      </c>
      <c r="D5390" s="2" t="s">
        <v>2812</v>
      </c>
      <c r="E5390" s="4">
        <v>130</v>
      </c>
      <c r="F5390" s="4">
        <v>322140</v>
      </c>
      <c r="G5390" s="4">
        <v>32214</v>
      </c>
      <c r="H5390" s="4">
        <v>354354</v>
      </c>
    </row>
    <row r="5391" spans="1:8" ht="15.75">
      <c r="A5391" s="3" t="s">
        <v>18</v>
      </c>
      <c r="B5391" s="2" t="s">
        <v>2831</v>
      </c>
      <c r="C5391" s="2" t="s">
        <v>1401</v>
      </c>
      <c r="D5391" s="2" t="s">
        <v>2832</v>
      </c>
      <c r="E5391" s="4">
        <v>230</v>
      </c>
      <c r="F5391" s="4">
        <v>440450</v>
      </c>
      <c r="G5391" s="4">
        <v>44045</v>
      </c>
      <c r="H5391" s="4">
        <v>484495</v>
      </c>
    </row>
    <row r="5392" spans="1:8" ht="15.75">
      <c r="A5392" s="3" t="s">
        <v>18</v>
      </c>
      <c r="B5392" s="2" t="s">
        <v>2835</v>
      </c>
      <c r="C5392" s="2" t="s">
        <v>1401</v>
      </c>
      <c r="D5392" s="2" t="s">
        <v>2836</v>
      </c>
      <c r="E5392" s="4">
        <v>119</v>
      </c>
      <c r="F5392" s="4">
        <v>283419</v>
      </c>
      <c r="G5392" s="4">
        <v>28342</v>
      </c>
      <c r="H5392" s="4">
        <v>311761</v>
      </c>
    </row>
    <row r="5393" spans="1:8" ht="15.75">
      <c r="A5393" s="3" t="s">
        <v>18</v>
      </c>
      <c r="B5393" s="2" t="s">
        <v>2840</v>
      </c>
      <c r="C5393" s="2" t="s">
        <v>1401</v>
      </c>
      <c r="D5393" s="2" t="s">
        <v>2841</v>
      </c>
      <c r="E5393" s="4">
        <v>30</v>
      </c>
      <c r="F5393" s="4">
        <v>85440</v>
      </c>
      <c r="G5393" s="4">
        <v>8544</v>
      </c>
      <c r="H5393" s="4">
        <v>93984</v>
      </c>
    </row>
    <row r="5394" spans="1:8" ht="15.75">
      <c r="A5394" s="3" t="s">
        <v>18</v>
      </c>
      <c r="B5394" s="2" t="s">
        <v>2848</v>
      </c>
      <c r="C5394" s="2" t="s">
        <v>1401</v>
      </c>
      <c r="D5394" s="2" t="s">
        <v>2849</v>
      </c>
      <c r="E5394" s="4">
        <v>125</v>
      </c>
      <c r="F5394" s="4">
        <v>163000</v>
      </c>
      <c r="G5394" s="4">
        <v>16300</v>
      </c>
      <c r="H5394" s="4">
        <v>179300</v>
      </c>
    </row>
    <row r="5395" spans="1:8" ht="15.75">
      <c r="A5395" s="3" t="s">
        <v>18</v>
      </c>
      <c r="B5395" s="2" t="s">
        <v>2850</v>
      </c>
      <c r="C5395" s="2" t="s">
        <v>1401</v>
      </c>
      <c r="D5395" s="2" t="s">
        <v>2851</v>
      </c>
      <c r="E5395" s="4">
        <v>20</v>
      </c>
      <c r="F5395" s="4">
        <v>30260</v>
      </c>
      <c r="G5395" s="4">
        <v>3026</v>
      </c>
      <c r="H5395" s="4">
        <v>33286</v>
      </c>
    </row>
    <row r="5396" spans="1:8" ht="15.75">
      <c r="A5396" s="3" t="s">
        <v>18</v>
      </c>
      <c r="B5396" s="2" t="s">
        <v>2861</v>
      </c>
      <c r="C5396" s="2" t="s">
        <v>1405</v>
      </c>
      <c r="D5396" s="2" t="s">
        <v>2862</v>
      </c>
      <c r="E5396" s="4">
        <v>20</v>
      </c>
      <c r="F5396" s="4">
        <v>49380</v>
      </c>
      <c r="G5396" s="4">
        <v>4938</v>
      </c>
      <c r="H5396" s="4">
        <v>54318</v>
      </c>
    </row>
    <row r="5397" spans="1:8" ht="15.75">
      <c r="A5397" s="3" t="s">
        <v>18</v>
      </c>
      <c r="B5397" s="2" t="s">
        <v>2863</v>
      </c>
      <c r="C5397" s="2" t="s">
        <v>1405</v>
      </c>
      <c r="D5397" s="2" t="s">
        <v>2864</v>
      </c>
      <c r="E5397" s="4">
        <v>20</v>
      </c>
      <c r="F5397" s="4">
        <v>62140</v>
      </c>
      <c r="G5397" s="4">
        <v>6214</v>
      </c>
      <c r="H5397" s="4">
        <v>68354</v>
      </c>
    </row>
    <row r="5398" spans="1:8" ht="15.75">
      <c r="A5398" s="3" t="s">
        <v>18</v>
      </c>
      <c r="B5398" s="2" t="s">
        <v>2879</v>
      </c>
      <c r="C5398" s="2" t="s">
        <v>1412</v>
      </c>
      <c r="D5398" s="2" t="s">
        <v>2880</v>
      </c>
      <c r="E5398" s="4">
        <v>130</v>
      </c>
      <c r="F5398" s="4">
        <v>246870</v>
      </c>
      <c r="G5398" s="4">
        <v>24687</v>
      </c>
      <c r="H5398" s="4">
        <v>271557</v>
      </c>
    </row>
    <row r="5399" spans="1:8" ht="15.75">
      <c r="A5399" s="3" t="s">
        <v>18</v>
      </c>
      <c r="B5399" s="2" t="s">
        <v>2882</v>
      </c>
      <c r="C5399" s="2" t="s">
        <v>1412</v>
      </c>
      <c r="D5399" s="2" t="s">
        <v>2646</v>
      </c>
      <c r="E5399" s="4">
        <v>90</v>
      </c>
      <c r="F5399" s="4">
        <v>205770</v>
      </c>
      <c r="G5399" s="4">
        <v>20577</v>
      </c>
      <c r="H5399" s="4">
        <v>226347</v>
      </c>
    </row>
    <row r="5400" spans="1:8" ht="15.75">
      <c r="A5400" s="3" t="s">
        <v>18</v>
      </c>
      <c r="B5400" s="2" t="s">
        <v>2885</v>
      </c>
      <c r="C5400" s="2" t="s">
        <v>1412</v>
      </c>
      <c r="D5400" s="2" t="s">
        <v>2886</v>
      </c>
      <c r="E5400" s="4">
        <v>10</v>
      </c>
      <c r="F5400" s="4">
        <v>35930</v>
      </c>
      <c r="G5400" s="4">
        <v>3593</v>
      </c>
      <c r="H5400" s="4">
        <v>39523</v>
      </c>
    </row>
    <row r="5401" spans="1:8" ht="15.75">
      <c r="A5401" s="3" t="s">
        <v>18</v>
      </c>
      <c r="B5401" s="2" t="s">
        <v>2887</v>
      </c>
      <c r="C5401" s="2" t="s">
        <v>1412</v>
      </c>
      <c r="D5401" s="2" t="s">
        <v>2888</v>
      </c>
      <c r="E5401" s="4">
        <v>10</v>
      </c>
      <c r="F5401" s="4">
        <v>42300</v>
      </c>
      <c r="G5401" s="4">
        <v>4230</v>
      </c>
      <c r="H5401" s="4">
        <v>46530</v>
      </c>
    </row>
    <row r="5402" spans="1:8" ht="15.75">
      <c r="A5402" s="3" t="s">
        <v>18</v>
      </c>
      <c r="B5402" s="2" t="s">
        <v>2893</v>
      </c>
      <c r="C5402" s="2" t="s">
        <v>1412</v>
      </c>
      <c r="D5402" s="2" t="s">
        <v>2894</v>
      </c>
      <c r="E5402" s="4">
        <v>160</v>
      </c>
      <c r="F5402" s="4">
        <v>268500</v>
      </c>
      <c r="G5402" s="4">
        <v>26850</v>
      </c>
      <c r="H5402" s="4">
        <v>295350</v>
      </c>
    </row>
    <row r="5403" spans="1:8" ht="15.75">
      <c r="A5403" s="3" t="s">
        <v>18</v>
      </c>
      <c r="B5403" s="2" t="s">
        <v>2899</v>
      </c>
      <c r="C5403" s="2" t="s">
        <v>1412</v>
      </c>
      <c r="D5403" s="2" t="s">
        <v>2900</v>
      </c>
      <c r="E5403" s="4">
        <v>20</v>
      </c>
      <c r="F5403" s="4">
        <v>40200</v>
      </c>
      <c r="G5403" s="4">
        <v>4020</v>
      </c>
      <c r="H5403" s="4">
        <v>44220</v>
      </c>
    </row>
    <row r="5404" spans="1:8" ht="15.75">
      <c r="A5404" s="3" t="s">
        <v>18</v>
      </c>
      <c r="B5404" s="2" t="s">
        <v>2901</v>
      </c>
      <c r="C5404" s="2" t="s">
        <v>1412</v>
      </c>
      <c r="D5404" s="2" t="s">
        <v>2902</v>
      </c>
      <c r="E5404" s="4">
        <v>28</v>
      </c>
      <c r="F5404" s="4">
        <v>59164</v>
      </c>
      <c r="G5404" s="4">
        <v>5916</v>
      </c>
      <c r="H5404" s="4">
        <v>65080</v>
      </c>
    </row>
    <row r="5405" spans="1:8" ht="15.75">
      <c r="A5405" s="3" t="s">
        <v>18</v>
      </c>
      <c r="B5405" s="2" t="s">
        <v>2903</v>
      </c>
      <c r="C5405" s="2" t="s">
        <v>1417</v>
      </c>
      <c r="D5405" s="2" t="s">
        <v>2904</v>
      </c>
      <c r="E5405" s="4">
        <v>30</v>
      </c>
      <c r="F5405" s="4">
        <v>72840</v>
      </c>
      <c r="G5405" s="4">
        <v>7284</v>
      </c>
      <c r="H5405" s="4">
        <v>80124</v>
      </c>
    </row>
    <row r="5406" spans="1:8" ht="15.75">
      <c r="A5406" s="3" t="s">
        <v>18</v>
      </c>
      <c r="B5406" s="2" t="s">
        <v>2912</v>
      </c>
      <c r="C5406" s="2" t="s">
        <v>1417</v>
      </c>
      <c r="D5406" s="2" t="s">
        <v>2913</v>
      </c>
      <c r="E5406" s="4">
        <v>140</v>
      </c>
      <c r="F5406" s="4">
        <v>196000</v>
      </c>
      <c r="G5406" s="4">
        <v>19600</v>
      </c>
      <c r="H5406" s="4">
        <v>215600</v>
      </c>
    </row>
    <row r="5407" spans="1:8" ht="15.75">
      <c r="A5407" s="3" t="s">
        <v>18</v>
      </c>
      <c r="B5407" s="2" t="s">
        <v>2914</v>
      </c>
      <c r="C5407" s="2" t="s">
        <v>1417</v>
      </c>
      <c r="D5407" s="2" t="s">
        <v>2915</v>
      </c>
      <c r="E5407" s="4">
        <v>30</v>
      </c>
      <c r="F5407" s="4">
        <v>56160</v>
      </c>
      <c r="G5407" s="4">
        <v>5616</v>
      </c>
      <c r="H5407" s="4">
        <v>61776</v>
      </c>
    </row>
    <row r="5408" spans="1:8" ht="15.75">
      <c r="A5408" s="3" t="s">
        <v>18</v>
      </c>
      <c r="B5408" s="2" t="s">
        <v>2916</v>
      </c>
      <c r="C5408" s="2" t="s">
        <v>1424</v>
      </c>
      <c r="D5408" s="2" t="s">
        <v>2917</v>
      </c>
      <c r="E5408" s="4">
        <v>80</v>
      </c>
      <c r="F5408" s="4">
        <v>193180</v>
      </c>
      <c r="G5408" s="4">
        <v>19318</v>
      </c>
      <c r="H5408" s="4">
        <v>212498</v>
      </c>
    </row>
    <row r="5409" spans="1:8" ht="15.75">
      <c r="A5409" s="3" t="s">
        <v>18</v>
      </c>
      <c r="B5409" s="2" t="s">
        <v>2918</v>
      </c>
      <c r="C5409" s="2" t="s">
        <v>1424</v>
      </c>
      <c r="D5409" s="2" t="s">
        <v>2919</v>
      </c>
      <c r="E5409" s="4">
        <v>15</v>
      </c>
      <c r="F5409" s="4">
        <v>36945</v>
      </c>
      <c r="G5409" s="4">
        <v>3695</v>
      </c>
      <c r="H5409" s="4">
        <v>40640</v>
      </c>
    </row>
    <row r="5410" spans="1:8" ht="15.75">
      <c r="A5410" s="3" t="s">
        <v>18</v>
      </c>
      <c r="B5410" s="2" t="s">
        <v>2920</v>
      </c>
      <c r="C5410" s="2" t="s">
        <v>1424</v>
      </c>
      <c r="D5410" s="2" t="s">
        <v>2921</v>
      </c>
      <c r="E5410" s="4">
        <v>10</v>
      </c>
      <c r="F5410" s="4">
        <v>37380</v>
      </c>
      <c r="G5410" s="4">
        <v>3738</v>
      </c>
      <c r="H5410" s="4">
        <v>41118</v>
      </c>
    </row>
    <row r="5411" spans="1:8" ht="15.75">
      <c r="A5411" s="3" t="s">
        <v>18</v>
      </c>
      <c r="B5411" s="2" t="s">
        <v>2924</v>
      </c>
      <c r="C5411" s="2" t="s">
        <v>1424</v>
      </c>
      <c r="D5411" s="2" t="s">
        <v>2925</v>
      </c>
      <c r="E5411" s="4">
        <v>100</v>
      </c>
      <c r="F5411" s="4">
        <v>206200</v>
      </c>
      <c r="G5411" s="4">
        <v>20620</v>
      </c>
      <c r="H5411" s="4">
        <v>226820</v>
      </c>
    </row>
    <row r="5412" spans="1:8" ht="15.75">
      <c r="A5412" s="3" t="s">
        <v>18</v>
      </c>
      <c r="B5412" s="2" t="s">
        <v>3864</v>
      </c>
      <c r="C5412" s="2" t="s">
        <v>1426</v>
      </c>
      <c r="D5412" s="2" t="s">
        <v>3865</v>
      </c>
      <c r="E5412" s="4">
        <v>202</v>
      </c>
      <c r="F5412" s="4">
        <v>601352</v>
      </c>
      <c r="G5412" s="4">
        <v>60135</v>
      </c>
      <c r="H5412" s="4">
        <v>661487</v>
      </c>
    </row>
    <row r="5413" spans="1:8" ht="15.75">
      <c r="A5413" s="3" t="s">
        <v>18</v>
      </c>
      <c r="B5413" s="2" t="s">
        <v>3866</v>
      </c>
      <c r="C5413" s="2" t="s">
        <v>1426</v>
      </c>
      <c r="D5413" s="2" t="s">
        <v>3867</v>
      </c>
      <c r="E5413" s="4">
        <v>130</v>
      </c>
      <c r="F5413" s="4">
        <v>142780</v>
      </c>
      <c r="G5413" s="4">
        <v>14278</v>
      </c>
      <c r="H5413" s="4">
        <v>157058</v>
      </c>
    </row>
    <row r="5414" spans="1:8" ht="15.75">
      <c r="A5414" s="3" t="s">
        <v>18</v>
      </c>
      <c r="B5414" s="2" t="s">
        <v>3870</v>
      </c>
      <c r="C5414" s="2" t="s">
        <v>1426</v>
      </c>
      <c r="D5414" s="2" t="s">
        <v>3871</v>
      </c>
      <c r="E5414" s="4">
        <v>400</v>
      </c>
      <c r="F5414" s="4">
        <v>477400</v>
      </c>
      <c r="G5414" s="4">
        <v>47740</v>
      </c>
      <c r="H5414" s="4">
        <v>525140</v>
      </c>
    </row>
    <row r="5415" spans="1:8" ht="15.75">
      <c r="A5415" s="3" t="s">
        <v>18</v>
      </c>
      <c r="B5415" s="2" t="s">
        <v>3872</v>
      </c>
      <c r="C5415" s="2" t="s">
        <v>1426</v>
      </c>
      <c r="D5415" s="2" t="s">
        <v>3873</v>
      </c>
      <c r="E5415" s="4">
        <v>350</v>
      </c>
      <c r="F5415" s="4">
        <v>442860</v>
      </c>
      <c r="G5415" s="4">
        <v>44286</v>
      </c>
      <c r="H5415" s="4">
        <v>487146</v>
      </c>
    </row>
    <row r="5416" spans="1:8" ht="15.75">
      <c r="A5416" s="3" t="s">
        <v>18</v>
      </c>
      <c r="B5416" s="2" t="s">
        <v>3874</v>
      </c>
      <c r="C5416" s="2" t="s">
        <v>1426</v>
      </c>
      <c r="D5416" s="2" t="s">
        <v>3875</v>
      </c>
      <c r="E5416" s="4">
        <v>10</v>
      </c>
      <c r="F5416" s="4">
        <v>18450</v>
      </c>
      <c r="G5416" s="4">
        <v>1845</v>
      </c>
      <c r="H5416" s="4">
        <v>20295</v>
      </c>
    </row>
    <row r="5417" spans="1:8" ht="15.75">
      <c r="A5417" s="3" t="s">
        <v>18</v>
      </c>
      <c r="B5417" s="2" t="s">
        <v>3876</v>
      </c>
      <c r="C5417" s="2" t="s">
        <v>1433</v>
      </c>
      <c r="D5417" s="2" t="s">
        <v>3877</v>
      </c>
      <c r="E5417" s="4">
        <v>260</v>
      </c>
      <c r="F5417" s="4">
        <v>471220</v>
      </c>
      <c r="G5417" s="4">
        <v>47122</v>
      </c>
      <c r="H5417" s="4">
        <v>518342</v>
      </c>
    </row>
    <row r="5418" spans="1:8" ht="15.75">
      <c r="A5418" s="3" t="s">
        <v>18</v>
      </c>
      <c r="B5418" s="2" t="s">
        <v>6114</v>
      </c>
      <c r="C5418" s="2" t="s">
        <v>1433</v>
      </c>
      <c r="D5418" s="2" t="s">
        <v>2435</v>
      </c>
      <c r="E5418" s="4">
        <v>50</v>
      </c>
      <c r="F5418" s="4">
        <v>195000</v>
      </c>
      <c r="G5418" s="4">
        <v>19500</v>
      </c>
      <c r="H5418" s="4">
        <v>214500</v>
      </c>
    </row>
    <row r="5419" spans="1:8" ht="15.75">
      <c r="A5419" s="3" t="s">
        <v>18</v>
      </c>
      <c r="B5419" s="2" t="s">
        <v>3878</v>
      </c>
      <c r="C5419" s="2" t="s">
        <v>1433</v>
      </c>
      <c r="D5419" s="2" t="s">
        <v>3879</v>
      </c>
      <c r="E5419" s="4">
        <v>120</v>
      </c>
      <c r="F5419" s="4">
        <v>274230</v>
      </c>
      <c r="G5419" s="4">
        <v>27423</v>
      </c>
      <c r="H5419" s="4">
        <v>301653</v>
      </c>
    </row>
    <row r="5420" spans="1:8" ht="15.75">
      <c r="A5420" s="3" t="s">
        <v>18</v>
      </c>
      <c r="B5420" s="2" t="s">
        <v>3880</v>
      </c>
      <c r="C5420" s="2" t="s">
        <v>1433</v>
      </c>
      <c r="D5420" s="2" t="s">
        <v>3881</v>
      </c>
      <c r="E5420" s="4">
        <v>2630</v>
      </c>
      <c r="F5420" s="4">
        <v>2619940</v>
      </c>
      <c r="G5420" s="4">
        <v>261994</v>
      </c>
      <c r="H5420" s="4">
        <v>2881934</v>
      </c>
    </row>
    <row r="5421" spans="1:8" ht="15.75">
      <c r="A5421" s="3" t="s">
        <v>18</v>
      </c>
      <c r="B5421" s="2" t="s">
        <v>3882</v>
      </c>
      <c r="C5421" s="2" t="s">
        <v>1433</v>
      </c>
      <c r="D5421" s="2" t="s">
        <v>3883</v>
      </c>
      <c r="E5421" s="4">
        <v>10</v>
      </c>
      <c r="F5421" s="4">
        <v>34630</v>
      </c>
      <c r="G5421" s="4">
        <v>3463</v>
      </c>
      <c r="H5421" s="4">
        <v>38093</v>
      </c>
    </row>
    <row r="5422" spans="1:8" ht="15.75">
      <c r="A5422" s="3" t="s">
        <v>18</v>
      </c>
      <c r="B5422" s="2" t="s">
        <v>3884</v>
      </c>
      <c r="C5422" s="2" t="s">
        <v>1433</v>
      </c>
      <c r="D5422" s="2" t="s">
        <v>3885</v>
      </c>
      <c r="E5422" s="4">
        <v>10</v>
      </c>
      <c r="F5422" s="4">
        <v>41000</v>
      </c>
      <c r="G5422" s="4">
        <v>4100</v>
      </c>
      <c r="H5422" s="4">
        <v>45100</v>
      </c>
    </row>
    <row r="5423" spans="1:8" ht="15.75">
      <c r="A5423" s="3" t="s">
        <v>18</v>
      </c>
      <c r="B5423" s="2" t="s">
        <v>3886</v>
      </c>
      <c r="C5423" s="2" t="s">
        <v>1433</v>
      </c>
      <c r="D5423" s="2" t="s">
        <v>3887</v>
      </c>
      <c r="E5423" s="4">
        <v>200</v>
      </c>
      <c r="F5423" s="4">
        <v>222900</v>
      </c>
      <c r="G5423" s="4">
        <v>22290</v>
      </c>
      <c r="H5423" s="4">
        <v>245190</v>
      </c>
    </row>
    <row r="5424" spans="1:8" ht="15.75">
      <c r="A5424" s="3" t="s">
        <v>18</v>
      </c>
      <c r="B5424" s="2" t="s">
        <v>3888</v>
      </c>
      <c r="C5424" s="2" t="s">
        <v>1433</v>
      </c>
      <c r="D5424" s="2" t="s">
        <v>3889</v>
      </c>
      <c r="E5424" s="4">
        <v>825</v>
      </c>
      <c r="F5424" s="4">
        <v>1014615</v>
      </c>
      <c r="G5424" s="4">
        <v>101461</v>
      </c>
      <c r="H5424" s="4">
        <v>1116076</v>
      </c>
    </row>
    <row r="5425" spans="1:8" ht="15.75">
      <c r="A5425" s="3" t="s">
        <v>18</v>
      </c>
      <c r="B5425" s="2" t="s">
        <v>3892</v>
      </c>
      <c r="C5425" s="2" t="s">
        <v>1433</v>
      </c>
      <c r="D5425" s="2" t="s">
        <v>3893</v>
      </c>
      <c r="E5425" s="4">
        <v>130</v>
      </c>
      <c r="F5425" s="4">
        <v>236470</v>
      </c>
      <c r="G5425" s="4">
        <v>23647</v>
      </c>
      <c r="H5425" s="4">
        <v>260117</v>
      </c>
    </row>
    <row r="5426" spans="1:8" ht="15.75">
      <c r="A5426" s="3" t="s">
        <v>18</v>
      </c>
      <c r="B5426" s="2" t="s">
        <v>3894</v>
      </c>
      <c r="C5426" s="2" t="s">
        <v>1433</v>
      </c>
      <c r="D5426" s="2" t="s">
        <v>3895</v>
      </c>
      <c r="E5426" s="4">
        <v>110</v>
      </c>
      <c r="F5426" s="4">
        <v>175340</v>
      </c>
      <c r="G5426" s="4">
        <v>17534</v>
      </c>
      <c r="H5426" s="4">
        <v>192874</v>
      </c>
    </row>
    <row r="5427" spans="1:8" ht="15.75">
      <c r="A5427" s="3" t="s">
        <v>18</v>
      </c>
      <c r="B5427" s="2" t="s">
        <v>3896</v>
      </c>
      <c r="C5427" s="2" t="s">
        <v>1433</v>
      </c>
      <c r="D5427" s="2" t="s">
        <v>3897</v>
      </c>
      <c r="E5427" s="4">
        <v>100</v>
      </c>
      <c r="F5427" s="4">
        <v>167400</v>
      </c>
      <c r="G5427" s="4">
        <v>16740</v>
      </c>
      <c r="H5427" s="4">
        <v>184140</v>
      </c>
    </row>
    <row r="5428" spans="1:8" ht="15.75">
      <c r="A5428" s="3" t="s">
        <v>18</v>
      </c>
      <c r="B5428" s="2" t="s">
        <v>6422</v>
      </c>
      <c r="C5428" s="2" t="s">
        <v>1405</v>
      </c>
      <c r="D5428" s="2" t="s">
        <v>6421</v>
      </c>
      <c r="E5428" s="4">
        <v>50</v>
      </c>
      <c r="F5428" s="4">
        <v>155000</v>
      </c>
      <c r="G5428" s="4">
        <v>15500</v>
      </c>
      <c r="H5428" s="4">
        <v>170500</v>
      </c>
    </row>
    <row r="5429" spans="1:8" ht="15.75">
      <c r="A5429" s="3" t="s">
        <v>18</v>
      </c>
      <c r="B5429" s="2" t="s">
        <v>6438</v>
      </c>
      <c r="C5429" s="2" t="s">
        <v>3934</v>
      </c>
      <c r="D5429" s="2" t="s">
        <v>6439</v>
      </c>
      <c r="E5429" s="4">
        <v>100</v>
      </c>
      <c r="F5429" s="4">
        <v>242500</v>
      </c>
      <c r="G5429" s="4">
        <v>24250</v>
      </c>
      <c r="H5429" s="4">
        <v>266750</v>
      </c>
    </row>
    <row r="5430" spans="1:8" ht="15.75">
      <c r="A5430" s="3" t="s">
        <v>18</v>
      </c>
      <c r="B5430" s="2" t="s">
        <v>6301</v>
      </c>
      <c r="C5430" s="2" t="s">
        <v>3934</v>
      </c>
      <c r="D5430" s="2" t="s">
        <v>6589</v>
      </c>
      <c r="E5430" s="4">
        <v>100</v>
      </c>
      <c r="F5430" s="4">
        <v>210000</v>
      </c>
      <c r="G5430" s="4">
        <v>21000</v>
      </c>
      <c r="H5430" s="4">
        <v>231000</v>
      </c>
    </row>
    <row r="5431" spans="1:8" ht="15.75">
      <c r="A5431" s="3" t="s">
        <v>18</v>
      </c>
      <c r="B5431" s="2" t="s">
        <v>6442</v>
      </c>
      <c r="C5431" s="2" t="s">
        <v>3950</v>
      </c>
      <c r="D5431" s="2" t="s">
        <v>6439</v>
      </c>
      <c r="E5431" s="4">
        <v>100</v>
      </c>
      <c r="F5431" s="4">
        <v>242500</v>
      </c>
      <c r="G5431" s="4">
        <v>24250</v>
      </c>
      <c r="H5431" s="4">
        <v>266750</v>
      </c>
    </row>
    <row r="5432" spans="1:8" ht="15.75">
      <c r="A5432" s="3" t="s">
        <v>18</v>
      </c>
      <c r="B5432" s="2" t="s">
        <v>3971</v>
      </c>
      <c r="C5432" s="2" t="s">
        <v>3968</v>
      </c>
      <c r="D5432" s="2" t="s">
        <v>3972</v>
      </c>
      <c r="E5432" s="4">
        <v>3300</v>
      </c>
      <c r="F5432" s="4">
        <v>3708000</v>
      </c>
      <c r="G5432" s="4">
        <v>370800</v>
      </c>
      <c r="H5432" s="4">
        <v>4078800</v>
      </c>
    </row>
    <row r="5433" spans="1:8" ht="15.75">
      <c r="A5433" s="3" t="s">
        <v>18</v>
      </c>
      <c r="B5433" s="2" t="s">
        <v>3978</v>
      </c>
      <c r="C5433" s="2" t="s">
        <v>3975</v>
      </c>
      <c r="D5433" s="2" t="s">
        <v>3979</v>
      </c>
      <c r="E5433" s="4">
        <v>32000</v>
      </c>
      <c r="F5433" s="4">
        <v>37740000</v>
      </c>
      <c r="G5433" s="4">
        <v>3774000</v>
      </c>
      <c r="H5433" s="4">
        <v>41514000</v>
      </c>
    </row>
    <row r="5434" spans="1:8" ht="15.75">
      <c r="A5434" s="3" t="s">
        <v>18</v>
      </c>
      <c r="B5434" s="2" t="s">
        <v>4001</v>
      </c>
      <c r="C5434" s="2" t="s">
        <v>4000</v>
      </c>
      <c r="D5434" s="2" t="s">
        <v>4002</v>
      </c>
      <c r="E5434" s="4">
        <v>103170</v>
      </c>
      <c r="F5434" s="4">
        <v>101886795</v>
      </c>
      <c r="G5434" s="4">
        <v>10188679</v>
      </c>
      <c r="H5434" s="4">
        <v>112075474</v>
      </c>
    </row>
    <row r="5435" spans="1:8" ht="15.75">
      <c r="A5435" s="3" t="s">
        <v>18</v>
      </c>
      <c r="B5435" s="2" t="s">
        <v>4497</v>
      </c>
      <c r="C5435" s="2" t="s">
        <v>4496</v>
      </c>
      <c r="D5435" s="2" t="s">
        <v>4498</v>
      </c>
      <c r="E5435" s="4">
        <v>500</v>
      </c>
      <c r="F5435" s="4">
        <v>200000</v>
      </c>
      <c r="G5435" s="4">
        <v>20000</v>
      </c>
      <c r="H5435" s="4">
        <v>220000</v>
      </c>
    </row>
    <row r="5436" spans="1:8" ht="15.75">
      <c r="A5436" s="3" t="s">
        <v>18</v>
      </c>
      <c r="B5436" s="2" t="s">
        <v>4529</v>
      </c>
      <c r="C5436" s="2" t="s">
        <v>4526</v>
      </c>
      <c r="D5436" s="2" t="s">
        <v>4530</v>
      </c>
      <c r="E5436" s="4">
        <v>889</v>
      </c>
      <c r="F5436" s="4">
        <v>8907780</v>
      </c>
      <c r="G5436" s="4">
        <v>890778</v>
      </c>
      <c r="H5436" s="4">
        <v>9798558</v>
      </c>
    </row>
    <row r="5437" spans="1:8" ht="15.75">
      <c r="A5437" s="3" t="s">
        <v>18</v>
      </c>
      <c r="B5437" s="2" t="s">
        <v>4534</v>
      </c>
      <c r="C5437" s="2" t="s">
        <v>4533</v>
      </c>
      <c r="D5437" s="2" t="s">
        <v>4535</v>
      </c>
      <c r="E5437" s="4">
        <v>798</v>
      </c>
      <c r="F5437" s="4">
        <v>11467260</v>
      </c>
      <c r="G5437" s="4">
        <v>1146726</v>
      </c>
      <c r="H5437" s="4">
        <v>12613986</v>
      </c>
    </row>
    <row r="5438" spans="1:8" ht="15.75">
      <c r="A5438" s="3" t="s">
        <v>18</v>
      </c>
      <c r="B5438" s="2" t="s">
        <v>4537</v>
      </c>
      <c r="C5438" s="2" t="s">
        <v>4536</v>
      </c>
      <c r="D5438" s="2" t="s">
        <v>4538</v>
      </c>
      <c r="E5438" s="4">
        <v>40</v>
      </c>
      <c r="F5438" s="4">
        <v>929200</v>
      </c>
      <c r="G5438" s="4">
        <v>92920</v>
      </c>
      <c r="H5438" s="4">
        <v>1022120</v>
      </c>
    </row>
    <row r="5439" spans="1:8" ht="15.75">
      <c r="A5439" s="3" t="s">
        <v>18</v>
      </c>
      <c r="B5439" s="2" t="s">
        <v>4543</v>
      </c>
      <c r="C5439" s="2" t="s">
        <v>4542</v>
      </c>
      <c r="D5439" s="2" t="s">
        <v>4544</v>
      </c>
      <c r="E5439" s="4">
        <v>12</v>
      </c>
      <c r="F5439" s="4">
        <v>144360</v>
      </c>
      <c r="G5439" s="4">
        <v>14436</v>
      </c>
      <c r="H5439" s="4">
        <v>158796</v>
      </c>
    </row>
    <row r="5440" spans="1:8" ht="15.75">
      <c r="A5440" s="3" t="s">
        <v>18</v>
      </c>
      <c r="B5440" s="2" t="s">
        <v>4546</v>
      </c>
      <c r="C5440" s="2" t="s">
        <v>4545</v>
      </c>
      <c r="D5440" s="2" t="s">
        <v>4547</v>
      </c>
      <c r="E5440" s="4">
        <v>170</v>
      </c>
      <c r="F5440" s="4">
        <v>3767200</v>
      </c>
      <c r="G5440" s="4">
        <v>376720</v>
      </c>
      <c r="H5440" s="4">
        <v>4143920</v>
      </c>
    </row>
    <row r="5441" spans="1:8" ht="15.75">
      <c r="A5441" s="3" t="s">
        <v>18</v>
      </c>
      <c r="B5441" s="2" t="s">
        <v>4554</v>
      </c>
      <c r="C5441" s="2" t="s">
        <v>4553</v>
      </c>
      <c r="D5441" s="2" t="s">
        <v>4555</v>
      </c>
      <c r="E5441" s="4">
        <v>267</v>
      </c>
      <c r="F5441" s="4">
        <v>2592570</v>
      </c>
      <c r="G5441" s="4">
        <v>259257</v>
      </c>
      <c r="H5441" s="4">
        <v>2851827</v>
      </c>
    </row>
    <row r="5442" spans="1:8" ht="15.75">
      <c r="A5442" s="3" t="s">
        <v>18</v>
      </c>
      <c r="B5442" s="2" t="s">
        <v>4559</v>
      </c>
      <c r="C5442" s="2" t="s">
        <v>4558</v>
      </c>
      <c r="D5442" s="2" t="s">
        <v>4560</v>
      </c>
      <c r="E5442" s="4">
        <v>50</v>
      </c>
      <c r="F5442" s="4">
        <v>495500</v>
      </c>
      <c r="G5442" s="4">
        <v>49550</v>
      </c>
      <c r="H5442" s="4">
        <v>545050</v>
      </c>
    </row>
    <row r="5443" spans="1:8" ht="15.75">
      <c r="A5443" s="3" t="s">
        <v>18</v>
      </c>
      <c r="B5443" s="2" t="s">
        <v>4569</v>
      </c>
      <c r="C5443" s="2" t="s">
        <v>4568</v>
      </c>
      <c r="D5443" s="2" t="s">
        <v>4570</v>
      </c>
      <c r="E5443" s="4">
        <v>242</v>
      </c>
      <c r="F5443" s="4">
        <v>2524060</v>
      </c>
      <c r="G5443" s="4">
        <v>252406</v>
      </c>
      <c r="H5443" s="4">
        <v>2776466</v>
      </c>
    </row>
    <row r="5444" spans="1:8" ht="15.75">
      <c r="A5444" s="3" t="s">
        <v>18</v>
      </c>
      <c r="B5444" s="2" t="s">
        <v>4576</v>
      </c>
      <c r="C5444" s="2" t="s">
        <v>4575</v>
      </c>
      <c r="D5444" s="2" t="s">
        <v>4577</v>
      </c>
      <c r="E5444" s="4">
        <v>474</v>
      </c>
      <c r="F5444" s="4">
        <v>7057860</v>
      </c>
      <c r="G5444" s="4">
        <v>705786</v>
      </c>
      <c r="H5444" s="4">
        <v>7763646</v>
      </c>
    </row>
    <row r="5445" spans="1:8" ht="15.75">
      <c r="A5445" s="3" t="s">
        <v>18</v>
      </c>
      <c r="B5445" s="2" t="s">
        <v>4581</v>
      </c>
      <c r="C5445" s="2" t="s">
        <v>4580</v>
      </c>
      <c r="D5445" s="2" t="s">
        <v>4582</v>
      </c>
      <c r="E5445" s="4">
        <v>250</v>
      </c>
      <c r="F5445" s="4">
        <v>5865000</v>
      </c>
      <c r="G5445" s="4">
        <v>586500</v>
      </c>
      <c r="H5445" s="4">
        <v>6451500</v>
      </c>
    </row>
    <row r="5446" spans="1:8" ht="15.75">
      <c r="A5446" s="3" t="s">
        <v>18</v>
      </c>
      <c r="B5446" s="2" t="s">
        <v>4586</v>
      </c>
      <c r="C5446" s="2" t="s">
        <v>4585</v>
      </c>
      <c r="D5446" s="2" t="s">
        <v>6131</v>
      </c>
      <c r="E5446" s="4">
        <v>10</v>
      </c>
      <c r="F5446" s="4">
        <v>331000</v>
      </c>
      <c r="G5446" s="4">
        <v>33100</v>
      </c>
      <c r="H5446" s="4">
        <v>364100</v>
      </c>
    </row>
    <row r="5447" spans="1:8" ht="15.75">
      <c r="A5447" s="3" t="s">
        <v>18</v>
      </c>
      <c r="B5447" s="2" t="s">
        <v>4597</v>
      </c>
      <c r="C5447" s="2" t="s">
        <v>4594</v>
      </c>
      <c r="D5447" s="2" t="s">
        <v>4598</v>
      </c>
      <c r="E5447" s="4">
        <v>248</v>
      </c>
      <c r="F5447" s="4">
        <v>3380240</v>
      </c>
      <c r="G5447" s="4">
        <v>338024</v>
      </c>
      <c r="H5447" s="4">
        <v>3718264</v>
      </c>
    </row>
    <row r="5448" spans="1:8" ht="15.75">
      <c r="A5448" s="3" t="s">
        <v>18</v>
      </c>
      <c r="B5448" s="2" t="s">
        <v>4603</v>
      </c>
      <c r="C5448" s="2" t="s">
        <v>4602</v>
      </c>
      <c r="D5448" s="2" t="s">
        <v>4604</v>
      </c>
      <c r="E5448" s="4">
        <v>782</v>
      </c>
      <c r="F5448" s="4">
        <v>14701600</v>
      </c>
      <c r="G5448" s="4">
        <v>1470160</v>
      </c>
      <c r="H5448" s="4">
        <v>16171760</v>
      </c>
    </row>
    <row r="5449" spans="1:8" ht="15.75">
      <c r="A5449" s="3" t="s">
        <v>18</v>
      </c>
      <c r="B5449" s="2" t="s">
        <v>4609</v>
      </c>
      <c r="C5449" s="2" t="s">
        <v>4608</v>
      </c>
      <c r="D5449" s="2" t="s">
        <v>4610</v>
      </c>
      <c r="E5449" s="4">
        <v>130</v>
      </c>
      <c r="F5449" s="4">
        <v>3580200</v>
      </c>
      <c r="G5449" s="4">
        <v>358020</v>
      </c>
      <c r="H5449" s="4">
        <v>3938220</v>
      </c>
    </row>
    <row r="5450" spans="1:8" ht="15.75">
      <c r="A5450" s="3" t="s">
        <v>18</v>
      </c>
      <c r="B5450" s="2" t="s">
        <v>4621</v>
      </c>
      <c r="C5450" s="2" t="s">
        <v>4620</v>
      </c>
      <c r="D5450" s="2" t="s">
        <v>4622</v>
      </c>
      <c r="E5450" s="4">
        <v>1705</v>
      </c>
      <c r="F5450" s="4">
        <v>21245822</v>
      </c>
      <c r="G5450" s="4">
        <v>2124582</v>
      </c>
      <c r="H5450" s="4">
        <v>23370404</v>
      </c>
    </row>
    <row r="5451" spans="1:8" ht="15.75">
      <c r="A5451" s="3" t="s">
        <v>18</v>
      </c>
      <c r="B5451" s="2" t="s">
        <v>4634</v>
      </c>
      <c r="C5451" s="2" t="s">
        <v>4632</v>
      </c>
      <c r="D5451" s="2" t="s">
        <v>4635</v>
      </c>
      <c r="E5451" s="4">
        <v>262</v>
      </c>
      <c r="F5451" s="4">
        <v>3605120</v>
      </c>
      <c r="G5451" s="4">
        <v>360512</v>
      </c>
      <c r="H5451" s="4">
        <v>3965632</v>
      </c>
    </row>
    <row r="5452" spans="1:8" ht="15.75">
      <c r="A5452" s="3" t="s">
        <v>18</v>
      </c>
      <c r="B5452" s="2" t="s">
        <v>6133</v>
      </c>
      <c r="C5452" s="2" t="s">
        <v>6134</v>
      </c>
      <c r="D5452" s="2" t="s">
        <v>6135</v>
      </c>
      <c r="E5452" s="4">
        <v>52</v>
      </c>
      <c r="F5452" s="4">
        <v>875760</v>
      </c>
      <c r="G5452" s="4">
        <v>87576</v>
      </c>
      <c r="H5452" s="4">
        <v>963336</v>
      </c>
    </row>
    <row r="5453" spans="1:8" ht="15.75">
      <c r="A5453" s="3" t="s">
        <v>18</v>
      </c>
      <c r="B5453" s="2" t="s">
        <v>6136</v>
      </c>
      <c r="C5453" s="2" t="s">
        <v>6137</v>
      </c>
      <c r="D5453" s="2" t="s">
        <v>6138</v>
      </c>
      <c r="E5453" s="4">
        <v>250</v>
      </c>
      <c r="F5453" s="4">
        <v>4875000</v>
      </c>
      <c r="G5453" s="4">
        <v>487500</v>
      </c>
      <c r="H5453" s="4">
        <v>5362500</v>
      </c>
    </row>
    <row r="5454" spans="1:8" ht="15.75">
      <c r="A5454" s="3" t="s">
        <v>18</v>
      </c>
      <c r="B5454" s="2" t="s">
        <v>6139</v>
      </c>
      <c r="C5454" s="2" t="s">
        <v>6140</v>
      </c>
      <c r="D5454" s="2"/>
      <c r="E5454" s="4">
        <v>2</v>
      </c>
      <c r="F5454" s="4">
        <v>54380</v>
      </c>
      <c r="G5454" s="4">
        <v>5438</v>
      </c>
      <c r="H5454" s="4">
        <v>59818</v>
      </c>
    </row>
    <row r="5455" spans="1:8" ht="15.75">
      <c r="A5455" s="3" t="s">
        <v>18</v>
      </c>
      <c r="B5455" s="2" t="s">
        <v>6141</v>
      </c>
      <c r="C5455" s="2" t="s">
        <v>6142</v>
      </c>
      <c r="D5455" s="2" t="s">
        <v>6143</v>
      </c>
      <c r="E5455" s="4">
        <v>5</v>
      </c>
      <c r="F5455" s="4">
        <v>190000</v>
      </c>
      <c r="G5455" s="4">
        <v>19000</v>
      </c>
      <c r="H5455" s="4">
        <v>209000</v>
      </c>
    </row>
    <row r="5456" spans="1:8" ht="15.75">
      <c r="A5456" s="3" t="s">
        <v>18</v>
      </c>
      <c r="B5456" s="2" t="s">
        <v>6447</v>
      </c>
      <c r="C5456" s="2" t="s">
        <v>6446</v>
      </c>
      <c r="D5456" s="2" t="s">
        <v>6448</v>
      </c>
      <c r="E5456" s="4">
        <v>5</v>
      </c>
      <c r="F5456" s="4">
        <v>175000</v>
      </c>
      <c r="G5456" s="4">
        <v>17500</v>
      </c>
      <c r="H5456" s="4">
        <v>192500</v>
      </c>
    </row>
    <row r="5457" spans="1:8" ht="15.75">
      <c r="A5457" s="3" t="s">
        <v>18</v>
      </c>
      <c r="B5457" s="2" t="s">
        <v>6144</v>
      </c>
      <c r="C5457" s="2" t="s">
        <v>6145</v>
      </c>
      <c r="D5457" s="2" t="s">
        <v>6146</v>
      </c>
      <c r="E5457" s="4">
        <v>12</v>
      </c>
      <c r="F5457" s="4">
        <v>656300</v>
      </c>
      <c r="G5457" s="4">
        <v>65630</v>
      </c>
      <c r="H5457" s="4">
        <v>721930</v>
      </c>
    </row>
    <row r="5458" spans="1:8" ht="15.75">
      <c r="A5458" s="3" t="s">
        <v>18</v>
      </c>
      <c r="B5458" s="2" t="s">
        <v>6147</v>
      </c>
      <c r="C5458" s="2" t="s">
        <v>6148</v>
      </c>
      <c r="D5458" s="2" t="s">
        <v>6149</v>
      </c>
      <c r="E5458" s="4">
        <v>7</v>
      </c>
      <c r="F5458" s="4">
        <v>451500</v>
      </c>
      <c r="G5458" s="4">
        <v>45150</v>
      </c>
      <c r="H5458" s="4">
        <v>496650</v>
      </c>
    </row>
    <row r="5459" spans="1:8" ht="15.75">
      <c r="A5459" s="3" t="s">
        <v>18</v>
      </c>
      <c r="B5459" s="2" t="s">
        <v>6331</v>
      </c>
      <c r="C5459" s="2" t="s">
        <v>6332</v>
      </c>
      <c r="D5459" s="2"/>
      <c r="E5459" s="4">
        <v>1</v>
      </c>
      <c r="F5459" s="4">
        <v>65858</v>
      </c>
      <c r="G5459" s="4">
        <v>6586</v>
      </c>
      <c r="H5459" s="4">
        <v>72444</v>
      </c>
    </row>
    <row r="5460" spans="1:8" ht="15.75">
      <c r="A5460" s="3" t="s">
        <v>18</v>
      </c>
      <c r="B5460" s="2" t="s">
        <v>6152</v>
      </c>
      <c r="C5460" s="2" t="s">
        <v>6153</v>
      </c>
      <c r="D5460" s="2" t="s">
        <v>6154</v>
      </c>
      <c r="E5460" s="4">
        <v>5</v>
      </c>
      <c r="F5460" s="4">
        <v>318806</v>
      </c>
      <c r="G5460" s="4">
        <v>31881</v>
      </c>
      <c r="H5460" s="4">
        <v>350687</v>
      </c>
    </row>
    <row r="5461" spans="1:8" ht="15.75">
      <c r="A5461" s="3" t="s">
        <v>18</v>
      </c>
      <c r="B5461" s="2" t="s">
        <v>6303</v>
      </c>
      <c r="C5461" s="2" t="s">
        <v>6304</v>
      </c>
      <c r="D5461" s="2"/>
      <c r="E5461" s="4">
        <v>2</v>
      </c>
      <c r="F5461" s="4">
        <v>218474</v>
      </c>
      <c r="G5461" s="4">
        <v>21847</v>
      </c>
      <c r="H5461" s="4">
        <v>240321</v>
      </c>
    </row>
    <row r="5462" spans="1:8" ht="15.75">
      <c r="A5462" s="3" t="s">
        <v>18</v>
      </c>
      <c r="B5462" s="2" t="s">
        <v>6457</v>
      </c>
      <c r="C5462" s="2" t="s">
        <v>6397</v>
      </c>
      <c r="D5462" s="2"/>
      <c r="E5462" s="4">
        <v>2</v>
      </c>
      <c r="F5462" s="4">
        <v>218474</v>
      </c>
      <c r="G5462" s="4">
        <v>21848</v>
      </c>
      <c r="H5462" s="4">
        <v>240322</v>
      </c>
    </row>
    <row r="5463" spans="1:8" ht="15.75">
      <c r="A5463" s="3" t="s">
        <v>18</v>
      </c>
      <c r="B5463" s="2" t="s">
        <v>6387</v>
      </c>
      <c r="C5463" s="2" t="s">
        <v>6388</v>
      </c>
      <c r="D5463" s="2"/>
      <c r="E5463" s="4">
        <v>1</v>
      </c>
      <c r="F5463" s="4">
        <v>148000</v>
      </c>
      <c r="G5463" s="4">
        <v>14800</v>
      </c>
      <c r="H5463" s="4">
        <v>162800</v>
      </c>
    </row>
    <row r="5464" spans="1:8" ht="15.75">
      <c r="A5464" s="3" t="s">
        <v>18</v>
      </c>
      <c r="B5464" s="2" t="s">
        <v>6309</v>
      </c>
      <c r="C5464" s="2" t="s">
        <v>6310</v>
      </c>
      <c r="D5464" s="2" t="s">
        <v>6311</v>
      </c>
      <c r="E5464" s="4">
        <v>15</v>
      </c>
      <c r="F5464" s="4">
        <v>976299</v>
      </c>
      <c r="G5464" s="4">
        <v>97630</v>
      </c>
      <c r="H5464" s="4">
        <v>1073929</v>
      </c>
    </row>
    <row r="5465" spans="1:8" ht="15.75">
      <c r="A5465" s="3" t="s">
        <v>18</v>
      </c>
      <c r="B5465" s="2" t="s">
        <v>6463</v>
      </c>
      <c r="C5465" s="2" t="s">
        <v>6462</v>
      </c>
      <c r="D5465" s="2"/>
      <c r="E5465" s="4">
        <v>2</v>
      </c>
      <c r="F5465" s="4">
        <v>122700</v>
      </c>
      <c r="G5465" s="4">
        <v>12270</v>
      </c>
      <c r="H5465" s="4">
        <v>134970</v>
      </c>
    </row>
    <row r="5466" spans="1:8" ht="15.75">
      <c r="A5466" s="3" t="s">
        <v>18</v>
      </c>
      <c r="B5466" s="2" t="s">
        <v>6155</v>
      </c>
      <c r="C5466" s="2" t="s">
        <v>6156</v>
      </c>
      <c r="D5466" s="2"/>
      <c r="E5466" s="4">
        <v>2</v>
      </c>
      <c r="F5466" s="4">
        <v>94000</v>
      </c>
      <c r="G5466" s="4">
        <v>9400</v>
      </c>
      <c r="H5466" s="4">
        <v>103400</v>
      </c>
    </row>
    <row r="5467" spans="1:8" ht="15.75">
      <c r="A5467" s="3" t="s">
        <v>18</v>
      </c>
      <c r="B5467" s="2" t="s">
        <v>6157</v>
      </c>
      <c r="C5467" s="2" t="s">
        <v>6158</v>
      </c>
      <c r="D5467" s="2" t="s">
        <v>6159</v>
      </c>
      <c r="E5467" s="4">
        <v>8</v>
      </c>
      <c r="F5467" s="4">
        <v>1123200</v>
      </c>
      <c r="G5467" s="4">
        <v>112320</v>
      </c>
      <c r="H5467" s="4">
        <v>1235520</v>
      </c>
    </row>
    <row r="5468" spans="1:8" ht="15.75">
      <c r="A5468" s="3" t="s">
        <v>18</v>
      </c>
      <c r="B5468" s="2" t="s">
        <v>6160</v>
      </c>
      <c r="C5468" s="2" t="s">
        <v>6161</v>
      </c>
      <c r="D5468" s="2" t="s">
        <v>6162</v>
      </c>
      <c r="E5468" s="4">
        <v>2</v>
      </c>
      <c r="F5468" s="4">
        <v>254880</v>
      </c>
      <c r="G5468" s="4">
        <v>25488</v>
      </c>
      <c r="H5468" s="4">
        <v>280368</v>
      </c>
    </row>
    <row r="5469" spans="1:8" ht="15.75">
      <c r="A5469" s="3" t="s">
        <v>18</v>
      </c>
      <c r="B5469" s="2" t="s">
        <v>6312</v>
      </c>
      <c r="C5469" s="2" t="s">
        <v>6313</v>
      </c>
      <c r="D5469" s="2"/>
      <c r="E5469" s="4">
        <v>5</v>
      </c>
      <c r="F5469" s="4">
        <v>637200</v>
      </c>
      <c r="G5469" s="4">
        <v>63720</v>
      </c>
      <c r="H5469" s="4">
        <v>700920</v>
      </c>
    </row>
    <row r="5470" spans="1:8" ht="15.75">
      <c r="A5470" s="3" t="s">
        <v>18</v>
      </c>
      <c r="B5470" s="2" t="s">
        <v>6307</v>
      </c>
      <c r="C5470" s="2" t="s">
        <v>6308</v>
      </c>
      <c r="D5470" s="2"/>
      <c r="E5470" s="4">
        <v>120</v>
      </c>
      <c r="F5470" s="4">
        <v>822000</v>
      </c>
      <c r="G5470" s="4">
        <v>82200</v>
      </c>
      <c r="H5470" s="4">
        <v>904200</v>
      </c>
    </row>
    <row r="5471" spans="1:8" ht="15.75">
      <c r="A5471" s="3" t="s">
        <v>18</v>
      </c>
      <c r="B5471" s="2" t="s">
        <v>4638</v>
      </c>
      <c r="C5471" s="2" t="s">
        <v>4636</v>
      </c>
      <c r="D5471" s="2"/>
      <c r="E5471" s="4">
        <v>60</v>
      </c>
      <c r="F5471" s="4">
        <v>390000</v>
      </c>
      <c r="G5471" s="4">
        <v>39000</v>
      </c>
      <c r="H5471" s="4">
        <v>429000</v>
      </c>
    </row>
    <row r="5472" spans="1:8" ht="15.75">
      <c r="A5472" s="3" t="s">
        <v>18</v>
      </c>
      <c r="B5472" s="2" t="s">
        <v>4640</v>
      </c>
      <c r="C5472" s="2" t="s">
        <v>4639</v>
      </c>
      <c r="D5472" s="2"/>
      <c r="E5472" s="4">
        <v>270</v>
      </c>
      <c r="F5472" s="4">
        <v>1730600</v>
      </c>
      <c r="G5472" s="4">
        <v>173060</v>
      </c>
      <c r="H5472" s="4">
        <v>1903660</v>
      </c>
    </row>
    <row r="5473" spans="1:8" ht="15.75">
      <c r="A5473" s="3" t="s">
        <v>18</v>
      </c>
      <c r="B5473" s="2" t="s">
        <v>4642</v>
      </c>
      <c r="C5473" s="2" t="s">
        <v>4641</v>
      </c>
      <c r="D5473" s="2"/>
      <c r="E5473" s="4">
        <v>205</v>
      </c>
      <c r="F5473" s="4">
        <v>1620600</v>
      </c>
      <c r="G5473" s="4">
        <v>162060</v>
      </c>
      <c r="H5473" s="4">
        <v>1782660</v>
      </c>
    </row>
    <row r="5474" spans="1:8" ht="15.75">
      <c r="A5474" s="3" t="s">
        <v>18</v>
      </c>
      <c r="B5474" s="2" t="s">
        <v>6163</v>
      </c>
      <c r="C5474" s="2" t="s">
        <v>6164</v>
      </c>
      <c r="D5474" s="2" t="s">
        <v>6165</v>
      </c>
      <c r="E5474" s="4">
        <v>63</v>
      </c>
      <c r="F5474" s="4">
        <v>787500</v>
      </c>
      <c r="G5474" s="4">
        <v>78750</v>
      </c>
      <c r="H5474" s="4">
        <v>866250</v>
      </c>
    </row>
    <row r="5475" spans="1:8" ht="15.75">
      <c r="A5475" s="3" t="s">
        <v>18</v>
      </c>
      <c r="B5475" s="2" t="s">
        <v>6412</v>
      </c>
      <c r="C5475" s="2" t="s">
        <v>6413</v>
      </c>
      <c r="D5475" s="2"/>
      <c r="E5475" s="4">
        <v>52</v>
      </c>
      <c r="F5475" s="4">
        <v>1190800</v>
      </c>
      <c r="G5475" s="4">
        <v>119080</v>
      </c>
      <c r="H5475" s="4">
        <v>1309880</v>
      </c>
    </row>
    <row r="5476" spans="1:8" ht="15.75">
      <c r="A5476" s="3" t="s">
        <v>18</v>
      </c>
      <c r="B5476" s="2" t="s">
        <v>6166</v>
      </c>
      <c r="C5476" s="2" t="s">
        <v>6167</v>
      </c>
      <c r="D5476" s="2" t="s">
        <v>6168</v>
      </c>
      <c r="E5476" s="4">
        <v>20</v>
      </c>
      <c r="F5476" s="4">
        <v>261980</v>
      </c>
      <c r="G5476" s="4">
        <v>26198</v>
      </c>
      <c r="H5476" s="4">
        <v>288178</v>
      </c>
    </row>
    <row r="5477" spans="1:8" ht="15.75">
      <c r="A5477" s="3" t="s">
        <v>18</v>
      </c>
      <c r="B5477" s="2" t="s">
        <v>6169</v>
      </c>
      <c r="C5477" s="2" t="s">
        <v>6590</v>
      </c>
      <c r="D5477" s="2" t="s">
        <v>1477</v>
      </c>
      <c r="E5477" s="4">
        <v>50</v>
      </c>
      <c r="F5477" s="4">
        <v>950000</v>
      </c>
      <c r="G5477" s="4">
        <v>95000</v>
      </c>
      <c r="H5477" s="4">
        <v>1045000</v>
      </c>
    </row>
    <row r="5478" spans="1:8" ht="15.75">
      <c r="A5478" s="3" t="s">
        <v>18</v>
      </c>
      <c r="B5478" s="2" t="s">
        <v>6381</v>
      </c>
      <c r="C5478" s="2" t="s">
        <v>6382</v>
      </c>
      <c r="D5478" s="2" t="s">
        <v>6383</v>
      </c>
      <c r="E5478" s="4">
        <v>12</v>
      </c>
      <c r="F5478" s="4">
        <v>228000</v>
      </c>
      <c r="G5478" s="4">
        <v>22800</v>
      </c>
      <c r="H5478" s="4">
        <v>250800</v>
      </c>
    </row>
    <row r="5479" spans="1:8" ht="15.75">
      <c r="A5479" s="3" t="s">
        <v>18</v>
      </c>
      <c r="B5479" s="2" t="s">
        <v>6173</v>
      </c>
      <c r="C5479" s="2" t="s">
        <v>6174</v>
      </c>
      <c r="D5479" s="2"/>
      <c r="E5479" s="4">
        <v>1</v>
      </c>
      <c r="F5479" s="4">
        <v>35000</v>
      </c>
      <c r="G5479" s="4">
        <v>3500</v>
      </c>
      <c r="H5479" s="4">
        <v>38500</v>
      </c>
    </row>
    <row r="5480" spans="1:8" ht="15.75">
      <c r="A5480" s="3" t="s">
        <v>18</v>
      </c>
      <c r="B5480" s="2" t="s">
        <v>4649</v>
      </c>
      <c r="C5480" s="2" t="s">
        <v>4643</v>
      </c>
      <c r="D5480" s="2" t="s">
        <v>4650</v>
      </c>
      <c r="E5480" s="4">
        <v>1</v>
      </c>
      <c r="F5480" s="4">
        <v>7500000</v>
      </c>
      <c r="G5480" s="4">
        <v>750000</v>
      </c>
      <c r="H5480" s="4">
        <v>8250000</v>
      </c>
    </row>
    <row r="5481" spans="1:8" ht="15.75">
      <c r="A5481" s="3" t="s">
        <v>18</v>
      </c>
      <c r="B5481" s="2" t="s">
        <v>6288</v>
      </c>
      <c r="C5481" s="2" t="s">
        <v>6289</v>
      </c>
      <c r="D5481" s="2" t="s">
        <v>6290</v>
      </c>
      <c r="E5481" s="4">
        <v>1</v>
      </c>
      <c r="F5481" s="4">
        <v>370000</v>
      </c>
      <c r="G5481" s="4">
        <v>37000</v>
      </c>
      <c r="H5481" s="4">
        <v>407000</v>
      </c>
    </row>
    <row r="5482" spans="1:8" ht="15.75">
      <c r="A5482" s="3" t="s">
        <v>18</v>
      </c>
      <c r="B5482" s="2" t="s">
        <v>6489</v>
      </c>
      <c r="C5482" s="2" t="s">
        <v>6385</v>
      </c>
      <c r="D5482" s="2" t="s">
        <v>6386</v>
      </c>
      <c r="E5482" s="4">
        <v>2</v>
      </c>
      <c r="F5482" s="4">
        <v>740000</v>
      </c>
      <c r="G5482" s="4">
        <v>74000</v>
      </c>
      <c r="H5482" s="4">
        <v>814000</v>
      </c>
    </row>
    <row r="5483" spans="1:8" ht="15.75">
      <c r="A5483" s="3" t="s">
        <v>18</v>
      </c>
      <c r="B5483" s="2" t="s">
        <v>6337</v>
      </c>
      <c r="C5483" s="2" t="s">
        <v>6338</v>
      </c>
      <c r="D5483" s="2" t="s">
        <v>6339</v>
      </c>
      <c r="E5483" s="4">
        <v>4</v>
      </c>
      <c r="F5483" s="4">
        <v>1160000</v>
      </c>
      <c r="G5483" s="4">
        <v>116000</v>
      </c>
      <c r="H5483" s="4">
        <v>1276000</v>
      </c>
    </row>
    <row r="5484" spans="1:8" ht="15.75">
      <c r="A5484" s="3" t="s">
        <v>18</v>
      </c>
      <c r="B5484" s="2" t="s">
        <v>6190</v>
      </c>
      <c r="C5484" s="2" t="s">
        <v>6191</v>
      </c>
      <c r="D5484" s="2" t="s">
        <v>6192</v>
      </c>
      <c r="E5484" s="4">
        <v>2</v>
      </c>
      <c r="F5484" s="4">
        <v>157300</v>
      </c>
      <c r="G5484" s="4">
        <v>15730</v>
      </c>
      <c r="H5484" s="4">
        <v>173030</v>
      </c>
    </row>
    <row r="5485" spans="1:8" ht="15.75">
      <c r="A5485" s="3" t="s">
        <v>18</v>
      </c>
      <c r="B5485" s="2" t="s">
        <v>6193</v>
      </c>
      <c r="C5485" s="2" t="s">
        <v>6194</v>
      </c>
      <c r="D5485" s="2" t="s">
        <v>6195</v>
      </c>
      <c r="E5485" s="4">
        <v>92</v>
      </c>
      <c r="F5485" s="4">
        <v>737600</v>
      </c>
      <c r="G5485" s="4">
        <v>73760</v>
      </c>
      <c r="H5485" s="4">
        <v>811360</v>
      </c>
    </row>
    <row r="5486" spans="1:8" ht="15.75">
      <c r="A5486" s="3" t="s">
        <v>18</v>
      </c>
      <c r="B5486" s="2" t="s">
        <v>4900</v>
      </c>
      <c r="C5486" s="2" t="s">
        <v>4897</v>
      </c>
      <c r="D5486" s="2" t="s">
        <v>4901</v>
      </c>
      <c r="E5486" s="4">
        <v>100</v>
      </c>
      <c r="F5486" s="4">
        <v>295000</v>
      </c>
      <c r="G5486" s="4">
        <v>29500</v>
      </c>
      <c r="H5486" s="4">
        <v>324500</v>
      </c>
    </row>
    <row r="5487" spans="1:8" ht="15.75">
      <c r="A5487" s="3" t="s">
        <v>18</v>
      </c>
      <c r="B5487" s="2" t="s">
        <v>4903</v>
      </c>
      <c r="C5487" s="2" t="s">
        <v>4902</v>
      </c>
      <c r="D5487" s="2" t="s">
        <v>4904</v>
      </c>
      <c r="E5487" s="4">
        <v>329</v>
      </c>
      <c r="F5487" s="4">
        <v>389000</v>
      </c>
      <c r="G5487" s="4">
        <v>38900</v>
      </c>
      <c r="H5487" s="4">
        <v>427900</v>
      </c>
    </row>
    <row r="5488" spans="1:8" ht="15.75">
      <c r="A5488" s="3" t="s">
        <v>18</v>
      </c>
      <c r="B5488" s="2" t="s">
        <v>6500</v>
      </c>
      <c r="C5488" s="2" t="s">
        <v>6499</v>
      </c>
      <c r="D5488" s="2" t="s">
        <v>6501</v>
      </c>
      <c r="E5488" s="4">
        <v>5</v>
      </c>
      <c r="F5488" s="4">
        <v>45000</v>
      </c>
      <c r="G5488" s="4">
        <v>4500</v>
      </c>
      <c r="H5488" s="4">
        <v>49500</v>
      </c>
    </row>
    <row r="5489" spans="1:8" ht="15.75">
      <c r="A5489" s="3" t="s">
        <v>18</v>
      </c>
      <c r="B5489" s="2" t="s">
        <v>4920</v>
      </c>
      <c r="C5489" s="2" t="s">
        <v>4911</v>
      </c>
      <c r="D5489" s="2" t="s">
        <v>4921</v>
      </c>
      <c r="E5489" s="4">
        <v>20</v>
      </c>
      <c r="F5489" s="4">
        <v>60000</v>
      </c>
      <c r="G5489" s="4">
        <v>6000</v>
      </c>
      <c r="H5489" s="4">
        <v>66000</v>
      </c>
    </row>
    <row r="5490" spans="1:8" ht="15.75">
      <c r="A5490" s="3" t="s">
        <v>18</v>
      </c>
      <c r="B5490" s="2" t="s">
        <v>6503</v>
      </c>
      <c r="C5490" s="2" t="s">
        <v>6502</v>
      </c>
      <c r="D5490" s="2" t="s">
        <v>6504</v>
      </c>
      <c r="E5490" s="4"/>
      <c r="F5490" s="4"/>
      <c r="G5490" s="4"/>
      <c r="H5490" s="4"/>
    </row>
    <row r="5491" spans="1:8" ht="15.75">
      <c r="A5491" s="3" t="s">
        <v>18</v>
      </c>
      <c r="B5491" s="2" t="s">
        <v>6373</v>
      </c>
      <c r="C5491" s="2" t="s">
        <v>6374</v>
      </c>
      <c r="D5491" s="2" t="s">
        <v>6375</v>
      </c>
      <c r="E5491" s="4">
        <v>13</v>
      </c>
      <c r="F5491" s="4">
        <v>117000</v>
      </c>
      <c r="G5491" s="4">
        <v>11700</v>
      </c>
      <c r="H5491" s="4">
        <v>128700</v>
      </c>
    </row>
    <row r="5492" spans="1:8" ht="15.75">
      <c r="A5492" s="3" t="s">
        <v>18</v>
      </c>
      <c r="B5492" s="2" t="s">
        <v>6277</v>
      </c>
      <c r="C5492" s="2" t="s">
        <v>4931</v>
      </c>
      <c r="D5492" s="2" t="s">
        <v>6348</v>
      </c>
      <c r="E5492" s="4">
        <v>100</v>
      </c>
      <c r="F5492" s="4">
        <v>1700</v>
      </c>
      <c r="G5492" s="4">
        <v>170</v>
      </c>
      <c r="H5492" s="4">
        <v>1870</v>
      </c>
    </row>
    <row r="5493" spans="1:8" ht="15.75">
      <c r="A5493" s="3" t="s">
        <v>18</v>
      </c>
      <c r="B5493" s="2" t="s">
        <v>4934</v>
      </c>
      <c r="C5493" s="2" t="s">
        <v>4931</v>
      </c>
      <c r="D5493" s="2" t="s">
        <v>4935</v>
      </c>
      <c r="E5493" s="4">
        <v>4500</v>
      </c>
      <c r="F5493" s="4">
        <v>57150</v>
      </c>
      <c r="G5493" s="4">
        <v>5715</v>
      </c>
      <c r="H5493" s="4">
        <v>62865</v>
      </c>
    </row>
    <row r="5494" spans="1:8" ht="15.75">
      <c r="A5494" s="3" t="s">
        <v>18</v>
      </c>
      <c r="B5494" s="2" t="s">
        <v>6506</v>
      </c>
      <c r="C5494" s="2" t="s">
        <v>6505</v>
      </c>
      <c r="D5494" s="2"/>
      <c r="E5494" s="4">
        <v>80</v>
      </c>
      <c r="F5494" s="4">
        <v>3200</v>
      </c>
      <c r="G5494" s="4">
        <v>320</v>
      </c>
      <c r="H5494" s="4">
        <v>3520</v>
      </c>
    </row>
    <row r="5495" spans="1:8" ht="15.75">
      <c r="A5495" s="3" t="s">
        <v>18</v>
      </c>
      <c r="B5495" s="2" t="s">
        <v>6508</v>
      </c>
      <c r="C5495" s="2" t="s">
        <v>6507</v>
      </c>
      <c r="D5495" s="2"/>
      <c r="E5495" s="4">
        <v>1</v>
      </c>
      <c r="F5495" s="4">
        <v>200</v>
      </c>
      <c r="G5495" s="4">
        <v>20</v>
      </c>
      <c r="H5495" s="4">
        <v>220</v>
      </c>
    </row>
    <row r="5496" spans="1:8" ht="15.75">
      <c r="A5496" s="3" t="s">
        <v>18</v>
      </c>
      <c r="B5496" s="2" t="s">
        <v>6510</v>
      </c>
      <c r="C5496" s="2" t="s">
        <v>6509</v>
      </c>
      <c r="D5496" s="2" t="s">
        <v>6511</v>
      </c>
      <c r="E5496" s="4">
        <v>16</v>
      </c>
      <c r="F5496" s="4">
        <v>112000</v>
      </c>
      <c r="G5496" s="4">
        <v>11200</v>
      </c>
      <c r="H5496" s="4">
        <v>123200</v>
      </c>
    </row>
    <row r="5497" spans="1:8" ht="15.75">
      <c r="A5497" s="3" t="s">
        <v>18</v>
      </c>
      <c r="B5497" s="2" t="s">
        <v>5033</v>
      </c>
      <c r="C5497" s="2" t="s">
        <v>5032</v>
      </c>
      <c r="D5497" s="2" t="s">
        <v>5034</v>
      </c>
      <c r="E5497" s="4">
        <v>2000</v>
      </c>
      <c r="F5497" s="4">
        <v>400000</v>
      </c>
      <c r="G5497" s="4">
        <v>40000</v>
      </c>
      <c r="H5497" s="4">
        <v>440000</v>
      </c>
    </row>
    <row r="5498" spans="1:8" ht="15.75">
      <c r="A5498" s="3" t="s">
        <v>18</v>
      </c>
      <c r="B5498" s="2" t="s">
        <v>6394</v>
      </c>
      <c r="C5498" s="2" t="s">
        <v>5200</v>
      </c>
      <c r="D5498" s="2" t="s">
        <v>6395</v>
      </c>
      <c r="E5498" s="4">
        <v>26</v>
      </c>
      <c r="F5498" s="4">
        <v>70200</v>
      </c>
      <c r="G5498" s="4">
        <v>7020</v>
      </c>
      <c r="H5498" s="4">
        <v>77220</v>
      </c>
    </row>
    <row r="5499" spans="1:8" ht="15.75">
      <c r="A5499" s="3" t="s">
        <v>18</v>
      </c>
      <c r="B5499" s="2" t="s">
        <v>5214</v>
      </c>
      <c r="C5499" s="2" t="s">
        <v>5213</v>
      </c>
      <c r="D5499" s="2" t="s">
        <v>5215</v>
      </c>
      <c r="E5499" s="4">
        <v>20</v>
      </c>
      <c r="F5499" s="4">
        <v>98560</v>
      </c>
      <c r="G5499" s="4">
        <v>9856</v>
      </c>
      <c r="H5499" s="4">
        <v>108416</v>
      </c>
    </row>
    <row r="5500" spans="1:8" ht="15.75">
      <c r="A5500" s="3" t="s">
        <v>18</v>
      </c>
      <c r="B5500" s="2" t="s">
        <v>6363</v>
      </c>
      <c r="C5500" s="2" t="s">
        <v>6364</v>
      </c>
      <c r="D5500" s="2" t="s">
        <v>6365</v>
      </c>
      <c r="E5500" s="4">
        <v>1</v>
      </c>
      <c r="F5500" s="4">
        <v>1000</v>
      </c>
      <c r="G5500" s="4">
        <v>100</v>
      </c>
      <c r="H5500" s="4">
        <v>1100</v>
      </c>
    </row>
    <row r="5501" spans="1:8" ht="15.75">
      <c r="A5501" s="3" t="s">
        <v>18</v>
      </c>
      <c r="B5501" s="2" t="s">
        <v>6366</v>
      </c>
      <c r="C5501" s="2" t="s">
        <v>6367</v>
      </c>
      <c r="D5501" s="2" t="s">
        <v>6368</v>
      </c>
      <c r="E5501" s="4">
        <v>4</v>
      </c>
      <c r="F5501" s="4">
        <v>4000</v>
      </c>
      <c r="G5501" s="4">
        <v>400</v>
      </c>
      <c r="H5501" s="4">
        <v>4400</v>
      </c>
    </row>
    <row r="5502" spans="1:8" ht="15.75">
      <c r="A5502" s="3" t="s">
        <v>18</v>
      </c>
      <c r="B5502" s="2" t="s">
        <v>6230</v>
      </c>
      <c r="C5502" s="2" t="s">
        <v>5160</v>
      </c>
      <c r="D5502" s="2" t="s">
        <v>6231</v>
      </c>
      <c r="E5502" s="4">
        <v>4</v>
      </c>
      <c r="F5502" s="4">
        <v>4000</v>
      </c>
      <c r="G5502" s="4">
        <v>400</v>
      </c>
      <c r="H5502" s="4">
        <v>4400</v>
      </c>
    </row>
    <row r="5503" spans="1:8" ht="15.75">
      <c r="A5503" s="3" t="s">
        <v>18</v>
      </c>
      <c r="B5503" s="2" t="s">
        <v>6232</v>
      </c>
      <c r="C5503" s="2" t="s">
        <v>1473</v>
      </c>
      <c r="D5503" s="2" t="s">
        <v>1475</v>
      </c>
      <c r="E5503" s="4">
        <v>300</v>
      </c>
      <c r="F5503" s="4">
        <v>49636</v>
      </c>
      <c r="G5503" s="4">
        <v>4964</v>
      </c>
      <c r="H5503" s="4">
        <v>54600</v>
      </c>
    </row>
    <row r="5504" spans="1:8" ht="15.75">
      <c r="A5504" s="3" t="s">
        <v>18</v>
      </c>
      <c r="B5504" s="2" t="s">
        <v>6233</v>
      </c>
      <c r="C5504" s="2" t="s">
        <v>1478</v>
      </c>
      <c r="D5504" s="2" t="s">
        <v>1480</v>
      </c>
      <c r="E5504" s="4">
        <v>100</v>
      </c>
      <c r="F5504" s="4">
        <v>17545</v>
      </c>
      <c r="G5504" s="4">
        <v>1755</v>
      </c>
      <c r="H5504" s="4">
        <v>19300</v>
      </c>
    </row>
    <row r="5505" spans="1:8" ht="15.75">
      <c r="A5505" s="3" t="s">
        <v>18</v>
      </c>
      <c r="B5505" s="2" t="s">
        <v>6236</v>
      </c>
      <c r="C5505" s="2" t="s">
        <v>1628</v>
      </c>
      <c r="D5505" s="2" t="s">
        <v>1692</v>
      </c>
      <c r="E5505" s="4">
        <v>5</v>
      </c>
      <c r="F5505" s="4">
        <v>132000</v>
      </c>
      <c r="G5505" s="4">
        <v>13200</v>
      </c>
      <c r="H5505" s="4">
        <v>145200</v>
      </c>
    </row>
    <row r="5506" spans="1:8" ht="15.75">
      <c r="A5506" s="3" t="s">
        <v>18</v>
      </c>
      <c r="B5506" s="2" t="s">
        <v>6238</v>
      </c>
      <c r="C5506" s="2" t="s">
        <v>1628</v>
      </c>
      <c r="D5506" s="2" t="s">
        <v>1721</v>
      </c>
      <c r="E5506" s="4">
        <v>2</v>
      </c>
      <c r="F5506" s="4">
        <v>65091</v>
      </c>
      <c r="G5506" s="4">
        <v>6509</v>
      </c>
      <c r="H5506" s="4">
        <v>71600</v>
      </c>
    </row>
    <row r="5507" spans="1:8" ht="15.75">
      <c r="A5507" s="3" t="s">
        <v>18</v>
      </c>
      <c r="B5507" s="2" t="s">
        <v>6239</v>
      </c>
      <c r="C5507" s="2" t="s">
        <v>2005</v>
      </c>
      <c r="D5507" s="2" t="s">
        <v>2007</v>
      </c>
      <c r="E5507" s="4">
        <v>2</v>
      </c>
      <c r="F5507" s="4">
        <v>28000</v>
      </c>
      <c r="G5507" s="4">
        <v>2800</v>
      </c>
      <c r="H5507" s="4">
        <v>30800</v>
      </c>
    </row>
    <row r="5508" spans="1:8" ht="15.75">
      <c r="A5508" s="3" t="s">
        <v>18</v>
      </c>
      <c r="B5508" s="2" t="s">
        <v>6240</v>
      </c>
      <c r="C5508" s="2" t="s">
        <v>2008</v>
      </c>
      <c r="D5508" s="2" t="s">
        <v>2010</v>
      </c>
      <c r="E5508" s="4">
        <v>13</v>
      </c>
      <c r="F5508" s="4">
        <v>325000</v>
      </c>
      <c r="G5508" s="4">
        <v>32500</v>
      </c>
      <c r="H5508" s="4">
        <v>357500</v>
      </c>
    </row>
    <row r="5509" spans="1:8" ht="15.75">
      <c r="A5509" s="3" t="s">
        <v>18</v>
      </c>
      <c r="B5509" s="2" t="s">
        <v>6241</v>
      </c>
      <c r="C5509" s="2" t="s">
        <v>2011</v>
      </c>
      <c r="D5509" s="2" t="s">
        <v>2013</v>
      </c>
      <c r="E5509" s="4">
        <v>2</v>
      </c>
      <c r="F5509" s="4">
        <v>82000</v>
      </c>
      <c r="G5509" s="4">
        <v>8200</v>
      </c>
      <c r="H5509" s="4">
        <v>90200</v>
      </c>
    </row>
    <row r="5510" spans="1:8" ht="15.75">
      <c r="A5510" s="3" t="s">
        <v>18</v>
      </c>
      <c r="B5510" s="2" t="s">
        <v>6242</v>
      </c>
      <c r="C5510" s="2" t="s">
        <v>3934</v>
      </c>
      <c r="D5510" s="2" t="s">
        <v>6243</v>
      </c>
      <c r="E5510" s="4">
        <v>60</v>
      </c>
      <c r="F5510" s="4">
        <v>225891</v>
      </c>
      <c r="G5510" s="4">
        <v>22588</v>
      </c>
      <c r="H5510" s="4">
        <v>248479</v>
      </c>
    </row>
    <row r="5511" spans="1:8" ht="15.75">
      <c r="A5511" s="3" t="s">
        <v>18</v>
      </c>
      <c r="B5511" s="2" t="s">
        <v>6244</v>
      </c>
      <c r="C5511" s="2" t="s">
        <v>3968</v>
      </c>
      <c r="D5511" s="2" t="s">
        <v>6245</v>
      </c>
      <c r="E5511" s="4">
        <v>70</v>
      </c>
      <c r="F5511" s="4">
        <v>132300</v>
      </c>
      <c r="G5511" s="4">
        <v>13230</v>
      </c>
      <c r="H5511" s="4">
        <v>145530</v>
      </c>
    </row>
    <row r="5512" spans="1:8" ht="15.75">
      <c r="A5512" s="3" t="s">
        <v>18</v>
      </c>
      <c r="B5512" s="2" t="s">
        <v>6247</v>
      </c>
      <c r="C5512" s="2" t="s">
        <v>4000</v>
      </c>
      <c r="D5512" s="2" t="s">
        <v>6248</v>
      </c>
      <c r="E5512" s="4">
        <v>10</v>
      </c>
      <c r="F5512" s="4">
        <v>19800</v>
      </c>
      <c r="G5512" s="4">
        <v>1980</v>
      </c>
      <c r="H5512" s="4">
        <v>21780</v>
      </c>
    </row>
    <row r="5513" spans="1:8" ht="15.75">
      <c r="A5513" s="3" t="s">
        <v>18</v>
      </c>
      <c r="B5513" s="2" t="s">
        <v>6252</v>
      </c>
      <c r="C5513" s="2" t="s">
        <v>6253</v>
      </c>
      <c r="D5513" s="2"/>
      <c r="E5513" s="4">
        <v>7</v>
      </c>
      <c r="F5513" s="4">
        <v>196000</v>
      </c>
      <c r="G5513" s="4">
        <v>19600</v>
      </c>
      <c r="H5513" s="4">
        <v>215600</v>
      </c>
    </row>
    <row r="5514" spans="1:8" ht="15.75">
      <c r="A5514" s="3" t="s">
        <v>18</v>
      </c>
      <c r="B5514" s="2" t="s">
        <v>6254</v>
      </c>
      <c r="C5514" s="2" t="s">
        <v>6255</v>
      </c>
      <c r="D5514" s="2"/>
      <c r="E5514" s="4">
        <v>59</v>
      </c>
      <c r="F5514" s="4">
        <v>530091</v>
      </c>
      <c r="G5514" s="4">
        <v>53009</v>
      </c>
      <c r="H5514" s="4">
        <v>583100</v>
      </c>
    </row>
    <row r="5515" spans="1:8" ht="15.75">
      <c r="A5515" s="3" t="s">
        <v>18</v>
      </c>
      <c r="B5515" s="2" t="s">
        <v>6256</v>
      </c>
      <c r="C5515" s="2" t="s">
        <v>6257</v>
      </c>
      <c r="D5515" s="2"/>
      <c r="E5515" s="4">
        <v>74</v>
      </c>
      <c r="F5515" s="4">
        <v>740000</v>
      </c>
      <c r="G5515" s="4">
        <v>74000</v>
      </c>
      <c r="H5515" s="4">
        <v>814000</v>
      </c>
    </row>
    <row r="5516" spans="1:8" ht="15.75">
      <c r="A5516" s="3" t="s">
        <v>18</v>
      </c>
      <c r="B5516" s="2" t="s">
        <v>6393</v>
      </c>
      <c r="C5516" s="2" t="s">
        <v>6289</v>
      </c>
      <c r="D5516" s="2" t="s">
        <v>6290</v>
      </c>
      <c r="E5516" s="4">
        <v>1</v>
      </c>
      <c r="F5516" s="4">
        <v>389500</v>
      </c>
      <c r="G5516" s="4">
        <v>38950</v>
      </c>
      <c r="H5516" s="4">
        <v>428450</v>
      </c>
    </row>
    <row r="5517" spans="1:8" ht="15.75">
      <c r="A5517" s="3" t="s">
        <v>18</v>
      </c>
      <c r="B5517" s="2" t="s">
        <v>6384</v>
      </c>
      <c r="C5517" s="2" t="s">
        <v>6385</v>
      </c>
      <c r="D5517" s="2" t="s">
        <v>6386</v>
      </c>
      <c r="E5517" s="4">
        <v>1</v>
      </c>
      <c r="F5517" s="4">
        <v>389500</v>
      </c>
      <c r="G5517" s="4">
        <v>38950</v>
      </c>
      <c r="H5517" s="4">
        <v>428450</v>
      </c>
    </row>
    <row r="5518" spans="1:8" ht="15.75">
      <c r="A5518" s="3" t="s">
        <v>18</v>
      </c>
      <c r="B5518" s="2" t="s">
        <v>6264</v>
      </c>
      <c r="C5518" s="2" t="s">
        <v>6191</v>
      </c>
      <c r="D5518" s="2" t="s">
        <v>6192</v>
      </c>
      <c r="E5518" s="4">
        <v>1</v>
      </c>
      <c r="F5518" s="4">
        <v>143000</v>
      </c>
      <c r="G5518" s="4">
        <v>14300</v>
      </c>
      <c r="H5518" s="4">
        <v>157300</v>
      </c>
    </row>
    <row r="5519" spans="1:8" ht="15.75">
      <c r="A5519" s="3" t="s">
        <v>18</v>
      </c>
      <c r="B5519" s="2" t="s">
        <v>6286</v>
      </c>
      <c r="C5519" s="2" t="s">
        <v>6194</v>
      </c>
      <c r="D5519" s="2" t="s">
        <v>6195</v>
      </c>
      <c r="E5519" s="4">
        <v>18</v>
      </c>
      <c r="F5519" s="4">
        <v>158400</v>
      </c>
      <c r="G5519" s="4">
        <v>15840</v>
      </c>
      <c r="H5519" s="4">
        <v>174240</v>
      </c>
    </row>
    <row r="5520" spans="1:8" ht="15.75">
      <c r="A5520" s="3" t="s">
        <v>18</v>
      </c>
      <c r="B5520" s="2" t="s">
        <v>6265</v>
      </c>
      <c r="C5520" s="2" t="s">
        <v>6197</v>
      </c>
      <c r="D5520" s="2" t="s">
        <v>6198</v>
      </c>
      <c r="E5520" s="4">
        <v>2</v>
      </c>
      <c r="F5520" s="4">
        <v>78400</v>
      </c>
      <c r="G5520" s="4">
        <v>7840</v>
      </c>
      <c r="H5520" s="4">
        <v>86240</v>
      </c>
    </row>
    <row r="5521" spans="1:8" ht="15.75">
      <c r="A5521" s="3" t="s">
        <v>18</v>
      </c>
      <c r="B5521" s="2" t="s">
        <v>6268</v>
      </c>
      <c r="C5521" s="2" t="s">
        <v>6269</v>
      </c>
      <c r="D5521" s="2" t="s">
        <v>5136</v>
      </c>
      <c r="E5521" s="4">
        <v>50</v>
      </c>
      <c r="F5521" s="4">
        <v>1500</v>
      </c>
      <c r="G5521" s="4">
        <v>150</v>
      </c>
      <c r="H5521" s="4">
        <v>1650</v>
      </c>
    </row>
    <row r="5522" spans="1:8" ht="15.75">
      <c r="A5522" s="3" t="s">
        <v>18</v>
      </c>
      <c r="B5522" s="2" t="s">
        <v>6270</v>
      </c>
      <c r="C5522" s="2" t="s">
        <v>6271</v>
      </c>
      <c r="D5522" s="2" t="s">
        <v>5139</v>
      </c>
      <c r="E5522" s="4">
        <v>240</v>
      </c>
      <c r="F5522" s="4">
        <v>7200</v>
      </c>
      <c r="G5522" s="4">
        <v>721</v>
      </c>
      <c r="H5522" s="4">
        <v>7921</v>
      </c>
    </row>
    <row r="5523" spans="1:8" ht="15.75">
      <c r="A5523" s="3" t="s">
        <v>18</v>
      </c>
      <c r="B5523" s="2" t="s">
        <v>6272</v>
      </c>
      <c r="C5523" s="2" t="s">
        <v>6273</v>
      </c>
      <c r="D5523" s="2" t="s">
        <v>5142</v>
      </c>
      <c r="E5523" s="4">
        <v>70</v>
      </c>
      <c r="F5523" s="4">
        <v>2100</v>
      </c>
      <c r="G5523" s="4">
        <v>210</v>
      </c>
      <c r="H5523" s="4">
        <v>2310</v>
      </c>
    </row>
    <row r="5524" spans="1:8" ht="15.75">
      <c r="A5524" s="3" t="s">
        <v>19</v>
      </c>
      <c r="B5524" s="2" t="s">
        <v>7</v>
      </c>
      <c r="C5524" s="2" t="s">
        <v>5</v>
      </c>
      <c r="D5524" s="2" t="s">
        <v>8</v>
      </c>
      <c r="E5524" s="4">
        <v>6000</v>
      </c>
      <c r="F5524" s="4">
        <v>2118000</v>
      </c>
      <c r="G5524" s="4">
        <v>211800</v>
      </c>
      <c r="H5524" s="4">
        <v>2329800</v>
      </c>
    </row>
    <row r="5525" spans="1:8" ht="15.75">
      <c r="A5525" s="3" t="s">
        <v>19</v>
      </c>
      <c r="B5525" s="2" t="s">
        <v>22</v>
      </c>
      <c r="C5525" s="2" t="s">
        <v>20</v>
      </c>
      <c r="D5525" s="2" t="s">
        <v>23</v>
      </c>
      <c r="E5525" s="4">
        <v>14000</v>
      </c>
      <c r="F5525" s="4">
        <v>2100000</v>
      </c>
      <c r="G5525" s="4">
        <v>210000</v>
      </c>
      <c r="H5525" s="4">
        <v>2310000</v>
      </c>
    </row>
    <row r="5526" spans="1:8" ht="15.75">
      <c r="A5526" s="3" t="s">
        <v>19</v>
      </c>
      <c r="B5526" s="2" t="s">
        <v>24</v>
      </c>
      <c r="C5526" s="2" t="s">
        <v>20</v>
      </c>
      <c r="D5526" s="2" t="s">
        <v>25</v>
      </c>
      <c r="E5526" s="4">
        <v>12675</v>
      </c>
      <c r="F5526" s="4">
        <v>5297100</v>
      </c>
      <c r="G5526" s="4">
        <v>529710</v>
      </c>
      <c r="H5526" s="4">
        <v>5826810</v>
      </c>
    </row>
    <row r="5527" spans="1:8" ht="15.75">
      <c r="A5527" s="3" t="s">
        <v>19</v>
      </c>
      <c r="B5527" s="2" t="s">
        <v>27</v>
      </c>
      <c r="C5527" s="2" t="s">
        <v>26</v>
      </c>
      <c r="D5527" s="2" t="s">
        <v>28</v>
      </c>
      <c r="E5527" s="4">
        <v>100</v>
      </c>
      <c r="F5527" s="4">
        <v>15000</v>
      </c>
      <c r="G5527" s="4">
        <v>1500</v>
      </c>
      <c r="H5527" s="4">
        <v>16500</v>
      </c>
    </row>
    <row r="5528" spans="1:8" ht="15.75">
      <c r="A5528" s="3" t="s">
        <v>19</v>
      </c>
      <c r="B5528" s="2" t="s">
        <v>30</v>
      </c>
      <c r="C5528" s="2" t="s">
        <v>29</v>
      </c>
      <c r="D5528" s="2"/>
      <c r="E5528" s="4">
        <v>900</v>
      </c>
      <c r="F5528" s="4">
        <v>810000</v>
      </c>
      <c r="G5528" s="4">
        <v>81000</v>
      </c>
      <c r="H5528" s="4">
        <v>891000</v>
      </c>
    </row>
    <row r="5529" spans="1:8" ht="15.75">
      <c r="A5529" s="3" t="s">
        <v>19</v>
      </c>
      <c r="B5529" s="2" t="s">
        <v>32</v>
      </c>
      <c r="C5529" s="2" t="s">
        <v>31</v>
      </c>
      <c r="D5529" s="2"/>
      <c r="E5529" s="4">
        <v>1036</v>
      </c>
      <c r="F5529" s="4">
        <v>1208450</v>
      </c>
      <c r="G5529" s="4">
        <v>120845</v>
      </c>
      <c r="H5529" s="4">
        <v>1329295</v>
      </c>
    </row>
    <row r="5530" spans="1:8" ht="15.75">
      <c r="A5530" s="3" t="s">
        <v>19</v>
      </c>
      <c r="B5530" s="2" t="s">
        <v>39</v>
      </c>
      <c r="C5530" s="2" t="s">
        <v>38</v>
      </c>
      <c r="D5530" s="2"/>
      <c r="E5530" s="4">
        <v>1904</v>
      </c>
      <c r="F5530" s="4">
        <v>719473</v>
      </c>
      <c r="G5530" s="4">
        <v>71947</v>
      </c>
      <c r="H5530" s="4">
        <v>791420</v>
      </c>
    </row>
    <row r="5531" spans="1:8" ht="15.75">
      <c r="A5531" s="3" t="s">
        <v>19</v>
      </c>
      <c r="B5531" s="2" t="s">
        <v>51</v>
      </c>
      <c r="C5531" s="2" t="s">
        <v>50</v>
      </c>
      <c r="D5531" s="2" t="s">
        <v>52</v>
      </c>
      <c r="E5531" s="4">
        <v>50</v>
      </c>
      <c r="F5531" s="4">
        <v>300000</v>
      </c>
      <c r="G5531" s="4">
        <v>30000</v>
      </c>
      <c r="H5531" s="4">
        <v>330000</v>
      </c>
    </row>
    <row r="5532" spans="1:8" ht="15.75">
      <c r="A5532" s="3" t="s">
        <v>19</v>
      </c>
      <c r="B5532" s="2" t="s">
        <v>53</v>
      </c>
      <c r="C5532" s="2" t="s">
        <v>50</v>
      </c>
      <c r="D5532" s="2" t="s">
        <v>54</v>
      </c>
      <c r="E5532" s="4">
        <v>30</v>
      </c>
      <c r="F5532" s="4">
        <v>204600</v>
      </c>
      <c r="G5532" s="4">
        <v>20460</v>
      </c>
      <c r="H5532" s="4">
        <v>225060</v>
      </c>
    </row>
    <row r="5533" spans="1:8" ht="15.75">
      <c r="A5533" s="3" t="s">
        <v>19</v>
      </c>
      <c r="B5533" s="2" t="s">
        <v>57</v>
      </c>
      <c r="C5533" s="2" t="s">
        <v>50</v>
      </c>
      <c r="D5533" s="2" t="s">
        <v>58</v>
      </c>
      <c r="E5533" s="4">
        <v>10</v>
      </c>
      <c r="F5533" s="4">
        <v>41500</v>
      </c>
      <c r="G5533" s="4">
        <v>4150</v>
      </c>
      <c r="H5533" s="4">
        <v>45650</v>
      </c>
    </row>
    <row r="5534" spans="1:8" ht="15.75">
      <c r="A5534" s="3" t="s">
        <v>19</v>
      </c>
      <c r="B5534" s="2" t="s">
        <v>67</v>
      </c>
      <c r="C5534" s="2" t="s">
        <v>62</v>
      </c>
      <c r="D5534" s="2" t="s">
        <v>68</v>
      </c>
      <c r="E5534" s="4">
        <v>1</v>
      </c>
      <c r="F5534" s="4">
        <v>24000</v>
      </c>
      <c r="G5534" s="4">
        <v>2400</v>
      </c>
      <c r="H5534" s="4">
        <v>26400</v>
      </c>
    </row>
    <row r="5535" spans="1:8" ht="15.75">
      <c r="A5535" s="3" t="s">
        <v>19</v>
      </c>
      <c r="B5535" s="2" t="s">
        <v>105</v>
      </c>
      <c r="C5535" s="2" t="s">
        <v>50</v>
      </c>
      <c r="D5535" s="2" t="s">
        <v>104</v>
      </c>
      <c r="E5535" s="4">
        <v>180</v>
      </c>
      <c r="F5535" s="4">
        <v>1314000</v>
      </c>
      <c r="G5535" s="4">
        <v>131400</v>
      </c>
      <c r="H5535" s="4">
        <v>1445400</v>
      </c>
    </row>
    <row r="5536" spans="1:8" ht="15.75">
      <c r="A5536" s="3" t="s">
        <v>19</v>
      </c>
      <c r="B5536" s="2" t="s">
        <v>108</v>
      </c>
      <c r="C5536" s="2" t="s">
        <v>106</v>
      </c>
      <c r="D5536" s="2" t="s">
        <v>75</v>
      </c>
      <c r="E5536" s="4">
        <v>2</v>
      </c>
      <c r="F5536" s="4">
        <v>20200</v>
      </c>
      <c r="G5536" s="4">
        <v>2020</v>
      </c>
      <c r="H5536" s="4">
        <v>22220</v>
      </c>
    </row>
    <row r="5537" spans="1:8" ht="15.75">
      <c r="A5537" s="3" t="s">
        <v>19</v>
      </c>
      <c r="B5537" s="2" t="s">
        <v>110</v>
      </c>
      <c r="C5537" s="2" t="s">
        <v>50</v>
      </c>
      <c r="D5537" s="2" t="s">
        <v>75</v>
      </c>
      <c r="E5537" s="4">
        <v>20</v>
      </c>
      <c r="F5537" s="4">
        <v>232000</v>
      </c>
      <c r="G5537" s="4">
        <v>23200</v>
      </c>
      <c r="H5537" s="4">
        <v>255200</v>
      </c>
    </row>
    <row r="5538" spans="1:8" ht="15.75">
      <c r="A5538" s="3" t="s">
        <v>19</v>
      </c>
      <c r="B5538" s="2" t="s">
        <v>117</v>
      </c>
      <c r="C5538" s="2" t="s">
        <v>118</v>
      </c>
      <c r="D5538" s="2" t="s">
        <v>113</v>
      </c>
      <c r="E5538" s="4">
        <v>3000</v>
      </c>
      <c r="F5538" s="4">
        <v>684000</v>
      </c>
      <c r="G5538" s="4">
        <v>68400</v>
      </c>
      <c r="H5538" s="4">
        <v>752400</v>
      </c>
    </row>
    <row r="5539" spans="1:8" ht="15.75">
      <c r="A5539" s="3" t="s">
        <v>19</v>
      </c>
      <c r="B5539" s="2" t="s">
        <v>125</v>
      </c>
      <c r="C5539" s="2" t="s">
        <v>106</v>
      </c>
      <c r="D5539" s="2" t="s">
        <v>54</v>
      </c>
      <c r="E5539" s="4">
        <v>1</v>
      </c>
      <c r="F5539" s="4">
        <v>7600</v>
      </c>
      <c r="G5539" s="4">
        <v>760</v>
      </c>
      <c r="H5539" s="4">
        <v>8360</v>
      </c>
    </row>
    <row r="5540" spans="1:8" ht="15.75">
      <c r="A5540" s="3" t="s">
        <v>19</v>
      </c>
      <c r="B5540" s="2" t="s">
        <v>126</v>
      </c>
      <c r="C5540" s="2" t="s">
        <v>96</v>
      </c>
      <c r="D5540" s="2" t="s">
        <v>75</v>
      </c>
      <c r="E5540" s="4">
        <v>20</v>
      </c>
      <c r="F5540" s="4">
        <v>382000</v>
      </c>
      <c r="G5540" s="4">
        <v>38200</v>
      </c>
      <c r="H5540" s="4">
        <v>420200</v>
      </c>
    </row>
    <row r="5541" spans="1:8" ht="15.75">
      <c r="A5541" s="3" t="s">
        <v>19</v>
      </c>
      <c r="B5541" s="2" t="s">
        <v>139</v>
      </c>
      <c r="C5541" s="2" t="s">
        <v>138</v>
      </c>
      <c r="D5541" s="2" t="s">
        <v>136</v>
      </c>
      <c r="E5541" s="4">
        <v>5</v>
      </c>
      <c r="F5541" s="4">
        <v>80000</v>
      </c>
      <c r="G5541" s="4">
        <v>8000</v>
      </c>
      <c r="H5541" s="4">
        <v>88000</v>
      </c>
    </row>
    <row r="5542" spans="1:8" ht="15.75">
      <c r="A5542" s="3" t="s">
        <v>19</v>
      </c>
      <c r="B5542" s="2" t="s">
        <v>150</v>
      </c>
      <c r="C5542" s="2" t="s">
        <v>149</v>
      </c>
      <c r="D5542" s="2" t="s">
        <v>151</v>
      </c>
      <c r="E5542" s="4">
        <v>40</v>
      </c>
      <c r="F5542" s="4">
        <v>312000</v>
      </c>
      <c r="G5542" s="4">
        <v>31200</v>
      </c>
      <c r="H5542" s="4">
        <v>343200</v>
      </c>
    </row>
    <row r="5543" spans="1:8" ht="15.75">
      <c r="A5543" s="3" t="s">
        <v>19</v>
      </c>
      <c r="B5543" s="2" t="s">
        <v>152</v>
      </c>
      <c r="C5543" s="2" t="s">
        <v>149</v>
      </c>
      <c r="D5543" s="2" t="s">
        <v>153</v>
      </c>
      <c r="E5543" s="4">
        <v>30</v>
      </c>
      <c r="F5543" s="4">
        <v>246000</v>
      </c>
      <c r="G5543" s="4">
        <v>24600</v>
      </c>
      <c r="H5543" s="4">
        <v>270600</v>
      </c>
    </row>
    <row r="5544" spans="1:8" ht="15.75">
      <c r="A5544" s="3" t="s">
        <v>19</v>
      </c>
      <c r="B5544" s="2" t="s">
        <v>165</v>
      </c>
      <c r="C5544" s="2" t="s">
        <v>96</v>
      </c>
      <c r="D5544" s="2" t="s">
        <v>52</v>
      </c>
      <c r="E5544" s="4">
        <v>21</v>
      </c>
      <c r="F5544" s="4">
        <v>152500</v>
      </c>
      <c r="G5544" s="4">
        <v>15250</v>
      </c>
      <c r="H5544" s="4">
        <v>167750</v>
      </c>
    </row>
    <row r="5545" spans="1:8" ht="15.75">
      <c r="A5545" s="3" t="s">
        <v>19</v>
      </c>
      <c r="B5545" s="2" t="s">
        <v>166</v>
      </c>
      <c r="C5545" s="2" t="s">
        <v>96</v>
      </c>
      <c r="D5545" s="2" t="s">
        <v>167</v>
      </c>
      <c r="E5545" s="4">
        <v>20</v>
      </c>
      <c r="F5545" s="4">
        <v>190000</v>
      </c>
      <c r="G5545" s="4">
        <v>19000</v>
      </c>
      <c r="H5545" s="4">
        <v>209000</v>
      </c>
    </row>
    <row r="5546" spans="1:8" ht="15.75">
      <c r="A5546" s="3" t="s">
        <v>19</v>
      </c>
      <c r="B5546" s="2" t="s">
        <v>169</v>
      </c>
      <c r="C5546" s="2" t="s">
        <v>168</v>
      </c>
      <c r="D5546" s="2" t="s">
        <v>156</v>
      </c>
      <c r="E5546" s="4">
        <v>18</v>
      </c>
      <c r="F5546" s="4">
        <v>153000</v>
      </c>
      <c r="G5546" s="4">
        <v>15300</v>
      </c>
      <c r="H5546" s="4">
        <v>168300</v>
      </c>
    </row>
    <row r="5547" spans="1:8" ht="15.75">
      <c r="A5547" s="3" t="s">
        <v>19</v>
      </c>
      <c r="B5547" s="2" t="s">
        <v>176</v>
      </c>
      <c r="C5547" s="2" t="s">
        <v>173</v>
      </c>
      <c r="D5547" s="2" t="s">
        <v>177</v>
      </c>
      <c r="E5547" s="4">
        <v>13</v>
      </c>
      <c r="F5547" s="4">
        <v>244400</v>
      </c>
      <c r="G5547" s="4">
        <v>24440</v>
      </c>
      <c r="H5547" s="4">
        <v>268840</v>
      </c>
    </row>
    <row r="5548" spans="1:8" ht="15.75">
      <c r="A5548" s="3" t="s">
        <v>19</v>
      </c>
      <c r="B5548" s="2" t="s">
        <v>222</v>
      </c>
      <c r="C5548" s="2" t="s">
        <v>149</v>
      </c>
      <c r="D5548" s="2" t="s">
        <v>56</v>
      </c>
      <c r="E5548" s="4">
        <v>10</v>
      </c>
      <c r="F5548" s="4">
        <v>61000</v>
      </c>
      <c r="G5548" s="4">
        <v>6100</v>
      </c>
      <c r="H5548" s="4">
        <v>67100</v>
      </c>
    </row>
    <row r="5549" spans="1:8" ht="15.75">
      <c r="A5549" s="3" t="s">
        <v>19</v>
      </c>
      <c r="B5549" s="2" t="s">
        <v>225</v>
      </c>
      <c r="C5549" s="2" t="s">
        <v>223</v>
      </c>
      <c r="D5549" s="2" t="s">
        <v>75</v>
      </c>
      <c r="E5549" s="4">
        <v>10</v>
      </c>
      <c r="F5549" s="4">
        <v>170000</v>
      </c>
      <c r="G5549" s="4">
        <v>17000</v>
      </c>
      <c r="H5549" s="4">
        <v>187000</v>
      </c>
    </row>
    <row r="5550" spans="1:8" ht="15.75">
      <c r="A5550" s="3" t="s">
        <v>19</v>
      </c>
      <c r="B5550" s="2" t="s">
        <v>227</v>
      </c>
      <c r="C5550" s="2" t="s">
        <v>223</v>
      </c>
      <c r="D5550" s="2" t="s">
        <v>90</v>
      </c>
      <c r="E5550" s="4">
        <v>10</v>
      </c>
      <c r="F5550" s="4">
        <v>210000</v>
      </c>
      <c r="G5550" s="4">
        <v>21000</v>
      </c>
      <c r="H5550" s="4">
        <v>231000</v>
      </c>
    </row>
    <row r="5551" spans="1:8" ht="15.75">
      <c r="A5551" s="3" t="s">
        <v>19</v>
      </c>
      <c r="B5551" s="2" t="s">
        <v>231</v>
      </c>
      <c r="C5551" s="2" t="s">
        <v>223</v>
      </c>
      <c r="D5551" s="2" t="s">
        <v>83</v>
      </c>
      <c r="E5551" s="4">
        <v>30</v>
      </c>
      <c r="F5551" s="4">
        <v>222000</v>
      </c>
      <c r="G5551" s="4">
        <v>22200</v>
      </c>
      <c r="H5551" s="4">
        <v>244200</v>
      </c>
    </row>
    <row r="5552" spans="1:8" ht="15.75">
      <c r="A5552" s="3" t="s">
        <v>19</v>
      </c>
      <c r="B5552" s="2" t="s">
        <v>256</v>
      </c>
      <c r="C5552" s="2" t="s">
        <v>255</v>
      </c>
      <c r="D5552" s="2"/>
      <c r="E5552" s="4">
        <v>10</v>
      </c>
      <c r="F5552" s="4">
        <v>40000</v>
      </c>
      <c r="G5552" s="4">
        <v>4000</v>
      </c>
      <c r="H5552" s="4">
        <v>44000</v>
      </c>
    </row>
    <row r="5553" spans="1:8" ht="15.75">
      <c r="A5553" s="3" t="s">
        <v>19</v>
      </c>
      <c r="B5553" s="2" t="s">
        <v>270</v>
      </c>
      <c r="C5553" s="2" t="s">
        <v>267</v>
      </c>
      <c r="D5553" s="2" t="s">
        <v>80</v>
      </c>
      <c r="E5553" s="4">
        <v>1</v>
      </c>
      <c r="F5553" s="4">
        <v>17400</v>
      </c>
      <c r="G5553" s="4">
        <v>1740</v>
      </c>
      <c r="H5553" s="4">
        <v>19140</v>
      </c>
    </row>
    <row r="5554" spans="1:8" ht="15.75">
      <c r="A5554" s="3" t="s">
        <v>19</v>
      </c>
      <c r="B5554" s="2" t="s">
        <v>282</v>
      </c>
      <c r="C5554" s="2" t="s">
        <v>264</v>
      </c>
      <c r="D5554" s="2" t="s">
        <v>184</v>
      </c>
      <c r="E5554" s="4">
        <v>10</v>
      </c>
      <c r="F5554" s="4">
        <v>38800</v>
      </c>
      <c r="G5554" s="4">
        <v>3880</v>
      </c>
      <c r="H5554" s="4">
        <v>42680</v>
      </c>
    </row>
    <row r="5555" spans="1:8" ht="15.75">
      <c r="A5555" s="3" t="s">
        <v>19</v>
      </c>
      <c r="B5555" s="2" t="s">
        <v>292</v>
      </c>
      <c r="C5555" s="2" t="s">
        <v>264</v>
      </c>
      <c r="D5555" s="2" t="s">
        <v>80</v>
      </c>
      <c r="E5555" s="4">
        <v>27</v>
      </c>
      <c r="F5555" s="4">
        <v>453600</v>
      </c>
      <c r="G5555" s="4">
        <v>45360</v>
      </c>
      <c r="H5555" s="4">
        <v>498960</v>
      </c>
    </row>
    <row r="5556" spans="1:8" ht="15.75">
      <c r="A5556" s="3" t="s">
        <v>19</v>
      </c>
      <c r="B5556" s="2" t="s">
        <v>293</v>
      </c>
      <c r="C5556" s="2" t="s">
        <v>264</v>
      </c>
      <c r="D5556" s="2" t="s">
        <v>99</v>
      </c>
      <c r="E5556" s="4">
        <v>250</v>
      </c>
      <c r="F5556" s="4">
        <v>956250</v>
      </c>
      <c r="G5556" s="4">
        <v>95625</v>
      </c>
      <c r="H5556" s="4">
        <v>1051875</v>
      </c>
    </row>
    <row r="5557" spans="1:8" ht="15.75">
      <c r="A5557" s="3" t="s">
        <v>19</v>
      </c>
      <c r="B5557" s="2" t="s">
        <v>297</v>
      </c>
      <c r="C5557" s="2" t="s">
        <v>294</v>
      </c>
      <c r="D5557" s="2" t="s">
        <v>56</v>
      </c>
      <c r="E5557" s="4">
        <v>30</v>
      </c>
      <c r="F5557" s="4">
        <v>81120</v>
      </c>
      <c r="G5557" s="4">
        <v>8112</v>
      </c>
      <c r="H5557" s="4">
        <v>89232</v>
      </c>
    </row>
    <row r="5558" spans="1:8" ht="15.75">
      <c r="A5558" s="3" t="s">
        <v>19</v>
      </c>
      <c r="B5558" s="2" t="s">
        <v>301</v>
      </c>
      <c r="C5558" s="2" t="s">
        <v>299</v>
      </c>
      <c r="D5558" s="2" t="s">
        <v>184</v>
      </c>
      <c r="E5558" s="4">
        <v>26</v>
      </c>
      <c r="F5558" s="4">
        <v>106600</v>
      </c>
      <c r="G5558" s="4">
        <v>10660</v>
      </c>
      <c r="H5558" s="4">
        <v>117260</v>
      </c>
    </row>
    <row r="5559" spans="1:8" ht="15.75">
      <c r="A5559" s="3" t="s">
        <v>19</v>
      </c>
      <c r="B5559" s="2" t="s">
        <v>303</v>
      </c>
      <c r="C5559" s="2" t="s">
        <v>299</v>
      </c>
      <c r="D5559" s="2" t="s">
        <v>56</v>
      </c>
      <c r="E5559" s="4">
        <v>30</v>
      </c>
      <c r="F5559" s="4">
        <v>101850</v>
      </c>
      <c r="G5559" s="4">
        <v>10185</v>
      </c>
      <c r="H5559" s="4">
        <v>112035</v>
      </c>
    </row>
    <row r="5560" spans="1:8" ht="15.75">
      <c r="A5560" s="3" t="s">
        <v>19</v>
      </c>
      <c r="B5560" s="2" t="s">
        <v>305</v>
      </c>
      <c r="C5560" s="2" t="s">
        <v>299</v>
      </c>
      <c r="D5560" s="2" t="s">
        <v>80</v>
      </c>
      <c r="E5560" s="4">
        <v>71</v>
      </c>
      <c r="F5560" s="4">
        <v>1228300</v>
      </c>
      <c r="G5560" s="4">
        <v>122830</v>
      </c>
      <c r="H5560" s="4">
        <v>1351130</v>
      </c>
    </row>
    <row r="5561" spans="1:8" ht="15.75">
      <c r="A5561" s="3" t="s">
        <v>19</v>
      </c>
      <c r="B5561" s="2" t="s">
        <v>313</v>
      </c>
      <c r="C5561" s="2" t="s">
        <v>312</v>
      </c>
      <c r="D5561" s="2" t="s">
        <v>56</v>
      </c>
      <c r="E5561" s="4">
        <v>4</v>
      </c>
      <c r="F5561" s="4">
        <v>14816</v>
      </c>
      <c r="G5561" s="4">
        <v>1482</v>
      </c>
      <c r="H5561" s="4">
        <v>16298</v>
      </c>
    </row>
    <row r="5562" spans="1:8" ht="15.75">
      <c r="A5562" s="3" t="s">
        <v>19</v>
      </c>
      <c r="B5562" s="2" t="s">
        <v>315</v>
      </c>
      <c r="C5562" s="2" t="s">
        <v>314</v>
      </c>
      <c r="D5562" s="2" t="s">
        <v>54</v>
      </c>
      <c r="E5562" s="4">
        <v>6</v>
      </c>
      <c r="F5562" s="4">
        <v>42600</v>
      </c>
      <c r="G5562" s="4">
        <v>4260</v>
      </c>
      <c r="H5562" s="4">
        <v>46860</v>
      </c>
    </row>
    <row r="5563" spans="1:8" ht="15.75">
      <c r="A5563" s="3" t="s">
        <v>19</v>
      </c>
      <c r="B5563" s="2" t="s">
        <v>316</v>
      </c>
      <c r="C5563" s="2" t="s">
        <v>314</v>
      </c>
      <c r="D5563" s="2" t="s">
        <v>56</v>
      </c>
      <c r="E5563" s="4">
        <v>120</v>
      </c>
      <c r="F5563" s="4">
        <v>333050</v>
      </c>
      <c r="G5563" s="4">
        <v>33305</v>
      </c>
      <c r="H5563" s="4">
        <v>366355</v>
      </c>
    </row>
    <row r="5564" spans="1:8" ht="15.75">
      <c r="A5564" s="3" t="s">
        <v>19</v>
      </c>
      <c r="B5564" s="2" t="s">
        <v>319</v>
      </c>
      <c r="C5564" s="2" t="s">
        <v>318</v>
      </c>
      <c r="D5564" s="2" t="s">
        <v>104</v>
      </c>
      <c r="E5564" s="4">
        <v>17</v>
      </c>
      <c r="F5564" s="4">
        <v>96050</v>
      </c>
      <c r="G5564" s="4">
        <v>9605</v>
      </c>
      <c r="H5564" s="4">
        <v>105655</v>
      </c>
    </row>
    <row r="5565" spans="1:8" ht="15.75">
      <c r="A5565" s="3" t="s">
        <v>19</v>
      </c>
      <c r="B5565" s="2" t="s">
        <v>320</v>
      </c>
      <c r="C5565" s="2" t="s">
        <v>318</v>
      </c>
      <c r="D5565" s="2" t="s">
        <v>184</v>
      </c>
      <c r="E5565" s="4">
        <v>10</v>
      </c>
      <c r="F5565" s="4">
        <v>37000</v>
      </c>
      <c r="G5565" s="4">
        <v>3700</v>
      </c>
      <c r="H5565" s="4">
        <v>40700</v>
      </c>
    </row>
    <row r="5566" spans="1:8" ht="15.75">
      <c r="A5566" s="3" t="s">
        <v>19</v>
      </c>
      <c r="B5566" s="2" t="s">
        <v>338</v>
      </c>
      <c r="C5566" s="2" t="s">
        <v>318</v>
      </c>
      <c r="D5566" s="2" t="s">
        <v>339</v>
      </c>
      <c r="E5566" s="4">
        <v>12</v>
      </c>
      <c r="F5566" s="4">
        <v>58800</v>
      </c>
      <c r="G5566" s="4">
        <v>5880</v>
      </c>
      <c r="H5566" s="4">
        <v>64680</v>
      </c>
    </row>
    <row r="5567" spans="1:8" ht="15.75">
      <c r="A5567" s="3" t="s">
        <v>19</v>
      </c>
      <c r="B5567" s="2" t="s">
        <v>353</v>
      </c>
      <c r="C5567" s="2" t="s">
        <v>352</v>
      </c>
      <c r="D5567" s="2" t="s">
        <v>354</v>
      </c>
      <c r="E5567" s="4">
        <v>120</v>
      </c>
      <c r="F5567" s="4">
        <v>687240</v>
      </c>
      <c r="G5567" s="4">
        <v>68724</v>
      </c>
      <c r="H5567" s="4">
        <v>755964</v>
      </c>
    </row>
    <row r="5568" spans="1:8" ht="15.75">
      <c r="A5568" s="3" t="s">
        <v>19</v>
      </c>
      <c r="B5568" s="2" t="s">
        <v>356</v>
      </c>
      <c r="C5568" s="2" t="s">
        <v>355</v>
      </c>
      <c r="D5568" s="2" t="s">
        <v>357</v>
      </c>
      <c r="E5568" s="4">
        <v>6</v>
      </c>
      <c r="F5568" s="4">
        <v>34812</v>
      </c>
      <c r="G5568" s="4">
        <v>3481</v>
      </c>
      <c r="H5568" s="4">
        <v>38293</v>
      </c>
    </row>
    <row r="5569" spans="1:8" ht="15.75">
      <c r="A5569" s="3" t="s">
        <v>19</v>
      </c>
      <c r="B5569" s="2" t="s">
        <v>361</v>
      </c>
      <c r="C5569" s="2" t="s">
        <v>264</v>
      </c>
      <c r="D5569" s="2" t="s">
        <v>362</v>
      </c>
      <c r="E5569" s="4">
        <v>10</v>
      </c>
      <c r="F5569" s="4">
        <v>48000</v>
      </c>
      <c r="G5569" s="4">
        <v>4800</v>
      </c>
      <c r="H5569" s="4">
        <v>52800</v>
      </c>
    </row>
    <row r="5570" spans="1:8" ht="15.75">
      <c r="A5570" s="3" t="s">
        <v>19</v>
      </c>
      <c r="B5570" s="2" t="s">
        <v>364</v>
      </c>
      <c r="C5570" s="2" t="s">
        <v>363</v>
      </c>
      <c r="D5570" s="2" t="s">
        <v>365</v>
      </c>
      <c r="E5570" s="4">
        <v>1</v>
      </c>
      <c r="F5570" s="4">
        <v>4484</v>
      </c>
      <c r="G5570" s="4">
        <v>448</v>
      </c>
      <c r="H5570" s="4">
        <v>4932</v>
      </c>
    </row>
    <row r="5571" spans="1:8" ht="15.75">
      <c r="A5571" s="3" t="s">
        <v>19</v>
      </c>
      <c r="B5571" s="2" t="s">
        <v>367</v>
      </c>
      <c r="C5571" s="2" t="s">
        <v>366</v>
      </c>
      <c r="D5571" s="2" t="s">
        <v>368</v>
      </c>
      <c r="E5571" s="4">
        <v>300</v>
      </c>
      <c r="F5571" s="4">
        <v>1599600</v>
      </c>
      <c r="G5571" s="4">
        <v>159960</v>
      </c>
      <c r="H5571" s="4">
        <v>1759560</v>
      </c>
    </row>
    <row r="5572" spans="1:8" ht="15.75">
      <c r="A5572" s="3" t="s">
        <v>19</v>
      </c>
      <c r="B5572" s="2" t="s">
        <v>384</v>
      </c>
      <c r="C5572" s="2" t="s">
        <v>264</v>
      </c>
      <c r="D5572" s="2" t="s">
        <v>385</v>
      </c>
      <c r="E5572" s="4">
        <v>60</v>
      </c>
      <c r="F5572" s="4">
        <v>234000</v>
      </c>
      <c r="G5572" s="4">
        <v>23400</v>
      </c>
      <c r="H5572" s="4">
        <v>257400</v>
      </c>
    </row>
    <row r="5573" spans="1:8" ht="15.75">
      <c r="A5573" s="3" t="s">
        <v>19</v>
      </c>
      <c r="B5573" s="2" t="s">
        <v>386</v>
      </c>
      <c r="C5573" s="2" t="s">
        <v>264</v>
      </c>
      <c r="D5573" s="2" t="s">
        <v>387</v>
      </c>
      <c r="E5573" s="4">
        <v>10</v>
      </c>
      <c r="F5573" s="4">
        <v>41000</v>
      </c>
      <c r="G5573" s="4">
        <v>4100</v>
      </c>
      <c r="H5573" s="4">
        <v>45100</v>
      </c>
    </row>
    <row r="5574" spans="1:8" ht="15.75">
      <c r="A5574" s="3" t="s">
        <v>19</v>
      </c>
      <c r="B5574" s="2" t="s">
        <v>388</v>
      </c>
      <c r="C5574" s="2" t="s">
        <v>318</v>
      </c>
      <c r="D5574" s="2" t="s">
        <v>389</v>
      </c>
      <c r="E5574" s="4">
        <v>179</v>
      </c>
      <c r="F5574" s="4">
        <v>689150</v>
      </c>
      <c r="G5574" s="4">
        <v>68915</v>
      </c>
      <c r="H5574" s="4">
        <v>758065</v>
      </c>
    </row>
    <row r="5575" spans="1:8" ht="15.75">
      <c r="A5575" s="3" t="s">
        <v>19</v>
      </c>
      <c r="B5575" s="2" t="s">
        <v>390</v>
      </c>
      <c r="C5575" s="2" t="s">
        <v>318</v>
      </c>
      <c r="D5575" s="2" t="s">
        <v>391</v>
      </c>
      <c r="E5575" s="4">
        <v>5</v>
      </c>
      <c r="F5575" s="4">
        <v>20750</v>
      </c>
      <c r="G5575" s="4">
        <v>2075</v>
      </c>
      <c r="H5575" s="4">
        <v>22825</v>
      </c>
    </row>
    <row r="5576" spans="1:8" ht="15.75">
      <c r="A5576" s="3" t="s">
        <v>19</v>
      </c>
      <c r="B5576" s="2" t="s">
        <v>392</v>
      </c>
      <c r="C5576" s="2" t="s">
        <v>223</v>
      </c>
      <c r="D5576" s="2" t="s">
        <v>99</v>
      </c>
      <c r="E5576" s="4">
        <v>50</v>
      </c>
      <c r="F5576" s="4">
        <v>340000</v>
      </c>
      <c r="G5576" s="4">
        <v>34000</v>
      </c>
      <c r="H5576" s="4">
        <v>374000</v>
      </c>
    </row>
    <row r="5577" spans="1:8" ht="15.75">
      <c r="A5577" s="3" t="s">
        <v>19</v>
      </c>
      <c r="B5577" s="2" t="s">
        <v>395</v>
      </c>
      <c r="C5577" s="2" t="s">
        <v>223</v>
      </c>
      <c r="D5577" s="2" t="s">
        <v>396</v>
      </c>
      <c r="E5577" s="4">
        <v>1</v>
      </c>
      <c r="F5577" s="4">
        <v>49000</v>
      </c>
      <c r="G5577" s="4">
        <v>4900</v>
      </c>
      <c r="H5577" s="4">
        <v>53900</v>
      </c>
    </row>
    <row r="5578" spans="1:8" ht="15.75">
      <c r="A5578" s="3" t="s">
        <v>19</v>
      </c>
      <c r="B5578" s="2" t="s">
        <v>435</v>
      </c>
      <c r="C5578" s="2" t="s">
        <v>223</v>
      </c>
      <c r="D5578" s="2" t="s">
        <v>436</v>
      </c>
      <c r="E5578" s="4">
        <v>1</v>
      </c>
      <c r="F5578" s="4">
        <v>30800</v>
      </c>
      <c r="G5578" s="4">
        <v>3080</v>
      </c>
      <c r="H5578" s="4">
        <v>33880</v>
      </c>
    </row>
    <row r="5579" spans="1:8" ht="15.75">
      <c r="A5579" s="3" t="s">
        <v>19</v>
      </c>
      <c r="B5579" s="2" t="s">
        <v>437</v>
      </c>
      <c r="C5579" s="2" t="s">
        <v>223</v>
      </c>
      <c r="D5579" s="2" t="s">
        <v>438</v>
      </c>
      <c r="E5579" s="4">
        <v>1</v>
      </c>
      <c r="F5579" s="4">
        <v>34800</v>
      </c>
      <c r="G5579" s="4">
        <v>3480</v>
      </c>
      <c r="H5579" s="4">
        <v>38280</v>
      </c>
    </row>
    <row r="5580" spans="1:8" ht="15.75">
      <c r="A5580" s="3" t="s">
        <v>19</v>
      </c>
      <c r="B5580" s="2" t="s">
        <v>439</v>
      </c>
      <c r="C5580" s="2" t="s">
        <v>223</v>
      </c>
      <c r="D5580" s="2" t="s">
        <v>440</v>
      </c>
      <c r="E5580" s="4">
        <v>1</v>
      </c>
      <c r="F5580" s="4">
        <v>49000</v>
      </c>
      <c r="G5580" s="4">
        <v>4900</v>
      </c>
      <c r="H5580" s="4">
        <v>53900</v>
      </c>
    </row>
    <row r="5581" spans="1:8" ht="15.75">
      <c r="A5581" s="3" t="s">
        <v>19</v>
      </c>
      <c r="B5581" s="2" t="s">
        <v>444</v>
      </c>
      <c r="C5581" s="2" t="s">
        <v>264</v>
      </c>
      <c r="D5581" s="2" t="s">
        <v>445</v>
      </c>
      <c r="E5581" s="4">
        <v>90</v>
      </c>
      <c r="F5581" s="4">
        <v>380970</v>
      </c>
      <c r="G5581" s="4">
        <v>38097</v>
      </c>
      <c r="H5581" s="4">
        <v>419067</v>
      </c>
    </row>
    <row r="5582" spans="1:8" ht="15.75">
      <c r="A5582" s="3" t="s">
        <v>19</v>
      </c>
      <c r="B5582" s="2" t="s">
        <v>452</v>
      </c>
      <c r="C5582" s="2" t="s">
        <v>451</v>
      </c>
      <c r="D5582" s="2"/>
      <c r="E5582" s="4">
        <v>38</v>
      </c>
      <c r="F5582" s="4">
        <v>332800</v>
      </c>
      <c r="G5582" s="4">
        <v>33280</v>
      </c>
      <c r="H5582" s="4">
        <v>366080</v>
      </c>
    </row>
    <row r="5583" spans="1:8" ht="15.75">
      <c r="A5583" s="3" t="s">
        <v>19</v>
      </c>
      <c r="B5583" s="2" t="s">
        <v>454</v>
      </c>
      <c r="C5583" s="2" t="s">
        <v>453</v>
      </c>
      <c r="D5583" s="2"/>
      <c r="E5583" s="4">
        <v>47</v>
      </c>
      <c r="F5583" s="4">
        <v>521700</v>
      </c>
      <c r="G5583" s="4">
        <v>52170</v>
      </c>
      <c r="H5583" s="4">
        <v>573870</v>
      </c>
    </row>
    <row r="5584" spans="1:8" ht="15.75">
      <c r="A5584" s="3" t="s">
        <v>19</v>
      </c>
      <c r="B5584" s="2" t="s">
        <v>456</v>
      </c>
      <c r="C5584" s="2" t="s">
        <v>455</v>
      </c>
      <c r="D5584" s="2" t="s">
        <v>54</v>
      </c>
      <c r="E5584" s="4">
        <v>20</v>
      </c>
      <c r="F5584" s="4">
        <v>268000</v>
      </c>
      <c r="G5584" s="4">
        <v>26800</v>
      </c>
      <c r="H5584" s="4">
        <v>294800</v>
      </c>
    </row>
    <row r="5585" spans="1:8" ht="15.75">
      <c r="A5585" s="3" t="s">
        <v>19</v>
      </c>
      <c r="B5585" s="2" t="s">
        <v>462</v>
      </c>
      <c r="C5585" s="2" t="s">
        <v>461</v>
      </c>
      <c r="D5585" s="2"/>
      <c r="E5585" s="4">
        <v>24</v>
      </c>
      <c r="F5585" s="4">
        <v>480000</v>
      </c>
      <c r="G5585" s="4">
        <v>48000</v>
      </c>
      <c r="H5585" s="4">
        <v>528000</v>
      </c>
    </row>
    <row r="5586" spans="1:8" ht="15.75">
      <c r="A5586" s="3" t="s">
        <v>19</v>
      </c>
      <c r="B5586" s="2" t="s">
        <v>482</v>
      </c>
      <c r="C5586" s="2" t="s">
        <v>481</v>
      </c>
      <c r="D5586" s="2" t="s">
        <v>483</v>
      </c>
      <c r="E5586" s="4">
        <v>12</v>
      </c>
      <c r="F5586" s="4">
        <v>192000</v>
      </c>
      <c r="G5586" s="4">
        <v>19200</v>
      </c>
      <c r="H5586" s="4">
        <v>211200</v>
      </c>
    </row>
    <row r="5587" spans="1:8" ht="15.75">
      <c r="A5587" s="3" t="s">
        <v>19</v>
      </c>
      <c r="B5587" s="2" t="s">
        <v>487</v>
      </c>
      <c r="C5587" s="2" t="s">
        <v>486</v>
      </c>
      <c r="D5587" s="2" t="s">
        <v>488</v>
      </c>
      <c r="E5587" s="4">
        <v>11</v>
      </c>
      <c r="F5587" s="4">
        <v>30437</v>
      </c>
      <c r="G5587" s="4">
        <v>3044</v>
      </c>
      <c r="H5587" s="4">
        <v>33481</v>
      </c>
    </row>
    <row r="5588" spans="1:8" ht="15.75">
      <c r="A5588" s="3" t="s">
        <v>19</v>
      </c>
      <c r="B5588" s="2" t="s">
        <v>496</v>
      </c>
      <c r="C5588" s="2" t="s">
        <v>495</v>
      </c>
      <c r="D5588" s="2" t="s">
        <v>497</v>
      </c>
      <c r="E5588" s="4">
        <v>7</v>
      </c>
      <c r="F5588" s="4">
        <v>25907</v>
      </c>
      <c r="G5588" s="4">
        <v>2591</v>
      </c>
      <c r="H5588" s="4">
        <v>28498</v>
      </c>
    </row>
    <row r="5589" spans="1:8" ht="15.75">
      <c r="A5589" s="3" t="s">
        <v>19</v>
      </c>
      <c r="B5589" s="2" t="s">
        <v>515</v>
      </c>
      <c r="C5589" s="2" t="s">
        <v>514</v>
      </c>
      <c r="D5589" s="2" t="s">
        <v>516</v>
      </c>
      <c r="E5589" s="4">
        <v>236</v>
      </c>
      <c r="F5589" s="4">
        <v>1152200</v>
      </c>
      <c r="G5589" s="4">
        <v>115220</v>
      </c>
      <c r="H5589" s="4">
        <v>1267420</v>
      </c>
    </row>
    <row r="5590" spans="1:8" ht="15.75">
      <c r="A5590" s="3" t="s">
        <v>19</v>
      </c>
      <c r="B5590" s="2" t="s">
        <v>521</v>
      </c>
      <c r="C5590" s="2" t="s">
        <v>520</v>
      </c>
      <c r="D5590" s="2"/>
      <c r="E5590" s="4">
        <v>11</v>
      </c>
      <c r="F5590" s="4">
        <v>72600</v>
      </c>
      <c r="G5590" s="4">
        <v>7260</v>
      </c>
      <c r="H5590" s="4">
        <v>79860</v>
      </c>
    </row>
    <row r="5591" spans="1:8" ht="15.75">
      <c r="A5591" s="3" t="s">
        <v>19</v>
      </c>
      <c r="B5591" s="2" t="s">
        <v>523</v>
      </c>
      <c r="C5591" s="2" t="s">
        <v>522</v>
      </c>
      <c r="D5591" s="2"/>
      <c r="E5591" s="4">
        <v>22</v>
      </c>
      <c r="F5591" s="4">
        <v>149600</v>
      </c>
      <c r="G5591" s="4">
        <v>14960</v>
      </c>
      <c r="H5591" s="4">
        <v>164560</v>
      </c>
    </row>
    <row r="5592" spans="1:8" ht="15.75">
      <c r="A5592" s="3" t="s">
        <v>19</v>
      </c>
      <c r="B5592" s="2" t="s">
        <v>525</v>
      </c>
      <c r="C5592" s="2" t="s">
        <v>524</v>
      </c>
      <c r="D5592" s="2" t="s">
        <v>526</v>
      </c>
      <c r="E5592" s="4">
        <v>143</v>
      </c>
      <c r="F5592" s="4">
        <v>809680</v>
      </c>
      <c r="G5592" s="4">
        <v>80968</v>
      </c>
      <c r="H5592" s="4">
        <v>890648</v>
      </c>
    </row>
    <row r="5593" spans="1:8" ht="15.75">
      <c r="A5593" s="3" t="s">
        <v>19</v>
      </c>
      <c r="B5593" s="2" t="s">
        <v>531</v>
      </c>
      <c r="C5593" s="2" t="s">
        <v>530</v>
      </c>
      <c r="D5593" s="2" t="s">
        <v>532</v>
      </c>
      <c r="E5593" s="4">
        <v>68</v>
      </c>
      <c r="F5593" s="4">
        <v>211100</v>
      </c>
      <c r="G5593" s="4">
        <v>21110</v>
      </c>
      <c r="H5593" s="4">
        <v>232210</v>
      </c>
    </row>
    <row r="5594" spans="1:8" ht="15.75">
      <c r="A5594" s="3" t="s">
        <v>19</v>
      </c>
      <c r="B5594" s="2" t="s">
        <v>536</v>
      </c>
      <c r="C5594" s="2" t="s">
        <v>355</v>
      </c>
      <c r="D5594" s="2" t="s">
        <v>537</v>
      </c>
      <c r="E5594" s="4">
        <v>148</v>
      </c>
      <c r="F5594" s="4">
        <v>895466</v>
      </c>
      <c r="G5594" s="4">
        <v>89547</v>
      </c>
      <c r="H5594" s="4">
        <v>985013</v>
      </c>
    </row>
    <row r="5595" spans="1:8" ht="15.75">
      <c r="A5595" s="3" t="s">
        <v>19</v>
      </c>
      <c r="B5595" s="2" t="s">
        <v>544</v>
      </c>
      <c r="C5595" s="2" t="s">
        <v>543</v>
      </c>
      <c r="D5595" s="2"/>
      <c r="E5595" s="4">
        <v>12</v>
      </c>
      <c r="F5595" s="4">
        <v>106800</v>
      </c>
      <c r="G5595" s="4">
        <v>10680</v>
      </c>
      <c r="H5595" s="4">
        <v>117480</v>
      </c>
    </row>
    <row r="5596" spans="1:8" ht="15.75">
      <c r="A5596" s="3" t="s">
        <v>19</v>
      </c>
      <c r="B5596" s="2" t="s">
        <v>546</v>
      </c>
      <c r="C5596" s="2" t="s">
        <v>545</v>
      </c>
      <c r="D5596" s="2" t="s">
        <v>547</v>
      </c>
      <c r="E5596" s="4">
        <v>20</v>
      </c>
      <c r="F5596" s="4">
        <v>172000</v>
      </c>
      <c r="G5596" s="4">
        <v>17200</v>
      </c>
      <c r="H5596" s="4">
        <v>189200</v>
      </c>
    </row>
    <row r="5597" spans="1:8" ht="15.75">
      <c r="A5597" s="3" t="s">
        <v>19</v>
      </c>
      <c r="B5597" s="2" t="s">
        <v>549</v>
      </c>
      <c r="C5597" s="2" t="s">
        <v>548</v>
      </c>
      <c r="D5597" s="2" t="s">
        <v>550</v>
      </c>
      <c r="E5597" s="4">
        <v>1</v>
      </c>
      <c r="F5597" s="4">
        <v>4300</v>
      </c>
      <c r="G5597" s="4">
        <v>430</v>
      </c>
      <c r="H5597" s="4">
        <v>4730</v>
      </c>
    </row>
    <row r="5598" spans="1:8" ht="15.75">
      <c r="A5598" s="3" t="s">
        <v>19</v>
      </c>
      <c r="B5598" s="2" t="s">
        <v>552</v>
      </c>
      <c r="C5598" s="2" t="s">
        <v>551</v>
      </c>
      <c r="D5598" s="2" t="s">
        <v>553</v>
      </c>
      <c r="E5598" s="4">
        <v>30</v>
      </c>
      <c r="F5598" s="4">
        <v>226860</v>
      </c>
      <c r="G5598" s="4">
        <v>22686</v>
      </c>
      <c r="H5598" s="4">
        <v>249546</v>
      </c>
    </row>
    <row r="5599" spans="1:8" ht="15.75">
      <c r="A5599" s="3" t="s">
        <v>19</v>
      </c>
      <c r="B5599" s="2" t="s">
        <v>561</v>
      </c>
      <c r="C5599" s="2" t="s">
        <v>560</v>
      </c>
      <c r="D5599" s="2" t="s">
        <v>562</v>
      </c>
      <c r="E5599" s="4">
        <v>13</v>
      </c>
      <c r="F5599" s="4">
        <v>62400</v>
      </c>
      <c r="G5599" s="4">
        <v>6240</v>
      </c>
      <c r="H5599" s="4">
        <v>68640</v>
      </c>
    </row>
    <row r="5600" spans="1:8" ht="15.75">
      <c r="A5600" s="3" t="s">
        <v>19</v>
      </c>
      <c r="B5600" s="2" t="s">
        <v>576</v>
      </c>
      <c r="C5600" s="2" t="s">
        <v>575</v>
      </c>
      <c r="D5600" s="2" t="s">
        <v>577</v>
      </c>
      <c r="E5600" s="4">
        <v>104</v>
      </c>
      <c r="F5600" s="4">
        <v>397400</v>
      </c>
      <c r="G5600" s="4">
        <v>39740</v>
      </c>
      <c r="H5600" s="4">
        <v>437140</v>
      </c>
    </row>
    <row r="5601" spans="1:8" ht="15.75">
      <c r="A5601" s="3" t="s">
        <v>19</v>
      </c>
      <c r="B5601" s="2" t="s">
        <v>582</v>
      </c>
      <c r="C5601" s="2" t="s">
        <v>581</v>
      </c>
      <c r="D5601" s="2"/>
      <c r="E5601" s="4">
        <v>10</v>
      </c>
      <c r="F5601" s="4">
        <v>51000</v>
      </c>
      <c r="G5601" s="4">
        <v>5100</v>
      </c>
      <c r="H5601" s="4">
        <v>56100</v>
      </c>
    </row>
    <row r="5602" spans="1:8" ht="15.75">
      <c r="A5602" s="3" t="s">
        <v>19</v>
      </c>
      <c r="B5602" s="2" t="s">
        <v>612</v>
      </c>
      <c r="C5602" s="2" t="s">
        <v>363</v>
      </c>
      <c r="D5602" s="2" t="s">
        <v>613</v>
      </c>
      <c r="E5602" s="4">
        <v>5</v>
      </c>
      <c r="F5602" s="4">
        <v>27500</v>
      </c>
      <c r="G5602" s="4">
        <v>2750</v>
      </c>
      <c r="H5602" s="4">
        <v>30250</v>
      </c>
    </row>
    <row r="5603" spans="1:8" ht="15.75">
      <c r="A5603" s="3" t="s">
        <v>19</v>
      </c>
      <c r="B5603" s="2" t="s">
        <v>615</v>
      </c>
      <c r="C5603" s="2" t="s">
        <v>614</v>
      </c>
      <c r="D5603" s="2" t="s">
        <v>616</v>
      </c>
      <c r="E5603" s="4">
        <v>170</v>
      </c>
      <c r="F5603" s="4">
        <v>428050</v>
      </c>
      <c r="G5603" s="4">
        <v>42805</v>
      </c>
      <c r="H5603" s="4">
        <v>470855</v>
      </c>
    </row>
    <row r="5604" spans="1:8" ht="15.75">
      <c r="A5604" s="3" t="s">
        <v>19</v>
      </c>
      <c r="B5604" s="2" t="s">
        <v>619</v>
      </c>
      <c r="C5604" s="2" t="s">
        <v>366</v>
      </c>
      <c r="D5604" s="2" t="s">
        <v>620</v>
      </c>
      <c r="E5604" s="4">
        <v>4004</v>
      </c>
      <c r="F5604" s="4">
        <v>23462000</v>
      </c>
      <c r="G5604" s="4">
        <v>2346200</v>
      </c>
      <c r="H5604" s="4">
        <v>25808200</v>
      </c>
    </row>
    <row r="5605" spans="1:8" ht="15.75">
      <c r="A5605" s="3" t="s">
        <v>19</v>
      </c>
      <c r="B5605" s="2" t="s">
        <v>622</v>
      </c>
      <c r="C5605" s="2" t="s">
        <v>621</v>
      </c>
      <c r="D5605" s="2" t="s">
        <v>623</v>
      </c>
      <c r="E5605" s="4">
        <v>210</v>
      </c>
      <c r="F5605" s="4">
        <v>610490</v>
      </c>
      <c r="G5605" s="4">
        <v>61049</v>
      </c>
      <c r="H5605" s="4">
        <v>671539</v>
      </c>
    </row>
    <row r="5606" spans="1:8" ht="15.75">
      <c r="A5606" s="3" t="s">
        <v>19</v>
      </c>
      <c r="B5606" s="2" t="s">
        <v>631</v>
      </c>
      <c r="C5606" s="2" t="s">
        <v>630</v>
      </c>
      <c r="D5606" s="2" t="s">
        <v>632</v>
      </c>
      <c r="E5606" s="4">
        <v>2</v>
      </c>
      <c r="F5606" s="4">
        <v>8200</v>
      </c>
      <c r="G5606" s="4">
        <v>820</v>
      </c>
      <c r="H5606" s="4">
        <v>9020</v>
      </c>
    </row>
    <row r="5607" spans="1:8" ht="15.75">
      <c r="A5607" s="3" t="s">
        <v>19</v>
      </c>
      <c r="B5607" s="2" t="s">
        <v>634</v>
      </c>
      <c r="C5607" s="2" t="s">
        <v>633</v>
      </c>
      <c r="D5607" s="2" t="s">
        <v>635</v>
      </c>
      <c r="E5607" s="4">
        <v>490</v>
      </c>
      <c r="F5607" s="4">
        <v>1118960</v>
      </c>
      <c r="G5607" s="4">
        <v>111896</v>
      </c>
      <c r="H5607" s="4">
        <v>1230856</v>
      </c>
    </row>
    <row r="5608" spans="1:8" ht="15.75">
      <c r="A5608" s="3" t="s">
        <v>19</v>
      </c>
      <c r="B5608" s="2" t="s">
        <v>638</v>
      </c>
      <c r="C5608" s="2" t="s">
        <v>352</v>
      </c>
      <c r="D5608" s="2" t="s">
        <v>639</v>
      </c>
      <c r="E5608" s="4">
        <v>400</v>
      </c>
      <c r="F5608" s="4">
        <v>2166500</v>
      </c>
      <c r="G5608" s="4">
        <v>216650</v>
      </c>
      <c r="H5608" s="4">
        <v>2383150</v>
      </c>
    </row>
    <row r="5609" spans="1:8" ht="15.75">
      <c r="A5609" s="3" t="s">
        <v>19</v>
      </c>
      <c r="B5609" s="2" t="s">
        <v>641</v>
      </c>
      <c r="C5609" s="2" t="s">
        <v>640</v>
      </c>
      <c r="D5609" s="2" t="s">
        <v>642</v>
      </c>
      <c r="E5609" s="4">
        <v>550</v>
      </c>
      <c r="F5609" s="4">
        <v>1894500</v>
      </c>
      <c r="G5609" s="4">
        <v>189450</v>
      </c>
      <c r="H5609" s="4">
        <v>2083950</v>
      </c>
    </row>
    <row r="5610" spans="1:8" ht="15.75">
      <c r="A5610" s="3" t="s">
        <v>19</v>
      </c>
      <c r="B5610" s="2" t="s">
        <v>645</v>
      </c>
      <c r="C5610" s="2" t="s">
        <v>358</v>
      </c>
      <c r="D5610" s="2" t="s">
        <v>646</v>
      </c>
      <c r="E5610" s="4">
        <v>212</v>
      </c>
      <c r="F5610" s="4">
        <v>1520416</v>
      </c>
      <c r="G5610" s="4">
        <v>152042</v>
      </c>
      <c r="H5610" s="4">
        <v>1672458</v>
      </c>
    </row>
    <row r="5611" spans="1:8" ht="15.75">
      <c r="A5611" s="3" t="s">
        <v>19</v>
      </c>
      <c r="B5611" s="2" t="s">
        <v>648</v>
      </c>
      <c r="C5611" s="2" t="s">
        <v>647</v>
      </c>
      <c r="D5611" s="2" t="s">
        <v>649</v>
      </c>
      <c r="E5611" s="4">
        <v>-450</v>
      </c>
      <c r="F5611" s="4">
        <v>-1593000</v>
      </c>
      <c r="G5611" s="4">
        <v>-159300</v>
      </c>
      <c r="H5611" s="4">
        <v>-1752300</v>
      </c>
    </row>
    <row r="5612" spans="1:8" ht="15.75">
      <c r="A5612" s="3" t="s">
        <v>19</v>
      </c>
      <c r="B5612" s="2" t="s">
        <v>653</v>
      </c>
      <c r="C5612" s="2" t="s">
        <v>652</v>
      </c>
      <c r="D5612" s="2"/>
      <c r="E5612" s="4">
        <v>29</v>
      </c>
      <c r="F5612" s="4">
        <v>92800</v>
      </c>
      <c r="G5612" s="4">
        <v>9280</v>
      </c>
      <c r="H5612" s="4">
        <v>102080</v>
      </c>
    </row>
    <row r="5613" spans="1:8" ht="15.75">
      <c r="A5613" s="3" t="s">
        <v>19</v>
      </c>
      <c r="B5613" s="2" t="s">
        <v>655</v>
      </c>
      <c r="C5613" s="2" t="s">
        <v>654</v>
      </c>
      <c r="D5613" s="2" t="s">
        <v>656</v>
      </c>
      <c r="E5613" s="4">
        <v>100</v>
      </c>
      <c r="F5613" s="4">
        <v>312300</v>
      </c>
      <c r="G5613" s="4">
        <v>31230</v>
      </c>
      <c r="H5613" s="4">
        <v>343530</v>
      </c>
    </row>
    <row r="5614" spans="1:8" ht="15.75">
      <c r="A5614" s="3" t="s">
        <v>19</v>
      </c>
      <c r="B5614" s="2" t="s">
        <v>658</v>
      </c>
      <c r="C5614" s="2" t="s">
        <v>657</v>
      </c>
      <c r="D5614" s="2" t="s">
        <v>659</v>
      </c>
      <c r="E5614" s="4">
        <v>120</v>
      </c>
      <c r="F5614" s="4">
        <v>202700</v>
      </c>
      <c r="G5614" s="4">
        <v>20270</v>
      </c>
      <c r="H5614" s="4">
        <v>222970</v>
      </c>
    </row>
    <row r="5615" spans="1:8" ht="15.75">
      <c r="A5615" s="3" t="s">
        <v>19</v>
      </c>
      <c r="B5615" s="2" t="s">
        <v>674</v>
      </c>
      <c r="C5615" s="2" t="s">
        <v>673</v>
      </c>
      <c r="D5615" s="2" t="s">
        <v>675</v>
      </c>
      <c r="E5615" s="4">
        <v>12</v>
      </c>
      <c r="F5615" s="4">
        <v>47120</v>
      </c>
      <c r="G5615" s="4">
        <v>4712</v>
      </c>
      <c r="H5615" s="4">
        <v>51832</v>
      </c>
    </row>
    <row r="5616" spans="1:8" ht="15.75">
      <c r="A5616" s="3" t="s">
        <v>19</v>
      </c>
      <c r="B5616" s="2" t="s">
        <v>683</v>
      </c>
      <c r="C5616" s="2" t="s">
        <v>682</v>
      </c>
      <c r="D5616" s="2" t="s">
        <v>684</v>
      </c>
      <c r="E5616" s="4">
        <v>-4</v>
      </c>
      <c r="F5616" s="4">
        <v>-17140</v>
      </c>
      <c r="G5616" s="4">
        <v>-1714</v>
      </c>
      <c r="H5616" s="4">
        <v>-18854</v>
      </c>
    </row>
    <row r="5617" spans="1:8" ht="15.75">
      <c r="A5617" s="3" t="s">
        <v>19</v>
      </c>
      <c r="B5617" s="2" t="s">
        <v>700</v>
      </c>
      <c r="C5617" s="2" t="s">
        <v>699</v>
      </c>
      <c r="D5617" s="2" t="s">
        <v>701</v>
      </c>
      <c r="E5617" s="4">
        <v>292</v>
      </c>
      <c r="F5617" s="4">
        <v>1097028</v>
      </c>
      <c r="G5617" s="4">
        <v>109703</v>
      </c>
      <c r="H5617" s="4">
        <v>1206731</v>
      </c>
    </row>
    <row r="5618" spans="1:8" ht="15.75">
      <c r="A5618" s="3" t="s">
        <v>19</v>
      </c>
      <c r="B5618" s="2" t="s">
        <v>724</v>
      </c>
      <c r="C5618" s="2" t="s">
        <v>723</v>
      </c>
      <c r="D5618" s="2"/>
      <c r="E5618" s="4">
        <v>40</v>
      </c>
      <c r="F5618" s="4">
        <v>172000</v>
      </c>
      <c r="G5618" s="4">
        <v>17200</v>
      </c>
      <c r="H5618" s="4">
        <v>189200</v>
      </c>
    </row>
    <row r="5619" spans="1:8" ht="15.75">
      <c r="A5619" s="3" t="s">
        <v>19</v>
      </c>
      <c r="B5619" s="2" t="s">
        <v>726</v>
      </c>
      <c r="C5619" s="2" t="s">
        <v>725</v>
      </c>
      <c r="D5619" s="2"/>
      <c r="E5619" s="4">
        <v>10</v>
      </c>
      <c r="F5619" s="4">
        <v>22300</v>
      </c>
      <c r="G5619" s="4">
        <v>2230</v>
      </c>
      <c r="H5619" s="4">
        <v>24530</v>
      </c>
    </row>
    <row r="5620" spans="1:8" ht="15.75">
      <c r="A5620" s="3" t="s">
        <v>19</v>
      </c>
      <c r="B5620" s="2" t="s">
        <v>734</v>
      </c>
      <c r="C5620" s="2" t="s">
        <v>733</v>
      </c>
      <c r="D5620" s="2" t="s">
        <v>735</v>
      </c>
      <c r="E5620" s="4">
        <v>34</v>
      </c>
      <c r="F5620" s="4">
        <v>133490</v>
      </c>
      <c r="G5620" s="4">
        <v>13349</v>
      </c>
      <c r="H5620" s="4">
        <v>146839</v>
      </c>
    </row>
    <row r="5621" spans="1:8" ht="15.75">
      <c r="A5621" s="3" t="s">
        <v>19</v>
      </c>
      <c r="B5621" s="2" t="s">
        <v>737</v>
      </c>
      <c r="C5621" s="2" t="s">
        <v>736</v>
      </c>
      <c r="D5621" s="2" t="s">
        <v>738</v>
      </c>
      <c r="E5621" s="4">
        <v>300</v>
      </c>
      <c r="F5621" s="4">
        <v>570300</v>
      </c>
      <c r="G5621" s="4">
        <v>57030</v>
      </c>
      <c r="H5621" s="4">
        <v>627330</v>
      </c>
    </row>
    <row r="5622" spans="1:8" ht="15.75">
      <c r="A5622" s="3" t="s">
        <v>19</v>
      </c>
      <c r="B5622" s="2" t="s">
        <v>740</v>
      </c>
      <c r="C5622" s="2" t="s">
        <v>739</v>
      </c>
      <c r="D5622" s="2"/>
      <c r="E5622" s="4">
        <v>70</v>
      </c>
      <c r="F5622" s="4">
        <v>179400</v>
      </c>
      <c r="G5622" s="4">
        <v>17940</v>
      </c>
      <c r="H5622" s="4">
        <v>197340</v>
      </c>
    </row>
    <row r="5623" spans="1:8" ht="15.75">
      <c r="A5623" s="3" t="s">
        <v>19</v>
      </c>
      <c r="B5623" s="2" t="s">
        <v>745</v>
      </c>
      <c r="C5623" s="2" t="s">
        <v>744</v>
      </c>
      <c r="D5623" s="2" t="s">
        <v>746</v>
      </c>
      <c r="E5623" s="4">
        <v>38</v>
      </c>
      <c r="F5623" s="4">
        <v>185670</v>
      </c>
      <c r="G5623" s="4">
        <v>18567</v>
      </c>
      <c r="H5623" s="4">
        <v>204237</v>
      </c>
    </row>
    <row r="5624" spans="1:8" ht="15.75">
      <c r="A5624" s="3" t="s">
        <v>19</v>
      </c>
      <c r="B5624" s="2" t="s">
        <v>748</v>
      </c>
      <c r="C5624" s="2" t="s">
        <v>747</v>
      </c>
      <c r="D5624" s="2" t="s">
        <v>749</v>
      </c>
      <c r="E5624" s="4">
        <v>110</v>
      </c>
      <c r="F5624" s="4">
        <v>235620</v>
      </c>
      <c r="G5624" s="4">
        <v>23561</v>
      </c>
      <c r="H5624" s="4">
        <v>259181</v>
      </c>
    </row>
    <row r="5625" spans="1:8" ht="15.75">
      <c r="A5625" s="3" t="s">
        <v>19</v>
      </c>
      <c r="B5625" s="2" t="s">
        <v>760</v>
      </c>
      <c r="C5625" s="2" t="s">
        <v>759</v>
      </c>
      <c r="D5625" s="2" t="s">
        <v>761</v>
      </c>
      <c r="E5625" s="4">
        <v>40</v>
      </c>
      <c r="F5625" s="4">
        <v>72000</v>
      </c>
      <c r="G5625" s="4">
        <v>7200</v>
      </c>
      <c r="H5625" s="4">
        <v>79200</v>
      </c>
    </row>
    <row r="5626" spans="1:8" ht="15.75">
      <c r="A5626" s="3" t="s">
        <v>19</v>
      </c>
      <c r="B5626" s="2" t="s">
        <v>768</v>
      </c>
      <c r="C5626" s="2" t="s">
        <v>767</v>
      </c>
      <c r="D5626" s="2" t="s">
        <v>769</v>
      </c>
      <c r="E5626" s="4">
        <v>2</v>
      </c>
      <c r="F5626" s="4">
        <v>7000</v>
      </c>
      <c r="G5626" s="4">
        <v>700</v>
      </c>
      <c r="H5626" s="4">
        <v>7700</v>
      </c>
    </row>
    <row r="5627" spans="1:8" ht="15.75">
      <c r="A5627" s="3" t="s">
        <v>19</v>
      </c>
      <c r="B5627" s="2" t="s">
        <v>771</v>
      </c>
      <c r="C5627" s="2" t="s">
        <v>770</v>
      </c>
      <c r="D5627" s="2" t="s">
        <v>772</v>
      </c>
      <c r="E5627" s="4">
        <v>39</v>
      </c>
      <c r="F5627" s="4">
        <v>237790</v>
      </c>
      <c r="G5627" s="4">
        <v>23779</v>
      </c>
      <c r="H5627" s="4">
        <v>261569</v>
      </c>
    </row>
    <row r="5628" spans="1:8" ht="15.75">
      <c r="A5628" s="3" t="s">
        <v>19</v>
      </c>
      <c r="B5628" s="2" t="s">
        <v>774</v>
      </c>
      <c r="C5628" s="2" t="s">
        <v>773</v>
      </c>
      <c r="D5628" s="2" t="s">
        <v>775</v>
      </c>
      <c r="E5628" s="4">
        <v>33</v>
      </c>
      <c r="F5628" s="4">
        <v>86070</v>
      </c>
      <c r="G5628" s="4">
        <v>8607</v>
      </c>
      <c r="H5628" s="4">
        <v>94677</v>
      </c>
    </row>
    <row r="5629" spans="1:8" ht="15.75">
      <c r="A5629" s="3" t="s">
        <v>19</v>
      </c>
      <c r="B5629" s="2" t="s">
        <v>779</v>
      </c>
      <c r="C5629" s="2" t="s">
        <v>778</v>
      </c>
      <c r="D5629" s="2" t="s">
        <v>780</v>
      </c>
      <c r="E5629" s="4">
        <v>30</v>
      </c>
      <c r="F5629" s="4">
        <v>184590</v>
      </c>
      <c r="G5629" s="4">
        <v>18459</v>
      </c>
      <c r="H5629" s="4">
        <v>203049</v>
      </c>
    </row>
    <row r="5630" spans="1:8" ht="15.75">
      <c r="A5630" s="3" t="s">
        <v>19</v>
      </c>
      <c r="B5630" s="2" t="s">
        <v>790</v>
      </c>
      <c r="C5630" s="2" t="s">
        <v>789</v>
      </c>
      <c r="D5630" s="2" t="s">
        <v>791</v>
      </c>
      <c r="E5630" s="4">
        <v>40</v>
      </c>
      <c r="F5630" s="4">
        <v>72000</v>
      </c>
      <c r="G5630" s="4">
        <v>7200</v>
      </c>
      <c r="H5630" s="4">
        <v>79200</v>
      </c>
    </row>
    <row r="5631" spans="1:8" ht="15.75">
      <c r="A5631" s="3" t="s">
        <v>19</v>
      </c>
      <c r="B5631" s="2" t="s">
        <v>812</v>
      </c>
      <c r="C5631" s="2" t="s">
        <v>811</v>
      </c>
      <c r="D5631" s="2"/>
      <c r="E5631" s="4">
        <v>8</v>
      </c>
      <c r="F5631" s="4">
        <v>38400</v>
      </c>
      <c r="G5631" s="4">
        <v>3840</v>
      </c>
      <c r="H5631" s="4">
        <v>42240</v>
      </c>
    </row>
    <row r="5632" spans="1:8" ht="15.75">
      <c r="A5632" s="3" t="s">
        <v>19</v>
      </c>
      <c r="B5632" s="2" t="s">
        <v>814</v>
      </c>
      <c r="C5632" s="2" t="s">
        <v>813</v>
      </c>
      <c r="D5632" s="2" t="s">
        <v>815</v>
      </c>
      <c r="E5632" s="4">
        <v>825</v>
      </c>
      <c r="F5632" s="4">
        <v>1176875</v>
      </c>
      <c r="G5632" s="4">
        <v>117688</v>
      </c>
      <c r="H5632" s="4">
        <v>1294563</v>
      </c>
    </row>
    <row r="5633" spans="1:8" ht="15.75">
      <c r="A5633" s="3" t="s">
        <v>19</v>
      </c>
      <c r="B5633" s="2" t="s">
        <v>820</v>
      </c>
      <c r="C5633" s="2" t="s">
        <v>819</v>
      </c>
      <c r="D5633" s="2" t="s">
        <v>821</v>
      </c>
      <c r="E5633" s="4">
        <v>50</v>
      </c>
      <c r="F5633" s="4">
        <v>154250</v>
      </c>
      <c r="G5633" s="4">
        <v>15425</v>
      </c>
      <c r="H5633" s="4">
        <v>169675</v>
      </c>
    </row>
    <row r="5634" spans="1:8" ht="15.75">
      <c r="A5634" s="3" t="s">
        <v>19</v>
      </c>
      <c r="B5634" s="2" t="s">
        <v>823</v>
      </c>
      <c r="C5634" s="2" t="s">
        <v>822</v>
      </c>
      <c r="D5634" s="2" t="s">
        <v>824</v>
      </c>
      <c r="E5634" s="4">
        <v>5600</v>
      </c>
      <c r="F5634" s="4">
        <v>8023500</v>
      </c>
      <c r="G5634" s="4">
        <v>802350</v>
      </c>
      <c r="H5634" s="4">
        <v>8825850</v>
      </c>
    </row>
    <row r="5635" spans="1:8" ht="15.75">
      <c r="A5635" s="3" t="s">
        <v>19</v>
      </c>
      <c r="B5635" s="2" t="s">
        <v>829</v>
      </c>
      <c r="C5635" s="2" t="s">
        <v>828</v>
      </c>
      <c r="D5635" s="2" t="s">
        <v>830</v>
      </c>
      <c r="E5635" s="4">
        <v>4</v>
      </c>
      <c r="F5635" s="4">
        <v>16080</v>
      </c>
      <c r="G5635" s="4">
        <v>1608</v>
      </c>
      <c r="H5635" s="4">
        <v>17688</v>
      </c>
    </row>
    <row r="5636" spans="1:8" ht="15.75">
      <c r="A5636" s="3" t="s">
        <v>19</v>
      </c>
      <c r="B5636" s="2" t="s">
        <v>847</v>
      </c>
      <c r="C5636" s="2" t="s">
        <v>846</v>
      </c>
      <c r="D5636" s="2"/>
      <c r="E5636" s="4">
        <v>46</v>
      </c>
      <c r="F5636" s="4">
        <v>69138</v>
      </c>
      <c r="G5636" s="4">
        <v>6914</v>
      </c>
      <c r="H5636" s="4">
        <v>76052</v>
      </c>
    </row>
    <row r="5637" spans="1:8" ht="15.75">
      <c r="A5637" s="3" t="s">
        <v>19</v>
      </c>
      <c r="B5637" s="2" t="s">
        <v>858</v>
      </c>
      <c r="C5637" s="2" t="s">
        <v>857</v>
      </c>
      <c r="D5637" s="2" t="s">
        <v>859</v>
      </c>
      <c r="E5637" s="4">
        <v>100</v>
      </c>
      <c r="F5637" s="4">
        <v>163800</v>
      </c>
      <c r="G5637" s="4">
        <v>16380</v>
      </c>
      <c r="H5637" s="4">
        <v>180180</v>
      </c>
    </row>
    <row r="5638" spans="1:8" ht="15.75">
      <c r="A5638" s="3" t="s">
        <v>19</v>
      </c>
      <c r="B5638" s="2" t="s">
        <v>868</v>
      </c>
      <c r="C5638" s="2" t="s">
        <v>867</v>
      </c>
      <c r="D5638" s="2"/>
      <c r="E5638" s="4"/>
      <c r="F5638" s="4"/>
      <c r="G5638" s="4"/>
      <c r="H5638" s="4"/>
    </row>
    <row r="5639" spans="1:8" ht="15.75">
      <c r="A5639" s="3" t="s">
        <v>19</v>
      </c>
      <c r="B5639" s="2" t="s">
        <v>883</v>
      </c>
      <c r="C5639" s="2" t="s">
        <v>882</v>
      </c>
      <c r="D5639" s="2" t="s">
        <v>884</v>
      </c>
      <c r="E5639" s="4">
        <v>20</v>
      </c>
      <c r="F5639" s="4">
        <v>404360</v>
      </c>
      <c r="G5639" s="4">
        <v>40436</v>
      </c>
      <c r="H5639" s="4">
        <v>444796</v>
      </c>
    </row>
    <row r="5640" spans="1:8" ht="15.75">
      <c r="A5640" s="3" t="s">
        <v>19</v>
      </c>
      <c r="B5640" s="2" t="s">
        <v>889</v>
      </c>
      <c r="C5640" s="2" t="s">
        <v>888</v>
      </c>
      <c r="D5640" s="2" t="s">
        <v>890</v>
      </c>
      <c r="E5640" s="4">
        <v>20</v>
      </c>
      <c r="F5640" s="4">
        <v>298860</v>
      </c>
      <c r="G5640" s="4">
        <v>29886</v>
      </c>
      <c r="H5640" s="4">
        <v>328746</v>
      </c>
    </row>
    <row r="5641" spans="1:8" ht="15.75">
      <c r="A5641" s="3" t="s">
        <v>19</v>
      </c>
      <c r="B5641" s="2" t="s">
        <v>897</v>
      </c>
      <c r="C5641" s="2" t="s">
        <v>896</v>
      </c>
      <c r="D5641" s="2" t="s">
        <v>884</v>
      </c>
      <c r="E5641" s="4">
        <v>20</v>
      </c>
      <c r="F5641" s="4">
        <v>464880</v>
      </c>
      <c r="G5641" s="4">
        <v>46488</v>
      </c>
      <c r="H5641" s="4">
        <v>511368</v>
      </c>
    </row>
    <row r="5642" spans="1:8" ht="15.75">
      <c r="A5642" s="3" t="s">
        <v>19</v>
      </c>
      <c r="B5642" s="2" t="s">
        <v>902</v>
      </c>
      <c r="C5642" s="2" t="s">
        <v>901</v>
      </c>
      <c r="D5642" s="2" t="s">
        <v>890</v>
      </c>
      <c r="E5642" s="4">
        <v>20</v>
      </c>
      <c r="F5642" s="4">
        <v>345540</v>
      </c>
      <c r="G5642" s="4">
        <v>34554</v>
      </c>
      <c r="H5642" s="4">
        <v>380094</v>
      </c>
    </row>
    <row r="5643" spans="1:8" ht="15.75">
      <c r="A5643" s="3" t="s">
        <v>19</v>
      </c>
      <c r="B5643" s="2" t="s">
        <v>934</v>
      </c>
      <c r="C5643" s="2" t="s">
        <v>933</v>
      </c>
      <c r="D5643" s="2"/>
      <c r="E5643" s="4">
        <v>30</v>
      </c>
      <c r="F5643" s="4">
        <v>180000</v>
      </c>
      <c r="G5643" s="4">
        <v>18000</v>
      </c>
      <c r="H5643" s="4">
        <v>198000</v>
      </c>
    </row>
    <row r="5644" spans="1:8" ht="15.75">
      <c r="A5644" s="3" t="s">
        <v>19</v>
      </c>
      <c r="B5644" s="2" t="s">
        <v>936</v>
      </c>
      <c r="C5644" s="2" t="s">
        <v>935</v>
      </c>
      <c r="D5644" s="2"/>
      <c r="E5644" s="4">
        <v>20</v>
      </c>
      <c r="F5644" s="4">
        <v>106000</v>
      </c>
      <c r="G5644" s="4">
        <v>10600</v>
      </c>
      <c r="H5644" s="4">
        <v>116600</v>
      </c>
    </row>
    <row r="5645" spans="1:8" ht="15.75">
      <c r="A5645" s="3" t="s">
        <v>19</v>
      </c>
      <c r="B5645" s="2" t="s">
        <v>938</v>
      </c>
      <c r="C5645" s="2" t="s">
        <v>937</v>
      </c>
      <c r="D5645" s="2"/>
      <c r="E5645" s="4">
        <v>22</v>
      </c>
      <c r="F5645" s="4">
        <v>151800</v>
      </c>
      <c r="G5645" s="4">
        <v>15180</v>
      </c>
      <c r="H5645" s="4">
        <v>166980</v>
      </c>
    </row>
    <row r="5646" spans="1:8" ht="15.75">
      <c r="A5646" s="3" t="s">
        <v>19</v>
      </c>
      <c r="B5646" s="2" t="s">
        <v>940</v>
      </c>
      <c r="C5646" s="2" t="s">
        <v>939</v>
      </c>
      <c r="D5646" s="2"/>
      <c r="E5646" s="4">
        <v>11</v>
      </c>
      <c r="F5646" s="4">
        <v>81400</v>
      </c>
      <c r="G5646" s="4">
        <v>8140</v>
      </c>
      <c r="H5646" s="4">
        <v>89540</v>
      </c>
    </row>
    <row r="5647" spans="1:8" ht="15.75">
      <c r="A5647" s="3" t="s">
        <v>19</v>
      </c>
      <c r="B5647" s="2" t="s">
        <v>948</v>
      </c>
      <c r="C5647" s="2" t="s">
        <v>947</v>
      </c>
      <c r="D5647" s="2"/>
      <c r="E5647" s="4">
        <v>23</v>
      </c>
      <c r="F5647" s="4">
        <v>345000</v>
      </c>
      <c r="G5647" s="4">
        <v>34500</v>
      </c>
      <c r="H5647" s="4">
        <v>379500</v>
      </c>
    </row>
    <row r="5648" spans="1:8" ht="15.75">
      <c r="A5648" s="3" t="s">
        <v>19</v>
      </c>
      <c r="B5648" s="2" t="s">
        <v>966</v>
      </c>
      <c r="C5648" s="2" t="s">
        <v>770</v>
      </c>
      <c r="D5648" s="2" t="s">
        <v>967</v>
      </c>
      <c r="E5648" s="4">
        <v>6</v>
      </c>
      <c r="F5648" s="4">
        <v>32262</v>
      </c>
      <c r="G5648" s="4">
        <v>3226</v>
      </c>
      <c r="H5648" s="4">
        <v>35488</v>
      </c>
    </row>
    <row r="5649" spans="1:8" ht="15.75">
      <c r="A5649" s="3" t="s">
        <v>19</v>
      </c>
      <c r="B5649" s="2" t="s">
        <v>968</v>
      </c>
      <c r="C5649" s="2" t="s">
        <v>778</v>
      </c>
      <c r="D5649" s="2" t="s">
        <v>969</v>
      </c>
      <c r="E5649" s="4">
        <v>200</v>
      </c>
      <c r="F5649" s="4">
        <v>1230600</v>
      </c>
      <c r="G5649" s="4">
        <v>123060</v>
      </c>
      <c r="H5649" s="4">
        <v>1353660</v>
      </c>
    </row>
    <row r="5650" spans="1:8" ht="15.75">
      <c r="A5650" s="3" t="s">
        <v>19</v>
      </c>
      <c r="B5650" s="2" t="s">
        <v>972</v>
      </c>
      <c r="C5650" s="2" t="s">
        <v>744</v>
      </c>
      <c r="D5650" s="2" t="s">
        <v>973</v>
      </c>
      <c r="E5650" s="4">
        <v>300</v>
      </c>
      <c r="F5650" s="4">
        <v>1376700</v>
      </c>
      <c r="G5650" s="4">
        <v>137670</v>
      </c>
      <c r="H5650" s="4">
        <v>1514370</v>
      </c>
    </row>
    <row r="5651" spans="1:8" ht="15.75">
      <c r="A5651" s="3" t="s">
        <v>19</v>
      </c>
      <c r="B5651" s="2" t="s">
        <v>974</v>
      </c>
      <c r="C5651" s="2" t="s">
        <v>773</v>
      </c>
      <c r="D5651" s="2" t="s">
        <v>975</v>
      </c>
      <c r="E5651" s="4">
        <v>250</v>
      </c>
      <c r="F5651" s="4">
        <v>667100</v>
      </c>
      <c r="G5651" s="4">
        <v>66710</v>
      </c>
      <c r="H5651" s="4">
        <v>733810</v>
      </c>
    </row>
    <row r="5652" spans="1:8" ht="15.75">
      <c r="A5652" s="3" t="s">
        <v>19</v>
      </c>
      <c r="B5652" s="2" t="s">
        <v>976</v>
      </c>
      <c r="C5652" s="2" t="s">
        <v>813</v>
      </c>
      <c r="D5652" s="2" t="s">
        <v>977</v>
      </c>
      <c r="E5652" s="4">
        <v>200</v>
      </c>
      <c r="F5652" s="4">
        <v>265000</v>
      </c>
      <c r="G5652" s="4">
        <v>26500</v>
      </c>
      <c r="H5652" s="4">
        <v>291500</v>
      </c>
    </row>
    <row r="5653" spans="1:8" ht="15.75">
      <c r="A5653" s="3" t="s">
        <v>19</v>
      </c>
      <c r="B5653" s="2" t="s">
        <v>982</v>
      </c>
      <c r="C5653" s="2" t="s">
        <v>778</v>
      </c>
      <c r="D5653" s="2" t="s">
        <v>983</v>
      </c>
      <c r="E5653" s="4">
        <v>100</v>
      </c>
      <c r="F5653" s="4">
        <v>615300</v>
      </c>
      <c r="G5653" s="4">
        <v>61530</v>
      </c>
      <c r="H5653" s="4">
        <v>676830</v>
      </c>
    </row>
    <row r="5654" spans="1:8" ht="15.75">
      <c r="A5654" s="3" t="s">
        <v>19</v>
      </c>
      <c r="B5654" s="2" t="s">
        <v>1023</v>
      </c>
      <c r="C5654" s="2" t="s">
        <v>1022</v>
      </c>
      <c r="D5654" s="2"/>
      <c r="E5654" s="4">
        <v>100</v>
      </c>
      <c r="F5654" s="4">
        <v>312800</v>
      </c>
      <c r="G5654" s="4">
        <v>31280</v>
      </c>
      <c r="H5654" s="4">
        <v>344080</v>
      </c>
    </row>
    <row r="5655" spans="1:8" ht="15.75">
      <c r="A5655" s="3" t="s">
        <v>19</v>
      </c>
      <c r="B5655" s="2" t="s">
        <v>1061</v>
      </c>
      <c r="C5655" s="2" t="s">
        <v>857</v>
      </c>
      <c r="D5655" s="2" t="s">
        <v>1062</v>
      </c>
      <c r="E5655" s="4">
        <v>3</v>
      </c>
      <c r="F5655" s="4">
        <v>4428</v>
      </c>
      <c r="G5655" s="4">
        <v>443</v>
      </c>
      <c r="H5655" s="4">
        <v>4871</v>
      </c>
    </row>
    <row r="5656" spans="1:8" ht="15.75">
      <c r="A5656" s="3" t="s">
        <v>19</v>
      </c>
      <c r="B5656" s="2" t="s">
        <v>1071</v>
      </c>
      <c r="C5656" s="2" t="s">
        <v>759</v>
      </c>
      <c r="D5656" s="2" t="s">
        <v>1072</v>
      </c>
      <c r="E5656" s="4">
        <v>1000</v>
      </c>
      <c r="F5656" s="4">
        <v>1051000</v>
      </c>
      <c r="G5656" s="4">
        <v>105100</v>
      </c>
      <c r="H5656" s="4">
        <v>1156100</v>
      </c>
    </row>
    <row r="5657" spans="1:8" ht="15.75">
      <c r="A5657" s="3" t="s">
        <v>19</v>
      </c>
      <c r="B5657" s="2" t="s">
        <v>1073</v>
      </c>
      <c r="C5657" s="2" t="s">
        <v>789</v>
      </c>
      <c r="D5657" s="2" t="s">
        <v>1074</v>
      </c>
      <c r="E5657" s="4">
        <v>1000</v>
      </c>
      <c r="F5657" s="4">
        <v>1222000</v>
      </c>
      <c r="G5657" s="4">
        <v>122200</v>
      </c>
      <c r="H5657" s="4">
        <v>1344200</v>
      </c>
    </row>
    <row r="5658" spans="1:8" ht="15.75">
      <c r="A5658" s="3" t="s">
        <v>19</v>
      </c>
      <c r="B5658" s="2" t="s">
        <v>1075</v>
      </c>
      <c r="C5658" s="2" t="s">
        <v>822</v>
      </c>
      <c r="D5658" s="2" t="s">
        <v>1076</v>
      </c>
      <c r="E5658" s="4">
        <v>3000</v>
      </c>
      <c r="F5658" s="4">
        <v>3921000</v>
      </c>
      <c r="G5658" s="4">
        <v>392100</v>
      </c>
      <c r="H5658" s="4">
        <v>4313100</v>
      </c>
    </row>
    <row r="5659" spans="1:8" ht="15.75">
      <c r="A5659" s="3" t="s">
        <v>19</v>
      </c>
      <c r="B5659" s="2" t="s">
        <v>1078</v>
      </c>
      <c r="C5659" s="2" t="s">
        <v>1077</v>
      </c>
      <c r="D5659" s="2"/>
      <c r="E5659" s="4">
        <v>56</v>
      </c>
      <c r="F5659" s="4">
        <v>560000</v>
      </c>
      <c r="G5659" s="4">
        <v>56000</v>
      </c>
      <c r="H5659" s="4">
        <v>616000</v>
      </c>
    </row>
    <row r="5660" spans="1:8" ht="15.75">
      <c r="A5660" s="3" t="s">
        <v>19</v>
      </c>
      <c r="B5660" s="2" t="s">
        <v>1090</v>
      </c>
      <c r="C5660" s="2" t="s">
        <v>366</v>
      </c>
      <c r="D5660" s="2" t="s">
        <v>1091</v>
      </c>
      <c r="E5660" s="4">
        <v>700</v>
      </c>
      <c r="F5660" s="4">
        <v>3732400</v>
      </c>
      <c r="G5660" s="4">
        <v>373240</v>
      </c>
      <c r="H5660" s="4">
        <v>4105640</v>
      </c>
    </row>
    <row r="5661" spans="1:8" ht="15.75">
      <c r="A5661" s="3" t="s">
        <v>19</v>
      </c>
      <c r="B5661" s="2" t="s">
        <v>1098</v>
      </c>
      <c r="C5661" s="2" t="s">
        <v>560</v>
      </c>
      <c r="D5661" s="2" t="s">
        <v>1099</v>
      </c>
      <c r="E5661" s="4">
        <v>60</v>
      </c>
      <c r="F5661" s="4">
        <v>156360</v>
      </c>
      <c r="G5661" s="4">
        <v>15636</v>
      </c>
      <c r="H5661" s="4">
        <v>171996</v>
      </c>
    </row>
    <row r="5662" spans="1:8" ht="15.75">
      <c r="A5662" s="3" t="s">
        <v>19</v>
      </c>
      <c r="B5662" s="2" t="s">
        <v>1111</v>
      </c>
      <c r="C5662" s="2" t="s">
        <v>530</v>
      </c>
      <c r="D5662" s="2" t="s">
        <v>1112</v>
      </c>
      <c r="E5662" s="4">
        <v>10</v>
      </c>
      <c r="F5662" s="4">
        <v>38000</v>
      </c>
      <c r="G5662" s="4">
        <v>3800</v>
      </c>
      <c r="H5662" s="4">
        <v>41800</v>
      </c>
    </row>
    <row r="5663" spans="1:8" ht="15.75">
      <c r="A5663" s="3" t="s">
        <v>19</v>
      </c>
      <c r="B5663" s="2" t="s">
        <v>1119</v>
      </c>
      <c r="C5663" s="2" t="s">
        <v>1118</v>
      </c>
      <c r="D5663" s="2"/>
      <c r="E5663" s="4">
        <v>10</v>
      </c>
      <c r="F5663" s="4">
        <v>48000</v>
      </c>
      <c r="G5663" s="4">
        <v>4800</v>
      </c>
      <c r="H5663" s="4">
        <v>52800</v>
      </c>
    </row>
    <row r="5664" spans="1:8" ht="15.75">
      <c r="A5664" s="3" t="s">
        <v>19</v>
      </c>
      <c r="B5664" s="2" t="s">
        <v>1122</v>
      </c>
      <c r="C5664" s="2" t="s">
        <v>366</v>
      </c>
      <c r="D5664" s="2" t="s">
        <v>1117</v>
      </c>
      <c r="E5664" s="4">
        <v>10</v>
      </c>
      <c r="F5664" s="4">
        <v>67000</v>
      </c>
      <c r="G5664" s="4">
        <v>6700</v>
      </c>
      <c r="H5664" s="4">
        <v>73700</v>
      </c>
    </row>
    <row r="5665" spans="1:8" ht="15.75">
      <c r="A5665" s="3" t="s">
        <v>19</v>
      </c>
      <c r="B5665" s="2" t="s">
        <v>1130</v>
      </c>
      <c r="C5665" s="2" t="s">
        <v>524</v>
      </c>
      <c r="D5665" s="2" t="s">
        <v>1131</v>
      </c>
      <c r="E5665" s="4">
        <v>2</v>
      </c>
      <c r="F5665" s="4">
        <v>10024</v>
      </c>
      <c r="G5665" s="4">
        <v>1002</v>
      </c>
      <c r="H5665" s="4">
        <v>11026</v>
      </c>
    </row>
    <row r="5666" spans="1:8" ht="15.75">
      <c r="A5666" s="3" t="s">
        <v>19</v>
      </c>
      <c r="B5666" s="2" t="s">
        <v>1142</v>
      </c>
      <c r="C5666" s="2" t="s">
        <v>548</v>
      </c>
      <c r="D5666" s="2" t="s">
        <v>1143</v>
      </c>
      <c r="E5666" s="4">
        <v>60</v>
      </c>
      <c r="F5666" s="4">
        <v>143880</v>
      </c>
      <c r="G5666" s="4">
        <v>14388</v>
      </c>
      <c r="H5666" s="4">
        <v>158268</v>
      </c>
    </row>
    <row r="5667" spans="1:8" ht="15.75">
      <c r="A5667" s="3" t="s">
        <v>19</v>
      </c>
      <c r="B5667" s="2" t="s">
        <v>1154</v>
      </c>
      <c r="C5667" s="2" t="s">
        <v>1153</v>
      </c>
      <c r="D5667" s="2"/>
      <c r="E5667" s="4">
        <v>32</v>
      </c>
      <c r="F5667" s="4">
        <v>304000</v>
      </c>
      <c r="G5667" s="4">
        <v>30400</v>
      </c>
      <c r="H5667" s="4">
        <v>334400</v>
      </c>
    </row>
    <row r="5668" spans="1:8" ht="15.75">
      <c r="A5668" s="3" t="s">
        <v>19</v>
      </c>
      <c r="B5668" s="2" t="s">
        <v>1160</v>
      </c>
      <c r="C5668" s="2" t="s">
        <v>545</v>
      </c>
      <c r="D5668" s="2" t="s">
        <v>1161</v>
      </c>
      <c r="E5668" s="4">
        <v>5</v>
      </c>
      <c r="F5668" s="4">
        <v>32935</v>
      </c>
      <c r="G5668" s="4">
        <v>3294</v>
      </c>
      <c r="H5668" s="4">
        <v>36229</v>
      </c>
    </row>
    <row r="5669" spans="1:8" ht="15.75">
      <c r="A5669" s="3" t="s">
        <v>19</v>
      </c>
      <c r="B5669" s="2" t="s">
        <v>1168</v>
      </c>
      <c r="C5669" s="2" t="s">
        <v>1167</v>
      </c>
      <c r="D5669" s="2"/>
      <c r="E5669" s="4">
        <v>24</v>
      </c>
      <c r="F5669" s="4">
        <v>216000</v>
      </c>
      <c r="G5669" s="4">
        <v>21600</v>
      </c>
      <c r="H5669" s="4">
        <v>237600</v>
      </c>
    </row>
    <row r="5670" spans="1:8" ht="15.75">
      <c r="A5670" s="3" t="s">
        <v>19</v>
      </c>
      <c r="B5670" s="2" t="s">
        <v>1203</v>
      </c>
      <c r="C5670" s="2" t="s">
        <v>1202</v>
      </c>
      <c r="D5670" s="2"/>
      <c r="E5670" s="4">
        <v>63</v>
      </c>
      <c r="F5670" s="4">
        <v>655200</v>
      </c>
      <c r="G5670" s="4">
        <v>65520</v>
      </c>
      <c r="H5670" s="4">
        <v>720720</v>
      </c>
    </row>
    <row r="5671" spans="1:8" ht="15.75">
      <c r="A5671" s="3" t="s">
        <v>19</v>
      </c>
      <c r="B5671" s="2" t="s">
        <v>1205</v>
      </c>
      <c r="C5671" s="2" t="s">
        <v>1204</v>
      </c>
      <c r="D5671" s="2"/>
      <c r="E5671" s="4">
        <v>32</v>
      </c>
      <c r="F5671" s="4">
        <v>361600</v>
      </c>
      <c r="G5671" s="4">
        <v>36160</v>
      </c>
      <c r="H5671" s="4">
        <v>397760</v>
      </c>
    </row>
    <row r="5672" spans="1:8" ht="15.75">
      <c r="A5672" s="3" t="s">
        <v>19</v>
      </c>
      <c r="B5672" s="2" t="s">
        <v>1258</v>
      </c>
      <c r="C5672" s="2" t="s">
        <v>1257</v>
      </c>
      <c r="D5672" s="2"/>
      <c r="E5672" s="4">
        <v>1</v>
      </c>
      <c r="F5672" s="4">
        <v>64000</v>
      </c>
      <c r="G5672" s="4">
        <v>6400</v>
      </c>
      <c r="H5672" s="4">
        <v>70400</v>
      </c>
    </row>
    <row r="5673" spans="1:8" ht="15.75">
      <c r="A5673" s="3" t="s">
        <v>19</v>
      </c>
      <c r="B5673" s="2" t="s">
        <v>1260</v>
      </c>
      <c r="C5673" s="2" t="s">
        <v>1259</v>
      </c>
      <c r="D5673" s="2"/>
      <c r="E5673" s="4">
        <v>3</v>
      </c>
      <c r="F5673" s="4">
        <v>192000</v>
      </c>
      <c r="G5673" s="4">
        <v>19200</v>
      </c>
      <c r="H5673" s="4">
        <v>211200</v>
      </c>
    </row>
    <row r="5674" spans="1:8" ht="15.75">
      <c r="A5674" s="3" t="s">
        <v>19</v>
      </c>
      <c r="B5674" s="2" t="s">
        <v>1262</v>
      </c>
      <c r="C5674" s="2" t="s">
        <v>1261</v>
      </c>
      <c r="D5674" s="2"/>
      <c r="E5674" s="4">
        <v>2</v>
      </c>
      <c r="F5674" s="4">
        <v>8000</v>
      </c>
      <c r="G5674" s="4">
        <v>800</v>
      </c>
      <c r="H5674" s="4">
        <v>8800</v>
      </c>
    </row>
    <row r="5675" spans="1:8" ht="15.75">
      <c r="A5675" s="3" t="s">
        <v>19</v>
      </c>
      <c r="B5675" s="2" t="s">
        <v>1264</v>
      </c>
      <c r="C5675" s="2" t="s">
        <v>1263</v>
      </c>
      <c r="D5675" s="2"/>
      <c r="E5675" s="4">
        <v>220</v>
      </c>
      <c r="F5675" s="4">
        <v>151800</v>
      </c>
      <c r="G5675" s="4">
        <v>15180</v>
      </c>
      <c r="H5675" s="4">
        <v>166980</v>
      </c>
    </row>
    <row r="5676" spans="1:8" ht="15.75">
      <c r="A5676" s="3" t="s">
        <v>19</v>
      </c>
      <c r="B5676" s="2" t="s">
        <v>1266</v>
      </c>
      <c r="C5676" s="2" t="s">
        <v>1265</v>
      </c>
      <c r="D5676" s="2"/>
      <c r="E5676" s="4">
        <v>100</v>
      </c>
      <c r="F5676" s="4">
        <v>165000</v>
      </c>
      <c r="G5676" s="4">
        <v>16500</v>
      </c>
      <c r="H5676" s="4">
        <v>181500</v>
      </c>
    </row>
    <row r="5677" spans="1:8" ht="15.75">
      <c r="A5677" s="3" t="s">
        <v>19</v>
      </c>
      <c r="B5677" s="2" t="s">
        <v>1280</v>
      </c>
      <c r="C5677" s="2" t="s">
        <v>1279</v>
      </c>
      <c r="D5677" s="2"/>
      <c r="E5677" s="4">
        <v>11</v>
      </c>
      <c r="F5677" s="4">
        <v>40500</v>
      </c>
      <c r="G5677" s="4">
        <v>4050</v>
      </c>
      <c r="H5677" s="4">
        <v>44550</v>
      </c>
    </row>
    <row r="5678" spans="1:8" ht="15.75">
      <c r="A5678" s="3" t="s">
        <v>19</v>
      </c>
      <c r="B5678" s="2" t="s">
        <v>1284</v>
      </c>
      <c r="C5678" s="2" t="s">
        <v>1283</v>
      </c>
      <c r="D5678" s="2" t="s">
        <v>1285</v>
      </c>
      <c r="E5678" s="4">
        <v>320</v>
      </c>
      <c r="F5678" s="4">
        <v>937000</v>
      </c>
      <c r="G5678" s="4">
        <v>93700</v>
      </c>
      <c r="H5678" s="4">
        <v>1030700</v>
      </c>
    </row>
    <row r="5679" spans="1:8" ht="15.75">
      <c r="A5679" s="3" t="s">
        <v>19</v>
      </c>
      <c r="B5679" s="2" t="s">
        <v>1293</v>
      </c>
      <c r="C5679" s="2" t="s">
        <v>1292</v>
      </c>
      <c r="D5679" s="2" t="s">
        <v>1294</v>
      </c>
      <c r="E5679" s="4">
        <v>250</v>
      </c>
      <c r="F5679" s="4">
        <v>712500</v>
      </c>
      <c r="G5679" s="4">
        <v>71250</v>
      </c>
      <c r="H5679" s="4">
        <v>783750</v>
      </c>
    </row>
    <row r="5680" spans="1:8" ht="15.75">
      <c r="A5680" s="3" t="s">
        <v>19</v>
      </c>
      <c r="B5680" s="2" t="s">
        <v>1299</v>
      </c>
      <c r="C5680" s="2" t="s">
        <v>1298</v>
      </c>
      <c r="D5680" s="2"/>
      <c r="E5680" s="4">
        <v>2</v>
      </c>
      <c r="F5680" s="4">
        <v>9000</v>
      </c>
      <c r="G5680" s="4">
        <v>900</v>
      </c>
      <c r="H5680" s="4">
        <v>9900</v>
      </c>
    </row>
    <row r="5681" spans="1:8" ht="15.75">
      <c r="A5681" s="3" t="s">
        <v>19</v>
      </c>
      <c r="B5681" s="2" t="s">
        <v>1303</v>
      </c>
      <c r="C5681" s="2" t="s">
        <v>1302</v>
      </c>
      <c r="D5681" s="2"/>
      <c r="E5681" s="4">
        <v>12</v>
      </c>
      <c r="F5681" s="4">
        <v>49500</v>
      </c>
      <c r="G5681" s="4">
        <v>4950</v>
      </c>
      <c r="H5681" s="4">
        <v>54450</v>
      </c>
    </row>
    <row r="5682" spans="1:8" ht="15.75">
      <c r="A5682" s="3" t="s">
        <v>19</v>
      </c>
      <c r="B5682" s="2" t="s">
        <v>1305</v>
      </c>
      <c r="C5682" s="2" t="s">
        <v>1304</v>
      </c>
      <c r="D5682" s="2"/>
      <c r="E5682" s="4">
        <v>6</v>
      </c>
      <c r="F5682" s="4">
        <v>27000</v>
      </c>
      <c r="G5682" s="4">
        <v>2700</v>
      </c>
      <c r="H5682" s="4">
        <v>29700</v>
      </c>
    </row>
    <row r="5683" spans="1:8" ht="15.75">
      <c r="A5683" s="3" t="s">
        <v>19</v>
      </c>
      <c r="B5683" s="2" t="s">
        <v>1310</v>
      </c>
      <c r="C5683" s="2" t="s">
        <v>1309</v>
      </c>
      <c r="D5683" s="2"/>
      <c r="E5683" s="4">
        <v>5</v>
      </c>
      <c r="F5683" s="4">
        <v>22500</v>
      </c>
      <c r="G5683" s="4">
        <v>2250</v>
      </c>
      <c r="H5683" s="4">
        <v>24750</v>
      </c>
    </row>
    <row r="5684" spans="1:8" ht="15.75">
      <c r="A5684" s="3" t="s">
        <v>19</v>
      </c>
      <c r="B5684" s="2" t="s">
        <v>1314</v>
      </c>
      <c r="C5684" s="2" t="s">
        <v>1313</v>
      </c>
      <c r="D5684" s="2"/>
      <c r="E5684" s="4">
        <v>7</v>
      </c>
      <c r="F5684" s="4">
        <v>31500</v>
      </c>
      <c r="G5684" s="4">
        <v>3150</v>
      </c>
      <c r="H5684" s="4">
        <v>34650</v>
      </c>
    </row>
    <row r="5685" spans="1:8" ht="15.75">
      <c r="A5685" s="3" t="s">
        <v>19</v>
      </c>
      <c r="B5685" s="2" t="s">
        <v>1316</v>
      </c>
      <c r="C5685" s="2" t="s">
        <v>1315</v>
      </c>
      <c r="D5685" s="2"/>
      <c r="E5685" s="4">
        <v>6</v>
      </c>
      <c r="F5685" s="4">
        <v>27000</v>
      </c>
      <c r="G5685" s="4">
        <v>2700</v>
      </c>
      <c r="H5685" s="4">
        <v>29700</v>
      </c>
    </row>
    <row r="5686" spans="1:8" ht="15.75">
      <c r="A5686" s="3" t="s">
        <v>19</v>
      </c>
      <c r="B5686" s="2" t="s">
        <v>1318</v>
      </c>
      <c r="C5686" s="2" t="s">
        <v>1317</v>
      </c>
      <c r="D5686" s="2" t="s">
        <v>1319</v>
      </c>
      <c r="E5686" s="4">
        <v>50</v>
      </c>
      <c r="F5686" s="4">
        <v>202500</v>
      </c>
      <c r="G5686" s="4">
        <v>20250</v>
      </c>
      <c r="H5686" s="4">
        <v>222750</v>
      </c>
    </row>
    <row r="5687" spans="1:8" ht="15.75">
      <c r="A5687" s="3" t="s">
        <v>19</v>
      </c>
      <c r="B5687" s="2" t="s">
        <v>1337</v>
      </c>
      <c r="C5687" s="2" t="s">
        <v>1336</v>
      </c>
      <c r="D5687" s="2"/>
      <c r="E5687" s="4">
        <v>7</v>
      </c>
      <c r="F5687" s="4">
        <v>31500</v>
      </c>
      <c r="G5687" s="4">
        <v>3150</v>
      </c>
      <c r="H5687" s="4">
        <v>34650</v>
      </c>
    </row>
    <row r="5688" spans="1:8" ht="15.75">
      <c r="A5688" s="3" t="s">
        <v>19</v>
      </c>
      <c r="B5688" s="2" t="s">
        <v>1339</v>
      </c>
      <c r="C5688" s="2" t="s">
        <v>1338</v>
      </c>
      <c r="D5688" s="2"/>
      <c r="E5688" s="4">
        <v>7</v>
      </c>
      <c r="F5688" s="4">
        <v>31500</v>
      </c>
      <c r="G5688" s="4">
        <v>3150</v>
      </c>
      <c r="H5688" s="4">
        <v>34650</v>
      </c>
    </row>
    <row r="5689" spans="1:8" ht="15.75">
      <c r="A5689" s="3" t="s">
        <v>19</v>
      </c>
      <c r="B5689" s="2" t="s">
        <v>1344</v>
      </c>
      <c r="C5689" s="2" t="s">
        <v>1343</v>
      </c>
      <c r="D5689" s="2" t="s">
        <v>1342</v>
      </c>
      <c r="E5689" s="4">
        <v>12</v>
      </c>
      <c r="F5689" s="4">
        <v>150000</v>
      </c>
      <c r="G5689" s="4">
        <v>15000</v>
      </c>
      <c r="H5689" s="4">
        <v>165000</v>
      </c>
    </row>
    <row r="5690" spans="1:8" ht="15.75">
      <c r="A5690" s="3" t="s">
        <v>19</v>
      </c>
      <c r="B5690" s="2" t="s">
        <v>1346</v>
      </c>
      <c r="C5690" s="2" t="s">
        <v>1345</v>
      </c>
      <c r="D5690" s="2" t="s">
        <v>1342</v>
      </c>
      <c r="E5690" s="4">
        <v>45</v>
      </c>
      <c r="F5690" s="4">
        <v>545000</v>
      </c>
      <c r="G5690" s="4">
        <v>54500</v>
      </c>
      <c r="H5690" s="4">
        <v>599500</v>
      </c>
    </row>
    <row r="5691" spans="1:8" ht="15.75">
      <c r="A5691" s="3" t="s">
        <v>19</v>
      </c>
      <c r="B5691" s="2" t="s">
        <v>1351</v>
      </c>
      <c r="C5691" s="2" t="s">
        <v>1350</v>
      </c>
      <c r="D5691" s="2" t="s">
        <v>1352</v>
      </c>
      <c r="E5691" s="4">
        <v>96</v>
      </c>
      <c r="F5691" s="4">
        <v>120000</v>
      </c>
      <c r="G5691" s="4">
        <v>12000</v>
      </c>
      <c r="H5691" s="4">
        <v>132000</v>
      </c>
    </row>
    <row r="5692" spans="1:8" ht="15.75">
      <c r="A5692" s="3" t="s">
        <v>19</v>
      </c>
      <c r="B5692" s="2" t="s">
        <v>1354</v>
      </c>
      <c r="C5692" s="2" t="s">
        <v>1353</v>
      </c>
      <c r="D5692" s="2" t="s">
        <v>1342</v>
      </c>
      <c r="E5692" s="4">
        <v>101</v>
      </c>
      <c r="F5692" s="4">
        <v>1124200</v>
      </c>
      <c r="G5692" s="4">
        <v>112420</v>
      </c>
      <c r="H5692" s="4">
        <v>1236620</v>
      </c>
    </row>
    <row r="5693" spans="1:8" ht="15.75">
      <c r="A5693" s="3" t="s">
        <v>19</v>
      </c>
      <c r="B5693" s="2" t="s">
        <v>1356</v>
      </c>
      <c r="C5693" s="2" t="s">
        <v>1355</v>
      </c>
      <c r="D5693" s="2" t="s">
        <v>1352</v>
      </c>
      <c r="E5693" s="4">
        <v>50</v>
      </c>
      <c r="F5693" s="4">
        <v>50000</v>
      </c>
      <c r="G5693" s="4">
        <v>5000</v>
      </c>
      <c r="H5693" s="4">
        <v>55000</v>
      </c>
    </row>
    <row r="5694" spans="1:8" ht="15.75">
      <c r="A5694" s="3" t="s">
        <v>19</v>
      </c>
      <c r="B5694" s="2" t="s">
        <v>1361</v>
      </c>
      <c r="C5694" s="2" t="s">
        <v>1360</v>
      </c>
      <c r="D5694" s="2" t="s">
        <v>1352</v>
      </c>
      <c r="E5694" s="4">
        <v>100</v>
      </c>
      <c r="F5694" s="4">
        <v>100000</v>
      </c>
      <c r="G5694" s="4">
        <v>10000</v>
      </c>
      <c r="H5694" s="4">
        <v>110000</v>
      </c>
    </row>
    <row r="5695" spans="1:8" ht="15.75">
      <c r="A5695" s="3" t="s">
        <v>19</v>
      </c>
      <c r="B5695" s="2" t="s">
        <v>1363</v>
      </c>
      <c r="C5695" s="2" t="s">
        <v>1362</v>
      </c>
      <c r="D5695" s="2" t="s">
        <v>1342</v>
      </c>
      <c r="E5695" s="4">
        <v>84</v>
      </c>
      <c r="F5695" s="4">
        <v>907200</v>
      </c>
      <c r="G5695" s="4">
        <v>90720</v>
      </c>
      <c r="H5695" s="4">
        <v>997920</v>
      </c>
    </row>
    <row r="5696" spans="1:8" ht="15.75">
      <c r="A5696" s="3" t="s">
        <v>19</v>
      </c>
      <c r="B5696" s="2" t="s">
        <v>1365</v>
      </c>
      <c r="C5696" s="2" t="s">
        <v>1364</v>
      </c>
      <c r="D5696" s="2" t="s">
        <v>1352</v>
      </c>
      <c r="E5696" s="4">
        <v>1782</v>
      </c>
      <c r="F5696" s="4">
        <v>1603800</v>
      </c>
      <c r="G5696" s="4">
        <v>160380</v>
      </c>
      <c r="H5696" s="4">
        <v>1764180</v>
      </c>
    </row>
    <row r="5697" spans="1:8" ht="15.75">
      <c r="A5697" s="3" t="s">
        <v>19</v>
      </c>
      <c r="B5697" s="2" t="s">
        <v>1370</v>
      </c>
      <c r="C5697" s="2" t="s">
        <v>1369</v>
      </c>
      <c r="D5697" s="2" t="s">
        <v>1352</v>
      </c>
      <c r="E5697" s="4">
        <v>101</v>
      </c>
      <c r="F5697" s="4">
        <v>2425000</v>
      </c>
      <c r="G5697" s="4">
        <v>242500</v>
      </c>
      <c r="H5697" s="4">
        <v>2667500</v>
      </c>
    </row>
    <row r="5698" spans="1:8" ht="15.75">
      <c r="A5698" s="3" t="s">
        <v>19</v>
      </c>
      <c r="B5698" s="2" t="s">
        <v>1372</v>
      </c>
      <c r="C5698" s="2" t="s">
        <v>1371</v>
      </c>
      <c r="D5698" s="2" t="s">
        <v>1352</v>
      </c>
      <c r="E5698" s="4">
        <v>24</v>
      </c>
      <c r="F5698" s="4">
        <v>600000</v>
      </c>
      <c r="G5698" s="4">
        <v>60000</v>
      </c>
      <c r="H5698" s="4">
        <v>660000</v>
      </c>
    </row>
    <row r="5699" spans="1:8" ht="15.75">
      <c r="A5699" s="3" t="s">
        <v>19</v>
      </c>
      <c r="B5699" s="2" t="s">
        <v>1383</v>
      </c>
      <c r="C5699" s="2" t="s">
        <v>1345</v>
      </c>
      <c r="D5699" s="2" t="s">
        <v>1374</v>
      </c>
      <c r="E5699" s="4">
        <v>1</v>
      </c>
      <c r="F5699" s="4">
        <v>12500</v>
      </c>
      <c r="G5699" s="4">
        <v>1250</v>
      </c>
      <c r="H5699" s="4">
        <v>13750</v>
      </c>
    </row>
    <row r="5700" spans="1:8" ht="15.75">
      <c r="A5700" s="3" t="s">
        <v>19</v>
      </c>
      <c r="B5700" s="2" t="s">
        <v>1396</v>
      </c>
      <c r="C5700" s="2" t="s">
        <v>1395</v>
      </c>
      <c r="D5700" s="2" t="s">
        <v>1342</v>
      </c>
      <c r="E5700" s="4">
        <v>4</v>
      </c>
      <c r="F5700" s="4">
        <v>45600</v>
      </c>
      <c r="G5700" s="4">
        <v>4560</v>
      </c>
      <c r="H5700" s="4">
        <v>50160</v>
      </c>
    </row>
    <row r="5701" spans="1:8" ht="15.75">
      <c r="A5701" s="3" t="s">
        <v>19</v>
      </c>
      <c r="B5701" s="2" t="s">
        <v>1398</v>
      </c>
      <c r="C5701" s="2" t="s">
        <v>1397</v>
      </c>
      <c r="D5701" s="2" t="s">
        <v>1359</v>
      </c>
      <c r="E5701" s="4">
        <v>57</v>
      </c>
      <c r="F5701" s="4">
        <v>837900</v>
      </c>
      <c r="G5701" s="4">
        <v>83790</v>
      </c>
      <c r="H5701" s="4">
        <v>921690</v>
      </c>
    </row>
    <row r="5702" spans="1:8" ht="15.75">
      <c r="A5702" s="3" t="s">
        <v>19</v>
      </c>
      <c r="B5702" s="2" t="s">
        <v>1402</v>
      </c>
      <c r="C5702" s="2" t="s">
        <v>1401</v>
      </c>
      <c r="D5702" s="2" t="s">
        <v>433</v>
      </c>
      <c r="E5702" s="4">
        <v>100</v>
      </c>
      <c r="F5702" s="4">
        <v>198900</v>
      </c>
      <c r="G5702" s="4">
        <v>19890</v>
      </c>
      <c r="H5702" s="4">
        <v>218790</v>
      </c>
    </row>
    <row r="5703" spans="1:8" ht="15.75">
      <c r="A5703" s="3" t="s">
        <v>19</v>
      </c>
      <c r="B5703" s="2" t="s">
        <v>1419</v>
      </c>
      <c r="C5703" s="2" t="s">
        <v>1417</v>
      </c>
      <c r="D5703" s="2" t="s">
        <v>73</v>
      </c>
      <c r="E5703" s="4">
        <v>5</v>
      </c>
      <c r="F5703" s="4">
        <v>9500</v>
      </c>
      <c r="G5703" s="4">
        <v>950</v>
      </c>
      <c r="H5703" s="4">
        <v>10450</v>
      </c>
    </row>
    <row r="5704" spans="1:8" ht="15.75">
      <c r="A5704" s="3" t="s">
        <v>19</v>
      </c>
      <c r="B5704" s="2" t="s">
        <v>1422</v>
      </c>
      <c r="C5704" s="2" t="s">
        <v>1417</v>
      </c>
      <c r="D5704" s="2" t="s">
        <v>56</v>
      </c>
      <c r="E5704" s="4">
        <v>2</v>
      </c>
      <c r="F5704" s="4">
        <v>5000</v>
      </c>
      <c r="G5704" s="4">
        <v>500</v>
      </c>
      <c r="H5704" s="4">
        <v>5500</v>
      </c>
    </row>
    <row r="5705" spans="1:8" ht="15.75">
      <c r="A5705" s="3" t="s">
        <v>19</v>
      </c>
      <c r="B5705" s="2" t="s">
        <v>1428</v>
      </c>
      <c r="C5705" s="2" t="s">
        <v>1426</v>
      </c>
      <c r="D5705" s="2" t="s">
        <v>73</v>
      </c>
      <c r="E5705" s="4">
        <v>8</v>
      </c>
      <c r="F5705" s="4">
        <v>15200</v>
      </c>
      <c r="G5705" s="4">
        <v>1520</v>
      </c>
      <c r="H5705" s="4">
        <v>16720</v>
      </c>
    </row>
    <row r="5706" spans="1:8" ht="15.75">
      <c r="A5706" s="3" t="s">
        <v>19</v>
      </c>
      <c r="B5706" s="2" t="s">
        <v>1430</v>
      </c>
      <c r="C5706" s="2" t="s">
        <v>1426</v>
      </c>
      <c r="D5706" s="2" t="s">
        <v>184</v>
      </c>
      <c r="E5706" s="4">
        <v>4</v>
      </c>
      <c r="F5706" s="4">
        <v>7600</v>
      </c>
      <c r="G5706" s="4">
        <v>760</v>
      </c>
      <c r="H5706" s="4">
        <v>8360</v>
      </c>
    </row>
    <row r="5707" spans="1:8" ht="15.75">
      <c r="A5707" s="3" t="s">
        <v>19</v>
      </c>
      <c r="B5707" s="2" t="s">
        <v>1441</v>
      </c>
      <c r="C5707" s="2" t="s">
        <v>1401</v>
      </c>
      <c r="D5707" s="2" t="s">
        <v>325</v>
      </c>
      <c r="E5707" s="4">
        <v>100</v>
      </c>
      <c r="F5707" s="4">
        <v>220000</v>
      </c>
      <c r="G5707" s="4">
        <v>22000</v>
      </c>
      <c r="H5707" s="4">
        <v>242000</v>
      </c>
    </row>
    <row r="5708" spans="1:8" ht="15.75">
      <c r="A5708" s="3" t="s">
        <v>19</v>
      </c>
      <c r="B5708" s="2" t="s">
        <v>1442</v>
      </c>
      <c r="C5708" s="2" t="s">
        <v>223</v>
      </c>
      <c r="D5708" s="2" t="s">
        <v>290</v>
      </c>
      <c r="E5708" s="4">
        <v>1</v>
      </c>
      <c r="F5708" s="4">
        <v>26000</v>
      </c>
      <c r="G5708" s="4">
        <v>2600</v>
      </c>
      <c r="H5708" s="4">
        <v>28600</v>
      </c>
    </row>
    <row r="5709" spans="1:8" ht="15.75">
      <c r="A5709" s="3" t="s">
        <v>19</v>
      </c>
      <c r="B5709" s="2" t="s">
        <v>1447</v>
      </c>
      <c r="C5709" s="2" t="s">
        <v>1401</v>
      </c>
      <c r="D5709" s="2" t="s">
        <v>80</v>
      </c>
      <c r="E5709" s="4">
        <v>13</v>
      </c>
      <c r="F5709" s="4">
        <v>122200</v>
      </c>
      <c r="G5709" s="4">
        <v>12220</v>
      </c>
      <c r="H5709" s="4">
        <v>134420</v>
      </c>
    </row>
    <row r="5710" spans="1:8" ht="15.75">
      <c r="A5710" s="3" t="s">
        <v>19</v>
      </c>
      <c r="B5710" s="2" t="s">
        <v>1448</v>
      </c>
      <c r="C5710" s="2" t="s">
        <v>1443</v>
      </c>
      <c r="D5710" s="2" t="s">
        <v>80</v>
      </c>
      <c r="E5710" s="4">
        <v>2</v>
      </c>
      <c r="F5710" s="4">
        <v>19400</v>
      </c>
      <c r="G5710" s="4">
        <v>1940</v>
      </c>
      <c r="H5710" s="4">
        <v>21340</v>
      </c>
    </row>
    <row r="5711" spans="1:8" ht="15.75">
      <c r="A5711" s="3" t="s">
        <v>19</v>
      </c>
      <c r="B5711" s="2" t="s">
        <v>1449</v>
      </c>
      <c r="C5711" s="2" t="s">
        <v>1412</v>
      </c>
      <c r="D5711" s="2" t="s">
        <v>80</v>
      </c>
      <c r="E5711" s="4">
        <v>24</v>
      </c>
      <c r="F5711" s="4">
        <v>230400</v>
      </c>
      <c r="G5711" s="4">
        <v>23040</v>
      </c>
      <c r="H5711" s="4">
        <v>253440</v>
      </c>
    </row>
    <row r="5712" spans="1:8" ht="15.75">
      <c r="A5712" s="3" t="s">
        <v>19</v>
      </c>
      <c r="B5712" s="2" t="s">
        <v>1453</v>
      </c>
      <c r="C5712" s="2" t="s">
        <v>1452</v>
      </c>
      <c r="D5712" s="2"/>
      <c r="E5712" s="4">
        <v>44</v>
      </c>
      <c r="F5712" s="4">
        <v>57992</v>
      </c>
      <c r="G5712" s="4">
        <v>5798</v>
      </c>
      <c r="H5712" s="4">
        <v>63790</v>
      </c>
    </row>
    <row r="5713" spans="1:8" ht="15.75">
      <c r="A5713" s="3" t="s">
        <v>19</v>
      </c>
      <c r="B5713" s="2" t="s">
        <v>1474</v>
      </c>
      <c r="C5713" s="2" t="s">
        <v>1473</v>
      </c>
      <c r="D5713" s="2" t="s">
        <v>1475</v>
      </c>
      <c r="E5713" s="4">
        <v>24211</v>
      </c>
      <c r="F5713" s="4">
        <v>3752705</v>
      </c>
      <c r="G5713" s="4">
        <v>375269</v>
      </c>
      <c r="H5713" s="4">
        <v>4127974</v>
      </c>
    </row>
    <row r="5714" spans="1:8" ht="15.75">
      <c r="A5714" s="3" t="s">
        <v>19</v>
      </c>
      <c r="B5714" s="2" t="s">
        <v>1479</v>
      </c>
      <c r="C5714" s="2" t="s">
        <v>1478</v>
      </c>
      <c r="D5714" s="2" t="s">
        <v>1480</v>
      </c>
      <c r="E5714" s="4">
        <v>177172</v>
      </c>
      <c r="F5714" s="4">
        <v>29056208</v>
      </c>
      <c r="G5714" s="4">
        <v>2905621</v>
      </c>
      <c r="H5714" s="4">
        <v>31961829</v>
      </c>
    </row>
    <row r="5715" spans="1:8" ht="15.75">
      <c r="A5715" s="3" t="s">
        <v>19</v>
      </c>
      <c r="B5715" s="2" t="s">
        <v>1483</v>
      </c>
      <c r="C5715" s="2" t="s">
        <v>1482</v>
      </c>
      <c r="D5715" s="2" t="s">
        <v>1484</v>
      </c>
      <c r="E5715" s="4">
        <v>100</v>
      </c>
      <c r="F5715" s="4">
        <v>6000</v>
      </c>
      <c r="G5715" s="4">
        <v>600</v>
      </c>
      <c r="H5715" s="4">
        <v>6600</v>
      </c>
    </row>
    <row r="5716" spans="1:8" ht="15.75">
      <c r="A5716" s="3" t="s">
        <v>19</v>
      </c>
      <c r="B5716" s="2" t="s">
        <v>1489</v>
      </c>
      <c r="C5716" s="2" t="s">
        <v>1488</v>
      </c>
      <c r="D5716" s="2" t="s">
        <v>1490</v>
      </c>
      <c r="E5716" s="4">
        <v>1200</v>
      </c>
      <c r="F5716" s="4">
        <v>69900</v>
      </c>
      <c r="G5716" s="4">
        <v>6990</v>
      </c>
      <c r="H5716" s="4">
        <v>76890</v>
      </c>
    </row>
    <row r="5717" spans="1:8" ht="15.75">
      <c r="A5717" s="3" t="s">
        <v>19</v>
      </c>
      <c r="B5717" s="2" t="s">
        <v>1504</v>
      </c>
      <c r="C5717" s="2" t="s">
        <v>1503</v>
      </c>
      <c r="D5717" s="2" t="s">
        <v>1505</v>
      </c>
      <c r="E5717" s="4">
        <v>30000</v>
      </c>
      <c r="F5717" s="4">
        <v>25500000</v>
      </c>
      <c r="G5717" s="4">
        <v>2550000</v>
      </c>
      <c r="H5717" s="4">
        <v>28050000</v>
      </c>
    </row>
    <row r="5718" spans="1:8" ht="15.75">
      <c r="A5718" s="3" t="s">
        <v>19</v>
      </c>
      <c r="B5718" s="2" t="s">
        <v>1516</v>
      </c>
      <c r="C5718" s="2" t="s">
        <v>1515</v>
      </c>
      <c r="D5718" s="2" t="s">
        <v>1517</v>
      </c>
      <c r="E5718" s="4">
        <v>3000</v>
      </c>
      <c r="F5718" s="4">
        <v>2550000</v>
      </c>
      <c r="G5718" s="4">
        <v>255000</v>
      </c>
      <c r="H5718" s="4">
        <v>2805000</v>
      </c>
    </row>
    <row r="5719" spans="1:8" ht="15.75">
      <c r="A5719" s="3" t="s">
        <v>19</v>
      </c>
      <c r="B5719" s="2" t="s">
        <v>1524</v>
      </c>
      <c r="C5719" s="2" t="s">
        <v>1523</v>
      </c>
      <c r="D5719" s="2" t="s">
        <v>1525</v>
      </c>
      <c r="E5719" s="4">
        <v>8</v>
      </c>
      <c r="F5719" s="4">
        <v>25946</v>
      </c>
      <c r="G5719" s="4">
        <v>2594</v>
      </c>
      <c r="H5719" s="4">
        <v>28540</v>
      </c>
    </row>
    <row r="5720" spans="1:8" ht="15.75">
      <c r="A5720" s="3" t="s">
        <v>19</v>
      </c>
      <c r="B5720" s="2" t="s">
        <v>1527</v>
      </c>
      <c r="C5720" s="2" t="s">
        <v>1526</v>
      </c>
      <c r="D5720" s="2"/>
      <c r="E5720" s="4">
        <v>3</v>
      </c>
      <c r="F5720" s="4">
        <v>70000</v>
      </c>
      <c r="G5720" s="4">
        <v>7000</v>
      </c>
      <c r="H5720" s="4">
        <v>77000</v>
      </c>
    </row>
    <row r="5721" spans="1:8" ht="15.75">
      <c r="A5721" s="3" t="s">
        <v>19</v>
      </c>
      <c r="B5721" s="2" t="s">
        <v>1529</v>
      </c>
      <c r="C5721" s="2" t="s">
        <v>1528</v>
      </c>
      <c r="D5721" s="2" t="s">
        <v>1530</v>
      </c>
      <c r="E5721" s="4">
        <v>27607</v>
      </c>
      <c r="F5721" s="4">
        <v>73896830</v>
      </c>
      <c r="G5721" s="4">
        <v>7389683</v>
      </c>
      <c r="H5721" s="4">
        <v>81286513</v>
      </c>
    </row>
    <row r="5722" spans="1:8" ht="15.75">
      <c r="A5722" s="3" t="s">
        <v>19</v>
      </c>
      <c r="B5722" s="2" t="s">
        <v>1532</v>
      </c>
      <c r="C5722" s="2" t="s">
        <v>1531</v>
      </c>
      <c r="D5722" s="2" t="s">
        <v>1533</v>
      </c>
      <c r="E5722" s="4">
        <v>481</v>
      </c>
      <c r="F5722" s="4">
        <v>66023000</v>
      </c>
      <c r="G5722" s="4">
        <v>6602300</v>
      </c>
      <c r="H5722" s="4">
        <v>72625300</v>
      </c>
    </row>
    <row r="5723" spans="1:8" ht="15.75">
      <c r="A5723" s="3" t="s">
        <v>19</v>
      </c>
      <c r="B5723" s="2" t="s">
        <v>1535</v>
      </c>
      <c r="C5723" s="2" t="s">
        <v>1534</v>
      </c>
      <c r="D5723" s="2" t="s">
        <v>1536</v>
      </c>
      <c r="E5723" s="4">
        <v>3000</v>
      </c>
      <c r="F5723" s="4">
        <v>8700000</v>
      </c>
      <c r="G5723" s="4">
        <v>870000</v>
      </c>
      <c r="H5723" s="4">
        <v>9570000</v>
      </c>
    </row>
    <row r="5724" spans="1:8" ht="15.75">
      <c r="A5724" s="3" t="s">
        <v>19</v>
      </c>
      <c r="B5724" s="2" t="s">
        <v>1541</v>
      </c>
      <c r="C5724" s="2" t="s">
        <v>1540</v>
      </c>
      <c r="D5724" s="2" t="s">
        <v>1542</v>
      </c>
      <c r="E5724" s="4">
        <v>300</v>
      </c>
      <c r="F5724" s="4">
        <v>3300000</v>
      </c>
      <c r="G5724" s="4">
        <v>330000</v>
      </c>
      <c r="H5724" s="4">
        <v>3630000</v>
      </c>
    </row>
    <row r="5725" spans="1:8" ht="15.75">
      <c r="A5725" s="3" t="s">
        <v>19</v>
      </c>
      <c r="B5725" s="2" t="s">
        <v>1555</v>
      </c>
      <c r="C5725" s="2" t="s">
        <v>1554</v>
      </c>
      <c r="D5725" s="2" t="s">
        <v>1556</v>
      </c>
      <c r="E5725" s="4">
        <v>200</v>
      </c>
      <c r="F5725" s="4">
        <v>280000</v>
      </c>
      <c r="G5725" s="4">
        <v>28000</v>
      </c>
      <c r="H5725" s="4">
        <v>308000</v>
      </c>
    </row>
    <row r="5726" spans="1:8" ht="15.75">
      <c r="A5726" s="3" t="s">
        <v>19</v>
      </c>
      <c r="B5726" s="2" t="s">
        <v>1567</v>
      </c>
      <c r="C5726" s="2" t="s">
        <v>1566</v>
      </c>
      <c r="D5726" s="2" t="s">
        <v>1568</v>
      </c>
      <c r="E5726" s="4">
        <v>12000</v>
      </c>
      <c r="F5726" s="4">
        <v>288000</v>
      </c>
      <c r="G5726" s="4">
        <v>28800</v>
      </c>
      <c r="H5726" s="4">
        <v>316800</v>
      </c>
    </row>
    <row r="5727" spans="1:8" ht="15.75">
      <c r="A5727" s="3" t="s">
        <v>19</v>
      </c>
      <c r="B5727" s="2" t="s">
        <v>1573</v>
      </c>
      <c r="C5727" s="2" t="s">
        <v>1572</v>
      </c>
      <c r="D5727" s="2" t="s">
        <v>1571</v>
      </c>
      <c r="E5727" s="4">
        <v>84400</v>
      </c>
      <c r="F5727" s="4">
        <v>4181300</v>
      </c>
      <c r="G5727" s="4">
        <v>418130</v>
      </c>
      <c r="H5727" s="4">
        <v>4599430</v>
      </c>
    </row>
    <row r="5728" spans="1:8" ht="15.75">
      <c r="A5728" s="3" t="s">
        <v>19</v>
      </c>
      <c r="B5728" s="2" t="s">
        <v>1577</v>
      </c>
      <c r="C5728" s="2" t="s">
        <v>1576</v>
      </c>
      <c r="D5728" s="2" t="s">
        <v>1578</v>
      </c>
      <c r="E5728" s="4">
        <v>500</v>
      </c>
      <c r="F5728" s="4">
        <v>40000</v>
      </c>
      <c r="G5728" s="4">
        <v>4000</v>
      </c>
      <c r="H5728" s="4">
        <v>44000</v>
      </c>
    </row>
    <row r="5729" spans="1:8" ht="15.75">
      <c r="A5729" s="3" t="s">
        <v>19</v>
      </c>
      <c r="B5729" s="2" t="s">
        <v>1580</v>
      </c>
      <c r="C5729" s="2" t="s">
        <v>1572</v>
      </c>
      <c r="D5729" s="2" t="s">
        <v>1578</v>
      </c>
      <c r="E5729" s="4">
        <v>6000</v>
      </c>
      <c r="F5729" s="4">
        <v>293536</v>
      </c>
      <c r="G5729" s="4">
        <v>29353</v>
      </c>
      <c r="H5729" s="4">
        <v>322889</v>
      </c>
    </row>
    <row r="5730" spans="1:8" ht="15.75">
      <c r="A5730" s="3" t="s">
        <v>19</v>
      </c>
      <c r="B5730" s="2" t="s">
        <v>1581</v>
      </c>
      <c r="C5730" s="2" t="s">
        <v>1572</v>
      </c>
      <c r="D5730" s="2" t="s">
        <v>1582</v>
      </c>
      <c r="E5730" s="4">
        <v>4000</v>
      </c>
      <c r="F5730" s="4">
        <v>200000</v>
      </c>
      <c r="G5730" s="4">
        <v>20000</v>
      </c>
      <c r="H5730" s="4">
        <v>220000</v>
      </c>
    </row>
    <row r="5731" spans="1:8" ht="15.75">
      <c r="A5731" s="3" t="s">
        <v>19</v>
      </c>
      <c r="B5731" s="2" t="s">
        <v>1586</v>
      </c>
      <c r="C5731" s="2" t="s">
        <v>1572</v>
      </c>
      <c r="D5731" s="2" t="s">
        <v>1587</v>
      </c>
      <c r="E5731" s="4">
        <v>6500</v>
      </c>
      <c r="F5731" s="4">
        <v>343200</v>
      </c>
      <c r="G5731" s="4">
        <v>34320</v>
      </c>
      <c r="H5731" s="4">
        <v>377520</v>
      </c>
    </row>
    <row r="5732" spans="1:8" ht="15.75">
      <c r="A5732" s="3" t="s">
        <v>19</v>
      </c>
      <c r="B5732" s="2" t="s">
        <v>1592</v>
      </c>
      <c r="C5732" s="2" t="s">
        <v>1591</v>
      </c>
      <c r="D5732" s="2" t="s">
        <v>1593</v>
      </c>
      <c r="E5732" s="4">
        <v>1</v>
      </c>
      <c r="F5732" s="4">
        <v>120000</v>
      </c>
      <c r="G5732" s="4">
        <v>12000</v>
      </c>
      <c r="H5732" s="4">
        <v>132000</v>
      </c>
    </row>
    <row r="5733" spans="1:8" ht="15.75">
      <c r="A5733" s="3" t="s">
        <v>19</v>
      </c>
      <c r="B5733" s="2" t="s">
        <v>1595</v>
      </c>
      <c r="C5733" s="2" t="s">
        <v>1594</v>
      </c>
      <c r="D5733" s="2" t="s">
        <v>1596</v>
      </c>
      <c r="E5733" s="4">
        <v>1</v>
      </c>
      <c r="F5733" s="4">
        <v>119091</v>
      </c>
      <c r="G5733" s="4">
        <v>11909</v>
      </c>
      <c r="H5733" s="4">
        <v>131000</v>
      </c>
    </row>
    <row r="5734" spans="1:8" ht="15.75">
      <c r="A5734" s="3" t="s">
        <v>19</v>
      </c>
      <c r="B5734" s="2" t="s">
        <v>1598</v>
      </c>
      <c r="C5734" s="2" t="s">
        <v>1597</v>
      </c>
      <c r="D5734" s="2" t="s">
        <v>1599</v>
      </c>
      <c r="E5734" s="4">
        <v>10</v>
      </c>
      <c r="F5734" s="4">
        <v>606000</v>
      </c>
      <c r="G5734" s="4">
        <v>60600</v>
      </c>
      <c r="H5734" s="4">
        <v>666600</v>
      </c>
    </row>
    <row r="5735" spans="1:8" ht="15.75">
      <c r="A5735" s="3" t="s">
        <v>19</v>
      </c>
      <c r="B5735" s="2" t="s">
        <v>1617</v>
      </c>
      <c r="C5735" s="2" t="s">
        <v>1616</v>
      </c>
      <c r="D5735" s="2" t="s">
        <v>1618</v>
      </c>
      <c r="E5735" s="4">
        <v>2</v>
      </c>
      <c r="F5735" s="4">
        <v>192818</v>
      </c>
      <c r="G5735" s="4">
        <v>19280</v>
      </c>
      <c r="H5735" s="4">
        <v>212098</v>
      </c>
    </row>
    <row r="5736" spans="1:8" ht="15.75">
      <c r="A5736" s="3" t="s">
        <v>19</v>
      </c>
      <c r="B5736" s="2" t="s">
        <v>1620</v>
      </c>
      <c r="C5736" s="2" t="s">
        <v>1619</v>
      </c>
      <c r="D5736" s="2" t="s">
        <v>1621</v>
      </c>
      <c r="E5736" s="4">
        <v>25</v>
      </c>
      <c r="F5736" s="4">
        <v>1727500</v>
      </c>
      <c r="G5736" s="4">
        <v>172750</v>
      </c>
      <c r="H5736" s="4">
        <v>1900250</v>
      </c>
    </row>
    <row r="5737" spans="1:8" ht="15.75">
      <c r="A5737" s="3" t="s">
        <v>19</v>
      </c>
      <c r="B5737" s="2" t="s">
        <v>1623</v>
      </c>
      <c r="C5737" s="2" t="s">
        <v>1622</v>
      </c>
      <c r="D5737" s="2" t="s">
        <v>1624</v>
      </c>
      <c r="E5737" s="4">
        <v>3</v>
      </c>
      <c r="F5737" s="4">
        <v>120000</v>
      </c>
      <c r="G5737" s="4">
        <v>12000</v>
      </c>
      <c r="H5737" s="4">
        <v>132000</v>
      </c>
    </row>
    <row r="5738" spans="1:8" ht="15.75">
      <c r="A5738" s="3" t="s">
        <v>19</v>
      </c>
      <c r="B5738" s="2" t="s">
        <v>1626</v>
      </c>
      <c r="C5738" s="2" t="s">
        <v>1625</v>
      </c>
      <c r="D5738" s="2" t="s">
        <v>1627</v>
      </c>
      <c r="E5738" s="4">
        <v>1</v>
      </c>
      <c r="F5738" s="4">
        <v>180000</v>
      </c>
      <c r="G5738" s="4">
        <v>18000</v>
      </c>
      <c r="H5738" s="4">
        <v>198000</v>
      </c>
    </row>
    <row r="5739" spans="1:8" ht="15.75">
      <c r="A5739" s="3" t="s">
        <v>19</v>
      </c>
      <c r="B5739" s="2" t="s">
        <v>1629</v>
      </c>
      <c r="C5739" s="2" t="s">
        <v>1628</v>
      </c>
      <c r="D5739" s="2" t="s">
        <v>1630</v>
      </c>
      <c r="E5739" s="4">
        <v>1</v>
      </c>
      <c r="F5739" s="4">
        <v>31000</v>
      </c>
      <c r="G5739" s="4">
        <v>3100</v>
      </c>
      <c r="H5739" s="4">
        <v>34100</v>
      </c>
    </row>
    <row r="5740" spans="1:8" ht="15.75">
      <c r="A5740" s="3" t="s">
        <v>19</v>
      </c>
      <c r="B5740" s="2" t="s">
        <v>1631</v>
      </c>
      <c r="C5740" s="2" t="s">
        <v>1628</v>
      </c>
      <c r="D5740" s="2" t="s">
        <v>1632</v>
      </c>
      <c r="E5740" s="4">
        <v>7</v>
      </c>
      <c r="F5740" s="4">
        <v>231000</v>
      </c>
      <c r="G5740" s="4">
        <v>23100</v>
      </c>
      <c r="H5740" s="4">
        <v>254100</v>
      </c>
    </row>
    <row r="5741" spans="1:8" ht="15.75">
      <c r="A5741" s="3" t="s">
        <v>19</v>
      </c>
      <c r="B5741" s="2" t="s">
        <v>1637</v>
      </c>
      <c r="C5741" s="2" t="s">
        <v>1628</v>
      </c>
      <c r="D5741" s="2" t="s">
        <v>1638</v>
      </c>
      <c r="E5741" s="4">
        <v>7</v>
      </c>
      <c r="F5741" s="4">
        <v>231000</v>
      </c>
      <c r="G5741" s="4">
        <v>23100</v>
      </c>
      <c r="H5741" s="4">
        <v>254100</v>
      </c>
    </row>
    <row r="5742" spans="1:8" ht="15.75">
      <c r="A5742" s="3" t="s">
        <v>19</v>
      </c>
      <c r="B5742" s="2" t="s">
        <v>1645</v>
      </c>
      <c r="C5742" s="2" t="s">
        <v>1644</v>
      </c>
      <c r="D5742" s="2" t="s">
        <v>1646</v>
      </c>
      <c r="E5742" s="4">
        <v>18</v>
      </c>
      <c r="F5742" s="4">
        <v>26460</v>
      </c>
      <c r="G5742" s="4">
        <v>2646</v>
      </c>
      <c r="H5742" s="4">
        <v>29106</v>
      </c>
    </row>
    <row r="5743" spans="1:8" ht="15.75">
      <c r="A5743" s="3" t="s">
        <v>19</v>
      </c>
      <c r="B5743" s="2" t="s">
        <v>1651</v>
      </c>
      <c r="C5743" s="2" t="s">
        <v>1650</v>
      </c>
      <c r="D5743" s="2" t="s">
        <v>1652</v>
      </c>
      <c r="E5743" s="4">
        <v>1</v>
      </c>
      <c r="F5743" s="4">
        <v>61091</v>
      </c>
      <c r="G5743" s="4">
        <v>6109</v>
      </c>
      <c r="H5743" s="4">
        <v>67200</v>
      </c>
    </row>
    <row r="5744" spans="1:8" ht="15.75">
      <c r="A5744" s="3" t="s">
        <v>19</v>
      </c>
      <c r="B5744" s="2" t="s">
        <v>1684</v>
      </c>
      <c r="C5744" s="2" t="s">
        <v>1683</v>
      </c>
      <c r="D5744" s="2" t="s">
        <v>1685</v>
      </c>
      <c r="E5744" s="4">
        <v>15</v>
      </c>
      <c r="F5744" s="4">
        <v>577500</v>
      </c>
      <c r="G5744" s="4">
        <v>57750</v>
      </c>
      <c r="H5744" s="4">
        <v>635250</v>
      </c>
    </row>
    <row r="5745" spans="1:8" ht="15.75">
      <c r="A5745" s="3" t="s">
        <v>19</v>
      </c>
      <c r="B5745" s="2" t="s">
        <v>1686</v>
      </c>
      <c r="C5745" s="2" t="s">
        <v>1641</v>
      </c>
      <c r="D5745" s="2" t="s">
        <v>1687</v>
      </c>
      <c r="E5745" s="4">
        <v>100</v>
      </c>
      <c r="F5745" s="4">
        <v>160000</v>
      </c>
      <c r="G5745" s="4">
        <v>16000</v>
      </c>
      <c r="H5745" s="4">
        <v>176000</v>
      </c>
    </row>
    <row r="5746" spans="1:8" ht="15.75">
      <c r="A5746" s="3" t="s">
        <v>19</v>
      </c>
      <c r="B5746" s="2" t="s">
        <v>1689</v>
      </c>
      <c r="C5746" s="2" t="s">
        <v>1688</v>
      </c>
      <c r="D5746" s="2" t="s">
        <v>1690</v>
      </c>
      <c r="E5746" s="4">
        <v>4</v>
      </c>
      <c r="F5746" s="4">
        <v>720000</v>
      </c>
      <c r="G5746" s="4">
        <v>72000</v>
      </c>
      <c r="H5746" s="4">
        <v>792000</v>
      </c>
    </row>
    <row r="5747" spans="1:8" ht="15.75">
      <c r="A5747" s="3" t="s">
        <v>19</v>
      </c>
      <c r="B5747" s="2" t="s">
        <v>1691</v>
      </c>
      <c r="C5747" s="2" t="s">
        <v>1628</v>
      </c>
      <c r="D5747" s="2" t="s">
        <v>1692</v>
      </c>
      <c r="E5747" s="4">
        <v>1</v>
      </c>
      <c r="F5747" s="4"/>
      <c r="G5747" s="4"/>
      <c r="H5747" s="4"/>
    </row>
    <row r="5748" spans="1:8" ht="15.75">
      <c r="A5748" s="3" t="s">
        <v>19</v>
      </c>
      <c r="B5748" s="2" t="s">
        <v>1697</v>
      </c>
      <c r="C5748" s="2" t="s">
        <v>1696</v>
      </c>
      <c r="D5748" s="2"/>
      <c r="E5748" s="4">
        <v>10</v>
      </c>
      <c r="F5748" s="4">
        <v>11000</v>
      </c>
      <c r="G5748" s="4">
        <v>1100</v>
      </c>
      <c r="H5748" s="4">
        <v>12100</v>
      </c>
    </row>
    <row r="5749" spans="1:8" ht="15.75">
      <c r="A5749" s="3" t="s">
        <v>19</v>
      </c>
      <c r="B5749" s="2" t="s">
        <v>1703</v>
      </c>
      <c r="C5749" s="2" t="s">
        <v>1702</v>
      </c>
      <c r="D5749" s="2" t="s">
        <v>1704</v>
      </c>
      <c r="E5749" s="4">
        <v>17700</v>
      </c>
      <c r="F5749" s="4">
        <v>6502500</v>
      </c>
      <c r="G5749" s="4">
        <v>650250</v>
      </c>
      <c r="H5749" s="4">
        <v>7152750</v>
      </c>
    </row>
    <row r="5750" spans="1:8" ht="15.75">
      <c r="A5750" s="3" t="s">
        <v>19</v>
      </c>
      <c r="B5750" s="2" t="s">
        <v>1706</v>
      </c>
      <c r="C5750" s="2" t="s">
        <v>1705</v>
      </c>
      <c r="D5750" s="2" t="s">
        <v>1707</v>
      </c>
      <c r="E5750" s="4">
        <v>10</v>
      </c>
      <c r="F5750" s="4">
        <v>9000</v>
      </c>
      <c r="G5750" s="4">
        <v>900</v>
      </c>
      <c r="H5750" s="4">
        <v>9900</v>
      </c>
    </row>
    <row r="5751" spans="1:8" ht="15.75">
      <c r="A5751" s="3" t="s">
        <v>19</v>
      </c>
      <c r="B5751" s="2" t="s">
        <v>1720</v>
      </c>
      <c r="C5751" s="2" t="s">
        <v>1628</v>
      </c>
      <c r="D5751" s="2" t="s">
        <v>1721</v>
      </c>
      <c r="E5751" s="4">
        <v>5</v>
      </c>
      <c r="F5751" s="4">
        <v>165000</v>
      </c>
      <c r="G5751" s="4">
        <v>16500</v>
      </c>
      <c r="H5751" s="4">
        <v>181500</v>
      </c>
    </row>
    <row r="5752" spans="1:8" ht="15.75">
      <c r="A5752" s="3" t="s">
        <v>19</v>
      </c>
      <c r="B5752" s="2" t="s">
        <v>1729</v>
      </c>
      <c r="C5752" s="2" t="s">
        <v>1728</v>
      </c>
      <c r="D5752" s="2" t="s">
        <v>1730</v>
      </c>
      <c r="E5752" s="4">
        <v>165100</v>
      </c>
      <c r="F5752" s="4">
        <v>7484000</v>
      </c>
      <c r="G5752" s="4">
        <v>748400</v>
      </c>
      <c r="H5752" s="4">
        <v>8232400</v>
      </c>
    </row>
    <row r="5753" spans="1:8" ht="15.75">
      <c r="A5753" s="3" t="s">
        <v>19</v>
      </c>
      <c r="B5753" s="2" t="s">
        <v>1742</v>
      </c>
      <c r="C5753" s="2" t="s">
        <v>1731</v>
      </c>
      <c r="D5753" s="2" t="s">
        <v>1743</v>
      </c>
      <c r="E5753" s="4">
        <v>1000</v>
      </c>
      <c r="F5753" s="4">
        <v>60000</v>
      </c>
      <c r="G5753" s="4">
        <v>6000</v>
      </c>
      <c r="H5753" s="4">
        <v>66000</v>
      </c>
    </row>
    <row r="5754" spans="1:8" ht="15.75">
      <c r="A5754" s="3" t="s">
        <v>19</v>
      </c>
      <c r="B5754" s="2" t="s">
        <v>1744</v>
      </c>
      <c r="C5754" s="2" t="s">
        <v>1731</v>
      </c>
      <c r="D5754" s="2" t="s">
        <v>1745</v>
      </c>
      <c r="E5754" s="4">
        <v>302500</v>
      </c>
      <c r="F5754" s="4">
        <v>18150000</v>
      </c>
      <c r="G5754" s="4">
        <v>1815000</v>
      </c>
      <c r="H5754" s="4">
        <v>19965000</v>
      </c>
    </row>
    <row r="5755" spans="1:8" ht="15.75">
      <c r="A5755" s="3" t="s">
        <v>19</v>
      </c>
      <c r="B5755" s="2" t="s">
        <v>1755</v>
      </c>
      <c r="C5755" s="2" t="s">
        <v>1754</v>
      </c>
      <c r="D5755" s="2" t="s">
        <v>1756</v>
      </c>
      <c r="E5755" s="4">
        <v>3</v>
      </c>
      <c r="F5755" s="4">
        <v>30000</v>
      </c>
      <c r="G5755" s="4">
        <v>3000</v>
      </c>
      <c r="H5755" s="4">
        <v>33000</v>
      </c>
    </row>
    <row r="5756" spans="1:8" ht="15.75">
      <c r="A5756" s="3" t="s">
        <v>19</v>
      </c>
      <c r="B5756" s="2" t="s">
        <v>1782</v>
      </c>
      <c r="C5756" s="2" t="s">
        <v>1781</v>
      </c>
      <c r="D5756" s="2" t="s">
        <v>1783</v>
      </c>
      <c r="E5756" s="4">
        <v>1</v>
      </c>
      <c r="F5756" s="4">
        <v>328000</v>
      </c>
      <c r="G5756" s="4">
        <v>32800</v>
      </c>
      <c r="H5756" s="4">
        <v>360800</v>
      </c>
    </row>
    <row r="5757" spans="1:8" ht="15.75">
      <c r="A5757" s="3" t="s">
        <v>19</v>
      </c>
      <c r="B5757" s="2" t="s">
        <v>1794</v>
      </c>
      <c r="C5757" s="2" t="s">
        <v>1793</v>
      </c>
      <c r="D5757" s="2" t="s">
        <v>1795</v>
      </c>
      <c r="E5757" s="4">
        <v>1</v>
      </c>
      <c r="F5757" s="4">
        <v>998000</v>
      </c>
      <c r="G5757" s="4">
        <v>99800</v>
      </c>
      <c r="H5757" s="4">
        <v>1097800</v>
      </c>
    </row>
    <row r="5758" spans="1:8" ht="15.75">
      <c r="A5758" s="3" t="s">
        <v>19</v>
      </c>
      <c r="B5758" s="2" t="s">
        <v>1802</v>
      </c>
      <c r="C5758" s="2" t="s">
        <v>1801</v>
      </c>
      <c r="D5758" s="2" t="s">
        <v>1803</v>
      </c>
      <c r="E5758" s="4">
        <v>404</v>
      </c>
      <c r="F5758" s="4">
        <v>8061950</v>
      </c>
      <c r="G5758" s="4">
        <v>806195</v>
      </c>
      <c r="H5758" s="4">
        <v>8868145</v>
      </c>
    </row>
    <row r="5759" spans="1:8" ht="15.75">
      <c r="A5759" s="3" t="s">
        <v>19</v>
      </c>
      <c r="B5759" s="2" t="s">
        <v>1805</v>
      </c>
      <c r="C5759" s="2" t="s">
        <v>1804</v>
      </c>
      <c r="D5759" s="2" t="s">
        <v>1806</v>
      </c>
      <c r="E5759" s="4">
        <v>71</v>
      </c>
      <c r="F5759" s="4">
        <v>6775250</v>
      </c>
      <c r="G5759" s="4">
        <v>677525</v>
      </c>
      <c r="H5759" s="4">
        <v>7452775</v>
      </c>
    </row>
    <row r="5760" spans="1:8" ht="15.75">
      <c r="A5760" s="3" t="s">
        <v>19</v>
      </c>
      <c r="B5760" s="2" t="s">
        <v>1808</v>
      </c>
      <c r="C5760" s="2" t="s">
        <v>1807</v>
      </c>
      <c r="D5760" s="2" t="s">
        <v>1809</v>
      </c>
      <c r="E5760" s="4">
        <v>1</v>
      </c>
      <c r="F5760" s="4">
        <v>28000</v>
      </c>
      <c r="G5760" s="4">
        <v>2800</v>
      </c>
      <c r="H5760" s="4">
        <v>30800</v>
      </c>
    </row>
    <row r="5761" spans="1:8" ht="15.75">
      <c r="A5761" s="3" t="s">
        <v>19</v>
      </c>
      <c r="B5761" s="2" t="s">
        <v>1811</v>
      </c>
      <c r="C5761" s="2" t="s">
        <v>1810</v>
      </c>
      <c r="D5761" s="2" t="s">
        <v>1812</v>
      </c>
      <c r="E5761" s="4">
        <v>12</v>
      </c>
      <c r="F5761" s="4">
        <v>608040</v>
      </c>
      <c r="G5761" s="4">
        <v>60804</v>
      </c>
      <c r="H5761" s="4">
        <v>668844</v>
      </c>
    </row>
    <row r="5762" spans="1:8" ht="15.75">
      <c r="A5762" s="3" t="s">
        <v>19</v>
      </c>
      <c r="B5762" s="2" t="s">
        <v>1814</v>
      </c>
      <c r="C5762" s="2" t="s">
        <v>1813</v>
      </c>
      <c r="D5762" s="2" t="s">
        <v>1815</v>
      </c>
      <c r="E5762" s="4">
        <v>6</v>
      </c>
      <c r="F5762" s="4">
        <v>204000</v>
      </c>
      <c r="G5762" s="4">
        <v>20400</v>
      </c>
      <c r="H5762" s="4">
        <v>224400</v>
      </c>
    </row>
    <row r="5763" spans="1:8" ht="15.75">
      <c r="A5763" s="3" t="s">
        <v>19</v>
      </c>
      <c r="B5763" s="2" t="s">
        <v>1823</v>
      </c>
      <c r="C5763" s="2" t="s">
        <v>1822</v>
      </c>
      <c r="D5763" s="2" t="s">
        <v>1824</v>
      </c>
      <c r="E5763" s="4">
        <v>22</v>
      </c>
      <c r="F5763" s="4">
        <v>1365180</v>
      </c>
      <c r="G5763" s="4">
        <v>136518</v>
      </c>
      <c r="H5763" s="4">
        <v>1501698</v>
      </c>
    </row>
    <row r="5764" spans="1:8" ht="15.75">
      <c r="A5764" s="3" t="s">
        <v>19</v>
      </c>
      <c r="B5764" s="2" t="s">
        <v>1826</v>
      </c>
      <c r="C5764" s="2" t="s">
        <v>1825</v>
      </c>
      <c r="D5764" s="2" t="s">
        <v>1827</v>
      </c>
      <c r="E5764" s="4">
        <v>56</v>
      </c>
      <c r="F5764" s="4">
        <v>911600</v>
      </c>
      <c r="G5764" s="4">
        <v>91160</v>
      </c>
      <c r="H5764" s="4">
        <v>1002760</v>
      </c>
    </row>
    <row r="5765" spans="1:8" ht="15.75">
      <c r="A5765" s="3" t="s">
        <v>19</v>
      </c>
      <c r="B5765" s="2" t="s">
        <v>1829</v>
      </c>
      <c r="C5765" s="2" t="s">
        <v>1828</v>
      </c>
      <c r="D5765" s="2" t="s">
        <v>1830</v>
      </c>
      <c r="E5765" s="4">
        <v>65</v>
      </c>
      <c r="F5765" s="4">
        <v>851720</v>
      </c>
      <c r="G5765" s="4">
        <v>85172</v>
      </c>
      <c r="H5765" s="4">
        <v>936892</v>
      </c>
    </row>
    <row r="5766" spans="1:8" ht="15.75">
      <c r="A5766" s="3" t="s">
        <v>19</v>
      </c>
      <c r="B5766" s="2" t="s">
        <v>1832</v>
      </c>
      <c r="C5766" s="2" t="s">
        <v>1831</v>
      </c>
      <c r="D5766" s="2" t="s">
        <v>1833</v>
      </c>
      <c r="E5766" s="4">
        <v>71</v>
      </c>
      <c r="F5766" s="4">
        <v>1315070</v>
      </c>
      <c r="G5766" s="4">
        <v>131507</v>
      </c>
      <c r="H5766" s="4">
        <v>1446577</v>
      </c>
    </row>
    <row r="5767" spans="1:8" ht="15.75">
      <c r="A5767" s="3" t="s">
        <v>19</v>
      </c>
      <c r="B5767" s="2" t="s">
        <v>1835</v>
      </c>
      <c r="C5767" s="2" t="s">
        <v>1834</v>
      </c>
      <c r="D5767" s="2" t="s">
        <v>1836</v>
      </c>
      <c r="E5767" s="4">
        <v>120</v>
      </c>
      <c r="F5767" s="4">
        <v>5102560</v>
      </c>
      <c r="G5767" s="4">
        <v>510256</v>
      </c>
      <c r="H5767" s="4">
        <v>5612816</v>
      </c>
    </row>
    <row r="5768" spans="1:8" ht="15.75">
      <c r="A5768" s="3" t="s">
        <v>19</v>
      </c>
      <c r="B5768" s="2" t="s">
        <v>1841</v>
      </c>
      <c r="C5768" s="2" t="s">
        <v>1840</v>
      </c>
      <c r="D5768" s="2" t="s">
        <v>1842</v>
      </c>
      <c r="E5768" s="4">
        <v>52</v>
      </c>
      <c r="F5768" s="4">
        <v>3712480</v>
      </c>
      <c r="G5768" s="4">
        <v>371248</v>
      </c>
      <c r="H5768" s="4">
        <v>4083728</v>
      </c>
    </row>
    <row r="5769" spans="1:8" ht="15.75">
      <c r="A5769" s="3" t="s">
        <v>19</v>
      </c>
      <c r="B5769" s="2" t="s">
        <v>1844</v>
      </c>
      <c r="C5769" s="2" t="s">
        <v>1843</v>
      </c>
      <c r="D5769" s="2" t="s">
        <v>1845</v>
      </c>
      <c r="E5769" s="4">
        <v>28</v>
      </c>
      <c r="F5769" s="4">
        <v>473770</v>
      </c>
      <c r="G5769" s="4">
        <v>47377</v>
      </c>
      <c r="H5769" s="4">
        <v>521147</v>
      </c>
    </row>
    <row r="5770" spans="1:8" ht="15.75">
      <c r="A5770" s="3" t="s">
        <v>19</v>
      </c>
      <c r="B5770" s="2" t="s">
        <v>1847</v>
      </c>
      <c r="C5770" s="2" t="s">
        <v>1846</v>
      </c>
      <c r="D5770" s="2" t="s">
        <v>1848</v>
      </c>
      <c r="E5770" s="4">
        <v>71</v>
      </c>
      <c r="F5770" s="4">
        <v>5343740</v>
      </c>
      <c r="G5770" s="4">
        <v>534374</v>
      </c>
      <c r="H5770" s="4">
        <v>5878114</v>
      </c>
    </row>
    <row r="5771" spans="1:8" ht="15.75">
      <c r="A5771" s="3" t="s">
        <v>19</v>
      </c>
      <c r="B5771" s="2" t="s">
        <v>1850</v>
      </c>
      <c r="C5771" s="2" t="s">
        <v>1849</v>
      </c>
      <c r="D5771" s="2" t="s">
        <v>1851</v>
      </c>
      <c r="E5771" s="4">
        <v>4</v>
      </c>
      <c r="F5771" s="4">
        <v>660000</v>
      </c>
      <c r="G5771" s="4">
        <v>66000</v>
      </c>
      <c r="H5771" s="4">
        <v>726000</v>
      </c>
    </row>
    <row r="5772" spans="1:8" ht="15.75">
      <c r="A5772" s="3" t="s">
        <v>19</v>
      </c>
      <c r="B5772" s="2" t="s">
        <v>1853</v>
      </c>
      <c r="C5772" s="2" t="s">
        <v>1852</v>
      </c>
      <c r="D5772" s="2" t="s">
        <v>1854</v>
      </c>
      <c r="E5772" s="4">
        <v>8</v>
      </c>
      <c r="F5772" s="4">
        <v>520000</v>
      </c>
      <c r="G5772" s="4">
        <v>52000</v>
      </c>
      <c r="H5772" s="4">
        <v>572000</v>
      </c>
    </row>
    <row r="5773" spans="1:8" ht="15.75">
      <c r="A5773" s="3" t="s">
        <v>19</v>
      </c>
      <c r="B5773" s="2" t="s">
        <v>1859</v>
      </c>
      <c r="C5773" s="2" t="s">
        <v>1858</v>
      </c>
      <c r="D5773" s="2" t="s">
        <v>1860</v>
      </c>
      <c r="E5773" s="4">
        <v>102</v>
      </c>
      <c r="F5773" s="4">
        <v>3916600</v>
      </c>
      <c r="G5773" s="4">
        <v>391660</v>
      </c>
      <c r="H5773" s="4">
        <v>4308260</v>
      </c>
    </row>
    <row r="5774" spans="1:8" ht="15.75">
      <c r="A5774" s="3" t="s">
        <v>19</v>
      </c>
      <c r="B5774" s="2" t="s">
        <v>1865</v>
      </c>
      <c r="C5774" s="2" t="s">
        <v>1864</v>
      </c>
      <c r="D5774" s="2" t="s">
        <v>1866</v>
      </c>
      <c r="E5774" s="4">
        <v>60</v>
      </c>
      <c r="F5774" s="4">
        <v>798240</v>
      </c>
      <c r="G5774" s="4">
        <v>79824</v>
      </c>
      <c r="H5774" s="4">
        <v>878064</v>
      </c>
    </row>
    <row r="5775" spans="1:8" ht="15.75">
      <c r="A5775" s="3" t="s">
        <v>19</v>
      </c>
      <c r="B5775" s="2" t="s">
        <v>1868</v>
      </c>
      <c r="C5775" s="2" t="s">
        <v>1867</v>
      </c>
      <c r="D5775" s="2" t="s">
        <v>1869</v>
      </c>
      <c r="E5775" s="4">
        <v>15</v>
      </c>
      <c r="F5775" s="4">
        <v>120000</v>
      </c>
      <c r="G5775" s="4">
        <v>12000</v>
      </c>
      <c r="H5775" s="4">
        <v>132000</v>
      </c>
    </row>
    <row r="5776" spans="1:8" ht="15.75">
      <c r="A5776" s="3" t="s">
        <v>19</v>
      </c>
      <c r="B5776" s="2" t="s">
        <v>1877</v>
      </c>
      <c r="C5776" s="2" t="s">
        <v>1876</v>
      </c>
      <c r="D5776" s="2" t="s">
        <v>1878</v>
      </c>
      <c r="E5776" s="4">
        <v>7</v>
      </c>
      <c r="F5776" s="4">
        <v>99820</v>
      </c>
      <c r="G5776" s="4">
        <v>9982</v>
      </c>
      <c r="H5776" s="4">
        <v>109802</v>
      </c>
    </row>
    <row r="5777" spans="1:8" ht="15.75">
      <c r="A5777" s="3" t="s">
        <v>19</v>
      </c>
      <c r="B5777" s="2" t="s">
        <v>1883</v>
      </c>
      <c r="C5777" s="2" t="s">
        <v>1882</v>
      </c>
      <c r="D5777" s="2" t="s">
        <v>1884</v>
      </c>
      <c r="E5777" s="4">
        <v>2</v>
      </c>
      <c r="F5777" s="4">
        <v>48000</v>
      </c>
      <c r="G5777" s="4">
        <v>4800</v>
      </c>
      <c r="H5777" s="4">
        <v>52800</v>
      </c>
    </row>
    <row r="5778" spans="1:8" ht="15.75">
      <c r="A5778" s="3" t="s">
        <v>19</v>
      </c>
      <c r="B5778" s="2" t="s">
        <v>1895</v>
      </c>
      <c r="C5778" s="2" t="s">
        <v>1894</v>
      </c>
      <c r="D5778" s="2" t="s">
        <v>1896</v>
      </c>
      <c r="E5778" s="4">
        <v>46</v>
      </c>
      <c r="F5778" s="4">
        <v>1127000</v>
      </c>
      <c r="G5778" s="4">
        <v>112700</v>
      </c>
      <c r="H5778" s="4">
        <v>1239700</v>
      </c>
    </row>
    <row r="5779" spans="1:8" ht="15.75">
      <c r="A5779" s="3" t="s">
        <v>19</v>
      </c>
      <c r="B5779" s="2" t="s">
        <v>1901</v>
      </c>
      <c r="C5779" s="2" t="s">
        <v>1900</v>
      </c>
      <c r="D5779" s="2" t="s">
        <v>1902</v>
      </c>
      <c r="E5779" s="4">
        <v>74</v>
      </c>
      <c r="F5779" s="4">
        <v>1314670</v>
      </c>
      <c r="G5779" s="4">
        <v>131467</v>
      </c>
      <c r="H5779" s="4">
        <v>1446137</v>
      </c>
    </row>
    <row r="5780" spans="1:8" ht="15.75">
      <c r="A5780" s="3" t="s">
        <v>19</v>
      </c>
      <c r="B5780" s="2" t="s">
        <v>1931</v>
      </c>
      <c r="C5780" s="2" t="s">
        <v>1930</v>
      </c>
      <c r="D5780" s="2" t="s">
        <v>1935</v>
      </c>
      <c r="E5780" s="4">
        <v>1</v>
      </c>
      <c r="F5780" s="4">
        <v>300000</v>
      </c>
      <c r="G5780" s="4">
        <v>30000</v>
      </c>
      <c r="H5780" s="4">
        <v>330000</v>
      </c>
    </row>
    <row r="5781" spans="1:8" ht="15.75">
      <c r="A5781" s="3" t="s">
        <v>19</v>
      </c>
      <c r="B5781" s="2" t="s">
        <v>1944</v>
      </c>
      <c r="C5781" s="2" t="s">
        <v>1943</v>
      </c>
      <c r="D5781" s="2"/>
      <c r="E5781" s="4">
        <v>60</v>
      </c>
      <c r="F5781" s="4">
        <v>201590</v>
      </c>
      <c r="G5781" s="4">
        <v>20150</v>
      </c>
      <c r="H5781" s="4">
        <v>221740</v>
      </c>
    </row>
    <row r="5782" spans="1:8" ht="15.75">
      <c r="A5782" s="3" t="s">
        <v>19</v>
      </c>
      <c r="B5782" s="2" t="s">
        <v>1946</v>
      </c>
      <c r="C5782" s="2" t="s">
        <v>1945</v>
      </c>
      <c r="D5782" s="2"/>
      <c r="E5782" s="4">
        <v>2</v>
      </c>
      <c r="F5782" s="4">
        <v>130000</v>
      </c>
      <c r="G5782" s="4">
        <v>13000</v>
      </c>
      <c r="H5782" s="4">
        <v>143000</v>
      </c>
    </row>
    <row r="5783" spans="1:8" ht="15.75">
      <c r="A5783" s="3" t="s">
        <v>19</v>
      </c>
      <c r="B5783" s="2" t="s">
        <v>1972</v>
      </c>
      <c r="C5783" s="2" t="s">
        <v>1971</v>
      </c>
      <c r="D5783" s="2" t="s">
        <v>1973</v>
      </c>
      <c r="E5783" s="4">
        <v>2</v>
      </c>
      <c r="F5783" s="4">
        <v>600000</v>
      </c>
      <c r="G5783" s="4">
        <v>60000</v>
      </c>
      <c r="H5783" s="4">
        <v>660000</v>
      </c>
    </row>
    <row r="5784" spans="1:8" ht="15.75">
      <c r="A5784" s="3" t="s">
        <v>19</v>
      </c>
      <c r="B5784" s="2" t="s">
        <v>1975</v>
      </c>
      <c r="C5784" s="2" t="s">
        <v>1974</v>
      </c>
      <c r="D5784" s="2" t="s">
        <v>1976</v>
      </c>
      <c r="E5784" s="4">
        <v>23</v>
      </c>
      <c r="F5784" s="4"/>
      <c r="G5784" s="4"/>
      <c r="H5784" s="4"/>
    </row>
    <row r="5785" spans="1:8" ht="15.75">
      <c r="A5785" s="3" t="s">
        <v>19</v>
      </c>
      <c r="B5785" s="2" t="s">
        <v>1986</v>
      </c>
      <c r="C5785" s="2" t="s">
        <v>1985</v>
      </c>
      <c r="D5785" s="2"/>
      <c r="E5785" s="4">
        <v>3</v>
      </c>
      <c r="F5785" s="4">
        <v>9500000</v>
      </c>
      <c r="G5785" s="4">
        <v>950000</v>
      </c>
      <c r="H5785" s="4">
        <v>10450000</v>
      </c>
    </row>
    <row r="5786" spans="1:8" ht="15.75">
      <c r="A5786" s="3" t="s">
        <v>19</v>
      </c>
      <c r="B5786" s="2" t="s">
        <v>1991</v>
      </c>
      <c r="C5786" s="2" t="s">
        <v>1990</v>
      </c>
      <c r="D5786" s="2"/>
      <c r="E5786" s="4">
        <v>1</v>
      </c>
      <c r="F5786" s="4">
        <v>500000000</v>
      </c>
      <c r="G5786" s="4">
        <v>50000000</v>
      </c>
      <c r="H5786" s="4">
        <v>550000000</v>
      </c>
    </row>
    <row r="5787" spans="1:8" ht="15.75">
      <c r="A5787" s="3" t="s">
        <v>19</v>
      </c>
      <c r="B5787" s="2" t="s">
        <v>1993</v>
      </c>
      <c r="C5787" s="2" t="s">
        <v>1992</v>
      </c>
      <c r="D5787" s="2"/>
      <c r="E5787" s="4">
        <v>2</v>
      </c>
      <c r="F5787" s="4">
        <v>241648000</v>
      </c>
      <c r="G5787" s="4">
        <v>24164800</v>
      </c>
      <c r="H5787" s="4">
        <v>265812800</v>
      </c>
    </row>
    <row r="5788" spans="1:8" ht="15.75">
      <c r="A5788" s="3" t="s">
        <v>19</v>
      </c>
      <c r="B5788" s="2" t="s">
        <v>2006</v>
      </c>
      <c r="C5788" s="2" t="s">
        <v>2005</v>
      </c>
      <c r="D5788" s="2" t="s">
        <v>2007</v>
      </c>
      <c r="E5788" s="4">
        <v>16</v>
      </c>
      <c r="F5788" s="4">
        <v>208000</v>
      </c>
      <c r="G5788" s="4">
        <v>20800</v>
      </c>
      <c r="H5788" s="4">
        <v>228800</v>
      </c>
    </row>
    <row r="5789" spans="1:8" ht="15.75">
      <c r="A5789" s="3" t="s">
        <v>19</v>
      </c>
      <c r="B5789" s="2" t="s">
        <v>2009</v>
      </c>
      <c r="C5789" s="2" t="s">
        <v>2008</v>
      </c>
      <c r="D5789" s="2" t="s">
        <v>2010</v>
      </c>
      <c r="E5789" s="4">
        <v>4</v>
      </c>
      <c r="F5789" s="4">
        <v>92000</v>
      </c>
      <c r="G5789" s="4">
        <v>9200</v>
      </c>
      <c r="H5789" s="4">
        <v>101200</v>
      </c>
    </row>
    <row r="5790" spans="1:8" ht="15.75">
      <c r="A5790" s="3" t="s">
        <v>19</v>
      </c>
      <c r="B5790" s="2" t="s">
        <v>2012</v>
      </c>
      <c r="C5790" s="2" t="s">
        <v>2011</v>
      </c>
      <c r="D5790" s="2" t="s">
        <v>2013</v>
      </c>
      <c r="E5790" s="4">
        <v>134</v>
      </c>
      <c r="F5790" s="4">
        <v>4585100</v>
      </c>
      <c r="G5790" s="4">
        <v>458510</v>
      </c>
      <c r="H5790" s="4">
        <v>5043610</v>
      </c>
    </row>
    <row r="5791" spans="1:8" ht="15.75">
      <c r="A5791" s="3" t="s">
        <v>19</v>
      </c>
      <c r="B5791" s="2" t="s">
        <v>2021</v>
      </c>
      <c r="C5791" s="2" t="s">
        <v>2020</v>
      </c>
      <c r="D5791" s="2" t="s">
        <v>2022</v>
      </c>
      <c r="E5791" s="4">
        <v>2477</v>
      </c>
      <c r="F5791" s="4">
        <v>160371420</v>
      </c>
      <c r="G5791" s="4">
        <v>16037142</v>
      </c>
      <c r="H5791" s="4">
        <v>176408562</v>
      </c>
    </row>
    <row r="5792" spans="1:8" ht="15.75">
      <c r="A5792" s="3" t="s">
        <v>19</v>
      </c>
      <c r="B5792" s="2" t="s">
        <v>2024</v>
      </c>
      <c r="C5792" s="2" t="s">
        <v>2023</v>
      </c>
      <c r="D5792" s="2"/>
      <c r="E5792" s="4">
        <v>335</v>
      </c>
      <c r="F5792" s="4">
        <v>21775000</v>
      </c>
      <c r="G5792" s="4">
        <v>2177500</v>
      </c>
      <c r="H5792" s="4">
        <v>23952500</v>
      </c>
    </row>
    <row r="5793" spans="1:8" ht="15.75">
      <c r="A5793" s="3" t="s">
        <v>19</v>
      </c>
      <c r="B5793" s="2" t="s">
        <v>2026</v>
      </c>
      <c r="C5793" s="2" t="s">
        <v>2025</v>
      </c>
      <c r="D5793" s="2"/>
      <c r="E5793" s="4">
        <v>330</v>
      </c>
      <c r="F5793" s="4">
        <v>22440000</v>
      </c>
      <c r="G5793" s="4">
        <v>2244000</v>
      </c>
      <c r="H5793" s="4">
        <v>24684000</v>
      </c>
    </row>
    <row r="5794" spans="1:8" ht="15.75">
      <c r="A5794" s="3" t="s">
        <v>19</v>
      </c>
      <c r="B5794" s="2" t="s">
        <v>2027</v>
      </c>
      <c r="C5794" s="2" t="s">
        <v>2020</v>
      </c>
      <c r="D5794" s="2" t="s">
        <v>2028</v>
      </c>
      <c r="E5794" s="4">
        <v>242</v>
      </c>
      <c r="F5794" s="4">
        <v>15645300</v>
      </c>
      <c r="G5794" s="4">
        <v>1564530</v>
      </c>
      <c r="H5794" s="4">
        <v>17209830</v>
      </c>
    </row>
    <row r="5795" spans="1:8" ht="15.75">
      <c r="A5795" s="3" t="s">
        <v>19</v>
      </c>
      <c r="B5795" s="2" t="s">
        <v>2030</v>
      </c>
      <c r="C5795" s="2" t="s">
        <v>2029</v>
      </c>
      <c r="D5795" s="2" t="s">
        <v>2031</v>
      </c>
      <c r="E5795" s="4">
        <v>262</v>
      </c>
      <c r="F5795" s="4">
        <v>19261520</v>
      </c>
      <c r="G5795" s="4">
        <v>1926152</v>
      </c>
      <c r="H5795" s="4">
        <v>21187672</v>
      </c>
    </row>
    <row r="5796" spans="1:8" ht="15.75">
      <c r="A5796" s="3" t="s">
        <v>19</v>
      </c>
      <c r="B5796" s="2" t="s">
        <v>2033</v>
      </c>
      <c r="C5796" s="2" t="s">
        <v>2032</v>
      </c>
      <c r="D5796" s="2"/>
      <c r="E5796" s="4">
        <v>40</v>
      </c>
      <c r="F5796" s="4">
        <v>3220000</v>
      </c>
      <c r="G5796" s="4">
        <v>322000</v>
      </c>
      <c r="H5796" s="4">
        <v>3542000</v>
      </c>
    </row>
    <row r="5797" spans="1:8" ht="15.75">
      <c r="A5797" s="3" t="s">
        <v>19</v>
      </c>
      <c r="B5797" s="2" t="s">
        <v>2034</v>
      </c>
      <c r="C5797" s="2" t="s">
        <v>2029</v>
      </c>
      <c r="D5797" s="2" t="s">
        <v>2035</v>
      </c>
      <c r="E5797" s="4">
        <v>20</v>
      </c>
      <c r="F5797" s="4">
        <v>1473600</v>
      </c>
      <c r="G5797" s="4">
        <v>147360</v>
      </c>
      <c r="H5797" s="4">
        <v>1620960</v>
      </c>
    </row>
    <row r="5798" spans="1:8" ht="15.75">
      <c r="A5798" s="3" t="s">
        <v>19</v>
      </c>
      <c r="B5798" s="2" t="s">
        <v>2037</v>
      </c>
      <c r="C5798" s="2" t="s">
        <v>2036</v>
      </c>
      <c r="D5798" s="2" t="s">
        <v>2038</v>
      </c>
      <c r="E5798" s="4">
        <v>145</v>
      </c>
      <c r="F5798" s="4">
        <v>13402350</v>
      </c>
      <c r="G5798" s="4">
        <v>1340235</v>
      </c>
      <c r="H5798" s="4">
        <v>14742585</v>
      </c>
    </row>
    <row r="5799" spans="1:8" ht="15.75">
      <c r="A5799" s="3" t="s">
        <v>19</v>
      </c>
      <c r="B5799" s="2" t="s">
        <v>2040</v>
      </c>
      <c r="C5799" s="2" t="s">
        <v>2036</v>
      </c>
      <c r="D5799" s="2" t="s">
        <v>2041</v>
      </c>
      <c r="E5799" s="4">
        <v>10</v>
      </c>
      <c r="F5799" s="4">
        <v>924300</v>
      </c>
      <c r="G5799" s="4">
        <v>92430</v>
      </c>
      <c r="H5799" s="4">
        <v>1016730</v>
      </c>
    </row>
    <row r="5800" spans="1:8" ht="15.75">
      <c r="A5800" s="3" t="s">
        <v>19</v>
      </c>
      <c r="B5800" s="2" t="s">
        <v>2046</v>
      </c>
      <c r="C5800" s="2" t="s">
        <v>2045</v>
      </c>
      <c r="D5800" s="2" t="s">
        <v>2047</v>
      </c>
      <c r="E5800" s="4">
        <v>3</v>
      </c>
      <c r="F5800" s="4">
        <v>398820</v>
      </c>
      <c r="G5800" s="4">
        <v>39882</v>
      </c>
      <c r="H5800" s="4">
        <v>438702</v>
      </c>
    </row>
    <row r="5801" spans="1:8" ht="15.75">
      <c r="A5801" s="3" t="s">
        <v>19</v>
      </c>
      <c r="B5801" s="2" t="s">
        <v>2052</v>
      </c>
      <c r="C5801" s="2" t="s">
        <v>2051</v>
      </c>
      <c r="D5801" s="2" t="s">
        <v>2054</v>
      </c>
      <c r="E5801" s="4">
        <v>29</v>
      </c>
      <c r="F5801" s="4">
        <v>832010</v>
      </c>
      <c r="G5801" s="4">
        <v>83201</v>
      </c>
      <c r="H5801" s="4">
        <v>915211</v>
      </c>
    </row>
    <row r="5802" spans="1:8" ht="15.75">
      <c r="A5802" s="3" t="s">
        <v>19</v>
      </c>
      <c r="B5802" s="2" t="s">
        <v>2056</v>
      </c>
      <c r="C5802" s="2" t="s">
        <v>2055</v>
      </c>
      <c r="D5802" s="2" t="s">
        <v>2058</v>
      </c>
      <c r="E5802" s="4">
        <v>3</v>
      </c>
      <c r="F5802" s="4">
        <v>86070</v>
      </c>
      <c r="G5802" s="4">
        <v>8607</v>
      </c>
      <c r="H5802" s="4">
        <v>94677</v>
      </c>
    </row>
    <row r="5803" spans="1:8" ht="15.75">
      <c r="A5803" s="3" t="s">
        <v>19</v>
      </c>
      <c r="B5803" s="2" t="s">
        <v>2062</v>
      </c>
      <c r="C5803" s="2" t="s">
        <v>2059</v>
      </c>
      <c r="D5803" s="2" t="s">
        <v>2064</v>
      </c>
      <c r="E5803" s="4">
        <v>21</v>
      </c>
      <c r="F5803" s="4">
        <v>637560</v>
      </c>
      <c r="G5803" s="4">
        <v>63756</v>
      </c>
      <c r="H5803" s="4">
        <v>701316</v>
      </c>
    </row>
    <row r="5804" spans="1:8" ht="15.75">
      <c r="A5804" s="3" t="s">
        <v>19</v>
      </c>
      <c r="B5804" s="2" t="s">
        <v>2070</v>
      </c>
      <c r="C5804" s="2" t="s">
        <v>2069</v>
      </c>
      <c r="D5804" s="2" t="s">
        <v>2072</v>
      </c>
      <c r="E5804" s="4">
        <v>3</v>
      </c>
      <c r="F5804" s="4">
        <v>99780</v>
      </c>
      <c r="G5804" s="4">
        <v>9978</v>
      </c>
      <c r="H5804" s="4">
        <v>109758</v>
      </c>
    </row>
    <row r="5805" spans="1:8" ht="15.75">
      <c r="A5805" s="3" t="s">
        <v>19</v>
      </c>
      <c r="B5805" s="2" t="s">
        <v>2090</v>
      </c>
      <c r="C5805" s="2" t="s">
        <v>2089</v>
      </c>
      <c r="D5805" s="2" t="s">
        <v>2091</v>
      </c>
      <c r="E5805" s="4">
        <v>14</v>
      </c>
      <c r="F5805" s="4">
        <v>350000</v>
      </c>
      <c r="G5805" s="4">
        <v>35000</v>
      </c>
      <c r="H5805" s="4">
        <v>385000</v>
      </c>
    </row>
    <row r="5806" spans="1:8" ht="15.75">
      <c r="A5806" s="3" t="s">
        <v>19</v>
      </c>
      <c r="B5806" s="2" t="s">
        <v>2092</v>
      </c>
      <c r="C5806" s="2" t="s">
        <v>2051</v>
      </c>
      <c r="D5806" s="2" t="s">
        <v>2091</v>
      </c>
      <c r="E5806" s="4">
        <v>377</v>
      </c>
      <c r="F5806" s="4">
        <v>14842891</v>
      </c>
      <c r="G5806" s="4">
        <v>1484289</v>
      </c>
      <c r="H5806" s="4">
        <v>16327180</v>
      </c>
    </row>
    <row r="5807" spans="1:8" ht="15.75">
      <c r="A5807" s="3" t="s">
        <v>19</v>
      </c>
      <c r="B5807" s="2" t="s">
        <v>2093</v>
      </c>
      <c r="C5807" s="2" t="s">
        <v>2059</v>
      </c>
      <c r="D5807" s="2" t="s">
        <v>2091</v>
      </c>
      <c r="E5807" s="4">
        <v>348</v>
      </c>
      <c r="F5807" s="4">
        <v>14726000</v>
      </c>
      <c r="G5807" s="4">
        <v>1472600</v>
      </c>
      <c r="H5807" s="4">
        <v>16198600</v>
      </c>
    </row>
    <row r="5808" spans="1:8" ht="15.75">
      <c r="A5808" s="3" t="s">
        <v>19</v>
      </c>
      <c r="B5808" s="2" t="s">
        <v>2095</v>
      </c>
      <c r="C5808" s="2" t="s">
        <v>2077</v>
      </c>
      <c r="D5808" s="2"/>
      <c r="E5808" s="4">
        <v>41</v>
      </c>
      <c r="F5808" s="4">
        <v>1845000</v>
      </c>
      <c r="G5808" s="4">
        <v>184500</v>
      </c>
      <c r="H5808" s="4">
        <v>2029500</v>
      </c>
    </row>
    <row r="5809" spans="1:8" ht="15.75">
      <c r="A5809" s="3" t="s">
        <v>19</v>
      </c>
      <c r="B5809" s="2" t="s">
        <v>2107</v>
      </c>
      <c r="C5809" s="2" t="s">
        <v>2096</v>
      </c>
      <c r="D5809" s="2" t="s">
        <v>2091</v>
      </c>
      <c r="E5809" s="4">
        <v>2</v>
      </c>
      <c r="F5809" s="4">
        <v>86000</v>
      </c>
      <c r="G5809" s="4">
        <v>8600</v>
      </c>
      <c r="H5809" s="4">
        <v>94600</v>
      </c>
    </row>
    <row r="5810" spans="1:8" ht="15.75">
      <c r="A5810" s="3" t="s">
        <v>19</v>
      </c>
      <c r="B5810" s="2" t="s">
        <v>2129</v>
      </c>
      <c r="C5810" s="2" t="s">
        <v>2126</v>
      </c>
      <c r="D5810" s="2" t="s">
        <v>2130</v>
      </c>
      <c r="E5810" s="4">
        <v>26</v>
      </c>
      <c r="F5810" s="4">
        <v>981240</v>
      </c>
      <c r="G5810" s="4">
        <v>98124</v>
      </c>
      <c r="H5810" s="4">
        <v>1079364</v>
      </c>
    </row>
    <row r="5811" spans="1:8" ht="15.75">
      <c r="A5811" s="3" t="s">
        <v>19</v>
      </c>
      <c r="B5811" s="2" t="s">
        <v>2140</v>
      </c>
      <c r="C5811" s="2" t="s">
        <v>2126</v>
      </c>
      <c r="D5811" s="2" t="s">
        <v>2110</v>
      </c>
      <c r="E5811" s="4">
        <v>10</v>
      </c>
      <c r="F5811" s="4">
        <v>440000</v>
      </c>
      <c r="G5811" s="4">
        <v>44000</v>
      </c>
      <c r="H5811" s="4">
        <v>484000</v>
      </c>
    </row>
    <row r="5812" spans="1:8" ht="15.75">
      <c r="A5812" s="3" t="s">
        <v>19</v>
      </c>
      <c r="B5812" s="2" t="s">
        <v>2163</v>
      </c>
      <c r="C5812" s="2" t="s">
        <v>2160</v>
      </c>
      <c r="D5812" s="2" t="s">
        <v>2165</v>
      </c>
      <c r="E5812" s="4">
        <v>5</v>
      </c>
      <c r="F5812" s="4">
        <v>399250</v>
      </c>
      <c r="G5812" s="4">
        <v>39925</v>
      </c>
      <c r="H5812" s="4">
        <v>439175</v>
      </c>
    </row>
    <row r="5813" spans="1:8" ht="15.75">
      <c r="A5813" s="3" t="s">
        <v>19</v>
      </c>
      <c r="B5813" s="2" t="s">
        <v>2166</v>
      </c>
      <c r="C5813" s="2" t="s">
        <v>2153</v>
      </c>
      <c r="D5813" s="2" t="s">
        <v>2091</v>
      </c>
      <c r="E5813" s="4">
        <v>6</v>
      </c>
      <c r="F5813" s="4">
        <v>390000</v>
      </c>
      <c r="G5813" s="4">
        <v>39000</v>
      </c>
      <c r="H5813" s="4">
        <v>429000</v>
      </c>
    </row>
    <row r="5814" spans="1:8" ht="15.75">
      <c r="A5814" s="3" t="s">
        <v>19</v>
      </c>
      <c r="B5814" s="2" t="s">
        <v>2171</v>
      </c>
      <c r="C5814" s="2" t="s">
        <v>2170</v>
      </c>
      <c r="D5814" s="2" t="s">
        <v>2172</v>
      </c>
      <c r="E5814" s="4">
        <v>74</v>
      </c>
      <c r="F5814" s="4">
        <v>2960000</v>
      </c>
      <c r="G5814" s="4">
        <v>296000</v>
      </c>
      <c r="H5814" s="4">
        <v>3256000</v>
      </c>
    </row>
    <row r="5815" spans="1:8" ht="15.75">
      <c r="A5815" s="3" t="s">
        <v>19</v>
      </c>
      <c r="B5815" s="2" t="s">
        <v>2174</v>
      </c>
      <c r="C5815" s="2" t="s">
        <v>2173</v>
      </c>
      <c r="D5815" s="2" t="s">
        <v>2175</v>
      </c>
      <c r="E5815" s="4">
        <v>317</v>
      </c>
      <c r="F5815" s="4">
        <v>17219440</v>
      </c>
      <c r="G5815" s="4">
        <v>1721944</v>
      </c>
      <c r="H5815" s="4">
        <v>18941384</v>
      </c>
    </row>
    <row r="5816" spans="1:8" ht="15.75">
      <c r="A5816" s="3" t="s">
        <v>19</v>
      </c>
      <c r="B5816" s="2" t="s">
        <v>2177</v>
      </c>
      <c r="C5816" s="2" t="s">
        <v>2176</v>
      </c>
      <c r="D5816" s="2" t="s">
        <v>2178</v>
      </c>
      <c r="E5816" s="4">
        <v>417</v>
      </c>
      <c r="F5816" s="4">
        <v>9969600</v>
      </c>
      <c r="G5816" s="4">
        <v>996960</v>
      </c>
      <c r="H5816" s="4">
        <v>10966560</v>
      </c>
    </row>
    <row r="5817" spans="1:8" ht="15.75">
      <c r="A5817" s="3" t="s">
        <v>19</v>
      </c>
      <c r="B5817" s="2" t="s">
        <v>2180</v>
      </c>
      <c r="C5817" s="2" t="s">
        <v>2179</v>
      </c>
      <c r="D5817" s="2" t="s">
        <v>2181</v>
      </c>
      <c r="E5817" s="4">
        <v>509</v>
      </c>
      <c r="F5817" s="4">
        <v>10519900</v>
      </c>
      <c r="G5817" s="4">
        <v>1051990</v>
      </c>
      <c r="H5817" s="4">
        <v>11571890</v>
      </c>
    </row>
    <row r="5818" spans="1:8" ht="15.75">
      <c r="A5818" s="3" t="s">
        <v>19</v>
      </c>
      <c r="B5818" s="2" t="s">
        <v>2187</v>
      </c>
      <c r="C5818" s="2" t="s">
        <v>2186</v>
      </c>
      <c r="D5818" s="2" t="s">
        <v>2188</v>
      </c>
      <c r="E5818" s="4">
        <v>548</v>
      </c>
      <c r="F5818" s="4">
        <v>16138600</v>
      </c>
      <c r="G5818" s="4">
        <v>1613860</v>
      </c>
      <c r="H5818" s="4">
        <v>17752460</v>
      </c>
    </row>
    <row r="5819" spans="1:8" ht="15.75">
      <c r="A5819" s="3" t="s">
        <v>19</v>
      </c>
      <c r="B5819" s="2" t="s">
        <v>2189</v>
      </c>
      <c r="C5819" s="2" t="s">
        <v>2186</v>
      </c>
      <c r="D5819" s="2" t="s">
        <v>2190</v>
      </c>
      <c r="E5819" s="4">
        <v>500</v>
      </c>
      <c r="F5819" s="4">
        <v>10500000</v>
      </c>
      <c r="G5819" s="4">
        <v>1050000</v>
      </c>
      <c r="H5819" s="4">
        <v>11550000</v>
      </c>
    </row>
    <row r="5820" spans="1:8" ht="15.75">
      <c r="A5820" s="3" t="s">
        <v>19</v>
      </c>
      <c r="B5820" s="2" t="s">
        <v>2197</v>
      </c>
      <c r="C5820" s="2" t="s">
        <v>2186</v>
      </c>
      <c r="D5820" s="2" t="s">
        <v>2198</v>
      </c>
      <c r="E5820" s="4">
        <v>278</v>
      </c>
      <c r="F5820" s="4">
        <v>8187100</v>
      </c>
      <c r="G5820" s="4">
        <v>818710</v>
      </c>
      <c r="H5820" s="4">
        <v>9005810</v>
      </c>
    </row>
    <row r="5821" spans="1:8" ht="15.75">
      <c r="A5821" s="3" t="s">
        <v>19</v>
      </c>
      <c r="B5821" s="2" t="s">
        <v>2199</v>
      </c>
      <c r="C5821" s="2" t="s">
        <v>2186</v>
      </c>
      <c r="D5821" s="2" t="s">
        <v>2200</v>
      </c>
      <c r="E5821" s="4">
        <v>265</v>
      </c>
      <c r="F5821" s="4">
        <v>7804250</v>
      </c>
      <c r="G5821" s="4">
        <v>780425</v>
      </c>
      <c r="H5821" s="4">
        <v>8584675</v>
      </c>
    </row>
    <row r="5822" spans="1:8" ht="15.75">
      <c r="A5822" s="3" t="s">
        <v>19</v>
      </c>
      <c r="B5822" s="2" t="s">
        <v>2201</v>
      </c>
      <c r="C5822" s="2" t="s">
        <v>2186</v>
      </c>
      <c r="D5822" s="2" t="s">
        <v>2202</v>
      </c>
      <c r="E5822" s="4">
        <v>310</v>
      </c>
      <c r="F5822" s="4">
        <v>9129500</v>
      </c>
      <c r="G5822" s="4">
        <v>912950</v>
      </c>
      <c r="H5822" s="4">
        <v>10042450</v>
      </c>
    </row>
    <row r="5823" spans="1:8" ht="15.75">
      <c r="A5823" s="3" t="s">
        <v>19</v>
      </c>
      <c r="B5823" s="2" t="s">
        <v>2203</v>
      </c>
      <c r="C5823" s="2" t="s">
        <v>2186</v>
      </c>
      <c r="D5823" s="2" t="s">
        <v>2204</v>
      </c>
      <c r="E5823" s="4">
        <v>220</v>
      </c>
      <c r="F5823" s="4">
        <v>6479000</v>
      </c>
      <c r="G5823" s="4">
        <v>647900</v>
      </c>
      <c r="H5823" s="4">
        <v>7126900</v>
      </c>
    </row>
    <row r="5824" spans="1:8" ht="15.75">
      <c r="A5824" s="3" t="s">
        <v>19</v>
      </c>
      <c r="B5824" s="2" t="s">
        <v>2205</v>
      </c>
      <c r="C5824" s="2" t="s">
        <v>2186</v>
      </c>
      <c r="D5824" s="2" t="s">
        <v>2206</v>
      </c>
      <c r="E5824" s="4">
        <v>53</v>
      </c>
      <c r="F5824" s="4">
        <v>1560850</v>
      </c>
      <c r="G5824" s="4">
        <v>156085</v>
      </c>
      <c r="H5824" s="4">
        <v>1716935</v>
      </c>
    </row>
    <row r="5825" spans="1:8" ht="15.75">
      <c r="A5825" s="3" t="s">
        <v>19</v>
      </c>
      <c r="B5825" s="2" t="s">
        <v>2220</v>
      </c>
      <c r="C5825" s="2" t="s">
        <v>2217</v>
      </c>
      <c r="D5825" s="2" t="s">
        <v>2198</v>
      </c>
      <c r="E5825" s="4">
        <v>100</v>
      </c>
      <c r="F5825" s="4">
        <v>2401000</v>
      </c>
      <c r="G5825" s="4">
        <v>240100</v>
      </c>
      <c r="H5825" s="4">
        <v>2641100</v>
      </c>
    </row>
    <row r="5826" spans="1:8" ht="15.75">
      <c r="A5826" s="3" t="s">
        <v>19</v>
      </c>
      <c r="B5826" s="2" t="s">
        <v>2222</v>
      </c>
      <c r="C5826" s="2" t="s">
        <v>2221</v>
      </c>
      <c r="D5826" s="2" t="s">
        <v>2223</v>
      </c>
      <c r="E5826" s="4">
        <v>420</v>
      </c>
      <c r="F5826" s="4">
        <v>11760000</v>
      </c>
      <c r="G5826" s="4">
        <v>1176000</v>
      </c>
      <c r="H5826" s="4">
        <v>12936000</v>
      </c>
    </row>
    <row r="5827" spans="1:8" ht="15.75">
      <c r="A5827" s="3" t="s">
        <v>19</v>
      </c>
      <c r="B5827" s="2" t="s">
        <v>2230</v>
      </c>
      <c r="C5827" s="2" t="s">
        <v>2229</v>
      </c>
      <c r="D5827" s="2" t="s">
        <v>2231</v>
      </c>
      <c r="E5827" s="4">
        <v>9</v>
      </c>
      <c r="F5827" s="4">
        <v>522000</v>
      </c>
      <c r="G5827" s="4">
        <v>52200</v>
      </c>
      <c r="H5827" s="4">
        <v>574200</v>
      </c>
    </row>
    <row r="5828" spans="1:8" ht="15.75">
      <c r="A5828" s="3" t="s">
        <v>19</v>
      </c>
      <c r="B5828" s="2" t="s">
        <v>2233</v>
      </c>
      <c r="C5828" s="2" t="s">
        <v>2232</v>
      </c>
      <c r="D5828" s="2" t="s">
        <v>2234</v>
      </c>
      <c r="E5828" s="4">
        <v>3</v>
      </c>
      <c r="F5828" s="4">
        <v>102000</v>
      </c>
      <c r="G5828" s="4">
        <v>10200</v>
      </c>
      <c r="H5828" s="4">
        <v>112200</v>
      </c>
    </row>
    <row r="5829" spans="1:8" ht="15.75">
      <c r="A5829" s="3" t="s">
        <v>19</v>
      </c>
      <c r="B5829" s="2" t="s">
        <v>2255</v>
      </c>
      <c r="C5829" s="2" t="s">
        <v>2254</v>
      </c>
      <c r="D5829" s="2" t="s">
        <v>2256</v>
      </c>
      <c r="E5829" s="4">
        <v>800</v>
      </c>
      <c r="F5829" s="4">
        <v>6824000</v>
      </c>
      <c r="G5829" s="4">
        <v>682400</v>
      </c>
      <c r="H5829" s="4">
        <v>7506400</v>
      </c>
    </row>
    <row r="5830" spans="1:8" ht="15.75">
      <c r="A5830" s="3" t="s">
        <v>19</v>
      </c>
      <c r="B5830" s="2" t="s">
        <v>2258</v>
      </c>
      <c r="C5830" s="2" t="s">
        <v>2257</v>
      </c>
      <c r="D5830" s="2" t="s">
        <v>2259</v>
      </c>
      <c r="E5830" s="4">
        <v>1350</v>
      </c>
      <c r="F5830" s="4">
        <v>15484500</v>
      </c>
      <c r="G5830" s="4">
        <v>1548450</v>
      </c>
      <c r="H5830" s="4">
        <v>17032950</v>
      </c>
    </row>
    <row r="5831" spans="1:8" ht="15.75">
      <c r="A5831" s="3" t="s">
        <v>19</v>
      </c>
      <c r="B5831" s="2" t="s">
        <v>2264</v>
      </c>
      <c r="C5831" s="2" t="s">
        <v>2263</v>
      </c>
      <c r="D5831" s="2" t="s">
        <v>2265</v>
      </c>
      <c r="E5831" s="4">
        <v>579</v>
      </c>
      <c r="F5831" s="4">
        <v>4880970</v>
      </c>
      <c r="G5831" s="4">
        <v>488097</v>
      </c>
      <c r="H5831" s="4">
        <v>5369067</v>
      </c>
    </row>
    <row r="5832" spans="1:8" ht="15.75">
      <c r="A5832" s="3" t="s">
        <v>19</v>
      </c>
      <c r="B5832" s="2" t="s">
        <v>2267</v>
      </c>
      <c r="C5832" s="2" t="s">
        <v>2266</v>
      </c>
      <c r="D5832" s="2" t="s">
        <v>2268</v>
      </c>
      <c r="E5832" s="4">
        <v>330</v>
      </c>
      <c r="F5832" s="4">
        <v>3785100</v>
      </c>
      <c r="G5832" s="4">
        <v>378510</v>
      </c>
      <c r="H5832" s="4">
        <v>4163610</v>
      </c>
    </row>
    <row r="5833" spans="1:8" ht="15.75">
      <c r="A5833" s="3" t="s">
        <v>19</v>
      </c>
      <c r="B5833" s="2" t="s">
        <v>2270</v>
      </c>
      <c r="C5833" s="2" t="s">
        <v>2269</v>
      </c>
      <c r="D5833" s="2" t="s">
        <v>2271</v>
      </c>
      <c r="E5833" s="4">
        <v>1565</v>
      </c>
      <c r="F5833" s="4">
        <v>28470380</v>
      </c>
      <c r="G5833" s="4">
        <v>2847038</v>
      </c>
      <c r="H5833" s="4">
        <v>31317418</v>
      </c>
    </row>
    <row r="5834" spans="1:8" ht="15.75">
      <c r="A5834" s="3" t="s">
        <v>19</v>
      </c>
      <c r="B5834" s="2" t="s">
        <v>2273</v>
      </c>
      <c r="C5834" s="2" t="s">
        <v>2272</v>
      </c>
      <c r="D5834" s="2" t="s">
        <v>2274</v>
      </c>
      <c r="E5834" s="4">
        <v>1837</v>
      </c>
      <c r="F5834" s="4">
        <v>37341800</v>
      </c>
      <c r="G5834" s="4">
        <v>3734180</v>
      </c>
      <c r="H5834" s="4">
        <v>41075980</v>
      </c>
    </row>
    <row r="5835" spans="1:8" ht="15.75">
      <c r="A5835" s="3" t="s">
        <v>19</v>
      </c>
      <c r="B5835" s="2" t="s">
        <v>2278</v>
      </c>
      <c r="C5835" s="2" t="s">
        <v>2277</v>
      </c>
      <c r="D5835" s="2" t="s">
        <v>2279</v>
      </c>
      <c r="E5835" s="4">
        <v>12</v>
      </c>
      <c r="F5835" s="4">
        <v>264000</v>
      </c>
      <c r="G5835" s="4">
        <v>26400</v>
      </c>
      <c r="H5835" s="4">
        <v>290400</v>
      </c>
    </row>
    <row r="5836" spans="1:8" ht="15.75">
      <c r="A5836" s="3" t="s">
        <v>19</v>
      </c>
      <c r="B5836" s="2" t="s">
        <v>2284</v>
      </c>
      <c r="C5836" s="2" t="s">
        <v>2283</v>
      </c>
      <c r="D5836" s="2" t="s">
        <v>2286</v>
      </c>
      <c r="E5836" s="4">
        <v>51</v>
      </c>
      <c r="F5836" s="4">
        <v>972000</v>
      </c>
      <c r="G5836" s="4">
        <v>97200</v>
      </c>
      <c r="H5836" s="4">
        <v>1069200</v>
      </c>
    </row>
    <row r="5837" spans="1:8" ht="15.75">
      <c r="A5837" s="3" t="s">
        <v>19</v>
      </c>
      <c r="B5837" s="2" t="s">
        <v>2293</v>
      </c>
      <c r="C5837" s="2" t="s">
        <v>2292</v>
      </c>
      <c r="D5837" s="2" t="s">
        <v>2294</v>
      </c>
      <c r="E5837" s="4">
        <v>10</v>
      </c>
      <c r="F5837" s="4">
        <v>52300</v>
      </c>
      <c r="G5837" s="4">
        <v>5230</v>
      </c>
      <c r="H5837" s="4">
        <v>57530</v>
      </c>
    </row>
    <row r="5838" spans="1:8" ht="15.75">
      <c r="A5838" s="3" t="s">
        <v>19</v>
      </c>
      <c r="B5838" s="2" t="s">
        <v>2295</v>
      </c>
      <c r="C5838" s="2" t="s">
        <v>2292</v>
      </c>
      <c r="D5838" s="2" t="s">
        <v>2296</v>
      </c>
      <c r="E5838" s="4">
        <v>10</v>
      </c>
      <c r="F5838" s="4">
        <v>74550</v>
      </c>
      <c r="G5838" s="4">
        <v>7455</v>
      </c>
      <c r="H5838" s="4">
        <v>82005</v>
      </c>
    </row>
    <row r="5839" spans="1:8" ht="15.75">
      <c r="A5839" s="3" t="s">
        <v>19</v>
      </c>
      <c r="B5839" s="2" t="s">
        <v>2299</v>
      </c>
      <c r="C5839" s="2" t="s">
        <v>2292</v>
      </c>
      <c r="D5839" s="2" t="s">
        <v>2300</v>
      </c>
      <c r="E5839" s="4">
        <v>10</v>
      </c>
      <c r="F5839" s="4">
        <v>97430</v>
      </c>
      <c r="G5839" s="4">
        <v>9743</v>
      </c>
      <c r="H5839" s="4">
        <v>107173</v>
      </c>
    </row>
    <row r="5840" spans="1:8" ht="15.75">
      <c r="A5840" s="3" t="s">
        <v>19</v>
      </c>
      <c r="B5840" s="2" t="s">
        <v>2301</v>
      </c>
      <c r="C5840" s="2" t="s">
        <v>2292</v>
      </c>
      <c r="D5840" s="2" t="s">
        <v>2302</v>
      </c>
      <c r="E5840" s="4">
        <v>10</v>
      </c>
      <c r="F5840" s="4">
        <v>58330</v>
      </c>
      <c r="G5840" s="4">
        <v>5833</v>
      </c>
      <c r="H5840" s="4">
        <v>64163</v>
      </c>
    </row>
    <row r="5841" spans="1:8" ht="15.75">
      <c r="A5841" s="3" t="s">
        <v>19</v>
      </c>
      <c r="B5841" s="2" t="s">
        <v>2329</v>
      </c>
      <c r="C5841" s="2" t="s">
        <v>294</v>
      </c>
      <c r="D5841" s="2" t="s">
        <v>2330</v>
      </c>
      <c r="E5841" s="4">
        <v>10</v>
      </c>
      <c r="F5841" s="4">
        <v>47600</v>
      </c>
      <c r="G5841" s="4">
        <v>4760</v>
      </c>
      <c r="H5841" s="4">
        <v>52360</v>
      </c>
    </row>
    <row r="5842" spans="1:8" ht="15.75">
      <c r="A5842" s="3" t="s">
        <v>19</v>
      </c>
      <c r="B5842" s="2" t="s">
        <v>2339</v>
      </c>
      <c r="C5842" s="2" t="s">
        <v>299</v>
      </c>
      <c r="D5842" s="2" t="s">
        <v>2340</v>
      </c>
      <c r="E5842" s="4">
        <v>2</v>
      </c>
      <c r="F5842" s="4">
        <v>5770</v>
      </c>
      <c r="G5842" s="4">
        <v>577</v>
      </c>
      <c r="H5842" s="4">
        <v>6347</v>
      </c>
    </row>
    <row r="5843" spans="1:8" ht="15.75">
      <c r="A5843" s="3" t="s">
        <v>19</v>
      </c>
      <c r="B5843" s="2" t="s">
        <v>2345</v>
      </c>
      <c r="C5843" s="2" t="s">
        <v>299</v>
      </c>
      <c r="D5843" s="2" t="s">
        <v>2328</v>
      </c>
      <c r="E5843" s="4">
        <v>2</v>
      </c>
      <c r="F5843" s="4">
        <v>39200</v>
      </c>
      <c r="G5843" s="4">
        <v>3920</v>
      </c>
      <c r="H5843" s="4">
        <v>43120</v>
      </c>
    </row>
    <row r="5844" spans="1:8" ht="15.75">
      <c r="A5844" s="3" t="s">
        <v>19</v>
      </c>
      <c r="B5844" s="2" t="s">
        <v>2355</v>
      </c>
      <c r="C5844" s="2" t="s">
        <v>310</v>
      </c>
      <c r="D5844" s="2" t="s">
        <v>2356</v>
      </c>
      <c r="E5844" s="4">
        <v>2</v>
      </c>
      <c r="F5844" s="4">
        <v>7566</v>
      </c>
      <c r="G5844" s="4">
        <v>757</v>
      </c>
      <c r="H5844" s="4">
        <v>8323</v>
      </c>
    </row>
    <row r="5845" spans="1:8" ht="15.75">
      <c r="A5845" s="3" t="s">
        <v>19</v>
      </c>
      <c r="B5845" s="2" t="s">
        <v>2357</v>
      </c>
      <c r="C5845" s="2" t="s">
        <v>312</v>
      </c>
      <c r="D5845" s="2" t="s">
        <v>2358</v>
      </c>
      <c r="E5845" s="4">
        <v>2</v>
      </c>
      <c r="F5845" s="4">
        <v>8874</v>
      </c>
      <c r="G5845" s="4">
        <v>887</v>
      </c>
      <c r="H5845" s="4">
        <v>9761</v>
      </c>
    </row>
    <row r="5846" spans="1:8" ht="15.75">
      <c r="A5846" s="3" t="s">
        <v>19</v>
      </c>
      <c r="B5846" s="2" t="s">
        <v>2375</v>
      </c>
      <c r="C5846" s="2" t="s">
        <v>236</v>
      </c>
      <c r="D5846" s="2" t="s">
        <v>2376</v>
      </c>
      <c r="E5846" s="4"/>
      <c r="F5846" s="4"/>
      <c r="G5846" s="4"/>
      <c r="H5846" s="4"/>
    </row>
    <row r="5847" spans="1:8" ht="15.75">
      <c r="A5847" s="3" t="s">
        <v>19</v>
      </c>
      <c r="B5847" s="2" t="s">
        <v>2397</v>
      </c>
      <c r="C5847" s="2" t="s">
        <v>236</v>
      </c>
      <c r="D5847" s="2" t="s">
        <v>2398</v>
      </c>
      <c r="E5847" s="4">
        <v>8</v>
      </c>
      <c r="F5847" s="4">
        <v>43032</v>
      </c>
      <c r="G5847" s="4">
        <v>4303</v>
      </c>
      <c r="H5847" s="4">
        <v>47335</v>
      </c>
    </row>
    <row r="5848" spans="1:8" ht="15.75">
      <c r="A5848" s="3" t="s">
        <v>19</v>
      </c>
      <c r="B5848" s="2" t="s">
        <v>2400</v>
      </c>
      <c r="C5848" s="2" t="s">
        <v>236</v>
      </c>
      <c r="D5848" s="2" t="s">
        <v>2401</v>
      </c>
      <c r="E5848" s="4">
        <v>22</v>
      </c>
      <c r="F5848" s="4">
        <v>150788</v>
      </c>
      <c r="G5848" s="4">
        <v>15079</v>
      </c>
      <c r="H5848" s="4">
        <v>165867</v>
      </c>
    </row>
    <row r="5849" spans="1:8" ht="15.75">
      <c r="A5849" s="3" t="s">
        <v>19</v>
      </c>
      <c r="B5849" s="2" t="s">
        <v>2404</v>
      </c>
      <c r="C5849" s="2" t="s">
        <v>236</v>
      </c>
      <c r="D5849" s="2" t="s">
        <v>2405</v>
      </c>
      <c r="E5849" s="4">
        <v>12</v>
      </c>
      <c r="F5849" s="4">
        <v>116904</v>
      </c>
      <c r="G5849" s="4">
        <v>11690</v>
      </c>
      <c r="H5849" s="4">
        <v>128594</v>
      </c>
    </row>
    <row r="5850" spans="1:8" ht="15.75">
      <c r="A5850" s="3" t="s">
        <v>19</v>
      </c>
      <c r="B5850" s="2" t="s">
        <v>2406</v>
      </c>
      <c r="C5850" s="2" t="s">
        <v>236</v>
      </c>
      <c r="D5850" s="2" t="s">
        <v>2407</v>
      </c>
      <c r="E5850" s="4">
        <v>10</v>
      </c>
      <c r="F5850" s="4">
        <v>33640</v>
      </c>
      <c r="G5850" s="4">
        <v>3364</v>
      </c>
      <c r="H5850" s="4">
        <v>37004</v>
      </c>
    </row>
    <row r="5851" spans="1:8" ht="15.75">
      <c r="A5851" s="3" t="s">
        <v>19</v>
      </c>
      <c r="B5851" s="2" t="s">
        <v>2411</v>
      </c>
      <c r="C5851" s="2" t="s">
        <v>223</v>
      </c>
      <c r="D5851" s="2" t="s">
        <v>104</v>
      </c>
      <c r="E5851" s="4">
        <v>40</v>
      </c>
      <c r="F5851" s="4">
        <v>435000</v>
      </c>
      <c r="G5851" s="4">
        <v>43500</v>
      </c>
      <c r="H5851" s="4">
        <v>478500</v>
      </c>
    </row>
    <row r="5852" spans="1:8" ht="15.75">
      <c r="A5852" s="3" t="s">
        <v>19</v>
      </c>
      <c r="B5852" s="2" t="s">
        <v>2412</v>
      </c>
      <c r="C5852" s="2" t="s">
        <v>223</v>
      </c>
      <c r="D5852" s="2" t="s">
        <v>54</v>
      </c>
      <c r="E5852" s="4">
        <v>10</v>
      </c>
      <c r="F5852" s="4">
        <v>125000</v>
      </c>
      <c r="G5852" s="4">
        <v>12500</v>
      </c>
      <c r="H5852" s="4">
        <v>137500</v>
      </c>
    </row>
    <row r="5853" spans="1:8" ht="15.75">
      <c r="A5853" s="3" t="s">
        <v>19</v>
      </c>
      <c r="B5853" s="2" t="s">
        <v>2432</v>
      </c>
      <c r="C5853" s="2" t="s">
        <v>267</v>
      </c>
      <c r="D5853" s="2" t="s">
        <v>2433</v>
      </c>
      <c r="E5853" s="4">
        <v>53</v>
      </c>
      <c r="F5853" s="4">
        <v>253334</v>
      </c>
      <c r="G5853" s="4">
        <v>25333</v>
      </c>
      <c r="H5853" s="4">
        <v>278667</v>
      </c>
    </row>
    <row r="5854" spans="1:8" ht="15.75">
      <c r="A5854" s="3" t="s">
        <v>19</v>
      </c>
      <c r="B5854" s="2" t="s">
        <v>2436</v>
      </c>
      <c r="C5854" s="2" t="s">
        <v>267</v>
      </c>
      <c r="D5854" s="2" t="s">
        <v>2437</v>
      </c>
      <c r="E5854" s="4">
        <v>196</v>
      </c>
      <c r="F5854" s="4">
        <v>958780</v>
      </c>
      <c r="G5854" s="4">
        <v>95878</v>
      </c>
      <c r="H5854" s="4">
        <v>1054658</v>
      </c>
    </row>
    <row r="5855" spans="1:8" ht="15.75">
      <c r="A5855" s="3" t="s">
        <v>19</v>
      </c>
      <c r="B5855" s="2" t="s">
        <v>2440</v>
      </c>
      <c r="C5855" s="2" t="s">
        <v>267</v>
      </c>
      <c r="D5855" s="2" t="s">
        <v>2441</v>
      </c>
      <c r="E5855" s="4">
        <v>80</v>
      </c>
      <c r="F5855" s="4">
        <v>576430</v>
      </c>
      <c r="G5855" s="4">
        <v>57643</v>
      </c>
      <c r="H5855" s="4">
        <v>634073</v>
      </c>
    </row>
    <row r="5856" spans="1:8" ht="15.75">
      <c r="A5856" s="3" t="s">
        <v>19</v>
      </c>
      <c r="B5856" s="2" t="s">
        <v>2442</v>
      </c>
      <c r="C5856" s="2" t="s">
        <v>267</v>
      </c>
      <c r="D5856" s="2" t="s">
        <v>2443</v>
      </c>
      <c r="E5856" s="4">
        <v>71</v>
      </c>
      <c r="F5856" s="4">
        <v>602572</v>
      </c>
      <c r="G5856" s="4">
        <v>60257</v>
      </c>
      <c r="H5856" s="4">
        <v>662829</v>
      </c>
    </row>
    <row r="5857" spans="1:8" ht="15.75">
      <c r="A5857" s="3" t="s">
        <v>19</v>
      </c>
      <c r="B5857" s="2" t="s">
        <v>2452</v>
      </c>
      <c r="C5857" s="2" t="s">
        <v>267</v>
      </c>
      <c r="D5857" s="2" t="s">
        <v>2328</v>
      </c>
      <c r="E5857" s="4">
        <v>2</v>
      </c>
      <c r="F5857" s="4">
        <v>37600</v>
      </c>
      <c r="G5857" s="4">
        <v>3760</v>
      </c>
      <c r="H5857" s="4">
        <v>41360</v>
      </c>
    </row>
    <row r="5858" spans="1:8" ht="15.75">
      <c r="A5858" s="3" t="s">
        <v>19</v>
      </c>
      <c r="B5858" s="2" t="s">
        <v>2461</v>
      </c>
      <c r="C5858" s="2" t="s">
        <v>271</v>
      </c>
      <c r="D5858" s="2" t="s">
        <v>2462</v>
      </c>
      <c r="E5858" s="4">
        <v>10</v>
      </c>
      <c r="F5858" s="4">
        <v>44460</v>
      </c>
      <c r="G5858" s="4">
        <v>4446</v>
      </c>
      <c r="H5858" s="4">
        <v>48906</v>
      </c>
    </row>
    <row r="5859" spans="1:8" ht="15.75">
      <c r="A5859" s="3" t="s">
        <v>19</v>
      </c>
      <c r="B5859" s="2" t="s">
        <v>2463</v>
      </c>
      <c r="C5859" s="2" t="s">
        <v>271</v>
      </c>
      <c r="D5859" s="2" t="s">
        <v>2464</v>
      </c>
      <c r="E5859" s="4">
        <v>40</v>
      </c>
      <c r="F5859" s="4">
        <v>237280</v>
      </c>
      <c r="G5859" s="4">
        <v>23728</v>
      </c>
      <c r="H5859" s="4">
        <v>261008</v>
      </c>
    </row>
    <row r="5860" spans="1:8" ht="15.75">
      <c r="A5860" s="3" t="s">
        <v>19</v>
      </c>
      <c r="B5860" s="2" t="s">
        <v>2465</v>
      </c>
      <c r="C5860" s="2" t="s">
        <v>271</v>
      </c>
      <c r="D5860" s="2" t="s">
        <v>2466</v>
      </c>
      <c r="E5860" s="4">
        <v>35</v>
      </c>
      <c r="F5860" s="4">
        <v>247195</v>
      </c>
      <c r="G5860" s="4">
        <v>24720</v>
      </c>
      <c r="H5860" s="4">
        <v>271915</v>
      </c>
    </row>
    <row r="5861" spans="1:8" ht="15.75">
      <c r="A5861" s="3" t="s">
        <v>19</v>
      </c>
      <c r="B5861" s="2" t="s">
        <v>2467</v>
      </c>
      <c r="C5861" s="2" t="s">
        <v>271</v>
      </c>
      <c r="D5861" s="2" t="s">
        <v>2468</v>
      </c>
      <c r="E5861" s="4">
        <v>3</v>
      </c>
      <c r="F5861" s="4">
        <v>24927</v>
      </c>
      <c r="G5861" s="4">
        <v>2493</v>
      </c>
      <c r="H5861" s="4">
        <v>27420</v>
      </c>
    </row>
    <row r="5862" spans="1:8" ht="15.75">
      <c r="A5862" s="3" t="s">
        <v>19</v>
      </c>
      <c r="B5862" s="2" t="s">
        <v>2469</v>
      </c>
      <c r="C5862" s="2" t="s">
        <v>271</v>
      </c>
      <c r="D5862" s="2" t="s">
        <v>2470</v>
      </c>
      <c r="E5862" s="4">
        <v>3</v>
      </c>
      <c r="F5862" s="4">
        <v>28359</v>
      </c>
      <c r="G5862" s="4">
        <v>2836</v>
      </c>
      <c r="H5862" s="4">
        <v>31195</v>
      </c>
    </row>
    <row r="5863" spans="1:8" ht="15.75">
      <c r="A5863" s="3" t="s">
        <v>19</v>
      </c>
      <c r="B5863" s="2" t="s">
        <v>2472</v>
      </c>
      <c r="C5863" s="2" t="s">
        <v>271</v>
      </c>
      <c r="D5863" s="2" t="s">
        <v>2451</v>
      </c>
      <c r="E5863" s="4">
        <v>5</v>
      </c>
      <c r="F5863" s="4">
        <v>88500</v>
      </c>
      <c r="G5863" s="4">
        <v>8850</v>
      </c>
      <c r="H5863" s="4">
        <v>97350</v>
      </c>
    </row>
    <row r="5864" spans="1:8" ht="15.75">
      <c r="A5864" s="3" t="s">
        <v>19</v>
      </c>
      <c r="B5864" s="2" t="s">
        <v>2473</v>
      </c>
      <c r="C5864" s="2" t="s">
        <v>264</v>
      </c>
      <c r="D5864" s="2" t="s">
        <v>2474</v>
      </c>
      <c r="E5864" s="4">
        <v>675</v>
      </c>
      <c r="F5864" s="4">
        <v>2560520</v>
      </c>
      <c r="G5864" s="4">
        <v>256052</v>
      </c>
      <c r="H5864" s="4">
        <v>2816572</v>
      </c>
    </row>
    <row r="5865" spans="1:8" ht="15.75">
      <c r="A5865" s="3" t="s">
        <v>19</v>
      </c>
      <c r="B5865" s="2" t="s">
        <v>2475</v>
      </c>
      <c r="C5865" s="2" t="s">
        <v>264</v>
      </c>
      <c r="D5865" s="2" t="s">
        <v>2476</v>
      </c>
      <c r="E5865" s="4">
        <v>30</v>
      </c>
      <c r="F5865" s="4">
        <v>155190</v>
      </c>
      <c r="G5865" s="4">
        <v>15519</v>
      </c>
      <c r="H5865" s="4">
        <v>170709</v>
      </c>
    </row>
    <row r="5866" spans="1:8" ht="15.75">
      <c r="A5866" s="3" t="s">
        <v>19</v>
      </c>
      <c r="B5866" s="2" t="s">
        <v>2479</v>
      </c>
      <c r="C5866" s="2" t="s">
        <v>264</v>
      </c>
      <c r="D5866" s="2" t="s">
        <v>2480</v>
      </c>
      <c r="E5866" s="4">
        <v>556</v>
      </c>
      <c r="F5866" s="4">
        <v>2626908</v>
      </c>
      <c r="G5866" s="4">
        <v>262691</v>
      </c>
      <c r="H5866" s="4">
        <v>2889599</v>
      </c>
    </row>
    <row r="5867" spans="1:8" ht="15.75">
      <c r="A5867" s="3" t="s">
        <v>19</v>
      </c>
      <c r="B5867" s="2" t="s">
        <v>2484</v>
      </c>
      <c r="C5867" s="2" t="s">
        <v>264</v>
      </c>
      <c r="D5867" s="2" t="s">
        <v>2485</v>
      </c>
      <c r="E5867" s="4">
        <v>297</v>
      </c>
      <c r="F5867" s="4">
        <v>1689420</v>
      </c>
      <c r="G5867" s="4">
        <v>168942</v>
      </c>
      <c r="H5867" s="4">
        <v>1858362</v>
      </c>
    </row>
    <row r="5868" spans="1:8" ht="15.75">
      <c r="A5868" s="3" t="s">
        <v>19</v>
      </c>
      <c r="B5868" s="2" t="s">
        <v>2486</v>
      </c>
      <c r="C5868" s="2" t="s">
        <v>264</v>
      </c>
      <c r="D5868" s="2" t="s">
        <v>2487</v>
      </c>
      <c r="E5868" s="4">
        <v>199</v>
      </c>
      <c r="F5868" s="4">
        <v>1312551</v>
      </c>
      <c r="G5868" s="4">
        <v>131256</v>
      </c>
      <c r="H5868" s="4">
        <v>1443807</v>
      </c>
    </row>
    <row r="5869" spans="1:8" ht="15.75">
      <c r="A5869" s="3" t="s">
        <v>19</v>
      </c>
      <c r="B5869" s="2" t="s">
        <v>2488</v>
      </c>
      <c r="C5869" s="2" t="s">
        <v>264</v>
      </c>
      <c r="D5869" s="2" t="s">
        <v>2489</v>
      </c>
      <c r="E5869" s="4">
        <v>10</v>
      </c>
      <c r="F5869" s="4">
        <v>23980</v>
      </c>
      <c r="G5869" s="4">
        <v>2398</v>
      </c>
      <c r="H5869" s="4">
        <v>26378</v>
      </c>
    </row>
    <row r="5870" spans="1:8" ht="15.75">
      <c r="A5870" s="3" t="s">
        <v>19</v>
      </c>
      <c r="B5870" s="2" t="s">
        <v>2490</v>
      </c>
      <c r="C5870" s="2" t="s">
        <v>264</v>
      </c>
      <c r="D5870" s="2" t="s">
        <v>2491</v>
      </c>
      <c r="E5870" s="4">
        <v>34</v>
      </c>
      <c r="F5870" s="4">
        <v>257098</v>
      </c>
      <c r="G5870" s="4">
        <v>25710</v>
      </c>
      <c r="H5870" s="4">
        <v>282808</v>
      </c>
    </row>
    <row r="5871" spans="1:8" ht="15.75">
      <c r="A5871" s="3" t="s">
        <v>19</v>
      </c>
      <c r="B5871" s="2" t="s">
        <v>2492</v>
      </c>
      <c r="C5871" s="2" t="s">
        <v>264</v>
      </c>
      <c r="D5871" s="2" t="s">
        <v>2493</v>
      </c>
      <c r="E5871" s="4">
        <v>31</v>
      </c>
      <c r="F5871" s="4">
        <v>319187</v>
      </c>
      <c r="G5871" s="4">
        <v>31919</v>
      </c>
      <c r="H5871" s="4">
        <v>351106</v>
      </c>
    </row>
    <row r="5872" spans="1:8" ht="15.75">
      <c r="A5872" s="3" t="s">
        <v>19</v>
      </c>
      <c r="B5872" s="2" t="s">
        <v>2494</v>
      </c>
      <c r="C5872" s="2" t="s">
        <v>264</v>
      </c>
      <c r="D5872" s="2" t="s">
        <v>2495</v>
      </c>
      <c r="E5872" s="4">
        <v>489</v>
      </c>
      <c r="F5872" s="4">
        <v>1257734</v>
      </c>
      <c r="G5872" s="4">
        <v>125773</v>
      </c>
      <c r="H5872" s="4">
        <v>1383507</v>
      </c>
    </row>
    <row r="5873" spans="1:8" ht="15.75">
      <c r="A5873" s="3" t="s">
        <v>19</v>
      </c>
      <c r="B5873" s="2" t="s">
        <v>2496</v>
      </c>
      <c r="C5873" s="2" t="s">
        <v>264</v>
      </c>
      <c r="D5873" s="2" t="s">
        <v>2497</v>
      </c>
      <c r="E5873" s="4">
        <v>9</v>
      </c>
      <c r="F5873" s="4">
        <v>102960</v>
      </c>
      <c r="G5873" s="4">
        <v>10296</v>
      </c>
      <c r="H5873" s="4">
        <v>113256</v>
      </c>
    </row>
    <row r="5874" spans="1:8" ht="15.75">
      <c r="A5874" s="3" t="s">
        <v>19</v>
      </c>
      <c r="B5874" s="2" t="s">
        <v>2498</v>
      </c>
      <c r="C5874" s="2" t="s">
        <v>264</v>
      </c>
      <c r="D5874" s="2" t="s">
        <v>2328</v>
      </c>
      <c r="E5874" s="4">
        <v>26</v>
      </c>
      <c r="F5874" s="4">
        <v>476200</v>
      </c>
      <c r="G5874" s="4">
        <v>47620</v>
      </c>
      <c r="H5874" s="4">
        <v>523820</v>
      </c>
    </row>
    <row r="5875" spans="1:8" ht="15.75">
      <c r="A5875" s="3" t="s">
        <v>19</v>
      </c>
      <c r="B5875" s="2" t="s">
        <v>2503</v>
      </c>
      <c r="C5875" s="2" t="s">
        <v>264</v>
      </c>
      <c r="D5875" s="2" t="s">
        <v>2504</v>
      </c>
      <c r="E5875" s="4">
        <v>50</v>
      </c>
      <c r="F5875" s="4">
        <v>152100</v>
      </c>
      <c r="G5875" s="4">
        <v>15210</v>
      </c>
      <c r="H5875" s="4">
        <v>167310</v>
      </c>
    </row>
    <row r="5876" spans="1:8" ht="15.75">
      <c r="A5876" s="3" t="s">
        <v>19</v>
      </c>
      <c r="B5876" s="2" t="s">
        <v>2507</v>
      </c>
      <c r="C5876" s="2" t="s">
        <v>264</v>
      </c>
      <c r="D5876" s="2" t="s">
        <v>2508</v>
      </c>
      <c r="E5876" s="4">
        <v>20</v>
      </c>
      <c r="F5876" s="4">
        <v>68860</v>
      </c>
      <c r="G5876" s="4">
        <v>6886</v>
      </c>
      <c r="H5876" s="4">
        <v>75746</v>
      </c>
    </row>
    <row r="5877" spans="1:8" ht="15.75">
      <c r="A5877" s="3" t="s">
        <v>19</v>
      </c>
      <c r="B5877" s="2" t="s">
        <v>2509</v>
      </c>
      <c r="C5877" s="2" t="s">
        <v>264</v>
      </c>
      <c r="D5877" s="2" t="s">
        <v>2510</v>
      </c>
      <c r="E5877" s="4">
        <v>72</v>
      </c>
      <c r="F5877" s="4">
        <v>285252</v>
      </c>
      <c r="G5877" s="4">
        <v>28525</v>
      </c>
      <c r="H5877" s="4">
        <v>313777</v>
      </c>
    </row>
    <row r="5878" spans="1:8" ht="15.75">
      <c r="A5878" s="3" t="s">
        <v>19</v>
      </c>
      <c r="B5878" s="2" t="s">
        <v>2511</v>
      </c>
      <c r="C5878" s="2" t="s">
        <v>264</v>
      </c>
      <c r="D5878" s="2" t="s">
        <v>2512</v>
      </c>
      <c r="E5878" s="4">
        <v>29</v>
      </c>
      <c r="F5878" s="4">
        <v>122757</v>
      </c>
      <c r="G5878" s="4">
        <v>12276</v>
      </c>
      <c r="H5878" s="4">
        <v>135033</v>
      </c>
    </row>
    <row r="5879" spans="1:8" ht="15.75">
      <c r="A5879" s="3" t="s">
        <v>19</v>
      </c>
      <c r="B5879" s="2" t="s">
        <v>2513</v>
      </c>
      <c r="C5879" s="2" t="s">
        <v>294</v>
      </c>
      <c r="D5879" s="2" t="s">
        <v>2514</v>
      </c>
      <c r="E5879" s="4">
        <v>10</v>
      </c>
      <c r="F5879" s="4">
        <v>47450</v>
      </c>
      <c r="G5879" s="4">
        <v>4745</v>
      </c>
      <c r="H5879" s="4">
        <v>52195</v>
      </c>
    </row>
    <row r="5880" spans="1:8" ht="15.75">
      <c r="A5880" s="3" t="s">
        <v>19</v>
      </c>
      <c r="B5880" s="2" t="s">
        <v>2515</v>
      </c>
      <c r="C5880" s="2" t="s">
        <v>294</v>
      </c>
      <c r="D5880" s="2" t="s">
        <v>2516</v>
      </c>
      <c r="E5880" s="4">
        <v>49</v>
      </c>
      <c r="F5880" s="4">
        <v>288561</v>
      </c>
      <c r="G5880" s="4">
        <v>28857</v>
      </c>
      <c r="H5880" s="4">
        <v>317418</v>
      </c>
    </row>
    <row r="5881" spans="1:8" ht="15.75">
      <c r="A5881" s="3" t="s">
        <v>19</v>
      </c>
      <c r="B5881" s="2" t="s">
        <v>2517</v>
      </c>
      <c r="C5881" s="2" t="s">
        <v>294</v>
      </c>
      <c r="D5881" s="2" t="s">
        <v>2518</v>
      </c>
      <c r="E5881" s="4">
        <v>5</v>
      </c>
      <c r="F5881" s="4">
        <v>14690</v>
      </c>
      <c r="G5881" s="4">
        <v>1469</v>
      </c>
      <c r="H5881" s="4">
        <v>16159</v>
      </c>
    </row>
    <row r="5882" spans="1:8" ht="15.75">
      <c r="A5882" s="3" t="s">
        <v>19</v>
      </c>
      <c r="B5882" s="2" t="s">
        <v>2521</v>
      </c>
      <c r="C5882" s="2" t="s">
        <v>294</v>
      </c>
      <c r="D5882" s="2" t="s">
        <v>2522</v>
      </c>
      <c r="E5882" s="4">
        <v>6</v>
      </c>
      <c r="F5882" s="4">
        <v>48684</v>
      </c>
      <c r="G5882" s="4">
        <v>4869</v>
      </c>
      <c r="H5882" s="4">
        <v>53553</v>
      </c>
    </row>
    <row r="5883" spans="1:8" ht="15.75">
      <c r="A5883" s="3" t="s">
        <v>19</v>
      </c>
      <c r="B5883" s="2" t="s">
        <v>2523</v>
      </c>
      <c r="C5883" s="2" t="s">
        <v>294</v>
      </c>
      <c r="D5883" s="2" t="s">
        <v>2524</v>
      </c>
      <c r="E5883" s="4">
        <v>130</v>
      </c>
      <c r="F5883" s="4">
        <v>415090</v>
      </c>
      <c r="G5883" s="4">
        <v>41509</v>
      </c>
      <c r="H5883" s="4">
        <v>456599</v>
      </c>
    </row>
    <row r="5884" spans="1:8" ht="15.75">
      <c r="A5884" s="3" t="s">
        <v>19</v>
      </c>
      <c r="B5884" s="2" t="s">
        <v>2528</v>
      </c>
      <c r="C5884" s="2" t="s">
        <v>294</v>
      </c>
      <c r="D5884" s="2" t="s">
        <v>2529</v>
      </c>
      <c r="E5884" s="4">
        <v>200</v>
      </c>
      <c r="F5884" s="4">
        <v>540800</v>
      </c>
      <c r="G5884" s="4">
        <v>54080</v>
      </c>
      <c r="H5884" s="4">
        <v>594880</v>
      </c>
    </row>
    <row r="5885" spans="1:8" ht="15.75">
      <c r="A5885" s="3" t="s">
        <v>19</v>
      </c>
      <c r="B5885" s="2" t="s">
        <v>2534</v>
      </c>
      <c r="C5885" s="2" t="s">
        <v>299</v>
      </c>
      <c r="D5885" s="2" t="s">
        <v>2535</v>
      </c>
      <c r="E5885" s="4">
        <v>80</v>
      </c>
      <c r="F5885" s="4">
        <v>360920</v>
      </c>
      <c r="G5885" s="4">
        <v>36092</v>
      </c>
      <c r="H5885" s="4">
        <v>397012</v>
      </c>
    </row>
    <row r="5886" spans="1:8" ht="15.75">
      <c r="A5886" s="3" t="s">
        <v>19</v>
      </c>
      <c r="B5886" s="2" t="s">
        <v>2536</v>
      </c>
      <c r="C5886" s="2" t="s">
        <v>299</v>
      </c>
      <c r="D5886" s="2" t="s">
        <v>2537</v>
      </c>
      <c r="E5886" s="4">
        <v>20</v>
      </c>
      <c r="F5886" s="4">
        <v>100760</v>
      </c>
      <c r="G5886" s="4">
        <v>10076</v>
      </c>
      <c r="H5886" s="4">
        <v>110836</v>
      </c>
    </row>
    <row r="5887" spans="1:8" ht="15.75">
      <c r="A5887" s="3" t="s">
        <v>19</v>
      </c>
      <c r="B5887" s="2" t="s">
        <v>2538</v>
      </c>
      <c r="C5887" s="2" t="s">
        <v>299</v>
      </c>
      <c r="D5887" s="2" t="s">
        <v>2539</v>
      </c>
      <c r="E5887" s="4">
        <v>133</v>
      </c>
      <c r="F5887" s="4">
        <v>621810</v>
      </c>
      <c r="G5887" s="4">
        <v>62182</v>
      </c>
      <c r="H5887" s="4">
        <v>683992</v>
      </c>
    </row>
    <row r="5888" spans="1:8" ht="15.75">
      <c r="A5888" s="3" t="s">
        <v>19</v>
      </c>
      <c r="B5888" s="2" t="s">
        <v>2542</v>
      </c>
      <c r="C5888" s="2" t="s">
        <v>299</v>
      </c>
      <c r="D5888" s="2" t="s">
        <v>2543</v>
      </c>
      <c r="E5888" s="4">
        <v>145</v>
      </c>
      <c r="F5888" s="4">
        <v>984985</v>
      </c>
      <c r="G5888" s="4">
        <v>98499</v>
      </c>
      <c r="H5888" s="4">
        <v>1083484</v>
      </c>
    </row>
    <row r="5889" spans="1:8" ht="15.75">
      <c r="A5889" s="3" t="s">
        <v>19</v>
      </c>
      <c r="B5889" s="2" t="s">
        <v>2544</v>
      </c>
      <c r="C5889" s="2" t="s">
        <v>299</v>
      </c>
      <c r="D5889" s="2" t="s">
        <v>2545</v>
      </c>
      <c r="E5889" s="4">
        <v>15</v>
      </c>
      <c r="F5889" s="4">
        <v>119050</v>
      </c>
      <c r="G5889" s="4">
        <v>11905</v>
      </c>
      <c r="H5889" s="4">
        <v>130955</v>
      </c>
    </row>
    <row r="5890" spans="1:8" ht="15.75">
      <c r="A5890" s="3" t="s">
        <v>19</v>
      </c>
      <c r="B5890" s="2" t="s">
        <v>2546</v>
      </c>
      <c r="C5890" s="2" t="s">
        <v>299</v>
      </c>
      <c r="D5890" s="2" t="s">
        <v>2547</v>
      </c>
      <c r="E5890" s="4">
        <v>10</v>
      </c>
      <c r="F5890" s="4">
        <v>31400</v>
      </c>
      <c r="G5890" s="4">
        <v>3140</v>
      </c>
      <c r="H5890" s="4">
        <v>34540</v>
      </c>
    </row>
    <row r="5891" spans="1:8" ht="15.75">
      <c r="A5891" s="3" t="s">
        <v>19</v>
      </c>
      <c r="B5891" s="2" t="s">
        <v>2548</v>
      </c>
      <c r="C5891" s="2" t="s">
        <v>299</v>
      </c>
      <c r="D5891" s="2" t="s">
        <v>2549</v>
      </c>
      <c r="E5891" s="4">
        <v>41</v>
      </c>
      <c r="F5891" s="4">
        <v>372280</v>
      </c>
      <c r="G5891" s="4">
        <v>37228</v>
      </c>
      <c r="H5891" s="4">
        <v>409508</v>
      </c>
    </row>
    <row r="5892" spans="1:8" ht="15.75">
      <c r="A5892" s="3" t="s">
        <v>19</v>
      </c>
      <c r="B5892" s="2" t="s">
        <v>2550</v>
      </c>
      <c r="C5892" s="2" t="s">
        <v>299</v>
      </c>
      <c r="D5892" s="2" t="s">
        <v>2551</v>
      </c>
      <c r="E5892" s="4">
        <v>80</v>
      </c>
      <c r="F5892" s="4">
        <v>271600</v>
      </c>
      <c r="G5892" s="4">
        <v>27160</v>
      </c>
      <c r="H5892" s="4">
        <v>298760</v>
      </c>
    </row>
    <row r="5893" spans="1:8" ht="15.75">
      <c r="A5893" s="3" t="s">
        <v>19</v>
      </c>
      <c r="B5893" s="2" t="s">
        <v>2552</v>
      </c>
      <c r="C5893" s="2" t="s">
        <v>299</v>
      </c>
      <c r="D5893" s="2" t="s">
        <v>2553</v>
      </c>
      <c r="E5893" s="4">
        <v>5</v>
      </c>
      <c r="F5893" s="4">
        <v>56525</v>
      </c>
      <c r="G5893" s="4">
        <v>5653</v>
      </c>
      <c r="H5893" s="4">
        <v>62178</v>
      </c>
    </row>
    <row r="5894" spans="1:8" ht="15.75">
      <c r="A5894" s="3" t="s">
        <v>19</v>
      </c>
      <c r="B5894" s="2" t="s">
        <v>2556</v>
      </c>
      <c r="C5894" s="2" t="s">
        <v>299</v>
      </c>
      <c r="D5894" s="2" t="s">
        <v>2557</v>
      </c>
      <c r="E5894" s="4">
        <v>50</v>
      </c>
      <c r="F5894" s="4">
        <v>195250</v>
      </c>
      <c r="G5894" s="4">
        <v>19525</v>
      </c>
      <c r="H5894" s="4">
        <v>214775</v>
      </c>
    </row>
    <row r="5895" spans="1:8" ht="15.75">
      <c r="A5895" s="3" t="s">
        <v>19</v>
      </c>
      <c r="B5895" s="2" t="s">
        <v>2560</v>
      </c>
      <c r="C5895" s="2" t="s">
        <v>299</v>
      </c>
      <c r="D5895" s="2" t="s">
        <v>2561</v>
      </c>
      <c r="E5895" s="4">
        <v>10</v>
      </c>
      <c r="F5895" s="4">
        <v>36900</v>
      </c>
      <c r="G5895" s="4">
        <v>3690</v>
      </c>
      <c r="H5895" s="4">
        <v>40590</v>
      </c>
    </row>
    <row r="5896" spans="1:8" ht="15.75">
      <c r="A5896" s="3" t="s">
        <v>19</v>
      </c>
      <c r="B5896" s="2" t="s">
        <v>2562</v>
      </c>
      <c r="C5896" s="2" t="s">
        <v>299</v>
      </c>
      <c r="D5896" s="2" t="s">
        <v>2563</v>
      </c>
      <c r="E5896" s="4">
        <v>20</v>
      </c>
      <c r="F5896" s="4">
        <v>77880</v>
      </c>
      <c r="G5896" s="4">
        <v>7788</v>
      </c>
      <c r="H5896" s="4">
        <v>85668</v>
      </c>
    </row>
    <row r="5897" spans="1:8" ht="15.75">
      <c r="A5897" s="3" t="s">
        <v>19</v>
      </c>
      <c r="B5897" s="2" t="s">
        <v>2568</v>
      </c>
      <c r="C5897" s="2" t="s">
        <v>307</v>
      </c>
      <c r="D5897" s="2" t="s">
        <v>2569</v>
      </c>
      <c r="E5897" s="4">
        <v>20</v>
      </c>
      <c r="F5897" s="4">
        <v>116140</v>
      </c>
      <c r="G5897" s="4">
        <v>11614</v>
      </c>
      <c r="H5897" s="4">
        <v>127754</v>
      </c>
    </row>
    <row r="5898" spans="1:8" ht="15.75">
      <c r="A5898" s="3" t="s">
        <v>19</v>
      </c>
      <c r="B5898" s="2" t="s">
        <v>2572</v>
      </c>
      <c r="C5898" s="2" t="s">
        <v>307</v>
      </c>
      <c r="D5898" s="2" t="s">
        <v>2573</v>
      </c>
      <c r="E5898" s="4">
        <v>30</v>
      </c>
      <c r="F5898" s="4">
        <v>95700</v>
      </c>
      <c r="G5898" s="4">
        <v>9570</v>
      </c>
      <c r="H5898" s="4">
        <v>105270</v>
      </c>
    </row>
    <row r="5899" spans="1:8" ht="15.75">
      <c r="A5899" s="3" t="s">
        <v>19</v>
      </c>
      <c r="B5899" s="2" t="s">
        <v>2576</v>
      </c>
      <c r="C5899" s="2" t="s">
        <v>310</v>
      </c>
      <c r="D5899" s="2" t="s">
        <v>2577</v>
      </c>
      <c r="E5899" s="4">
        <v>40</v>
      </c>
      <c r="F5899" s="4">
        <v>184600</v>
      </c>
      <c r="G5899" s="4">
        <v>18460</v>
      </c>
      <c r="H5899" s="4">
        <v>203060</v>
      </c>
    </row>
    <row r="5900" spans="1:8" ht="15.75">
      <c r="A5900" s="3" t="s">
        <v>19</v>
      </c>
      <c r="B5900" s="2" t="s">
        <v>2578</v>
      </c>
      <c r="C5900" s="2" t="s">
        <v>310</v>
      </c>
      <c r="D5900" s="2" t="s">
        <v>2579</v>
      </c>
      <c r="E5900" s="4">
        <v>20</v>
      </c>
      <c r="F5900" s="4">
        <v>108020</v>
      </c>
      <c r="G5900" s="4">
        <v>10802</v>
      </c>
      <c r="H5900" s="4">
        <v>118822</v>
      </c>
    </row>
    <row r="5901" spans="1:8" ht="15.75">
      <c r="A5901" s="3" t="s">
        <v>19</v>
      </c>
      <c r="B5901" s="2" t="s">
        <v>2580</v>
      </c>
      <c r="C5901" s="2" t="s">
        <v>310</v>
      </c>
      <c r="D5901" s="2" t="s">
        <v>2581</v>
      </c>
      <c r="E5901" s="4">
        <v>6</v>
      </c>
      <c r="F5901" s="4">
        <v>42498</v>
      </c>
      <c r="G5901" s="4">
        <v>4250</v>
      </c>
      <c r="H5901" s="4">
        <v>46748</v>
      </c>
    </row>
    <row r="5902" spans="1:8" ht="15.75">
      <c r="A5902" s="3" t="s">
        <v>19</v>
      </c>
      <c r="B5902" s="2" t="s">
        <v>2584</v>
      </c>
      <c r="C5902" s="2" t="s">
        <v>310</v>
      </c>
      <c r="D5902" s="2" t="s">
        <v>2585</v>
      </c>
      <c r="E5902" s="4">
        <v>6</v>
      </c>
      <c r="F5902" s="4">
        <v>56220</v>
      </c>
      <c r="G5902" s="4">
        <v>5622</v>
      </c>
      <c r="H5902" s="4">
        <v>61842</v>
      </c>
    </row>
    <row r="5903" spans="1:8" ht="15.75">
      <c r="A5903" s="3" t="s">
        <v>19</v>
      </c>
      <c r="B5903" s="2" t="s">
        <v>2586</v>
      </c>
      <c r="C5903" s="2" t="s">
        <v>310</v>
      </c>
      <c r="D5903" s="2" t="s">
        <v>2587</v>
      </c>
      <c r="E5903" s="4">
        <v>20</v>
      </c>
      <c r="F5903" s="4">
        <v>86460</v>
      </c>
      <c r="G5903" s="4">
        <v>8646</v>
      </c>
      <c r="H5903" s="4">
        <v>95106</v>
      </c>
    </row>
    <row r="5904" spans="1:8" ht="15.75">
      <c r="A5904" s="3" t="s">
        <v>19</v>
      </c>
      <c r="B5904" s="2" t="s">
        <v>2592</v>
      </c>
      <c r="C5904" s="2" t="s">
        <v>312</v>
      </c>
      <c r="D5904" s="2" t="s">
        <v>2593</v>
      </c>
      <c r="E5904" s="4">
        <v>30</v>
      </c>
      <c r="F5904" s="4">
        <v>207150</v>
      </c>
      <c r="G5904" s="4">
        <v>20715</v>
      </c>
      <c r="H5904" s="4">
        <v>227865</v>
      </c>
    </row>
    <row r="5905" spans="1:8" ht="15.75">
      <c r="A5905" s="3" t="s">
        <v>19</v>
      </c>
      <c r="B5905" s="2" t="s">
        <v>2596</v>
      </c>
      <c r="C5905" s="2" t="s">
        <v>314</v>
      </c>
      <c r="D5905" s="2" t="s">
        <v>2597</v>
      </c>
      <c r="E5905" s="4">
        <v>5</v>
      </c>
      <c r="F5905" s="4">
        <v>22425</v>
      </c>
      <c r="G5905" s="4">
        <v>2243</v>
      </c>
      <c r="H5905" s="4">
        <v>24668</v>
      </c>
    </row>
    <row r="5906" spans="1:8" ht="15.75">
      <c r="A5906" s="3" t="s">
        <v>19</v>
      </c>
      <c r="B5906" s="2" t="s">
        <v>2600</v>
      </c>
      <c r="C5906" s="2" t="s">
        <v>314</v>
      </c>
      <c r="D5906" s="2" t="s">
        <v>2601</v>
      </c>
      <c r="E5906" s="4">
        <v>2</v>
      </c>
      <c r="F5906" s="4">
        <v>5256</v>
      </c>
      <c r="G5906" s="4">
        <v>526</v>
      </c>
      <c r="H5906" s="4">
        <v>5782</v>
      </c>
    </row>
    <row r="5907" spans="1:8" ht="15.75">
      <c r="A5907" s="3" t="s">
        <v>19</v>
      </c>
      <c r="B5907" s="2" t="s">
        <v>2604</v>
      </c>
      <c r="C5907" s="2" t="s">
        <v>314</v>
      </c>
      <c r="D5907" s="2" t="s">
        <v>2605</v>
      </c>
      <c r="E5907" s="4">
        <v>100</v>
      </c>
      <c r="F5907" s="4">
        <v>288300</v>
      </c>
      <c r="G5907" s="4">
        <v>28830</v>
      </c>
      <c r="H5907" s="4">
        <v>317130</v>
      </c>
    </row>
    <row r="5908" spans="1:8" ht="15.75">
      <c r="A5908" s="3" t="s">
        <v>19</v>
      </c>
      <c r="B5908" s="2" t="s">
        <v>2606</v>
      </c>
      <c r="C5908" s="2" t="s">
        <v>314</v>
      </c>
      <c r="D5908" s="2" t="s">
        <v>2607</v>
      </c>
      <c r="E5908" s="4">
        <v>320</v>
      </c>
      <c r="F5908" s="4">
        <v>849600</v>
      </c>
      <c r="G5908" s="4">
        <v>84960</v>
      </c>
      <c r="H5908" s="4">
        <v>934560</v>
      </c>
    </row>
    <row r="5909" spans="1:8" ht="15.75">
      <c r="A5909" s="3" t="s">
        <v>19</v>
      </c>
      <c r="B5909" s="2" t="s">
        <v>2614</v>
      </c>
      <c r="C5909" s="2" t="s">
        <v>318</v>
      </c>
      <c r="D5909" s="2" t="s">
        <v>2615</v>
      </c>
      <c r="E5909" s="4">
        <v>210</v>
      </c>
      <c r="F5909" s="4">
        <v>904680</v>
      </c>
      <c r="G5909" s="4">
        <v>90468</v>
      </c>
      <c r="H5909" s="4">
        <v>995148</v>
      </c>
    </row>
    <row r="5910" spans="1:8" ht="15.75">
      <c r="A5910" s="3" t="s">
        <v>19</v>
      </c>
      <c r="B5910" s="2" t="s">
        <v>2616</v>
      </c>
      <c r="C5910" s="2" t="s">
        <v>318</v>
      </c>
      <c r="D5910" s="2" t="s">
        <v>2617</v>
      </c>
      <c r="E5910" s="4">
        <v>60</v>
      </c>
      <c r="F5910" s="4">
        <v>327110</v>
      </c>
      <c r="G5910" s="4">
        <v>32711</v>
      </c>
      <c r="H5910" s="4">
        <v>359821</v>
      </c>
    </row>
    <row r="5911" spans="1:8" ht="15.75">
      <c r="A5911" s="3" t="s">
        <v>19</v>
      </c>
      <c r="B5911" s="2" t="s">
        <v>2618</v>
      </c>
      <c r="C5911" s="2" t="s">
        <v>318</v>
      </c>
      <c r="D5911" s="2" t="s">
        <v>2619</v>
      </c>
      <c r="E5911" s="4">
        <v>42</v>
      </c>
      <c r="F5911" s="4">
        <v>108150</v>
      </c>
      <c r="G5911" s="4">
        <v>10815</v>
      </c>
      <c r="H5911" s="4">
        <v>118965</v>
      </c>
    </row>
    <row r="5912" spans="1:8" ht="15.75">
      <c r="A5912" s="3" t="s">
        <v>19</v>
      </c>
      <c r="B5912" s="2" t="s">
        <v>2628</v>
      </c>
      <c r="C5912" s="2" t="s">
        <v>318</v>
      </c>
      <c r="D5912" s="2" t="s">
        <v>2629</v>
      </c>
      <c r="E5912" s="4">
        <v>600</v>
      </c>
      <c r="F5912" s="4">
        <v>1851000</v>
      </c>
      <c r="G5912" s="4">
        <v>185100</v>
      </c>
      <c r="H5912" s="4">
        <v>2036100</v>
      </c>
    </row>
    <row r="5913" spans="1:8" ht="15.75">
      <c r="A5913" s="3" t="s">
        <v>19</v>
      </c>
      <c r="B5913" s="2" t="s">
        <v>2651</v>
      </c>
      <c r="C5913" s="2" t="s">
        <v>271</v>
      </c>
      <c r="D5913" s="2" t="s">
        <v>2328</v>
      </c>
      <c r="E5913" s="4">
        <v>2</v>
      </c>
      <c r="F5913" s="4">
        <v>38800</v>
      </c>
      <c r="G5913" s="4">
        <v>3880</v>
      </c>
      <c r="H5913" s="4">
        <v>42680</v>
      </c>
    </row>
    <row r="5914" spans="1:8" ht="15.75">
      <c r="A5914" s="3" t="s">
        <v>19</v>
      </c>
      <c r="B5914" s="2" t="s">
        <v>2662</v>
      </c>
      <c r="C5914" s="2" t="s">
        <v>2661</v>
      </c>
      <c r="D5914" s="2" t="s">
        <v>2663</v>
      </c>
      <c r="E5914" s="4">
        <v>2</v>
      </c>
      <c r="F5914" s="4">
        <v>12000</v>
      </c>
      <c r="G5914" s="4">
        <v>1200</v>
      </c>
      <c r="H5914" s="4">
        <v>13200</v>
      </c>
    </row>
    <row r="5915" spans="1:8" ht="15.75">
      <c r="A5915" s="3" t="s">
        <v>19</v>
      </c>
      <c r="B5915" s="2" t="s">
        <v>2671</v>
      </c>
      <c r="C5915" s="2" t="s">
        <v>2312</v>
      </c>
      <c r="D5915" s="2" t="s">
        <v>2672</v>
      </c>
      <c r="E5915" s="4">
        <v>34</v>
      </c>
      <c r="F5915" s="4">
        <v>164152</v>
      </c>
      <c r="G5915" s="4">
        <v>16415</v>
      </c>
      <c r="H5915" s="4">
        <v>180567</v>
      </c>
    </row>
    <row r="5916" spans="1:8" ht="15.75">
      <c r="A5916" s="3" t="s">
        <v>19</v>
      </c>
      <c r="B5916" s="2" t="s">
        <v>2693</v>
      </c>
      <c r="C5916" s="2" t="s">
        <v>2692</v>
      </c>
      <c r="D5916" s="2" t="s">
        <v>2694</v>
      </c>
      <c r="E5916" s="4">
        <v>2</v>
      </c>
      <c r="F5916" s="4">
        <v>54666</v>
      </c>
      <c r="G5916" s="4">
        <v>5467</v>
      </c>
      <c r="H5916" s="4">
        <v>60133</v>
      </c>
    </row>
    <row r="5917" spans="1:8" ht="15.75">
      <c r="A5917" s="3" t="s">
        <v>19</v>
      </c>
      <c r="B5917" s="2" t="s">
        <v>2720</v>
      </c>
      <c r="C5917" s="2" t="s">
        <v>1267</v>
      </c>
      <c r="D5917" s="2" t="s">
        <v>2721</v>
      </c>
      <c r="E5917" s="4">
        <v>11</v>
      </c>
      <c r="F5917" s="4">
        <v>315953</v>
      </c>
      <c r="G5917" s="4">
        <v>31595</v>
      </c>
      <c r="H5917" s="4">
        <v>347548</v>
      </c>
    </row>
    <row r="5918" spans="1:8" ht="15.75">
      <c r="A5918" s="3" t="s">
        <v>19</v>
      </c>
      <c r="B5918" s="2" t="s">
        <v>2722</v>
      </c>
      <c r="C5918" s="2" t="s">
        <v>1267</v>
      </c>
      <c r="D5918" s="2" t="s">
        <v>2723</v>
      </c>
      <c r="E5918" s="4">
        <v>41</v>
      </c>
      <c r="F5918" s="4">
        <v>1223850</v>
      </c>
      <c r="G5918" s="4">
        <v>122385</v>
      </c>
      <c r="H5918" s="4">
        <v>1346235</v>
      </c>
    </row>
    <row r="5919" spans="1:8" ht="15.75">
      <c r="A5919" s="3" t="s">
        <v>19</v>
      </c>
      <c r="B5919" s="2" t="s">
        <v>2726</v>
      </c>
      <c r="C5919" s="2" t="s">
        <v>1267</v>
      </c>
      <c r="D5919" s="2" t="s">
        <v>2727</v>
      </c>
      <c r="E5919" s="4">
        <v>6</v>
      </c>
      <c r="F5919" s="4">
        <v>206160</v>
      </c>
      <c r="G5919" s="4">
        <v>20616</v>
      </c>
      <c r="H5919" s="4">
        <v>226776</v>
      </c>
    </row>
    <row r="5920" spans="1:8" ht="15.75">
      <c r="A5920" s="3" t="s">
        <v>19</v>
      </c>
      <c r="B5920" s="2" t="s">
        <v>2728</v>
      </c>
      <c r="C5920" s="2" t="s">
        <v>1267</v>
      </c>
      <c r="D5920" s="2" t="s">
        <v>2729</v>
      </c>
      <c r="E5920" s="4">
        <v>2</v>
      </c>
      <c r="F5920" s="4">
        <v>75486</v>
      </c>
      <c r="G5920" s="4">
        <v>7549</v>
      </c>
      <c r="H5920" s="4">
        <v>83035</v>
      </c>
    </row>
    <row r="5921" spans="1:8" ht="15.75">
      <c r="A5921" s="3" t="s">
        <v>19</v>
      </c>
      <c r="B5921" s="2" t="s">
        <v>2739</v>
      </c>
      <c r="C5921" s="2" t="s">
        <v>2732</v>
      </c>
      <c r="D5921" s="2" t="s">
        <v>2740</v>
      </c>
      <c r="E5921" s="4">
        <v>4</v>
      </c>
      <c r="F5921" s="4">
        <v>58236</v>
      </c>
      <c r="G5921" s="4">
        <v>5824</v>
      </c>
      <c r="H5921" s="4">
        <v>64060</v>
      </c>
    </row>
    <row r="5922" spans="1:8" ht="15.75">
      <c r="A5922" s="3" t="s">
        <v>19</v>
      </c>
      <c r="B5922" s="2" t="s">
        <v>2749</v>
      </c>
      <c r="C5922" s="2" t="s">
        <v>1267</v>
      </c>
      <c r="D5922" s="2" t="s">
        <v>2750</v>
      </c>
      <c r="E5922" s="4">
        <v>30</v>
      </c>
      <c r="F5922" s="4">
        <v>931050</v>
      </c>
      <c r="G5922" s="4">
        <v>93105</v>
      </c>
      <c r="H5922" s="4">
        <v>1024155</v>
      </c>
    </row>
    <row r="5923" spans="1:8" ht="15.75">
      <c r="A5923" s="3" t="s">
        <v>19</v>
      </c>
      <c r="B5923" s="2" t="s">
        <v>2792</v>
      </c>
      <c r="C5923" s="2" t="s">
        <v>1426</v>
      </c>
      <c r="D5923" s="2" t="s">
        <v>2793</v>
      </c>
      <c r="E5923" s="4">
        <v>40</v>
      </c>
      <c r="F5923" s="4">
        <v>74640</v>
      </c>
      <c r="G5923" s="4">
        <v>7464</v>
      </c>
      <c r="H5923" s="4">
        <v>82104</v>
      </c>
    </row>
    <row r="5924" spans="1:8" ht="15.75">
      <c r="A5924" s="3" t="s">
        <v>19</v>
      </c>
      <c r="B5924" s="2" t="s">
        <v>2819</v>
      </c>
      <c r="C5924" s="2" t="s">
        <v>2762</v>
      </c>
      <c r="D5924" s="2" t="s">
        <v>2820</v>
      </c>
      <c r="E5924" s="4">
        <v>10</v>
      </c>
      <c r="F5924" s="4">
        <v>25670</v>
      </c>
      <c r="G5924" s="4">
        <v>2567</v>
      </c>
      <c r="H5924" s="4">
        <v>28237</v>
      </c>
    </row>
    <row r="5925" spans="1:8" ht="15.75">
      <c r="A5925" s="3" t="s">
        <v>19</v>
      </c>
      <c r="B5925" s="2" t="s">
        <v>2821</v>
      </c>
      <c r="C5925" s="2" t="s">
        <v>2762</v>
      </c>
      <c r="D5925" s="2" t="s">
        <v>2822</v>
      </c>
      <c r="E5925" s="4">
        <v>10</v>
      </c>
      <c r="F5925" s="4">
        <v>32040</v>
      </c>
      <c r="G5925" s="4">
        <v>3204</v>
      </c>
      <c r="H5925" s="4">
        <v>35244</v>
      </c>
    </row>
    <row r="5926" spans="1:8" ht="15.75">
      <c r="A5926" s="3" t="s">
        <v>19</v>
      </c>
      <c r="B5926" s="2" t="s">
        <v>2823</v>
      </c>
      <c r="C5926" s="2" t="s">
        <v>2762</v>
      </c>
      <c r="D5926" s="2" t="s">
        <v>2824</v>
      </c>
      <c r="E5926" s="4">
        <v>5</v>
      </c>
      <c r="F5926" s="4">
        <v>18895</v>
      </c>
      <c r="G5926" s="4">
        <v>1889</v>
      </c>
      <c r="H5926" s="4">
        <v>20784</v>
      </c>
    </row>
    <row r="5927" spans="1:8" ht="15.75">
      <c r="A5927" s="3" t="s">
        <v>19</v>
      </c>
      <c r="B5927" s="2" t="s">
        <v>2831</v>
      </c>
      <c r="C5927" s="2" t="s">
        <v>1401</v>
      </c>
      <c r="D5927" s="2" t="s">
        <v>2832</v>
      </c>
      <c r="E5927" s="4">
        <v>8</v>
      </c>
      <c r="F5927" s="4">
        <v>15320</v>
      </c>
      <c r="G5927" s="4">
        <v>1533</v>
      </c>
      <c r="H5927" s="4">
        <v>16853</v>
      </c>
    </row>
    <row r="5928" spans="1:8" ht="15.75">
      <c r="A5928" s="3" t="s">
        <v>19</v>
      </c>
      <c r="B5928" s="2" t="s">
        <v>2833</v>
      </c>
      <c r="C5928" s="2" t="s">
        <v>1401</v>
      </c>
      <c r="D5928" s="2" t="s">
        <v>2435</v>
      </c>
      <c r="E5928" s="4">
        <v>150</v>
      </c>
      <c r="F5928" s="4">
        <v>645000</v>
      </c>
      <c r="G5928" s="4">
        <v>64500</v>
      </c>
      <c r="H5928" s="4">
        <v>709500</v>
      </c>
    </row>
    <row r="5929" spans="1:8" ht="15.75">
      <c r="A5929" s="3" t="s">
        <v>19</v>
      </c>
      <c r="B5929" s="2" t="s">
        <v>2835</v>
      </c>
      <c r="C5929" s="2" t="s">
        <v>1401</v>
      </c>
      <c r="D5929" s="2" t="s">
        <v>2836</v>
      </c>
      <c r="E5929" s="4">
        <v>27</v>
      </c>
      <c r="F5929" s="4">
        <v>64307</v>
      </c>
      <c r="G5929" s="4">
        <v>6431</v>
      </c>
      <c r="H5929" s="4">
        <v>70738</v>
      </c>
    </row>
    <row r="5930" spans="1:8" ht="15.75">
      <c r="A5930" s="3" t="s">
        <v>19</v>
      </c>
      <c r="B5930" s="2" t="s">
        <v>2840</v>
      </c>
      <c r="C5930" s="2" t="s">
        <v>1401</v>
      </c>
      <c r="D5930" s="2" t="s">
        <v>2841</v>
      </c>
      <c r="E5930" s="4">
        <v>9</v>
      </c>
      <c r="F5930" s="4">
        <v>25632</v>
      </c>
      <c r="G5930" s="4">
        <v>2563</v>
      </c>
      <c r="H5930" s="4">
        <v>28195</v>
      </c>
    </row>
    <row r="5931" spans="1:8" ht="15.75">
      <c r="A5931" s="3" t="s">
        <v>19</v>
      </c>
      <c r="B5931" s="2" t="s">
        <v>2846</v>
      </c>
      <c r="C5931" s="2" t="s">
        <v>1401</v>
      </c>
      <c r="D5931" s="2" t="s">
        <v>2847</v>
      </c>
      <c r="E5931" s="4">
        <v>4</v>
      </c>
      <c r="F5931" s="4">
        <v>19740</v>
      </c>
      <c r="G5931" s="4">
        <v>1974</v>
      </c>
      <c r="H5931" s="4">
        <v>21714</v>
      </c>
    </row>
    <row r="5932" spans="1:8" ht="15.75">
      <c r="A5932" s="3" t="s">
        <v>19</v>
      </c>
      <c r="B5932" s="2" t="s">
        <v>2848</v>
      </c>
      <c r="C5932" s="2" t="s">
        <v>1401</v>
      </c>
      <c r="D5932" s="2" t="s">
        <v>2849</v>
      </c>
      <c r="E5932" s="4">
        <v>120</v>
      </c>
      <c r="F5932" s="4">
        <v>156480</v>
      </c>
      <c r="G5932" s="4">
        <v>15648</v>
      </c>
      <c r="H5932" s="4">
        <v>172128</v>
      </c>
    </row>
    <row r="5933" spans="1:8" ht="15.75">
      <c r="A5933" s="3" t="s">
        <v>19</v>
      </c>
      <c r="B5933" s="2" t="s">
        <v>2852</v>
      </c>
      <c r="C5933" s="2" t="s">
        <v>1401</v>
      </c>
      <c r="D5933" s="2" t="s">
        <v>2853</v>
      </c>
      <c r="E5933" s="4">
        <v>3</v>
      </c>
      <c r="F5933" s="4">
        <v>5925</v>
      </c>
      <c r="G5933" s="4">
        <v>593</v>
      </c>
      <c r="H5933" s="4">
        <v>6518</v>
      </c>
    </row>
    <row r="5934" spans="1:8" ht="15.75">
      <c r="A5934" s="3" t="s">
        <v>19</v>
      </c>
      <c r="B5934" s="2" t="s">
        <v>2861</v>
      </c>
      <c r="C5934" s="2" t="s">
        <v>1405</v>
      </c>
      <c r="D5934" s="2" t="s">
        <v>2862</v>
      </c>
      <c r="E5934" s="4">
        <v>15</v>
      </c>
      <c r="F5934" s="4">
        <v>37035</v>
      </c>
      <c r="G5934" s="4">
        <v>3704</v>
      </c>
      <c r="H5934" s="4">
        <v>40739</v>
      </c>
    </row>
    <row r="5935" spans="1:8" ht="15.75">
      <c r="A5935" s="3" t="s">
        <v>19</v>
      </c>
      <c r="B5935" s="2" t="s">
        <v>2863</v>
      </c>
      <c r="C5935" s="2" t="s">
        <v>1405</v>
      </c>
      <c r="D5935" s="2" t="s">
        <v>2864</v>
      </c>
      <c r="E5935" s="4">
        <v>70</v>
      </c>
      <c r="F5935" s="4">
        <v>217490</v>
      </c>
      <c r="G5935" s="4">
        <v>21749</v>
      </c>
      <c r="H5935" s="4">
        <v>239239</v>
      </c>
    </row>
    <row r="5936" spans="1:8" ht="15.75">
      <c r="A5936" s="3" t="s">
        <v>19</v>
      </c>
      <c r="B5936" s="2" t="s">
        <v>2865</v>
      </c>
      <c r="C5936" s="2" t="s">
        <v>1405</v>
      </c>
      <c r="D5936" s="2" t="s">
        <v>2866</v>
      </c>
      <c r="E5936" s="4">
        <v>5</v>
      </c>
      <c r="F5936" s="4">
        <v>7475</v>
      </c>
      <c r="G5936" s="4">
        <v>747</v>
      </c>
      <c r="H5936" s="4">
        <v>8222</v>
      </c>
    </row>
    <row r="5937" spans="1:8" ht="15.75">
      <c r="A5937" s="3" t="s">
        <v>19</v>
      </c>
      <c r="B5937" s="2" t="s">
        <v>2867</v>
      </c>
      <c r="C5937" s="2" t="s">
        <v>1405</v>
      </c>
      <c r="D5937" s="2" t="s">
        <v>2868</v>
      </c>
      <c r="E5937" s="4">
        <v>10</v>
      </c>
      <c r="F5937" s="4">
        <v>36820</v>
      </c>
      <c r="G5937" s="4">
        <v>3682</v>
      </c>
      <c r="H5937" s="4">
        <v>40502</v>
      </c>
    </row>
    <row r="5938" spans="1:8" ht="15.75">
      <c r="A5938" s="3" t="s">
        <v>19</v>
      </c>
      <c r="B5938" s="2" t="s">
        <v>2873</v>
      </c>
      <c r="C5938" s="2" t="s">
        <v>1405</v>
      </c>
      <c r="D5938" s="2" t="s">
        <v>2874</v>
      </c>
      <c r="E5938" s="4">
        <v>100</v>
      </c>
      <c r="F5938" s="4">
        <v>174800</v>
      </c>
      <c r="G5938" s="4">
        <v>17480</v>
      </c>
      <c r="H5938" s="4">
        <v>192280</v>
      </c>
    </row>
    <row r="5939" spans="1:8" ht="15.75">
      <c r="A5939" s="3" t="s">
        <v>19</v>
      </c>
      <c r="B5939" s="2" t="s">
        <v>2877</v>
      </c>
      <c r="C5939" s="2" t="s">
        <v>1405</v>
      </c>
      <c r="D5939" s="2" t="s">
        <v>2878</v>
      </c>
      <c r="E5939" s="4">
        <v>15</v>
      </c>
      <c r="F5939" s="4">
        <v>31485</v>
      </c>
      <c r="G5939" s="4">
        <v>3149</v>
      </c>
      <c r="H5939" s="4">
        <v>34634</v>
      </c>
    </row>
    <row r="5940" spans="1:8" ht="15.75">
      <c r="A5940" s="3" t="s">
        <v>19</v>
      </c>
      <c r="B5940" s="2" t="s">
        <v>2879</v>
      </c>
      <c r="C5940" s="2" t="s">
        <v>1412</v>
      </c>
      <c r="D5940" s="2" t="s">
        <v>2880</v>
      </c>
      <c r="E5940" s="4">
        <v>154</v>
      </c>
      <c r="F5940" s="4">
        <v>292446</v>
      </c>
      <c r="G5940" s="4">
        <v>29245</v>
      </c>
      <c r="H5940" s="4">
        <v>321691</v>
      </c>
    </row>
    <row r="5941" spans="1:8" ht="15.75">
      <c r="A5941" s="3" t="s">
        <v>19</v>
      </c>
      <c r="B5941" s="2" t="s">
        <v>2882</v>
      </c>
      <c r="C5941" s="2" t="s">
        <v>1412</v>
      </c>
      <c r="D5941" s="2" t="s">
        <v>2646</v>
      </c>
      <c r="E5941" s="4">
        <v>32</v>
      </c>
      <c r="F5941" s="4">
        <v>75680</v>
      </c>
      <c r="G5941" s="4">
        <v>7568</v>
      </c>
      <c r="H5941" s="4">
        <v>83248</v>
      </c>
    </row>
    <row r="5942" spans="1:8" ht="15.75">
      <c r="A5942" s="3" t="s">
        <v>19</v>
      </c>
      <c r="B5942" s="2" t="s">
        <v>2885</v>
      </c>
      <c r="C5942" s="2" t="s">
        <v>1412</v>
      </c>
      <c r="D5942" s="2" t="s">
        <v>2886</v>
      </c>
      <c r="E5942" s="4">
        <v>58</v>
      </c>
      <c r="F5942" s="4">
        <v>199394</v>
      </c>
      <c r="G5942" s="4">
        <v>19938</v>
      </c>
      <c r="H5942" s="4">
        <v>219332</v>
      </c>
    </row>
    <row r="5943" spans="1:8" ht="15.75">
      <c r="A5943" s="3" t="s">
        <v>19</v>
      </c>
      <c r="B5943" s="2" t="s">
        <v>2887</v>
      </c>
      <c r="C5943" s="2" t="s">
        <v>1412</v>
      </c>
      <c r="D5943" s="2" t="s">
        <v>2888</v>
      </c>
      <c r="E5943" s="4">
        <v>40</v>
      </c>
      <c r="F5943" s="4">
        <v>162870</v>
      </c>
      <c r="G5943" s="4">
        <v>16287</v>
      </c>
      <c r="H5943" s="4">
        <v>179157</v>
      </c>
    </row>
    <row r="5944" spans="1:8" ht="15.75">
      <c r="A5944" s="3" t="s">
        <v>19</v>
      </c>
      <c r="B5944" s="2" t="s">
        <v>2893</v>
      </c>
      <c r="C5944" s="2" t="s">
        <v>1412</v>
      </c>
      <c r="D5944" s="2" t="s">
        <v>2894</v>
      </c>
      <c r="E5944" s="4">
        <v>50</v>
      </c>
      <c r="F5944" s="4">
        <v>83490</v>
      </c>
      <c r="G5944" s="4">
        <v>8349</v>
      </c>
      <c r="H5944" s="4">
        <v>91839</v>
      </c>
    </row>
    <row r="5945" spans="1:8" ht="15.75">
      <c r="A5945" s="3" t="s">
        <v>19</v>
      </c>
      <c r="B5945" s="2" t="s">
        <v>2895</v>
      </c>
      <c r="C5945" s="2" t="s">
        <v>1412</v>
      </c>
      <c r="D5945" s="2" t="s">
        <v>2896</v>
      </c>
      <c r="E5945" s="4">
        <v>50</v>
      </c>
      <c r="F5945" s="4">
        <v>95760</v>
      </c>
      <c r="G5945" s="4">
        <v>9576</v>
      </c>
      <c r="H5945" s="4">
        <v>105336</v>
      </c>
    </row>
    <row r="5946" spans="1:8" ht="15.75">
      <c r="A5946" s="3" t="s">
        <v>19</v>
      </c>
      <c r="B5946" s="2" t="s">
        <v>2897</v>
      </c>
      <c r="C5946" s="2" t="s">
        <v>1412</v>
      </c>
      <c r="D5946" s="2" t="s">
        <v>2898</v>
      </c>
      <c r="E5946" s="4">
        <v>5</v>
      </c>
      <c r="F5946" s="4">
        <v>9540</v>
      </c>
      <c r="G5946" s="4">
        <v>954</v>
      </c>
      <c r="H5946" s="4">
        <v>10494</v>
      </c>
    </row>
    <row r="5947" spans="1:8" ht="15.75">
      <c r="A5947" s="3" t="s">
        <v>19</v>
      </c>
      <c r="B5947" s="2" t="s">
        <v>2903</v>
      </c>
      <c r="C5947" s="2" t="s">
        <v>1417</v>
      </c>
      <c r="D5947" s="2" t="s">
        <v>2904</v>
      </c>
      <c r="E5947" s="4">
        <v>118</v>
      </c>
      <c r="F5947" s="4">
        <v>279214</v>
      </c>
      <c r="G5947" s="4">
        <v>27921</v>
      </c>
      <c r="H5947" s="4">
        <v>307135</v>
      </c>
    </row>
    <row r="5948" spans="1:8" ht="15.75">
      <c r="A5948" s="3" t="s">
        <v>19</v>
      </c>
      <c r="B5948" s="2" t="s">
        <v>2912</v>
      </c>
      <c r="C5948" s="2" t="s">
        <v>1417</v>
      </c>
      <c r="D5948" s="2" t="s">
        <v>2913</v>
      </c>
      <c r="E5948" s="4">
        <v>190</v>
      </c>
      <c r="F5948" s="4">
        <v>266000</v>
      </c>
      <c r="G5948" s="4">
        <v>26600</v>
      </c>
      <c r="H5948" s="4">
        <v>292600</v>
      </c>
    </row>
    <row r="5949" spans="1:8" ht="15.75">
      <c r="A5949" s="3" t="s">
        <v>19</v>
      </c>
      <c r="B5949" s="2" t="s">
        <v>2928</v>
      </c>
      <c r="C5949" s="2" t="s">
        <v>2781</v>
      </c>
      <c r="D5949" s="2" t="s">
        <v>2929</v>
      </c>
      <c r="E5949" s="4">
        <v>20</v>
      </c>
      <c r="F5949" s="4">
        <v>48740</v>
      </c>
      <c r="G5949" s="4">
        <v>4874</v>
      </c>
      <c r="H5949" s="4">
        <v>53614</v>
      </c>
    </row>
    <row r="5950" spans="1:8" ht="15.75">
      <c r="A5950" s="3" t="s">
        <v>19</v>
      </c>
      <c r="B5950" s="2" t="s">
        <v>2930</v>
      </c>
      <c r="C5950" s="2" t="s">
        <v>2781</v>
      </c>
      <c r="D5950" s="2" t="s">
        <v>2931</v>
      </c>
      <c r="E5950" s="4">
        <v>20</v>
      </c>
      <c r="F5950" s="4">
        <v>61480</v>
      </c>
      <c r="G5950" s="4">
        <v>6148</v>
      </c>
      <c r="H5950" s="4">
        <v>67628</v>
      </c>
    </row>
    <row r="5951" spans="1:8" ht="15.75">
      <c r="A5951" s="3" t="s">
        <v>19</v>
      </c>
      <c r="B5951" s="2" t="s">
        <v>3862</v>
      </c>
      <c r="C5951" s="2" t="s">
        <v>1426</v>
      </c>
      <c r="D5951" s="2" t="s">
        <v>3863</v>
      </c>
      <c r="E5951" s="4">
        <v>20</v>
      </c>
      <c r="F5951" s="4">
        <v>46780</v>
      </c>
      <c r="G5951" s="4">
        <v>4678</v>
      </c>
      <c r="H5951" s="4">
        <v>51458</v>
      </c>
    </row>
    <row r="5952" spans="1:8" ht="15.75">
      <c r="A5952" s="3" t="s">
        <v>19</v>
      </c>
      <c r="B5952" s="2" t="s">
        <v>3870</v>
      </c>
      <c r="C5952" s="2" t="s">
        <v>1426</v>
      </c>
      <c r="D5952" s="2" t="s">
        <v>3871</v>
      </c>
      <c r="E5952" s="4">
        <v>130</v>
      </c>
      <c r="F5952" s="4">
        <v>159120</v>
      </c>
      <c r="G5952" s="4">
        <v>15912</v>
      </c>
      <c r="H5952" s="4">
        <v>175032</v>
      </c>
    </row>
    <row r="5953" spans="1:8" ht="15.75">
      <c r="A5953" s="3" t="s">
        <v>19</v>
      </c>
      <c r="B5953" s="2" t="s">
        <v>3872</v>
      </c>
      <c r="C5953" s="2" t="s">
        <v>1426</v>
      </c>
      <c r="D5953" s="2" t="s">
        <v>3873</v>
      </c>
      <c r="E5953" s="4">
        <v>200</v>
      </c>
      <c r="F5953" s="4">
        <v>264000</v>
      </c>
      <c r="G5953" s="4">
        <v>26400</v>
      </c>
      <c r="H5953" s="4">
        <v>290400</v>
      </c>
    </row>
    <row r="5954" spans="1:8" ht="15.75">
      <c r="A5954" s="3" t="s">
        <v>19</v>
      </c>
      <c r="B5954" s="2" t="s">
        <v>3876</v>
      </c>
      <c r="C5954" s="2" t="s">
        <v>1433</v>
      </c>
      <c r="D5954" s="2" t="s">
        <v>3877</v>
      </c>
      <c r="E5954" s="4">
        <v>480</v>
      </c>
      <c r="F5954" s="4">
        <v>851040</v>
      </c>
      <c r="G5954" s="4">
        <v>85104</v>
      </c>
      <c r="H5954" s="4">
        <v>936144</v>
      </c>
    </row>
    <row r="5955" spans="1:8" ht="15.75">
      <c r="A5955" s="3" t="s">
        <v>19</v>
      </c>
      <c r="B5955" s="2" t="s">
        <v>3878</v>
      </c>
      <c r="C5955" s="2" t="s">
        <v>1433</v>
      </c>
      <c r="D5955" s="2" t="s">
        <v>3879</v>
      </c>
      <c r="E5955" s="4">
        <v>170</v>
      </c>
      <c r="F5955" s="4">
        <v>378220</v>
      </c>
      <c r="G5955" s="4">
        <v>37822</v>
      </c>
      <c r="H5955" s="4">
        <v>416042</v>
      </c>
    </row>
    <row r="5956" spans="1:8" ht="15.75">
      <c r="A5956" s="3" t="s">
        <v>19</v>
      </c>
      <c r="B5956" s="2" t="s">
        <v>3880</v>
      </c>
      <c r="C5956" s="2" t="s">
        <v>1433</v>
      </c>
      <c r="D5956" s="2" t="s">
        <v>3881</v>
      </c>
      <c r="E5956" s="4">
        <v>2070</v>
      </c>
      <c r="F5956" s="4">
        <v>2062710</v>
      </c>
      <c r="G5956" s="4">
        <v>206271</v>
      </c>
      <c r="H5956" s="4">
        <v>2268981</v>
      </c>
    </row>
    <row r="5957" spans="1:8" ht="15.75">
      <c r="A5957" s="3" t="s">
        <v>19</v>
      </c>
      <c r="B5957" s="2" t="s">
        <v>3886</v>
      </c>
      <c r="C5957" s="2" t="s">
        <v>1433</v>
      </c>
      <c r="D5957" s="2" t="s">
        <v>3887</v>
      </c>
      <c r="E5957" s="4">
        <v>200</v>
      </c>
      <c r="F5957" s="4">
        <v>218900</v>
      </c>
      <c r="G5957" s="4">
        <v>21890</v>
      </c>
      <c r="H5957" s="4">
        <v>240790</v>
      </c>
    </row>
    <row r="5958" spans="1:8" ht="15.75">
      <c r="A5958" s="3" t="s">
        <v>19</v>
      </c>
      <c r="B5958" s="2" t="s">
        <v>3888</v>
      </c>
      <c r="C5958" s="2" t="s">
        <v>1433</v>
      </c>
      <c r="D5958" s="2" t="s">
        <v>3889</v>
      </c>
      <c r="E5958" s="4">
        <v>1560</v>
      </c>
      <c r="F5958" s="4">
        <v>1945400</v>
      </c>
      <c r="G5958" s="4">
        <v>194540</v>
      </c>
      <c r="H5958" s="4">
        <v>2139940</v>
      </c>
    </row>
    <row r="5959" spans="1:8" ht="15.75">
      <c r="A5959" s="3" t="s">
        <v>19</v>
      </c>
      <c r="B5959" s="2" t="s">
        <v>3892</v>
      </c>
      <c r="C5959" s="2" t="s">
        <v>1433</v>
      </c>
      <c r="D5959" s="2" t="s">
        <v>3893</v>
      </c>
      <c r="E5959" s="4">
        <v>30</v>
      </c>
      <c r="F5959" s="4">
        <v>54570</v>
      </c>
      <c r="G5959" s="4">
        <v>5457</v>
      </c>
      <c r="H5959" s="4">
        <v>60027</v>
      </c>
    </row>
    <row r="5960" spans="1:8" ht="15.75">
      <c r="A5960" s="3" t="s">
        <v>19</v>
      </c>
      <c r="B5960" s="2" t="s">
        <v>3939</v>
      </c>
      <c r="C5960" s="2" t="s">
        <v>3934</v>
      </c>
      <c r="D5960" s="2" t="s">
        <v>3940</v>
      </c>
      <c r="E5960" s="4">
        <v>100</v>
      </c>
      <c r="F5960" s="4">
        <v>210000</v>
      </c>
      <c r="G5960" s="4">
        <v>21000</v>
      </c>
      <c r="H5960" s="4">
        <v>231000</v>
      </c>
    </row>
    <row r="5961" spans="1:8" ht="15.75">
      <c r="A5961" s="3" t="s">
        <v>19</v>
      </c>
      <c r="B5961" s="2" t="s">
        <v>6301</v>
      </c>
      <c r="C5961" s="2" t="s">
        <v>3934</v>
      </c>
      <c r="D5961" s="2" t="s">
        <v>6589</v>
      </c>
      <c r="E5961" s="4">
        <v>-100</v>
      </c>
      <c r="F5961" s="4">
        <v>-210000</v>
      </c>
      <c r="G5961" s="4">
        <v>-21000</v>
      </c>
      <c r="H5961" s="4">
        <v>-231000</v>
      </c>
    </row>
    <row r="5962" spans="1:8" ht="15.75">
      <c r="A5962" s="3" t="s">
        <v>19</v>
      </c>
      <c r="B5962" s="2" t="s">
        <v>3971</v>
      </c>
      <c r="C5962" s="2" t="s">
        <v>3968</v>
      </c>
      <c r="D5962" s="2" t="s">
        <v>3972</v>
      </c>
      <c r="E5962" s="4">
        <v>4100</v>
      </c>
      <c r="F5962" s="4">
        <v>4538000</v>
      </c>
      <c r="G5962" s="4">
        <v>453800</v>
      </c>
      <c r="H5962" s="4">
        <v>4991800</v>
      </c>
    </row>
    <row r="5963" spans="1:8" ht="15.75">
      <c r="A5963" s="3" t="s">
        <v>19</v>
      </c>
      <c r="B5963" s="2" t="s">
        <v>3978</v>
      </c>
      <c r="C5963" s="2" t="s">
        <v>3975</v>
      </c>
      <c r="D5963" s="2" t="s">
        <v>3979</v>
      </c>
      <c r="E5963" s="4">
        <v>3000</v>
      </c>
      <c r="F5963" s="4">
        <v>3150000</v>
      </c>
      <c r="G5963" s="4">
        <v>315000</v>
      </c>
      <c r="H5963" s="4">
        <v>3465000</v>
      </c>
    </row>
    <row r="5964" spans="1:8" ht="15.75">
      <c r="A5964" s="3" t="s">
        <v>19</v>
      </c>
      <c r="B5964" s="2" t="s">
        <v>4001</v>
      </c>
      <c r="C5964" s="2" t="s">
        <v>4000</v>
      </c>
      <c r="D5964" s="2" t="s">
        <v>4002</v>
      </c>
      <c r="E5964" s="4">
        <v>80300</v>
      </c>
      <c r="F5964" s="4">
        <v>80397616</v>
      </c>
      <c r="G5964" s="4">
        <v>8039762</v>
      </c>
      <c r="H5964" s="4">
        <v>88437378</v>
      </c>
    </row>
    <row r="5965" spans="1:8" ht="15.75">
      <c r="A5965" s="3" t="s">
        <v>19</v>
      </c>
      <c r="B5965" s="2" t="s">
        <v>4529</v>
      </c>
      <c r="C5965" s="2" t="s">
        <v>4526</v>
      </c>
      <c r="D5965" s="2" t="s">
        <v>4530</v>
      </c>
      <c r="E5965" s="4">
        <v>3050</v>
      </c>
      <c r="F5965" s="4">
        <v>30561000</v>
      </c>
      <c r="G5965" s="4">
        <v>3056100</v>
      </c>
      <c r="H5965" s="4">
        <v>33617100</v>
      </c>
    </row>
    <row r="5966" spans="1:8" ht="15.75">
      <c r="A5966" s="3" t="s">
        <v>19</v>
      </c>
      <c r="B5966" s="2" t="s">
        <v>4534</v>
      </c>
      <c r="C5966" s="2" t="s">
        <v>4533</v>
      </c>
      <c r="D5966" s="2" t="s">
        <v>4535</v>
      </c>
      <c r="E5966" s="4">
        <v>4170</v>
      </c>
      <c r="F5966" s="4">
        <v>59922900</v>
      </c>
      <c r="G5966" s="4">
        <v>5992290</v>
      </c>
      <c r="H5966" s="4">
        <v>65915190</v>
      </c>
    </row>
    <row r="5967" spans="1:8" ht="15.75">
      <c r="A5967" s="3" t="s">
        <v>19</v>
      </c>
      <c r="B5967" s="2" t="s">
        <v>4537</v>
      </c>
      <c r="C5967" s="2" t="s">
        <v>4536</v>
      </c>
      <c r="D5967" s="2" t="s">
        <v>4538</v>
      </c>
      <c r="E5967" s="4">
        <v>18</v>
      </c>
      <c r="F5967" s="4">
        <v>418140</v>
      </c>
      <c r="G5967" s="4">
        <v>41814</v>
      </c>
      <c r="H5967" s="4">
        <v>459954</v>
      </c>
    </row>
    <row r="5968" spans="1:8" ht="15.75">
      <c r="A5968" s="3" t="s">
        <v>19</v>
      </c>
      <c r="B5968" s="2" t="s">
        <v>4543</v>
      </c>
      <c r="C5968" s="2" t="s">
        <v>4542</v>
      </c>
      <c r="D5968" s="2" t="s">
        <v>4544</v>
      </c>
      <c r="E5968" s="4">
        <v>250</v>
      </c>
      <c r="F5968" s="4">
        <v>3007500</v>
      </c>
      <c r="G5968" s="4">
        <v>300750</v>
      </c>
      <c r="H5968" s="4">
        <v>3308250</v>
      </c>
    </row>
    <row r="5969" spans="1:8" ht="15.75">
      <c r="A5969" s="3" t="s">
        <v>19</v>
      </c>
      <c r="B5969" s="2" t="s">
        <v>4546</v>
      </c>
      <c r="C5969" s="2" t="s">
        <v>4545</v>
      </c>
      <c r="D5969" s="2" t="s">
        <v>4547</v>
      </c>
      <c r="E5969" s="4">
        <v>910</v>
      </c>
      <c r="F5969" s="4">
        <v>20165600</v>
      </c>
      <c r="G5969" s="4">
        <v>2016560</v>
      </c>
      <c r="H5969" s="4">
        <v>22182160</v>
      </c>
    </row>
    <row r="5970" spans="1:8" ht="15.75">
      <c r="A5970" s="3" t="s">
        <v>19</v>
      </c>
      <c r="B5970" s="2" t="s">
        <v>4554</v>
      </c>
      <c r="C5970" s="2" t="s">
        <v>4553</v>
      </c>
      <c r="D5970" s="2" t="s">
        <v>4555</v>
      </c>
      <c r="E5970" s="4">
        <v>472</v>
      </c>
      <c r="F5970" s="4">
        <v>4621120</v>
      </c>
      <c r="G5970" s="4">
        <v>462112</v>
      </c>
      <c r="H5970" s="4">
        <v>5083232</v>
      </c>
    </row>
    <row r="5971" spans="1:8" ht="15.75">
      <c r="A5971" s="3" t="s">
        <v>19</v>
      </c>
      <c r="B5971" s="2" t="s">
        <v>4559</v>
      </c>
      <c r="C5971" s="2" t="s">
        <v>4558</v>
      </c>
      <c r="D5971" s="2" t="s">
        <v>4560</v>
      </c>
      <c r="E5971" s="4">
        <v>50</v>
      </c>
      <c r="F5971" s="4">
        <v>495500</v>
      </c>
      <c r="G5971" s="4">
        <v>49550</v>
      </c>
      <c r="H5971" s="4">
        <v>545050</v>
      </c>
    </row>
    <row r="5972" spans="1:8" ht="15.75">
      <c r="A5972" s="3" t="s">
        <v>19</v>
      </c>
      <c r="B5972" s="2" t="s">
        <v>4569</v>
      </c>
      <c r="C5972" s="2" t="s">
        <v>4568</v>
      </c>
      <c r="D5972" s="2" t="s">
        <v>4570</v>
      </c>
      <c r="E5972" s="4">
        <v>370</v>
      </c>
      <c r="F5972" s="4">
        <v>3859100</v>
      </c>
      <c r="G5972" s="4">
        <v>385910</v>
      </c>
      <c r="H5972" s="4">
        <v>4245010</v>
      </c>
    </row>
    <row r="5973" spans="1:8" ht="15.75">
      <c r="A5973" s="3" t="s">
        <v>19</v>
      </c>
      <c r="B5973" s="2" t="s">
        <v>4576</v>
      </c>
      <c r="C5973" s="2" t="s">
        <v>4575</v>
      </c>
      <c r="D5973" s="2" t="s">
        <v>4577</v>
      </c>
      <c r="E5973" s="4">
        <v>411</v>
      </c>
      <c r="F5973" s="4">
        <v>6119790</v>
      </c>
      <c r="G5973" s="4">
        <v>611979</v>
      </c>
      <c r="H5973" s="4">
        <v>6731769</v>
      </c>
    </row>
    <row r="5974" spans="1:8" ht="15.75">
      <c r="A5974" s="3" t="s">
        <v>19</v>
      </c>
      <c r="B5974" s="2" t="s">
        <v>4581</v>
      </c>
      <c r="C5974" s="2" t="s">
        <v>4580</v>
      </c>
      <c r="D5974" s="2" t="s">
        <v>4582</v>
      </c>
      <c r="E5974" s="4">
        <v>169</v>
      </c>
      <c r="F5974" s="4">
        <v>3964740</v>
      </c>
      <c r="G5974" s="4">
        <v>396474</v>
      </c>
      <c r="H5974" s="4">
        <v>4361214</v>
      </c>
    </row>
    <row r="5975" spans="1:8" ht="15.75">
      <c r="A5975" s="3" t="s">
        <v>19</v>
      </c>
      <c r="B5975" s="2" t="s">
        <v>4603</v>
      </c>
      <c r="C5975" s="2" t="s">
        <v>4602</v>
      </c>
      <c r="D5975" s="2" t="s">
        <v>4604</v>
      </c>
      <c r="E5975" s="4">
        <v>408</v>
      </c>
      <c r="F5975" s="4">
        <v>7670400</v>
      </c>
      <c r="G5975" s="4">
        <v>767040</v>
      </c>
      <c r="H5975" s="4">
        <v>8437440</v>
      </c>
    </row>
    <row r="5976" spans="1:8" ht="15.75">
      <c r="A5976" s="3" t="s">
        <v>19</v>
      </c>
      <c r="B5976" s="2" t="s">
        <v>4609</v>
      </c>
      <c r="C5976" s="2" t="s">
        <v>4608</v>
      </c>
      <c r="D5976" s="2" t="s">
        <v>4610</v>
      </c>
      <c r="E5976" s="4">
        <v>53</v>
      </c>
      <c r="F5976" s="4">
        <v>1459620</v>
      </c>
      <c r="G5976" s="4">
        <v>145962</v>
      </c>
      <c r="H5976" s="4">
        <v>1605582</v>
      </c>
    </row>
    <row r="5977" spans="1:8" ht="15.75">
      <c r="A5977" s="3" t="s">
        <v>19</v>
      </c>
      <c r="B5977" s="2" t="s">
        <v>4621</v>
      </c>
      <c r="C5977" s="2" t="s">
        <v>4620</v>
      </c>
      <c r="D5977" s="2" t="s">
        <v>4622</v>
      </c>
      <c r="E5977" s="4">
        <v>1960</v>
      </c>
      <c r="F5977" s="4">
        <v>24285500</v>
      </c>
      <c r="G5977" s="4">
        <v>2428550</v>
      </c>
      <c r="H5977" s="4">
        <v>26714050</v>
      </c>
    </row>
    <row r="5978" spans="1:8" ht="15.75">
      <c r="A5978" s="3" t="s">
        <v>19</v>
      </c>
      <c r="B5978" s="2" t="s">
        <v>4634</v>
      </c>
      <c r="C5978" s="2" t="s">
        <v>4632</v>
      </c>
      <c r="D5978" s="2" t="s">
        <v>4635</v>
      </c>
      <c r="E5978" s="4">
        <v>218</v>
      </c>
      <c r="F5978" s="4">
        <v>2999680</v>
      </c>
      <c r="G5978" s="4">
        <v>299968</v>
      </c>
      <c r="H5978" s="4">
        <v>3299648</v>
      </c>
    </row>
    <row r="5979" spans="1:8" ht="15.75">
      <c r="A5979" s="3" t="s">
        <v>19</v>
      </c>
      <c r="B5979" s="2" t="s">
        <v>6133</v>
      </c>
      <c r="C5979" s="2" t="s">
        <v>6134</v>
      </c>
      <c r="D5979" s="2" t="s">
        <v>6135</v>
      </c>
      <c r="E5979" s="4">
        <v>50</v>
      </c>
      <c r="F5979" s="4">
        <v>837000</v>
      </c>
      <c r="G5979" s="4">
        <v>83700</v>
      </c>
      <c r="H5979" s="4">
        <v>920700</v>
      </c>
    </row>
    <row r="5980" spans="1:8" ht="15.75">
      <c r="A5980" s="3" t="s">
        <v>19</v>
      </c>
      <c r="B5980" s="2" t="s">
        <v>6141</v>
      </c>
      <c r="C5980" s="2" t="s">
        <v>6142</v>
      </c>
      <c r="D5980" s="2" t="s">
        <v>6143</v>
      </c>
      <c r="E5980" s="4">
        <v>3</v>
      </c>
      <c r="F5980" s="4">
        <v>114000</v>
      </c>
      <c r="G5980" s="4">
        <v>11400</v>
      </c>
      <c r="H5980" s="4">
        <v>125400</v>
      </c>
    </row>
    <row r="5981" spans="1:8" ht="15.75">
      <c r="A5981" s="3" t="s">
        <v>19</v>
      </c>
      <c r="B5981" s="2" t="s">
        <v>6401</v>
      </c>
      <c r="C5981" s="2" t="s">
        <v>6402</v>
      </c>
      <c r="D5981" s="2"/>
      <c r="E5981" s="4">
        <v>1</v>
      </c>
      <c r="F5981" s="4">
        <v>40500</v>
      </c>
      <c r="G5981" s="4">
        <v>4050</v>
      </c>
      <c r="H5981" s="4">
        <v>44550</v>
      </c>
    </row>
    <row r="5982" spans="1:8" ht="15.75">
      <c r="A5982" s="3" t="s">
        <v>19</v>
      </c>
      <c r="B5982" s="2" t="s">
        <v>6144</v>
      </c>
      <c r="C5982" s="2" t="s">
        <v>6145</v>
      </c>
      <c r="D5982" s="2" t="s">
        <v>6146</v>
      </c>
      <c r="E5982" s="4">
        <v>11</v>
      </c>
      <c r="F5982" s="4">
        <v>489060</v>
      </c>
      <c r="G5982" s="4">
        <v>48906</v>
      </c>
      <c r="H5982" s="4">
        <v>537966</v>
      </c>
    </row>
    <row r="5983" spans="1:8" ht="15.75">
      <c r="A5983" s="3" t="s">
        <v>19</v>
      </c>
      <c r="B5983" s="2" t="s">
        <v>6331</v>
      </c>
      <c r="C5983" s="2" t="s">
        <v>6332</v>
      </c>
      <c r="D5983" s="2"/>
      <c r="E5983" s="4">
        <v>8</v>
      </c>
      <c r="F5983" s="4">
        <v>1140800</v>
      </c>
      <c r="G5983" s="4">
        <v>114080</v>
      </c>
      <c r="H5983" s="4">
        <v>1254880</v>
      </c>
    </row>
    <row r="5984" spans="1:8" ht="15.75">
      <c r="A5984" s="3" t="s">
        <v>19</v>
      </c>
      <c r="B5984" s="2" t="s">
        <v>6452</v>
      </c>
      <c r="C5984" s="2" t="s">
        <v>6451</v>
      </c>
      <c r="D5984" s="2"/>
      <c r="E5984" s="4">
        <v>4</v>
      </c>
      <c r="F5984" s="4">
        <v>564000</v>
      </c>
      <c r="G5984" s="4">
        <v>56400</v>
      </c>
      <c r="H5984" s="4">
        <v>620400</v>
      </c>
    </row>
    <row r="5985" spans="1:8" ht="15.75">
      <c r="A5985" s="3" t="s">
        <v>19</v>
      </c>
      <c r="B5985" s="2" t="s">
        <v>6454</v>
      </c>
      <c r="C5985" s="2" t="s">
        <v>6453</v>
      </c>
      <c r="D5985" s="2"/>
      <c r="E5985" s="4">
        <v>2</v>
      </c>
      <c r="F5985" s="4">
        <v>282000</v>
      </c>
      <c r="G5985" s="4">
        <v>28200</v>
      </c>
      <c r="H5985" s="4">
        <v>310200</v>
      </c>
    </row>
    <row r="5986" spans="1:8" ht="15.75">
      <c r="A5986" s="3" t="s">
        <v>19</v>
      </c>
      <c r="B5986" s="2" t="s">
        <v>6456</v>
      </c>
      <c r="C5986" s="2" t="s">
        <v>6455</v>
      </c>
      <c r="D5986" s="2" t="s">
        <v>2282</v>
      </c>
      <c r="E5986" s="4">
        <v>5</v>
      </c>
      <c r="F5986" s="4">
        <v>436265</v>
      </c>
      <c r="G5986" s="4">
        <v>43627</v>
      </c>
      <c r="H5986" s="4">
        <v>479892</v>
      </c>
    </row>
    <row r="5987" spans="1:8" ht="15.75">
      <c r="A5987" s="3" t="s">
        <v>19</v>
      </c>
      <c r="B5987" s="2" t="s">
        <v>6465</v>
      </c>
      <c r="C5987" s="2" t="s">
        <v>6464</v>
      </c>
      <c r="D5987" s="2"/>
      <c r="E5987" s="4">
        <v>2</v>
      </c>
      <c r="F5987" s="4">
        <v>90000</v>
      </c>
      <c r="G5987" s="4">
        <v>9000</v>
      </c>
      <c r="H5987" s="4">
        <v>99000</v>
      </c>
    </row>
    <row r="5988" spans="1:8" ht="15.75">
      <c r="A5988" s="3" t="s">
        <v>19</v>
      </c>
      <c r="B5988" s="2" t="s">
        <v>6155</v>
      </c>
      <c r="C5988" s="2" t="s">
        <v>6156</v>
      </c>
      <c r="D5988" s="2"/>
      <c r="E5988" s="4"/>
      <c r="F5988" s="4"/>
      <c r="G5988" s="4"/>
      <c r="H5988" s="4"/>
    </row>
    <row r="5989" spans="1:8" ht="15.75">
      <c r="A5989" s="3" t="s">
        <v>19</v>
      </c>
      <c r="B5989" s="2" t="s">
        <v>6157</v>
      </c>
      <c r="C5989" s="2" t="s">
        <v>6158</v>
      </c>
      <c r="D5989" s="2" t="s">
        <v>6159</v>
      </c>
      <c r="E5989" s="4">
        <v>6</v>
      </c>
      <c r="F5989" s="4">
        <v>842400</v>
      </c>
      <c r="G5989" s="4">
        <v>84240</v>
      </c>
      <c r="H5989" s="4">
        <v>926640</v>
      </c>
    </row>
    <row r="5990" spans="1:8" ht="15.75">
      <c r="A5990" s="3" t="s">
        <v>19</v>
      </c>
      <c r="B5990" s="2" t="s">
        <v>6160</v>
      </c>
      <c r="C5990" s="2" t="s">
        <v>6161</v>
      </c>
      <c r="D5990" s="2" t="s">
        <v>6162</v>
      </c>
      <c r="E5990" s="4">
        <v>2</v>
      </c>
      <c r="F5990" s="4">
        <v>254880</v>
      </c>
      <c r="G5990" s="4">
        <v>25488</v>
      </c>
      <c r="H5990" s="4">
        <v>280368</v>
      </c>
    </row>
    <row r="5991" spans="1:8" ht="15.75">
      <c r="A5991" s="3" t="s">
        <v>19</v>
      </c>
      <c r="B5991" s="2" t="s">
        <v>6307</v>
      </c>
      <c r="C5991" s="2" t="s">
        <v>6308</v>
      </c>
      <c r="D5991" s="2"/>
      <c r="E5991" s="4">
        <v>30</v>
      </c>
      <c r="F5991" s="4">
        <v>195000</v>
      </c>
      <c r="G5991" s="4">
        <v>19500</v>
      </c>
      <c r="H5991" s="4">
        <v>214500</v>
      </c>
    </row>
    <row r="5992" spans="1:8" ht="15.75">
      <c r="A5992" s="3" t="s">
        <v>19</v>
      </c>
      <c r="B5992" s="2" t="s">
        <v>4638</v>
      </c>
      <c r="C5992" s="2" t="s">
        <v>4636</v>
      </c>
      <c r="D5992" s="2"/>
      <c r="E5992" s="4">
        <v>60</v>
      </c>
      <c r="F5992" s="4">
        <v>390000</v>
      </c>
      <c r="G5992" s="4">
        <v>39000</v>
      </c>
      <c r="H5992" s="4">
        <v>429000</v>
      </c>
    </row>
    <row r="5993" spans="1:8" ht="15.75">
      <c r="A5993" s="3" t="s">
        <v>19</v>
      </c>
      <c r="B5993" s="2" t="s">
        <v>4640</v>
      </c>
      <c r="C5993" s="2" t="s">
        <v>4639</v>
      </c>
      <c r="D5993" s="2"/>
      <c r="E5993" s="4">
        <v>124</v>
      </c>
      <c r="F5993" s="4">
        <v>756000</v>
      </c>
      <c r="G5993" s="4">
        <v>75600</v>
      </c>
      <c r="H5993" s="4">
        <v>831600</v>
      </c>
    </row>
    <row r="5994" spans="1:8" ht="15.75">
      <c r="A5994" s="3" t="s">
        <v>19</v>
      </c>
      <c r="B5994" s="2" t="s">
        <v>6274</v>
      </c>
      <c r="C5994" s="2" t="s">
        <v>6275</v>
      </c>
      <c r="D5994" s="2" t="s">
        <v>6276</v>
      </c>
      <c r="E5994" s="4">
        <v>90</v>
      </c>
      <c r="F5994" s="4">
        <v>585000</v>
      </c>
      <c r="G5994" s="4">
        <v>58500</v>
      </c>
      <c r="H5994" s="4">
        <v>643500</v>
      </c>
    </row>
    <row r="5995" spans="1:8" ht="15.75">
      <c r="A5995" s="3" t="s">
        <v>19</v>
      </c>
      <c r="B5995" s="2" t="s">
        <v>4642</v>
      </c>
      <c r="C5995" s="2" t="s">
        <v>4641</v>
      </c>
      <c r="D5995" s="2"/>
      <c r="E5995" s="4">
        <v>260</v>
      </c>
      <c r="F5995" s="4">
        <v>1850000</v>
      </c>
      <c r="G5995" s="4">
        <v>185000</v>
      </c>
      <c r="H5995" s="4">
        <v>2035000</v>
      </c>
    </row>
    <row r="5996" spans="1:8" ht="15.75">
      <c r="A5996" s="3" t="s">
        <v>19</v>
      </c>
      <c r="B5996" s="2" t="s">
        <v>6166</v>
      </c>
      <c r="C5996" s="2" t="s">
        <v>6167</v>
      </c>
      <c r="D5996" s="2" t="s">
        <v>6168</v>
      </c>
      <c r="E5996" s="4">
        <v>50</v>
      </c>
      <c r="F5996" s="4">
        <v>654950</v>
      </c>
      <c r="G5996" s="4">
        <v>65495</v>
      </c>
      <c r="H5996" s="4">
        <v>720445</v>
      </c>
    </row>
    <row r="5997" spans="1:8" ht="15.75">
      <c r="A5997" s="3" t="s">
        <v>19</v>
      </c>
      <c r="B5997" s="2" t="s">
        <v>6470</v>
      </c>
      <c r="C5997" s="2" t="s">
        <v>6469</v>
      </c>
      <c r="D5997" s="2" t="s">
        <v>1477</v>
      </c>
      <c r="E5997" s="4">
        <v>20</v>
      </c>
      <c r="F5997" s="4">
        <v>380000</v>
      </c>
      <c r="G5997" s="4">
        <v>38000</v>
      </c>
      <c r="H5997" s="4">
        <v>418000</v>
      </c>
    </row>
    <row r="5998" spans="1:8" ht="15.75">
      <c r="A5998" s="3" t="s">
        <v>19</v>
      </c>
      <c r="B5998" s="2" t="s">
        <v>6169</v>
      </c>
      <c r="C5998" s="2" t="s">
        <v>6590</v>
      </c>
      <c r="D5998" s="2" t="s">
        <v>1477</v>
      </c>
      <c r="E5998" s="4">
        <v>10</v>
      </c>
      <c r="F5998" s="4">
        <v>180000</v>
      </c>
      <c r="G5998" s="4">
        <v>18000</v>
      </c>
      <c r="H5998" s="4">
        <v>198000</v>
      </c>
    </row>
    <row r="5999" spans="1:8" ht="15.75">
      <c r="A5999" s="3" t="s">
        <v>19</v>
      </c>
      <c r="B5999" s="2" t="s">
        <v>6175</v>
      </c>
      <c r="C5999" s="2" t="s">
        <v>6176</v>
      </c>
      <c r="D5999" s="2" t="s">
        <v>6177</v>
      </c>
      <c r="E5999" s="4">
        <v>1</v>
      </c>
      <c r="F5999" s="4">
        <v>62000</v>
      </c>
      <c r="G5999" s="4">
        <v>6200</v>
      </c>
      <c r="H5999" s="4">
        <v>68200</v>
      </c>
    </row>
    <row r="6000" spans="1:8" ht="15.75">
      <c r="A6000" s="3" t="s">
        <v>19</v>
      </c>
      <c r="B6000" s="2" t="s">
        <v>6178</v>
      </c>
      <c r="C6000" s="2" t="s">
        <v>6179</v>
      </c>
      <c r="D6000" s="2" t="s">
        <v>6180</v>
      </c>
      <c r="E6000" s="4">
        <v>48</v>
      </c>
      <c r="F6000" s="4">
        <v>10953792</v>
      </c>
      <c r="G6000" s="4">
        <v>1095379</v>
      </c>
      <c r="H6000" s="4">
        <v>12049171</v>
      </c>
    </row>
    <row r="6001" spans="1:8" ht="15.75">
      <c r="A6001" s="3" t="s">
        <v>19</v>
      </c>
      <c r="B6001" s="2" t="s">
        <v>6181</v>
      </c>
      <c r="C6001" s="2" t="s">
        <v>6182</v>
      </c>
      <c r="D6001" s="2" t="s">
        <v>6183</v>
      </c>
      <c r="E6001" s="4">
        <v>12</v>
      </c>
      <c r="F6001" s="4">
        <v>1691280</v>
      </c>
      <c r="G6001" s="4">
        <v>169128</v>
      </c>
      <c r="H6001" s="4">
        <v>1860408</v>
      </c>
    </row>
    <row r="6002" spans="1:8" ht="15.75">
      <c r="A6002" s="3" t="s">
        <v>19</v>
      </c>
      <c r="B6002" s="2" t="s">
        <v>6184</v>
      </c>
      <c r="C6002" s="2" t="s">
        <v>6185</v>
      </c>
      <c r="D6002" s="2" t="s">
        <v>6186</v>
      </c>
      <c r="E6002" s="4">
        <v>3</v>
      </c>
      <c r="F6002" s="4">
        <v>3555720</v>
      </c>
      <c r="G6002" s="4">
        <v>355572</v>
      </c>
      <c r="H6002" s="4">
        <v>3911292</v>
      </c>
    </row>
    <row r="6003" spans="1:8" ht="15.75">
      <c r="A6003" s="3" t="s">
        <v>19</v>
      </c>
      <c r="B6003" s="2" t="s">
        <v>6487</v>
      </c>
      <c r="C6003" s="2" t="s">
        <v>6486</v>
      </c>
      <c r="D6003" s="2" t="s">
        <v>6488</v>
      </c>
      <c r="E6003" s="4">
        <v>6</v>
      </c>
      <c r="F6003" s="4">
        <v>48000</v>
      </c>
      <c r="G6003" s="4">
        <v>4800</v>
      </c>
      <c r="H6003" s="4">
        <v>52800</v>
      </c>
    </row>
    <row r="6004" spans="1:8" ht="15.75">
      <c r="A6004" s="3" t="s">
        <v>19</v>
      </c>
      <c r="B6004" s="2" t="s">
        <v>6187</v>
      </c>
      <c r="C6004" s="2" t="s">
        <v>6188</v>
      </c>
      <c r="D6004" s="2" t="s">
        <v>6189</v>
      </c>
      <c r="E6004" s="4">
        <v>2</v>
      </c>
      <c r="F6004" s="4">
        <v>120000</v>
      </c>
      <c r="G6004" s="4">
        <v>12000</v>
      </c>
      <c r="H6004" s="4">
        <v>132000</v>
      </c>
    </row>
    <row r="6005" spans="1:8" ht="15.75">
      <c r="A6005" s="3" t="s">
        <v>19</v>
      </c>
      <c r="B6005" s="2" t="s">
        <v>6288</v>
      </c>
      <c r="C6005" s="2" t="s">
        <v>6289</v>
      </c>
      <c r="D6005" s="2" t="s">
        <v>6290</v>
      </c>
      <c r="E6005" s="4">
        <v>1</v>
      </c>
      <c r="F6005" s="4">
        <v>370000</v>
      </c>
      <c r="G6005" s="4">
        <v>37000</v>
      </c>
      <c r="H6005" s="4">
        <v>407000</v>
      </c>
    </row>
    <row r="6006" spans="1:8" ht="15.75">
      <c r="A6006" s="3" t="s">
        <v>19</v>
      </c>
      <c r="B6006" s="2" t="s">
        <v>6489</v>
      </c>
      <c r="C6006" s="2" t="s">
        <v>6385</v>
      </c>
      <c r="D6006" s="2" t="s">
        <v>6386</v>
      </c>
      <c r="E6006" s="4">
        <v>1</v>
      </c>
      <c r="F6006" s="4">
        <v>370000</v>
      </c>
      <c r="G6006" s="4">
        <v>37000</v>
      </c>
      <c r="H6006" s="4">
        <v>407000</v>
      </c>
    </row>
    <row r="6007" spans="1:8" ht="15.75">
      <c r="A6007" s="3" t="s">
        <v>19</v>
      </c>
      <c r="B6007" s="2" t="s">
        <v>6337</v>
      </c>
      <c r="C6007" s="2" t="s">
        <v>6338</v>
      </c>
      <c r="D6007" s="2" t="s">
        <v>6339</v>
      </c>
      <c r="E6007" s="4">
        <v>1</v>
      </c>
      <c r="F6007" s="4">
        <v>300000</v>
      </c>
      <c r="G6007" s="4">
        <v>30000</v>
      </c>
      <c r="H6007" s="4">
        <v>330000</v>
      </c>
    </row>
    <row r="6008" spans="1:8" ht="15.75">
      <c r="A6008" s="3" t="s">
        <v>19</v>
      </c>
      <c r="B6008" s="2" t="s">
        <v>6190</v>
      </c>
      <c r="C6008" s="2" t="s">
        <v>6191</v>
      </c>
      <c r="D6008" s="2" t="s">
        <v>6192</v>
      </c>
      <c r="E6008" s="4"/>
      <c r="F6008" s="4">
        <v>-14300</v>
      </c>
      <c r="G6008" s="4">
        <v>-1430</v>
      </c>
      <c r="H6008" s="4">
        <v>-15730</v>
      </c>
    </row>
    <row r="6009" spans="1:8" ht="15.75">
      <c r="A6009" s="3" t="s">
        <v>19</v>
      </c>
      <c r="B6009" s="2" t="s">
        <v>6193</v>
      </c>
      <c r="C6009" s="2" t="s">
        <v>6194</v>
      </c>
      <c r="D6009" s="2" t="s">
        <v>6362</v>
      </c>
      <c r="E6009" s="4">
        <v>28</v>
      </c>
      <c r="F6009" s="4">
        <v>201200</v>
      </c>
      <c r="G6009" s="4">
        <v>20120</v>
      </c>
      <c r="H6009" s="4">
        <v>221320</v>
      </c>
    </row>
    <row r="6010" spans="1:8" ht="15.75">
      <c r="A6010" s="3" t="s">
        <v>19</v>
      </c>
      <c r="B6010" s="2" t="s">
        <v>4836</v>
      </c>
      <c r="C6010" s="2" t="s">
        <v>4834</v>
      </c>
      <c r="D6010" s="2" t="s">
        <v>4837</v>
      </c>
      <c r="E6010" s="4">
        <v>30</v>
      </c>
      <c r="F6010" s="4">
        <v>30000</v>
      </c>
      <c r="G6010" s="4">
        <v>3000</v>
      </c>
      <c r="H6010" s="4">
        <v>33000</v>
      </c>
    </row>
    <row r="6011" spans="1:8" ht="15.75">
      <c r="A6011" s="3" t="s">
        <v>19</v>
      </c>
      <c r="B6011" s="2" t="s">
        <v>4900</v>
      </c>
      <c r="C6011" s="2" t="s">
        <v>4897</v>
      </c>
      <c r="D6011" s="2" t="s">
        <v>4901</v>
      </c>
      <c r="E6011" s="4">
        <v>50</v>
      </c>
      <c r="F6011" s="4">
        <v>147500</v>
      </c>
      <c r="G6011" s="4">
        <v>14750</v>
      </c>
      <c r="H6011" s="4">
        <v>162250</v>
      </c>
    </row>
    <row r="6012" spans="1:8" ht="15.75">
      <c r="A6012" s="3" t="s">
        <v>19</v>
      </c>
      <c r="B6012" s="2" t="s">
        <v>4903</v>
      </c>
      <c r="C6012" s="2" t="s">
        <v>4902</v>
      </c>
      <c r="D6012" s="2" t="s">
        <v>4904</v>
      </c>
      <c r="E6012" s="4">
        <v>380</v>
      </c>
      <c r="F6012" s="4">
        <v>380000</v>
      </c>
      <c r="G6012" s="4">
        <v>38000</v>
      </c>
      <c r="H6012" s="4">
        <v>418000</v>
      </c>
    </row>
    <row r="6013" spans="1:8" ht="15.75">
      <c r="A6013" s="3" t="s">
        <v>19</v>
      </c>
      <c r="B6013" s="2" t="s">
        <v>6500</v>
      </c>
      <c r="C6013" s="2" t="s">
        <v>6499</v>
      </c>
      <c r="D6013" s="2" t="s">
        <v>6501</v>
      </c>
      <c r="E6013" s="4">
        <v>5</v>
      </c>
      <c r="F6013" s="4">
        <v>45000</v>
      </c>
      <c r="G6013" s="4">
        <v>4500</v>
      </c>
      <c r="H6013" s="4">
        <v>49500</v>
      </c>
    </row>
    <row r="6014" spans="1:8" ht="15.75">
      <c r="A6014" s="3" t="s">
        <v>19</v>
      </c>
      <c r="B6014" s="2" t="s">
        <v>4920</v>
      </c>
      <c r="C6014" s="2" t="s">
        <v>4911</v>
      </c>
      <c r="D6014" s="2" t="s">
        <v>4921</v>
      </c>
      <c r="E6014" s="4">
        <v>4</v>
      </c>
      <c r="F6014" s="4">
        <v>20000</v>
      </c>
      <c r="G6014" s="4">
        <v>2000</v>
      </c>
      <c r="H6014" s="4">
        <v>22000</v>
      </c>
    </row>
    <row r="6015" spans="1:8" ht="15.75">
      <c r="A6015" s="3" t="s">
        <v>19</v>
      </c>
      <c r="B6015" s="2" t="s">
        <v>6373</v>
      </c>
      <c r="C6015" s="2" t="s">
        <v>6374</v>
      </c>
      <c r="D6015" s="2" t="s">
        <v>6375</v>
      </c>
      <c r="E6015" s="4">
        <v>5</v>
      </c>
      <c r="F6015" s="4">
        <v>45000</v>
      </c>
      <c r="G6015" s="4">
        <v>4500</v>
      </c>
      <c r="H6015" s="4">
        <v>49500</v>
      </c>
    </row>
    <row r="6016" spans="1:8" ht="15.75">
      <c r="A6016" s="3" t="s">
        <v>19</v>
      </c>
      <c r="B6016" s="2" t="s">
        <v>4934</v>
      </c>
      <c r="C6016" s="2" t="s">
        <v>4931</v>
      </c>
      <c r="D6016" s="2" t="s">
        <v>4935</v>
      </c>
      <c r="E6016" s="4">
        <v>1000</v>
      </c>
      <c r="F6016" s="4">
        <v>12700</v>
      </c>
      <c r="G6016" s="4">
        <v>1270</v>
      </c>
      <c r="H6016" s="4">
        <v>13970</v>
      </c>
    </row>
    <row r="6017" spans="1:8" ht="15.75">
      <c r="A6017" s="3" t="s">
        <v>19</v>
      </c>
      <c r="B6017" s="2" t="s">
        <v>6510</v>
      </c>
      <c r="C6017" s="2" t="s">
        <v>6509</v>
      </c>
      <c r="D6017" s="2" t="s">
        <v>6511</v>
      </c>
      <c r="E6017" s="4">
        <v>9</v>
      </c>
      <c r="F6017" s="4">
        <v>63000</v>
      </c>
      <c r="G6017" s="4">
        <v>6300</v>
      </c>
      <c r="H6017" s="4">
        <v>69300</v>
      </c>
    </row>
    <row r="6018" spans="1:8" ht="15.75">
      <c r="A6018" s="3" t="s">
        <v>19</v>
      </c>
      <c r="B6018" s="2" t="s">
        <v>6512</v>
      </c>
      <c r="C6018" s="2" t="s">
        <v>6509</v>
      </c>
      <c r="D6018" s="2" t="s">
        <v>6513</v>
      </c>
      <c r="E6018" s="4">
        <v>9</v>
      </c>
      <c r="F6018" s="4">
        <v>46800</v>
      </c>
      <c r="G6018" s="4">
        <v>4680</v>
      </c>
      <c r="H6018" s="4">
        <v>51480</v>
      </c>
    </row>
    <row r="6019" spans="1:8" ht="15.75">
      <c r="A6019" s="3" t="s">
        <v>19</v>
      </c>
      <c r="B6019" s="2" t="s">
        <v>6514</v>
      </c>
      <c r="C6019" s="2" t="s">
        <v>6364</v>
      </c>
      <c r="D6019" s="2" t="s">
        <v>6515</v>
      </c>
      <c r="E6019" s="4">
        <v>50</v>
      </c>
      <c r="F6019" s="4"/>
      <c r="G6019" s="4"/>
      <c r="H6019" s="4"/>
    </row>
    <row r="6020" spans="1:8" ht="15.75">
      <c r="A6020" s="3" t="s">
        <v>19</v>
      </c>
      <c r="B6020" s="2" t="s">
        <v>5214</v>
      </c>
      <c r="C6020" s="2" t="s">
        <v>5213</v>
      </c>
      <c r="D6020" s="2" t="s">
        <v>5215</v>
      </c>
      <c r="E6020" s="4">
        <v>20</v>
      </c>
      <c r="F6020" s="4">
        <v>98560</v>
      </c>
      <c r="G6020" s="4">
        <v>9856</v>
      </c>
      <c r="H6020" s="4">
        <v>108416</v>
      </c>
    </row>
    <row r="6021" spans="1:8" ht="15.75">
      <c r="A6021" s="3" t="s">
        <v>19</v>
      </c>
      <c r="B6021" s="2" t="s">
        <v>6232</v>
      </c>
      <c r="C6021" s="2" t="s">
        <v>1473</v>
      </c>
      <c r="D6021" s="2" t="s">
        <v>1475</v>
      </c>
      <c r="E6021" s="4">
        <v>300</v>
      </c>
      <c r="F6021" s="4">
        <v>48727</v>
      </c>
      <c r="G6021" s="4">
        <v>4873</v>
      </c>
      <c r="H6021" s="4">
        <v>53600</v>
      </c>
    </row>
    <row r="6022" spans="1:8" ht="15.75">
      <c r="A6022" s="3" t="s">
        <v>19</v>
      </c>
      <c r="B6022" s="2" t="s">
        <v>6233</v>
      </c>
      <c r="C6022" s="2" t="s">
        <v>1478</v>
      </c>
      <c r="D6022" s="2" t="s">
        <v>1480</v>
      </c>
      <c r="E6022" s="4">
        <v>400</v>
      </c>
      <c r="F6022" s="4">
        <v>70181</v>
      </c>
      <c r="G6022" s="4">
        <v>7019</v>
      </c>
      <c r="H6022" s="4">
        <v>77200</v>
      </c>
    </row>
    <row r="6023" spans="1:8" ht="15.75">
      <c r="A6023" s="3" t="s">
        <v>19</v>
      </c>
      <c r="B6023" s="2" t="s">
        <v>6322</v>
      </c>
      <c r="C6023" s="2" t="s">
        <v>1628</v>
      </c>
      <c r="D6023" s="2" t="s">
        <v>1630</v>
      </c>
      <c r="E6023" s="4">
        <v>2</v>
      </c>
      <c r="F6023" s="4">
        <v>66000</v>
      </c>
      <c r="G6023" s="4">
        <v>6600</v>
      </c>
      <c r="H6023" s="4">
        <v>72600</v>
      </c>
    </row>
    <row r="6024" spans="1:8" ht="15.75">
      <c r="A6024" s="3" t="s">
        <v>19</v>
      </c>
      <c r="B6024" s="2" t="s">
        <v>6321</v>
      </c>
      <c r="C6024" s="2" t="s">
        <v>1628</v>
      </c>
      <c r="D6024" s="2" t="s">
        <v>1632</v>
      </c>
      <c r="E6024" s="4">
        <v>2</v>
      </c>
      <c r="F6024" s="4">
        <v>65091</v>
      </c>
      <c r="G6024" s="4">
        <v>6509</v>
      </c>
      <c r="H6024" s="4">
        <v>71600</v>
      </c>
    </row>
    <row r="6025" spans="1:8" ht="15.75">
      <c r="A6025" s="3" t="s">
        <v>19</v>
      </c>
      <c r="B6025" s="2" t="s">
        <v>6323</v>
      </c>
      <c r="C6025" s="2" t="s">
        <v>1628</v>
      </c>
      <c r="D6025" s="2" t="s">
        <v>1634</v>
      </c>
      <c r="E6025" s="4">
        <v>1</v>
      </c>
      <c r="F6025" s="4">
        <v>33000</v>
      </c>
      <c r="G6025" s="4">
        <v>3300</v>
      </c>
      <c r="H6025" s="4">
        <v>36300</v>
      </c>
    </row>
    <row r="6026" spans="1:8" ht="15.75">
      <c r="A6026" s="3" t="s">
        <v>19</v>
      </c>
      <c r="B6026" s="2" t="s">
        <v>6234</v>
      </c>
      <c r="C6026" s="2" t="s">
        <v>1628</v>
      </c>
      <c r="D6026" s="2" t="s">
        <v>1636</v>
      </c>
      <c r="E6026" s="4">
        <v>2</v>
      </c>
      <c r="F6026" s="4">
        <v>66000</v>
      </c>
      <c r="G6026" s="4">
        <v>6600</v>
      </c>
      <c r="H6026" s="4">
        <v>72600</v>
      </c>
    </row>
    <row r="6027" spans="1:8" ht="15.75">
      <c r="A6027" s="3" t="s">
        <v>19</v>
      </c>
      <c r="B6027" s="2" t="s">
        <v>6235</v>
      </c>
      <c r="C6027" s="2" t="s">
        <v>1628</v>
      </c>
      <c r="D6027" s="2" t="s">
        <v>1638</v>
      </c>
      <c r="E6027" s="4">
        <v>2</v>
      </c>
      <c r="F6027" s="4">
        <v>66000</v>
      </c>
      <c r="G6027" s="4">
        <v>6600</v>
      </c>
      <c r="H6027" s="4">
        <v>72600</v>
      </c>
    </row>
    <row r="6028" spans="1:8" ht="15.75">
      <c r="A6028" s="3" t="s">
        <v>19</v>
      </c>
      <c r="B6028" s="2" t="s">
        <v>6279</v>
      </c>
      <c r="C6028" s="2" t="s">
        <v>1628</v>
      </c>
      <c r="D6028" s="2" t="s">
        <v>1640</v>
      </c>
      <c r="E6028" s="4">
        <v>1</v>
      </c>
      <c r="F6028" s="4">
        <v>33000</v>
      </c>
      <c r="G6028" s="4">
        <v>3300</v>
      </c>
      <c r="H6028" s="4">
        <v>36300</v>
      </c>
    </row>
    <row r="6029" spans="1:8" ht="15.75">
      <c r="A6029" s="3" t="s">
        <v>19</v>
      </c>
      <c r="B6029" s="2" t="s">
        <v>6236</v>
      </c>
      <c r="C6029" s="2" t="s">
        <v>1628</v>
      </c>
      <c r="D6029" s="2" t="s">
        <v>1692</v>
      </c>
      <c r="E6029" s="4">
        <v>14</v>
      </c>
      <c r="F6029" s="4">
        <v>462000</v>
      </c>
      <c r="G6029" s="4">
        <v>46200</v>
      </c>
      <c r="H6029" s="4">
        <v>508200</v>
      </c>
    </row>
    <row r="6030" spans="1:8" ht="15.75">
      <c r="A6030" s="3" t="s">
        <v>19</v>
      </c>
      <c r="B6030" s="2" t="s">
        <v>6380</v>
      </c>
      <c r="C6030" s="2" t="s">
        <v>1628</v>
      </c>
      <c r="D6030" s="2" t="s">
        <v>1709</v>
      </c>
      <c r="E6030" s="4">
        <v>1</v>
      </c>
      <c r="F6030" s="4">
        <v>33000</v>
      </c>
      <c r="G6030" s="4">
        <v>3300</v>
      </c>
      <c r="H6030" s="4">
        <v>36300</v>
      </c>
    </row>
    <row r="6031" spans="1:8" ht="15.75">
      <c r="A6031" s="3" t="s">
        <v>19</v>
      </c>
      <c r="B6031" s="2" t="s">
        <v>6379</v>
      </c>
      <c r="C6031" s="2" t="s">
        <v>1628</v>
      </c>
      <c r="D6031" s="2" t="s">
        <v>1711</v>
      </c>
      <c r="E6031" s="4">
        <v>1</v>
      </c>
      <c r="F6031" s="4">
        <v>33000</v>
      </c>
      <c r="G6031" s="4">
        <v>3300</v>
      </c>
      <c r="H6031" s="4">
        <v>36300</v>
      </c>
    </row>
    <row r="6032" spans="1:8" ht="15.75">
      <c r="A6032" s="3" t="s">
        <v>19</v>
      </c>
      <c r="B6032" s="2" t="s">
        <v>6237</v>
      </c>
      <c r="C6032" s="2" t="s">
        <v>1628</v>
      </c>
      <c r="D6032" s="2" t="s">
        <v>1713</v>
      </c>
      <c r="E6032" s="4">
        <v>1</v>
      </c>
      <c r="F6032" s="4">
        <v>33000</v>
      </c>
      <c r="G6032" s="4">
        <v>3300</v>
      </c>
      <c r="H6032" s="4">
        <v>36300</v>
      </c>
    </row>
    <row r="6033" spans="1:8" ht="15.75">
      <c r="A6033" s="3" t="s">
        <v>19</v>
      </c>
      <c r="B6033" s="2" t="s">
        <v>6377</v>
      </c>
      <c r="C6033" s="2" t="s">
        <v>1628</v>
      </c>
      <c r="D6033" s="2" t="s">
        <v>1715</v>
      </c>
      <c r="E6033" s="4">
        <v>1</v>
      </c>
      <c r="F6033" s="4">
        <v>33000</v>
      </c>
      <c r="G6033" s="4">
        <v>3300</v>
      </c>
      <c r="H6033" s="4">
        <v>36300</v>
      </c>
    </row>
    <row r="6034" spans="1:8" ht="15.75">
      <c r="A6034" s="3" t="s">
        <v>19</v>
      </c>
      <c r="B6034" s="2" t="s">
        <v>6376</v>
      </c>
      <c r="C6034" s="2" t="s">
        <v>1628</v>
      </c>
      <c r="D6034" s="2" t="s">
        <v>1717</v>
      </c>
      <c r="E6034" s="4">
        <v>1</v>
      </c>
      <c r="F6034" s="4">
        <v>33000</v>
      </c>
      <c r="G6034" s="4">
        <v>3300</v>
      </c>
      <c r="H6034" s="4">
        <v>36300</v>
      </c>
    </row>
    <row r="6035" spans="1:8" ht="15.75">
      <c r="A6035" s="3" t="s">
        <v>19</v>
      </c>
      <c r="B6035" s="2" t="s">
        <v>6378</v>
      </c>
      <c r="C6035" s="2" t="s">
        <v>1628</v>
      </c>
      <c r="D6035" s="2" t="s">
        <v>1719</v>
      </c>
      <c r="E6035" s="4">
        <v>1</v>
      </c>
      <c r="F6035" s="4">
        <v>33000</v>
      </c>
      <c r="G6035" s="4">
        <v>3300</v>
      </c>
      <c r="H6035" s="4">
        <v>36300</v>
      </c>
    </row>
    <row r="6036" spans="1:8" ht="15.75">
      <c r="A6036" s="3" t="s">
        <v>19</v>
      </c>
      <c r="B6036" s="2" t="s">
        <v>6239</v>
      </c>
      <c r="C6036" s="2" t="s">
        <v>2005</v>
      </c>
      <c r="D6036" s="2" t="s">
        <v>2007</v>
      </c>
      <c r="E6036" s="4">
        <v>7</v>
      </c>
      <c r="F6036" s="4">
        <v>98000</v>
      </c>
      <c r="G6036" s="4">
        <v>9800</v>
      </c>
      <c r="H6036" s="4">
        <v>107800</v>
      </c>
    </row>
    <row r="6037" spans="1:8" ht="15.75">
      <c r="A6037" s="3" t="s">
        <v>19</v>
      </c>
      <c r="B6037" s="2" t="s">
        <v>6240</v>
      </c>
      <c r="C6037" s="2" t="s">
        <v>2008</v>
      </c>
      <c r="D6037" s="2" t="s">
        <v>2010</v>
      </c>
      <c r="E6037" s="4">
        <v>24</v>
      </c>
      <c r="F6037" s="4">
        <v>599091</v>
      </c>
      <c r="G6037" s="4">
        <v>59909</v>
      </c>
      <c r="H6037" s="4">
        <v>659000</v>
      </c>
    </row>
    <row r="6038" spans="1:8" ht="15.75">
      <c r="A6038" s="3" t="s">
        <v>19</v>
      </c>
      <c r="B6038" s="2" t="s">
        <v>6241</v>
      </c>
      <c r="C6038" s="2" t="s">
        <v>2011</v>
      </c>
      <c r="D6038" s="2" t="s">
        <v>2013</v>
      </c>
      <c r="E6038" s="4">
        <v>11</v>
      </c>
      <c r="F6038" s="4">
        <v>451000</v>
      </c>
      <c r="G6038" s="4">
        <v>45100</v>
      </c>
      <c r="H6038" s="4">
        <v>496100</v>
      </c>
    </row>
    <row r="6039" spans="1:8" ht="15.75">
      <c r="A6039" s="3" t="s">
        <v>19</v>
      </c>
      <c r="B6039" s="2" t="s">
        <v>6242</v>
      </c>
      <c r="C6039" s="2" t="s">
        <v>3934</v>
      </c>
      <c r="D6039" s="2" t="s">
        <v>6243</v>
      </c>
      <c r="E6039" s="4">
        <v>10</v>
      </c>
      <c r="F6039" s="4">
        <v>42000</v>
      </c>
      <c r="G6039" s="4">
        <v>4200</v>
      </c>
      <c r="H6039" s="4">
        <v>46200</v>
      </c>
    </row>
    <row r="6040" spans="1:8" ht="15.75">
      <c r="A6040" s="3" t="s">
        <v>19</v>
      </c>
      <c r="B6040" s="2" t="s">
        <v>6244</v>
      </c>
      <c r="C6040" s="2" t="s">
        <v>3968</v>
      </c>
      <c r="D6040" s="2" t="s">
        <v>6245</v>
      </c>
      <c r="E6040" s="4">
        <v>60</v>
      </c>
      <c r="F6040" s="4">
        <v>126000</v>
      </c>
      <c r="G6040" s="4">
        <v>12600</v>
      </c>
      <c r="H6040" s="4">
        <v>138600</v>
      </c>
    </row>
    <row r="6041" spans="1:8" ht="15.75">
      <c r="A6041" s="3" t="s">
        <v>19</v>
      </c>
      <c r="B6041" s="2" t="s">
        <v>6247</v>
      </c>
      <c r="C6041" s="2" t="s">
        <v>4000</v>
      </c>
      <c r="D6041" s="2" t="s">
        <v>6248</v>
      </c>
      <c r="E6041" s="4">
        <v>90</v>
      </c>
      <c r="F6041" s="4">
        <v>197091</v>
      </c>
      <c r="G6041" s="4">
        <v>19709</v>
      </c>
      <c r="H6041" s="4">
        <v>216800</v>
      </c>
    </row>
    <row r="6042" spans="1:8" ht="15.75">
      <c r="A6042" s="3" t="s">
        <v>19</v>
      </c>
      <c r="B6042" s="2" t="s">
        <v>6392</v>
      </c>
      <c r="C6042" s="2" t="s">
        <v>6140</v>
      </c>
      <c r="D6042" s="2"/>
      <c r="E6042" s="4">
        <v>1</v>
      </c>
      <c r="F6042" s="4">
        <v>35000</v>
      </c>
      <c r="G6042" s="4">
        <v>3500</v>
      </c>
      <c r="H6042" s="4">
        <v>38500</v>
      </c>
    </row>
    <row r="6043" spans="1:8" ht="15.75">
      <c r="A6043" s="3" t="s">
        <v>19</v>
      </c>
      <c r="B6043" s="2" t="s">
        <v>6252</v>
      </c>
      <c r="C6043" s="2" t="s">
        <v>6253</v>
      </c>
      <c r="D6043" s="2"/>
      <c r="E6043" s="4">
        <v>11</v>
      </c>
      <c r="F6043" s="4">
        <v>308000</v>
      </c>
      <c r="G6043" s="4">
        <v>30800</v>
      </c>
      <c r="H6043" s="4">
        <v>338800</v>
      </c>
    </row>
    <row r="6044" spans="1:8" ht="15.75">
      <c r="A6044" s="3" t="s">
        <v>19</v>
      </c>
      <c r="B6044" s="2" t="s">
        <v>6254</v>
      </c>
      <c r="C6044" s="2" t="s">
        <v>6255</v>
      </c>
      <c r="D6044" s="2"/>
      <c r="E6044" s="4">
        <v>18</v>
      </c>
      <c r="F6044" s="4">
        <v>162000</v>
      </c>
      <c r="G6044" s="4">
        <v>16200</v>
      </c>
      <c r="H6044" s="4">
        <v>178200</v>
      </c>
    </row>
    <row r="6045" spans="1:8" ht="15.75">
      <c r="A6045" s="3" t="s">
        <v>19</v>
      </c>
      <c r="B6045" s="2" t="s">
        <v>6536</v>
      </c>
      <c r="C6045" s="2" t="s">
        <v>6591</v>
      </c>
      <c r="D6045" s="2" t="s">
        <v>6537</v>
      </c>
      <c r="E6045" s="4">
        <v>16</v>
      </c>
      <c r="F6045" s="4">
        <v>272000</v>
      </c>
      <c r="G6045" s="4">
        <v>27200</v>
      </c>
      <c r="H6045" s="4">
        <v>299200</v>
      </c>
    </row>
    <row r="6046" spans="1:8" ht="15.75">
      <c r="A6046" s="3" t="s">
        <v>19</v>
      </c>
      <c r="B6046" s="2" t="s">
        <v>6539</v>
      </c>
      <c r="C6046" s="2" t="s">
        <v>6538</v>
      </c>
      <c r="D6046" s="2" t="s">
        <v>6540</v>
      </c>
      <c r="E6046" s="4">
        <v>2</v>
      </c>
      <c r="F6046" s="4">
        <v>35000</v>
      </c>
      <c r="G6046" s="4">
        <v>3500</v>
      </c>
      <c r="H6046" s="4">
        <v>38500</v>
      </c>
    </row>
    <row r="6047" spans="1:8" ht="15.75">
      <c r="A6047" s="3" t="s">
        <v>19</v>
      </c>
      <c r="B6047" s="2" t="s">
        <v>6256</v>
      </c>
      <c r="C6047" s="2" t="s">
        <v>6257</v>
      </c>
      <c r="D6047" s="2"/>
      <c r="E6047" s="4">
        <v>17</v>
      </c>
      <c r="F6047" s="4">
        <v>170000</v>
      </c>
      <c r="G6047" s="4">
        <v>17000</v>
      </c>
      <c r="H6047" s="4">
        <v>187000</v>
      </c>
    </row>
    <row r="6048" spans="1:8" ht="15.75">
      <c r="A6048" s="3" t="s">
        <v>19</v>
      </c>
      <c r="B6048" s="2" t="s">
        <v>6541</v>
      </c>
      <c r="C6048" s="2" t="s">
        <v>6592</v>
      </c>
      <c r="D6048" s="2" t="s">
        <v>6542</v>
      </c>
      <c r="E6048" s="4">
        <v>2</v>
      </c>
      <c r="F6048" s="4">
        <v>39000</v>
      </c>
      <c r="G6048" s="4">
        <v>3900</v>
      </c>
      <c r="H6048" s="4">
        <v>42900</v>
      </c>
    </row>
    <row r="6049" spans="1:8" ht="15.75">
      <c r="A6049" s="3" t="s">
        <v>19</v>
      </c>
      <c r="B6049" s="2" t="s">
        <v>6393</v>
      </c>
      <c r="C6049" s="2" t="s">
        <v>6289</v>
      </c>
      <c r="D6049" s="2" t="s">
        <v>6290</v>
      </c>
      <c r="E6049" s="4">
        <v>2</v>
      </c>
      <c r="F6049" s="4">
        <v>779000</v>
      </c>
      <c r="G6049" s="4">
        <v>77900</v>
      </c>
      <c r="H6049" s="4">
        <v>856900</v>
      </c>
    </row>
    <row r="6050" spans="1:8" ht="15.75">
      <c r="A6050" s="3" t="s">
        <v>19</v>
      </c>
      <c r="B6050" s="2" t="s">
        <v>6384</v>
      </c>
      <c r="C6050" s="2" t="s">
        <v>6385</v>
      </c>
      <c r="D6050" s="2" t="s">
        <v>6386</v>
      </c>
      <c r="E6050" s="4">
        <v>2</v>
      </c>
      <c r="F6050" s="4">
        <v>778091</v>
      </c>
      <c r="G6050" s="4">
        <v>77809</v>
      </c>
      <c r="H6050" s="4">
        <v>855900</v>
      </c>
    </row>
    <row r="6051" spans="1:8" ht="15.75">
      <c r="A6051" s="3" t="s">
        <v>19</v>
      </c>
      <c r="B6051" s="2" t="s">
        <v>6261</v>
      </c>
      <c r="C6051" s="2" t="s">
        <v>6262</v>
      </c>
      <c r="D6051" s="2" t="s">
        <v>6263</v>
      </c>
      <c r="E6051" s="4">
        <v>3</v>
      </c>
      <c r="F6051" s="4">
        <v>8700</v>
      </c>
      <c r="G6051" s="4">
        <v>870</v>
      </c>
      <c r="H6051" s="4">
        <v>9570</v>
      </c>
    </row>
    <row r="6052" spans="1:8" ht="15.75">
      <c r="A6052" s="3" t="s">
        <v>19</v>
      </c>
      <c r="B6052" s="2" t="s">
        <v>6286</v>
      </c>
      <c r="C6052" s="2" t="s">
        <v>6194</v>
      </c>
      <c r="D6052" s="2" t="s">
        <v>6195</v>
      </c>
      <c r="E6052" s="4">
        <v>2</v>
      </c>
      <c r="F6052" s="4">
        <v>17600</v>
      </c>
      <c r="G6052" s="4">
        <v>1760</v>
      </c>
      <c r="H6052" s="4">
        <v>19360</v>
      </c>
    </row>
    <row r="6053" spans="1:8" ht="15.75">
      <c r="A6053" s="3" t="s">
        <v>19</v>
      </c>
      <c r="B6053" s="2" t="s">
        <v>6265</v>
      </c>
      <c r="C6053" s="2" t="s">
        <v>6197</v>
      </c>
      <c r="D6053" s="2" t="s">
        <v>6198</v>
      </c>
      <c r="E6053" s="4">
        <v>1</v>
      </c>
      <c r="F6053" s="4">
        <v>39200</v>
      </c>
      <c r="G6053" s="4">
        <v>3920</v>
      </c>
      <c r="H6053" s="4">
        <v>43120</v>
      </c>
    </row>
    <row r="6054" spans="1:8" ht="15.75">
      <c r="A6054" s="3" t="s">
        <v>19</v>
      </c>
      <c r="B6054" s="2" t="s">
        <v>6268</v>
      </c>
      <c r="C6054" s="2" t="s">
        <v>6269</v>
      </c>
      <c r="D6054" s="2" t="s">
        <v>5136</v>
      </c>
      <c r="E6054" s="4">
        <v>10</v>
      </c>
      <c r="F6054" s="4">
        <v>300</v>
      </c>
      <c r="G6054" s="4">
        <v>30</v>
      </c>
      <c r="H6054" s="4">
        <v>330</v>
      </c>
    </row>
    <row r="6055" spans="1:8" ht="15.75">
      <c r="A6055" s="3" t="s">
        <v>19</v>
      </c>
      <c r="B6055" s="2" t="s">
        <v>6270</v>
      </c>
      <c r="C6055" s="2" t="s">
        <v>6271</v>
      </c>
      <c r="D6055" s="2" t="s">
        <v>5139</v>
      </c>
      <c r="E6055" s="4">
        <v>110</v>
      </c>
      <c r="F6055" s="4">
        <v>3300</v>
      </c>
      <c r="G6055" s="4">
        <v>330</v>
      </c>
      <c r="H6055" s="4">
        <v>3630</v>
      </c>
    </row>
    <row r="6056" spans="1:8" ht="15.75">
      <c r="A6056" s="3" t="s">
        <v>2950</v>
      </c>
      <c r="B6056" s="2" t="s">
        <v>24</v>
      </c>
      <c r="C6056" s="2" t="s">
        <v>20</v>
      </c>
      <c r="D6056" s="2" t="s">
        <v>25</v>
      </c>
      <c r="E6056" s="4">
        <v>18460</v>
      </c>
      <c r="F6056" s="4">
        <v>4673000</v>
      </c>
      <c r="G6056" s="4">
        <v>467300</v>
      </c>
      <c r="H6056" s="4">
        <v>5140300</v>
      </c>
    </row>
    <row r="6057" spans="1:8" ht="15.75">
      <c r="A6057" s="3" t="s">
        <v>2950</v>
      </c>
      <c r="B6057" s="2" t="s">
        <v>30</v>
      </c>
      <c r="C6057" s="2" t="s">
        <v>29</v>
      </c>
      <c r="D6057" s="2"/>
      <c r="E6057" s="4">
        <v>100</v>
      </c>
      <c r="F6057" s="4">
        <v>90000</v>
      </c>
      <c r="G6057" s="4">
        <v>9000</v>
      </c>
      <c r="H6057" s="4">
        <v>99000</v>
      </c>
    </row>
    <row r="6058" spans="1:8" ht="15.75">
      <c r="A6058" s="3" t="s">
        <v>2950</v>
      </c>
      <c r="B6058" s="2" t="s">
        <v>32</v>
      </c>
      <c r="C6058" s="2" t="s">
        <v>31</v>
      </c>
      <c r="D6058" s="2"/>
      <c r="E6058" s="4">
        <v>500</v>
      </c>
      <c r="F6058" s="4">
        <v>625000</v>
      </c>
      <c r="G6058" s="4">
        <v>62500</v>
      </c>
      <c r="H6058" s="4">
        <v>687500</v>
      </c>
    </row>
    <row r="6059" spans="1:8" ht="15.75">
      <c r="A6059" s="3" t="s">
        <v>2950</v>
      </c>
      <c r="B6059" s="2" t="s">
        <v>39</v>
      </c>
      <c r="C6059" s="2" t="s">
        <v>38</v>
      </c>
      <c r="D6059" s="2"/>
      <c r="E6059" s="4">
        <v>25</v>
      </c>
      <c r="F6059" s="4">
        <v>10000</v>
      </c>
      <c r="G6059" s="4">
        <v>1000</v>
      </c>
      <c r="H6059" s="4">
        <v>11000</v>
      </c>
    </row>
    <row r="6060" spans="1:8" ht="15.75">
      <c r="A6060" s="3" t="s">
        <v>2950</v>
      </c>
      <c r="B6060" s="2" t="s">
        <v>57</v>
      </c>
      <c r="C6060" s="2" t="s">
        <v>50</v>
      </c>
      <c r="D6060" s="2" t="s">
        <v>58</v>
      </c>
      <c r="E6060" s="4">
        <v>100</v>
      </c>
      <c r="F6060" s="4">
        <v>442000</v>
      </c>
      <c r="G6060" s="4">
        <v>44200</v>
      </c>
      <c r="H6060" s="4">
        <v>486200</v>
      </c>
    </row>
    <row r="6061" spans="1:8" ht="15.75">
      <c r="A6061" s="3" t="s">
        <v>2950</v>
      </c>
      <c r="B6061" s="2" t="s">
        <v>63</v>
      </c>
      <c r="C6061" s="2" t="s">
        <v>62</v>
      </c>
      <c r="D6061" s="2" t="s">
        <v>52</v>
      </c>
      <c r="E6061" s="4">
        <v>20</v>
      </c>
      <c r="F6061" s="4">
        <v>102000</v>
      </c>
      <c r="G6061" s="4">
        <v>10200</v>
      </c>
      <c r="H6061" s="4">
        <v>112200</v>
      </c>
    </row>
    <row r="6062" spans="1:8" ht="15.75">
      <c r="A6062" s="3" t="s">
        <v>2950</v>
      </c>
      <c r="B6062" s="2" t="s">
        <v>2955</v>
      </c>
      <c r="C6062" s="2" t="s">
        <v>62</v>
      </c>
      <c r="D6062" s="2" t="s">
        <v>104</v>
      </c>
      <c r="E6062" s="4">
        <v>20</v>
      </c>
      <c r="F6062" s="4">
        <v>124000</v>
      </c>
      <c r="G6062" s="4">
        <v>12400</v>
      </c>
      <c r="H6062" s="4">
        <v>136400</v>
      </c>
    </row>
    <row r="6063" spans="1:8" ht="15.75">
      <c r="A6063" s="3" t="s">
        <v>2950</v>
      </c>
      <c r="B6063" s="2" t="s">
        <v>2957</v>
      </c>
      <c r="C6063" s="2" t="s">
        <v>62</v>
      </c>
      <c r="D6063" s="2" t="s">
        <v>78</v>
      </c>
      <c r="E6063" s="4">
        <v>10</v>
      </c>
      <c r="F6063" s="4">
        <v>149000</v>
      </c>
      <c r="G6063" s="4">
        <v>14900</v>
      </c>
      <c r="H6063" s="4">
        <v>163900</v>
      </c>
    </row>
    <row r="6064" spans="1:8" ht="15.75">
      <c r="A6064" s="3" t="s">
        <v>2950</v>
      </c>
      <c r="B6064" s="2" t="s">
        <v>66</v>
      </c>
      <c r="C6064" s="2" t="s">
        <v>62</v>
      </c>
      <c r="D6064" s="2" t="s">
        <v>58</v>
      </c>
      <c r="E6064" s="4">
        <v>10</v>
      </c>
      <c r="F6064" s="4">
        <v>40000</v>
      </c>
      <c r="G6064" s="4">
        <v>4000</v>
      </c>
      <c r="H6064" s="4">
        <v>44000</v>
      </c>
    </row>
    <row r="6065" spans="1:8" ht="15.75">
      <c r="A6065" s="3" t="s">
        <v>2950</v>
      </c>
      <c r="B6065" s="2" t="s">
        <v>72</v>
      </c>
      <c r="C6065" s="2" t="s">
        <v>69</v>
      </c>
      <c r="D6065" s="2" t="s">
        <v>73</v>
      </c>
      <c r="E6065" s="4">
        <v>30</v>
      </c>
      <c r="F6065" s="4">
        <v>94800</v>
      </c>
      <c r="G6065" s="4">
        <v>9480</v>
      </c>
      <c r="H6065" s="4">
        <v>104280</v>
      </c>
    </row>
    <row r="6066" spans="1:8" ht="15.75">
      <c r="A6066" s="3" t="s">
        <v>2950</v>
      </c>
      <c r="B6066" s="2" t="s">
        <v>82</v>
      </c>
      <c r="C6066" s="2" t="s">
        <v>69</v>
      </c>
      <c r="D6066" s="2" t="s">
        <v>83</v>
      </c>
      <c r="E6066" s="4">
        <v>50</v>
      </c>
      <c r="F6066" s="4">
        <v>205000</v>
      </c>
      <c r="G6066" s="4">
        <v>20500</v>
      </c>
      <c r="H6066" s="4">
        <v>225500</v>
      </c>
    </row>
    <row r="6067" spans="1:8" ht="15.75">
      <c r="A6067" s="3" t="s">
        <v>2950</v>
      </c>
      <c r="B6067" s="2" t="s">
        <v>93</v>
      </c>
      <c r="C6067" s="2" t="s">
        <v>62</v>
      </c>
      <c r="D6067" s="2" t="s">
        <v>83</v>
      </c>
      <c r="E6067" s="4">
        <v>20</v>
      </c>
      <c r="F6067" s="4">
        <v>88000</v>
      </c>
      <c r="G6067" s="4">
        <v>8800</v>
      </c>
      <c r="H6067" s="4">
        <v>96800</v>
      </c>
    </row>
    <row r="6068" spans="1:8" ht="15.75">
      <c r="A6068" s="3" t="s">
        <v>2950</v>
      </c>
      <c r="B6068" s="2" t="s">
        <v>117</v>
      </c>
      <c r="C6068" s="2" t="s">
        <v>118</v>
      </c>
      <c r="D6068" s="2" t="s">
        <v>113</v>
      </c>
      <c r="E6068" s="4">
        <v>7000</v>
      </c>
      <c r="F6068" s="4">
        <v>1596000</v>
      </c>
      <c r="G6068" s="4">
        <v>159600</v>
      </c>
      <c r="H6068" s="4">
        <v>1755600</v>
      </c>
    </row>
    <row r="6069" spans="1:8" ht="15.75">
      <c r="A6069" s="3" t="s">
        <v>2950</v>
      </c>
      <c r="B6069" s="2" t="s">
        <v>2968</v>
      </c>
      <c r="C6069" s="2" t="s">
        <v>163</v>
      </c>
      <c r="D6069" s="2" t="s">
        <v>130</v>
      </c>
      <c r="E6069" s="4">
        <v>1</v>
      </c>
      <c r="F6069" s="4">
        <v>40000</v>
      </c>
      <c r="G6069" s="4">
        <v>4000</v>
      </c>
      <c r="H6069" s="4">
        <v>44000</v>
      </c>
    </row>
    <row r="6070" spans="1:8" ht="15.75">
      <c r="A6070" s="3" t="s">
        <v>2950</v>
      </c>
      <c r="B6070" s="2" t="s">
        <v>171</v>
      </c>
      <c r="C6070" s="2" t="s">
        <v>138</v>
      </c>
      <c r="D6070" s="2" t="s">
        <v>172</v>
      </c>
      <c r="E6070" s="4">
        <v>50</v>
      </c>
      <c r="F6070" s="4">
        <v>475000</v>
      </c>
      <c r="G6070" s="4">
        <v>47500</v>
      </c>
      <c r="H6070" s="4">
        <v>522500</v>
      </c>
    </row>
    <row r="6071" spans="1:8" ht="15.75">
      <c r="A6071" s="3" t="s">
        <v>2950</v>
      </c>
      <c r="B6071" s="2" t="s">
        <v>174</v>
      </c>
      <c r="C6071" s="2" t="s">
        <v>173</v>
      </c>
      <c r="D6071" s="2" t="s">
        <v>175</v>
      </c>
      <c r="E6071" s="4">
        <v>25</v>
      </c>
      <c r="F6071" s="4">
        <v>525000</v>
      </c>
      <c r="G6071" s="4">
        <v>52500</v>
      </c>
      <c r="H6071" s="4">
        <v>577500</v>
      </c>
    </row>
    <row r="6072" spans="1:8" ht="15.75">
      <c r="A6072" s="3" t="s">
        <v>2950</v>
      </c>
      <c r="B6072" s="2" t="s">
        <v>178</v>
      </c>
      <c r="C6072" s="2" t="s">
        <v>128</v>
      </c>
      <c r="D6072" s="2" t="s">
        <v>179</v>
      </c>
      <c r="E6072" s="4">
        <v>50</v>
      </c>
      <c r="F6072" s="4">
        <v>400000</v>
      </c>
      <c r="G6072" s="4">
        <v>40000</v>
      </c>
      <c r="H6072" s="4">
        <v>440000</v>
      </c>
    </row>
    <row r="6073" spans="1:8" ht="15.75">
      <c r="A6073" s="3" t="s">
        <v>2950</v>
      </c>
      <c r="B6073" s="2" t="s">
        <v>180</v>
      </c>
      <c r="C6073" s="2" t="s">
        <v>138</v>
      </c>
      <c r="D6073" s="2" t="s">
        <v>179</v>
      </c>
      <c r="E6073" s="4">
        <v>50</v>
      </c>
      <c r="F6073" s="4">
        <v>475000</v>
      </c>
      <c r="G6073" s="4">
        <v>47500</v>
      </c>
      <c r="H6073" s="4">
        <v>522500</v>
      </c>
    </row>
    <row r="6074" spans="1:8" ht="15.75">
      <c r="A6074" s="3" t="s">
        <v>2950</v>
      </c>
      <c r="B6074" s="2" t="s">
        <v>202</v>
      </c>
      <c r="C6074" s="2" t="s">
        <v>147</v>
      </c>
      <c r="D6074" s="2" t="s">
        <v>172</v>
      </c>
      <c r="E6074" s="4">
        <v>100</v>
      </c>
      <c r="F6074" s="4">
        <v>750000</v>
      </c>
      <c r="G6074" s="4">
        <v>75000</v>
      </c>
      <c r="H6074" s="4">
        <v>825000</v>
      </c>
    </row>
    <row r="6075" spans="1:8" ht="15.75">
      <c r="A6075" s="3" t="s">
        <v>2950</v>
      </c>
      <c r="B6075" s="2" t="s">
        <v>210</v>
      </c>
      <c r="C6075" s="2" t="s">
        <v>147</v>
      </c>
      <c r="D6075" s="2" t="s">
        <v>179</v>
      </c>
      <c r="E6075" s="4">
        <v>50</v>
      </c>
      <c r="F6075" s="4">
        <v>375000</v>
      </c>
      <c r="G6075" s="4">
        <v>37500</v>
      </c>
      <c r="H6075" s="4">
        <v>412500</v>
      </c>
    </row>
    <row r="6076" spans="1:8" ht="15.75">
      <c r="A6076" s="3" t="s">
        <v>2950</v>
      </c>
      <c r="B6076" s="2" t="s">
        <v>221</v>
      </c>
      <c r="C6076" s="2" t="s">
        <v>128</v>
      </c>
      <c r="D6076" s="2" t="s">
        <v>172</v>
      </c>
      <c r="E6076" s="4">
        <v>50</v>
      </c>
      <c r="F6076" s="4">
        <v>400000</v>
      </c>
      <c r="G6076" s="4">
        <v>40000</v>
      </c>
      <c r="H6076" s="4">
        <v>440000</v>
      </c>
    </row>
    <row r="6077" spans="1:8" ht="15.75">
      <c r="A6077" s="3" t="s">
        <v>2950</v>
      </c>
      <c r="B6077" s="2" t="s">
        <v>2985</v>
      </c>
      <c r="C6077" s="2" t="s">
        <v>2984</v>
      </c>
      <c r="D6077" s="2" t="s">
        <v>2986</v>
      </c>
      <c r="E6077" s="4">
        <v>10</v>
      </c>
      <c r="F6077" s="4">
        <v>67000</v>
      </c>
      <c r="G6077" s="4">
        <v>6700</v>
      </c>
      <c r="H6077" s="4">
        <v>73700</v>
      </c>
    </row>
    <row r="6078" spans="1:8" ht="15.75">
      <c r="A6078" s="3" t="s">
        <v>2950</v>
      </c>
      <c r="B6078" s="2" t="s">
        <v>237</v>
      </c>
      <c r="C6078" s="2" t="s">
        <v>236</v>
      </c>
      <c r="D6078" s="2" t="s">
        <v>95</v>
      </c>
      <c r="E6078" s="4">
        <v>3</v>
      </c>
      <c r="F6078" s="4">
        <v>25500</v>
      </c>
      <c r="G6078" s="4">
        <v>2550</v>
      </c>
      <c r="H6078" s="4">
        <v>28050</v>
      </c>
    </row>
    <row r="6079" spans="1:8" ht="15.75">
      <c r="A6079" s="3" t="s">
        <v>2950</v>
      </c>
      <c r="B6079" s="2" t="s">
        <v>3010</v>
      </c>
      <c r="C6079" s="2" t="s">
        <v>271</v>
      </c>
      <c r="D6079" s="2" t="s">
        <v>65</v>
      </c>
      <c r="E6079" s="4">
        <v>7</v>
      </c>
      <c r="F6079" s="4">
        <v>49491</v>
      </c>
      <c r="G6079" s="4">
        <v>4949</v>
      </c>
      <c r="H6079" s="4">
        <v>54440</v>
      </c>
    </row>
    <row r="6080" spans="1:8" ht="15.75">
      <c r="A6080" s="3" t="s">
        <v>2950</v>
      </c>
      <c r="B6080" s="2" t="s">
        <v>3014</v>
      </c>
      <c r="C6080" s="2" t="s">
        <v>310</v>
      </c>
      <c r="D6080" s="2" t="s">
        <v>65</v>
      </c>
      <c r="E6080" s="4">
        <v>1</v>
      </c>
      <c r="F6080" s="4">
        <v>7200</v>
      </c>
      <c r="G6080" s="4">
        <v>720</v>
      </c>
      <c r="H6080" s="4">
        <v>7920</v>
      </c>
    </row>
    <row r="6081" spans="1:8" ht="15.75">
      <c r="A6081" s="3" t="s">
        <v>2950</v>
      </c>
      <c r="B6081" s="2" t="s">
        <v>3015</v>
      </c>
      <c r="C6081" s="2" t="s">
        <v>312</v>
      </c>
      <c r="D6081" s="2" t="s">
        <v>90</v>
      </c>
      <c r="E6081" s="4">
        <v>5</v>
      </c>
      <c r="F6081" s="4">
        <v>60000</v>
      </c>
      <c r="G6081" s="4">
        <v>6000</v>
      </c>
      <c r="H6081" s="4">
        <v>66000</v>
      </c>
    </row>
    <row r="6082" spans="1:8" ht="15.75">
      <c r="A6082" s="3" t="s">
        <v>2950</v>
      </c>
      <c r="B6082" s="2" t="s">
        <v>3028</v>
      </c>
      <c r="C6082" s="2" t="s">
        <v>264</v>
      </c>
      <c r="D6082" s="2" t="s">
        <v>3029</v>
      </c>
      <c r="E6082" s="4">
        <v>20</v>
      </c>
      <c r="F6082" s="4">
        <v>76500</v>
      </c>
      <c r="G6082" s="4">
        <v>7650</v>
      </c>
      <c r="H6082" s="4">
        <v>84150</v>
      </c>
    </row>
    <row r="6083" spans="1:8" ht="15.75">
      <c r="A6083" s="3" t="s">
        <v>2950</v>
      </c>
      <c r="B6083" s="2" t="s">
        <v>452</v>
      </c>
      <c r="C6083" s="2" t="s">
        <v>451</v>
      </c>
      <c r="D6083" s="2"/>
      <c r="E6083" s="4">
        <v>23</v>
      </c>
      <c r="F6083" s="4">
        <v>193300</v>
      </c>
      <c r="G6083" s="4">
        <v>19330</v>
      </c>
      <c r="H6083" s="4">
        <v>212630</v>
      </c>
    </row>
    <row r="6084" spans="1:8" ht="15.75">
      <c r="A6084" s="3" t="s">
        <v>2950</v>
      </c>
      <c r="B6084" s="2" t="s">
        <v>456</v>
      </c>
      <c r="C6084" s="2" t="s">
        <v>455</v>
      </c>
      <c r="D6084" s="2"/>
      <c r="E6084" s="4">
        <v>50</v>
      </c>
      <c r="F6084" s="4">
        <v>670000</v>
      </c>
      <c r="G6084" s="4">
        <v>67000</v>
      </c>
      <c r="H6084" s="4">
        <v>737000</v>
      </c>
    </row>
    <row r="6085" spans="1:8" ht="15.75">
      <c r="A6085" s="3" t="s">
        <v>2950</v>
      </c>
      <c r="B6085" s="2" t="s">
        <v>458</v>
      </c>
      <c r="C6085" s="2" t="s">
        <v>457</v>
      </c>
      <c r="D6085" s="2"/>
      <c r="E6085" s="4">
        <v>10</v>
      </c>
      <c r="F6085" s="4">
        <v>153000</v>
      </c>
      <c r="G6085" s="4">
        <v>15300</v>
      </c>
      <c r="H6085" s="4">
        <v>168300</v>
      </c>
    </row>
    <row r="6086" spans="1:8" ht="15.75">
      <c r="A6086" s="3" t="s">
        <v>2950</v>
      </c>
      <c r="B6086" s="2" t="s">
        <v>468</v>
      </c>
      <c r="C6086" s="2" t="s">
        <v>467</v>
      </c>
      <c r="D6086" s="2"/>
      <c r="E6086" s="4">
        <v>48</v>
      </c>
      <c r="F6086" s="4">
        <v>302000</v>
      </c>
      <c r="G6086" s="4">
        <v>30200</v>
      </c>
      <c r="H6086" s="4">
        <v>332200</v>
      </c>
    </row>
    <row r="6087" spans="1:8" ht="15.75">
      <c r="A6087" s="3" t="s">
        <v>2950</v>
      </c>
      <c r="B6087" s="2" t="s">
        <v>482</v>
      </c>
      <c r="C6087" s="2" t="s">
        <v>481</v>
      </c>
      <c r="D6087" s="2" t="s">
        <v>483</v>
      </c>
      <c r="E6087" s="4">
        <v>4</v>
      </c>
      <c r="F6087" s="4">
        <v>64000</v>
      </c>
      <c r="G6087" s="4">
        <v>6400</v>
      </c>
      <c r="H6087" s="4">
        <v>70400</v>
      </c>
    </row>
    <row r="6088" spans="1:8" ht="15.75">
      <c r="A6088" s="3" t="s">
        <v>2950</v>
      </c>
      <c r="B6088" s="2" t="s">
        <v>561</v>
      </c>
      <c r="C6088" s="2" t="s">
        <v>560</v>
      </c>
      <c r="D6088" s="2" t="s">
        <v>562</v>
      </c>
      <c r="E6088" s="4">
        <v>2</v>
      </c>
      <c r="F6088" s="4">
        <v>9200</v>
      </c>
      <c r="G6088" s="4">
        <v>920</v>
      </c>
      <c r="H6088" s="4">
        <v>10120</v>
      </c>
    </row>
    <row r="6089" spans="1:8" ht="15.75">
      <c r="A6089" s="3" t="s">
        <v>2950</v>
      </c>
      <c r="B6089" s="2" t="s">
        <v>576</v>
      </c>
      <c r="C6089" s="2" t="s">
        <v>575</v>
      </c>
      <c r="D6089" s="2" t="s">
        <v>577</v>
      </c>
      <c r="E6089" s="4">
        <v>60</v>
      </c>
      <c r="F6089" s="4">
        <v>182460</v>
      </c>
      <c r="G6089" s="4">
        <v>18246</v>
      </c>
      <c r="H6089" s="4">
        <v>200706</v>
      </c>
    </row>
    <row r="6090" spans="1:8" ht="15.75">
      <c r="A6090" s="3" t="s">
        <v>2950</v>
      </c>
      <c r="B6090" s="2" t="s">
        <v>579</v>
      </c>
      <c r="C6090" s="2" t="s">
        <v>578</v>
      </c>
      <c r="D6090" s="2" t="s">
        <v>580</v>
      </c>
      <c r="E6090" s="4">
        <v>20</v>
      </c>
      <c r="F6090" s="4">
        <v>30260</v>
      </c>
      <c r="G6090" s="4">
        <v>3026</v>
      </c>
      <c r="H6090" s="4">
        <v>33286</v>
      </c>
    </row>
    <row r="6091" spans="1:8" ht="15.75">
      <c r="A6091" s="3" t="s">
        <v>2950</v>
      </c>
      <c r="B6091" s="2" t="s">
        <v>612</v>
      </c>
      <c r="C6091" s="2" t="s">
        <v>363</v>
      </c>
      <c r="D6091" s="2" t="s">
        <v>613</v>
      </c>
      <c r="E6091" s="4">
        <v>50</v>
      </c>
      <c r="F6091" s="4">
        <v>224200</v>
      </c>
      <c r="G6091" s="4">
        <v>22420</v>
      </c>
      <c r="H6091" s="4">
        <v>246620</v>
      </c>
    </row>
    <row r="6092" spans="1:8" ht="15.75">
      <c r="A6092" s="3" t="s">
        <v>2950</v>
      </c>
      <c r="B6092" s="2" t="s">
        <v>619</v>
      </c>
      <c r="C6092" s="2" t="s">
        <v>366</v>
      </c>
      <c r="D6092" s="2" t="s">
        <v>620</v>
      </c>
      <c r="E6092" s="4">
        <v>6</v>
      </c>
      <c r="F6092" s="4">
        <v>39000</v>
      </c>
      <c r="G6092" s="4">
        <v>3900</v>
      </c>
      <c r="H6092" s="4">
        <v>42900</v>
      </c>
    </row>
    <row r="6093" spans="1:8" ht="15.75">
      <c r="A6093" s="3" t="s">
        <v>2950</v>
      </c>
      <c r="B6093" s="2" t="s">
        <v>634</v>
      </c>
      <c r="C6093" s="2" t="s">
        <v>633</v>
      </c>
      <c r="D6093" s="2" t="s">
        <v>635</v>
      </c>
      <c r="E6093" s="4">
        <v>104</v>
      </c>
      <c r="F6093" s="4">
        <v>145700</v>
      </c>
      <c r="G6093" s="4">
        <v>14570</v>
      </c>
      <c r="H6093" s="4">
        <v>160270</v>
      </c>
    </row>
    <row r="6094" spans="1:8" ht="15.75">
      <c r="A6094" s="3" t="s">
        <v>2950</v>
      </c>
      <c r="B6094" s="2" t="s">
        <v>655</v>
      </c>
      <c r="C6094" s="2" t="s">
        <v>654</v>
      </c>
      <c r="D6094" s="2" t="s">
        <v>656</v>
      </c>
      <c r="E6094" s="4">
        <v>6</v>
      </c>
      <c r="F6094" s="4">
        <v>24600</v>
      </c>
      <c r="G6094" s="4">
        <v>2460</v>
      </c>
      <c r="H6094" s="4">
        <v>27060</v>
      </c>
    </row>
    <row r="6095" spans="1:8" ht="15.75">
      <c r="A6095" s="3" t="s">
        <v>2950</v>
      </c>
      <c r="B6095" s="2" t="s">
        <v>658</v>
      </c>
      <c r="C6095" s="2" t="s">
        <v>657</v>
      </c>
      <c r="D6095" s="2" t="s">
        <v>659</v>
      </c>
      <c r="E6095" s="4">
        <v>1</v>
      </c>
      <c r="F6095" s="4"/>
      <c r="G6095" s="4"/>
      <c r="H6095" s="4"/>
    </row>
    <row r="6096" spans="1:8" ht="15.75">
      <c r="A6096" s="3" t="s">
        <v>2950</v>
      </c>
      <c r="B6096" s="2" t="s">
        <v>674</v>
      </c>
      <c r="C6096" s="2" t="s">
        <v>673</v>
      </c>
      <c r="D6096" s="2" t="s">
        <v>675</v>
      </c>
      <c r="E6096" s="4">
        <v>16</v>
      </c>
      <c r="F6096" s="4">
        <v>67200</v>
      </c>
      <c r="G6096" s="4">
        <v>6720</v>
      </c>
      <c r="H6096" s="4">
        <v>73920</v>
      </c>
    </row>
    <row r="6097" spans="1:8" ht="15.75">
      <c r="A6097" s="3" t="s">
        <v>2950</v>
      </c>
      <c r="B6097" s="2" t="s">
        <v>700</v>
      </c>
      <c r="C6097" s="2" t="s">
        <v>699</v>
      </c>
      <c r="D6097" s="2" t="s">
        <v>701</v>
      </c>
      <c r="E6097" s="4">
        <v>50</v>
      </c>
      <c r="F6097" s="4">
        <v>181700</v>
      </c>
      <c r="G6097" s="4">
        <v>18170</v>
      </c>
      <c r="H6097" s="4">
        <v>199870</v>
      </c>
    </row>
    <row r="6098" spans="1:8" ht="15.75">
      <c r="A6098" s="3" t="s">
        <v>2950</v>
      </c>
      <c r="B6098" s="2" t="s">
        <v>728</v>
      </c>
      <c r="C6098" s="2" t="s">
        <v>727</v>
      </c>
      <c r="D6098" s="2" t="s">
        <v>729</v>
      </c>
      <c r="E6098" s="4">
        <v>5</v>
      </c>
      <c r="F6098" s="4">
        <v>27000</v>
      </c>
      <c r="G6098" s="4">
        <v>2700</v>
      </c>
      <c r="H6098" s="4">
        <v>29700</v>
      </c>
    </row>
    <row r="6099" spans="1:8" ht="15.75">
      <c r="A6099" s="3" t="s">
        <v>2950</v>
      </c>
      <c r="B6099" s="2" t="s">
        <v>734</v>
      </c>
      <c r="C6099" s="2" t="s">
        <v>733</v>
      </c>
      <c r="D6099" s="2" t="s">
        <v>735</v>
      </c>
      <c r="E6099" s="4">
        <v>10</v>
      </c>
      <c r="F6099" s="4">
        <v>50000</v>
      </c>
      <c r="G6099" s="4">
        <v>5000</v>
      </c>
      <c r="H6099" s="4">
        <v>55000</v>
      </c>
    </row>
    <row r="6100" spans="1:8" ht="15.75">
      <c r="A6100" s="3" t="s">
        <v>2950</v>
      </c>
      <c r="B6100" s="2" t="s">
        <v>745</v>
      </c>
      <c r="C6100" s="2" t="s">
        <v>744</v>
      </c>
      <c r="D6100" s="2" t="s">
        <v>746</v>
      </c>
      <c r="E6100" s="4">
        <v>10</v>
      </c>
      <c r="F6100" s="4">
        <v>60000</v>
      </c>
      <c r="G6100" s="4">
        <v>6000</v>
      </c>
      <c r="H6100" s="4">
        <v>66000</v>
      </c>
    </row>
    <row r="6101" spans="1:8" ht="15.75">
      <c r="A6101" s="3" t="s">
        <v>2950</v>
      </c>
      <c r="B6101" s="2" t="s">
        <v>771</v>
      </c>
      <c r="C6101" s="2" t="s">
        <v>770</v>
      </c>
      <c r="D6101" s="2" t="s">
        <v>772</v>
      </c>
      <c r="E6101" s="4">
        <v>15</v>
      </c>
      <c r="F6101" s="4">
        <v>102000</v>
      </c>
      <c r="G6101" s="4">
        <v>10200</v>
      </c>
      <c r="H6101" s="4">
        <v>112200</v>
      </c>
    </row>
    <row r="6102" spans="1:8" ht="15.75">
      <c r="A6102" s="3" t="s">
        <v>2950</v>
      </c>
      <c r="B6102" s="2" t="s">
        <v>779</v>
      </c>
      <c r="C6102" s="2" t="s">
        <v>778</v>
      </c>
      <c r="D6102" s="2" t="s">
        <v>780</v>
      </c>
      <c r="E6102" s="4">
        <v>8</v>
      </c>
      <c r="F6102" s="4">
        <v>63200</v>
      </c>
      <c r="G6102" s="4">
        <v>6320</v>
      </c>
      <c r="H6102" s="4">
        <v>69520</v>
      </c>
    </row>
    <row r="6103" spans="1:8" ht="15.75">
      <c r="A6103" s="3" t="s">
        <v>2950</v>
      </c>
      <c r="B6103" s="2" t="s">
        <v>800</v>
      </c>
      <c r="C6103" s="2" t="s">
        <v>799</v>
      </c>
      <c r="D6103" s="2" t="s">
        <v>801</v>
      </c>
      <c r="E6103" s="4">
        <v>8</v>
      </c>
      <c r="F6103" s="4">
        <v>72000</v>
      </c>
      <c r="G6103" s="4">
        <v>7200</v>
      </c>
      <c r="H6103" s="4">
        <v>79200</v>
      </c>
    </row>
    <row r="6104" spans="1:8" ht="15.75">
      <c r="A6104" s="3" t="s">
        <v>2950</v>
      </c>
      <c r="B6104" s="2" t="s">
        <v>814</v>
      </c>
      <c r="C6104" s="2" t="s">
        <v>813</v>
      </c>
      <c r="D6104" s="2" t="s">
        <v>815</v>
      </c>
      <c r="E6104" s="4">
        <v>100</v>
      </c>
      <c r="F6104" s="4">
        <v>140000</v>
      </c>
      <c r="G6104" s="4">
        <v>14000</v>
      </c>
      <c r="H6104" s="4">
        <v>154000</v>
      </c>
    </row>
    <row r="6105" spans="1:8" ht="15.75">
      <c r="A6105" s="3" t="s">
        <v>2950</v>
      </c>
      <c r="B6105" s="2" t="s">
        <v>823</v>
      </c>
      <c r="C6105" s="2" t="s">
        <v>822</v>
      </c>
      <c r="D6105" s="2" t="s">
        <v>824</v>
      </c>
      <c r="E6105" s="4">
        <v>200</v>
      </c>
      <c r="F6105" s="4">
        <v>251000</v>
      </c>
      <c r="G6105" s="4">
        <v>25100</v>
      </c>
      <c r="H6105" s="4">
        <v>276100</v>
      </c>
    </row>
    <row r="6106" spans="1:8" ht="15.75">
      <c r="A6106" s="3" t="s">
        <v>2950</v>
      </c>
      <c r="B6106" s="2" t="s">
        <v>855</v>
      </c>
      <c r="C6106" s="2" t="s">
        <v>854</v>
      </c>
      <c r="D6106" s="2" t="s">
        <v>856</v>
      </c>
      <c r="E6106" s="4">
        <v>5</v>
      </c>
      <c r="F6106" s="4">
        <v>20500</v>
      </c>
      <c r="G6106" s="4">
        <v>2050</v>
      </c>
      <c r="H6106" s="4">
        <v>22550</v>
      </c>
    </row>
    <row r="6107" spans="1:8" ht="15.75">
      <c r="A6107" s="3" t="s">
        <v>2950</v>
      </c>
      <c r="B6107" s="2" t="s">
        <v>883</v>
      </c>
      <c r="C6107" s="2" t="s">
        <v>882</v>
      </c>
      <c r="D6107" s="2" t="s">
        <v>884</v>
      </c>
      <c r="E6107" s="4">
        <v>10</v>
      </c>
      <c r="F6107" s="4">
        <v>202180</v>
      </c>
      <c r="G6107" s="4">
        <v>20218</v>
      </c>
      <c r="H6107" s="4">
        <v>222398</v>
      </c>
    </row>
    <row r="6108" spans="1:8" ht="15.75">
      <c r="A6108" s="3" t="s">
        <v>2950</v>
      </c>
      <c r="B6108" s="2" t="s">
        <v>889</v>
      </c>
      <c r="C6108" s="2" t="s">
        <v>888</v>
      </c>
      <c r="D6108" s="2" t="s">
        <v>890</v>
      </c>
      <c r="E6108" s="4">
        <v>20</v>
      </c>
      <c r="F6108" s="4">
        <v>298860</v>
      </c>
      <c r="G6108" s="4">
        <v>29886</v>
      </c>
      <c r="H6108" s="4">
        <v>328746</v>
      </c>
    </row>
    <row r="6109" spans="1:8" ht="15.75">
      <c r="A6109" s="3" t="s">
        <v>2950</v>
      </c>
      <c r="B6109" s="2" t="s">
        <v>897</v>
      </c>
      <c r="C6109" s="2" t="s">
        <v>896</v>
      </c>
      <c r="D6109" s="2" t="s">
        <v>884</v>
      </c>
      <c r="E6109" s="4">
        <v>10</v>
      </c>
      <c r="F6109" s="4">
        <v>232440</v>
      </c>
      <c r="G6109" s="4">
        <v>23244</v>
      </c>
      <c r="H6109" s="4">
        <v>255684</v>
      </c>
    </row>
    <row r="6110" spans="1:8" ht="15.75">
      <c r="A6110" s="3" t="s">
        <v>2950</v>
      </c>
      <c r="B6110" s="2" t="s">
        <v>3165</v>
      </c>
      <c r="C6110" s="2" t="s">
        <v>3164</v>
      </c>
      <c r="D6110" s="2" t="s">
        <v>909</v>
      </c>
      <c r="E6110" s="4">
        <v>10</v>
      </c>
      <c r="F6110" s="4">
        <v>109950</v>
      </c>
      <c r="G6110" s="4">
        <v>10995</v>
      </c>
      <c r="H6110" s="4">
        <v>120945</v>
      </c>
    </row>
    <row r="6111" spans="1:8" ht="15.75">
      <c r="A6111" s="3" t="s">
        <v>2950</v>
      </c>
      <c r="B6111" s="2" t="s">
        <v>902</v>
      </c>
      <c r="C6111" s="2" t="s">
        <v>901</v>
      </c>
      <c r="D6111" s="2" t="s">
        <v>890</v>
      </c>
      <c r="E6111" s="4">
        <v>10</v>
      </c>
      <c r="F6111" s="4">
        <v>172770</v>
      </c>
      <c r="G6111" s="4">
        <v>17277</v>
      </c>
      <c r="H6111" s="4">
        <v>190047</v>
      </c>
    </row>
    <row r="6112" spans="1:8" ht="15.75">
      <c r="A6112" s="3" t="s">
        <v>2950</v>
      </c>
      <c r="B6112" s="2" t="s">
        <v>3184</v>
      </c>
      <c r="C6112" s="2" t="s">
        <v>3183</v>
      </c>
      <c r="D6112" s="2" t="s">
        <v>3185</v>
      </c>
      <c r="E6112" s="4">
        <v>9</v>
      </c>
      <c r="F6112" s="4">
        <v>263619</v>
      </c>
      <c r="G6112" s="4">
        <v>26362</v>
      </c>
      <c r="H6112" s="4">
        <v>289981</v>
      </c>
    </row>
    <row r="6113" spans="1:8" ht="15.75">
      <c r="A6113" s="3" t="s">
        <v>2950</v>
      </c>
      <c r="B6113" s="2" t="s">
        <v>986</v>
      </c>
      <c r="C6113" s="2" t="s">
        <v>736</v>
      </c>
      <c r="D6113" s="2" t="s">
        <v>987</v>
      </c>
      <c r="E6113" s="4">
        <v>2</v>
      </c>
      <c r="F6113" s="4">
        <v>3802</v>
      </c>
      <c r="G6113" s="4">
        <v>380</v>
      </c>
      <c r="H6113" s="4">
        <v>4182</v>
      </c>
    </row>
    <row r="6114" spans="1:8" ht="15.75">
      <c r="A6114" s="3" t="s">
        <v>2950</v>
      </c>
      <c r="B6114" s="2" t="s">
        <v>3238</v>
      </c>
      <c r="C6114" s="2" t="s">
        <v>3237</v>
      </c>
      <c r="D6114" s="2" t="s">
        <v>909</v>
      </c>
      <c r="E6114" s="4">
        <v>10</v>
      </c>
      <c r="F6114" s="4">
        <v>94840</v>
      </c>
      <c r="G6114" s="4">
        <v>9484</v>
      </c>
      <c r="H6114" s="4">
        <v>104324</v>
      </c>
    </row>
    <row r="6115" spans="1:8" ht="15.75">
      <c r="A6115" s="3" t="s">
        <v>2950</v>
      </c>
      <c r="B6115" s="2" t="s">
        <v>1027</v>
      </c>
      <c r="C6115" s="2" t="s">
        <v>1026</v>
      </c>
      <c r="D6115" s="2"/>
      <c r="E6115" s="4">
        <v>20</v>
      </c>
      <c r="F6115" s="4">
        <v>31800</v>
      </c>
      <c r="G6115" s="4">
        <v>3180</v>
      </c>
      <c r="H6115" s="4">
        <v>34980</v>
      </c>
    </row>
    <row r="6116" spans="1:8" ht="15.75">
      <c r="A6116" s="3" t="s">
        <v>2950</v>
      </c>
      <c r="B6116" s="2" t="s">
        <v>3248</v>
      </c>
      <c r="C6116" s="2" t="s">
        <v>802</v>
      </c>
      <c r="D6116" s="2" t="s">
        <v>3249</v>
      </c>
      <c r="E6116" s="4">
        <v>2</v>
      </c>
      <c r="F6116" s="4">
        <v>6516</v>
      </c>
      <c r="G6116" s="4">
        <v>652</v>
      </c>
      <c r="H6116" s="4">
        <v>7168</v>
      </c>
    </row>
    <row r="6117" spans="1:8" ht="15.75">
      <c r="A6117" s="3" t="s">
        <v>2950</v>
      </c>
      <c r="B6117" s="2" t="s">
        <v>1061</v>
      </c>
      <c r="C6117" s="2" t="s">
        <v>857</v>
      </c>
      <c r="D6117" s="2" t="s">
        <v>1062</v>
      </c>
      <c r="E6117" s="4">
        <v>1</v>
      </c>
      <c r="F6117" s="4">
        <v>1476</v>
      </c>
      <c r="G6117" s="4">
        <v>148</v>
      </c>
      <c r="H6117" s="4">
        <v>1624</v>
      </c>
    </row>
    <row r="6118" spans="1:8" ht="15.75">
      <c r="A6118" s="3" t="s">
        <v>2950</v>
      </c>
      <c r="B6118" s="2" t="s">
        <v>3297</v>
      </c>
      <c r="C6118" s="2" t="s">
        <v>3296</v>
      </c>
      <c r="D6118" s="2" t="s">
        <v>3298</v>
      </c>
      <c r="E6118" s="4">
        <v>5</v>
      </c>
      <c r="F6118" s="4">
        <v>20000</v>
      </c>
      <c r="G6118" s="4">
        <v>2000</v>
      </c>
      <c r="H6118" s="4">
        <v>22000</v>
      </c>
    </row>
    <row r="6119" spans="1:8" ht="15.75">
      <c r="A6119" s="3" t="s">
        <v>2950</v>
      </c>
      <c r="B6119" s="2" t="s">
        <v>3495</v>
      </c>
      <c r="C6119" s="2" t="s">
        <v>3494</v>
      </c>
      <c r="D6119" s="2" t="s">
        <v>56</v>
      </c>
      <c r="E6119" s="4">
        <v>26</v>
      </c>
      <c r="F6119" s="4">
        <v>1326000</v>
      </c>
      <c r="G6119" s="4">
        <v>132600</v>
      </c>
      <c r="H6119" s="4">
        <v>1458600</v>
      </c>
    </row>
    <row r="6120" spans="1:8" ht="15.75">
      <c r="A6120" s="3" t="s">
        <v>2950</v>
      </c>
      <c r="B6120" s="2" t="s">
        <v>1293</v>
      </c>
      <c r="C6120" s="2" t="s">
        <v>1292</v>
      </c>
      <c r="D6120" s="2" t="s">
        <v>1294</v>
      </c>
      <c r="E6120" s="4">
        <v>100</v>
      </c>
      <c r="F6120" s="4">
        <v>410000</v>
      </c>
      <c r="G6120" s="4">
        <v>41000</v>
      </c>
      <c r="H6120" s="4">
        <v>451000</v>
      </c>
    </row>
    <row r="6121" spans="1:8" ht="15.75">
      <c r="A6121" s="3" t="s">
        <v>2950</v>
      </c>
      <c r="B6121" s="2" t="s">
        <v>1296</v>
      </c>
      <c r="C6121" s="2" t="s">
        <v>1295</v>
      </c>
      <c r="D6121" s="2" t="s">
        <v>1297</v>
      </c>
      <c r="E6121" s="4">
        <v>100</v>
      </c>
      <c r="F6121" s="4">
        <v>410000</v>
      </c>
      <c r="G6121" s="4">
        <v>41000</v>
      </c>
      <c r="H6121" s="4">
        <v>451000</v>
      </c>
    </row>
    <row r="6122" spans="1:8" ht="15.75">
      <c r="A6122" s="3" t="s">
        <v>2950</v>
      </c>
      <c r="B6122" s="2" t="s">
        <v>1307</v>
      </c>
      <c r="C6122" s="2" t="s">
        <v>1306</v>
      </c>
      <c r="D6122" s="2" t="s">
        <v>1308</v>
      </c>
      <c r="E6122" s="4">
        <v>50</v>
      </c>
      <c r="F6122" s="4">
        <v>202500</v>
      </c>
      <c r="G6122" s="4">
        <v>20250</v>
      </c>
      <c r="H6122" s="4">
        <v>222750</v>
      </c>
    </row>
    <row r="6123" spans="1:8" ht="15.75">
      <c r="A6123" s="3" t="s">
        <v>2950</v>
      </c>
      <c r="B6123" s="2" t="s">
        <v>1318</v>
      </c>
      <c r="C6123" s="2" t="s">
        <v>1317</v>
      </c>
      <c r="D6123" s="2" t="s">
        <v>1319</v>
      </c>
      <c r="E6123" s="4">
        <v>50</v>
      </c>
      <c r="F6123" s="4">
        <v>202500</v>
      </c>
      <c r="G6123" s="4">
        <v>20250</v>
      </c>
      <c r="H6123" s="4">
        <v>222750</v>
      </c>
    </row>
    <row r="6124" spans="1:8" ht="15.75">
      <c r="A6124" s="3" t="s">
        <v>2950</v>
      </c>
      <c r="B6124" s="2" t="s">
        <v>1346</v>
      </c>
      <c r="C6124" s="2" t="s">
        <v>1345</v>
      </c>
      <c r="D6124" s="2" t="s">
        <v>1342</v>
      </c>
      <c r="E6124" s="4">
        <v>10</v>
      </c>
      <c r="F6124" s="4">
        <v>120000</v>
      </c>
      <c r="G6124" s="4">
        <v>12000</v>
      </c>
      <c r="H6124" s="4">
        <v>132000</v>
      </c>
    </row>
    <row r="6125" spans="1:8" ht="15.75">
      <c r="A6125" s="3" t="s">
        <v>2950</v>
      </c>
      <c r="B6125" s="2" t="s">
        <v>1348</v>
      </c>
      <c r="C6125" s="2" t="s">
        <v>1347</v>
      </c>
      <c r="D6125" s="2" t="s">
        <v>1349</v>
      </c>
      <c r="E6125" s="4">
        <v>300</v>
      </c>
      <c r="F6125" s="4">
        <v>3046500</v>
      </c>
      <c r="G6125" s="4">
        <v>304650</v>
      </c>
      <c r="H6125" s="4">
        <v>3351150</v>
      </c>
    </row>
    <row r="6126" spans="1:8" ht="15.75">
      <c r="A6126" s="3" t="s">
        <v>2950</v>
      </c>
      <c r="B6126" s="2" t="s">
        <v>1351</v>
      </c>
      <c r="C6126" s="2" t="s">
        <v>1350</v>
      </c>
      <c r="D6126" s="2" t="s">
        <v>1352</v>
      </c>
      <c r="E6126" s="4">
        <v>200</v>
      </c>
      <c r="F6126" s="4">
        <v>250000</v>
      </c>
      <c r="G6126" s="4">
        <v>25000</v>
      </c>
      <c r="H6126" s="4">
        <v>275000</v>
      </c>
    </row>
    <row r="6127" spans="1:8" ht="15.75">
      <c r="A6127" s="3" t="s">
        <v>2950</v>
      </c>
      <c r="B6127" s="2" t="s">
        <v>1356</v>
      </c>
      <c r="C6127" s="2" t="s">
        <v>1355</v>
      </c>
      <c r="D6127" s="2" t="s">
        <v>1352</v>
      </c>
      <c r="E6127" s="4">
        <v>755</v>
      </c>
      <c r="F6127" s="4">
        <v>717250</v>
      </c>
      <c r="G6127" s="4">
        <v>71725</v>
      </c>
      <c r="H6127" s="4">
        <v>788975</v>
      </c>
    </row>
    <row r="6128" spans="1:8" ht="15.75">
      <c r="A6128" s="3" t="s">
        <v>2950</v>
      </c>
      <c r="B6128" s="2" t="s">
        <v>1358</v>
      </c>
      <c r="C6128" s="2" t="s">
        <v>1357</v>
      </c>
      <c r="D6128" s="2" t="s">
        <v>1359</v>
      </c>
      <c r="E6128" s="4">
        <v>50</v>
      </c>
      <c r="F6128" s="4">
        <v>285000</v>
      </c>
      <c r="G6128" s="4">
        <v>28500</v>
      </c>
      <c r="H6128" s="4">
        <v>313500</v>
      </c>
    </row>
    <row r="6129" spans="1:8" ht="15.75">
      <c r="A6129" s="3" t="s">
        <v>2950</v>
      </c>
      <c r="B6129" s="2" t="s">
        <v>1363</v>
      </c>
      <c r="C6129" s="2" t="s">
        <v>1362</v>
      </c>
      <c r="D6129" s="2" t="s">
        <v>1342</v>
      </c>
      <c r="E6129" s="4">
        <v>10</v>
      </c>
      <c r="F6129" s="4">
        <v>108000</v>
      </c>
      <c r="G6129" s="4">
        <v>10800</v>
      </c>
      <c r="H6129" s="4">
        <v>118800</v>
      </c>
    </row>
    <row r="6130" spans="1:8" ht="15.75">
      <c r="A6130" s="3" t="s">
        <v>2950</v>
      </c>
      <c r="B6130" s="2" t="s">
        <v>1365</v>
      </c>
      <c r="C6130" s="2" t="s">
        <v>1364</v>
      </c>
      <c r="D6130" s="2" t="s">
        <v>1352</v>
      </c>
      <c r="E6130" s="4">
        <v>8976</v>
      </c>
      <c r="F6130" s="4">
        <v>8078400</v>
      </c>
      <c r="G6130" s="4">
        <v>807840</v>
      </c>
      <c r="H6130" s="4">
        <v>8886240</v>
      </c>
    </row>
    <row r="6131" spans="1:8" ht="15.75">
      <c r="A6131" s="3" t="s">
        <v>2950</v>
      </c>
      <c r="B6131" s="2" t="s">
        <v>1370</v>
      </c>
      <c r="C6131" s="2" t="s">
        <v>1369</v>
      </c>
      <c r="D6131" s="2" t="s">
        <v>1352</v>
      </c>
      <c r="E6131" s="4">
        <v>260</v>
      </c>
      <c r="F6131" s="4">
        <v>6130000</v>
      </c>
      <c r="G6131" s="4">
        <v>613000</v>
      </c>
      <c r="H6131" s="4">
        <v>6743000</v>
      </c>
    </row>
    <row r="6132" spans="1:8" ht="15.75">
      <c r="A6132" s="3" t="s">
        <v>2950</v>
      </c>
      <c r="B6132" s="2" t="s">
        <v>1373</v>
      </c>
      <c r="C6132" s="2" t="s">
        <v>1362</v>
      </c>
      <c r="D6132" s="2" t="s">
        <v>1374</v>
      </c>
      <c r="E6132" s="4">
        <v>1</v>
      </c>
      <c r="F6132" s="4">
        <v>10800</v>
      </c>
      <c r="G6132" s="4">
        <v>1080</v>
      </c>
      <c r="H6132" s="4">
        <v>11880</v>
      </c>
    </row>
    <row r="6133" spans="1:8" ht="15.75">
      <c r="A6133" s="3" t="s">
        <v>2950</v>
      </c>
      <c r="B6133" s="2" t="s">
        <v>1375</v>
      </c>
      <c r="C6133" s="2" t="s">
        <v>1353</v>
      </c>
      <c r="D6133" s="2" t="s">
        <v>1374</v>
      </c>
      <c r="E6133" s="4">
        <v>7</v>
      </c>
      <c r="F6133" s="4">
        <v>79800</v>
      </c>
      <c r="G6133" s="4">
        <v>7980</v>
      </c>
      <c r="H6133" s="4">
        <v>87780</v>
      </c>
    </row>
    <row r="6134" spans="1:8" ht="15.75">
      <c r="A6134" s="3" t="s">
        <v>2950</v>
      </c>
      <c r="B6134" s="2" t="s">
        <v>1430</v>
      </c>
      <c r="C6134" s="2" t="s">
        <v>1426</v>
      </c>
      <c r="D6134" s="2" t="s">
        <v>184</v>
      </c>
      <c r="E6134" s="4">
        <v>9</v>
      </c>
      <c r="F6134" s="4">
        <v>17100</v>
      </c>
      <c r="G6134" s="4">
        <v>1710</v>
      </c>
      <c r="H6134" s="4">
        <v>18810</v>
      </c>
    </row>
    <row r="6135" spans="1:8" ht="15.75">
      <c r="A6135" s="3" t="s">
        <v>2950</v>
      </c>
      <c r="B6135" s="2" t="s">
        <v>1474</v>
      </c>
      <c r="C6135" s="2" t="s">
        <v>1473</v>
      </c>
      <c r="D6135" s="2" t="s">
        <v>1475</v>
      </c>
      <c r="E6135" s="4">
        <v>34126</v>
      </c>
      <c r="F6135" s="4">
        <v>5289530</v>
      </c>
      <c r="G6135" s="4">
        <v>528952</v>
      </c>
      <c r="H6135" s="4">
        <v>5818482</v>
      </c>
    </row>
    <row r="6136" spans="1:8" ht="15.75">
      <c r="A6136" s="3" t="s">
        <v>2950</v>
      </c>
      <c r="B6136" s="2" t="s">
        <v>1479</v>
      </c>
      <c r="C6136" s="2" t="s">
        <v>1478</v>
      </c>
      <c r="D6136" s="2" t="s">
        <v>1480</v>
      </c>
      <c r="E6136" s="4">
        <v>109772</v>
      </c>
      <c r="F6136" s="4">
        <v>18002608</v>
      </c>
      <c r="G6136" s="4">
        <v>1800260</v>
      </c>
      <c r="H6136" s="4">
        <v>19802868</v>
      </c>
    </row>
    <row r="6137" spans="1:8" ht="15.75">
      <c r="A6137" s="3" t="s">
        <v>2950</v>
      </c>
      <c r="B6137" s="2" t="s">
        <v>1504</v>
      </c>
      <c r="C6137" s="2" t="s">
        <v>1503</v>
      </c>
      <c r="D6137" s="2" t="s">
        <v>1505</v>
      </c>
      <c r="E6137" s="4">
        <v>3600</v>
      </c>
      <c r="F6137" s="4">
        <v>3060000</v>
      </c>
      <c r="G6137" s="4">
        <v>306000</v>
      </c>
      <c r="H6137" s="4">
        <v>3366000</v>
      </c>
    </row>
    <row r="6138" spans="1:8" ht="15.75">
      <c r="A6138" s="3" t="s">
        <v>2950</v>
      </c>
      <c r="B6138" s="2" t="s">
        <v>1519</v>
      </c>
      <c r="C6138" s="2" t="s">
        <v>1518</v>
      </c>
      <c r="D6138" s="2"/>
      <c r="E6138" s="4">
        <v>3</v>
      </c>
      <c r="F6138" s="4">
        <v>10800</v>
      </c>
      <c r="G6138" s="4">
        <v>1080</v>
      </c>
      <c r="H6138" s="4">
        <v>11880</v>
      </c>
    </row>
    <row r="6139" spans="1:8" ht="15.75">
      <c r="A6139" s="3" t="s">
        <v>2950</v>
      </c>
      <c r="B6139" s="2" t="s">
        <v>1524</v>
      </c>
      <c r="C6139" s="2" t="s">
        <v>1523</v>
      </c>
      <c r="D6139" s="2" t="s">
        <v>1525</v>
      </c>
      <c r="E6139" s="4">
        <v>10</v>
      </c>
      <c r="F6139" s="4">
        <v>32320</v>
      </c>
      <c r="G6139" s="4">
        <v>3232</v>
      </c>
      <c r="H6139" s="4">
        <v>35552</v>
      </c>
    </row>
    <row r="6140" spans="1:8" ht="15.75">
      <c r="A6140" s="3" t="s">
        <v>2950</v>
      </c>
      <c r="B6140" s="2" t="s">
        <v>1527</v>
      </c>
      <c r="C6140" s="2" t="s">
        <v>1526</v>
      </c>
      <c r="D6140" s="2"/>
      <c r="E6140" s="4">
        <v>4</v>
      </c>
      <c r="F6140" s="4">
        <v>92000</v>
      </c>
      <c r="G6140" s="4">
        <v>9200</v>
      </c>
      <c r="H6140" s="4">
        <v>101200</v>
      </c>
    </row>
    <row r="6141" spans="1:8" ht="15.75">
      <c r="A6141" s="3" t="s">
        <v>2950</v>
      </c>
      <c r="B6141" s="2" t="s">
        <v>1550</v>
      </c>
      <c r="C6141" s="2" t="s">
        <v>1549</v>
      </c>
      <c r="D6141" s="2" t="s">
        <v>1551</v>
      </c>
      <c r="E6141" s="4">
        <v>1</v>
      </c>
      <c r="F6141" s="4">
        <v>27000</v>
      </c>
      <c r="G6141" s="4">
        <v>2700</v>
      </c>
      <c r="H6141" s="4">
        <v>29700</v>
      </c>
    </row>
    <row r="6142" spans="1:8" ht="15.75">
      <c r="A6142" s="3" t="s">
        <v>2950</v>
      </c>
      <c r="B6142" s="2" t="s">
        <v>3586</v>
      </c>
      <c r="C6142" s="2" t="s">
        <v>3585</v>
      </c>
      <c r="D6142" s="2" t="s">
        <v>3587</v>
      </c>
      <c r="E6142" s="4">
        <v>9</v>
      </c>
      <c r="F6142" s="4">
        <v>18000</v>
      </c>
      <c r="G6142" s="4">
        <v>1800</v>
      </c>
      <c r="H6142" s="4">
        <v>19800</v>
      </c>
    </row>
    <row r="6143" spans="1:8" ht="15.75">
      <c r="A6143" s="3" t="s">
        <v>2950</v>
      </c>
      <c r="B6143" s="2" t="s">
        <v>1561</v>
      </c>
      <c r="C6143" s="2" t="s">
        <v>1560</v>
      </c>
      <c r="D6143" s="2" t="s">
        <v>1562</v>
      </c>
      <c r="E6143" s="4">
        <v>5</v>
      </c>
      <c r="F6143" s="4">
        <v>60000</v>
      </c>
      <c r="G6143" s="4">
        <v>6000</v>
      </c>
      <c r="H6143" s="4">
        <v>66000</v>
      </c>
    </row>
    <row r="6144" spans="1:8" ht="15.75">
      <c r="A6144" s="3" t="s">
        <v>2950</v>
      </c>
      <c r="B6144" s="2" t="s">
        <v>1567</v>
      </c>
      <c r="C6144" s="2" t="s">
        <v>1566</v>
      </c>
      <c r="D6144" s="2" t="s">
        <v>1568</v>
      </c>
      <c r="E6144" s="4">
        <v>9000</v>
      </c>
      <c r="F6144" s="4">
        <v>216000</v>
      </c>
      <c r="G6144" s="4">
        <v>21600</v>
      </c>
      <c r="H6144" s="4">
        <v>237600</v>
      </c>
    </row>
    <row r="6145" spans="1:8" ht="15.75">
      <c r="A6145" s="3" t="s">
        <v>2950</v>
      </c>
      <c r="B6145" s="2" t="s">
        <v>1573</v>
      </c>
      <c r="C6145" s="2" t="s">
        <v>1572</v>
      </c>
      <c r="D6145" s="2" t="s">
        <v>1571</v>
      </c>
      <c r="E6145" s="4">
        <v>74000</v>
      </c>
      <c r="F6145" s="4">
        <v>3663000</v>
      </c>
      <c r="G6145" s="4">
        <v>366300</v>
      </c>
      <c r="H6145" s="4">
        <v>4029300</v>
      </c>
    </row>
    <row r="6146" spans="1:8" ht="15.75">
      <c r="A6146" s="3" t="s">
        <v>2950</v>
      </c>
      <c r="B6146" s="2" t="s">
        <v>1575</v>
      </c>
      <c r="C6146" s="2" t="s">
        <v>1574</v>
      </c>
      <c r="D6146" s="2" t="s">
        <v>1571</v>
      </c>
      <c r="E6146" s="4">
        <v>10000</v>
      </c>
      <c r="F6146" s="4">
        <v>1050000</v>
      </c>
      <c r="G6146" s="4">
        <v>105000</v>
      </c>
      <c r="H6146" s="4">
        <v>1155000</v>
      </c>
    </row>
    <row r="6147" spans="1:8" ht="15.75">
      <c r="A6147" s="3" t="s">
        <v>2950</v>
      </c>
      <c r="B6147" s="2" t="s">
        <v>1580</v>
      </c>
      <c r="C6147" s="2" t="s">
        <v>1572</v>
      </c>
      <c r="D6147" s="2" t="s">
        <v>1578</v>
      </c>
      <c r="E6147" s="4">
        <v>2000</v>
      </c>
      <c r="F6147" s="4">
        <v>95536</v>
      </c>
      <c r="G6147" s="4">
        <v>9554</v>
      </c>
      <c r="H6147" s="4">
        <v>105090</v>
      </c>
    </row>
    <row r="6148" spans="1:8" ht="15.75">
      <c r="A6148" s="3" t="s">
        <v>2950</v>
      </c>
      <c r="B6148" s="2" t="s">
        <v>1585</v>
      </c>
      <c r="C6148" s="2" t="s">
        <v>1572</v>
      </c>
      <c r="D6148" s="2" t="s">
        <v>1584</v>
      </c>
      <c r="E6148" s="4">
        <v>5000</v>
      </c>
      <c r="F6148" s="4">
        <v>260000</v>
      </c>
      <c r="G6148" s="4">
        <v>26000</v>
      </c>
      <c r="H6148" s="4">
        <v>286000</v>
      </c>
    </row>
    <row r="6149" spans="1:8" ht="15.75">
      <c r="A6149" s="3" t="s">
        <v>2950</v>
      </c>
      <c r="B6149" s="2" t="s">
        <v>3604</v>
      </c>
      <c r="C6149" s="2" t="s">
        <v>3603</v>
      </c>
      <c r="D6149" s="2" t="s">
        <v>3603</v>
      </c>
      <c r="E6149" s="4">
        <v>1</v>
      </c>
      <c r="F6149" s="4">
        <v>123000</v>
      </c>
      <c r="G6149" s="4">
        <v>12300</v>
      </c>
      <c r="H6149" s="4">
        <v>135300</v>
      </c>
    </row>
    <row r="6150" spans="1:8" ht="15.75">
      <c r="A6150" s="3" t="s">
        <v>2950</v>
      </c>
      <c r="B6150" s="2" t="s">
        <v>1601</v>
      </c>
      <c r="C6150" s="2" t="s">
        <v>1600</v>
      </c>
      <c r="D6150" s="2" t="s">
        <v>1602</v>
      </c>
      <c r="E6150" s="4">
        <v>1</v>
      </c>
      <c r="F6150" s="4">
        <v>1500000</v>
      </c>
      <c r="G6150" s="4">
        <v>150000</v>
      </c>
      <c r="H6150" s="4">
        <v>1650000</v>
      </c>
    </row>
    <row r="6151" spans="1:8" ht="15.75">
      <c r="A6151" s="3" t="s">
        <v>2950</v>
      </c>
      <c r="B6151" s="2" t="s">
        <v>1617</v>
      </c>
      <c r="C6151" s="2" t="s">
        <v>1616</v>
      </c>
      <c r="D6151" s="2" t="s">
        <v>1618</v>
      </c>
      <c r="E6151" s="4">
        <v>3</v>
      </c>
      <c r="F6151" s="4">
        <v>330000</v>
      </c>
      <c r="G6151" s="4">
        <v>33000</v>
      </c>
      <c r="H6151" s="4">
        <v>363000</v>
      </c>
    </row>
    <row r="6152" spans="1:8" ht="15.75">
      <c r="A6152" s="3" t="s">
        <v>2950</v>
      </c>
      <c r="B6152" s="2" t="s">
        <v>1620</v>
      </c>
      <c r="C6152" s="2" t="s">
        <v>1619</v>
      </c>
      <c r="D6152" s="2" t="s">
        <v>1621</v>
      </c>
      <c r="E6152" s="4">
        <v>1</v>
      </c>
      <c r="F6152" s="4">
        <v>72600</v>
      </c>
      <c r="G6152" s="4">
        <v>7260</v>
      </c>
      <c r="H6152" s="4">
        <v>79860</v>
      </c>
    </row>
    <row r="6153" spans="1:8" ht="15.75">
      <c r="A6153" s="3" t="s">
        <v>2950</v>
      </c>
      <c r="B6153" s="2" t="s">
        <v>1623</v>
      </c>
      <c r="C6153" s="2" t="s">
        <v>1622</v>
      </c>
      <c r="D6153" s="2" t="s">
        <v>1624</v>
      </c>
      <c r="E6153" s="4">
        <v>1</v>
      </c>
      <c r="F6153" s="4">
        <v>40000</v>
      </c>
      <c r="G6153" s="4">
        <v>4000</v>
      </c>
      <c r="H6153" s="4">
        <v>44000</v>
      </c>
    </row>
    <row r="6154" spans="1:8" ht="15.75">
      <c r="A6154" s="3" t="s">
        <v>2950</v>
      </c>
      <c r="B6154" s="2" t="s">
        <v>1626</v>
      </c>
      <c r="C6154" s="2" t="s">
        <v>1625</v>
      </c>
      <c r="D6154" s="2" t="s">
        <v>1627</v>
      </c>
      <c r="E6154" s="4">
        <v>3</v>
      </c>
      <c r="F6154" s="4">
        <v>535680</v>
      </c>
      <c r="G6154" s="4">
        <v>53568</v>
      </c>
      <c r="H6154" s="4">
        <v>589248</v>
      </c>
    </row>
    <row r="6155" spans="1:8" ht="15.75">
      <c r="A6155" s="3" t="s">
        <v>2950</v>
      </c>
      <c r="B6155" s="2" t="s">
        <v>1651</v>
      </c>
      <c r="C6155" s="2" t="s">
        <v>1650</v>
      </c>
      <c r="D6155" s="2" t="s">
        <v>1652</v>
      </c>
      <c r="E6155" s="4">
        <v>2</v>
      </c>
      <c r="F6155" s="4">
        <v>124000</v>
      </c>
      <c r="G6155" s="4">
        <v>12400</v>
      </c>
      <c r="H6155" s="4">
        <v>136400</v>
      </c>
    </row>
    <row r="6156" spans="1:8" ht="15.75">
      <c r="A6156" s="3" t="s">
        <v>2950</v>
      </c>
      <c r="B6156" s="2" t="s">
        <v>1657</v>
      </c>
      <c r="C6156" s="2" t="s">
        <v>1656</v>
      </c>
      <c r="D6156" s="2" t="s">
        <v>1658</v>
      </c>
      <c r="E6156" s="4">
        <v>3</v>
      </c>
      <c r="F6156" s="4">
        <v>40500</v>
      </c>
      <c r="G6156" s="4">
        <v>4050</v>
      </c>
      <c r="H6156" s="4">
        <v>44550</v>
      </c>
    </row>
    <row r="6157" spans="1:8" ht="15.75">
      <c r="A6157" s="3" t="s">
        <v>2950</v>
      </c>
      <c r="B6157" s="2" t="s">
        <v>1672</v>
      </c>
      <c r="C6157" s="2" t="s">
        <v>1671</v>
      </c>
      <c r="D6157" s="2" t="s">
        <v>1673</v>
      </c>
      <c r="E6157" s="4">
        <v>2</v>
      </c>
      <c r="F6157" s="4">
        <v>80000</v>
      </c>
      <c r="G6157" s="4">
        <v>8000</v>
      </c>
      <c r="H6157" s="4">
        <v>88000</v>
      </c>
    </row>
    <row r="6158" spans="1:8" ht="15.75">
      <c r="A6158" s="3" t="s">
        <v>2950</v>
      </c>
      <c r="B6158" s="2" t="s">
        <v>1678</v>
      </c>
      <c r="C6158" s="2" t="s">
        <v>1677</v>
      </c>
      <c r="D6158" s="2" t="s">
        <v>1679</v>
      </c>
      <c r="E6158" s="4">
        <v>3</v>
      </c>
      <c r="F6158" s="4">
        <v>84000</v>
      </c>
      <c r="G6158" s="4">
        <v>8400</v>
      </c>
      <c r="H6158" s="4">
        <v>92400</v>
      </c>
    </row>
    <row r="6159" spans="1:8" ht="15.75">
      <c r="A6159" s="3" t="s">
        <v>2950</v>
      </c>
      <c r="B6159" s="2" t="s">
        <v>1686</v>
      </c>
      <c r="C6159" s="2" t="s">
        <v>1641</v>
      </c>
      <c r="D6159" s="2" t="s">
        <v>1687</v>
      </c>
      <c r="E6159" s="4">
        <v>10</v>
      </c>
      <c r="F6159" s="4">
        <v>26000</v>
      </c>
      <c r="G6159" s="4">
        <v>2600</v>
      </c>
      <c r="H6159" s="4">
        <v>28600</v>
      </c>
    </row>
    <row r="6160" spans="1:8" ht="15.75">
      <c r="A6160" s="3" t="s">
        <v>2950</v>
      </c>
      <c r="B6160" s="2" t="s">
        <v>1691</v>
      </c>
      <c r="C6160" s="2" t="s">
        <v>1628</v>
      </c>
      <c r="D6160" s="2" t="s">
        <v>1692</v>
      </c>
      <c r="E6160" s="4">
        <v>7</v>
      </c>
      <c r="F6160" s="4">
        <v>231000</v>
      </c>
      <c r="G6160" s="4">
        <v>23100</v>
      </c>
      <c r="H6160" s="4">
        <v>254100</v>
      </c>
    </row>
    <row r="6161" spans="1:8" ht="15.75">
      <c r="A6161" s="3" t="s">
        <v>2950</v>
      </c>
      <c r="B6161" s="2" t="s">
        <v>1699</v>
      </c>
      <c r="C6161" s="2" t="s">
        <v>1698</v>
      </c>
      <c r="D6161" s="2" t="s">
        <v>1700</v>
      </c>
      <c r="E6161" s="4">
        <v>1</v>
      </c>
      <c r="F6161" s="4">
        <v>90000</v>
      </c>
      <c r="G6161" s="4">
        <v>9000</v>
      </c>
      <c r="H6161" s="4">
        <v>99000</v>
      </c>
    </row>
    <row r="6162" spans="1:8" ht="15.75">
      <c r="A6162" s="3" t="s">
        <v>2950</v>
      </c>
      <c r="B6162" s="2" t="s">
        <v>1703</v>
      </c>
      <c r="C6162" s="2" t="s">
        <v>1702</v>
      </c>
      <c r="D6162" s="2" t="s">
        <v>1704</v>
      </c>
      <c r="E6162" s="4">
        <v>8500</v>
      </c>
      <c r="F6162" s="4">
        <v>3119500</v>
      </c>
      <c r="G6162" s="4">
        <v>311950</v>
      </c>
      <c r="H6162" s="4">
        <v>3431450</v>
      </c>
    </row>
    <row r="6163" spans="1:8" ht="15.75">
      <c r="A6163" s="3" t="s">
        <v>2950</v>
      </c>
      <c r="B6163" s="2" t="s">
        <v>1720</v>
      </c>
      <c r="C6163" s="2" t="s">
        <v>1628</v>
      </c>
      <c r="D6163" s="2" t="s">
        <v>1721</v>
      </c>
      <c r="E6163" s="4">
        <v>4</v>
      </c>
      <c r="F6163" s="4">
        <v>132000</v>
      </c>
      <c r="G6163" s="4">
        <v>13200</v>
      </c>
      <c r="H6163" s="4">
        <v>145200</v>
      </c>
    </row>
    <row r="6164" spans="1:8" ht="15.75">
      <c r="A6164" s="3" t="s">
        <v>2950</v>
      </c>
      <c r="B6164" s="2" t="s">
        <v>1729</v>
      </c>
      <c r="C6164" s="2" t="s">
        <v>1728</v>
      </c>
      <c r="D6164" s="2" t="s">
        <v>1730</v>
      </c>
      <c r="E6164" s="4">
        <v>205200</v>
      </c>
      <c r="F6164" s="4">
        <v>9310818</v>
      </c>
      <c r="G6164" s="4">
        <v>931082</v>
      </c>
      <c r="H6164" s="4">
        <v>10241900</v>
      </c>
    </row>
    <row r="6165" spans="1:8" ht="15.75">
      <c r="A6165" s="3" t="s">
        <v>2950</v>
      </c>
      <c r="B6165" s="2" t="s">
        <v>1744</v>
      </c>
      <c r="C6165" s="2" t="s">
        <v>1731</v>
      </c>
      <c r="D6165" s="2" t="s">
        <v>1745</v>
      </c>
      <c r="E6165" s="4">
        <v>246500</v>
      </c>
      <c r="F6165" s="4">
        <v>14770000</v>
      </c>
      <c r="G6165" s="4">
        <v>1477000</v>
      </c>
      <c r="H6165" s="4">
        <v>16247000</v>
      </c>
    </row>
    <row r="6166" spans="1:8" ht="15.75">
      <c r="A6166" s="3" t="s">
        <v>2950</v>
      </c>
      <c r="B6166" s="2" t="s">
        <v>1788</v>
      </c>
      <c r="C6166" s="2" t="s">
        <v>1787</v>
      </c>
      <c r="D6166" s="2" t="s">
        <v>1789</v>
      </c>
      <c r="E6166" s="4">
        <v>1</v>
      </c>
      <c r="F6166" s="4"/>
      <c r="G6166" s="4"/>
      <c r="H6166" s="4"/>
    </row>
    <row r="6167" spans="1:8" ht="15.75">
      <c r="A6167" s="3" t="s">
        <v>2950</v>
      </c>
      <c r="B6167" s="2" t="s">
        <v>1791</v>
      </c>
      <c r="C6167" s="2" t="s">
        <v>1790</v>
      </c>
      <c r="D6167" s="2" t="s">
        <v>1792</v>
      </c>
      <c r="E6167" s="4">
        <v>1</v>
      </c>
      <c r="F6167" s="4"/>
      <c r="G6167" s="4"/>
      <c r="H6167" s="4"/>
    </row>
    <row r="6168" spans="1:8" ht="15.75">
      <c r="A6168" s="3" t="s">
        <v>2950</v>
      </c>
      <c r="B6168" s="2" t="s">
        <v>1794</v>
      </c>
      <c r="C6168" s="2" t="s">
        <v>1793</v>
      </c>
      <c r="D6168" s="2" t="s">
        <v>1795</v>
      </c>
      <c r="E6168" s="4">
        <v>2</v>
      </c>
      <c r="F6168" s="4">
        <v>1748000</v>
      </c>
      <c r="G6168" s="4">
        <v>174800</v>
      </c>
      <c r="H6168" s="4">
        <v>1922800</v>
      </c>
    </row>
    <row r="6169" spans="1:8" ht="15.75">
      <c r="A6169" s="3" t="s">
        <v>2950</v>
      </c>
      <c r="B6169" s="2" t="s">
        <v>1802</v>
      </c>
      <c r="C6169" s="2" t="s">
        <v>1801</v>
      </c>
      <c r="D6169" s="2" t="s">
        <v>1803</v>
      </c>
      <c r="E6169" s="4">
        <v>41</v>
      </c>
      <c r="F6169" s="4">
        <v>869260</v>
      </c>
      <c r="G6169" s="4">
        <v>86926</v>
      </c>
      <c r="H6169" s="4">
        <v>956186</v>
      </c>
    </row>
    <row r="6170" spans="1:8" ht="15.75">
      <c r="A6170" s="3" t="s">
        <v>2950</v>
      </c>
      <c r="B6170" s="2" t="s">
        <v>1805</v>
      </c>
      <c r="C6170" s="2" t="s">
        <v>1804</v>
      </c>
      <c r="D6170" s="2" t="s">
        <v>1806</v>
      </c>
      <c r="E6170" s="4">
        <v>7</v>
      </c>
      <c r="F6170" s="4">
        <v>490000</v>
      </c>
      <c r="G6170" s="4">
        <v>49000</v>
      </c>
      <c r="H6170" s="4">
        <v>539000</v>
      </c>
    </row>
    <row r="6171" spans="1:8" ht="15.75">
      <c r="A6171" s="3" t="s">
        <v>2950</v>
      </c>
      <c r="B6171" s="2" t="s">
        <v>1832</v>
      </c>
      <c r="C6171" s="2" t="s">
        <v>1831</v>
      </c>
      <c r="D6171" s="2" t="s">
        <v>1833</v>
      </c>
      <c r="E6171" s="4">
        <v>7</v>
      </c>
      <c r="F6171" s="4">
        <v>70000</v>
      </c>
      <c r="G6171" s="4">
        <v>7000</v>
      </c>
      <c r="H6171" s="4">
        <v>77000</v>
      </c>
    </row>
    <row r="6172" spans="1:8" ht="15.75">
      <c r="A6172" s="3" t="s">
        <v>2950</v>
      </c>
      <c r="B6172" s="2" t="s">
        <v>1847</v>
      </c>
      <c r="C6172" s="2" t="s">
        <v>1846</v>
      </c>
      <c r="D6172" s="2" t="s">
        <v>1848</v>
      </c>
      <c r="E6172" s="4">
        <v>7</v>
      </c>
      <c r="F6172" s="4">
        <v>490000</v>
      </c>
      <c r="G6172" s="4">
        <v>49000</v>
      </c>
      <c r="H6172" s="4">
        <v>539000</v>
      </c>
    </row>
    <row r="6173" spans="1:8" ht="15.75">
      <c r="A6173" s="3" t="s">
        <v>2950</v>
      </c>
      <c r="B6173" s="2" t="s">
        <v>1901</v>
      </c>
      <c r="C6173" s="2" t="s">
        <v>1900</v>
      </c>
      <c r="D6173" s="2" t="s">
        <v>1902</v>
      </c>
      <c r="E6173" s="4">
        <v>7</v>
      </c>
      <c r="F6173" s="4">
        <v>161000</v>
      </c>
      <c r="G6173" s="4">
        <v>16100</v>
      </c>
      <c r="H6173" s="4">
        <v>177100</v>
      </c>
    </row>
    <row r="6174" spans="1:8" ht="15.75">
      <c r="A6174" s="3" t="s">
        <v>2950</v>
      </c>
      <c r="B6174" s="2" t="s">
        <v>1944</v>
      </c>
      <c r="C6174" s="2" t="s">
        <v>1943</v>
      </c>
      <c r="D6174" s="2"/>
      <c r="E6174" s="4">
        <v>33</v>
      </c>
      <c r="F6174" s="4">
        <v>114990</v>
      </c>
      <c r="G6174" s="4">
        <v>11495</v>
      </c>
      <c r="H6174" s="4">
        <v>126485</v>
      </c>
    </row>
    <row r="6175" spans="1:8" ht="15.75">
      <c r="A6175" s="3" t="s">
        <v>2950</v>
      </c>
      <c r="B6175" s="2" t="s">
        <v>1975</v>
      </c>
      <c r="C6175" s="2" t="s">
        <v>1974</v>
      </c>
      <c r="D6175" s="2" t="s">
        <v>1976</v>
      </c>
      <c r="E6175" s="4">
        <v>9</v>
      </c>
      <c r="F6175" s="4"/>
      <c r="G6175" s="4"/>
      <c r="H6175" s="4"/>
    </row>
    <row r="6176" spans="1:8" ht="15.75">
      <c r="A6176" s="3" t="s">
        <v>2950</v>
      </c>
      <c r="B6176" s="2" t="s">
        <v>3637</v>
      </c>
      <c r="C6176" s="2" t="s">
        <v>3636</v>
      </c>
      <c r="D6176" s="2" t="s">
        <v>3638</v>
      </c>
      <c r="E6176" s="4">
        <v>2</v>
      </c>
      <c r="F6176" s="4"/>
      <c r="G6176" s="4"/>
      <c r="H6176" s="4"/>
    </row>
    <row r="6177" spans="1:8" ht="15.75">
      <c r="A6177" s="3" t="s">
        <v>2950</v>
      </c>
      <c r="B6177" s="2" t="s">
        <v>2002</v>
      </c>
      <c r="C6177" s="2" t="s">
        <v>2001</v>
      </c>
      <c r="D6177" s="2"/>
      <c r="E6177" s="4">
        <v>1</v>
      </c>
      <c r="F6177" s="4">
        <v>3182</v>
      </c>
      <c r="G6177" s="4">
        <v>318</v>
      </c>
      <c r="H6177" s="4">
        <v>3500</v>
      </c>
    </row>
    <row r="6178" spans="1:8" ht="15.75">
      <c r="A6178" s="3" t="s">
        <v>2950</v>
      </c>
      <c r="B6178" s="2" t="s">
        <v>2021</v>
      </c>
      <c r="C6178" s="2" t="s">
        <v>2020</v>
      </c>
      <c r="D6178" s="2" t="s">
        <v>2022</v>
      </c>
      <c r="E6178" s="4">
        <v>1</v>
      </c>
      <c r="F6178" s="4">
        <v>74000</v>
      </c>
      <c r="G6178" s="4">
        <v>7400</v>
      </c>
      <c r="H6178" s="4">
        <v>81400</v>
      </c>
    </row>
    <row r="6179" spans="1:8" ht="15.75">
      <c r="A6179" s="3" t="s">
        <v>2950</v>
      </c>
      <c r="B6179" s="2" t="s">
        <v>2027</v>
      </c>
      <c r="C6179" s="2" t="s">
        <v>2020</v>
      </c>
      <c r="D6179" s="2" t="s">
        <v>2028</v>
      </c>
      <c r="E6179" s="4">
        <v>350</v>
      </c>
      <c r="F6179" s="4">
        <v>22627500</v>
      </c>
      <c r="G6179" s="4">
        <v>2262750</v>
      </c>
      <c r="H6179" s="4">
        <v>24890250</v>
      </c>
    </row>
    <row r="6180" spans="1:8" ht="15.75">
      <c r="A6180" s="3" t="s">
        <v>2950</v>
      </c>
      <c r="B6180" s="2" t="s">
        <v>2030</v>
      </c>
      <c r="C6180" s="2" t="s">
        <v>2029</v>
      </c>
      <c r="D6180" s="2" t="s">
        <v>2031</v>
      </c>
      <c r="E6180" s="4">
        <v>1</v>
      </c>
      <c r="F6180" s="4">
        <v>95000</v>
      </c>
      <c r="G6180" s="4">
        <v>9500</v>
      </c>
      <c r="H6180" s="4">
        <v>104500</v>
      </c>
    </row>
    <row r="6181" spans="1:8" ht="15.75">
      <c r="A6181" s="3" t="s">
        <v>2950</v>
      </c>
      <c r="B6181" s="2" t="s">
        <v>2040</v>
      </c>
      <c r="C6181" s="2" t="s">
        <v>2036</v>
      </c>
      <c r="D6181" s="2" t="s">
        <v>2041</v>
      </c>
      <c r="E6181" s="4">
        <v>50</v>
      </c>
      <c r="F6181" s="4">
        <v>4621500</v>
      </c>
      <c r="G6181" s="4">
        <v>462150</v>
      </c>
      <c r="H6181" s="4">
        <v>5083650</v>
      </c>
    </row>
    <row r="6182" spans="1:8" ht="15.75">
      <c r="A6182" s="3" t="s">
        <v>2950</v>
      </c>
      <c r="B6182" s="2" t="s">
        <v>2052</v>
      </c>
      <c r="C6182" s="2" t="s">
        <v>2051</v>
      </c>
      <c r="D6182" s="2" t="s">
        <v>2054</v>
      </c>
      <c r="E6182" s="4">
        <v>13</v>
      </c>
      <c r="F6182" s="4">
        <v>372970</v>
      </c>
      <c r="G6182" s="4">
        <v>37297</v>
      </c>
      <c r="H6182" s="4">
        <v>410267</v>
      </c>
    </row>
    <row r="6183" spans="1:8" ht="15.75">
      <c r="A6183" s="3" t="s">
        <v>2950</v>
      </c>
      <c r="B6183" s="2" t="s">
        <v>2074</v>
      </c>
      <c r="C6183" s="2" t="s">
        <v>2073</v>
      </c>
      <c r="D6183" s="2" t="s">
        <v>2076</v>
      </c>
      <c r="E6183" s="4">
        <v>3</v>
      </c>
      <c r="F6183" s="4">
        <v>99780</v>
      </c>
      <c r="G6183" s="4">
        <v>9978</v>
      </c>
      <c r="H6183" s="4">
        <v>109758</v>
      </c>
    </row>
    <row r="6184" spans="1:8" ht="15.75">
      <c r="A6184" s="3" t="s">
        <v>2950</v>
      </c>
      <c r="B6184" s="2" t="s">
        <v>2086</v>
      </c>
      <c r="C6184" s="2" t="s">
        <v>2082</v>
      </c>
      <c r="D6184" s="2" t="s">
        <v>2088</v>
      </c>
      <c r="E6184" s="4">
        <v>30</v>
      </c>
      <c r="F6184" s="4">
        <v>1099200</v>
      </c>
      <c r="G6184" s="4">
        <v>109920</v>
      </c>
      <c r="H6184" s="4">
        <v>1209120</v>
      </c>
    </row>
    <row r="6185" spans="1:8" ht="15.75">
      <c r="A6185" s="3" t="s">
        <v>2950</v>
      </c>
      <c r="B6185" s="2" t="s">
        <v>2090</v>
      </c>
      <c r="C6185" s="2" t="s">
        <v>2089</v>
      </c>
      <c r="D6185" s="2" t="s">
        <v>2091</v>
      </c>
      <c r="E6185" s="4">
        <v>32</v>
      </c>
      <c r="F6185" s="4">
        <v>800000</v>
      </c>
      <c r="G6185" s="4">
        <v>80000</v>
      </c>
      <c r="H6185" s="4">
        <v>880000</v>
      </c>
    </row>
    <row r="6186" spans="1:8" ht="15.75">
      <c r="A6186" s="3" t="s">
        <v>2950</v>
      </c>
      <c r="B6186" s="2" t="s">
        <v>2092</v>
      </c>
      <c r="C6186" s="2" t="s">
        <v>2051</v>
      </c>
      <c r="D6186" s="2" t="s">
        <v>2091</v>
      </c>
      <c r="E6186" s="4">
        <v>4</v>
      </c>
      <c r="F6186" s="4">
        <v>100000</v>
      </c>
      <c r="G6186" s="4">
        <v>10000</v>
      </c>
      <c r="H6186" s="4">
        <v>110000</v>
      </c>
    </row>
    <row r="6187" spans="1:8" ht="15.75">
      <c r="A6187" s="3" t="s">
        <v>2950</v>
      </c>
      <c r="B6187" s="2" t="s">
        <v>2093</v>
      </c>
      <c r="C6187" s="2" t="s">
        <v>2059</v>
      </c>
      <c r="D6187" s="2" t="s">
        <v>2091</v>
      </c>
      <c r="E6187" s="4">
        <v>14</v>
      </c>
      <c r="F6187" s="4">
        <v>380000</v>
      </c>
      <c r="G6187" s="4">
        <v>38000</v>
      </c>
      <c r="H6187" s="4">
        <v>418000</v>
      </c>
    </row>
    <row r="6188" spans="1:8" ht="15.75">
      <c r="A6188" s="3" t="s">
        <v>2950</v>
      </c>
      <c r="B6188" s="2" t="s">
        <v>2097</v>
      </c>
      <c r="C6188" s="2" t="s">
        <v>2096</v>
      </c>
      <c r="D6188" s="2" t="s">
        <v>2099</v>
      </c>
      <c r="E6188" s="4">
        <v>3</v>
      </c>
      <c r="F6188" s="4">
        <v>161970</v>
      </c>
      <c r="G6188" s="4">
        <v>16197</v>
      </c>
      <c r="H6188" s="4">
        <v>178167</v>
      </c>
    </row>
    <row r="6189" spans="1:8" ht="15.75">
      <c r="A6189" s="3" t="s">
        <v>2950</v>
      </c>
      <c r="B6189" s="2" t="s">
        <v>2104</v>
      </c>
      <c r="C6189" s="2" t="s">
        <v>2100</v>
      </c>
      <c r="D6189" s="2" t="s">
        <v>2106</v>
      </c>
      <c r="E6189" s="4">
        <v>28</v>
      </c>
      <c r="F6189" s="4">
        <v>1511720</v>
      </c>
      <c r="G6189" s="4">
        <v>151172</v>
      </c>
      <c r="H6189" s="4">
        <v>1662892</v>
      </c>
    </row>
    <row r="6190" spans="1:8" ht="15.75">
      <c r="A6190" s="3" t="s">
        <v>2950</v>
      </c>
      <c r="B6190" s="2" t="s">
        <v>2107</v>
      </c>
      <c r="C6190" s="2" t="s">
        <v>2096</v>
      </c>
      <c r="D6190" s="2" t="s">
        <v>2091</v>
      </c>
      <c r="E6190" s="4">
        <v>2</v>
      </c>
      <c r="F6190" s="4">
        <v>86000</v>
      </c>
      <c r="G6190" s="4">
        <v>8600</v>
      </c>
      <c r="H6190" s="4">
        <v>94600</v>
      </c>
    </row>
    <row r="6191" spans="1:8" ht="15.75">
      <c r="A6191" s="3" t="s">
        <v>2950</v>
      </c>
      <c r="B6191" s="2" t="s">
        <v>2122</v>
      </c>
      <c r="C6191" s="2" t="s">
        <v>2113</v>
      </c>
      <c r="D6191" s="2" t="s">
        <v>2123</v>
      </c>
      <c r="E6191" s="4">
        <v>1</v>
      </c>
      <c r="F6191" s="4">
        <v>63000</v>
      </c>
      <c r="G6191" s="4">
        <v>6300</v>
      </c>
      <c r="H6191" s="4">
        <v>69300</v>
      </c>
    </row>
    <row r="6192" spans="1:8" ht="15.75">
      <c r="A6192" s="3" t="s">
        <v>2950</v>
      </c>
      <c r="B6192" s="2" t="s">
        <v>2124</v>
      </c>
      <c r="C6192" s="2" t="s">
        <v>2113</v>
      </c>
      <c r="D6192" s="2" t="s">
        <v>2125</v>
      </c>
      <c r="E6192" s="4">
        <v>14</v>
      </c>
      <c r="F6192" s="4">
        <v>742000</v>
      </c>
      <c r="G6192" s="4">
        <v>74200</v>
      </c>
      <c r="H6192" s="4">
        <v>816200</v>
      </c>
    </row>
    <row r="6193" spans="1:8" ht="15.75">
      <c r="A6193" s="3" t="s">
        <v>2950</v>
      </c>
      <c r="B6193" s="2" t="s">
        <v>2129</v>
      </c>
      <c r="C6193" s="2" t="s">
        <v>2126</v>
      </c>
      <c r="D6193" s="2" t="s">
        <v>2130</v>
      </c>
      <c r="E6193" s="4">
        <v>10</v>
      </c>
      <c r="F6193" s="4">
        <v>377400</v>
      </c>
      <c r="G6193" s="4">
        <v>37740</v>
      </c>
      <c r="H6193" s="4">
        <v>415140</v>
      </c>
    </row>
    <row r="6194" spans="1:8" ht="15.75">
      <c r="A6194" s="3" t="s">
        <v>2950</v>
      </c>
      <c r="B6194" s="2" t="s">
        <v>2133</v>
      </c>
      <c r="C6194" s="2" t="s">
        <v>2126</v>
      </c>
      <c r="D6194" s="2" t="s">
        <v>2134</v>
      </c>
      <c r="E6194" s="4">
        <v>5</v>
      </c>
      <c r="F6194" s="4">
        <v>195450</v>
      </c>
      <c r="G6194" s="4">
        <v>19545</v>
      </c>
      <c r="H6194" s="4">
        <v>214995</v>
      </c>
    </row>
    <row r="6195" spans="1:8" ht="15.75">
      <c r="A6195" s="3" t="s">
        <v>2950</v>
      </c>
      <c r="B6195" s="2" t="s">
        <v>2141</v>
      </c>
      <c r="C6195" s="2" t="s">
        <v>2126</v>
      </c>
      <c r="D6195" s="2" t="s">
        <v>2112</v>
      </c>
      <c r="E6195" s="4">
        <v>4</v>
      </c>
      <c r="F6195" s="4">
        <v>176000</v>
      </c>
      <c r="G6195" s="4">
        <v>17600</v>
      </c>
      <c r="H6195" s="4">
        <v>193600</v>
      </c>
    </row>
    <row r="6196" spans="1:8" ht="15.75">
      <c r="A6196" s="3" t="s">
        <v>2950</v>
      </c>
      <c r="B6196" s="2" t="s">
        <v>2166</v>
      </c>
      <c r="C6196" s="2" t="s">
        <v>2153</v>
      </c>
      <c r="D6196" s="2" t="s">
        <v>2091</v>
      </c>
      <c r="E6196" s="4">
        <v>2</v>
      </c>
      <c r="F6196" s="4">
        <v>130000</v>
      </c>
      <c r="G6196" s="4">
        <v>13000</v>
      </c>
      <c r="H6196" s="4">
        <v>143000</v>
      </c>
    </row>
    <row r="6197" spans="1:8" ht="15.75">
      <c r="A6197" s="3" t="s">
        <v>2950</v>
      </c>
      <c r="B6197" s="2" t="s">
        <v>2168</v>
      </c>
      <c r="C6197" s="2" t="s">
        <v>2167</v>
      </c>
      <c r="D6197" s="2" t="s">
        <v>2169</v>
      </c>
      <c r="E6197" s="4">
        <v>10</v>
      </c>
      <c r="F6197" s="4">
        <v>400000</v>
      </c>
      <c r="G6197" s="4">
        <v>40000</v>
      </c>
      <c r="H6197" s="4">
        <v>440000</v>
      </c>
    </row>
    <row r="6198" spans="1:8" ht="15.75">
      <c r="A6198" s="3" t="s">
        <v>2950</v>
      </c>
      <c r="B6198" s="2" t="s">
        <v>2171</v>
      </c>
      <c r="C6198" s="2" t="s">
        <v>2170</v>
      </c>
      <c r="D6198" s="2" t="s">
        <v>2172</v>
      </c>
      <c r="E6198" s="4">
        <v>40</v>
      </c>
      <c r="F6198" s="4">
        <v>1600000</v>
      </c>
      <c r="G6198" s="4">
        <v>160000</v>
      </c>
      <c r="H6198" s="4">
        <v>1760000</v>
      </c>
    </row>
    <row r="6199" spans="1:8" ht="15.75">
      <c r="A6199" s="3" t="s">
        <v>2950</v>
      </c>
      <c r="B6199" s="2" t="s">
        <v>2177</v>
      </c>
      <c r="C6199" s="2" t="s">
        <v>2176</v>
      </c>
      <c r="D6199" s="2" t="s">
        <v>2178</v>
      </c>
      <c r="E6199" s="4">
        <v>194</v>
      </c>
      <c r="F6199" s="4">
        <v>4646400</v>
      </c>
      <c r="G6199" s="4">
        <v>464640</v>
      </c>
      <c r="H6199" s="4">
        <v>5111040</v>
      </c>
    </row>
    <row r="6200" spans="1:8" ht="15.75">
      <c r="A6200" s="3" t="s">
        <v>2950</v>
      </c>
      <c r="B6200" s="2" t="s">
        <v>2180</v>
      </c>
      <c r="C6200" s="2" t="s">
        <v>2179</v>
      </c>
      <c r="D6200" s="2" t="s">
        <v>2181</v>
      </c>
      <c r="E6200" s="4">
        <v>336</v>
      </c>
      <c r="F6200" s="4">
        <v>6838800</v>
      </c>
      <c r="G6200" s="4">
        <v>683880</v>
      </c>
      <c r="H6200" s="4">
        <v>7522680</v>
      </c>
    </row>
    <row r="6201" spans="1:8" ht="15.75">
      <c r="A6201" s="3" t="s">
        <v>2950</v>
      </c>
      <c r="B6201" s="2" t="s">
        <v>2183</v>
      </c>
      <c r="C6201" s="2" t="s">
        <v>2182</v>
      </c>
      <c r="D6201" s="2" t="s">
        <v>2185</v>
      </c>
      <c r="E6201" s="4">
        <v>43</v>
      </c>
      <c r="F6201" s="4">
        <v>1118000</v>
      </c>
      <c r="G6201" s="4">
        <v>111800</v>
      </c>
      <c r="H6201" s="4">
        <v>1229800</v>
      </c>
    </row>
    <row r="6202" spans="1:8" ht="15.75">
      <c r="A6202" s="3" t="s">
        <v>2950</v>
      </c>
      <c r="B6202" s="2" t="s">
        <v>2187</v>
      </c>
      <c r="C6202" s="2" t="s">
        <v>2186</v>
      </c>
      <c r="D6202" s="2" t="s">
        <v>2188</v>
      </c>
      <c r="E6202" s="4">
        <v>500</v>
      </c>
      <c r="F6202" s="4">
        <v>14725000</v>
      </c>
      <c r="G6202" s="4">
        <v>1472500</v>
      </c>
      <c r="H6202" s="4">
        <v>16197500</v>
      </c>
    </row>
    <row r="6203" spans="1:8" ht="15.75">
      <c r="A6203" s="3" t="s">
        <v>2950</v>
      </c>
      <c r="B6203" s="2" t="s">
        <v>2189</v>
      </c>
      <c r="C6203" s="2" t="s">
        <v>2186</v>
      </c>
      <c r="D6203" s="2" t="s">
        <v>2190</v>
      </c>
      <c r="E6203" s="4">
        <v>500</v>
      </c>
      <c r="F6203" s="4">
        <v>10500000</v>
      </c>
      <c r="G6203" s="4">
        <v>1050000</v>
      </c>
      <c r="H6203" s="4">
        <v>11550000</v>
      </c>
    </row>
    <row r="6204" spans="1:8" ht="15.75">
      <c r="A6204" s="3" t="s">
        <v>2950</v>
      </c>
      <c r="B6204" s="2" t="s">
        <v>2199</v>
      </c>
      <c r="C6204" s="2" t="s">
        <v>2186</v>
      </c>
      <c r="D6204" s="2" t="s">
        <v>2200</v>
      </c>
      <c r="E6204" s="4">
        <v>170</v>
      </c>
      <c r="F6204" s="4">
        <v>5006500</v>
      </c>
      <c r="G6204" s="4">
        <v>500650</v>
      </c>
      <c r="H6204" s="4">
        <v>5507150</v>
      </c>
    </row>
    <row r="6205" spans="1:8" ht="15.75">
      <c r="A6205" s="3" t="s">
        <v>2950</v>
      </c>
      <c r="B6205" s="2" t="s">
        <v>2201</v>
      </c>
      <c r="C6205" s="2" t="s">
        <v>2186</v>
      </c>
      <c r="D6205" s="2" t="s">
        <v>2202</v>
      </c>
      <c r="E6205" s="4">
        <v>200</v>
      </c>
      <c r="F6205" s="4">
        <v>5890000</v>
      </c>
      <c r="G6205" s="4">
        <v>589000</v>
      </c>
      <c r="H6205" s="4">
        <v>6479000</v>
      </c>
    </row>
    <row r="6206" spans="1:8" ht="15.75">
      <c r="A6206" s="3" t="s">
        <v>2950</v>
      </c>
      <c r="B6206" s="2" t="s">
        <v>2203</v>
      </c>
      <c r="C6206" s="2" t="s">
        <v>2186</v>
      </c>
      <c r="D6206" s="2" t="s">
        <v>2204</v>
      </c>
      <c r="E6206" s="4">
        <v>100</v>
      </c>
      <c r="F6206" s="4">
        <v>2945000</v>
      </c>
      <c r="G6206" s="4">
        <v>294500</v>
      </c>
      <c r="H6206" s="4">
        <v>3239500</v>
      </c>
    </row>
    <row r="6207" spans="1:8" ht="15.75">
      <c r="A6207" s="3" t="s">
        <v>2950</v>
      </c>
      <c r="B6207" s="2" t="s">
        <v>2205</v>
      </c>
      <c r="C6207" s="2" t="s">
        <v>2186</v>
      </c>
      <c r="D6207" s="2" t="s">
        <v>2206</v>
      </c>
      <c r="E6207" s="4">
        <v>150</v>
      </c>
      <c r="F6207" s="4">
        <v>4417500</v>
      </c>
      <c r="G6207" s="4">
        <v>441750</v>
      </c>
      <c r="H6207" s="4">
        <v>4859250</v>
      </c>
    </row>
    <row r="6208" spans="1:8" ht="15.75">
      <c r="A6208" s="3" t="s">
        <v>2950</v>
      </c>
      <c r="B6208" s="2" t="s">
        <v>3738</v>
      </c>
      <c r="C6208" s="2" t="s">
        <v>2217</v>
      </c>
      <c r="D6208" s="2" t="s">
        <v>3735</v>
      </c>
      <c r="E6208" s="4">
        <v>150</v>
      </c>
      <c r="F6208" s="4">
        <v>3601500</v>
      </c>
      <c r="G6208" s="4">
        <v>360150</v>
      </c>
      <c r="H6208" s="4">
        <v>3961650</v>
      </c>
    </row>
    <row r="6209" spans="1:8" ht="15.75">
      <c r="A6209" s="3" t="s">
        <v>2950</v>
      </c>
      <c r="B6209" s="2" t="s">
        <v>2222</v>
      </c>
      <c r="C6209" s="2" t="s">
        <v>2221</v>
      </c>
      <c r="D6209" s="2" t="s">
        <v>2223</v>
      </c>
      <c r="E6209" s="4">
        <v>3064</v>
      </c>
      <c r="F6209" s="4">
        <v>85792000</v>
      </c>
      <c r="G6209" s="4">
        <v>8579200</v>
      </c>
      <c r="H6209" s="4">
        <v>94371200</v>
      </c>
    </row>
    <row r="6210" spans="1:8" ht="15.75">
      <c r="A6210" s="3" t="s">
        <v>2950</v>
      </c>
      <c r="B6210" s="2" t="s">
        <v>2233</v>
      </c>
      <c r="C6210" s="2" t="s">
        <v>2232</v>
      </c>
      <c r="D6210" s="2" t="s">
        <v>2234</v>
      </c>
      <c r="E6210" s="4">
        <v>1</v>
      </c>
      <c r="F6210" s="4">
        <v>34000</v>
      </c>
      <c r="G6210" s="4">
        <v>3400</v>
      </c>
      <c r="H6210" s="4">
        <v>37400</v>
      </c>
    </row>
    <row r="6211" spans="1:8" ht="15.75">
      <c r="A6211" s="3" t="s">
        <v>2950</v>
      </c>
      <c r="B6211" s="2" t="s">
        <v>2255</v>
      </c>
      <c r="C6211" s="2" t="s">
        <v>2254</v>
      </c>
      <c r="D6211" s="2" t="s">
        <v>2256</v>
      </c>
      <c r="E6211" s="4">
        <v>100</v>
      </c>
      <c r="F6211" s="4">
        <v>853000</v>
      </c>
      <c r="G6211" s="4">
        <v>85300</v>
      </c>
      <c r="H6211" s="4">
        <v>938300</v>
      </c>
    </row>
    <row r="6212" spans="1:8" ht="15.75">
      <c r="A6212" s="3" t="s">
        <v>2950</v>
      </c>
      <c r="B6212" s="2" t="s">
        <v>2264</v>
      </c>
      <c r="C6212" s="2" t="s">
        <v>2263</v>
      </c>
      <c r="D6212" s="2" t="s">
        <v>2265</v>
      </c>
      <c r="E6212" s="4">
        <v>330</v>
      </c>
      <c r="F6212" s="4">
        <v>2781900</v>
      </c>
      <c r="G6212" s="4">
        <v>278190</v>
      </c>
      <c r="H6212" s="4">
        <v>3060090</v>
      </c>
    </row>
    <row r="6213" spans="1:8" ht="15.75">
      <c r="A6213" s="3" t="s">
        <v>2950</v>
      </c>
      <c r="B6213" s="2" t="s">
        <v>2270</v>
      </c>
      <c r="C6213" s="2" t="s">
        <v>2269</v>
      </c>
      <c r="D6213" s="2" t="s">
        <v>2271</v>
      </c>
      <c r="E6213" s="4">
        <v>200</v>
      </c>
      <c r="F6213" s="4">
        <v>3626000</v>
      </c>
      <c r="G6213" s="4">
        <v>362600</v>
      </c>
      <c r="H6213" s="4">
        <v>3988600</v>
      </c>
    </row>
    <row r="6214" spans="1:8" ht="15.75">
      <c r="A6214" s="3" t="s">
        <v>2950</v>
      </c>
      <c r="B6214" s="2" t="s">
        <v>2273</v>
      </c>
      <c r="C6214" s="2" t="s">
        <v>2272</v>
      </c>
      <c r="D6214" s="2" t="s">
        <v>2274</v>
      </c>
      <c r="E6214" s="4">
        <v>200</v>
      </c>
      <c r="F6214" s="4">
        <v>4058000</v>
      </c>
      <c r="G6214" s="4">
        <v>405800</v>
      </c>
      <c r="H6214" s="4">
        <v>4463800</v>
      </c>
    </row>
    <row r="6215" spans="1:8" ht="15.75">
      <c r="A6215" s="3" t="s">
        <v>2950</v>
      </c>
      <c r="B6215" s="2" t="s">
        <v>2365</v>
      </c>
      <c r="C6215" s="2" t="s">
        <v>314</v>
      </c>
      <c r="D6215" s="2" t="s">
        <v>2366</v>
      </c>
      <c r="E6215" s="4">
        <v>2</v>
      </c>
      <c r="F6215" s="4">
        <v>17996</v>
      </c>
      <c r="G6215" s="4">
        <v>1800</v>
      </c>
      <c r="H6215" s="4">
        <v>19796</v>
      </c>
    </row>
    <row r="6216" spans="1:8" ht="15.75">
      <c r="A6216" s="3" t="s">
        <v>2950</v>
      </c>
      <c r="B6216" s="2" t="s">
        <v>2400</v>
      </c>
      <c r="C6216" s="2" t="s">
        <v>236</v>
      </c>
      <c r="D6216" s="2" t="s">
        <v>2401</v>
      </c>
      <c r="E6216" s="4">
        <v>5</v>
      </c>
      <c r="F6216" s="4">
        <v>34270</v>
      </c>
      <c r="G6216" s="4">
        <v>3427</v>
      </c>
      <c r="H6216" s="4">
        <v>37697</v>
      </c>
    </row>
    <row r="6217" spans="1:8" ht="15.75">
      <c r="A6217" s="3" t="s">
        <v>2950</v>
      </c>
      <c r="B6217" s="2" t="s">
        <v>2402</v>
      </c>
      <c r="C6217" s="2" t="s">
        <v>236</v>
      </c>
      <c r="D6217" s="2" t="s">
        <v>2403</v>
      </c>
      <c r="E6217" s="4">
        <v>5</v>
      </c>
      <c r="F6217" s="4">
        <v>41330</v>
      </c>
      <c r="G6217" s="4">
        <v>4133</v>
      </c>
      <c r="H6217" s="4">
        <v>45463</v>
      </c>
    </row>
    <row r="6218" spans="1:8" ht="15.75">
      <c r="A6218" s="3" t="s">
        <v>2950</v>
      </c>
      <c r="B6218" s="2" t="s">
        <v>2406</v>
      </c>
      <c r="C6218" s="2" t="s">
        <v>236</v>
      </c>
      <c r="D6218" s="2" t="s">
        <v>2407</v>
      </c>
      <c r="E6218" s="4">
        <v>50</v>
      </c>
      <c r="F6218" s="4">
        <v>168200</v>
      </c>
      <c r="G6218" s="4">
        <v>16820</v>
      </c>
      <c r="H6218" s="4">
        <v>185020</v>
      </c>
    </row>
    <row r="6219" spans="1:8" ht="15.75">
      <c r="A6219" s="3" t="s">
        <v>2950</v>
      </c>
      <c r="B6219" s="2" t="s">
        <v>2432</v>
      </c>
      <c r="C6219" s="2" t="s">
        <v>267</v>
      </c>
      <c r="D6219" s="2" t="s">
        <v>2433</v>
      </c>
      <c r="E6219" s="4">
        <v>15</v>
      </c>
      <c r="F6219" s="4">
        <v>76770</v>
      </c>
      <c r="G6219" s="4">
        <v>7677</v>
      </c>
      <c r="H6219" s="4">
        <v>84447</v>
      </c>
    </row>
    <row r="6220" spans="1:8" ht="15.75">
      <c r="A6220" s="3" t="s">
        <v>2950</v>
      </c>
      <c r="B6220" s="2" t="s">
        <v>2436</v>
      </c>
      <c r="C6220" s="2" t="s">
        <v>267</v>
      </c>
      <c r="D6220" s="2" t="s">
        <v>2437</v>
      </c>
      <c r="E6220" s="4">
        <v>79</v>
      </c>
      <c r="F6220" s="4">
        <v>390453</v>
      </c>
      <c r="G6220" s="4">
        <v>39046</v>
      </c>
      <c r="H6220" s="4">
        <v>429499</v>
      </c>
    </row>
    <row r="6221" spans="1:8" ht="15.75">
      <c r="A6221" s="3" t="s">
        <v>2950</v>
      </c>
      <c r="B6221" s="2" t="s">
        <v>2440</v>
      </c>
      <c r="C6221" s="2" t="s">
        <v>267</v>
      </c>
      <c r="D6221" s="2" t="s">
        <v>2441</v>
      </c>
      <c r="E6221" s="4">
        <v>18</v>
      </c>
      <c r="F6221" s="4">
        <v>130706</v>
      </c>
      <c r="G6221" s="4">
        <v>13071</v>
      </c>
      <c r="H6221" s="4">
        <v>143777</v>
      </c>
    </row>
    <row r="6222" spans="1:8" ht="15.75">
      <c r="A6222" s="3" t="s">
        <v>2950</v>
      </c>
      <c r="B6222" s="2" t="s">
        <v>2442</v>
      </c>
      <c r="C6222" s="2" t="s">
        <v>267</v>
      </c>
      <c r="D6222" s="2" t="s">
        <v>2443</v>
      </c>
      <c r="E6222" s="4">
        <v>60</v>
      </c>
      <c r="F6222" s="4">
        <v>509170</v>
      </c>
      <c r="G6222" s="4">
        <v>50917</v>
      </c>
      <c r="H6222" s="4">
        <v>560087</v>
      </c>
    </row>
    <row r="6223" spans="1:8" ht="15.75">
      <c r="A6223" s="3" t="s">
        <v>2950</v>
      </c>
      <c r="B6223" s="2" t="s">
        <v>2444</v>
      </c>
      <c r="C6223" s="2" t="s">
        <v>267</v>
      </c>
      <c r="D6223" s="2" t="s">
        <v>2445</v>
      </c>
      <c r="E6223" s="4">
        <v>18</v>
      </c>
      <c r="F6223" s="4">
        <v>173340</v>
      </c>
      <c r="G6223" s="4">
        <v>17334</v>
      </c>
      <c r="H6223" s="4">
        <v>190674</v>
      </c>
    </row>
    <row r="6224" spans="1:8" ht="15.75">
      <c r="A6224" s="3" t="s">
        <v>2950</v>
      </c>
      <c r="B6224" s="2" t="s">
        <v>2452</v>
      </c>
      <c r="C6224" s="2" t="s">
        <v>267</v>
      </c>
      <c r="D6224" s="2" t="s">
        <v>2328</v>
      </c>
      <c r="E6224" s="4">
        <v>5</v>
      </c>
      <c r="F6224" s="4">
        <v>93000</v>
      </c>
      <c r="G6224" s="4">
        <v>9300</v>
      </c>
      <c r="H6224" s="4">
        <v>102300</v>
      </c>
    </row>
    <row r="6225" spans="1:8" ht="15.75">
      <c r="A6225" s="3" t="s">
        <v>2950</v>
      </c>
      <c r="B6225" s="2" t="s">
        <v>2461</v>
      </c>
      <c r="C6225" s="2" t="s">
        <v>271</v>
      </c>
      <c r="D6225" s="2" t="s">
        <v>2462</v>
      </c>
      <c r="E6225" s="4">
        <v>30</v>
      </c>
      <c r="F6225" s="4">
        <v>148200</v>
      </c>
      <c r="G6225" s="4">
        <v>14820</v>
      </c>
      <c r="H6225" s="4">
        <v>163020</v>
      </c>
    </row>
    <row r="6226" spans="1:8" ht="15.75">
      <c r="A6226" s="3" t="s">
        <v>2950</v>
      </c>
      <c r="B6226" s="2" t="s">
        <v>2463</v>
      </c>
      <c r="C6226" s="2" t="s">
        <v>271</v>
      </c>
      <c r="D6226" s="2" t="s">
        <v>2464</v>
      </c>
      <c r="E6226" s="4">
        <v>20</v>
      </c>
      <c r="F6226" s="4">
        <v>121680</v>
      </c>
      <c r="G6226" s="4">
        <v>12168</v>
      </c>
      <c r="H6226" s="4">
        <v>133848</v>
      </c>
    </row>
    <row r="6227" spans="1:8" ht="15.75">
      <c r="A6227" s="3" t="s">
        <v>2950</v>
      </c>
      <c r="B6227" s="2" t="s">
        <v>2465</v>
      </c>
      <c r="C6227" s="2" t="s">
        <v>271</v>
      </c>
      <c r="D6227" s="2" t="s">
        <v>2466</v>
      </c>
      <c r="E6227" s="4">
        <v>10</v>
      </c>
      <c r="F6227" s="4">
        <v>71650</v>
      </c>
      <c r="G6227" s="4">
        <v>7165</v>
      </c>
      <c r="H6227" s="4">
        <v>78815</v>
      </c>
    </row>
    <row r="6228" spans="1:8" ht="15.75">
      <c r="A6228" s="3" t="s">
        <v>2950</v>
      </c>
      <c r="B6228" s="2" t="s">
        <v>2467</v>
      </c>
      <c r="C6228" s="2" t="s">
        <v>271</v>
      </c>
      <c r="D6228" s="2" t="s">
        <v>2468</v>
      </c>
      <c r="E6228" s="4">
        <v>10</v>
      </c>
      <c r="F6228" s="4">
        <v>83090</v>
      </c>
      <c r="G6228" s="4">
        <v>8309</v>
      </c>
      <c r="H6228" s="4">
        <v>91399</v>
      </c>
    </row>
    <row r="6229" spans="1:8" ht="15.75">
      <c r="A6229" s="3" t="s">
        <v>2950</v>
      </c>
      <c r="B6229" s="2" t="s">
        <v>2473</v>
      </c>
      <c r="C6229" s="2" t="s">
        <v>264</v>
      </c>
      <c r="D6229" s="2" t="s">
        <v>2474</v>
      </c>
      <c r="E6229" s="4">
        <v>406</v>
      </c>
      <c r="F6229" s="4">
        <v>1541640</v>
      </c>
      <c r="G6229" s="4">
        <v>154164</v>
      </c>
      <c r="H6229" s="4">
        <v>1695804</v>
      </c>
    </row>
    <row r="6230" spans="1:8" ht="15.75">
      <c r="A6230" s="3" t="s">
        <v>2950</v>
      </c>
      <c r="B6230" s="2" t="s">
        <v>2479</v>
      </c>
      <c r="C6230" s="2" t="s">
        <v>264</v>
      </c>
      <c r="D6230" s="2" t="s">
        <v>2480</v>
      </c>
      <c r="E6230" s="4">
        <v>505</v>
      </c>
      <c r="F6230" s="4">
        <v>2405315</v>
      </c>
      <c r="G6230" s="4">
        <v>240532</v>
      </c>
      <c r="H6230" s="4">
        <v>2645847</v>
      </c>
    </row>
    <row r="6231" spans="1:8" ht="15.75">
      <c r="A6231" s="3" t="s">
        <v>2950</v>
      </c>
      <c r="B6231" s="2" t="s">
        <v>2482</v>
      </c>
      <c r="C6231" s="2" t="s">
        <v>264</v>
      </c>
      <c r="D6231" s="2" t="s">
        <v>2483</v>
      </c>
      <c r="E6231" s="4">
        <v>40</v>
      </c>
      <c r="F6231" s="4">
        <v>117800</v>
      </c>
      <c r="G6231" s="4">
        <v>11780</v>
      </c>
      <c r="H6231" s="4">
        <v>129580</v>
      </c>
    </row>
    <row r="6232" spans="1:8" ht="15.75">
      <c r="A6232" s="3" t="s">
        <v>2950</v>
      </c>
      <c r="B6232" s="2" t="s">
        <v>2484</v>
      </c>
      <c r="C6232" s="2" t="s">
        <v>264</v>
      </c>
      <c r="D6232" s="2" t="s">
        <v>2485</v>
      </c>
      <c r="E6232" s="4">
        <v>110</v>
      </c>
      <c r="F6232" s="4">
        <v>620750</v>
      </c>
      <c r="G6232" s="4">
        <v>62075</v>
      </c>
      <c r="H6232" s="4">
        <v>682825</v>
      </c>
    </row>
    <row r="6233" spans="1:8" ht="15.75">
      <c r="A6233" s="3" t="s">
        <v>2950</v>
      </c>
      <c r="B6233" s="2" t="s">
        <v>2486</v>
      </c>
      <c r="C6233" s="2" t="s">
        <v>264</v>
      </c>
      <c r="D6233" s="2" t="s">
        <v>2487</v>
      </c>
      <c r="E6233" s="4">
        <v>80</v>
      </c>
      <c r="F6233" s="4">
        <v>523700</v>
      </c>
      <c r="G6233" s="4">
        <v>52370</v>
      </c>
      <c r="H6233" s="4">
        <v>576070</v>
      </c>
    </row>
    <row r="6234" spans="1:8" ht="15.75">
      <c r="A6234" s="3" t="s">
        <v>2950</v>
      </c>
      <c r="B6234" s="2" t="s">
        <v>2488</v>
      </c>
      <c r="C6234" s="2" t="s">
        <v>264</v>
      </c>
      <c r="D6234" s="2" t="s">
        <v>2489</v>
      </c>
      <c r="E6234" s="4">
        <v>30</v>
      </c>
      <c r="F6234" s="4">
        <v>71940</v>
      </c>
      <c r="G6234" s="4">
        <v>7194</v>
      </c>
      <c r="H6234" s="4">
        <v>79134</v>
      </c>
    </row>
    <row r="6235" spans="1:8" ht="15.75">
      <c r="A6235" s="3" t="s">
        <v>2950</v>
      </c>
      <c r="B6235" s="2" t="s">
        <v>2490</v>
      </c>
      <c r="C6235" s="2" t="s">
        <v>264</v>
      </c>
      <c r="D6235" s="2" t="s">
        <v>2491</v>
      </c>
      <c r="E6235" s="4">
        <v>10</v>
      </c>
      <c r="F6235" s="4">
        <v>75620</v>
      </c>
      <c r="G6235" s="4">
        <v>7562</v>
      </c>
      <c r="H6235" s="4">
        <v>83182</v>
      </c>
    </row>
    <row r="6236" spans="1:8" ht="15.75">
      <c r="A6236" s="3" t="s">
        <v>2950</v>
      </c>
      <c r="B6236" s="2" t="s">
        <v>2492</v>
      </c>
      <c r="C6236" s="2" t="s">
        <v>264</v>
      </c>
      <c r="D6236" s="2" t="s">
        <v>2493</v>
      </c>
      <c r="E6236" s="4">
        <v>6</v>
      </c>
      <c r="F6236" s="4">
        <v>61776</v>
      </c>
      <c r="G6236" s="4">
        <v>6178</v>
      </c>
      <c r="H6236" s="4">
        <v>67954</v>
      </c>
    </row>
    <row r="6237" spans="1:8" ht="15.75">
      <c r="A6237" s="3" t="s">
        <v>2950</v>
      </c>
      <c r="B6237" s="2" t="s">
        <v>2494</v>
      </c>
      <c r="C6237" s="2" t="s">
        <v>264</v>
      </c>
      <c r="D6237" s="2" t="s">
        <v>2495</v>
      </c>
      <c r="E6237" s="4">
        <v>525</v>
      </c>
      <c r="F6237" s="4">
        <v>1368480</v>
      </c>
      <c r="G6237" s="4">
        <v>136848</v>
      </c>
      <c r="H6237" s="4">
        <v>1505328</v>
      </c>
    </row>
    <row r="6238" spans="1:8" ht="15.75">
      <c r="A6238" s="3" t="s">
        <v>2950</v>
      </c>
      <c r="B6238" s="2" t="s">
        <v>2496</v>
      </c>
      <c r="C6238" s="2" t="s">
        <v>264</v>
      </c>
      <c r="D6238" s="2" t="s">
        <v>2497</v>
      </c>
      <c r="E6238" s="4">
        <v>6</v>
      </c>
      <c r="F6238" s="4">
        <v>68640</v>
      </c>
      <c r="G6238" s="4">
        <v>6864</v>
      </c>
      <c r="H6238" s="4">
        <v>75504</v>
      </c>
    </row>
    <row r="6239" spans="1:8" ht="15.75">
      <c r="A6239" s="3" t="s">
        <v>2950</v>
      </c>
      <c r="B6239" s="2" t="s">
        <v>2498</v>
      </c>
      <c r="C6239" s="2" t="s">
        <v>264</v>
      </c>
      <c r="D6239" s="2" t="s">
        <v>2328</v>
      </c>
      <c r="E6239" s="4">
        <v>10</v>
      </c>
      <c r="F6239" s="4">
        <v>170600</v>
      </c>
      <c r="G6239" s="4">
        <v>17060</v>
      </c>
      <c r="H6239" s="4">
        <v>187660</v>
      </c>
    </row>
    <row r="6240" spans="1:8" ht="15.75">
      <c r="A6240" s="3" t="s">
        <v>2950</v>
      </c>
      <c r="B6240" s="2" t="s">
        <v>2503</v>
      </c>
      <c r="C6240" s="2" t="s">
        <v>264</v>
      </c>
      <c r="D6240" s="2" t="s">
        <v>2504</v>
      </c>
      <c r="E6240" s="4">
        <v>9</v>
      </c>
      <c r="F6240" s="4">
        <v>27369</v>
      </c>
      <c r="G6240" s="4">
        <v>2737</v>
      </c>
      <c r="H6240" s="4">
        <v>30106</v>
      </c>
    </row>
    <row r="6241" spans="1:8" ht="15.75">
      <c r="A6241" s="3" t="s">
        <v>2950</v>
      </c>
      <c r="B6241" s="2" t="s">
        <v>2509</v>
      </c>
      <c r="C6241" s="2" t="s">
        <v>264</v>
      </c>
      <c r="D6241" s="2" t="s">
        <v>2510</v>
      </c>
      <c r="E6241" s="4">
        <v>40</v>
      </c>
      <c r="F6241" s="4">
        <v>145440</v>
      </c>
      <c r="G6241" s="4">
        <v>14544</v>
      </c>
      <c r="H6241" s="4">
        <v>159984</v>
      </c>
    </row>
    <row r="6242" spans="1:8" ht="15.75">
      <c r="A6242" s="3" t="s">
        <v>2950</v>
      </c>
      <c r="B6242" s="2" t="s">
        <v>2511</v>
      </c>
      <c r="C6242" s="2" t="s">
        <v>264</v>
      </c>
      <c r="D6242" s="2" t="s">
        <v>2512</v>
      </c>
      <c r="E6242" s="4">
        <v>9</v>
      </c>
      <c r="F6242" s="4">
        <v>34290</v>
      </c>
      <c r="G6242" s="4">
        <v>3429</v>
      </c>
      <c r="H6242" s="4">
        <v>37719</v>
      </c>
    </row>
    <row r="6243" spans="1:8" ht="15.75">
      <c r="A6243" s="3" t="s">
        <v>2950</v>
      </c>
      <c r="B6243" s="2" t="s">
        <v>2513</v>
      </c>
      <c r="C6243" s="2" t="s">
        <v>294</v>
      </c>
      <c r="D6243" s="2" t="s">
        <v>2514</v>
      </c>
      <c r="E6243" s="4">
        <v>30</v>
      </c>
      <c r="F6243" s="4">
        <v>128130</v>
      </c>
      <c r="G6243" s="4">
        <v>12813</v>
      </c>
      <c r="H6243" s="4">
        <v>140943</v>
      </c>
    </row>
    <row r="6244" spans="1:8" ht="15.75">
      <c r="A6244" s="3" t="s">
        <v>2950</v>
      </c>
      <c r="B6244" s="2" t="s">
        <v>2515</v>
      </c>
      <c r="C6244" s="2" t="s">
        <v>294</v>
      </c>
      <c r="D6244" s="2" t="s">
        <v>2516</v>
      </c>
      <c r="E6244" s="4">
        <v>20</v>
      </c>
      <c r="F6244" s="4">
        <v>106000</v>
      </c>
      <c r="G6244" s="4">
        <v>10600</v>
      </c>
      <c r="H6244" s="4">
        <v>116600</v>
      </c>
    </row>
    <row r="6245" spans="1:8" ht="15.75">
      <c r="A6245" s="3" t="s">
        <v>2950</v>
      </c>
      <c r="B6245" s="2" t="s">
        <v>2517</v>
      </c>
      <c r="C6245" s="2" t="s">
        <v>294</v>
      </c>
      <c r="D6245" s="2" t="s">
        <v>2518</v>
      </c>
      <c r="E6245" s="4">
        <v>50</v>
      </c>
      <c r="F6245" s="4">
        <v>146900</v>
      </c>
      <c r="G6245" s="4">
        <v>14690</v>
      </c>
      <c r="H6245" s="4">
        <v>161590</v>
      </c>
    </row>
    <row r="6246" spans="1:8" ht="15.75">
      <c r="A6246" s="3" t="s">
        <v>2950</v>
      </c>
      <c r="B6246" s="2" t="s">
        <v>2523</v>
      </c>
      <c r="C6246" s="2" t="s">
        <v>294</v>
      </c>
      <c r="D6246" s="2" t="s">
        <v>2524</v>
      </c>
      <c r="E6246" s="4">
        <v>20</v>
      </c>
      <c r="F6246" s="4">
        <v>57480</v>
      </c>
      <c r="G6246" s="4">
        <v>5748</v>
      </c>
      <c r="H6246" s="4">
        <v>63228</v>
      </c>
    </row>
    <row r="6247" spans="1:8" ht="15.75">
      <c r="A6247" s="3" t="s">
        <v>2950</v>
      </c>
      <c r="B6247" s="2" t="s">
        <v>2528</v>
      </c>
      <c r="C6247" s="2" t="s">
        <v>294</v>
      </c>
      <c r="D6247" s="2" t="s">
        <v>2529</v>
      </c>
      <c r="E6247" s="4">
        <v>376</v>
      </c>
      <c r="F6247" s="4">
        <v>1015354</v>
      </c>
      <c r="G6247" s="4">
        <v>101535</v>
      </c>
      <c r="H6247" s="4">
        <v>1116889</v>
      </c>
    </row>
    <row r="6248" spans="1:8" ht="15.75">
      <c r="A6248" s="3" t="s">
        <v>2950</v>
      </c>
      <c r="B6248" s="2" t="s">
        <v>2534</v>
      </c>
      <c r="C6248" s="2" t="s">
        <v>299</v>
      </c>
      <c r="D6248" s="2" t="s">
        <v>2535</v>
      </c>
      <c r="E6248" s="4">
        <v>225</v>
      </c>
      <c r="F6248" s="4">
        <v>1007692</v>
      </c>
      <c r="G6248" s="4">
        <v>100769</v>
      </c>
      <c r="H6248" s="4">
        <v>1108461</v>
      </c>
    </row>
    <row r="6249" spans="1:8" ht="15.75">
      <c r="A6249" s="3" t="s">
        <v>2950</v>
      </c>
      <c r="B6249" s="2" t="s">
        <v>2538</v>
      </c>
      <c r="C6249" s="2" t="s">
        <v>299</v>
      </c>
      <c r="D6249" s="2" t="s">
        <v>2539</v>
      </c>
      <c r="E6249" s="4">
        <v>352</v>
      </c>
      <c r="F6249" s="4">
        <v>1649888</v>
      </c>
      <c r="G6249" s="4">
        <v>164989</v>
      </c>
      <c r="H6249" s="4">
        <v>1814877</v>
      </c>
    </row>
    <row r="6250" spans="1:8" ht="15.75">
      <c r="A6250" s="3" t="s">
        <v>2950</v>
      </c>
      <c r="B6250" s="2" t="s">
        <v>2542</v>
      </c>
      <c r="C6250" s="2" t="s">
        <v>299</v>
      </c>
      <c r="D6250" s="2" t="s">
        <v>2543</v>
      </c>
      <c r="E6250" s="4">
        <v>95</v>
      </c>
      <c r="F6250" s="4">
        <v>624965</v>
      </c>
      <c r="G6250" s="4">
        <v>62497</v>
      </c>
      <c r="H6250" s="4">
        <v>687462</v>
      </c>
    </row>
    <row r="6251" spans="1:8" ht="15.75">
      <c r="A6251" s="3" t="s">
        <v>2950</v>
      </c>
      <c r="B6251" s="2" t="s">
        <v>2544</v>
      </c>
      <c r="C6251" s="2" t="s">
        <v>299</v>
      </c>
      <c r="D6251" s="2" t="s">
        <v>2545</v>
      </c>
      <c r="E6251" s="4">
        <v>70</v>
      </c>
      <c r="F6251" s="4">
        <v>555520</v>
      </c>
      <c r="G6251" s="4">
        <v>55552</v>
      </c>
      <c r="H6251" s="4">
        <v>611072</v>
      </c>
    </row>
    <row r="6252" spans="1:8" ht="15.75">
      <c r="A6252" s="3" t="s">
        <v>2950</v>
      </c>
      <c r="B6252" s="2" t="s">
        <v>2546</v>
      </c>
      <c r="C6252" s="2" t="s">
        <v>299</v>
      </c>
      <c r="D6252" s="2" t="s">
        <v>2547</v>
      </c>
      <c r="E6252" s="4">
        <v>15</v>
      </c>
      <c r="F6252" s="4">
        <v>42390</v>
      </c>
      <c r="G6252" s="4">
        <v>4239</v>
      </c>
      <c r="H6252" s="4">
        <v>46629</v>
      </c>
    </row>
    <row r="6253" spans="1:8" ht="15.75">
      <c r="A6253" s="3" t="s">
        <v>2950</v>
      </c>
      <c r="B6253" s="2" t="s">
        <v>2548</v>
      </c>
      <c r="C6253" s="2" t="s">
        <v>299</v>
      </c>
      <c r="D6253" s="2" t="s">
        <v>2549</v>
      </c>
      <c r="E6253" s="4">
        <v>15</v>
      </c>
      <c r="F6253" s="4">
        <v>136200</v>
      </c>
      <c r="G6253" s="4">
        <v>13620</v>
      </c>
      <c r="H6253" s="4">
        <v>149820</v>
      </c>
    </row>
    <row r="6254" spans="1:8" ht="15.75">
      <c r="A6254" s="3" t="s">
        <v>2950</v>
      </c>
      <c r="B6254" s="2" t="s">
        <v>2550</v>
      </c>
      <c r="C6254" s="2" t="s">
        <v>299</v>
      </c>
      <c r="D6254" s="2" t="s">
        <v>2551</v>
      </c>
      <c r="E6254" s="4">
        <v>67</v>
      </c>
      <c r="F6254" s="4">
        <v>219065</v>
      </c>
      <c r="G6254" s="4">
        <v>21907</v>
      </c>
      <c r="H6254" s="4">
        <v>240972</v>
      </c>
    </row>
    <row r="6255" spans="1:8" ht="15.75">
      <c r="A6255" s="3" t="s">
        <v>2950</v>
      </c>
      <c r="B6255" s="2" t="s">
        <v>2552</v>
      </c>
      <c r="C6255" s="2" t="s">
        <v>299</v>
      </c>
      <c r="D6255" s="2" t="s">
        <v>2553</v>
      </c>
      <c r="E6255" s="4">
        <v>5</v>
      </c>
      <c r="F6255" s="4">
        <v>56525</v>
      </c>
      <c r="G6255" s="4">
        <v>5653</v>
      </c>
      <c r="H6255" s="4">
        <v>62178</v>
      </c>
    </row>
    <row r="6256" spans="1:8" ht="15.75">
      <c r="A6256" s="3" t="s">
        <v>2950</v>
      </c>
      <c r="B6256" s="2" t="s">
        <v>2556</v>
      </c>
      <c r="C6256" s="2" t="s">
        <v>299</v>
      </c>
      <c r="D6256" s="2" t="s">
        <v>2557</v>
      </c>
      <c r="E6256" s="4">
        <v>19</v>
      </c>
      <c r="F6256" s="4">
        <v>72635</v>
      </c>
      <c r="G6256" s="4">
        <v>7264</v>
      </c>
      <c r="H6256" s="4">
        <v>79899</v>
      </c>
    </row>
    <row r="6257" spans="1:8" ht="15.75">
      <c r="A6257" s="3" t="s">
        <v>2950</v>
      </c>
      <c r="B6257" s="2" t="s">
        <v>2576</v>
      </c>
      <c r="C6257" s="2" t="s">
        <v>310</v>
      </c>
      <c r="D6257" s="2" t="s">
        <v>2577</v>
      </c>
      <c r="E6257" s="4">
        <v>10</v>
      </c>
      <c r="F6257" s="4">
        <v>43720</v>
      </c>
      <c r="G6257" s="4">
        <v>4372</v>
      </c>
      <c r="H6257" s="4">
        <v>48092</v>
      </c>
    </row>
    <row r="6258" spans="1:8" ht="15.75">
      <c r="A6258" s="3" t="s">
        <v>2950</v>
      </c>
      <c r="B6258" s="2" t="s">
        <v>2578</v>
      </c>
      <c r="C6258" s="2" t="s">
        <v>310</v>
      </c>
      <c r="D6258" s="2" t="s">
        <v>2579</v>
      </c>
      <c r="E6258" s="4">
        <v>25</v>
      </c>
      <c r="F6258" s="4">
        <v>138025</v>
      </c>
      <c r="G6258" s="4">
        <v>13803</v>
      </c>
      <c r="H6258" s="4">
        <v>151828</v>
      </c>
    </row>
    <row r="6259" spans="1:8" ht="15.75">
      <c r="A6259" s="3" t="s">
        <v>2950</v>
      </c>
      <c r="B6259" s="2" t="s">
        <v>2580</v>
      </c>
      <c r="C6259" s="2" t="s">
        <v>310</v>
      </c>
      <c r="D6259" s="2" t="s">
        <v>2581</v>
      </c>
      <c r="E6259" s="4">
        <v>83</v>
      </c>
      <c r="F6259" s="4">
        <v>573729</v>
      </c>
      <c r="G6259" s="4">
        <v>57373</v>
      </c>
      <c r="H6259" s="4">
        <v>631102</v>
      </c>
    </row>
    <row r="6260" spans="1:8" ht="15.75">
      <c r="A6260" s="3" t="s">
        <v>2950</v>
      </c>
      <c r="B6260" s="2" t="s">
        <v>2582</v>
      </c>
      <c r="C6260" s="2" t="s">
        <v>310</v>
      </c>
      <c r="D6260" s="2" t="s">
        <v>2583</v>
      </c>
      <c r="E6260" s="4">
        <v>10</v>
      </c>
      <c r="F6260" s="4">
        <v>74030</v>
      </c>
      <c r="G6260" s="4">
        <v>7403</v>
      </c>
      <c r="H6260" s="4">
        <v>81433</v>
      </c>
    </row>
    <row r="6261" spans="1:8" ht="15.75">
      <c r="A6261" s="3" t="s">
        <v>2950</v>
      </c>
      <c r="B6261" s="2" t="s">
        <v>2588</v>
      </c>
      <c r="C6261" s="2" t="s">
        <v>312</v>
      </c>
      <c r="D6261" s="2" t="s">
        <v>2589</v>
      </c>
      <c r="E6261" s="4">
        <v>5</v>
      </c>
      <c r="F6261" s="4">
        <v>21060</v>
      </c>
      <c r="G6261" s="4">
        <v>2106</v>
      </c>
      <c r="H6261" s="4">
        <v>23166</v>
      </c>
    </row>
    <row r="6262" spans="1:8" ht="15.75">
      <c r="A6262" s="3" t="s">
        <v>2950</v>
      </c>
      <c r="B6262" s="2" t="s">
        <v>2590</v>
      </c>
      <c r="C6262" s="2" t="s">
        <v>312</v>
      </c>
      <c r="D6262" s="2" t="s">
        <v>2591</v>
      </c>
      <c r="E6262" s="4">
        <v>15</v>
      </c>
      <c r="F6262" s="4">
        <v>68330</v>
      </c>
      <c r="G6262" s="4">
        <v>6833</v>
      </c>
      <c r="H6262" s="4">
        <v>75163</v>
      </c>
    </row>
    <row r="6263" spans="1:8" ht="15.75">
      <c r="A6263" s="3" t="s">
        <v>2950</v>
      </c>
      <c r="B6263" s="2" t="s">
        <v>2592</v>
      </c>
      <c r="C6263" s="2" t="s">
        <v>312</v>
      </c>
      <c r="D6263" s="2" t="s">
        <v>2593</v>
      </c>
      <c r="E6263" s="4">
        <v>15</v>
      </c>
      <c r="F6263" s="4">
        <v>93225</v>
      </c>
      <c r="G6263" s="4">
        <v>9323</v>
      </c>
      <c r="H6263" s="4">
        <v>102548</v>
      </c>
    </row>
    <row r="6264" spans="1:8" ht="15.75">
      <c r="A6264" s="3" t="s">
        <v>2950</v>
      </c>
      <c r="B6264" s="2" t="s">
        <v>2594</v>
      </c>
      <c r="C6264" s="2" t="s">
        <v>312</v>
      </c>
      <c r="D6264" s="2" t="s">
        <v>2595</v>
      </c>
      <c r="E6264" s="4">
        <v>10</v>
      </c>
      <c r="F6264" s="4">
        <v>72440</v>
      </c>
      <c r="G6264" s="4">
        <v>7244</v>
      </c>
      <c r="H6264" s="4">
        <v>79684</v>
      </c>
    </row>
    <row r="6265" spans="1:8" ht="15.75">
      <c r="A6265" s="3" t="s">
        <v>2950</v>
      </c>
      <c r="B6265" s="2" t="s">
        <v>2596</v>
      </c>
      <c r="C6265" s="2" t="s">
        <v>314</v>
      </c>
      <c r="D6265" s="2" t="s">
        <v>2597</v>
      </c>
      <c r="E6265" s="4">
        <v>30</v>
      </c>
      <c r="F6265" s="4">
        <v>121110</v>
      </c>
      <c r="G6265" s="4">
        <v>12111</v>
      </c>
      <c r="H6265" s="4">
        <v>133221</v>
      </c>
    </row>
    <row r="6266" spans="1:8" ht="15.75">
      <c r="A6266" s="3" t="s">
        <v>2950</v>
      </c>
      <c r="B6266" s="2" t="s">
        <v>2598</v>
      </c>
      <c r="C6266" s="2" t="s">
        <v>314</v>
      </c>
      <c r="D6266" s="2" t="s">
        <v>2599</v>
      </c>
      <c r="E6266" s="4">
        <v>30</v>
      </c>
      <c r="F6266" s="4">
        <v>151980</v>
      </c>
      <c r="G6266" s="4">
        <v>15198</v>
      </c>
      <c r="H6266" s="4">
        <v>167178</v>
      </c>
    </row>
    <row r="6267" spans="1:8" ht="15.75">
      <c r="A6267" s="3" t="s">
        <v>2950</v>
      </c>
      <c r="B6267" s="2" t="s">
        <v>2602</v>
      </c>
      <c r="C6267" s="2" t="s">
        <v>314</v>
      </c>
      <c r="D6267" s="2" t="s">
        <v>2603</v>
      </c>
      <c r="E6267" s="4">
        <v>10</v>
      </c>
      <c r="F6267" s="4">
        <v>60390</v>
      </c>
      <c r="G6267" s="4">
        <v>6039</v>
      </c>
      <c r="H6267" s="4">
        <v>66429</v>
      </c>
    </row>
    <row r="6268" spans="1:8" ht="15.75">
      <c r="A6268" s="3" t="s">
        <v>2950</v>
      </c>
      <c r="B6268" s="2" t="s">
        <v>2606</v>
      </c>
      <c r="C6268" s="2" t="s">
        <v>314</v>
      </c>
      <c r="D6268" s="2" t="s">
        <v>2607</v>
      </c>
      <c r="E6268" s="4">
        <v>110</v>
      </c>
      <c r="F6268" s="4">
        <v>292050</v>
      </c>
      <c r="G6268" s="4">
        <v>29205</v>
      </c>
      <c r="H6268" s="4">
        <v>321255</v>
      </c>
    </row>
    <row r="6269" spans="1:8" ht="15.75">
      <c r="A6269" s="3" t="s">
        <v>2950</v>
      </c>
      <c r="B6269" s="2" t="s">
        <v>2616</v>
      </c>
      <c r="C6269" s="2" t="s">
        <v>318</v>
      </c>
      <c r="D6269" s="2" t="s">
        <v>2617</v>
      </c>
      <c r="E6269" s="4">
        <v>50</v>
      </c>
      <c r="F6269" s="4">
        <v>272600</v>
      </c>
      <c r="G6269" s="4">
        <v>27260</v>
      </c>
      <c r="H6269" s="4">
        <v>299860</v>
      </c>
    </row>
    <row r="6270" spans="1:8" ht="15.75">
      <c r="A6270" s="3" t="s">
        <v>2950</v>
      </c>
      <c r="B6270" s="2" t="s">
        <v>2618</v>
      </c>
      <c r="C6270" s="2" t="s">
        <v>318</v>
      </c>
      <c r="D6270" s="2" t="s">
        <v>2619</v>
      </c>
      <c r="E6270" s="4">
        <v>150</v>
      </c>
      <c r="F6270" s="4">
        <v>386250</v>
      </c>
      <c r="G6270" s="4">
        <v>38625</v>
      </c>
      <c r="H6270" s="4">
        <v>424875</v>
      </c>
    </row>
    <row r="6271" spans="1:8" ht="15.75">
      <c r="A6271" s="3" t="s">
        <v>2950</v>
      </c>
      <c r="B6271" s="2" t="s">
        <v>2624</v>
      </c>
      <c r="C6271" s="2" t="s">
        <v>318</v>
      </c>
      <c r="D6271" s="2" t="s">
        <v>2625</v>
      </c>
      <c r="E6271" s="4">
        <v>120</v>
      </c>
      <c r="F6271" s="4">
        <v>339600</v>
      </c>
      <c r="G6271" s="4">
        <v>33960</v>
      </c>
      <c r="H6271" s="4">
        <v>373560</v>
      </c>
    </row>
    <row r="6272" spans="1:8" ht="15.75">
      <c r="A6272" s="3" t="s">
        <v>2950</v>
      </c>
      <c r="B6272" s="2" t="s">
        <v>2628</v>
      </c>
      <c r="C6272" s="2" t="s">
        <v>318</v>
      </c>
      <c r="D6272" s="2" t="s">
        <v>2629</v>
      </c>
      <c r="E6272" s="4">
        <v>280</v>
      </c>
      <c r="F6272" s="4">
        <v>863800</v>
      </c>
      <c r="G6272" s="4">
        <v>86380</v>
      </c>
      <c r="H6272" s="4">
        <v>950180</v>
      </c>
    </row>
    <row r="6273" spans="1:8" ht="15.75">
      <c r="A6273" s="3" t="s">
        <v>2950</v>
      </c>
      <c r="B6273" s="2" t="s">
        <v>2632</v>
      </c>
      <c r="C6273" s="2" t="s">
        <v>318</v>
      </c>
      <c r="D6273" s="2" t="s">
        <v>2633</v>
      </c>
      <c r="E6273" s="4">
        <v>40</v>
      </c>
      <c r="F6273" s="4">
        <v>143800</v>
      </c>
      <c r="G6273" s="4">
        <v>14380</v>
      </c>
      <c r="H6273" s="4">
        <v>158180</v>
      </c>
    </row>
    <row r="6274" spans="1:8" ht="15.75">
      <c r="A6274" s="3" t="s">
        <v>2950</v>
      </c>
      <c r="B6274" s="2" t="s">
        <v>2634</v>
      </c>
      <c r="C6274" s="2" t="s">
        <v>318</v>
      </c>
      <c r="D6274" s="2" t="s">
        <v>2635</v>
      </c>
      <c r="E6274" s="4">
        <v>40</v>
      </c>
      <c r="F6274" s="4">
        <v>153520</v>
      </c>
      <c r="G6274" s="4">
        <v>15352</v>
      </c>
      <c r="H6274" s="4">
        <v>168872</v>
      </c>
    </row>
    <row r="6275" spans="1:8" ht="15.75">
      <c r="A6275" s="3" t="s">
        <v>2950</v>
      </c>
      <c r="B6275" s="2" t="s">
        <v>2656</v>
      </c>
      <c r="C6275" s="2" t="s">
        <v>2312</v>
      </c>
      <c r="D6275" s="2" t="s">
        <v>2657</v>
      </c>
      <c r="E6275" s="4">
        <v>40</v>
      </c>
      <c r="F6275" s="4">
        <v>148200</v>
      </c>
      <c r="G6275" s="4">
        <v>14820</v>
      </c>
      <c r="H6275" s="4">
        <v>163020</v>
      </c>
    </row>
    <row r="6276" spans="1:8" ht="15.75">
      <c r="A6276" s="3" t="s">
        <v>2950</v>
      </c>
      <c r="B6276" s="2" t="s">
        <v>2671</v>
      </c>
      <c r="C6276" s="2" t="s">
        <v>2312</v>
      </c>
      <c r="D6276" s="2" t="s">
        <v>2672</v>
      </c>
      <c r="E6276" s="4">
        <v>20</v>
      </c>
      <c r="F6276" s="4">
        <v>96560</v>
      </c>
      <c r="G6276" s="4">
        <v>9656</v>
      </c>
      <c r="H6276" s="4">
        <v>106216</v>
      </c>
    </row>
    <row r="6277" spans="1:8" ht="15.75">
      <c r="A6277" s="3" t="s">
        <v>2950</v>
      </c>
      <c r="B6277" s="2" t="s">
        <v>2684</v>
      </c>
      <c r="C6277" s="2" t="s">
        <v>2312</v>
      </c>
      <c r="D6277" s="2" t="s">
        <v>2685</v>
      </c>
      <c r="E6277" s="4">
        <v>2</v>
      </c>
      <c r="F6277" s="4">
        <v>6210</v>
      </c>
      <c r="G6277" s="4">
        <v>621</v>
      </c>
      <c r="H6277" s="4">
        <v>6831</v>
      </c>
    </row>
    <row r="6278" spans="1:8" ht="15.75">
      <c r="A6278" s="3" t="s">
        <v>2950</v>
      </c>
      <c r="B6278" s="2" t="s">
        <v>2716</v>
      </c>
      <c r="C6278" s="2" t="s">
        <v>1267</v>
      </c>
      <c r="D6278" s="2" t="s">
        <v>2717</v>
      </c>
      <c r="E6278" s="4">
        <v>20</v>
      </c>
      <c r="F6278" s="4">
        <v>529360</v>
      </c>
      <c r="G6278" s="4">
        <v>52936</v>
      </c>
      <c r="H6278" s="4">
        <v>582296</v>
      </c>
    </row>
    <row r="6279" spans="1:8" ht="15.75">
      <c r="A6279" s="3" t="s">
        <v>2950</v>
      </c>
      <c r="B6279" s="2" t="s">
        <v>2720</v>
      </c>
      <c r="C6279" s="2" t="s">
        <v>1267</v>
      </c>
      <c r="D6279" s="2" t="s">
        <v>2721</v>
      </c>
      <c r="E6279" s="4">
        <v>95</v>
      </c>
      <c r="F6279" s="4">
        <v>2707145</v>
      </c>
      <c r="G6279" s="4">
        <v>270715</v>
      </c>
      <c r="H6279" s="4">
        <v>2977860</v>
      </c>
    </row>
    <row r="6280" spans="1:8" ht="15.75">
      <c r="A6280" s="3" t="s">
        <v>2950</v>
      </c>
      <c r="B6280" s="2" t="s">
        <v>2749</v>
      </c>
      <c r="C6280" s="2" t="s">
        <v>1267</v>
      </c>
      <c r="D6280" s="2" t="s">
        <v>2750</v>
      </c>
      <c r="E6280" s="4">
        <v>2</v>
      </c>
      <c r="F6280" s="4">
        <v>64210</v>
      </c>
      <c r="G6280" s="4">
        <v>6421</v>
      </c>
      <c r="H6280" s="4">
        <v>70631</v>
      </c>
    </row>
    <row r="6281" spans="1:8" ht="15.75">
      <c r="A6281" s="3" t="s">
        <v>2950</v>
      </c>
      <c r="B6281" s="2" t="s">
        <v>2756</v>
      </c>
      <c r="C6281" s="2" t="s">
        <v>1443</v>
      </c>
      <c r="D6281" s="2" t="s">
        <v>2757</v>
      </c>
      <c r="E6281" s="4">
        <v>30</v>
      </c>
      <c r="F6281" s="4">
        <v>154290</v>
      </c>
      <c r="G6281" s="4">
        <v>15429</v>
      </c>
      <c r="H6281" s="4">
        <v>169719</v>
      </c>
    </row>
    <row r="6282" spans="1:8" ht="15.75">
      <c r="A6282" s="3" t="s">
        <v>2950</v>
      </c>
      <c r="B6282" s="2" t="s">
        <v>2784</v>
      </c>
      <c r="C6282" s="2" t="s">
        <v>2781</v>
      </c>
      <c r="D6282" s="2" t="s">
        <v>2785</v>
      </c>
      <c r="E6282" s="4">
        <v>50</v>
      </c>
      <c r="F6282" s="4">
        <v>104100</v>
      </c>
      <c r="G6282" s="4">
        <v>10410</v>
      </c>
      <c r="H6282" s="4">
        <v>114510</v>
      </c>
    </row>
    <row r="6283" spans="1:8" ht="15.75">
      <c r="A6283" s="3" t="s">
        <v>2950</v>
      </c>
      <c r="B6283" s="2" t="s">
        <v>2809</v>
      </c>
      <c r="C6283" s="2" t="s">
        <v>1443</v>
      </c>
      <c r="D6283" s="2" t="s">
        <v>2810</v>
      </c>
      <c r="E6283" s="4">
        <v>30</v>
      </c>
      <c r="F6283" s="4">
        <v>79650</v>
      </c>
      <c r="G6283" s="4">
        <v>7965</v>
      </c>
      <c r="H6283" s="4">
        <v>87615</v>
      </c>
    </row>
    <row r="6284" spans="1:8" ht="15.75">
      <c r="A6284" s="3" t="s">
        <v>2950</v>
      </c>
      <c r="B6284" s="2" t="s">
        <v>2811</v>
      </c>
      <c r="C6284" s="2" t="s">
        <v>1443</v>
      </c>
      <c r="D6284" s="2" t="s">
        <v>2812</v>
      </c>
      <c r="E6284" s="4">
        <v>130</v>
      </c>
      <c r="F6284" s="4">
        <v>322140</v>
      </c>
      <c r="G6284" s="4">
        <v>32214</v>
      </c>
      <c r="H6284" s="4">
        <v>354354</v>
      </c>
    </row>
    <row r="6285" spans="1:8" ht="15.75">
      <c r="A6285" s="3" t="s">
        <v>2950</v>
      </c>
      <c r="B6285" s="2" t="s">
        <v>2813</v>
      </c>
      <c r="C6285" s="2" t="s">
        <v>1443</v>
      </c>
      <c r="D6285" s="2" t="s">
        <v>2814</v>
      </c>
      <c r="E6285" s="4">
        <v>80</v>
      </c>
      <c r="F6285" s="4">
        <v>303680</v>
      </c>
      <c r="G6285" s="4">
        <v>30368</v>
      </c>
      <c r="H6285" s="4">
        <v>334048</v>
      </c>
    </row>
    <row r="6286" spans="1:8" ht="15.75">
      <c r="A6286" s="3" t="s">
        <v>2950</v>
      </c>
      <c r="B6286" s="2" t="s">
        <v>2821</v>
      </c>
      <c r="C6286" s="2" t="s">
        <v>2762</v>
      </c>
      <c r="D6286" s="2" t="s">
        <v>2822</v>
      </c>
      <c r="E6286" s="4">
        <v>50</v>
      </c>
      <c r="F6286" s="4">
        <v>160200</v>
      </c>
      <c r="G6286" s="4">
        <v>16020</v>
      </c>
      <c r="H6286" s="4">
        <v>176220</v>
      </c>
    </row>
    <row r="6287" spans="1:8" ht="15.75">
      <c r="A6287" s="3" t="s">
        <v>2950</v>
      </c>
      <c r="B6287" s="2" t="s">
        <v>2823</v>
      </c>
      <c r="C6287" s="2" t="s">
        <v>2762</v>
      </c>
      <c r="D6287" s="2" t="s">
        <v>2824</v>
      </c>
      <c r="E6287" s="4">
        <v>50</v>
      </c>
      <c r="F6287" s="4">
        <v>188950</v>
      </c>
      <c r="G6287" s="4">
        <v>18895</v>
      </c>
      <c r="H6287" s="4">
        <v>207845</v>
      </c>
    </row>
    <row r="6288" spans="1:8" ht="15.75">
      <c r="A6288" s="3" t="s">
        <v>2950</v>
      </c>
      <c r="B6288" s="2" t="s">
        <v>2831</v>
      </c>
      <c r="C6288" s="2" t="s">
        <v>1401</v>
      </c>
      <c r="D6288" s="2" t="s">
        <v>2832</v>
      </c>
      <c r="E6288" s="4">
        <v>230</v>
      </c>
      <c r="F6288" s="4">
        <v>437600</v>
      </c>
      <c r="G6288" s="4">
        <v>43760</v>
      </c>
      <c r="H6288" s="4">
        <v>481360</v>
      </c>
    </row>
    <row r="6289" spans="1:8" ht="15.75">
      <c r="A6289" s="3" t="s">
        <v>2950</v>
      </c>
      <c r="B6289" s="2" t="s">
        <v>2835</v>
      </c>
      <c r="C6289" s="2" t="s">
        <v>1401</v>
      </c>
      <c r="D6289" s="2" t="s">
        <v>2836</v>
      </c>
      <c r="E6289" s="4">
        <v>130</v>
      </c>
      <c r="F6289" s="4">
        <v>305990</v>
      </c>
      <c r="G6289" s="4">
        <v>30599</v>
      </c>
      <c r="H6289" s="4">
        <v>336589</v>
      </c>
    </row>
    <row r="6290" spans="1:8" ht="15.75">
      <c r="A6290" s="3" t="s">
        <v>2950</v>
      </c>
      <c r="B6290" s="2" t="s">
        <v>2840</v>
      </c>
      <c r="C6290" s="2" t="s">
        <v>1401</v>
      </c>
      <c r="D6290" s="2" t="s">
        <v>2841</v>
      </c>
      <c r="E6290" s="4">
        <v>280</v>
      </c>
      <c r="F6290" s="4">
        <v>793210</v>
      </c>
      <c r="G6290" s="4">
        <v>79321</v>
      </c>
      <c r="H6290" s="4">
        <v>872531</v>
      </c>
    </row>
    <row r="6291" spans="1:8" ht="15.75">
      <c r="A6291" s="3" t="s">
        <v>2950</v>
      </c>
      <c r="B6291" s="2" t="s">
        <v>2848</v>
      </c>
      <c r="C6291" s="2" t="s">
        <v>1401</v>
      </c>
      <c r="D6291" s="2" t="s">
        <v>2849</v>
      </c>
      <c r="E6291" s="4">
        <v>100</v>
      </c>
      <c r="F6291" s="4">
        <v>130400</v>
      </c>
      <c r="G6291" s="4">
        <v>13040</v>
      </c>
      <c r="H6291" s="4">
        <v>143440</v>
      </c>
    </row>
    <row r="6292" spans="1:8" ht="15.75">
      <c r="A6292" s="3" t="s">
        <v>2950</v>
      </c>
      <c r="B6292" s="2" t="s">
        <v>2863</v>
      </c>
      <c r="C6292" s="2" t="s">
        <v>1405</v>
      </c>
      <c r="D6292" s="2" t="s">
        <v>2864</v>
      </c>
      <c r="E6292" s="4">
        <v>100</v>
      </c>
      <c r="F6292" s="4">
        <v>310700</v>
      </c>
      <c r="G6292" s="4">
        <v>31070</v>
      </c>
      <c r="H6292" s="4">
        <v>341770</v>
      </c>
    </row>
    <row r="6293" spans="1:8" ht="15.75">
      <c r="A6293" s="3" t="s">
        <v>2950</v>
      </c>
      <c r="B6293" s="2" t="s">
        <v>2867</v>
      </c>
      <c r="C6293" s="2" t="s">
        <v>1405</v>
      </c>
      <c r="D6293" s="2" t="s">
        <v>2868</v>
      </c>
      <c r="E6293" s="4">
        <v>50</v>
      </c>
      <c r="F6293" s="4">
        <v>184100</v>
      </c>
      <c r="G6293" s="4">
        <v>18410</v>
      </c>
      <c r="H6293" s="4">
        <v>202510</v>
      </c>
    </row>
    <row r="6294" spans="1:8" ht="15.75">
      <c r="A6294" s="3" t="s">
        <v>2950</v>
      </c>
      <c r="B6294" s="2" t="s">
        <v>2879</v>
      </c>
      <c r="C6294" s="2" t="s">
        <v>1412</v>
      </c>
      <c r="D6294" s="2" t="s">
        <v>2880</v>
      </c>
      <c r="E6294" s="4">
        <v>100</v>
      </c>
      <c r="F6294" s="4">
        <v>189900</v>
      </c>
      <c r="G6294" s="4">
        <v>18990</v>
      </c>
      <c r="H6294" s="4">
        <v>208890</v>
      </c>
    </row>
    <row r="6295" spans="1:8" ht="15.75">
      <c r="A6295" s="3" t="s">
        <v>2950</v>
      </c>
      <c r="B6295" s="2" t="s">
        <v>2882</v>
      </c>
      <c r="C6295" s="2" t="s">
        <v>1412</v>
      </c>
      <c r="D6295" s="2" t="s">
        <v>2646</v>
      </c>
      <c r="E6295" s="4">
        <v>110</v>
      </c>
      <c r="F6295" s="4">
        <v>259560</v>
      </c>
      <c r="G6295" s="4">
        <v>25957</v>
      </c>
      <c r="H6295" s="4">
        <v>285517</v>
      </c>
    </row>
    <row r="6296" spans="1:8" ht="15.75">
      <c r="A6296" s="3" t="s">
        <v>2950</v>
      </c>
      <c r="B6296" s="2" t="s">
        <v>2885</v>
      </c>
      <c r="C6296" s="2" t="s">
        <v>1412</v>
      </c>
      <c r="D6296" s="2" t="s">
        <v>2886</v>
      </c>
      <c r="E6296" s="4">
        <v>26</v>
      </c>
      <c r="F6296" s="4">
        <v>93418</v>
      </c>
      <c r="G6296" s="4">
        <v>9342</v>
      </c>
      <c r="H6296" s="4">
        <v>102760</v>
      </c>
    </row>
    <row r="6297" spans="1:8" ht="15.75">
      <c r="A6297" s="3" t="s">
        <v>2950</v>
      </c>
      <c r="B6297" s="2" t="s">
        <v>2887</v>
      </c>
      <c r="C6297" s="2" t="s">
        <v>1412</v>
      </c>
      <c r="D6297" s="2" t="s">
        <v>2888</v>
      </c>
      <c r="E6297" s="4">
        <v>14</v>
      </c>
      <c r="F6297" s="4">
        <v>59220</v>
      </c>
      <c r="G6297" s="4">
        <v>5922</v>
      </c>
      <c r="H6297" s="4">
        <v>65142</v>
      </c>
    </row>
    <row r="6298" spans="1:8" ht="15.75">
      <c r="A6298" s="3" t="s">
        <v>2950</v>
      </c>
      <c r="B6298" s="2" t="s">
        <v>2893</v>
      </c>
      <c r="C6298" s="2" t="s">
        <v>1412</v>
      </c>
      <c r="D6298" s="2" t="s">
        <v>2894</v>
      </c>
      <c r="E6298" s="4">
        <v>70</v>
      </c>
      <c r="F6298" s="4">
        <v>117080</v>
      </c>
      <c r="G6298" s="4">
        <v>11708</v>
      </c>
      <c r="H6298" s="4">
        <v>128788</v>
      </c>
    </row>
    <row r="6299" spans="1:8" ht="15.75">
      <c r="A6299" s="3" t="s">
        <v>2950</v>
      </c>
      <c r="B6299" s="2" t="s">
        <v>2903</v>
      </c>
      <c r="C6299" s="2" t="s">
        <v>1417</v>
      </c>
      <c r="D6299" s="2" t="s">
        <v>2904</v>
      </c>
      <c r="E6299" s="4">
        <v>15</v>
      </c>
      <c r="F6299" s="4">
        <v>36420</v>
      </c>
      <c r="G6299" s="4">
        <v>3642</v>
      </c>
      <c r="H6299" s="4">
        <v>40062</v>
      </c>
    </row>
    <row r="6300" spans="1:8" ht="15.75">
      <c r="A6300" s="3" t="s">
        <v>2950</v>
      </c>
      <c r="B6300" s="2" t="s">
        <v>2912</v>
      </c>
      <c r="C6300" s="2" t="s">
        <v>1417</v>
      </c>
      <c r="D6300" s="2" t="s">
        <v>2913</v>
      </c>
      <c r="E6300" s="4">
        <v>300</v>
      </c>
      <c r="F6300" s="4">
        <v>420000</v>
      </c>
      <c r="G6300" s="4">
        <v>42000</v>
      </c>
      <c r="H6300" s="4">
        <v>462000</v>
      </c>
    </row>
    <row r="6301" spans="1:8" ht="15.75">
      <c r="A6301" s="3" t="s">
        <v>2950</v>
      </c>
      <c r="B6301" s="2" t="s">
        <v>2918</v>
      </c>
      <c r="C6301" s="2" t="s">
        <v>1424</v>
      </c>
      <c r="D6301" s="2" t="s">
        <v>2919</v>
      </c>
      <c r="E6301" s="4">
        <v>10</v>
      </c>
      <c r="F6301" s="4">
        <v>23400</v>
      </c>
      <c r="G6301" s="4">
        <v>2340</v>
      </c>
      <c r="H6301" s="4">
        <v>25740</v>
      </c>
    </row>
    <row r="6302" spans="1:8" ht="15.75">
      <c r="A6302" s="3" t="s">
        <v>2950</v>
      </c>
      <c r="B6302" s="2" t="s">
        <v>2920</v>
      </c>
      <c r="C6302" s="2" t="s">
        <v>1424</v>
      </c>
      <c r="D6302" s="2" t="s">
        <v>2921</v>
      </c>
      <c r="E6302" s="4">
        <v>35</v>
      </c>
      <c r="F6302" s="4">
        <v>130830</v>
      </c>
      <c r="G6302" s="4">
        <v>13083</v>
      </c>
      <c r="H6302" s="4">
        <v>143913</v>
      </c>
    </row>
    <row r="6303" spans="1:8" ht="15.75">
      <c r="A6303" s="3" t="s">
        <v>2950</v>
      </c>
      <c r="B6303" s="2" t="s">
        <v>2928</v>
      </c>
      <c r="C6303" s="2" t="s">
        <v>2781</v>
      </c>
      <c r="D6303" s="2" t="s">
        <v>2929</v>
      </c>
      <c r="E6303" s="4">
        <v>20</v>
      </c>
      <c r="F6303" s="4">
        <v>48720</v>
      </c>
      <c r="G6303" s="4">
        <v>4872</v>
      </c>
      <c r="H6303" s="4">
        <v>53592</v>
      </c>
    </row>
    <row r="6304" spans="1:8" ht="15.75">
      <c r="A6304" s="3" t="s">
        <v>2950</v>
      </c>
      <c r="B6304" s="2" t="s">
        <v>2930</v>
      </c>
      <c r="C6304" s="2" t="s">
        <v>2781</v>
      </c>
      <c r="D6304" s="2" t="s">
        <v>2931</v>
      </c>
      <c r="E6304" s="4">
        <v>72</v>
      </c>
      <c r="F6304" s="4">
        <v>220714</v>
      </c>
      <c r="G6304" s="4">
        <v>22071</v>
      </c>
      <c r="H6304" s="4">
        <v>242785</v>
      </c>
    </row>
    <row r="6305" spans="1:8" ht="15.75">
      <c r="A6305" s="3" t="s">
        <v>2950</v>
      </c>
      <c r="B6305" s="2" t="s">
        <v>2932</v>
      </c>
      <c r="C6305" s="2" t="s">
        <v>2781</v>
      </c>
      <c r="D6305" s="2" t="s">
        <v>2933</v>
      </c>
      <c r="E6305" s="4">
        <v>20</v>
      </c>
      <c r="F6305" s="4">
        <v>72980</v>
      </c>
      <c r="G6305" s="4">
        <v>7298</v>
      </c>
      <c r="H6305" s="4">
        <v>80278</v>
      </c>
    </row>
    <row r="6306" spans="1:8" ht="15.75">
      <c r="A6306" s="3" t="s">
        <v>2950</v>
      </c>
      <c r="B6306" s="2" t="s">
        <v>3862</v>
      </c>
      <c r="C6306" s="2" t="s">
        <v>1426</v>
      </c>
      <c r="D6306" s="2" t="s">
        <v>3863</v>
      </c>
      <c r="E6306" s="4">
        <v>5</v>
      </c>
      <c r="F6306" s="4">
        <v>11695</v>
      </c>
      <c r="G6306" s="4">
        <v>1170</v>
      </c>
      <c r="H6306" s="4">
        <v>12865</v>
      </c>
    </row>
    <row r="6307" spans="1:8" ht="15.75">
      <c r="A6307" s="3" t="s">
        <v>2950</v>
      </c>
      <c r="B6307" s="2" t="s">
        <v>3866</v>
      </c>
      <c r="C6307" s="2" t="s">
        <v>1426</v>
      </c>
      <c r="D6307" s="2" t="s">
        <v>3867</v>
      </c>
      <c r="E6307" s="4">
        <v>100</v>
      </c>
      <c r="F6307" s="4">
        <v>111100</v>
      </c>
      <c r="G6307" s="4">
        <v>11110</v>
      </c>
      <c r="H6307" s="4">
        <v>122210</v>
      </c>
    </row>
    <row r="6308" spans="1:8" ht="15.75">
      <c r="A6308" s="3" t="s">
        <v>2950</v>
      </c>
      <c r="B6308" s="2" t="s">
        <v>3870</v>
      </c>
      <c r="C6308" s="2" t="s">
        <v>1426</v>
      </c>
      <c r="D6308" s="2" t="s">
        <v>3871</v>
      </c>
      <c r="E6308" s="4">
        <v>70</v>
      </c>
      <c r="F6308" s="4">
        <v>82630</v>
      </c>
      <c r="G6308" s="4">
        <v>8263</v>
      </c>
      <c r="H6308" s="4">
        <v>90893</v>
      </c>
    </row>
    <row r="6309" spans="1:8" ht="15.75">
      <c r="A6309" s="3" t="s">
        <v>2950</v>
      </c>
      <c r="B6309" s="2" t="s">
        <v>3872</v>
      </c>
      <c r="C6309" s="2" t="s">
        <v>1426</v>
      </c>
      <c r="D6309" s="2" t="s">
        <v>3873</v>
      </c>
      <c r="E6309" s="4">
        <v>885</v>
      </c>
      <c r="F6309" s="4">
        <v>1135040</v>
      </c>
      <c r="G6309" s="4">
        <v>113504</v>
      </c>
      <c r="H6309" s="4">
        <v>1248544</v>
      </c>
    </row>
    <row r="6310" spans="1:8" ht="15.75">
      <c r="A6310" s="3" t="s">
        <v>2950</v>
      </c>
      <c r="B6310" s="2" t="s">
        <v>3876</v>
      </c>
      <c r="C6310" s="2" t="s">
        <v>1433</v>
      </c>
      <c r="D6310" s="2" t="s">
        <v>3877</v>
      </c>
      <c r="E6310" s="4">
        <v>70</v>
      </c>
      <c r="F6310" s="4">
        <v>124110</v>
      </c>
      <c r="G6310" s="4">
        <v>12411</v>
      </c>
      <c r="H6310" s="4">
        <v>136521</v>
      </c>
    </row>
    <row r="6311" spans="1:8" ht="15.75">
      <c r="A6311" s="3" t="s">
        <v>2950</v>
      </c>
      <c r="B6311" s="2" t="s">
        <v>3880</v>
      </c>
      <c r="C6311" s="2" t="s">
        <v>1433</v>
      </c>
      <c r="D6311" s="2" t="s">
        <v>3881</v>
      </c>
      <c r="E6311" s="4">
        <v>30</v>
      </c>
      <c r="F6311" s="4">
        <v>31410</v>
      </c>
      <c r="G6311" s="4">
        <v>3141</v>
      </c>
      <c r="H6311" s="4">
        <v>34551</v>
      </c>
    </row>
    <row r="6312" spans="1:8" ht="15.75">
      <c r="A6312" s="3" t="s">
        <v>2950</v>
      </c>
      <c r="B6312" s="2" t="s">
        <v>3886</v>
      </c>
      <c r="C6312" s="2" t="s">
        <v>1433</v>
      </c>
      <c r="D6312" s="2" t="s">
        <v>3887</v>
      </c>
      <c r="E6312" s="4">
        <v>50</v>
      </c>
      <c r="F6312" s="4">
        <v>54300</v>
      </c>
      <c r="G6312" s="4">
        <v>5430</v>
      </c>
      <c r="H6312" s="4">
        <v>59730</v>
      </c>
    </row>
    <row r="6313" spans="1:8" ht="15.75">
      <c r="A6313" s="3" t="s">
        <v>2950</v>
      </c>
      <c r="B6313" s="2" t="s">
        <v>3888</v>
      </c>
      <c r="C6313" s="2" t="s">
        <v>1433</v>
      </c>
      <c r="D6313" s="2" t="s">
        <v>3889</v>
      </c>
      <c r="E6313" s="4">
        <v>3470</v>
      </c>
      <c r="F6313" s="4">
        <v>4196090</v>
      </c>
      <c r="G6313" s="4">
        <v>419609</v>
      </c>
      <c r="H6313" s="4">
        <v>4615699</v>
      </c>
    </row>
    <row r="6314" spans="1:8" ht="15.75">
      <c r="A6314" s="3" t="s">
        <v>2950</v>
      </c>
      <c r="B6314" s="2" t="s">
        <v>3890</v>
      </c>
      <c r="C6314" s="2" t="s">
        <v>1433</v>
      </c>
      <c r="D6314" s="2" t="s">
        <v>3891</v>
      </c>
      <c r="E6314" s="4">
        <v>50</v>
      </c>
      <c r="F6314" s="4">
        <v>80450</v>
      </c>
      <c r="G6314" s="4">
        <v>8045</v>
      </c>
      <c r="H6314" s="4">
        <v>88495</v>
      </c>
    </row>
    <row r="6315" spans="1:8" ht="15.75">
      <c r="A6315" s="3" t="s">
        <v>2950</v>
      </c>
      <c r="B6315" s="2" t="s">
        <v>3896</v>
      </c>
      <c r="C6315" s="2" t="s">
        <v>1433</v>
      </c>
      <c r="D6315" s="2" t="s">
        <v>3897</v>
      </c>
      <c r="E6315" s="4">
        <v>30</v>
      </c>
      <c r="F6315" s="4">
        <v>50220</v>
      </c>
      <c r="G6315" s="4">
        <v>5022</v>
      </c>
      <c r="H6315" s="4">
        <v>55242</v>
      </c>
    </row>
    <row r="6316" spans="1:8" ht="15.75">
      <c r="A6316" s="3" t="s">
        <v>2950</v>
      </c>
      <c r="B6316" s="2" t="s">
        <v>3919</v>
      </c>
      <c r="C6316" s="2" t="s">
        <v>1433</v>
      </c>
      <c r="D6316" s="2" t="s">
        <v>2655</v>
      </c>
      <c r="E6316" s="4">
        <v>100</v>
      </c>
      <c r="F6316" s="4">
        <v>200000</v>
      </c>
      <c r="G6316" s="4">
        <v>20000</v>
      </c>
      <c r="H6316" s="4">
        <v>220000</v>
      </c>
    </row>
    <row r="6317" spans="1:8" ht="15.75">
      <c r="A6317" s="3" t="s">
        <v>2950</v>
      </c>
      <c r="B6317" s="2" t="s">
        <v>3939</v>
      </c>
      <c r="C6317" s="2" t="s">
        <v>3934</v>
      </c>
      <c r="D6317" s="2"/>
      <c r="E6317" s="4">
        <v>100</v>
      </c>
      <c r="F6317" s="4">
        <v>250000</v>
      </c>
      <c r="G6317" s="4">
        <v>25000</v>
      </c>
      <c r="H6317" s="4">
        <v>275000</v>
      </c>
    </row>
    <row r="6318" spans="1:8" ht="15.75">
      <c r="A6318" s="3" t="s">
        <v>2950</v>
      </c>
      <c r="B6318" s="2" t="s">
        <v>3978</v>
      </c>
      <c r="C6318" s="2" t="s">
        <v>3975</v>
      </c>
      <c r="D6318" s="2" t="s">
        <v>3979</v>
      </c>
      <c r="E6318" s="4">
        <v>10000</v>
      </c>
      <c r="F6318" s="4">
        <v>11880000</v>
      </c>
      <c r="G6318" s="4">
        <v>1188000</v>
      </c>
      <c r="H6318" s="4">
        <v>13068000</v>
      </c>
    </row>
    <row r="6319" spans="1:8" ht="15.75">
      <c r="A6319" s="3" t="s">
        <v>2950</v>
      </c>
      <c r="B6319" s="2" t="s">
        <v>4001</v>
      </c>
      <c r="C6319" s="2" t="s">
        <v>4000</v>
      </c>
      <c r="D6319" s="2" t="s">
        <v>4002</v>
      </c>
      <c r="E6319" s="4">
        <v>54300</v>
      </c>
      <c r="F6319" s="4">
        <v>53733520</v>
      </c>
      <c r="G6319" s="4">
        <v>5373352</v>
      </c>
      <c r="H6319" s="4">
        <v>59106872</v>
      </c>
    </row>
    <row r="6320" spans="1:8" ht="15.75">
      <c r="A6320" s="3" t="s">
        <v>2950</v>
      </c>
      <c r="B6320" s="2" t="s">
        <v>4497</v>
      </c>
      <c r="C6320" s="2" t="s">
        <v>4496</v>
      </c>
      <c r="D6320" s="2" t="s">
        <v>4498</v>
      </c>
      <c r="E6320" s="4">
        <v>300</v>
      </c>
      <c r="F6320" s="4">
        <v>120000</v>
      </c>
      <c r="G6320" s="4">
        <v>12000</v>
      </c>
      <c r="H6320" s="4">
        <v>132000</v>
      </c>
    </row>
    <row r="6321" spans="1:8" ht="15.75">
      <c r="A6321" s="3" t="s">
        <v>2950</v>
      </c>
      <c r="B6321" s="2" t="s">
        <v>4529</v>
      </c>
      <c r="C6321" s="2" t="s">
        <v>4526</v>
      </c>
      <c r="D6321" s="2" t="s">
        <v>4530</v>
      </c>
      <c r="E6321" s="4">
        <v>100</v>
      </c>
      <c r="F6321" s="4">
        <v>1002000</v>
      </c>
      <c r="G6321" s="4">
        <v>100200</v>
      </c>
      <c r="H6321" s="4">
        <v>1102200</v>
      </c>
    </row>
    <row r="6322" spans="1:8" ht="15.75">
      <c r="A6322" s="3" t="s">
        <v>2950</v>
      </c>
      <c r="B6322" s="2" t="s">
        <v>4534</v>
      </c>
      <c r="C6322" s="2" t="s">
        <v>4533</v>
      </c>
      <c r="D6322" s="2" t="s">
        <v>4535</v>
      </c>
      <c r="E6322" s="4">
        <v>800</v>
      </c>
      <c r="F6322" s="4">
        <v>11496000</v>
      </c>
      <c r="G6322" s="4">
        <v>1149600</v>
      </c>
      <c r="H6322" s="4">
        <v>12645600</v>
      </c>
    </row>
    <row r="6323" spans="1:8" ht="15.75">
      <c r="A6323" s="3" t="s">
        <v>2950</v>
      </c>
      <c r="B6323" s="2" t="s">
        <v>4546</v>
      </c>
      <c r="C6323" s="2" t="s">
        <v>4545</v>
      </c>
      <c r="D6323" s="2" t="s">
        <v>4547</v>
      </c>
      <c r="E6323" s="4">
        <v>500</v>
      </c>
      <c r="F6323" s="4">
        <v>11080000</v>
      </c>
      <c r="G6323" s="4">
        <v>1108000</v>
      </c>
      <c r="H6323" s="4">
        <v>12188000</v>
      </c>
    </row>
    <row r="6324" spans="1:8" ht="15.75">
      <c r="A6324" s="3" t="s">
        <v>2950</v>
      </c>
      <c r="B6324" s="2" t="s">
        <v>4576</v>
      </c>
      <c r="C6324" s="2" t="s">
        <v>4575</v>
      </c>
      <c r="D6324" s="2" t="s">
        <v>4577</v>
      </c>
      <c r="E6324" s="4">
        <v>30</v>
      </c>
      <c r="F6324" s="4">
        <v>446700</v>
      </c>
      <c r="G6324" s="4">
        <v>44670</v>
      </c>
      <c r="H6324" s="4">
        <v>491370</v>
      </c>
    </row>
    <row r="6325" spans="1:8" ht="15.75">
      <c r="A6325" s="3" t="s">
        <v>2950</v>
      </c>
      <c r="B6325" s="2" t="s">
        <v>4597</v>
      </c>
      <c r="C6325" s="2" t="s">
        <v>4594</v>
      </c>
      <c r="D6325" s="2" t="s">
        <v>4598</v>
      </c>
      <c r="E6325" s="4">
        <v>167</v>
      </c>
      <c r="F6325" s="4">
        <v>2142725</v>
      </c>
      <c r="G6325" s="4">
        <v>214272</v>
      </c>
      <c r="H6325" s="4">
        <v>2356997</v>
      </c>
    </row>
    <row r="6326" spans="1:8" ht="15.75">
      <c r="A6326" s="3" t="s">
        <v>2950</v>
      </c>
      <c r="B6326" s="2" t="s">
        <v>4609</v>
      </c>
      <c r="C6326" s="2" t="s">
        <v>4608</v>
      </c>
      <c r="D6326" s="2" t="s">
        <v>4610</v>
      </c>
      <c r="E6326" s="4">
        <v>150</v>
      </c>
      <c r="F6326" s="4">
        <v>3886050</v>
      </c>
      <c r="G6326" s="4">
        <v>388605</v>
      </c>
      <c r="H6326" s="4">
        <v>4274655</v>
      </c>
    </row>
    <row r="6327" spans="1:8" ht="15.75">
      <c r="A6327" s="3" t="s">
        <v>2950</v>
      </c>
      <c r="B6327" s="2" t="s">
        <v>4615</v>
      </c>
      <c r="C6327" s="2" t="s">
        <v>4614</v>
      </c>
      <c r="D6327" s="2" t="s">
        <v>4616</v>
      </c>
      <c r="E6327" s="4">
        <v>10</v>
      </c>
      <c r="F6327" s="4">
        <v>277900</v>
      </c>
      <c r="G6327" s="4">
        <v>27790</v>
      </c>
      <c r="H6327" s="4">
        <v>305690</v>
      </c>
    </row>
    <row r="6328" spans="1:8" ht="15.75">
      <c r="A6328" s="3" t="s">
        <v>2950</v>
      </c>
      <c r="B6328" s="2" t="s">
        <v>6141</v>
      </c>
      <c r="C6328" s="2" t="s">
        <v>6142</v>
      </c>
      <c r="D6328" s="2" t="s">
        <v>6143</v>
      </c>
      <c r="E6328" s="4">
        <v>1</v>
      </c>
      <c r="F6328" s="4">
        <v>38000</v>
      </c>
      <c r="G6328" s="4">
        <v>3800</v>
      </c>
      <c r="H6328" s="4">
        <v>41800</v>
      </c>
    </row>
    <row r="6329" spans="1:8" ht="15.75">
      <c r="A6329" s="3" t="s">
        <v>2950</v>
      </c>
      <c r="B6329" s="2" t="s">
        <v>6144</v>
      </c>
      <c r="C6329" s="2" t="s">
        <v>6145</v>
      </c>
      <c r="D6329" s="2" t="s">
        <v>6146</v>
      </c>
      <c r="E6329" s="4">
        <v>14</v>
      </c>
      <c r="F6329" s="4">
        <v>603240</v>
      </c>
      <c r="G6329" s="4">
        <v>60324</v>
      </c>
      <c r="H6329" s="4">
        <v>663564</v>
      </c>
    </row>
    <row r="6330" spans="1:8" ht="15.75">
      <c r="A6330" s="3" t="s">
        <v>2950</v>
      </c>
      <c r="B6330" s="2" t="s">
        <v>6147</v>
      </c>
      <c r="C6330" s="2" t="s">
        <v>6148</v>
      </c>
      <c r="D6330" s="2" t="s">
        <v>6149</v>
      </c>
      <c r="E6330" s="4">
        <v>10</v>
      </c>
      <c r="F6330" s="4">
        <v>645000</v>
      </c>
      <c r="G6330" s="4">
        <v>64500</v>
      </c>
      <c r="H6330" s="4">
        <v>709500</v>
      </c>
    </row>
    <row r="6331" spans="1:8" ht="15.75">
      <c r="A6331" s="3" t="s">
        <v>2950</v>
      </c>
      <c r="B6331" s="2" t="s">
        <v>6152</v>
      </c>
      <c r="C6331" s="2" t="s">
        <v>6153</v>
      </c>
      <c r="D6331" s="2" t="s">
        <v>6154</v>
      </c>
      <c r="E6331" s="4">
        <v>22</v>
      </c>
      <c r="F6331" s="4">
        <v>1186060</v>
      </c>
      <c r="G6331" s="4">
        <v>118606</v>
      </c>
      <c r="H6331" s="4">
        <v>1304666</v>
      </c>
    </row>
    <row r="6332" spans="1:8" ht="15.75">
      <c r="A6332" s="3" t="s">
        <v>2950</v>
      </c>
      <c r="B6332" s="2" t="s">
        <v>6309</v>
      </c>
      <c r="C6332" s="2" t="s">
        <v>6310</v>
      </c>
      <c r="D6332" s="2" t="s">
        <v>6311</v>
      </c>
      <c r="E6332" s="4">
        <v>7</v>
      </c>
      <c r="F6332" s="4">
        <v>275562</v>
      </c>
      <c r="G6332" s="4">
        <v>27556</v>
      </c>
      <c r="H6332" s="4">
        <v>303118</v>
      </c>
    </row>
    <row r="6333" spans="1:8" ht="15.75">
      <c r="A6333" s="3" t="s">
        <v>2950</v>
      </c>
      <c r="B6333" s="2" t="s">
        <v>6160</v>
      </c>
      <c r="C6333" s="2" t="s">
        <v>6161</v>
      </c>
      <c r="D6333" s="2" t="s">
        <v>6162</v>
      </c>
      <c r="E6333" s="4">
        <v>3</v>
      </c>
      <c r="F6333" s="4">
        <v>382320</v>
      </c>
      <c r="G6333" s="4">
        <v>38232</v>
      </c>
      <c r="H6333" s="4">
        <v>420552</v>
      </c>
    </row>
    <row r="6334" spans="1:8" ht="15.75">
      <c r="A6334" s="3" t="s">
        <v>2950</v>
      </c>
      <c r="B6334" s="2" t="s">
        <v>4638</v>
      </c>
      <c r="C6334" s="2" t="s">
        <v>4636</v>
      </c>
      <c r="D6334" s="2"/>
      <c r="E6334" s="4">
        <v>20</v>
      </c>
      <c r="F6334" s="4">
        <v>150000</v>
      </c>
      <c r="G6334" s="4">
        <v>15000</v>
      </c>
      <c r="H6334" s="4">
        <v>165000</v>
      </c>
    </row>
    <row r="6335" spans="1:8" ht="15.75">
      <c r="A6335" s="3" t="s">
        <v>2950</v>
      </c>
      <c r="B6335" s="2" t="s">
        <v>4640</v>
      </c>
      <c r="C6335" s="2" t="s">
        <v>4639</v>
      </c>
      <c r="D6335" s="2"/>
      <c r="E6335" s="4">
        <v>90</v>
      </c>
      <c r="F6335" s="4">
        <v>540000</v>
      </c>
      <c r="G6335" s="4">
        <v>54000</v>
      </c>
      <c r="H6335" s="4">
        <v>594000</v>
      </c>
    </row>
    <row r="6336" spans="1:8" ht="15.75">
      <c r="A6336" s="3" t="s">
        <v>2950</v>
      </c>
      <c r="B6336" s="2" t="s">
        <v>4642</v>
      </c>
      <c r="C6336" s="2" t="s">
        <v>4641</v>
      </c>
      <c r="D6336" s="2"/>
      <c r="E6336" s="4">
        <v>220</v>
      </c>
      <c r="F6336" s="4">
        <v>1538000</v>
      </c>
      <c r="G6336" s="4">
        <v>153800</v>
      </c>
      <c r="H6336" s="4">
        <v>1691800</v>
      </c>
    </row>
    <row r="6337" spans="1:8" ht="15.75">
      <c r="A6337" s="3" t="s">
        <v>2950</v>
      </c>
      <c r="B6337" s="2" t="s">
        <v>6163</v>
      </c>
      <c r="C6337" s="2" t="s">
        <v>6164</v>
      </c>
      <c r="D6337" s="2" t="s">
        <v>6165</v>
      </c>
      <c r="E6337" s="4">
        <v>10</v>
      </c>
      <c r="F6337" s="4">
        <v>125000</v>
      </c>
      <c r="G6337" s="4">
        <v>12500</v>
      </c>
      <c r="H6337" s="4">
        <v>137500</v>
      </c>
    </row>
    <row r="6338" spans="1:8" ht="15.75">
      <c r="A6338" s="3" t="s">
        <v>2950</v>
      </c>
      <c r="B6338" s="2" t="s">
        <v>6381</v>
      </c>
      <c r="C6338" s="2" t="s">
        <v>6382</v>
      </c>
      <c r="D6338" s="2" t="s">
        <v>6383</v>
      </c>
      <c r="E6338" s="4">
        <v>12</v>
      </c>
      <c r="F6338" s="4">
        <v>228000</v>
      </c>
      <c r="G6338" s="4">
        <v>22800</v>
      </c>
      <c r="H6338" s="4">
        <v>250800</v>
      </c>
    </row>
    <row r="6339" spans="1:8" ht="15.75">
      <c r="A6339" s="3" t="s">
        <v>2950</v>
      </c>
      <c r="B6339" s="2" t="s">
        <v>4649</v>
      </c>
      <c r="C6339" s="2" t="s">
        <v>4643</v>
      </c>
      <c r="D6339" s="2" t="s">
        <v>4650</v>
      </c>
      <c r="E6339" s="4">
        <v>1</v>
      </c>
      <c r="F6339" s="4">
        <v>7500000</v>
      </c>
      <c r="G6339" s="4">
        <v>750000</v>
      </c>
      <c r="H6339" s="4">
        <v>8250000</v>
      </c>
    </row>
    <row r="6340" spans="1:8" ht="15.75">
      <c r="A6340" s="3" t="s">
        <v>2950</v>
      </c>
      <c r="B6340" s="2" t="s">
        <v>6337</v>
      </c>
      <c r="C6340" s="2" t="s">
        <v>6338</v>
      </c>
      <c r="D6340" s="2" t="s">
        <v>6339</v>
      </c>
      <c r="E6340" s="4">
        <v>1</v>
      </c>
      <c r="F6340" s="4">
        <v>300000</v>
      </c>
      <c r="G6340" s="4">
        <v>30000</v>
      </c>
      <c r="H6340" s="4">
        <v>330000</v>
      </c>
    </row>
    <row r="6341" spans="1:8" ht="15.75">
      <c r="A6341" s="3" t="s">
        <v>2950</v>
      </c>
      <c r="B6341" s="2" t="s">
        <v>4900</v>
      </c>
      <c r="C6341" s="2" t="s">
        <v>4897</v>
      </c>
      <c r="D6341" s="2" t="s">
        <v>4901</v>
      </c>
      <c r="E6341" s="4">
        <v>200</v>
      </c>
      <c r="F6341" s="4">
        <v>590000</v>
      </c>
      <c r="G6341" s="4">
        <v>59000</v>
      </c>
      <c r="H6341" s="4">
        <v>649000</v>
      </c>
    </row>
    <row r="6342" spans="1:8" ht="15.75">
      <c r="A6342" s="3" t="s">
        <v>2950</v>
      </c>
      <c r="B6342" s="2" t="s">
        <v>4903</v>
      </c>
      <c r="C6342" s="2" t="s">
        <v>4902</v>
      </c>
      <c r="D6342" s="2" t="s">
        <v>4904</v>
      </c>
      <c r="E6342" s="4">
        <v>200</v>
      </c>
      <c r="F6342" s="4">
        <v>320000</v>
      </c>
      <c r="G6342" s="4">
        <v>32000</v>
      </c>
      <c r="H6342" s="4">
        <v>352000</v>
      </c>
    </row>
    <row r="6343" spans="1:8" ht="15.75">
      <c r="A6343" s="3" t="s">
        <v>2950</v>
      </c>
      <c r="B6343" s="2" t="s">
        <v>4920</v>
      </c>
      <c r="C6343" s="2" t="s">
        <v>4911</v>
      </c>
      <c r="D6343" s="2" t="s">
        <v>4921</v>
      </c>
      <c r="E6343" s="4">
        <v>1</v>
      </c>
      <c r="F6343" s="4">
        <v>5000</v>
      </c>
      <c r="G6343" s="4">
        <v>500</v>
      </c>
      <c r="H6343" s="4">
        <v>5500</v>
      </c>
    </row>
    <row r="6344" spans="1:8" ht="15.75">
      <c r="A6344" s="3" t="s">
        <v>2950</v>
      </c>
      <c r="B6344" s="2" t="s">
        <v>6373</v>
      </c>
      <c r="C6344" s="2" t="s">
        <v>6374</v>
      </c>
      <c r="D6344" s="2" t="s">
        <v>6375</v>
      </c>
      <c r="E6344" s="4">
        <v>26</v>
      </c>
      <c r="F6344" s="4">
        <v>234000</v>
      </c>
      <c r="G6344" s="4">
        <v>23400</v>
      </c>
      <c r="H6344" s="4">
        <v>257400</v>
      </c>
    </row>
    <row r="6345" spans="1:8" ht="15.75">
      <c r="A6345" s="3" t="s">
        <v>2950</v>
      </c>
      <c r="B6345" s="2" t="s">
        <v>6277</v>
      </c>
      <c r="C6345" s="2" t="s">
        <v>4931</v>
      </c>
      <c r="D6345" s="2" t="s">
        <v>6348</v>
      </c>
      <c r="E6345" s="4">
        <v>100</v>
      </c>
      <c r="F6345" s="4">
        <v>1700</v>
      </c>
      <c r="G6345" s="4">
        <v>170</v>
      </c>
      <c r="H6345" s="4">
        <v>1870</v>
      </c>
    </row>
    <row r="6346" spans="1:8" ht="15.75">
      <c r="A6346" s="3" t="s">
        <v>2950</v>
      </c>
      <c r="B6346" s="2" t="s">
        <v>4934</v>
      </c>
      <c r="C6346" s="2" t="s">
        <v>4931</v>
      </c>
      <c r="D6346" s="2" t="s">
        <v>4935</v>
      </c>
      <c r="E6346" s="4">
        <v>1500</v>
      </c>
      <c r="F6346" s="4">
        <v>24500</v>
      </c>
      <c r="G6346" s="4">
        <v>2450</v>
      </c>
      <c r="H6346" s="4">
        <v>26950</v>
      </c>
    </row>
    <row r="6347" spans="1:8" ht="15.75">
      <c r="A6347" s="3" t="s">
        <v>2950</v>
      </c>
      <c r="B6347" s="2" t="s">
        <v>6233</v>
      </c>
      <c r="C6347" s="2" t="s">
        <v>1478</v>
      </c>
      <c r="D6347" s="2" t="s">
        <v>1480</v>
      </c>
      <c r="E6347" s="4">
        <v>100</v>
      </c>
      <c r="F6347" s="4">
        <v>17545</v>
      </c>
      <c r="G6347" s="4">
        <v>1755</v>
      </c>
      <c r="H6347" s="4">
        <v>19300</v>
      </c>
    </row>
    <row r="6348" spans="1:8" ht="15.75">
      <c r="A6348" s="3" t="s">
        <v>2950</v>
      </c>
      <c r="B6348" s="2" t="s">
        <v>6322</v>
      </c>
      <c r="C6348" s="2" t="s">
        <v>1628</v>
      </c>
      <c r="D6348" s="2" t="s">
        <v>1630</v>
      </c>
      <c r="E6348" s="4">
        <v>1</v>
      </c>
      <c r="F6348" s="4">
        <v>33000</v>
      </c>
      <c r="G6348" s="4">
        <v>3300</v>
      </c>
      <c r="H6348" s="4">
        <v>36300</v>
      </c>
    </row>
    <row r="6349" spans="1:8" ht="15.75">
      <c r="A6349" s="3" t="s">
        <v>2950</v>
      </c>
      <c r="B6349" s="2" t="s">
        <v>6321</v>
      </c>
      <c r="C6349" s="2" t="s">
        <v>1628</v>
      </c>
      <c r="D6349" s="2" t="s">
        <v>1632</v>
      </c>
      <c r="E6349" s="4">
        <v>1</v>
      </c>
      <c r="F6349" s="4">
        <v>33000</v>
      </c>
      <c r="G6349" s="4">
        <v>3300</v>
      </c>
      <c r="H6349" s="4">
        <v>36300</v>
      </c>
    </row>
    <row r="6350" spans="1:8" ht="15.75">
      <c r="A6350" s="3" t="s">
        <v>2950</v>
      </c>
      <c r="B6350" s="2" t="s">
        <v>6323</v>
      </c>
      <c r="C6350" s="2" t="s">
        <v>1628</v>
      </c>
      <c r="D6350" s="2" t="s">
        <v>1634</v>
      </c>
      <c r="E6350" s="4">
        <v>1</v>
      </c>
      <c r="F6350" s="4">
        <v>33000</v>
      </c>
      <c r="G6350" s="4">
        <v>3300</v>
      </c>
      <c r="H6350" s="4">
        <v>36300</v>
      </c>
    </row>
    <row r="6351" spans="1:8" ht="15.75">
      <c r="A6351" s="3" t="s">
        <v>2950</v>
      </c>
      <c r="B6351" s="2" t="s">
        <v>6234</v>
      </c>
      <c r="C6351" s="2" t="s">
        <v>1628</v>
      </c>
      <c r="D6351" s="2" t="s">
        <v>1636</v>
      </c>
      <c r="E6351" s="4">
        <v>1</v>
      </c>
      <c r="F6351" s="4">
        <v>33000</v>
      </c>
      <c r="G6351" s="4">
        <v>3300</v>
      </c>
      <c r="H6351" s="4">
        <v>36300</v>
      </c>
    </row>
    <row r="6352" spans="1:8" ht="15.75">
      <c r="A6352" s="3" t="s">
        <v>2950</v>
      </c>
      <c r="B6352" s="2" t="s">
        <v>6235</v>
      </c>
      <c r="C6352" s="2" t="s">
        <v>1628</v>
      </c>
      <c r="D6352" s="2" t="s">
        <v>1638</v>
      </c>
      <c r="E6352" s="4">
        <v>1</v>
      </c>
      <c r="F6352" s="4">
        <v>32091</v>
      </c>
      <c r="G6352" s="4">
        <v>3209</v>
      </c>
      <c r="H6352" s="4">
        <v>35300</v>
      </c>
    </row>
    <row r="6353" spans="1:8" ht="15.75">
      <c r="A6353" s="3" t="s">
        <v>2950</v>
      </c>
      <c r="B6353" s="2" t="s">
        <v>6279</v>
      </c>
      <c r="C6353" s="2" t="s">
        <v>1628</v>
      </c>
      <c r="D6353" s="2" t="s">
        <v>1640</v>
      </c>
      <c r="E6353" s="4">
        <v>1</v>
      </c>
      <c r="F6353" s="4">
        <v>33000</v>
      </c>
      <c r="G6353" s="4">
        <v>3300</v>
      </c>
      <c r="H6353" s="4">
        <v>36300</v>
      </c>
    </row>
    <row r="6354" spans="1:8" ht="15.75">
      <c r="A6354" s="3" t="s">
        <v>2950</v>
      </c>
      <c r="B6354" s="2" t="s">
        <v>6306</v>
      </c>
      <c r="C6354" s="2" t="s">
        <v>1641</v>
      </c>
      <c r="D6354" s="2" t="s">
        <v>1643</v>
      </c>
      <c r="E6354" s="4">
        <v>4</v>
      </c>
      <c r="F6354" s="4">
        <v>6400</v>
      </c>
      <c r="G6354" s="4">
        <v>640</v>
      </c>
      <c r="H6354" s="4">
        <v>7040</v>
      </c>
    </row>
    <row r="6355" spans="1:8" ht="15.75">
      <c r="A6355" s="3" t="s">
        <v>2950</v>
      </c>
      <c r="B6355" s="2" t="s">
        <v>6236</v>
      </c>
      <c r="C6355" s="2" t="s">
        <v>1628</v>
      </c>
      <c r="D6355" s="2" t="s">
        <v>1692</v>
      </c>
      <c r="E6355" s="4">
        <v>3</v>
      </c>
      <c r="F6355" s="4">
        <v>99000</v>
      </c>
      <c r="G6355" s="4">
        <v>9900</v>
      </c>
      <c r="H6355" s="4">
        <v>108900</v>
      </c>
    </row>
    <row r="6356" spans="1:8" ht="15.75">
      <c r="A6356" s="3" t="s">
        <v>2950</v>
      </c>
      <c r="B6356" s="2" t="s">
        <v>6380</v>
      </c>
      <c r="C6356" s="2" t="s">
        <v>1628</v>
      </c>
      <c r="D6356" s="2" t="s">
        <v>1709</v>
      </c>
      <c r="E6356" s="4">
        <v>1</v>
      </c>
      <c r="F6356" s="4">
        <v>33000</v>
      </c>
      <c r="G6356" s="4">
        <v>3300</v>
      </c>
      <c r="H6356" s="4">
        <v>36300</v>
      </c>
    </row>
    <row r="6357" spans="1:8" ht="15.75">
      <c r="A6357" s="3" t="s">
        <v>2950</v>
      </c>
      <c r="B6357" s="2" t="s">
        <v>6379</v>
      </c>
      <c r="C6357" s="2" t="s">
        <v>1628</v>
      </c>
      <c r="D6357" s="2" t="s">
        <v>1711</v>
      </c>
      <c r="E6357" s="4">
        <v>1</v>
      </c>
      <c r="F6357" s="4">
        <v>33000</v>
      </c>
      <c r="G6357" s="4">
        <v>3300</v>
      </c>
      <c r="H6357" s="4">
        <v>36300</v>
      </c>
    </row>
    <row r="6358" spans="1:8" ht="15.75">
      <c r="A6358" s="3" t="s">
        <v>2950</v>
      </c>
      <c r="B6358" s="2" t="s">
        <v>6237</v>
      </c>
      <c r="C6358" s="2" t="s">
        <v>1628</v>
      </c>
      <c r="D6358" s="2" t="s">
        <v>1713</v>
      </c>
      <c r="E6358" s="4">
        <v>1</v>
      </c>
      <c r="F6358" s="4">
        <v>33000</v>
      </c>
      <c r="G6358" s="4">
        <v>3300</v>
      </c>
      <c r="H6358" s="4">
        <v>36300</v>
      </c>
    </row>
    <row r="6359" spans="1:8" ht="15.75">
      <c r="A6359" s="3" t="s">
        <v>2950</v>
      </c>
      <c r="B6359" s="2" t="s">
        <v>6377</v>
      </c>
      <c r="C6359" s="2" t="s">
        <v>1628</v>
      </c>
      <c r="D6359" s="2" t="s">
        <v>1715</v>
      </c>
      <c r="E6359" s="4">
        <v>1</v>
      </c>
      <c r="F6359" s="4">
        <v>33000</v>
      </c>
      <c r="G6359" s="4">
        <v>3300</v>
      </c>
      <c r="H6359" s="4">
        <v>36300</v>
      </c>
    </row>
    <row r="6360" spans="1:8" ht="15.75">
      <c r="A6360" s="3" t="s">
        <v>2950</v>
      </c>
      <c r="B6360" s="2" t="s">
        <v>6376</v>
      </c>
      <c r="C6360" s="2" t="s">
        <v>1628</v>
      </c>
      <c r="D6360" s="2" t="s">
        <v>1717</v>
      </c>
      <c r="E6360" s="4">
        <v>1</v>
      </c>
      <c r="F6360" s="4">
        <v>33000</v>
      </c>
      <c r="G6360" s="4">
        <v>3300</v>
      </c>
      <c r="H6360" s="4">
        <v>36300</v>
      </c>
    </row>
    <row r="6361" spans="1:8" ht="15.75">
      <c r="A6361" s="3" t="s">
        <v>2950</v>
      </c>
      <c r="B6361" s="2" t="s">
        <v>6378</v>
      </c>
      <c r="C6361" s="2" t="s">
        <v>1628</v>
      </c>
      <c r="D6361" s="2" t="s">
        <v>1719</v>
      </c>
      <c r="E6361" s="4">
        <v>1</v>
      </c>
      <c r="F6361" s="4">
        <v>33000</v>
      </c>
      <c r="G6361" s="4">
        <v>3300</v>
      </c>
      <c r="H6361" s="4">
        <v>36300</v>
      </c>
    </row>
    <row r="6362" spans="1:8" ht="15.75">
      <c r="A6362" s="3" t="s">
        <v>2950</v>
      </c>
      <c r="B6362" s="2" t="s">
        <v>6239</v>
      </c>
      <c r="C6362" s="2" t="s">
        <v>2005</v>
      </c>
      <c r="D6362" s="2" t="s">
        <v>2007</v>
      </c>
      <c r="E6362" s="4">
        <v>2</v>
      </c>
      <c r="F6362" s="4">
        <v>28000</v>
      </c>
      <c r="G6362" s="4">
        <v>2800</v>
      </c>
      <c r="H6362" s="4">
        <v>30800</v>
      </c>
    </row>
    <row r="6363" spans="1:8" ht="15.75">
      <c r="A6363" s="3" t="s">
        <v>2950</v>
      </c>
      <c r="B6363" s="2" t="s">
        <v>6240</v>
      </c>
      <c r="C6363" s="2" t="s">
        <v>2008</v>
      </c>
      <c r="D6363" s="2" t="s">
        <v>2010</v>
      </c>
      <c r="E6363" s="4">
        <v>4</v>
      </c>
      <c r="F6363" s="4">
        <v>100000</v>
      </c>
      <c r="G6363" s="4">
        <v>10000</v>
      </c>
      <c r="H6363" s="4">
        <v>110000</v>
      </c>
    </row>
    <row r="6364" spans="1:8" ht="15.75">
      <c r="A6364" s="3" t="s">
        <v>2950</v>
      </c>
      <c r="B6364" s="2" t="s">
        <v>6241</v>
      </c>
      <c r="C6364" s="2" t="s">
        <v>2011</v>
      </c>
      <c r="D6364" s="2" t="s">
        <v>2013</v>
      </c>
      <c r="E6364" s="4">
        <v>4</v>
      </c>
      <c r="F6364" s="4">
        <v>164000</v>
      </c>
      <c r="G6364" s="4">
        <v>16400</v>
      </c>
      <c r="H6364" s="4">
        <v>180400</v>
      </c>
    </row>
    <row r="6365" spans="1:8" ht="15.75">
      <c r="A6365" s="3" t="s">
        <v>2950</v>
      </c>
      <c r="B6365" s="2" t="s">
        <v>6247</v>
      </c>
      <c r="C6365" s="2" t="s">
        <v>4000</v>
      </c>
      <c r="D6365" s="2" t="s">
        <v>6248</v>
      </c>
      <c r="E6365" s="4">
        <v>20</v>
      </c>
      <c r="F6365" s="4">
        <v>44000</v>
      </c>
      <c r="G6365" s="4">
        <v>4400</v>
      </c>
      <c r="H6365" s="4">
        <v>48400</v>
      </c>
    </row>
    <row r="6366" spans="1:8" ht="15.75">
      <c r="A6366" s="3" t="s">
        <v>2950</v>
      </c>
      <c r="B6366" s="2" t="s">
        <v>6254</v>
      </c>
      <c r="C6366" s="2" t="s">
        <v>6255</v>
      </c>
      <c r="D6366" s="2"/>
      <c r="E6366" s="4">
        <v>5</v>
      </c>
      <c r="F6366" s="4">
        <v>45000</v>
      </c>
      <c r="G6366" s="4">
        <v>4500</v>
      </c>
      <c r="H6366" s="4">
        <v>49500</v>
      </c>
    </row>
    <row r="6367" spans="1:8" ht="15.75">
      <c r="A6367" s="3" t="s">
        <v>2950</v>
      </c>
      <c r="B6367" s="2" t="s">
        <v>6256</v>
      </c>
      <c r="C6367" s="2" t="s">
        <v>6257</v>
      </c>
      <c r="D6367" s="2"/>
      <c r="E6367" s="4">
        <v>16</v>
      </c>
      <c r="F6367" s="4">
        <v>160000</v>
      </c>
      <c r="G6367" s="4">
        <v>16000</v>
      </c>
      <c r="H6367" s="4">
        <v>176000</v>
      </c>
    </row>
    <row r="6368" spans="1:8" ht="15.75">
      <c r="A6368" s="3" t="s">
        <v>2950</v>
      </c>
      <c r="B6368" s="2" t="s">
        <v>6286</v>
      </c>
      <c r="C6368" s="2" t="s">
        <v>6194</v>
      </c>
      <c r="D6368" s="2" t="s">
        <v>6195</v>
      </c>
      <c r="E6368" s="4">
        <v>20</v>
      </c>
      <c r="F6368" s="4">
        <v>176000</v>
      </c>
      <c r="G6368" s="4">
        <v>17600</v>
      </c>
      <c r="H6368" s="4">
        <v>193600</v>
      </c>
    </row>
    <row r="6369" spans="1:8" ht="15.75">
      <c r="A6369" s="3" t="s">
        <v>2950</v>
      </c>
      <c r="B6369" s="2" t="s">
        <v>6265</v>
      </c>
      <c r="C6369" s="2" t="s">
        <v>6197</v>
      </c>
      <c r="D6369" s="2" t="s">
        <v>6198</v>
      </c>
      <c r="E6369" s="4">
        <v>1</v>
      </c>
      <c r="F6369" s="4">
        <v>39200</v>
      </c>
      <c r="G6369" s="4">
        <v>3920</v>
      </c>
      <c r="H6369" s="4">
        <v>43120</v>
      </c>
    </row>
    <row r="6370" spans="1:8" ht="15.75">
      <c r="A6370" s="3" t="s">
        <v>2943</v>
      </c>
      <c r="B6370" s="2" t="s">
        <v>7</v>
      </c>
      <c r="C6370" s="2" t="s">
        <v>5</v>
      </c>
      <c r="D6370" s="2" t="s">
        <v>8</v>
      </c>
      <c r="E6370" s="4">
        <v>6000</v>
      </c>
      <c r="F6370" s="4">
        <v>2118000</v>
      </c>
      <c r="G6370" s="4">
        <v>211800</v>
      </c>
      <c r="H6370" s="4">
        <v>2329800</v>
      </c>
    </row>
    <row r="6371" spans="1:8" ht="15.75">
      <c r="A6371" s="3" t="s">
        <v>2943</v>
      </c>
      <c r="B6371" s="2" t="s">
        <v>22</v>
      </c>
      <c r="C6371" s="2" t="s">
        <v>20</v>
      </c>
      <c r="D6371" s="2" t="s">
        <v>23</v>
      </c>
      <c r="E6371" s="4">
        <v>1500</v>
      </c>
      <c r="F6371" s="4">
        <v>225000</v>
      </c>
      <c r="G6371" s="4">
        <v>22500</v>
      </c>
      <c r="H6371" s="4">
        <v>247500</v>
      </c>
    </row>
    <row r="6372" spans="1:8" ht="15.75">
      <c r="A6372" s="3" t="s">
        <v>2943</v>
      </c>
      <c r="B6372" s="2" t="s">
        <v>24</v>
      </c>
      <c r="C6372" s="2" t="s">
        <v>20</v>
      </c>
      <c r="D6372" s="2" t="s">
        <v>25</v>
      </c>
      <c r="E6372" s="4">
        <v>23034</v>
      </c>
      <c r="F6372" s="4">
        <v>6537073</v>
      </c>
      <c r="G6372" s="4">
        <v>653707</v>
      </c>
      <c r="H6372" s="4">
        <v>7190780</v>
      </c>
    </row>
    <row r="6373" spans="1:8" ht="15.75">
      <c r="A6373" s="3" t="s">
        <v>2943</v>
      </c>
      <c r="B6373" s="2" t="s">
        <v>27</v>
      </c>
      <c r="C6373" s="2" t="s">
        <v>26</v>
      </c>
      <c r="D6373" s="2" t="s">
        <v>28</v>
      </c>
      <c r="E6373" s="4">
        <v>100</v>
      </c>
      <c r="F6373" s="4">
        <v>15000</v>
      </c>
      <c r="G6373" s="4">
        <v>1500</v>
      </c>
      <c r="H6373" s="4">
        <v>16500</v>
      </c>
    </row>
    <row r="6374" spans="1:8" ht="15.75">
      <c r="A6374" s="3" t="s">
        <v>2943</v>
      </c>
      <c r="B6374" s="2" t="s">
        <v>30</v>
      </c>
      <c r="C6374" s="2" t="s">
        <v>29</v>
      </c>
      <c r="D6374" s="2"/>
      <c r="E6374" s="4">
        <v>444</v>
      </c>
      <c r="F6374" s="4">
        <v>327600</v>
      </c>
      <c r="G6374" s="4">
        <v>32760</v>
      </c>
      <c r="H6374" s="4">
        <v>360360</v>
      </c>
    </row>
    <row r="6375" spans="1:8" ht="15.75">
      <c r="A6375" s="3" t="s">
        <v>2943</v>
      </c>
      <c r="B6375" s="2" t="s">
        <v>32</v>
      </c>
      <c r="C6375" s="2" t="s">
        <v>31</v>
      </c>
      <c r="D6375" s="2"/>
      <c r="E6375" s="4">
        <v>940</v>
      </c>
      <c r="F6375" s="4">
        <v>998350</v>
      </c>
      <c r="G6375" s="4">
        <v>99835</v>
      </c>
      <c r="H6375" s="4">
        <v>1098185</v>
      </c>
    </row>
    <row r="6376" spans="1:8" ht="15.75">
      <c r="A6376" s="3" t="s">
        <v>2943</v>
      </c>
      <c r="B6376" s="2" t="s">
        <v>39</v>
      </c>
      <c r="C6376" s="2" t="s">
        <v>38</v>
      </c>
      <c r="D6376" s="2"/>
      <c r="E6376" s="4">
        <v>721</v>
      </c>
      <c r="F6376" s="4">
        <v>280705</v>
      </c>
      <c r="G6376" s="4">
        <v>28071</v>
      </c>
      <c r="H6376" s="4">
        <v>308776</v>
      </c>
    </row>
    <row r="6377" spans="1:8" ht="15.75">
      <c r="A6377" s="3" t="s">
        <v>2943</v>
      </c>
      <c r="B6377" s="2" t="s">
        <v>55</v>
      </c>
      <c r="C6377" s="2" t="s">
        <v>50</v>
      </c>
      <c r="D6377" s="2" t="s">
        <v>56</v>
      </c>
      <c r="E6377" s="4">
        <v>50</v>
      </c>
      <c r="F6377" s="4">
        <v>205000</v>
      </c>
      <c r="G6377" s="4">
        <v>20500</v>
      </c>
      <c r="H6377" s="4">
        <v>225500</v>
      </c>
    </row>
    <row r="6378" spans="1:8" ht="15.75">
      <c r="A6378" s="3" t="s">
        <v>2943</v>
      </c>
      <c r="B6378" s="2" t="s">
        <v>57</v>
      </c>
      <c r="C6378" s="2" t="s">
        <v>50</v>
      </c>
      <c r="D6378" s="2" t="s">
        <v>58</v>
      </c>
      <c r="E6378" s="4">
        <v>10</v>
      </c>
      <c r="F6378" s="4">
        <v>44000</v>
      </c>
      <c r="G6378" s="4">
        <v>4400</v>
      </c>
      <c r="H6378" s="4">
        <v>48400</v>
      </c>
    </row>
    <row r="6379" spans="1:8" ht="15.75">
      <c r="A6379" s="3" t="s">
        <v>2943</v>
      </c>
      <c r="B6379" s="2" t="s">
        <v>2964</v>
      </c>
      <c r="C6379" s="2" t="s">
        <v>96</v>
      </c>
      <c r="D6379" s="2" t="s">
        <v>73</v>
      </c>
      <c r="E6379" s="4">
        <v>10</v>
      </c>
      <c r="F6379" s="4">
        <v>65000</v>
      </c>
      <c r="G6379" s="4">
        <v>6500</v>
      </c>
      <c r="H6379" s="4">
        <v>71500</v>
      </c>
    </row>
    <row r="6380" spans="1:8" ht="15.75">
      <c r="A6380" s="3" t="s">
        <v>2943</v>
      </c>
      <c r="B6380" s="2" t="s">
        <v>2965</v>
      </c>
      <c r="C6380" s="2" t="s">
        <v>96</v>
      </c>
      <c r="D6380" s="2" t="s">
        <v>184</v>
      </c>
      <c r="E6380" s="4">
        <v>10</v>
      </c>
      <c r="F6380" s="4">
        <v>68000</v>
      </c>
      <c r="G6380" s="4">
        <v>6800</v>
      </c>
      <c r="H6380" s="4">
        <v>74800</v>
      </c>
    </row>
    <row r="6381" spans="1:8" ht="15.75">
      <c r="A6381" s="3" t="s">
        <v>2943</v>
      </c>
      <c r="B6381" s="2" t="s">
        <v>115</v>
      </c>
      <c r="C6381" s="2" t="s">
        <v>114</v>
      </c>
      <c r="D6381" s="2" t="s">
        <v>113</v>
      </c>
      <c r="E6381" s="4">
        <v>2000</v>
      </c>
      <c r="F6381" s="4">
        <v>376000</v>
      </c>
      <c r="G6381" s="4">
        <v>37600</v>
      </c>
      <c r="H6381" s="4">
        <v>413600</v>
      </c>
    </row>
    <row r="6382" spans="1:8" ht="15.75">
      <c r="A6382" s="3" t="s">
        <v>2943</v>
      </c>
      <c r="B6382" s="2" t="s">
        <v>117</v>
      </c>
      <c r="C6382" s="2" t="s">
        <v>118</v>
      </c>
      <c r="D6382" s="2" t="s">
        <v>113</v>
      </c>
      <c r="E6382" s="4">
        <v>8000</v>
      </c>
      <c r="F6382" s="4">
        <v>1824000</v>
      </c>
      <c r="G6382" s="4">
        <v>182400</v>
      </c>
      <c r="H6382" s="4">
        <v>2006400</v>
      </c>
    </row>
    <row r="6383" spans="1:8" ht="15.75">
      <c r="A6383" s="3" t="s">
        <v>2943</v>
      </c>
      <c r="B6383" s="2" t="s">
        <v>2969</v>
      </c>
      <c r="C6383" s="2" t="s">
        <v>163</v>
      </c>
      <c r="D6383" s="2" t="s">
        <v>156</v>
      </c>
      <c r="E6383" s="4">
        <v>3</v>
      </c>
      <c r="F6383" s="4">
        <v>231000</v>
      </c>
      <c r="G6383" s="4">
        <v>23100</v>
      </c>
      <c r="H6383" s="4">
        <v>254100</v>
      </c>
    </row>
    <row r="6384" spans="1:8" ht="15.75">
      <c r="A6384" s="3" t="s">
        <v>2943</v>
      </c>
      <c r="B6384" s="2" t="s">
        <v>155</v>
      </c>
      <c r="C6384" s="2" t="s">
        <v>154</v>
      </c>
      <c r="D6384" s="2" t="s">
        <v>156</v>
      </c>
      <c r="E6384" s="4">
        <v>1</v>
      </c>
      <c r="F6384" s="4">
        <v>25000</v>
      </c>
      <c r="G6384" s="4">
        <v>2500</v>
      </c>
      <c r="H6384" s="4">
        <v>27500</v>
      </c>
    </row>
    <row r="6385" spans="1:8" ht="15.75">
      <c r="A6385" s="3" t="s">
        <v>2943</v>
      </c>
      <c r="B6385" s="2" t="s">
        <v>165</v>
      </c>
      <c r="C6385" s="2" t="s">
        <v>96</v>
      </c>
      <c r="D6385" s="2" t="s">
        <v>52</v>
      </c>
      <c r="E6385" s="4">
        <v>10</v>
      </c>
      <c r="F6385" s="4">
        <v>95000</v>
      </c>
      <c r="G6385" s="4">
        <v>9500</v>
      </c>
      <c r="H6385" s="4">
        <v>104500</v>
      </c>
    </row>
    <row r="6386" spans="1:8" ht="15.75">
      <c r="A6386" s="3" t="s">
        <v>2943</v>
      </c>
      <c r="B6386" s="2" t="s">
        <v>193</v>
      </c>
      <c r="C6386" s="2" t="s">
        <v>96</v>
      </c>
      <c r="D6386" s="2" t="s">
        <v>54</v>
      </c>
      <c r="E6386" s="4">
        <v>20</v>
      </c>
      <c r="F6386" s="4">
        <v>258000</v>
      </c>
      <c r="G6386" s="4">
        <v>25800</v>
      </c>
      <c r="H6386" s="4">
        <v>283800</v>
      </c>
    </row>
    <row r="6387" spans="1:8" ht="15.75">
      <c r="A6387" s="3" t="s">
        <v>2943</v>
      </c>
      <c r="B6387" s="2" t="s">
        <v>2982</v>
      </c>
      <c r="C6387" s="2" t="s">
        <v>198</v>
      </c>
      <c r="D6387" s="2" t="s">
        <v>206</v>
      </c>
      <c r="E6387" s="4">
        <v>1</v>
      </c>
      <c r="F6387" s="4">
        <v>43700</v>
      </c>
      <c r="G6387" s="4">
        <v>4370</v>
      </c>
      <c r="H6387" s="4">
        <v>48070</v>
      </c>
    </row>
    <row r="6388" spans="1:8" ht="15.75">
      <c r="A6388" s="3" t="s">
        <v>2943</v>
      </c>
      <c r="B6388" s="2" t="s">
        <v>242</v>
      </c>
      <c r="C6388" s="2" t="s">
        <v>236</v>
      </c>
      <c r="D6388" s="2" t="s">
        <v>243</v>
      </c>
      <c r="E6388" s="4">
        <v>5</v>
      </c>
      <c r="F6388" s="4">
        <v>59320</v>
      </c>
      <c r="G6388" s="4">
        <v>5932</v>
      </c>
      <c r="H6388" s="4">
        <v>65252</v>
      </c>
    </row>
    <row r="6389" spans="1:8" ht="15.75">
      <c r="A6389" s="3" t="s">
        <v>2943</v>
      </c>
      <c r="B6389" s="2" t="s">
        <v>263</v>
      </c>
      <c r="C6389" s="2" t="s">
        <v>262</v>
      </c>
      <c r="D6389" s="2"/>
      <c r="E6389" s="4">
        <v>2</v>
      </c>
      <c r="F6389" s="4">
        <v>8000</v>
      </c>
      <c r="G6389" s="4">
        <v>800</v>
      </c>
      <c r="H6389" s="4">
        <v>8800</v>
      </c>
    </row>
    <row r="6390" spans="1:8" ht="15.75">
      <c r="A6390" s="3" t="s">
        <v>2943</v>
      </c>
      <c r="B6390" s="2" t="s">
        <v>291</v>
      </c>
      <c r="C6390" s="2" t="s">
        <v>264</v>
      </c>
      <c r="D6390" s="2" t="s">
        <v>58</v>
      </c>
      <c r="E6390" s="4">
        <v>70</v>
      </c>
      <c r="F6390" s="4">
        <v>212940</v>
      </c>
      <c r="G6390" s="4">
        <v>21294</v>
      </c>
      <c r="H6390" s="4">
        <v>234234</v>
      </c>
    </row>
    <row r="6391" spans="1:8" ht="15.75">
      <c r="A6391" s="3" t="s">
        <v>2943</v>
      </c>
      <c r="B6391" s="2" t="s">
        <v>3013</v>
      </c>
      <c r="C6391" s="2" t="s">
        <v>307</v>
      </c>
      <c r="D6391" s="2" t="s">
        <v>73</v>
      </c>
      <c r="E6391" s="4">
        <v>10</v>
      </c>
      <c r="F6391" s="4">
        <v>40000</v>
      </c>
      <c r="G6391" s="4">
        <v>4000</v>
      </c>
      <c r="H6391" s="4">
        <v>44000</v>
      </c>
    </row>
    <row r="6392" spans="1:8" ht="15.75">
      <c r="A6392" s="3" t="s">
        <v>2943</v>
      </c>
      <c r="B6392" s="2" t="s">
        <v>3017</v>
      </c>
      <c r="C6392" s="2" t="s">
        <v>314</v>
      </c>
      <c r="D6392" s="2" t="s">
        <v>104</v>
      </c>
      <c r="E6392" s="4">
        <v>2</v>
      </c>
      <c r="F6392" s="4">
        <v>12400</v>
      </c>
      <c r="G6392" s="4">
        <v>1240</v>
      </c>
      <c r="H6392" s="4">
        <v>13640</v>
      </c>
    </row>
    <row r="6393" spans="1:8" ht="15.75">
      <c r="A6393" s="3" t="s">
        <v>2943</v>
      </c>
      <c r="B6393" s="2" t="s">
        <v>316</v>
      </c>
      <c r="C6393" s="2" t="s">
        <v>314</v>
      </c>
      <c r="D6393" s="2" t="s">
        <v>56</v>
      </c>
      <c r="E6393" s="4">
        <v>2</v>
      </c>
      <c r="F6393" s="4">
        <v>8200</v>
      </c>
      <c r="G6393" s="4">
        <v>820</v>
      </c>
      <c r="H6393" s="4">
        <v>9020</v>
      </c>
    </row>
    <row r="6394" spans="1:8" ht="15.75">
      <c r="A6394" s="3" t="s">
        <v>2943</v>
      </c>
      <c r="B6394" s="2" t="s">
        <v>3018</v>
      </c>
      <c r="C6394" s="2" t="s">
        <v>314</v>
      </c>
      <c r="D6394" s="2" t="s">
        <v>58</v>
      </c>
      <c r="E6394" s="4">
        <v>4</v>
      </c>
      <c r="F6394" s="4">
        <v>17200</v>
      </c>
      <c r="G6394" s="4">
        <v>1720</v>
      </c>
      <c r="H6394" s="4">
        <v>18920</v>
      </c>
    </row>
    <row r="6395" spans="1:8" ht="15.75">
      <c r="A6395" s="3" t="s">
        <v>2943</v>
      </c>
      <c r="B6395" s="2" t="s">
        <v>452</v>
      </c>
      <c r="C6395" s="2" t="s">
        <v>451</v>
      </c>
      <c r="D6395" s="2"/>
      <c r="E6395" s="4">
        <v>18</v>
      </c>
      <c r="F6395" s="4">
        <v>155600</v>
      </c>
      <c r="G6395" s="4">
        <v>15560</v>
      </c>
      <c r="H6395" s="4">
        <v>171160</v>
      </c>
    </row>
    <row r="6396" spans="1:8" ht="15.75">
      <c r="A6396" s="3" t="s">
        <v>2943</v>
      </c>
      <c r="B6396" s="2" t="s">
        <v>456</v>
      </c>
      <c r="C6396" s="2" t="s">
        <v>455</v>
      </c>
      <c r="D6396" s="2"/>
      <c r="E6396" s="4">
        <v>10</v>
      </c>
      <c r="F6396" s="4">
        <v>126000</v>
      </c>
      <c r="G6396" s="4">
        <v>12600</v>
      </c>
      <c r="H6396" s="4">
        <v>138600</v>
      </c>
    </row>
    <row r="6397" spans="1:8" ht="15.75">
      <c r="A6397" s="3" t="s">
        <v>2943</v>
      </c>
      <c r="B6397" s="2" t="s">
        <v>460</v>
      </c>
      <c r="C6397" s="2" t="s">
        <v>459</v>
      </c>
      <c r="D6397" s="2"/>
      <c r="E6397" s="4">
        <v>10</v>
      </c>
      <c r="F6397" s="4">
        <v>171000</v>
      </c>
      <c r="G6397" s="4">
        <v>17100</v>
      </c>
      <c r="H6397" s="4">
        <v>188100</v>
      </c>
    </row>
    <row r="6398" spans="1:8" ht="15.75">
      <c r="A6398" s="3" t="s">
        <v>2943</v>
      </c>
      <c r="B6398" s="2" t="s">
        <v>464</v>
      </c>
      <c r="C6398" s="2" t="s">
        <v>463</v>
      </c>
      <c r="D6398" s="2"/>
      <c r="E6398" s="4">
        <v>10</v>
      </c>
      <c r="F6398" s="4">
        <v>49000</v>
      </c>
      <c r="G6398" s="4">
        <v>4900</v>
      </c>
      <c r="H6398" s="4">
        <v>53900</v>
      </c>
    </row>
    <row r="6399" spans="1:8" ht="15.75">
      <c r="A6399" s="3" t="s">
        <v>2943</v>
      </c>
      <c r="B6399" s="2" t="s">
        <v>468</v>
      </c>
      <c r="C6399" s="2" t="s">
        <v>467</v>
      </c>
      <c r="D6399" s="2"/>
      <c r="E6399" s="4">
        <v>146</v>
      </c>
      <c r="F6399" s="4">
        <v>860300</v>
      </c>
      <c r="G6399" s="4">
        <v>86030</v>
      </c>
      <c r="H6399" s="4">
        <v>946330</v>
      </c>
    </row>
    <row r="6400" spans="1:8" ht="15.75">
      <c r="A6400" s="3" t="s">
        <v>2943</v>
      </c>
      <c r="B6400" s="2" t="s">
        <v>470</v>
      </c>
      <c r="C6400" s="2" t="s">
        <v>469</v>
      </c>
      <c r="D6400" s="2" t="s">
        <v>471</v>
      </c>
      <c r="E6400" s="4">
        <v>2</v>
      </c>
      <c r="F6400" s="4">
        <v>13800</v>
      </c>
      <c r="G6400" s="4">
        <v>1380</v>
      </c>
      <c r="H6400" s="4">
        <v>15180</v>
      </c>
    </row>
    <row r="6401" spans="1:8" ht="15.75">
      <c r="A6401" s="3" t="s">
        <v>2943</v>
      </c>
      <c r="B6401" s="2" t="s">
        <v>515</v>
      </c>
      <c r="C6401" s="2" t="s">
        <v>514</v>
      </c>
      <c r="D6401" s="2" t="s">
        <v>516</v>
      </c>
      <c r="E6401" s="4">
        <v>30</v>
      </c>
      <c r="F6401" s="4">
        <v>147060</v>
      </c>
      <c r="G6401" s="4">
        <v>14706</v>
      </c>
      <c r="H6401" s="4">
        <v>161766</v>
      </c>
    </row>
    <row r="6402" spans="1:8" ht="15.75">
      <c r="A6402" s="3" t="s">
        <v>2943</v>
      </c>
      <c r="B6402" s="2" t="s">
        <v>525</v>
      </c>
      <c r="C6402" s="2" t="s">
        <v>524</v>
      </c>
      <c r="D6402" s="2" t="s">
        <v>526</v>
      </c>
      <c r="E6402" s="4">
        <v>100</v>
      </c>
      <c r="F6402" s="4">
        <v>627150</v>
      </c>
      <c r="G6402" s="4">
        <v>62715</v>
      </c>
      <c r="H6402" s="4">
        <v>689865</v>
      </c>
    </row>
    <row r="6403" spans="1:8" ht="15.75">
      <c r="A6403" s="3" t="s">
        <v>2943</v>
      </c>
      <c r="B6403" s="2" t="s">
        <v>528</v>
      </c>
      <c r="C6403" s="2" t="s">
        <v>527</v>
      </c>
      <c r="D6403" s="2" t="s">
        <v>529</v>
      </c>
      <c r="E6403" s="4">
        <v>1</v>
      </c>
      <c r="F6403" s="4">
        <v>3501</v>
      </c>
      <c r="G6403" s="4">
        <v>349</v>
      </c>
      <c r="H6403" s="4">
        <v>3850</v>
      </c>
    </row>
    <row r="6404" spans="1:8" ht="15.75">
      <c r="A6404" s="3" t="s">
        <v>2943</v>
      </c>
      <c r="B6404" s="2" t="s">
        <v>531</v>
      </c>
      <c r="C6404" s="2" t="s">
        <v>530</v>
      </c>
      <c r="D6404" s="2" t="s">
        <v>532</v>
      </c>
      <c r="E6404" s="4">
        <v>40</v>
      </c>
      <c r="F6404" s="4">
        <v>160000</v>
      </c>
      <c r="G6404" s="4">
        <v>16000</v>
      </c>
      <c r="H6404" s="4">
        <v>176000</v>
      </c>
    </row>
    <row r="6405" spans="1:8" ht="15.75">
      <c r="A6405" s="3" t="s">
        <v>2943</v>
      </c>
      <c r="B6405" s="2" t="s">
        <v>534</v>
      </c>
      <c r="C6405" s="2" t="s">
        <v>533</v>
      </c>
      <c r="D6405" s="2" t="s">
        <v>535</v>
      </c>
      <c r="E6405" s="4">
        <v>20</v>
      </c>
      <c r="F6405" s="4">
        <v>33000</v>
      </c>
      <c r="G6405" s="4">
        <v>3300</v>
      </c>
      <c r="H6405" s="4">
        <v>36300</v>
      </c>
    </row>
    <row r="6406" spans="1:8" ht="15.75">
      <c r="A6406" s="3" t="s">
        <v>2943</v>
      </c>
      <c r="B6406" s="2" t="s">
        <v>536</v>
      </c>
      <c r="C6406" s="2" t="s">
        <v>355</v>
      </c>
      <c r="D6406" s="2" t="s">
        <v>537</v>
      </c>
      <c r="E6406" s="4">
        <v>62</v>
      </c>
      <c r="F6406" s="4">
        <v>410050</v>
      </c>
      <c r="G6406" s="4">
        <v>41005</v>
      </c>
      <c r="H6406" s="4">
        <v>451055</v>
      </c>
    </row>
    <row r="6407" spans="1:8" ht="15.75">
      <c r="A6407" s="3" t="s">
        <v>2943</v>
      </c>
      <c r="B6407" s="2" t="s">
        <v>546</v>
      </c>
      <c r="C6407" s="2" t="s">
        <v>545</v>
      </c>
      <c r="D6407" s="2" t="s">
        <v>547</v>
      </c>
      <c r="E6407" s="4">
        <v>19</v>
      </c>
      <c r="F6407" s="4">
        <v>147240</v>
      </c>
      <c r="G6407" s="4">
        <v>14724</v>
      </c>
      <c r="H6407" s="4">
        <v>161964</v>
      </c>
    </row>
    <row r="6408" spans="1:8" ht="15.75">
      <c r="A6408" s="3" t="s">
        <v>2943</v>
      </c>
      <c r="B6408" s="2" t="s">
        <v>549</v>
      </c>
      <c r="C6408" s="2" t="s">
        <v>548</v>
      </c>
      <c r="D6408" s="2" t="s">
        <v>550</v>
      </c>
      <c r="E6408" s="4">
        <v>156</v>
      </c>
      <c r="F6408" s="4">
        <v>355368</v>
      </c>
      <c r="G6408" s="4">
        <v>35537</v>
      </c>
      <c r="H6408" s="4">
        <v>390905</v>
      </c>
    </row>
    <row r="6409" spans="1:8" ht="15.75">
      <c r="A6409" s="3" t="s">
        <v>2943</v>
      </c>
      <c r="B6409" s="2" t="s">
        <v>561</v>
      </c>
      <c r="C6409" s="2" t="s">
        <v>560</v>
      </c>
      <c r="D6409" s="2" t="s">
        <v>562</v>
      </c>
      <c r="E6409" s="4">
        <v>130</v>
      </c>
      <c r="F6409" s="4">
        <v>338880</v>
      </c>
      <c r="G6409" s="4">
        <v>33888</v>
      </c>
      <c r="H6409" s="4">
        <v>372768</v>
      </c>
    </row>
    <row r="6410" spans="1:8" ht="15.75">
      <c r="A6410" s="3" t="s">
        <v>2943</v>
      </c>
      <c r="B6410" s="2" t="s">
        <v>576</v>
      </c>
      <c r="C6410" s="2" t="s">
        <v>575</v>
      </c>
      <c r="D6410" s="2" t="s">
        <v>577</v>
      </c>
      <c r="E6410" s="4">
        <v>5</v>
      </c>
      <c r="F6410" s="4">
        <v>22040</v>
      </c>
      <c r="G6410" s="4">
        <v>2204</v>
      </c>
      <c r="H6410" s="4">
        <v>24244</v>
      </c>
    </row>
    <row r="6411" spans="1:8" ht="15.75">
      <c r="A6411" s="3" t="s">
        <v>2943</v>
      </c>
      <c r="B6411" s="2" t="s">
        <v>582</v>
      </c>
      <c r="C6411" s="2" t="s">
        <v>581</v>
      </c>
      <c r="D6411" s="2"/>
      <c r="E6411" s="4">
        <v>12</v>
      </c>
      <c r="F6411" s="4">
        <v>57600</v>
      </c>
      <c r="G6411" s="4">
        <v>5760</v>
      </c>
      <c r="H6411" s="4">
        <v>63360</v>
      </c>
    </row>
    <row r="6412" spans="1:8" ht="15.75">
      <c r="A6412" s="3" t="s">
        <v>2943</v>
      </c>
      <c r="B6412" s="2" t="s">
        <v>584</v>
      </c>
      <c r="C6412" s="2" t="s">
        <v>583</v>
      </c>
      <c r="D6412" s="2"/>
      <c r="E6412" s="4">
        <v>1</v>
      </c>
      <c r="F6412" s="4">
        <v>4030</v>
      </c>
      <c r="G6412" s="4">
        <v>403</v>
      </c>
      <c r="H6412" s="4">
        <v>4433</v>
      </c>
    </row>
    <row r="6413" spans="1:8" ht="15.75">
      <c r="A6413" s="3" t="s">
        <v>2943</v>
      </c>
      <c r="B6413" s="2" t="s">
        <v>602</v>
      </c>
      <c r="C6413" s="2" t="s">
        <v>601</v>
      </c>
      <c r="D6413" s="2" t="s">
        <v>603</v>
      </c>
      <c r="E6413" s="4">
        <v>4</v>
      </c>
      <c r="F6413" s="4">
        <v>18800</v>
      </c>
      <c r="G6413" s="4">
        <v>1880</v>
      </c>
      <c r="H6413" s="4">
        <v>20680</v>
      </c>
    </row>
    <row r="6414" spans="1:8" ht="15.75">
      <c r="A6414" s="3" t="s">
        <v>2943</v>
      </c>
      <c r="B6414" s="2" t="s">
        <v>605</v>
      </c>
      <c r="C6414" s="2" t="s">
        <v>604</v>
      </c>
      <c r="D6414" s="2" t="s">
        <v>606</v>
      </c>
      <c r="E6414" s="4">
        <v>2</v>
      </c>
      <c r="F6414" s="4">
        <v>5868</v>
      </c>
      <c r="G6414" s="4">
        <v>586</v>
      </c>
      <c r="H6414" s="4">
        <v>6454</v>
      </c>
    </row>
    <row r="6415" spans="1:8" ht="15.75">
      <c r="A6415" s="3" t="s">
        <v>2943</v>
      </c>
      <c r="B6415" s="2" t="s">
        <v>610</v>
      </c>
      <c r="C6415" s="2" t="s">
        <v>609</v>
      </c>
      <c r="D6415" s="2" t="s">
        <v>611</v>
      </c>
      <c r="E6415" s="4">
        <v>4</v>
      </c>
      <c r="F6415" s="4">
        <v>11200</v>
      </c>
      <c r="G6415" s="4">
        <v>1120</v>
      </c>
      <c r="H6415" s="4">
        <v>12320</v>
      </c>
    </row>
    <row r="6416" spans="1:8" ht="15.75">
      <c r="A6416" s="3" t="s">
        <v>2943</v>
      </c>
      <c r="B6416" s="2" t="s">
        <v>612</v>
      </c>
      <c r="C6416" s="2" t="s">
        <v>363</v>
      </c>
      <c r="D6416" s="2" t="s">
        <v>613</v>
      </c>
      <c r="E6416" s="4">
        <v>100</v>
      </c>
      <c r="F6416" s="4">
        <v>448400</v>
      </c>
      <c r="G6416" s="4">
        <v>44840</v>
      </c>
      <c r="H6416" s="4">
        <v>493240</v>
      </c>
    </row>
    <row r="6417" spans="1:8" ht="15.75">
      <c r="A6417" s="3" t="s">
        <v>2943</v>
      </c>
      <c r="B6417" s="2" t="s">
        <v>631</v>
      </c>
      <c r="C6417" s="2" t="s">
        <v>630</v>
      </c>
      <c r="D6417" s="2" t="s">
        <v>632</v>
      </c>
      <c r="E6417" s="4">
        <v>21</v>
      </c>
      <c r="F6417" s="4">
        <v>86100</v>
      </c>
      <c r="G6417" s="4">
        <v>8610</v>
      </c>
      <c r="H6417" s="4">
        <v>94710</v>
      </c>
    </row>
    <row r="6418" spans="1:8" ht="15.75">
      <c r="A6418" s="3" t="s">
        <v>2943</v>
      </c>
      <c r="B6418" s="2" t="s">
        <v>634</v>
      </c>
      <c r="C6418" s="2" t="s">
        <v>633</v>
      </c>
      <c r="D6418" s="2" t="s">
        <v>635</v>
      </c>
      <c r="E6418" s="4">
        <v>450</v>
      </c>
      <c r="F6418" s="4">
        <v>674050</v>
      </c>
      <c r="G6418" s="4">
        <v>67405</v>
      </c>
      <c r="H6418" s="4">
        <v>741455</v>
      </c>
    </row>
    <row r="6419" spans="1:8" ht="15.75">
      <c r="A6419" s="3" t="s">
        <v>2943</v>
      </c>
      <c r="B6419" s="2" t="s">
        <v>645</v>
      </c>
      <c r="C6419" s="2" t="s">
        <v>358</v>
      </c>
      <c r="D6419" s="2" t="s">
        <v>646</v>
      </c>
      <c r="E6419" s="4">
        <v>12</v>
      </c>
      <c r="F6419" s="4">
        <v>98400</v>
      </c>
      <c r="G6419" s="4">
        <v>9840</v>
      </c>
      <c r="H6419" s="4">
        <v>108240</v>
      </c>
    </row>
    <row r="6420" spans="1:8" ht="15.75">
      <c r="A6420" s="3" t="s">
        <v>2943</v>
      </c>
      <c r="B6420" s="2" t="s">
        <v>648</v>
      </c>
      <c r="C6420" s="2" t="s">
        <v>647</v>
      </c>
      <c r="D6420" s="2" t="s">
        <v>649</v>
      </c>
      <c r="E6420" s="4">
        <v>26</v>
      </c>
      <c r="F6420" s="4">
        <v>143000</v>
      </c>
      <c r="G6420" s="4">
        <v>14300</v>
      </c>
      <c r="H6420" s="4">
        <v>157300</v>
      </c>
    </row>
    <row r="6421" spans="1:8" ht="15.75">
      <c r="A6421" s="3" t="s">
        <v>2943</v>
      </c>
      <c r="B6421" s="2" t="s">
        <v>655</v>
      </c>
      <c r="C6421" s="2" t="s">
        <v>654</v>
      </c>
      <c r="D6421" s="2" t="s">
        <v>656</v>
      </c>
      <c r="E6421" s="4">
        <v>95</v>
      </c>
      <c r="F6421" s="4">
        <v>287142</v>
      </c>
      <c r="G6421" s="4">
        <v>28714</v>
      </c>
      <c r="H6421" s="4">
        <v>315856</v>
      </c>
    </row>
    <row r="6422" spans="1:8" ht="15.75">
      <c r="A6422" s="3" t="s">
        <v>2943</v>
      </c>
      <c r="B6422" s="2" t="s">
        <v>660</v>
      </c>
      <c r="C6422" s="2" t="s">
        <v>448</v>
      </c>
      <c r="D6422" s="2" t="s">
        <v>661</v>
      </c>
      <c r="E6422" s="4">
        <v>12</v>
      </c>
      <c r="F6422" s="4">
        <v>110400</v>
      </c>
      <c r="G6422" s="4">
        <v>11040</v>
      </c>
      <c r="H6422" s="4">
        <v>121440</v>
      </c>
    </row>
    <row r="6423" spans="1:8" ht="15.75">
      <c r="A6423" s="3" t="s">
        <v>2943</v>
      </c>
      <c r="B6423" s="2" t="s">
        <v>672</v>
      </c>
      <c r="C6423" s="2" t="s">
        <v>671</v>
      </c>
      <c r="D6423" s="2"/>
      <c r="E6423" s="4">
        <v>80</v>
      </c>
      <c r="F6423" s="4">
        <v>216320</v>
      </c>
      <c r="G6423" s="4">
        <v>21632</v>
      </c>
      <c r="H6423" s="4">
        <v>237952</v>
      </c>
    </row>
    <row r="6424" spans="1:8" ht="15.75">
      <c r="A6424" s="3" t="s">
        <v>2943</v>
      </c>
      <c r="B6424" s="2" t="s">
        <v>674</v>
      </c>
      <c r="C6424" s="2" t="s">
        <v>673</v>
      </c>
      <c r="D6424" s="2" t="s">
        <v>675</v>
      </c>
      <c r="E6424" s="4">
        <v>5</v>
      </c>
      <c r="F6424" s="4">
        <v>21000</v>
      </c>
      <c r="G6424" s="4">
        <v>2100</v>
      </c>
      <c r="H6424" s="4">
        <v>23100</v>
      </c>
    </row>
    <row r="6425" spans="1:8" ht="15.75">
      <c r="A6425" s="3" t="s">
        <v>2943</v>
      </c>
      <c r="B6425" s="2" t="s">
        <v>689</v>
      </c>
      <c r="C6425" s="2" t="s">
        <v>688</v>
      </c>
      <c r="D6425" s="2" t="s">
        <v>690</v>
      </c>
      <c r="E6425" s="4">
        <v>50</v>
      </c>
      <c r="F6425" s="4">
        <v>160500</v>
      </c>
      <c r="G6425" s="4">
        <v>16050</v>
      </c>
      <c r="H6425" s="4">
        <v>176550</v>
      </c>
    </row>
    <row r="6426" spans="1:8" ht="15.75">
      <c r="A6426" s="3" t="s">
        <v>2943</v>
      </c>
      <c r="B6426" s="2" t="s">
        <v>700</v>
      </c>
      <c r="C6426" s="2" t="s">
        <v>699</v>
      </c>
      <c r="D6426" s="2" t="s">
        <v>701</v>
      </c>
      <c r="E6426" s="4">
        <v>3</v>
      </c>
      <c r="F6426" s="4">
        <v>13500</v>
      </c>
      <c r="G6426" s="4">
        <v>1350</v>
      </c>
      <c r="H6426" s="4">
        <v>14850</v>
      </c>
    </row>
    <row r="6427" spans="1:8" ht="15.75">
      <c r="A6427" s="3" t="s">
        <v>2943</v>
      </c>
      <c r="B6427" s="2" t="s">
        <v>3096</v>
      </c>
      <c r="C6427" s="2" t="s">
        <v>3095</v>
      </c>
      <c r="D6427" s="2"/>
      <c r="E6427" s="4">
        <v>200</v>
      </c>
      <c r="F6427" s="4">
        <v>780000</v>
      </c>
      <c r="G6427" s="4">
        <v>78000</v>
      </c>
      <c r="H6427" s="4">
        <v>858000</v>
      </c>
    </row>
    <row r="6428" spans="1:8" ht="15.75">
      <c r="A6428" s="3" t="s">
        <v>2943</v>
      </c>
      <c r="B6428" s="2" t="s">
        <v>728</v>
      </c>
      <c r="C6428" s="2" t="s">
        <v>727</v>
      </c>
      <c r="D6428" s="2" t="s">
        <v>729</v>
      </c>
      <c r="E6428" s="4">
        <v>2</v>
      </c>
      <c r="F6428" s="4">
        <v>10800</v>
      </c>
      <c r="G6428" s="4">
        <v>1080</v>
      </c>
      <c r="H6428" s="4">
        <v>11880</v>
      </c>
    </row>
    <row r="6429" spans="1:8" ht="15.75">
      <c r="A6429" s="3" t="s">
        <v>2943</v>
      </c>
      <c r="B6429" s="2" t="s">
        <v>734</v>
      </c>
      <c r="C6429" s="2" t="s">
        <v>733</v>
      </c>
      <c r="D6429" s="2" t="s">
        <v>735</v>
      </c>
      <c r="E6429" s="4">
        <v>52</v>
      </c>
      <c r="F6429" s="4">
        <v>199150</v>
      </c>
      <c r="G6429" s="4">
        <v>19915</v>
      </c>
      <c r="H6429" s="4">
        <v>219065</v>
      </c>
    </row>
    <row r="6430" spans="1:8" ht="15.75">
      <c r="A6430" s="3" t="s">
        <v>2943</v>
      </c>
      <c r="B6430" s="2" t="s">
        <v>737</v>
      </c>
      <c r="C6430" s="2" t="s">
        <v>736</v>
      </c>
      <c r="D6430" s="2" t="s">
        <v>738</v>
      </c>
      <c r="E6430" s="4">
        <v>60</v>
      </c>
      <c r="F6430" s="4">
        <v>120050</v>
      </c>
      <c r="G6430" s="4">
        <v>12005</v>
      </c>
      <c r="H6430" s="4">
        <v>132055</v>
      </c>
    </row>
    <row r="6431" spans="1:8" ht="15.75">
      <c r="A6431" s="3" t="s">
        <v>2943</v>
      </c>
      <c r="B6431" s="2" t="s">
        <v>740</v>
      </c>
      <c r="C6431" s="2" t="s">
        <v>739</v>
      </c>
      <c r="D6431" s="2"/>
      <c r="E6431" s="4">
        <v>64</v>
      </c>
      <c r="F6431" s="4">
        <v>150200</v>
      </c>
      <c r="G6431" s="4">
        <v>15020</v>
      </c>
      <c r="H6431" s="4">
        <v>165220</v>
      </c>
    </row>
    <row r="6432" spans="1:8" ht="15.75">
      <c r="A6432" s="3" t="s">
        <v>2943</v>
      </c>
      <c r="B6432" s="2" t="s">
        <v>745</v>
      </c>
      <c r="C6432" s="2" t="s">
        <v>744</v>
      </c>
      <c r="D6432" s="2" t="s">
        <v>746</v>
      </c>
      <c r="E6432" s="4">
        <v>50</v>
      </c>
      <c r="F6432" s="4">
        <v>229450</v>
      </c>
      <c r="G6432" s="4">
        <v>22945</v>
      </c>
      <c r="H6432" s="4">
        <v>252395</v>
      </c>
    </row>
    <row r="6433" spans="1:8" ht="15.75">
      <c r="A6433" s="3" t="s">
        <v>2943</v>
      </c>
      <c r="B6433" s="2" t="s">
        <v>748</v>
      </c>
      <c r="C6433" s="2" t="s">
        <v>747</v>
      </c>
      <c r="D6433" s="2" t="s">
        <v>749</v>
      </c>
      <c r="E6433" s="4">
        <v>55</v>
      </c>
      <c r="F6433" s="4">
        <v>122100</v>
      </c>
      <c r="G6433" s="4">
        <v>12210</v>
      </c>
      <c r="H6433" s="4">
        <v>134310</v>
      </c>
    </row>
    <row r="6434" spans="1:8" ht="15.75">
      <c r="A6434" s="3" t="s">
        <v>2943</v>
      </c>
      <c r="B6434" s="2" t="s">
        <v>757</v>
      </c>
      <c r="C6434" s="2" t="s">
        <v>756</v>
      </c>
      <c r="D6434" s="2" t="s">
        <v>758</v>
      </c>
      <c r="E6434" s="4">
        <v>249</v>
      </c>
      <c r="F6434" s="4">
        <v>628000</v>
      </c>
      <c r="G6434" s="4">
        <v>62800</v>
      </c>
      <c r="H6434" s="4">
        <v>690800</v>
      </c>
    </row>
    <row r="6435" spans="1:8" ht="15.75">
      <c r="A6435" s="3" t="s">
        <v>2943</v>
      </c>
      <c r="B6435" s="2" t="s">
        <v>760</v>
      </c>
      <c r="C6435" s="2" t="s">
        <v>759</v>
      </c>
      <c r="D6435" s="2" t="s">
        <v>761</v>
      </c>
      <c r="E6435" s="4">
        <v>100</v>
      </c>
      <c r="F6435" s="4">
        <v>180000</v>
      </c>
      <c r="G6435" s="4">
        <v>18000</v>
      </c>
      <c r="H6435" s="4">
        <v>198000</v>
      </c>
    </row>
    <row r="6436" spans="1:8" ht="15.75">
      <c r="A6436" s="3" t="s">
        <v>2943</v>
      </c>
      <c r="B6436" s="2" t="s">
        <v>768</v>
      </c>
      <c r="C6436" s="2" t="s">
        <v>767</v>
      </c>
      <c r="D6436" s="2" t="s">
        <v>769</v>
      </c>
      <c r="E6436" s="4">
        <v>50</v>
      </c>
      <c r="F6436" s="4">
        <v>142250</v>
      </c>
      <c r="G6436" s="4">
        <v>14225</v>
      </c>
      <c r="H6436" s="4">
        <v>156475</v>
      </c>
    </row>
    <row r="6437" spans="1:8" ht="15.75">
      <c r="A6437" s="3" t="s">
        <v>2943</v>
      </c>
      <c r="B6437" s="2" t="s">
        <v>779</v>
      </c>
      <c r="C6437" s="2" t="s">
        <v>778</v>
      </c>
      <c r="D6437" s="2" t="s">
        <v>780</v>
      </c>
      <c r="E6437" s="4">
        <v>2</v>
      </c>
      <c r="F6437" s="4">
        <v>15800</v>
      </c>
      <c r="G6437" s="4">
        <v>1580</v>
      </c>
      <c r="H6437" s="4">
        <v>17380</v>
      </c>
    </row>
    <row r="6438" spans="1:8" ht="15.75">
      <c r="A6438" s="3" t="s">
        <v>2943</v>
      </c>
      <c r="B6438" s="2" t="s">
        <v>797</v>
      </c>
      <c r="C6438" s="2" t="s">
        <v>796</v>
      </c>
      <c r="D6438" s="2" t="s">
        <v>798</v>
      </c>
      <c r="E6438" s="4">
        <v>51</v>
      </c>
      <c r="F6438" s="4">
        <v>181750</v>
      </c>
      <c r="G6438" s="4">
        <v>18175</v>
      </c>
      <c r="H6438" s="4">
        <v>199925</v>
      </c>
    </row>
    <row r="6439" spans="1:8" ht="15.75">
      <c r="A6439" s="3" t="s">
        <v>2943</v>
      </c>
      <c r="B6439" s="2" t="s">
        <v>814</v>
      </c>
      <c r="C6439" s="2" t="s">
        <v>813</v>
      </c>
      <c r="D6439" s="2" t="s">
        <v>815</v>
      </c>
      <c r="E6439" s="4">
        <v>83</v>
      </c>
      <c r="F6439" s="4">
        <v>114125</v>
      </c>
      <c r="G6439" s="4">
        <v>11412</v>
      </c>
      <c r="H6439" s="4">
        <v>125537</v>
      </c>
    </row>
    <row r="6440" spans="1:8" ht="15.75">
      <c r="A6440" s="3" t="s">
        <v>2943</v>
      </c>
      <c r="B6440" s="2" t="s">
        <v>823</v>
      </c>
      <c r="C6440" s="2" t="s">
        <v>822</v>
      </c>
      <c r="D6440" s="2" t="s">
        <v>824</v>
      </c>
      <c r="E6440" s="4">
        <v>100</v>
      </c>
      <c r="F6440" s="4">
        <v>190000</v>
      </c>
      <c r="G6440" s="4">
        <v>19000</v>
      </c>
      <c r="H6440" s="4">
        <v>209000</v>
      </c>
    </row>
    <row r="6441" spans="1:8" ht="15.75">
      <c r="A6441" s="3" t="s">
        <v>2943</v>
      </c>
      <c r="B6441" s="2" t="s">
        <v>829</v>
      </c>
      <c r="C6441" s="2" t="s">
        <v>828</v>
      </c>
      <c r="D6441" s="2" t="s">
        <v>830</v>
      </c>
      <c r="E6441" s="4">
        <v>1</v>
      </c>
      <c r="F6441" s="4">
        <v>6300</v>
      </c>
      <c r="G6441" s="4">
        <v>630</v>
      </c>
      <c r="H6441" s="4">
        <v>6930</v>
      </c>
    </row>
    <row r="6442" spans="1:8" ht="15.75">
      <c r="A6442" s="3" t="s">
        <v>2943</v>
      </c>
      <c r="B6442" s="2" t="s">
        <v>852</v>
      </c>
      <c r="C6442" s="2" t="s">
        <v>851</v>
      </c>
      <c r="D6442" s="2" t="s">
        <v>853</v>
      </c>
      <c r="E6442" s="4">
        <v>10</v>
      </c>
      <c r="F6442" s="4">
        <v>21000</v>
      </c>
      <c r="G6442" s="4">
        <v>2100</v>
      </c>
      <c r="H6442" s="4">
        <v>23100</v>
      </c>
    </row>
    <row r="6443" spans="1:8" ht="15.75">
      <c r="A6443" s="3" t="s">
        <v>2943</v>
      </c>
      <c r="B6443" s="2" t="s">
        <v>858</v>
      </c>
      <c r="C6443" s="2" t="s">
        <v>857</v>
      </c>
      <c r="D6443" s="2" t="s">
        <v>859</v>
      </c>
      <c r="E6443" s="4">
        <v>51</v>
      </c>
      <c r="F6443" s="4">
        <v>83538</v>
      </c>
      <c r="G6443" s="4">
        <v>8353</v>
      </c>
      <c r="H6443" s="4">
        <v>91891</v>
      </c>
    </row>
    <row r="6444" spans="1:8" ht="15.75">
      <c r="A6444" s="3" t="s">
        <v>2943</v>
      </c>
      <c r="B6444" s="2" t="s">
        <v>876</v>
      </c>
      <c r="C6444" s="2" t="s">
        <v>875</v>
      </c>
      <c r="D6444" s="2"/>
      <c r="E6444" s="4">
        <v>40</v>
      </c>
      <c r="F6444" s="4">
        <v>71200</v>
      </c>
      <c r="G6444" s="4">
        <v>7120</v>
      </c>
      <c r="H6444" s="4">
        <v>78320</v>
      </c>
    </row>
    <row r="6445" spans="1:8" ht="15.75">
      <c r="A6445" s="3" t="s">
        <v>2943</v>
      </c>
      <c r="B6445" s="2" t="s">
        <v>3159</v>
      </c>
      <c r="C6445" s="2" t="s">
        <v>3158</v>
      </c>
      <c r="D6445" s="2" t="s">
        <v>1110</v>
      </c>
      <c r="E6445" s="4">
        <v>1</v>
      </c>
      <c r="F6445" s="4">
        <v>53445</v>
      </c>
      <c r="G6445" s="4">
        <v>5345</v>
      </c>
      <c r="H6445" s="4">
        <v>58790</v>
      </c>
    </row>
    <row r="6446" spans="1:8" ht="15.75">
      <c r="A6446" s="3" t="s">
        <v>2943</v>
      </c>
      <c r="B6446" s="2" t="s">
        <v>889</v>
      </c>
      <c r="C6446" s="2" t="s">
        <v>888</v>
      </c>
      <c r="D6446" s="2" t="s">
        <v>890</v>
      </c>
      <c r="E6446" s="4">
        <v>10</v>
      </c>
      <c r="F6446" s="4">
        <v>149430</v>
      </c>
      <c r="G6446" s="4">
        <v>14942</v>
      </c>
      <c r="H6446" s="4">
        <v>164372</v>
      </c>
    </row>
    <row r="6447" spans="1:8" ht="15.75">
      <c r="A6447" s="3" t="s">
        <v>2943</v>
      </c>
      <c r="B6447" s="2" t="s">
        <v>911</v>
      </c>
      <c r="C6447" s="2" t="s">
        <v>910</v>
      </c>
      <c r="D6447" s="2" t="s">
        <v>884</v>
      </c>
      <c r="E6447" s="4">
        <v>5</v>
      </c>
      <c r="F6447" s="4">
        <v>146480</v>
      </c>
      <c r="G6447" s="4">
        <v>14648</v>
      </c>
      <c r="H6447" s="4">
        <v>161128</v>
      </c>
    </row>
    <row r="6448" spans="1:8" ht="15.75">
      <c r="A6448" s="3" t="s">
        <v>2943</v>
      </c>
      <c r="B6448" s="2" t="s">
        <v>3168</v>
      </c>
      <c r="C6448" s="2" t="s">
        <v>1243</v>
      </c>
      <c r="D6448" s="2" t="s">
        <v>919</v>
      </c>
      <c r="E6448" s="4">
        <v>5</v>
      </c>
      <c r="F6448" s="4">
        <v>221865</v>
      </c>
      <c r="G6448" s="4">
        <v>22187</v>
      </c>
      <c r="H6448" s="4">
        <v>244052</v>
      </c>
    </row>
    <row r="6449" spans="1:8" ht="15.75">
      <c r="A6449" s="3" t="s">
        <v>2943</v>
      </c>
      <c r="B6449" s="2" t="s">
        <v>3172</v>
      </c>
      <c r="C6449" s="2" t="s">
        <v>3171</v>
      </c>
      <c r="D6449" s="2" t="s">
        <v>884</v>
      </c>
      <c r="E6449" s="4">
        <v>5</v>
      </c>
      <c r="F6449" s="4">
        <v>161605</v>
      </c>
      <c r="G6449" s="4">
        <v>16161</v>
      </c>
      <c r="H6449" s="4">
        <v>177766</v>
      </c>
    </row>
    <row r="6450" spans="1:8" ht="15.75">
      <c r="A6450" s="3" t="s">
        <v>2943</v>
      </c>
      <c r="B6450" s="2" t="s">
        <v>3174</v>
      </c>
      <c r="C6450" s="2" t="s">
        <v>3173</v>
      </c>
      <c r="D6450" s="2" t="s">
        <v>909</v>
      </c>
      <c r="E6450" s="4">
        <v>5</v>
      </c>
      <c r="F6450" s="4">
        <v>77630</v>
      </c>
      <c r="G6450" s="4">
        <v>7763</v>
      </c>
      <c r="H6450" s="4">
        <v>85393</v>
      </c>
    </row>
    <row r="6451" spans="1:8" ht="15.75">
      <c r="A6451" s="3" t="s">
        <v>2943</v>
      </c>
      <c r="B6451" s="2" t="s">
        <v>3196</v>
      </c>
      <c r="C6451" s="2" t="s">
        <v>3195</v>
      </c>
      <c r="D6451" s="2" t="s">
        <v>919</v>
      </c>
      <c r="E6451" s="4">
        <v>5</v>
      </c>
      <c r="F6451" s="4">
        <v>247390</v>
      </c>
      <c r="G6451" s="4">
        <v>24739</v>
      </c>
      <c r="H6451" s="4">
        <v>272129</v>
      </c>
    </row>
    <row r="6452" spans="1:8" ht="15.75">
      <c r="A6452" s="3" t="s">
        <v>2943</v>
      </c>
      <c r="B6452" s="2" t="s">
        <v>3200</v>
      </c>
      <c r="C6452" s="2" t="s">
        <v>3199</v>
      </c>
      <c r="D6452" s="2" t="s">
        <v>909</v>
      </c>
      <c r="E6452" s="4">
        <v>5</v>
      </c>
      <c r="F6452" s="4">
        <v>70080</v>
      </c>
      <c r="G6452" s="4">
        <v>7008</v>
      </c>
      <c r="H6452" s="4">
        <v>77088</v>
      </c>
    </row>
    <row r="6453" spans="1:8" ht="15.75">
      <c r="A6453" s="3" t="s">
        <v>2943</v>
      </c>
      <c r="B6453" s="2" t="s">
        <v>1008</v>
      </c>
      <c r="C6453" s="2" t="s">
        <v>355</v>
      </c>
      <c r="D6453" s="2" t="s">
        <v>1009</v>
      </c>
      <c r="E6453" s="4">
        <v>30</v>
      </c>
      <c r="F6453" s="4">
        <v>170850</v>
      </c>
      <c r="G6453" s="4">
        <v>17085</v>
      </c>
      <c r="H6453" s="4">
        <v>187935</v>
      </c>
    </row>
    <row r="6454" spans="1:8" ht="15.75">
      <c r="A6454" s="3" t="s">
        <v>2943</v>
      </c>
      <c r="B6454" s="2" t="s">
        <v>1010</v>
      </c>
      <c r="C6454" s="2" t="s">
        <v>524</v>
      </c>
      <c r="D6454" s="2" t="s">
        <v>1011</v>
      </c>
      <c r="E6454" s="4">
        <v>30</v>
      </c>
      <c r="F6454" s="4">
        <v>142890</v>
      </c>
      <c r="G6454" s="4">
        <v>14289</v>
      </c>
      <c r="H6454" s="4">
        <v>157179</v>
      </c>
    </row>
    <row r="6455" spans="1:8" ht="15.75">
      <c r="A6455" s="3" t="s">
        <v>2943</v>
      </c>
      <c r="B6455" s="2" t="s">
        <v>1012</v>
      </c>
      <c r="C6455" s="2" t="s">
        <v>514</v>
      </c>
      <c r="D6455" s="2" t="s">
        <v>1013</v>
      </c>
      <c r="E6455" s="4">
        <v>10</v>
      </c>
      <c r="F6455" s="4">
        <v>38300</v>
      </c>
      <c r="G6455" s="4">
        <v>3830</v>
      </c>
      <c r="H6455" s="4">
        <v>42130</v>
      </c>
    </row>
    <row r="6456" spans="1:8" ht="15.75">
      <c r="A6456" s="3" t="s">
        <v>2943</v>
      </c>
      <c r="B6456" s="2" t="s">
        <v>3232</v>
      </c>
      <c r="C6456" s="2" t="s">
        <v>3231</v>
      </c>
      <c r="D6456" s="2"/>
      <c r="E6456" s="4">
        <v>9</v>
      </c>
      <c r="F6456" s="4">
        <v>44500</v>
      </c>
      <c r="G6456" s="4">
        <v>4450</v>
      </c>
      <c r="H6456" s="4">
        <v>48950</v>
      </c>
    </row>
    <row r="6457" spans="1:8" ht="15.75">
      <c r="A6457" s="3" t="s">
        <v>2943</v>
      </c>
      <c r="B6457" s="2" t="s">
        <v>3240</v>
      </c>
      <c r="C6457" s="2" t="s">
        <v>3239</v>
      </c>
      <c r="D6457" s="2"/>
      <c r="E6457" s="4">
        <v>170</v>
      </c>
      <c r="F6457" s="4">
        <v>474980</v>
      </c>
      <c r="G6457" s="4">
        <v>47498</v>
      </c>
      <c r="H6457" s="4">
        <v>522478</v>
      </c>
    </row>
    <row r="6458" spans="1:8" ht="15.75">
      <c r="A6458" s="3" t="s">
        <v>2943</v>
      </c>
      <c r="B6458" s="2" t="s">
        <v>1041</v>
      </c>
      <c r="C6458" s="2" t="s">
        <v>1040</v>
      </c>
      <c r="D6458" s="2"/>
      <c r="E6458" s="4">
        <v>6</v>
      </c>
      <c r="F6458" s="4">
        <v>39000</v>
      </c>
      <c r="G6458" s="4">
        <v>3900</v>
      </c>
      <c r="H6458" s="4">
        <v>42900</v>
      </c>
    </row>
    <row r="6459" spans="1:8" ht="15.75">
      <c r="A6459" s="3" t="s">
        <v>2943</v>
      </c>
      <c r="B6459" s="2" t="s">
        <v>3255</v>
      </c>
      <c r="C6459" s="2" t="s">
        <v>3254</v>
      </c>
      <c r="D6459" s="2"/>
      <c r="E6459" s="4">
        <v>5</v>
      </c>
      <c r="F6459" s="4">
        <v>24000</v>
      </c>
      <c r="G6459" s="4">
        <v>2400</v>
      </c>
      <c r="H6459" s="4">
        <v>26400</v>
      </c>
    </row>
    <row r="6460" spans="1:8" ht="15.75">
      <c r="A6460" s="3" t="s">
        <v>2943</v>
      </c>
      <c r="B6460" s="2" t="s">
        <v>1178</v>
      </c>
      <c r="C6460" s="2" t="s">
        <v>1177</v>
      </c>
      <c r="D6460" s="2" t="s">
        <v>574</v>
      </c>
      <c r="E6460" s="4">
        <v>4</v>
      </c>
      <c r="F6460" s="4">
        <v>98000</v>
      </c>
      <c r="G6460" s="4">
        <v>9800</v>
      </c>
      <c r="H6460" s="4">
        <v>107800</v>
      </c>
    </row>
    <row r="6461" spans="1:8" ht="15.75">
      <c r="A6461" s="3" t="s">
        <v>2943</v>
      </c>
      <c r="B6461" s="2" t="s">
        <v>3348</v>
      </c>
      <c r="C6461" s="2" t="s">
        <v>3347</v>
      </c>
      <c r="D6461" s="2"/>
      <c r="E6461" s="4">
        <v>50</v>
      </c>
      <c r="F6461" s="4">
        <v>212250</v>
      </c>
      <c r="G6461" s="4">
        <v>21225</v>
      </c>
      <c r="H6461" s="4">
        <v>233475</v>
      </c>
    </row>
    <row r="6462" spans="1:8" ht="15.75">
      <c r="A6462" s="3" t="s">
        <v>2943</v>
      </c>
      <c r="B6462" s="2" t="s">
        <v>3355</v>
      </c>
      <c r="C6462" s="2" t="s">
        <v>3354</v>
      </c>
      <c r="D6462" s="2"/>
      <c r="E6462" s="4">
        <v>29</v>
      </c>
      <c r="F6462" s="4">
        <v>104400</v>
      </c>
      <c r="G6462" s="4">
        <v>10440</v>
      </c>
      <c r="H6462" s="4">
        <v>114840</v>
      </c>
    </row>
    <row r="6463" spans="1:8" ht="15.75">
      <c r="A6463" s="3" t="s">
        <v>2943</v>
      </c>
      <c r="B6463" s="2" t="s">
        <v>3360</v>
      </c>
      <c r="C6463" s="2" t="s">
        <v>3359</v>
      </c>
      <c r="D6463" s="2"/>
      <c r="E6463" s="4">
        <v>3</v>
      </c>
      <c r="F6463" s="4">
        <v>7800</v>
      </c>
      <c r="G6463" s="4">
        <v>780</v>
      </c>
      <c r="H6463" s="4">
        <v>8580</v>
      </c>
    </row>
    <row r="6464" spans="1:8" ht="15.75">
      <c r="A6464" s="3" t="s">
        <v>2943</v>
      </c>
      <c r="B6464" s="2" t="s">
        <v>3362</v>
      </c>
      <c r="C6464" s="2" t="s">
        <v>3361</v>
      </c>
      <c r="D6464" s="2"/>
      <c r="E6464" s="4">
        <v>3</v>
      </c>
      <c r="F6464" s="4">
        <v>12600</v>
      </c>
      <c r="G6464" s="4">
        <v>1260</v>
      </c>
      <c r="H6464" s="4">
        <v>13860</v>
      </c>
    </row>
    <row r="6465" spans="1:8" ht="15.75">
      <c r="A6465" s="3" t="s">
        <v>2943</v>
      </c>
      <c r="B6465" s="2" t="s">
        <v>1284</v>
      </c>
      <c r="C6465" s="2" t="s">
        <v>1283</v>
      </c>
      <c r="D6465" s="2" t="s">
        <v>1285</v>
      </c>
      <c r="E6465" s="4">
        <v>21</v>
      </c>
      <c r="F6465" s="4">
        <v>86500</v>
      </c>
      <c r="G6465" s="4">
        <v>8650</v>
      </c>
      <c r="H6465" s="4">
        <v>95150</v>
      </c>
    </row>
    <row r="6466" spans="1:8" ht="15.75">
      <c r="A6466" s="3" t="s">
        <v>2943</v>
      </c>
      <c r="B6466" s="2" t="s">
        <v>1301</v>
      </c>
      <c r="C6466" s="2" t="s">
        <v>1300</v>
      </c>
      <c r="D6466" s="2"/>
      <c r="E6466" s="4">
        <v>30</v>
      </c>
      <c r="F6466" s="4">
        <v>121500</v>
      </c>
      <c r="G6466" s="4">
        <v>12150</v>
      </c>
      <c r="H6466" s="4">
        <v>133650</v>
      </c>
    </row>
    <row r="6467" spans="1:8" ht="15.75">
      <c r="A6467" s="3" t="s">
        <v>2943</v>
      </c>
      <c r="B6467" s="2" t="s">
        <v>1303</v>
      </c>
      <c r="C6467" s="2" t="s">
        <v>1302</v>
      </c>
      <c r="D6467" s="2"/>
      <c r="E6467" s="4">
        <v>30</v>
      </c>
      <c r="F6467" s="4">
        <v>121500</v>
      </c>
      <c r="G6467" s="4">
        <v>12150</v>
      </c>
      <c r="H6467" s="4">
        <v>133650</v>
      </c>
    </row>
    <row r="6468" spans="1:8" ht="15.75">
      <c r="A6468" s="3" t="s">
        <v>2943</v>
      </c>
      <c r="B6468" s="2" t="s">
        <v>1305</v>
      </c>
      <c r="C6468" s="2" t="s">
        <v>1304</v>
      </c>
      <c r="D6468" s="2"/>
      <c r="E6468" s="4">
        <v>50</v>
      </c>
      <c r="F6468" s="4">
        <v>202500</v>
      </c>
      <c r="G6468" s="4">
        <v>20250</v>
      </c>
      <c r="H6468" s="4">
        <v>222750</v>
      </c>
    </row>
    <row r="6469" spans="1:8" ht="15.75">
      <c r="A6469" s="3" t="s">
        <v>2943</v>
      </c>
      <c r="B6469" s="2" t="s">
        <v>1307</v>
      </c>
      <c r="C6469" s="2" t="s">
        <v>1306</v>
      </c>
      <c r="D6469" s="2" t="s">
        <v>1308</v>
      </c>
      <c r="E6469" s="4">
        <v>50</v>
      </c>
      <c r="F6469" s="4">
        <v>202500</v>
      </c>
      <c r="G6469" s="4">
        <v>20250</v>
      </c>
      <c r="H6469" s="4">
        <v>222750</v>
      </c>
    </row>
    <row r="6470" spans="1:8" ht="15.75">
      <c r="A6470" s="3" t="s">
        <v>2943</v>
      </c>
      <c r="B6470" s="2" t="s">
        <v>1310</v>
      </c>
      <c r="C6470" s="2" t="s">
        <v>1309</v>
      </c>
      <c r="D6470" s="2"/>
      <c r="E6470" s="4">
        <v>32</v>
      </c>
      <c r="F6470" s="4">
        <v>130500</v>
      </c>
      <c r="G6470" s="4">
        <v>13050</v>
      </c>
      <c r="H6470" s="4">
        <v>143550</v>
      </c>
    </row>
    <row r="6471" spans="1:8" ht="15.75">
      <c r="A6471" s="3" t="s">
        <v>2943</v>
      </c>
      <c r="B6471" s="2" t="s">
        <v>1312</v>
      </c>
      <c r="C6471" s="2" t="s">
        <v>1311</v>
      </c>
      <c r="D6471" s="2"/>
      <c r="E6471" s="4">
        <v>250</v>
      </c>
      <c r="F6471" s="4">
        <v>1012500</v>
      </c>
      <c r="G6471" s="4">
        <v>101250</v>
      </c>
      <c r="H6471" s="4">
        <v>1113750</v>
      </c>
    </row>
    <row r="6472" spans="1:8" ht="15.75">
      <c r="A6472" s="3" t="s">
        <v>2943</v>
      </c>
      <c r="B6472" s="2" t="s">
        <v>1318</v>
      </c>
      <c r="C6472" s="2" t="s">
        <v>1317</v>
      </c>
      <c r="D6472" s="2" t="s">
        <v>1319</v>
      </c>
      <c r="E6472" s="4">
        <v>6</v>
      </c>
      <c r="F6472" s="4">
        <v>27000</v>
      </c>
      <c r="G6472" s="4">
        <v>2700</v>
      </c>
      <c r="H6472" s="4">
        <v>29700</v>
      </c>
    </row>
    <row r="6473" spans="1:8" ht="15.75">
      <c r="A6473" s="3" t="s">
        <v>2943</v>
      </c>
      <c r="B6473" s="2" t="s">
        <v>1321</v>
      </c>
      <c r="C6473" s="2" t="s">
        <v>1320</v>
      </c>
      <c r="D6473" s="2" t="s">
        <v>1322</v>
      </c>
      <c r="E6473" s="4">
        <v>6</v>
      </c>
      <c r="F6473" s="4">
        <v>27000</v>
      </c>
      <c r="G6473" s="4">
        <v>2700</v>
      </c>
      <c r="H6473" s="4">
        <v>29700</v>
      </c>
    </row>
    <row r="6474" spans="1:8" ht="15.75">
      <c r="A6474" s="3" t="s">
        <v>2943</v>
      </c>
      <c r="B6474" s="2" t="s">
        <v>1337</v>
      </c>
      <c r="C6474" s="2" t="s">
        <v>1336</v>
      </c>
      <c r="D6474" s="2"/>
      <c r="E6474" s="4">
        <v>5</v>
      </c>
      <c r="F6474" s="4">
        <v>22500</v>
      </c>
      <c r="G6474" s="4">
        <v>2250</v>
      </c>
      <c r="H6474" s="4">
        <v>24750</v>
      </c>
    </row>
    <row r="6475" spans="1:8" ht="15.75">
      <c r="A6475" s="3" t="s">
        <v>2943</v>
      </c>
      <c r="B6475" s="2" t="s">
        <v>1351</v>
      </c>
      <c r="C6475" s="2" t="s">
        <v>1350</v>
      </c>
      <c r="D6475" s="2" t="s">
        <v>1352</v>
      </c>
      <c r="E6475" s="4">
        <v>120</v>
      </c>
      <c r="F6475" s="4">
        <v>120000</v>
      </c>
      <c r="G6475" s="4">
        <v>12000</v>
      </c>
      <c r="H6475" s="4">
        <v>132000</v>
      </c>
    </row>
    <row r="6476" spans="1:8" ht="15.75">
      <c r="A6476" s="3" t="s">
        <v>2943</v>
      </c>
      <c r="B6476" s="2" t="s">
        <v>1354</v>
      </c>
      <c r="C6476" s="2" t="s">
        <v>1353</v>
      </c>
      <c r="D6476" s="2" t="s">
        <v>1342</v>
      </c>
      <c r="E6476" s="4">
        <v>10</v>
      </c>
      <c r="F6476" s="4">
        <v>114000</v>
      </c>
      <c r="G6476" s="4">
        <v>11400</v>
      </c>
      <c r="H6476" s="4">
        <v>125400</v>
      </c>
    </row>
    <row r="6477" spans="1:8" ht="15.75">
      <c r="A6477" s="3" t="s">
        <v>2943</v>
      </c>
      <c r="B6477" s="2" t="s">
        <v>1356</v>
      </c>
      <c r="C6477" s="2" t="s">
        <v>1355</v>
      </c>
      <c r="D6477" s="2" t="s">
        <v>1352</v>
      </c>
      <c r="E6477" s="4">
        <v>300</v>
      </c>
      <c r="F6477" s="4">
        <v>285000</v>
      </c>
      <c r="G6477" s="4">
        <v>28500</v>
      </c>
      <c r="H6477" s="4">
        <v>313500</v>
      </c>
    </row>
    <row r="6478" spans="1:8" ht="15.75">
      <c r="A6478" s="3" t="s">
        <v>2943</v>
      </c>
      <c r="B6478" s="2" t="s">
        <v>3515</v>
      </c>
      <c r="C6478" s="2" t="s">
        <v>3514</v>
      </c>
      <c r="D6478" s="2" t="s">
        <v>1352</v>
      </c>
      <c r="E6478" s="4">
        <v>226</v>
      </c>
      <c r="F6478" s="4">
        <v>201140</v>
      </c>
      <c r="G6478" s="4">
        <v>20114</v>
      </c>
      <c r="H6478" s="4">
        <v>221254</v>
      </c>
    </row>
    <row r="6479" spans="1:8" ht="15.75">
      <c r="A6479" s="3" t="s">
        <v>2943</v>
      </c>
      <c r="B6479" s="2" t="s">
        <v>1363</v>
      </c>
      <c r="C6479" s="2" t="s">
        <v>1362</v>
      </c>
      <c r="D6479" s="2" t="s">
        <v>1342</v>
      </c>
      <c r="E6479" s="4">
        <v>230</v>
      </c>
      <c r="F6479" s="4">
        <v>2484000</v>
      </c>
      <c r="G6479" s="4">
        <v>248400</v>
      </c>
      <c r="H6479" s="4">
        <v>2732400</v>
      </c>
    </row>
    <row r="6480" spans="1:8" ht="15.75">
      <c r="A6480" s="3" t="s">
        <v>2943</v>
      </c>
      <c r="B6480" s="2" t="s">
        <v>1365</v>
      </c>
      <c r="C6480" s="2" t="s">
        <v>1364</v>
      </c>
      <c r="D6480" s="2" t="s">
        <v>1352</v>
      </c>
      <c r="E6480" s="4">
        <v>248</v>
      </c>
      <c r="F6480" s="4">
        <v>223200</v>
      </c>
      <c r="G6480" s="4">
        <v>22320</v>
      </c>
      <c r="H6480" s="4">
        <v>245520</v>
      </c>
    </row>
    <row r="6481" spans="1:8" ht="15.75">
      <c r="A6481" s="3" t="s">
        <v>2943</v>
      </c>
      <c r="B6481" s="2" t="s">
        <v>1370</v>
      </c>
      <c r="C6481" s="2" t="s">
        <v>1369</v>
      </c>
      <c r="D6481" s="2" t="s">
        <v>1352</v>
      </c>
      <c r="E6481" s="4">
        <v>274</v>
      </c>
      <c r="F6481" s="4">
        <v>7120000</v>
      </c>
      <c r="G6481" s="4">
        <v>712000</v>
      </c>
      <c r="H6481" s="4">
        <v>7832000</v>
      </c>
    </row>
    <row r="6482" spans="1:8" ht="15.75">
      <c r="A6482" s="3" t="s">
        <v>2943</v>
      </c>
      <c r="B6482" s="2" t="s">
        <v>3517</v>
      </c>
      <c r="C6482" s="2" t="s">
        <v>3516</v>
      </c>
      <c r="D6482" s="2" t="s">
        <v>1352</v>
      </c>
      <c r="E6482" s="4">
        <v>184</v>
      </c>
      <c r="F6482" s="4">
        <v>163760</v>
      </c>
      <c r="G6482" s="4">
        <v>16376</v>
      </c>
      <c r="H6482" s="4">
        <v>180136</v>
      </c>
    </row>
    <row r="6483" spans="1:8" ht="15.75">
      <c r="A6483" s="3" t="s">
        <v>2943</v>
      </c>
      <c r="B6483" s="2" t="s">
        <v>1372</v>
      </c>
      <c r="C6483" s="2" t="s">
        <v>1371</v>
      </c>
      <c r="D6483" s="2" t="s">
        <v>1352</v>
      </c>
      <c r="E6483" s="4">
        <v>80</v>
      </c>
      <c r="F6483" s="4">
        <v>1729091</v>
      </c>
      <c r="G6483" s="4">
        <v>172909</v>
      </c>
      <c r="H6483" s="4">
        <v>1902000</v>
      </c>
    </row>
    <row r="6484" spans="1:8" ht="15.75">
      <c r="A6484" s="3" t="s">
        <v>2943</v>
      </c>
      <c r="B6484" s="2" t="s">
        <v>1373</v>
      </c>
      <c r="C6484" s="2" t="s">
        <v>1362</v>
      </c>
      <c r="D6484" s="2" t="s">
        <v>1374</v>
      </c>
      <c r="E6484" s="4">
        <v>60</v>
      </c>
      <c r="F6484" s="4">
        <v>648000</v>
      </c>
      <c r="G6484" s="4">
        <v>64800</v>
      </c>
      <c r="H6484" s="4">
        <v>712800</v>
      </c>
    </row>
    <row r="6485" spans="1:8" ht="15.75">
      <c r="A6485" s="3" t="s">
        <v>2943</v>
      </c>
      <c r="B6485" s="2" t="s">
        <v>1394</v>
      </c>
      <c r="C6485" s="2" t="s">
        <v>1393</v>
      </c>
      <c r="D6485" s="2" t="s">
        <v>1352</v>
      </c>
      <c r="E6485" s="4">
        <v>1</v>
      </c>
      <c r="F6485" s="4">
        <v>28200</v>
      </c>
      <c r="G6485" s="4">
        <v>2820</v>
      </c>
      <c r="H6485" s="4">
        <v>31020</v>
      </c>
    </row>
    <row r="6486" spans="1:8" ht="15.75">
      <c r="A6486" s="3" t="s">
        <v>2943</v>
      </c>
      <c r="B6486" s="2" t="s">
        <v>3522</v>
      </c>
      <c r="C6486" s="2" t="s">
        <v>1353</v>
      </c>
      <c r="D6486" s="2" t="s">
        <v>3523</v>
      </c>
      <c r="E6486" s="4">
        <v>4</v>
      </c>
      <c r="F6486" s="4">
        <v>63200</v>
      </c>
      <c r="G6486" s="4">
        <v>6320</v>
      </c>
      <c r="H6486" s="4">
        <v>69520</v>
      </c>
    </row>
    <row r="6487" spans="1:8" ht="15.75">
      <c r="A6487" s="3" t="s">
        <v>2943</v>
      </c>
      <c r="B6487" s="2" t="s">
        <v>1419</v>
      </c>
      <c r="C6487" s="2" t="s">
        <v>1417</v>
      </c>
      <c r="D6487" s="2" t="s">
        <v>73</v>
      </c>
      <c r="E6487" s="4">
        <v>1</v>
      </c>
      <c r="F6487" s="4">
        <v>1900</v>
      </c>
      <c r="G6487" s="4">
        <v>190</v>
      </c>
      <c r="H6487" s="4">
        <v>2090</v>
      </c>
    </row>
    <row r="6488" spans="1:8" ht="15.75">
      <c r="A6488" s="3" t="s">
        <v>2943</v>
      </c>
      <c r="B6488" s="2" t="s">
        <v>1428</v>
      </c>
      <c r="C6488" s="2" t="s">
        <v>1426</v>
      </c>
      <c r="D6488" s="2" t="s">
        <v>73</v>
      </c>
      <c r="E6488" s="4">
        <v>3</v>
      </c>
      <c r="F6488" s="4">
        <v>5700</v>
      </c>
      <c r="G6488" s="4">
        <v>570</v>
      </c>
      <c r="H6488" s="4">
        <v>6270</v>
      </c>
    </row>
    <row r="6489" spans="1:8" ht="15.75">
      <c r="A6489" s="3" t="s">
        <v>2943</v>
      </c>
      <c r="B6489" s="2" t="s">
        <v>1430</v>
      </c>
      <c r="C6489" s="2" t="s">
        <v>1426</v>
      </c>
      <c r="D6489" s="2" t="s">
        <v>184</v>
      </c>
      <c r="E6489" s="4">
        <v>1</v>
      </c>
      <c r="F6489" s="4">
        <v>1900</v>
      </c>
      <c r="G6489" s="4">
        <v>190</v>
      </c>
      <c r="H6489" s="4">
        <v>2090</v>
      </c>
    </row>
    <row r="6490" spans="1:8" ht="15.75">
      <c r="A6490" s="3" t="s">
        <v>2943</v>
      </c>
      <c r="B6490" s="2" t="s">
        <v>3532</v>
      </c>
      <c r="C6490" s="2" t="s">
        <v>3531</v>
      </c>
      <c r="D6490" s="2" t="s">
        <v>104</v>
      </c>
      <c r="E6490" s="4">
        <v>4</v>
      </c>
      <c r="F6490" s="4">
        <v>12400</v>
      </c>
      <c r="G6490" s="4">
        <v>1240</v>
      </c>
      <c r="H6490" s="4">
        <v>13640</v>
      </c>
    </row>
    <row r="6491" spans="1:8" ht="15.75">
      <c r="A6491" s="3" t="s">
        <v>2943</v>
      </c>
      <c r="B6491" s="2" t="s">
        <v>1458</v>
      </c>
      <c r="C6491" s="2" t="s">
        <v>1457</v>
      </c>
      <c r="D6491" s="2" t="s">
        <v>58</v>
      </c>
      <c r="E6491" s="4">
        <v>8</v>
      </c>
      <c r="F6491" s="4">
        <v>672000</v>
      </c>
      <c r="G6491" s="4">
        <v>67200</v>
      </c>
      <c r="H6491" s="4">
        <v>739200</v>
      </c>
    </row>
    <row r="6492" spans="1:8" ht="15.75">
      <c r="A6492" s="3" t="s">
        <v>2943</v>
      </c>
      <c r="B6492" s="2" t="s">
        <v>3551</v>
      </c>
      <c r="C6492" s="2" t="s">
        <v>1457</v>
      </c>
      <c r="D6492" s="2" t="s">
        <v>104</v>
      </c>
      <c r="E6492" s="4">
        <v>8</v>
      </c>
      <c r="F6492" s="4">
        <v>1040000</v>
      </c>
      <c r="G6492" s="4">
        <v>104000</v>
      </c>
      <c r="H6492" s="4">
        <v>1144000</v>
      </c>
    </row>
    <row r="6493" spans="1:8" ht="15.75">
      <c r="A6493" s="3" t="s">
        <v>2943</v>
      </c>
      <c r="B6493" s="2" t="s">
        <v>1474</v>
      </c>
      <c r="C6493" s="2" t="s">
        <v>1473</v>
      </c>
      <c r="D6493" s="2" t="s">
        <v>1475</v>
      </c>
      <c r="E6493" s="4">
        <v>25995</v>
      </c>
      <c r="F6493" s="4">
        <v>4029225</v>
      </c>
      <c r="G6493" s="4">
        <v>402922</v>
      </c>
      <c r="H6493" s="4">
        <v>4432147</v>
      </c>
    </row>
    <row r="6494" spans="1:8" ht="15.75">
      <c r="A6494" s="3" t="s">
        <v>2943</v>
      </c>
      <c r="B6494" s="2" t="s">
        <v>1479</v>
      </c>
      <c r="C6494" s="2" t="s">
        <v>1478</v>
      </c>
      <c r="D6494" s="2" t="s">
        <v>1480</v>
      </c>
      <c r="E6494" s="4">
        <v>329792</v>
      </c>
      <c r="F6494" s="4">
        <v>51385888</v>
      </c>
      <c r="G6494" s="4">
        <v>5138588</v>
      </c>
      <c r="H6494" s="4">
        <v>56524476</v>
      </c>
    </row>
    <row r="6495" spans="1:8" ht="15.75">
      <c r="A6495" s="3" t="s">
        <v>2943</v>
      </c>
      <c r="B6495" s="2" t="s">
        <v>1481</v>
      </c>
      <c r="C6495" s="2" t="s">
        <v>1478</v>
      </c>
      <c r="D6495" s="2" t="s">
        <v>1477</v>
      </c>
      <c r="E6495" s="4">
        <v>100000</v>
      </c>
      <c r="F6495" s="4">
        <v>11000000</v>
      </c>
      <c r="G6495" s="4">
        <v>1100000</v>
      </c>
      <c r="H6495" s="4">
        <v>12100000</v>
      </c>
    </row>
    <row r="6496" spans="1:8" ht="15.75">
      <c r="A6496" s="3" t="s">
        <v>2943</v>
      </c>
      <c r="B6496" s="2" t="s">
        <v>1483</v>
      </c>
      <c r="C6496" s="2" t="s">
        <v>1482</v>
      </c>
      <c r="D6496" s="2" t="s">
        <v>1484</v>
      </c>
      <c r="E6496" s="4">
        <v>100</v>
      </c>
      <c r="F6496" s="4">
        <v>6000</v>
      </c>
      <c r="G6496" s="4">
        <v>600</v>
      </c>
      <c r="H6496" s="4">
        <v>6600</v>
      </c>
    </row>
    <row r="6497" spans="1:8" ht="15.75">
      <c r="A6497" s="3" t="s">
        <v>2943</v>
      </c>
      <c r="B6497" s="2" t="s">
        <v>3559</v>
      </c>
      <c r="C6497" s="2" t="s">
        <v>3558</v>
      </c>
      <c r="D6497" s="2" t="s">
        <v>3560</v>
      </c>
      <c r="E6497" s="4">
        <v>48</v>
      </c>
      <c r="F6497" s="4">
        <v>60000</v>
      </c>
      <c r="G6497" s="4">
        <v>6000</v>
      </c>
      <c r="H6497" s="4">
        <v>66000</v>
      </c>
    </row>
    <row r="6498" spans="1:8" ht="15.75">
      <c r="A6498" s="3" t="s">
        <v>2943</v>
      </c>
      <c r="B6498" s="2" t="s">
        <v>1501</v>
      </c>
      <c r="C6498" s="2" t="s">
        <v>1500</v>
      </c>
      <c r="D6498" s="2" t="s">
        <v>1502</v>
      </c>
      <c r="E6498" s="4">
        <v>500</v>
      </c>
      <c r="F6498" s="4">
        <v>625000</v>
      </c>
      <c r="G6498" s="4">
        <v>62500</v>
      </c>
      <c r="H6498" s="4">
        <v>687500</v>
      </c>
    </row>
    <row r="6499" spans="1:8" ht="15.75">
      <c r="A6499" s="3" t="s">
        <v>2943</v>
      </c>
      <c r="B6499" s="2" t="s">
        <v>1524</v>
      </c>
      <c r="C6499" s="2" t="s">
        <v>1523</v>
      </c>
      <c r="D6499" s="2" t="s">
        <v>1525</v>
      </c>
      <c r="E6499" s="4">
        <v>8</v>
      </c>
      <c r="F6499" s="4">
        <v>28300</v>
      </c>
      <c r="G6499" s="4">
        <v>2830</v>
      </c>
      <c r="H6499" s="4">
        <v>31130</v>
      </c>
    </row>
    <row r="6500" spans="1:8" ht="15.75">
      <c r="A6500" s="3" t="s">
        <v>2943</v>
      </c>
      <c r="B6500" s="2" t="s">
        <v>1529</v>
      </c>
      <c r="C6500" s="2" t="s">
        <v>1528</v>
      </c>
      <c r="D6500" s="2" t="s">
        <v>1530</v>
      </c>
      <c r="E6500" s="4">
        <v>21993</v>
      </c>
      <c r="F6500" s="4">
        <v>59161170</v>
      </c>
      <c r="G6500" s="4">
        <v>5916117</v>
      </c>
      <c r="H6500" s="4">
        <v>65077287</v>
      </c>
    </row>
    <row r="6501" spans="1:8" ht="15.75">
      <c r="A6501" s="3" t="s">
        <v>2943</v>
      </c>
      <c r="B6501" s="2" t="s">
        <v>1532</v>
      </c>
      <c r="C6501" s="2" t="s">
        <v>1531</v>
      </c>
      <c r="D6501" s="2" t="s">
        <v>1533</v>
      </c>
      <c r="E6501" s="4">
        <v>15</v>
      </c>
      <c r="F6501" s="4">
        <v>2055000</v>
      </c>
      <c r="G6501" s="4">
        <v>205500</v>
      </c>
      <c r="H6501" s="4">
        <v>2260500</v>
      </c>
    </row>
    <row r="6502" spans="1:8" ht="15.75">
      <c r="A6502" s="3" t="s">
        <v>2943</v>
      </c>
      <c r="B6502" s="2" t="s">
        <v>1538</v>
      </c>
      <c r="C6502" s="2" t="s">
        <v>1537</v>
      </c>
      <c r="D6502" s="2" t="s">
        <v>1539</v>
      </c>
      <c r="E6502" s="4">
        <v>3</v>
      </c>
      <c r="F6502" s="4">
        <v>10800</v>
      </c>
      <c r="G6502" s="4">
        <v>1080</v>
      </c>
      <c r="H6502" s="4">
        <v>11880</v>
      </c>
    </row>
    <row r="6503" spans="1:8" ht="15.75">
      <c r="A6503" s="3" t="s">
        <v>2943</v>
      </c>
      <c r="B6503" s="2" t="s">
        <v>1567</v>
      </c>
      <c r="C6503" s="2" t="s">
        <v>1566</v>
      </c>
      <c r="D6503" s="2" t="s">
        <v>1568</v>
      </c>
      <c r="E6503" s="4">
        <v>16000</v>
      </c>
      <c r="F6503" s="4">
        <v>384000</v>
      </c>
      <c r="G6503" s="4">
        <v>38400</v>
      </c>
      <c r="H6503" s="4">
        <v>422400</v>
      </c>
    </row>
    <row r="6504" spans="1:8" ht="15.75">
      <c r="A6504" s="3" t="s">
        <v>2943</v>
      </c>
      <c r="B6504" s="2" t="s">
        <v>1573</v>
      </c>
      <c r="C6504" s="2" t="s">
        <v>1572</v>
      </c>
      <c r="D6504" s="2" t="s">
        <v>1571</v>
      </c>
      <c r="E6504" s="4">
        <v>76000</v>
      </c>
      <c r="F6504" s="4">
        <v>3764500</v>
      </c>
      <c r="G6504" s="4">
        <v>376450</v>
      </c>
      <c r="H6504" s="4">
        <v>4140950</v>
      </c>
    </row>
    <row r="6505" spans="1:8" ht="15.75">
      <c r="A6505" s="3" t="s">
        <v>2943</v>
      </c>
      <c r="B6505" s="2" t="s">
        <v>1575</v>
      </c>
      <c r="C6505" s="2" t="s">
        <v>1574</v>
      </c>
      <c r="D6505" s="2" t="s">
        <v>1571</v>
      </c>
      <c r="E6505" s="4">
        <v>7000</v>
      </c>
      <c r="F6505" s="4">
        <v>735000</v>
      </c>
      <c r="G6505" s="4">
        <v>73500</v>
      </c>
      <c r="H6505" s="4">
        <v>808500</v>
      </c>
    </row>
    <row r="6506" spans="1:8" ht="15.75">
      <c r="A6506" s="3" t="s">
        <v>2943</v>
      </c>
      <c r="B6506" s="2" t="s">
        <v>1580</v>
      </c>
      <c r="C6506" s="2" t="s">
        <v>1572</v>
      </c>
      <c r="D6506" s="2" t="s">
        <v>1578</v>
      </c>
      <c r="E6506" s="4">
        <v>1000</v>
      </c>
      <c r="F6506" s="4">
        <v>47768</v>
      </c>
      <c r="G6506" s="4">
        <v>4776</v>
      </c>
      <c r="H6506" s="4">
        <v>52544</v>
      </c>
    </row>
    <row r="6507" spans="1:8" ht="15.75">
      <c r="A6507" s="3" t="s">
        <v>2943</v>
      </c>
      <c r="B6507" s="2" t="s">
        <v>1581</v>
      </c>
      <c r="C6507" s="2" t="s">
        <v>1572</v>
      </c>
      <c r="D6507" s="2" t="s">
        <v>1582</v>
      </c>
      <c r="E6507" s="4">
        <v>1000</v>
      </c>
      <c r="F6507" s="4">
        <v>50000</v>
      </c>
      <c r="G6507" s="4">
        <v>5000</v>
      </c>
      <c r="H6507" s="4">
        <v>55000</v>
      </c>
    </row>
    <row r="6508" spans="1:8" ht="15.75">
      <c r="A6508" s="3" t="s">
        <v>2943</v>
      </c>
      <c r="B6508" s="2" t="s">
        <v>3598</v>
      </c>
      <c r="C6508" s="2" t="s">
        <v>1572</v>
      </c>
      <c r="D6508" s="2" t="s">
        <v>1582</v>
      </c>
      <c r="E6508" s="4">
        <v>3000</v>
      </c>
      <c r="F6508" s="4">
        <v>150000</v>
      </c>
      <c r="G6508" s="4">
        <v>15000</v>
      </c>
      <c r="H6508" s="4">
        <v>165000</v>
      </c>
    </row>
    <row r="6509" spans="1:8" ht="15.75">
      <c r="A6509" s="3" t="s">
        <v>2943</v>
      </c>
      <c r="B6509" s="2" t="s">
        <v>1586</v>
      </c>
      <c r="C6509" s="2" t="s">
        <v>1572</v>
      </c>
      <c r="D6509" s="2" t="s">
        <v>1587</v>
      </c>
      <c r="E6509" s="4">
        <v>4900</v>
      </c>
      <c r="F6509" s="4">
        <v>258720</v>
      </c>
      <c r="G6509" s="4">
        <v>25872</v>
      </c>
      <c r="H6509" s="4">
        <v>284592</v>
      </c>
    </row>
    <row r="6510" spans="1:8" ht="15.75">
      <c r="A6510" s="3" t="s">
        <v>2943</v>
      </c>
      <c r="B6510" s="2" t="s">
        <v>1598</v>
      </c>
      <c r="C6510" s="2" t="s">
        <v>1597</v>
      </c>
      <c r="D6510" s="2" t="s">
        <v>1599</v>
      </c>
      <c r="E6510" s="4">
        <v>3</v>
      </c>
      <c r="F6510" s="4">
        <v>181400</v>
      </c>
      <c r="G6510" s="4">
        <v>18140</v>
      </c>
      <c r="H6510" s="4">
        <v>199540</v>
      </c>
    </row>
    <row r="6511" spans="1:8" ht="15.75">
      <c r="A6511" s="3" t="s">
        <v>2943</v>
      </c>
      <c r="B6511" s="2" t="s">
        <v>1601</v>
      </c>
      <c r="C6511" s="2" t="s">
        <v>1600</v>
      </c>
      <c r="D6511" s="2" t="s">
        <v>1602</v>
      </c>
      <c r="E6511" s="4">
        <v>1</v>
      </c>
      <c r="F6511" s="4">
        <v>1100000</v>
      </c>
      <c r="G6511" s="4">
        <v>110000</v>
      </c>
      <c r="H6511" s="4">
        <v>1210000</v>
      </c>
    </row>
    <row r="6512" spans="1:8" ht="15.75">
      <c r="A6512" s="3" t="s">
        <v>2943</v>
      </c>
      <c r="B6512" s="2" t="s">
        <v>1609</v>
      </c>
      <c r="C6512" s="2" t="s">
        <v>1608</v>
      </c>
      <c r="D6512" s="2"/>
      <c r="E6512" s="4">
        <v>1</v>
      </c>
      <c r="F6512" s="4">
        <v>1500000</v>
      </c>
      <c r="G6512" s="4">
        <v>150000</v>
      </c>
      <c r="H6512" s="4">
        <v>1650000</v>
      </c>
    </row>
    <row r="6513" spans="1:8" ht="15.75">
      <c r="A6513" s="3" t="s">
        <v>2943</v>
      </c>
      <c r="B6513" s="2" t="s">
        <v>3610</v>
      </c>
      <c r="C6513" s="2" t="s">
        <v>3609</v>
      </c>
      <c r="D6513" s="2" t="s">
        <v>1615</v>
      </c>
      <c r="E6513" s="4">
        <v>1</v>
      </c>
      <c r="F6513" s="4">
        <v>300000</v>
      </c>
      <c r="G6513" s="4">
        <v>30000</v>
      </c>
      <c r="H6513" s="4">
        <v>330000</v>
      </c>
    </row>
    <row r="6514" spans="1:8" ht="15.75">
      <c r="A6514" s="3" t="s">
        <v>2943</v>
      </c>
      <c r="B6514" s="2" t="s">
        <v>1617</v>
      </c>
      <c r="C6514" s="2" t="s">
        <v>1616</v>
      </c>
      <c r="D6514" s="2" t="s">
        <v>1618</v>
      </c>
      <c r="E6514" s="4">
        <v>2</v>
      </c>
      <c r="F6514" s="4">
        <v>206409</v>
      </c>
      <c r="G6514" s="4">
        <v>20641</v>
      </c>
      <c r="H6514" s="4">
        <v>227050</v>
      </c>
    </row>
    <row r="6515" spans="1:8" ht="15.75">
      <c r="A6515" s="3" t="s">
        <v>2943</v>
      </c>
      <c r="B6515" s="2" t="s">
        <v>1620</v>
      </c>
      <c r="C6515" s="2" t="s">
        <v>1619</v>
      </c>
      <c r="D6515" s="2" t="s">
        <v>1621</v>
      </c>
      <c r="E6515" s="4">
        <v>10</v>
      </c>
      <c r="F6515" s="4">
        <v>708500</v>
      </c>
      <c r="G6515" s="4">
        <v>70850</v>
      </c>
      <c r="H6515" s="4">
        <v>779350</v>
      </c>
    </row>
    <row r="6516" spans="1:8" ht="15.75">
      <c r="A6516" s="3" t="s">
        <v>2943</v>
      </c>
      <c r="B6516" s="2" t="s">
        <v>1623</v>
      </c>
      <c r="C6516" s="2" t="s">
        <v>1622</v>
      </c>
      <c r="D6516" s="2" t="s">
        <v>1624</v>
      </c>
      <c r="E6516" s="4">
        <v>1</v>
      </c>
      <c r="F6516" s="4">
        <v>40000</v>
      </c>
      <c r="G6516" s="4">
        <v>4000</v>
      </c>
      <c r="H6516" s="4">
        <v>44000</v>
      </c>
    </row>
    <row r="6517" spans="1:8" ht="15.75">
      <c r="A6517" s="3" t="s">
        <v>2943</v>
      </c>
      <c r="B6517" s="2" t="s">
        <v>1651</v>
      </c>
      <c r="C6517" s="2" t="s">
        <v>1650</v>
      </c>
      <c r="D6517" s="2" t="s">
        <v>1652</v>
      </c>
      <c r="E6517" s="4">
        <v>4</v>
      </c>
      <c r="F6517" s="4">
        <v>248000</v>
      </c>
      <c r="G6517" s="4">
        <v>24800</v>
      </c>
      <c r="H6517" s="4">
        <v>272800</v>
      </c>
    </row>
    <row r="6518" spans="1:8" ht="15.75">
      <c r="A6518" s="3" t="s">
        <v>2943</v>
      </c>
      <c r="B6518" s="2" t="s">
        <v>1654</v>
      </c>
      <c r="C6518" s="2" t="s">
        <v>1653</v>
      </c>
      <c r="D6518" s="2" t="s">
        <v>1655</v>
      </c>
      <c r="E6518" s="4">
        <v>5</v>
      </c>
      <c r="F6518" s="4">
        <v>140910</v>
      </c>
      <c r="G6518" s="4">
        <v>14090</v>
      </c>
      <c r="H6518" s="4">
        <v>155000</v>
      </c>
    </row>
    <row r="6519" spans="1:8" ht="15.75">
      <c r="A6519" s="3" t="s">
        <v>2943</v>
      </c>
      <c r="B6519" s="2" t="s">
        <v>1657</v>
      </c>
      <c r="C6519" s="2" t="s">
        <v>1656</v>
      </c>
      <c r="D6519" s="2" t="s">
        <v>1658</v>
      </c>
      <c r="E6519" s="4">
        <v>1</v>
      </c>
      <c r="F6519" s="4">
        <v>13500</v>
      </c>
      <c r="G6519" s="4">
        <v>1350</v>
      </c>
      <c r="H6519" s="4">
        <v>14850</v>
      </c>
    </row>
    <row r="6520" spans="1:8" ht="15.75">
      <c r="A6520" s="3" t="s">
        <v>2943</v>
      </c>
      <c r="B6520" s="2" t="s">
        <v>1672</v>
      </c>
      <c r="C6520" s="2" t="s">
        <v>1671</v>
      </c>
      <c r="D6520" s="2" t="s">
        <v>1673</v>
      </c>
      <c r="E6520" s="4">
        <v>1</v>
      </c>
      <c r="F6520" s="4">
        <v>40000</v>
      </c>
      <c r="G6520" s="4">
        <v>4000</v>
      </c>
      <c r="H6520" s="4">
        <v>44000</v>
      </c>
    </row>
    <row r="6521" spans="1:8" ht="15.75">
      <c r="A6521" s="3" t="s">
        <v>2943</v>
      </c>
      <c r="B6521" s="2" t="s">
        <v>1684</v>
      </c>
      <c r="C6521" s="2" t="s">
        <v>1683</v>
      </c>
      <c r="D6521" s="2" t="s">
        <v>1685</v>
      </c>
      <c r="E6521" s="4">
        <v>9</v>
      </c>
      <c r="F6521" s="4">
        <v>348500</v>
      </c>
      <c r="G6521" s="4">
        <v>34850</v>
      </c>
      <c r="H6521" s="4">
        <v>383350</v>
      </c>
    </row>
    <row r="6522" spans="1:8" ht="15.75">
      <c r="A6522" s="3" t="s">
        <v>2943</v>
      </c>
      <c r="B6522" s="2" t="s">
        <v>1689</v>
      </c>
      <c r="C6522" s="2" t="s">
        <v>1688</v>
      </c>
      <c r="D6522" s="2" t="s">
        <v>1690</v>
      </c>
      <c r="E6522" s="4">
        <v>1</v>
      </c>
      <c r="F6522" s="4">
        <v>179000</v>
      </c>
      <c r="G6522" s="4">
        <v>17900</v>
      </c>
      <c r="H6522" s="4">
        <v>196900</v>
      </c>
    </row>
    <row r="6523" spans="1:8" ht="15.75">
      <c r="A6523" s="3" t="s">
        <v>2943</v>
      </c>
      <c r="B6523" s="2" t="s">
        <v>1691</v>
      </c>
      <c r="C6523" s="2" t="s">
        <v>1628</v>
      </c>
      <c r="D6523" s="2" t="s">
        <v>1692</v>
      </c>
      <c r="E6523" s="4">
        <v>7</v>
      </c>
      <c r="F6523" s="4">
        <v>231000</v>
      </c>
      <c r="G6523" s="4">
        <v>23100</v>
      </c>
      <c r="H6523" s="4">
        <v>254100</v>
      </c>
    </row>
    <row r="6524" spans="1:8" ht="15.75">
      <c r="A6524" s="3" t="s">
        <v>2943</v>
      </c>
      <c r="B6524" s="2" t="s">
        <v>1699</v>
      </c>
      <c r="C6524" s="2" t="s">
        <v>1698</v>
      </c>
      <c r="D6524" s="2" t="s">
        <v>1700</v>
      </c>
      <c r="E6524" s="4">
        <v>10</v>
      </c>
      <c r="F6524" s="4">
        <v>930000</v>
      </c>
      <c r="G6524" s="4">
        <v>93000</v>
      </c>
      <c r="H6524" s="4">
        <v>1023000</v>
      </c>
    </row>
    <row r="6525" spans="1:8" ht="15.75">
      <c r="A6525" s="3" t="s">
        <v>2943</v>
      </c>
      <c r="B6525" s="2" t="s">
        <v>1703</v>
      </c>
      <c r="C6525" s="2" t="s">
        <v>1702</v>
      </c>
      <c r="D6525" s="2" t="s">
        <v>1704</v>
      </c>
      <c r="E6525" s="4">
        <v>15500</v>
      </c>
      <c r="F6525" s="4">
        <v>5688500</v>
      </c>
      <c r="G6525" s="4">
        <v>568850</v>
      </c>
      <c r="H6525" s="4">
        <v>6257350</v>
      </c>
    </row>
    <row r="6526" spans="1:8" ht="15.75">
      <c r="A6526" s="3" t="s">
        <v>2943</v>
      </c>
      <c r="B6526" s="2" t="s">
        <v>1706</v>
      </c>
      <c r="C6526" s="2" t="s">
        <v>1705</v>
      </c>
      <c r="D6526" s="2" t="s">
        <v>1707</v>
      </c>
      <c r="E6526" s="4">
        <v>15</v>
      </c>
      <c r="F6526" s="4">
        <v>13500</v>
      </c>
      <c r="G6526" s="4">
        <v>1350</v>
      </c>
      <c r="H6526" s="4">
        <v>14850</v>
      </c>
    </row>
    <row r="6527" spans="1:8" ht="15.75">
      <c r="A6527" s="3" t="s">
        <v>2943</v>
      </c>
      <c r="B6527" s="2" t="s">
        <v>1708</v>
      </c>
      <c r="C6527" s="2" t="s">
        <v>1628</v>
      </c>
      <c r="D6527" s="2" t="s">
        <v>1709</v>
      </c>
      <c r="E6527" s="4">
        <v>1</v>
      </c>
      <c r="F6527" s="4">
        <v>36000</v>
      </c>
      <c r="G6527" s="4">
        <v>3600</v>
      </c>
      <c r="H6527" s="4">
        <v>39600</v>
      </c>
    </row>
    <row r="6528" spans="1:8" ht="15.75">
      <c r="A6528" s="3" t="s">
        <v>2943</v>
      </c>
      <c r="B6528" s="2" t="s">
        <v>1710</v>
      </c>
      <c r="C6528" s="2" t="s">
        <v>1628</v>
      </c>
      <c r="D6528" s="2" t="s">
        <v>1711</v>
      </c>
      <c r="E6528" s="4">
        <v>1</v>
      </c>
      <c r="F6528" s="4">
        <v>36000</v>
      </c>
      <c r="G6528" s="4">
        <v>3600</v>
      </c>
      <c r="H6528" s="4">
        <v>39600</v>
      </c>
    </row>
    <row r="6529" spans="1:8" ht="15.75">
      <c r="A6529" s="3" t="s">
        <v>2943</v>
      </c>
      <c r="B6529" s="2" t="s">
        <v>1712</v>
      </c>
      <c r="C6529" s="2" t="s">
        <v>1628</v>
      </c>
      <c r="D6529" s="2" t="s">
        <v>1713</v>
      </c>
      <c r="E6529" s="4">
        <v>1</v>
      </c>
      <c r="F6529" s="4">
        <v>36000</v>
      </c>
      <c r="G6529" s="4">
        <v>3600</v>
      </c>
      <c r="H6529" s="4">
        <v>39600</v>
      </c>
    </row>
    <row r="6530" spans="1:8" ht="15.75">
      <c r="A6530" s="3" t="s">
        <v>2943</v>
      </c>
      <c r="B6530" s="2" t="s">
        <v>1714</v>
      </c>
      <c r="C6530" s="2" t="s">
        <v>1628</v>
      </c>
      <c r="D6530" s="2" t="s">
        <v>1715</v>
      </c>
      <c r="E6530" s="4">
        <v>1</v>
      </c>
      <c r="F6530" s="4">
        <v>36000</v>
      </c>
      <c r="G6530" s="4">
        <v>3600</v>
      </c>
      <c r="H6530" s="4">
        <v>39600</v>
      </c>
    </row>
    <row r="6531" spans="1:8" ht="15.75">
      <c r="A6531" s="3" t="s">
        <v>2943</v>
      </c>
      <c r="B6531" s="2" t="s">
        <v>1716</v>
      </c>
      <c r="C6531" s="2" t="s">
        <v>1628</v>
      </c>
      <c r="D6531" s="2" t="s">
        <v>1717</v>
      </c>
      <c r="E6531" s="4">
        <v>1</v>
      </c>
      <c r="F6531" s="4">
        <v>36000</v>
      </c>
      <c r="G6531" s="4">
        <v>3600</v>
      </c>
      <c r="H6531" s="4">
        <v>39600</v>
      </c>
    </row>
    <row r="6532" spans="1:8" ht="15.75">
      <c r="A6532" s="3" t="s">
        <v>2943</v>
      </c>
      <c r="B6532" s="2" t="s">
        <v>1718</v>
      </c>
      <c r="C6532" s="2" t="s">
        <v>1628</v>
      </c>
      <c r="D6532" s="2" t="s">
        <v>1719</v>
      </c>
      <c r="E6532" s="4">
        <v>1</v>
      </c>
      <c r="F6532" s="4">
        <v>36000</v>
      </c>
      <c r="G6532" s="4">
        <v>3600</v>
      </c>
      <c r="H6532" s="4">
        <v>39600</v>
      </c>
    </row>
    <row r="6533" spans="1:8" ht="15.75">
      <c r="A6533" s="3" t="s">
        <v>2943</v>
      </c>
      <c r="B6533" s="2" t="s">
        <v>1720</v>
      </c>
      <c r="C6533" s="2" t="s">
        <v>1628</v>
      </c>
      <c r="D6533" s="2" t="s">
        <v>1721</v>
      </c>
      <c r="E6533" s="4">
        <v>6</v>
      </c>
      <c r="F6533" s="4">
        <v>198000</v>
      </c>
      <c r="G6533" s="4">
        <v>19800</v>
      </c>
      <c r="H6533" s="4">
        <v>217800</v>
      </c>
    </row>
    <row r="6534" spans="1:8" ht="15.75">
      <c r="A6534" s="3" t="s">
        <v>2943</v>
      </c>
      <c r="B6534" s="2" t="s">
        <v>1729</v>
      </c>
      <c r="C6534" s="2" t="s">
        <v>1728</v>
      </c>
      <c r="D6534" s="2" t="s">
        <v>1730</v>
      </c>
      <c r="E6534" s="4">
        <v>190100</v>
      </c>
      <c r="F6534" s="4">
        <v>8535545</v>
      </c>
      <c r="G6534" s="4">
        <v>853555</v>
      </c>
      <c r="H6534" s="4">
        <v>9389100</v>
      </c>
    </row>
    <row r="6535" spans="1:8" ht="15.75">
      <c r="A6535" s="3" t="s">
        <v>2943</v>
      </c>
      <c r="B6535" s="2" t="s">
        <v>1734</v>
      </c>
      <c r="C6535" s="2" t="s">
        <v>1731</v>
      </c>
      <c r="D6535" s="2" t="s">
        <v>1735</v>
      </c>
      <c r="E6535" s="4">
        <v>300</v>
      </c>
      <c r="F6535" s="4">
        <v>19636</v>
      </c>
      <c r="G6535" s="4">
        <v>1964</v>
      </c>
      <c r="H6535" s="4">
        <v>21600</v>
      </c>
    </row>
    <row r="6536" spans="1:8" ht="15.75">
      <c r="A6536" s="3" t="s">
        <v>2943</v>
      </c>
      <c r="B6536" s="2" t="s">
        <v>1736</v>
      </c>
      <c r="C6536" s="2" t="s">
        <v>1731</v>
      </c>
      <c r="D6536" s="2" t="s">
        <v>1737</v>
      </c>
      <c r="E6536" s="4">
        <v>200</v>
      </c>
      <c r="F6536" s="4">
        <v>13091</v>
      </c>
      <c r="G6536" s="4">
        <v>1309</v>
      </c>
      <c r="H6536" s="4">
        <v>14400</v>
      </c>
    </row>
    <row r="6537" spans="1:8" ht="15.75">
      <c r="A6537" s="3" t="s">
        <v>2943</v>
      </c>
      <c r="B6537" s="2" t="s">
        <v>1742</v>
      </c>
      <c r="C6537" s="2" t="s">
        <v>1731</v>
      </c>
      <c r="D6537" s="2" t="s">
        <v>1743</v>
      </c>
      <c r="E6537" s="4">
        <v>300</v>
      </c>
      <c r="F6537" s="4">
        <v>19636</v>
      </c>
      <c r="G6537" s="4">
        <v>1964</v>
      </c>
      <c r="H6537" s="4">
        <v>21600</v>
      </c>
    </row>
    <row r="6538" spans="1:8" ht="15.75">
      <c r="A6538" s="3" t="s">
        <v>2943</v>
      </c>
      <c r="B6538" s="2" t="s">
        <v>1744</v>
      </c>
      <c r="C6538" s="2" t="s">
        <v>1731</v>
      </c>
      <c r="D6538" s="2" t="s">
        <v>1745</v>
      </c>
      <c r="E6538" s="4">
        <v>168300</v>
      </c>
      <c r="F6538" s="4">
        <v>10099636</v>
      </c>
      <c r="G6538" s="4">
        <v>1009964</v>
      </c>
      <c r="H6538" s="4">
        <v>11109600</v>
      </c>
    </row>
    <row r="6539" spans="1:8" ht="15.75">
      <c r="A6539" s="3" t="s">
        <v>2943</v>
      </c>
      <c r="B6539" s="2" t="s">
        <v>1755</v>
      </c>
      <c r="C6539" s="2" t="s">
        <v>1754</v>
      </c>
      <c r="D6539" s="2" t="s">
        <v>1756</v>
      </c>
      <c r="E6539" s="4">
        <v>3</v>
      </c>
      <c r="F6539" s="4">
        <v>29582</v>
      </c>
      <c r="G6539" s="4">
        <v>2958</v>
      </c>
      <c r="H6539" s="4">
        <v>32540</v>
      </c>
    </row>
    <row r="6540" spans="1:8" ht="15.75">
      <c r="A6540" s="3" t="s">
        <v>2943</v>
      </c>
      <c r="B6540" s="2" t="s">
        <v>3619</v>
      </c>
      <c r="C6540" s="2" t="s">
        <v>3618</v>
      </c>
      <c r="D6540" s="2" t="s">
        <v>1753</v>
      </c>
      <c r="E6540" s="4">
        <v>20</v>
      </c>
      <c r="F6540" s="4">
        <v>80000</v>
      </c>
      <c r="G6540" s="4">
        <v>8000</v>
      </c>
      <c r="H6540" s="4">
        <v>88000</v>
      </c>
    </row>
    <row r="6541" spans="1:8" ht="15.75">
      <c r="A6541" s="3" t="s">
        <v>2943</v>
      </c>
      <c r="B6541" s="2" t="s">
        <v>1767</v>
      </c>
      <c r="C6541" s="2" t="s">
        <v>1766</v>
      </c>
      <c r="D6541" s="2" t="s">
        <v>1768</v>
      </c>
      <c r="E6541" s="4">
        <v>2</v>
      </c>
      <c r="F6541" s="4">
        <v>20000</v>
      </c>
      <c r="G6541" s="4">
        <v>2000</v>
      </c>
      <c r="H6541" s="4">
        <v>22000</v>
      </c>
    </row>
    <row r="6542" spans="1:8" ht="15.75">
      <c r="A6542" s="3" t="s">
        <v>2943</v>
      </c>
      <c r="B6542" s="2" t="s">
        <v>1794</v>
      </c>
      <c r="C6542" s="2" t="s">
        <v>1793</v>
      </c>
      <c r="D6542" s="2" t="s">
        <v>1795</v>
      </c>
      <c r="E6542" s="4">
        <v>1</v>
      </c>
      <c r="F6542" s="4">
        <v>998000</v>
      </c>
      <c r="G6542" s="4">
        <v>99800</v>
      </c>
      <c r="H6542" s="4">
        <v>1097800</v>
      </c>
    </row>
    <row r="6543" spans="1:8" ht="15.75">
      <c r="A6543" s="3" t="s">
        <v>2943</v>
      </c>
      <c r="B6543" s="2" t="s">
        <v>1802</v>
      </c>
      <c r="C6543" s="2" t="s">
        <v>1801</v>
      </c>
      <c r="D6543" s="2" t="s">
        <v>1803</v>
      </c>
      <c r="E6543" s="4">
        <v>138</v>
      </c>
      <c r="F6543" s="4">
        <v>2895004</v>
      </c>
      <c r="G6543" s="4">
        <v>289499</v>
      </c>
      <c r="H6543" s="4">
        <v>3184503</v>
      </c>
    </row>
    <row r="6544" spans="1:8" ht="15.75">
      <c r="A6544" s="3" t="s">
        <v>2943</v>
      </c>
      <c r="B6544" s="2" t="s">
        <v>1805</v>
      </c>
      <c r="C6544" s="2" t="s">
        <v>1804</v>
      </c>
      <c r="D6544" s="2" t="s">
        <v>1806</v>
      </c>
      <c r="E6544" s="4">
        <v>36</v>
      </c>
      <c r="F6544" s="4">
        <v>3047000</v>
      </c>
      <c r="G6544" s="4">
        <v>304700</v>
      </c>
      <c r="H6544" s="4">
        <v>3351700</v>
      </c>
    </row>
    <row r="6545" spans="1:8" ht="15.75">
      <c r="A6545" s="3" t="s">
        <v>2943</v>
      </c>
      <c r="B6545" s="2" t="s">
        <v>1811</v>
      </c>
      <c r="C6545" s="2" t="s">
        <v>1810</v>
      </c>
      <c r="D6545" s="2" t="s">
        <v>1812</v>
      </c>
      <c r="E6545" s="4">
        <v>9</v>
      </c>
      <c r="F6545" s="4">
        <v>529020</v>
      </c>
      <c r="G6545" s="4">
        <v>52902</v>
      </c>
      <c r="H6545" s="4">
        <v>581922</v>
      </c>
    </row>
    <row r="6546" spans="1:8" ht="15.75">
      <c r="A6546" s="3" t="s">
        <v>2943</v>
      </c>
      <c r="B6546" s="2" t="s">
        <v>1814</v>
      </c>
      <c r="C6546" s="2" t="s">
        <v>1813</v>
      </c>
      <c r="D6546" s="2" t="s">
        <v>1815</v>
      </c>
      <c r="E6546" s="4">
        <v>4</v>
      </c>
      <c r="F6546" s="4">
        <v>140400</v>
      </c>
      <c r="G6546" s="4">
        <v>14040</v>
      </c>
      <c r="H6546" s="4">
        <v>154440</v>
      </c>
    </row>
    <row r="6547" spans="1:8" ht="15.75">
      <c r="A6547" s="3" t="s">
        <v>2943</v>
      </c>
      <c r="B6547" s="2" t="s">
        <v>1829</v>
      </c>
      <c r="C6547" s="2" t="s">
        <v>1828</v>
      </c>
      <c r="D6547" s="2" t="s">
        <v>1830</v>
      </c>
      <c r="E6547" s="4">
        <v>52</v>
      </c>
      <c r="F6547" s="4">
        <v>684400</v>
      </c>
      <c r="G6547" s="4">
        <v>68440</v>
      </c>
      <c r="H6547" s="4">
        <v>752840</v>
      </c>
    </row>
    <row r="6548" spans="1:8" ht="15.75">
      <c r="A6548" s="3" t="s">
        <v>2943</v>
      </c>
      <c r="B6548" s="2" t="s">
        <v>1832</v>
      </c>
      <c r="C6548" s="2" t="s">
        <v>1831</v>
      </c>
      <c r="D6548" s="2" t="s">
        <v>1833</v>
      </c>
      <c r="E6548" s="4">
        <v>35</v>
      </c>
      <c r="F6548" s="4">
        <v>521840</v>
      </c>
      <c r="G6548" s="4">
        <v>52184</v>
      </c>
      <c r="H6548" s="4">
        <v>574024</v>
      </c>
    </row>
    <row r="6549" spans="1:8" ht="15.75">
      <c r="A6549" s="3" t="s">
        <v>2943</v>
      </c>
      <c r="B6549" s="2" t="s">
        <v>1835</v>
      </c>
      <c r="C6549" s="2" t="s">
        <v>1834</v>
      </c>
      <c r="D6549" s="2" t="s">
        <v>1836</v>
      </c>
      <c r="E6549" s="4">
        <v>14</v>
      </c>
      <c r="F6549" s="4">
        <v>615200</v>
      </c>
      <c r="G6549" s="4">
        <v>61520</v>
      </c>
      <c r="H6549" s="4">
        <v>676720</v>
      </c>
    </row>
    <row r="6550" spans="1:8" ht="15.75">
      <c r="A6550" s="3" t="s">
        <v>2943</v>
      </c>
      <c r="B6550" s="2" t="s">
        <v>1847</v>
      </c>
      <c r="C6550" s="2" t="s">
        <v>1846</v>
      </c>
      <c r="D6550" s="2" t="s">
        <v>1848</v>
      </c>
      <c r="E6550" s="4">
        <v>33</v>
      </c>
      <c r="F6550" s="4">
        <v>2438880</v>
      </c>
      <c r="G6550" s="4">
        <v>243888</v>
      </c>
      <c r="H6550" s="4">
        <v>2682768</v>
      </c>
    </row>
    <row r="6551" spans="1:8" ht="15.75">
      <c r="A6551" s="3" t="s">
        <v>2943</v>
      </c>
      <c r="B6551" s="2" t="s">
        <v>1850</v>
      </c>
      <c r="C6551" s="2" t="s">
        <v>1849</v>
      </c>
      <c r="D6551" s="2" t="s">
        <v>1851</v>
      </c>
      <c r="E6551" s="4">
        <v>9</v>
      </c>
      <c r="F6551" s="4">
        <v>1485000</v>
      </c>
      <c r="G6551" s="4">
        <v>148500</v>
      </c>
      <c r="H6551" s="4">
        <v>1633500</v>
      </c>
    </row>
    <row r="6552" spans="1:8" ht="15.75">
      <c r="A6552" s="3" t="s">
        <v>2943</v>
      </c>
      <c r="B6552" s="2" t="s">
        <v>1853</v>
      </c>
      <c r="C6552" s="2" t="s">
        <v>1852</v>
      </c>
      <c r="D6552" s="2" t="s">
        <v>1854</v>
      </c>
      <c r="E6552" s="4">
        <v>5</v>
      </c>
      <c r="F6552" s="4">
        <v>325000</v>
      </c>
      <c r="G6552" s="4">
        <v>32500</v>
      </c>
      <c r="H6552" s="4">
        <v>357500</v>
      </c>
    </row>
    <row r="6553" spans="1:8" ht="15.75">
      <c r="A6553" s="3" t="s">
        <v>2943</v>
      </c>
      <c r="B6553" s="2" t="s">
        <v>1859</v>
      </c>
      <c r="C6553" s="2" t="s">
        <v>1858</v>
      </c>
      <c r="D6553" s="2" t="s">
        <v>1860</v>
      </c>
      <c r="E6553" s="4">
        <v>60</v>
      </c>
      <c r="F6553" s="4">
        <v>2388600</v>
      </c>
      <c r="G6553" s="4">
        <v>238860</v>
      </c>
      <c r="H6553" s="4">
        <v>2627460</v>
      </c>
    </row>
    <row r="6554" spans="1:8" ht="15.75">
      <c r="A6554" s="3" t="s">
        <v>2943</v>
      </c>
      <c r="B6554" s="2" t="s">
        <v>1865</v>
      </c>
      <c r="C6554" s="2" t="s">
        <v>1864</v>
      </c>
      <c r="D6554" s="2" t="s">
        <v>1866</v>
      </c>
      <c r="E6554" s="4">
        <v>40</v>
      </c>
      <c r="F6554" s="4">
        <v>523800</v>
      </c>
      <c r="G6554" s="4">
        <v>52380</v>
      </c>
      <c r="H6554" s="4">
        <v>576180</v>
      </c>
    </row>
    <row r="6555" spans="1:8" ht="15.75">
      <c r="A6555" s="3" t="s">
        <v>2943</v>
      </c>
      <c r="B6555" s="2" t="s">
        <v>1874</v>
      </c>
      <c r="C6555" s="2" t="s">
        <v>1873</v>
      </c>
      <c r="D6555" s="2" t="s">
        <v>1875</v>
      </c>
      <c r="E6555" s="4">
        <v>4</v>
      </c>
      <c r="F6555" s="4">
        <v>152000</v>
      </c>
      <c r="G6555" s="4">
        <v>15200</v>
      </c>
      <c r="H6555" s="4">
        <v>167200</v>
      </c>
    </row>
    <row r="6556" spans="1:8" ht="15.75">
      <c r="A6556" s="3" t="s">
        <v>2943</v>
      </c>
      <c r="B6556" s="2" t="s">
        <v>1895</v>
      </c>
      <c r="C6556" s="2" t="s">
        <v>1894</v>
      </c>
      <c r="D6556" s="2" t="s">
        <v>1896</v>
      </c>
      <c r="E6556" s="4">
        <v>6</v>
      </c>
      <c r="F6556" s="4">
        <v>147000</v>
      </c>
      <c r="G6556" s="4">
        <v>14700</v>
      </c>
      <c r="H6556" s="4">
        <v>161700</v>
      </c>
    </row>
    <row r="6557" spans="1:8" ht="15.75">
      <c r="A6557" s="3" t="s">
        <v>2943</v>
      </c>
      <c r="B6557" s="2" t="s">
        <v>1901</v>
      </c>
      <c r="C6557" s="2" t="s">
        <v>1900</v>
      </c>
      <c r="D6557" s="2" t="s">
        <v>1902</v>
      </c>
      <c r="E6557" s="4">
        <v>36</v>
      </c>
      <c r="F6557" s="4">
        <v>760040</v>
      </c>
      <c r="G6557" s="4">
        <v>76004</v>
      </c>
      <c r="H6557" s="4">
        <v>836044</v>
      </c>
    </row>
    <row r="6558" spans="1:8" ht="15.75">
      <c r="A6558" s="3" t="s">
        <v>2943</v>
      </c>
      <c r="B6558" s="2" t="s">
        <v>1944</v>
      </c>
      <c r="C6558" s="2" t="s">
        <v>1943</v>
      </c>
      <c r="D6558" s="2"/>
      <c r="E6558" s="4">
        <v>50</v>
      </c>
      <c r="F6558" s="4">
        <v>165416</v>
      </c>
      <c r="G6558" s="4">
        <v>16534</v>
      </c>
      <c r="H6558" s="4">
        <v>181950</v>
      </c>
    </row>
    <row r="6559" spans="1:8" ht="15.75">
      <c r="A6559" s="3" t="s">
        <v>2943</v>
      </c>
      <c r="B6559" s="2" t="s">
        <v>1946</v>
      </c>
      <c r="C6559" s="2" t="s">
        <v>1945</v>
      </c>
      <c r="D6559" s="2"/>
      <c r="E6559" s="4">
        <v>1</v>
      </c>
      <c r="F6559" s="4">
        <v>25000</v>
      </c>
      <c r="G6559" s="4">
        <v>2500</v>
      </c>
      <c r="H6559" s="4">
        <v>27500</v>
      </c>
    </row>
    <row r="6560" spans="1:8" ht="15.75">
      <c r="A6560" s="3" t="s">
        <v>2943</v>
      </c>
      <c r="B6560" s="2" t="s">
        <v>3637</v>
      </c>
      <c r="C6560" s="2" t="s">
        <v>3636</v>
      </c>
      <c r="D6560" s="2" t="s">
        <v>3638</v>
      </c>
      <c r="E6560" s="4">
        <v>18</v>
      </c>
      <c r="F6560" s="4">
        <v>418</v>
      </c>
      <c r="G6560" s="4">
        <v>42</v>
      </c>
      <c r="H6560" s="4">
        <v>460</v>
      </c>
    </row>
    <row r="6561" spans="1:8" ht="15.75">
      <c r="A6561" s="3" t="s">
        <v>2943</v>
      </c>
      <c r="B6561" s="2" t="s">
        <v>2006</v>
      </c>
      <c r="C6561" s="2" t="s">
        <v>2005</v>
      </c>
      <c r="D6561" s="2" t="s">
        <v>2007</v>
      </c>
      <c r="E6561" s="4">
        <v>20</v>
      </c>
      <c r="F6561" s="4">
        <v>260000</v>
      </c>
      <c r="G6561" s="4">
        <v>26000</v>
      </c>
      <c r="H6561" s="4">
        <v>286000</v>
      </c>
    </row>
    <row r="6562" spans="1:8" ht="15.75">
      <c r="A6562" s="3" t="s">
        <v>2943</v>
      </c>
      <c r="B6562" s="2" t="s">
        <v>2015</v>
      </c>
      <c r="C6562" s="2" t="s">
        <v>2014</v>
      </c>
      <c r="D6562" s="2" t="s">
        <v>2016</v>
      </c>
      <c r="E6562" s="4">
        <v>2</v>
      </c>
      <c r="F6562" s="4">
        <v>86000</v>
      </c>
      <c r="G6562" s="4">
        <v>8600</v>
      </c>
      <c r="H6562" s="4">
        <v>94600</v>
      </c>
    </row>
    <row r="6563" spans="1:8" ht="15.75">
      <c r="A6563" s="3" t="s">
        <v>2943</v>
      </c>
      <c r="B6563" s="2" t="s">
        <v>2052</v>
      </c>
      <c r="C6563" s="2" t="s">
        <v>2051</v>
      </c>
      <c r="D6563" s="2" t="s">
        <v>2054</v>
      </c>
      <c r="E6563" s="4">
        <v>41</v>
      </c>
      <c r="F6563" s="4">
        <v>1176290</v>
      </c>
      <c r="G6563" s="4">
        <v>117629</v>
      </c>
      <c r="H6563" s="4">
        <v>1293919</v>
      </c>
    </row>
    <row r="6564" spans="1:8" ht="15.75">
      <c r="A6564" s="3" t="s">
        <v>2943</v>
      </c>
      <c r="B6564" s="2" t="s">
        <v>2056</v>
      </c>
      <c r="C6564" s="2" t="s">
        <v>2055</v>
      </c>
      <c r="D6564" s="2" t="s">
        <v>2058</v>
      </c>
      <c r="E6564" s="4">
        <v>11</v>
      </c>
      <c r="F6564" s="4">
        <v>315590</v>
      </c>
      <c r="G6564" s="4">
        <v>31559</v>
      </c>
      <c r="H6564" s="4">
        <v>347149</v>
      </c>
    </row>
    <row r="6565" spans="1:8" ht="15.75">
      <c r="A6565" s="3" t="s">
        <v>2943</v>
      </c>
      <c r="B6565" s="2" t="s">
        <v>2062</v>
      </c>
      <c r="C6565" s="2" t="s">
        <v>2059</v>
      </c>
      <c r="D6565" s="2" t="s">
        <v>2064</v>
      </c>
      <c r="E6565" s="4">
        <v>39</v>
      </c>
      <c r="F6565" s="4">
        <v>1184040</v>
      </c>
      <c r="G6565" s="4">
        <v>118404</v>
      </c>
      <c r="H6565" s="4">
        <v>1302444</v>
      </c>
    </row>
    <row r="6566" spans="1:8" ht="15.75">
      <c r="A6566" s="3" t="s">
        <v>2943</v>
      </c>
      <c r="B6566" s="2" t="s">
        <v>2074</v>
      </c>
      <c r="C6566" s="2" t="s">
        <v>2073</v>
      </c>
      <c r="D6566" s="2" t="s">
        <v>2076</v>
      </c>
      <c r="E6566" s="4">
        <v>3</v>
      </c>
      <c r="F6566" s="4">
        <v>99780</v>
      </c>
      <c r="G6566" s="4">
        <v>9978</v>
      </c>
      <c r="H6566" s="4">
        <v>109758</v>
      </c>
    </row>
    <row r="6567" spans="1:8" ht="15.75">
      <c r="A6567" s="3" t="s">
        <v>2943</v>
      </c>
      <c r="B6567" s="2" t="s">
        <v>2090</v>
      </c>
      <c r="C6567" s="2" t="s">
        <v>2089</v>
      </c>
      <c r="D6567" s="2" t="s">
        <v>2091</v>
      </c>
      <c r="E6567" s="4">
        <v>14</v>
      </c>
      <c r="F6567" s="4">
        <v>350000</v>
      </c>
      <c r="G6567" s="4">
        <v>35000</v>
      </c>
      <c r="H6567" s="4">
        <v>385000</v>
      </c>
    </row>
    <row r="6568" spans="1:8" ht="15.75">
      <c r="A6568" s="3" t="s">
        <v>2943</v>
      </c>
      <c r="B6568" s="2" t="s">
        <v>2092</v>
      </c>
      <c r="C6568" s="2" t="s">
        <v>2051</v>
      </c>
      <c r="D6568" s="2" t="s">
        <v>2091</v>
      </c>
      <c r="E6568" s="4">
        <v>38</v>
      </c>
      <c r="F6568" s="4">
        <v>950000</v>
      </c>
      <c r="G6568" s="4">
        <v>95000</v>
      </c>
      <c r="H6568" s="4">
        <v>1045000</v>
      </c>
    </row>
    <row r="6569" spans="1:8" ht="15.75">
      <c r="A6569" s="3" t="s">
        <v>2943</v>
      </c>
      <c r="B6569" s="2" t="s">
        <v>2093</v>
      </c>
      <c r="C6569" s="2" t="s">
        <v>2059</v>
      </c>
      <c r="D6569" s="2" t="s">
        <v>2091</v>
      </c>
      <c r="E6569" s="4">
        <v>6</v>
      </c>
      <c r="F6569" s="4">
        <v>156000</v>
      </c>
      <c r="G6569" s="4">
        <v>15600</v>
      </c>
      <c r="H6569" s="4">
        <v>171600</v>
      </c>
    </row>
    <row r="6570" spans="1:8" ht="15.75">
      <c r="A6570" s="3" t="s">
        <v>2943</v>
      </c>
      <c r="B6570" s="2" t="s">
        <v>2097</v>
      </c>
      <c r="C6570" s="2" t="s">
        <v>2096</v>
      </c>
      <c r="D6570" s="2" t="s">
        <v>2099</v>
      </c>
      <c r="E6570" s="4">
        <v>5</v>
      </c>
      <c r="F6570" s="4">
        <v>269950</v>
      </c>
      <c r="G6570" s="4">
        <v>26995</v>
      </c>
      <c r="H6570" s="4">
        <v>296945</v>
      </c>
    </row>
    <row r="6571" spans="1:8" ht="15.75">
      <c r="A6571" s="3" t="s">
        <v>2943</v>
      </c>
      <c r="B6571" s="2" t="s">
        <v>2124</v>
      </c>
      <c r="C6571" s="2" t="s">
        <v>2113</v>
      </c>
      <c r="D6571" s="2" t="s">
        <v>2125</v>
      </c>
      <c r="E6571" s="4">
        <v>14</v>
      </c>
      <c r="F6571" s="4">
        <v>742000</v>
      </c>
      <c r="G6571" s="4">
        <v>74200</v>
      </c>
      <c r="H6571" s="4">
        <v>816200</v>
      </c>
    </row>
    <row r="6572" spans="1:8" ht="15.75">
      <c r="A6572" s="3" t="s">
        <v>2943</v>
      </c>
      <c r="B6572" s="2" t="s">
        <v>2129</v>
      </c>
      <c r="C6572" s="2" t="s">
        <v>2126</v>
      </c>
      <c r="D6572" s="2" t="s">
        <v>2130</v>
      </c>
      <c r="E6572" s="4">
        <v>6</v>
      </c>
      <c r="F6572" s="4">
        <v>226440</v>
      </c>
      <c r="G6572" s="4">
        <v>22644</v>
      </c>
      <c r="H6572" s="4">
        <v>249084</v>
      </c>
    </row>
    <row r="6573" spans="1:8" ht="15.75">
      <c r="A6573" s="3" t="s">
        <v>2943</v>
      </c>
      <c r="B6573" s="2" t="s">
        <v>2133</v>
      </c>
      <c r="C6573" s="2" t="s">
        <v>2126</v>
      </c>
      <c r="D6573" s="2" t="s">
        <v>2134</v>
      </c>
      <c r="E6573" s="4">
        <v>4</v>
      </c>
      <c r="F6573" s="4">
        <v>156360</v>
      </c>
      <c r="G6573" s="4">
        <v>15636</v>
      </c>
      <c r="H6573" s="4">
        <v>171996</v>
      </c>
    </row>
    <row r="6574" spans="1:8" ht="15.75">
      <c r="A6574" s="3" t="s">
        <v>2943</v>
      </c>
      <c r="B6574" s="2" t="s">
        <v>2140</v>
      </c>
      <c r="C6574" s="2" t="s">
        <v>2126</v>
      </c>
      <c r="D6574" s="2" t="s">
        <v>2110</v>
      </c>
      <c r="E6574" s="4">
        <v>10</v>
      </c>
      <c r="F6574" s="4">
        <v>440000</v>
      </c>
      <c r="G6574" s="4">
        <v>44000</v>
      </c>
      <c r="H6574" s="4">
        <v>484000</v>
      </c>
    </row>
    <row r="6575" spans="1:8" ht="15.75">
      <c r="A6575" s="3" t="s">
        <v>2943</v>
      </c>
      <c r="B6575" s="2" t="s">
        <v>2141</v>
      </c>
      <c r="C6575" s="2" t="s">
        <v>2126</v>
      </c>
      <c r="D6575" s="2" t="s">
        <v>2112</v>
      </c>
      <c r="E6575" s="4">
        <v>8</v>
      </c>
      <c r="F6575" s="4">
        <v>352000</v>
      </c>
      <c r="G6575" s="4">
        <v>35200</v>
      </c>
      <c r="H6575" s="4">
        <v>387200</v>
      </c>
    </row>
    <row r="6576" spans="1:8" ht="15.75">
      <c r="A6576" s="3" t="s">
        <v>2943</v>
      </c>
      <c r="B6576" s="2" t="s">
        <v>2144</v>
      </c>
      <c r="C6576" s="2" t="s">
        <v>2126</v>
      </c>
      <c r="D6576" s="2" t="s">
        <v>2145</v>
      </c>
      <c r="E6576" s="4">
        <v>10</v>
      </c>
      <c r="F6576" s="4">
        <v>450000</v>
      </c>
      <c r="G6576" s="4">
        <v>45000</v>
      </c>
      <c r="H6576" s="4">
        <v>495000</v>
      </c>
    </row>
    <row r="6577" spans="1:8" ht="15.75">
      <c r="A6577" s="3" t="s">
        <v>2943</v>
      </c>
      <c r="B6577" s="2" t="s">
        <v>2150</v>
      </c>
      <c r="C6577" s="2" t="s">
        <v>2149</v>
      </c>
      <c r="D6577" s="2" t="s">
        <v>2152</v>
      </c>
      <c r="E6577" s="4">
        <v>2</v>
      </c>
      <c r="F6577" s="4">
        <v>135960</v>
      </c>
      <c r="G6577" s="4">
        <v>13596</v>
      </c>
      <c r="H6577" s="4">
        <v>149556</v>
      </c>
    </row>
    <row r="6578" spans="1:8" ht="15.75">
      <c r="A6578" s="3" t="s">
        <v>2943</v>
      </c>
      <c r="B6578" s="2" t="s">
        <v>2157</v>
      </c>
      <c r="C6578" s="2" t="s">
        <v>2153</v>
      </c>
      <c r="D6578" s="2" t="s">
        <v>2159</v>
      </c>
      <c r="E6578" s="4">
        <v>2</v>
      </c>
      <c r="F6578" s="4">
        <v>159700</v>
      </c>
      <c r="G6578" s="4">
        <v>15970</v>
      </c>
      <c r="H6578" s="4">
        <v>175670</v>
      </c>
    </row>
    <row r="6579" spans="1:8" ht="15.75">
      <c r="A6579" s="3" t="s">
        <v>2943</v>
      </c>
      <c r="B6579" s="2" t="s">
        <v>2166</v>
      </c>
      <c r="C6579" s="2" t="s">
        <v>2153</v>
      </c>
      <c r="D6579" s="2" t="s">
        <v>2091</v>
      </c>
      <c r="E6579" s="4">
        <v>16</v>
      </c>
      <c r="F6579" s="4">
        <v>1040000</v>
      </c>
      <c r="G6579" s="4">
        <v>104000</v>
      </c>
      <c r="H6579" s="4">
        <v>1144000</v>
      </c>
    </row>
    <row r="6580" spans="1:8" ht="15.75">
      <c r="A6580" s="3" t="s">
        <v>2943</v>
      </c>
      <c r="B6580" s="2" t="s">
        <v>2168</v>
      </c>
      <c r="C6580" s="2" t="s">
        <v>2167</v>
      </c>
      <c r="D6580" s="2" t="s">
        <v>2169</v>
      </c>
      <c r="E6580" s="4">
        <v>25</v>
      </c>
      <c r="F6580" s="4">
        <v>1040000</v>
      </c>
      <c r="G6580" s="4">
        <v>104000</v>
      </c>
      <c r="H6580" s="4">
        <v>1144000</v>
      </c>
    </row>
    <row r="6581" spans="1:8" ht="15.75">
      <c r="A6581" s="3" t="s">
        <v>2943</v>
      </c>
      <c r="B6581" s="2" t="s">
        <v>2171</v>
      </c>
      <c r="C6581" s="2" t="s">
        <v>2170</v>
      </c>
      <c r="D6581" s="2" t="s">
        <v>2172</v>
      </c>
      <c r="E6581" s="4">
        <v>67</v>
      </c>
      <c r="F6581" s="4">
        <v>2680000</v>
      </c>
      <c r="G6581" s="4">
        <v>268000</v>
      </c>
      <c r="H6581" s="4">
        <v>2948000</v>
      </c>
    </row>
    <row r="6582" spans="1:8" ht="15.75">
      <c r="A6582" s="3" t="s">
        <v>2943</v>
      </c>
      <c r="B6582" s="2" t="s">
        <v>2177</v>
      </c>
      <c r="C6582" s="2" t="s">
        <v>2176</v>
      </c>
      <c r="D6582" s="2" t="s">
        <v>2178</v>
      </c>
      <c r="E6582" s="4">
        <v>284</v>
      </c>
      <c r="F6582" s="4">
        <v>6816000</v>
      </c>
      <c r="G6582" s="4">
        <v>681600</v>
      </c>
      <c r="H6582" s="4">
        <v>7497600</v>
      </c>
    </row>
    <row r="6583" spans="1:8" ht="15.75">
      <c r="A6583" s="3" t="s">
        <v>2943</v>
      </c>
      <c r="B6583" s="2" t="s">
        <v>2180</v>
      </c>
      <c r="C6583" s="2" t="s">
        <v>2179</v>
      </c>
      <c r="D6583" s="2" t="s">
        <v>2181</v>
      </c>
      <c r="E6583" s="4">
        <v>516</v>
      </c>
      <c r="F6583" s="4">
        <v>10553400</v>
      </c>
      <c r="G6583" s="4">
        <v>1055340</v>
      </c>
      <c r="H6583" s="4">
        <v>11608740</v>
      </c>
    </row>
    <row r="6584" spans="1:8" ht="15.75">
      <c r="A6584" s="3" t="s">
        <v>2943</v>
      </c>
      <c r="B6584" s="2" t="s">
        <v>2183</v>
      </c>
      <c r="C6584" s="2" t="s">
        <v>2182</v>
      </c>
      <c r="D6584" s="2" t="s">
        <v>2185</v>
      </c>
      <c r="E6584" s="4">
        <v>19</v>
      </c>
      <c r="F6584" s="4">
        <v>494000</v>
      </c>
      <c r="G6584" s="4">
        <v>49400</v>
      </c>
      <c r="H6584" s="4">
        <v>543400</v>
      </c>
    </row>
    <row r="6585" spans="1:8" ht="15.75">
      <c r="A6585" s="3" t="s">
        <v>2943</v>
      </c>
      <c r="B6585" s="2" t="s">
        <v>2222</v>
      </c>
      <c r="C6585" s="2" t="s">
        <v>2221</v>
      </c>
      <c r="D6585" s="2" t="s">
        <v>2223</v>
      </c>
      <c r="E6585" s="4">
        <v>102</v>
      </c>
      <c r="F6585" s="4">
        <v>2856000</v>
      </c>
      <c r="G6585" s="4">
        <v>285600</v>
      </c>
      <c r="H6585" s="4">
        <v>3141600</v>
      </c>
    </row>
    <row r="6586" spans="1:8" ht="15.75">
      <c r="A6586" s="3" t="s">
        <v>2943</v>
      </c>
      <c r="B6586" s="2" t="s">
        <v>2225</v>
      </c>
      <c r="C6586" s="2" t="s">
        <v>2224</v>
      </c>
      <c r="D6586" s="2" t="s">
        <v>2226</v>
      </c>
      <c r="E6586" s="4">
        <v>930</v>
      </c>
      <c r="F6586" s="4">
        <v>23994000</v>
      </c>
      <c r="G6586" s="4">
        <v>2399400</v>
      </c>
      <c r="H6586" s="4">
        <v>26393400</v>
      </c>
    </row>
    <row r="6587" spans="1:8" ht="15.75">
      <c r="A6587" s="3" t="s">
        <v>2943</v>
      </c>
      <c r="B6587" s="2" t="s">
        <v>2255</v>
      </c>
      <c r="C6587" s="2" t="s">
        <v>2254</v>
      </c>
      <c r="D6587" s="2" t="s">
        <v>2256</v>
      </c>
      <c r="E6587" s="4">
        <v>90</v>
      </c>
      <c r="F6587" s="4">
        <v>767700</v>
      </c>
      <c r="G6587" s="4">
        <v>76770</v>
      </c>
      <c r="H6587" s="4">
        <v>844470</v>
      </c>
    </row>
    <row r="6588" spans="1:8" ht="15.75">
      <c r="A6588" s="3" t="s">
        <v>2943</v>
      </c>
      <c r="B6588" s="2" t="s">
        <v>2264</v>
      </c>
      <c r="C6588" s="2" t="s">
        <v>2263</v>
      </c>
      <c r="D6588" s="2" t="s">
        <v>2265</v>
      </c>
      <c r="E6588" s="4">
        <v>150</v>
      </c>
      <c r="F6588" s="4">
        <v>1264500</v>
      </c>
      <c r="G6588" s="4">
        <v>126450</v>
      </c>
      <c r="H6588" s="4">
        <v>1390950</v>
      </c>
    </row>
    <row r="6589" spans="1:8" ht="15.75">
      <c r="A6589" s="3" t="s">
        <v>2943</v>
      </c>
      <c r="B6589" s="2" t="s">
        <v>3753</v>
      </c>
      <c r="C6589" s="2" t="s">
        <v>3752</v>
      </c>
      <c r="D6589" s="2"/>
      <c r="E6589" s="4">
        <v>100</v>
      </c>
      <c r="F6589" s="4">
        <v>1050000</v>
      </c>
      <c r="G6589" s="4">
        <v>105000</v>
      </c>
      <c r="H6589" s="4">
        <v>1155000</v>
      </c>
    </row>
    <row r="6590" spans="1:8" ht="15.75">
      <c r="A6590" s="3" t="s">
        <v>2943</v>
      </c>
      <c r="B6590" s="2" t="s">
        <v>2270</v>
      </c>
      <c r="C6590" s="2" t="s">
        <v>2269</v>
      </c>
      <c r="D6590" s="2" t="s">
        <v>2271</v>
      </c>
      <c r="E6590" s="4">
        <v>80</v>
      </c>
      <c r="F6590" s="4">
        <v>1450400</v>
      </c>
      <c r="G6590" s="4">
        <v>145040</v>
      </c>
      <c r="H6590" s="4">
        <v>1595440</v>
      </c>
    </row>
    <row r="6591" spans="1:8" ht="15.75">
      <c r="A6591" s="3" t="s">
        <v>2943</v>
      </c>
      <c r="B6591" s="2" t="s">
        <v>2319</v>
      </c>
      <c r="C6591" s="2" t="s">
        <v>271</v>
      </c>
      <c r="D6591" s="2" t="s">
        <v>2320</v>
      </c>
      <c r="E6591" s="4">
        <v>20</v>
      </c>
      <c r="F6591" s="4">
        <v>88500</v>
      </c>
      <c r="G6591" s="4">
        <v>8850</v>
      </c>
      <c r="H6591" s="4">
        <v>97350</v>
      </c>
    </row>
    <row r="6592" spans="1:8" ht="15.75">
      <c r="A6592" s="3" t="s">
        <v>2943</v>
      </c>
      <c r="B6592" s="2" t="s">
        <v>2321</v>
      </c>
      <c r="C6592" s="2" t="s">
        <v>271</v>
      </c>
      <c r="D6592" s="2" t="s">
        <v>2322</v>
      </c>
      <c r="E6592" s="4">
        <v>20</v>
      </c>
      <c r="F6592" s="4">
        <v>85340</v>
      </c>
      <c r="G6592" s="4">
        <v>8534</v>
      </c>
      <c r="H6592" s="4">
        <v>93874</v>
      </c>
    </row>
    <row r="6593" spans="1:8" ht="15.75">
      <c r="A6593" s="3" t="s">
        <v>2943</v>
      </c>
      <c r="B6593" s="2" t="s">
        <v>2327</v>
      </c>
      <c r="C6593" s="2" t="s">
        <v>264</v>
      </c>
      <c r="D6593" s="2" t="s">
        <v>2328</v>
      </c>
      <c r="E6593" s="4">
        <v>14</v>
      </c>
      <c r="F6593" s="4">
        <v>273600</v>
      </c>
      <c r="G6593" s="4">
        <v>27360</v>
      </c>
      <c r="H6593" s="4">
        <v>300960</v>
      </c>
    </row>
    <row r="6594" spans="1:8" ht="15.75">
      <c r="A6594" s="3" t="s">
        <v>2943</v>
      </c>
      <c r="B6594" s="2" t="s">
        <v>2329</v>
      </c>
      <c r="C6594" s="2" t="s">
        <v>294</v>
      </c>
      <c r="D6594" s="2" t="s">
        <v>2330</v>
      </c>
      <c r="E6594" s="4">
        <v>5</v>
      </c>
      <c r="F6594" s="4">
        <v>23800</v>
      </c>
      <c r="G6594" s="4">
        <v>2380</v>
      </c>
      <c r="H6594" s="4">
        <v>26180</v>
      </c>
    </row>
    <row r="6595" spans="1:8" ht="15.75">
      <c r="A6595" s="3" t="s">
        <v>2943</v>
      </c>
      <c r="B6595" s="2" t="s">
        <v>2343</v>
      </c>
      <c r="C6595" s="2" t="s">
        <v>299</v>
      </c>
      <c r="D6595" s="2" t="s">
        <v>2344</v>
      </c>
      <c r="E6595" s="4">
        <v>10</v>
      </c>
      <c r="F6595" s="4">
        <v>101620</v>
      </c>
      <c r="G6595" s="4">
        <v>10162</v>
      </c>
      <c r="H6595" s="4">
        <v>111782</v>
      </c>
    </row>
    <row r="6596" spans="1:8" ht="15.75">
      <c r="A6596" s="3" t="s">
        <v>2943</v>
      </c>
      <c r="B6596" s="2" t="s">
        <v>2375</v>
      </c>
      <c r="C6596" s="2" t="s">
        <v>236</v>
      </c>
      <c r="D6596" s="2" t="s">
        <v>2376</v>
      </c>
      <c r="E6596" s="4">
        <v>5</v>
      </c>
      <c r="F6596" s="4">
        <v>56080</v>
      </c>
      <c r="G6596" s="4">
        <v>5608</v>
      </c>
      <c r="H6596" s="4">
        <v>61688</v>
      </c>
    </row>
    <row r="6597" spans="1:8" ht="15.75">
      <c r="A6597" s="3" t="s">
        <v>2943</v>
      </c>
      <c r="B6597" s="2" t="s">
        <v>2397</v>
      </c>
      <c r="C6597" s="2" t="s">
        <v>236</v>
      </c>
      <c r="D6597" s="2" t="s">
        <v>2398</v>
      </c>
      <c r="E6597" s="4">
        <v>118</v>
      </c>
      <c r="F6597" s="4">
        <v>634722</v>
      </c>
      <c r="G6597" s="4">
        <v>63473</v>
      </c>
      <c r="H6597" s="4">
        <v>698195</v>
      </c>
    </row>
    <row r="6598" spans="1:8" ht="15.75">
      <c r="A6598" s="3" t="s">
        <v>2943</v>
      </c>
      <c r="B6598" s="2" t="s">
        <v>2399</v>
      </c>
      <c r="C6598" s="2" t="s">
        <v>236</v>
      </c>
      <c r="D6598" s="2" t="s">
        <v>2398</v>
      </c>
      <c r="E6598" s="4">
        <v>10</v>
      </c>
      <c r="F6598" s="4">
        <v>53790</v>
      </c>
      <c r="G6598" s="4">
        <v>5379</v>
      </c>
      <c r="H6598" s="4">
        <v>59169</v>
      </c>
    </row>
    <row r="6599" spans="1:8" ht="15.75">
      <c r="A6599" s="3" t="s">
        <v>2943</v>
      </c>
      <c r="B6599" s="2" t="s">
        <v>2400</v>
      </c>
      <c r="C6599" s="2" t="s">
        <v>236</v>
      </c>
      <c r="D6599" s="2" t="s">
        <v>2401</v>
      </c>
      <c r="E6599" s="4">
        <v>156</v>
      </c>
      <c r="F6599" s="4">
        <v>1069224</v>
      </c>
      <c r="G6599" s="4">
        <v>106922</v>
      </c>
      <c r="H6599" s="4">
        <v>1176146</v>
      </c>
    </row>
    <row r="6600" spans="1:8" ht="15.75">
      <c r="A6600" s="3" t="s">
        <v>2943</v>
      </c>
      <c r="B6600" s="2" t="s">
        <v>2402</v>
      </c>
      <c r="C6600" s="2" t="s">
        <v>236</v>
      </c>
      <c r="D6600" s="2" t="s">
        <v>2403</v>
      </c>
      <c r="E6600" s="4">
        <v>55</v>
      </c>
      <c r="F6600" s="4">
        <v>454630</v>
      </c>
      <c r="G6600" s="4">
        <v>45463</v>
      </c>
      <c r="H6600" s="4">
        <v>500093</v>
      </c>
    </row>
    <row r="6601" spans="1:8" ht="15.75">
      <c r="A6601" s="3" t="s">
        <v>2943</v>
      </c>
      <c r="B6601" s="2" t="s">
        <v>2404</v>
      </c>
      <c r="C6601" s="2" t="s">
        <v>236</v>
      </c>
      <c r="D6601" s="2" t="s">
        <v>2405</v>
      </c>
      <c r="E6601" s="4">
        <v>15</v>
      </c>
      <c r="F6601" s="4">
        <v>146115</v>
      </c>
      <c r="G6601" s="4">
        <v>14612</v>
      </c>
      <c r="H6601" s="4">
        <v>160727</v>
      </c>
    </row>
    <row r="6602" spans="1:8" ht="15.75">
      <c r="A6602" s="3" t="s">
        <v>2943</v>
      </c>
      <c r="B6602" s="2" t="s">
        <v>2408</v>
      </c>
      <c r="C6602" s="2" t="s">
        <v>236</v>
      </c>
      <c r="D6602" s="2" t="s">
        <v>2409</v>
      </c>
      <c r="E6602" s="4">
        <v>4</v>
      </c>
      <c r="F6602" s="4">
        <v>15616</v>
      </c>
      <c r="G6602" s="4">
        <v>1562</v>
      </c>
      <c r="H6602" s="4">
        <v>17178</v>
      </c>
    </row>
    <row r="6603" spans="1:8" ht="15.75">
      <c r="A6603" s="3" t="s">
        <v>2943</v>
      </c>
      <c r="B6603" s="2" t="s">
        <v>2428</v>
      </c>
      <c r="C6603" s="2" t="s">
        <v>2303</v>
      </c>
      <c r="D6603" s="2" t="s">
        <v>2429</v>
      </c>
      <c r="E6603" s="4">
        <v>10</v>
      </c>
      <c r="F6603" s="4">
        <v>45480</v>
      </c>
      <c r="G6603" s="4">
        <v>4548</v>
      </c>
      <c r="H6603" s="4">
        <v>50028</v>
      </c>
    </row>
    <row r="6604" spans="1:8" ht="15.75">
      <c r="A6604" s="3" t="s">
        <v>2943</v>
      </c>
      <c r="B6604" s="2" t="s">
        <v>3778</v>
      </c>
      <c r="C6604" s="2" t="s">
        <v>2303</v>
      </c>
      <c r="D6604" s="2" t="s">
        <v>3779</v>
      </c>
      <c r="E6604" s="4">
        <v>10</v>
      </c>
      <c r="F6604" s="4">
        <v>55760</v>
      </c>
      <c r="G6604" s="4">
        <v>5576</v>
      </c>
      <c r="H6604" s="4">
        <v>61336</v>
      </c>
    </row>
    <row r="6605" spans="1:8" ht="15.75">
      <c r="A6605" s="3" t="s">
        <v>2943</v>
      </c>
      <c r="B6605" s="2" t="s">
        <v>2432</v>
      </c>
      <c r="C6605" s="2" t="s">
        <v>267</v>
      </c>
      <c r="D6605" s="2" t="s">
        <v>2433</v>
      </c>
      <c r="E6605" s="4">
        <v>245</v>
      </c>
      <c r="F6605" s="4">
        <v>1253910</v>
      </c>
      <c r="G6605" s="4">
        <v>125391</v>
      </c>
      <c r="H6605" s="4">
        <v>1379301</v>
      </c>
    </row>
    <row r="6606" spans="1:8" ht="15.75">
      <c r="A6606" s="3" t="s">
        <v>2943</v>
      </c>
      <c r="B6606" s="2" t="s">
        <v>2436</v>
      </c>
      <c r="C6606" s="2" t="s">
        <v>267</v>
      </c>
      <c r="D6606" s="2" t="s">
        <v>2437</v>
      </c>
      <c r="E6606" s="4">
        <v>578</v>
      </c>
      <c r="F6606" s="4">
        <v>2861510</v>
      </c>
      <c r="G6606" s="4">
        <v>286151</v>
      </c>
      <c r="H6606" s="4">
        <v>3147661</v>
      </c>
    </row>
    <row r="6607" spans="1:8" ht="15.75">
      <c r="A6607" s="3" t="s">
        <v>2943</v>
      </c>
      <c r="B6607" s="2" t="s">
        <v>2440</v>
      </c>
      <c r="C6607" s="2" t="s">
        <v>267</v>
      </c>
      <c r="D6607" s="2" t="s">
        <v>2441</v>
      </c>
      <c r="E6607" s="4">
        <v>205</v>
      </c>
      <c r="F6607" s="4">
        <v>1483295</v>
      </c>
      <c r="G6607" s="4">
        <v>148330</v>
      </c>
      <c r="H6607" s="4">
        <v>1631625</v>
      </c>
    </row>
    <row r="6608" spans="1:8" ht="15.75">
      <c r="A6608" s="3" t="s">
        <v>2943</v>
      </c>
      <c r="B6608" s="2" t="s">
        <v>2442</v>
      </c>
      <c r="C6608" s="2" t="s">
        <v>267</v>
      </c>
      <c r="D6608" s="2" t="s">
        <v>2443</v>
      </c>
      <c r="E6608" s="4">
        <v>160</v>
      </c>
      <c r="F6608" s="4">
        <v>1332290</v>
      </c>
      <c r="G6608" s="4">
        <v>133229</v>
      </c>
      <c r="H6608" s="4">
        <v>1465519</v>
      </c>
    </row>
    <row r="6609" spans="1:8" ht="15.75">
      <c r="A6609" s="3" t="s">
        <v>2943</v>
      </c>
      <c r="B6609" s="2" t="s">
        <v>2444</v>
      </c>
      <c r="C6609" s="2" t="s">
        <v>267</v>
      </c>
      <c r="D6609" s="2" t="s">
        <v>2445</v>
      </c>
      <c r="E6609" s="4">
        <v>19</v>
      </c>
      <c r="F6609" s="4">
        <v>182970</v>
      </c>
      <c r="G6609" s="4">
        <v>18297</v>
      </c>
      <c r="H6609" s="4">
        <v>201267</v>
      </c>
    </row>
    <row r="6610" spans="1:8" ht="15.75">
      <c r="A6610" s="3" t="s">
        <v>2943</v>
      </c>
      <c r="B6610" s="2" t="s">
        <v>2446</v>
      </c>
      <c r="C6610" s="2" t="s">
        <v>267</v>
      </c>
      <c r="D6610" s="2" t="s">
        <v>2447</v>
      </c>
      <c r="E6610" s="4">
        <v>5</v>
      </c>
      <c r="F6610" s="4">
        <v>82500</v>
      </c>
      <c r="G6610" s="4">
        <v>8250</v>
      </c>
      <c r="H6610" s="4">
        <v>90750</v>
      </c>
    </row>
    <row r="6611" spans="1:8" ht="15.75">
      <c r="A6611" s="3" t="s">
        <v>2943</v>
      </c>
      <c r="B6611" s="2" t="s">
        <v>2450</v>
      </c>
      <c r="C6611" s="2" t="s">
        <v>267</v>
      </c>
      <c r="D6611" s="2" t="s">
        <v>2451</v>
      </c>
      <c r="E6611" s="4">
        <v>4</v>
      </c>
      <c r="F6611" s="4">
        <v>68800</v>
      </c>
      <c r="G6611" s="4">
        <v>6880</v>
      </c>
      <c r="H6611" s="4">
        <v>75680</v>
      </c>
    </row>
    <row r="6612" spans="1:8" ht="15.75">
      <c r="A6612" s="3" t="s">
        <v>2943</v>
      </c>
      <c r="B6612" s="2" t="s">
        <v>2452</v>
      </c>
      <c r="C6612" s="2" t="s">
        <v>267</v>
      </c>
      <c r="D6612" s="2" t="s">
        <v>2328</v>
      </c>
      <c r="E6612" s="4">
        <v>4</v>
      </c>
      <c r="F6612" s="4">
        <v>75200</v>
      </c>
      <c r="G6612" s="4">
        <v>7520</v>
      </c>
      <c r="H6612" s="4">
        <v>82720</v>
      </c>
    </row>
    <row r="6613" spans="1:8" ht="15.75">
      <c r="A6613" s="3" t="s">
        <v>2943</v>
      </c>
      <c r="B6613" s="2" t="s">
        <v>3780</v>
      </c>
      <c r="C6613" s="2" t="s">
        <v>267</v>
      </c>
      <c r="D6613" s="2" t="s">
        <v>3781</v>
      </c>
      <c r="E6613" s="4">
        <v>20</v>
      </c>
      <c r="F6613" s="4">
        <v>92960</v>
      </c>
      <c r="G6613" s="4">
        <v>9296</v>
      </c>
      <c r="H6613" s="4">
        <v>102256</v>
      </c>
    </row>
    <row r="6614" spans="1:8" ht="15.75">
      <c r="A6614" s="3" t="s">
        <v>2943</v>
      </c>
      <c r="B6614" s="2" t="s">
        <v>2461</v>
      </c>
      <c r="C6614" s="2" t="s">
        <v>271</v>
      </c>
      <c r="D6614" s="2" t="s">
        <v>2462</v>
      </c>
      <c r="E6614" s="4">
        <v>135</v>
      </c>
      <c r="F6614" s="4">
        <v>637260</v>
      </c>
      <c r="G6614" s="4">
        <v>63726</v>
      </c>
      <c r="H6614" s="4">
        <v>700986</v>
      </c>
    </row>
    <row r="6615" spans="1:8" ht="15.75">
      <c r="A6615" s="3" t="s">
        <v>2943</v>
      </c>
      <c r="B6615" s="2" t="s">
        <v>2463</v>
      </c>
      <c r="C6615" s="2" t="s">
        <v>271</v>
      </c>
      <c r="D6615" s="2" t="s">
        <v>2464</v>
      </c>
      <c r="E6615" s="4">
        <v>135</v>
      </c>
      <c r="F6615" s="4">
        <v>790940</v>
      </c>
      <c r="G6615" s="4">
        <v>79094</v>
      </c>
      <c r="H6615" s="4">
        <v>870034</v>
      </c>
    </row>
    <row r="6616" spans="1:8" ht="15.75">
      <c r="A6616" s="3" t="s">
        <v>2943</v>
      </c>
      <c r="B6616" s="2" t="s">
        <v>2465</v>
      </c>
      <c r="C6616" s="2" t="s">
        <v>271</v>
      </c>
      <c r="D6616" s="2" t="s">
        <v>2466</v>
      </c>
      <c r="E6616" s="4">
        <v>120</v>
      </c>
      <c r="F6616" s="4">
        <v>859800</v>
      </c>
      <c r="G6616" s="4">
        <v>85980</v>
      </c>
      <c r="H6616" s="4">
        <v>945780</v>
      </c>
    </row>
    <row r="6617" spans="1:8" ht="15.75">
      <c r="A6617" s="3" t="s">
        <v>2943</v>
      </c>
      <c r="B6617" s="2" t="s">
        <v>2467</v>
      </c>
      <c r="C6617" s="2" t="s">
        <v>271</v>
      </c>
      <c r="D6617" s="2" t="s">
        <v>2468</v>
      </c>
      <c r="E6617" s="4">
        <v>35</v>
      </c>
      <c r="F6617" s="4">
        <v>290815</v>
      </c>
      <c r="G6617" s="4">
        <v>29082</v>
      </c>
      <c r="H6617" s="4">
        <v>319897</v>
      </c>
    </row>
    <row r="6618" spans="1:8" ht="15.75">
      <c r="A6618" s="3" t="s">
        <v>2943</v>
      </c>
      <c r="B6618" s="2" t="s">
        <v>2469</v>
      </c>
      <c r="C6618" s="2" t="s">
        <v>271</v>
      </c>
      <c r="D6618" s="2" t="s">
        <v>2470</v>
      </c>
      <c r="E6618" s="4">
        <v>20</v>
      </c>
      <c r="F6618" s="4">
        <v>189060</v>
      </c>
      <c r="G6618" s="4">
        <v>18906</v>
      </c>
      <c r="H6618" s="4">
        <v>207966</v>
      </c>
    </row>
    <row r="6619" spans="1:8" ht="15.75">
      <c r="A6619" s="3" t="s">
        <v>2943</v>
      </c>
      <c r="B6619" s="2" t="s">
        <v>2472</v>
      </c>
      <c r="C6619" s="2" t="s">
        <v>271</v>
      </c>
      <c r="D6619" s="2" t="s">
        <v>2451</v>
      </c>
      <c r="E6619" s="4">
        <v>5</v>
      </c>
      <c r="F6619" s="4">
        <v>84000</v>
      </c>
      <c r="G6619" s="4">
        <v>8400</v>
      </c>
      <c r="H6619" s="4">
        <v>92400</v>
      </c>
    </row>
    <row r="6620" spans="1:8" ht="15.75">
      <c r="A6620" s="3" t="s">
        <v>2943</v>
      </c>
      <c r="B6620" s="2" t="s">
        <v>2473</v>
      </c>
      <c r="C6620" s="2" t="s">
        <v>264</v>
      </c>
      <c r="D6620" s="2" t="s">
        <v>2474</v>
      </c>
      <c r="E6620" s="4">
        <v>1095</v>
      </c>
      <c r="F6620" s="4">
        <v>4171050</v>
      </c>
      <c r="G6620" s="4">
        <v>417105</v>
      </c>
      <c r="H6620" s="4">
        <v>4588155</v>
      </c>
    </row>
    <row r="6621" spans="1:8" ht="15.75">
      <c r="A6621" s="3" t="s">
        <v>2943</v>
      </c>
      <c r="B6621" s="2" t="s">
        <v>2475</v>
      </c>
      <c r="C6621" s="2" t="s">
        <v>264</v>
      </c>
      <c r="D6621" s="2" t="s">
        <v>2476</v>
      </c>
      <c r="E6621" s="4">
        <v>20</v>
      </c>
      <c r="F6621" s="4">
        <v>103460</v>
      </c>
      <c r="G6621" s="4">
        <v>10346</v>
      </c>
      <c r="H6621" s="4">
        <v>113806</v>
      </c>
    </row>
    <row r="6622" spans="1:8" ht="15.75">
      <c r="A6622" s="3" t="s">
        <v>2943</v>
      </c>
      <c r="B6622" s="2" t="s">
        <v>2479</v>
      </c>
      <c r="C6622" s="2" t="s">
        <v>264</v>
      </c>
      <c r="D6622" s="2" t="s">
        <v>2480</v>
      </c>
      <c r="E6622" s="4">
        <v>1298</v>
      </c>
      <c r="F6622" s="4">
        <v>6171134</v>
      </c>
      <c r="G6622" s="4">
        <v>617115</v>
      </c>
      <c r="H6622" s="4">
        <v>6788249</v>
      </c>
    </row>
    <row r="6623" spans="1:8" ht="15.75">
      <c r="A6623" s="3" t="s">
        <v>2943</v>
      </c>
      <c r="B6623" s="2" t="s">
        <v>2484</v>
      </c>
      <c r="C6623" s="2" t="s">
        <v>264</v>
      </c>
      <c r="D6623" s="2" t="s">
        <v>2485</v>
      </c>
      <c r="E6623" s="4">
        <v>933</v>
      </c>
      <c r="F6623" s="4">
        <v>5309160</v>
      </c>
      <c r="G6623" s="4">
        <v>530916</v>
      </c>
      <c r="H6623" s="4">
        <v>5840076</v>
      </c>
    </row>
    <row r="6624" spans="1:8" ht="15.75">
      <c r="A6624" s="3" t="s">
        <v>2943</v>
      </c>
      <c r="B6624" s="2" t="s">
        <v>2486</v>
      </c>
      <c r="C6624" s="2" t="s">
        <v>264</v>
      </c>
      <c r="D6624" s="2" t="s">
        <v>2487</v>
      </c>
      <c r="E6624" s="4">
        <v>436</v>
      </c>
      <c r="F6624" s="4">
        <v>2890244</v>
      </c>
      <c r="G6624" s="4">
        <v>289024</v>
      </c>
      <c r="H6624" s="4">
        <v>3179268</v>
      </c>
    </row>
    <row r="6625" spans="1:8" ht="15.75">
      <c r="A6625" s="3" t="s">
        <v>2943</v>
      </c>
      <c r="B6625" s="2" t="s">
        <v>2488</v>
      </c>
      <c r="C6625" s="2" t="s">
        <v>264</v>
      </c>
      <c r="D6625" s="2" t="s">
        <v>2489</v>
      </c>
      <c r="E6625" s="4">
        <v>210</v>
      </c>
      <c r="F6625" s="4">
        <v>491580</v>
      </c>
      <c r="G6625" s="4">
        <v>49158</v>
      </c>
      <c r="H6625" s="4">
        <v>540738</v>
      </c>
    </row>
    <row r="6626" spans="1:8" ht="15.75">
      <c r="A6626" s="3" t="s">
        <v>2943</v>
      </c>
      <c r="B6626" s="2" t="s">
        <v>2490</v>
      </c>
      <c r="C6626" s="2" t="s">
        <v>264</v>
      </c>
      <c r="D6626" s="2" t="s">
        <v>2491</v>
      </c>
      <c r="E6626" s="4">
        <v>145</v>
      </c>
      <c r="F6626" s="4">
        <v>1085155</v>
      </c>
      <c r="G6626" s="4">
        <v>108516</v>
      </c>
      <c r="H6626" s="4">
        <v>1193671</v>
      </c>
    </row>
    <row r="6627" spans="1:8" ht="15.75">
      <c r="A6627" s="3" t="s">
        <v>2943</v>
      </c>
      <c r="B6627" s="2" t="s">
        <v>2492</v>
      </c>
      <c r="C6627" s="2" t="s">
        <v>264</v>
      </c>
      <c r="D6627" s="2" t="s">
        <v>2493</v>
      </c>
      <c r="E6627" s="4">
        <v>18</v>
      </c>
      <c r="F6627" s="4">
        <v>185338</v>
      </c>
      <c r="G6627" s="4">
        <v>18534</v>
      </c>
      <c r="H6627" s="4">
        <v>203872</v>
      </c>
    </row>
    <row r="6628" spans="1:8" ht="15.75">
      <c r="A6628" s="3" t="s">
        <v>2943</v>
      </c>
      <c r="B6628" s="2" t="s">
        <v>2494</v>
      </c>
      <c r="C6628" s="2" t="s">
        <v>264</v>
      </c>
      <c r="D6628" s="2" t="s">
        <v>2495</v>
      </c>
      <c r="E6628" s="4">
        <v>585</v>
      </c>
      <c r="F6628" s="4">
        <v>1515510</v>
      </c>
      <c r="G6628" s="4">
        <v>151551</v>
      </c>
      <c r="H6628" s="4">
        <v>1667061</v>
      </c>
    </row>
    <row r="6629" spans="1:8" ht="15.75">
      <c r="A6629" s="3" t="s">
        <v>2943</v>
      </c>
      <c r="B6629" s="2" t="s">
        <v>2496</v>
      </c>
      <c r="C6629" s="2" t="s">
        <v>264</v>
      </c>
      <c r="D6629" s="2" t="s">
        <v>2497</v>
      </c>
      <c r="E6629" s="4">
        <v>16</v>
      </c>
      <c r="F6629" s="4">
        <v>183040</v>
      </c>
      <c r="G6629" s="4">
        <v>18304</v>
      </c>
      <c r="H6629" s="4">
        <v>201344</v>
      </c>
    </row>
    <row r="6630" spans="1:8" ht="15.75">
      <c r="A6630" s="3" t="s">
        <v>2943</v>
      </c>
      <c r="B6630" s="2" t="s">
        <v>2501</v>
      </c>
      <c r="C6630" s="2" t="s">
        <v>264</v>
      </c>
      <c r="D6630" s="2" t="s">
        <v>2454</v>
      </c>
      <c r="E6630" s="4">
        <v>22</v>
      </c>
      <c r="F6630" s="4">
        <v>421462</v>
      </c>
      <c r="G6630" s="4">
        <v>42146</v>
      </c>
      <c r="H6630" s="4">
        <v>463608</v>
      </c>
    </row>
    <row r="6631" spans="1:8" ht="15.75">
      <c r="A6631" s="3" t="s">
        <v>2943</v>
      </c>
      <c r="B6631" s="2" t="s">
        <v>2503</v>
      </c>
      <c r="C6631" s="2" t="s">
        <v>264</v>
      </c>
      <c r="D6631" s="2" t="s">
        <v>2504</v>
      </c>
      <c r="E6631" s="4">
        <v>35</v>
      </c>
      <c r="F6631" s="4">
        <v>103415</v>
      </c>
      <c r="G6631" s="4">
        <v>10342</v>
      </c>
      <c r="H6631" s="4">
        <v>113757</v>
      </c>
    </row>
    <row r="6632" spans="1:8" ht="15.75">
      <c r="A6632" s="3" t="s">
        <v>2943</v>
      </c>
      <c r="B6632" s="2" t="s">
        <v>2507</v>
      </c>
      <c r="C6632" s="2" t="s">
        <v>264</v>
      </c>
      <c r="D6632" s="2" t="s">
        <v>2508</v>
      </c>
      <c r="E6632" s="4">
        <v>55</v>
      </c>
      <c r="F6632" s="4">
        <v>210375</v>
      </c>
      <c r="G6632" s="4">
        <v>21038</v>
      </c>
      <c r="H6632" s="4">
        <v>231413</v>
      </c>
    </row>
    <row r="6633" spans="1:8" ht="15.75">
      <c r="A6633" s="3" t="s">
        <v>2943</v>
      </c>
      <c r="B6633" s="2" t="s">
        <v>2509</v>
      </c>
      <c r="C6633" s="2" t="s">
        <v>264</v>
      </c>
      <c r="D6633" s="2" t="s">
        <v>2510</v>
      </c>
      <c r="E6633" s="4">
        <v>195</v>
      </c>
      <c r="F6633" s="4">
        <v>781625</v>
      </c>
      <c r="G6633" s="4">
        <v>78163</v>
      </c>
      <c r="H6633" s="4">
        <v>859788</v>
      </c>
    </row>
    <row r="6634" spans="1:8" ht="15.75">
      <c r="A6634" s="3" t="s">
        <v>2943</v>
      </c>
      <c r="B6634" s="2" t="s">
        <v>2511</v>
      </c>
      <c r="C6634" s="2" t="s">
        <v>264</v>
      </c>
      <c r="D6634" s="2" t="s">
        <v>2512</v>
      </c>
      <c r="E6634" s="4">
        <v>69</v>
      </c>
      <c r="F6634" s="4">
        <v>288927</v>
      </c>
      <c r="G6634" s="4">
        <v>28893</v>
      </c>
      <c r="H6634" s="4">
        <v>317820</v>
      </c>
    </row>
    <row r="6635" spans="1:8" ht="15.75">
      <c r="A6635" s="3" t="s">
        <v>2943</v>
      </c>
      <c r="B6635" s="2" t="s">
        <v>2513</v>
      </c>
      <c r="C6635" s="2" t="s">
        <v>294</v>
      </c>
      <c r="D6635" s="2" t="s">
        <v>2514</v>
      </c>
      <c r="E6635" s="4">
        <v>40</v>
      </c>
      <c r="F6635" s="4">
        <v>189800</v>
      </c>
      <c r="G6635" s="4">
        <v>18980</v>
      </c>
      <c r="H6635" s="4">
        <v>208780</v>
      </c>
    </row>
    <row r="6636" spans="1:8" ht="15.75">
      <c r="A6636" s="3" t="s">
        <v>2943</v>
      </c>
      <c r="B6636" s="2" t="s">
        <v>2515</v>
      </c>
      <c r="C6636" s="2" t="s">
        <v>294</v>
      </c>
      <c r="D6636" s="2" t="s">
        <v>2516</v>
      </c>
      <c r="E6636" s="4">
        <v>95</v>
      </c>
      <c r="F6636" s="4">
        <v>559455</v>
      </c>
      <c r="G6636" s="4">
        <v>55946</v>
      </c>
      <c r="H6636" s="4">
        <v>615401</v>
      </c>
    </row>
    <row r="6637" spans="1:8" ht="15.75">
      <c r="A6637" s="3" t="s">
        <v>2943</v>
      </c>
      <c r="B6637" s="2" t="s">
        <v>2517</v>
      </c>
      <c r="C6637" s="2" t="s">
        <v>294</v>
      </c>
      <c r="D6637" s="2" t="s">
        <v>2518</v>
      </c>
      <c r="E6637" s="4">
        <v>50</v>
      </c>
      <c r="F6637" s="4">
        <v>146900</v>
      </c>
      <c r="G6637" s="4">
        <v>14690</v>
      </c>
      <c r="H6637" s="4">
        <v>161590</v>
      </c>
    </row>
    <row r="6638" spans="1:8" ht="15.75">
      <c r="A6638" s="3" t="s">
        <v>2943</v>
      </c>
      <c r="B6638" s="2" t="s">
        <v>2519</v>
      </c>
      <c r="C6638" s="2" t="s">
        <v>294</v>
      </c>
      <c r="D6638" s="2" t="s">
        <v>2520</v>
      </c>
      <c r="E6638" s="4">
        <v>100</v>
      </c>
      <c r="F6638" s="4">
        <v>697000</v>
      </c>
      <c r="G6638" s="4">
        <v>69700</v>
      </c>
      <c r="H6638" s="4">
        <v>766700</v>
      </c>
    </row>
    <row r="6639" spans="1:8" ht="15.75">
      <c r="A6639" s="3" t="s">
        <v>2943</v>
      </c>
      <c r="B6639" s="2" t="s">
        <v>2523</v>
      </c>
      <c r="C6639" s="2" t="s">
        <v>294</v>
      </c>
      <c r="D6639" s="2" t="s">
        <v>2524</v>
      </c>
      <c r="E6639" s="4">
        <v>40</v>
      </c>
      <c r="F6639" s="4">
        <v>127720</v>
      </c>
      <c r="G6639" s="4">
        <v>12772</v>
      </c>
      <c r="H6639" s="4">
        <v>140492</v>
      </c>
    </row>
    <row r="6640" spans="1:8" ht="15.75">
      <c r="A6640" s="3" t="s">
        <v>2943</v>
      </c>
      <c r="B6640" s="2" t="s">
        <v>2528</v>
      </c>
      <c r="C6640" s="2" t="s">
        <v>294</v>
      </c>
      <c r="D6640" s="2" t="s">
        <v>2529</v>
      </c>
      <c r="E6640" s="4">
        <v>675</v>
      </c>
      <c r="F6640" s="4">
        <v>1811720</v>
      </c>
      <c r="G6640" s="4">
        <v>181172</v>
      </c>
      <c r="H6640" s="4">
        <v>1992892</v>
      </c>
    </row>
    <row r="6641" spans="1:8" ht="15.75">
      <c r="A6641" s="3" t="s">
        <v>2943</v>
      </c>
      <c r="B6641" s="2" t="s">
        <v>2532</v>
      </c>
      <c r="C6641" s="2" t="s">
        <v>294</v>
      </c>
      <c r="D6641" s="2" t="s">
        <v>2533</v>
      </c>
      <c r="E6641" s="4">
        <v>50</v>
      </c>
      <c r="F6641" s="4">
        <v>203580</v>
      </c>
      <c r="G6641" s="4">
        <v>20358</v>
      </c>
      <c r="H6641" s="4">
        <v>223938</v>
      </c>
    </row>
    <row r="6642" spans="1:8" ht="15.75">
      <c r="A6642" s="3" t="s">
        <v>2943</v>
      </c>
      <c r="B6642" s="2" t="s">
        <v>2534</v>
      </c>
      <c r="C6642" s="2" t="s">
        <v>299</v>
      </c>
      <c r="D6642" s="2" t="s">
        <v>2535</v>
      </c>
      <c r="E6642" s="4">
        <v>453</v>
      </c>
      <c r="F6642" s="4">
        <v>2030002</v>
      </c>
      <c r="G6642" s="4">
        <v>203001</v>
      </c>
      <c r="H6642" s="4">
        <v>2233003</v>
      </c>
    </row>
    <row r="6643" spans="1:8" ht="15.75">
      <c r="A6643" s="3" t="s">
        <v>2943</v>
      </c>
      <c r="B6643" s="2" t="s">
        <v>2536</v>
      </c>
      <c r="C6643" s="2" t="s">
        <v>299</v>
      </c>
      <c r="D6643" s="2" t="s">
        <v>2537</v>
      </c>
      <c r="E6643" s="4">
        <v>20</v>
      </c>
      <c r="F6643" s="4">
        <v>100760</v>
      </c>
      <c r="G6643" s="4">
        <v>10076</v>
      </c>
      <c r="H6643" s="4">
        <v>110836</v>
      </c>
    </row>
    <row r="6644" spans="1:8" ht="15.75">
      <c r="A6644" s="3" t="s">
        <v>2943</v>
      </c>
      <c r="B6644" s="2" t="s">
        <v>2538</v>
      </c>
      <c r="C6644" s="2" t="s">
        <v>299</v>
      </c>
      <c r="D6644" s="2" t="s">
        <v>2539</v>
      </c>
      <c r="E6644" s="4">
        <v>560</v>
      </c>
      <c r="F6644" s="4">
        <v>2630400</v>
      </c>
      <c r="G6644" s="4">
        <v>263040</v>
      </c>
      <c r="H6644" s="4">
        <v>2893440</v>
      </c>
    </row>
    <row r="6645" spans="1:8" ht="15.75">
      <c r="A6645" s="3" t="s">
        <v>2943</v>
      </c>
      <c r="B6645" s="2" t="s">
        <v>2542</v>
      </c>
      <c r="C6645" s="2" t="s">
        <v>299</v>
      </c>
      <c r="D6645" s="2" t="s">
        <v>2543</v>
      </c>
      <c r="E6645" s="4">
        <v>170</v>
      </c>
      <c r="F6645" s="4">
        <v>1154810</v>
      </c>
      <c r="G6645" s="4">
        <v>115482</v>
      </c>
      <c r="H6645" s="4">
        <v>1270292</v>
      </c>
    </row>
    <row r="6646" spans="1:8" ht="15.75">
      <c r="A6646" s="3" t="s">
        <v>2943</v>
      </c>
      <c r="B6646" s="2" t="s">
        <v>2544</v>
      </c>
      <c r="C6646" s="2" t="s">
        <v>299</v>
      </c>
      <c r="D6646" s="2" t="s">
        <v>2545</v>
      </c>
      <c r="E6646" s="4">
        <v>40</v>
      </c>
      <c r="F6646" s="4">
        <v>317470</v>
      </c>
      <c r="G6646" s="4">
        <v>31747</v>
      </c>
      <c r="H6646" s="4">
        <v>349217</v>
      </c>
    </row>
    <row r="6647" spans="1:8" ht="15.75">
      <c r="A6647" s="3" t="s">
        <v>2943</v>
      </c>
      <c r="B6647" s="2" t="s">
        <v>2546</v>
      </c>
      <c r="C6647" s="2" t="s">
        <v>299</v>
      </c>
      <c r="D6647" s="2" t="s">
        <v>2547</v>
      </c>
      <c r="E6647" s="4">
        <v>30</v>
      </c>
      <c r="F6647" s="4">
        <v>94200</v>
      </c>
      <c r="G6647" s="4">
        <v>9420</v>
      </c>
      <c r="H6647" s="4">
        <v>103620</v>
      </c>
    </row>
    <row r="6648" spans="1:8" ht="15.75">
      <c r="A6648" s="3" t="s">
        <v>2943</v>
      </c>
      <c r="B6648" s="2" t="s">
        <v>2548</v>
      </c>
      <c r="C6648" s="2" t="s">
        <v>299</v>
      </c>
      <c r="D6648" s="2" t="s">
        <v>2549</v>
      </c>
      <c r="E6648" s="4">
        <v>10</v>
      </c>
      <c r="F6648" s="4">
        <v>90800</v>
      </c>
      <c r="G6648" s="4">
        <v>9080</v>
      </c>
      <c r="H6648" s="4">
        <v>99880</v>
      </c>
    </row>
    <row r="6649" spans="1:8" ht="15.75">
      <c r="A6649" s="3" t="s">
        <v>2943</v>
      </c>
      <c r="B6649" s="2" t="s">
        <v>2550</v>
      </c>
      <c r="C6649" s="2" t="s">
        <v>299</v>
      </c>
      <c r="D6649" s="2" t="s">
        <v>2551</v>
      </c>
      <c r="E6649" s="4">
        <v>154</v>
      </c>
      <c r="F6649" s="4">
        <v>521474</v>
      </c>
      <c r="G6649" s="4">
        <v>52147</v>
      </c>
      <c r="H6649" s="4">
        <v>573621</v>
      </c>
    </row>
    <row r="6650" spans="1:8" ht="15.75">
      <c r="A6650" s="3" t="s">
        <v>2943</v>
      </c>
      <c r="B6650" s="2" t="s">
        <v>2552</v>
      </c>
      <c r="C6650" s="2" t="s">
        <v>299</v>
      </c>
      <c r="D6650" s="2" t="s">
        <v>2553</v>
      </c>
      <c r="E6650" s="4">
        <v>10</v>
      </c>
      <c r="F6650" s="4">
        <v>113050</v>
      </c>
      <c r="G6650" s="4">
        <v>11305</v>
      </c>
      <c r="H6650" s="4">
        <v>124355</v>
      </c>
    </row>
    <row r="6651" spans="1:8" ht="15.75">
      <c r="A6651" s="3" t="s">
        <v>2943</v>
      </c>
      <c r="B6651" s="2" t="s">
        <v>2556</v>
      </c>
      <c r="C6651" s="2" t="s">
        <v>299</v>
      </c>
      <c r="D6651" s="2" t="s">
        <v>2557</v>
      </c>
      <c r="E6651" s="4">
        <v>40</v>
      </c>
      <c r="F6651" s="4">
        <v>156200</v>
      </c>
      <c r="G6651" s="4">
        <v>15620</v>
      </c>
      <c r="H6651" s="4">
        <v>171820</v>
      </c>
    </row>
    <row r="6652" spans="1:8" ht="15.75">
      <c r="A6652" s="3" t="s">
        <v>2943</v>
      </c>
      <c r="B6652" s="2" t="s">
        <v>2560</v>
      </c>
      <c r="C6652" s="2" t="s">
        <v>299</v>
      </c>
      <c r="D6652" s="2" t="s">
        <v>2561</v>
      </c>
      <c r="E6652" s="4">
        <v>10</v>
      </c>
      <c r="F6652" s="4">
        <v>36900</v>
      </c>
      <c r="G6652" s="4">
        <v>3690</v>
      </c>
      <c r="H6652" s="4">
        <v>40590</v>
      </c>
    </row>
    <row r="6653" spans="1:8" ht="15.75">
      <c r="A6653" s="3" t="s">
        <v>2943</v>
      </c>
      <c r="B6653" s="2" t="s">
        <v>2562</v>
      </c>
      <c r="C6653" s="2" t="s">
        <v>299</v>
      </c>
      <c r="D6653" s="2" t="s">
        <v>2563</v>
      </c>
      <c r="E6653" s="4">
        <v>20</v>
      </c>
      <c r="F6653" s="4">
        <v>77880</v>
      </c>
      <c r="G6653" s="4">
        <v>7788</v>
      </c>
      <c r="H6653" s="4">
        <v>85668</v>
      </c>
    </row>
    <row r="6654" spans="1:8" ht="15.75">
      <c r="A6654" s="3" t="s">
        <v>2943</v>
      </c>
      <c r="B6654" s="2" t="s">
        <v>2564</v>
      </c>
      <c r="C6654" s="2" t="s">
        <v>299</v>
      </c>
      <c r="D6654" s="2" t="s">
        <v>2565</v>
      </c>
      <c r="E6654" s="4">
        <v>74</v>
      </c>
      <c r="F6654" s="4">
        <v>277012</v>
      </c>
      <c r="G6654" s="4">
        <v>27701</v>
      </c>
      <c r="H6654" s="4">
        <v>304713</v>
      </c>
    </row>
    <row r="6655" spans="1:8" ht="15.75">
      <c r="A6655" s="3" t="s">
        <v>2943</v>
      </c>
      <c r="B6655" s="2" t="s">
        <v>2572</v>
      </c>
      <c r="C6655" s="2" t="s">
        <v>307</v>
      </c>
      <c r="D6655" s="2" t="s">
        <v>2573</v>
      </c>
      <c r="E6655" s="4">
        <v>70</v>
      </c>
      <c r="F6655" s="4">
        <v>223300</v>
      </c>
      <c r="G6655" s="4">
        <v>22330</v>
      </c>
      <c r="H6655" s="4">
        <v>245630</v>
      </c>
    </row>
    <row r="6656" spans="1:8" ht="15.75">
      <c r="A6656" s="3" t="s">
        <v>2943</v>
      </c>
      <c r="B6656" s="2" t="s">
        <v>2576</v>
      </c>
      <c r="C6656" s="2" t="s">
        <v>310</v>
      </c>
      <c r="D6656" s="2" t="s">
        <v>2577</v>
      </c>
      <c r="E6656" s="4">
        <v>50</v>
      </c>
      <c r="F6656" s="4">
        <v>238040</v>
      </c>
      <c r="G6656" s="4">
        <v>23804</v>
      </c>
      <c r="H6656" s="4">
        <v>261844</v>
      </c>
    </row>
    <row r="6657" spans="1:8" ht="15.75">
      <c r="A6657" s="3" t="s">
        <v>2943</v>
      </c>
      <c r="B6657" s="2" t="s">
        <v>3786</v>
      </c>
      <c r="C6657" s="2" t="s">
        <v>310</v>
      </c>
      <c r="D6657" s="2" t="s">
        <v>2435</v>
      </c>
      <c r="E6657" s="4">
        <v>10</v>
      </c>
      <c r="F6657" s="4">
        <v>86000</v>
      </c>
      <c r="G6657" s="4">
        <v>8600</v>
      </c>
      <c r="H6657" s="4">
        <v>94600</v>
      </c>
    </row>
    <row r="6658" spans="1:8" ht="15.75">
      <c r="A6658" s="3" t="s">
        <v>2943</v>
      </c>
      <c r="B6658" s="2" t="s">
        <v>2578</v>
      </c>
      <c r="C6658" s="2" t="s">
        <v>310</v>
      </c>
      <c r="D6658" s="2" t="s">
        <v>2579</v>
      </c>
      <c r="E6658" s="4">
        <v>90</v>
      </c>
      <c r="F6658" s="4">
        <v>534110</v>
      </c>
      <c r="G6658" s="4">
        <v>53411</v>
      </c>
      <c r="H6658" s="4">
        <v>587521</v>
      </c>
    </row>
    <row r="6659" spans="1:8" ht="15.75">
      <c r="A6659" s="3" t="s">
        <v>2943</v>
      </c>
      <c r="B6659" s="2" t="s">
        <v>2580</v>
      </c>
      <c r="C6659" s="2" t="s">
        <v>310</v>
      </c>
      <c r="D6659" s="2" t="s">
        <v>2581</v>
      </c>
      <c r="E6659" s="4">
        <v>55</v>
      </c>
      <c r="F6659" s="4">
        <v>389565</v>
      </c>
      <c r="G6659" s="4">
        <v>38957</v>
      </c>
      <c r="H6659" s="4">
        <v>428522</v>
      </c>
    </row>
    <row r="6660" spans="1:8" ht="15.75">
      <c r="A6660" s="3" t="s">
        <v>2943</v>
      </c>
      <c r="B6660" s="2" t="s">
        <v>2582</v>
      </c>
      <c r="C6660" s="2" t="s">
        <v>310</v>
      </c>
      <c r="D6660" s="2" t="s">
        <v>2583</v>
      </c>
      <c r="E6660" s="4">
        <v>10</v>
      </c>
      <c r="F6660" s="4">
        <v>82270</v>
      </c>
      <c r="G6660" s="4">
        <v>8227</v>
      </c>
      <c r="H6660" s="4">
        <v>90497</v>
      </c>
    </row>
    <row r="6661" spans="1:8" ht="15.75">
      <c r="A6661" s="3" t="s">
        <v>2943</v>
      </c>
      <c r="B6661" s="2" t="s">
        <v>2584</v>
      </c>
      <c r="C6661" s="2" t="s">
        <v>310</v>
      </c>
      <c r="D6661" s="2" t="s">
        <v>2585</v>
      </c>
      <c r="E6661" s="4">
        <v>10</v>
      </c>
      <c r="F6661" s="4">
        <v>93700</v>
      </c>
      <c r="G6661" s="4">
        <v>9370</v>
      </c>
      <c r="H6661" s="4">
        <v>103070</v>
      </c>
    </row>
    <row r="6662" spans="1:8" ht="15.75">
      <c r="A6662" s="3" t="s">
        <v>2943</v>
      </c>
      <c r="B6662" s="2" t="s">
        <v>2586</v>
      </c>
      <c r="C6662" s="2" t="s">
        <v>310</v>
      </c>
      <c r="D6662" s="2" t="s">
        <v>2587</v>
      </c>
      <c r="E6662" s="4">
        <v>20</v>
      </c>
      <c r="F6662" s="4">
        <v>96060</v>
      </c>
      <c r="G6662" s="4">
        <v>9606</v>
      </c>
      <c r="H6662" s="4">
        <v>105666</v>
      </c>
    </row>
    <row r="6663" spans="1:8" ht="15.75">
      <c r="A6663" s="3" t="s">
        <v>2943</v>
      </c>
      <c r="B6663" s="2" t="s">
        <v>2598</v>
      </c>
      <c r="C6663" s="2" t="s">
        <v>314</v>
      </c>
      <c r="D6663" s="2" t="s">
        <v>2599</v>
      </c>
      <c r="E6663" s="4">
        <v>10</v>
      </c>
      <c r="F6663" s="4">
        <v>56290</v>
      </c>
      <c r="G6663" s="4">
        <v>5629</v>
      </c>
      <c r="H6663" s="4">
        <v>61919</v>
      </c>
    </row>
    <row r="6664" spans="1:8" ht="15.75">
      <c r="A6664" s="3" t="s">
        <v>2943</v>
      </c>
      <c r="B6664" s="2" t="s">
        <v>2604</v>
      </c>
      <c r="C6664" s="2" t="s">
        <v>314</v>
      </c>
      <c r="D6664" s="2" t="s">
        <v>2605</v>
      </c>
      <c r="E6664" s="4">
        <v>180</v>
      </c>
      <c r="F6664" s="4">
        <v>518940</v>
      </c>
      <c r="G6664" s="4">
        <v>51894</v>
      </c>
      <c r="H6664" s="4">
        <v>570834</v>
      </c>
    </row>
    <row r="6665" spans="1:8" ht="15.75">
      <c r="A6665" s="3" t="s">
        <v>2943</v>
      </c>
      <c r="B6665" s="2" t="s">
        <v>2606</v>
      </c>
      <c r="C6665" s="2" t="s">
        <v>314</v>
      </c>
      <c r="D6665" s="2" t="s">
        <v>2607</v>
      </c>
      <c r="E6665" s="4">
        <v>202</v>
      </c>
      <c r="F6665" s="4">
        <v>523110</v>
      </c>
      <c r="G6665" s="4">
        <v>52311</v>
      </c>
      <c r="H6665" s="4">
        <v>575421</v>
      </c>
    </row>
    <row r="6666" spans="1:8" ht="15.75">
      <c r="A6666" s="3" t="s">
        <v>2943</v>
      </c>
      <c r="B6666" s="2" t="s">
        <v>2612</v>
      </c>
      <c r="C6666" s="2" t="s">
        <v>314</v>
      </c>
      <c r="D6666" s="2" t="s">
        <v>2613</v>
      </c>
      <c r="E6666" s="4">
        <v>10</v>
      </c>
      <c r="F6666" s="4">
        <v>38110</v>
      </c>
      <c r="G6666" s="4">
        <v>3811</v>
      </c>
      <c r="H6666" s="4">
        <v>41921</v>
      </c>
    </row>
    <row r="6667" spans="1:8" ht="15.75">
      <c r="A6667" s="3" t="s">
        <v>2943</v>
      </c>
      <c r="B6667" s="2" t="s">
        <v>2614</v>
      </c>
      <c r="C6667" s="2" t="s">
        <v>318</v>
      </c>
      <c r="D6667" s="2" t="s">
        <v>2615</v>
      </c>
      <c r="E6667" s="4">
        <v>120</v>
      </c>
      <c r="F6667" s="4">
        <v>516960</v>
      </c>
      <c r="G6667" s="4">
        <v>51696</v>
      </c>
      <c r="H6667" s="4">
        <v>568656</v>
      </c>
    </row>
    <row r="6668" spans="1:8" ht="15.75">
      <c r="A6668" s="3" t="s">
        <v>2943</v>
      </c>
      <c r="B6668" s="2" t="s">
        <v>2616</v>
      </c>
      <c r="C6668" s="2" t="s">
        <v>318</v>
      </c>
      <c r="D6668" s="2" t="s">
        <v>2617</v>
      </c>
      <c r="E6668" s="4">
        <v>30</v>
      </c>
      <c r="F6668" s="4">
        <v>163530</v>
      </c>
      <c r="G6668" s="4">
        <v>16353</v>
      </c>
      <c r="H6668" s="4">
        <v>179883</v>
      </c>
    </row>
    <row r="6669" spans="1:8" ht="15.75">
      <c r="A6669" s="3" t="s">
        <v>2943</v>
      </c>
      <c r="B6669" s="2" t="s">
        <v>2618</v>
      </c>
      <c r="C6669" s="2" t="s">
        <v>318</v>
      </c>
      <c r="D6669" s="2" t="s">
        <v>2619</v>
      </c>
      <c r="E6669" s="4">
        <v>80</v>
      </c>
      <c r="F6669" s="4">
        <v>206000</v>
      </c>
      <c r="G6669" s="4">
        <v>20600</v>
      </c>
      <c r="H6669" s="4">
        <v>226600</v>
      </c>
    </row>
    <row r="6670" spans="1:8" ht="15.75">
      <c r="A6670" s="3" t="s">
        <v>2943</v>
      </c>
      <c r="B6670" s="2" t="s">
        <v>2620</v>
      </c>
      <c r="C6670" s="2" t="s">
        <v>318</v>
      </c>
      <c r="D6670" s="2" t="s">
        <v>2621</v>
      </c>
      <c r="E6670" s="4">
        <v>10</v>
      </c>
      <c r="F6670" s="4">
        <v>65330</v>
      </c>
      <c r="G6670" s="4">
        <v>6533</v>
      </c>
      <c r="H6670" s="4">
        <v>71863</v>
      </c>
    </row>
    <row r="6671" spans="1:8" ht="15.75">
      <c r="A6671" s="3" t="s">
        <v>2943</v>
      </c>
      <c r="B6671" s="2" t="s">
        <v>2624</v>
      </c>
      <c r="C6671" s="2" t="s">
        <v>318</v>
      </c>
      <c r="D6671" s="2" t="s">
        <v>2625</v>
      </c>
      <c r="E6671" s="4">
        <v>60</v>
      </c>
      <c r="F6671" s="4">
        <v>169800</v>
      </c>
      <c r="G6671" s="4">
        <v>16980</v>
      </c>
      <c r="H6671" s="4">
        <v>186780</v>
      </c>
    </row>
    <row r="6672" spans="1:8" ht="15.75">
      <c r="A6672" s="3" t="s">
        <v>2943</v>
      </c>
      <c r="B6672" s="2" t="s">
        <v>2628</v>
      </c>
      <c r="C6672" s="2" t="s">
        <v>318</v>
      </c>
      <c r="D6672" s="2" t="s">
        <v>2629</v>
      </c>
      <c r="E6672" s="4">
        <v>84</v>
      </c>
      <c r="F6672" s="4">
        <v>257908</v>
      </c>
      <c r="G6672" s="4">
        <v>25791</v>
      </c>
      <c r="H6672" s="4">
        <v>283699</v>
      </c>
    </row>
    <row r="6673" spans="1:8" ht="15.75">
      <c r="A6673" s="3" t="s">
        <v>2943</v>
      </c>
      <c r="B6673" s="2" t="s">
        <v>2632</v>
      </c>
      <c r="C6673" s="2" t="s">
        <v>318</v>
      </c>
      <c r="D6673" s="2" t="s">
        <v>2633</v>
      </c>
      <c r="E6673" s="4">
        <v>40</v>
      </c>
      <c r="F6673" s="4">
        <v>143800</v>
      </c>
      <c r="G6673" s="4">
        <v>14380</v>
      </c>
      <c r="H6673" s="4">
        <v>158180</v>
      </c>
    </row>
    <row r="6674" spans="1:8" ht="15.75">
      <c r="A6674" s="3" t="s">
        <v>2943</v>
      </c>
      <c r="B6674" s="2" t="s">
        <v>2634</v>
      </c>
      <c r="C6674" s="2" t="s">
        <v>318</v>
      </c>
      <c r="D6674" s="2" t="s">
        <v>2635</v>
      </c>
      <c r="E6674" s="4">
        <v>20</v>
      </c>
      <c r="F6674" s="4">
        <v>76760</v>
      </c>
      <c r="G6674" s="4">
        <v>7676</v>
      </c>
      <c r="H6674" s="4">
        <v>84436</v>
      </c>
    </row>
    <row r="6675" spans="1:8" ht="15.75">
      <c r="A6675" s="3" t="s">
        <v>2943</v>
      </c>
      <c r="B6675" s="2" t="s">
        <v>2651</v>
      </c>
      <c r="C6675" s="2" t="s">
        <v>271</v>
      </c>
      <c r="D6675" s="2" t="s">
        <v>2328</v>
      </c>
      <c r="E6675" s="4">
        <v>4</v>
      </c>
      <c r="F6675" s="4">
        <v>77600</v>
      </c>
      <c r="G6675" s="4">
        <v>7760</v>
      </c>
      <c r="H6675" s="4">
        <v>85360</v>
      </c>
    </row>
    <row r="6676" spans="1:8" ht="15.75">
      <c r="A6676" s="3" t="s">
        <v>2943</v>
      </c>
      <c r="B6676" s="2" t="s">
        <v>2670</v>
      </c>
      <c r="C6676" s="2" t="s">
        <v>2668</v>
      </c>
      <c r="D6676" s="2" t="s">
        <v>2646</v>
      </c>
      <c r="E6676" s="4">
        <v>5</v>
      </c>
      <c r="F6676" s="4">
        <v>41000</v>
      </c>
      <c r="G6676" s="4">
        <v>4100</v>
      </c>
      <c r="H6676" s="4">
        <v>45100</v>
      </c>
    </row>
    <row r="6677" spans="1:8" ht="15.75">
      <c r="A6677" s="3" t="s">
        <v>2943</v>
      </c>
      <c r="B6677" s="2" t="s">
        <v>2714</v>
      </c>
      <c r="C6677" s="2" t="s">
        <v>1267</v>
      </c>
      <c r="D6677" s="2" t="s">
        <v>2715</v>
      </c>
      <c r="E6677" s="4">
        <v>11</v>
      </c>
      <c r="F6677" s="4">
        <v>343068</v>
      </c>
      <c r="G6677" s="4">
        <v>34307</v>
      </c>
      <c r="H6677" s="4">
        <v>377375</v>
      </c>
    </row>
    <row r="6678" spans="1:8" ht="15.75">
      <c r="A6678" s="3" t="s">
        <v>2943</v>
      </c>
      <c r="B6678" s="2" t="s">
        <v>2716</v>
      </c>
      <c r="C6678" s="2" t="s">
        <v>1267</v>
      </c>
      <c r="D6678" s="2" t="s">
        <v>2717</v>
      </c>
      <c r="E6678" s="4">
        <v>30</v>
      </c>
      <c r="F6678" s="4">
        <v>794040</v>
      </c>
      <c r="G6678" s="4">
        <v>79404</v>
      </c>
      <c r="H6678" s="4">
        <v>873444</v>
      </c>
    </row>
    <row r="6679" spans="1:8" ht="15.75">
      <c r="A6679" s="3" t="s">
        <v>2943</v>
      </c>
      <c r="B6679" s="2" t="s">
        <v>2718</v>
      </c>
      <c r="C6679" s="2" t="s">
        <v>1267</v>
      </c>
      <c r="D6679" s="2" t="s">
        <v>2719</v>
      </c>
      <c r="E6679" s="4">
        <v>34</v>
      </c>
      <c r="F6679" s="4">
        <v>938230</v>
      </c>
      <c r="G6679" s="4">
        <v>93823</v>
      </c>
      <c r="H6679" s="4">
        <v>1032053</v>
      </c>
    </row>
    <row r="6680" spans="1:8" ht="15.75">
      <c r="A6680" s="3" t="s">
        <v>2943</v>
      </c>
      <c r="B6680" s="2" t="s">
        <v>2722</v>
      </c>
      <c r="C6680" s="2" t="s">
        <v>1267</v>
      </c>
      <c r="D6680" s="2" t="s">
        <v>2723</v>
      </c>
      <c r="E6680" s="4">
        <v>10</v>
      </c>
      <c r="F6680" s="4">
        <v>298500</v>
      </c>
      <c r="G6680" s="4">
        <v>29850</v>
      </c>
      <c r="H6680" s="4">
        <v>328350</v>
      </c>
    </row>
    <row r="6681" spans="1:8" ht="15.75">
      <c r="A6681" s="3" t="s">
        <v>2943</v>
      </c>
      <c r="B6681" s="2" t="s">
        <v>2726</v>
      </c>
      <c r="C6681" s="2" t="s">
        <v>1267</v>
      </c>
      <c r="D6681" s="2" t="s">
        <v>2727</v>
      </c>
      <c r="E6681" s="4">
        <v>10</v>
      </c>
      <c r="F6681" s="4">
        <v>343600</v>
      </c>
      <c r="G6681" s="4">
        <v>34360</v>
      </c>
      <c r="H6681" s="4">
        <v>377960</v>
      </c>
    </row>
    <row r="6682" spans="1:8" ht="15.75">
      <c r="A6682" s="3" t="s">
        <v>2943</v>
      </c>
      <c r="B6682" s="2" t="s">
        <v>2728</v>
      </c>
      <c r="C6682" s="2" t="s">
        <v>1267</v>
      </c>
      <c r="D6682" s="2" t="s">
        <v>2729</v>
      </c>
      <c r="E6682" s="4">
        <v>20</v>
      </c>
      <c r="F6682" s="4">
        <v>754860</v>
      </c>
      <c r="G6682" s="4">
        <v>75486</v>
      </c>
      <c r="H6682" s="4">
        <v>830346</v>
      </c>
    </row>
    <row r="6683" spans="1:8" ht="15.75">
      <c r="A6683" s="3" t="s">
        <v>2943</v>
      </c>
      <c r="B6683" s="2" t="s">
        <v>2735</v>
      </c>
      <c r="C6683" s="2" t="s">
        <v>2732</v>
      </c>
      <c r="D6683" s="2" t="s">
        <v>2736</v>
      </c>
      <c r="E6683" s="4">
        <v>5</v>
      </c>
      <c r="F6683" s="4">
        <v>78785</v>
      </c>
      <c r="G6683" s="4">
        <v>7879</v>
      </c>
      <c r="H6683" s="4">
        <v>86664</v>
      </c>
    </row>
    <row r="6684" spans="1:8" ht="15.75">
      <c r="A6684" s="3" t="s">
        <v>2943</v>
      </c>
      <c r="B6684" s="2" t="s">
        <v>2737</v>
      </c>
      <c r="C6684" s="2" t="s">
        <v>2732</v>
      </c>
      <c r="D6684" s="2" t="s">
        <v>2738</v>
      </c>
      <c r="E6684" s="4">
        <v>214</v>
      </c>
      <c r="F6684" s="4">
        <v>2864176</v>
      </c>
      <c r="G6684" s="4">
        <v>286418</v>
      </c>
      <c r="H6684" s="4">
        <v>3150594</v>
      </c>
    </row>
    <row r="6685" spans="1:8" ht="15.75">
      <c r="A6685" s="3" t="s">
        <v>2943</v>
      </c>
      <c r="B6685" s="2" t="s">
        <v>2743</v>
      </c>
      <c r="C6685" s="2" t="s">
        <v>2732</v>
      </c>
      <c r="D6685" s="2" t="s">
        <v>2744</v>
      </c>
      <c r="E6685" s="4">
        <v>20</v>
      </c>
      <c r="F6685" s="4">
        <v>326420</v>
      </c>
      <c r="G6685" s="4">
        <v>32642</v>
      </c>
      <c r="H6685" s="4">
        <v>359062</v>
      </c>
    </row>
    <row r="6686" spans="1:8" ht="15.75">
      <c r="A6686" s="3" t="s">
        <v>2943</v>
      </c>
      <c r="B6686" s="2" t="s">
        <v>2747</v>
      </c>
      <c r="C6686" s="2" t="s">
        <v>2732</v>
      </c>
      <c r="D6686" s="2" t="s">
        <v>2748</v>
      </c>
      <c r="E6686" s="4">
        <v>42</v>
      </c>
      <c r="F6686" s="4">
        <v>722652</v>
      </c>
      <c r="G6686" s="4">
        <v>72265</v>
      </c>
      <c r="H6686" s="4">
        <v>794917</v>
      </c>
    </row>
    <row r="6687" spans="1:8" ht="15.75">
      <c r="A6687" s="3" t="s">
        <v>2943</v>
      </c>
      <c r="B6687" s="2" t="s">
        <v>2749</v>
      </c>
      <c r="C6687" s="2" t="s">
        <v>1267</v>
      </c>
      <c r="D6687" s="2" t="s">
        <v>2750</v>
      </c>
      <c r="E6687" s="4">
        <v>20</v>
      </c>
      <c r="F6687" s="4">
        <v>642100</v>
      </c>
      <c r="G6687" s="4">
        <v>64210</v>
      </c>
      <c r="H6687" s="4">
        <v>706310</v>
      </c>
    </row>
    <row r="6688" spans="1:8" ht="15.75">
      <c r="A6688" s="3" t="s">
        <v>2943</v>
      </c>
      <c r="B6688" s="2" t="s">
        <v>2763</v>
      </c>
      <c r="C6688" s="2" t="s">
        <v>2762</v>
      </c>
      <c r="D6688" s="2" t="s">
        <v>2764</v>
      </c>
      <c r="E6688" s="4">
        <v>30</v>
      </c>
      <c r="F6688" s="4">
        <v>151620</v>
      </c>
      <c r="G6688" s="4">
        <v>15162</v>
      </c>
      <c r="H6688" s="4">
        <v>166782</v>
      </c>
    </row>
    <row r="6689" spans="1:8" ht="15.75">
      <c r="A6689" s="3" t="s">
        <v>2943</v>
      </c>
      <c r="B6689" s="2" t="s">
        <v>3825</v>
      </c>
      <c r="C6689" s="2" t="s">
        <v>3824</v>
      </c>
      <c r="D6689" s="2" t="s">
        <v>3826</v>
      </c>
      <c r="E6689" s="4">
        <v>5</v>
      </c>
      <c r="F6689" s="4">
        <v>13555</v>
      </c>
      <c r="G6689" s="4">
        <v>1356</v>
      </c>
      <c r="H6689" s="4">
        <v>14911</v>
      </c>
    </row>
    <row r="6690" spans="1:8" ht="15.75">
      <c r="A6690" s="3" t="s">
        <v>2943</v>
      </c>
      <c r="B6690" s="2" t="s">
        <v>3827</v>
      </c>
      <c r="C6690" s="2" t="s">
        <v>3824</v>
      </c>
      <c r="D6690" s="2" t="s">
        <v>3828</v>
      </c>
      <c r="E6690" s="4">
        <v>5</v>
      </c>
      <c r="F6690" s="4">
        <v>17555</v>
      </c>
      <c r="G6690" s="4">
        <v>1756</v>
      </c>
      <c r="H6690" s="4">
        <v>19311</v>
      </c>
    </row>
    <row r="6691" spans="1:8" ht="15.75">
      <c r="A6691" s="3" t="s">
        <v>2943</v>
      </c>
      <c r="B6691" s="2" t="s">
        <v>2809</v>
      </c>
      <c r="C6691" s="2" t="s">
        <v>1443</v>
      </c>
      <c r="D6691" s="2" t="s">
        <v>2810</v>
      </c>
      <c r="E6691" s="4">
        <v>55</v>
      </c>
      <c r="F6691" s="4">
        <v>139425</v>
      </c>
      <c r="G6691" s="4">
        <v>13942</v>
      </c>
      <c r="H6691" s="4">
        <v>153367</v>
      </c>
    </row>
    <row r="6692" spans="1:8" ht="15.75">
      <c r="A6692" s="3" t="s">
        <v>2943</v>
      </c>
      <c r="B6692" s="2" t="s">
        <v>2811</v>
      </c>
      <c r="C6692" s="2" t="s">
        <v>1443</v>
      </c>
      <c r="D6692" s="2" t="s">
        <v>2812</v>
      </c>
      <c r="E6692" s="4">
        <v>120</v>
      </c>
      <c r="F6692" s="4">
        <v>297360</v>
      </c>
      <c r="G6692" s="4">
        <v>29736</v>
      </c>
      <c r="H6692" s="4">
        <v>327096</v>
      </c>
    </row>
    <row r="6693" spans="1:8" ht="15.75">
      <c r="A6693" s="3" t="s">
        <v>2943</v>
      </c>
      <c r="B6693" s="2" t="s">
        <v>2813</v>
      </c>
      <c r="C6693" s="2" t="s">
        <v>1443</v>
      </c>
      <c r="D6693" s="2" t="s">
        <v>2814</v>
      </c>
      <c r="E6693" s="4">
        <v>60</v>
      </c>
      <c r="F6693" s="4">
        <v>232080</v>
      </c>
      <c r="G6693" s="4">
        <v>23208</v>
      </c>
      <c r="H6693" s="4">
        <v>255288</v>
      </c>
    </row>
    <row r="6694" spans="1:8" ht="15.75">
      <c r="A6694" s="3" t="s">
        <v>2943</v>
      </c>
      <c r="B6694" s="2" t="s">
        <v>2823</v>
      </c>
      <c r="C6694" s="2" t="s">
        <v>2762</v>
      </c>
      <c r="D6694" s="2" t="s">
        <v>2824</v>
      </c>
      <c r="E6694" s="4">
        <v>10</v>
      </c>
      <c r="F6694" s="4">
        <v>37790</v>
      </c>
      <c r="G6694" s="4">
        <v>3779</v>
      </c>
      <c r="H6694" s="4">
        <v>41569</v>
      </c>
    </row>
    <row r="6695" spans="1:8" ht="15.75">
      <c r="A6695" s="3" t="s">
        <v>2943</v>
      </c>
      <c r="B6695" s="2" t="s">
        <v>2828</v>
      </c>
      <c r="C6695" s="2" t="s">
        <v>2827</v>
      </c>
      <c r="D6695" s="2" t="s">
        <v>2646</v>
      </c>
      <c r="E6695" s="4">
        <v>8</v>
      </c>
      <c r="F6695" s="4">
        <v>39200</v>
      </c>
      <c r="G6695" s="4">
        <v>3920</v>
      </c>
      <c r="H6695" s="4">
        <v>43120</v>
      </c>
    </row>
    <row r="6696" spans="1:8" ht="15.75">
      <c r="A6696" s="3" t="s">
        <v>2943</v>
      </c>
      <c r="B6696" s="2" t="s">
        <v>2831</v>
      </c>
      <c r="C6696" s="2" t="s">
        <v>1401</v>
      </c>
      <c r="D6696" s="2" t="s">
        <v>2832</v>
      </c>
      <c r="E6696" s="4">
        <v>90</v>
      </c>
      <c r="F6696" s="4">
        <v>172350</v>
      </c>
      <c r="G6696" s="4">
        <v>17235</v>
      </c>
      <c r="H6696" s="4">
        <v>189585</v>
      </c>
    </row>
    <row r="6697" spans="1:8" ht="15.75">
      <c r="A6697" s="3" t="s">
        <v>2943</v>
      </c>
      <c r="B6697" s="2" t="s">
        <v>2834</v>
      </c>
      <c r="C6697" s="2" t="s">
        <v>1401</v>
      </c>
      <c r="D6697" s="2" t="s">
        <v>1414</v>
      </c>
      <c r="E6697" s="4">
        <v>10</v>
      </c>
      <c r="F6697" s="4">
        <v>45000</v>
      </c>
      <c r="G6697" s="4">
        <v>4500</v>
      </c>
      <c r="H6697" s="4">
        <v>49500</v>
      </c>
    </row>
    <row r="6698" spans="1:8" ht="15.75">
      <c r="A6698" s="3" t="s">
        <v>2943</v>
      </c>
      <c r="B6698" s="2" t="s">
        <v>2835</v>
      </c>
      <c r="C6698" s="2" t="s">
        <v>1401</v>
      </c>
      <c r="D6698" s="2" t="s">
        <v>2836</v>
      </c>
      <c r="E6698" s="4">
        <v>190</v>
      </c>
      <c r="F6698" s="4">
        <v>448865</v>
      </c>
      <c r="G6698" s="4">
        <v>44886</v>
      </c>
      <c r="H6698" s="4">
        <v>493751</v>
      </c>
    </row>
    <row r="6699" spans="1:8" ht="15.75">
      <c r="A6699" s="3" t="s">
        <v>2943</v>
      </c>
      <c r="B6699" s="2" t="s">
        <v>2840</v>
      </c>
      <c r="C6699" s="2" t="s">
        <v>1401</v>
      </c>
      <c r="D6699" s="2" t="s">
        <v>2841</v>
      </c>
      <c r="E6699" s="4">
        <v>140</v>
      </c>
      <c r="F6699" s="4">
        <v>397300</v>
      </c>
      <c r="G6699" s="4">
        <v>39730</v>
      </c>
      <c r="H6699" s="4">
        <v>437030</v>
      </c>
    </row>
    <row r="6700" spans="1:8" ht="15.75">
      <c r="A6700" s="3" t="s">
        <v>2943</v>
      </c>
      <c r="B6700" s="2" t="s">
        <v>2846</v>
      </c>
      <c r="C6700" s="2" t="s">
        <v>1401</v>
      </c>
      <c r="D6700" s="2" t="s">
        <v>2847</v>
      </c>
      <c r="E6700" s="4">
        <v>10</v>
      </c>
      <c r="F6700" s="4">
        <v>49350</v>
      </c>
      <c r="G6700" s="4">
        <v>4935</v>
      </c>
      <c r="H6700" s="4">
        <v>54285</v>
      </c>
    </row>
    <row r="6701" spans="1:8" ht="15.75">
      <c r="A6701" s="3" t="s">
        <v>2943</v>
      </c>
      <c r="B6701" s="2" t="s">
        <v>2848</v>
      </c>
      <c r="C6701" s="2" t="s">
        <v>1401</v>
      </c>
      <c r="D6701" s="2" t="s">
        <v>2849</v>
      </c>
      <c r="E6701" s="4">
        <v>30</v>
      </c>
      <c r="F6701" s="4">
        <v>39120</v>
      </c>
      <c r="G6701" s="4">
        <v>3912</v>
      </c>
      <c r="H6701" s="4">
        <v>43032</v>
      </c>
    </row>
    <row r="6702" spans="1:8" ht="15.75">
      <c r="A6702" s="3" t="s">
        <v>2943</v>
      </c>
      <c r="B6702" s="2" t="s">
        <v>2850</v>
      </c>
      <c r="C6702" s="2" t="s">
        <v>1401</v>
      </c>
      <c r="D6702" s="2" t="s">
        <v>2851</v>
      </c>
      <c r="E6702" s="4">
        <v>200</v>
      </c>
      <c r="F6702" s="4">
        <v>302600</v>
      </c>
      <c r="G6702" s="4">
        <v>30260</v>
      </c>
      <c r="H6702" s="4">
        <v>332860</v>
      </c>
    </row>
    <row r="6703" spans="1:8" ht="15.75">
      <c r="A6703" s="3" t="s">
        <v>2943</v>
      </c>
      <c r="B6703" s="2" t="s">
        <v>2852</v>
      </c>
      <c r="C6703" s="2" t="s">
        <v>1401</v>
      </c>
      <c r="D6703" s="2" t="s">
        <v>2853</v>
      </c>
      <c r="E6703" s="4">
        <v>20</v>
      </c>
      <c r="F6703" s="4">
        <v>39500</v>
      </c>
      <c r="G6703" s="4">
        <v>3950</v>
      </c>
      <c r="H6703" s="4">
        <v>43450</v>
      </c>
    </row>
    <row r="6704" spans="1:8" ht="15.75">
      <c r="A6704" s="3" t="s">
        <v>2943</v>
      </c>
      <c r="B6704" s="2" t="s">
        <v>2854</v>
      </c>
      <c r="C6704" s="2" t="s">
        <v>1401</v>
      </c>
      <c r="D6704" s="2" t="s">
        <v>2855</v>
      </c>
      <c r="E6704" s="4">
        <v>30</v>
      </c>
      <c r="F6704" s="4">
        <v>62340</v>
      </c>
      <c r="G6704" s="4">
        <v>6234</v>
      </c>
      <c r="H6704" s="4">
        <v>68574</v>
      </c>
    </row>
    <row r="6705" spans="1:8" ht="15.75">
      <c r="A6705" s="3" t="s">
        <v>2943</v>
      </c>
      <c r="B6705" s="2" t="s">
        <v>2861</v>
      </c>
      <c r="C6705" s="2" t="s">
        <v>1405</v>
      </c>
      <c r="D6705" s="2" t="s">
        <v>2862</v>
      </c>
      <c r="E6705" s="4">
        <v>15</v>
      </c>
      <c r="F6705" s="4">
        <v>37035</v>
      </c>
      <c r="G6705" s="4">
        <v>3704</v>
      </c>
      <c r="H6705" s="4">
        <v>40739</v>
      </c>
    </row>
    <row r="6706" spans="1:8" ht="15.75">
      <c r="A6706" s="3" t="s">
        <v>2943</v>
      </c>
      <c r="B6706" s="2" t="s">
        <v>2867</v>
      </c>
      <c r="C6706" s="2" t="s">
        <v>1405</v>
      </c>
      <c r="D6706" s="2" t="s">
        <v>2868</v>
      </c>
      <c r="E6706" s="4">
        <v>4</v>
      </c>
      <c r="F6706" s="4">
        <v>13252</v>
      </c>
      <c r="G6706" s="4">
        <v>1325</v>
      </c>
      <c r="H6706" s="4">
        <v>14577</v>
      </c>
    </row>
    <row r="6707" spans="1:8" ht="15.75">
      <c r="A6707" s="3" t="s">
        <v>2943</v>
      </c>
      <c r="B6707" s="2" t="s">
        <v>2879</v>
      </c>
      <c r="C6707" s="2" t="s">
        <v>1412</v>
      </c>
      <c r="D6707" s="2" t="s">
        <v>2880</v>
      </c>
      <c r="E6707" s="4">
        <v>50</v>
      </c>
      <c r="F6707" s="4">
        <v>94950</v>
      </c>
      <c r="G6707" s="4">
        <v>9495</v>
      </c>
      <c r="H6707" s="4">
        <v>104445</v>
      </c>
    </row>
    <row r="6708" spans="1:8" ht="15.75">
      <c r="A6708" s="3" t="s">
        <v>2943</v>
      </c>
      <c r="B6708" s="2" t="s">
        <v>2882</v>
      </c>
      <c r="C6708" s="2" t="s">
        <v>1412</v>
      </c>
      <c r="D6708" s="2" t="s">
        <v>2646</v>
      </c>
      <c r="E6708" s="4">
        <v>220</v>
      </c>
      <c r="F6708" s="4">
        <v>520300</v>
      </c>
      <c r="G6708" s="4">
        <v>52030</v>
      </c>
      <c r="H6708" s="4">
        <v>572330</v>
      </c>
    </row>
    <row r="6709" spans="1:8" ht="15.75">
      <c r="A6709" s="3" t="s">
        <v>2943</v>
      </c>
      <c r="B6709" s="2" t="s">
        <v>2885</v>
      </c>
      <c r="C6709" s="2" t="s">
        <v>1412</v>
      </c>
      <c r="D6709" s="2" t="s">
        <v>2886</v>
      </c>
      <c r="E6709" s="4">
        <v>105</v>
      </c>
      <c r="F6709" s="4">
        <v>377265</v>
      </c>
      <c r="G6709" s="4">
        <v>37727</v>
      </c>
      <c r="H6709" s="4">
        <v>414992</v>
      </c>
    </row>
    <row r="6710" spans="1:8" ht="15.75">
      <c r="A6710" s="3" t="s">
        <v>2943</v>
      </c>
      <c r="B6710" s="2" t="s">
        <v>2893</v>
      </c>
      <c r="C6710" s="2" t="s">
        <v>1412</v>
      </c>
      <c r="D6710" s="2" t="s">
        <v>2894</v>
      </c>
      <c r="E6710" s="4">
        <v>70</v>
      </c>
      <c r="F6710" s="4">
        <v>114450</v>
      </c>
      <c r="G6710" s="4">
        <v>11445</v>
      </c>
      <c r="H6710" s="4">
        <v>125895</v>
      </c>
    </row>
    <row r="6711" spans="1:8" ht="15.75">
      <c r="A6711" s="3" t="s">
        <v>2943</v>
      </c>
      <c r="B6711" s="2" t="s">
        <v>2895</v>
      </c>
      <c r="C6711" s="2" t="s">
        <v>1412</v>
      </c>
      <c r="D6711" s="2" t="s">
        <v>2896</v>
      </c>
      <c r="E6711" s="4">
        <v>50</v>
      </c>
      <c r="F6711" s="4">
        <v>93800</v>
      </c>
      <c r="G6711" s="4">
        <v>9380</v>
      </c>
      <c r="H6711" s="4">
        <v>103180</v>
      </c>
    </row>
    <row r="6712" spans="1:8" ht="15.75">
      <c r="A6712" s="3" t="s">
        <v>2943</v>
      </c>
      <c r="B6712" s="2" t="s">
        <v>2899</v>
      </c>
      <c r="C6712" s="2" t="s">
        <v>1412</v>
      </c>
      <c r="D6712" s="2" t="s">
        <v>2900</v>
      </c>
      <c r="E6712" s="4">
        <v>15</v>
      </c>
      <c r="F6712" s="4">
        <v>30150</v>
      </c>
      <c r="G6712" s="4">
        <v>3015</v>
      </c>
      <c r="H6712" s="4">
        <v>33165</v>
      </c>
    </row>
    <row r="6713" spans="1:8" ht="15.75">
      <c r="A6713" s="3" t="s">
        <v>2943</v>
      </c>
      <c r="B6713" s="2" t="s">
        <v>2912</v>
      </c>
      <c r="C6713" s="2" t="s">
        <v>1417</v>
      </c>
      <c r="D6713" s="2" t="s">
        <v>2913</v>
      </c>
      <c r="E6713" s="4">
        <v>640</v>
      </c>
      <c r="F6713" s="4">
        <v>896000</v>
      </c>
      <c r="G6713" s="4">
        <v>89600</v>
      </c>
      <c r="H6713" s="4">
        <v>985600</v>
      </c>
    </row>
    <row r="6714" spans="1:8" ht="15.75">
      <c r="A6714" s="3" t="s">
        <v>2943</v>
      </c>
      <c r="B6714" s="2" t="s">
        <v>2916</v>
      </c>
      <c r="C6714" s="2" t="s">
        <v>1424</v>
      </c>
      <c r="D6714" s="2" t="s">
        <v>2917</v>
      </c>
      <c r="E6714" s="4">
        <v>10</v>
      </c>
      <c r="F6714" s="4">
        <v>25250</v>
      </c>
      <c r="G6714" s="4">
        <v>2525</v>
      </c>
      <c r="H6714" s="4">
        <v>27775</v>
      </c>
    </row>
    <row r="6715" spans="1:8" ht="15.75">
      <c r="A6715" s="3" t="s">
        <v>2943</v>
      </c>
      <c r="B6715" s="2" t="s">
        <v>2918</v>
      </c>
      <c r="C6715" s="2" t="s">
        <v>1424</v>
      </c>
      <c r="D6715" s="2" t="s">
        <v>2919</v>
      </c>
      <c r="E6715" s="4">
        <v>70</v>
      </c>
      <c r="F6715" s="4">
        <v>172410</v>
      </c>
      <c r="G6715" s="4">
        <v>17241</v>
      </c>
      <c r="H6715" s="4">
        <v>189651</v>
      </c>
    </row>
    <row r="6716" spans="1:8" ht="15.75">
      <c r="A6716" s="3" t="s">
        <v>2943</v>
      </c>
      <c r="B6716" s="2" t="s">
        <v>2920</v>
      </c>
      <c r="C6716" s="2" t="s">
        <v>1424</v>
      </c>
      <c r="D6716" s="2" t="s">
        <v>2921</v>
      </c>
      <c r="E6716" s="4">
        <v>10</v>
      </c>
      <c r="F6716" s="4">
        <v>37380</v>
      </c>
      <c r="G6716" s="4">
        <v>3738</v>
      </c>
      <c r="H6716" s="4">
        <v>41118</v>
      </c>
    </row>
    <row r="6717" spans="1:8" ht="15.75">
      <c r="A6717" s="3" t="s">
        <v>2943</v>
      </c>
      <c r="B6717" s="2" t="s">
        <v>2926</v>
      </c>
      <c r="C6717" s="2" t="s">
        <v>1424</v>
      </c>
      <c r="D6717" s="2" t="s">
        <v>2927</v>
      </c>
      <c r="E6717" s="4">
        <v>10</v>
      </c>
      <c r="F6717" s="4">
        <v>24230</v>
      </c>
      <c r="G6717" s="4">
        <v>2423</v>
      </c>
      <c r="H6717" s="4">
        <v>26653</v>
      </c>
    </row>
    <row r="6718" spans="1:8" ht="15.75">
      <c r="A6718" s="3" t="s">
        <v>2943</v>
      </c>
      <c r="B6718" s="2" t="s">
        <v>3866</v>
      </c>
      <c r="C6718" s="2" t="s">
        <v>1426</v>
      </c>
      <c r="D6718" s="2" t="s">
        <v>3867</v>
      </c>
      <c r="E6718" s="4">
        <v>140</v>
      </c>
      <c r="F6718" s="4">
        <v>155540</v>
      </c>
      <c r="G6718" s="4">
        <v>15554</v>
      </c>
      <c r="H6718" s="4">
        <v>171094</v>
      </c>
    </row>
    <row r="6719" spans="1:8" ht="15.75">
      <c r="A6719" s="3" t="s">
        <v>2943</v>
      </c>
      <c r="B6719" s="2" t="s">
        <v>3870</v>
      </c>
      <c r="C6719" s="2" t="s">
        <v>1426</v>
      </c>
      <c r="D6719" s="2" t="s">
        <v>3871</v>
      </c>
      <c r="E6719" s="4">
        <v>30</v>
      </c>
      <c r="F6719" s="4">
        <v>34890</v>
      </c>
      <c r="G6719" s="4">
        <v>3489</v>
      </c>
      <c r="H6719" s="4">
        <v>38379</v>
      </c>
    </row>
    <row r="6720" spans="1:8" ht="15.75">
      <c r="A6720" s="3" t="s">
        <v>2943</v>
      </c>
      <c r="B6720" s="2" t="s">
        <v>3872</v>
      </c>
      <c r="C6720" s="2" t="s">
        <v>1426</v>
      </c>
      <c r="D6720" s="2" t="s">
        <v>3873</v>
      </c>
      <c r="E6720" s="4">
        <v>1050</v>
      </c>
      <c r="F6720" s="4">
        <v>1354980</v>
      </c>
      <c r="G6720" s="4">
        <v>135498</v>
      </c>
      <c r="H6720" s="4">
        <v>1490478</v>
      </c>
    </row>
    <row r="6721" spans="1:8" ht="15.75">
      <c r="A6721" s="3" t="s">
        <v>2943</v>
      </c>
      <c r="B6721" s="2" t="s">
        <v>3876</v>
      </c>
      <c r="C6721" s="2" t="s">
        <v>1433</v>
      </c>
      <c r="D6721" s="2" t="s">
        <v>3877</v>
      </c>
      <c r="E6721" s="4">
        <v>405</v>
      </c>
      <c r="F6721" s="4">
        <v>723180</v>
      </c>
      <c r="G6721" s="4">
        <v>72318</v>
      </c>
      <c r="H6721" s="4">
        <v>795498</v>
      </c>
    </row>
    <row r="6722" spans="1:8" ht="15.75">
      <c r="A6722" s="3" t="s">
        <v>2943</v>
      </c>
      <c r="B6722" s="2" t="s">
        <v>3878</v>
      </c>
      <c r="C6722" s="2" t="s">
        <v>1433</v>
      </c>
      <c r="D6722" s="2" t="s">
        <v>3879</v>
      </c>
      <c r="E6722" s="4">
        <v>50</v>
      </c>
      <c r="F6722" s="4">
        <v>110900</v>
      </c>
      <c r="G6722" s="4">
        <v>11090</v>
      </c>
      <c r="H6722" s="4">
        <v>121990</v>
      </c>
    </row>
    <row r="6723" spans="1:8" ht="15.75">
      <c r="A6723" s="3" t="s">
        <v>2943</v>
      </c>
      <c r="B6723" s="2" t="s">
        <v>3880</v>
      </c>
      <c r="C6723" s="2" t="s">
        <v>1433</v>
      </c>
      <c r="D6723" s="2" t="s">
        <v>3881</v>
      </c>
      <c r="E6723" s="4">
        <v>4910</v>
      </c>
      <c r="F6723" s="4">
        <v>4885450</v>
      </c>
      <c r="G6723" s="4">
        <v>488545</v>
      </c>
      <c r="H6723" s="4">
        <v>5373995</v>
      </c>
    </row>
    <row r="6724" spans="1:8" ht="15.75">
      <c r="A6724" s="3" t="s">
        <v>2943</v>
      </c>
      <c r="B6724" s="2" t="s">
        <v>3886</v>
      </c>
      <c r="C6724" s="2" t="s">
        <v>1433</v>
      </c>
      <c r="D6724" s="2" t="s">
        <v>3887</v>
      </c>
      <c r="E6724" s="4">
        <v>670</v>
      </c>
      <c r="F6724" s="4">
        <v>744720</v>
      </c>
      <c r="G6724" s="4">
        <v>74472</v>
      </c>
      <c r="H6724" s="4">
        <v>819192</v>
      </c>
    </row>
    <row r="6725" spans="1:8" ht="15.75">
      <c r="A6725" s="3" t="s">
        <v>2943</v>
      </c>
      <c r="B6725" s="2" t="s">
        <v>3888</v>
      </c>
      <c r="C6725" s="2" t="s">
        <v>1433</v>
      </c>
      <c r="D6725" s="2" t="s">
        <v>3889</v>
      </c>
      <c r="E6725" s="4">
        <v>1550</v>
      </c>
      <c r="F6725" s="4">
        <v>1918390</v>
      </c>
      <c r="G6725" s="4">
        <v>191839</v>
      </c>
      <c r="H6725" s="4">
        <v>2110229</v>
      </c>
    </row>
    <row r="6726" spans="1:8" ht="15.75">
      <c r="A6726" s="3" t="s">
        <v>2943</v>
      </c>
      <c r="B6726" s="2" t="s">
        <v>3890</v>
      </c>
      <c r="C6726" s="2" t="s">
        <v>1433</v>
      </c>
      <c r="D6726" s="2" t="s">
        <v>3891</v>
      </c>
      <c r="E6726" s="4">
        <v>30</v>
      </c>
      <c r="F6726" s="4">
        <v>48270</v>
      </c>
      <c r="G6726" s="4">
        <v>4827</v>
      </c>
      <c r="H6726" s="4">
        <v>53097</v>
      </c>
    </row>
    <row r="6727" spans="1:8" ht="15.75">
      <c r="A6727" s="3" t="s">
        <v>2943</v>
      </c>
      <c r="B6727" s="2" t="s">
        <v>3892</v>
      </c>
      <c r="C6727" s="2" t="s">
        <v>1433</v>
      </c>
      <c r="D6727" s="2" t="s">
        <v>3893</v>
      </c>
      <c r="E6727" s="4">
        <v>1540</v>
      </c>
      <c r="F6727" s="4">
        <v>2662940</v>
      </c>
      <c r="G6727" s="4">
        <v>266294</v>
      </c>
      <c r="H6727" s="4">
        <v>2929234</v>
      </c>
    </row>
    <row r="6728" spans="1:8" ht="15.75">
      <c r="A6728" s="3" t="s">
        <v>2943</v>
      </c>
      <c r="B6728" s="2" t="s">
        <v>3894</v>
      </c>
      <c r="C6728" s="2" t="s">
        <v>1433</v>
      </c>
      <c r="D6728" s="2" t="s">
        <v>3895</v>
      </c>
      <c r="E6728" s="4">
        <v>100</v>
      </c>
      <c r="F6728" s="4">
        <v>151400</v>
      </c>
      <c r="G6728" s="4">
        <v>15140</v>
      </c>
      <c r="H6728" s="4">
        <v>166540</v>
      </c>
    </row>
    <row r="6729" spans="1:8" ht="15.75">
      <c r="A6729" s="3" t="s">
        <v>2943</v>
      </c>
      <c r="B6729" s="2" t="s">
        <v>3908</v>
      </c>
      <c r="C6729" s="2" t="s">
        <v>2762</v>
      </c>
      <c r="D6729" s="2" t="s">
        <v>1414</v>
      </c>
      <c r="E6729" s="4">
        <v>10</v>
      </c>
      <c r="F6729" s="4">
        <v>45280</v>
      </c>
      <c r="G6729" s="4">
        <v>4528</v>
      </c>
      <c r="H6729" s="4">
        <v>49808</v>
      </c>
    </row>
    <row r="6730" spans="1:8" ht="15.75">
      <c r="A6730" s="3" t="s">
        <v>2943</v>
      </c>
      <c r="B6730" s="2" t="s">
        <v>3971</v>
      </c>
      <c r="C6730" s="2" t="s">
        <v>3968</v>
      </c>
      <c r="D6730" s="2" t="s">
        <v>3972</v>
      </c>
      <c r="E6730" s="4">
        <v>1200</v>
      </c>
      <c r="F6730" s="4">
        <v>1428000</v>
      </c>
      <c r="G6730" s="4">
        <v>142800</v>
      </c>
      <c r="H6730" s="4">
        <v>1570800</v>
      </c>
    </row>
    <row r="6731" spans="1:8" ht="15.75">
      <c r="A6731" s="3" t="s">
        <v>2943</v>
      </c>
      <c r="B6731" s="2" t="s">
        <v>3978</v>
      </c>
      <c r="C6731" s="2" t="s">
        <v>3975</v>
      </c>
      <c r="D6731" s="2" t="s">
        <v>3979</v>
      </c>
      <c r="E6731" s="4">
        <v>10000</v>
      </c>
      <c r="F6731" s="4">
        <v>11880000</v>
      </c>
      <c r="G6731" s="4">
        <v>1188000</v>
      </c>
      <c r="H6731" s="4">
        <v>13068000</v>
      </c>
    </row>
    <row r="6732" spans="1:8" ht="15.75">
      <c r="A6732" s="3" t="s">
        <v>2943</v>
      </c>
      <c r="B6732" s="2" t="s">
        <v>4001</v>
      </c>
      <c r="C6732" s="2" t="s">
        <v>4000</v>
      </c>
      <c r="D6732" s="2" t="s">
        <v>4002</v>
      </c>
      <c r="E6732" s="4">
        <v>69180</v>
      </c>
      <c r="F6732" s="4">
        <v>67958893</v>
      </c>
      <c r="G6732" s="4">
        <v>6795890</v>
      </c>
      <c r="H6732" s="4">
        <v>74754783</v>
      </c>
    </row>
    <row r="6733" spans="1:8" ht="15.75">
      <c r="A6733" s="3" t="s">
        <v>2943</v>
      </c>
      <c r="B6733" s="2" t="s">
        <v>4497</v>
      </c>
      <c r="C6733" s="2" t="s">
        <v>4496</v>
      </c>
      <c r="D6733" s="2" t="s">
        <v>4498</v>
      </c>
      <c r="E6733" s="4">
        <v>300</v>
      </c>
      <c r="F6733" s="4">
        <v>120000</v>
      </c>
      <c r="G6733" s="4">
        <v>12000</v>
      </c>
      <c r="H6733" s="4">
        <v>132000</v>
      </c>
    </row>
    <row r="6734" spans="1:8" ht="15.75">
      <c r="A6734" s="3" t="s">
        <v>2943</v>
      </c>
      <c r="B6734" s="2" t="s">
        <v>4534</v>
      </c>
      <c r="C6734" s="2" t="s">
        <v>4533</v>
      </c>
      <c r="D6734" s="2" t="s">
        <v>4535</v>
      </c>
      <c r="E6734" s="4">
        <v>200</v>
      </c>
      <c r="F6734" s="4">
        <v>2874000</v>
      </c>
      <c r="G6734" s="4">
        <v>287400</v>
      </c>
      <c r="H6734" s="4">
        <v>3161400</v>
      </c>
    </row>
    <row r="6735" spans="1:8" ht="15.75">
      <c r="A6735" s="3" t="s">
        <v>2943</v>
      </c>
      <c r="B6735" s="2" t="s">
        <v>4559</v>
      </c>
      <c r="C6735" s="2" t="s">
        <v>4558</v>
      </c>
      <c r="D6735" s="2" t="s">
        <v>4560</v>
      </c>
      <c r="E6735" s="4">
        <v>100</v>
      </c>
      <c r="F6735" s="4">
        <v>991000</v>
      </c>
      <c r="G6735" s="4">
        <v>99100</v>
      </c>
      <c r="H6735" s="4">
        <v>1090100</v>
      </c>
    </row>
    <row r="6736" spans="1:8" ht="15.75">
      <c r="A6736" s="3" t="s">
        <v>2943</v>
      </c>
      <c r="B6736" s="2" t="s">
        <v>4569</v>
      </c>
      <c r="C6736" s="2" t="s">
        <v>4568</v>
      </c>
      <c r="D6736" s="2" t="s">
        <v>4570</v>
      </c>
      <c r="E6736" s="4">
        <v>100</v>
      </c>
      <c r="F6736" s="4">
        <v>1043000</v>
      </c>
      <c r="G6736" s="4">
        <v>104300</v>
      </c>
      <c r="H6736" s="4">
        <v>1147300</v>
      </c>
    </row>
    <row r="6737" spans="1:8" ht="15.75">
      <c r="A6737" s="3" t="s">
        <v>2943</v>
      </c>
      <c r="B6737" s="2" t="s">
        <v>4576</v>
      </c>
      <c r="C6737" s="2" t="s">
        <v>4575</v>
      </c>
      <c r="D6737" s="2" t="s">
        <v>4577</v>
      </c>
      <c r="E6737" s="4">
        <v>26</v>
      </c>
      <c r="F6737" s="4">
        <v>387140</v>
      </c>
      <c r="G6737" s="4">
        <v>38714</v>
      </c>
      <c r="H6737" s="4">
        <v>425854</v>
      </c>
    </row>
    <row r="6738" spans="1:8" ht="15.75">
      <c r="A6738" s="3" t="s">
        <v>2943</v>
      </c>
      <c r="B6738" s="2" t="s">
        <v>4581</v>
      </c>
      <c r="C6738" s="2" t="s">
        <v>4580</v>
      </c>
      <c r="D6738" s="2" t="s">
        <v>4582</v>
      </c>
      <c r="E6738" s="4">
        <v>64</v>
      </c>
      <c r="F6738" s="4">
        <v>1501440</v>
      </c>
      <c r="G6738" s="4">
        <v>150144</v>
      </c>
      <c r="H6738" s="4">
        <v>1651584</v>
      </c>
    </row>
    <row r="6739" spans="1:8" ht="15.75">
      <c r="A6739" s="3" t="s">
        <v>2943</v>
      </c>
      <c r="B6739" s="2" t="s">
        <v>4634</v>
      </c>
      <c r="C6739" s="2" t="s">
        <v>4632</v>
      </c>
      <c r="D6739" s="2" t="s">
        <v>4635</v>
      </c>
      <c r="E6739" s="4">
        <v>100</v>
      </c>
      <c r="F6739" s="4">
        <v>1376000</v>
      </c>
      <c r="G6739" s="4">
        <v>137600</v>
      </c>
      <c r="H6739" s="4">
        <v>1513600</v>
      </c>
    </row>
    <row r="6740" spans="1:8" ht="15.75">
      <c r="A6740" s="3" t="s">
        <v>2943</v>
      </c>
      <c r="B6740" s="2" t="s">
        <v>6133</v>
      </c>
      <c r="C6740" s="2" t="s">
        <v>6134</v>
      </c>
      <c r="D6740" s="2" t="s">
        <v>6135</v>
      </c>
      <c r="E6740" s="4">
        <v>50</v>
      </c>
      <c r="F6740" s="4">
        <v>837000</v>
      </c>
      <c r="G6740" s="4">
        <v>83700</v>
      </c>
      <c r="H6740" s="4">
        <v>920700</v>
      </c>
    </row>
    <row r="6741" spans="1:8" ht="15.75">
      <c r="A6741" s="3" t="s">
        <v>2943</v>
      </c>
      <c r="B6741" s="2" t="s">
        <v>6136</v>
      </c>
      <c r="C6741" s="2" t="s">
        <v>6137</v>
      </c>
      <c r="D6741" s="2" t="s">
        <v>6138</v>
      </c>
      <c r="E6741" s="4">
        <v>100</v>
      </c>
      <c r="F6741" s="4">
        <v>1950000</v>
      </c>
      <c r="G6741" s="4">
        <v>195000</v>
      </c>
      <c r="H6741" s="4">
        <v>2145000</v>
      </c>
    </row>
    <row r="6742" spans="1:8" ht="15.75">
      <c r="A6742" s="3" t="s">
        <v>2943</v>
      </c>
      <c r="B6742" s="2" t="s">
        <v>6401</v>
      </c>
      <c r="C6742" s="2" t="s">
        <v>6402</v>
      </c>
      <c r="D6742" s="2"/>
      <c r="E6742" s="4">
        <v>15</v>
      </c>
      <c r="F6742" s="4">
        <v>615000</v>
      </c>
      <c r="G6742" s="4">
        <v>61500</v>
      </c>
      <c r="H6742" s="4">
        <v>676500</v>
      </c>
    </row>
    <row r="6743" spans="1:8" ht="15.75">
      <c r="A6743" s="3" t="s">
        <v>2943</v>
      </c>
      <c r="B6743" s="2" t="s">
        <v>6303</v>
      </c>
      <c r="C6743" s="2" t="s">
        <v>6304</v>
      </c>
      <c r="D6743" s="2"/>
      <c r="E6743" s="4">
        <v>2</v>
      </c>
      <c r="F6743" s="4">
        <v>218474</v>
      </c>
      <c r="G6743" s="4">
        <v>21847</v>
      </c>
      <c r="H6743" s="4">
        <v>240321</v>
      </c>
    </row>
    <row r="6744" spans="1:8" ht="15.75">
      <c r="A6744" s="3" t="s">
        <v>2943</v>
      </c>
      <c r="B6744" s="2" t="s">
        <v>6387</v>
      </c>
      <c r="C6744" s="2" t="s">
        <v>6388</v>
      </c>
      <c r="D6744" s="2"/>
      <c r="E6744" s="4">
        <v>2</v>
      </c>
      <c r="F6744" s="4">
        <v>347400</v>
      </c>
      <c r="G6744" s="4">
        <v>34740</v>
      </c>
      <c r="H6744" s="4">
        <v>382140</v>
      </c>
    </row>
    <row r="6745" spans="1:8" ht="15.75">
      <c r="A6745" s="3" t="s">
        <v>2943</v>
      </c>
      <c r="B6745" s="2" t="s">
        <v>6396</v>
      </c>
      <c r="C6745" s="2" t="s">
        <v>6397</v>
      </c>
      <c r="D6745" s="2" t="s">
        <v>6398</v>
      </c>
      <c r="E6745" s="4">
        <v>2</v>
      </c>
      <c r="F6745" s="4">
        <v>489800</v>
      </c>
      <c r="G6745" s="4">
        <v>48980</v>
      </c>
      <c r="H6745" s="4">
        <v>538780</v>
      </c>
    </row>
    <row r="6746" spans="1:8" ht="15.75">
      <c r="A6746" s="3" t="s">
        <v>2943</v>
      </c>
      <c r="B6746" s="2" t="s">
        <v>6160</v>
      </c>
      <c r="C6746" s="2" t="s">
        <v>6161</v>
      </c>
      <c r="D6746" s="2" t="s">
        <v>6162</v>
      </c>
      <c r="E6746" s="4">
        <v>21</v>
      </c>
      <c r="F6746" s="4">
        <v>2676240</v>
      </c>
      <c r="G6746" s="4">
        <v>267624</v>
      </c>
      <c r="H6746" s="4">
        <v>2943864</v>
      </c>
    </row>
    <row r="6747" spans="1:8" ht="15.75">
      <c r="A6747" s="3" t="s">
        <v>2943</v>
      </c>
      <c r="B6747" s="2" t="s">
        <v>6312</v>
      </c>
      <c r="C6747" s="2" t="s">
        <v>6313</v>
      </c>
      <c r="D6747" s="2"/>
      <c r="E6747" s="4">
        <v>2</v>
      </c>
      <c r="F6747" s="4">
        <v>254880</v>
      </c>
      <c r="G6747" s="4">
        <v>25488</v>
      </c>
      <c r="H6747" s="4">
        <v>280368</v>
      </c>
    </row>
    <row r="6748" spans="1:8" ht="15.75">
      <c r="A6748" s="3" t="s">
        <v>2943</v>
      </c>
      <c r="B6748" s="2" t="s">
        <v>6307</v>
      </c>
      <c r="C6748" s="2" t="s">
        <v>6308</v>
      </c>
      <c r="D6748" s="2"/>
      <c r="E6748" s="4">
        <v>39</v>
      </c>
      <c r="F6748" s="4">
        <v>259800</v>
      </c>
      <c r="G6748" s="4">
        <v>25980</v>
      </c>
      <c r="H6748" s="4">
        <v>285780</v>
      </c>
    </row>
    <row r="6749" spans="1:8" ht="15.75">
      <c r="A6749" s="3" t="s">
        <v>2943</v>
      </c>
      <c r="B6749" s="2" t="s">
        <v>4638</v>
      </c>
      <c r="C6749" s="2" t="s">
        <v>4636</v>
      </c>
      <c r="D6749" s="2"/>
      <c r="E6749" s="4">
        <v>30</v>
      </c>
      <c r="F6749" s="4">
        <v>195000</v>
      </c>
      <c r="G6749" s="4">
        <v>19500</v>
      </c>
      <c r="H6749" s="4">
        <v>214500</v>
      </c>
    </row>
    <row r="6750" spans="1:8" ht="15.75">
      <c r="A6750" s="3" t="s">
        <v>2943</v>
      </c>
      <c r="B6750" s="2" t="s">
        <v>4640</v>
      </c>
      <c r="C6750" s="2" t="s">
        <v>4639</v>
      </c>
      <c r="D6750" s="2"/>
      <c r="E6750" s="4">
        <v>130</v>
      </c>
      <c r="F6750" s="4">
        <v>820000</v>
      </c>
      <c r="G6750" s="4">
        <v>82000</v>
      </c>
      <c r="H6750" s="4">
        <v>902000</v>
      </c>
    </row>
    <row r="6751" spans="1:8" ht="15.75">
      <c r="A6751" s="3" t="s">
        <v>2943</v>
      </c>
      <c r="B6751" s="2" t="s">
        <v>4642</v>
      </c>
      <c r="C6751" s="2" t="s">
        <v>4641</v>
      </c>
      <c r="D6751" s="2"/>
      <c r="E6751" s="4">
        <v>20</v>
      </c>
      <c r="F6751" s="4">
        <v>138000</v>
      </c>
      <c r="G6751" s="4">
        <v>13800</v>
      </c>
      <c r="H6751" s="4">
        <v>151800</v>
      </c>
    </row>
    <row r="6752" spans="1:8" ht="15.75">
      <c r="A6752" s="3" t="s">
        <v>2943</v>
      </c>
      <c r="B6752" s="2" t="s">
        <v>6381</v>
      </c>
      <c r="C6752" s="2" t="s">
        <v>6382</v>
      </c>
      <c r="D6752" s="2" t="s">
        <v>6383</v>
      </c>
      <c r="E6752" s="4">
        <v>72</v>
      </c>
      <c r="F6752" s="4">
        <v>1368000</v>
      </c>
      <c r="G6752" s="4">
        <v>136800</v>
      </c>
      <c r="H6752" s="4">
        <v>1504800</v>
      </c>
    </row>
    <row r="6753" spans="1:8" ht="15.75">
      <c r="A6753" s="3" t="s">
        <v>2943</v>
      </c>
      <c r="B6753" s="2" t="s">
        <v>6399</v>
      </c>
      <c r="C6753" s="2" t="s">
        <v>6400</v>
      </c>
      <c r="D6753" s="2" t="s">
        <v>6398</v>
      </c>
      <c r="E6753" s="4">
        <v>2</v>
      </c>
      <c r="F6753" s="4">
        <v>421000</v>
      </c>
      <c r="G6753" s="4">
        <v>42100</v>
      </c>
      <c r="H6753" s="4">
        <v>463100</v>
      </c>
    </row>
    <row r="6754" spans="1:8" ht="15.75">
      <c r="A6754" s="3" t="s">
        <v>2943</v>
      </c>
      <c r="B6754" s="2" t="s">
        <v>6288</v>
      </c>
      <c r="C6754" s="2" t="s">
        <v>6289</v>
      </c>
      <c r="D6754" s="2" t="s">
        <v>6290</v>
      </c>
      <c r="E6754" s="4">
        <v>2</v>
      </c>
      <c r="F6754" s="4">
        <v>738000</v>
      </c>
      <c r="G6754" s="4">
        <v>73800</v>
      </c>
      <c r="H6754" s="4">
        <v>811800</v>
      </c>
    </row>
    <row r="6755" spans="1:8" ht="15.75">
      <c r="A6755" s="3" t="s">
        <v>2943</v>
      </c>
      <c r="B6755" s="2" t="s">
        <v>6389</v>
      </c>
      <c r="C6755" s="2" t="s">
        <v>6390</v>
      </c>
      <c r="D6755" s="2" t="s">
        <v>6391</v>
      </c>
      <c r="E6755" s="4">
        <v>502</v>
      </c>
      <c r="F6755" s="4">
        <v>1004000</v>
      </c>
      <c r="G6755" s="4">
        <v>100400</v>
      </c>
      <c r="H6755" s="4">
        <v>1104400</v>
      </c>
    </row>
    <row r="6756" spans="1:8" ht="15.75">
      <c r="A6756" s="3" t="s">
        <v>2943</v>
      </c>
      <c r="B6756" s="2" t="s">
        <v>4892</v>
      </c>
      <c r="C6756" s="2" t="s">
        <v>4889</v>
      </c>
      <c r="D6756" s="2" t="s">
        <v>4893</v>
      </c>
      <c r="E6756" s="4">
        <v>2998</v>
      </c>
      <c r="F6756" s="4">
        <v>2671218</v>
      </c>
      <c r="G6756" s="4">
        <v>267122</v>
      </c>
      <c r="H6756" s="4">
        <v>2938340</v>
      </c>
    </row>
    <row r="6757" spans="1:8" ht="15.75">
      <c r="A6757" s="3" t="s">
        <v>2943</v>
      </c>
      <c r="B6757" s="2" t="s">
        <v>4900</v>
      </c>
      <c r="C6757" s="2" t="s">
        <v>4897</v>
      </c>
      <c r="D6757" s="2" t="s">
        <v>4901</v>
      </c>
      <c r="E6757" s="4">
        <v>200</v>
      </c>
      <c r="F6757" s="4">
        <v>590000</v>
      </c>
      <c r="G6757" s="4">
        <v>59000</v>
      </c>
      <c r="H6757" s="4">
        <v>649000</v>
      </c>
    </row>
    <row r="6758" spans="1:8" ht="15.75">
      <c r="A6758" s="3" t="s">
        <v>2943</v>
      </c>
      <c r="B6758" s="2" t="s">
        <v>4903</v>
      </c>
      <c r="C6758" s="2" t="s">
        <v>4902</v>
      </c>
      <c r="D6758" s="2" t="s">
        <v>4904</v>
      </c>
      <c r="E6758" s="4">
        <v>332</v>
      </c>
      <c r="F6758" s="4">
        <v>372000</v>
      </c>
      <c r="G6758" s="4">
        <v>37200</v>
      </c>
      <c r="H6758" s="4">
        <v>409200</v>
      </c>
    </row>
    <row r="6759" spans="1:8" ht="15.75">
      <c r="A6759" s="3" t="s">
        <v>2943</v>
      </c>
      <c r="B6759" s="2" t="s">
        <v>6373</v>
      </c>
      <c r="C6759" s="2" t="s">
        <v>6374</v>
      </c>
      <c r="D6759" s="2" t="s">
        <v>6375</v>
      </c>
      <c r="E6759" s="4">
        <v>-26</v>
      </c>
      <c r="F6759" s="4">
        <v>-234000</v>
      </c>
      <c r="G6759" s="4">
        <v>-23400</v>
      </c>
      <c r="H6759" s="4">
        <v>-257400</v>
      </c>
    </row>
    <row r="6760" spans="1:8" ht="15.75">
      <c r="A6760" s="3" t="s">
        <v>2943</v>
      </c>
      <c r="B6760" s="2" t="s">
        <v>4934</v>
      </c>
      <c r="C6760" s="2" t="s">
        <v>4931</v>
      </c>
      <c r="D6760" s="2" t="s">
        <v>4935</v>
      </c>
      <c r="E6760" s="4">
        <v>300</v>
      </c>
      <c r="F6760" s="4">
        <v>5100</v>
      </c>
      <c r="G6760" s="4">
        <v>510</v>
      </c>
      <c r="H6760" s="4">
        <v>5610</v>
      </c>
    </row>
    <row r="6761" spans="1:8" ht="15.75">
      <c r="A6761" s="3" t="s">
        <v>2943</v>
      </c>
      <c r="B6761" s="2" t="s">
        <v>6394</v>
      </c>
      <c r="C6761" s="2" t="s">
        <v>5200</v>
      </c>
      <c r="D6761" s="2" t="s">
        <v>6395</v>
      </c>
      <c r="E6761" s="4">
        <v>1</v>
      </c>
      <c r="F6761" s="4">
        <v>2700</v>
      </c>
      <c r="G6761" s="4">
        <v>270</v>
      </c>
      <c r="H6761" s="4">
        <v>2970</v>
      </c>
    </row>
    <row r="6762" spans="1:8" ht="15.75">
      <c r="A6762" s="3" t="s">
        <v>2943</v>
      </c>
      <c r="B6762" s="2" t="s">
        <v>6363</v>
      </c>
      <c r="C6762" s="2" t="s">
        <v>6364</v>
      </c>
      <c r="D6762" s="2" t="s">
        <v>6365</v>
      </c>
      <c r="E6762" s="4">
        <v>1</v>
      </c>
      <c r="F6762" s="4">
        <v>1000</v>
      </c>
      <c r="G6762" s="4">
        <v>100</v>
      </c>
      <c r="H6762" s="4">
        <v>1100</v>
      </c>
    </row>
    <row r="6763" spans="1:8" ht="15.75">
      <c r="A6763" s="3" t="s">
        <v>2943</v>
      </c>
      <c r="B6763" s="2" t="s">
        <v>6366</v>
      </c>
      <c r="C6763" s="2" t="s">
        <v>6367</v>
      </c>
      <c r="D6763" s="2" t="s">
        <v>6368</v>
      </c>
      <c r="E6763" s="4">
        <v>1</v>
      </c>
      <c r="F6763" s="4">
        <v>1000</v>
      </c>
      <c r="G6763" s="4">
        <v>100</v>
      </c>
      <c r="H6763" s="4">
        <v>1100</v>
      </c>
    </row>
    <row r="6764" spans="1:8" ht="15.75">
      <c r="A6764" s="3" t="s">
        <v>2943</v>
      </c>
      <c r="B6764" s="2" t="s">
        <v>6230</v>
      </c>
      <c r="C6764" s="2" t="s">
        <v>5160</v>
      </c>
      <c r="D6764" s="2" t="s">
        <v>6231</v>
      </c>
      <c r="E6764" s="4">
        <v>7</v>
      </c>
      <c r="F6764" s="4">
        <v>7000</v>
      </c>
      <c r="G6764" s="4">
        <v>700</v>
      </c>
      <c r="H6764" s="4">
        <v>7700</v>
      </c>
    </row>
    <row r="6765" spans="1:8" ht="15.75">
      <c r="A6765" s="3" t="s">
        <v>2943</v>
      </c>
      <c r="B6765" s="2" t="s">
        <v>6232</v>
      </c>
      <c r="C6765" s="2" t="s">
        <v>1473</v>
      </c>
      <c r="D6765" s="2" t="s">
        <v>1475</v>
      </c>
      <c r="E6765" s="4">
        <v>700</v>
      </c>
      <c r="F6765" s="4">
        <v>115818</v>
      </c>
      <c r="G6765" s="4">
        <v>11582</v>
      </c>
      <c r="H6765" s="4">
        <v>127400</v>
      </c>
    </row>
    <row r="6766" spans="1:8" ht="15.75">
      <c r="A6766" s="3" t="s">
        <v>2943</v>
      </c>
      <c r="B6766" s="2" t="s">
        <v>6236</v>
      </c>
      <c r="C6766" s="2" t="s">
        <v>1628</v>
      </c>
      <c r="D6766" s="2" t="s">
        <v>1692</v>
      </c>
      <c r="E6766" s="4">
        <v>2</v>
      </c>
      <c r="F6766" s="4">
        <v>66000</v>
      </c>
      <c r="G6766" s="4">
        <v>6600</v>
      </c>
      <c r="H6766" s="4">
        <v>72600</v>
      </c>
    </row>
    <row r="6767" spans="1:8" ht="15.75">
      <c r="A6767" s="3" t="s">
        <v>2943</v>
      </c>
      <c r="B6767" s="2" t="s">
        <v>6238</v>
      </c>
      <c r="C6767" s="2" t="s">
        <v>1628</v>
      </c>
      <c r="D6767" s="2" t="s">
        <v>1721</v>
      </c>
      <c r="E6767" s="4">
        <v>1</v>
      </c>
      <c r="F6767" s="4">
        <v>33000</v>
      </c>
      <c r="G6767" s="4">
        <v>3300</v>
      </c>
      <c r="H6767" s="4">
        <v>36300</v>
      </c>
    </row>
    <row r="6768" spans="1:8" ht="15.75">
      <c r="A6768" s="3" t="s">
        <v>2943</v>
      </c>
      <c r="B6768" s="2" t="s">
        <v>6239</v>
      </c>
      <c r="C6768" s="2" t="s">
        <v>2005</v>
      </c>
      <c r="D6768" s="2" t="s">
        <v>2007</v>
      </c>
      <c r="E6768" s="4">
        <v>2</v>
      </c>
      <c r="F6768" s="4">
        <v>28000</v>
      </c>
      <c r="G6768" s="4">
        <v>2800</v>
      </c>
      <c r="H6768" s="4">
        <v>30800</v>
      </c>
    </row>
    <row r="6769" spans="1:8" ht="15.75">
      <c r="A6769" s="3" t="s">
        <v>2943</v>
      </c>
      <c r="B6769" s="2" t="s">
        <v>6240</v>
      </c>
      <c r="C6769" s="2" t="s">
        <v>2008</v>
      </c>
      <c r="D6769" s="2" t="s">
        <v>2010</v>
      </c>
      <c r="E6769" s="4">
        <v>10</v>
      </c>
      <c r="F6769" s="4">
        <v>250000</v>
      </c>
      <c r="G6769" s="4">
        <v>25000</v>
      </c>
      <c r="H6769" s="4">
        <v>275000</v>
      </c>
    </row>
    <row r="6770" spans="1:8" ht="15.75">
      <c r="A6770" s="3" t="s">
        <v>2943</v>
      </c>
      <c r="B6770" s="2" t="s">
        <v>6241</v>
      </c>
      <c r="C6770" s="2" t="s">
        <v>2011</v>
      </c>
      <c r="D6770" s="2" t="s">
        <v>2013</v>
      </c>
      <c r="E6770" s="4">
        <v>2</v>
      </c>
      <c r="F6770" s="4">
        <v>82000</v>
      </c>
      <c r="G6770" s="4">
        <v>8200</v>
      </c>
      <c r="H6770" s="4">
        <v>90200</v>
      </c>
    </row>
    <row r="6771" spans="1:8" ht="15.75">
      <c r="A6771" s="3" t="s">
        <v>2943</v>
      </c>
      <c r="B6771" s="2" t="s">
        <v>6242</v>
      </c>
      <c r="C6771" s="2" t="s">
        <v>3934</v>
      </c>
      <c r="D6771" s="2" t="s">
        <v>6243</v>
      </c>
      <c r="E6771" s="4">
        <v>10</v>
      </c>
      <c r="F6771" s="4">
        <v>42000</v>
      </c>
      <c r="G6771" s="4">
        <v>4200</v>
      </c>
      <c r="H6771" s="4">
        <v>46200</v>
      </c>
    </row>
    <row r="6772" spans="1:8" ht="15.75">
      <c r="A6772" s="3" t="s">
        <v>2943</v>
      </c>
      <c r="B6772" s="2" t="s">
        <v>6244</v>
      </c>
      <c r="C6772" s="2" t="s">
        <v>3968</v>
      </c>
      <c r="D6772" s="2" t="s">
        <v>6245</v>
      </c>
      <c r="E6772" s="4">
        <v>10</v>
      </c>
      <c r="F6772" s="4">
        <v>21000</v>
      </c>
      <c r="G6772" s="4">
        <v>2100</v>
      </c>
      <c r="H6772" s="4">
        <v>23100</v>
      </c>
    </row>
    <row r="6773" spans="1:8" ht="15.75">
      <c r="A6773" s="3" t="s">
        <v>2943</v>
      </c>
      <c r="B6773" s="2" t="s">
        <v>6392</v>
      </c>
      <c r="C6773" s="2" t="s">
        <v>6140</v>
      </c>
      <c r="D6773" s="2"/>
      <c r="E6773" s="4">
        <v>1</v>
      </c>
      <c r="F6773" s="4">
        <v>35000</v>
      </c>
      <c r="G6773" s="4">
        <v>3500</v>
      </c>
      <c r="H6773" s="4">
        <v>38500</v>
      </c>
    </row>
    <row r="6774" spans="1:8" ht="15.75">
      <c r="A6774" s="3" t="s">
        <v>2943</v>
      </c>
      <c r="B6774" s="2" t="s">
        <v>6254</v>
      </c>
      <c r="C6774" s="2" t="s">
        <v>6255</v>
      </c>
      <c r="D6774" s="2"/>
      <c r="E6774" s="4">
        <v>14</v>
      </c>
      <c r="F6774" s="4">
        <v>126000</v>
      </c>
      <c r="G6774" s="4">
        <v>12600</v>
      </c>
      <c r="H6774" s="4">
        <v>138600</v>
      </c>
    </row>
    <row r="6775" spans="1:8" ht="15.75">
      <c r="A6775" s="3" t="s">
        <v>2943</v>
      </c>
      <c r="B6775" s="2" t="s">
        <v>6256</v>
      </c>
      <c r="C6775" s="2" t="s">
        <v>6257</v>
      </c>
      <c r="D6775" s="2"/>
      <c r="E6775" s="4">
        <v>12</v>
      </c>
      <c r="F6775" s="4">
        <v>120000</v>
      </c>
      <c r="G6775" s="4">
        <v>12000</v>
      </c>
      <c r="H6775" s="4">
        <v>132000</v>
      </c>
    </row>
    <row r="6776" spans="1:8" ht="15.75">
      <c r="A6776" s="3" t="s">
        <v>2943</v>
      </c>
      <c r="B6776" s="2" t="s">
        <v>6393</v>
      </c>
      <c r="C6776" s="2" t="s">
        <v>6289</v>
      </c>
      <c r="D6776" s="2" t="s">
        <v>6290</v>
      </c>
      <c r="E6776" s="4">
        <v>1</v>
      </c>
      <c r="F6776" s="4">
        <v>389500</v>
      </c>
      <c r="G6776" s="4">
        <v>38950</v>
      </c>
      <c r="H6776" s="4">
        <v>428450</v>
      </c>
    </row>
    <row r="6777" spans="1:8" ht="15.75">
      <c r="A6777" s="3" t="s">
        <v>2943</v>
      </c>
      <c r="B6777" s="2" t="s">
        <v>6384</v>
      </c>
      <c r="C6777" s="2" t="s">
        <v>6385</v>
      </c>
      <c r="D6777" s="2" t="s">
        <v>6386</v>
      </c>
      <c r="E6777" s="4">
        <v>2</v>
      </c>
      <c r="F6777" s="4">
        <v>738000</v>
      </c>
      <c r="G6777" s="4">
        <v>73800</v>
      </c>
      <c r="H6777" s="4">
        <v>811800</v>
      </c>
    </row>
    <row r="6778" spans="1:8" ht="15.75">
      <c r="A6778" s="3" t="s">
        <v>2943</v>
      </c>
      <c r="B6778" s="2" t="s">
        <v>6286</v>
      </c>
      <c r="C6778" s="2" t="s">
        <v>6194</v>
      </c>
      <c r="D6778" s="2" t="s">
        <v>6195</v>
      </c>
      <c r="E6778" s="4">
        <v>6</v>
      </c>
      <c r="F6778" s="4">
        <v>52800</v>
      </c>
      <c r="G6778" s="4">
        <v>5280</v>
      </c>
      <c r="H6778" s="4">
        <v>58080</v>
      </c>
    </row>
    <row r="6779" spans="1:8" ht="15.75">
      <c r="A6779" s="3" t="s">
        <v>2943</v>
      </c>
      <c r="B6779" s="2" t="s">
        <v>6265</v>
      </c>
      <c r="C6779" s="2" t="s">
        <v>6197</v>
      </c>
      <c r="D6779" s="2" t="s">
        <v>6198</v>
      </c>
      <c r="E6779" s="4">
        <v>2</v>
      </c>
      <c r="F6779" s="4">
        <v>78400</v>
      </c>
      <c r="G6779" s="4">
        <v>7840</v>
      </c>
      <c r="H6779" s="4">
        <v>86240</v>
      </c>
    </row>
    <row r="6780" spans="1:8" ht="15.75">
      <c r="A6780" s="3" t="s">
        <v>2944</v>
      </c>
      <c r="B6780" s="2" t="s">
        <v>7</v>
      </c>
      <c r="C6780" s="2" t="s">
        <v>5</v>
      </c>
      <c r="D6780" s="2" t="s">
        <v>8</v>
      </c>
      <c r="E6780" s="4">
        <v>10000</v>
      </c>
      <c r="F6780" s="4">
        <v>3530000</v>
      </c>
      <c r="G6780" s="4">
        <v>353000</v>
      </c>
      <c r="H6780" s="4">
        <v>3883000</v>
      </c>
    </row>
    <row r="6781" spans="1:8" ht="15.75">
      <c r="A6781" s="3" t="s">
        <v>2944</v>
      </c>
      <c r="B6781" s="2" t="s">
        <v>24</v>
      </c>
      <c r="C6781" s="2" t="s">
        <v>20</v>
      </c>
      <c r="D6781" s="2" t="s">
        <v>25</v>
      </c>
      <c r="E6781" s="4">
        <v>9552</v>
      </c>
      <c r="F6781" s="4">
        <v>3970783</v>
      </c>
      <c r="G6781" s="4">
        <v>397077</v>
      </c>
      <c r="H6781" s="4">
        <v>4367860</v>
      </c>
    </row>
    <row r="6782" spans="1:8" ht="15.75">
      <c r="A6782" s="3" t="s">
        <v>2944</v>
      </c>
      <c r="B6782" s="2" t="s">
        <v>30</v>
      </c>
      <c r="C6782" s="2" t="s">
        <v>29</v>
      </c>
      <c r="D6782" s="2"/>
      <c r="E6782" s="4">
        <v>220</v>
      </c>
      <c r="F6782" s="4">
        <v>192000</v>
      </c>
      <c r="G6782" s="4">
        <v>19200</v>
      </c>
      <c r="H6782" s="4">
        <v>211200</v>
      </c>
    </row>
    <row r="6783" spans="1:8" ht="15.75">
      <c r="A6783" s="3" t="s">
        <v>2944</v>
      </c>
      <c r="B6783" s="2" t="s">
        <v>32</v>
      </c>
      <c r="C6783" s="2" t="s">
        <v>31</v>
      </c>
      <c r="D6783" s="2"/>
      <c r="E6783" s="4">
        <v>1020</v>
      </c>
      <c r="F6783" s="4">
        <v>1262000</v>
      </c>
      <c r="G6783" s="4">
        <v>126200</v>
      </c>
      <c r="H6783" s="4">
        <v>1388200</v>
      </c>
    </row>
    <row r="6784" spans="1:8" ht="15.75">
      <c r="A6784" s="3" t="s">
        <v>2944</v>
      </c>
      <c r="B6784" s="2" t="s">
        <v>34</v>
      </c>
      <c r="C6784" s="2" t="s">
        <v>33</v>
      </c>
      <c r="D6784" s="2" t="s">
        <v>35</v>
      </c>
      <c r="E6784" s="4">
        <v>3</v>
      </c>
      <c r="F6784" s="4">
        <v>3600</v>
      </c>
      <c r="G6784" s="4">
        <v>360</v>
      </c>
      <c r="H6784" s="4">
        <v>3960</v>
      </c>
    </row>
    <row r="6785" spans="1:8" ht="15.75">
      <c r="A6785" s="3" t="s">
        <v>2944</v>
      </c>
      <c r="B6785" s="2" t="s">
        <v>39</v>
      </c>
      <c r="C6785" s="2" t="s">
        <v>38</v>
      </c>
      <c r="D6785" s="2"/>
      <c r="E6785" s="4">
        <v>472</v>
      </c>
      <c r="F6785" s="4">
        <v>188909</v>
      </c>
      <c r="G6785" s="4">
        <v>18891</v>
      </c>
      <c r="H6785" s="4">
        <v>207800</v>
      </c>
    </row>
    <row r="6786" spans="1:8" ht="15.75">
      <c r="A6786" s="3" t="s">
        <v>2944</v>
      </c>
      <c r="B6786" s="2" t="s">
        <v>55</v>
      </c>
      <c r="C6786" s="2" t="s">
        <v>50</v>
      </c>
      <c r="D6786" s="2" t="s">
        <v>56</v>
      </c>
      <c r="E6786" s="4">
        <v>30</v>
      </c>
      <c r="F6786" s="4">
        <v>129000</v>
      </c>
      <c r="G6786" s="4">
        <v>12900</v>
      </c>
      <c r="H6786" s="4">
        <v>141900</v>
      </c>
    </row>
    <row r="6787" spans="1:8" ht="15.75">
      <c r="A6787" s="3" t="s">
        <v>2944</v>
      </c>
      <c r="B6787" s="2" t="s">
        <v>60</v>
      </c>
      <c r="C6787" s="2" t="s">
        <v>59</v>
      </c>
      <c r="D6787" s="2" t="s">
        <v>52</v>
      </c>
      <c r="E6787" s="4">
        <v>10</v>
      </c>
      <c r="F6787" s="4">
        <v>65000</v>
      </c>
      <c r="G6787" s="4">
        <v>6500</v>
      </c>
      <c r="H6787" s="4">
        <v>71500</v>
      </c>
    </row>
    <row r="6788" spans="1:8" ht="15.75">
      <c r="A6788" s="3" t="s">
        <v>2944</v>
      </c>
      <c r="B6788" s="2" t="s">
        <v>103</v>
      </c>
      <c r="C6788" s="2" t="s">
        <v>59</v>
      </c>
      <c r="D6788" s="2" t="s">
        <v>104</v>
      </c>
      <c r="E6788" s="4">
        <v>5</v>
      </c>
      <c r="F6788" s="4">
        <v>39500</v>
      </c>
      <c r="G6788" s="4">
        <v>3950</v>
      </c>
      <c r="H6788" s="4">
        <v>43450</v>
      </c>
    </row>
    <row r="6789" spans="1:8" ht="15.75">
      <c r="A6789" s="3" t="s">
        <v>2944</v>
      </c>
      <c r="B6789" s="2" t="s">
        <v>105</v>
      </c>
      <c r="C6789" s="2" t="s">
        <v>50</v>
      </c>
      <c r="D6789" s="2" t="s">
        <v>104</v>
      </c>
      <c r="E6789" s="4">
        <v>100</v>
      </c>
      <c r="F6789" s="4">
        <v>730000</v>
      </c>
      <c r="G6789" s="4">
        <v>73000</v>
      </c>
      <c r="H6789" s="4">
        <v>803000</v>
      </c>
    </row>
    <row r="6790" spans="1:8" ht="15.75">
      <c r="A6790" s="3" t="s">
        <v>2944</v>
      </c>
      <c r="B6790" s="2" t="s">
        <v>109</v>
      </c>
      <c r="C6790" s="2" t="s">
        <v>59</v>
      </c>
      <c r="D6790" s="2" t="s">
        <v>58</v>
      </c>
      <c r="E6790" s="4">
        <v>10</v>
      </c>
      <c r="F6790" s="4">
        <v>50000</v>
      </c>
      <c r="G6790" s="4">
        <v>5000</v>
      </c>
      <c r="H6790" s="4">
        <v>55000</v>
      </c>
    </row>
    <row r="6791" spans="1:8" ht="15.75">
      <c r="A6791" s="3" t="s">
        <v>2944</v>
      </c>
      <c r="B6791" s="2" t="s">
        <v>112</v>
      </c>
      <c r="C6791" s="2" t="s">
        <v>111</v>
      </c>
      <c r="D6791" s="2" t="s">
        <v>113</v>
      </c>
      <c r="E6791" s="4">
        <v>1000</v>
      </c>
      <c r="F6791" s="4">
        <v>133000</v>
      </c>
      <c r="G6791" s="4">
        <v>13300</v>
      </c>
      <c r="H6791" s="4">
        <v>146300</v>
      </c>
    </row>
    <row r="6792" spans="1:8" ht="15.75">
      <c r="A6792" s="3" t="s">
        <v>2944</v>
      </c>
      <c r="B6792" s="2" t="s">
        <v>117</v>
      </c>
      <c r="C6792" s="2" t="s">
        <v>118</v>
      </c>
      <c r="D6792" s="2" t="s">
        <v>113</v>
      </c>
      <c r="E6792" s="4">
        <v>11000</v>
      </c>
      <c r="F6792" s="4">
        <v>2508000</v>
      </c>
      <c r="G6792" s="4">
        <v>250800</v>
      </c>
      <c r="H6792" s="4">
        <v>2758800</v>
      </c>
    </row>
    <row r="6793" spans="1:8" ht="15.75">
      <c r="A6793" s="3" t="s">
        <v>2944</v>
      </c>
      <c r="B6793" s="2" t="s">
        <v>122</v>
      </c>
      <c r="C6793" s="2" t="s">
        <v>121</v>
      </c>
      <c r="D6793" s="2"/>
      <c r="E6793" s="4">
        <v>1000</v>
      </c>
      <c r="F6793" s="4">
        <v>418000</v>
      </c>
      <c r="G6793" s="4">
        <v>41800</v>
      </c>
      <c r="H6793" s="4">
        <v>459800</v>
      </c>
    </row>
    <row r="6794" spans="1:8" ht="15.75">
      <c r="A6794" s="3" t="s">
        <v>2944</v>
      </c>
      <c r="B6794" s="2" t="s">
        <v>193</v>
      </c>
      <c r="C6794" s="2" t="s">
        <v>96</v>
      </c>
      <c r="D6794" s="2" t="s">
        <v>54</v>
      </c>
      <c r="E6794" s="4">
        <v>25</v>
      </c>
      <c r="F6794" s="4">
        <v>370000</v>
      </c>
      <c r="G6794" s="4">
        <v>37000</v>
      </c>
      <c r="H6794" s="4">
        <v>407000</v>
      </c>
    </row>
    <row r="6795" spans="1:8" ht="15.75">
      <c r="A6795" s="3" t="s">
        <v>2944</v>
      </c>
      <c r="B6795" s="2" t="s">
        <v>3011</v>
      </c>
      <c r="C6795" s="2" t="s">
        <v>294</v>
      </c>
      <c r="D6795" s="2" t="s">
        <v>52</v>
      </c>
      <c r="E6795" s="4">
        <v>2</v>
      </c>
      <c r="F6795" s="4">
        <v>9600</v>
      </c>
      <c r="G6795" s="4">
        <v>960</v>
      </c>
      <c r="H6795" s="4">
        <v>10560</v>
      </c>
    </row>
    <row r="6796" spans="1:8" ht="15.75">
      <c r="A6796" s="3" t="s">
        <v>2944</v>
      </c>
      <c r="B6796" s="2" t="s">
        <v>3012</v>
      </c>
      <c r="C6796" s="2" t="s">
        <v>294</v>
      </c>
      <c r="D6796" s="2" t="s">
        <v>104</v>
      </c>
      <c r="E6796" s="4">
        <v>2</v>
      </c>
      <c r="F6796" s="4">
        <v>11600</v>
      </c>
      <c r="G6796" s="4">
        <v>1160</v>
      </c>
      <c r="H6796" s="4">
        <v>12760</v>
      </c>
    </row>
    <row r="6797" spans="1:8" ht="15.75">
      <c r="A6797" s="3" t="s">
        <v>2944</v>
      </c>
      <c r="B6797" s="2" t="s">
        <v>297</v>
      </c>
      <c r="C6797" s="2" t="s">
        <v>294</v>
      </c>
      <c r="D6797" s="2" t="s">
        <v>56</v>
      </c>
      <c r="E6797" s="4">
        <v>50</v>
      </c>
      <c r="F6797" s="4">
        <v>135200</v>
      </c>
      <c r="G6797" s="4">
        <v>13520</v>
      </c>
      <c r="H6797" s="4">
        <v>148720</v>
      </c>
    </row>
    <row r="6798" spans="1:8" ht="15.75">
      <c r="A6798" s="3" t="s">
        <v>2944</v>
      </c>
      <c r="B6798" s="2" t="s">
        <v>309</v>
      </c>
      <c r="C6798" s="2" t="s">
        <v>307</v>
      </c>
      <c r="D6798" s="2" t="s">
        <v>56</v>
      </c>
      <c r="E6798" s="4">
        <v>32</v>
      </c>
      <c r="F6798" s="4">
        <v>134400</v>
      </c>
      <c r="G6798" s="4">
        <v>13440</v>
      </c>
      <c r="H6798" s="4">
        <v>147840</v>
      </c>
    </row>
    <row r="6799" spans="1:8" ht="15.75">
      <c r="A6799" s="3" t="s">
        <v>2944</v>
      </c>
      <c r="B6799" s="2" t="s">
        <v>3016</v>
      </c>
      <c r="C6799" s="2" t="s">
        <v>314</v>
      </c>
      <c r="D6799" s="2" t="s">
        <v>1352</v>
      </c>
      <c r="E6799" s="4">
        <v>3</v>
      </c>
      <c r="F6799" s="4">
        <v>11100</v>
      </c>
      <c r="G6799" s="4">
        <v>1110</v>
      </c>
      <c r="H6799" s="4">
        <v>12210</v>
      </c>
    </row>
    <row r="6800" spans="1:8" ht="15.75">
      <c r="A6800" s="3" t="s">
        <v>2944</v>
      </c>
      <c r="B6800" s="2" t="s">
        <v>353</v>
      </c>
      <c r="C6800" s="2" t="s">
        <v>352</v>
      </c>
      <c r="D6800" s="2" t="s">
        <v>354</v>
      </c>
      <c r="E6800" s="4">
        <v>2</v>
      </c>
      <c r="F6800" s="4">
        <v>11454</v>
      </c>
      <c r="G6800" s="4">
        <v>1145</v>
      </c>
      <c r="H6800" s="4">
        <v>12599</v>
      </c>
    </row>
    <row r="6801" spans="1:8" ht="15.75">
      <c r="A6801" s="3" t="s">
        <v>2944</v>
      </c>
      <c r="B6801" s="2" t="s">
        <v>3031</v>
      </c>
      <c r="C6801" s="2" t="s">
        <v>699</v>
      </c>
      <c r="D6801" s="2" t="s">
        <v>3032</v>
      </c>
      <c r="E6801" s="4">
        <v>2</v>
      </c>
      <c r="F6801" s="4">
        <v>7268</v>
      </c>
      <c r="G6801" s="4">
        <v>727</v>
      </c>
      <c r="H6801" s="4">
        <v>7995</v>
      </c>
    </row>
    <row r="6802" spans="1:8" ht="15.75">
      <c r="A6802" s="3" t="s">
        <v>2944</v>
      </c>
      <c r="B6802" s="2" t="s">
        <v>470</v>
      </c>
      <c r="C6802" s="2" t="s">
        <v>469</v>
      </c>
      <c r="D6802" s="2" t="s">
        <v>471</v>
      </c>
      <c r="E6802" s="4">
        <v>30</v>
      </c>
      <c r="F6802" s="4">
        <v>121950</v>
      </c>
      <c r="G6802" s="4">
        <v>12195</v>
      </c>
      <c r="H6802" s="4">
        <v>134145</v>
      </c>
    </row>
    <row r="6803" spans="1:8" ht="15.75">
      <c r="A6803" s="3" t="s">
        <v>2944</v>
      </c>
      <c r="B6803" s="2" t="s">
        <v>473</v>
      </c>
      <c r="C6803" s="2" t="s">
        <v>472</v>
      </c>
      <c r="D6803" s="2" t="s">
        <v>474</v>
      </c>
      <c r="E6803" s="4">
        <v>30</v>
      </c>
      <c r="F6803" s="4">
        <v>140910</v>
      </c>
      <c r="G6803" s="4">
        <v>14091</v>
      </c>
      <c r="H6803" s="4">
        <v>155001</v>
      </c>
    </row>
    <row r="6804" spans="1:8" ht="15.75">
      <c r="A6804" s="3" t="s">
        <v>2944</v>
      </c>
      <c r="B6804" s="2" t="s">
        <v>476</v>
      </c>
      <c r="C6804" s="2" t="s">
        <v>475</v>
      </c>
      <c r="D6804" s="2" t="s">
        <v>477</v>
      </c>
      <c r="E6804" s="4">
        <v>2</v>
      </c>
      <c r="F6804" s="4">
        <v>22800</v>
      </c>
      <c r="G6804" s="4">
        <v>2280</v>
      </c>
      <c r="H6804" s="4">
        <v>25080</v>
      </c>
    </row>
    <row r="6805" spans="1:8" ht="15.75">
      <c r="A6805" s="3" t="s">
        <v>2944</v>
      </c>
      <c r="B6805" s="2" t="s">
        <v>487</v>
      </c>
      <c r="C6805" s="2" t="s">
        <v>486</v>
      </c>
      <c r="D6805" s="2" t="s">
        <v>488</v>
      </c>
      <c r="E6805" s="4">
        <v>38</v>
      </c>
      <c r="F6805" s="4">
        <v>105146</v>
      </c>
      <c r="G6805" s="4">
        <v>10515</v>
      </c>
      <c r="H6805" s="4">
        <v>115661</v>
      </c>
    </row>
    <row r="6806" spans="1:8" ht="15.75">
      <c r="A6806" s="3" t="s">
        <v>2944</v>
      </c>
      <c r="B6806" s="2" t="s">
        <v>496</v>
      </c>
      <c r="C6806" s="2" t="s">
        <v>495</v>
      </c>
      <c r="D6806" s="2" t="s">
        <v>497</v>
      </c>
      <c r="E6806" s="4">
        <v>1</v>
      </c>
      <c r="F6806" s="4">
        <v>5200</v>
      </c>
      <c r="G6806" s="4">
        <v>520</v>
      </c>
      <c r="H6806" s="4">
        <v>5720</v>
      </c>
    </row>
    <row r="6807" spans="1:8" ht="15.75">
      <c r="A6807" s="3" t="s">
        <v>2944</v>
      </c>
      <c r="B6807" s="2" t="s">
        <v>499</v>
      </c>
      <c r="C6807" s="2" t="s">
        <v>498</v>
      </c>
      <c r="D6807" s="2" t="s">
        <v>500</v>
      </c>
      <c r="E6807" s="4">
        <v>80</v>
      </c>
      <c r="F6807" s="4">
        <v>830900</v>
      </c>
      <c r="G6807" s="4">
        <v>83090</v>
      </c>
      <c r="H6807" s="4">
        <v>913990</v>
      </c>
    </row>
    <row r="6808" spans="1:8" ht="15.75">
      <c r="A6808" s="3" t="s">
        <v>2944</v>
      </c>
      <c r="B6808" s="2" t="s">
        <v>504</v>
      </c>
      <c r="C6808" s="2" t="s">
        <v>503</v>
      </c>
      <c r="D6808" s="2" t="s">
        <v>505</v>
      </c>
      <c r="E6808" s="4">
        <v>30</v>
      </c>
      <c r="F6808" s="4">
        <v>102990</v>
      </c>
      <c r="G6808" s="4">
        <v>10299</v>
      </c>
      <c r="H6808" s="4">
        <v>113289</v>
      </c>
    </row>
    <row r="6809" spans="1:8" ht="15.75">
      <c r="A6809" s="3" t="s">
        <v>2944</v>
      </c>
      <c r="B6809" s="2" t="s">
        <v>515</v>
      </c>
      <c r="C6809" s="2" t="s">
        <v>514</v>
      </c>
      <c r="D6809" s="2" t="s">
        <v>516</v>
      </c>
      <c r="E6809" s="4">
        <v>75</v>
      </c>
      <c r="F6809" s="4">
        <v>369240</v>
      </c>
      <c r="G6809" s="4">
        <v>36924</v>
      </c>
      <c r="H6809" s="4">
        <v>406164</v>
      </c>
    </row>
    <row r="6810" spans="1:8" ht="15.75">
      <c r="A6810" s="3" t="s">
        <v>2944</v>
      </c>
      <c r="B6810" s="2" t="s">
        <v>525</v>
      </c>
      <c r="C6810" s="2" t="s">
        <v>524</v>
      </c>
      <c r="D6810" s="2" t="s">
        <v>526</v>
      </c>
      <c r="E6810" s="4">
        <v>134</v>
      </c>
      <c r="F6810" s="4">
        <v>874840</v>
      </c>
      <c r="G6810" s="4">
        <v>87484</v>
      </c>
      <c r="H6810" s="4">
        <v>962324</v>
      </c>
    </row>
    <row r="6811" spans="1:8" ht="15.75">
      <c r="A6811" s="3" t="s">
        <v>2944</v>
      </c>
      <c r="B6811" s="2" t="s">
        <v>3056</v>
      </c>
      <c r="C6811" s="2" t="s">
        <v>524</v>
      </c>
      <c r="D6811" s="2" t="s">
        <v>526</v>
      </c>
      <c r="E6811" s="4">
        <v>30</v>
      </c>
      <c r="F6811" s="4">
        <v>169110</v>
      </c>
      <c r="G6811" s="4">
        <v>16911</v>
      </c>
      <c r="H6811" s="4">
        <v>186021</v>
      </c>
    </row>
    <row r="6812" spans="1:8" ht="15.75">
      <c r="A6812" s="3" t="s">
        <v>2944</v>
      </c>
      <c r="B6812" s="2" t="s">
        <v>531</v>
      </c>
      <c r="C6812" s="2" t="s">
        <v>530</v>
      </c>
      <c r="D6812" s="2" t="s">
        <v>532</v>
      </c>
      <c r="E6812" s="4">
        <v>31</v>
      </c>
      <c r="F6812" s="4">
        <v>92650</v>
      </c>
      <c r="G6812" s="4">
        <v>9265</v>
      </c>
      <c r="H6812" s="4">
        <v>101915</v>
      </c>
    </row>
    <row r="6813" spans="1:8" ht="15.75">
      <c r="A6813" s="3" t="s">
        <v>2944</v>
      </c>
      <c r="B6813" s="2" t="s">
        <v>536</v>
      </c>
      <c r="C6813" s="2" t="s">
        <v>355</v>
      </c>
      <c r="D6813" s="2" t="s">
        <v>537</v>
      </c>
      <c r="E6813" s="4">
        <v>121</v>
      </c>
      <c r="F6813" s="4">
        <v>956400</v>
      </c>
      <c r="G6813" s="4">
        <v>95640</v>
      </c>
      <c r="H6813" s="4">
        <v>1052040</v>
      </c>
    </row>
    <row r="6814" spans="1:8" ht="15.75">
      <c r="A6814" s="3" t="s">
        <v>2944</v>
      </c>
      <c r="B6814" s="2" t="s">
        <v>549</v>
      </c>
      <c r="C6814" s="2" t="s">
        <v>548</v>
      </c>
      <c r="D6814" s="2" t="s">
        <v>550</v>
      </c>
      <c r="E6814" s="4">
        <v>20</v>
      </c>
      <c r="F6814" s="4">
        <v>59400</v>
      </c>
      <c r="G6814" s="4">
        <v>5940</v>
      </c>
      <c r="H6814" s="4">
        <v>65340</v>
      </c>
    </row>
    <row r="6815" spans="1:8" ht="15.75">
      <c r="A6815" s="3" t="s">
        <v>2944</v>
      </c>
      <c r="B6815" s="2" t="s">
        <v>552</v>
      </c>
      <c r="C6815" s="2" t="s">
        <v>551</v>
      </c>
      <c r="D6815" s="2" t="s">
        <v>553</v>
      </c>
      <c r="E6815" s="4">
        <v>90</v>
      </c>
      <c r="F6815" s="4">
        <v>918000</v>
      </c>
      <c r="G6815" s="4">
        <v>91800</v>
      </c>
      <c r="H6815" s="4">
        <v>1009800</v>
      </c>
    </row>
    <row r="6816" spans="1:8" ht="15.75">
      <c r="A6816" s="3" t="s">
        <v>2944</v>
      </c>
      <c r="B6816" s="2" t="s">
        <v>558</v>
      </c>
      <c r="C6816" s="2" t="s">
        <v>557</v>
      </c>
      <c r="D6816" s="2" t="s">
        <v>559</v>
      </c>
      <c r="E6816" s="4">
        <v>12</v>
      </c>
      <c r="F6816" s="4">
        <v>148800</v>
      </c>
      <c r="G6816" s="4">
        <v>14880</v>
      </c>
      <c r="H6816" s="4">
        <v>163680</v>
      </c>
    </row>
    <row r="6817" spans="1:8" ht="15.75">
      <c r="A6817" s="3" t="s">
        <v>2944</v>
      </c>
      <c r="B6817" s="2" t="s">
        <v>561</v>
      </c>
      <c r="C6817" s="2" t="s">
        <v>560</v>
      </c>
      <c r="D6817" s="2" t="s">
        <v>562</v>
      </c>
      <c r="E6817" s="4">
        <v>51</v>
      </c>
      <c r="F6817" s="4">
        <v>145340</v>
      </c>
      <c r="G6817" s="4">
        <v>14534</v>
      </c>
      <c r="H6817" s="4">
        <v>159874</v>
      </c>
    </row>
    <row r="6818" spans="1:8" ht="15.75">
      <c r="A6818" s="3" t="s">
        <v>2944</v>
      </c>
      <c r="B6818" s="2" t="s">
        <v>564</v>
      </c>
      <c r="C6818" s="2" t="s">
        <v>563</v>
      </c>
      <c r="D6818" s="2" t="s">
        <v>565</v>
      </c>
      <c r="E6818" s="4">
        <v>150</v>
      </c>
      <c r="F6818" s="4">
        <v>195600</v>
      </c>
      <c r="G6818" s="4">
        <v>19560</v>
      </c>
      <c r="H6818" s="4">
        <v>215160</v>
      </c>
    </row>
    <row r="6819" spans="1:8" ht="15.75">
      <c r="A6819" s="3" t="s">
        <v>2944</v>
      </c>
      <c r="B6819" s="2" t="s">
        <v>573</v>
      </c>
      <c r="C6819" s="2" t="s">
        <v>572</v>
      </c>
      <c r="D6819" s="2" t="s">
        <v>574</v>
      </c>
      <c r="E6819" s="4">
        <v>30</v>
      </c>
      <c r="F6819" s="4">
        <v>369000</v>
      </c>
      <c r="G6819" s="4">
        <v>36900</v>
      </c>
      <c r="H6819" s="4">
        <v>405900</v>
      </c>
    </row>
    <row r="6820" spans="1:8" ht="15.75">
      <c r="A6820" s="3" t="s">
        <v>2944</v>
      </c>
      <c r="B6820" s="2" t="s">
        <v>3064</v>
      </c>
      <c r="C6820" s="2" t="s">
        <v>3063</v>
      </c>
      <c r="D6820" s="2"/>
      <c r="E6820" s="4">
        <v>1</v>
      </c>
      <c r="F6820" s="4">
        <v>12600</v>
      </c>
      <c r="G6820" s="4">
        <v>1260</v>
      </c>
      <c r="H6820" s="4">
        <v>13860</v>
      </c>
    </row>
    <row r="6821" spans="1:8" ht="15.75">
      <c r="A6821" s="3" t="s">
        <v>2944</v>
      </c>
      <c r="B6821" s="2" t="s">
        <v>576</v>
      </c>
      <c r="C6821" s="2" t="s">
        <v>575</v>
      </c>
      <c r="D6821" s="2" t="s">
        <v>577</v>
      </c>
      <c r="E6821" s="4">
        <v>50</v>
      </c>
      <c r="F6821" s="4">
        <v>160070</v>
      </c>
      <c r="G6821" s="4">
        <v>16007</v>
      </c>
      <c r="H6821" s="4">
        <v>176077</v>
      </c>
    </row>
    <row r="6822" spans="1:8" ht="15.75">
      <c r="A6822" s="3" t="s">
        <v>2944</v>
      </c>
      <c r="B6822" s="2" t="s">
        <v>590</v>
      </c>
      <c r="C6822" s="2" t="s">
        <v>589</v>
      </c>
      <c r="D6822" s="2" t="s">
        <v>591</v>
      </c>
      <c r="E6822" s="4">
        <v>100</v>
      </c>
      <c r="F6822" s="4">
        <v>402200</v>
      </c>
      <c r="G6822" s="4">
        <v>40220</v>
      </c>
      <c r="H6822" s="4">
        <v>442420</v>
      </c>
    </row>
    <row r="6823" spans="1:8" ht="15.75">
      <c r="A6823" s="3" t="s">
        <v>2944</v>
      </c>
      <c r="B6823" s="2" t="s">
        <v>599</v>
      </c>
      <c r="C6823" s="2" t="s">
        <v>598</v>
      </c>
      <c r="D6823" s="2" t="s">
        <v>600</v>
      </c>
      <c r="E6823" s="4">
        <v>50</v>
      </c>
      <c r="F6823" s="4">
        <v>143950</v>
      </c>
      <c r="G6823" s="4">
        <v>14395</v>
      </c>
      <c r="H6823" s="4">
        <v>158345</v>
      </c>
    </row>
    <row r="6824" spans="1:8" ht="15.75">
      <c r="A6824" s="3" t="s">
        <v>2944</v>
      </c>
      <c r="B6824" s="2" t="s">
        <v>612</v>
      </c>
      <c r="C6824" s="2" t="s">
        <v>363</v>
      </c>
      <c r="D6824" s="2" t="s">
        <v>613</v>
      </c>
      <c r="E6824" s="4">
        <v>190</v>
      </c>
      <c r="F6824" s="4">
        <v>886590</v>
      </c>
      <c r="G6824" s="4">
        <v>88659</v>
      </c>
      <c r="H6824" s="4">
        <v>975249</v>
      </c>
    </row>
    <row r="6825" spans="1:8" ht="15.75">
      <c r="A6825" s="3" t="s">
        <v>2944</v>
      </c>
      <c r="B6825" s="2" t="s">
        <v>619</v>
      </c>
      <c r="C6825" s="2" t="s">
        <v>366</v>
      </c>
      <c r="D6825" s="2" t="s">
        <v>620</v>
      </c>
      <c r="E6825" s="4">
        <v>30</v>
      </c>
      <c r="F6825" s="4">
        <v>179880</v>
      </c>
      <c r="G6825" s="4">
        <v>17988</v>
      </c>
      <c r="H6825" s="4">
        <v>197868</v>
      </c>
    </row>
    <row r="6826" spans="1:8" ht="15.75">
      <c r="A6826" s="3" t="s">
        <v>2944</v>
      </c>
      <c r="B6826" s="2" t="s">
        <v>622</v>
      </c>
      <c r="C6826" s="2" t="s">
        <v>621</v>
      </c>
      <c r="D6826" s="2" t="s">
        <v>623</v>
      </c>
      <c r="E6826" s="4">
        <v>50</v>
      </c>
      <c r="F6826" s="4">
        <v>150950</v>
      </c>
      <c r="G6826" s="4">
        <v>15095</v>
      </c>
      <c r="H6826" s="4">
        <v>166045</v>
      </c>
    </row>
    <row r="6827" spans="1:8" ht="15.75">
      <c r="A6827" s="3" t="s">
        <v>2944</v>
      </c>
      <c r="B6827" s="2" t="s">
        <v>631</v>
      </c>
      <c r="C6827" s="2" t="s">
        <v>630</v>
      </c>
      <c r="D6827" s="2" t="s">
        <v>632</v>
      </c>
      <c r="E6827" s="4">
        <v>25</v>
      </c>
      <c r="F6827" s="4">
        <v>102500</v>
      </c>
      <c r="G6827" s="4">
        <v>10250</v>
      </c>
      <c r="H6827" s="4">
        <v>112750</v>
      </c>
    </row>
    <row r="6828" spans="1:8" ht="15.75">
      <c r="A6828" s="3" t="s">
        <v>2944</v>
      </c>
      <c r="B6828" s="2" t="s">
        <v>634</v>
      </c>
      <c r="C6828" s="2" t="s">
        <v>633</v>
      </c>
      <c r="D6828" s="2" t="s">
        <v>635</v>
      </c>
      <c r="E6828" s="4">
        <v>124</v>
      </c>
      <c r="F6828" s="4">
        <v>175767</v>
      </c>
      <c r="G6828" s="4">
        <v>17576</v>
      </c>
      <c r="H6828" s="4">
        <v>193343</v>
      </c>
    </row>
    <row r="6829" spans="1:8" ht="15.75">
      <c r="A6829" s="3" t="s">
        <v>2944</v>
      </c>
      <c r="B6829" s="2" t="s">
        <v>638</v>
      </c>
      <c r="C6829" s="2" t="s">
        <v>352</v>
      </c>
      <c r="D6829" s="2" t="s">
        <v>639</v>
      </c>
      <c r="E6829" s="4">
        <v>211</v>
      </c>
      <c r="F6829" s="4">
        <v>1279507</v>
      </c>
      <c r="G6829" s="4">
        <v>127951</v>
      </c>
      <c r="H6829" s="4">
        <v>1407458</v>
      </c>
    </row>
    <row r="6830" spans="1:8" ht="15.75">
      <c r="A6830" s="3" t="s">
        <v>2944</v>
      </c>
      <c r="B6830" s="2" t="s">
        <v>645</v>
      </c>
      <c r="C6830" s="2" t="s">
        <v>358</v>
      </c>
      <c r="D6830" s="2" t="s">
        <v>646</v>
      </c>
      <c r="E6830" s="4">
        <v>70</v>
      </c>
      <c r="F6830" s="4">
        <v>523150</v>
      </c>
      <c r="G6830" s="4">
        <v>52315</v>
      </c>
      <c r="H6830" s="4">
        <v>575465</v>
      </c>
    </row>
    <row r="6831" spans="1:8" ht="15.75">
      <c r="A6831" s="3" t="s">
        <v>2944</v>
      </c>
      <c r="B6831" s="2" t="s">
        <v>648</v>
      </c>
      <c r="C6831" s="2" t="s">
        <v>647</v>
      </c>
      <c r="D6831" s="2" t="s">
        <v>649</v>
      </c>
      <c r="E6831" s="4">
        <v>23</v>
      </c>
      <c r="F6831" s="4">
        <v>126500</v>
      </c>
      <c r="G6831" s="4">
        <v>12650</v>
      </c>
      <c r="H6831" s="4">
        <v>139150</v>
      </c>
    </row>
    <row r="6832" spans="1:8" ht="15.75">
      <c r="A6832" s="3" t="s">
        <v>2944</v>
      </c>
      <c r="B6832" s="2" t="s">
        <v>655</v>
      </c>
      <c r="C6832" s="2" t="s">
        <v>654</v>
      </c>
      <c r="D6832" s="2" t="s">
        <v>656</v>
      </c>
      <c r="E6832" s="4">
        <v>320</v>
      </c>
      <c r="F6832" s="4">
        <v>1050050</v>
      </c>
      <c r="G6832" s="4">
        <v>105005</v>
      </c>
      <c r="H6832" s="4">
        <v>1155055</v>
      </c>
    </row>
    <row r="6833" spans="1:8" ht="15.75">
      <c r="A6833" s="3" t="s">
        <v>2944</v>
      </c>
      <c r="B6833" s="2" t="s">
        <v>660</v>
      </c>
      <c r="C6833" s="2" t="s">
        <v>448</v>
      </c>
      <c r="D6833" s="2" t="s">
        <v>661</v>
      </c>
      <c r="E6833" s="4">
        <v>11</v>
      </c>
      <c r="F6833" s="4">
        <v>86460</v>
      </c>
      <c r="G6833" s="4">
        <v>8646</v>
      </c>
      <c r="H6833" s="4">
        <v>95106</v>
      </c>
    </row>
    <row r="6834" spans="1:8" ht="15.75">
      <c r="A6834" s="3" t="s">
        <v>2944</v>
      </c>
      <c r="B6834" s="2" t="s">
        <v>663</v>
      </c>
      <c r="C6834" s="2" t="s">
        <v>662</v>
      </c>
      <c r="D6834" s="2" t="s">
        <v>664</v>
      </c>
      <c r="E6834" s="4">
        <v>203</v>
      </c>
      <c r="F6834" s="4">
        <v>864580</v>
      </c>
      <c r="G6834" s="4">
        <v>86458</v>
      </c>
      <c r="H6834" s="4">
        <v>951038</v>
      </c>
    </row>
    <row r="6835" spans="1:8" ht="15.75">
      <c r="A6835" s="3" t="s">
        <v>2944</v>
      </c>
      <c r="B6835" s="2" t="s">
        <v>674</v>
      </c>
      <c r="C6835" s="2" t="s">
        <v>673</v>
      </c>
      <c r="D6835" s="2" t="s">
        <v>675</v>
      </c>
      <c r="E6835" s="4">
        <v>30</v>
      </c>
      <c r="F6835" s="4">
        <v>126000</v>
      </c>
      <c r="G6835" s="4">
        <v>12600</v>
      </c>
      <c r="H6835" s="4">
        <v>138600</v>
      </c>
    </row>
    <row r="6836" spans="1:8" ht="15.75">
      <c r="A6836" s="3" t="s">
        <v>2944</v>
      </c>
      <c r="B6836" s="2" t="s">
        <v>677</v>
      </c>
      <c r="C6836" s="2" t="s">
        <v>676</v>
      </c>
      <c r="D6836" s="2" t="s">
        <v>678</v>
      </c>
      <c r="E6836" s="4">
        <v>244</v>
      </c>
      <c r="F6836" s="4">
        <v>453082</v>
      </c>
      <c r="G6836" s="4">
        <v>45308</v>
      </c>
      <c r="H6836" s="4">
        <v>498390</v>
      </c>
    </row>
    <row r="6837" spans="1:8" ht="15.75">
      <c r="A6837" s="3" t="s">
        <v>2944</v>
      </c>
      <c r="B6837" s="2" t="s">
        <v>680</v>
      </c>
      <c r="C6837" s="2" t="s">
        <v>679</v>
      </c>
      <c r="D6837" s="2" t="s">
        <v>681</v>
      </c>
      <c r="E6837" s="4">
        <v>2</v>
      </c>
      <c r="F6837" s="4">
        <v>23000</v>
      </c>
      <c r="G6837" s="4">
        <v>2300</v>
      </c>
      <c r="H6837" s="4">
        <v>25300</v>
      </c>
    </row>
    <row r="6838" spans="1:8" ht="15.75">
      <c r="A6838" s="3" t="s">
        <v>2944</v>
      </c>
      <c r="B6838" s="2" t="s">
        <v>683</v>
      </c>
      <c r="C6838" s="2" t="s">
        <v>682</v>
      </c>
      <c r="D6838" s="2" t="s">
        <v>684</v>
      </c>
      <c r="E6838" s="4">
        <v>12</v>
      </c>
      <c r="F6838" s="4">
        <v>96000</v>
      </c>
      <c r="G6838" s="4">
        <v>9600</v>
      </c>
      <c r="H6838" s="4">
        <v>105600</v>
      </c>
    </row>
    <row r="6839" spans="1:8" ht="15.75">
      <c r="A6839" s="3" t="s">
        <v>2944</v>
      </c>
      <c r="B6839" s="2" t="s">
        <v>692</v>
      </c>
      <c r="C6839" s="2" t="s">
        <v>691</v>
      </c>
      <c r="D6839" s="2" t="s">
        <v>693</v>
      </c>
      <c r="E6839" s="4">
        <v>18</v>
      </c>
      <c r="F6839" s="4">
        <v>239850</v>
      </c>
      <c r="G6839" s="4">
        <v>23985</v>
      </c>
      <c r="H6839" s="4">
        <v>263835</v>
      </c>
    </row>
    <row r="6840" spans="1:8" ht="15.75">
      <c r="A6840" s="3" t="s">
        <v>2944</v>
      </c>
      <c r="B6840" s="2" t="s">
        <v>700</v>
      </c>
      <c r="C6840" s="2" t="s">
        <v>699</v>
      </c>
      <c r="D6840" s="2" t="s">
        <v>701</v>
      </c>
      <c r="E6840" s="4">
        <v>120</v>
      </c>
      <c r="F6840" s="4">
        <v>442940</v>
      </c>
      <c r="G6840" s="4">
        <v>44294</v>
      </c>
      <c r="H6840" s="4">
        <v>487234</v>
      </c>
    </row>
    <row r="6841" spans="1:8" ht="15.75">
      <c r="A6841" s="3" t="s">
        <v>2944</v>
      </c>
      <c r="B6841" s="2" t="s">
        <v>726</v>
      </c>
      <c r="C6841" s="2" t="s">
        <v>725</v>
      </c>
      <c r="D6841" s="2"/>
      <c r="E6841" s="4">
        <v>4</v>
      </c>
      <c r="F6841" s="4">
        <v>11200</v>
      </c>
      <c r="G6841" s="4">
        <v>1120</v>
      </c>
      <c r="H6841" s="4">
        <v>12320</v>
      </c>
    </row>
    <row r="6842" spans="1:8" ht="15.75">
      <c r="A6842" s="3" t="s">
        <v>2944</v>
      </c>
      <c r="B6842" s="2" t="s">
        <v>728</v>
      </c>
      <c r="C6842" s="2" t="s">
        <v>727</v>
      </c>
      <c r="D6842" s="2" t="s">
        <v>729</v>
      </c>
      <c r="E6842" s="4"/>
      <c r="F6842" s="4"/>
      <c r="G6842" s="4"/>
      <c r="H6842" s="4"/>
    </row>
    <row r="6843" spans="1:8" ht="15.75">
      <c r="A6843" s="3" t="s">
        <v>2944</v>
      </c>
      <c r="B6843" s="2" t="s">
        <v>731</v>
      </c>
      <c r="C6843" s="2" t="s">
        <v>730</v>
      </c>
      <c r="D6843" s="2" t="s">
        <v>732</v>
      </c>
      <c r="E6843" s="4">
        <v>4</v>
      </c>
      <c r="F6843" s="4">
        <v>10800</v>
      </c>
      <c r="G6843" s="4">
        <v>1080</v>
      </c>
      <c r="H6843" s="4">
        <v>11880</v>
      </c>
    </row>
    <row r="6844" spans="1:8" ht="15.75">
      <c r="A6844" s="3" t="s">
        <v>2944</v>
      </c>
      <c r="B6844" s="2" t="s">
        <v>734</v>
      </c>
      <c r="C6844" s="2" t="s">
        <v>733</v>
      </c>
      <c r="D6844" s="2" t="s">
        <v>735</v>
      </c>
      <c r="E6844" s="4">
        <v>151</v>
      </c>
      <c r="F6844" s="4">
        <v>722698</v>
      </c>
      <c r="G6844" s="4">
        <v>72270</v>
      </c>
      <c r="H6844" s="4">
        <v>794968</v>
      </c>
    </row>
    <row r="6845" spans="1:8" ht="15.75">
      <c r="A6845" s="3" t="s">
        <v>2944</v>
      </c>
      <c r="B6845" s="2" t="s">
        <v>737</v>
      </c>
      <c r="C6845" s="2" t="s">
        <v>736</v>
      </c>
      <c r="D6845" s="2" t="s">
        <v>738</v>
      </c>
      <c r="E6845" s="4">
        <v>300</v>
      </c>
      <c r="F6845" s="4">
        <v>640200</v>
      </c>
      <c r="G6845" s="4">
        <v>64020</v>
      </c>
      <c r="H6845" s="4">
        <v>704220</v>
      </c>
    </row>
    <row r="6846" spans="1:8" ht="15.75">
      <c r="A6846" s="3" t="s">
        <v>2944</v>
      </c>
      <c r="B6846" s="2" t="s">
        <v>3112</v>
      </c>
      <c r="C6846" s="2" t="s">
        <v>3111</v>
      </c>
      <c r="D6846" s="2" t="s">
        <v>3113</v>
      </c>
      <c r="E6846" s="4"/>
      <c r="F6846" s="4"/>
      <c r="G6846" s="4"/>
      <c r="H6846" s="4"/>
    </row>
    <row r="6847" spans="1:8" ht="15.75">
      <c r="A6847" s="3" t="s">
        <v>2944</v>
      </c>
      <c r="B6847" s="2" t="s">
        <v>745</v>
      </c>
      <c r="C6847" s="2" t="s">
        <v>744</v>
      </c>
      <c r="D6847" s="2" t="s">
        <v>746</v>
      </c>
      <c r="E6847" s="4">
        <v>54</v>
      </c>
      <c r="F6847" s="4">
        <v>357801</v>
      </c>
      <c r="G6847" s="4">
        <v>35780</v>
      </c>
      <c r="H6847" s="4">
        <v>393581</v>
      </c>
    </row>
    <row r="6848" spans="1:8" ht="15.75">
      <c r="A6848" s="3" t="s">
        <v>2944</v>
      </c>
      <c r="B6848" s="2" t="s">
        <v>748</v>
      </c>
      <c r="C6848" s="2" t="s">
        <v>747</v>
      </c>
      <c r="D6848" s="2" t="s">
        <v>749</v>
      </c>
      <c r="E6848" s="4">
        <v>50</v>
      </c>
      <c r="F6848" s="4">
        <v>155000</v>
      </c>
      <c r="G6848" s="4">
        <v>15500</v>
      </c>
      <c r="H6848" s="4">
        <v>170500</v>
      </c>
    </row>
    <row r="6849" spans="1:8" ht="15.75">
      <c r="A6849" s="3" t="s">
        <v>2944</v>
      </c>
      <c r="B6849" s="2" t="s">
        <v>760</v>
      </c>
      <c r="C6849" s="2" t="s">
        <v>759</v>
      </c>
      <c r="D6849" s="2" t="s">
        <v>761</v>
      </c>
      <c r="E6849" s="4">
        <v>27</v>
      </c>
      <c r="F6849" s="4">
        <v>48600</v>
      </c>
      <c r="G6849" s="4">
        <v>4860</v>
      </c>
      <c r="H6849" s="4">
        <v>53460</v>
      </c>
    </row>
    <row r="6850" spans="1:8" ht="15.75">
      <c r="A6850" s="3" t="s">
        <v>2944</v>
      </c>
      <c r="B6850" s="2" t="s">
        <v>771</v>
      </c>
      <c r="C6850" s="2" t="s">
        <v>770</v>
      </c>
      <c r="D6850" s="2" t="s">
        <v>772</v>
      </c>
      <c r="E6850" s="4">
        <v>6</v>
      </c>
      <c r="F6850" s="4">
        <v>40800</v>
      </c>
      <c r="G6850" s="4">
        <v>4080</v>
      </c>
      <c r="H6850" s="4">
        <v>44880</v>
      </c>
    </row>
    <row r="6851" spans="1:8" ht="15.75">
      <c r="A6851" s="3" t="s">
        <v>2944</v>
      </c>
      <c r="B6851" s="2" t="s">
        <v>774</v>
      </c>
      <c r="C6851" s="2" t="s">
        <v>773</v>
      </c>
      <c r="D6851" s="2" t="s">
        <v>775</v>
      </c>
      <c r="E6851" s="4">
        <v>328</v>
      </c>
      <c r="F6851" s="4">
        <v>737468</v>
      </c>
      <c r="G6851" s="4">
        <v>73747</v>
      </c>
      <c r="H6851" s="4">
        <v>811215</v>
      </c>
    </row>
    <row r="6852" spans="1:8" ht="15.75">
      <c r="A6852" s="3" t="s">
        <v>2944</v>
      </c>
      <c r="B6852" s="2" t="s">
        <v>779</v>
      </c>
      <c r="C6852" s="2" t="s">
        <v>778</v>
      </c>
      <c r="D6852" s="2" t="s">
        <v>780</v>
      </c>
      <c r="E6852" s="4">
        <v>5</v>
      </c>
      <c r="F6852" s="4">
        <v>39500</v>
      </c>
      <c r="G6852" s="4">
        <v>3950</v>
      </c>
      <c r="H6852" s="4">
        <v>43450</v>
      </c>
    </row>
    <row r="6853" spans="1:8" ht="15.75">
      <c r="A6853" s="3" t="s">
        <v>2944</v>
      </c>
      <c r="B6853" s="2" t="s">
        <v>790</v>
      </c>
      <c r="C6853" s="2" t="s">
        <v>789</v>
      </c>
      <c r="D6853" s="2" t="s">
        <v>791</v>
      </c>
      <c r="E6853" s="4">
        <v>20</v>
      </c>
      <c r="F6853" s="4">
        <v>36000</v>
      </c>
      <c r="G6853" s="4">
        <v>3600</v>
      </c>
      <c r="H6853" s="4">
        <v>39600</v>
      </c>
    </row>
    <row r="6854" spans="1:8" ht="15.75">
      <c r="A6854" s="3" t="s">
        <v>2944</v>
      </c>
      <c r="B6854" s="2" t="s">
        <v>800</v>
      </c>
      <c r="C6854" s="2" t="s">
        <v>799</v>
      </c>
      <c r="D6854" s="2" t="s">
        <v>801</v>
      </c>
      <c r="E6854" s="4">
        <v>40</v>
      </c>
      <c r="F6854" s="4">
        <v>400240</v>
      </c>
      <c r="G6854" s="4">
        <v>40024</v>
      </c>
      <c r="H6854" s="4">
        <v>440264</v>
      </c>
    </row>
    <row r="6855" spans="1:8" ht="15.75">
      <c r="A6855" s="3" t="s">
        <v>2944</v>
      </c>
      <c r="B6855" s="2" t="s">
        <v>812</v>
      </c>
      <c r="C6855" s="2" t="s">
        <v>811</v>
      </c>
      <c r="D6855" s="2"/>
      <c r="E6855" s="4">
        <v>91</v>
      </c>
      <c r="F6855" s="4"/>
      <c r="G6855" s="4"/>
      <c r="H6855" s="4"/>
    </row>
    <row r="6856" spans="1:8" ht="15.75">
      <c r="A6856" s="3" t="s">
        <v>2944</v>
      </c>
      <c r="B6856" s="2" t="s">
        <v>814</v>
      </c>
      <c r="C6856" s="2" t="s">
        <v>813</v>
      </c>
      <c r="D6856" s="2" t="s">
        <v>815</v>
      </c>
      <c r="E6856" s="4">
        <v>50</v>
      </c>
      <c r="F6856" s="4">
        <v>100000</v>
      </c>
      <c r="G6856" s="4">
        <v>10000</v>
      </c>
      <c r="H6856" s="4">
        <v>110000</v>
      </c>
    </row>
    <row r="6857" spans="1:8" ht="15.75">
      <c r="A6857" s="3" t="s">
        <v>2944</v>
      </c>
      <c r="B6857" s="2" t="s">
        <v>820</v>
      </c>
      <c r="C6857" s="2" t="s">
        <v>819</v>
      </c>
      <c r="D6857" s="2" t="s">
        <v>821</v>
      </c>
      <c r="E6857" s="4">
        <v>11</v>
      </c>
      <c r="F6857" s="4">
        <v>32906</v>
      </c>
      <c r="G6857" s="4">
        <v>3291</v>
      </c>
      <c r="H6857" s="4">
        <v>36197</v>
      </c>
    </row>
    <row r="6858" spans="1:8" ht="15.75">
      <c r="A6858" s="3" t="s">
        <v>2944</v>
      </c>
      <c r="B6858" s="2" t="s">
        <v>823</v>
      </c>
      <c r="C6858" s="2" t="s">
        <v>822</v>
      </c>
      <c r="D6858" s="2" t="s">
        <v>824</v>
      </c>
      <c r="E6858" s="4">
        <v>524</v>
      </c>
      <c r="F6858" s="4">
        <v>680300</v>
      </c>
      <c r="G6858" s="4">
        <v>68030</v>
      </c>
      <c r="H6858" s="4">
        <v>748330</v>
      </c>
    </row>
    <row r="6859" spans="1:8" ht="15.75">
      <c r="A6859" s="3" t="s">
        <v>2944</v>
      </c>
      <c r="B6859" s="2" t="s">
        <v>841</v>
      </c>
      <c r="C6859" s="2" t="s">
        <v>840</v>
      </c>
      <c r="D6859" s="2" t="s">
        <v>842</v>
      </c>
      <c r="E6859" s="4">
        <v>3</v>
      </c>
      <c r="F6859" s="4">
        <v>27765</v>
      </c>
      <c r="G6859" s="4">
        <v>2777</v>
      </c>
      <c r="H6859" s="4">
        <v>30542</v>
      </c>
    </row>
    <row r="6860" spans="1:8" ht="15.75">
      <c r="A6860" s="3" t="s">
        <v>2944</v>
      </c>
      <c r="B6860" s="2" t="s">
        <v>847</v>
      </c>
      <c r="C6860" s="2" t="s">
        <v>846</v>
      </c>
      <c r="D6860" s="2"/>
      <c r="E6860" s="4">
        <v>8</v>
      </c>
      <c r="F6860" s="4">
        <v>18400</v>
      </c>
      <c r="G6860" s="4">
        <v>1840</v>
      </c>
      <c r="H6860" s="4">
        <v>20240</v>
      </c>
    </row>
    <row r="6861" spans="1:8" ht="15.75">
      <c r="A6861" s="3" t="s">
        <v>2944</v>
      </c>
      <c r="B6861" s="2" t="s">
        <v>852</v>
      </c>
      <c r="C6861" s="2" t="s">
        <v>851</v>
      </c>
      <c r="D6861" s="2" t="s">
        <v>853</v>
      </c>
      <c r="E6861" s="4">
        <v>4</v>
      </c>
      <c r="F6861" s="4">
        <v>8400</v>
      </c>
      <c r="G6861" s="4">
        <v>840</v>
      </c>
      <c r="H6861" s="4">
        <v>9240</v>
      </c>
    </row>
    <row r="6862" spans="1:8" ht="15.75">
      <c r="A6862" s="3" t="s">
        <v>2944</v>
      </c>
      <c r="B6862" s="2" t="s">
        <v>855</v>
      </c>
      <c r="C6862" s="2" t="s">
        <v>854</v>
      </c>
      <c r="D6862" s="2" t="s">
        <v>856</v>
      </c>
      <c r="E6862" s="4">
        <v>15</v>
      </c>
      <c r="F6862" s="4">
        <v>61500</v>
      </c>
      <c r="G6862" s="4">
        <v>6150</v>
      </c>
      <c r="H6862" s="4">
        <v>67650</v>
      </c>
    </row>
    <row r="6863" spans="1:8" ht="15.75">
      <c r="A6863" s="3" t="s">
        <v>2944</v>
      </c>
      <c r="B6863" s="2" t="s">
        <v>858</v>
      </c>
      <c r="C6863" s="2" t="s">
        <v>857</v>
      </c>
      <c r="D6863" s="2" t="s">
        <v>859</v>
      </c>
      <c r="E6863" s="4">
        <v>150</v>
      </c>
      <c r="F6863" s="4">
        <v>245700</v>
      </c>
      <c r="G6863" s="4">
        <v>24570</v>
      </c>
      <c r="H6863" s="4">
        <v>270270</v>
      </c>
    </row>
    <row r="6864" spans="1:8" ht="15.75">
      <c r="A6864" s="3" t="s">
        <v>2944</v>
      </c>
      <c r="B6864" s="2" t="s">
        <v>889</v>
      </c>
      <c r="C6864" s="2" t="s">
        <v>888</v>
      </c>
      <c r="D6864" s="2" t="s">
        <v>890</v>
      </c>
      <c r="E6864" s="4">
        <v>19</v>
      </c>
      <c r="F6864" s="4">
        <v>283917</v>
      </c>
      <c r="G6864" s="4">
        <v>28392</v>
      </c>
      <c r="H6864" s="4">
        <v>312309</v>
      </c>
    </row>
    <row r="6865" spans="1:8" ht="15.75">
      <c r="A6865" s="3" t="s">
        <v>2944</v>
      </c>
      <c r="B6865" s="2" t="s">
        <v>902</v>
      </c>
      <c r="C6865" s="2" t="s">
        <v>901</v>
      </c>
      <c r="D6865" s="2" t="s">
        <v>890</v>
      </c>
      <c r="E6865" s="4">
        <v>14</v>
      </c>
      <c r="F6865" s="4">
        <v>241878</v>
      </c>
      <c r="G6865" s="4">
        <v>24188</v>
      </c>
      <c r="H6865" s="4">
        <v>266066</v>
      </c>
    </row>
    <row r="6866" spans="1:8" ht="15.75">
      <c r="A6866" s="3" t="s">
        <v>2944</v>
      </c>
      <c r="B6866" s="2" t="s">
        <v>930</v>
      </c>
      <c r="C6866" s="2" t="s">
        <v>929</v>
      </c>
      <c r="D6866" s="2"/>
      <c r="E6866" s="4">
        <v>1</v>
      </c>
      <c r="F6866" s="4">
        <v>10730</v>
      </c>
      <c r="G6866" s="4">
        <v>1073</v>
      </c>
      <c r="H6866" s="4">
        <v>11803</v>
      </c>
    </row>
    <row r="6867" spans="1:8" ht="15.75">
      <c r="A6867" s="3" t="s">
        <v>2944</v>
      </c>
      <c r="B6867" s="2" t="s">
        <v>953</v>
      </c>
      <c r="C6867" s="2" t="s">
        <v>952</v>
      </c>
      <c r="D6867" s="2"/>
      <c r="E6867" s="4">
        <v>2</v>
      </c>
      <c r="F6867" s="4">
        <v>11600</v>
      </c>
      <c r="G6867" s="4">
        <v>1160</v>
      </c>
      <c r="H6867" s="4">
        <v>12760</v>
      </c>
    </row>
    <row r="6868" spans="1:8" ht="15.75">
      <c r="A6868" s="3" t="s">
        <v>2944</v>
      </c>
      <c r="B6868" s="2" t="s">
        <v>988</v>
      </c>
      <c r="C6868" s="2" t="s">
        <v>747</v>
      </c>
      <c r="D6868" s="2" t="s">
        <v>989</v>
      </c>
      <c r="E6868" s="4">
        <v>2</v>
      </c>
      <c r="F6868" s="4">
        <v>4284</v>
      </c>
      <c r="G6868" s="4">
        <v>428</v>
      </c>
      <c r="H6868" s="4">
        <v>4712</v>
      </c>
    </row>
    <row r="6869" spans="1:8" ht="15.75">
      <c r="A6869" s="3" t="s">
        <v>2944</v>
      </c>
      <c r="B6869" s="2" t="s">
        <v>1004</v>
      </c>
      <c r="C6869" s="2" t="s">
        <v>551</v>
      </c>
      <c r="D6869" s="2" t="s">
        <v>1005</v>
      </c>
      <c r="E6869" s="4">
        <v>10</v>
      </c>
      <c r="F6869" s="4">
        <v>75620</v>
      </c>
      <c r="G6869" s="4">
        <v>7562</v>
      </c>
      <c r="H6869" s="4">
        <v>83182</v>
      </c>
    </row>
    <row r="6870" spans="1:8" ht="15.75">
      <c r="A6870" s="3" t="s">
        <v>2944</v>
      </c>
      <c r="B6870" s="2" t="s">
        <v>1008</v>
      </c>
      <c r="C6870" s="2" t="s">
        <v>355</v>
      </c>
      <c r="D6870" s="2" t="s">
        <v>1009</v>
      </c>
      <c r="E6870" s="4">
        <v>20</v>
      </c>
      <c r="F6870" s="4">
        <v>113900</v>
      </c>
      <c r="G6870" s="4">
        <v>11390</v>
      </c>
      <c r="H6870" s="4">
        <v>125290</v>
      </c>
    </row>
    <row r="6871" spans="1:8" ht="15.75">
      <c r="A6871" s="3" t="s">
        <v>2944</v>
      </c>
      <c r="B6871" s="2" t="s">
        <v>1032</v>
      </c>
      <c r="C6871" s="2" t="s">
        <v>355</v>
      </c>
      <c r="D6871" s="2" t="s">
        <v>1033</v>
      </c>
      <c r="E6871" s="4">
        <v>100</v>
      </c>
      <c r="F6871" s="4">
        <v>618500</v>
      </c>
      <c r="G6871" s="4">
        <v>61850</v>
      </c>
      <c r="H6871" s="4">
        <v>680350</v>
      </c>
    </row>
    <row r="6872" spans="1:8" ht="15.75">
      <c r="A6872" s="3" t="s">
        <v>2944</v>
      </c>
      <c r="B6872" s="2" t="s">
        <v>1034</v>
      </c>
      <c r="C6872" s="2" t="s">
        <v>545</v>
      </c>
      <c r="D6872" s="2" t="s">
        <v>1035</v>
      </c>
      <c r="E6872" s="4">
        <v>60</v>
      </c>
      <c r="F6872" s="4">
        <v>432840</v>
      </c>
      <c r="G6872" s="4">
        <v>43284</v>
      </c>
      <c r="H6872" s="4">
        <v>476124</v>
      </c>
    </row>
    <row r="6873" spans="1:8" ht="15.75">
      <c r="A6873" s="3" t="s">
        <v>2944</v>
      </c>
      <c r="B6873" s="2" t="s">
        <v>1036</v>
      </c>
      <c r="C6873" s="2" t="s">
        <v>551</v>
      </c>
      <c r="D6873" s="2" t="s">
        <v>1037</v>
      </c>
      <c r="E6873" s="4">
        <v>30</v>
      </c>
      <c r="F6873" s="4">
        <v>248760</v>
      </c>
      <c r="G6873" s="4">
        <v>24876</v>
      </c>
      <c r="H6873" s="4">
        <v>273636</v>
      </c>
    </row>
    <row r="6874" spans="1:8" ht="15.75">
      <c r="A6874" s="3" t="s">
        <v>2944</v>
      </c>
      <c r="B6874" s="2" t="s">
        <v>1038</v>
      </c>
      <c r="C6874" s="2" t="s">
        <v>448</v>
      </c>
      <c r="D6874" s="2" t="s">
        <v>1039</v>
      </c>
      <c r="E6874" s="4">
        <v>20</v>
      </c>
      <c r="F6874" s="4">
        <v>167560</v>
      </c>
      <c r="G6874" s="4">
        <v>16756</v>
      </c>
      <c r="H6874" s="4">
        <v>184316</v>
      </c>
    </row>
    <row r="6875" spans="1:8" ht="15.75">
      <c r="A6875" s="3" t="s">
        <v>2944</v>
      </c>
      <c r="B6875" s="2" t="s">
        <v>1050</v>
      </c>
      <c r="C6875" s="2" t="s">
        <v>1049</v>
      </c>
      <c r="D6875" s="2"/>
      <c r="E6875" s="4">
        <v>1</v>
      </c>
      <c r="F6875" s="4">
        <v>12030</v>
      </c>
      <c r="G6875" s="4">
        <v>1203</v>
      </c>
      <c r="H6875" s="4">
        <v>13233</v>
      </c>
    </row>
    <row r="6876" spans="1:8" ht="15.75">
      <c r="A6876" s="3" t="s">
        <v>2944</v>
      </c>
      <c r="B6876" s="2" t="s">
        <v>3252</v>
      </c>
      <c r="C6876" s="2" t="s">
        <v>736</v>
      </c>
      <c r="D6876" s="2" t="s">
        <v>3253</v>
      </c>
      <c r="E6876" s="4">
        <v>10</v>
      </c>
      <c r="F6876" s="4">
        <v>19200</v>
      </c>
      <c r="G6876" s="4">
        <v>1920</v>
      </c>
      <c r="H6876" s="4">
        <v>21120</v>
      </c>
    </row>
    <row r="6877" spans="1:8" ht="15.75">
      <c r="A6877" s="3" t="s">
        <v>2944</v>
      </c>
      <c r="B6877" s="2" t="s">
        <v>3257</v>
      </c>
      <c r="C6877" s="2" t="s">
        <v>3256</v>
      </c>
      <c r="D6877" s="2"/>
      <c r="E6877" s="4">
        <v>4</v>
      </c>
      <c r="F6877" s="4">
        <v>52000</v>
      </c>
      <c r="G6877" s="4">
        <v>5200</v>
      </c>
      <c r="H6877" s="4">
        <v>57200</v>
      </c>
    </row>
    <row r="6878" spans="1:8" ht="15.75">
      <c r="A6878" s="3" t="s">
        <v>2944</v>
      </c>
      <c r="B6878" s="2" t="s">
        <v>3262</v>
      </c>
      <c r="C6878" s="2" t="s">
        <v>572</v>
      </c>
      <c r="D6878" s="2" t="s">
        <v>3263</v>
      </c>
      <c r="E6878" s="4">
        <v>20</v>
      </c>
      <c r="F6878" s="4">
        <v>280000</v>
      </c>
      <c r="G6878" s="4">
        <v>28000</v>
      </c>
      <c r="H6878" s="4">
        <v>308000</v>
      </c>
    </row>
    <row r="6879" spans="1:8" ht="15.75">
      <c r="A6879" s="3" t="s">
        <v>2944</v>
      </c>
      <c r="B6879" s="2" t="s">
        <v>1101</v>
      </c>
      <c r="C6879" s="2" t="s">
        <v>1100</v>
      </c>
      <c r="D6879" s="2"/>
      <c r="E6879" s="4">
        <v>38</v>
      </c>
      <c r="F6879" s="4">
        <v>406600</v>
      </c>
      <c r="G6879" s="4">
        <v>40660</v>
      </c>
      <c r="H6879" s="4">
        <v>447260</v>
      </c>
    </row>
    <row r="6880" spans="1:8" ht="15.75">
      <c r="A6880" s="3" t="s">
        <v>2944</v>
      </c>
      <c r="B6880" s="2" t="s">
        <v>3265</v>
      </c>
      <c r="C6880" s="2" t="s">
        <v>3264</v>
      </c>
      <c r="D6880" s="2" t="s">
        <v>3266</v>
      </c>
      <c r="E6880" s="4">
        <v>23</v>
      </c>
      <c r="F6880" s="4">
        <v>170200</v>
      </c>
      <c r="G6880" s="4">
        <v>17020</v>
      </c>
      <c r="H6880" s="4">
        <v>187220</v>
      </c>
    </row>
    <row r="6881" spans="1:8" ht="15.75">
      <c r="A6881" s="3" t="s">
        <v>2944</v>
      </c>
      <c r="B6881" s="2" t="s">
        <v>1119</v>
      </c>
      <c r="C6881" s="2" t="s">
        <v>1118</v>
      </c>
      <c r="D6881" s="2"/>
      <c r="E6881" s="4">
        <v>86</v>
      </c>
      <c r="F6881" s="4"/>
      <c r="G6881" s="4"/>
      <c r="H6881" s="4"/>
    </row>
    <row r="6882" spans="1:8" ht="15.75">
      <c r="A6882" s="3" t="s">
        <v>2944</v>
      </c>
      <c r="B6882" s="2" t="s">
        <v>1122</v>
      </c>
      <c r="C6882" s="2" t="s">
        <v>366</v>
      </c>
      <c r="D6882" s="2" t="s">
        <v>1117</v>
      </c>
      <c r="E6882" s="4">
        <v>1</v>
      </c>
      <c r="F6882" s="4">
        <v>6700</v>
      </c>
      <c r="G6882" s="4">
        <v>670</v>
      </c>
      <c r="H6882" s="4">
        <v>7370</v>
      </c>
    </row>
    <row r="6883" spans="1:8" ht="15.75">
      <c r="A6883" s="3" t="s">
        <v>2944</v>
      </c>
      <c r="B6883" s="2" t="s">
        <v>1123</v>
      </c>
      <c r="C6883" s="2" t="s">
        <v>352</v>
      </c>
      <c r="D6883" s="2" t="s">
        <v>1117</v>
      </c>
      <c r="E6883" s="4">
        <v>1</v>
      </c>
      <c r="F6883" s="4">
        <v>7500</v>
      </c>
      <c r="G6883" s="4">
        <v>750</v>
      </c>
      <c r="H6883" s="4">
        <v>8250</v>
      </c>
    </row>
    <row r="6884" spans="1:8" ht="15.75">
      <c r="A6884" s="3" t="s">
        <v>2944</v>
      </c>
      <c r="B6884" s="2" t="s">
        <v>1124</v>
      </c>
      <c r="C6884" s="2" t="s">
        <v>524</v>
      </c>
      <c r="D6884" s="2" t="s">
        <v>1117</v>
      </c>
      <c r="E6884" s="4">
        <v>30</v>
      </c>
      <c r="F6884" s="4">
        <v>213000</v>
      </c>
      <c r="G6884" s="4">
        <v>21300</v>
      </c>
      <c r="H6884" s="4">
        <v>234300</v>
      </c>
    </row>
    <row r="6885" spans="1:8" ht="15.75">
      <c r="A6885" s="3" t="s">
        <v>2944</v>
      </c>
      <c r="B6885" s="2" t="s">
        <v>3273</v>
      </c>
      <c r="C6885" s="2" t="s">
        <v>545</v>
      </c>
      <c r="D6885" s="2" t="s">
        <v>1117</v>
      </c>
      <c r="E6885" s="4">
        <v>1</v>
      </c>
      <c r="F6885" s="4">
        <v>8900</v>
      </c>
      <c r="G6885" s="4">
        <v>890</v>
      </c>
      <c r="H6885" s="4">
        <v>9790</v>
      </c>
    </row>
    <row r="6886" spans="1:8" ht="15.75">
      <c r="A6886" s="3" t="s">
        <v>2944</v>
      </c>
      <c r="B6886" s="2" t="s">
        <v>1179</v>
      </c>
      <c r="C6886" s="2" t="s">
        <v>524</v>
      </c>
      <c r="D6886" s="2" t="s">
        <v>414</v>
      </c>
      <c r="E6886" s="4">
        <v>30</v>
      </c>
      <c r="F6886" s="4">
        <v>160290</v>
      </c>
      <c r="G6886" s="4">
        <v>16029</v>
      </c>
      <c r="H6886" s="4">
        <v>176319</v>
      </c>
    </row>
    <row r="6887" spans="1:8" ht="15.75">
      <c r="A6887" s="3" t="s">
        <v>2944</v>
      </c>
      <c r="B6887" s="2" t="s">
        <v>1180</v>
      </c>
      <c r="C6887" s="2" t="s">
        <v>514</v>
      </c>
      <c r="D6887" s="2" t="s">
        <v>414</v>
      </c>
      <c r="E6887" s="4">
        <v>30</v>
      </c>
      <c r="F6887" s="4">
        <v>135240</v>
      </c>
      <c r="G6887" s="4">
        <v>13524</v>
      </c>
      <c r="H6887" s="4">
        <v>148764</v>
      </c>
    </row>
    <row r="6888" spans="1:8" ht="15.75">
      <c r="A6888" s="3" t="s">
        <v>2944</v>
      </c>
      <c r="B6888" s="2" t="s">
        <v>1184</v>
      </c>
      <c r="C6888" s="2" t="s">
        <v>665</v>
      </c>
      <c r="D6888" s="2" t="s">
        <v>414</v>
      </c>
      <c r="E6888" s="4">
        <v>30</v>
      </c>
      <c r="F6888" s="4">
        <v>256110</v>
      </c>
      <c r="G6888" s="4">
        <v>25611</v>
      </c>
      <c r="H6888" s="4">
        <v>281721</v>
      </c>
    </row>
    <row r="6889" spans="1:8" ht="15.75">
      <c r="A6889" s="3" t="s">
        <v>2944</v>
      </c>
      <c r="B6889" s="2" t="s">
        <v>3356</v>
      </c>
      <c r="C6889" s="2" t="s">
        <v>583</v>
      </c>
      <c r="D6889" s="2" t="s">
        <v>1107</v>
      </c>
      <c r="E6889" s="4">
        <v>60</v>
      </c>
      <c r="F6889" s="4">
        <v>253980</v>
      </c>
      <c r="G6889" s="4">
        <v>25398</v>
      </c>
      <c r="H6889" s="4">
        <v>279378</v>
      </c>
    </row>
    <row r="6890" spans="1:8" ht="15.75">
      <c r="A6890" s="3" t="s">
        <v>2944</v>
      </c>
      <c r="B6890" s="2" t="s">
        <v>3364</v>
      </c>
      <c r="C6890" s="2" t="s">
        <v>3363</v>
      </c>
      <c r="D6890" s="2"/>
      <c r="E6890" s="4">
        <v>5</v>
      </c>
      <c r="F6890" s="4">
        <v>8520</v>
      </c>
      <c r="G6890" s="4">
        <v>852</v>
      </c>
      <c r="H6890" s="4">
        <v>9372</v>
      </c>
    </row>
    <row r="6891" spans="1:8" ht="15.75">
      <c r="A6891" s="3" t="s">
        <v>2944</v>
      </c>
      <c r="B6891" s="2" t="s">
        <v>3366</v>
      </c>
      <c r="C6891" s="2" t="s">
        <v>3365</v>
      </c>
      <c r="D6891" s="2"/>
      <c r="E6891" s="4">
        <v>15</v>
      </c>
      <c r="F6891" s="4">
        <v>42180</v>
      </c>
      <c r="G6891" s="4">
        <v>4218</v>
      </c>
      <c r="H6891" s="4">
        <v>46398</v>
      </c>
    </row>
    <row r="6892" spans="1:8" ht="15.75">
      <c r="A6892" s="3" t="s">
        <v>2944</v>
      </c>
      <c r="B6892" s="2" t="s">
        <v>3368</v>
      </c>
      <c r="C6892" s="2" t="s">
        <v>3367</v>
      </c>
      <c r="D6892" s="2"/>
      <c r="E6892" s="4">
        <v>10</v>
      </c>
      <c r="F6892" s="4">
        <v>29700</v>
      </c>
      <c r="G6892" s="4">
        <v>2970</v>
      </c>
      <c r="H6892" s="4">
        <v>32670</v>
      </c>
    </row>
    <row r="6893" spans="1:8" ht="15.75">
      <c r="A6893" s="3" t="s">
        <v>2944</v>
      </c>
      <c r="B6893" s="2" t="s">
        <v>3369</v>
      </c>
      <c r="C6893" s="2" t="s">
        <v>548</v>
      </c>
      <c r="D6893" s="2"/>
      <c r="E6893" s="4">
        <v>5</v>
      </c>
      <c r="F6893" s="4">
        <v>14850</v>
      </c>
      <c r="G6893" s="4">
        <v>1485</v>
      </c>
      <c r="H6893" s="4">
        <v>16335</v>
      </c>
    </row>
    <row r="6894" spans="1:8" ht="15.75">
      <c r="A6894" s="3" t="s">
        <v>2944</v>
      </c>
      <c r="B6894" s="2" t="s">
        <v>3371</v>
      </c>
      <c r="C6894" s="2" t="s">
        <v>3370</v>
      </c>
      <c r="D6894" s="2"/>
      <c r="E6894" s="4">
        <v>5</v>
      </c>
      <c r="F6894" s="4">
        <v>15640</v>
      </c>
      <c r="G6894" s="4">
        <v>1564</v>
      </c>
      <c r="H6894" s="4">
        <v>17204</v>
      </c>
    </row>
    <row r="6895" spans="1:8" ht="15.75">
      <c r="A6895" s="3" t="s">
        <v>2944</v>
      </c>
      <c r="B6895" s="2" t="s">
        <v>1284</v>
      </c>
      <c r="C6895" s="2" t="s">
        <v>1283</v>
      </c>
      <c r="D6895" s="2" t="s">
        <v>1285</v>
      </c>
      <c r="E6895" s="4">
        <v>2</v>
      </c>
      <c r="F6895" s="4">
        <v>5700</v>
      </c>
      <c r="G6895" s="4">
        <v>570</v>
      </c>
      <c r="H6895" s="4">
        <v>6270</v>
      </c>
    </row>
    <row r="6896" spans="1:8" ht="15.75">
      <c r="A6896" s="3" t="s">
        <v>2944</v>
      </c>
      <c r="B6896" s="2" t="s">
        <v>1293</v>
      </c>
      <c r="C6896" s="2" t="s">
        <v>1292</v>
      </c>
      <c r="D6896" s="2" t="s">
        <v>1294</v>
      </c>
      <c r="E6896" s="4">
        <v>100</v>
      </c>
      <c r="F6896" s="4">
        <v>285000</v>
      </c>
      <c r="G6896" s="4">
        <v>28500</v>
      </c>
      <c r="H6896" s="4">
        <v>313500</v>
      </c>
    </row>
    <row r="6897" spans="1:8" ht="15.75">
      <c r="A6897" s="3" t="s">
        <v>2944</v>
      </c>
      <c r="B6897" s="2" t="s">
        <v>1303</v>
      </c>
      <c r="C6897" s="2" t="s">
        <v>1302</v>
      </c>
      <c r="D6897" s="2"/>
      <c r="E6897" s="4">
        <v>5</v>
      </c>
      <c r="F6897" s="4">
        <v>22500</v>
      </c>
      <c r="G6897" s="4">
        <v>2250</v>
      </c>
      <c r="H6897" s="4">
        <v>24750</v>
      </c>
    </row>
    <row r="6898" spans="1:8" ht="15.75">
      <c r="A6898" s="3" t="s">
        <v>2944</v>
      </c>
      <c r="B6898" s="2" t="s">
        <v>1307</v>
      </c>
      <c r="C6898" s="2" t="s">
        <v>1306</v>
      </c>
      <c r="D6898" s="2" t="s">
        <v>1308</v>
      </c>
      <c r="E6898" s="4">
        <v>10</v>
      </c>
      <c r="F6898" s="4">
        <v>45000</v>
      </c>
      <c r="G6898" s="4">
        <v>4500</v>
      </c>
      <c r="H6898" s="4">
        <v>49500</v>
      </c>
    </row>
    <row r="6899" spans="1:8" ht="15.75">
      <c r="A6899" s="3" t="s">
        <v>2944</v>
      </c>
      <c r="B6899" s="2" t="s">
        <v>1314</v>
      </c>
      <c r="C6899" s="2" t="s">
        <v>1313</v>
      </c>
      <c r="D6899" s="2"/>
      <c r="E6899" s="4">
        <v>5</v>
      </c>
      <c r="F6899" s="4">
        <v>22500</v>
      </c>
      <c r="G6899" s="4">
        <v>2250</v>
      </c>
      <c r="H6899" s="4">
        <v>24750</v>
      </c>
    </row>
    <row r="6900" spans="1:8" ht="15.75">
      <c r="A6900" s="3" t="s">
        <v>2944</v>
      </c>
      <c r="B6900" s="2" t="s">
        <v>1316</v>
      </c>
      <c r="C6900" s="2" t="s">
        <v>1315</v>
      </c>
      <c r="D6900" s="2"/>
      <c r="E6900" s="4">
        <v>5</v>
      </c>
      <c r="F6900" s="4">
        <v>22500</v>
      </c>
      <c r="G6900" s="4">
        <v>2250</v>
      </c>
      <c r="H6900" s="4">
        <v>24750</v>
      </c>
    </row>
    <row r="6901" spans="1:8" ht="15.75">
      <c r="A6901" s="3" t="s">
        <v>2944</v>
      </c>
      <c r="B6901" s="2" t="s">
        <v>1318</v>
      </c>
      <c r="C6901" s="2" t="s">
        <v>1317</v>
      </c>
      <c r="D6901" s="2" t="s">
        <v>1319</v>
      </c>
      <c r="E6901" s="4">
        <v>561</v>
      </c>
      <c r="F6901" s="4">
        <v>2277000</v>
      </c>
      <c r="G6901" s="4">
        <v>227700</v>
      </c>
      <c r="H6901" s="4">
        <v>2504700</v>
      </c>
    </row>
    <row r="6902" spans="1:8" ht="15.75">
      <c r="A6902" s="3" t="s">
        <v>2944</v>
      </c>
      <c r="B6902" s="2" t="s">
        <v>1346</v>
      </c>
      <c r="C6902" s="2" t="s">
        <v>1345</v>
      </c>
      <c r="D6902" s="2" t="s">
        <v>1342</v>
      </c>
      <c r="E6902" s="4">
        <v>50</v>
      </c>
      <c r="F6902" s="4">
        <v>600000</v>
      </c>
      <c r="G6902" s="4">
        <v>60000</v>
      </c>
      <c r="H6902" s="4">
        <v>660000</v>
      </c>
    </row>
    <row r="6903" spans="1:8" ht="15.75">
      <c r="A6903" s="3" t="s">
        <v>2944</v>
      </c>
      <c r="B6903" s="2" t="s">
        <v>1354</v>
      </c>
      <c r="C6903" s="2" t="s">
        <v>1353</v>
      </c>
      <c r="D6903" s="2" t="s">
        <v>1342</v>
      </c>
      <c r="E6903" s="4">
        <v>133</v>
      </c>
      <c r="F6903" s="4">
        <v>1516200</v>
      </c>
      <c r="G6903" s="4">
        <v>151620</v>
      </c>
      <c r="H6903" s="4">
        <v>1667820</v>
      </c>
    </row>
    <row r="6904" spans="1:8" ht="15.75">
      <c r="A6904" s="3" t="s">
        <v>2944</v>
      </c>
      <c r="B6904" s="2" t="s">
        <v>1356</v>
      </c>
      <c r="C6904" s="2" t="s">
        <v>1355</v>
      </c>
      <c r="D6904" s="2" t="s">
        <v>1352</v>
      </c>
      <c r="E6904" s="4">
        <v>20</v>
      </c>
      <c r="F6904" s="4">
        <v>19000</v>
      </c>
      <c r="G6904" s="4">
        <v>1900</v>
      </c>
      <c r="H6904" s="4">
        <v>20900</v>
      </c>
    </row>
    <row r="6905" spans="1:8" ht="15.75">
      <c r="A6905" s="3" t="s">
        <v>2944</v>
      </c>
      <c r="B6905" s="2" t="s">
        <v>1361</v>
      </c>
      <c r="C6905" s="2" t="s">
        <v>1360</v>
      </c>
      <c r="D6905" s="2" t="s">
        <v>1352</v>
      </c>
      <c r="E6905" s="4">
        <v>12</v>
      </c>
      <c r="F6905" s="4">
        <v>12000</v>
      </c>
      <c r="G6905" s="4">
        <v>1200</v>
      </c>
      <c r="H6905" s="4">
        <v>13200</v>
      </c>
    </row>
    <row r="6906" spans="1:8" ht="15.75">
      <c r="A6906" s="3" t="s">
        <v>2944</v>
      </c>
      <c r="B6906" s="2" t="s">
        <v>1365</v>
      </c>
      <c r="C6906" s="2" t="s">
        <v>1364</v>
      </c>
      <c r="D6906" s="2" t="s">
        <v>1352</v>
      </c>
      <c r="E6906" s="4">
        <v>304</v>
      </c>
      <c r="F6906" s="4">
        <v>273600</v>
      </c>
      <c r="G6906" s="4">
        <v>27360</v>
      </c>
      <c r="H6906" s="4">
        <v>300960</v>
      </c>
    </row>
    <row r="6907" spans="1:8" ht="15.75">
      <c r="A6907" s="3" t="s">
        <v>2944</v>
      </c>
      <c r="B6907" s="2" t="s">
        <v>1370</v>
      </c>
      <c r="C6907" s="2" t="s">
        <v>1369</v>
      </c>
      <c r="D6907" s="2" t="s">
        <v>1352</v>
      </c>
      <c r="E6907" s="4">
        <v>120</v>
      </c>
      <c r="F6907" s="4">
        <v>3000000</v>
      </c>
      <c r="G6907" s="4">
        <v>300000</v>
      </c>
      <c r="H6907" s="4">
        <v>3300000</v>
      </c>
    </row>
    <row r="6908" spans="1:8" ht="15.75">
      <c r="A6908" s="3" t="s">
        <v>2944</v>
      </c>
      <c r="B6908" s="2" t="s">
        <v>1383</v>
      </c>
      <c r="C6908" s="2" t="s">
        <v>1345</v>
      </c>
      <c r="D6908" s="2" t="s">
        <v>1374</v>
      </c>
      <c r="E6908" s="4">
        <v>5</v>
      </c>
      <c r="F6908" s="4">
        <v>62500</v>
      </c>
      <c r="G6908" s="4">
        <v>6250</v>
      </c>
      <c r="H6908" s="4">
        <v>68750</v>
      </c>
    </row>
    <row r="6909" spans="1:8" ht="15.75">
      <c r="A6909" s="3" t="s">
        <v>2944</v>
      </c>
      <c r="B6909" s="2" t="s">
        <v>1389</v>
      </c>
      <c r="C6909" s="2" t="s">
        <v>1388</v>
      </c>
      <c r="D6909" s="2" t="s">
        <v>1390</v>
      </c>
      <c r="E6909" s="4">
        <v>50</v>
      </c>
      <c r="F6909" s="4">
        <v>99091</v>
      </c>
      <c r="G6909" s="4">
        <v>9909</v>
      </c>
      <c r="H6909" s="4">
        <v>109000</v>
      </c>
    </row>
    <row r="6910" spans="1:8" ht="15.75">
      <c r="A6910" s="3" t="s">
        <v>2944</v>
      </c>
      <c r="B6910" s="2" t="s">
        <v>1418</v>
      </c>
      <c r="C6910" s="2" t="s">
        <v>1417</v>
      </c>
      <c r="D6910" s="2" t="s">
        <v>104</v>
      </c>
      <c r="E6910" s="4">
        <v>20</v>
      </c>
      <c r="F6910" s="4">
        <v>70000</v>
      </c>
      <c r="G6910" s="4">
        <v>7000</v>
      </c>
      <c r="H6910" s="4">
        <v>77000</v>
      </c>
    </row>
    <row r="6911" spans="1:8" ht="15.75">
      <c r="A6911" s="3" t="s">
        <v>2944</v>
      </c>
      <c r="B6911" s="2" t="s">
        <v>1427</v>
      </c>
      <c r="C6911" s="2" t="s">
        <v>1426</v>
      </c>
      <c r="D6911" s="2" t="s">
        <v>104</v>
      </c>
      <c r="E6911" s="4">
        <v>30</v>
      </c>
      <c r="F6911" s="4">
        <v>93000</v>
      </c>
      <c r="G6911" s="4">
        <v>9300</v>
      </c>
      <c r="H6911" s="4">
        <v>102300</v>
      </c>
    </row>
    <row r="6912" spans="1:8" ht="15.75">
      <c r="A6912" s="3" t="s">
        <v>2944</v>
      </c>
      <c r="B6912" s="2" t="s">
        <v>1431</v>
      </c>
      <c r="C6912" s="2" t="s">
        <v>1426</v>
      </c>
      <c r="D6912" s="2" t="s">
        <v>56</v>
      </c>
      <c r="E6912" s="4">
        <v>400</v>
      </c>
      <c r="F6912" s="4">
        <v>501600</v>
      </c>
      <c r="G6912" s="4">
        <v>50160</v>
      </c>
      <c r="H6912" s="4">
        <v>551760</v>
      </c>
    </row>
    <row r="6913" spans="1:8" ht="15.75">
      <c r="A6913" s="3" t="s">
        <v>2944</v>
      </c>
      <c r="B6913" s="2" t="s">
        <v>1432</v>
      </c>
      <c r="C6913" s="2" t="s">
        <v>1426</v>
      </c>
      <c r="D6913" s="2" t="s">
        <v>58</v>
      </c>
      <c r="E6913" s="4">
        <v>2</v>
      </c>
      <c r="F6913" s="4">
        <v>4200</v>
      </c>
      <c r="G6913" s="4">
        <v>420</v>
      </c>
      <c r="H6913" s="4">
        <v>4620</v>
      </c>
    </row>
    <row r="6914" spans="1:8" ht="15.75">
      <c r="A6914" s="3" t="s">
        <v>2944</v>
      </c>
      <c r="B6914" s="2" t="s">
        <v>3530</v>
      </c>
      <c r="C6914" s="2" t="s">
        <v>1433</v>
      </c>
      <c r="D6914" s="2" t="s">
        <v>73</v>
      </c>
      <c r="E6914" s="4">
        <v>100</v>
      </c>
      <c r="F6914" s="4">
        <v>99400</v>
      </c>
      <c r="G6914" s="4">
        <v>9940</v>
      </c>
      <c r="H6914" s="4">
        <v>109340</v>
      </c>
    </row>
    <row r="6915" spans="1:8" ht="15.75">
      <c r="A6915" s="3" t="s">
        <v>2944</v>
      </c>
      <c r="B6915" s="2" t="s">
        <v>1439</v>
      </c>
      <c r="C6915" s="2" t="s">
        <v>1433</v>
      </c>
      <c r="D6915" s="2" t="s">
        <v>56</v>
      </c>
      <c r="E6915" s="4">
        <v>300</v>
      </c>
      <c r="F6915" s="4">
        <v>357600</v>
      </c>
      <c r="G6915" s="4">
        <v>35760</v>
      </c>
      <c r="H6915" s="4">
        <v>393360</v>
      </c>
    </row>
    <row r="6916" spans="1:8" ht="15.75">
      <c r="A6916" s="3" t="s">
        <v>2944</v>
      </c>
      <c r="B6916" s="2" t="s">
        <v>3550</v>
      </c>
      <c r="C6916" s="2" t="s">
        <v>3549</v>
      </c>
      <c r="D6916" s="2" t="s">
        <v>1465</v>
      </c>
      <c r="E6916" s="4">
        <v>4</v>
      </c>
      <c r="F6916" s="4">
        <v>485200</v>
      </c>
      <c r="G6916" s="4">
        <v>48520</v>
      </c>
      <c r="H6916" s="4">
        <v>533720</v>
      </c>
    </row>
    <row r="6917" spans="1:8" ht="15.75">
      <c r="A6917" s="3" t="s">
        <v>2944</v>
      </c>
      <c r="B6917" s="2" t="s">
        <v>1474</v>
      </c>
      <c r="C6917" s="2" t="s">
        <v>1473</v>
      </c>
      <c r="D6917" s="2" t="s">
        <v>1475</v>
      </c>
      <c r="E6917" s="4">
        <v>40396</v>
      </c>
      <c r="F6917" s="4">
        <v>6261380</v>
      </c>
      <c r="G6917" s="4">
        <v>626138</v>
      </c>
      <c r="H6917" s="4">
        <v>6887518</v>
      </c>
    </row>
    <row r="6918" spans="1:8" ht="15.75">
      <c r="A6918" s="3" t="s">
        <v>2944</v>
      </c>
      <c r="B6918" s="2" t="s">
        <v>1479</v>
      </c>
      <c r="C6918" s="2" t="s">
        <v>1478</v>
      </c>
      <c r="D6918" s="2" t="s">
        <v>1480</v>
      </c>
      <c r="E6918" s="4">
        <v>111792</v>
      </c>
      <c r="F6918" s="4">
        <v>18336688</v>
      </c>
      <c r="G6918" s="4">
        <v>1833668</v>
      </c>
      <c r="H6918" s="4">
        <v>20170356</v>
      </c>
    </row>
    <row r="6919" spans="1:8" ht="15.75">
      <c r="A6919" s="3" t="s">
        <v>2944</v>
      </c>
      <c r="B6919" s="2" t="s">
        <v>1481</v>
      </c>
      <c r="C6919" s="2" t="s">
        <v>1478</v>
      </c>
      <c r="D6919" s="2" t="s">
        <v>1477</v>
      </c>
      <c r="E6919" s="4">
        <v>20000</v>
      </c>
      <c r="F6919" s="4">
        <v>2200000</v>
      </c>
      <c r="G6919" s="4">
        <v>220000</v>
      </c>
      <c r="H6919" s="4">
        <v>2420000</v>
      </c>
    </row>
    <row r="6920" spans="1:8" ht="15.75">
      <c r="A6920" s="3" t="s">
        <v>2944</v>
      </c>
      <c r="B6920" s="2" t="s">
        <v>1483</v>
      </c>
      <c r="C6920" s="2" t="s">
        <v>1482</v>
      </c>
      <c r="D6920" s="2" t="s">
        <v>1484</v>
      </c>
      <c r="E6920" s="4">
        <v>300</v>
      </c>
      <c r="F6920" s="4">
        <v>18000</v>
      </c>
      <c r="G6920" s="4">
        <v>1800</v>
      </c>
      <c r="H6920" s="4">
        <v>19800</v>
      </c>
    </row>
    <row r="6921" spans="1:8" ht="15.75">
      <c r="A6921" s="3" t="s">
        <v>2944</v>
      </c>
      <c r="B6921" s="2" t="s">
        <v>1486</v>
      </c>
      <c r="C6921" s="2" t="s">
        <v>1485</v>
      </c>
      <c r="D6921" s="2" t="s">
        <v>1487</v>
      </c>
      <c r="E6921" s="4">
        <v>500</v>
      </c>
      <c r="F6921" s="4">
        <v>35000</v>
      </c>
      <c r="G6921" s="4">
        <v>3500</v>
      </c>
      <c r="H6921" s="4">
        <v>38500</v>
      </c>
    </row>
    <row r="6922" spans="1:8" ht="15.75">
      <c r="A6922" s="3" t="s">
        <v>2944</v>
      </c>
      <c r="B6922" s="2" t="s">
        <v>1489</v>
      </c>
      <c r="C6922" s="2" t="s">
        <v>1488</v>
      </c>
      <c r="D6922" s="2" t="s">
        <v>1490</v>
      </c>
      <c r="E6922" s="4">
        <v>500</v>
      </c>
      <c r="F6922" s="4">
        <v>25000</v>
      </c>
      <c r="G6922" s="4">
        <v>2500</v>
      </c>
      <c r="H6922" s="4">
        <v>27500</v>
      </c>
    </row>
    <row r="6923" spans="1:8" ht="15.75">
      <c r="A6923" s="3" t="s">
        <v>2944</v>
      </c>
      <c r="B6923" s="2" t="s">
        <v>1501</v>
      </c>
      <c r="C6923" s="2" t="s">
        <v>1500</v>
      </c>
      <c r="D6923" s="2" t="s">
        <v>1502</v>
      </c>
      <c r="E6923" s="4">
        <v>1000</v>
      </c>
      <c r="F6923" s="4">
        <v>1530000</v>
      </c>
      <c r="G6923" s="4">
        <v>153000</v>
      </c>
      <c r="H6923" s="4">
        <v>1683000</v>
      </c>
    </row>
    <row r="6924" spans="1:8" ht="15.75">
      <c r="A6924" s="3" t="s">
        <v>2944</v>
      </c>
      <c r="B6924" s="2" t="s">
        <v>3565</v>
      </c>
      <c r="C6924" s="2" t="s">
        <v>1478</v>
      </c>
      <c r="D6924" s="2" t="s">
        <v>1480</v>
      </c>
      <c r="E6924" s="4">
        <v>28735</v>
      </c>
      <c r="F6924" s="4">
        <v>4712540</v>
      </c>
      <c r="G6924" s="4">
        <v>471254</v>
      </c>
      <c r="H6924" s="4">
        <v>5183794</v>
      </c>
    </row>
    <row r="6925" spans="1:8" ht="15.75">
      <c r="A6925" s="3" t="s">
        <v>2944</v>
      </c>
      <c r="B6925" s="2" t="s">
        <v>1527</v>
      </c>
      <c r="C6925" s="2" t="s">
        <v>1526</v>
      </c>
      <c r="D6925" s="2"/>
      <c r="E6925" s="4">
        <v>12</v>
      </c>
      <c r="F6925" s="4">
        <v>273000</v>
      </c>
      <c r="G6925" s="4">
        <v>27300</v>
      </c>
      <c r="H6925" s="4">
        <v>300300</v>
      </c>
    </row>
    <row r="6926" spans="1:8" ht="15.75">
      <c r="A6926" s="3" t="s">
        <v>2944</v>
      </c>
      <c r="B6926" s="2" t="s">
        <v>1529</v>
      </c>
      <c r="C6926" s="2" t="s">
        <v>1528</v>
      </c>
      <c r="D6926" s="2" t="s">
        <v>1530</v>
      </c>
      <c r="E6926" s="4">
        <v>1500</v>
      </c>
      <c r="F6926" s="4">
        <v>4035000</v>
      </c>
      <c r="G6926" s="4">
        <v>403500</v>
      </c>
      <c r="H6926" s="4">
        <v>4438500</v>
      </c>
    </row>
    <row r="6927" spans="1:8" ht="15.75">
      <c r="A6927" s="3" t="s">
        <v>2944</v>
      </c>
      <c r="B6927" s="2" t="s">
        <v>1532</v>
      </c>
      <c r="C6927" s="2" t="s">
        <v>1531</v>
      </c>
      <c r="D6927" s="2" t="s">
        <v>1533</v>
      </c>
      <c r="E6927" s="4">
        <v>15</v>
      </c>
      <c r="F6927" s="4">
        <v>2055000</v>
      </c>
      <c r="G6927" s="4">
        <v>205500</v>
      </c>
      <c r="H6927" s="4">
        <v>2260500</v>
      </c>
    </row>
    <row r="6928" spans="1:8" ht="15.75">
      <c r="A6928" s="3" t="s">
        <v>2944</v>
      </c>
      <c r="B6928" s="2" t="s">
        <v>1535</v>
      </c>
      <c r="C6928" s="2" t="s">
        <v>1534</v>
      </c>
      <c r="D6928" s="2" t="s">
        <v>1536</v>
      </c>
      <c r="E6928" s="4">
        <v>200</v>
      </c>
      <c r="F6928" s="4">
        <v>620000</v>
      </c>
      <c r="G6928" s="4">
        <v>62000</v>
      </c>
      <c r="H6928" s="4">
        <v>682000</v>
      </c>
    </row>
    <row r="6929" spans="1:8" ht="15.75">
      <c r="A6929" s="3" t="s">
        <v>2944</v>
      </c>
      <c r="B6929" s="2" t="s">
        <v>1541</v>
      </c>
      <c r="C6929" s="2" t="s">
        <v>1540</v>
      </c>
      <c r="D6929" s="2" t="s">
        <v>1542</v>
      </c>
      <c r="E6929" s="4">
        <v>20</v>
      </c>
      <c r="F6929" s="4">
        <v>240000</v>
      </c>
      <c r="G6929" s="4">
        <v>24000</v>
      </c>
      <c r="H6929" s="4">
        <v>264000</v>
      </c>
    </row>
    <row r="6930" spans="1:8" ht="15.75">
      <c r="A6930" s="3" t="s">
        <v>2944</v>
      </c>
      <c r="B6930" s="2" t="s">
        <v>3583</v>
      </c>
      <c r="C6930" s="2" t="s">
        <v>3582</v>
      </c>
      <c r="D6930" s="2" t="s">
        <v>3584</v>
      </c>
      <c r="E6930" s="4">
        <v>1</v>
      </c>
      <c r="F6930" s="4">
        <v>1600</v>
      </c>
      <c r="G6930" s="4">
        <v>160</v>
      </c>
      <c r="H6930" s="4">
        <v>1760</v>
      </c>
    </row>
    <row r="6931" spans="1:8" ht="15.75">
      <c r="A6931" s="3" t="s">
        <v>2944</v>
      </c>
      <c r="B6931" s="2" t="s">
        <v>3589</v>
      </c>
      <c r="C6931" s="2" t="s">
        <v>3588</v>
      </c>
      <c r="D6931" s="2" t="s">
        <v>3590</v>
      </c>
      <c r="E6931" s="4">
        <v>1</v>
      </c>
      <c r="F6931" s="4">
        <v>1700</v>
      </c>
      <c r="G6931" s="4">
        <v>170</v>
      </c>
      <c r="H6931" s="4">
        <v>1870</v>
      </c>
    </row>
    <row r="6932" spans="1:8" ht="15.75">
      <c r="A6932" s="3" t="s">
        <v>2944</v>
      </c>
      <c r="B6932" s="2" t="s">
        <v>1567</v>
      </c>
      <c r="C6932" s="2" t="s">
        <v>1566</v>
      </c>
      <c r="D6932" s="2" t="s">
        <v>1568</v>
      </c>
      <c r="E6932" s="4">
        <v>14000</v>
      </c>
      <c r="F6932" s="4">
        <v>336000</v>
      </c>
      <c r="G6932" s="4">
        <v>33600</v>
      </c>
      <c r="H6932" s="4">
        <v>369600</v>
      </c>
    </row>
    <row r="6933" spans="1:8" ht="15.75">
      <c r="A6933" s="3" t="s">
        <v>2944</v>
      </c>
      <c r="B6933" s="2" t="s">
        <v>1573</v>
      </c>
      <c r="C6933" s="2" t="s">
        <v>1572</v>
      </c>
      <c r="D6933" s="2" t="s">
        <v>1571</v>
      </c>
      <c r="E6933" s="4">
        <v>65600</v>
      </c>
      <c r="F6933" s="4">
        <v>3253700</v>
      </c>
      <c r="G6933" s="4">
        <v>325370</v>
      </c>
      <c r="H6933" s="4">
        <v>3579070</v>
      </c>
    </row>
    <row r="6934" spans="1:8" ht="15.75">
      <c r="A6934" s="3" t="s">
        <v>2944</v>
      </c>
      <c r="B6934" s="2" t="s">
        <v>1575</v>
      </c>
      <c r="C6934" s="2" t="s">
        <v>1574</v>
      </c>
      <c r="D6934" s="2" t="s">
        <v>1571</v>
      </c>
      <c r="E6934" s="4">
        <v>5000</v>
      </c>
      <c r="F6934" s="4">
        <v>525000</v>
      </c>
      <c r="G6934" s="4">
        <v>52500</v>
      </c>
      <c r="H6934" s="4">
        <v>577500</v>
      </c>
    </row>
    <row r="6935" spans="1:8" ht="15.75">
      <c r="A6935" s="3" t="s">
        <v>2944</v>
      </c>
      <c r="B6935" s="2" t="s">
        <v>1580</v>
      </c>
      <c r="C6935" s="2" t="s">
        <v>1572</v>
      </c>
      <c r="D6935" s="2" t="s">
        <v>1578</v>
      </c>
      <c r="E6935" s="4">
        <v>3000</v>
      </c>
      <c r="F6935" s="4">
        <v>145036</v>
      </c>
      <c r="G6935" s="4">
        <v>14504</v>
      </c>
      <c r="H6935" s="4">
        <v>159540</v>
      </c>
    </row>
    <row r="6936" spans="1:8" ht="15.75">
      <c r="A6936" s="3" t="s">
        <v>2944</v>
      </c>
      <c r="B6936" s="2" t="s">
        <v>1586</v>
      </c>
      <c r="C6936" s="2" t="s">
        <v>1572</v>
      </c>
      <c r="D6936" s="2" t="s">
        <v>1587</v>
      </c>
      <c r="E6936" s="4">
        <v>10000</v>
      </c>
      <c r="F6936" s="4">
        <v>528000</v>
      </c>
      <c r="G6936" s="4">
        <v>52800</v>
      </c>
      <c r="H6936" s="4">
        <v>580800</v>
      </c>
    </row>
    <row r="6937" spans="1:8" ht="15.75">
      <c r="A6937" s="3" t="s">
        <v>2944</v>
      </c>
      <c r="B6937" s="2" t="s">
        <v>1598</v>
      </c>
      <c r="C6937" s="2" t="s">
        <v>1597</v>
      </c>
      <c r="D6937" s="2" t="s">
        <v>1599</v>
      </c>
      <c r="E6937" s="4">
        <v>4</v>
      </c>
      <c r="F6937" s="4">
        <v>265975</v>
      </c>
      <c r="G6937" s="4">
        <v>26598</v>
      </c>
      <c r="H6937" s="4">
        <v>292573</v>
      </c>
    </row>
    <row r="6938" spans="1:8" ht="15.75">
      <c r="A6938" s="3" t="s">
        <v>2944</v>
      </c>
      <c r="B6938" s="2" t="s">
        <v>1601</v>
      </c>
      <c r="C6938" s="2" t="s">
        <v>1600</v>
      </c>
      <c r="D6938" s="2" t="s">
        <v>1602</v>
      </c>
      <c r="E6938" s="4">
        <v>1</v>
      </c>
      <c r="F6938" s="4">
        <v>1100000</v>
      </c>
      <c r="G6938" s="4">
        <v>110000</v>
      </c>
      <c r="H6938" s="4">
        <v>1210000</v>
      </c>
    </row>
    <row r="6939" spans="1:8" ht="15.75">
      <c r="A6939" s="3" t="s">
        <v>2944</v>
      </c>
      <c r="B6939" s="2" t="s">
        <v>1603</v>
      </c>
      <c r="C6939" s="2" t="s">
        <v>1600</v>
      </c>
      <c r="D6939" s="2" t="s">
        <v>1604</v>
      </c>
      <c r="E6939" s="4"/>
      <c r="F6939" s="4"/>
      <c r="G6939" s="4"/>
      <c r="H6939" s="4"/>
    </row>
    <row r="6940" spans="1:8" ht="15.75">
      <c r="A6940" s="3" t="s">
        <v>2944</v>
      </c>
      <c r="B6940" s="2" t="s">
        <v>1609</v>
      </c>
      <c r="C6940" s="2" t="s">
        <v>1608</v>
      </c>
      <c r="D6940" s="2"/>
      <c r="E6940" s="4">
        <v>32</v>
      </c>
      <c r="F6940" s="4">
        <v>33000000</v>
      </c>
      <c r="G6940" s="4">
        <v>3300000</v>
      </c>
      <c r="H6940" s="4">
        <v>36300000</v>
      </c>
    </row>
    <row r="6941" spans="1:8" ht="15.75">
      <c r="A6941" s="3" t="s">
        <v>2944</v>
      </c>
      <c r="B6941" s="2" t="s">
        <v>1617</v>
      </c>
      <c r="C6941" s="2" t="s">
        <v>1616</v>
      </c>
      <c r="D6941" s="2" t="s">
        <v>1618</v>
      </c>
      <c r="E6941" s="4">
        <v>11</v>
      </c>
      <c r="F6941" s="4">
        <v>1090045</v>
      </c>
      <c r="G6941" s="4">
        <v>109003</v>
      </c>
      <c r="H6941" s="4">
        <v>1199048</v>
      </c>
    </row>
    <row r="6942" spans="1:8" ht="15.75">
      <c r="A6942" s="3" t="s">
        <v>2944</v>
      </c>
      <c r="B6942" s="2" t="s">
        <v>1620</v>
      </c>
      <c r="C6942" s="2" t="s">
        <v>1619</v>
      </c>
      <c r="D6942" s="2" t="s">
        <v>1621</v>
      </c>
      <c r="E6942" s="4">
        <v>8</v>
      </c>
      <c r="F6942" s="4">
        <v>572628</v>
      </c>
      <c r="G6942" s="4">
        <v>57262</v>
      </c>
      <c r="H6942" s="4">
        <v>629890</v>
      </c>
    </row>
    <row r="6943" spans="1:8" ht="15.75">
      <c r="A6943" s="3" t="s">
        <v>2944</v>
      </c>
      <c r="B6943" s="2" t="s">
        <v>1626</v>
      </c>
      <c r="C6943" s="2" t="s">
        <v>1625</v>
      </c>
      <c r="D6943" s="2" t="s">
        <v>1627</v>
      </c>
      <c r="E6943" s="4">
        <v>3</v>
      </c>
      <c r="F6943" s="4">
        <v>457200</v>
      </c>
      <c r="G6943" s="4">
        <v>45720</v>
      </c>
      <c r="H6943" s="4">
        <v>502920</v>
      </c>
    </row>
    <row r="6944" spans="1:8" ht="15.75">
      <c r="A6944" s="3" t="s">
        <v>2944</v>
      </c>
      <c r="B6944" s="2" t="s">
        <v>1629</v>
      </c>
      <c r="C6944" s="2" t="s">
        <v>1628</v>
      </c>
      <c r="D6944" s="2" t="s">
        <v>1630</v>
      </c>
      <c r="E6944" s="4">
        <v>1</v>
      </c>
      <c r="F6944" s="4">
        <v>33000</v>
      </c>
      <c r="G6944" s="4">
        <v>3300</v>
      </c>
      <c r="H6944" s="4">
        <v>36300</v>
      </c>
    </row>
    <row r="6945" spans="1:8" ht="15.75">
      <c r="A6945" s="3" t="s">
        <v>2944</v>
      </c>
      <c r="B6945" s="2" t="s">
        <v>1631</v>
      </c>
      <c r="C6945" s="2" t="s">
        <v>1628</v>
      </c>
      <c r="D6945" s="2" t="s">
        <v>1632</v>
      </c>
      <c r="E6945" s="4">
        <v>1</v>
      </c>
      <c r="F6945" s="4">
        <v>33000</v>
      </c>
      <c r="G6945" s="4">
        <v>3300</v>
      </c>
      <c r="H6945" s="4">
        <v>36300</v>
      </c>
    </row>
    <row r="6946" spans="1:8" ht="15.75">
      <c r="A6946" s="3" t="s">
        <v>2944</v>
      </c>
      <c r="B6946" s="2" t="s">
        <v>1633</v>
      </c>
      <c r="C6946" s="2" t="s">
        <v>1628</v>
      </c>
      <c r="D6946" s="2" t="s">
        <v>1634</v>
      </c>
      <c r="E6946" s="4">
        <v>1</v>
      </c>
      <c r="F6946" s="4">
        <v>33000</v>
      </c>
      <c r="G6946" s="4">
        <v>3300</v>
      </c>
      <c r="H6946" s="4">
        <v>36300</v>
      </c>
    </row>
    <row r="6947" spans="1:8" ht="15.75">
      <c r="A6947" s="3" t="s">
        <v>2944</v>
      </c>
      <c r="B6947" s="2" t="s">
        <v>1635</v>
      </c>
      <c r="C6947" s="2" t="s">
        <v>1628</v>
      </c>
      <c r="D6947" s="2" t="s">
        <v>1636</v>
      </c>
      <c r="E6947" s="4">
        <v>1</v>
      </c>
      <c r="F6947" s="4">
        <v>33000</v>
      </c>
      <c r="G6947" s="4">
        <v>3300</v>
      </c>
      <c r="H6947" s="4">
        <v>36300</v>
      </c>
    </row>
    <row r="6948" spans="1:8" ht="15.75">
      <c r="A6948" s="3" t="s">
        <v>2944</v>
      </c>
      <c r="B6948" s="2" t="s">
        <v>1637</v>
      </c>
      <c r="C6948" s="2" t="s">
        <v>1628</v>
      </c>
      <c r="D6948" s="2" t="s">
        <v>1638</v>
      </c>
      <c r="E6948" s="4">
        <v>1</v>
      </c>
      <c r="F6948" s="4">
        <v>33000</v>
      </c>
      <c r="G6948" s="4">
        <v>3300</v>
      </c>
      <c r="H6948" s="4">
        <v>36300</v>
      </c>
    </row>
    <row r="6949" spans="1:8" ht="15.75">
      <c r="A6949" s="3" t="s">
        <v>2944</v>
      </c>
      <c r="B6949" s="2" t="s">
        <v>1639</v>
      </c>
      <c r="C6949" s="2" t="s">
        <v>1628</v>
      </c>
      <c r="D6949" s="2" t="s">
        <v>1640</v>
      </c>
      <c r="E6949" s="4">
        <v>1</v>
      </c>
      <c r="F6949" s="4">
        <v>33000</v>
      </c>
      <c r="G6949" s="4">
        <v>3300</v>
      </c>
      <c r="H6949" s="4">
        <v>36300</v>
      </c>
    </row>
    <row r="6950" spans="1:8" ht="15.75">
      <c r="A6950" s="3" t="s">
        <v>2944</v>
      </c>
      <c r="B6950" s="2" t="s">
        <v>1645</v>
      </c>
      <c r="C6950" s="2" t="s">
        <v>1644</v>
      </c>
      <c r="D6950" s="2" t="s">
        <v>1646</v>
      </c>
      <c r="E6950" s="4">
        <v>20</v>
      </c>
      <c r="F6950" s="4">
        <v>34000</v>
      </c>
      <c r="G6950" s="4">
        <v>3400</v>
      </c>
      <c r="H6950" s="4">
        <v>37400</v>
      </c>
    </row>
    <row r="6951" spans="1:8" ht="15.75">
      <c r="A6951" s="3" t="s">
        <v>2944</v>
      </c>
      <c r="B6951" s="2" t="s">
        <v>1651</v>
      </c>
      <c r="C6951" s="2" t="s">
        <v>1650</v>
      </c>
      <c r="D6951" s="2" t="s">
        <v>1652</v>
      </c>
      <c r="E6951" s="4">
        <v>4</v>
      </c>
      <c r="F6951" s="4">
        <v>248000</v>
      </c>
      <c r="G6951" s="4">
        <v>24800</v>
      </c>
      <c r="H6951" s="4">
        <v>272800</v>
      </c>
    </row>
    <row r="6952" spans="1:8" ht="15.75">
      <c r="A6952" s="3" t="s">
        <v>2944</v>
      </c>
      <c r="B6952" s="2" t="s">
        <v>1663</v>
      </c>
      <c r="C6952" s="2" t="s">
        <v>1662</v>
      </c>
      <c r="D6952" s="2" t="s">
        <v>1664</v>
      </c>
      <c r="E6952" s="4">
        <v>10</v>
      </c>
      <c r="F6952" s="4">
        <v>360000</v>
      </c>
      <c r="G6952" s="4">
        <v>36000</v>
      </c>
      <c r="H6952" s="4">
        <v>396000</v>
      </c>
    </row>
    <row r="6953" spans="1:8" ht="15.75">
      <c r="A6953" s="3" t="s">
        <v>2944</v>
      </c>
      <c r="B6953" s="2" t="s">
        <v>1672</v>
      </c>
      <c r="C6953" s="2" t="s">
        <v>1671</v>
      </c>
      <c r="D6953" s="2" t="s">
        <v>1673</v>
      </c>
      <c r="E6953" s="4">
        <v>5</v>
      </c>
      <c r="F6953" s="4">
        <v>200000</v>
      </c>
      <c r="G6953" s="4">
        <v>20000</v>
      </c>
      <c r="H6953" s="4">
        <v>220000</v>
      </c>
    </row>
    <row r="6954" spans="1:8" ht="15.75">
      <c r="A6954" s="3" t="s">
        <v>2944</v>
      </c>
      <c r="B6954" s="2" t="s">
        <v>1681</v>
      </c>
      <c r="C6954" s="2" t="s">
        <v>1680</v>
      </c>
      <c r="D6954" s="2" t="s">
        <v>1682</v>
      </c>
      <c r="E6954" s="4">
        <v>1</v>
      </c>
      <c r="F6954" s="4">
        <v>25000</v>
      </c>
      <c r="G6954" s="4">
        <v>2500</v>
      </c>
      <c r="H6954" s="4">
        <v>27500</v>
      </c>
    </row>
    <row r="6955" spans="1:8" ht="15.75">
      <c r="A6955" s="3" t="s">
        <v>2944</v>
      </c>
      <c r="B6955" s="2" t="s">
        <v>1684</v>
      </c>
      <c r="C6955" s="2" t="s">
        <v>1683</v>
      </c>
      <c r="D6955" s="2" t="s">
        <v>1685</v>
      </c>
      <c r="E6955" s="4">
        <v>13</v>
      </c>
      <c r="F6955" s="4">
        <v>500500</v>
      </c>
      <c r="G6955" s="4">
        <v>50050</v>
      </c>
      <c r="H6955" s="4">
        <v>550550</v>
      </c>
    </row>
    <row r="6956" spans="1:8" ht="15.75">
      <c r="A6956" s="3" t="s">
        <v>2944</v>
      </c>
      <c r="B6956" s="2" t="s">
        <v>1686</v>
      </c>
      <c r="C6956" s="2" t="s">
        <v>1641</v>
      </c>
      <c r="D6956" s="2" t="s">
        <v>1687</v>
      </c>
      <c r="E6956" s="4">
        <v>9</v>
      </c>
      <c r="F6956" s="4">
        <v>25200</v>
      </c>
      <c r="G6956" s="4">
        <v>2520</v>
      </c>
      <c r="H6956" s="4">
        <v>27720</v>
      </c>
    </row>
    <row r="6957" spans="1:8" ht="15.75">
      <c r="A6957" s="3" t="s">
        <v>2944</v>
      </c>
      <c r="B6957" s="2" t="s">
        <v>1689</v>
      </c>
      <c r="C6957" s="2" t="s">
        <v>1688</v>
      </c>
      <c r="D6957" s="2" t="s">
        <v>1690</v>
      </c>
      <c r="E6957" s="4">
        <v>1</v>
      </c>
      <c r="F6957" s="4">
        <v>180400</v>
      </c>
      <c r="G6957" s="4">
        <v>18040</v>
      </c>
      <c r="H6957" s="4">
        <v>198440</v>
      </c>
    </row>
    <row r="6958" spans="1:8" ht="15.75">
      <c r="A6958" s="3" t="s">
        <v>2944</v>
      </c>
      <c r="B6958" s="2" t="s">
        <v>1691</v>
      </c>
      <c r="C6958" s="2" t="s">
        <v>1628</v>
      </c>
      <c r="D6958" s="2" t="s">
        <v>1692</v>
      </c>
      <c r="E6958" s="4">
        <v>33</v>
      </c>
      <c r="F6958" s="4">
        <v>1089000</v>
      </c>
      <c r="G6958" s="4">
        <v>108900</v>
      </c>
      <c r="H6958" s="4">
        <v>1197900</v>
      </c>
    </row>
    <row r="6959" spans="1:8" ht="15.75">
      <c r="A6959" s="3" t="s">
        <v>2944</v>
      </c>
      <c r="B6959" s="2" t="s">
        <v>1699</v>
      </c>
      <c r="C6959" s="2" t="s">
        <v>1698</v>
      </c>
      <c r="D6959" s="2" t="s">
        <v>1700</v>
      </c>
      <c r="E6959" s="4">
        <v>6</v>
      </c>
      <c r="F6959" s="4">
        <v>519600</v>
      </c>
      <c r="G6959" s="4">
        <v>51960</v>
      </c>
      <c r="H6959" s="4">
        <v>571560</v>
      </c>
    </row>
    <row r="6960" spans="1:8" ht="15.75">
      <c r="A6960" s="3" t="s">
        <v>2944</v>
      </c>
      <c r="B6960" s="2" t="s">
        <v>1703</v>
      </c>
      <c r="C6960" s="2" t="s">
        <v>1702</v>
      </c>
      <c r="D6960" s="2" t="s">
        <v>1704</v>
      </c>
      <c r="E6960" s="4">
        <v>10200</v>
      </c>
      <c r="F6960" s="4">
        <v>3750000</v>
      </c>
      <c r="G6960" s="4">
        <v>375000</v>
      </c>
      <c r="H6960" s="4">
        <v>4125000</v>
      </c>
    </row>
    <row r="6961" spans="1:8" ht="15.75">
      <c r="A6961" s="3" t="s">
        <v>2944</v>
      </c>
      <c r="B6961" s="2" t="s">
        <v>1708</v>
      </c>
      <c r="C6961" s="2" t="s">
        <v>1628</v>
      </c>
      <c r="D6961" s="2" t="s">
        <v>1709</v>
      </c>
      <c r="E6961" s="4">
        <v>1</v>
      </c>
      <c r="F6961" s="4">
        <v>33000</v>
      </c>
      <c r="G6961" s="4">
        <v>3300</v>
      </c>
      <c r="H6961" s="4">
        <v>36300</v>
      </c>
    </row>
    <row r="6962" spans="1:8" ht="15.75">
      <c r="A6962" s="3" t="s">
        <v>2944</v>
      </c>
      <c r="B6962" s="2" t="s">
        <v>1710</v>
      </c>
      <c r="C6962" s="2" t="s">
        <v>1628</v>
      </c>
      <c r="D6962" s="2" t="s">
        <v>1711</v>
      </c>
      <c r="E6962" s="4">
        <v>1</v>
      </c>
      <c r="F6962" s="4">
        <v>33000</v>
      </c>
      <c r="G6962" s="4">
        <v>3300</v>
      </c>
      <c r="H6962" s="4">
        <v>36300</v>
      </c>
    </row>
    <row r="6963" spans="1:8" ht="15.75">
      <c r="A6963" s="3" t="s">
        <v>2944</v>
      </c>
      <c r="B6963" s="2" t="s">
        <v>1712</v>
      </c>
      <c r="C6963" s="2" t="s">
        <v>1628</v>
      </c>
      <c r="D6963" s="2" t="s">
        <v>1713</v>
      </c>
      <c r="E6963" s="4">
        <v>1</v>
      </c>
      <c r="F6963" s="4">
        <v>33000</v>
      </c>
      <c r="G6963" s="4">
        <v>3300</v>
      </c>
      <c r="H6963" s="4">
        <v>36300</v>
      </c>
    </row>
    <row r="6964" spans="1:8" ht="15.75">
      <c r="A6964" s="3" t="s">
        <v>2944</v>
      </c>
      <c r="B6964" s="2" t="s">
        <v>1714</v>
      </c>
      <c r="C6964" s="2" t="s">
        <v>1628</v>
      </c>
      <c r="D6964" s="2" t="s">
        <v>1715</v>
      </c>
      <c r="E6964" s="4">
        <v>1</v>
      </c>
      <c r="F6964" s="4">
        <v>33000</v>
      </c>
      <c r="G6964" s="4">
        <v>3300</v>
      </c>
      <c r="H6964" s="4">
        <v>36300</v>
      </c>
    </row>
    <row r="6965" spans="1:8" ht="15.75">
      <c r="A6965" s="3" t="s">
        <v>2944</v>
      </c>
      <c r="B6965" s="2" t="s">
        <v>1716</v>
      </c>
      <c r="C6965" s="2" t="s">
        <v>1628</v>
      </c>
      <c r="D6965" s="2" t="s">
        <v>1717</v>
      </c>
      <c r="E6965" s="4">
        <v>1</v>
      </c>
      <c r="F6965" s="4">
        <v>33000</v>
      </c>
      <c r="G6965" s="4">
        <v>3300</v>
      </c>
      <c r="H6965" s="4">
        <v>36300</v>
      </c>
    </row>
    <row r="6966" spans="1:8" ht="15.75">
      <c r="A6966" s="3" t="s">
        <v>2944</v>
      </c>
      <c r="B6966" s="2" t="s">
        <v>1718</v>
      </c>
      <c r="C6966" s="2" t="s">
        <v>1628</v>
      </c>
      <c r="D6966" s="2" t="s">
        <v>1719</v>
      </c>
      <c r="E6966" s="4">
        <v>1</v>
      </c>
      <c r="F6966" s="4">
        <v>33000</v>
      </c>
      <c r="G6966" s="4">
        <v>3300</v>
      </c>
      <c r="H6966" s="4">
        <v>36300</v>
      </c>
    </row>
    <row r="6967" spans="1:8" ht="15.75">
      <c r="A6967" s="3" t="s">
        <v>2944</v>
      </c>
      <c r="B6967" s="2" t="s">
        <v>1729</v>
      </c>
      <c r="C6967" s="2" t="s">
        <v>1728</v>
      </c>
      <c r="D6967" s="2" t="s">
        <v>1730</v>
      </c>
      <c r="E6967" s="4">
        <v>159100</v>
      </c>
      <c r="F6967" s="4">
        <v>7141500</v>
      </c>
      <c r="G6967" s="4">
        <v>714150</v>
      </c>
      <c r="H6967" s="4">
        <v>7855650</v>
      </c>
    </row>
    <row r="6968" spans="1:8" ht="15.75">
      <c r="A6968" s="3" t="s">
        <v>2944</v>
      </c>
      <c r="B6968" s="2" t="s">
        <v>1736</v>
      </c>
      <c r="C6968" s="2" t="s">
        <v>1731</v>
      </c>
      <c r="D6968" s="2" t="s">
        <v>1737</v>
      </c>
      <c r="E6968" s="4">
        <v>1500</v>
      </c>
      <c r="F6968" s="4">
        <v>98182</v>
      </c>
      <c r="G6968" s="4">
        <v>9818</v>
      </c>
      <c r="H6968" s="4">
        <v>108000</v>
      </c>
    </row>
    <row r="6969" spans="1:8" ht="15.75">
      <c r="A6969" s="3" t="s">
        <v>2944</v>
      </c>
      <c r="B6969" s="2" t="s">
        <v>1744</v>
      </c>
      <c r="C6969" s="2" t="s">
        <v>1731</v>
      </c>
      <c r="D6969" s="2" t="s">
        <v>1745</v>
      </c>
      <c r="E6969" s="4">
        <v>222300</v>
      </c>
      <c r="F6969" s="4">
        <v>13208000</v>
      </c>
      <c r="G6969" s="4">
        <v>1320800</v>
      </c>
      <c r="H6969" s="4">
        <v>14528800</v>
      </c>
    </row>
    <row r="6970" spans="1:8" ht="15.75">
      <c r="A6970" s="3" t="s">
        <v>2944</v>
      </c>
      <c r="B6970" s="2" t="s">
        <v>1755</v>
      </c>
      <c r="C6970" s="2" t="s">
        <v>1754</v>
      </c>
      <c r="D6970" s="2" t="s">
        <v>1756</v>
      </c>
      <c r="E6970" s="4">
        <v>19</v>
      </c>
      <c r="F6970" s="4">
        <v>225000</v>
      </c>
      <c r="G6970" s="4">
        <v>22500</v>
      </c>
      <c r="H6970" s="4">
        <v>247500</v>
      </c>
    </row>
    <row r="6971" spans="1:8" ht="15.75">
      <c r="A6971" s="3" t="s">
        <v>2944</v>
      </c>
      <c r="B6971" s="2" t="s">
        <v>1802</v>
      </c>
      <c r="C6971" s="2" t="s">
        <v>1801</v>
      </c>
      <c r="D6971" s="2" t="s">
        <v>1803</v>
      </c>
      <c r="E6971" s="4">
        <v>247</v>
      </c>
      <c r="F6971" s="4">
        <v>5395948</v>
      </c>
      <c r="G6971" s="4">
        <v>539594</v>
      </c>
      <c r="H6971" s="4">
        <v>5935542</v>
      </c>
    </row>
    <row r="6972" spans="1:8" ht="15.75">
      <c r="A6972" s="3" t="s">
        <v>2944</v>
      </c>
      <c r="B6972" s="2" t="s">
        <v>1805</v>
      </c>
      <c r="C6972" s="2" t="s">
        <v>1804</v>
      </c>
      <c r="D6972" s="2" t="s">
        <v>1806</v>
      </c>
      <c r="E6972" s="4">
        <v>22</v>
      </c>
      <c r="F6972" s="4">
        <v>2162250</v>
      </c>
      <c r="G6972" s="4">
        <v>216225</v>
      </c>
      <c r="H6972" s="4">
        <v>2378475</v>
      </c>
    </row>
    <row r="6973" spans="1:8" ht="15.75">
      <c r="A6973" s="3" t="s">
        <v>2944</v>
      </c>
      <c r="B6973" s="2" t="s">
        <v>1808</v>
      </c>
      <c r="C6973" s="2" t="s">
        <v>1807</v>
      </c>
      <c r="D6973" s="2" t="s">
        <v>1809</v>
      </c>
      <c r="E6973" s="4">
        <v>4</v>
      </c>
      <c r="F6973" s="4">
        <v>160000</v>
      </c>
      <c r="G6973" s="4">
        <v>16000</v>
      </c>
      <c r="H6973" s="4">
        <v>176000</v>
      </c>
    </row>
    <row r="6974" spans="1:8" ht="15.75">
      <c r="A6974" s="3" t="s">
        <v>2944</v>
      </c>
      <c r="B6974" s="2" t="s">
        <v>1811</v>
      </c>
      <c r="C6974" s="2" t="s">
        <v>1810</v>
      </c>
      <c r="D6974" s="2" t="s">
        <v>1812</v>
      </c>
      <c r="E6974" s="4">
        <v>3</v>
      </c>
      <c r="F6974" s="4">
        <v>158430</v>
      </c>
      <c r="G6974" s="4">
        <v>15843</v>
      </c>
      <c r="H6974" s="4">
        <v>174273</v>
      </c>
    </row>
    <row r="6975" spans="1:8" ht="15.75">
      <c r="A6975" s="3" t="s">
        <v>2944</v>
      </c>
      <c r="B6975" s="2" t="s">
        <v>1817</v>
      </c>
      <c r="C6975" s="2" t="s">
        <v>1816</v>
      </c>
      <c r="D6975" s="2" t="s">
        <v>1818</v>
      </c>
      <c r="E6975" s="4">
        <v>1</v>
      </c>
      <c r="F6975" s="4">
        <v>39400</v>
      </c>
      <c r="G6975" s="4">
        <v>3940</v>
      </c>
      <c r="H6975" s="4">
        <v>43340</v>
      </c>
    </row>
    <row r="6976" spans="1:8" ht="15.75">
      <c r="A6976" s="3" t="s">
        <v>2944</v>
      </c>
      <c r="B6976" s="2" t="s">
        <v>1820</v>
      </c>
      <c r="C6976" s="2" t="s">
        <v>1819</v>
      </c>
      <c r="D6976" s="2" t="s">
        <v>1821</v>
      </c>
      <c r="E6976" s="4">
        <v>1</v>
      </c>
      <c r="F6976" s="4">
        <v>63880</v>
      </c>
      <c r="G6976" s="4">
        <v>6388</v>
      </c>
      <c r="H6976" s="4">
        <v>70268</v>
      </c>
    </row>
    <row r="6977" spans="1:8" ht="15.75">
      <c r="A6977" s="3" t="s">
        <v>2944</v>
      </c>
      <c r="B6977" s="2" t="s">
        <v>1823</v>
      </c>
      <c r="C6977" s="2" t="s">
        <v>1822</v>
      </c>
      <c r="D6977" s="2" t="s">
        <v>1824</v>
      </c>
      <c r="E6977" s="4">
        <v>2</v>
      </c>
      <c r="F6977" s="4">
        <v>129480</v>
      </c>
      <c r="G6977" s="4">
        <v>12948</v>
      </c>
      <c r="H6977" s="4">
        <v>142428</v>
      </c>
    </row>
    <row r="6978" spans="1:8" ht="15.75">
      <c r="A6978" s="3" t="s">
        <v>2944</v>
      </c>
      <c r="B6978" s="2" t="s">
        <v>1826</v>
      </c>
      <c r="C6978" s="2" t="s">
        <v>1825</v>
      </c>
      <c r="D6978" s="2" t="s">
        <v>1827</v>
      </c>
      <c r="E6978" s="4">
        <v>6</v>
      </c>
      <c r="F6978" s="4">
        <v>100160</v>
      </c>
      <c r="G6978" s="4">
        <v>10016</v>
      </c>
      <c r="H6978" s="4">
        <v>110176</v>
      </c>
    </row>
    <row r="6979" spans="1:8" ht="15.75">
      <c r="A6979" s="3" t="s">
        <v>2944</v>
      </c>
      <c r="B6979" s="2" t="s">
        <v>1829</v>
      </c>
      <c r="C6979" s="2" t="s">
        <v>1828</v>
      </c>
      <c r="D6979" s="2" t="s">
        <v>1830</v>
      </c>
      <c r="E6979" s="4">
        <v>19</v>
      </c>
      <c r="F6979" s="4">
        <v>262960</v>
      </c>
      <c r="G6979" s="4">
        <v>26296</v>
      </c>
      <c r="H6979" s="4">
        <v>289256</v>
      </c>
    </row>
    <row r="6980" spans="1:8" ht="15.75">
      <c r="A6980" s="3" t="s">
        <v>2944</v>
      </c>
      <c r="B6980" s="2" t="s">
        <v>1832</v>
      </c>
      <c r="C6980" s="2" t="s">
        <v>1831</v>
      </c>
      <c r="D6980" s="2" t="s">
        <v>1833</v>
      </c>
      <c r="E6980" s="4">
        <v>32</v>
      </c>
      <c r="F6980" s="4">
        <v>616670</v>
      </c>
      <c r="G6980" s="4">
        <v>61667</v>
      </c>
      <c r="H6980" s="4">
        <v>678337</v>
      </c>
    </row>
    <row r="6981" spans="1:8" ht="15.75">
      <c r="A6981" s="3" t="s">
        <v>2944</v>
      </c>
      <c r="B6981" s="2" t="s">
        <v>1835</v>
      </c>
      <c r="C6981" s="2" t="s">
        <v>1834</v>
      </c>
      <c r="D6981" s="2" t="s">
        <v>1836</v>
      </c>
      <c r="E6981" s="4">
        <v>35</v>
      </c>
      <c r="F6981" s="4">
        <v>1559760</v>
      </c>
      <c r="G6981" s="4">
        <v>155976</v>
      </c>
      <c r="H6981" s="4">
        <v>1715736</v>
      </c>
    </row>
    <row r="6982" spans="1:8" ht="15.75">
      <c r="A6982" s="3" t="s">
        <v>2944</v>
      </c>
      <c r="B6982" s="2" t="s">
        <v>1841</v>
      </c>
      <c r="C6982" s="2" t="s">
        <v>1840</v>
      </c>
      <c r="D6982" s="2" t="s">
        <v>1842</v>
      </c>
      <c r="E6982" s="4">
        <v>7</v>
      </c>
      <c r="F6982" s="4">
        <v>517180</v>
      </c>
      <c r="G6982" s="4">
        <v>51718</v>
      </c>
      <c r="H6982" s="4">
        <v>568898</v>
      </c>
    </row>
    <row r="6983" spans="1:8" ht="15.75">
      <c r="A6983" s="3" t="s">
        <v>2944</v>
      </c>
      <c r="B6983" s="2" t="s">
        <v>1844</v>
      </c>
      <c r="C6983" s="2" t="s">
        <v>1843</v>
      </c>
      <c r="D6983" s="2" t="s">
        <v>1845</v>
      </c>
      <c r="E6983" s="4">
        <v>12</v>
      </c>
      <c r="F6983" s="4">
        <v>206560</v>
      </c>
      <c r="G6983" s="4">
        <v>20656</v>
      </c>
      <c r="H6983" s="4">
        <v>227216</v>
      </c>
    </row>
    <row r="6984" spans="1:8" ht="15.75">
      <c r="A6984" s="3" t="s">
        <v>2944</v>
      </c>
      <c r="B6984" s="2" t="s">
        <v>1847</v>
      </c>
      <c r="C6984" s="2" t="s">
        <v>1846</v>
      </c>
      <c r="D6984" s="2" t="s">
        <v>1848</v>
      </c>
      <c r="E6984" s="4">
        <v>22</v>
      </c>
      <c r="F6984" s="4">
        <v>1727340</v>
      </c>
      <c r="G6984" s="4">
        <v>172734</v>
      </c>
      <c r="H6984" s="4">
        <v>1900074</v>
      </c>
    </row>
    <row r="6985" spans="1:8" ht="15.75">
      <c r="A6985" s="3" t="s">
        <v>2944</v>
      </c>
      <c r="B6985" s="2" t="s">
        <v>1850</v>
      </c>
      <c r="C6985" s="2" t="s">
        <v>1849</v>
      </c>
      <c r="D6985" s="2" t="s">
        <v>1851</v>
      </c>
      <c r="E6985" s="4">
        <v>2</v>
      </c>
      <c r="F6985" s="4">
        <v>351360</v>
      </c>
      <c r="G6985" s="4">
        <v>35136</v>
      </c>
      <c r="H6985" s="4">
        <v>386496</v>
      </c>
    </row>
    <row r="6986" spans="1:8" ht="15.75">
      <c r="A6986" s="3" t="s">
        <v>2944</v>
      </c>
      <c r="B6986" s="2" t="s">
        <v>1853</v>
      </c>
      <c r="C6986" s="2" t="s">
        <v>1852</v>
      </c>
      <c r="D6986" s="2" t="s">
        <v>1854</v>
      </c>
      <c r="E6986" s="4">
        <v>4</v>
      </c>
      <c r="F6986" s="4">
        <v>268420</v>
      </c>
      <c r="G6986" s="4">
        <v>26842</v>
      </c>
      <c r="H6986" s="4">
        <v>295262</v>
      </c>
    </row>
    <row r="6987" spans="1:8" ht="15.75">
      <c r="A6987" s="3" t="s">
        <v>2944</v>
      </c>
      <c r="B6987" s="2" t="s">
        <v>1859</v>
      </c>
      <c r="C6987" s="2" t="s">
        <v>1858</v>
      </c>
      <c r="D6987" s="2" t="s">
        <v>1860</v>
      </c>
      <c r="E6987" s="4">
        <v>20</v>
      </c>
      <c r="F6987" s="4">
        <v>777200</v>
      </c>
      <c r="G6987" s="4">
        <v>77720</v>
      </c>
      <c r="H6987" s="4">
        <v>854920</v>
      </c>
    </row>
    <row r="6988" spans="1:8" ht="15.75">
      <c r="A6988" s="3" t="s">
        <v>2944</v>
      </c>
      <c r="B6988" s="2" t="s">
        <v>1865</v>
      </c>
      <c r="C6988" s="2" t="s">
        <v>1864</v>
      </c>
      <c r="D6988" s="2" t="s">
        <v>1866</v>
      </c>
      <c r="E6988" s="4">
        <v>17</v>
      </c>
      <c r="F6988" s="4">
        <v>217260</v>
      </c>
      <c r="G6988" s="4">
        <v>21726</v>
      </c>
      <c r="H6988" s="4">
        <v>238986</v>
      </c>
    </row>
    <row r="6989" spans="1:8" ht="15.75">
      <c r="A6989" s="3" t="s">
        <v>2944</v>
      </c>
      <c r="B6989" s="2" t="s">
        <v>1868</v>
      </c>
      <c r="C6989" s="2" t="s">
        <v>1867</v>
      </c>
      <c r="D6989" s="2" t="s">
        <v>1869</v>
      </c>
      <c r="E6989" s="4">
        <v>2</v>
      </c>
      <c r="F6989" s="4">
        <v>17040</v>
      </c>
      <c r="G6989" s="4">
        <v>1704</v>
      </c>
      <c r="H6989" s="4">
        <v>18744</v>
      </c>
    </row>
    <row r="6990" spans="1:8" ht="15.75">
      <c r="A6990" s="3" t="s">
        <v>2944</v>
      </c>
      <c r="B6990" s="2" t="s">
        <v>1880</v>
      </c>
      <c r="C6990" s="2" t="s">
        <v>1879</v>
      </c>
      <c r="D6990" s="2" t="s">
        <v>1881</v>
      </c>
      <c r="E6990" s="4">
        <v>1</v>
      </c>
      <c r="F6990" s="4">
        <v>44720</v>
      </c>
      <c r="G6990" s="4">
        <v>4472</v>
      </c>
      <c r="H6990" s="4">
        <v>49192</v>
      </c>
    </row>
    <row r="6991" spans="1:8" ht="15.75">
      <c r="A6991" s="3" t="s">
        <v>2944</v>
      </c>
      <c r="B6991" s="2" t="s">
        <v>1889</v>
      </c>
      <c r="C6991" s="2" t="s">
        <v>1888</v>
      </c>
      <c r="D6991" s="2" t="s">
        <v>1890</v>
      </c>
      <c r="E6991" s="4">
        <v>1</v>
      </c>
      <c r="F6991" s="4">
        <v>52170</v>
      </c>
      <c r="G6991" s="4">
        <v>5217</v>
      </c>
      <c r="H6991" s="4">
        <v>57387</v>
      </c>
    </row>
    <row r="6992" spans="1:8" ht="15.75">
      <c r="A6992" s="3" t="s">
        <v>2944</v>
      </c>
      <c r="B6992" s="2" t="s">
        <v>1892</v>
      </c>
      <c r="C6992" s="2" t="s">
        <v>1891</v>
      </c>
      <c r="D6992" s="2" t="s">
        <v>1893</v>
      </c>
      <c r="E6992" s="4">
        <v>1</v>
      </c>
      <c r="F6992" s="4">
        <v>23420</v>
      </c>
      <c r="G6992" s="4">
        <v>2342</v>
      </c>
      <c r="H6992" s="4">
        <v>25762</v>
      </c>
    </row>
    <row r="6993" spans="1:8" ht="15.75">
      <c r="A6993" s="3" t="s">
        <v>2944</v>
      </c>
      <c r="B6993" s="2" t="s">
        <v>1901</v>
      </c>
      <c r="C6993" s="2" t="s">
        <v>1900</v>
      </c>
      <c r="D6993" s="2" t="s">
        <v>1902</v>
      </c>
      <c r="E6993" s="4">
        <v>22</v>
      </c>
      <c r="F6993" s="4">
        <v>409470</v>
      </c>
      <c r="G6993" s="4">
        <v>40947</v>
      </c>
      <c r="H6993" s="4">
        <v>450417</v>
      </c>
    </row>
    <row r="6994" spans="1:8" ht="15.75">
      <c r="A6994" s="3" t="s">
        <v>2944</v>
      </c>
      <c r="B6994" s="2" t="s">
        <v>3629</v>
      </c>
      <c r="C6994" s="2" t="s">
        <v>3628</v>
      </c>
      <c r="D6994" s="2" t="s">
        <v>3630</v>
      </c>
      <c r="E6994" s="4">
        <v>1</v>
      </c>
      <c r="F6994" s="4">
        <v>800000</v>
      </c>
      <c r="G6994" s="4">
        <v>80000</v>
      </c>
      <c r="H6994" s="4">
        <v>880000</v>
      </c>
    </row>
    <row r="6995" spans="1:8" ht="15.75">
      <c r="A6995" s="3" t="s">
        <v>2944</v>
      </c>
      <c r="B6995" s="2" t="s">
        <v>1944</v>
      </c>
      <c r="C6995" s="2" t="s">
        <v>1943</v>
      </c>
      <c r="D6995" s="2"/>
      <c r="E6995" s="4">
        <v>60</v>
      </c>
      <c r="F6995" s="4">
        <v>199398</v>
      </c>
      <c r="G6995" s="4">
        <v>19932</v>
      </c>
      <c r="H6995" s="4">
        <v>219330</v>
      </c>
    </row>
    <row r="6996" spans="1:8" ht="15.75">
      <c r="A6996" s="3" t="s">
        <v>2944</v>
      </c>
      <c r="B6996" s="2" t="s">
        <v>1946</v>
      </c>
      <c r="C6996" s="2" t="s">
        <v>1945</v>
      </c>
      <c r="D6996" s="2"/>
      <c r="E6996" s="4">
        <v>1</v>
      </c>
      <c r="F6996" s="4">
        <v>15000</v>
      </c>
      <c r="G6996" s="4">
        <v>1500</v>
      </c>
      <c r="H6996" s="4">
        <v>16500</v>
      </c>
    </row>
    <row r="6997" spans="1:8" ht="15.75">
      <c r="A6997" s="3" t="s">
        <v>2944</v>
      </c>
      <c r="B6997" s="2" t="s">
        <v>1964</v>
      </c>
      <c r="C6997" s="2" t="s">
        <v>3633</v>
      </c>
      <c r="D6997" s="2"/>
      <c r="E6997" s="4">
        <v>9</v>
      </c>
      <c r="F6997" s="4">
        <v>2755000</v>
      </c>
      <c r="G6997" s="4">
        <v>275500</v>
      </c>
      <c r="H6997" s="4">
        <v>3030500</v>
      </c>
    </row>
    <row r="6998" spans="1:8" ht="15.75">
      <c r="A6998" s="3" t="s">
        <v>2944</v>
      </c>
      <c r="B6998" s="2" t="s">
        <v>1986</v>
      </c>
      <c r="C6998" s="2" t="s">
        <v>1985</v>
      </c>
      <c r="D6998" s="2"/>
      <c r="E6998" s="4">
        <v>1</v>
      </c>
      <c r="F6998" s="4">
        <v>1000000</v>
      </c>
      <c r="G6998" s="4">
        <v>100000</v>
      </c>
      <c r="H6998" s="4">
        <v>1100000</v>
      </c>
    </row>
    <row r="6999" spans="1:8" ht="15.75">
      <c r="A6999" s="3" t="s">
        <v>2944</v>
      </c>
      <c r="B6999" s="2" t="s">
        <v>3637</v>
      </c>
      <c r="C6999" s="2" t="s">
        <v>3636</v>
      </c>
      <c r="D6999" s="2" t="s">
        <v>3638</v>
      </c>
      <c r="E6999" s="4">
        <v>30</v>
      </c>
      <c r="F6999" s="4"/>
      <c r="G6999" s="4"/>
      <c r="H6999" s="4"/>
    </row>
    <row r="7000" spans="1:8" ht="15.75">
      <c r="A7000" s="3" t="s">
        <v>2944</v>
      </c>
      <c r="B7000" s="2" t="s">
        <v>3640</v>
      </c>
      <c r="C7000" s="2" t="s">
        <v>3639</v>
      </c>
      <c r="D7000" s="2" t="s">
        <v>3641</v>
      </c>
      <c r="E7000" s="4">
        <v>100</v>
      </c>
      <c r="F7000" s="4">
        <v>50000</v>
      </c>
      <c r="G7000" s="4">
        <v>5000</v>
      </c>
      <c r="H7000" s="4">
        <v>55000</v>
      </c>
    </row>
    <row r="7001" spans="1:8" ht="15.75">
      <c r="A7001" s="3" t="s">
        <v>2944</v>
      </c>
      <c r="B7001" s="2" t="s">
        <v>2006</v>
      </c>
      <c r="C7001" s="2" t="s">
        <v>2005</v>
      </c>
      <c r="D7001" s="2" t="s">
        <v>2007</v>
      </c>
      <c r="E7001" s="4">
        <v>10</v>
      </c>
      <c r="F7001" s="4">
        <v>126000</v>
      </c>
      <c r="G7001" s="4">
        <v>12600</v>
      </c>
      <c r="H7001" s="4">
        <v>138600</v>
      </c>
    </row>
    <row r="7002" spans="1:8" ht="15.75">
      <c r="A7002" s="3" t="s">
        <v>2944</v>
      </c>
      <c r="B7002" s="2" t="s">
        <v>2012</v>
      </c>
      <c r="C7002" s="2" t="s">
        <v>2011</v>
      </c>
      <c r="D7002" s="2" t="s">
        <v>2013</v>
      </c>
      <c r="E7002" s="4">
        <v>20</v>
      </c>
      <c r="F7002" s="4">
        <v>740000</v>
      </c>
      <c r="G7002" s="4">
        <v>74000</v>
      </c>
      <c r="H7002" s="4">
        <v>814000</v>
      </c>
    </row>
    <row r="7003" spans="1:8" ht="15.75">
      <c r="A7003" s="3" t="s">
        <v>2944</v>
      </c>
      <c r="B7003" s="2" t="s">
        <v>2015</v>
      </c>
      <c r="C7003" s="2" t="s">
        <v>2014</v>
      </c>
      <c r="D7003" s="2" t="s">
        <v>2016</v>
      </c>
      <c r="E7003" s="4">
        <v>13</v>
      </c>
      <c r="F7003" s="4">
        <v>396500</v>
      </c>
      <c r="G7003" s="4">
        <v>39650</v>
      </c>
      <c r="H7003" s="4">
        <v>436150</v>
      </c>
    </row>
    <row r="7004" spans="1:8" ht="15.75">
      <c r="A7004" s="3" t="s">
        <v>2944</v>
      </c>
      <c r="B7004" s="2" t="s">
        <v>2021</v>
      </c>
      <c r="C7004" s="2" t="s">
        <v>2020</v>
      </c>
      <c r="D7004" s="2" t="s">
        <v>2022</v>
      </c>
      <c r="E7004" s="4">
        <v>14</v>
      </c>
      <c r="F7004" s="4">
        <v>792000</v>
      </c>
      <c r="G7004" s="4">
        <v>79200</v>
      </c>
      <c r="H7004" s="4">
        <v>871200</v>
      </c>
    </row>
    <row r="7005" spans="1:8" ht="15.75">
      <c r="A7005" s="3" t="s">
        <v>2944</v>
      </c>
      <c r="B7005" s="2" t="s">
        <v>2030</v>
      </c>
      <c r="C7005" s="2" t="s">
        <v>2029</v>
      </c>
      <c r="D7005" s="2" t="s">
        <v>2031</v>
      </c>
      <c r="E7005" s="4">
        <v>31</v>
      </c>
      <c r="F7005" s="4">
        <v>2284080</v>
      </c>
      <c r="G7005" s="4">
        <v>228408</v>
      </c>
      <c r="H7005" s="4">
        <v>2512488</v>
      </c>
    </row>
    <row r="7006" spans="1:8" ht="15.75">
      <c r="A7006" s="3" t="s">
        <v>2944</v>
      </c>
      <c r="B7006" s="2" t="s">
        <v>2052</v>
      </c>
      <c r="C7006" s="2" t="s">
        <v>2051</v>
      </c>
      <c r="D7006" s="2" t="s">
        <v>2054</v>
      </c>
      <c r="E7006" s="4">
        <v>36</v>
      </c>
      <c r="F7006" s="4">
        <v>1032840</v>
      </c>
      <c r="G7006" s="4">
        <v>103284</v>
      </c>
      <c r="H7006" s="4">
        <v>1136124</v>
      </c>
    </row>
    <row r="7007" spans="1:8" ht="15.75">
      <c r="A7007" s="3" t="s">
        <v>2944</v>
      </c>
      <c r="B7007" s="2" t="s">
        <v>2062</v>
      </c>
      <c r="C7007" s="2" t="s">
        <v>2059</v>
      </c>
      <c r="D7007" s="2" t="s">
        <v>2064</v>
      </c>
      <c r="E7007" s="4">
        <v>12</v>
      </c>
      <c r="F7007" s="4">
        <v>364320</v>
      </c>
      <c r="G7007" s="4">
        <v>36432</v>
      </c>
      <c r="H7007" s="4">
        <v>400752</v>
      </c>
    </row>
    <row r="7008" spans="1:8" ht="15.75">
      <c r="A7008" s="3" t="s">
        <v>2944</v>
      </c>
      <c r="B7008" s="2" t="s">
        <v>2070</v>
      </c>
      <c r="C7008" s="2" t="s">
        <v>2069</v>
      </c>
      <c r="D7008" s="2" t="s">
        <v>2072</v>
      </c>
      <c r="E7008" s="4">
        <v>11</v>
      </c>
      <c r="F7008" s="4">
        <v>365860</v>
      </c>
      <c r="G7008" s="4">
        <v>36586</v>
      </c>
      <c r="H7008" s="4">
        <v>402446</v>
      </c>
    </row>
    <row r="7009" spans="1:8" ht="15.75">
      <c r="A7009" s="3" t="s">
        <v>2944</v>
      </c>
      <c r="B7009" s="2" t="s">
        <v>2083</v>
      </c>
      <c r="C7009" s="2" t="s">
        <v>2082</v>
      </c>
      <c r="D7009" s="2" t="s">
        <v>2085</v>
      </c>
      <c r="E7009" s="4">
        <v>30</v>
      </c>
      <c r="F7009" s="4">
        <v>1099200</v>
      </c>
      <c r="G7009" s="4">
        <v>109920</v>
      </c>
      <c r="H7009" s="4">
        <v>1209120</v>
      </c>
    </row>
    <row r="7010" spans="1:8" ht="15.75">
      <c r="A7010" s="3" t="s">
        <v>2944</v>
      </c>
      <c r="B7010" s="2" t="s">
        <v>2090</v>
      </c>
      <c r="C7010" s="2" t="s">
        <v>2089</v>
      </c>
      <c r="D7010" s="2" t="s">
        <v>2091</v>
      </c>
      <c r="E7010" s="4">
        <v>15</v>
      </c>
      <c r="F7010" s="4">
        <v>375000</v>
      </c>
      <c r="G7010" s="4">
        <v>37500</v>
      </c>
      <c r="H7010" s="4">
        <v>412500</v>
      </c>
    </row>
    <row r="7011" spans="1:8" ht="15.75">
      <c r="A7011" s="3" t="s">
        <v>2944</v>
      </c>
      <c r="B7011" s="2" t="s">
        <v>2092</v>
      </c>
      <c r="C7011" s="2" t="s">
        <v>2051</v>
      </c>
      <c r="D7011" s="2" t="s">
        <v>2091</v>
      </c>
      <c r="E7011" s="4">
        <v>21</v>
      </c>
      <c r="F7011" s="4">
        <v>569200</v>
      </c>
      <c r="G7011" s="4">
        <v>56920</v>
      </c>
      <c r="H7011" s="4">
        <v>626120</v>
      </c>
    </row>
    <row r="7012" spans="1:8" ht="15.75">
      <c r="A7012" s="3" t="s">
        <v>2944</v>
      </c>
      <c r="B7012" s="2" t="s">
        <v>2093</v>
      </c>
      <c r="C7012" s="2" t="s">
        <v>2059</v>
      </c>
      <c r="D7012" s="2" t="s">
        <v>2091</v>
      </c>
      <c r="E7012" s="4">
        <v>48</v>
      </c>
      <c r="F7012" s="4">
        <v>1248000</v>
      </c>
      <c r="G7012" s="4">
        <v>124800</v>
      </c>
      <c r="H7012" s="4">
        <v>1372800</v>
      </c>
    </row>
    <row r="7013" spans="1:8" ht="15.75">
      <c r="A7013" s="3" t="s">
        <v>2944</v>
      </c>
      <c r="B7013" s="2" t="s">
        <v>2095</v>
      </c>
      <c r="C7013" s="2" t="s">
        <v>2077</v>
      </c>
      <c r="D7013" s="2" t="s">
        <v>2091</v>
      </c>
      <c r="E7013" s="4">
        <v>4</v>
      </c>
      <c r="F7013" s="4">
        <v>108000</v>
      </c>
      <c r="G7013" s="4">
        <v>10800</v>
      </c>
      <c r="H7013" s="4">
        <v>118800</v>
      </c>
    </row>
    <row r="7014" spans="1:8" ht="15.75">
      <c r="A7014" s="3" t="s">
        <v>2944</v>
      </c>
      <c r="B7014" s="2" t="s">
        <v>2097</v>
      </c>
      <c r="C7014" s="2" t="s">
        <v>2096</v>
      </c>
      <c r="D7014" s="2" t="s">
        <v>2099</v>
      </c>
      <c r="E7014" s="4">
        <v>3</v>
      </c>
      <c r="F7014" s="4">
        <v>161970</v>
      </c>
      <c r="G7014" s="4">
        <v>16197</v>
      </c>
      <c r="H7014" s="4">
        <v>178167</v>
      </c>
    </row>
    <row r="7015" spans="1:8" ht="15.75">
      <c r="A7015" s="3" t="s">
        <v>2944</v>
      </c>
      <c r="B7015" s="2" t="s">
        <v>2114</v>
      </c>
      <c r="C7015" s="2" t="s">
        <v>2113</v>
      </c>
      <c r="D7015" s="2" t="s">
        <v>2115</v>
      </c>
      <c r="E7015" s="4">
        <v>5</v>
      </c>
      <c r="F7015" s="4">
        <v>308000</v>
      </c>
      <c r="G7015" s="4">
        <v>30800</v>
      </c>
      <c r="H7015" s="4">
        <v>338800</v>
      </c>
    </row>
    <row r="7016" spans="1:8" ht="15.75">
      <c r="A7016" s="3" t="s">
        <v>2944</v>
      </c>
      <c r="B7016" s="2" t="s">
        <v>2116</v>
      </c>
      <c r="C7016" s="2" t="s">
        <v>2113</v>
      </c>
      <c r="D7016" s="2" t="s">
        <v>2117</v>
      </c>
      <c r="E7016" s="4">
        <v>10</v>
      </c>
      <c r="F7016" s="4">
        <v>627200</v>
      </c>
      <c r="G7016" s="4">
        <v>62720</v>
      </c>
      <c r="H7016" s="4">
        <v>689920</v>
      </c>
    </row>
    <row r="7017" spans="1:8" ht="15.75">
      <c r="A7017" s="3" t="s">
        <v>2944</v>
      </c>
      <c r="B7017" s="2" t="s">
        <v>2118</v>
      </c>
      <c r="C7017" s="2" t="s">
        <v>2113</v>
      </c>
      <c r="D7017" s="2" t="s">
        <v>2119</v>
      </c>
      <c r="E7017" s="4">
        <v>5</v>
      </c>
      <c r="F7017" s="4">
        <v>313600</v>
      </c>
      <c r="G7017" s="4">
        <v>31360</v>
      </c>
      <c r="H7017" s="4">
        <v>344960</v>
      </c>
    </row>
    <row r="7018" spans="1:8" ht="15.75">
      <c r="A7018" s="3" t="s">
        <v>2944</v>
      </c>
      <c r="B7018" s="2" t="s">
        <v>2124</v>
      </c>
      <c r="C7018" s="2" t="s">
        <v>2113</v>
      </c>
      <c r="D7018" s="2" t="s">
        <v>2125</v>
      </c>
      <c r="E7018" s="4">
        <v>70</v>
      </c>
      <c r="F7018" s="4">
        <v>3710000</v>
      </c>
      <c r="G7018" s="4">
        <v>371000</v>
      </c>
      <c r="H7018" s="4">
        <v>4081000</v>
      </c>
    </row>
    <row r="7019" spans="1:8" ht="15.75">
      <c r="A7019" s="3" t="s">
        <v>2944</v>
      </c>
      <c r="B7019" s="2" t="s">
        <v>2129</v>
      </c>
      <c r="C7019" s="2" t="s">
        <v>2126</v>
      </c>
      <c r="D7019" s="2" t="s">
        <v>2130</v>
      </c>
      <c r="E7019" s="4">
        <v>8</v>
      </c>
      <c r="F7019" s="4">
        <v>301920</v>
      </c>
      <c r="G7019" s="4">
        <v>30192</v>
      </c>
      <c r="H7019" s="4">
        <v>332112</v>
      </c>
    </row>
    <row r="7020" spans="1:8" ht="15.75">
      <c r="A7020" s="3" t="s">
        <v>2944</v>
      </c>
      <c r="B7020" s="2" t="s">
        <v>2133</v>
      </c>
      <c r="C7020" s="2" t="s">
        <v>2126</v>
      </c>
      <c r="D7020" s="2" t="s">
        <v>2134</v>
      </c>
      <c r="E7020" s="4">
        <v>4</v>
      </c>
      <c r="F7020" s="4">
        <v>156360</v>
      </c>
      <c r="G7020" s="4">
        <v>15636</v>
      </c>
      <c r="H7020" s="4">
        <v>171996</v>
      </c>
    </row>
    <row r="7021" spans="1:8" ht="15.75">
      <c r="A7021" s="3" t="s">
        <v>2944</v>
      </c>
      <c r="B7021" s="2" t="s">
        <v>2135</v>
      </c>
      <c r="C7021" s="2" t="s">
        <v>2126</v>
      </c>
      <c r="D7021" s="2" t="s">
        <v>2137</v>
      </c>
      <c r="E7021" s="4">
        <v>19</v>
      </c>
      <c r="F7021" s="4">
        <v>798000</v>
      </c>
      <c r="G7021" s="4">
        <v>79800</v>
      </c>
      <c r="H7021" s="4">
        <v>877800</v>
      </c>
    </row>
    <row r="7022" spans="1:8" ht="15.75">
      <c r="A7022" s="3" t="s">
        <v>2944</v>
      </c>
      <c r="B7022" s="2" t="s">
        <v>2138</v>
      </c>
      <c r="C7022" s="2" t="s">
        <v>2126</v>
      </c>
      <c r="D7022" s="2" t="s">
        <v>2139</v>
      </c>
      <c r="E7022" s="4">
        <v>11</v>
      </c>
      <c r="F7022" s="4">
        <v>462000</v>
      </c>
      <c r="G7022" s="4">
        <v>46200</v>
      </c>
      <c r="H7022" s="4">
        <v>508200</v>
      </c>
    </row>
    <row r="7023" spans="1:8" ht="15.75">
      <c r="A7023" s="3" t="s">
        <v>2944</v>
      </c>
      <c r="B7023" s="2" t="s">
        <v>2140</v>
      </c>
      <c r="C7023" s="2" t="s">
        <v>2126</v>
      </c>
      <c r="D7023" s="2" t="s">
        <v>2110</v>
      </c>
      <c r="E7023" s="4">
        <v>1</v>
      </c>
      <c r="F7023" s="4">
        <v>44000</v>
      </c>
      <c r="G7023" s="4">
        <v>4400</v>
      </c>
      <c r="H7023" s="4">
        <v>48400</v>
      </c>
    </row>
    <row r="7024" spans="1:8" ht="15.75">
      <c r="A7024" s="3" t="s">
        <v>2944</v>
      </c>
      <c r="B7024" s="2" t="s">
        <v>2141</v>
      </c>
      <c r="C7024" s="2" t="s">
        <v>2126</v>
      </c>
      <c r="D7024" s="2" t="s">
        <v>2112</v>
      </c>
      <c r="E7024" s="4">
        <v>1</v>
      </c>
      <c r="F7024" s="4">
        <v>44000</v>
      </c>
      <c r="G7024" s="4">
        <v>4400</v>
      </c>
      <c r="H7024" s="4">
        <v>48400</v>
      </c>
    </row>
    <row r="7025" spans="1:8" ht="15.75">
      <c r="A7025" s="3" t="s">
        <v>2944</v>
      </c>
      <c r="B7025" s="2" t="s">
        <v>2144</v>
      </c>
      <c r="C7025" s="2" t="s">
        <v>2126</v>
      </c>
      <c r="D7025" s="2" t="s">
        <v>2145</v>
      </c>
      <c r="E7025" s="4">
        <v>1</v>
      </c>
      <c r="F7025" s="4">
        <v>45000</v>
      </c>
      <c r="G7025" s="4">
        <v>4500</v>
      </c>
      <c r="H7025" s="4">
        <v>49500</v>
      </c>
    </row>
    <row r="7026" spans="1:8" ht="15.75">
      <c r="A7026" s="3" t="s">
        <v>2944</v>
      </c>
      <c r="B7026" s="2" t="s">
        <v>2168</v>
      </c>
      <c r="C7026" s="2" t="s">
        <v>2167</v>
      </c>
      <c r="D7026" s="2" t="s">
        <v>2169</v>
      </c>
      <c r="E7026" s="4">
        <v>5</v>
      </c>
      <c r="F7026" s="4">
        <v>200000</v>
      </c>
      <c r="G7026" s="4">
        <v>20000</v>
      </c>
      <c r="H7026" s="4">
        <v>220000</v>
      </c>
    </row>
    <row r="7027" spans="1:8" ht="15.75">
      <c r="A7027" s="3" t="s">
        <v>2944</v>
      </c>
      <c r="B7027" s="2" t="s">
        <v>2171</v>
      </c>
      <c r="C7027" s="2" t="s">
        <v>2170</v>
      </c>
      <c r="D7027" s="2" t="s">
        <v>2172</v>
      </c>
      <c r="E7027" s="4">
        <v>91</v>
      </c>
      <c r="F7027" s="4">
        <v>3640000</v>
      </c>
      <c r="G7027" s="4">
        <v>364000</v>
      </c>
      <c r="H7027" s="4">
        <v>4004000</v>
      </c>
    </row>
    <row r="7028" spans="1:8" ht="15.75">
      <c r="A7028" s="3" t="s">
        <v>2944</v>
      </c>
      <c r="B7028" s="2" t="s">
        <v>2177</v>
      </c>
      <c r="C7028" s="2" t="s">
        <v>2176</v>
      </c>
      <c r="D7028" s="2" t="s">
        <v>2178</v>
      </c>
      <c r="E7028" s="4">
        <v>446</v>
      </c>
      <c r="F7028" s="4">
        <v>10754400</v>
      </c>
      <c r="G7028" s="4">
        <v>1075440</v>
      </c>
      <c r="H7028" s="4">
        <v>11829840</v>
      </c>
    </row>
    <row r="7029" spans="1:8" ht="15.75">
      <c r="A7029" s="3" t="s">
        <v>2944</v>
      </c>
      <c r="B7029" s="2" t="s">
        <v>2180</v>
      </c>
      <c r="C7029" s="2" t="s">
        <v>2179</v>
      </c>
      <c r="D7029" s="2" t="s">
        <v>2181</v>
      </c>
      <c r="E7029" s="4">
        <v>626</v>
      </c>
      <c r="F7029" s="4">
        <v>12816600</v>
      </c>
      <c r="G7029" s="4">
        <v>1281660</v>
      </c>
      <c r="H7029" s="4">
        <v>14098260</v>
      </c>
    </row>
    <row r="7030" spans="1:8" ht="15.75">
      <c r="A7030" s="3" t="s">
        <v>2944</v>
      </c>
      <c r="B7030" s="2" t="s">
        <v>2183</v>
      </c>
      <c r="C7030" s="2" t="s">
        <v>2182</v>
      </c>
      <c r="D7030" s="2" t="s">
        <v>2185</v>
      </c>
      <c r="E7030" s="4">
        <v>5</v>
      </c>
      <c r="F7030" s="4">
        <v>130000</v>
      </c>
      <c r="G7030" s="4">
        <v>13000</v>
      </c>
      <c r="H7030" s="4">
        <v>143000</v>
      </c>
    </row>
    <row r="7031" spans="1:8" ht="15.75">
      <c r="A7031" s="3" t="s">
        <v>2944</v>
      </c>
      <c r="B7031" s="2" t="s">
        <v>2201</v>
      </c>
      <c r="C7031" s="2" t="s">
        <v>2186</v>
      </c>
      <c r="D7031" s="2" t="s">
        <v>2202</v>
      </c>
      <c r="E7031" s="4">
        <v>100</v>
      </c>
      <c r="F7031" s="4">
        <v>2945000</v>
      </c>
      <c r="G7031" s="4">
        <v>294500</v>
      </c>
      <c r="H7031" s="4">
        <v>3239500</v>
      </c>
    </row>
    <row r="7032" spans="1:8" ht="15.75">
      <c r="A7032" s="3" t="s">
        <v>2944</v>
      </c>
      <c r="B7032" s="2" t="s">
        <v>2222</v>
      </c>
      <c r="C7032" s="2" t="s">
        <v>2221</v>
      </c>
      <c r="D7032" s="2" t="s">
        <v>2223</v>
      </c>
      <c r="E7032" s="4">
        <v>20</v>
      </c>
      <c r="F7032" s="4">
        <v>560000</v>
      </c>
      <c r="G7032" s="4">
        <v>56000</v>
      </c>
      <c r="H7032" s="4">
        <v>616000</v>
      </c>
    </row>
    <row r="7033" spans="1:8" ht="15.75">
      <c r="A7033" s="3" t="s">
        <v>2944</v>
      </c>
      <c r="B7033" s="2" t="s">
        <v>2233</v>
      </c>
      <c r="C7033" s="2" t="s">
        <v>2232</v>
      </c>
      <c r="D7033" s="2" t="s">
        <v>2234</v>
      </c>
      <c r="E7033" s="4">
        <v>3</v>
      </c>
      <c r="F7033" s="4">
        <v>98400</v>
      </c>
      <c r="G7033" s="4">
        <v>9840</v>
      </c>
      <c r="H7033" s="4">
        <v>108240</v>
      </c>
    </row>
    <row r="7034" spans="1:8" ht="15.75">
      <c r="A7034" s="3" t="s">
        <v>2944</v>
      </c>
      <c r="B7034" s="2" t="s">
        <v>2250</v>
      </c>
      <c r="C7034" s="2" t="s">
        <v>2249</v>
      </c>
      <c r="D7034" s="2"/>
      <c r="E7034" s="4">
        <v>1</v>
      </c>
      <c r="F7034" s="4">
        <v>42200</v>
      </c>
      <c r="G7034" s="4">
        <v>4220</v>
      </c>
      <c r="H7034" s="4">
        <v>46420</v>
      </c>
    </row>
    <row r="7035" spans="1:8" ht="15.75">
      <c r="A7035" s="3" t="s">
        <v>2944</v>
      </c>
      <c r="B7035" s="2" t="s">
        <v>3748</v>
      </c>
      <c r="C7035" s="2" t="s">
        <v>2238</v>
      </c>
      <c r="D7035" s="2" t="s">
        <v>1477</v>
      </c>
      <c r="E7035" s="4">
        <v>10</v>
      </c>
      <c r="F7035" s="4">
        <v>300000</v>
      </c>
      <c r="G7035" s="4">
        <v>30000</v>
      </c>
      <c r="H7035" s="4">
        <v>330000</v>
      </c>
    </row>
    <row r="7036" spans="1:8" ht="15.75">
      <c r="A7036" s="3" t="s">
        <v>2944</v>
      </c>
      <c r="B7036" s="2" t="s">
        <v>3749</v>
      </c>
      <c r="C7036" s="2" t="s">
        <v>2232</v>
      </c>
      <c r="D7036" s="2" t="s">
        <v>1477</v>
      </c>
      <c r="E7036" s="4">
        <v>5</v>
      </c>
      <c r="F7036" s="4">
        <v>140000</v>
      </c>
      <c r="G7036" s="4">
        <v>14000</v>
      </c>
      <c r="H7036" s="4">
        <v>154000</v>
      </c>
    </row>
    <row r="7037" spans="1:8" ht="15.75">
      <c r="A7037" s="3" t="s">
        <v>2944</v>
      </c>
      <c r="B7037" s="2" t="s">
        <v>2255</v>
      </c>
      <c r="C7037" s="2" t="s">
        <v>2254</v>
      </c>
      <c r="D7037" s="2" t="s">
        <v>2256</v>
      </c>
      <c r="E7037" s="4">
        <v>115</v>
      </c>
      <c r="F7037" s="4">
        <v>980950</v>
      </c>
      <c r="G7037" s="4">
        <v>98095</v>
      </c>
      <c r="H7037" s="4">
        <v>1079045</v>
      </c>
    </row>
    <row r="7038" spans="1:8" ht="15.75">
      <c r="A7038" s="3" t="s">
        <v>2944</v>
      </c>
      <c r="B7038" s="2" t="s">
        <v>2264</v>
      </c>
      <c r="C7038" s="2" t="s">
        <v>2263</v>
      </c>
      <c r="D7038" s="2" t="s">
        <v>2265</v>
      </c>
      <c r="E7038" s="4">
        <v>430</v>
      </c>
      <c r="F7038" s="4">
        <v>3624900</v>
      </c>
      <c r="G7038" s="4">
        <v>362490</v>
      </c>
      <c r="H7038" s="4">
        <v>3987390</v>
      </c>
    </row>
    <row r="7039" spans="1:8" ht="15.75">
      <c r="A7039" s="3" t="s">
        <v>2944</v>
      </c>
      <c r="B7039" s="2" t="s">
        <v>2267</v>
      </c>
      <c r="C7039" s="2" t="s">
        <v>2266</v>
      </c>
      <c r="D7039" s="2" t="s">
        <v>2268</v>
      </c>
      <c r="E7039" s="4">
        <v>100</v>
      </c>
      <c r="F7039" s="4">
        <v>1147000</v>
      </c>
      <c r="G7039" s="4">
        <v>114700</v>
      </c>
      <c r="H7039" s="4">
        <v>1261700</v>
      </c>
    </row>
    <row r="7040" spans="1:8" ht="15.75">
      <c r="A7040" s="3" t="s">
        <v>2944</v>
      </c>
      <c r="B7040" s="2" t="s">
        <v>2273</v>
      </c>
      <c r="C7040" s="2" t="s">
        <v>2272</v>
      </c>
      <c r="D7040" s="2" t="s">
        <v>2274</v>
      </c>
      <c r="E7040" s="4">
        <v>10</v>
      </c>
      <c r="F7040" s="4">
        <v>202900</v>
      </c>
      <c r="G7040" s="4">
        <v>20290</v>
      </c>
      <c r="H7040" s="4">
        <v>223190</v>
      </c>
    </row>
    <row r="7041" spans="1:8" ht="15.75">
      <c r="A7041" s="3" t="s">
        <v>2944</v>
      </c>
      <c r="B7041" s="2" t="s">
        <v>2278</v>
      </c>
      <c r="C7041" s="2" t="s">
        <v>2277</v>
      </c>
      <c r="D7041" s="2" t="s">
        <v>2279</v>
      </c>
      <c r="E7041" s="4">
        <v>40</v>
      </c>
      <c r="F7041" s="4">
        <v>880000</v>
      </c>
      <c r="G7041" s="4">
        <v>88000</v>
      </c>
      <c r="H7041" s="4">
        <v>968000</v>
      </c>
    </row>
    <row r="7042" spans="1:8" ht="15.75">
      <c r="A7042" s="3" t="s">
        <v>2944</v>
      </c>
      <c r="B7042" s="2" t="s">
        <v>3757</v>
      </c>
      <c r="C7042" s="2" t="s">
        <v>3756</v>
      </c>
      <c r="D7042" s="2"/>
      <c r="E7042" s="4"/>
      <c r="F7042" s="4"/>
      <c r="G7042" s="4"/>
      <c r="H7042" s="4"/>
    </row>
    <row r="7043" spans="1:8" ht="15.75">
      <c r="A7043" s="3" t="s">
        <v>2944</v>
      </c>
      <c r="B7043" s="2" t="s">
        <v>3758</v>
      </c>
      <c r="C7043" s="2" t="s">
        <v>2287</v>
      </c>
      <c r="D7043" s="2" t="s">
        <v>3759</v>
      </c>
      <c r="E7043" s="4">
        <v>2</v>
      </c>
      <c r="F7043" s="4">
        <v>9876</v>
      </c>
      <c r="G7043" s="4">
        <v>988</v>
      </c>
      <c r="H7043" s="4">
        <v>10864</v>
      </c>
    </row>
    <row r="7044" spans="1:8" ht="15.75">
      <c r="A7044" s="3" t="s">
        <v>2944</v>
      </c>
      <c r="B7044" s="2" t="s">
        <v>2306</v>
      </c>
      <c r="C7044" s="2" t="s">
        <v>2303</v>
      </c>
      <c r="D7044" s="2" t="s">
        <v>2307</v>
      </c>
      <c r="E7044" s="4">
        <v>20</v>
      </c>
      <c r="F7044" s="4">
        <v>168420</v>
      </c>
      <c r="G7044" s="4">
        <v>16842</v>
      </c>
      <c r="H7044" s="4">
        <v>185262</v>
      </c>
    </row>
    <row r="7045" spans="1:8" ht="15.75">
      <c r="A7045" s="3" t="s">
        <v>2944</v>
      </c>
      <c r="B7045" s="2" t="s">
        <v>2315</v>
      </c>
      <c r="C7045" s="2" t="s">
        <v>267</v>
      </c>
      <c r="D7045" s="2" t="s">
        <v>2316</v>
      </c>
      <c r="E7045" s="4">
        <v>4</v>
      </c>
      <c r="F7045" s="4">
        <v>16372</v>
      </c>
      <c r="G7045" s="4">
        <v>1637</v>
      </c>
      <c r="H7045" s="4">
        <v>18009</v>
      </c>
    </row>
    <row r="7046" spans="1:8" ht="15.75">
      <c r="A7046" s="3" t="s">
        <v>2944</v>
      </c>
      <c r="B7046" s="2" t="s">
        <v>2339</v>
      </c>
      <c r="C7046" s="2" t="s">
        <v>299</v>
      </c>
      <c r="D7046" s="2" t="s">
        <v>2340</v>
      </c>
      <c r="E7046" s="4">
        <v>30</v>
      </c>
      <c r="F7046" s="4">
        <v>86550</v>
      </c>
      <c r="G7046" s="4">
        <v>8655</v>
      </c>
      <c r="H7046" s="4">
        <v>95205</v>
      </c>
    </row>
    <row r="7047" spans="1:8" ht="15.75">
      <c r="A7047" s="3" t="s">
        <v>2944</v>
      </c>
      <c r="B7047" s="2" t="s">
        <v>2345</v>
      </c>
      <c r="C7047" s="2" t="s">
        <v>299</v>
      </c>
      <c r="D7047" s="2" t="s">
        <v>2328</v>
      </c>
      <c r="E7047" s="4">
        <v>2</v>
      </c>
      <c r="F7047" s="4">
        <v>39200</v>
      </c>
      <c r="G7047" s="4">
        <v>3920</v>
      </c>
      <c r="H7047" s="4">
        <v>43120</v>
      </c>
    </row>
    <row r="7048" spans="1:8" ht="15.75">
      <c r="A7048" s="3" t="s">
        <v>2944</v>
      </c>
      <c r="B7048" s="2" t="s">
        <v>2359</v>
      </c>
      <c r="C7048" s="2" t="s">
        <v>312</v>
      </c>
      <c r="D7048" s="2" t="s">
        <v>2360</v>
      </c>
      <c r="E7048" s="4">
        <v>20</v>
      </c>
      <c r="F7048" s="4">
        <v>183860</v>
      </c>
      <c r="G7048" s="4">
        <v>18386</v>
      </c>
      <c r="H7048" s="4">
        <v>202246</v>
      </c>
    </row>
    <row r="7049" spans="1:8" ht="15.75">
      <c r="A7049" s="3" t="s">
        <v>2944</v>
      </c>
      <c r="B7049" s="2" t="s">
        <v>2365</v>
      </c>
      <c r="C7049" s="2" t="s">
        <v>314</v>
      </c>
      <c r="D7049" s="2" t="s">
        <v>2366</v>
      </c>
      <c r="E7049" s="4">
        <v>10</v>
      </c>
      <c r="F7049" s="4">
        <v>89980</v>
      </c>
      <c r="G7049" s="4">
        <v>8998</v>
      </c>
      <c r="H7049" s="4">
        <v>98978</v>
      </c>
    </row>
    <row r="7050" spans="1:8" ht="15.75">
      <c r="A7050" s="3" t="s">
        <v>2944</v>
      </c>
      <c r="B7050" s="2" t="s">
        <v>2371</v>
      </c>
      <c r="C7050" s="2" t="s">
        <v>318</v>
      </c>
      <c r="D7050" s="2" t="s">
        <v>2372</v>
      </c>
      <c r="E7050" s="4">
        <v>70</v>
      </c>
      <c r="F7050" s="4">
        <v>254380</v>
      </c>
      <c r="G7050" s="4">
        <v>25438</v>
      </c>
      <c r="H7050" s="4">
        <v>279818</v>
      </c>
    </row>
    <row r="7051" spans="1:8" ht="15.75">
      <c r="A7051" s="3" t="s">
        <v>2944</v>
      </c>
      <c r="B7051" s="2" t="s">
        <v>2377</v>
      </c>
      <c r="C7051" s="2" t="s">
        <v>236</v>
      </c>
      <c r="D7051" s="2" t="s">
        <v>2378</v>
      </c>
      <c r="E7051" s="4">
        <v>6</v>
      </c>
      <c r="F7051" s="4">
        <v>25416</v>
      </c>
      <c r="G7051" s="4">
        <v>2542</v>
      </c>
      <c r="H7051" s="4">
        <v>27958</v>
      </c>
    </row>
    <row r="7052" spans="1:8" ht="15.75">
      <c r="A7052" s="3" t="s">
        <v>2944</v>
      </c>
      <c r="B7052" s="2" t="s">
        <v>2397</v>
      </c>
      <c r="C7052" s="2" t="s">
        <v>236</v>
      </c>
      <c r="D7052" s="2" t="s">
        <v>2398</v>
      </c>
      <c r="E7052" s="4">
        <v>112</v>
      </c>
      <c r="F7052" s="4">
        <v>602448</v>
      </c>
      <c r="G7052" s="4">
        <v>60245</v>
      </c>
      <c r="H7052" s="4">
        <v>662693</v>
      </c>
    </row>
    <row r="7053" spans="1:8" ht="15.75">
      <c r="A7053" s="3" t="s">
        <v>2944</v>
      </c>
      <c r="B7053" s="2" t="s">
        <v>2400</v>
      </c>
      <c r="C7053" s="2" t="s">
        <v>236</v>
      </c>
      <c r="D7053" s="2" t="s">
        <v>2401</v>
      </c>
      <c r="E7053" s="4">
        <v>45</v>
      </c>
      <c r="F7053" s="4">
        <v>308430</v>
      </c>
      <c r="G7053" s="4">
        <v>30843</v>
      </c>
      <c r="H7053" s="4">
        <v>339273</v>
      </c>
    </row>
    <row r="7054" spans="1:8" ht="15.75">
      <c r="A7054" s="3" t="s">
        <v>2944</v>
      </c>
      <c r="B7054" s="2" t="s">
        <v>2402</v>
      </c>
      <c r="C7054" s="2" t="s">
        <v>236</v>
      </c>
      <c r="D7054" s="2" t="s">
        <v>2403</v>
      </c>
      <c r="E7054" s="4">
        <v>20</v>
      </c>
      <c r="F7054" s="4">
        <v>165320</v>
      </c>
      <c r="G7054" s="4">
        <v>16532</v>
      </c>
      <c r="H7054" s="4">
        <v>181852</v>
      </c>
    </row>
    <row r="7055" spans="1:8" ht="15.75">
      <c r="A7055" s="3" t="s">
        <v>2944</v>
      </c>
      <c r="B7055" s="2" t="s">
        <v>2406</v>
      </c>
      <c r="C7055" s="2" t="s">
        <v>236</v>
      </c>
      <c r="D7055" s="2" t="s">
        <v>2407</v>
      </c>
      <c r="E7055" s="4">
        <v>30</v>
      </c>
      <c r="F7055" s="4">
        <v>100920</v>
      </c>
      <c r="G7055" s="4">
        <v>10092</v>
      </c>
      <c r="H7055" s="4">
        <v>111012</v>
      </c>
    </row>
    <row r="7056" spans="1:8" ht="15.75">
      <c r="A7056" s="3" t="s">
        <v>2944</v>
      </c>
      <c r="B7056" s="2" t="s">
        <v>2408</v>
      </c>
      <c r="C7056" s="2" t="s">
        <v>236</v>
      </c>
      <c r="D7056" s="2" t="s">
        <v>2409</v>
      </c>
      <c r="E7056" s="4">
        <v>1</v>
      </c>
      <c r="F7056" s="4">
        <v>3904</v>
      </c>
      <c r="G7056" s="4">
        <v>390</v>
      </c>
      <c r="H7056" s="4">
        <v>4294</v>
      </c>
    </row>
    <row r="7057" spans="1:8" ht="15.75">
      <c r="A7057" s="3" t="s">
        <v>2944</v>
      </c>
      <c r="B7057" s="2" t="s">
        <v>2418</v>
      </c>
      <c r="C7057" s="2" t="s">
        <v>2287</v>
      </c>
      <c r="D7057" s="2" t="s">
        <v>2419</v>
      </c>
      <c r="E7057" s="4">
        <v>15</v>
      </c>
      <c r="F7057" s="4">
        <v>75710</v>
      </c>
      <c r="G7057" s="4">
        <v>7571</v>
      </c>
      <c r="H7057" s="4">
        <v>83281</v>
      </c>
    </row>
    <row r="7058" spans="1:8" ht="15.75">
      <c r="A7058" s="3" t="s">
        <v>2944</v>
      </c>
      <c r="B7058" s="2" t="s">
        <v>2420</v>
      </c>
      <c r="C7058" s="2" t="s">
        <v>2287</v>
      </c>
      <c r="D7058" s="2" t="s">
        <v>2421</v>
      </c>
      <c r="E7058" s="4">
        <v>10</v>
      </c>
      <c r="F7058" s="4">
        <v>58960</v>
      </c>
      <c r="G7058" s="4">
        <v>5896</v>
      </c>
      <c r="H7058" s="4">
        <v>64856</v>
      </c>
    </row>
    <row r="7059" spans="1:8" ht="15.75">
      <c r="A7059" s="3" t="s">
        <v>2944</v>
      </c>
      <c r="B7059" s="2" t="s">
        <v>3777</v>
      </c>
      <c r="C7059" s="2" t="s">
        <v>2287</v>
      </c>
      <c r="D7059" s="2" t="s">
        <v>2291</v>
      </c>
      <c r="E7059" s="4">
        <v>5</v>
      </c>
      <c r="F7059" s="4">
        <v>30050</v>
      </c>
      <c r="G7059" s="4">
        <v>3005</v>
      </c>
      <c r="H7059" s="4">
        <v>33055</v>
      </c>
    </row>
    <row r="7060" spans="1:8" ht="15.75">
      <c r="A7060" s="3" t="s">
        <v>2944</v>
      </c>
      <c r="B7060" s="2" t="s">
        <v>2432</v>
      </c>
      <c r="C7060" s="2" t="s">
        <v>267</v>
      </c>
      <c r="D7060" s="2" t="s">
        <v>2433</v>
      </c>
      <c r="E7060" s="4">
        <v>100</v>
      </c>
      <c r="F7060" s="4">
        <v>506680</v>
      </c>
      <c r="G7060" s="4">
        <v>50668</v>
      </c>
      <c r="H7060" s="4">
        <v>557348</v>
      </c>
    </row>
    <row r="7061" spans="1:8" ht="15.75">
      <c r="A7061" s="3" t="s">
        <v>2944</v>
      </c>
      <c r="B7061" s="2" t="s">
        <v>2436</v>
      </c>
      <c r="C7061" s="2" t="s">
        <v>267</v>
      </c>
      <c r="D7061" s="2" t="s">
        <v>2437</v>
      </c>
      <c r="E7061" s="4">
        <v>76</v>
      </c>
      <c r="F7061" s="4">
        <v>369230</v>
      </c>
      <c r="G7061" s="4">
        <v>36923</v>
      </c>
      <c r="H7061" s="4">
        <v>406153</v>
      </c>
    </row>
    <row r="7062" spans="1:8" ht="15.75">
      <c r="A7062" s="3" t="s">
        <v>2944</v>
      </c>
      <c r="B7062" s="2" t="s">
        <v>2440</v>
      </c>
      <c r="C7062" s="2" t="s">
        <v>267</v>
      </c>
      <c r="D7062" s="2" t="s">
        <v>2441</v>
      </c>
      <c r="E7062" s="4">
        <v>62</v>
      </c>
      <c r="F7062" s="4">
        <v>455266</v>
      </c>
      <c r="G7062" s="4">
        <v>45527</v>
      </c>
      <c r="H7062" s="4">
        <v>500793</v>
      </c>
    </row>
    <row r="7063" spans="1:8" ht="15.75">
      <c r="A7063" s="3" t="s">
        <v>2944</v>
      </c>
      <c r="B7063" s="2" t="s">
        <v>2442</v>
      </c>
      <c r="C7063" s="2" t="s">
        <v>267</v>
      </c>
      <c r="D7063" s="2" t="s">
        <v>2443</v>
      </c>
      <c r="E7063" s="4">
        <v>49</v>
      </c>
      <c r="F7063" s="4">
        <v>407414</v>
      </c>
      <c r="G7063" s="4">
        <v>40741</v>
      </c>
      <c r="H7063" s="4">
        <v>448155</v>
      </c>
    </row>
    <row r="7064" spans="1:8" ht="15.75">
      <c r="A7064" s="3" t="s">
        <v>2944</v>
      </c>
      <c r="B7064" s="2" t="s">
        <v>2444</v>
      </c>
      <c r="C7064" s="2" t="s">
        <v>267</v>
      </c>
      <c r="D7064" s="2" t="s">
        <v>2445</v>
      </c>
      <c r="E7064" s="4">
        <v>71</v>
      </c>
      <c r="F7064" s="4">
        <v>674190</v>
      </c>
      <c r="G7064" s="4">
        <v>67419</v>
      </c>
      <c r="H7064" s="4">
        <v>741609</v>
      </c>
    </row>
    <row r="7065" spans="1:8" ht="15.75">
      <c r="A7065" s="3" t="s">
        <v>2944</v>
      </c>
      <c r="B7065" s="2" t="s">
        <v>2446</v>
      </c>
      <c r="C7065" s="2" t="s">
        <v>267</v>
      </c>
      <c r="D7065" s="2" t="s">
        <v>2447</v>
      </c>
      <c r="E7065" s="4">
        <v>20</v>
      </c>
      <c r="F7065" s="4">
        <v>328000</v>
      </c>
      <c r="G7065" s="4">
        <v>32800</v>
      </c>
      <c r="H7065" s="4">
        <v>360800</v>
      </c>
    </row>
    <row r="7066" spans="1:8" ht="15.75">
      <c r="A7066" s="3" t="s">
        <v>2944</v>
      </c>
      <c r="B7066" s="2" t="s">
        <v>2448</v>
      </c>
      <c r="C7066" s="2" t="s">
        <v>267</v>
      </c>
      <c r="D7066" s="2" t="s">
        <v>2449</v>
      </c>
      <c r="E7066" s="4">
        <v>10</v>
      </c>
      <c r="F7066" s="4">
        <v>46030</v>
      </c>
      <c r="G7066" s="4">
        <v>4603</v>
      </c>
      <c r="H7066" s="4">
        <v>50633</v>
      </c>
    </row>
    <row r="7067" spans="1:8" ht="15.75">
      <c r="A7067" s="3" t="s">
        <v>2944</v>
      </c>
      <c r="B7067" s="2" t="s">
        <v>2457</v>
      </c>
      <c r="C7067" s="2" t="s">
        <v>267</v>
      </c>
      <c r="D7067" s="2" t="s">
        <v>2458</v>
      </c>
      <c r="E7067" s="4">
        <v>20</v>
      </c>
      <c r="F7067" s="4">
        <v>102260</v>
      </c>
      <c r="G7067" s="4">
        <v>10226</v>
      </c>
      <c r="H7067" s="4">
        <v>112486</v>
      </c>
    </row>
    <row r="7068" spans="1:8" ht="15.75">
      <c r="A7068" s="3" t="s">
        <v>2944</v>
      </c>
      <c r="B7068" s="2" t="s">
        <v>2459</v>
      </c>
      <c r="C7068" s="2" t="s">
        <v>267</v>
      </c>
      <c r="D7068" s="2" t="s">
        <v>2460</v>
      </c>
      <c r="E7068" s="4">
        <v>7</v>
      </c>
      <c r="F7068" s="4">
        <v>31108</v>
      </c>
      <c r="G7068" s="4">
        <v>3111</v>
      </c>
      <c r="H7068" s="4">
        <v>34219</v>
      </c>
    </row>
    <row r="7069" spans="1:8" ht="15.75">
      <c r="A7069" s="3" t="s">
        <v>2944</v>
      </c>
      <c r="B7069" s="2" t="s">
        <v>2461</v>
      </c>
      <c r="C7069" s="2" t="s">
        <v>271</v>
      </c>
      <c r="D7069" s="2" t="s">
        <v>2462</v>
      </c>
      <c r="E7069" s="4">
        <v>50</v>
      </c>
      <c r="F7069" s="4">
        <v>247000</v>
      </c>
      <c r="G7069" s="4">
        <v>24700</v>
      </c>
      <c r="H7069" s="4">
        <v>271700</v>
      </c>
    </row>
    <row r="7070" spans="1:8" ht="15.75">
      <c r="A7070" s="3" t="s">
        <v>2944</v>
      </c>
      <c r="B7070" s="2" t="s">
        <v>2463</v>
      </c>
      <c r="C7070" s="2" t="s">
        <v>271</v>
      </c>
      <c r="D7070" s="2" t="s">
        <v>2464</v>
      </c>
      <c r="E7070" s="4">
        <v>324</v>
      </c>
      <c r="F7070" s="4">
        <v>1971216</v>
      </c>
      <c r="G7070" s="4">
        <v>197122</v>
      </c>
      <c r="H7070" s="4">
        <v>2168338</v>
      </c>
    </row>
    <row r="7071" spans="1:8" ht="15.75">
      <c r="A7071" s="3" t="s">
        <v>2944</v>
      </c>
      <c r="B7071" s="2" t="s">
        <v>2465</v>
      </c>
      <c r="C7071" s="2" t="s">
        <v>271</v>
      </c>
      <c r="D7071" s="2" t="s">
        <v>2466</v>
      </c>
      <c r="E7071" s="4">
        <v>214</v>
      </c>
      <c r="F7071" s="4">
        <v>1533310</v>
      </c>
      <c r="G7071" s="4">
        <v>153331</v>
      </c>
      <c r="H7071" s="4">
        <v>1686641</v>
      </c>
    </row>
    <row r="7072" spans="1:8" ht="15.75">
      <c r="A7072" s="3" t="s">
        <v>2944</v>
      </c>
      <c r="B7072" s="2" t="s">
        <v>2467</v>
      </c>
      <c r="C7072" s="2" t="s">
        <v>271</v>
      </c>
      <c r="D7072" s="2" t="s">
        <v>2468</v>
      </c>
      <c r="E7072" s="4">
        <v>130</v>
      </c>
      <c r="F7072" s="4">
        <v>1080170</v>
      </c>
      <c r="G7072" s="4">
        <v>108017</v>
      </c>
      <c r="H7072" s="4">
        <v>1188187</v>
      </c>
    </row>
    <row r="7073" spans="1:8" ht="15.75">
      <c r="A7073" s="3" t="s">
        <v>2944</v>
      </c>
      <c r="B7073" s="2" t="s">
        <v>2469</v>
      </c>
      <c r="C7073" s="2" t="s">
        <v>271</v>
      </c>
      <c r="D7073" s="2" t="s">
        <v>2470</v>
      </c>
      <c r="E7073" s="4">
        <v>20</v>
      </c>
      <c r="F7073" s="4">
        <v>189060</v>
      </c>
      <c r="G7073" s="4">
        <v>18906</v>
      </c>
      <c r="H7073" s="4">
        <v>207966</v>
      </c>
    </row>
    <row r="7074" spans="1:8" ht="15.75">
      <c r="A7074" s="3" t="s">
        <v>2944</v>
      </c>
      <c r="B7074" s="2" t="s">
        <v>2473</v>
      </c>
      <c r="C7074" s="2" t="s">
        <v>264</v>
      </c>
      <c r="D7074" s="2" t="s">
        <v>2474</v>
      </c>
      <c r="E7074" s="4">
        <v>510</v>
      </c>
      <c r="F7074" s="4">
        <v>1932360</v>
      </c>
      <c r="G7074" s="4">
        <v>193236</v>
      </c>
      <c r="H7074" s="4">
        <v>2125596</v>
      </c>
    </row>
    <row r="7075" spans="1:8" ht="15.75">
      <c r="A7075" s="3" t="s">
        <v>2944</v>
      </c>
      <c r="B7075" s="2" t="s">
        <v>2475</v>
      </c>
      <c r="C7075" s="2" t="s">
        <v>264</v>
      </c>
      <c r="D7075" s="2" t="s">
        <v>2476</v>
      </c>
      <c r="E7075" s="4">
        <v>20</v>
      </c>
      <c r="F7075" s="4">
        <v>103460</v>
      </c>
      <c r="G7075" s="4">
        <v>10346</v>
      </c>
      <c r="H7075" s="4">
        <v>113806</v>
      </c>
    </row>
    <row r="7076" spans="1:8" ht="15.75">
      <c r="A7076" s="3" t="s">
        <v>2944</v>
      </c>
      <c r="B7076" s="2" t="s">
        <v>2479</v>
      </c>
      <c r="C7076" s="2" t="s">
        <v>264</v>
      </c>
      <c r="D7076" s="2" t="s">
        <v>2480</v>
      </c>
      <c r="E7076" s="4">
        <v>599</v>
      </c>
      <c r="F7076" s="4">
        <v>2836437</v>
      </c>
      <c r="G7076" s="4">
        <v>283645</v>
      </c>
      <c r="H7076" s="4">
        <v>3120082</v>
      </c>
    </row>
    <row r="7077" spans="1:8" ht="15.75">
      <c r="A7077" s="3" t="s">
        <v>2944</v>
      </c>
      <c r="B7077" s="2" t="s">
        <v>2482</v>
      </c>
      <c r="C7077" s="2" t="s">
        <v>264</v>
      </c>
      <c r="D7077" s="2" t="s">
        <v>2483</v>
      </c>
      <c r="E7077" s="4">
        <v>20</v>
      </c>
      <c r="F7077" s="4">
        <v>58900</v>
      </c>
      <c r="G7077" s="4">
        <v>5890</v>
      </c>
      <c r="H7077" s="4">
        <v>64790</v>
      </c>
    </row>
    <row r="7078" spans="1:8" ht="15.75">
      <c r="A7078" s="3" t="s">
        <v>2944</v>
      </c>
      <c r="B7078" s="2" t="s">
        <v>2484</v>
      </c>
      <c r="C7078" s="2" t="s">
        <v>264</v>
      </c>
      <c r="D7078" s="2" t="s">
        <v>2485</v>
      </c>
      <c r="E7078" s="4">
        <v>368</v>
      </c>
      <c r="F7078" s="4">
        <v>2090120</v>
      </c>
      <c r="G7078" s="4">
        <v>209013</v>
      </c>
      <c r="H7078" s="4">
        <v>2299133</v>
      </c>
    </row>
    <row r="7079" spans="1:8" ht="15.75">
      <c r="A7079" s="3" t="s">
        <v>2944</v>
      </c>
      <c r="B7079" s="2" t="s">
        <v>2486</v>
      </c>
      <c r="C7079" s="2" t="s">
        <v>264</v>
      </c>
      <c r="D7079" s="2" t="s">
        <v>2487</v>
      </c>
      <c r="E7079" s="4">
        <v>200</v>
      </c>
      <c r="F7079" s="4">
        <v>1319240</v>
      </c>
      <c r="G7079" s="4">
        <v>131923</v>
      </c>
      <c r="H7079" s="4">
        <v>1451163</v>
      </c>
    </row>
    <row r="7080" spans="1:8" ht="15.75">
      <c r="A7080" s="3" t="s">
        <v>2944</v>
      </c>
      <c r="B7080" s="2" t="s">
        <v>2488</v>
      </c>
      <c r="C7080" s="2" t="s">
        <v>264</v>
      </c>
      <c r="D7080" s="2" t="s">
        <v>2489</v>
      </c>
      <c r="E7080" s="4">
        <v>45</v>
      </c>
      <c r="F7080" s="4">
        <v>107910</v>
      </c>
      <c r="G7080" s="4">
        <v>10791</v>
      </c>
      <c r="H7080" s="4">
        <v>118701</v>
      </c>
    </row>
    <row r="7081" spans="1:8" ht="15.75">
      <c r="A7081" s="3" t="s">
        <v>2944</v>
      </c>
      <c r="B7081" s="2" t="s">
        <v>2490</v>
      </c>
      <c r="C7081" s="2" t="s">
        <v>264</v>
      </c>
      <c r="D7081" s="2" t="s">
        <v>2491</v>
      </c>
      <c r="E7081" s="4">
        <v>100</v>
      </c>
      <c r="F7081" s="4">
        <v>744910</v>
      </c>
      <c r="G7081" s="4">
        <v>74491</v>
      </c>
      <c r="H7081" s="4">
        <v>819401</v>
      </c>
    </row>
    <row r="7082" spans="1:8" ht="15.75">
      <c r="A7082" s="3" t="s">
        <v>2944</v>
      </c>
      <c r="B7082" s="2" t="s">
        <v>2492</v>
      </c>
      <c r="C7082" s="2" t="s">
        <v>264</v>
      </c>
      <c r="D7082" s="2" t="s">
        <v>2493</v>
      </c>
      <c r="E7082" s="4">
        <v>6</v>
      </c>
      <c r="F7082" s="4">
        <v>61776</v>
      </c>
      <c r="G7082" s="4">
        <v>6178</v>
      </c>
      <c r="H7082" s="4">
        <v>67954</v>
      </c>
    </row>
    <row r="7083" spans="1:8" ht="15.75">
      <c r="A7083" s="3" t="s">
        <v>2944</v>
      </c>
      <c r="B7083" s="2" t="s">
        <v>2494</v>
      </c>
      <c r="C7083" s="2" t="s">
        <v>264</v>
      </c>
      <c r="D7083" s="2" t="s">
        <v>2495</v>
      </c>
      <c r="E7083" s="4">
        <v>450</v>
      </c>
      <c r="F7083" s="4">
        <v>1171430</v>
      </c>
      <c r="G7083" s="4">
        <v>117143</v>
      </c>
      <c r="H7083" s="4">
        <v>1288573</v>
      </c>
    </row>
    <row r="7084" spans="1:8" ht="15.75">
      <c r="A7084" s="3" t="s">
        <v>2944</v>
      </c>
      <c r="B7084" s="2" t="s">
        <v>2496</v>
      </c>
      <c r="C7084" s="2" t="s">
        <v>264</v>
      </c>
      <c r="D7084" s="2" t="s">
        <v>2497</v>
      </c>
      <c r="E7084" s="4">
        <v>20</v>
      </c>
      <c r="F7084" s="4">
        <v>228800</v>
      </c>
      <c r="G7084" s="4">
        <v>22880</v>
      </c>
      <c r="H7084" s="4">
        <v>251680</v>
      </c>
    </row>
    <row r="7085" spans="1:8" ht="15.75">
      <c r="A7085" s="3" t="s">
        <v>2944</v>
      </c>
      <c r="B7085" s="2" t="s">
        <v>2503</v>
      </c>
      <c r="C7085" s="2" t="s">
        <v>264</v>
      </c>
      <c r="D7085" s="2" t="s">
        <v>2504</v>
      </c>
      <c r="E7085" s="4">
        <v>90</v>
      </c>
      <c r="F7085" s="4">
        <v>272170</v>
      </c>
      <c r="G7085" s="4">
        <v>27217</v>
      </c>
      <c r="H7085" s="4">
        <v>299387</v>
      </c>
    </row>
    <row r="7086" spans="1:8" ht="15.75">
      <c r="A7086" s="3" t="s">
        <v>2944</v>
      </c>
      <c r="B7086" s="2" t="s">
        <v>2507</v>
      </c>
      <c r="C7086" s="2" t="s">
        <v>264</v>
      </c>
      <c r="D7086" s="2" t="s">
        <v>2508</v>
      </c>
      <c r="E7086" s="4">
        <v>20</v>
      </c>
      <c r="F7086" s="4">
        <v>76500</v>
      </c>
      <c r="G7086" s="4">
        <v>7650</v>
      </c>
      <c r="H7086" s="4">
        <v>84150</v>
      </c>
    </row>
    <row r="7087" spans="1:8" ht="15.75">
      <c r="A7087" s="3" t="s">
        <v>2944</v>
      </c>
      <c r="B7087" s="2" t="s">
        <v>2509</v>
      </c>
      <c r="C7087" s="2" t="s">
        <v>264</v>
      </c>
      <c r="D7087" s="2" t="s">
        <v>2510</v>
      </c>
      <c r="E7087" s="4">
        <v>40</v>
      </c>
      <c r="F7087" s="4">
        <v>161160</v>
      </c>
      <c r="G7087" s="4">
        <v>16116</v>
      </c>
      <c r="H7087" s="4">
        <v>177276</v>
      </c>
    </row>
    <row r="7088" spans="1:8" ht="15.75">
      <c r="A7088" s="3" t="s">
        <v>2944</v>
      </c>
      <c r="B7088" s="2" t="s">
        <v>2513</v>
      </c>
      <c r="C7088" s="2" t="s">
        <v>294</v>
      </c>
      <c r="D7088" s="2" t="s">
        <v>2514</v>
      </c>
      <c r="E7088" s="4">
        <v>50</v>
      </c>
      <c r="F7088" s="4">
        <v>237250</v>
      </c>
      <c r="G7088" s="4">
        <v>23725</v>
      </c>
      <c r="H7088" s="4">
        <v>260975</v>
      </c>
    </row>
    <row r="7089" spans="1:8" ht="15.75">
      <c r="A7089" s="3" t="s">
        <v>2944</v>
      </c>
      <c r="B7089" s="2" t="s">
        <v>2515</v>
      </c>
      <c r="C7089" s="2" t="s">
        <v>294</v>
      </c>
      <c r="D7089" s="2" t="s">
        <v>2516</v>
      </c>
      <c r="E7089" s="4">
        <v>40</v>
      </c>
      <c r="F7089" s="4">
        <v>235560</v>
      </c>
      <c r="G7089" s="4">
        <v>23556</v>
      </c>
      <c r="H7089" s="4">
        <v>259116</v>
      </c>
    </row>
    <row r="7090" spans="1:8" ht="15.75">
      <c r="A7090" s="3" t="s">
        <v>2944</v>
      </c>
      <c r="B7090" s="2" t="s">
        <v>2517</v>
      </c>
      <c r="C7090" s="2" t="s">
        <v>294</v>
      </c>
      <c r="D7090" s="2" t="s">
        <v>2518</v>
      </c>
      <c r="E7090" s="4">
        <v>20</v>
      </c>
      <c r="F7090" s="4">
        <v>58760</v>
      </c>
      <c r="G7090" s="4">
        <v>5876</v>
      </c>
      <c r="H7090" s="4">
        <v>64636</v>
      </c>
    </row>
    <row r="7091" spans="1:8" ht="15.75">
      <c r="A7091" s="3" t="s">
        <v>2944</v>
      </c>
      <c r="B7091" s="2" t="s">
        <v>2523</v>
      </c>
      <c r="C7091" s="2" t="s">
        <v>294</v>
      </c>
      <c r="D7091" s="2" t="s">
        <v>2524</v>
      </c>
      <c r="E7091" s="4">
        <v>30</v>
      </c>
      <c r="F7091" s="4">
        <v>95790</v>
      </c>
      <c r="G7091" s="4">
        <v>9579</v>
      </c>
      <c r="H7091" s="4">
        <v>105369</v>
      </c>
    </row>
    <row r="7092" spans="1:8" ht="15.75">
      <c r="A7092" s="3" t="s">
        <v>2944</v>
      </c>
      <c r="B7092" s="2" t="s">
        <v>2528</v>
      </c>
      <c r="C7092" s="2" t="s">
        <v>294</v>
      </c>
      <c r="D7092" s="2" t="s">
        <v>2529</v>
      </c>
      <c r="E7092" s="4">
        <v>265</v>
      </c>
      <c r="F7092" s="4">
        <v>716560</v>
      </c>
      <c r="G7092" s="4">
        <v>71655</v>
      </c>
      <c r="H7092" s="4">
        <v>788215</v>
      </c>
    </row>
    <row r="7093" spans="1:8" ht="15.75">
      <c r="A7093" s="3" t="s">
        <v>2944</v>
      </c>
      <c r="B7093" s="2" t="s">
        <v>2530</v>
      </c>
      <c r="C7093" s="2" t="s">
        <v>294</v>
      </c>
      <c r="D7093" s="2" t="s">
        <v>2531</v>
      </c>
      <c r="E7093" s="4">
        <v>50</v>
      </c>
      <c r="F7093" s="4">
        <v>197900</v>
      </c>
      <c r="G7093" s="4">
        <v>19790</v>
      </c>
      <c r="H7093" s="4">
        <v>217690</v>
      </c>
    </row>
    <row r="7094" spans="1:8" ht="15.75">
      <c r="A7094" s="3" t="s">
        <v>2944</v>
      </c>
      <c r="B7094" s="2" t="s">
        <v>2534</v>
      </c>
      <c r="C7094" s="2" t="s">
        <v>299</v>
      </c>
      <c r="D7094" s="2" t="s">
        <v>2535</v>
      </c>
      <c r="E7094" s="4">
        <v>155</v>
      </c>
      <c r="F7094" s="4">
        <v>703470</v>
      </c>
      <c r="G7094" s="4">
        <v>70347</v>
      </c>
      <c r="H7094" s="4">
        <v>773817</v>
      </c>
    </row>
    <row r="7095" spans="1:8" ht="15.75">
      <c r="A7095" s="3" t="s">
        <v>2944</v>
      </c>
      <c r="B7095" s="2" t="s">
        <v>2538</v>
      </c>
      <c r="C7095" s="2" t="s">
        <v>299</v>
      </c>
      <c r="D7095" s="2" t="s">
        <v>2539</v>
      </c>
      <c r="E7095" s="4">
        <v>175</v>
      </c>
      <c r="F7095" s="4">
        <v>824950</v>
      </c>
      <c r="G7095" s="4">
        <v>82495</v>
      </c>
      <c r="H7095" s="4">
        <v>907445</v>
      </c>
    </row>
    <row r="7096" spans="1:8" ht="15.75">
      <c r="A7096" s="3" t="s">
        <v>2944</v>
      </c>
      <c r="B7096" s="2" t="s">
        <v>2542</v>
      </c>
      <c r="C7096" s="2" t="s">
        <v>299</v>
      </c>
      <c r="D7096" s="2" t="s">
        <v>2543</v>
      </c>
      <c r="E7096" s="4">
        <v>165</v>
      </c>
      <c r="F7096" s="4">
        <v>1120845</v>
      </c>
      <c r="G7096" s="4">
        <v>112086</v>
      </c>
      <c r="H7096" s="4">
        <v>1232931</v>
      </c>
    </row>
    <row r="7097" spans="1:8" ht="15.75">
      <c r="A7097" s="3" t="s">
        <v>2944</v>
      </c>
      <c r="B7097" s="2" t="s">
        <v>2544</v>
      </c>
      <c r="C7097" s="2" t="s">
        <v>299</v>
      </c>
      <c r="D7097" s="2" t="s">
        <v>2545</v>
      </c>
      <c r="E7097" s="4">
        <v>20</v>
      </c>
      <c r="F7097" s="4">
        <v>158740</v>
      </c>
      <c r="G7097" s="4">
        <v>15874</v>
      </c>
      <c r="H7097" s="4">
        <v>174614</v>
      </c>
    </row>
    <row r="7098" spans="1:8" ht="15.75">
      <c r="A7098" s="3" t="s">
        <v>2944</v>
      </c>
      <c r="B7098" s="2" t="s">
        <v>2548</v>
      </c>
      <c r="C7098" s="2" t="s">
        <v>299</v>
      </c>
      <c r="D7098" s="2" t="s">
        <v>2549</v>
      </c>
      <c r="E7098" s="4">
        <v>70</v>
      </c>
      <c r="F7098" s="4">
        <v>635600</v>
      </c>
      <c r="G7098" s="4">
        <v>63560</v>
      </c>
      <c r="H7098" s="4">
        <v>699160</v>
      </c>
    </row>
    <row r="7099" spans="1:8" ht="15.75">
      <c r="A7099" s="3" t="s">
        <v>2944</v>
      </c>
      <c r="B7099" s="2" t="s">
        <v>2550</v>
      </c>
      <c r="C7099" s="2" t="s">
        <v>299</v>
      </c>
      <c r="D7099" s="2" t="s">
        <v>2551</v>
      </c>
      <c r="E7099" s="4">
        <v>63</v>
      </c>
      <c r="F7099" s="4">
        <v>210495</v>
      </c>
      <c r="G7099" s="4">
        <v>21050</v>
      </c>
      <c r="H7099" s="4">
        <v>231545</v>
      </c>
    </row>
    <row r="7100" spans="1:8" ht="15.75">
      <c r="A7100" s="3" t="s">
        <v>2944</v>
      </c>
      <c r="B7100" s="2" t="s">
        <v>2554</v>
      </c>
      <c r="C7100" s="2" t="s">
        <v>299</v>
      </c>
      <c r="D7100" s="2" t="s">
        <v>2555</v>
      </c>
      <c r="E7100" s="4">
        <v>20</v>
      </c>
      <c r="F7100" s="4">
        <v>73000</v>
      </c>
      <c r="G7100" s="4">
        <v>7300</v>
      </c>
      <c r="H7100" s="4">
        <v>80300</v>
      </c>
    </row>
    <row r="7101" spans="1:8" ht="15.75">
      <c r="A7101" s="3" t="s">
        <v>2944</v>
      </c>
      <c r="B7101" s="2" t="s">
        <v>2556</v>
      </c>
      <c r="C7101" s="2" t="s">
        <v>299</v>
      </c>
      <c r="D7101" s="2" t="s">
        <v>2557</v>
      </c>
      <c r="E7101" s="4">
        <v>20</v>
      </c>
      <c r="F7101" s="4">
        <v>74200</v>
      </c>
      <c r="G7101" s="4">
        <v>7421</v>
      </c>
      <c r="H7101" s="4">
        <v>81621</v>
      </c>
    </row>
    <row r="7102" spans="1:8" ht="15.75">
      <c r="A7102" s="3" t="s">
        <v>2944</v>
      </c>
      <c r="B7102" s="2" t="s">
        <v>2562</v>
      </c>
      <c r="C7102" s="2" t="s">
        <v>299</v>
      </c>
      <c r="D7102" s="2" t="s">
        <v>2563</v>
      </c>
      <c r="E7102" s="4">
        <v>30</v>
      </c>
      <c r="F7102" s="4">
        <v>116820</v>
      </c>
      <c r="G7102" s="4">
        <v>11682</v>
      </c>
      <c r="H7102" s="4">
        <v>128502</v>
      </c>
    </row>
    <row r="7103" spans="1:8" ht="15.75">
      <c r="A7103" s="3" t="s">
        <v>2944</v>
      </c>
      <c r="B7103" s="2" t="s">
        <v>2564</v>
      </c>
      <c r="C7103" s="2" t="s">
        <v>299</v>
      </c>
      <c r="D7103" s="2" t="s">
        <v>2565</v>
      </c>
      <c r="E7103" s="4">
        <v>220</v>
      </c>
      <c r="F7103" s="4">
        <v>815460</v>
      </c>
      <c r="G7103" s="4">
        <v>81546</v>
      </c>
      <c r="H7103" s="4">
        <v>897006</v>
      </c>
    </row>
    <row r="7104" spans="1:8" ht="15.75">
      <c r="A7104" s="3" t="s">
        <v>2944</v>
      </c>
      <c r="B7104" s="2" t="s">
        <v>2572</v>
      </c>
      <c r="C7104" s="2" t="s">
        <v>307</v>
      </c>
      <c r="D7104" s="2" t="s">
        <v>2573</v>
      </c>
      <c r="E7104" s="4">
        <v>84</v>
      </c>
      <c r="F7104" s="4">
        <v>574200</v>
      </c>
      <c r="G7104" s="4">
        <v>57420</v>
      </c>
      <c r="H7104" s="4">
        <v>631620</v>
      </c>
    </row>
    <row r="7105" spans="1:8" ht="15.75">
      <c r="A7105" s="3" t="s">
        <v>2944</v>
      </c>
      <c r="B7105" s="2" t="s">
        <v>2574</v>
      </c>
      <c r="C7105" s="2" t="s">
        <v>307</v>
      </c>
      <c r="D7105" s="2" t="s">
        <v>2575</v>
      </c>
      <c r="E7105" s="4">
        <v>20</v>
      </c>
      <c r="F7105" s="4">
        <v>74000</v>
      </c>
      <c r="G7105" s="4">
        <v>7400</v>
      </c>
      <c r="H7105" s="4">
        <v>81400</v>
      </c>
    </row>
    <row r="7106" spans="1:8" ht="15.75">
      <c r="A7106" s="3" t="s">
        <v>2944</v>
      </c>
      <c r="B7106" s="2" t="s">
        <v>2576</v>
      </c>
      <c r="C7106" s="2" t="s">
        <v>310</v>
      </c>
      <c r="D7106" s="2" t="s">
        <v>2577</v>
      </c>
      <c r="E7106" s="4">
        <v>40</v>
      </c>
      <c r="F7106" s="4">
        <v>194320</v>
      </c>
      <c r="G7106" s="4">
        <v>19432</v>
      </c>
      <c r="H7106" s="4">
        <v>213752</v>
      </c>
    </row>
    <row r="7107" spans="1:8" ht="15.75">
      <c r="A7107" s="3" t="s">
        <v>2944</v>
      </c>
      <c r="B7107" s="2" t="s">
        <v>2578</v>
      </c>
      <c r="C7107" s="2" t="s">
        <v>310</v>
      </c>
      <c r="D7107" s="2" t="s">
        <v>2579</v>
      </c>
      <c r="E7107" s="4">
        <v>50</v>
      </c>
      <c r="F7107" s="4">
        <v>297110</v>
      </c>
      <c r="G7107" s="4">
        <v>29711</v>
      </c>
      <c r="H7107" s="4">
        <v>326821</v>
      </c>
    </row>
    <row r="7108" spans="1:8" ht="15.75">
      <c r="A7108" s="3" t="s">
        <v>2944</v>
      </c>
      <c r="B7108" s="2" t="s">
        <v>2580</v>
      </c>
      <c r="C7108" s="2" t="s">
        <v>310</v>
      </c>
      <c r="D7108" s="2" t="s">
        <v>2581</v>
      </c>
      <c r="E7108" s="4">
        <v>30</v>
      </c>
      <c r="F7108" s="4">
        <v>212490</v>
      </c>
      <c r="G7108" s="4">
        <v>21249</v>
      </c>
      <c r="H7108" s="4">
        <v>233739</v>
      </c>
    </row>
    <row r="7109" spans="1:8" ht="15.75">
      <c r="A7109" s="3" t="s">
        <v>2944</v>
      </c>
      <c r="B7109" s="2" t="s">
        <v>2584</v>
      </c>
      <c r="C7109" s="2" t="s">
        <v>310</v>
      </c>
      <c r="D7109" s="2" t="s">
        <v>2585</v>
      </c>
      <c r="E7109" s="4">
        <v>10</v>
      </c>
      <c r="F7109" s="4">
        <v>93700</v>
      </c>
      <c r="G7109" s="4">
        <v>9370</v>
      </c>
      <c r="H7109" s="4">
        <v>103070</v>
      </c>
    </row>
    <row r="7110" spans="1:8" ht="15.75">
      <c r="A7110" s="3" t="s">
        <v>2944</v>
      </c>
      <c r="B7110" s="2" t="s">
        <v>2590</v>
      </c>
      <c r="C7110" s="2" t="s">
        <v>312</v>
      </c>
      <c r="D7110" s="2" t="s">
        <v>2591</v>
      </c>
      <c r="E7110" s="4">
        <v>60</v>
      </c>
      <c r="F7110" s="4">
        <v>346560</v>
      </c>
      <c r="G7110" s="4">
        <v>34656</v>
      </c>
      <c r="H7110" s="4">
        <v>381216</v>
      </c>
    </row>
    <row r="7111" spans="1:8" ht="15.75">
      <c r="A7111" s="3" t="s">
        <v>2944</v>
      </c>
      <c r="B7111" s="2" t="s">
        <v>2592</v>
      </c>
      <c r="C7111" s="2" t="s">
        <v>312</v>
      </c>
      <c r="D7111" s="2" t="s">
        <v>2593</v>
      </c>
      <c r="E7111" s="4">
        <v>10</v>
      </c>
      <c r="F7111" s="4">
        <v>69050</v>
      </c>
      <c r="G7111" s="4">
        <v>6905</v>
      </c>
      <c r="H7111" s="4">
        <v>75955</v>
      </c>
    </row>
    <row r="7112" spans="1:8" ht="15.75">
      <c r="A7112" s="3" t="s">
        <v>2944</v>
      </c>
      <c r="B7112" s="2" t="s">
        <v>2596</v>
      </c>
      <c r="C7112" s="2" t="s">
        <v>314</v>
      </c>
      <c r="D7112" s="2" t="s">
        <v>2597</v>
      </c>
      <c r="E7112" s="4">
        <v>20</v>
      </c>
      <c r="F7112" s="4">
        <v>89700</v>
      </c>
      <c r="G7112" s="4">
        <v>8970</v>
      </c>
      <c r="H7112" s="4">
        <v>98670</v>
      </c>
    </row>
    <row r="7113" spans="1:8" ht="15.75">
      <c r="A7113" s="3" t="s">
        <v>2944</v>
      </c>
      <c r="B7113" s="2" t="s">
        <v>2598</v>
      </c>
      <c r="C7113" s="2" t="s">
        <v>314</v>
      </c>
      <c r="D7113" s="2" t="s">
        <v>2599</v>
      </c>
      <c r="E7113" s="4">
        <v>30</v>
      </c>
      <c r="F7113" s="4">
        <v>166080</v>
      </c>
      <c r="G7113" s="4">
        <v>16608</v>
      </c>
      <c r="H7113" s="4">
        <v>182688</v>
      </c>
    </row>
    <row r="7114" spans="1:8" ht="15.75">
      <c r="A7114" s="3" t="s">
        <v>2944</v>
      </c>
      <c r="B7114" s="2" t="s">
        <v>2600</v>
      </c>
      <c r="C7114" s="2" t="s">
        <v>314</v>
      </c>
      <c r="D7114" s="2" t="s">
        <v>2601</v>
      </c>
      <c r="E7114" s="4">
        <v>20</v>
      </c>
      <c r="F7114" s="4">
        <v>52560</v>
      </c>
      <c r="G7114" s="4">
        <v>5256</v>
      </c>
      <c r="H7114" s="4">
        <v>57816</v>
      </c>
    </row>
    <row r="7115" spans="1:8" ht="15.75">
      <c r="A7115" s="3" t="s">
        <v>2944</v>
      </c>
      <c r="B7115" s="2" t="s">
        <v>2602</v>
      </c>
      <c r="C7115" s="2" t="s">
        <v>314</v>
      </c>
      <c r="D7115" s="2" t="s">
        <v>2603</v>
      </c>
      <c r="E7115" s="4">
        <v>20</v>
      </c>
      <c r="F7115" s="4">
        <v>134200</v>
      </c>
      <c r="G7115" s="4">
        <v>13420</v>
      </c>
      <c r="H7115" s="4">
        <v>147620</v>
      </c>
    </row>
    <row r="7116" spans="1:8" ht="15.75">
      <c r="A7116" s="3" t="s">
        <v>2944</v>
      </c>
      <c r="B7116" s="2" t="s">
        <v>2606</v>
      </c>
      <c r="C7116" s="2" t="s">
        <v>314</v>
      </c>
      <c r="D7116" s="2" t="s">
        <v>2607</v>
      </c>
      <c r="E7116" s="4">
        <v>19</v>
      </c>
      <c r="F7116" s="4">
        <v>50445</v>
      </c>
      <c r="G7116" s="4">
        <v>5045</v>
      </c>
      <c r="H7116" s="4">
        <v>55490</v>
      </c>
    </row>
    <row r="7117" spans="1:8" ht="15.75">
      <c r="A7117" s="3" t="s">
        <v>2944</v>
      </c>
      <c r="B7117" s="2" t="s">
        <v>2608</v>
      </c>
      <c r="C7117" s="2" t="s">
        <v>314</v>
      </c>
      <c r="D7117" s="2" t="s">
        <v>2609</v>
      </c>
      <c r="E7117" s="4">
        <v>20</v>
      </c>
      <c r="F7117" s="4">
        <v>67860</v>
      </c>
      <c r="G7117" s="4">
        <v>6786</v>
      </c>
      <c r="H7117" s="4">
        <v>74646</v>
      </c>
    </row>
    <row r="7118" spans="1:8" ht="15.75">
      <c r="A7118" s="3" t="s">
        <v>2944</v>
      </c>
      <c r="B7118" s="2" t="s">
        <v>2610</v>
      </c>
      <c r="C7118" s="2" t="s">
        <v>314</v>
      </c>
      <c r="D7118" s="2" t="s">
        <v>2611</v>
      </c>
      <c r="E7118" s="4">
        <v>15</v>
      </c>
      <c r="F7118" s="4">
        <v>54720</v>
      </c>
      <c r="G7118" s="4">
        <v>5472</v>
      </c>
      <c r="H7118" s="4">
        <v>60192</v>
      </c>
    </row>
    <row r="7119" spans="1:8" ht="15.75">
      <c r="A7119" s="3" t="s">
        <v>2944</v>
      </c>
      <c r="B7119" s="2" t="s">
        <v>2612</v>
      </c>
      <c r="C7119" s="2" t="s">
        <v>314</v>
      </c>
      <c r="D7119" s="2" t="s">
        <v>2613</v>
      </c>
      <c r="E7119" s="4">
        <v>20</v>
      </c>
      <c r="F7119" s="4">
        <v>76220</v>
      </c>
      <c r="G7119" s="4">
        <v>7622</v>
      </c>
      <c r="H7119" s="4">
        <v>83842</v>
      </c>
    </row>
    <row r="7120" spans="1:8" ht="15.75">
      <c r="A7120" s="3" t="s">
        <v>2944</v>
      </c>
      <c r="B7120" s="2" t="s">
        <v>2614</v>
      </c>
      <c r="C7120" s="2" t="s">
        <v>318</v>
      </c>
      <c r="D7120" s="2" t="s">
        <v>2615</v>
      </c>
      <c r="E7120" s="4">
        <v>175</v>
      </c>
      <c r="F7120" s="4">
        <v>753900</v>
      </c>
      <c r="G7120" s="4">
        <v>75390</v>
      </c>
      <c r="H7120" s="4">
        <v>829290</v>
      </c>
    </row>
    <row r="7121" spans="1:8" ht="15.75">
      <c r="A7121" s="3" t="s">
        <v>2944</v>
      </c>
      <c r="B7121" s="2" t="s">
        <v>2616</v>
      </c>
      <c r="C7121" s="2" t="s">
        <v>318</v>
      </c>
      <c r="D7121" s="2" t="s">
        <v>2617</v>
      </c>
      <c r="E7121" s="4">
        <v>70</v>
      </c>
      <c r="F7121" s="4">
        <v>381570</v>
      </c>
      <c r="G7121" s="4">
        <v>38157</v>
      </c>
      <c r="H7121" s="4">
        <v>419727</v>
      </c>
    </row>
    <row r="7122" spans="1:8" ht="15.75">
      <c r="A7122" s="3" t="s">
        <v>2944</v>
      </c>
      <c r="B7122" s="2" t="s">
        <v>2618</v>
      </c>
      <c r="C7122" s="2" t="s">
        <v>318</v>
      </c>
      <c r="D7122" s="2" t="s">
        <v>2619</v>
      </c>
      <c r="E7122" s="4">
        <v>410</v>
      </c>
      <c r="F7122" s="4">
        <v>1055750</v>
      </c>
      <c r="G7122" s="4">
        <v>105575</v>
      </c>
      <c r="H7122" s="4">
        <v>1161325</v>
      </c>
    </row>
    <row r="7123" spans="1:8" ht="15.75">
      <c r="A7123" s="3" t="s">
        <v>2944</v>
      </c>
      <c r="B7123" s="2" t="s">
        <v>2620</v>
      </c>
      <c r="C7123" s="2" t="s">
        <v>318</v>
      </c>
      <c r="D7123" s="2" t="s">
        <v>2621</v>
      </c>
      <c r="E7123" s="4">
        <v>45</v>
      </c>
      <c r="F7123" s="4">
        <v>293985</v>
      </c>
      <c r="G7123" s="4">
        <v>29399</v>
      </c>
      <c r="H7123" s="4">
        <v>323384</v>
      </c>
    </row>
    <row r="7124" spans="1:8" ht="15.75">
      <c r="A7124" s="3" t="s">
        <v>2944</v>
      </c>
      <c r="B7124" s="2" t="s">
        <v>2624</v>
      </c>
      <c r="C7124" s="2" t="s">
        <v>318</v>
      </c>
      <c r="D7124" s="2" t="s">
        <v>2625</v>
      </c>
      <c r="E7124" s="4">
        <v>50</v>
      </c>
      <c r="F7124" s="4">
        <v>141500</v>
      </c>
      <c r="G7124" s="4">
        <v>14150</v>
      </c>
      <c r="H7124" s="4">
        <v>155650</v>
      </c>
    </row>
    <row r="7125" spans="1:8" ht="15.75">
      <c r="A7125" s="3" t="s">
        <v>2944</v>
      </c>
      <c r="B7125" s="2" t="s">
        <v>2626</v>
      </c>
      <c r="C7125" s="2" t="s">
        <v>318</v>
      </c>
      <c r="D7125" s="2" t="s">
        <v>2627</v>
      </c>
      <c r="E7125" s="4">
        <v>10</v>
      </c>
      <c r="F7125" s="4">
        <v>88200</v>
      </c>
      <c r="G7125" s="4">
        <v>8820</v>
      </c>
      <c r="H7125" s="4">
        <v>97020</v>
      </c>
    </row>
    <row r="7126" spans="1:8" ht="15.75">
      <c r="A7126" s="3" t="s">
        <v>2944</v>
      </c>
      <c r="B7126" s="2" t="s">
        <v>2628</v>
      </c>
      <c r="C7126" s="2" t="s">
        <v>318</v>
      </c>
      <c r="D7126" s="2" t="s">
        <v>2629</v>
      </c>
      <c r="E7126" s="4">
        <v>522</v>
      </c>
      <c r="F7126" s="4">
        <v>1610370</v>
      </c>
      <c r="G7126" s="4">
        <v>161037</v>
      </c>
      <c r="H7126" s="4">
        <v>1771407</v>
      </c>
    </row>
    <row r="7127" spans="1:8" ht="15.75">
      <c r="A7127" s="3" t="s">
        <v>2944</v>
      </c>
      <c r="B7127" s="2" t="s">
        <v>2630</v>
      </c>
      <c r="C7127" s="2" t="s">
        <v>318</v>
      </c>
      <c r="D7127" s="2" t="s">
        <v>2631</v>
      </c>
      <c r="E7127" s="4">
        <v>40</v>
      </c>
      <c r="F7127" s="4">
        <v>133600</v>
      </c>
      <c r="G7127" s="4">
        <v>13360</v>
      </c>
      <c r="H7127" s="4">
        <v>146960</v>
      </c>
    </row>
    <row r="7128" spans="1:8" ht="15.75">
      <c r="A7128" s="3" t="s">
        <v>2944</v>
      </c>
      <c r="B7128" s="2" t="s">
        <v>2632</v>
      </c>
      <c r="C7128" s="2" t="s">
        <v>318</v>
      </c>
      <c r="D7128" s="2" t="s">
        <v>2633</v>
      </c>
      <c r="E7128" s="4">
        <v>54</v>
      </c>
      <c r="F7128" s="4">
        <v>194130</v>
      </c>
      <c r="G7128" s="4">
        <v>19413</v>
      </c>
      <c r="H7128" s="4">
        <v>213543</v>
      </c>
    </row>
    <row r="7129" spans="1:8" ht="15.75">
      <c r="A7129" s="3" t="s">
        <v>2944</v>
      </c>
      <c r="B7129" s="2" t="s">
        <v>2636</v>
      </c>
      <c r="C7129" s="2" t="s">
        <v>2312</v>
      </c>
      <c r="D7129" s="2" t="s">
        <v>2637</v>
      </c>
      <c r="E7129" s="4">
        <v>35</v>
      </c>
      <c r="F7129" s="4">
        <v>208985</v>
      </c>
      <c r="G7129" s="4">
        <v>20899</v>
      </c>
      <c r="H7129" s="4">
        <v>229884</v>
      </c>
    </row>
    <row r="7130" spans="1:8" ht="15.75">
      <c r="A7130" s="3" t="s">
        <v>2944</v>
      </c>
      <c r="B7130" s="2" t="s">
        <v>3802</v>
      </c>
      <c r="C7130" s="2" t="s">
        <v>2642</v>
      </c>
      <c r="D7130" s="2" t="s">
        <v>2659</v>
      </c>
      <c r="E7130" s="4">
        <v>10</v>
      </c>
      <c r="F7130" s="4">
        <v>126000</v>
      </c>
      <c r="G7130" s="4">
        <v>12600</v>
      </c>
      <c r="H7130" s="4">
        <v>138600</v>
      </c>
    </row>
    <row r="7131" spans="1:8" ht="15.75">
      <c r="A7131" s="3" t="s">
        <v>2944</v>
      </c>
      <c r="B7131" s="2" t="s">
        <v>2656</v>
      </c>
      <c r="C7131" s="2" t="s">
        <v>2312</v>
      </c>
      <c r="D7131" s="2" t="s">
        <v>2657</v>
      </c>
      <c r="E7131" s="4">
        <v>-81</v>
      </c>
      <c r="F7131" s="4"/>
      <c r="G7131" s="4"/>
      <c r="H7131" s="4"/>
    </row>
    <row r="7132" spans="1:8" ht="15.75">
      <c r="A7132" s="3" t="s">
        <v>2944</v>
      </c>
      <c r="B7132" s="2" t="s">
        <v>2712</v>
      </c>
      <c r="C7132" s="2" t="s">
        <v>1267</v>
      </c>
      <c r="D7132" s="2" t="s">
        <v>2713</v>
      </c>
      <c r="E7132" s="4">
        <v>9</v>
      </c>
      <c r="F7132" s="4">
        <v>217917</v>
      </c>
      <c r="G7132" s="4">
        <v>21792</v>
      </c>
      <c r="H7132" s="4">
        <v>239709</v>
      </c>
    </row>
    <row r="7133" spans="1:8" ht="15.75">
      <c r="A7133" s="3" t="s">
        <v>2944</v>
      </c>
      <c r="B7133" s="2" t="s">
        <v>2714</v>
      </c>
      <c r="C7133" s="2" t="s">
        <v>1267</v>
      </c>
      <c r="D7133" s="2" t="s">
        <v>2715</v>
      </c>
      <c r="E7133" s="4">
        <v>67</v>
      </c>
      <c r="F7133" s="4">
        <v>2089596</v>
      </c>
      <c r="G7133" s="4">
        <v>208960</v>
      </c>
      <c r="H7133" s="4">
        <v>2298556</v>
      </c>
    </row>
    <row r="7134" spans="1:8" ht="15.75">
      <c r="A7134" s="3" t="s">
        <v>2944</v>
      </c>
      <c r="B7134" s="2" t="s">
        <v>2716</v>
      </c>
      <c r="C7134" s="2" t="s">
        <v>1267</v>
      </c>
      <c r="D7134" s="2" t="s">
        <v>2717</v>
      </c>
      <c r="E7134" s="4">
        <v>29</v>
      </c>
      <c r="F7134" s="4">
        <v>767572</v>
      </c>
      <c r="G7134" s="4">
        <v>76757</v>
      </c>
      <c r="H7134" s="4">
        <v>844329</v>
      </c>
    </row>
    <row r="7135" spans="1:8" ht="15.75">
      <c r="A7135" s="3" t="s">
        <v>2944</v>
      </c>
      <c r="B7135" s="2" t="s">
        <v>2720</v>
      </c>
      <c r="C7135" s="2" t="s">
        <v>1267</v>
      </c>
      <c r="D7135" s="2" t="s">
        <v>2721</v>
      </c>
      <c r="E7135" s="4">
        <v>36</v>
      </c>
      <c r="F7135" s="4">
        <v>1034028</v>
      </c>
      <c r="G7135" s="4">
        <v>103403</v>
      </c>
      <c r="H7135" s="4">
        <v>1137431</v>
      </c>
    </row>
    <row r="7136" spans="1:8" ht="15.75">
      <c r="A7136" s="3" t="s">
        <v>2944</v>
      </c>
      <c r="B7136" s="2" t="s">
        <v>2728</v>
      </c>
      <c r="C7136" s="2" t="s">
        <v>1267</v>
      </c>
      <c r="D7136" s="2" t="s">
        <v>2729</v>
      </c>
      <c r="E7136" s="4">
        <v>14</v>
      </c>
      <c r="F7136" s="4">
        <v>528402</v>
      </c>
      <c r="G7136" s="4">
        <v>52840</v>
      </c>
      <c r="H7136" s="4">
        <v>581242</v>
      </c>
    </row>
    <row r="7137" spans="1:8" ht="15.75">
      <c r="A7137" s="3" t="s">
        <v>2944</v>
      </c>
      <c r="B7137" s="2" t="s">
        <v>2735</v>
      </c>
      <c r="C7137" s="2" t="s">
        <v>2732</v>
      </c>
      <c r="D7137" s="2" t="s">
        <v>2736</v>
      </c>
      <c r="E7137" s="4">
        <v>10</v>
      </c>
      <c r="F7137" s="4">
        <v>157570</v>
      </c>
      <c r="G7137" s="4">
        <v>15757</v>
      </c>
      <c r="H7137" s="4">
        <v>173327</v>
      </c>
    </row>
    <row r="7138" spans="1:8" ht="15.75">
      <c r="A7138" s="3" t="s">
        <v>2944</v>
      </c>
      <c r="B7138" s="2" t="s">
        <v>2737</v>
      </c>
      <c r="C7138" s="2" t="s">
        <v>2732</v>
      </c>
      <c r="D7138" s="2" t="s">
        <v>2738</v>
      </c>
      <c r="E7138" s="4">
        <v>32</v>
      </c>
      <c r="F7138" s="4">
        <v>428288</v>
      </c>
      <c r="G7138" s="4">
        <v>42829</v>
      </c>
      <c r="H7138" s="4">
        <v>471117</v>
      </c>
    </row>
    <row r="7139" spans="1:8" ht="15.75">
      <c r="A7139" s="3" t="s">
        <v>2944</v>
      </c>
      <c r="B7139" s="2" t="s">
        <v>2739</v>
      </c>
      <c r="C7139" s="2" t="s">
        <v>2732</v>
      </c>
      <c r="D7139" s="2" t="s">
        <v>2740</v>
      </c>
      <c r="E7139" s="4">
        <v>42</v>
      </c>
      <c r="F7139" s="4">
        <v>611478</v>
      </c>
      <c r="G7139" s="4">
        <v>61148</v>
      </c>
      <c r="H7139" s="4">
        <v>672626</v>
      </c>
    </row>
    <row r="7140" spans="1:8" ht="15.75">
      <c r="A7140" s="3" t="s">
        <v>2944</v>
      </c>
      <c r="B7140" s="2" t="s">
        <v>2745</v>
      </c>
      <c r="C7140" s="2" t="s">
        <v>2732</v>
      </c>
      <c r="D7140" s="2" t="s">
        <v>2746</v>
      </c>
      <c r="E7140" s="4">
        <v>15</v>
      </c>
      <c r="F7140" s="4">
        <v>288885</v>
      </c>
      <c r="G7140" s="4">
        <v>28889</v>
      </c>
      <c r="H7140" s="4">
        <v>317774</v>
      </c>
    </row>
    <row r="7141" spans="1:8" ht="15.75">
      <c r="A7141" s="3" t="s">
        <v>2944</v>
      </c>
      <c r="B7141" s="2" t="s">
        <v>2749</v>
      </c>
      <c r="C7141" s="2" t="s">
        <v>1267</v>
      </c>
      <c r="D7141" s="2" t="s">
        <v>2750</v>
      </c>
      <c r="E7141" s="4">
        <v>7</v>
      </c>
      <c r="F7141" s="4">
        <v>224735</v>
      </c>
      <c r="G7141" s="4">
        <v>22474</v>
      </c>
      <c r="H7141" s="4">
        <v>247209</v>
      </c>
    </row>
    <row r="7142" spans="1:8" ht="15.75">
      <c r="A7142" s="3" t="s">
        <v>2944</v>
      </c>
      <c r="B7142" s="2" t="s">
        <v>3829</v>
      </c>
      <c r="C7142" s="2" t="s">
        <v>3824</v>
      </c>
      <c r="D7142" s="2" t="s">
        <v>3830</v>
      </c>
      <c r="E7142" s="4">
        <v>3</v>
      </c>
      <c r="F7142" s="4">
        <v>4113</v>
      </c>
      <c r="G7142" s="4">
        <v>411</v>
      </c>
      <c r="H7142" s="4">
        <v>4524</v>
      </c>
    </row>
    <row r="7143" spans="1:8" ht="15.75">
      <c r="A7143" s="3" t="s">
        <v>2944</v>
      </c>
      <c r="B7143" s="2" t="s">
        <v>3844</v>
      </c>
      <c r="C7143" s="2" t="s">
        <v>3843</v>
      </c>
      <c r="D7143" s="2" t="s">
        <v>3845</v>
      </c>
      <c r="E7143" s="4">
        <v>3</v>
      </c>
      <c r="F7143" s="4">
        <v>5271</v>
      </c>
      <c r="G7143" s="4">
        <v>527</v>
      </c>
      <c r="H7143" s="4">
        <v>5798</v>
      </c>
    </row>
    <row r="7144" spans="1:8" ht="15.75">
      <c r="A7144" s="3" t="s">
        <v>2944</v>
      </c>
      <c r="B7144" s="2" t="s">
        <v>3846</v>
      </c>
      <c r="C7144" s="2" t="s">
        <v>2781</v>
      </c>
      <c r="D7144" s="2" t="s">
        <v>3847</v>
      </c>
      <c r="E7144" s="4">
        <v>3</v>
      </c>
      <c r="F7144" s="4">
        <v>6753</v>
      </c>
      <c r="G7144" s="4">
        <v>675</v>
      </c>
      <c r="H7144" s="4">
        <v>7428</v>
      </c>
    </row>
    <row r="7145" spans="1:8" ht="15.75">
      <c r="A7145" s="3" t="s">
        <v>2944</v>
      </c>
      <c r="B7145" s="2" t="s">
        <v>2797</v>
      </c>
      <c r="C7145" s="2" t="s">
        <v>2794</v>
      </c>
      <c r="D7145" s="2" t="s">
        <v>2798</v>
      </c>
      <c r="E7145" s="4">
        <v>3</v>
      </c>
      <c r="F7145" s="4">
        <v>3723</v>
      </c>
      <c r="G7145" s="4">
        <v>373</v>
      </c>
      <c r="H7145" s="4">
        <v>4096</v>
      </c>
    </row>
    <row r="7146" spans="1:8" ht="15.75">
      <c r="A7146" s="3" t="s">
        <v>2944</v>
      </c>
      <c r="B7146" s="2" t="s">
        <v>2807</v>
      </c>
      <c r="C7146" s="2" t="s">
        <v>2794</v>
      </c>
      <c r="D7146" s="2" t="s">
        <v>2808</v>
      </c>
      <c r="E7146" s="4">
        <v>100</v>
      </c>
      <c r="F7146" s="4">
        <v>151200</v>
      </c>
      <c r="G7146" s="4">
        <v>15120</v>
      </c>
      <c r="H7146" s="4">
        <v>166320</v>
      </c>
    </row>
    <row r="7147" spans="1:8" ht="15.75">
      <c r="A7147" s="3" t="s">
        <v>2944</v>
      </c>
      <c r="B7147" s="2" t="s">
        <v>3854</v>
      </c>
      <c r="C7147" s="2" t="s">
        <v>2753</v>
      </c>
      <c r="D7147" s="2" t="s">
        <v>3855</v>
      </c>
      <c r="E7147" s="4">
        <v>10</v>
      </c>
      <c r="F7147" s="4">
        <v>30260</v>
      </c>
      <c r="G7147" s="4">
        <v>3026</v>
      </c>
      <c r="H7147" s="4">
        <v>33286</v>
      </c>
    </row>
    <row r="7148" spans="1:8" ht="15.75">
      <c r="A7148" s="3" t="s">
        <v>2944</v>
      </c>
      <c r="B7148" s="2" t="s">
        <v>2809</v>
      </c>
      <c r="C7148" s="2" t="s">
        <v>1443</v>
      </c>
      <c r="D7148" s="2" t="s">
        <v>2810</v>
      </c>
      <c r="E7148" s="4">
        <v>25</v>
      </c>
      <c r="F7148" s="4">
        <v>62410</v>
      </c>
      <c r="G7148" s="4">
        <v>6241</v>
      </c>
      <c r="H7148" s="4">
        <v>68651</v>
      </c>
    </row>
    <row r="7149" spans="1:8" ht="15.75">
      <c r="A7149" s="3" t="s">
        <v>2944</v>
      </c>
      <c r="B7149" s="2" t="s">
        <v>2811</v>
      </c>
      <c r="C7149" s="2" t="s">
        <v>1443</v>
      </c>
      <c r="D7149" s="2" t="s">
        <v>2812</v>
      </c>
      <c r="E7149" s="4">
        <v>21</v>
      </c>
      <c r="F7149" s="4">
        <v>49578</v>
      </c>
      <c r="G7149" s="4">
        <v>4958</v>
      </c>
      <c r="H7149" s="4">
        <v>54536</v>
      </c>
    </row>
    <row r="7150" spans="1:8" ht="15.75">
      <c r="A7150" s="3" t="s">
        <v>2944</v>
      </c>
      <c r="B7150" s="2" t="s">
        <v>2813</v>
      </c>
      <c r="C7150" s="2" t="s">
        <v>1443</v>
      </c>
      <c r="D7150" s="2" t="s">
        <v>2814</v>
      </c>
      <c r="E7150" s="4">
        <v>5</v>
      </c>
      <c r="F7150" s="4">
        <v>17405</v>
      </c>
      <c r="G7150" s="4">
        <v>1741</v>
      </c>
      <c r="H7150" s="4">
        <v>19146</v>
      </c>
    </row>
    <row r="7151" spans="1:8" ht="15.75">
      <c r="A7151" s="3" t="s">
        <v>2944</v>
      </c>
      <c r="B7151" s="2" t="s">
        <v>2828</v>
      </c>
      <c r="C7151" s="2" t="s">
        <v>2827</v>
      </c>
      <c r="D7151" s="2" t="s">
        <v>2646</v>
      </c>
      <c r="E7151" s="4">
        <v>10</v>
      </c>
      <c r="F7151" s="4">
        <v>50000</v>
      </c>
      <c r="G7151" s="4">
        <v>5000</v>
      </c>
      <c r="H7151" s="4">
        <v>55000</v>
      </c>
    </row>
    <row r="7152" spans="1:8" ht="15.75">
      <c r="A7152" s="3" t="s">
        <v>2944</v>
      </c>
      <c r="B7152" s="2" t="s">
        <v>2829</v>
      </c>
      <c r="C7152" s="2" t="s">
        <v>2827</v>
      </c>
      <c r="D7152" s="2" t="s">
        <v>2648</v>
      </c>
      <c r="E7152" s="4">
        <v>10</v>
      </c>
      <c r="F7152" s="4">
        <v>58000</v>
      </c>
      <c r="G7152" s="4">
        <v>5800</v>
      </c>
      <c r="H7152" s="4">
        <v>63800</v>
      </c>
    </row>
    <row r="7153" spans="1:8" ht="15.75">
      <c r="A7153" s="3" t="s">
        <v>2944</v>
      </c>
      <c r="B7153" s="2" t="s">
        <v>2831</v>
      </c>
      <c r="C7153" s="2" t="s">
        <v>1401</v>
      </c>
      <c r="D7153" s="2" t="s">
        <v>2832</v>
      </c>
      <c r="E7153" s="4">
        <v>105</v>
      </c>
      <c r="F7153" s="4">
        <v>193945</v>
      </c>
      <c r="G7153" s="4">
        <v>19395</v>
      </c>
      <c r="H7153" s="4">
        <v>213340</v>
      </c>
    </row>
    <row r="7154" spans="1:8" ht="15.75">
      <c r="A7154" s="3" t="s">
        <v>2944</v>
      </c>
      <c r="B7154" s="2" t="s">
        <v>2835</v>
      </c>
      <c r="C7154" s="2" t="s">
        <v>1401</v>
      </c>
      <c r="D7154" s="2" t="s">
        <v>2836</v>
      </c>
      <c r="E7154" s="4">
        <v>25</v>
      </c>
      <c r="F7154" s="4">
        <v>57170</v>
      </c>
      <c r="G7154" s="4">
        <v>5717</v>
      </c>
      <c r="H7154" s="4">
        <v>62887</v>
      </c>
    </row>
    <row r="7155" spans="1:8" ht="15.75">
      <c r="A7155" s="3" t="s">
        <v>2944</v>
      </c>
      <c r="B7155" s="2" t="s">
        <v>2838</v>
      </c>
      <c r="C7155" s="2" t="s">
        <v>1401</v>
      </c>
      <c r="D7155" s="2" t="s">
        <v>2839</v>
      </c>
      <c r="E7155" s="4">
        <v>20</v>
      </c>
      <c r="F7155" s="4">
        <v>21900</v>
      </c>
      <c r="G7155" s="4">
        <v>2190</v>
      </c>
      <c r="H7155" s="4">
        <v>24090</v>
      </c>
    </row>
    <row r="7156" spans="1:8" ht="15.75">
      <c r="A7156" s="3" t="s">
        <v>2944</v>
      </c>
      <c r="B7156" s="2" t="s">
        <v>2840</v>
      </c>
      <c r="C7156" s="2" t="s">
        <v>1401</v>
      </c>
      <c r="D7156" s="2" t="s">
        <v>2841</v>
      </c>
      <c r="E7156" s="4">
        <v>25</v>
      </c>
      <c r="F7156" s="4">
        <v>67670</v>
      </c>
      <c r="G7156" s="4">
        <v>6767</v>
      </c>
      <c r="H7156" s="4">
        <v>74437</v>
      </c>
    </row>
    <row r="7157" spans="1:8" ht="15.75">
      <c r="A7157" s="3" t="s">
        <v>2944</v>
      </c>
      <c r="B7157" s="2" t="s">
        <v>2842</v>
      </c>
      <c r="C7157" s="2" t="s">
        <v>1401</v>
      </c>
      <c r="D7157" s="2" t="s">
        <v>2843</v>
      </c>
      <c r="E7157" s="4">
        <v>1</v>
      </c>
      <c r="F7157" s="4">
        <v>4298</v>
      </c>
      <c r="G7157" s="4">
        <v>430</v>
      </c>
      <c r="H7157" s="4">
        <v>4728</v>
      </c>
    </row>
    <row r="7158" spans="1:8" ht="15.75">
      <c r="A7158" s="3" t="s">
        <v>2944</v>
      </c>
      <c r="B7158" s="2" t="s">
        <v>2846</v>
      </c>
      <c r="C7158" s="2" t="s">
        <v>1401</v>
      </c>
      <c r="D7158" s="2" t="s">
        <v>2847</v>
      </c>
      <c r="E7158" s="4">
        <v>20</v>
      </c>
      <c r="F7158" s="4">
        <v>93820</v>
      </c>
      <c r="G7158" s="4">
        <v>9382</v>
      </c>
      <c r="H7158" s="4">
        <v>103202</v>
      </c>
    </row>
    <row r="7159" spans="1:8" ht="15.75">
      <c r="A7159" s="3" t="s">
        <v>2944</v>
      </c>
      <c r="B7159" s="2" t="s">
        <v>2848</v>
      </c>
      <c r="C7159" s="2" t="s">
        <v>1401</v>
      </c>
      <c r="D7159" s="2" t="s">
        <v>2849</v>
      </c>
      <c r="E7159" s="4">
        <v>110</v>
      </c>
      <c r="F7159" s="4">
        <v>142790</v>
      </c>
      <c r="G7159" s="4">
        <v>14279</v>
      </c>
      <c r="H7159" s="4">
        <v>157069</v>
      </c>
    </row>
    <row r="7160" spans="1:8" ht="15.75">
      <c r="A7160" s="3" t="s">
        <v>2944</v>
      </c>
      <c r="B7160" s="2" t="s">
        <v>2850</v>
      </c>
      <c r="C7160" s="2" t="s">
        <v>1401</v>
      </c>
      <c r="D7160" s="2" t="s">
        <v>2851</v>
      </c>
      <c r="E7160" s="4">
        <v>10</v>
      </c>
      <c r="F7160" s="4">
        <v>15130</v>
      </c>
      <c r="G7160" s="4">
        <v>1513</v>
      </c>
      <c r="H7160" s="4">
        <v>16643</v>
      </c>
    </row>
    <row r="7161" spans="1:8" ht="15.75">
      <c r="A7161" s="3" t="s">
        <v>2944</v>
      </c>
      <c r="B7161" s="2" t="s">
        <v>2865</v>
      </c>
      <c r="C7161" s="2" t="s">
        <v>1405</v>
      </c>
      <c r="D7161" s="2" t="s">
        <v>2866</v>
      </c>
      <c r="E7161" s="4">
        <v>8</v>
      </c>
      <c r="F7161" s="4">
        <v>11960</v>
      </c>
      <c r="G7161" s="4">
        <v>1196</v>
      </c>
      <c r="H7161" s="4">
        <v>13156</v>
      </c>
    </row>
    <row r="7162" spans="1:8" ht="15.75">
      <c r="A7162" s="3" t="s">
        <v>2944</v>
      </c>
      <c r="B7162" s="2" t="s">
        <v>2873</v>
      </c>
      <c r="C7162" s="2" t="s">
        <v>1405</v>
      </c>
      <c r="D7162" s="2" t="s">
        <v>2874</v>
      </c>
      <c r="E7162" s="4">
        <v>20</v>
      </c>
      <c r="F7162" s="4">
        <v>34960</v>
      </c>
      <c r="G7162" s="4">
        <v>3496</v>
      </c>
      <c r="H7162" s="4">
        <v>38456</v>
      </c>
    </row>
    <row r="7163" spans="1:8" ht="15.75">
      <c r="A7163" s="3" t="s">
        <v>2944</v>
      </c>
      <c r="B7163" s="2" t="s">
        <v>2879</v>
      </c>
      <c r="C7163" s="2" t="s">
        <v>1412</v>
      </c>
      <c r="D7163" s="2" t="s">
        <v>2880</v>
      </c>
      <c r="E7163" s="4">
        <v>41</v>
      </c>
      <c r="F7163" s="4">
        <v>77384</v>
      </c>
      <c r="G7163" s="4">
        <v>7738</v>
      </c>
      <c r="H7163" s="4">
        <v>85122</v>
      </c>
    </row>
    <row r="7164" spans="1:8" ht="15.75">
      <c r="A7164" s="3" t="s">
        <v>2944</v>
      </c>
      <c r="B7164" s="2" t="s">
        <v>2882</v>
      </c>
      <c r="C7164" s="2" t="s">
        <v>1412</v>
      </c>
      <c r="D7164" s="2" t="s">
        <v>2646</v>
      </c>
      <c r="E7164" s="4">
        <v>105</v>
      </c>
      <c r="F7164" s="4">
        <v>248325</v>
      </c>
      <c r="G7164" s="4">
        <v>24833</v>
      </c>
      <c r="H7164" s="4">
        <v>273158</v>
      </c>
    </row>
    <row r="7165" spans="1:8" ht="15.75">
      <c r="A7165" s="3" t="s">
        <v>2944</v>
      </c>
      <c r="B7165" s="2" t="s">
        <v>2883</v>
      </c>
      <c r="C7165" s="2" t="s">
        <v>1412</v>
      </c>
      <c r="D7165" s="2" t="s">
        <v>2884</v>
      </c>
      <c r="E7165" s="4">
        <v>13</v>
      </c>
      <c r="F7165" s="4">
        <v>18367</v>
      </c>
      <c r="G7165" s="4">
        <v>1837</v>
      </c>
      <c r="H7165" s="4">
        <v>20204</v>
      </c>
    </row>
    <row r="7166" spans="1:8" ht="15.75">
      <c r="A7166" s="3" t="s">
        <v>2944</v>
      </c>
      <c r="B7166" s="2" t="s">
        <v>2885</v>
      </c>
      <c r="C7166" s="2" t="s">
        <v>1412</v>
      </c>
      <c r="D7166" s="2" t="s">
        <v>2886</v>
      </c>
      <c r="E7166" s="4">
        <v>55</v>
      </c>
      <c r="F7166" s="4">
        <v>195820</v>
      </c>
      <c r="G7166" s="4">
        <v>19582</v>
      </c>
      <c r="H7166" s="4">
        <v>215402</v>
      </c>
    </row>
    <row r="7167" spans="1:8" ht="15.75">
      <c r="A7167" s="3" t="s">
        <v>2944</v>
      </c>
      <c r="B7167" s="2" t="s">
        <v>2887</v>
      </c>
      <c r="C7167" s="2" t="s">
        <v>1412</v>
      </c>
      <c r="D7167" s="2" t="s">
        <v>2888</v>
      </c>
      <c r="E7167" s="4">
        <v>25</v>
      </c>
      <c r="F7167" s="4">
        <v>105750</v>
      </c>
      <c r="G7167" s="4">
        <v>10575</v>
      </c>
      <c r="H7167" s="4">
        <v>116325</v>
      </c>
    </row>
    <row r="7168" spans="1:8" ht="15.75">
      <c r="A7168" s="3" t="s">
        <v>2944</v>
      </c>
      <c r="B7168" s="2" t="s">
        <v>2893</v>
      </c>
      <c r="C7168" s="2" t="s">
        <v>1412</v>
      </c>
      <c r="D7168" s="2" t="s">
        <v>2894</v>
      </c>
      <c r="E7168" s="4">
        <v>53</v>
      </c>
      <c r="F7168" s="4">
        <v>91263</v>
      </c>
      <c r="G7168" s="4">
        <v>9126</v>
      </c>
      <c r="H7168" s="4">
        <v>100389</v>
      </c>
    </row>
    <row r="7169" spans="1:8" ht="15.75">
      <c r="A7169" s="3" t="s">
        <v>2944</v>
      </c>
      <c r="B7169" s="2" t="s">
        <v>2901</v>
      </c>
      <c r="C7169" s="2" t="s">
        <v>1412</v>
      </c>
      <c r="D7169" s="2" t="s">
        <v>2902</v>
      </c>
      <c r="E7169" s="4">
        <v>10</v>
      </c>
      <c r="F7169" s="4">
        <v>21130</v>
      </c>
      <c r="G7169" s="4">
        <v>2113</v>
      </c>
      <c r="H7169" s="4">
        <v>23243</v>
      </c>
    </row>
    <row r="7170" spans="1:8" ht="15.75">
      <c r="A7170" s="3" t="s">
        <v>2944</v>
      </c>
      <c r="B7170" s="2" t="s">
        <v>2908</v>
      </c>
      <c r="C7170" s="2" t="s">
        <v>1417</v>
      </c>
      <c r="D7170" s="2" t="s">
        <v>2909</v>
      </c>
      <c r="E7170" s="4">
        <v>20</v>
      </c>
      <c r="F7170" s="4">
        <v>27320</v>
      </c>
      <c r="G7170" s="4">
        <v>2732</v>
      </c>
      <c r="H7170" s="4">
        <v>30052</v>
      </c>
    </row>
    <row r="7171" spans="1:8" ht="15.75">
      <c r="A7171" s="3" t="s">
        <v>2944</v>
      </c>
      <c r="B7171" s="2" t="s">
        <v>2912</v>
      </c>
      <c r="C7171" s="2" t="s">
        <v>1417</v>
      </c>
      <c r="D7171" s="2" t="s">
        <v>2913</v>
      </c>
      <c r="E7171" s="4">
        <v>220</v>
      </c>
      <c r="F7171" s="4">
        <v>308000</v>
      </c>
      <c r="G7171" s="4">
        <v>30800</v>
      </c>
      <c r="H7171" s="4">
        <v>338800</v>
      </c>
    </row>
    <row r="7172" spans="1:8" ht="15.75">
      <c r="A7172" s="3" t="s">
        <v>2944</v>
      </c>
      <c r="B7172" s="2" t="s">
        <v>2914</v>
      </c>
      <c r="C7172" s="2" t="s">
        <v>1417</v>
      </c>
      <c r="D7172" s="2" t="s">
        <v>2915</v>
      </c>
      <c r="E7172" s="4">
        <v>20</v>
      </c>
      <c r="F7172" s="4">
        <v>37440</v>
      </c>
      <c r="G7172" s="4">
        <v>3744</v>
      </c>
      <c r="H7172" s="4">
        <v>41184</v>
      </c>
    </row>
    <row r="7173" spans="1:8" ht="15.75">
      <c r="A7173" s="3" t="s">
        <v>2944</v>
      </c>
      <c r="B7173" s="2" t="s">
        <v>2916</v>
      </c>
      <c r="C7173" s="2" t="s">
        <v>1424</v>
      </c>
      <c r="D7173" s="2" t="s">
        <v>2917</v>
      </c>
      <c r="E7173" s="4">
        <v>15</v>
      </c>
      <c r="F7173" s="4">
        <v>36615</v>
      </c>
      <c r="G7173" s="4">
        <v>3662</v>
      </c>
      <c r="H7173" s="4">
        <v>40277</v>
      </c>
    </row>
    <row r="7174" spans="1:8" ht="15.75">
      <c r="A7174" s="3" t="s">
        <v>2944</v>
      </c>
      <c r="B7174" s="2" t="s">
        <v>2918</v>
      </c>
      <c r="C7174" s="2" t="s">
        <v>1424</v>
      </c>
      <c r="D7174" s="2" t="s">
        <v>2919</v>
      </c>
      <c r="E7174" s="4">
        <v>51</v>
      </c>
      <c r="F7174" s="4">
        <v>123030</v>
      </c>
      <c r="G7174" s="4">
        <v>12303</v>
      </c>
      <c r="H7174" s="4">
        <v>135333</v>
      </c>
    </row>
    <row r="7175" spans="1:8" ht="15.75">
      <c r="A7175" s="3" t="s">
        <v>2944</v>
      </c>
      <c r="B7175" s="2" t="s">
        <v>2920</v>
      </c>
      <c r="C7175" s="2" t="s">
        <v>1424</v>
      </c>
      <c r="D7175" s="2" t="s">
        <v>2921</v>
      </c>
      <c r="E7175" s="4">
        <v>5</v>
      </c>
      <c r="F7175" s="4">
        <v>16820</v>
      </c>
      <c r="G7175" s="4">
        <v>1682</v>
      </c>
      <c r="H7175" s="4">
        <v>18502</v>
      </c>
    </row>
    <row r="7176" spans="1:8" ht="15.75">
      <c r="A7176" s="3" t="s">
        <v>2944</v>
      </c>
      <c r="B7176" s="2" t="s">
        <v>2922</v>
      </c>
      <c r="C7176" s="2" t="s">
        <v>1424</v>
      </c>
      <c r="D7176" s="2" t="s">
        <v>2923</v>
      </c>
      <c r="E7176" s="4">
        <v>2</v>
      </c>
      <c r="F7176" s="4">
        <v>8750</v>
      </c>
      <c r="G7176" s="4">
        <v>875</v>
      </c>
      <c r="H7176" s="4">
        <v>9625</v>
      </c>
    </row>
    <row r="7177" spans="1:8" ht="15.75">
      <c r="A7177" s="3" t="s">
        <v>2944</v>
      </c>
      <c r="B7177" s="2" t="s">
        <v>2924</v>
      </c>
      <c r="C7177" s="2" t="s">
        <v>1424</v>
      </c>
      <c r="D7177" s="2" t="s">
        <v>2925</v>
      </c>
      <c r="E7177" s="4">
        <v>16</v>
      </c>
      <c r="F7177" s="4">
        <v>31248</v>
      </c>
      <c r="G7177" s="4">
        <v>3125</v>
      </c>
      <c r="H7177" s="4">
        <v>34373</v>
      </c>
    </row>
    <row r="7178" spans="1:8" ht="15.75">
      <c r="A7178" s="3" t="s">
        <v>2944</v>
      </c>
      <c r="B7178" s="2" t="s">
        <v>2928</v>
      </c>
      <c r="C7178" s="2" t="s">
        <v>2781</v>
      </c>
      <c r="D7178" s="2" t="s">
        <v>2929</v>
      </c>
      <c r="E7178" s="4">
        <v>20</v>
      </c>
      <c r="F7178" s="4">
        <v>48720</v>
      </c>
      <c r="G7178" s="4">
        <v>4872</v>
      </c>
      <c r="H7178" s="4">
        <v>53592</v>
      </c>
    </row>
    <row r="7179" spans="1:8" ht="15.75">
      <c r="A7179" s="3" t="s">
        <v>2944</v>
      </c>
      <c r="B7179" s="2" t="s">
        <v>3866</v>
      </c>
      <c r="C7179" s="2" t="s">
        <v>1426</v>
      </c>
      <c r="D7179" s="2" t="s">
        <v>3867</v>
      </c>
      <c r="E7179" s="4">
        <v>33</v>
      </c>
      <c r="F7179" s="4">
        <v>36693</v>
      </c>
      <c r="G7179" s="4">
        <v>3669</v>
      </c>
      <c r="H7179" s="4">
        <v>40362</v>
      </c>
    </row>
    <row r="7180" spans="1:8" ht="15.75">
      <c r="A7180" s="3" t="s">
        <v>2944</v>
      </c>
      <c r="B7180" s="2" t="s">
        <v>3870</v>
      </c>
      <c r="C7180" s="2" t="s">
        <v>1426</v>
      </c>
      <c r="D7180" s="2" t="s">
        <v>3871</v>
      </c>
      <c r="E7180" s="4">
        <v>60</v>
      </c>
      <c r="F7180" s="4">
        <v>73440</v>
      </c>
      <c r="G7180" s="4">
        <v>7344</v>
      </c>
      <c r="H7180" s="4">
        <v>80784</v>
      </c>
    </row>
    <row r="7181" spans="1:8" ht="15.75">
      <c r="A7181" s="3" t="s">
        <v>2944</v>
      </c>
      <c r="B7181" s="2" t="s">
        <v>3872</v>
      </c>
      <c r="C7181" s="2" t="s">
        <v>1426</v>
      </c>
      <c r="D7181" s="2" t="s">
        <v>3873</v>
      </c>
      <c r="E7181" s="4">
        <v>750</v>
      </c>
      <c r="F7181" s="4">
        <v>990000</v>
      </c>
      <c r="G7181" s="4">
        <v>99000</v>
      </c>
      <c r="H7181" s="4">
        <v>1089000</v>
      </c>
    </row>
    <row r="7182" spans="1:8" ht="15.75">
      <c r="A7182" s="3" t="s">
        <v>2944</v>
      </c>
      <c r="B7182" s="2" t="s">
        <v>3876</v>
      </c>
      <c r="C7182" s="2" t="s">
        <v>1433</v>
      </c>
      <c r="D7182" s="2" t="s">
        <v>3877</v>
      </c>
      <c r="E7182" s="4">
        <v>20</v>
      </c>
      <c r="F7182" s="4">
        <v>37320</v>
      </c>
      <c r="G7182" s="4">
        <v>3732</v>
      </c>
      <c r="H7182" s="4">
        <v>41052</v>
      </c>
    </row>
    <row r="7183" spans="1:8" ht="15.75">
      <c r="A7183" s="3" t="s">
        <v>2944</v>
      </c>
      <c r="B7183" s="2" t="s">
        <v>3880</v>
      </c>
      <c r="C7183" s="2" t="s">
        <v>1433</v>
      </c>
      <c r="D7183" s="2" t="s">
        <v>3881</v>
      </c>
      <c r="E7183" s="4">
        <v>484</v>
      </c>
      <c r="F7183" s="4">
        <v>498515</v>
      </c>
      <c r="G7183" s="4">
        <v>49852</v>
      </c>
      <c r="H7183" s="4">
        <v>548367</v>
      </c>
    </row>
    <row r="7184" spans="1:8" ht="15.75">
      <c r="A7184" s="3" t="s">
        <v>2944</v>
      </c>
      <c r="B7184" s="2" t="s">
        <v>3888</v>
      </c>
      <c r="C7184" s="2" t="s">
        <v>1433</v>
      </c>
      <c r="D7184" s="2" t="s">
        <v>3889</v>
      </c>
      <c r="E7184" s="4">
        <v>1580</v>
      </c>
      <c r="F7184" s="4">
        <v>1979120</v>
      </c>
      <c r="G7184" s="4">
        <v>197912</v>
      </c>
      <c r="H7184" s="4">
        <v>2177032</v>
      </c>
    </row>
    <row r="7185" spans="1:8" ht="15.75">
      <c r="A7185" s="3" t="s">
        <v>2944</v>
      </c>
      <c r="B7185" s="2" t="s">
        <v>3892</v>
      </c>
      <c r="C7185" s="2" t="s">
        <v>1433</v>
      </c>
      <c r="D7185" s="2" t="s">
        <v>3893</v>
      </c>
      <c r="E7185" s="4">
        <v>72</v>
      </c>
      <c r="F7185" s="4">
        <v>130968</v>
      </c>
      <c r="G7185" s="4">
        <v>13097</v>
      </c>
      <c r="H7185" s="4">
        <v>144065</v>
      </c>
    </row>
    <row r="7186" spans="1:8" ht="15.75">
      <c r="A7186" s="3" t="s">
        <v>2944</v>
      </c>
      <c r="B7186" s="2" t="s">
        <v>3896</v>
      </c>
      <c r="C7186" s="2" t="s">
        <v>1433</v>
      </c>
      <c r="D7186" s="2" t="s">
        <v>3897</v>
      </c>
      <c r="E7186" s="4">
        <v>60</v>
      </c>
      <c r="F7186" s="4">
        <v>100440</v>
      </c>
      <c r="G7186" s="4">
        <v>10044</v>
      </c>
      <c r="H7186" s="4">
        <v>110484</v>
      </c>
    </row>
    <row r="7187" spans="1:8" ht="15.75">
      <c r="A7187" s="3" t="s">
        <v>2944</v>
      </c>
      <c r="B7187" s="2" t="s">
        <v>3971</v>
      </c>
      <c r="C7187" s="2" t="s">
        <v>3968</v>
      </c>
      <c r="D7187" s="2" t="s">
        <v>3972</v>
      </c>
      <c r="E7187" s="4">
        <v>1100</v>
      </c>
      <c r="F7187" s="4">
        <v>1388000</v>
      </c>
      <c r="G7187" s="4">
        <v>138800</v>
      </c>
      <c r="H7187" s="4">
        <v>1526800</v>
      </c>
    </row>
    <row r="7188" spans="1:8" ht="15.75">
      <c r="A7188" s="3" t="s">
        <v>2944</v>
      </c>
      <c r="B7188" s="2" t="s">
        <v>3978</v>
      </c>
      <c r="C7188" s="2" t="s">
        <v>3975</v>
      </c>
      <c r="D7188" s="2" t="s">
        <v>3979</v>
      </c>
      <c r="E7188" s="4">
        <v>5100</v>
      </c>
      <c r="F7188" s="4">
        <v>6182500</v>
      </c>
      <c r="G7188" s="4">
        <v>618250</v>
      </c>
      <c r="H7188" s="4">
        <v>6800750</v>
      </c>
    </row>
    <row r="7189" spans="1:8" ht="15.75">
      <c r="A7189" s="3" t="s">
        <v>2944</v>
      </c>
      <c r="B7189" s="2" t="s">
        <v>4001</v>
      </c>
      <c r="C7189" s="2" t="s">
        <v>4000</v>
      </c>
      <c r="D7189" s="2" t="s">
        <v>4002</v>
      </c>
      <c r="E7189" s="4">
        <v>61960</v>
      </c>
      <c r="F7189" s="4">
        <v>62358923</v>
      </c>
      <c r="G7189" s="4">
        <v>6235893</v>
      </c>
      <c r="H7189" s="4">
        <v>68594816</v>
      </c>
    </row>
    <row r="7190" spans="1:8" ht="15.75">
      <c r="A7190" s="3" t="s">
        <v>2944</v>
      </c>
      <c r="B7190" s="2" t="s">
        <v>4529</v>
      </c>
      <c r="C7190" s="2" t="s">
        <v>4526</v>
      </c>
      <c r="D7190" s="2" t="s">
        <v>4530</v>
      </c>
      <c r="E7190" s="4">
        <v>100</v>
      </c>
      <c r="F7190" s="4">
        <v>1002000</v>
      </c>
      <c r="G7190" s="4">
        <v>100200</v>
      </c>
      <c r="H7190" s="4">
        <v>1102200</v>
      </c>
    </row>
    <row r="7191" spans="1:8" ht="15.75">
      <c r="A7191" s="3" t="s">
        <v>2944</v>
      </c>
      <c r="B7191" s="2" t="s">
        <v>4546</v>
      </c>
      <c r="C7191" s="2" t="s">
        <v>4545</v>
      </c>
      <c r="D7191" s="2" t="s">
        <v>4547</v>
      </c>
      <c r="E7191" s="4">
        <v>100</v>
      </c>
      <c r="F7191" s="4">
        <v>2216000</v>
      </c>
      <c r="G7191" s="4">
        <v>221600</v>
      </c>
      <c r="H7191" s="4">
        <v>2437600</v>
      </c>
    </row>
    <row r="7192" spans="1:8" ht="15.75">
      <c r="A7192" s="3" t="s">
        <v>2944</v>
      </c>
      <c r="B7192" s="2" t="s">
        <v>4569</v>
      </c>
      <c r="C7192" s="2" t="s">
        <v>4568</v>
      </c>
      <c r="D7192" s="2" t="s">
        <v>4570</v>
      </c>
      <c r="E7192" s="4">
        <v>50</v>
      </c>
      <c r="F7192" s="4">
        <v>521500</v>
      </c>
      <c r="G7192" s="4">
        <v>52150</v>
      </c>
      <c r="H7192" s="4">
        <v>573650</v>
      </c>
    </row>
    <row r="7193" spans="1:8" ht="15.75">
      <c r="A7193" s="3" t="s">
        <v>2944</v>
      </c>
      <c r="B7193" s="2" t="s">
        <v>4621</v>
      </c>
      <c r="C7193" s="2" t="s">
        <v>4620</v>
      </c>
      <c r="D7193" s="2" t="s">
        <v>4622</v>
      </c>
      <c r="E7193" s="4">
        <v>2670</v>
      </c>
      <c r="F7193" s="4">
        <v>33081300</v>
      </c>
      <c r="G7193" s="4">
        <v>3308130</v>
      </c>
      <c r="H7193" s="4">
        <v>36389430</v>
      </c>
    </row>
    <row r="7194" spans="1:8" ht="15.75">
      <c r="A7194" s="3" t="s">
        <v>2944</v>
      </c>
      <c r="B7194" s="2" t="s">
        <v>4634</v>
      </c>
      <c r="C7194" s="2" t="s">
        <v>4632</v>
      </c>
      <c r="D7194" s="2" t="s">
        <v>4635</v>
      </c>
      <c r="E7194" s="4">
        <v>1200</v>
      </c>
      <c r="F7194" s="4">
        <v>16512000</v>
      </c>
      <c r="G7194" s="4">
        <v>1651200</v>
      </c>
      <c r="H7194" s="4">
        <v>18163200</v>
      </c>
    </row>
    <row r="7195" spans="1:8" ht="15.75">
      <c r="A7195" s="3" t="s">
        <v>2944</v>
      </c>
      <c r="B7195" s="2" t="s">
        <v>6141</v>
      </c>
      <c r="C7195" s="2" t="s">
        <v>6142</v>
      </c>
      <c r="D7195" s="2" t="s">
        <v>6143</v>
      </c>
      <c r="E7195" s="4">
        <v>2</v>
      </c>
      <c r="F7195" s="4">
        <v>76000</v>
      </c>
      <c r="G7195" s="4">
        <v>7600</v>
      </c>
      <c r="H7195" s="4">
        <v>83600</v>
      </c>
    </row>
    <row r="7196" spans="1:8" ht="15.75">
      <c r="A7196" s="3" t="s">
        <v>2944</v>
      </c>
      <c r="B7196" s="2" t="s">
        <v>6147</v>
      </c>
      <c r="C7196" s="2" t="s">
        <v>6148</v>
      </c>
      <c r="D7196" s="2" t="s">
        <v>6149</v>
      </c>
      <c r="E7196" s="4">
        <v>5</v>
      </c>
      <c r="F7196" s="4">
        <v>322500</v>
      </c>
      <c r="G7196" s="4">
        <v>32250</v>
      </c>
      <c r="H7196" s="4">
        <v>354750</v>
      </c>
    </row>
    <row r="7197" spans="1:8" ht="15.75">
      <c r="A7197" s="3" t="s">
        <v>2944</v>
      </c>
      <c r="B7197" s="2" t="s">
        <v>6157</v>
      </c>
      <c r="C7197" s="2" t="s">
        <v>6158</v>
      </c>
      <c r="D7197" s="2" t="s">
        <v>6159</v>
      </c>
      <c r="E7197" s="4">
        <v>5</v>
      </c>
      <c r="F7197" s="4">
        <v>702000</v>
      </c>
      <c r="G7197" s="4">
        <v>70200</v>
      </c>
      <c r="H7197" s="4">
        <v>772200</v>
      </c>
    </row>
    <row r="7198" spans="1:8" ht="15.75">
      <c r="A7198" s="3" t="s">
        <v>2944</v>
      </c>
      <c r="B7198" s="2" t="s">
        <v>6160</v>
      </c>
      <c r="C7198" s="2" t="s">
        <v>6161</v>
      </c>
      <c r="D7198" s="2" t="s">
        <v>6162</v>
      </c>
      <c r="E7198" s="4">
        <v>8</v>
      </c>
      <c r="F7198" s="4">
        <v>1019520</v>
      </c>
      <c r="G7198" s="4">
        <v>101952</v>
      </c>
      <c r="H7198" s="4">
        <v>1121472</v>
      </c>
    </row>
    <row r="7199" spans="1:8" ht="15.75">
      <c r="A7199" s="3" t="s">
        <v>2944</v>
      </c>
      <c r="B7199" s="2" t="s">
        <v>6307</v>
      </c>
      <c r="C7199" s="2" t="s">
        <v>6308</v>
      </c>
      <c r="D7199" s="2"/>
      <c r="E7199" s="4">
        <v>120</v>
      </c>
      <c r="F7199" s="4">
        <v>780000</v>
      </c>
      <c r="G7199" s="4">
        <v>78000</v>
      </c>
      <c r="H7199" s="4">
        <v>858000</v>
      </c>
    </row>
    <row r="7200" spans="1:8" ht="15.75">
      <c r="A7200" s="3" t="s">
        <v>2944</v>
      </c>
      <c r="B7200" s="2" t="s">
        <v>4638</v>
      </c>
      <c r="C7200" s="2" t="s">
        <v>4636</v>
      </c>
      <c r="D7200" s="2"/>
      <c r="E7200" s="4">
        <v>60</v>
      </c>
      <c r="F7200" s="4">
        <v>390000</v>
      </c>
      <c r="G7200" s="4">
        <v>39000</v>
      </c>
      <c r="H7200" s="4">
        <v>429000</v>
      </c>
    </row>
    <row r="7201" spans="1:8" ht="15.75">
      <c r="A7201" s="3" t="s">
        <v>2944</v>
      </c>
      <c r="B7201" s="2" t="s">
        <v>6274</v>
      </c>
      <c r="C7201" s="2" t="s">
        <v>6275</v>
      </c>
      <c r="D7201" s="2" t="s">
        <v>6276</v>
      </c>
      <c r="E7201" s="4">
        <v>60</v>
      </c>
      <c r="F7201" s="4">
        <v>390000</v>
      </c>
      <c r="G7201" s="4">
        <v>39000</v>
      </c>
      <c r="H7201" s="4">
        <v>429000</v>
      </c>
    </row>
    <row r="7202" spans="1:8" ht="15.75">
      <c r="A7202" s="3" t="s">
        <v>2944</v>
      </c>
      <c r="B7202" s="2" t="s">
        <v>4642</v>
      </c>
      <c r="C7202" s="2" t="s">
        <v>4641</v>
      </c>
      <c r="D7202" s="2"/>
      <c r="E7202" s="4">
        <v>60</v>
      </c>
      <c r="F7202" s="4">
        <v>618000</v>
      </c>
      <c r="G7202" s="4">
        <v>61800</v>
      </c>
      <c r="H7202" s="4">
        <v>679800</v>
      </c>
    </row>
    <row r="7203" spans="1:8" ht="15.75">
      <c r="A7203" s="3" t="s">
        <v>2944</v>
      </c>
      <c r="B7203" s="2" t="s">
        <v>6412</v>
      </c>
      <c r="C7203" s="2" t="s">
        <v>6413</v>
      </c>
      <c r="D7203" s="2"/>
      <c r="E7203" s="4">
        <v>20</v>
      </c>
      <c r="F7203" s="4">
        <v>458000</v>
      </c>
      <c r="G7203" s="4">
        <v>45800</v>
      </c>
      <c r="H7203" s="4">
        <v>503800</v>
      </c>
    </row>
    <row r="7204" spans="1:8" ht="15.75">
      <c r="A7204" s="3" t="s">
        <v>2944</v>
      </c>
      <c r="B7204" s="2" t="s">
        <v>6166</v>
      </c>
      <c r="C7204" s="2" t="s">
        <v>6167</v>
      </c>
      <c r="D7204" s="2" t="s">
        <v>6168</v>
      </c>
      <c r="E7204" s="4">
        <v>1</v>
      </c>
      <c r="F7204" s="4">
        <v>20000</v>
      </c>
      <c r="G7204" s="4">
        <v>2000</v>
      </c>
      <c r="H7204" s="4">
        <v>22000</v>
      </c>
    </row>
    <row r="7205" spans="1:8" ht="15.75">
      <c r="A7205" s="3" t="s">
        <v>2944</v>
      </c>
      <c r="B7205" s="2" t="s">
        <v>6169</v>
      </c>
      <c r="C7205" s="2" t="s">
        <v>6170</v>
      </c>
      <c r="D7205" s="2"/>
      <c r="E7205" s="4">
        <v>25</v>
      </c>
      <c r="F7205" s="4">
        <v>425000</v>
      </c>
      <c r="G7205" s="4">
        <v>42500</v>
      </c>
      <c r="H7205" s="4">
        <v>467500</v>
      </c>
    </row>
    <row r="7206" spans="1:8" ht="15.75">
      <c r="A7206" s="3" t="s">
        <v>2944</v>
      </c>
      <c r="B7206" s="2" t="s">
        <v>6173</v>
      </c>
      <c r="C7206" s="2" t="s">
        <v>6174</v>
      </c>
      <c r="D7206" s="2"/>
      <c r="E7206" s="4">
        <v>10</v>
      </c>
      <c r="F7206" s="4">
        <v>220000</v>
      </c>
      <c r="G7206" s="4">
        <v>22000</v>
      </c>
      <c r="H7206" s="4">
        <v>242000</v>
      </c>
    </row>
    <row r="7207" spans="1:8" ht="15.75">
      <c r="A7207" s="3" t="s">
        <v>2944</v>
      </c>
      <c r="B7207" s="2" t="s">
        <v>6414</v>
      </c>
      <c r="C7207" s="2" t="s">
        <v>6415</v>
      </c>
      <c r="D7207" s="2"/>
      <c r="E7207" s="4">
        <v>10</v>
      </c>
      <c r="F7207" s="4">
        <v>510000</v>
      </c>
      <c r="G7207" s="4">
        <v>51000</v>
      </c>
      <c r="H7207" s="4">
        <v>561000</v>
      </c>
    </row>
    <row r="7208" spans="1:8" ht="15.75">
      <c r="A7208" s="3" t="s">
        <v>2944</v>
      </c>
      <c r="B7208" s="2" t="s">
        <v>6187</v>
      </c>
      <c r="C7208" s="2" t="s">
        <v>6188</v>
      </c>
      <c r="D7208" s="2" t="s">
        <v>6189</v>
      </c>
      <c r="E7208" s="4">
        <v>5</v>
      </c>
      <c r="F7208" s="4">
        <v>300000</v>
      </c>
      <c r="G7208" s="4">
        <v>30000</v>
      </c>
      <c r="H7208" s="4">
        <v>330000</v>
      </c>
    </row>
    <row r="7209" spans="1:8" ht="15.75">
      <c r="A7209" s="3" t="s">
        <v>2944</v>
      </c>
      <c r="B7209" s="2" t="s">
        <v>6406</v>
      </c>
      <c r="C7209" s="2" t="s">
        <v>6407</v>
      </c>
      <c r="D7209" s="2"/>
      <c r="E7209" s="4"/>
      <c r="F7209" s="4"/>
      <c r="G7209" s="4"/>
      <c r="H7209" s="4"/>
    </row>
    <row r="7210" spans="1:8" ht="15.75">
      <c r="A7210" s="3" t="s">
        <v>2944</v>
      </c>
      <c r="B7210" s="2" t="s">
        <v>6337</v>
      </c>
      <c r="C7210" s="2" t="s">
        <v>6338</v>
      </c>
      <c r="D7210" s="2" t="s">
        <v>6339</v>
      </c>
      <c r="E7210" s="4">
        <v>1</v>
      </c>
      <c r="F7210" s="4">
        <v>300000</v>
      </c>
      <c r="G7210" s="4">
        <v>30000</v>
      </c>
      <c r="H7210" s="4">
        <v>330000</v>
      </c>
    </row>
    <row r="7211" spans="1:8" ht="15.75">
      <c r="A7211" s="3" t="s">
        <v>2944</v>
      </c>
      <c r="B7211" s="2" t="s">
        <v>6200</v>
      </c>
      <c r="C7211" s="2" t="s">
        <v>6201</v>
      </c>
      <c r="D7211" s="2" t="s">
        <v>6202</v>
      </c>
      <c r="E7211" s="4">
        <v>100</v>
      </c>
      <c r="F7211" s="4">
        <v>32000</v>
      </c>
      <c r="G7211" s="4">
        <v>3200</v>
      </c>
      <c r="H7211" s="4">
        <v>35200</v>
      </c>
    </row>
    <row r="7212" spans="1:8" ht="15.75">
      <c r="A7212" s="3" t="s">
        <v>2944</v>
      </c>
      <c r="B7212" s="2" t="s">
        <v>6403</v>
      </c>
      <c r="C7212" s="2" t="s">
        <v>6404</v>
      </c>
      <c r="D7212" s="2" t="s">
        <v>6405</v>
      </c>
      <c r="E7212" s="4">
        <v>1550</v>
      </c>
      <c r="F7212" s="4">
        <v>410750</v>
      </c>
      <c r="G7212" s="4">
        <v>41075</v>
      </c>
      <c r="H7212" s="4">
        <v>451825</v>
      </c>
    </row>
    <row r="7213" spans="1:8" ht="15.75">
      <c r="A7213" s="3" t="s">
        <v>2944</v>
      </c>
      <c r="B7213" s="2" t="s">
        <v>6409</v>
      </c>
      <c r="C7213" s="2" t="s">
        <v>6410</v>
      </c>
      <c r="D7213" s="2" t="s">
        <v>6411</v>
      </c>
      <c r="E7213" s="4">
        <v>30</v>
      </c>
      <c r="F7213" s="4">
        <v>6000</v>
      </c>
      <c r="G7213" s="4">
        <v>600</v>
      </c>
      <c r="H7213" s="4">
        <v>6600</v>
      </c>
    </row>
    <row r="7214" spans="1:8" ht="15.75">
      <c r="A7214" s="3" t="s">
        <v>2944</v>
      </c>
      <c r="B7214" s="2" t="s">
        <v>4843</v>
      </c>
      <c r="C7214" s="2" t="s">
        <v>6206</v>
      </c>
      <c r="D7214" s="2" t="s">
        <v>4844</v>
      </c>
      <c r="E7214" s="4">
        <v>500</v>
      </c>
      <c r="F7214" s="4">
        <v>1000000</v>
      </c>
      <c r="G7214" s="4">
        <v>100000</v>
      </c>
      <c r="H7214" s="4">
        <v>1100000</v>
      </c>
    </row>
    <row r="7215" spans="1:8" ht="15.75">
      <c r="A7215" s="3" t="s">
        <v>2944</v>
      </c>
      <c r="B7215" s="2" t="s">
        <v>4900</v>
      </c>
      <c r="C7215" s="2" t="s">
        <v>4897</v>
      </c>
      <c r="D7215" s="2" t="s">
        <v>4901</v>
      </c>
      <c r="E7215" s="4">
        <v>300</v>
      </c>
      <c r="F7215" s="4">
        <v>885000</v>
      </c>
      <c r="G7215" s="4">
        <v>88500</v>
      </c>
      <c r="H7215" s="4">
        <v>973500</v>
      </c>
    </row>
    <row r="7216" spans="1:8" ht="15.75">
      <c r="A7216" s="3" t="s">
        <v>2944</v>
      </c>
      <c r="B7216" s="2" t="s">
        <v>4903</v>
      </c>
      <c r="C7216" s="2" t="s">
        <v>4902</v>
      </c>
      <c r="D7216" s="2" t="s">
        <v>4904</v>
      </c>
      <c r="E7216" s="4">
        <v>700</v>
      </c>
      <c r="F7216" s="4">
        <v>756800</v>
      </c>
      <c r="G7216" s="4">
        <v>75680</v>
      </c>
      <c r="H7216" s="4">
        <v>832480</v>
      </c>
    </row>
    <row r="7217" spans="1:8" ht="15.75">
      <c r="A7217" s="3" t="s">
        <v>2944</v>
      </c>
      <c r="B7217" s="2" t="s">
        <v>4934</v>
      </c>
      <c r="C7217" s="2" t="s">
        <v>4931</v>
      </c>
      <c r="D7217" s="2" t="s">
        <v>4935</v>
      </c>
      <c r="E7217" s="4">
        <v>11500</v>
      </c>
      <c r="F7217" s="4">
        <v>146050</v>
      </c>
      <c r="G7217" s="4">
        <v>14605</v>
      </c>
      <c r="H7217" s="4">
        <v>160655</v>
      </c>
    </row>
    <row r="7218" spans="1:8" ht="15.75">
      <c r="A7218" s="3" t="s">
        <v>2944</v>
      </c>
      <c r="B7218" s="2" t="s">
        <v>5204</v>
      </c>
      <c r="C7218" s="2" t="s">
        <v>5203</v>
      </c>
      <c r="D7218" s="2" t="s">
        <v>5205</v>
      </c>
      <c r="E7218" s="4">
        <v>10</v>
      </c>
      <c r="F7218" s="4">
        <v>45000</v>
      </c>
      <c r="G7218" s="4">
        <v>4500</v>
      </c>
      <c r="H7218" s="4">
        <v>49500</v>
      </c>
    </row>
    <row r="7219" spans="1:8" ht="15.75">
      <c r="A7219" s="3" t="s">
        <v>2944</v>
      </c>
      <c r="B7219" s="2" t="s">
        <v>6222</v>
      </c>
      <c r="C7219" s="2" t="s">
        <v>6223</v>
      </c>
      <c r="D7219" s="2" t="s">
        <v>5215</v>
      </c>
      <c r="E7219" s="4">
        <v>20</v>
      </c>
      <c r="F7219" s="4">
        <v>56000</v>
      </c>
      <c r="G7219" s="4">
        <v>5600</v>
      </c>
      <c r="H7219" s="4">
        <v>61600</v>
      </c>
    </row>
    <row r="7220" spans="1:8" ht="15.75">
      <c r="A7220" s="3" t="s">
        <v>2944</v>
      </c>
      <c r="B7220" s="2" t="s">
        <v>6233</v>
      </c>
      <c r="C7220" s="2" t="s">
        <v>1478</v>
      </c>
      <c r="D7220" s="2" t="s">
        <v>1480</v>
      </c>
      <c r="E7220" s="4">
        <v>300</v>
      </c>
      <c r="F7220" s="4">
        <v>52636</v>
      </c>
      <c r="G7220" s="4">
        <v>5264</v>
      </c>
      <c r="H7220" s="4">
        <v>57900</v>
      </c>
    </row>
    <row r="7221" spans="1:8" ht="15.75">
      <c r="A7221" s="3" t="s">
        <v>2944</v>
      </c>
      <c r="B7221" s="2" t="s">
        <v>6322</v>
      </c>
      <c r="C7221" s="2" t="s">
        <v>1628</v>
      </c>
      <c r="D7221" s="2" t="s">
        <v>1630</v>
      </c>
      <c r="E7221" s="4">
        <v>1</v>
      </c>
      <c r="F7221" s="4">
        <v>33000</v>
      </c>
      <c r="G7221" s="4">
        <v>3300</v>
      </c>
      <c r="H7221" s="4">
        <v>36300</v>
      </c>
    </row>
    <row r="7222" spans="1:8" ht="15.75">
      <c r="A7222" s="3" t="s">
        <v>2944</v>
      </c>
      <c r="B7222" s="2" t="s">
        <v>6321</v>
      </c>
      <c r="C7222" s="2" t="s">
        <v>1628</v>
      </c>
      <c r="D7222" s="2" t="s">
        <v>1632</v>
      </c>
      <c r="E7222" s="4">
        <v>1</v>
      </c>
      <c r="F7222" s="4">
        <v>33000</v>
      </c>
      <c r="G7222" s="4">
        <v>3300</v>
      </c>
      <c r="H7222" s="4">
        <v>36300</v>
      </c>
    </row>
    <row r="7223" spans="1:8" ht="15.75">
      <c r="A7223" s="3" t="s">
        <v>2944</v>
      </c>
      <c r="B7223" s="2" t="s">
        <v>6323</v>
      </c>
      <c r="C7223" s="2" t="s">
        <v>1628</v>
      </c>
      <c r="D7223" s="2" t="s">
        <v>1634</v>
      </c>
      <c r="E7223" s="4">
        <v>1</v>
      </c>
      <c r="F7223" s="4">
        <v>33000</v>
      </c>
      <c r="G7223" s="4">
        <v>3300</v>
      </c>
      <c r="H7223" s="4">
        <v>36300</v>
      </c>
    </row>
    <row r="7224" spans="1:8" ht="15.75">
      <c r="A7224" s="3" t="s">
        <v>2944</v>
      </c>
      <c r="B7224" s="2" t="s">
        <v>6234</v>
      </c>
      <c r="C7224" s="2" t="s">
        <v>1628</v>
      </c>
      <c r="D7224" s="2" t="s">
        <v>1636</v>
      </c>
      <c r="E7224" s="4">
        <v>1</v>
      </c>
      <c r="F7224" s="4">
        <v>33000</v>
      </c>
      <c r="G7224" s="4">
        <v>3300</v>
      </c>
      <c r="H7224" s="4">
        <v>36300</v>
      </c>
    </row>
    <row r="7225" spans="1:8" ht="15.75">
      <c r="A7225" s="3" t="s">
        <v>2944</v>
      </c>
      <c r="B7225" s="2" t="s">
        <v>6235</v>
      </c>
      <c r="C7225" s="2" t="s">
        <v>1628</v>
      </c>
      <c r="D7225" s="2" t="s">
        <v>1638</v>
      </c>
      <c r="E7225" s="4">
        <v>1</v>
      </c>
      <c r="F7225" s="4">
        <v>33000</v>
      </c>
      <c r="G7225" s="4">
        <v>3300</v>
      </c>
      <c r="H7225" s="4">
        <v>36300</v>
      </c>
    </row>
    <row r="7226" spans="1:8" ht="15.75">
      <c r="A7226" s="3" t="s">
        <v>2944</v>
      </c>
      <c r="B7226" s="2" t="s">
        <v>6279</v>
      </c>
      <c r="C7226" s="2" t="s">
        <v>1628</v>
      </c>
      <c r="D7226" s="2" t="s">
        <v>1640</v>
      </c>
      <c r="E7226" s="4">
        <v>1</v>
      </c>
      <c r="F7226" s="4">
        <v>33000</v>
      </c>
      <c r="G7226" s="4">
        <v>3300</v>
      </c>
      <c r="H7226" s="4">
        <v>36300</v>
      </c>
    </row>
    <row r="7227" spans="1:8" ht="15.75">
      <c r="A7227" s="3" t="s">
        <v>2944</v>
      </c>
      <c r="B7227" s="2" t="s">
        <v>6236</v>
      </c>
      <c r="C7227" s="2" t="s">
        <v>1628</v>
      </c>
      <c r="D7227" s="2" t="s">
        <v>1692</v>
      </c>
      <c r="E7227" s="4">
        <v>8</v>
      </c>
      <c r="F7227" s="4">
        <v>264000</v>
      </c>
      <c r="G7227" s="4">
        <v>26400</v>
      </c>
      <c r="H7227" s="4">
        <v>290400</v>
      </c>
    </row>
    <row r="7228" spans="1:8" ht="15.75">
      <c r="A7228" s="3" t="s">
        <v>2944</v>
      </c>
      <c r="B7228" s="2" t="s">
        <v>6238</v>
      </c>
      <c r="C7228" s="2" t="s">
        <v>1628</v>
      </c>
      <c r="D7228" s="2" t="s">
        <v>1721</v>
      </c>
      <c r="E7228" s="4">
        <v>1</v>
      </c>
      <c r="F7228" s="4">
        <v>33000</v>
      </c>
      <c r="G7228" s="4">
        <v>3300</v>
      </c>
      <c r="H7228" s="4">
        <v>36300</v>
      </c>
    </row>
    <row r="7229" spans="1:8" ht="15.75">
      <c r="A7229" s="3" t="s">
        <v>2944</v>
      </c>
      <c r="B7229" s="2" t="s">
        <v>6239</v>
      </c>
      <c r="C7229" s="2" t="s">
        <v>2005</v>
      </c>
      <c r="D7229" s="2" t="s">
        <v>2007</v>
      </c>
      <c r="E7229" s="4">
        <v>18</v>
      </c>
      <c r="F7229" s="4">
        <v>252000</v>
      </c>
      <c r="G7229" s="4">
        <v>25200</v>
      </c>
      <c r="H7229" s="4">
        <v>277200</v>
      </c>
    </row>
    <row r="7230" spans="1:8" ht="15.75">
      <c r="A7230" s="3" t="s">
        <v>2944</v>
      </c>
      <c r="B7230" s="2" t="s">
        <v>6240</v>
      </c>
      <c r="C7230" s="2" t="s">
        <v>2008</v>
      </c>
      <c r="D7230" s="2" t="s">
        <v>2010</v>
      </c>
      <c r="E7230" s="4">
        <v>9</v>
      </c>
      <c r="F7230" s="4">
        <v>224091</v>
      </c>
      <c r="G7230" s="4">
        <v>22409</v>
      </c>
      <c r="H7230" s="4">
        <v>246500</v>
      </c>
    </row>
    <row r="7231" spans="1:8" ht="15.75">
      <c r="A7231" s="3" t="s">
        <v>2944</v>
      </c>
      <c r="B7231" s="2" t="s">
        <v>6241</v>
      </c>
      <c r="C7231" s="2" t="s">
        <v>2011</v>
      </c>
      <c r="D7231" s="2" t="s">
        <v>2013</v>
      </c>
      <c r="E7231" s="4">
        <v>2</v>
      </c>
      <c r="F7231" s="4">
        <v>82000</v>
      </c>
      <c r="G7231" s="4">
        <v>8200</v>
      </c>
      <c r="H7231" s="4">
        <v>90200</v>
      </c>
    </row>
    <row r="7232" spans="1:8" ht="15.75">
      <c r="A7232" s="3" t="s">
        <v>2944</v>
      </c>
      <c r="B7232" s="2" t="s">
        <v>6244</v>
      </c>
      <c r="C7232" s="2" t="s">
        <v>3968</v>
      </c>
      <c r="D7232" s="2" t="s">
        <v>6245</v>
      </c>
      <c r="E7232" s="4">
        <v>30</v>
      </c>
      <c r="F7232" s="4">
        <v>63000</v>
      </c>
      <c r="G7232" s="4">
        <v>6300</v>
      </c>
      <c r="H7232" s="4">
        <v>69300</v>
      </c>
    </row>
    <row r="7233" spans="1:8" ht="15.75">
      <c r="A7233" s="3" t="s">
        <v>2944</v>
      </c>
      <c r="B7233" s="2" t="s">
        <v>6247</v>
      </c>
      <c r="C7233" s="2" t="s">
        <v>4000</v>
      </c>
      <c r="D7233" s="2" t="s">
        <v>6248</v>
      </c>
      <c r="E7233" s="4">
        <v>10</v>
      </c>
      <c r="F7233" s="4">
        <v>22000</v>
      </c>
      <c r="G7233" s="4">
        <v>2200</v>
      </c>
      <c r="H7233" s="4">
        <v>24200</v>
      </c>
    </row>
    <row r="7234" spans="1:8" ht="15.75">
      <c r="A7234" s="3" t="s">
        <v>2944</v>
      </c>
      <c r="B7234" s="2" t="s">
        <v>6287</v>
      </c>
      <c r="C7234" s="2" t="s">
        <v>4496</v>
      </c>
      <c r="D7234" s="2" t="s">
        <v>4498</v>
      </c>
      <c r="E7234" s="4">
        <v>3</v>
      </c>
      <c r="F7234" s="4">
        <v>764</v>
      </c>
      <c r="G7234" s="4">
        <v>76</v>
      </c>
      <c r="H7234" s="4">
        <v>840</v>
      </c>
    </row>
    <row r="7235" spans="1:8" ht="15.75">
      <c r="A7235" s="3" t="s">
        <v>2944</v>
      </c>
      <c r="B7235" s="2" t="s">
        <v>6408</v>
      </c>
      <c r="C7235" s="2" t="s">
        <v>4561</v>
      </c>
      <c r="D7235" s="2"/>
      <c r="E7235" s="4">
        <v>3</v>
      </c>
      <c r="F7235" s="4">
        <v>36000</v>
      </c>
      <c r="G7235" s="4">
        <v>3600</v>
      </c>
      <c r="H7235" s="4">
        <v>39600</v>
      </c>
    </row>
    <row r="7236" spans="1:8" ht="15.75">
      <c r="A7236" s="3" t="s">
        <v>2944</v>
      </c>
      <c r="B7236" s="2" t="s">
        <v>6392</v>
      </c>
      <c r="C7236" s="2" t="s">
        <v>6140</v>
      </c>
      <c r="D7236" s="2"/>
      <c r="E7236" s="4">
        <v>3</v>
      </c>
      <c r="F7236" s="4">
        <v>105000</v>
      </c>
      <c r="G7236" s="4">
        <v>10500</v>
      </c>
      <c r="H7236" s="4">
        <v>115500</v>
      </c>
    </row>
    <row r="7237" spans="1:8" ht="15.75">
      <c r="A7237" s="3" t="s">
        <v>2944</v>
      </c>
      <c r="B7237" s="2" t="s">
        <v>6254</v>
      </c>
      <c r="C7237" s="2" t="s">
        <v>6255</v>
      </c>
      <c r="D7237" s="2"/>
      <c r="E7237" s="4">
        <v>44</v>
      </c>
      <c r="F7237" s="4">
        <v>396000</v>
      </c>
      <c r="G7237" s="4">
        <v>39600</v>
      </c>
      <c r="H7237" s="4">
        <v>435600</v>
      </c>
    </row>
    <row r="7238" spans="1:8" ht="15.75">
      <c r="A7238" s="3" t="s">
        <v>2944</v>
      </c>
      <c r="B7238" s="2" t="s">
        <v>6256</v>
      </c>
      <c r="C7238" s="2" t="s">
        <v>6257</v>
      </c>
      <c r="D7238" s="2"/>
      <c r="E7238" s="4">
        <v>26</v>
      </c>
      <c r="F7238" s="4">
        <v>260000</v>
      </c>
      <c r="G7238" s="4">
        <v>26000</v>
      </c>
      <c r="H7238" s="4">
        <v>286000</v>
      </c>
    </row>
    <row r="7239" spans="1:8" ht="15.75">
      <c r="A7239" s="3" t="s">
        <v>2944</v>
      </c>
      <c r="B7239" s="2" t="s">
        <v>6393</v>
      </c>
      <c r="C7239" s="2" t="s">
        <v>6289</v>
      </c>
      <c r="D7239" s="2" t="s">
        <v>6290</v>
      </c>
      <c r="E7239" s="4">
        <v>2</v>
      </c>
      <c r="F7239" s="4">
        <v>779000</v>
      </c>
      <c r="G7239" s="4">
        <v>77900</v>
      </c>
      <c r="H7239" s="4">
        <v>856900</v>
      </c>
    </row>
    <row r="7240" spans="1:8" ht="15.75">
      <c r="A7240" s="3" t="s">
        <v>2944</v>
      </c>
      <c r="B7240" s="2" t="s">
        <v>6384</v>
      </c>
      <c r="C7240" s="2" t="s">
        <v>6385</v>
      </c>
      <c r="D7240" s="2" t="s">
        <v>6386</v>
      </c>
      <c r="E7240" s="4">
        <v>2</v>
      </c>
      <c r="F7240" s="4">
        <v>738000</v>
      </c>
      <c r="G7240" s="4">
        <v>73800</v>
      </c>
      <c r="H7240" s="4">
        <v>811800</v>
      </c>
    </row>
    <row r="7241" spans="1:8" ht="15.75">
      <c r="A7241" s="3" t="s">
        <v>2944</v>
      </c>
      <c r="B7241" s="2" t="s">
        <v>6264</v>
      </c>
      <c r="C7241" s="2" t="s">
        <v>6191</v>
      </c>
      <c r="D7241" s="2" t="s">
        <v>6192</v>
      </c>
      <c r="E7241" s="4">
        <v>1</v>
      </c>
      <c r="F7241" s="4">
        <v>143000</v>
      </c>
      <c r="G7241" s="4">
        <v>14300</v>
      </c>
      <c r="H7241" s="4">
        <v>157300</v>
      </c>
    </row>
    <row r="7242" spans="1:8" ht="15.75">
      <c r="A7242" s="3" t="s">
        <v>2944</v>
      </c>
      <c r="B7242" s="2" t="s">
        <v>6286</v>
      </c>
      <c r="C7242" s="2" t="s">
        <v>6194</v>
      </c>
      <c r="D7242" s="2" t="s">
        <v>6195</v>
      </c>
      <c r="E7242" s="4">
        <v>5</v>
      </c>
      <c r="F7242" s="4">
        <v>44000</v>
      </c>
      <c r="G7242" s="4">
        <v>4400</v>
      </c>
      <c r="H7242" s="4">
        <v>48400</v>
      </c>
    </row>
    <row r="7243" spans="1:8" ht="15.75">
      <c r="A7243" s="3" t="s">
        <v>2944</v>
      </c>
      <c r="B7243" s="2" t="s">
        <v>6265</v>
      </c>
      <c r="C7243" s="2" t="s">
        <v>6197</v>
      </c>
      <c r="D7243" s="2" t="s">
        <v>6198</v>
      </c>
      <c r="E7243" s="4">
        <v>2</v>
      </c>
      <c r="F7243" s="4">
        <v>77491</v>
      </c>
      <c r="G7243" s="4">
        <v>7749</v>
      </c>
      <c r="H7243" s="4">
        <v>85240</v>
      </c>
    </row>
    <row r="7244" spans="1:8" ht="15.75">
      <c r="A7244" s="3" t="s">
        <v>2944</v>
      </c>
      <c r="B7244" s="2" t="s">
        <v>6272</v>
      </c>
      <c r="C7244" s="2" t="s">
        <v>6273</v>
      </c>
      <c r="D7244" s="2" t="s">
        <v>5142</v>
      </c>
      <c r="E7244" s="4">
        <v>10</v>
      </c>
      <c r="F7244" s="4">
        <v>300</v>
      </c>
      <c r="G7244" s="4">
        <v>30</v>
      </c>
      <c r="H7244" s="4">
        <v>330</v>
      </c>
    </row>
    <row r="7245" spans="1:8" ht="15.75">
      <c r="A7245" s="3" t="s">
        <v>2948</v>
      </c>
      <c r="B7245" s="2" t="s">
        <v>22</v>
      </c>
      <c r="C7245" s="2" t="s">
        <v>20</v>
      </c>
      <c r="D7245" s="2" t="s">
        <v>23</v>
      </c>
      <c r="E7245" s="4">
        <v>6000</v>
      </c>
      <c r="F7245" s="4">
        <v>900000</v>
      </c>
      <c r="G7245" s="4">
        <v>90000</v>
      </c>
      <c r="H7245" s="4">
        <v>990000</v>
      </c>
    </row>
    <row r="7246" spans="1:8" ht="15.75">
      <c r="A7246" s="3" t="s">
        <v>2948</v>
      </c>
      <c r="B7246" s="2" t="s">
        <v>24</v>
      </c>
      <c r="C7246" s="2" t="s">
        <v>20</v>
      </c>
      <c r="D7246" s="2" t="s">
        <v>25</v>
      </c>
      <c r="E7246" s="4">
        <v>12160</v>
      </c>
      <c r="F7246" s="4">
        <v>5093545</v>
      </c>
      <c r="G7246" s="4">
        <v>509355</v>
      </c>
      <c r="H7246" s="4">
        <v>5602900</v>
      </c>
    </row>
    <row r="7247" spans="1:8" ht="15.75">
      <c r="A7247" s="3" t="s">
        <v>2948</v>
      </c>
      <c r="B7247" s="2" t="s">
        <v>27</v>
      </c>
      <c r="C7247" s="2" t="s">
        <v>26</v>
      </c>
      <c r="D7247" s="2" t="s">
        <v>28</v>
      </c>
      <c r="E7247" s="4">
        <v>200</v>
      </c>
      <c r="F7247" s="4">
        <v>30000</v>
      </c>
      <c r="G7247" s="4">
        <v>3000</v>
      </c>
      <c r="H7247" s="4">
        <v>33000</v>
      </c>
    </row>
    <row r="7248" spans="1:8" ht="15.75">
      <c r="A7248" s="3" t="s">
        <v>2948</v>
      </c>
      <c r="B7248" s="2" t="s">
        <v>30</v>
      </c>
      <c r="C7248" s="2" t="s">
        <v>29</v>
      </c>
      <c r="D7248" s="2"/>
      <c r="E7248" s="4">
        <v>100</v>
      </c>
      <c r="F7248" s="4">
        <v>90000</v>
      </c>
      <c r="G7248" s="4">
        <v>9000</v>
      </c>
      <c r="H7248" s="4">
        <v>99000</v>
      </c>
    </row>
    <row r="7249" spans="1:8" ht="15.75">
      <c r="A7249" s="3" t="s">
        <v>2948</v>
      </c>
      <c r="B7249" s="2" t="s">
        <v>32</v>
      </c>
      <c r="C7249" s="2" t="s">
        <v>31</v>
      </c>
      <c r="D7249" s="2"/>
      <c r="E7249" s="4">
        <v>705</v>
      </c>
      <c r="F7249" s="4">
        <v>878000</v>
      </c>
      <c r="G7249" s="4">
        <v>87800</v>
      </c>
      <c r="H7249" s="4">
        <v>965800</v>
      </c>
    </row>
    <row r="7250" spans="1:8" ht="15.75">
      <c r="A7250" s="3" t="s">
        <v>2948</v>
      </c>
      <c r="B7250" s="2" t="s">
        <v>39</v>
      </c>
      <c r="C7250" s="2" t="s">
        <v>38</v>
      </c>
      <c r="D7250" s="2"/>
      <c r="E7250" s="4">
        <v>351</v>
      </c>
      <c r="F7250" s="4">
        <v>140254</v>
      </c>
      <c r="G7250" s="4">
        <v>14026</v>
      </c>
      <c r="H7250" s="4">
        <v>154280</v>
      </c>
    </row>
    <row r="7251" spans="1:8" ht="15.75">
      <c r="A7251" s="3" t="s">
        <v>2948</v>
      </c>
      <c r="B7251" s="2" t="s">
        <v>2954</v>
      </c>
      <c r="C7251" s="2" t="s">
        <v>2953</v>
      </c>
      <c r="D7251" s="2"/>
      <c r="E7251" s="4">
        <v>50</v>
      </c>
      <c r="F7251" s="4">
        <v>70000</v>
      </c>
      <c r="G7251" s="4">
        <v>7000</v>
      </c>
      <c r="H7251" s="4">
        <v>77000</v>
      </c>
    </row>
    <row r="7252" spans="1:8" ht="15.75">
      <c r="A7252" s="3" t="s">
        <v>2948</v>
      </c>
      <c r="B7252" s="2" t="s">
        <v>55</v>
      </c>
      <c r="C7252" s="2" t="s">
        <v>50</v>
      </c>
      <c r="D7252" s="2" t="s">
        <v>56</v>
      </c>
      <c r="E7252" s="4">
        <v>200</v>
      </c>
      <c r="F7252" s="4">
        <v>820000</v>
      </c>
      <c r="G7252" s="4">
        <v>82000</v>
      </c>
      <c r="H7252" s="4">
        <v>902000</v>
      </c>
    </row>
    <row r="7253" spans="1:8" ht="15.75">
      <c r="A7253" s="3" t="s">
        <v>2948</v>
      </c>
      <c r="B7253" s="2" t="s">
        <v>112</v>
      </c>
      <c r="C7253" s="2" t="s">
        <v>111</v>
      </c>
      <c r="D7253" s="2" t="s">
        <v>113</v>
      </c>
      <c r="E7253" s="4"/>
      <c r="F7253" s="4"/>
      <c r="G7253" s="4"/>
      <c r="H7253" s="4"/>
    </row>
    <row r="7254" spans="1:8" ht="15.75">
      <c r="A7254" s="3" t="s">
        <v>2948</v>
      </c>
      <c r="B7254" s="2" t="s">
        <v>117</v>
      </c>
      <c r="C7254" s="2" t="s">
        <v>118</v>
      </c>
      <c r="D7254" s="2" t="s">
        <v>113</v>
      </c>
      <c r="E7254" s="4">
        <v>14000</v>
      </c>
      <c r="F7254" s="4">
        <v>3192000</v>
      </c>
      <c r="G7254" s="4">
        <v>319200</v>
      </c>
      <c r="H7254" s="4">
        <v>3511200</v>
      </c>
    </row>
    <row r="7255" spans="1:8" ht="15.75">
      <c r="A7255" s="3" t="s">
        <v>2948</v>
      </c>
      <c r="B7255" s="2" t="s">
        <v>137</v>
      </c>
      <c r="C7255" s="2" t="s">
        <v>128</v>
      </c>
      <c r="D7255" s="2" t="s">
        <v>136</v>
      </c>
      <c r="E7255" s="4">
        <v>1</v>
      </c>
      <c r="F7255" s="4">
        <v>12000</v>
      </c>
      <c r="G7255" s="4">
        <v>1200</v>
      </c>
      <c r="H7255" s="4">
        <v>13200</v>
      </c>
    </row>
    <row r="7256" spans="1:8" ht="15.75">
      <c r="A7256" s="3" t="s">
        <v>2948</v>
      </c>
      <c r="B7256" s="2" t="s">
        <v>165</v>
      </c>
      <c r="C7256" s="2" t="s">
        <v>96</v>
      </c>
      <c r="D7256" s="2" t="s">
        <v>52</v>
      </c>
      <c r="E7256" s="4">
        <v>20</v>
      </c>
      <c r="F7256" s="4">
        <v>216000</v>
      </c>
      <c r="G7256" s="4">
        <v>21600</v>
      </c>
      <c r="H7256" s="4">
        <v>237600</v>
      </c>
    </row>
    <row r="7257" spans="1:8" ht="15.75">
      <c r="A7257" s="3" t="s">
        <v>2948</v>
      </c>
      <c r="B7257" s="2" t="s">
        <v>166</v>
      </c>
      <c r="C7257" s="2" t="s">
        <v>96</v>
      </c>
      <c r="D7257" s="2" t="s">
        <v>167</v>
      </c>
      <c r="E7257" s="4">
        <v>50</v>
      </c>
      <c r="F7257" s="4">
        <v>400000</v>
      </c>
      <c r="G7257" s="4">
        <v>40000</v>
      </c>
      <c r="H7257" s="4">
        <v>440000</v>
      </c>
    </row>
    <row r="7258" spans="1:8" ht="15.75">
      <c r="A7258" s="3" t="s">
        <v>2948</v>
      </c>
      <c r="B7258" s="2" t="s">
        <v>2971</v>
      </c>
      <c r="C7258" s="2" t="s">
        <v>2970</v>
      </c>
      <c r="D7258" s="2" t="s">
        <v>130</v>
      </c>
      <c r="E7258" s="4"/>
      <c r="F7258" s="4"/>
      <c r="G7258" s="4"/>
      <c r="H7258" s="4"/>
    </row>
    <row r="7259" spans="1:8" ht="15.75">
      <c r="A7259" s="3" t="s">
        <v>2948</v>
      </c>
      <c r="B7259" s="2" t="s">
        <v>174</v>
      </c>
      <c r="C7259" s="2" t="s">
        <v>173</v>
      </c>
      <c r="D7259" s="2" t="s">
        <v>175</v>
      </c>
      <c r="E7259" s="4">
        <v>20</v>
      </c>
      <c r="F7259" s="4">
        <v>414000</v>
      </c>
      <c r="G7259" s="4">
        <v>41400</v>
      </c>
      <c r="H7259" s="4">
        <v>455400</v>
      </c>
    </row>
    <row r="7260" spans="1:8" ht="15.75">
      <c r="A7260" s="3" t="s">
        <v>2948</v>
      </c>
      <c r="B7260" s="2" t="s">
        <v>2987</v>
      </c>
      <c r="C7260" s="2" t="s">
        <v>96</v>
      </c>
      <c r="D7260" s="2" t="s">
        <v>85</v>
      </c>
      <c r="E7260" s="4">
        <v>2</v>
      </c>
      <c r="F7260" s="4">
        <v>82400</v>
      </c>
      <c r="G7260" s="4">
        <v>8240</v>
      </c>
      <c r="H7260" s="4">
        <v>90640</v>
      </c>
    </row>
    <row r="7261" spans="1:8" ht="15.75">
      <c r="A7261" s="3" t="s">
        <v>2948</v>
      </c>
      <c r="B7261" s="2" t="s">
        <v>225</v>
      </c>
      <c r="C7261" s="2" t="s">
        <v>223</v>
      </c>
      <c r="D7261" s="2" t="s">
        <v>75</v>
      </c>
      <c r="E7261" s="4">
        <v>3</v>
      </c>
      <c r="F7261" s="4">
        <v>64800</v>
      </c>
      <c r="G7261" s="4">
        <v>6480</v>
      </c>
      <c r="H7261" s="4">
        <v>71280</v>
      </c>
    </row>
    <row r="7262" spans="1:8" ht="15.75">
      <c r="A7262" s="3" t="s">
        <v>2948</v>
      </c>
      <c r="B7262" s="2" t="s">
        <v>3002</v>
      </c>
      <c r="C7262" s="2" t="s">
        <v>223</v>
      </c>
      <c r="D7262" s="2" t="s">
        <v>243</v>
      </c>
      <c r="E7262" s="4">
        <v>3</v>
      </c>
      <c r="F7262" s="4">
        <v>51300</v>
      </c>
      <c r="G7262" s="4">
        <v>5130</v>
      </c>
      <c r="H7262" s="4">
        <v>56430</v>
      </c>
    </row>
    <row r="7263" spans="1:8" ht="15.75">
      <c r="A7263" s="3" t="s">
        <v>2948</v>
      </c>
      <c r="B7263" s="2" t="s">
        <v>226</v>
      </c>
      <c r="C7263" s="2" t="s">
        <v>223</v>
      </c>
      <c r="D7263" s="2" t="s">
        <v>56</v>
      </c>
      <c r="E7263" s="4">
        <v>1</v>
      </c>
      <c r="F7263" s="4">
        <v>4800</v>
      </c>
      <c r="G7263" s="4">
        <v>480</v>
      </c>
      <c r="H7263" s="4">
        <v>5280</v>
      </c>
    </row>
    <row r="7264" spans="1:8" ht="15.75">
      <c r="A7264" s="3" t="s">
        <v>2948</v>
      </c>
      <c r="B7264" s="2" t="s">
        <v>227</v>
      </c>
      <c r="C7264" s="2" t="s">
        <v>223</v>
      </c>
      <c r="D7264" s="2" t="s">
        <v>90</v>
      </c>
      <c r="E7264" s="4">
        <v>3</v>
      </c>
      <c r="F7264" s="4">
        <v>57900</v>
      </c>
      <c r="G7264" s="4">
        <v>5790</v>
      </c>
      <c r="H7264" s="4">
        <v>63690</v>
      </c>
    </row>
    <row r="7265" spans="1:8" ht="15.75">
      <c r="A7265" s="3" t="s">
        <v>2948</v>
      </c>
      <c r="B7265" s="2" t="s">
        <v>3005</v>
      </c>
      <c r="C7265" s="2" t="s">
        <v>236</v>
      </c>
      <c r="D7265" s="2" t="s">
        <v>90</v>
      </c>
      <c r="E7265" s="4">
        <v>5</v>
      </c>
      <c r="F7265" s="4">
        <v>70830</v>
      </c>
      <c r="G7265" s="4">
        <v>7083</v>
      </c>
      <c r="H7265" s="4">
        <v>77913</v>
      </c>
    </row>
    <row r="7266" spans="1:8" ht="15.75">
      <c r="A7266" s="3" t="s">
        <v>2948</v>
      </c>
      <c r="B7266" s="2" t="s">
        <v>246</v>
      </c>
      <c r="C7266" s="2" t="s">
        <v>236</v>
      </c>
      <c r="D7266" s="2" t="s">
        <v>78</v>
      </c>
      <c r="E7266" s="4">
        <v>3</v>
      </c>
      <c r="F7266" s="4">
        <v>25500</v>
      </c>
      <c r="G7266" s="4">
        <v>2550</v>
      </c>
      <c r="H7266" s="4">
        <v>28050</v>
      </c>
    </row>
    <row r="7267" spans="1:8" ht="15.75">
      <c r="A7267" s="3" t="s">
        <v>2948</v>
      </c>
      <c r="B7267" s="2" t="s">
        <v>3006</v>
      </c>
      <c r="C7267" s="2" t="s">
        <v>236</v>
      </c>
      <c r="D7267" s="2" t="s">
        <v>290</v>
      </c>
      <c r="E7267" s="4">
        <v>8</v>
      </c>
      <c r="F7267" s="4">
        <v>188800</v>
      </c>
      <c r="G7267" s="4">
        <v>18880</v>
      </c>
      <c r="H7267" s="4">
        <v>207680</v>
      </c>
    </row>
    <row r="7268" spans="1:8" ht="15.75">
      <c r="A7268" s="3" t="s">
        <v>2948</v>
      </c>
      <c r="B7268" s="2" t="s">
        <v>275</v>
      </c>
      <c r="C7268" s="2" t="s">
        <v>264</v>
      </c>
      <c r="D7268" s="2" t="s">
        <v>276</v>
      </c>
      <c r="E7268" s="4">
        <v>20</v>
      </c>
      <c r="F7268" s="4">
        <v>95260</v>
      </c>
      <c r="G7268" s="4">
        <v>9526</v>
      </c>
      <c r="H7268" s="4">
        <v>104786</v>
      </c>
    </row>
    <row r="7269" spans="1:8" ht="15.75">
      <c r="A7269" s="3" t="s">
        <v>2948</v>
      </c>
      <c r="B7269" s="2" t="s">
        <v>279</v>
      </c>
      <c r="C7269" s="2" t="s">
        <v>264</v>
      </c>
      <c r="D7269" s="2" t="s">
        <v>280</v>
      </c>
      <c r="E7269" s="4">
        <v>20</v>
      </c>
      <c r="F7269" s="4">
        <v>113900</v>
      </c>
      <c r="G7269" s="4">
        <v>11390</v>
      </c>
      <c r="H7269" s="4">
        <v>125290</v>
      </c>
    </row>
    <row r="7270" spans="1:8" ht="15.75">
      <c r="A7270" s="3" t="s">
        <v>2948</v>
      </c>
      <c r="B7270" s="2" t="s">
        <v>297</v>
      </c>
      <c r="C7270" s="2" t="s">
        <v>294</v>
      </c>
      <c r="D7270" s="2" t="s">
        <v>56</v>
      </c>
      <c r="E7270" s="4">
        <v>10</v>
      </c>
      <c r="F7270" s="4">
        <v>27040</v>
      </c>
      <c r="G7270" s="4">
        <v>2704</v>
      </c>
      <c r="H7270" s="4">
        <v>29744</v>
      </c>
    </row>
    <row r="7271" spans="1:8" ht="15.75">
      <c r="A7271" s="3" t="s">
        <v>2948</v>
      </c>
      <c r="B7271" s="2" t="s">
        <v>306</v>
      </c>
      <c r="C7271" s="2" t="s">
        <v>299</v>
      </c>
      <c r="D7271" s="2" t="s">
        <v>102</v>
      </c>
      <c r="E7271" s="4">
        <v>200</v>
      </c>
      <c r="F7271" s="4">
        <v>737600</v>
      </c>
      <c r="G7271" s="4">
        <v>73760</v>
      </c>
      <c r="H7271" s="4">
        <v>811360</v>
      </c>
    </row>
    <row r="7272" spans="1:8" ht="15.75">
      <c r="A7272" s="3" t="s">
        <v>2948</v>
      </c>
      <c r="B7272" s="2" t="s">
        <v>316</v>
      </c>
      <c r="C7272" s="2" t="s">
        <v>314</v>
      </c>
      <c r="D7272" s="2" t="s">
        <v>56</v>
      </c>
      <c r="E7272" s="4">
        <v>13</v>
      </c>
      <c r="F7272" s="4">
        <v>38850</v>
      </c>
      <c r="G7272" s="4">
        <v>3885</v>
      </c>
      <c r="H7272" s="4">
        <v>42735</v>
      </c>
    </row>
    <row r="7273" spans="1:8" ht="15.75">
      <c r="A7273" s="3" t="s">
        <v>2948</v>
      </c>
      <c r="B7273" s="2" t="s">
        <v>342</v>
      </c>
      <c r="C7273" s="2" t="s">
        <v>264</v>
      </c>
      <c r="D7273" s="2" t="s">
        <v>343</v>
      </c>
      <c r="E7273" s="4">
        <v>37</v>
      </c>
      <c r="F7273" s="4">
        <v>210715</v>
      </c>
      <c r="G7273" s="4">
        <v>21072</v>
      </c>
      <c r="H7273" s="4">
        <v>231787</v>
      </c>
    </row>
    <row r="7274" spans="1:8" ht="15.75">
      <c r="A7274" s="3" t="s">
        <v>2948</v>
      </c>
      <c r="B7274" s="2" t="s">
        <v>350</v>
      </c>
      <c r="C7274" s="2" t="s">
        <v>264</v>
      </c>
      <c r="D7274" s="2" t="s">
        <v>351</v>
      </c>
      <c r="E7274" s="4">
        <v>320</v>
      </c>
      <c r="F7274" s="4">
        <v>1225600</v>
      </c>
      <c r="G7274" s="4">
        <v>122560</v>
      </c>
      <c r="H7274" s="4">
        <v>1348160</v>
      </c>
    </row>
    <row r="7275" spans="1:8" ht="15.75">
      <c r="A7275" s="3" t="s">
        <v>2948</v>
      </c>
      <c r="B7275" s="2" t="s">
        <v>359</v>
      </c>
      <c r="C7275" s="2" t="s">
        <v>358</v>
      </c>
      <c r="D7275" s="2" t="s">
        <v>360</v>
      </c>
      <c r="E7275" s="4">
        <v>30</v>
      </c>
      <c r="F7275" s="4">
        <v>210690</v>
      </c>
      <c r="G7275" s="4">
        <v>21069</v>
      </c>
      <c r="H7275" s="4">
        <v>231759</v>
      </c>
    </row>
    <row r="7276" spans="1:8" ht="15.75">
      <c r="A7276" s="3" t="s">
        <v>2948</v>
      </c>
      <c r="B7276" s="2" t="s">
        <v>3030</v>
      </c>
      <c r="C7276" s="2" t="s">
        <v>223</v>
      </c>
      <c r="D7276" s="2" t="s">
        <v>80</v>
      </c>
      <c r="E7276" s="4">
        <v>2</v>
      </c>
      <c r="F7276" s="4">
        <v>61000</v>
      </c>
      <c r="G7276" s="4">
        <v>6100</v>
      </c>
      <c r="H7276" s="4">
        <v>67100</v>
      </c>
    </row>
    <row r="7277" spans="1:8" ht="15.75">
      <c r="A7277" s="3" t="s">
        <v>2948</v>
      </c>
      <c r="B7277" s="2" t="s">
        <v>452</v>
      </c>
      <c r="C7277" s="2" t="s">
        <v>451</v>
      </c>
      <c r="D7277" s="2"/>
      <c r="E7277" s="4">
        <v>36</v>
      </c>
      <c r="F7277" s="4">
        <v>302400</v>
      </c>
      <c r="G7277" s="4">
        <v>30240</v>
      </c>
      <c r="H7277" s="4">
        <v>332640</v>
      </c>
    </row>
    <row r="7278" spans="1:8" ht="15.75">
      <c r="A7278" s="3" t="s">
        <v>2948</v>
      </c>
      <c r="B7278" s="2" t="s">
        <v>454</v>
      </c>
      <c r="C7278" s="2" t="s">
        <v>453</v>
      </c>
      <c r="D7278" s="2"/>
      <c r="E7278" s="4">
        <v>20</v>
      </c>
      <c r="F7278" s="4">
        <v>222000</v>
      </c>
      <c r="G7278" s="4">
        <v>22200</v>
      </c>
      <c r="H7278" s="4">
        <v>244200</v>
      </c>
    </row>
    <row r="7279" spans="1:8" ht="15.75">
      <c r="A7279" s="3" t="s">
        <v>2948</v>
      </c>
      <c r="B7279" s="2" t="s">
        <v>458</v>
      </c>
      <c r="C7279" s="2" t="s">
        <v>457</v>
      </c>
      <c r="D7279" s="2"/>
      <c r="E7279" s="4">
        <v>4</v>
      </c>
      <c r="F7279" s="4">
        <v>68000</v>
      </c>
      <c r="G7279" s="4">
        <v>6800</v>
      </c>
      <c r="H7279" s="4">
        <v>74800</v>
      </c>
    </row>
    <row r="7280" spans="1:8" ht="15.75">
      <c r="A7280" s="3" t="s">
        <v>2948</v>
      </c>
      <c r="B7280" s="2" t="s">
        <v>462</v>
      </c>
      <c r="C7280" s="2" t="s">
        <v>461</v>
      </c>
      <c r="D7280" s="2"/>
      <c r="E7280" s="4">
        <v>8</v>
      </c>
      <c r="F7280" s="4">
        <v>154400</v>
      </c>
      <c r="G7280" s="4">
        <v>15440</v>
      </c>
      <c r="H7280" s="4">
        <v>169840</v>
      </c>
    </row>
    <row r="7281" spans="1:8" ht="15.75">
      <c r="A7281" s="3" t="s">
        <v>2948</v>
      </c>
      <c r="B7281" s="2" t="s">
        <v>464</v>
      </c>
      <c r="C7281" s="2" t="s">
        <v>463</v>
      </c>
      <c r="D7281" s="2"/>
      <c r="E7281" s="4">
        <v>2</v>
      </c>
      <c r="F7281" s="4">
        <v>11600</v>
      </c>
      <c r="G7281" s="4">
        <v>1160</v>
      </c>
      <c r="H7281" s="4">
        <v>12760</v>
      </c>
    </row>
    <row r="7282" spans="1:8" ht="15.75">
      <c r="A7282" s="3" t="s">
        <v>2948</v>
      </c>
      <c r="B7282" s="2" t="s">
        <v>468</v>
      </c>
      <c r="C7282" s="2" t="s">
        <v>467</v>
      </c>
      <c r="D7282" s="2"/>
      <c r="E7282" s="4">
        <v>24</v>
      </c>
      <c r="F7282" s="4">
        <v>159600</v>
      </c>
      <c r="G7282" s="4">
        <v>15960</v>
      </c>
      <c r="H7282" s="4">
        <v>175560</v>
      </c>
    </row>
    <row r="7283" spans="1:8" ht="15.75">
      <c r="A7283" s="3" t="s">
        <v>2948</v>
      </c>
      <c r="B7283" s="2" t="s">
        <v>515</v>
      </c>
      <c r="C7283" s="2" t="s">
        <v>514</v>
      </c>
      <c r="D7283" s="2" t="s">
        <v>516</v>
      </c>
      <c r="E7283" s="4">
        <v>235</v>
      </c>
      <c r="F7283" s="4">
        <v>1244435</v>
      </c>
      <c r="G7283" s="4">
        <v>124444</v>
      </c>
      <c r="H7283" s="4">
        <v>1368879</v>
      </c>
    </row>
    <row r="7284" spans="1:8" ht="15.75">
      <c r="A7284" s="3" t="s">
        <v>2948</v>
      </c>
      <c r="B7284" s="2" t="s">
        <v>525</v>
      </c>
      <c r="C7284" s="2" t="s">
        <v>524</v>
      </c>
      <c r="D7284" s="2" t="s">
        <v>526</v>
      </c>
      <c r="E7284" s="4">
        <v>137</v>
      </c>
      <c r="F7284" s="4">
        <v>776214</v>
      </c>
      <c r="G7284" s="4">
        <v>77621</v>
      </c>
      <c r="H7284" s="4">
        <v>853835</v>
      </c>
    </row>
    <row r="7285" spans="1:8" ht="15.75">
      <c r="A7285" s="3" t="s">
        <v>2948</v>
      </c>
      <c r="B7285" s="2" t="s">
        <v>536</v>
      </c>
      <c r="C7285" s="2" t="s">
        <v>355</v>
      </c>
      <c r="D7285" s="2" t="s">
        <v>537</v>
      </c>
      <c r="E7285" s="4">
        <v>80</v>
      </c>
      <c r="F7285" s="4">
        <v>530624</v>
      </c>
      <c r="G7285" s="4">
        <v>53062</v>
      </c>
      <c r="H7285" s="4">
        <v>583686</v>
      </c>
    </row>
    <row r="7286" spans="1:8" ht="15.75">
      <c r="A7286" s="3" t="s">
        <v>2948</v>
      </c>
      <c r="B7286" s="2" t="s">
        <v>546</v>
      </c>
      <c r="C7286" s="2" t="s">
        <v>545</v>
      </c>
      <c r="D7286" s="2" t="s">
        <v>547</v>
      </c>
      <c r="E7286" s="4">
        <v>32</v>
      </c>
      <c r="F7286" s="4">
        <v>243944</v>
      </c>
      <c r="G7286" s="4">
        <v>24394</v>
      </c>
      <c r="H7286" s="4">
        <v>268338</v>
      </c>
    </row>
    <row r="7287" spans="1:8" ht="15.75">
      <c r="A7287" s="3" t="s">
        <v>2948</v>
      </c>
      <c r="B7287" s="2" t="s">
        <v>552</v>
      </c>
      <c r="C7287" s="2" t="s">
        <v>551</v>
      </c>
      <c r="D7287" s="2" t="s">
        <v>553</v>
      </c>
      <c r="E7287" s="4">
        <v>130</v>
      </c>
      <c r="F7287" s="4">
        <v>1132200</v>
      </c>
      <c r="G7287" s="4">
        <v>113220</v>
      </c>
      <c r="H7287" s="4">
        <v>1245420</v>
      </c>
    </row>
    <row r="7288" spans="1:8" ht="15.75">
      <c r="A7288" s="3" t="s">
        <v>2948</v>
      </c>
      <c r="B7288" s="2" t="s">
        <v>555</v>
      </c>
      <c r="C7288" s="2" t="s">
        <v>554</v>
      </c>
      <c r="D7288" s="2" t="s">
        <v>556</v>
      </c>
      <c r="E7288" s="4">
        <v>4</v>
      </c>
      <c r="F7288" s="4">
        <v>14168</v>
      </c>
      <c r="G7288" s="4">
        <v>1417</v>
      </c>
      <c r="H7288" s="4">
        <v>15585</v>
      </c>
    </row>
    <row r="7289" spans="1:8" ht="15.75">
      <c r="A7289" s="3" t="s">
        <v>2948</v>
      </c>
      <c r="B7289" s="2" t="s">
        <v>558</v>
      </c>
      <c r="C7289" s="2" t="s">
        <v>557</v>
      </c>
      <c r="D7289" s="2" t="s">
        <v>559</v>
      </c>
      <c r="E7289" s="4">
        <v>20</v>
      </c>
      <c r="F7289" s="4">
        <v>157100</v>
      </c>
      <c r="G7289" s="4">
        <v>15710</v>
      </c>
      <c r="H7289" s="4">
        <v>172810</v>
      </c>
    </row>
    <row r="7290" spans="1:8" ht="15.75">
      <c r="A7290" s="3" t="s">
        <v>2948</v>
      </c>
      <c r="B7290" s="2" t="s">
        <v>561</v>
      </c>
      <c r="C7290" s="2" t="s">
        <v>560</v>
      </c>
      <c r="D7290" s="2" t="s">
        <v>562</v>
      </c>
      <c r="E7290" s="4">
        <v>72</v>
      </c>
      <c r="F7290" s="4">
        <v>218658</v>
      </c>
      <c r="G7290" s="4">
        <v>21866</v>
      </c>
      <c r="H7290" s="4">
        <v>240524</v>
      </c>
    </row>
    <row r="7291" spans="1:8" ht="15.75">
      <c r="A7291" s="3" t="s">
        <v>2948</v>
      </c>
      <c r="B7291" s="2" t="s">
        <v>567</v>
      </c>
      <c r="C7291" s="2" t="s">
        <v>566</v>
      </c>
      <c r="D7291" s="2" t="s">
        <v>568</v>
      </c>
      <c r="E7291" s="4">
        <v>112</v>
      </c>
      <c r="F7291" s="4">
        <v>1129280</v>
      </c>
      <c r="G7291" s="4">
        <v>112928</v>
      </c>
      <c r="H7291" s="4">
        <v>1242208</v>
      </c>
    </row>
    <row r="7292" spans="1:8" ht="15.75">
      <c r="A7292" s="3" t="s">
        <v>2948</v>
      </c>
      <c r="B7292" s="2" t="s">
        <v>573</v>
      </c>
      <c r="C7292" s="2" t="s">
        <v>572</v>
      </c>
      <c r="D7292" s="2" t="s">
        <v>574</v>
      </c>
      <c r="E7292" s="4">
        <v>6</v>
      </c>
      <c r="F7292" s="4">
        <v>84000</v>
      </c>
      <c r="G7292" s="4">
        <v>8400</v>
      </c>
      <c r="H7292" s="4">
        <v>92400</v>
      </c>
    </row>
    <row r="7293" spans="1:8" ht="15.75">
      <c r="A7293" s="3" t="s">
        <v>2948</v>
      </c>
      <c r="B7293" s="2" t="s">
        <v>576</v>
      </c>
      <c r="C7293" s="2" t="s">
        <v>575</v>
      </c>
      <c r="D7293" s="2" t="s">
        <v>577</v>
      </c>
      <c r="E7293" s="4">
        <v>50</v>
      </c>
      <c r="F7293" s="4">
        <v>215500</v>
      </c>
      <c r="G7293" s="4">
        <v>21550</v>
      </c>
      <c r="H7293" s="4">
        <v>237050</v>
      </c>
    </row>
    <row r="7294" spans="1:8" ht="15.75">
      <c r="A7294" s="3" t="s">
        <v>2948</v>
      </c>
      <c r="B7294" s="2" t="s">
        <v>3069</v>
      </c>
      <c r="C7294" s="2" t="s">
        <v>3068</v>
      </c>
      <c r="D7294" s="2" t="s">
        <v>3070</v>
      </c>
      <c r="E7294" s="4">
        <v>2</v>
      </c>
      <c r="F7294" s="4">
        <v>12188</v>
      </c>
      <c r="G7294" s="4">
        <v>1219</v>
      </c>
      <c r="H7294" s="4">
        <v>13407</v>
      </c>
    </row>
    <row r="7295" spans="1:8" ht="15.75">
      <c r="A7295" s="3" t="s">
        <v>2948</v>
      </c>
      <c r="B7295" s="2" t="s">
        <v>612</v>
      </c>
      <c r="C7295" s="2" t="s">
        <v>363</v>
      </c>
      <c r="D7295" s="2" t="s">
        <v>613</v>
      </c>
      <c r="E7295" s="4">
        <v>30</v>
      </c>
      <c r="F7295" s="4">
        <v>159000</v>
      </c>
      <c r="G7295" s="4">
        <v>15900</v>
      </c>
      <c r="H7295" s="4">
        <v>174900</v>
      </c>
    </row>
    <row r="7296" spans="1:8" ht="15.75">
      <c r="A7296" s="3" t="s">
        <v>2948</v>
      </c>
      <c r="B7296" s="2" t="s">
        <v>615</v>
      </c>
      <c r="C7296" s="2" t="s">
        <v>614</v>
      </c>
      <c r="D7296" s="2" t="s">
        <v>616</v>
      </c>
      <c r="E7296" s="4">
        <v>130</v>
      </c>
      <c r="F7296" s="4">
        <v>284269</v>
      </c>
      <c r="G7296" s="4">
        <v>28427</v>
      </c>
      <c r="H7296" s="4">
        <v>312696</v>
      </c>
    </row>
    <row r="7297" spans="1:8" ht="15.75">
      <c r="A7297" s="3" t="s">
        <v>2948</v>
      </c>
      <c r="B7297" s="2" t="s">
        <v>619</v>
      </c>
      <c r="C7297" s="2" t="s">
        <v>366</v>
      </c>
      <c r="D7297" s="2" t="s">
        <v>620</v>
      </c>
      <c r="E7297" s="4">
        <v>30</v>
      </c>
      <c r="F7297" s="4">
        <v>189000</v>
      </c>
      <c r="G7297" s="4">
        <v>18900</v>
      </c>
      <c r="H7297" s="4">
        <v>207900</v>
      </c>
    </row>
    <row r="7298" spans="1:8" ht="15.75">
      <c r="A7298" s="3" t="s">
        <v>2948</v>
      </c>
      <c r="B7298" s="2" t="s">
        <v>622</v>
      </c>
      <c r="C7298" s="2" t="s">
        <v>621</v>
      </c>
      <c r="D7298" s="2" t="s">
        <v>623</v>
      </c>
      <c r="E7298" s="4">
        <v>212</v>
      </c>
      <c r="F7298" s="4">
        <v>545599</v>
      </c>
      <c r="G7298" s="4">
        <v>54560</v>
      </c>
      <c r="H7298" s="4">
        <v>600159</v>
      </c>
    </row>
    <row r="7299" spans="1:8" ht="15.75">
      <c r="A7299" s="3" t="s">
        <v>2948</v>
      </c>
      <c r="B7299" s="2" t="s">
        <v>631</v>
      </c>
      <c r="C7299" s="2" t="s">
        <v>630</v>
      </c>
      <c r="D7299" s="2" t="s">
        <v>632</v>
      </c>
      <c r="E7299" s="4">
        <v>27</v>
      </c>
      <c r="F7299" s="4">
        <v>112900</v>
      </c>
      <c r="G7299" s="4">
        <v>11290</v>
      </c>
      <c r="H7299" s="4">
        <v>124190</v>
      </c>
    </row>
    <row r="7300" spans="1:8" ht="15.75">
      <c r="A7300" s="3" t="s">
        <v>2948</v>
      </c>
      <c r="B7300" s="2" t="s">
        <v>634</v>
      </c>
      <c r="C7300" s="2" t="s">
        <v>633</v>
      </c>
      <c r="D7300" s="2" t="s">
        <v>635</v>
      </c>
      <c r="E7300" s="4">
        <v>21</v>
      </c>
      <c r="F7300" s="4">
        <v>42000</v>
      </c>
      <c r="G7300" s="4">
        <v>4200</v>
      </c>
      <c r="H7300" s="4">
        <v>46200</v>
      </c>
    </row>
    <row r="7301" spans="1:8" ht="15.75">
      <c r="A7301" s="3" t="s">
        <v>2948</v>
      </c>
      <c r="B7301" s="2" t="s">
        <v>638</v>
      </c>
      <c r="C7301" s="2" t="s">
        <v>352</v>
      </c>
      <c r="D7301" s="2" t="s">
        <v>639</v>
      </c>
      <c r="E7301" s="4">
        <v>40</v>
      </c>
      <c r="F7301" s="4">
        <v>367200</v>
      </c>
      <c r="G7301" s="4">
        <v>36720</v>
      </c>
      <c r="H7301" s="4">
        <v>403920</v>
      </c>
    </row>
    <row r="7302" spans="1:8" ht="15.75">
      <c r="A7302" s="3" t="s">
        <v>2948</v>
      </c>
      <c r="B7302" s="2" t="s">
        <v>641</v>
      </c>
      <c r="C7302" s="2" t="s">
        <v>640</v>
      </c>
      <c r="D7302" s="2" t="s">
        <v>642</v>
      </c>
      <c r="E7302" s="4">
        <v>180</v>
      </c>
      <c r="F7302" s="4">
        <v>539306</v>
      </c>
      <c r="G7302" s="4">
        <v>53931</v>
      </c>
      <c r="H7302" s="4">
        <v>593237</v>
      </c>
    </row>
    <row r="7303" spans="1:8" ht="15.75">
      <c r="A7303" s="3" t="s">
        <v>2948</v>
      </c>
      <c r="B7303" s="2" t="s">
        <v>645</v>
      </c>
      <c r="C7303" s="2" t="s">
        <v>358</v>
      </c>
      <c r="D7303" s="2" t="s">
        <v>646</v>
      </c>
      <c r="E7303" s="4">
        <v>18</v>
      </c>
      <c r="F7303" s="4">
        <v>126414</v>
      </c>
      <c r="G7303" s="4">
        <v>12641</v>
      </c>
      <c r="H7303" s="4">
        <v>139055</v>
      </c>
    </row>
    <row r="7304" spans="1:8" ht="15.75">
      <c r="A7304" s="3" t="s">
        <v>2948</v>
      </c>
      <c r="B7304" s="2" t="s">
        <v>648</v>
      </c>
      <c r="C7304" s="2" t="s">
        <v>647</v>
      </c>
      <c r="D7304" s="2" t="s">
        <v>649</v>
      </c>
      <c r="E7304" s="4">
        <v>85</v>
      </c>
      <c r="F7304" s="4">
        <v>288987</v>
      </c>
      <c r="G7304" s="4">
        <v>28899</v>
      </c>
      <c r="H7304" s="4">
        <v>317886</v>
      </c>
    </row>
    <row r="7305" spans="1:8" ht="15.75">
      <c r="A7305" s="3" t="s">
        <v>2948</v>
      </c>
      <c r="B7305" s="2" t="s">
        <v>655</v>
      </c>
      <c r="C7305" s="2" t="s">
        <v>654</v>
      </c>
      <c r="D7305" s="2" t="s">
        <v>656</v>
      </c>
      <c r="E7305" s="4">
        <v>5</v>
      </c>
      <c r="F7305" s="4">
        <v>20500</v>
      </c>
      <c r="G7305" s="4">
        <v>2050</v>
      </c>
      <c r="H7305" s="4">
        <v>22550</v>
      </c>
    </row>
    <row r="7306" spans="1:8" ht="15.75">
      <c r="A7306" s="3" t="s">
        <v>2948</v>
      </c>
      <c r="B7306" s="2" t="s">
        <v>660</v>
      </c>
      <c r="C7306" s="2" t="s">
        <v>448</v>
      </c>
      <c r="D7306" s="2" t="s">
        <v>661</v>
      </c>
      <c r="E7306" s="4">
        <v>30</v>
      </c>
      <c r="F7306" s="4">
        <v>408000</v>
      </c>
      <c r="G7306" s="4">
        <v>40800</v>
      </c>
      <c r="H7306" s="4">
        <v>448800</v>
      </c>
    </row>
    <row r="7307" spans="1:8" ht="15.75">
      <c r="A7307" s="3" t="s">
        <v>2948</v>
      </c>
      <c r="B7307" s="2" t="s">
        <v>663</v>
      </c>
      <c r="C7307" s="2" t="s">
        <v>662</v>
      </c>
      <c r="D7307" s="2" t="s">
        <v>664</v>
      </c>
      <c r="E7307" s="4">
        <v>70</v>
      </c>
      <c r="F7307" s="4">
        <v>266101</v>
      </c>
      <c r="G7307" s="4">
        <v>26610</v>
      </c>
      <c r="H7307" s="4">
        <v>292711</v>
      </c>
    </row>
    <row r="7308" spans="1:8" ht="15.75">
      <c r="A7308" s="3" t="s">
        <v>2948</v>
      </c>
      <c r="B7308" s="2" t="s">
        <v>669</v>
      </c>
      <c r="C7308" s="2" t="s">
        <v>668</v>
      </c>
      <c r="D7308" s="2" t="s">
        <v>670</v>
      </c>
      <c r="E7308" s="4">
        <v>20</v>
      </c>
      <c r="F7308" s="4">
        <v>84080</v>
      </c>
      <c r="G7308" s="4">
        <v>8408</v>
      </c>
      <c r="H7308" s="4">
        <v>92488</v>
      </c>
    </row>
    <row r="7309" spans="1:8" ht="15.75">
      <c r="A7309" s="3" t="s">
        <v>2948</v>
      </c>
      <c r="B7309" s="2" t="s">
        <v>674</v>
      </c>
      <c r="C7309" s="2" t="s">
        <v>673</v>
      </c>
      <c r="D7309" s="2" t="s">
        <v>675</v>
      </c>
      <c r="E7309" s="4">
        <v>90</v>
      </c>
      <c r="F7309" s="4">
        <v>339690</v>
      </c>
      <c r="G7309" s="4">
        <v>33969</v>
      </c>
      <c r="H7309" s="4">
        <v>373659</v>
      </c>
    </row>
    <row r="7310" spans="1:8" ht="15.75">
      <c r="A7310" s="3" t="s">
        <v>2948</v>
      </c>
      <c r="B7310" s="2" t="s">
        <v>700</v>
      </c>
      <c r="C7310" s="2" t="s">
        <v>699</v>
      </c>
      <c r="D7310" s="2" t="s">
        <v>701</v>
      </c>
      <c r="E7310" s="4">
        <v>24</v>
      </c>
      <c r="F7310" s="4">
        <v>94076</v>
      </c>
      <c r="G7310" s="4">
        <v>9408</v>
      </c>
      <c r="H7310" s="4">
        <v>103484</v>
      </c>
    </row>
    <row r="7311" spans="1:8" ht="15.75">
      <c r="A7311" s="3" t="s">
        <v>2948</v>
      </c>
      <c r="B7311" s="2" t="s">
        <v>703</v>
      </c>
      <c r="C7311" s="2" t="s">
        <v>702</v>
      </c>
      <c r="D7311" s="2" t="s">
        <v>704</v>
      </c>
      <c r="E7311" s="4">
        <v>10</v>
      </c>
      <c r="F7311" s="4">
        <v>18030</v>
      </c>
      <c r="G7311" s="4">
        <v>1803</v>
      </c>
      <c r="H7311" s="4">
        <v>19833</v>
      </c>
    </row>
    <row r="7312" spans="1:8" ht="15.75">
      <c r="A7312" s="3" t="s">
        <v>2948</v>
      </c>
      <c r="B7312" s="2" t="s">
        <v>3092</v>
      </c>
      <c r="C7312" s="2" t="s">
        <v>3091</v>
      </c>
      <c r="D7312" s="2"/>
      <c r="E7312" s="4">
        <v>4</v>
      </c>
      <c r="F7312" s="4">
        <v>19208</v>
      </c>
      <c r="G7312" s="4">
        <v>1921</v>
      </c>
      <c r="H7312" s="4">
        <v>21129</v>
      </c>
    </row>
    <row r="7313" spans="1:8" ht="15.75">
      <c r="A7313" s="3" t="s">
        <v>2948</v>
      </c>
      <c r="B7313" s="2" t="s">
        <v>3098</v>
      </c>
      <c r="C7313" s="2" t="s">
        <v>3097</v>
      </c>
      <c r="D7313" s="2"/>
      <c r="E7313" s="4">
        <v>100</v>
      </c>
      <c r="F7313" s="4">
        <v>69000</v>
      </c>
      <c r="G7313" s="4">
        <v>6900</v>
      </c>
      <c r="H7313" s="4">
        <v>75900</v>
      </c>
    </row>
    <row r="7314" spans="1:8" ht="15.75">
      <c r="A7314" s="3" t="s">
        <v>2948</v>
      </c>
      <c r="B7314" s="2" t="s">
        <v>728</v>
      </c>
      <c r="C7314" s="2" t="s">
        <v>727</v>
      </c>
      <c r="D7314" s="2" t="s">
        <v>729</v>
      </c>
      <c r="E7314" s="4">
        <v>1</v>
      </c>
      <c r="F7314" s="4">
        <v>5400</v>
      </c>
      <c r="G7314" s="4">
        <v>540</v>
      </c>
      <c r="H7314" s="4">
        <v>5940</v>
      </c>
    </row>
    <row r="7315" spans="1:8" ht="15.75">
      <c r="A7315" s="3" t="s">
        <v>2948</v>
      </c>
      <c r="B7315" s="2" t="s">
        <v>734</v>
      </c>
      <c r="C7315" s="2" t="s">
        <v>733</v>
      </c>
      <c r="D7315" s="2" t="s">
        <v>735</v>
      </c>
      <c r="E7315" s="4">
        <v>30</v>
      </c>
      <c r="F7315" s="4">
        <v>150000</v>
      </c>
      <c r="G7315" s="4">
        <v>15000</v>
      </c>
      <c r="H7315" s="4">
        <v>165000</v>
      </c>
    </row>
    <row r="7316" spans="1:8" ht="15.75">
      <c r="A7316" s="3" t="s">
        <v>2948</v>
      </c>
      <c r="B7316" s="2" t="s">
        <v>737</v>
      </c>
      <c r="C7316" s="2" t="s">
        <v>736</v>
      </c>
      <c r="D7316" s="2" t="s">
        <v>738</v>
      </c>
      <c r="E7316" s="4">
        <v>90</v>
      </c>
      <c r="F7316" s="4">
        <v>182370</v>
      </c>
      <c r="G7316" s="4">
        <v>18237</v>
      </c>
      <c r="H7316" s="4">
        <v>200607</v>
      </c>
    </row>
    <row r="7317" spans="1:8" ht="15.75">
      <c r="A7317" s="3" t="s">
        <v>2948</v>
      </c>
      <c r="B7317" s="2" t="s">
        <v>745</v>
      </c>
      <c r="C7317" s="2" t="s">
        <v>744</v>
      </c>
      <c r="D7317" s="2" t="s">
        <v>746</v>
      </c>
      <c r="E7317" s="4">
        <v>50</v>
      </c>
      <c r="F7317" s="4">
        <v>331000</v>
      </c>
      <c r="G7317" s="4">
        <v>33100</v>
      </c>
      <c r="H7317" s="4">
        <v>364100</v>
      </c>
    </row>
    <row r="7318" spans="1:8" ht="15.75">
      <c r="A7318" s="3" t="s">
        <v>2948</v>
      </c>
      <c r="B7318" s="2" t="s">
        <v>748</v>
      </c>
      <c r="C7318" s="2" t="s">
        <v>747</v>
      </c>
      <c r="D7318" s="2" t="s">
        <v>749</v>
      </c>
      <c r="E7318" s="4">
        <v>352</v>
      </c>
      <c r="F7318" s="4">
        <v>762769</v>
      </c>
      <c r="G7318" s="4">
        <v>76277</v>
      </c>
      <c r="H7318" s="4">
        <v>839046</v>
      </c>
    </row>
    <row r="7319" spans="1:8" ht="15.75">
      <c r="A7319" s="3" t="s">
        <v>2948</v>
      </c>
      <c r="B7319" s="2" t="s">
        <v>771</v>
      </c>
      <c r="C7319" s="2" t="s">
        <v>770</v>
      </c>
      <c r="D7319" s="2" t="s">
        <v>772</v>
      </c>
      <c r="E7319" s="4">
        <v>45</v>
      </c>
      <c r="F7319" s="4">
        <v>305091</v>
      </c>
      <c r="G7319" s="4">
        <v>30509</v>
      </c>
      <c r="H7319" s="4">
        <v>335600</v>
      </c>
    </row>
    <row r="7320" spans="1:8" ht="15.75">
      <c r="A7320" s="3" t="s">
        <v>2948</v>
      </c>
      <c r="B7320" s="2" t="s">
        <v>774</v>
      </c>
      <c r="C7320" s="2" t="s">
        <v>773</v>
      </c>
      <c r="D7320" s="2" t="s">
        <v>775</v>
      </c>
      <c r="E7320" s="4">
        <v>400</v>
      </c>
      <c r="F7320" s="4">
        <v>1024196</v>
      </c>
      <c r="G7320" s="4">
        <v>102420</v>
      </c>
      <c r="H7320" s="4">
        <v>1126616</v>
      </c>
    </row>
    <row r="7321" spans="1:8" ht="15.75">
      <c r="A7321" s="3" t="s">
        <v>2948</v>
      </c>
      <c r="B7321" s="2" t="s">
        <v>779</v>
      </c>
      <c r="C7321" s="2" t="s">
        <v>778</v>
      </c>
      <c r="D7321" s="2" t="s">
        <v>780</v>
      </c>
      <c r="E7321" s="4">
        <v>4</v>
      </c>
      <c r="F7321" s="4">
        <v>25728</v>
      </c>
      <c r="G7321" s="4">
        <v>2573</v>
      </c>
      <c r="H7321" s="4">
        <v>28301</v>
      </c>
    </row>
    <row r="7322" spans="1:8" ht="15.75">
      <c r="A7322" s="3" t="s">
        <v>2948</v>
      </c>
      <c r="B7322" s="2" t="s">
        <v>782</v>
      </c>
      <c r="C7322" s="2" t="s">
        <v>781</v>
      </c>
      <c r="D7322" s="2" t="s">
        <v>783</v>
      </c>
      <c r="E7322" s="4">
        <v>320</v>
      </c>
      <c r="F7322" s="4">
        <v>929573</v>
      </c>
      <c r="G7322" s="4">
        <v>92957</v>
      </c>
      <c r="H7322" s="4">
        <v>1022530</v>
      </c>
    </row>
    <row r="7323" spans="1:8" ht="15.75">
      <c r="A7323" s="3" t="s">
        <v>2948</v>
      </c>
      <c r="B7323" s="2" t="s">
        <v>790</v>
      </c>
      <c r="C7323" s="2" t="s">
        <v>789</v>
      </c>
      <c r="D7323" s="2" t="s">
        <v>791</v>
      </c>
      <c r="E7323" s="4">
        <v>200</v>
      </c>
      <c r="F7323" s="4">
        <v>251000</v>
      </c>
      <c r="G7323" s="4">
        <v>25100</v>
      </c>
      <c r="H7323" s="4">
        <v>276100</v>
      </c>
    </row>
    <row r="7324" spans="1:8" ht="15.75">
      <c r="A7324" s="3" t="s">
        <v>2948</v>
      </c>
      <c r="B7324" s="2" t="s">
        <v>803</v>
      </c>
      <c r="C7324" s="2" t="s">
        <v>802</v>
      </c>
      <c r="D7324" s="2" t="s">
        <v>804</v>
      </c>
      <c r="E7324" s="4">
        <v>370</v>
      </c>
      <c r="F7324" s="4">
        <v>1220481</v>
      </c>
      <c r="G7324" s="4">
        <v>122048</v>
      </c>
      <c r="H7324" s="4">
        <v>1342529</v>
      </c>
    </row>
    <row r="7325" spans="1:8" ht="15.75">
      <c r="A7325" s="3" t="s">
        <v>2948</v>
      </c>
      <c r="B7325" s="2" t="s">
        <v>809</v>
      </c>
      <c r="C7325" s="2" t="s">
        <v>808</v>
      </c>
      <c r="D7325" s="2" t="s">
        <v>810</v>
      </c>
      <c r="E7325" s="4">
        <v>310</v>
      </c>
      <c r="F7325" s="4">
        <v>1114956</v>
      </c>
      <c r="G7325" s="4">
        <v>111496</v>
      </c>
      <c r="H7325" s="4">
        <v>1226452</v>
      </c>
    </row>
    <row r="7326" spans="1:8" ht="15.75">
      <c r="A7326" s="3" t="s">
        <v>2948</v>
      </c>
      <c r="B7326" s="2" t="s">
        <v>814</v>
      </c>
      <c r="C7326" s="2" t="s">
        <v>813</v>
      </c>
      <c r="D7326" s="2" t="s">
        <v>815</v>
      </c>
      <c r="E7326" s="4">
        <v>300</v>
      </c>
      <c r="F7326" s="4">
        <v>412500</v>
      </c>
      <c r="G7326" s="4">
        <v>41250</v>
      </c>
      <c r="H7326" s="4">
        <v>453750</v>
      </c>
    </row>
    <row r="7327" spans="1:8" ht="15.75">
      <c r="A7327" s="3" t="s">
        <v>2948</v>
      </c>
      <c r="B7327" s="2" t="s">
        <v>3147</v>
      </c>
      <c r="C7327" s="2" t="s">
        <v>3146</v>
      </c>
      <c r="D7327" s="2" t="s">
        <v>3148</v>
      </c>
      <c r="E7327" s="4">
        <v>59</v>
      </c>
      <c r="F7327" s="4">
        <v>158090</v>
      </c>
      <c r="G7327" s="4">
        <v>15809</v>
      </c>
      <c r="H7327" s="4">
        <v>173899</v>
      </c>
    </row>
    <row r="7328" spans="1:8" ht="15.75">
      <c r="A7328" s="3" t="s">
        <v>2948</v>
      </c>
      <c r="B7328" s="2" t="s">
        <v>817</v>
      </c>
      <c r="C7328" s="2" t="s">
        <v>816</v>
      </c>
      <c r="D7328" s="2" t="s">
        <v>818</v>
      </c>
      <c r="E7328" s="4">
        <v>4</v>
      </c>
      <c r="F7328" s="4">
        <v>8000</v>
      </c>
      <c r="G7328" s="4">
        <v>800</v>
      </c>
      <c r="H7328" s="4">
        <v>8800</v>
      </c>
    </row>
    <row r="7329" spans="1:8" ht="15.75">
      <c r="A7329" s="3" t="s">
        <v>2948</v>
      </c>
      <c r="B7329" s="2" t="s">
        <v>820</v>
      </c>
      <c r="C7329" s="2" t="s">
        <v>819</v>
      </c>
      <c r="D7329" s="2" t="s">
        <v>821</v>
      </c>
      <c r="E7329" s="4">
        <v>60</v>
      </c>
      <c r="F7329" s="4">
        <v>191250</v>
      </c>
      <c r="G7329" s="4">
        <v>19125</v>
      </c>
      <c r="H7329" s="4">
        <v>210375</v>
      </c>
    </row>
    <row r="7330" spans="1:8" ht="15.75">
      <c r="A7330" s="3" t="s">
        <v>2948</v>
      </c>
      <c r="B7330" s="2" t="s">
        <v>858</v>
      </c>
      <c r="C7330" s="2" t="s">
        <v>857</v>
      </c>
      <c r="D7330" s="2" t="s">
        <v>859</v>
      </c>
      <c r="E7330" s="4">
        <v>129</v>
      </c>
      <c r="F7330" s="4">
        <v>210655</v>
      </c>
      <c r="G7330" s="4">
        <v>21065</v>
      </c>
      <c r="H7330" s="4">
        <v>231720</v>
      </c>
    </row>
    <row r="7331" spans="1:8" ht="15.75">
      <c r="A7331" s="3" t="s">
        <v>2948</v>
      </c>
      <c r="B7331" s="2" t="s">
        <v>889</v>
      </c>
      <c r="C7331" s="2" t="s">
        <v>888</v>
      </c>
      <c r="D7331" s="2" t="s">
        <v>890</v>
      </c>
      <c r="E7331" s="4">
        <v>19</v>
      </c>
      <c r="F7331" s="4">
        <v>283917</v>
      </c>
      <c r="G7331" s="4">
        <v>28392</v>
      </c>
      <c r="H7331" s="4">
        <v>312309</v>
      </c>
    </row>
    <row r="7332" spans="1:8" ht="15.75">
      <c r="A7332" s="3" t="s">
        <v>2948</v>
      </c>
      <c r="B7332" s="2" t="s">
        <v>965</v>
      </c>
      <c r="C7332" s="2" t="s">
        <v>964</v>
      </c>
      <c r="D7332" s="2"/>
      <c r="E7332" s="4">
        <v>4</v>
      </c>
      <c r="F7332" s="4">
        <v>98400</v>
      </c>
      <c r="G7332" s="4">
        <v>9840</v>
      </c>
      <c r="H7332" s="4">
        <v>108240</v>
      </c>
    </row>
    <row r="7333" spans="1:8" ht="15.75">
      <c r="A7333" s="3" t="s">
        <v>2948</v>
      </c>
      <c r="B7333" s="2" t="s">
        <v>966</v>
      </c>
      <c r="C7333" s="2" t="s">
        <v>770</v>
      </c>
      <c r="D7333" s="2" t="s">
        <v>967</v>
      </c>
      <c r="E7333" s="4">
        <v>80</v>
      </c>
      <c r="F7333" s="4">
        <v>430160</v>
      </c>
      <c r="G7333" s="4">
        <v>43016</v>
      </c>
      <c r="H7333" s="4">
        <v>473176</v>
      </c>
    </row>
    <row r="7334" spans="1:8" ht="15.75">
      <c r="A7334" s="3" t="s">
        <v>2948</v>
      </c>
      <c r="B7334" s="2" t="s">
        <v>968</v>
      </c>
      <c r="C7334" s="2" t="s">
        <v>778</v>
      </c>
      <c r="D7334" s="2" t="s">
        <v>969</v>
      </c>
      <c r="E7334" s="4">
        <v>100</v>
      </c>
      <c r="F7334" s="4">
        <v>615300</v>
      </c>
      <c r="G7334" s="4">
        <v>61530</v>
      </c>
      <c r="H7334" s="4">
        <v>676830</v>
      </c>
    </row>
    <row r="7335" spans="1:8" ht="15.75">
      <c r="A7335" s="3" t="s">
        <v>2948</v>
      </c>
      <c r="B7335" s="2" t="s">
        <v>970</v>
      </c>
      <c r="C7335" s="2" t="s">
        <v>733</v>
      </c>
      <c r="D7335" s="2" t="s">
        <v>971</v>
      </c>
      <c r="E7335" s="4">
        <v>30</v>
      </c>
      <c r="F7335" s="4">
        <v>113490</v>
      </c>
      <c r="G7335" s="4">
        <v>11349</v>
      </c>
      <c r="H7335" s="4">
        <v>124839</v>
      </c>
    </row>
    <row r="7336" spans="1:8" ht="15.75">
      <c r="A7336" s="3" t="s">
        <v>2948</v>
      </c>
      <c r="B7336" s="2" t="s">
        <v>972</v>
      </c>
      <c r="C7336" s="2" t="s">
        <v>744</v>
      </c>
      <c r="D7336" s="2" t="s">
        <v>973</v>
      </c>
      <c r="E7336" s="4">
        <v>50</v>
      </c>
      <c r="F7336" s="4">
        <v>229450</v>
      </c>
      <c r="G7336" s="4">
        <v>22945</v>
      </c>
      <c r="H7336" s="4">
        <v>252395</v>
      </c>
    </row>
    <row r="7337" spans="1:8" ht="15.75">
      <c r="A7337" s="3" t="s">
        <v>2948</v>
      </c>
      <c r="B7337" s="2" t="s">
        <v>978</v>
      </c>
      <c r="C7337" s="2" t="s">
        <v>799</v>
      </c>
      <c r="D7337" s="2" t="s">
        <v>979</v>
      </c>
      <c r="E7337" s="4">
        <v>30</v>
      </c>
      <c r="F7337" s="4">
        <v>192270</v>
      </c>
      <c r="G7337" s="4">
        <v>19227</v>
      </c>
      <c r="H7337" s="4">
        <v>211497</v>
      </c>
    </row>
    <row r="7338" spans="1:8" ht="15.75">
      <c r="A7338" s="3" t="s">
        <v>2948</v>
      </c>
      <c r="B7338" s="2" t="s">
        <v>982</v>
      </c>
      <c r="C7338" s="2" t="s">
        <v>778</v>
      </c>
      <c r="D7338" s="2" t="s">
        <v>983</v>
      </c>
      <c r="E7338" s="4">
        <v>30</v>
      </c>
      <c r="F7338" s="4">
        <v>184590</v>
      </c>
      <c r="G7338" s="4">
        <v>18459</v>
      </c>
      <c r="H7338" s="4">
        <v>203049</v>
      </c>
    </row>
    <row r="7339" spans="1:8" ht="15.75">
      <c r="A7339" s="3" t="s">
        <v>2948</v>
      </c>
      <c r="B7339" s="2" t="s">
        <v>3217</v>
      </c>
      <c r="C7339" s="2" t="s">
        <v>744</v>
      </c>
      <c r="D7339" s="2" t="s">
        <v>3218</v>
      </c>
      <c r="E7339" s="4">
        <v>30</v>
      </c>
      <c r="F7339" s="4">
        <v>137670</v>
      </c>
      <c r="G7339" s="4">
        <v>13767</v>
      </c>
      <c r="H7339" s="4">
        <v>151437</v>
      </c>
    </row>
    <row r="7340" spans="1:8" ht="15.75">
      <c r="A7340" s="3" t="s">
        <v>2948</v>
      </c>
      <c r="B7340" s="2" t="s">
        <v>3219</v>
      </c>
      <c r="C7340" s="2" t="s">
        <v>733</v>
      </c>
      <c r="D7340" s="2" t="s">
        <v>3220</v>
      </c>
      <c r="E7340" s="4">
        <v>30</v>
      </c>
      <c r="F7340" s="4">
        <v>113490</v>
      </c>
      <c r="G7340" s="4">
        <v>11349</v>
      </c>
      <c r="H7340" s="4">
        <v>124839</v>
      </c>
    </row>
    <row r="7341" spans="1:8" ht="15.75">
      <c r="A7341" s="3" t="s">
        <v>2948</v>
      </c>
      <c r="B7341" s="2" t="s">
        <v>1000</v>
      </c>
      <c r="C7341" s="2" t="s">
        <v>799</v>
      </c>
      <c r="D7341" s="2" t="s">
        <v>1001</v>
      </c>
      <c r="E7341" s="4">
        <v>30</v>
      </c>
      <c r="F7341" s="4">
        <v>192270</v>
      </c>
      <c r="G7341" s="4">
        <v>19227</v>
      </c>
      <c r="H7341" s="4">
        <v>211497</v>
      </c>
    </row>
    <row r="7342" spans="1:8" ht="15.75">
      <c r="A7342" s="3" t="s">
        <v>2948</v>
      </c>
      <c r="B7342" s="2" t="s">
        <v>1027</v>
      </c>
      <c r="C7342" s="2" t="s">
        <v>1026</v>
      </c>
      <c r="D7342" s="2"/>
      <c r="E7342" s="4">
        <v>2</v>
      </c>
      <c r="F7342" s="4">
        <v>4400</v>
      </c>
      <c r="G7342" s="4">
        <v>440</v>
      </c>
      <c r="H7342" s="4">
        <v>4840</v>
      </c>
    </row>
    <row r="7343" spans="1:8" ht="15.75">
      <c r="A7343" s="3" t="s">
        <v>2948</v>
      </c>
      <c r="B7343" s="2" t="s">
        <v>3241</v>
      </c>
      <c r="C7343" s="2" t="s">
        <v>770</v>
      </c>
      <c r="D7343" s="2" t="s">
        <v>3242</v>
      </c>
      <c r="E7343" s="4">
        <v>30</v>
      </c>
      <c r="F7343" s="4">
        <v>161310</v>
      </c>
      <c r="G7343" s="4">
        <v>16131</v>
      </c>
      <c r="H7343" s="4">
        <v>177441</v>
      </c>
    </row>
    <row r="7344" spans="1:8" ht="15.75">
      <c r="A7344" s="3" t="s">
        <v>2948</v>
      </c>
      <c r="B7344" s="2" t="s">
        <v>3373</v>
      </c>
      <c r="C7344" s="2" t="s">
        <v>3372</v>
      </c>
      <c r="D7344" s="2"/>
      <c r="E7344" s="4">
        <v>8</v>
      </c>
      <c r="F7344" s="4">
        <v>108000</v>
      </c>
      <c r="G7344" s="4">
        <v>10800</v>
      </c>
      <c r="H7344" s="4">
        <v>118800</v>
      </c>
    </row>
    <row r="7345" spans="1:8" ht="15.75">
      <c r="A7345" s="3" t="s">
        <v>2948</v>
      </c>
      <c r="B7345" s="2" t="s">
        <v>3375</v>
      </c>
      <c r="C7345" s="2" t="s">
        <v>3374</v>
      </c>
      <c r="D7345" s="2"/>
      <c r="E7345" s="4">
        <v>40</v>
      </c>
      <c r="F7345" s="4">
        <v>197400</v>
      </c>
      <c r="G7345" s="4">
        <v>19740</v>
      </c>
      <c r="H7345" s="4">
        <v>217140</v>
      </c>
    </row>
    <row r="7346" spans="1:8" ht="15.75">
      <c r="A7346" s="3" t="s">
        <v>2948</v>
      </c>
      <c r="B7346" s="2" t="s">
        <v>3495</v>
      </c>
      <c r="C7346" s="2" t="s">
        <v>3494</v>
      </c>
      <c r="D7346" s="2" t="s">
        <v>56</v>
      </c>
      <c r="E7346" s="4">
        <v>2</v>
      </c>
      <c r="F7346" s="4">
        <v>102000</v>
      </c>
      <c r="G7346" s="4">
        <v>10200</v>
      </c>
      <c r="H7346" s="4">
        <v>112200</v>
      </c>
    </row>
    <row r="7347" spans="1:8" ht="15.75">
      <c r="A7347" s="3" t="s">
        <v>2948</v>
      </c>
      <c r="B7347" s="2" t="s">
        <v>3500</v>
      </c>
      <c r="C7347" s="2" t="s">
        <v>3499</v>
      </c>
      <c r="D7347" s="2"/>
      <c r="E7347" s="4">
        <v>10</v>
      </c>
      <c r="F7347" s="4">
        <v>41000</v>
      </c>
      <c r="G7347" s="4">
        <v>4100</v>
      </c>
      <c r="H7347" s="4">
        <v>45100</v>
      </c>
    </row>
    <row r="7348" spans="1:8" ht="15.75">
      <c r="A7348" s="3" t="s">
        <v>2948</v>
      </c>
      <c r="B7348" s="2" t="s">
        <v>3502</v>
      </c>
      <c r="C7348" s="2" t="s">
        <v>3501</v>
      </c>
      <c r="D7348" s="2"/>
      <c r="E7348" s="4">
        <v>10</v>
      </c>
      <c r="F7348" s="4">
        <v>41000</v>
      </c>
      <c r="G7348" s="4">
        <v>4100</v>
      </c>
      <c r="H7348" s="4">
        <v>45100</v>
      </c>
    </row>
    <row r="7349" spans="1:8" ht="15.75">
      <c r="A7349" s="3" t="s">
        <v>2948</v>
      </c>
      <c r="B7349" s="2" t="s">
        <v>1280</v>
      </c>
      <c r="C7349" s="2" t="s">
        <v>1279</v>
      </c>
      <c r="D7349" s="2"/>
      <c r="E7349" s="4">
        <v>90</v>
      </c>
      <c r="F7349" s="4">
        <v>354000</v>
      </c>
      <c r="G7349" s="4">
        <v>35400</v>
      </c>
      <c r="H7349" s="4">
        <v>389400</v>
      </c>
    </row>
    <row r="7350" spans="1:8" ht="15.75">
      <c r="A7350" s="3" t="s">
        <v>2948</v>
      </c>
      <c r="B7350" s="2" t="s">
        <v>1282</v>
      </c>
      <c r="C7350" s="2" t="s">
        <v>1281</v>
      </c>
      <c r="D7350" s="2"/>
      <c r="E7350" s="4">
        <v>10</v>
      </c>
      <c r="F7350" s="4">
        <v>41000</v>
      </c>
      <c r="G7350" s="4">
        <v>4100</v>
      </c>
      <c r="H7350" s="4">
        <v>45100</v>
      </c>
    </row>
    <row r="7351" spans="1:8" ht="15.75">
      <c r="A7351" s="3" t="s">
        <v>2948</v>
      </c>
      <c r="B7351" s="2" t="s">
        <v>1284</v>
      </c>
      <c r="C7351" s="2" t="s">
        <v>1283</v>
      </c>
      <c r="D7351" s="2" t="s">
        <v>1285</v>
      </c>
      <c r="E7351" s="4">
        <v>70</v>
      </c>
      <c r="F7351" s="4">
        <v>267000</v>
      </c>
      <c r="G7351" s="4">
        <v>26700</v>
      </c>
      <c r="H7351" s="4">
        <v>293700</v>
      </c>
    </row>
    <row r="7352" spans="1:8" ht="15.75">
      <c r="A7352" s="3" t="s">
        <v>2948</v>
      </c>
      <c r="B7352" s="2" t="s">
        <v>1287</v>
      </c>
      <c r="C7352" s="2" t="s">
        <v>1286</v>
      </c>
      <c r="D7352" s="2"/>
      <c r="E7352" s="4">
        <v>10</v>
      </c>
      <c r="F7352" s="4">
        <v>41000</v>
      </c>
      <c r="G7352" s="4">
        <v>4100</v>
      </c>
      <c r="H7352" s="4">
        <v>45100</v>
      </c>
    </row>
    <row r="7353" spans="1:8" ht="15.75">
      <c r="A7353" s="3" t="s">
        <v>2948</v>
      </c>
      <c r="B7353" s="2" t="s">
        <v>1289</v>
      </c>
      <c r="C7353" s="2" t="s">
        <v>1288</v>
      </c>
      <c r="D7353" s="2"/>
      <c r="E7353" s="4">
        <v>50</v>
      </c>
      <c r="F7353" s="4">
        <v>200000</v>
      </c>
      <c r="G7353" s="4">
        <v>20000</v>
      </c>
      <c r="H7353" s="4">
        <v>220000</v>
      </c>
    </row>
    <row r="7354" spans="1:8" ht="15.75">
      <c r="A7354" s="3" t="s">
        <v>2948</v>
      </c>
      <c r="B7354" s="2" t="s">
        <v>1291</v>
      </c>
      <c r="C7354" s="2" t="s">
        <v>1290</v>
      </c>
      <c r="D7354" s="2"/>
      <c r="E7354" s="4">
        <v>10</v>
      </c>
      <c r="F7354" s="4">
        <v>41000</v>
      </c>
      <c r="G7354" s="4">
        <v>4100</v>
      </c>
      <c r="H7354" s="4">
        <v>45100</v>
      </c>
    </row>
    <row r="7355" spans="1:8" ht="15.75">
      <c r="A7355" s="3" t="s">
        <v>2948</v>
      </c>
      <c r="B7355" s="2" t="s">
        <v>1293</v>
      </c>
      <c r="C7355" s="2" t="s">
        <v>1292</v>
      </c>
      <c r="D7355" s="2" t="s">
        <v>1294</v>
      </c>
      <c r="E7355" s="4">
        <v>40</v>
      </c>
      <c r="F7355" s="4">
        <v>149000</v>
      </c>
      <c r="G7355" s="4">
        <v>14900</v>
      </c>
      <c r="H7355" s="4">
        <v>163900</v>
      </c>
    </row>
    <row r="7356" spans="1:8" ht="15.75">
      <c r="A7356" s="3" t="s">
        <v>2948</v>
      </c>
      <c r="B7356" s="2" t="s">
        <v>1296</v>
      </c>
      <c r="C7356" s="2" t="s">
        <v>1295</v>
      </c>
      <c r="D7356" s="2" t="s">
        <v>1297</v>
      </c>
      <c r="E7356" s="4">
        <v>60</v>
      </c>
      <c r="F7356" s="4">
        <v>216000</v>
      </c>
      <c r="G7356" s="4">
        <v>21600</v>
      </c>
      <c r="H7356" s="4">
        <v>237600</v>
      </c>
    </row>
    <row r="7357" spans="1:8" ht="15.75">
      <c r="A7357" s="3" t="s">
        <v>2948</v>
      </c>
      <c r="B7357" s="2" t="s">
        <v>1299</v>
      </c>
      <c r="C7357" s="2" t="s">
        <v>1298</v>
      </c>
      <c r="D7357" s="2"/>
      <c r="E7357" s="4">
        <v>10</v>
      </c>
      <c r="F7357" s="4">
        <v>40500</v>
      </c>
      <c r="G7357" s="4">
        <v>4050</v>
      </c>
      <c r="H7357" s="4">
        <v>44550</v>
      </c>
    </row>
    <row r="7358" spans="1:8" ht="15.75">
      <c r="A7358" s="3" t="s">
        <v>2948</v>
      </c>
      <c r="B7358" s="2" t="s">
        <v>1303</v>
      </c>
      <c r="C7358" s="2" t="s">
        <v>1302</v>
      </c>
      <c r="D7358" s="2"/>
      <c r="E7358" s="4">
        <v>20</v>
      </c>
      <c r="F7358" s="4">
        <v>81000</v>
      </c>
      <c r="G7358" s="4">
        <v>8100</v>
      </c>
      <c r="H7358" s="4">
        <v>89100</v>
      </c>
    </row>
    <row r="7359" spans="1:8" ht="15.75">
      <c r="A7359" s="3" t="s">
        <v>2948</v>
      </c>
      <c r="B7359" s="2" t="s">
        <v>1305</v>
      </c>
      <c r="C7359" s="2" t="s">
        <v>1304</v>
      </c>
      <c r="D7359" s="2"/>
      <c r="E7359" s="4">
        <v>10</v>
      </c>
      <c r="F7359" s="4">
        <v>40500</v>
      </c>
      <c r="G7359" s="4">
        <v>4050</v>
      </c>
      <c r="H7359" s="4">
        <v>44550</v>
      </c>
    </row>
    <row r="7360" spans="1:8" ht="15.75">
      <c r="A7360" s="3" t="s">
        <v>2948</v>
      </c>
      <c r="B7360" s="2" t="s">
        <v>1307</v>
      </c>
      <c r="C7360" s="2" t="s">
        <v>1306</v>
      </c>
      <c r="D7360" s="2" t="s">
        <v>1308</v>
      </c>
      <c r="E7360" s="4">
        <v>106</v>
      </c>
      <c r="F7360" s="4">
        <v>429300</v>
      </c>
      <c r="G7360" s="4">
        <v>42930</v>
      </c>
      <c r="H7360" s="4">
        <v>472230</v>
      </c>
    </row>
    <row r="7361" spans="1:8" ht="15.75">
      <c r="A7361" s="3" t="s">
        <v>2948</v>
      </c>
      <c r="B7361" s="2" t="s">
        <v>1310</v>
      </c>
      <c r="C7361" s="2" t="s">
        <v>1309</v>
      </c>
      <c r="D7361" s="2"/>
      <c r="E7361" s="4">
        <v>10</v>
      </c>
      <c r="F7361" s="4">
        <v>40500</v>
      </c>
      <c r="G7361" s="4">
        <v>4050</v>
      </c>
      <c r="H7361" s="4">
        <v>44550</v>
      </c>
    </row>
    <row r="7362" spans="1:8" ht="15.75">
      <c r="A7362" s="3" t="s">
        <v>2948</v>
      </c>
      <c r="B7362" s="2" t="s">
        <v>1312</v>
      </c>
      <c r="C7362" s="2" t="s">
        <v>1311</v>
      </c>
      <c r="D7362" s="2"/>
      <c r="E7362" s="4">
        <v>10</v>
      </c>
      <c r="F7362" s="4">
        <v>40500</v>
      </c>
      <c r="G7362" s="4">
        <v>4050</v>
      </c>
      <c r="H7362" s="4">
        <v>44550</v>
      </c>
    </row>
    <row r="7363" spans="1:8" ht="15.75">
      <c r="A7363" s="3" t="s">
        <v>2948</v>
      </c>
      <c r="B7363" s="2" t="s">
        <v>1314</v>
      </c>
      <c r="C7363" s="2" t="s">
        <v>1313</v>
      </c>
      <c r="D7363" s="2"/>
      <c r="E7363" s="4">
        <v>10</v>
      </c>
      <c r="F7363" s="4">
        <v>40500</v>
      </c>
      <c r="G7363" s="4">
        <v>4050</v>
      </c>
      <c r="H7363" s="4">
        <v>44550</v>
      </c>
    </row>
    <row r="7364" spans="1:8" ht="15.75">
      <c r="A7364" s="3" t="s">
        <v>2948</v>
      </c>
      <c r="B7364" s="2" t="s">
        <v>1316</v>
      </c>
      <c r="C7364" s="2" t="s">
        <v>1315</v>
      </c>
      <c r="D7364" s="2"/>
      <c r="E7364" s="4">
        <v>10</v>
      </c>
      <c r="F7364" s="4">
        <v>40500</v>
      </c>
      <c r="G7364" s="4">
        <v>4050</v>
      </c>
      <c r="H7364" s="4">
        <v>44550</v>
      </c>
    </row>
    <row r="7365" spans="1:8" ht="15.75">
      <c r="A7365" s="3" t="s">
        <v>2948</v>
      </c>
      <c r="B7365" s="2" t="s">
        <v>1318</v>
      </c>
      <c r="C7365" s="2" t="s">
        <v>1317</v>
      </c>
      <c r="D7365" s="2" t="s">
        <v>1319</v>
      </c>
      <c r="E7365" s="4">
        <v>110</v>
      </c>
      <c r="F7365" s="4">
        <v>445500</v>
      </c>
      <c r="G7365" s="4">
        <v>44550</v>
      </c>
      <c r="H7365" s="4">
        <v>490050</v>
      </c>
    </row>
    <row r="7366" spans="1:8" ht="15.75">
      <c r="A7366" s="3" t="s">
        <v>2948</v>
      </c>
      <c r="B7366" s="2" t="s">
        <v>1351</v>
      </c>
      <c r="C7366" s="2" t="s">
        <v>1350</v>
      </c>
      <c r="D7366" s="2" t="s">
        <v>1352</v>
      </c>
      <c r="E7366" s="4">
        <v>100</v>
      </c>
      <c r="F7366" s="4">
        <v>125000</v>
      </c>
      <c r="G7366" s="4">
        <v>12500</v>
      </c>
      <c r="H7366" s="4">
        <v>137500</v>
      </c>
    </row>
    <row r="7367" spans="1:8" ht="15.75">
      <c r="A7367" s="3" t="s">
        <v>2948</v>
      </c>
      <c r="B7367" s="2" t="s">
        <v>1354</v>
      </c>
      <c r="C7367" s="2" t="s">
        <v>1353</v>
      </c>
      <c r="D7367" s="2" t="s">
        <v>1342</v>
      </c>
      <c r="E7367" s="4">
        <v>85</v>
      </c>
      <c r="F7367" s="4">
        <v>969000</v>
      </c>
      <c r="G7367" s="4">
        <v>96900</v>
      </c>
      <c r="H7367" s="4">
        <v>1065900</v>
      </c>
    </row>
    <row r="7368" spans="1:8" ht="15.75">
      <c r="A7368" s="3" t="s">
        <v>2948</v>
      </c>
      <c r="B7368" s="2" t="s">
        <v>1356</v>
      </c>
      <c r="C7368" s="2" t="s">
        <v>1355</v>
      </c>
      <c r="D7368" s="2" t="s">
        <v>1352</v>
      </c>
      <c r="E7368" s="4">
        <v>500</v>
      </c>
      <c r="F7368" s="4">
        <v>475000</v>
      </c>
      <c r="G7368" s="4">
        <v>47500</v>
      </c>
      <c r="H7368" s="4">
        <v>522500</v>
      </c>
    </row>
    <row r="7369" spans="1:8" ht="15.75">
      <c r="A7369" s="3" t="s">
        <v>2948</v>
      </c>
      <c r="B7369" s="2" t="s">
        <v>1363</v>
      </c>
      <c r="C7369" s="2" t="s">
        <v>1362</v>
      </c>
      <c r="D7369" s="2" t="s">
        <v>1342</v>
      </c>
      <c r="E7369" s="4">
        <v>64</v>
      </c>
      <c r="F7369" s="4">
        <v>713299</v>
      </c>
      <c r="G7369" s="4">
        <v>71331</v>
      </c>
      <c r="H7369" s="4">
        <v>784630</v>
      </c>
    </row>
    <row r="7370" spans="1:8" ht="15.75">
      <c r="A7370" s="3" t="s">
        <v>2948</v>
      </c>
      <c r="B7370" s="2" t="s">
        <v>1365</v>
      </c>
      <c r="C7370" s="2" t="s">
        <v>1364</v>
      </c>
      <c r="D7370" s="2" t="s">
        <v>1352</v>
      </c>
      <c r="E7370" s="4">
        <v>1726</v>
      </c>
      <c r="F7370" s="4">
        <v>1588400</v>
      </c>
      <c r="G7370" s="4">
        <v>158840</v>
      </c>
      <c r="H7370" s="4">
        <v>1747240</v>
      </c>
    </row>
    <row r="7371" spans="1:8" ht="15.75">
      <c r="A7371" s="3" t="s">
        <v>2948</v>
      </c>
      <c r="B7371" s="2" t="s">
        <v>1370</v>
      </c>
      <c r="C7371" s="2" t="s">
        <v>1369</v>
      </c>
      <c r="D7371" s="2" t="s">
        <v>1352</v>
      </c>
      <c r="E7371" s="4">
        <v>202</v>
      </c>
      <c r="F7371" s="4">
        <v>5050000</v>
      </c>
      <c r="G7371" s="4">
        <v>505000</v>
      </c>
      <c r="H7371" s="4">
        <v>5555000</v>
      </c>
    </row>
    <row r="7372" spans="1:8" ht="15.75">
      <c r="A7372" s="3" t="s">
        <v>2948</v>
      </c>
      <c r="B7372" s="2" t="s">
        <v>3525</v>
      </c>
      <c r="C7372" s="2" t="s">
        <v>1401</v>
      </c>
      <c r="D7372" s="2" t="s">
        <v>52</v>
      </c>
      <c r="E7372" s="4">
        <v>400</v>
      </c>
      <c r="F7372" s="4">
        <v>766000</v>
      </c>
      <c r="G7372" s="4">
        <v>76600</v>
      </c>
      <c r="H7372" s="4">
        <v>842600</v>
      </c>
    </row>
    <row r="7373" spans="1:8" ht="15.75">
      <c r="A7373" s="3" t="s">
        <v>2948</v>
      </c>
      <c r="B7373" s="2" t="s">
        <v>3526</v>
      </c>
      <c r="C7373" s="2" t="s">
        <v>1401</v>
      </c>
      <c r="D7373" s="2" t="s">
        <v>104</v>
      </c>
      <c r="E7373" s="4">
        <v>30</v>
      </c>
      <c r="F7373" s="4">
        <v>71460</v>
      </c>
      <c r="G7373" s="4">
        <v>7146</v>
      </c>
      <c r="H7373" s="4">
        <v>78606</v>
      </c>
    </row>
    <row r="7374" spans="1:8" ht="15.75">
      <c r="A7374" s="3" t="s">
        <v>2948</v>
      </c>
      <c r="B7374" s="2" t="s">
        <v>3529</v>
      </c>
      <c r="C7374" s="2" t="s">
        <v>1401</v>
      </c>
      <c r="D7374" s="2" t="s">
        <v>58</v>
      </c>
      <c r="E7374" s="4">
        <v>10</v>
      </c>
      <c r="F7374" s="4">
        <v>26000</v>
      </c>
      <c r="G7374" s="4">
        <v>2600</v>
      </c>
      <c r="H7374" s="4">
        <v>28600</v>
      </c>
    </row>
    <row r="7375" spans="1:8" ht="15.75">
      <c r="A7375" s="3" t="s">
        <v>2948</v>
      </c>
      <c r="B7375" s="2" t="s">
        <v>1419</v>
      </c>
      <c r="C7375" s="2" t="s">
        <v>1417</v>
      </c>
      <c r="D7375" s="2" t="s">
        <v>73</v>
      </c>
      <c r="E7375" s="4">
        <v>10</v>
      </c>
      <c r="F7375" s="4">
        <v>19000</v>
      </c>
      <c r="G7375" s="4">
        <v>1900</v>
      </c>
      <c r="H7375" s="4">
        <v>20900</v>
      </c>
    </row>
    <row r="7376" spans="1:8" ht="15.75">
      <c r="A7376" s="3" t="s">
        <v>2948</v>
      </c>
      <c r="B7376" s="2" t="s">
        <v>1423</v>
      </c>
      <c r="C7376" s="2" t="s">
        <v>1417</v>
      </c>
      <c r="D7376" s="2" t="s">
        <v>58</v>
      </c>
      <c r="E7376" s="4">
        <v>1</v>
      </c>
      <c r="F7376" s="4">
        <v>2300</v>
      </c>
      <c r="G7376" s="4">
        <v>230</v>
      </c>
      <c r="H7376" s="4">
        <v>2530</v>
      </c>
    </row>
    <row r="7377" spans="1:8" ht="15.75">
      <c r="A7377" s="3" t="s">
        <v>2948</v>
      </c>
      <c r="B7377" s="2" t="s">
        <v>3533</v>
      </c>
      <c r="C7377" s="2" t="s">
        <v>1401</v>
      </c>
      <c r="D7377" s="2" t="s">
        <v>3026</v>
      </c>
      <c r="E7377" s="4">
        <v>150</v>
      </c>
      <c r="F7377" s="4">
        <v>226950</v>
      </c>
      <c r="G7377" s="4">
        <v>22695</v>
      </c>
      <c r="H7377" s="4">
        <v>249645</v>
      </c>
    </row>
    <row r="7378" spans="1:8" ht="15.75">
      <c r="A7378" s="3" t="s">
        <v>2948</v>
      </c>
      <c r="B7378" s="2" t="s">
        <v>1474</v>
      </c>
      <c r="C7378" s="2" t="s">
        <v>1473</v>
      </c>
      <c r="D7378" s="2" t="s">
        <v>1475</v>
      </c>
      <c r="E7378" s="4">
        <v>37379</v>
      </c>
      <c r="F7378" s="4">
        <v>5793745</v>
      </c>
      <c r="G7378" s="4">
        <v>579374</v>
      </c>
      <c r="H7378" s="4">
        <v>6373119</v>
      </c>
    </row>
    <row r="7379" spans="1:8" ht="15.75">
      <c r="A7379" s="3" t="s">
        <v>2948</v>
      </c>
      <c r="B7379" s="2" t="s">
        <v>1476</v>
      </c>
      <c r="C7379" s="2" t="s">
        <v>1473</v>
      </c>
      <c r="D7379" s="2" t="s">
        <v>1477</v>
      </c>
      <c r="E7379" s="4">
        <v>10000</v>
      </c>
      <c r="F7379" s="4">
        <v>1100000</v>
      </c>
      <c r="G7379" s="4">
        <v>110000</v>
      </c>
      <c r="H7379" s="4">
        <v>1210000</v>
      </c>
    </row>
    <row r="7380" spans="1:8" ht="15.75">
      <c r="A7380" s="3" t="s">
        <v>2948</v>
      </c>
      <c r="B7380" s="2" t="s">
        <v>1483</v>
      </c>
      <c r="C7380" s="2" t="s">
        <v>1482</v>
      </c>
      <c r="D7380" s="2" t="s">
        <v>1484</v>
      </c>
      <c r="E7380" s="4">
        <v>1000</v>
      </c>
      <c r="F7380" s="4">
        <v>58200</v>
      </c>
      <c r="G7380" s="4">
        <v>5820</v>
      </c>
      <c r="H7380" s="4">
        <v>64020</v>
      </c>
    </row>
    <row r="7381" spans="1:8" ht="15.75">
      <c r="A7381" s="3" t="s">
        <v>2948</v>
      </c>
      <c r="B7381" s="2" t="s">
        <v>1501</v>
      </c>
      <c r="C7381" s="2" t="s">
        <v>1500</v>
      </c>
      <c r="D7381" s="2" t="s">
        <v>1502</v>
      </c>
      <c r="E7381" s="4">
        <v>100</v>
      </c>
      <c r="F7381" s="4">
        <v>125000</v>
      </c>
      <c r="G7381" s="4">
        <v>12500</v>
      </c>
      <c r="H7381" s="4">
        <v>137500</v>
      </c>
    </row>
    <row r="7382" spans="1:8" ht="15.75">
      <c r="A7382" s="3" t="s">
        <v>2948</v>
      </c>
      <c r="B7382" s="2" t="s">
        <v>1507</v>
      </c>
      <c r="C7382" s="2" t="s">
        <v>1506</v>
      </c>
      <c r="D7382" s="2" t="s">
        <v>1508</v>
      </c>
      <c r="E7382" s="4">
        <v>100</v>
      </c>
      <c r="F7382" s="4">
        <v>125000</v>
      </c>
      <c r="G7382" s="4">
        <v>12500</v>
      </c>
      <c r="H7382" s="4">
        <v>137500</v>
      </c>
    </row>
    <row r="7383" spans="1:8" ht="15.75">
      <c r="A7383" s="3" t="s">
        <v>2948</v>
      </c>
      <c r="B7383" s="2" t="s">
        <v>3565</v>
      </c>
      <c r="C7383" s="2" t="s">
        <v>1478</v>
      </c>
      <c r="D7383" s="2" t="s">
        <v>1480</v>
      </c>
      <c r="E7383" s="4">
        <v>112000</v>
      </c>
      <c r="F7383" s="4">
        <v>18368000</v>
      </c>
      <c r="G7383" s="4">
        <v>1836797</v>
      </c>
      <c r="H7383" s="4">
        <v>20204797</v>
      </c>
    </row>
    <row r="7384" spans="1:8" ht="15.75">
      <c r="A7384" s="3" t="s">
        <v>2948</v>
      </c>
      <c r="B7384" s="2" t="s">
        <v>3569</v>
      </c>
      <c r="C7384" s="2" t="s">
        <v>1478</v>
      </c>
      <c r="D7384" s="2" t="s">
        <v>1477</v>
      </c>
      <c r="E7384" s="4">
        <v>100000</v>
      </c>
      <c r="F7384" s="4">
        <v>9900000</v>
      </c>
      <c r="G7384" s="4">
        <v>990000</v>
      </c>
      <c r="H7384" s="4">
        <v>10890000</v>
      </c>
    </row>
    <row r="7385" spans="1:8" ht="15.75">
      <c r="A7385" s="3" t="s">
        <v>2948</v>
      </c>
      <c r="B7385" s="2" t="s">
        <v>1524</v>
      </c>
      <c r="C7385" s="2" t="s">
        <v>1523</v>
      </c>
      <c r="D7385" s="2" t="s">
        <v>1525</v>
      </c>
      <c r="E7385" s="4">
        <v>10</v>
      </c>
      <c r="F7385" s="4">
        <v>36000</v>
      </c>
      <c r="G7385" s="4">
        <v>3600</v>
      </c>
      <c r="H7385" s="4">
        <v>39600</v>
      </c>
    </row>
    <row r="7386" spans="1:8" ht="15.75">
      <c r="A7386" s="3" t="s">
        <v>2948</v>
      </c>
      <c r="B7386" s="2" t="s">
        <v>1527</v>
      </c>
      <c r="C7386" s="2" t="s">
        <v>1526</v>
      </c>
      <c r="D7386" s="2"/>
      <c r="E7386" s="4">
        <v>3</v>
      </c>
      <c r="F7386" s="4">
        <v>49500</v>
      </c>
      <c r="G7386" s="4">
        <v>4950</v>
      </c>
      <c r="H7386" s="4">
        <v>54450</v>
      </c>
    </row>
    <row r="7387" spans="1:8" ht="15.75">
      <c r="A7387" s="3" t="s">
        <v>2948</v>
      </c>
      <c r="B7387" s="2" t="s">
        <v>1529</v>
      </c>
      <c r="C7387" s="2" t="s">
        <v>1528</v>
      </c>
      <c r="D7387" s="2" t="s">
        <v>1530</v>
      </c>
      <c r="E7387" s="4">
        <v>700</v>
      </c>
      <c r="F7387" s="4">
        <v>1667000</v>
      </c>
      <c r="G7387" s="4">
        <v>166700</v>
      </c>
      <c r="H7387" s="4">
        <v>1833700</v>
      </c>
    </row>
    <row r="7388" spans="1:8" ht="15.75">
      <c r="A7388" s="3" t="s">
        <v>2948</v>
      </c>
      <c r="B7388" s="2" t="s">
        <v>1532</v>
      </c>
      <c r="C7388" s="2" t="s">
        <v>1531</v>
      </c>
      <c r="D7388" s="2" t="s">
        <v>1533</v>
      </c>
      <c r="E7388" s="4">
        <v>7</v>
      </c>
      <c r="F7388" s="4">
        <v>991000</v>
      </c>
      <c r="G7388" s="4">
        <v>99100</v>
      </c>
      <c r="H7388" s="4">
        <v>1090100</v>
      </c>
    </row>
    <row r="7389" spans="1:8" ht="15.75">
      <c r="A7389" s="3" t="s">
        <v>2948</v>
      </c>
      <c r="B7389" s="2" t="s">
        <v>1550</v>
      </c>
      <c r="C7389" s="2" t="s">
        <v>1549</v>
      </c>
      <c r="D7389" s="2" t="s">
        <v>1551</v>
      </c>
      <c r="E7389" s="4">
        <v>1</v>
      </c>
      <c r="F7389" s="4">
        <v>27000</v>
      </c>
      <c r="G7389" s="4">
        <v>2700</v>
      </c>
      <c r="H7389" s="4">
        <v>29700</v>
      </c>
    </row>
    <row r="7390" spans="1:8" ht="15.75">
      <c r="A7390" s="3" t="s">
        <v>2948</v>
      </c>
      <c r="B7390" s="2" t="s">
        <v>3593</v>
      </c>
      <c r="C7390" s="2" t="s">
        <v>1566</v>
      </c>
      <c r="D7390" s="2" t="s">
        <v>3594</v>
      </c>
      <c r="E7390" s="4">
        <v>7200</v>
      </c>
      <c r="F7390" s="4">
        <v>172800</v>
      </c>
      <c r="G7390" s="4">
        <v>17280</v>
      </c>
      <c r="H7390" s="4">
        <v>190080</v>
      </c>
    </row>
    <row r="7391" spans="1:8" ht="15.75">
      <c r="A7391" s="3" t="s">
        <v>2948</v>
      </c>
      <c r="B7391" s="2" t="s">
        <v>1567</v>
      </c>
      <c r="C7391" s="2" t="s">
        <v>1566</v>
      </c>
      <c r="D7391" s="2" t="s">
        <v>1568</v>
      </c>
      <c r="E7391" s="4">
        <v>2600</v>
      </c>
      <c r="F7391" s="4">
        <v>67800</v>
      </c>
      <c r="G7391" s="4">
        <v>6780</v>
      </c>
      <c r="H7391" s="4">
        <v>74580</v>
      </c>
    </row>
    <row r="7392" spans="1:8" ht="15.75">
      <c r="A7392" s="3" t="s">
        <v>2948</v>
      </c>
      <c r="B7392" s="2" t="s">
        <v>1573</v>
      </c>
      <c r="C7392" s="2" t="s">
        <v>1572</v>
      </c>
      <c r="D7392" s="2" t="s">
        <v>1571</v>
      </c>
      <c r="E7392" s="4">
        <v>93000</v>
      </c>
      <c r="F7392" s="4">
        <v>4606000</v>
      </c>
      <c r="G7392" s="4">
        <v>460600</v>
      </c>
      <c r="H7392" s="4">
        <v>5066600</v>
      </c>
    </row>
    <row r="7393" spans="1:8" ht="15.75">
      <c r="A7393" s="3" t="s">
        <v>2948</v>
      </c>
      <c r="B7393" s="2" t="s">
        <v>1575</v>
      </c>
      <c r="C7393" s="2" t="s">
        <v>1574</v>
      </c>
      <c r="D7393" s="2" t="s">
        <v>1571</v>
      </c>
      <c r="E7393" s="4">
        <v>2000</v>
      </c>
      <c r="F7393" s="4">
        <v>210000</v>
      </c>
      <c r="G7393" s="4">
        <v>21000</v>
      </c>
      <c r="H7393" s="4">
        <v>231000</v>
      </c>
    </row>
    <row r="7394" spans="1:8" ht="15.75">
      <c r="A7394" s="3" t="s">
        <v>2948</v>
      </c>
      <c r="B7394" s="2" t="s">
        <v>1580</v>
      </c>
      <c r="C7394" s="2" t="s">
        <v>1572</v>
      </c>
      <c r="D7394" s="2" t="s">
        <v>1578</v>
      </c>
      <c r="E7394" s="4">
        <v>3000</v>
      </c>
      <c r="F7394" s="4">
        <v>145036</v>
      </c>
      <c r="G7394" s="4">
        <v>14504</v>
      </c>
      <c r="H7394" s="4">
        <v>159540</v>
      </c>
    </row>
    <row r="7395" spans="1:8" ht="15.75">
      <c r="A7395" s="3" t="s">
        <v>2948</v>
      </c>
      <c r="B7395" s="2" t="s">
        <v>1585</v>
      </c>
      <c r="C7395" s="2" t="s">
        <v>1572</v>
      </c>
      <c r="D7395" s="2" t="s">
        <v>1584</v>
      </c>
      <c r="E7395" s="4">
        <v>5000</v>
      </c>
      <c r="F7395" s="4">
        <v>260000</v>
      </c>
      <c r="G7395" s="4">
        <v>26000</v>
      </c>
      <c r="H7395" s="4">
        <v>286000</v>
      </c>
    </row>
    <row r="7396" spans="1:8" ht="15.75">
      <c r="A7396" s="3" t="s">
        <v>2948</v>
      </c>
      <c r="B7396" s="2" t="s">
        <v>1586</v>
      </c>
      <c r="C7396" s="2" t="s">
        <v>1572</v>
      </c>
      <c r="D7396" s="2" t="s">
        <v>1587</v>
      </c>
      <c r="E7396" s="4">
        <v>1900</v>
      </c>
      <c r="F7396" s="4">
        <v>100320</v>
      </c>
      <c r="G7396" s="4">
        <v>10032</v>
      </c>
      <c r="H7396" s="4">
        <v>110352</v>
      </c>
    </row>
    <row r="7397" spans="1:8" ht="15.75">
      <c r="A7397" s="3" t="s">
        <v>2948</v>
      </c>
      <c r="B7397" s="2" t="s">
        <v>3599</v>
      </c>
      <c r="C7397" s="2" t="s">
        <v>1566</v>
      </c>
      <c r="D7397" s="2" t="s">
        <v>1568</v>
      </c>
      <c r="E7397" s="4">
        <v>2800</v>
      </c>
      <c r="F7397" s="4">
        <v>67200</v>
      </c>
      <c r="G7397" s="4">
        <v>6720</v>
      </c>
      <c r="H7397" s="4">
        <v>73920</v>
      </c>
    </row>
    <row r="7398" spans="1:8" ht="15.75">
      <c r="A7398" s="3" t="s">
        <v>2948</v>
      </c>
      <c r="B7398" s="2" t="s">
        <v>1598</v>
      </c>
      <c r="C7398" s="2" t="s">
        <v>1597</v>
      </c>
      <c r="D7398" s="2" t="s">
        <v>1599</v>
      </c>
      <c r="E7398" s="4">
        <v>7</v>
      </c>
      <c r="F7398" s="4">
        <v>432000</v>
      </c>
      <c r="G7398" s="4">
        <v>43200</v>
      </c>
      <c r="H7398" s="4">
        <v>475200</v>
      </c>
    </row>
    <row r="7399" spans="1:8" ht="15.75">
      <c r="A7399" s="3" t="s">
        <v>2948</v>
      </c>
      <c r="B7399" s="2" t="s">
        <v>1601</v>
      </c>
      <c r="C7399" s="2" t="s">
        <v>1600</v>
      </c>
      <c r="D7399" s="2" t="s">
        <v>1602</v>
      </c>
      <c r="E7399" s="4">
        <v>1</v>
      </c>
      <c r="F7399" s="4">
        <v>1500000</v>
      </c>
      <c r="G7399" s="4">
        <v>150000</v>
      </c>
      <c r="H7399" s="4">
        <v>1650000</v>
      </c>
    </row>
    <row r="7400" spans="1:8" ht="15.75">
      <c r="A7400" s="3" t="s">
        <v>2948</v>
      </c>
      <c r="B7400" s="2" t="s">
        <v>1603</v>
      </c>
      <c r="C7400" s="2" t="s">
        <v>1600</v>
      </c>
      <c r="D7400" s="2" t="s">
        <v>1604</v>
      </c>
      <c r="E7400" s="4">
        <v>27</v>
      </c>
      <c r="F7400" s="4">
        <v>29700000</v>
      </c>
      <c r="G7400" s="4">
        <v>2970000</v>
      </c>
      <c r="H7400" s="4">
        <v>32670000</v>
      </c>
    </row>
    <row r="7401" spans="1:8" ht="15.75">
      <c r="A7401" s="3" t="s">
        <v>2948</v>
      </c>
      <c r="B7401" s="2" t="s">
        <v>3607</v>
      </c>
      <c r="C7401" s="2" t="s">
        <v>3606</v>
      </c>
      <c r="D7401" s="2" t="s">
        <v>3608</v>
      </c>
      <c r="E7401" s="4">
        <v>1</v>
      </c>
      <c r="F7401" s="4">
        <v>353400</v>
      </c>
      <c r="G7401" s="4">
        <v>35340</v>
      </c>
      <c r="H7401" s="4">
        <v>388740</v>
      </c>
    </row>
    <row r="7402" spans="1:8" ht="15.75">
      <c r="A7402" s="3" t="s">
        <v>2948</v>
      </c>
      <c r="B7402" s="2" t="s">
        <v>1617</v>
      </c>
      <c r="C7402" s="2" t="s">
        <v>1616</v>
      </c>
      <c r="D7402" s="2" t="s">
        <v>1618</v>
      </c>
      <c r="E7402" s="4">
        <v>2</v>
      </c>
      <c r="F7402" s="4">
        <v>214118</v>
      </c>
      <c r="G7402" s="4">
        <v>21412</v>
      </c>
      <c r="H7402" s="4">
        <v>235530</v>
      </c>
    </row>
    <row r="7403" spans="1:8" ht="15.75">
      <c r="A7403" s="3" t="s">
        <v>2948</v>
      </c>
      <c r="B7403" s="2" t="s">
        <v>1620</v>
      </c>
      <c r="C7403" s="2" t="s">
        <v>1619</v>
      </c>
      <c r="D7403" s="2" t="s">
        <v>1621</v>
      </c>
      <c r="E7403" s="4">
        <v>9</v>
      </c>
      <c r="F7403" s="4">
        <v>638100</v>
      </c>
      <c r="G7403" s="4">
        <v>63810</v>
      </c>
      <c r="H7403" s="4">
        <v>701910</v>
      </c>
    </row>
    <row r="7404" spans="1:8" ht="15.75">
      <c r="A7404" s="3" t="s">
        <v>2948</v>
      </c>
      <c r="B7404" s="2" t="s">
        <v>1623</v>
      </c>
      <c r="C7404" s="2" t="s">
        <v>1622</v>
      </c>
      <c r="D7404" s="2" t="s">
        <v>1624</v>
      </c>
      <c r="E7404" s="4">
        <v>1</v>
      </c>
      <c r="F7404" s="4">
        <v>36000</v>
      </c>
      <c r="G7404" s="4">
        <v>3600</v>
      </c>
      <c r="H7404" s="4">
        <v>39600</v>
      </c>
    </row>
    <row r="7405" spans="1:8" ht="15.75">
      <c r="A7405" s="3" t="s">
        <v>2948</v>
      </c>
      <c r="B7405" s="2" t="s">
        <v>1629</v>
      </c>
      <c r="C7405" s="2" t="s">
        <v>1628</v>
      </c>
      <c r="D7405" s="2" t="s">
        <v>1630</v>
      </c>
      <c r="E7405" s="4">
        <v>1</v>
      </c>
      <c r="F7405" s="4">
        <v>33000</v>
      </c>
      <c r="G7405" s="4">
        <v>3300</v>
      </c>
      <c r="H7405" s="4">
        <v>36300</v>
      </c>
    </row>
    <row r="7406" spans="1:8" ht="15.75">
      <c r="A7406" s="3" t="s">
        <v>2948</v>
      </c>
      <c r="B7406" s="2" t="s">
        <v>1631</v>
      </c>
      <c r="C7406" s="2" t="s">
        <v>1628</v>
      </c>
      <c r="D7406" s="2" t="s">
        <v>1632</v>
      </c>
      <c r="E7406" s="4">
        <v>3</v>
      </c>
      <c r="F7406" s="4">
        <v>99000</v>
      </c>
      <c r="G7406" s="4">
        <v>9900</v>
      </c>
      <c r="H7406" s="4">
        <v>108900</v>
      </c>
    </row>
    <row r="7407" spans="1:8" ht="15.75">
      <c r="A7407" s="3" t="s">
        <v>2948</v>
      </c>
      <c r="B7407" s="2" t="s">
        <v>1633</v>
      </c>
      <c r="C7407" s="2" t="s">
        <v>1628</v>
      </c>
      <c r="D7407" s="2" t="s">
        <v>1634</v>
      </c>
      <c r="E7407" s="4">
        <v>1</v>
      </c>
      <c r="F7407" s="4">
        <v>33000</v>
      </c>
      <c r="G7407" s="4">
        <v>3300</v>
      </c>
      <c r="H7407" s="4">
        <v>36300</v>
      </c>
    </row>
    <row r="7408" spans="1:8" ht="15.75">
      <c r="A7408" s="3" t="s">
        <v>2948</v>
      </c>
      <c r="B7408" s="2" t="s">
        <v>1635</v>
      </c>
      <c r="C7408" s="2" t="s">
        <v>1628</v>
      </c>
      <c r="D7408" s="2" t="s">
        <v>1636</v>
      </c>
      <c r="E7408" s="4">
        <v>1</v>
      </c>
      <c r="F7408" s="4">
        <v>33000</v>
      </c>
      <c r="G7408" s="4">
        <v>3300</v>
      </c>
      <c r="H7408" s="4">
        <v>36300</v>
      </c>
    </row>
    <row r="7409" spans="1:8" ht="15.75">
      <c r="A7409" s="3" t="s">
        <v>2948</v>
      </c>
      <c r="B7409" s="2" t="s">
        <v>1637</v>
      </c>
      <c r="C7409" s="2" t="s">
        <v>1628</v>
      </c>
      <c r="D7409" s="2" t="s">
        <v>1638</v>
      </c>
      <c r="E7409" s="4">
        <v>4</v>
      </c>
      <c r="F7409" s="4">
        <v>130000</v>
      </c>
      <c r="G7409" s="4">
        <v>13000</v>
      </c>
      <c r="H7409" s="4">
        <v>143000</v>
      </c>
    </row>
    <row r="7410" spans="1:8" ht="15.75">
      <c r="A7410" s="3" t="s">
        <v>2948</v>
      </c>
      <c r="B7410" s="2" t="s">
        <v>1639</v>
      </c>
      <c r="C7410" s="2" t="s">
        <v>1628</v>
      </c>
      <c r="D7410" s="2" t="s">
        <v>1640</v>
      </c>
      <c r="E7410" s="4">
        <v>2</v>
      </c>
      <c r="F7410" s="4">
        <v>64000</v>
      </c>
      <c r="G7410" s="4">
        <v>6400</v>
      </c>
      <c r="H7410" s="4">
        <v>70400</v>
      </c>
    </row>
    <row r="7411" spans="1:8" ht="15.75">
      <c r="A7411" s="3" t="s">
        <v>2948</v>
      </c>
      <c r="B7411" s="2" t="s">
        <v>1645</v>
      </c>
      <c r="C7411" s="2" t="s">
        <v>1644</v>
      </c>
      <c r="D7411" s="2" t="s">
        <v>1646</v>
      </c>
      <c r="E7411" s="4">
        <v>10</v>
      </c>
      <c r="F7411" s="4">
        <v>17000</v>
      </c>
      <c r="G7411" s="4">
        <v>1700</v>
      </c>
      <c r="H7411" s="4">
        <v>18700</v>
      </c>
    </row>
    <row r="7412" spans="1:8" ht="15.75">
      <c r="A7412" s="3" t="s">
        <v>2948</v>
      </c>
      <c r="B7412" s="2" t="s">
        <v>1651</v>
      </c>
      <c r="C7412" s="2" t="s">
        <v>1650</v>
      </c>
      <c r="D7412" s="2" t="s">
        <v>1652</v>
      </c>
      <c r="E7412" s="4">
        <v>2</v>
      </c>
      <c r="F7412" s="4">
        <v>124000</v>
      </c>
      <c r="G7412" s="4">
        <v>12400</v>
      </c>
      <c r="H7412" s="4">
        <v>136400</v>
      </c>
    </row>
    <row r="7413" spans="1:8" ht="15.75">
      <c r="A7413" s="3" t="s">
        <v>2948</v>
      </c>
      <c r="B7413" s="2" t="s">
        <v>1654</v>
      </c>
      <c r="C7413" s="2" t="s">
        <v>1653</v>
      </c>
      <c r="D7413" s="2" t="s">
        <v>1655</v>
      </c>
      <c r="E7413" s="4">
        <v>2</v>
      </c>
      <c r="F7413" s="4">
        <v>62000</v>
      </c>
      <c r="G7413" s="4">
        <v>6200</v>
      </c>
      <c r="H7413" s="4">
        <v>68200</v>
      </c>
    </row>
    <row r="7414" spans="1:8" ht="15.75">
      <c r="A7414" s="3" t="s">
        <v>2948</v>
      </c>
      <c r="B7414" s="2" t="s">
        <v>1657</v>
      </c>
      <c r="C7414" s="2" t="s">
        <v>1656</v>
      </c>
      <c r="D7414" s="2" t="s">
        <v>1658</v>
      </c>
      <c r="E7414" s="4">
        <v>2</v>
      </c>
      <c r="F7414" s="4">
        <v>27000</v>
      </c>
      <c r="G7414" s="4">
        <v>2700</v>
      </c>
      <c r="H7414" s="4">
        <v>29700</v>
      </c>
    </row>
    <row r="7415" spans="1:8" ht="15.75">
      <c r="A7415" s="3" t="s">
        <v>2948</v>
      </c>
      <c r="B7415" s="2" t="s">
        <v>1681</v>
      </c>
      <c r="C7415" s="2" t="s">
        <v>1680</v>
      </c>
      <c r="D7415" s="2" t="s">
        <v>1682</v>
      </c>
      <c r="E7415" s="4">
        <v>2</v>
      </c>
      <c r="F7415" s="4">
        <v>50000</v>
      </c>
      <c r="G7415" s="4">
        <v>5000</v>
      </c>
      <c r="H7415" s="4">
        <v>55000</v>
      </c>
    </row>
    <row r="7416" spans="1:8" ht="15.75">
      <c r="A7416" s="3" t="s">
        <v>2948</v>
      </c>
      <c r="B7416" s="2" t="s">
        <v>1684</v>
      </c>
      <c r="C7416" s="2" t="s">
        <v>1683</v>
      </c>
      <c r="D7416" s="2" t="s">
        <v>1685</v>
      </c>
      <c r="E7416" s="4">
        <v>5</v>
      </c>
      <c r="F7416" s="4">
        <v>192500</v>
      </c>
      <c r="G7416" s="4">
        <v>19250</v>
      </c>
      <c r="H7416" s="4">
        <v>211750</v>
      </c>
    </row>
    <row r="7417" spans="1:8" ht="15.75">
      <c r="A7417" s="3" t="s">
        <v>2948</v>
      </c>
      <c r="B7417" s="2" t="s">
        <v>1686</v>
      </c>
      <c r="C7417" s="2" t="s">
        <v>1641</v>
      </c>
      <c r="D7417" s="2" t="s">
        <v>1687</v>
      </c>
      <c r="E7417" s="4">
        <v>20</v>
      </c>
      <c r="F7417" s="4">
        <v>52000</v>
      </c>
      <c r="G7417" s="4">
        <v>5200</v>
      </c>
      <c r="H7417" s="4">
        <v>57200</v>
      </c>
    </row>
    <row r="7418" spans="1:8" ht="15.75">
      <c r="A7418" s="3" t="s">
        <v>2948</v>
      </c>
      <c r="B7418" s="2" t="s">
        <v>1689</v>
      </c>
      <c r="C7418" s="2" t="s">
        <v>1688</v>
      </c>
      <c r="D7418" s="2" t="s">
        <v>1690</v>
      </c>
      <c r="E7418" s="4">
        <v>3</v>
      </c>
      <c r="F7418" s="4">
        <v>519000</v>
      </c>
      <c r="G7418" s="4">
        <v>51900</v>
      </c>
      <c r="H7418" s="4">
        <v>570900</v>
      </c>
    </row>
    <row r="7419" spans="1:8" ht="15.75">
      <c r="A7419" s="3" t="s">
        <v>2948</v>
      </c>
      <c r="B7419" s="2" t="s">
        <v>1691</v>
      </c>
      <c r="C7419" s="2" t="s">
        <v>1628</v>
      </c>
      <c r="D7419" s="2" t="s">
        <v>1692</v>
      </c>
      <c r="E7419" s="4">
        <v>13</v>
      </c>
      <c r="F7419" s="4">
        <v>429000</v>
      </c>
      <c r="G7419" s="4">
        <v>42900</v>
      </c>
      <c r="H7419" s="4">
        <v>471900</v>
      </c>
    </row>
    <row r="7420" spans="1:8" ht="15.75">
      <c r="A7420" s="3" t="s">
        <v>2948</v>
      </c>
      <c r="B7420" s="2" t="s">
        <v>1699</v>
      </c>
      <c r="C7420" s="2" t="s">
        <v>1698</v>
      </c>
      <c r="D7420" s="2" t="s">
        <v>1700</v>
      </c>
      <c r="E7420" s="4">
        <v>9</v>
      </c>
      <c r="F7420" s="4">
        <v>838252</v>
      </c>
      <c r="G7420" s="4">
        <v>83825</v>
      </c>
      <c r="H7420" s="4">
        <v>922077</v>
      </c>
    </row>
    <row r="7421" spans="1:8" ht="15.75">
      <c r="A7421" s="3" t="s">
        <v>2948</v>
      </c>
      <c r="B7421" s="2" t="s">
        <v>1703</v>
      </c>
      <c r="C7421" s="2" t="s">
        <v>1702</v>
      </c>
      <c r="D7421" s="2" t="s">
        <v>1704</v>
      </c>
      <c r="E7421" s="4">
        <v>15800</v>
      </c>
      <c r="F7421" s="4">
        <v>5808500</v>
      </c>
      <c r="G7421" s="4">
        <v>580850</v>
      </c>
      <c r="H7421" s="4">
        <v>6389350</v>
      </c>
    </row>
    <row r="7422" spans="1:8" ht="15.75">
      <c r="A7422" s="3" t="s">
        <v>2948</v>
      </c>
      <c r="B7422" s="2" t="s">
        <v>1729</v>
      </c>
      <c r="C7422" s="2" t="s">
        <v>1728</v>
      </c>
      <c r="D7422" s="2" t="s">
        <v>1730</v>
      </c>
      <c r="E7422" s="4">
        <v>165000</v>
      </c>
      <c r="F7422" s="4">
        <v>7412000</v>
      </c>
      <c r="G7422" s="4">
        <v>741200</v>
      </c>
      <c r="H7422" s="4">
        <v>8153200</v>
      </c>
    </row>
    <row r="7423" spans="1:8" ht="15.75">
      <c r="A7423" s="3" t="s">
        <v>2948</v>
      </c>
      <c r="B7423" s="2" t="s">
        <v>1734</v>
      </c>
      <c r="C7423" s="2" t="s">
        <v>1731</v>
      </c>
      <c r="D7423" s="2" t="s">
        <v>1735</v>
      </c>
      <c r="E7423" s="4">
        <v>300</v>
      </c>
      <c r="F7423" s="4">
        <v>19636</v>
      </c>
      <c r="G7423" s="4">
        <v>1964</v>
      </c>
      <c r="H7423" s="4">
        <v>21600</v>
      </c>
    </row>
    <row r="7424" spans="1:8" ht="15.75">
      <c r="A7424" s="3" t="s">
        <v>2948</v>
      </c>
      <c r="B7424" s="2" t="s">
        <v>1740</v>
      </c>
      <c r="C7424" s="2" t="s">
        <v>1731</v>
      </c>
      <c r="D7424" s="2" t="s">
        <v>1741</v>
      </c>
      <c r="E7424" s="4">
        <v>300</v>
      </c>
      <c r="F7424" s="4">
        <v>19636</v>
      </c>
      <c r="G7424" s="4">
        <v>1964</v>
      </c>
      <c r="H7424" s="4">
        <v>21600</v>
      </c>
    </row>
    <row r="7425" spans="1:8" ht="15.75">
      <c r="A7425" s="3" t="s">
        <v>2948</v>
      </c>
      <c r="B7425" s="2" t="s">
        <v>1744</v>
      </c>
      <c r="C7425" s="2" t="s">
        <v>1731</v>
      </c>
      <c r="D7425" s="2" t="s">
        <v>1745</v>
      </c>
      <c r="E7425" s="4">
        <v>134500</v>
      </c>
      <c r="F7425" s="4">
        <v>8021818</v>
      </c>
      <c r="G7425" s="4">
        <v>802182</v>
      </c>
      <c r="H7425" s="4">
        <v>8824000</v>
      </c>
    </row>
    <row r="7426" spans="1:8" ht="15.75">
      <c r="A7426" s="3" t="s">
        <v>2948</v>
      </c>
      <c r="B7426" s="2" t="s">
        <v>1752</v>
      </c>
      <c r="C7426" s="2" t="s">
        <v>1751</v>
      </c>
      <c r="D7426" s="2" t="s">
        <v>1753</v>
      </c>
      <c r="E7426" s="4">
        <v>1</v>
      </c>
      <c r="F7426" s="4">
        <v>5000</v>
      </c>
      <c r="G7426" s="4">
        <v>500</v>
      </c>
      <c r="H7426" s="4">
        <v>5500</v>
      </c>
    </row>
    <row r="7427" spans="1:8" ht="15.75">
      <c r="A7427" s="3" t="s">
        <v>2948</v>
      </c>
      <c r="B7427" s="2" t="s">
        <v>1755</v>
      </c>
      <c r="C7427" s="2" t="s">
        <v>1754</v>
      </c>
      <c r="D7427" s="2" t="s">
        <v>1756</v>
      </c>
      <c r="E7427" s="4">
        <v>17</v>
      </c>
      <c r="F7427" s="4">
        <v>190125</v>
      </c>
      <c r="G7427" s="4">
        <v>19013</v>
      </c>
      <c r="H7427" s="4">
        <v>209138</v>
      </c>
    </row>
    <row r="7428" spans="1:8" ht="15.75">
      <c r="A7428" s="3" t="s">
        <v>2948</v>
      </c>
      <c r="B7428" s="2" t="s">
        <v>1785</v>
      </c>
      <c r="C7428" s="2" t="s">
        <v>1784</v>
      </c>
      <c r="D7428" s="2" t="s">
        <v>1786</v>
      </c>
      <c r="E7428" s="4">
        <v>1</v>
      </c>
      <c r="F7428" s="4">
        <v>761600</v>
      </c>
      <c r="G7428" s="4">
        <v>76160</v>
      </c>
      <c r="H7428" s="4">
        <v>837760</v>
      </c>
    </row>
    <row r="7429" spans="1:8" ht="15.75">
      <c r="A7429" s="3" t="s">
        <v>2948</v>
      </c>
      <c r="B7429" s="2" t="s">
        <v>1799</v>
      </c>
      <c r="C7429" s="2" t="s">
        <v>1796</v>
      </c>
      <c r="D7429" s="2" t="s">
        <v>1800</v>
      </c>
      <c r="E7429" s="4">
        <v>3</v>
      </c>
      <c r="F7429" s="4">
        <v>375000</v>
      </c>
      <c r="G7429" s="4">
        <v>37500</v>
      </c>
      <c r="H7429" s="4">
        <v>412500</v>
      </c>
    </row>
    <row r="7430" spans="1:8" ht="15.75">
      <c r="A7430" s="3" t="s">
        <v>2948</v>
      </c>
      <c r="B7430" s="2" t="s">
        <v>1802</v>
      </c>
      <c r="C7430" s="2" t="s">
        <v>1801</v>
      </c>
      <c r="D7430" s="2" t="s">
        <v>1803</v>
      </c>
      <c r="E7430" s="4">
        <v>204</v>
      </c>
      <c r="F7430" s="4">
        <v>4318110</v>
      </c>
      <c r="G7430" s="4">
        <v>431811</v>
      </c>
      <c r="H7430" s="4">
        <v>4749921</v>
      </c>
    </row>
    <row r="7431" spans="1:8" ht="15.75">
      <c r="A7431" s="3" t="s">
        <v>2948</v>
      </c>
      <c r="B7431" s="2" t="s">
        <v>1805</v>
      </c>
      <c r="C7431" s="2" t="s">
        <v>1804</v>
      </c>
      <c r="D7431" s="2" t="s">
        <v>1806</v>
      </c>
      <c r="E7431" s="4">
        <v>24</v>
      </c>
      <c r="F7431" s="4">
        <v>2409750</v>
      </c>
      <c r="G7431" s="4">
        <v>240975</v>
      </c>
      <c r="H7431" s="4">
        <v>2650725</v>
      </c>
    </row>
    <row r="7432" spans="1:8" ht="15.75">
      <c r="A7432" s="3" t="s">
        <v>2948</v>
      </c>
      <c r="B7432" s="2" t="s">
        <v>1808</v>
      </c>
      <c r="C7432" s="2" t="s">
        <v>1807</v>
      </c>
      <c r="D7432" s="2" t="s">
        <v>1809</v>
      </c>
      <c r="E7432" s="4">
        <v>2</v>
      </c>
      <c r="F7432" s="4">
        <v>56000</v>
      </c>
      <c r="G7432" s="4">
        <v>5600</v>
      </c>
      <c r="H7432" s="4">
        <v>61600</v>
      </c>
    </row>
    <row r="7433" spans="1:8" ht="15.75">
      <c r="A7433" s="3" t="s">
        <v>2948</v>
      </c>
      <c r="B7433" s="2" t="s">
        <v>1811</v>
      </c>
      <c r="C7433" s="2" t="s">
        <v>1810</v>
      </c>
      <c r="D7433" s="2" t="s">
        <v>1812</v>
      </c>
      <c r="E7433" s="4">
        <v>11</v>
      </c>
      <c r="F7433" s="4">
        <v>564860</v>
      </c>
      <c r="G7433" s="4">
        <v>56486</v>
      </c>
      <c r="H7433" s="4">
        <v>621346</v>
      </c>
    </row>
    <row r="7434" spans="1:8" ht="15.75">
      <c r="A7434" s="3" t="s">
        <v>2948</v>
      </c>
      <c r="B7434" s="2" t="s">
        <v>1814</v>
      </c>
      <c r="C7434" s="2" t="s">
        <v>1813</v>
      </c>
      <c r="D7434" s="2" t="s">
        <v>1815</v>
      </c>
      <c r="E7434" s="4">
        <v>2</v>
      </c>
      <c r="F7434" s="4">
        <v>72400</v>
      </c>
      <c r="G7434" s="4">
        <v>7240</v>
      </c>
      <c r="H7434" s="4">
        <v>79640</v>
      </c>
    </row>
    <row r="7435" spans="1:8" ht="15.75">
      <c r="A7435" s="3" t="s">
        <v>2948</v>
      </c>
      <c r="B7435" s="2" t="s">
        <v>1823</v>
      </c>
      <c r="C7435" s="2" t="s">
        <v>1822</v>
      </c>
      <c r="D7435" s="2" t="s">
        <v>1824</v>
      </c>
      <c r="E7435" s="4">
        <v>3</v>
      </c>
      <c r="F7435" s="4">
        <v>182400</v>
      </c>
      <c r="G7435" s="4">
        <v>18240</v>
      </c>
      <c r="H7435" s="4">
        <v>200640</v>
      </c>
    </row>
    <row r="7436" spans="1:8" ht="15.75">
      <c r="A7436" s="3" t="s">
        <v>2948</v>
      </c>
      <c r="B7436" s="2" t="s">
        <v>1826</v>
      </c>
      <c r="C7436" s="2" t="s">
        <v>1825</v>
      </c>
      <c r="D7436" s="2" t="s">
        <v>1827</v>
      </c>
      <c r="E7436" s="4">
        <v>7</v>
      </c>
      <c r="F7436" s="4">
        <v>116160</v>
      </c>
      <c r="G7436" s="4">
        <v>11616</v>
      </c>
      <c r="H7436" s="4">
        <v>127776</v>
      </c>
    </row>
    <row r="7437" spans="1:8" ht="15.75">
      <c r="A7437" s="3" t="s">
        <v>2948</v>
      </c>
      <c r="B7437" s="2" t="s">
        <v>1829</v>
      </c>
      <c r="C7437" s="2" t="s">
        <v>1828</v>
      </c>
      <c r="D7437" s="2" t="s">
        <v>1830</v>
      </c>
      <c r="E7437" s="4">
        <v>29</v>
      </c>
      <c r="F7437" s="4">
        <v>396320</v>
      </c>
      <c r="G7437" s="4">
        <v>39632</v>
      </c>
      <c r="H7437" s="4">
        <v>435952</v>
      </c>
    </row>
    <row r="7438" spans="1:8" ht="15.75">
      <c r="A7438" s="3" t="s">
        <v>2948</v>
      </c>
      <c r="B7438" s="2" t="s">
        <v>1832</v>
      </c>
      <c r="C7438" s="2" t="s">
        <v>1831</v>
      </c>
      <c r="D7438" s="2" t="s">
        <v>1833</v>
      </c>
      <c r="E7438" s="4">
        <v>24</v>
      </c>
      <c r="F7438" s="4">
        <v>474450</v>
      </c>
      <c r="G7438" s="4">
        <v>47445</v>
      </c>
      <c r="H7438" s="4">
        <v>521895</v>
      </c>
    </row>
    <row r="7439" spans="1:8" ht="15.75">
      <c r="A7439" s="3" t="s">
        <v>2948</v>
      </c>
      <c r="B7439" s="2" t="s">
        <v>1835</v>
      </c>
      <c r="C7439" s="2" t="s">
        <v>1834</v>
      </c>
      <c r="D7439" s="2" t="s">
        <v>1836</v>
      </c>
      <c r="E7439" s="4">
        <v>41</v>
      </c>
      <c r="F7439" s="4">
        <v>1800880</v>
      </c>
      <c r="G7439" s="4">
        <v>180088</v>
      </c>
      <c r="H7439" s="4">
        <v>1980968</v>
      </c>
    </row>
    <row r="7440" spans="1:8" ht="15.75">
      <c r="A7440" s="3" t="s">
        <v>2948</v>
      </c>
      <c r="B7440" s="2" t="s">
        <v>1841</v>
      </c>
      <c r="C7440" s="2" t="s">
        <v>1840</v>
      </c>
      <c r="D7440" s="2" t="s">
        <v>1842</v>
      </c>
      <c r="E7440" s="4">
        <v>2</v>
      </c>
      <c r="F7440" s="4">
        <v>140000</v>
      </c>
      <c r="G7440" s="4">
        <v>14000</v>
      </c>
      <c r="H7440" s="4">
        <v>154000</v>
      </c>
    </row>
    <row r="7441" spans="1:8" ht="15.75">
      <c r="A7441" s="3" t="s">
        <v>2948</v>
      </c>
      <c r="B7441" s="2" t="s">
        <v>1844</v>
      </c>
      <c r="C7441" s="2" t="s">
        <v>1843</v>
      </c>
      <c r="D7441" s="2" t="s">
        <v>1845</v>
      </c>
      <c r="E7441" s="4">
        <v>1</v>
      </c>
      <c r="F7441" s="4">
        <v>16500</v>
      </c>
      <c r="G7441" s="4">
        <v>1650</v>
      </c>
      <c r="H7441" s="4">
        <v>18150</v>
      </c>
    </row>
    <row r="7442" spans="1:8" ht="15.75">
      <c r="A7442" s="3" t="s">
        <v>2948</v>
      </c>
      <c r="B7442" s="2" t="s">
        <v>1847</v>
      </c>
      <c r="C7442" s="2" t="s">
        <v>1846</v>
      </c>
      <c r="D7442" s="2" t="s">
        <v>1848</v>
      </c>
      <c r="E7442" s="4">
        <v>24</v>
      </c>
      <c r="F7442" s="4">
        <v>1872900</v>
      </c>
      <c r="G7442" s="4">
        <v>187290</v>
      </c>
      <c r="H7442" s="4">
        <v>2060190</v>
      </c>
    </row>
    <row r="7443" spans="1:8" ht="15.75">
      <c r="A7443" s="3" t="s">
        <v>2948</v>
      </c>
      <c r="B7443" s="2" t="s">
        <v>1850</v>
      </c>
      <c r="C7443" s="2" t="s">
        <v>1849</v>
      </c>
      <c r="D7443" s="2" t="s">
        <v>1851</v>
      </c>
      <c r="E7443" s="4">
        <v>11</v>
      </c>
      <c r="F7443" s="4">
        <v>1857720</v>
      </c>
      <c r="G7443" s="4">
        <v>185772</v>
      </c>
      <c r="H7443" s="4">
        <v>2043492</v>
      </c>
    </row>
    <row r="7444" spans="1:8" ht="15.75">
      <c r="A7444" s="3" t="s">
        <v>2948</v>
      </c>
      <c r="B7444" s="2" t="s">
        <v>1853</v>
      </c>
      <c r="C7444" s="2" t="s">
        <v>1852</v>
      </c>
      <c r="D7444" s="2" t="s">
        <v>1854</v>
      </c>
      <c r="E7444" s="4">
        <v>9</v>
      </c>
      <c r="F7444" s="4">
        <v>585000</v>
      </c>
      <c r="G7444" s="4">
        <v>58500</v>
      </c>
      <c r="H7444" s="4">
        <v>643500</v>
      </c>
    </row>
    <row r="7445" spans="1:8" ht="15.75">
      <c r="A7445" s="3" t="s">
        <v>2948</v>
      </c>
      <c r="B7445" s="2" t="s">
        <v>1859</v>
      </c>
      <c r="C7445" s="2" t="s">
        <v>1858</v>
      </c>
      <c r="D7445" s="2" t="s">
        <v>1860</v>
      </c>
      <c r="E7445" s="4">
        <v>27</v>
      </c>
      <c r="F7445" s="4">
        <v>1037420</v>
      </c>
      <c r="G7445" s="4">
        <v>103742</v>
      </c>
      <c r="H7445" s="4">
        <v>1141162</v>
      </c>
    </row>
    <row r="7446" spans="1:8" ht="15.75">
      <c r="A7446" s="3" t="s">
        <v>2948</v>
      </c>
      <c r="B7446" s="2" t="s">
        <v>1865</v>
      </c>
      <c r="C7446" s="2" t="s">
        <v>1864</v>
      </c>
      <c r="D7446" s="2" t="s">
        <v>1866</v>
      </c>
      <c r="E7446" s="4">
        <v>33</v>
      </c>
      <c r="F7446" s="4">
        <v>413160</v>
      </c>
      <c r="G7446" s="4">
        <v>41316</v>
      </c>
      <c r="H7446" s="4">
        <v>454476</v>
      </c>
    </row>
    <row r="7447" spans="1:8" ht="15.75">
      <c r="A7447" s="3" t="s">
        <v>2948</v>
      </c>
      <c r="B7447" s="2" t="s">
        <v>1868</v>
      </c>
      <c r="C7447" s="2" t="s">
        <v>1867</v>
      </c>
      <c r="D7447" s="2" t="s">
        <v>1869</v>
      </c>
      <c r="E7447" s="4">
        <v>8</v>
      </c>
      <c r="F7447" s="4">
        <v>67120</v>
      </c>
      <c r="G7447" s="4">
        <v>6712</v>
      </c>
      <c r="H7447" s="4">
        <v>73832</v>
      </c>
    </row>
    <row r="7448" spans="1:8" ht="15.75">
      <c r="A7448" s="3" t="s">
        <v>2948</v>
      </c>
      <c r="B7448" s="2" t="s">
        <v>1874</v>
      </c>
      <c r="C7448" s="2" t="s">
        <v>1873</v>
      </c>
      <c r="D7448" s="2" t="s">
        <v>1875</v>
      </c>
      <c r="E7448" s="4">
        <v>5</v>
      </c>
      <c r="F7448" s="4">
        <v>190000</v>
      </c>
      <c r="G7448" s="4">
        <v>19000</v>
      </c>
      <c r="H7448" s="4">
        <v>209000</v>
      </c>
    </row>
    <row r="7449" spans="1:8" ht="15.75">
      <c r="A7449" s="3" t="s">
        <v>2948</v>
      </c>
      <c r="B7449" s="2" t="s">
        <v>1877</v>
      </c>
      <c r="C7449" s="2" t="s">
        <v>1876</v>
      </c>
      <c r="D7449" s="2" t="s">
        <v>1878</v>
      </c>
      <c r="E7449" s="4">
        <v>1</v>
      </c>
      <c r="F7449" s="4">
        <v>14000</v>
      </c>
      <c r="G7449" s="4">
        <v>1400</v>
      </c>
      <c r="H7449" s="4">
        <v>15400</v>
      </c>
    </row>
    <row r="7450" spans="1:8" ht="15.75">
      <c r="A7450" s="3" t="s">
        <v>2948</v>
      </c>
      <c r="B7450" s="2" t="s">
        <v>1895</v>
      </c>
      <c r="C7450" s="2" t="s">
        <v>1894</v>
      </c>
      <c r="D7450" s="2" t="s">
        <v>1896</v>
      </c>
      <c r="E7450" s="4">
        <v>5</v>
      </c>
      <c r="F7450" s="4">
        <v>122500</v>
      </c>
      <c r="G7450" s="4">
        <v>12250</v>
      </c>
      <c r="H7450" s="4">
        <v>134750</v>
      </c>
    </row>
    <row r="7451" spans="1:8" ht="15.75">
      <c r="A7451" s="3" t="s">
        <v>2948</v>
      </c>
      <c r="B7451" s="2" t="s">
        <v>1901</v>
      </c>
      <c r="C7451" s="2" t="s">
        <v>1900</v>
      </c>
      <c r="D7451" s="2" t="s">
        <v>1902</v>
      </c>
      <c r="E7451" s="4">
        <v>18</v>
      </c>
      <c r="F7451" s="4">
        <v>325170</v>
      </c>
      <c r="G7451" s="4">
        <v>32517</v>
      </c>
      <c r="H7451" s="4">
        <v>357687</v>
      </c>
    </row>
    <row r="7452" spans="1:8" ht="15.75">
      <c r="A7452" s="3" t="s">
        <v>2948</v>
      </c>
      <c r="B7452" s="2" t="s">
        <v>1944</v>
      </c>
      <c r="C7452" s="2" t="s">
        <v>1943</v>
      </c>
      <c r="D7452" s="2"/>
      <c r="E7452" s="4">
        <v>56</v>
      </c>
      <c r="F7452" s="4">
        <v>182570</v>
      </c>
      <c r="G7452" s="4">
        <v>18250</v>
      </c>
      <c r="H7452" s="4">
        <v>200820</v>
      </c>
    </row>
    <row r="7453" spans="1:8" ht="15.75">
      <c r="A7453" s="3" t="s">
        <v>2948</v>
      </c>
      <c r="B7453" s="2" t="s">
        <v>1946</v>
      </c>
      <c r="C7453" s="2" t="s">
        <v>1945</v>
      </c>
      <c r="D7453" s="2"/>
      <c r="E7453" s="4">
        <v>5</v>
      </c>
      <c r="F7453" s="4">
        <v>185000</v>
      </c>
      <c r="G7453" s="4">
        <v>18500</v>
      </c>
      <c r="H7453" s="4">
        <v>203500</v>
      </c>
    </row>
    <row r="7454" spans="1:8" ht="15.75">
      <c r="A7454" s="3" t="s">
        <v>2948</v>
      </c>
      <c r="B7454" s="2" t="s">
        <v>1964</v>
      </c>
      <c r="C7454" s="2" t="s">
        <v>3633</v>
      </c>
      <c r="D7454" s="2"/>
      <c r="E7454" s="4">
        <v>105</v>
      </c>
      <c r="F7454" s="4">
        <v>1324185</v>
      </c>
      <c r="G7454" s="4">
        <v>132418</v>
      </c>
      <c r="H7454" s="4">
        <v>1456603</v>
      </c>
    </row>
    <row r="7455" spans="1:8" ht="15.75">
      <c r="A7455" s="3" t="s">
        <v>2948</v>
      </c>
      <c r="B7455" s="2" t="s">
        <v>1986</v>
      </c>
      <c r="C7455" s="2" t="s">
        <v>1985</v>
      </c>
      <c r="D7455" s="2"/>
      <c r="E7455" s="4">
        <v>4</v>
      </c>
      <c r="F7455" s="4">
        <v>6500000</v>
      </c>
      <c r="G7455" s="4">
        <v>650000</v>
      </c>
      <c r="H7455" s="4">
        <v>7150000</v>
      </c>
    </row>
    <row r="7456" spans="1:8" ht="15.75">
      <c r="A7456" s="3" t="s">
        <v>2948</v>
      </c>
      <c r="B7456" s="2" t="s">
        <v>1993</v>
      </c>
      <c r="C7456" s="2" t="s">
        <v>1992</v>
      </c>
      <c r="D7456" s="2"/>
      <c r="E7456" s="4">
        <v>1</v>
      </c>
      <c r="F7456" s="4">
        <v>736855318</v>
      </c>
      <c r="G7456" s="4">
        <v>73685532</v>
      </c>
      <c r="H7456" s="4">
        <v>810540850</v>
      </c>
    </row>
    <row r="7457" spans="1:8" ht="15.75">
      <c r="A7457" s="3" t="s">
        <v>2948</v>
      </c>
      <c r="B7457" s="2" t="s">
        <v>3637</v>
      </c>
      <c r="C7457" s="2" t="s">
        <v>3636</v>
      </c>
      <c r="D7457" s="2" t="s">
        <v>3638</v>
      </c>
      <c r="E7457" s="4">
        <v>29</v>
      </c>
      <c r="F7457" s="4"/>
      <c r="G7457" s="4"/>
      <c r="H7457" s="4"/>
    </row>
    <row r="7458" spans="1:8" ht="15.75">
      <c r="A7458" s="3" t="s">
        <v>2948</v>
      </c>
      <c r="B7458" s="2" t="s">
        <v>3643</v>
      </c>
      <c r="C7458" s="2" t="s">
        <v>3642</v>
      </c>
      <c r="D7458" s="2"/>
      <c r="E7458" s="4">
        <v>2</v>
      </c>
      <c r="F7458" s="4">
        <v>30800000</v>
      </c>
      <c r="G7458" s="4">
        <v>3080000</v>
      </c>
      <c r="H7458" s="4">
        <v>33880000</v>
      </c>
    </row>
    <row r="7459" spans="1:8" ht="15.75">
      <c r="A7459" s="3" t="s">
        <v>2948</v>
      </c>
      <c r="B7459" s="2" t="s">
        <v>2004</v>
      </c>
      <c r="C7459" s="2" t="s">
        <v>2003</v>
      </c>
      <c r="D7459" s="2"/>
      <c r="E7459" s="4">
        <v>-1</v>
      </c>
      <c r="F7459" s="4">
        <v>-189519</v>
      </c>
      <c r="G7459" s="4">
        <v>-18952</v>
      </c>
      <c r="H7459" s="4">
        <v>-208471</v>
      </c>
    </row>
    <row r="7460" spans="1:8" ht="15.75">
      <c r="A7460" s="3" t="s">
        <v>2948</v>
      </c>
      <c r="B7460" s="2" t="s">
        <v>2009</v>
      </c>
      <c r="C7460" s="2" t="s">
        <v>2008</v>
      </c>
      <c r="D7460" s="2" t="s">
        <v>2010</v>
      </c>
      <c r="E7460" s="4">
        <v>35</v>
      </c>
      <c r="F7460" s="4">
        <v>780000</v>
      </c>
      <c r="G7460" s="4">
        <v>78000</v>
      </c>
      <c r="H7460" s="4">
        <v>858000</v>
      </c>
    </row>
    <row r="7461" spans="1:8" ht="15.75">
      <c r="A7461" s="3" t="s">
        <v>2948</v>
      </c>
      <c r="B7461" s="2" t="s">
        <v>2012</v>
      </c>
      <c r="C7461" s="2" t="s">
        <v>2011</v>
      </c>
      <c r="D7461" s="2" t="s">
        <v>2013</v>
      </c>
      <c r="E7461" s="4">
        <v>2</v>
      </c>
      <c r="F7461" s="4">
        <v>74000</v>
      </c>
      <c r="G7461" s="4">
        <v>7400</v>
      </c>
      <c r="H7461" s="4">
        <v>81400</v>
      </c>
    </row>
    <row r="7462" spans="1:8" ht="15.75">
      <c r="A7462" s="3" t="s">
        <v>2948</v>
      </c>
      <c r="B7462" s="2" t="s">
        <v>2015</v>
      </c>
      <c r="C7462" s="2" t="s">
        <v>2014</v>
      </c>
      <c r="D7462" s="2" t="s">
        <v>2016</v>
      </c>
      <c r="E7462" s="4">
        <v>24</v>
      </c>
      <c r="F7462" s="4">
        <v>910844</v>
      </c>
      <c r="G7462" s="4">
        <v>91084</v>
      </c>
      <c r="H7462" s="4">
        <v>1001928</v>
      </c>
    </row>
    <row r="7463" spans="1:8" ht="15.75">
      <c r="A7463" s="3" t="s">
        <v>2948</v>
      </c>
      <c r="B7463" s="2" t="s">
        <v>2021</v>
      </c>
      <c r="C7463" s="2" t="s">
        <v>2020</v>
      </c>
      <c r="D7463" s="2" t="s">
        <v>2022</v>
      </c>
      <c r="E7463" s="4">
        <v>198</v>
      </c>
      <c r="F7463" s="4">
        <v>12803400</v>
      </c>
      <c r="G7463" s="4">
        <v>1280340</v>
      </c>
      <c r="H7463" s="4">
        <v>14083740</v>
      </c>
    </row>
    <row r="7464" spans="1:8" ht="15.75">
      <c r="A7464" s="3" t="s">
        <v>2948</v>
      </c>
      <c r="B7464" s="2" t="s">
        <v>2030</v>
      </c>
      <c r="C7464" s="2" t="s">
        <v>2029</v>
      </c>
      <c r="D7464" s="2" t="s">
        <v>2031</v>
      </c>
      <c r="E7464" s="4">
        <v>20</v>
      </c>
      <c r="F7464" s="4">
        <v>1473600</v>
      </c>
      <c r="G7464" s="4">
        <v>147360</v>
      </c>
      <c r="H7464" s="4">
        <v>1620960</v>
      </c>
    </row>
    <row r="7465" spans="1:8" ht="15.75">
      <c r="A7465" s="3" t="s">
        <v>2948</v>
      </c>
      <c r="B7465" s="2" t="s">
        <v>2037</v>
      </c>
      <c r="C7465" s="2" t="s">
        <v>2036</v>
      </c>
      <c r="D7465" s="2" t="s">
        <v>2038</v>
      </c>
      <c r="E7465" s="4">
        <v>13</v>
      </c>
      <c r="F7465" s="4">
        <v>1201590</v>
      </c>
      <c r="G7465" s="4">
        <v>120159</v>
      </c>
      <c r="H7465" s="4">
        <v>1321749</v>
      </c>
    </row>
    <row r="7466" spans="1:8" ht="15.75">
      <c r="A7466" s="3" t="s">
        <v>2948</v>
      </c>
      <c r="B7466" s="2" t="s">
        <v>2052</v>
      </c>
      <c r="C7466" s="2" t="s">
        <v>2051</v>
      </c>
      <c r="D7466" s="2" t="s">
        <v>2054</v>
      </c>
      <c r="E7466" s="4">
        <v>20</v>
      </c>
      <c r="F7466" s="4">
        <v>573800</v>
      </c>
      <c r="G7466" s="4">
        <v>57380</v>
      </c>
      <c r="H7466" s="4">
        <v>631180</v>
      </c>
    </row>
    <row r="7467" spans="1:8" ht="15.75">
      <c r="A7467" s="3" t="s">
        <v>2948</v>
      </c>
      <c r="B7467" s="2" t="s">
        <v>2056</v>
      </c>
      <c r="C7467" s="2" t="s">
        <v>2055</v>
      </c>
      <c r="D7467" s="2" t="s">
        <v>2058</v>
      </c>
      <c r="E7467" s="4">
        <v>10</v>
      </c>
      <c r="F7467" s="4">
        <v>286900</v>
      </c>
      <c r="G7467" s="4">
        <v>28690</v>
      </c>
      <c r="H7467" s="4">
        <v>315590</v>
      </c>
    </row>
    <row r="7468" spans="1:8" ht="15.75">
      <c r="A7468" s="3" t="s">
        <v>2948</v>
      </c>
      <c r="B7468" s="2" t="s">
        <v>2062</v>
      </c>
      <c r="C7468" s="2" t="s">
        <v>2059</v>
      </c>
      <c r="D7468" s="2" t="s">
        <v>2064</v>
      </c>
      <c r="E7468" s="4">
        <v>5</v>
      </c>
      <c r="F7468" s="4">
        <v>151800</v>
      </c>
      <c r="G7468" s="4">
        <v>15180</v>
      </c>
      <c r="H7468" s="4">
        <v>166980</v>
      </c>
    </row>
    <row r="7469" spans="1:8" ht="15.75">
      <c r="A7469" s="3" t="s">
        <v>2948</v>
      </c>
      <c r="B7469" s="2" t="s">
        <v>2066</v>
      </c>
      <c r="C7469" s="2" t="s">
        <v>2065</v>
      </c>
      <c r="D7469" s="2" t="s">
        <v>2068</v>
      </c>
      <c r="E7469" s="4">
        <v>1</v>
      </c>
      <c r="F7469" s="4">
        <v>30360</v>
      </c>
      <c r="G7469" s="4">
        <v>3036</v>
      </c>
      <c r="H7469" s="4">
        <v>33396</v>
      </c>
    </row>
    <row r="7470" spans="1:8" ht="15.75">
      <c r="A7470" s="3" t="s">
        <v>2948</v>
      </c>
      <c r="B7470" s="2" t="s">
        <v>2070</v>
      </c>
      <c r="C7470" s="2" t="s">
        <v>2069</v>
      </c>
      <c r="D7470" s="2" t="s">
        <v>2072</v>
      </c>
      <c r="E7470" s="4">
        <v>3</v>
      </c>
      <c r="F7470" s="4">
        <v>99780</v>
      </c>
      <c r="G7470" s="4">
        <v>9978</v>
      </c>
      <c r="H7470" s="4">
        <v>109758</v>
      </c>
    </row>
    <row r="7471" spans="1:8" ht="15.75">
      <c r="A7471" s="3" t="s">
        <v>2948</v>
      </c>
      <c r="B7471" s="2" t="s">
        <v>2074</v>
      </c>
      <c r="C7471" s="2" t="s">
        <v>2073</v>
      </c>
      <c r="D7471" s="2" t="s">
        <v>2076</v>
      </c>
      <c r="E7471" s="4">
        <v>6</v>
      </c>
      <c r="F7471" s="4">
        <v>199560</v>
      </c>
      <c r="G7471" s="4">
        <v>19956</v>
      </c>
      <c r="H7471" s="4">
        <v>219516</v>
      </c>
    </row>
    <row r="7472" spans="1:8" ht="15.75">
      <c r="A7472" s="3" t="s">
        <v>2948</v>
      </c>
      <c r="B7472" s="2" t="s">
        <v>2090</v>
      </c>
      <c r="C7472" s="2" t="s">
        <v>2089</v>
      </c>
      <c r="D7472" s="2" t="s">
        <v>2091</v>
      </c>
      <c r="E7472" s="4">
        <v>16</v>
      </c>
      <c r="F7472" s="4">
        <v>400000</v>
      </c>
      <c r="G7472" s="4">
        <v>40000</v>
      </c>
      <c r="H7472" s="4">
        <v>440000</v>
      </c>
    </row>
    <row r="7473" spans="1:8" ht="15.75">
      <c r="A7473" s="3" t="s">
        <v>2948</v>
      </c>
      <c r="B7473" s="2" t="s">
        <v>2092</v>
      </c>
      <c r="C7473" s="2" t="s">
        <v>2051</v>
      </c>
      <c r="D7473" s="2" t="s">
        <v>2091</v>
      </c>
      <c r="E7473" s="4">
        <v>44</v>
      </c>
      <c r="F7473" s="4">
        <v>1100000</v>
      </c>
      <c r="G7473" s="4">
        <v>110000</v>
      </c>
      <c r="H7473" s="4">
        <v>1210000</v>
      </c>
    </row>
    <row r="7474" spans="1:8" ht="15.75">
      <c r="A7474" s="3" t="s">
        <v>2948</v>
      </c>
      <c r="B7474" s="2" t="s">
        <v>2095</v>
      </c>
      <c r="C7474" s="2" t="s">
        <v>2077</v>
      </c>
      <c r="D7474" s="2" t="s">
        <v>2091</v>
      </c>
      <c r="E7474" s="4">
        <v>1</v>
      </c>
      <c r="F7474" s="4">
        <v>27000</v>
      </c>
      <c r="G7474" s="4">
        <v>2700</v>
      </c>
      <c r="H7474" s="4">
        <v>29700</v>
      </c>
    </row>
    <row r="7475" spans="1:8" ht="15.75">
      <c r="A7475" s="3" t="s">
        <v>2948</v>
      </c>
      <c r="B7475" s="2" t="s">
        <v>3672</v>
      </c>
      <c r="C7475" s="2" t="s">
        <v>3671</v>
      </c>
      <c r="D7475" s="2" t="s">
        <v>3673</v>
      </c>
      <c r="E7475" s="4">
        <v>1007</v>
      </c>
      <c r="F7475" s="4">
        <v>18126000</v>
      </c>
      <c r="G7475" s="4">
        <v>1812600</v>
      </c>
      <c r="H7475" s="4">
        <v>19938600</v>
      </c>
    </row>
    <row r="7476" spans="1:8" ht="15.75">
      <c r="A7476" s="3" t="s">
        <v>2948</v>
      </c>
      <c r="B7476" s="2" t="s">
        <v>3678</v>
      </c>
      <c r="C7476" s="2" t="s">
        <v>3677</v>
      </c>
      <c r="D7476" s="2" t="s">
        <v>3679</v>
      </c>
      <c r="E7476" s="4">
        <v>1680</v>
      </c>
      <c r="F7476" s="4">
        <v>31920000</v>
      </c>
      <c r="G7476" s="4">
        <v>3192000</v>
      </c>
      <c r="H7476" s="4">
        <v>35112000</v>
      </c>
    </row>
    <row r="7477" spans="1:8" ht="15.75">
      <c r="A7477" s="3" t="s">
        <v>2948</v>
      </c>
      <c r="B7477" s="2" t="s">
        <v>2097</v>
      </c>
      <c r="C7477" s="2" t="s">
        <v>2096</v>
      </c>
      <c r="D7477" s="2" t="s">
        <v>2099</v>
      </c>
      <c r="E7477" s="4">
        <v>2</v>
      </c>
      <c r="F7477" s="4">
        <v>107980</v>
      </c>
      <c r="G7477" s="4">
        <v>10798</v>
      </c>
      <c r="H7477" s="4">
        <v>118778</v>
      </c>
    </row>
    <row r="7478" spans="1:8" ht="15.75">
      <c r="A7478" s="3" t="s">
        <v>2948</v>
      </c>
      <c r="B7478" s="2" t="s">
        <v>3684</v>
      </c>
      <c r="C7478" s="2" t="s">
        <v>3683</v>
      </c>
      <c r="D7478" s="2" t="s">
        <v>3685</v>
      </c>
      <c r="E7478" s="4">
        <v>396</v>
      </c>
      <c r="F7478" s="4">
        <v>12474000</v>
      </c>
      <c r="G7478" s="4">
        <v>1247400</v>
      </c>
      <c r="H7478" s="4">
        <v>13721400</v>
      </c>
    </row>
    <row r="7479" spans="1:8" ht="15.75">
      <c r="A7479" s="3" t="s">
        <v>2948</v>
      </c>
      <c r="B7479" s="2" t="s">
        <v>3690</v>
      </c>
      <c r="C7479" s="2" t="s">
        <v>3689</v>
      </c>
      <c r="D7479" s="2" t="s">
        <v>3691</v>
      </c>
      <c r="E7479" s="4">
        <v>121</v>
      </c>
      <c r="F7479" s="4">
        <v>5227200</v>
      </c>
      <c r="G7479" s="4">
        <v>522720</v>
      </c>
      <c r="H7479" s="4">
        <v>5749920</v>
      </c>
    </row>
    <row r="7480" spans="1:8" ht="15.75">
      <c r="A7480" s="3" t="s">
        <v>2948</v>
      </c>
      <c r="B7480" s="2" t="s">
        <v>2124</v>
      </c>
      <c r="C7480" s="2" t="s">
        <v>2113</v>
      </c>
      <c r="D7480" s="2" t="s">
        <v>2125</v>
      </c>
      <c r="E7480" s="4">
        <v>28</v>
      </c>
      <c r="F7480" s="4">
        <v>1484000</v>
      </c>
      <c r="G7480" s="4">
        <v>148400</v>
      </c>
      <c r="H7480" s="4">
        <v>1632400</v>
      </c>
    </row>
    <row r="7481" spans="1:8" ht="15.75">
      <c r="A7481" s="3" t="s">
        <v>2948</v>
      </c>
      <c r="B7481" s="2" t="s">
        <v>3699</v>
      </c>
      <c r="C7481" s="2" t="s">
        <v>3698</v>
      </c>
      <c r="D7481" s="2" t="s">
        <v>3700</v>
      </c>
      <c r="E7481" s="4">
        <v>126</v>
      </c>
      <c r="F7481" s="4">
        <v>8895600</v>
      </c>
      <c r="G7481" s="4">
        <v>889560</v>
      </c>
      <c r="H7481" s="4">
        <v>9785160</v>
      </c>
    </row>
    <row r="7482" spans="1:8" ht="15.75">
      <c r="A7482" s="3" t="s">
        <v>2948</v>
      </c>
      <c r="B7482" s="2" t="s">
        <v>2129</v>
      </c>
      <c r="C7482" s="2" t="s">
        <v>2126</v>
      </c>
      <c r="D7482" s="2" t="s">
        <v>2130</v>
      </c>
      <c r="E7482" s="4">
        <v>20</v>
      </c>
      <c r="F7482" s="4">
        <v>754800</v>
      </c>
      <c r="G7482" s="4">
        <v>75480</v>
      </c>
      <c r="H7482" s="4">
        <v>830280</v>
      </c>
    </row>
    <row r="7483" spans="1:8" ht="15.75">
      <c r="A7483" s="3" t="s">
        <v>2948</v>
      </c>
      <c r="B7483" s="2" t="s">
        <v>2133</v>
      </c>
      <c r="C7483" s="2" t="s">
        <v>2126</v>
      </c>
      <c r="D7483" s="2" t="s">
        <v>2134</v>
      </c>
      <c r="E7483" s="4">
        <v>4</v>
      </c>
      <c r="F7483" s="4">
        <v>156360</v>
      </c>
      <c r="G7483" s="4">
        <v>15636</v>
      </c>
      <c r="H7483" s="4">
        <v>171996</v>
      </c>
    </row>
    <row r="7484" spans="1:8" ht="15.75">
      <c r="A7484" s="3" t="s">
        <v>2948</v>
      </c>
      <c r="B7484" s="2" t="s">
        <v>2140</v>
      </c>
      <c r="C7484" s="2" t="s">
        <v>2126</v>
      </c>
      <c r="D7484" s="2" t="s">
        <v>2110</v>
      </c>
      <c r="E7484" s="4">
        <v>15</v>
      </c>
      <c r="F7484" s="4">
        <v>660000</v>
      </c>
      <c r="G7484" s="4">
        <v>66000</v>
      </c>
      <c r="H7484" s="4">
        <v>726000</v>
      </c>
    </row>
    <row r="7485" spans="1:8" ht="15.75">
      <c r="A7485" s="3" t="s">
        <v>2948</v>
      </c>
      <c r="B7485" s="2" t="s">
        <v>2141</v>
      </c>
      <c r="C7485" s="2" t="s">
        <v>2126</v>
      </c>
      <c r="D7485" s="2" t="s">
        <v>2112</v>
      </c>
      <c r="E7485" s="4">
        <v>4</v>
      </c>
      <c r="F7485" s="4">
        <v>176000</v>
      </c>
      <c r="G7485" s="4">
        <v>17600</v>
      </c>
      <c r="H7485" s="4">
        <v>193600</v>
      </c>
    </row>
    <row r="7486" spans="1:8" ht="15.75">
      <c r="A7486" s="3" t="s">
        <v>2948</v>
      </c>
      <c r="B7486" s="2" t="s">
        <v>3705</v>
      </c>
      <c r="C7486" s="2" t="s">
        <v>3704</v>
      </c>
      <c r="D7486" s="2" t="s">
        <v>3706</v>
      </c>
      <c r="E7486" s="4">
        <v>60</v>
      </c>
      <c r="F7486" s="4">
        <v>1716000</v>
      </c>
      <c r="G7486" s="4">
        <v>171600</v>
      </c>
      <c r="H7486" s="4">
        <v>1887600</v>
      </c>
    </row>
    <row r="7487" spans="1:8" ht="15.75">
      <c r="A7487" s="3" t="s">
        <v>2948</v>
      </c>
      <c r="B7487" s="2" t="s">
        <v>2157</v>
      </c>
      <c r="C7487" s="2" t="s">
        <v>2153</v>
      </c>
      <c r="D7487" s="2" t="s">
        <v>2159</v>
      </c>
      <c r="E7487" s="4">
        <v>4</v>
      </c>
      <c r="F7487" s="4">
        <v>300000</v>
      </c>
      <c r="G7487" s="4">
        <v>30000</v>
      </c>
      <c r="H7487" s="4">
        <v>330000</v>
      </c>
    </row>
    <row r="7488" spans="1:8" ht="15.75">
      <c r="A7488" s="3" t="s">
        <v>2948</v>
      </c>
      <c r="B7488" s="2" t="s">
        <v>2166</v>
      </c>
      <c r="C7488" s="2" t="s">
        <v>2153</v>
      </c>
      <c r="D7488" s="2" t="s">
        <v>2091</v>
      </c>
      <c r="E7488" s="4">
        <v>4</v>
      </c>
      <c r="F7488" s="4">
        <v>260000</v>
      </c>
      <c r="G7488" s="4">
        <v>26000</v>
      </c>
      <c r="H7488" s="4">
        <v>286000</v>
      </c>
    </row>
    <row r="7489" spans="1:8" ht="15.75">
      <c r="A7489" s="3" t="s">
        <v>2948</v>
      </c>
      <c r="B7489" s="2" t="s">
        <v>3714</v>
      </c>
      <c r="C7489" s="2" t="s">
        <v>3713</v>
      </c>
      <c r="D7489" s="2" t="s">
        <v>3715</v>
      </c>
      <c r="E7489" s="4">
        <v>8</v>
      </c>
      <c r="F7489" s="4">
        <v>328800</v>
      </c>
      <c r="G7489" s="4">
        <v>32880</v>
      </c>
      <c r="H7489" s="4">
        <v>361680</v>
      </c>
    </row>
    <row r="7490" spans="1:8" ht="15.75">
      <c r="A7490" s="3" t="s">
        <v>2948</v>
      </c>
      <c r="B7490" s="2" t="s">
        <v>3720</v>
      </c>
      <c r="C7490" s="2" t="s">
        <v>3719</v>
      </c>
      <c r="D7490" s="2" t="s">
        <v>3721</v>
      </c>
      <c r="E7490" s="4">
        <v>67</v>
      </c>
      <c r="F7490" s="4">
        <v>3517500</v>
      </c>
      <c r="G7490" s="4">
        <v>351750</v>
      </c>
      <c r="H7490" s="4">
        <v>3869250</v>
      </c>
    </row>
    <row r="7491" spans="1:8" ht="15.75">
      <c r="A7491" s="3" t="s">
        <v>2948</v>
      </c>
      <c r="B7491" s="2" t="s">
        <v>2168</v>
      </c>
      <c r="C7491" s="2" t="s">
        <v>2167</v>
      </c>
      <c r="D7491" s="2" t="s">
        <v>2169</v>
      </c>
      <c r="E7491" s="4">
        <v>11</v>
      </c>
      <c r="F7491" s="4">
        <v>440000</v>
      </c>
      <c r="G7491" s="4">
        <v>44000</v>
      </c>
      <c r="H7491" s="4">
        <v>484000</v>
      </c>
    </row>
    <row r="7492" spans="1:8" ht="15.75">
      <c r="A7492" s="3" t="s">
        <v>2948</v>
      </c>
      <c r="B7492" s="2" t="s">
        <v>3732</v>
      </c>
      <c r="C7492" s="2" t="s">
        <v>3731</v>
      </c>
      <c r="D7492" s="2" t="s">
        <v>3733</v>
      </c>
      <c r="E7492" s="4">
        <v>10</v>
      </c>
      <c r="F7492" s="4">
        <v>400000</v>
      </c>
      <c r="G7492" s="4">
        <v>40000</v>
      </c>
      <c r="H7492" s="4">
        <v>440000</v>
      </c>
    </row>
    <row r="7493" spans="1:8" ht="15.75">
      <c r="A7493" s="3" t="s">
        <v>2948</v>
      </c>
      <c r="B7493" s="2" t="s">
        <v>2171</v>
      </c>
      <c r="C7493" s="2" t="s">
        <v>2170</v>
      </c>
      <c r="D7493" s="2" t="s">
        <v>2172</v>
      </c>
      <c r="E7493" s="4">
        <v>96</v>
      </c>
      <c r="F7493" s="4">
        <v>3840000</v>
      </c>
      <c r="G7493" s="4">
        <v>384000</v>
      </c>
      <c r="H7493" s="4">
        <v>4224000</v>
      </c>
    </row>
    <row r="7494" spans="1:8" ht="15.75">
      <c r="A7494" s="3" t="s">
        <v>2948</v>
      </c>
      <c r="B7494" s="2" t="s">
        <v>2174</v>
      </c>
      <c r="C7494" s="2" t="s">
        <v>2173</v>
      </c>
      <c r="D7494" s="2" t="s">
        <v>2175</v>
      </c>
      <c r="E7494" s="4">
        <v>56</v>
      </c>
      <c r="F7494" s="4">
        <v>3041920</v>
      </c>
      <c r="G7494" s="4">
        <v>304192</v>
      </c>
      <c r="H7494" s="4">
        <v>3346112</v>
      </c>
    </row>
    <row r="7495" spans="1:8" ht="15.75">
      <c r="A7495" s="3" t="s">
        <v>2948</v>
      </c>
      <c r="B7495" s="2" t="s">
        <v>2177</v>
      </c>
      <c r="C7495" s="2" t="s">
        <v>2176</v>
      </c>
      <c r="D7495" s="2" t="s">
        <v>2178</v>
      </c>
      <c r="E7495" s="4">
        <v>412</v>
      </c>
      <c r="F7495" s="4">
        <v>9994800</v>
      </c>
      <c r="G7495" s="4">
        <v>999480</v>
      </c>
      <c r="H7495" s="4">
        <v>10994280</v>
      </c>
    </row>
    <row r="7496" spans="1:8" ht="15.75">
      <c r="A7496" s="3" t="s">
        <v>2948</v>
      </c>
      <c r="B7496" s="2" t="s">
        <v>2180</v>
      </c>
      <c r="C7496" s="2" t="s">
        <v>2179</v>
      </c>
      <c r="D7496" s="2" t="s">
        <v>2181</v>
      </c>
      <c r="E7496" s="4">
        <v>421</v>
      </c>
      <c r="F7496" s="4">
        <v>8589500</v>
      </c>
      <c r="G7496" s="4">
        <v>858950</v>
      </c>
      <c r="H7496" s="4">
        <v>9448450</v>
      </c>
    </row>
    <row r="7497" spans="1:8" ht="15.75">
      <c r="A7497" s="3" t="s">
        <v>2948</v>
      </c>
      <c r="B7497" s="2" t="s">
        <v>2183</v>
      </c>
      <c r="C7497" s="2" t="s">
        <v>2182</v>
      </c>
      <c r="D7497" s="2" t="s">
        <v>2185</v>
      </c>
      <c r="E7497" s="4">
        <v>45</v>
      </c>
      <c r="F7497" s="4">
        <v>1170000</v>
      </c>
      <c r="G7497" s="4">
        <v>117000</v>
      </c>
      <c r="H7497" s="4">
        <v>1287000</v>
      </c>
    </row>
    <row r="7498" spans="1:8" ht="15.75">
      <c r="A7498" s="3" t="s">
        <v>2948</v>
      </c>
      <c r="B7498" s="2" t="s">
        <v>2222</v>
      </c>
      <c r="C7498" s="2" t="s">
        <v>2221</v>
      </c>
      <c r="D7498" s="2" t="s">
        <v>2223</v>
      </c>
      <c r="E7498" s="4">
        <v>595</v>
      </c>
      <c r="F7498" s="4">
        <v>16660000</v>
      </c>
      <c r="G7498" s="4">
        <v>1666000</v>
      </c>
      <c r="H7498" s="4">
        <v>18326000</v>
      </c>
    </row>
    <row r="7499" spans="1:8" ht="15.75">
      <c r="A7499" s="3" t="s">
        <v>2948</v>
      </c>
      <c r="B7499" s="2" t="s">
        <v>2227</v>
      </c>
      <c r="C7499" s="2" t="s">
        <v>2224</v>
      </c>
      <c r="D7499" s="2" t="s">
        <v>2228</v>
      </c>
      <c r="E7499" s="4">
        <v>542</v>
      </c>
      <c r="F7499" s="4">
        <v>11924000</v>
      </c>
      <c r="G7499" s="4">
        <v>1192400</v>
      </c>
      <c r="H7499" s="4">
        <v>13116400</v>
      </c>
    </row>
    <row r="7500" spans="1:8" ht="15.75">
      <c r="A7500" s="3" t="s">
        <v>2948</v>
      </c>
      <c r="B7500" s="2" t="s">
        <v>2239</v>
      </c>
      <c r="C7500" s="2" t="s">
        <v>2238</v>
      </c>
      <c r="D7500" s="2" t="s">
        <v>2240</v>
      </c>
      <c r="E7500" s="4">
        <v>20</v>
      </c>
      <c r="F7500" s="4">
        <v>600000</v>
      </c>
      <c r="G7500" s="4">
        <v>60000</v>
      </c>
      <c r="H7500" s="4">
        <v>660000</v>
      </c>
    </row>
    <row r="7501" spans="1:8" ht="15.75">
      <c r="A7501" s="3" t="s">
        <v>2948</v>
      </c>
      <c r="B7501" s="2" t="s">
        <v>2250</v>
      </c>
      <c r="C7501" s="2" t="s">
        <v>2249</v>
      </c>
      <c r="D7501" s="2"/>
      <c r="E7501" s="4">
        <v>6</v>
      </c>
      <c r="F7501" s="4">
        <v>252000</v>
      </c>
      <c r="G7501" s="4">
        <v>25200</v>
      </c>
      <c r="H7501" s="4">
        <v>277200</v>
      </c>
    </row>
    <row r="7502" spans="1:8" ht="15.75">
      <c r="A7502" s="3" t="s">
        <v>2948</v>
      </c>
      <c r="B7502" s="2" t="s">
        <v>2255</v>
      </c>
      <c r="C7502" s="2" t="s">
        <v>2254</v>
      </c>
      <c r="D7502" s="2" t="s">
        <v>2256</v>
      </c>
      <c r="E7502" s="4">
        <v>102</v>
      </c>
      <c r="F7502" s="4">
        <v>870060</v>
      </c>
      <c r="G7502" s="4">
        <v>87006</v>
      </c>
      <c r="H7502" s="4">
        <v>957066</v>
      </c>
    </row>
    <row r="7503" spans="1:8" ht="15.75">
      <c r="A7503" s="3" t="s">
        <v>2948</v>
      </c>
      <c r="B7503" s="2" t="s">
        <v>2264</v>
      </c>
      <c r="C7503" s="2" t="s">
        <v>2263</v>
      </c>
      <c r="D7503" s="2" t="s">
        <v>2265</v>
      </c>
      <c r="E7503" s="4">
        <v>330</v>
      </c>
      <c r="F7503" s="4">
        <v>2781900</v>
      </c>
      <c r="G7503" s="4">
        <v>278190</v>
      </c>
      <c r="H7503" s="4">
        <v>3060090</v>
      </c>
    </row>
    <row r="7504" spans="1:8" ht="15.75">
      <c r="A7504" s="3" t="s">
        <v>2948</v>
      </c>
      <c r="B7504" s="2" t="s">
        <v>2267</v>
      </c>
      <c r="C7504" s="2" t="s">
        <v>2266</v>
      </c>
      <c r="D7504" s="2" t="s">
        <v>2268</v>
      </c>
      <c r="E7504" s="4">
        <v>30</v>
      </c>
      <c r="F7504" s="4">
        <v>344100</v>
      </c>
      <c r="G7504" s="4">
        <v>34410</v>
      </c>
      <c r="H7504" s="4">
        <v>378510</v>
      </c>
    </row>
    <row r="7505" spans="1:8" ht="15.75">
      <c r="A7505" s="3" t="s">
        <v>2948</v>
      </c>
      <c r="B7505" s="2" t="s">
        <v>2270</v>
      </c>
      <c r="C7505" s="2" t="s">
        <v>2269</v>
      </c>
      <c r="D7505" s="2" t="s">
        <v>2271</v>
      </c>
      <c r="E7505" s="4">
        <v>83</v>
      </c>
      <c r="F7505" s="4">
        <v>1525400</v>
      </c>
      <c r="G7505" s="4">
        <v>152540</v>
      </c>
      <c r="H7505" s="4">
        <v>1677940</v>
      </c>
    </row>
    <row r="7506" spans="1:8" ht="15.75">
      <c r="A7506" s="3" t="s">
        <v>2948</v>
      </c>
      <c r="B7506" s="2" t="s">
        <v>2273</v>
      </c>
      <c r="C7506" s="2" t="s">
        <v>2272</v>
      </c>
      <c r="D7506" s="2" t="s">
        <v>2274</v>
      </c>
      <c r="E7506" s="4">
        <v>250</v>
      </c>
      <c r="F7506" s="4">
        <v>5072500</v>
      </c>
      <c r="G7506" s="4">
        <v>507250</v>
      </c>
      <c r="H7506" s="4">
        <v>5579750</v>
      </c>
    </row>
    <row r="7507" spans="1:8" ht="15.75">
      <c r="A7507" s="3" t="s">
        <v>2948</v>
      </c>
      <c r="B7507" s="2" t="s">
        <v>3754</v>
      </c>
      <c r="C7507" s="2" t="s">
        <v>2272</v>
      </c>
      <c r="D7507" s="2" t="s">
        <v>3755</v>
      </c>
      <c r="E7507" s="4">
        <v>10</v>
      </c>
      <c r="F7507" s="4">
        <v>220000</v>
      </c>
      <c r="G7507" s="4">
        <v>22000</v>
      </c>
      <c r="H7507" s="4">
        <v>242000</v>
      </c>
    </row>
    <row r="7508" spans="1:8" ht="15.75">
      <c r="A7508" s="3" t="s">
        <v>2948</v>
      </c>
      <c r="B7508" s="2" t="s">
        <v>2281</v>
      </c>
      <c r="C7508" s="2" t="s">
        <v>2280</v>
      </c>
      <c r="D7508" s="2" t="s">
        <v>2282</v>
      </c>
      <c r="E7508" s="4">
        <v>2</v>
      </c>
      <c r="F7508" s="4">
        <v>24000</v>
      </c>
      <c r="G7508" s="4">
        <v>2400</v>
      </c>
      <c r="H7508" s="4">
        <v>26400</v>
      </c>
    </row>
    <row r="7509" spans="1:8" ht="15.75">
      <c r="A7509" s="3" t="s">
        <v>2948</v>
      </c>
      <c r="B7509" s="2" t="s">
        <v>2313</v>
      </c>
      <c r="C7509" s="2" t="s">
        <v>2312</v>
      </c>
      <c r="D7509" s="2" t="s">
        <v>2314</v>
      </c>
      <c r="E7509" s="4">
        <v>20</v>
      </c>
      <c r="F7509" s="4">
        <v>84300</v>
      </c>
      <c r="G7509" s="4">
        <v>8430</v>
      </c>
      <c r="H7509" s="4">
        <v>92730</v>
      </c>
    </row>
    <row r="7510" spans="1:8" ht="15.75">
      <c r="A7510" s="3" t="s">
        <v>2948</v>
      </c>
      <c r="B7510" s="2" t="s">
        <v>2339</v>
      </c>
      <c r="C7510" s="2" t="s">
        <v>299</v>
      </c>
      <c r="D7510" s="2" t="s">
        <v>2340</v>
      </c>
      <c r="E7510" s="4">
        <v>30</v>
      </c>
      <c r="F7510" s="4">
        <v>86550</v>
      </c>
      <c r="G7510" s="4">
        <v>8655</v>
      </c>
      <c r="H7510" s="4">
        <v>95205</v>
      </c>
    </row>
    <row r="7511" spans="1:8" ht="15.75">
      <c r="A7511" s="3" t="s">
        <v>2948</v>
      </c>
      <c r="B7511" s="2" t="s">
        <v>2361</v>
      </c>
      <c r="C7511" s="2" t="s">
        <v>312</v>
      </c>
      <c r="D7511" s="2" t="s">
        <v>2362</v>
      </c>
      <c r="E7511" s="4">
        <v>5</v>
      </c>
      <c r="F7511" s="4">
        <v>18025</v>
      </c>
      <c r="G7511" s="4">
        <v>1803</v>
      </c>
      <c r="H7511" s="4">
        <v>19828</v>
      </c>
    </row>
    <row r="7512" spans="1:8" ht="15.75">
      <c r="A7512" s="3" t="s">
        <v>2948</v>
      </c>
      <c r="B7512" s="2" t="s">
        <v>2369</v>
      </c>
      <c r="C7512" s="2" t="s">
        <v>318</v>
      </c>
      <c r="D7512" s="2" t="s">
        <v>2370</v>
      </c>
      <c r="E7512" s="4">
        <v>25</v>
      </c>
      <c r="F7512" s="4">
        <v>119450</v>
      </c>
      <c r="G7512" s="4">
        <v>11945</v>
      </c>
      <c r="H7512" s="4">
        <v>131395</v>
      </c>
    </row>
    <row r="7513" spans="1:8" ht="15.75">
      <c r="A7513" s="3" t="s">
        <v>2948</v>
      </c>
      <c r="B7513" s="2" t="s">
        <v>2375</v>
      </c>
      <c r="C7513" s="2" t="s">
        <v>236</v>
      </c>
      <c r="D7513" s="2" t="s">
        <v>2376</v>
      </c>
      <c r="E7513" s="4">
        <v>10</v>
      </c>
      <c r="F7513" s="4">
        <v>112160</v>
      </c>
      <c r="G7513" s="4">
        <v>11216</v>
      </c>
      <c r="H7513" s="4">
        <v>123376</v>
      </c>
    </row>
    <row r="7514" spans="1:8" ht="15.75">
      <c r="A7514" s="3" t="s">
        <v>2948</v>
      </c>
      <c r="B7514" s="2" t="s">
        <v>2379</v>
      </c>
      <c r="C7514" s="2" t="s">
        <v>236</v>
      </c>
      <c r="D7514" s="2" t="s">
        <v>2380</v>
      </c>
      <c r="E7514" s="4">
        <v>10</v>
      </c>
      <c r="F7514" s="4">
        <v>45060</v>
      </c>
      <c r="G7514" s="4">
        <v>4506</v>
      </c>
      <c r="H7514" s="4">
        <v>49566</v>
      </c>
    </row>
    <row r="7515" spans="1:8" ht="15.75">
      <c r="A7515" s="3" t="s">
        <v>2948</v>
      </c>
      <c r="B7515" s="2" t="s">
        <v>2393</v>
      </c>
      <c r="C7515" s="2" t="s">
        <v>236</v>
      </c>
      <c r="D7515" s="2" t="s">
        <v>2394</v>
      </c>
      <c r="E7515" s="4">
        <v>8</v>
      </c>
      <c r="F7515" s="4">
        <v>38208</v>
      </c>
      <c r="G7515" s="4">
        <v>3821</v>
      </c>
      <c r="H7515" s="4">
        <v>42029</v>
      </c>
    </row>
    <row r="7516" spans="1:8" ht="15.75">
      <c r="A7516" s="3" t="s">
        <v>2948</v>
      </c>
      <c r="B7516" s="2" t="s">
        <v>2397</v>
      </c>
      <c r="C7516" s="2" t="s">
        <v>236</v>
      </c>
      <c r="D7516" s="2" t="s">
        <v>2398</v>
      </c>
      <c r="E7516" s="4">
        <v>98</v>
      </c>
      <c r="F7516" s="4">
        <v>527142</v>
      </c>
      <c r="G7516" s="4">
        <v>52714</v>
      </c>
      <c r="H7516" s="4">
        <v>579856</v>
      </c>
    </row>
    <row r="7517" spans="1:8" ht="15.75">
      <c r="A7517" s="3" t="s">
        <v>2948</v>
      </c>
      <c r="B7517" s="2" t="s">
        <v>2399</v>
      </c>
      <c r="C7517" s="2" t="s">
        <v>236</v>
      </c>
      <c r="D7517" s="2" t="s">
        <v>2398</v>
      </c>
      <c r="E7517" s="4">
        <v>10</v>
      </c>
      <c r="F7517" s="4">
        <v>53790</v>
      </c>
      <c r="G7517" s="4">
        <v>5379</v>
      </c>
      <c r="H7517" s="4">
        <v>59169</v>
      </c>
    </row>
    <row r="7518" spans="1:8" ht="15.75">
      <c r="A7518" s="3" t="s">
        <v>2948</v>
      </c>
      <c r="B7518" s="2" t="s">
        <v>2400</v>
      </c>
      <c r="C7518" s="2" t="s">
        <v>236</v>
      </c>
      <c r="D7518" s="2" t="s">
        <v>2401</v>
      </c>
      <c r="E7518" s="4">
        <v>84</v>
      </c>
      <c r="F7518" s="4">
        <v>575736</v>
      </c>
      <c r="G7518" s="4">
        <v>57574</v>
      </c>
      <c r="H7518" s="4">
        <v>633310</v>
      </c>
    </row>
    <row r="7519" spans="1:8" ht="15.75">
      <c r="A7519" s="3" t="s">
        <v>2948</v>
      </c>
      <c r="B7519" s="2" t="s">
        <v>2402</v>
      </c>
      <c r="C7519" s="2" t="s">
        <v>236</v>
      </c>
      <c r="D7519" s="2" t="s">
        <v>2403</v>
      </c>
      <c r="E7519" s="4">
        <v>40</v>
      </c>
      <c r="F7519" s="4">
        <v>330670</v>
      </c>
      <c r="G7519" s="4">
        <v>33067</v>
      </c>
      <c r="H7519" s="4">
        <v>363737</v>
      </c>
    </row>
    <row r="7520" spans="1:8" ht="15.75">
      <c r="A7520" s="3" t="s">
        <v>2948</v>
      </c>
      <c r="B7520" s="2" t="s">
        <v>2406</v>
      </c>
      <c r="C7520" s="2" t="s">
        <v>236</v>
      </c>
      <c r="D7520" s="2" t="s">
        <v>2407</v>
      </c>
      <c r="E7520" s="4">
        <v>10</v>
      </c>
      <c r="F7520" s="4">
        <v>33640</v>
      </c>
      <c r="G7520" s="4">
        <v>3364</v>
      </c>
      <c r="H7520" s="4">
        <v>37004</v>
      </c>
    </row>
    <row r="7521" spans="1:8" ht="15.75">
      <c r="A7521" s="3" t="s">
        <v>2948</v>
      </c>
      <c r="B7521" s="2" t="s">
        <v>2408</v>
      </c>
      <c r="C7521" s="2" t="s">
        <v>236</v>
      </c>
      <c r="D7521" s="2" t="s">
        <v>2409</v>
      </c>
      <c r="E7521" s="4">
        <v>20</v>
      </c>
      <c r="F7521" s="4">
        <v>78080</v>
      </c>
      <c r="G7521" s="4">
        <v>7808</v>
      </c>
      <c r="H7521" s="4">
        <v>85888</v>
      </c>
    </row>
    <row r="7522" spans="1:8" ht="15.75">
      <c r="A7522" s="3" t="s">
        <v>2948</v>
      </c>
      <c r="B7522" s="2" t="s">
        <v>2411</v>
      </c>
      <c r="C7522" s="2" t="s">
        <v>223</v>
      </c>
      <c r="D7522" s="2" t="s">
        <v>104</v>
      </c>
      <c r="E7522" s="4">
        <v>5</v>
      </c>
      <c r="F7522" s="4">
        <v>48000</v>
      </c>
      <c r="G7522" s="4">
        <v>4800</v>
      </c>
      <c r="H7522" s="4">
        <v>52800</v>
      </c>
    </row>
    <row r="7523" spans="1:8" ht="15.75">
      <c r="A7523" s="3" t="s">
        <v>2948</v>
      </c>
      <c r="B7523" s="2" t="s">
        <v>2417</v>
      </c>
      <c r="C7523" s="2" t="s">
        <v>264</v>
      </c>
      <c r="D7523" s="2" t="s">
        <v>383</v>
      </c>
      <c r="E7523" s="4">
        <v>20</v>
      </c>
      <c r="F7523" s="4">
        <v>76600</v>
      </c>
      <c r="G7523" s="4">
        <v>7660</v>
      </c>
      <c r="H7523" s="4">
        <v>84260</v>
      </c>
    </row>
    <row r="7524" spans="1:8" ht="15.75">
      <c r="A7524" s="3" t="s">
        <v>2948</v>
      </c>
      <c r="B7524" s="2" t="s">
        <v>2418</v>
      </c>
      <c r="C7524" s="2" t="s">
        <v>2287</v>
      </c>
      <c r="D7524" s="2" t="s">
        <v>2419</v>
      </c>
      <c r="E7524" s="4">
        <v>4</v>
      </c>
      <c r="F7524" s="4">
        <v>21632</v>
      </c>
      <c r="G7524" s="4">
        <v>2163</v>
      </c>
      <c r="H7524" s="4">
        <v>23795</v>
      </c>
    </row>
    <row r="7525" spans="1:8" ht="15.75">
      <c r="A7525" s="3" t="s">
        <v>2948</v>
      </c>
      <c r="B7525" s="2" t="s">
        <v>2420</v>
      </c>
      <c r="C7525" s="2" t="s">
        <v>2287</v>
      </c>
      <c r="D7525" s="2" t="s">
        <v>2421</v>
      </c>
      <c r="E7525" s="4">
        <v>4</v>
      </c>
      <c r="F7525" s="4">
        <v>26204</v>
      </c>
      <c r="G7525" s="4">
        <v>2620</v>
      </c>
      <c r="H7525" s="4">
        <v>28824</v>
      </c>
    </row>
    <row r="7526" spans="1:8" ht="15.75">
      <c r="A7526" s="3" t="s">
        <v>2948</v>
      </c>
      <c r="B7526" s="2" t="s">
        <v>2432</v>
      </c>
      <c r="C7526" s="2" t="s">
        <v>267</v>
      </c>
      <c r="D7526" s="2" t="s">
        <v>2433</v>
      </c>
      <c r="E7526" s="4">
        <v>165</v>
      </c>
      <c r="F7526" s="4">
        <v>844470</v>
      </c>
      <c r="G7526" s="4">
        <v>84447</v>
      </c>
      <c r="H7526" s="4">
        <v>928917</v>
      </c>
    </row>
    <row r="7527" spans="1:8" ht="15.75">
      <c r="A7527" s="3" t="s">
        <v>2948</v>
      </c>
      <c r="B7527" s="2" t="s">
        <v>2436</v>
      </c>
      <c r="C7527" s="2" t="s">
        <v>267</v>
      </c>
      <c r="D7527" s="2" t="s">
        <v>2437</v>
      </c>
      <c r="E7527" s="4">
        <v>220</v>
      </c>
      <c r="F7527" s="4">
        <v>1090100</v>
      </c>
      <c r="G7527" s="4">
        <v>109010</v>
      </c>
      <c r="H7527" s="4">
        <v>1199110</v>
      </c>
    </row>
    <row r="7528" spans="1:8" ht="15.75">
      <c r="A7528" s="3" t="s">
        <v>2948</v>
      </c>
      <c r="B7528" s="2" t="s">
        <v>2440</v>
      </c>
      <c r="C7528" s="2" t="s">
        <v>267</v>
      </c>
      <c r="D7528" s="2" t="s">
        <v>2441</v>
      </c>
      <c r="E7528" s="4">
        <v>186</v>
      </c>
      <c r="F7528" s="4">
        <v>1365798</v>
      </c>
      <c r="G7528" s="4">
        <v>136580</v>
      </c>
      <c r="H7528" s="4">
        <v>1502378</v>
      </c>
    </row>
    <row r="7529" spans="1:8" ht="15.75">
      <c r="A7529" s="3" t="s">
        <v>2948</v>
      </c>
      <c r="B7529" s="2" t="s">
        <v>2442</v>
      </c>
      <c r="C7529" s="2" t="s">
        <v>267</v>
      </c>
      <c r="D7529" s="2" t="s">
        <v>2443</v>
      </c>
      <c r="E7529" s="4">
        <v>68</v>
      </c>
      <c r="F7529" s="4">
        <v>577048</v>
      </c>
      <c r="G7529" s="4">
        <v>57704</v>
      </c>
      <c r="H7529" s="4">
        <v>634752</v>
      </c>
    </row>
    <row r="7530" spans="1:8" ht="15.75">
      <c r="A7530" s="3" t="s">
        <v>2948</v>
      </c>
      <c r="B7530" s="2" t="s">
        <v>2444</v>
      </c>
      <c r="C7530" s="2" t="s">
        <v>267</v>
      </c>
      <c r="D7530" s="2" t="s">
        <v>2445</v>
      </c>
      <c r="E7530" s="4">
        <v>40</v>
      </c>
      <c r="F7530" s="4">
        <v>385200</v>
      </c>
      <c r="G7530" s="4">
        <v>38520</v>
      </c>
      <c r="H7530" s="4">
        <v>423720</v>
      </c>
    </row>
    <row r="7531" spans="1:8" ht="15.75">
      <c r="A7531" s="3" t="s">
        <v>2948</v>
      </c>
      <c r="B7531" s="2" t="s">
        <v>2446</v>
      </c>
      <c r="C7531" s="2" t="s">
        <v>267</v>
      </c>
      <c r="D7531" s="2" t="s">
        <v>2447</v>
      </c>
      <c r="E7531" s="4">
        <v>20</v>
      </c>
      <c r="F7531" s="4">
        <v>330000</v>
      </c>
      <c r="G7531" s="4">
        <v>33000</v>
      </c>
      <c r="H7531" s="4">
        <v>363000</v>
      </c>
    </row>
    <row r="7532" spans="1:8" ht="15.75">
      <c r="A7532" s="3" t="s">
        <v>2948</v>
      </c>
      <c r="B7532" s="2" t="s">
        <v>2461</v>
      </c>
      <c r="C7532" s="2" t="s">
        <v>271</v>
      </c>
      <c r="D7532" s="2" t="s">
        <v>2462</v>
      </c>
      <c r="E7532" s="4">
        <v>15</v>
      </c>
      <c r="F7532" s="4">
        <v>66690</v>
      </c>
      <c r="G7532" s="4">
        <v>6669</v>
      </c>
      <c r="H7532" s="4">
        <v>73359</v>
      </c>
    </row>
    <row r="7533" spans="1:8" ht="15.75">
      <c r="A7533" s="3" t="s">
        <v>2948</v>
      </c>
      <c r="B7533" s="2" t="s">
        <v>2463</v>
      </c>
      <c r="C7533" s="2" t="s">
        <v>271</v>
      </c>
      <c r="D7533" s="2" t="s">
        <v>2464</v>
      </c>
      <c r="E7533" s="4">
        <v>80</v>
      </c>
      <c r="F7533" s="4">
        <v>468480</v>
      </c>
      <c r="G7533" s="4">
        <v>46848</v>
      </c>
      <c r="H7533" s="4">
        <v>515328</v>
      </c>
    </row>
    <row r="7534" spans="1:8" ht="15.75">
      <c r="A7534" s="3" t="s">
        <v>2948</v>
      </c>
      <c r="B7534" s="2" t="s">
        <v>2465</v>
      </c>
      <c r="C7534" s="2" t="s">
        <v>271</v>
      </c>
      <c r="D7534" s="2" t="s">
        <v>2466</v>
      </c>
      <c r="E7534" s="4">
        <v>30</v>
      </c>
      <c r="F7534" s="4">
        <v>214950</v>
      </c>
      <c r="G7534" s="4">
        <v>21496</v>
      </c>
      <c r="H7534" s="4">
        <v>236446</v>
      </c>
    </row>
    <row r="7535" spans="1:8" ht="15.75">
      <c r="A7535" s="3" t="s">
        <v>2948</v>
      </c>
      <c r="B7535" s="2" t="s">
        <v>2473</v>
      </c>
      <c r="C7535" s="2" t="s">
        <v>264</v>
      </c>
      <c r="D7535" s="2" t="s">
        <v>2474</v>
      </c>
      <c r="E7535" s="4">
        <v>616</v>
      </c>
      <c r="F7535" s="4">
        <v>2358520</v>
      </c>
      <c r="G7535" s="4">
        <v>235852</v>
      </c>
      <c r="H7535" s="4">
        <v>2594372</v>
      </c>
    </row>
    <row r="7536" spans="1:8" ht="15.75">
      <c r="A7536" s="3" t="s">
        <v>2948</v>
      </c>
      <c r="B7536" s="2" t="s">
        <v>2479</v>
      </c>
      <c r="C7536" s="2" t="s">
        <v>264</v>
      </c>
      <c r="D7536" s="2" t="s">
        <v>2480</v>
      </c>
      <c r="E7536" s="4">
        <v>604</v>
      </c>
      <c r="F7536" s="4">
        <v>2865052</v>
      </c>
      <c r="G7536" s="4">
        <v>286506</v>
      </c>
      <c r="H7536" s="4">
        <v>3151558</v>
      </c>
    </row>
    <row r="7537" spans="1:8" ht="15.75">
      <c r="A7537" s="3" t="s">
        <v>2948</v>
      </c>
      <c r="B7537" s="2" t="s">
        <v>2484</v>
      </c>
      <c r="C7537" s="2" t="s">
        <v>264</v>
      </c>
      <c r="D7537" s="2" t="s">
        <v>2485</v>
      </c>
      <c r="E7537" s="4">
        <v>294</v>
      </c>
      <c r="F7537" s="4">
        <v>1661640</v>
      </c>
      <c r="G7537" s="4">
        <v>166165</v>
      </c>
      <c r="H7537" s="4">
        <v>1827805</v>
      </c>
    </row>
    <row r="7538" spans="1:8" ht="15.75">
      <c r="A7538" s="3" t="s">
        <v>2948</v>
      </c>
      <c r="B7538" s="2" t="s">
        <v>2486</v>
      </c>
      <c r="C7538" s="2" t="s">
        <v>264</v>
      </c>
      <c r="D7538" s="2" t="s">
        <v>2487</v>
      </c>
      <c r="E7538" s="4">
        <v>101</v>
      </c>
      <c r="F7538" s="4">
        <v>669529</v>
      </c>
      <c r="G7538" s="4">
        <v>66953</v>
      </c>
      <c r="H7538" s="4">
        <v>736482</v>
      </c>
    </row>
    <row r="7539" spans="1:8" ht="15.75">
      <c r="A7539" s="3" t="s">
        <v>2948</v>
      </c>
      <c r="B7539" s="2" t="s">
        <v>2488</v>
      </c>
      <c r="C7539" s="2" t="s">
        <v>264</v>
      </c>
      <c r="D7539" s="2" t="s">
        <v>2489</v>
      </c>
      <c r="E7539" s="4">
        <v>80</v>
      </c>
      <c r="F7539" s="4">
        <v>191840</v>
      </c>
      <c r="G7539" s="4">
        <v>19184</v>
      </c>
      <c r="H7539" s="4">
        <v>211024</v>
      </c>
    </row>
    <row r="7540" spans="1:8" ht="15.75">
      <c r="A7540" s="3" t="s">
        <v>2948</v>
      </c>
      <c r="B7540" s="2" t="s">
        <v>2490</v>
      </c>
      <c r="C7540" s="2" t="s">
        <v>264</v>
      </c>
      <c r="D7540" s="2" t="s">
        <v>2491</v>
      </c>
      <c r="E7540" s="4">
        <v>46</v>
      </c>
      <c r="F7540" s="4">
        <v>345562</v>
      </c>
      <c r="G7540" s="4">
        <v>34557</v>
      </c>
      <c r="H7540" s="4">
        <v>380119</v>
      </c>
    </row>
    <row r="7541" spans="1:8" ht="15.75">
      <c r="A7541" s="3" t="s">
        <v>2948</v>
      </c>
      <c r="B7541" s="2" t="s">
        <v>2492</v>
      </c>
      <c r="C7541" s="2" t="s">
        <v>264</v>
      </c>
      <c r="D7541" s="2" t="s">
        <v>2493</v>
      </c>
      <c r="E7541" s="4">
        <v>18</v>
      </c>
      <c r="F7541" s="4">
        <v>185328</v>
      </c>
      <c r="G7541" s="4">
        <v>18532</v>
      </c>
      <c r="H7541" s="4">
        <v>203860</v>
      </c>
    </row>
    <row r="7542" spans="1:8" ht="15.75">
      <c r="A7542" s="3" t="s">
        <v>2948</v>
      </c>
      <c r="B7542" s="2" t="s">
        <v>2494</v>
      </c>
      <c r="C7542" s="2" t="s">
        <v>264</v>
      </c>
      <c r="D7542" s="2" t="s">
        <v>2495</v>
      </c>
      <c r="E7542" s="4">
        <v>425</v>
      </c>
      <c r="F7542" s="4">
        <v>1107580</v>
      </c>
      <c r="G7542" s="4">
        <v>110758</v>
      </c>
      <c r="H7542" s="4">
        <v>1218338</v>
      </c>
    </row>
    <row r="7543" spans="1:8" ht="15.75">
      <c r="A7543" s="3" t="s">
        <v>2948</v>
      </c>
      <c r="B7543" s="2" t="s">
        <v>2496</v>
      </c>
      <c r="C7543" s="2" t="s">
        <v>264</v>
      </c>
      <c r="D7543" s="2" t="s">
        <v>2497</v>
      </c>
      <c r="E7543" s="4">
        <v>10</v>
      </c>
      <c r="F7543" s="4">
        <v>114400</v>
      </c>
      <c r="G7543" s="4">
        <v>11440</v>
      </c>
      <c r="H7543" s="4">
        <v>125840</v>
      </c>
    </row>
    <row r="7544" spans="1:8" ht="15.75">
      <c r="A7544" s="3" t="s">
        <v>2948</v>
      </c>
      <c r="B7544" s="2" t="s">
        <v>2503</v>
      </c>
      <c r="C7544" s="2" t="s">
        <v>264</v>
      </c>
      <c r="D7544" s="2" t="s">
        <v>2504</v>
      </c>
      <c r="E7544" s="4">
        <v>20</v>
      </c>
      <c r="F7544" s="4">
        <v>57800</v>
      </c>
      <c r="G7544" s="4">
        <v>5780</v>
      </c>
      <c r="H7544" s="4">
        <v>63580</v>
      </c>
    </row>
    <row r="7545" spans="1:8" ht="15.75">
      <c r="A7545" s="3" t="s">
        <v>2948</v>
      </c>
      <c r="B7545" s="2" t="s">
        <v>2509</v>
      </c>
      <c r="C7545" s="2" t="s">
        <v>264</v>
      </c>
      <c r="D7545" s="2" t="s">
        <v>2510</v>
      </c>
      <c r="E7545" s="4">
        <v>110</v>
      </c>
      <c r="F7545" s="4">
        <v>443190</v>
      </c>
      <c r="G7545" s="4">
        <v>44319</v>
      </c>
      <c r="H7545" s="4">
        <v>487509</v>
      </c>
    </row>
    <row r="7546" spans="1:8" ht="15.75">
      <c r="A7546" s="3" t="s">
        <v>2948</v>
      </c>
      <c r="B7546" s="2" t="s">
        <v>2513</v>
      </c>
      <c r="C7546" s="2" t="s">
        <v>294</v>
      </c>
      <c r="D7546" s="2" t="s">
        <v>2514</v>
      </c>
      <c r="E7546" s="4">
        <v>74</v>
      </c>
      <c r="F7546" s="4">
        <v>351130</v>
      </c>
      <c r="G7546" s="4">
        <v>35113</v>
      </c>
      <c r="H7546" s="4">
        <v>386243</v>
      </c>
    </row>
    <row r="7547" spans="1:8" ht="15.75">
      <c r="A7547" s="3" t="s">
        <v>2948</v>
      </c>
      <c r="B7547" s="2" t="s">
        <v>2515</v>
      </c>
      <c r="C7547" s="2" t="s">
        <v>294</v>
      </c>
      <c r="D7547" s="2" t="s">
        <v>2516</v>
      </c>
      <c r="E7547" s="4">
        <v>55</v>
      </c>
      <c r="F7547" s="4">
        <v>323895</v>
      </c>
      <c r="G7547" s="4">
        <v>32390</v>
      </c>
      <c r="H7547" s="4">
        <v>356285</v>
      </c>
    </row>
    <row r="7548" spans="1:8" ht="15.75">
      <c r="A7548" s="3" t="s">
        <v>2948</v>
      </c>
      <c r="B7548" s="2" t="s">
        <v>2519</v>
      </c>
      <c r="C7548" s="2" t="s">
        <v>294</v>
      </c>
      <c r="D7548" s="2" t="s">
        <v>2520</v>
      </c>
      <c r="E7548" s="4">
        <v>31</v>
      </c>
      <c r="F7548" s="4">
        <v>216070</v>
      </c>
      <c r="G7548" s="4">
        <v>21607</v>
      </c>
      <c r="H7548" s="4">
        <v>237677</v>
      </c>
    </row>
    <row r="7549" spans="1:8" ht="15.75">
      <c r="A7549" s="3" t="s">
        <v>2948</v>
      </c>
      <c r="B7549" s="2" t="s">
        <v>2523</v>
      </c>
      <c r="C7549" s="2" t="s">
        <v>294</v>
      </c>
      <c r="D7549" s="2" t="s">
        <v>2524</v>
      </c>
      <c r="E7549" s="4">
        <v>130</v>
      </c>
      <c r="F7549" s="4">
        <v>415090</v>
      </c>
      <c r="G7549" s="4">
        <v>41509</v>
      </c>
      <c r="H7549" s="4">
        <v>456599</v>
      </c>
    </row>
    <row r="7550" spans="1:8" ht="15.75">
      <c r="A7550" s="3" t="s">
        <v>2948</v>
      </c>
      <c r="B7550" s="2" t="s">
        <v>2528</v>
      </c>
      <c r="C7550" s="2" t="s">
        <v>294</v>
      </c>
      <c r="D7550" s="2" t="s">
        <v>2529</v>
      </c>
      <c r="E7550" s="4">
        <v>62</v>
      </c>
      <c r="F7550" s="4">
        <v>163598</v>
      </c>
      <c r="G7550" s="4">
        <v>16360</v>
      </c>
      <c r="H7550" s="4">
        <v>179958</v>
      </c>
    </row>
    <row r="7551" spans="1:8" ht="15.75">
      <c r="A7551" s="3" t="s">
        <v>2948</v>
      </c>
      <c r="B7551" s="2" t="s">
        <v>2530</v>
      </c>
      <c r="C7551" s="2" t="s">
        <v>294</v>
      </c>
      <c r="D7551" s="2" t="s">
        <v>2531</v>
      </c>
      <c r="E7551" s="4">
        <v>10</v>
      </c>
      <c r="F7551" s="4">
        <v>39580</v>
      </c>
      <c r="G7551" s="4">
        <v>3958</v>
      </c>
      <c r="H7551" s="4">
        <v>43538</v>
      </c>
    </row>
    <row r="7552" spans="1:8" ht="15.75">
      <c r="A7552" s="3" t="s">
        <v>2948</v>
      </c>
      <c r="B7552" s="2" t="s">
        <v>2532</v>
      </c>
      <c r="C7552" s="2" t="s">
        <v>294</v>
      </c>
      <c r="D7552" s="2" t="s">
        <v>2533</v>
      </c>
      <c r="E7552" s="4">
        <v>30</v>
      </c>
      <c r="F7552" s="4">
        <v>122160</v>
      </c>
      <c r="G7552" s="4">
        <v>12216</v>
      </c>
      <c r="H7552" s="4">
        <v>134376</v>
      </c>
    </row>
    <row r="7553" spans="1:8" ht="15.75">
      <c r="A7553" s="3" t="s">
        <v>2948</v>
      </c>
      <c r="B7553" s="2" t="s">
        <v>2534</v>
      </c>
      <c r="C7553" s="2" t="s">
        <v>299</v>
      </c>
      <c r="D7553" s="2" t="s">
        <v>2535</v>
      </c>
      <c r="E7553" s="4">
        <v>210</v>
      </c>
      <c r="F7553" s="4">
        <v>941000</v>
      </c>
      <c r="G7553" s="4">
        <v>94100</v>
      </c>
      <c r="H7553" s="4">
        <v>1035100</v>
      </c>
    </row>
    <row r="7554" spans="1:8" ht="15.75">
      <c r="A7554" s="3" t="s">
        <v>2948</v>
      </c>
      <c r="B7554" s="2" t="s">
        <v>2538</v>
      </c>
      <c r="C7554" s="2" t="s">
        <v>299</v>
      </c>
      <c r="D7554" s="2" t="s">
        <v>2539</v>
      </c>
      <c r="E7554" s="4">
        <v>372</v>
      </c>
      <c r="F7554" s="4">
        <v>1610838</v>
      </c>
      <c r="G7554" s="4">
        <v>161084</v>
      </c>
      <c r="H7554" s="4">
        <v>1771922</v>
      </c>
    </row>
    <row r="7555" spans="1:8" ht="15.75">
      <c r="A7555" s="3" t="s">
        <v>2948</v>
      </c>
      <c r="B7555" s="2" t="s">
        <v>2542</v>
      </c>
      <c r="C7555" s="2" t="s">
        <v>299</v>
      </c>
      <c r="D7555" s="2" t="s">
        <v>2543</v>
      </c>
      <c r="E7555" s="4">
        <v>121</v>
      </c>
      <c r="F7555" s="4">
        <v>821953</v>
      </c>
      <c r="G7555" s="4">
        <v>82195</v>
      </c>
      <c r="H7555" s="4">
        <v>904148</v>
      </c>
    </row>
    <row r="7556" spans="1:8" ht="15.75">
      <c r="A7556" s="3" t="s">
        <v>2948</v>
      </c>
      <c r="B7556" s="2" t="s">
        <v>2544</v>
      </c>
      <c r="C7556" s="2" t="s">
        <v>299</v>
      </c>
      <c r="D7556" s="2" t="s">
        <v>2545</v>
      </c>
      <c r="E7556" s="4">
        <v>5</v>
      </c>
      <c r="F7556" s="4">
        <v>39680</v>
      </c>
      <c r="G7556" s="4">
        <v>3968</v>
      </c>
      <c r="H7556" s="4">
        <v>43648</v>
      </c>
    </row>
    <row r="7557" spans="1:8" ht="15.75">
      <c r="A7557" s="3" t="s">
        <v>2948</v>
      </c>
      <c r="B7557" s="2" t="s">
        <v>2546</v>
      </c>
      <c r="C7557" s="2" t="s">
        <v>299</v>
      </c>
      <c r="D7557" s="2" t="s">
        <v>2547</v>
      </c>
      <c r="E7557" s="4">
        <v>5</v>
      </c>
      <c r="F7557" s="4">
        <v>15700</v>
      </c>
      <c r="G7557" s="4">
        <v>1570</v>
      </c>
      <c r="H7557" s="4">
        <v>17270</v>
      </c>
    </row>
    <row r="7558" spans="1:8" ht="15.75">
      <c r="A7558" s="3" t="s">
        <v>2948</v>
      </c>
      <c r="B7558" s="2" t="s">
        <v>2548</v>
      </c>
      <c r="C7558" s="2" t="s">
        <v>299</v>
      </c>
      <c r="D7558" s="2" t="s">
        <v>2549</v>
      </c>
      <c r="E7558" s="4">
        <v>20</v>
      </c>
      <c r="F7558" s="4">
        <v>181600</v>
      </c>
      <c r="G7558" s="4">
        <v>18160</v>
      </c>
      <c r="H7558" s="4">
        <v>199760</v>
      </c>
    </row>
    <row r="7559" spans="1:8" ht="15.75">
      <c r="A7559" s="3" t="s">
        <v>2948</v>
      </c>
      <c r="B7559" s="2" t="s">
        <v>2550</v>
      </c>
      <c r="C7559" s="2" t="s">
        <v>299</v>
      </c>
      <c r="D7559" s="2" t="s">
        <v>2551</v>
      </c>
      <c r="E7559" s="4">
        <v>220</v>
      </c>
      <c r="F7559" s="4">
        <v>746900</v>
      </c>
      <c r="G7559" s="4">
        <v>74690</v>
      </c>
      <c r="H7559" s="4">
        <v>821590</v>
      </c>
    </row>
    <row r="7560" spans="1:8" ht="15.75">
      <c r="A7560" s="3" t="s">
        <v>2948</v>
      </c>
      <c r="B7560" s="2" t="s">
        <v>2552</v>
      </c>
      <c r="C7560" s="2" t="s">
        <v>299</v>
      </c>
      <c r="D7560" s="2" t="s">
        <v>2553</v>
      </c>
      <c r="E7560" s="4">
        <v>10</v>
      </c>
      <c r="F7560" s="4">
        <v>107150</v>
      </c>
      <c r="G7560" s="4">
        <v>10715</v>
      </c>
      <c r="H7560" s="4">
        <v>117865</v>
      </c>
    </row>
    <row r="7561" spans="1:8" ht="15.75">
      <c r="A7561" s="3" t="s">
        <v>2948</v>
      </c>
      <c r="B7561" s="2" t="s">
        <v>2554</v>
      </c>
      <c r="C7561" s="2" t="s">
        <v>299</v>
      </c>
      <c r="D7561" s="2" t="s">
        <v>2555</v>
      </c>
      <c r="E7561" s="4">
        <v>50</v>
      </c>
      <c r="F7561" s="4">
        <v>182500</v>
      </c>
      <c r="G7561" s="4">
        <v>18250</v>
      </c>
      <c r="H7561" s="4">
        <v>200750</v>
      </c>
    </row>
    <row r="7562" spans="1:8" ht="15.75">
      <c r="A7562" s="3" t="s">
        <v>2948</v>
      </c>
      <c r="B7562" s="2" t="s">
        <v>2562</v>
      </c>
      <c r="C7562" s="2" t="s">
        <v>299</v>
      </c>
      <c r="D7562" s="2" t="s">
        <v>2563</v>
      </c>
      <c r="E7562" s="4">
        <v>95</v>
      </c>
      <c r="F7562" s="4">
        <v>360205</v>
      </c>
      <c r="G7562" s="4">
        <v>36021</v>
      </c>
      <c r="H7562" s="4">
        <v>396226</v>
      </c>
    </row>
    <row r="7563" spans="1:8" ht="15.75">
      <c r="A7563" s="3" t="s">
        <v>2948</v>
      </c>
      <c r="B7563" s="2" t="s">
        <v>2572</v>
      </c>
      <c r="C7563" s="2" t="s">
        <v>307</v>
      </c>
      <c r="D7563" s="2" t="s">
        <v>2573</v>
      </c>
      <c r="E7563" s="4">
        <v>40</v>
      </c>
      <c r="F7563" s="4">
        <v>127600</v>
      </c>
      <c r="G7563" s="4">
        <v>12760</v>
      </c>
      <c r="H7563" s="4">
        <v>140360</v>
      </c>
    </row>
    <row r="7564" spans="1:8" ht="15.75">
      <c r="A7564" s="3" t="s">
        <v>2948</v>
      </c>
      <c r="B7564" s="2" t="s">
        <v>2574</v>
      </c>
      <c r="C7564" s="2" t="s">
        <v>307</v>
      </c>
      <c r="D7564" s="2" t="s">
        <v>2575</v>
      </c>
      <c r="E7564" s="4">
        <v>-20</v>
      </c>
      <c r="F7564" s="4">
        <v>-74000</v>
      </c>
      <c r="G7564" s="4">
        <v>-7400</v>
      </c>
      <c r="H7564" s="4">
        <v>-81400</v>
      </c>
    </row>
    <row r="7565" spans="1:8" ht="15.75">
      <c r="A7565" s="3" t="s">
        <v>2948</v>
      </c>
      <c r="B7565" s="2" t="s">
        <v>2576</v>
      </c>
      <c r="C7565" s="2" t="s">
        <v>310</v>
      </c>
      <c r="D7565" s="2" t="s">
        <v>2577</v>
      </c>
      <c r="E7565" s="4">
        <v>30</v>
      </c>
      <c r="F7565" s="4">
        <v>145740</v>
      </c>
      <c r="G7565" s="4">
        <v>14574</v>
      </c>
      <c r="H7565" s="4">
        <v>160314</v>
      </c>
    </row>
    <row r="7566" spans="1:8" ht="15.75">
      <c r="A7566" s="3" t="s">
        <v>2948</v>
      </c>
      <c r="B7566" s="2" t="s">
        <v>2578</v>
      </c>
      <c r="C7566" s="2" t="s">
        <v>310</v>
      </c>
      <c r="D7566" s="2" t="s">
        <v>2579</v>
      </c>
      <c r="E7566" s="4">
        <v>34</v>
      </c>
      <c r="F7566" s="4">
        <v>204034</v>
      </c>
      <c r="G7566" s="4">
        <v>20403</v>
      </c>
      <c r="H7566" s="4">
        <v>224437</v>
      </c>
    </row>
    <row r="7567" spans="1:8" ht="15.75">
      <c r="A7567" s="3" t="s">
        <v>2948</v>
      </c>
      <c r="B7567" s="2" t="s">
        <v>2580</v>
      </c>
      <c r="C7567" s="2" t="s">
        <v>310</v>
      </c>
      <c r="D7567" s="2" t="s">
        <v>2581</v>
      </c>
      <c r="E7567" s="4">
        <v>98</v>
      </c>
      <c r="F7567" s="4">
        <v>688470</v>
      </c>
      <c r="G7567" s="4">
        <v>68847</v>
      </c>
      <c r="H7567" s="4">
        <v>757317</v>
      </c>
    </row>
    <row r="7568" spans="1:8" ht="15.75">
      <c r="A7568" s="3" t="s">
        <v>2948</v>
      </c>
      <c r="B7568" s="2" t="s">
        <v>3788</v>
      </c>
      <c r="C7568" s="2" t="s">
        <v>310</v>
      </c>
      <c r="D7568" s="2" t="s">
        <v>3789</v>
      </c>
      <c r="E7568" s="4">
        <v>30</v>
      </c>
      <c r="F7568" s="4">
        <v>128790</v>
      </c>
      <c r="G7568" s="4">
        <v>12879</v>
      </c>
      <c r="H7568" s="4">
        <v>141669</v>
      </c>
    </row>
    <row r="7569" spans="1:8" ht="15.75">
      <c r="A7569" s="3" t="s">
        <v>2948</v>
      </c>
      <c r="B7569" s="2" t="s">
        <v>2588</v>
      </c>
      <c r="C7569" s="2" t="s">
        <v>312</v>
      </c>
      <c r="D7569" s="2" t="s">
        <v>2589</v>
      </c>
      <c r="E7569" s="4">
        <v>5</v>
      </c>
      <c r="F7569" s="4">
        <v>21060</v>
      </c>
      <c r="G7569" s="4">
        <v>2106</v>
      </c>
      <c r="H7569" s="4">
        <v>23166</v>
      </c>
    </row>
    <row r="7570" spans="1:8" ht="15.75">
      <c r="A7570" s="3" t="s">
        <v>2948</v>
      </c>
      <c r="B7570" s="2" t="s">
        <v>2590</v>
      </c>
      <c r="C7570" s="2" t="s">
        <v>312</v>
      </c>
      <c r="D7570" s="2" t="s">
        <v>2591</v>
      </c>
      <c r="E7570" s="4">
        <v>25</v>
      </c>
      <c r="F7570" s="4">
        <v>142690</v>
      </c>
      <c r="G7570" s="4">
        <v>14269</v>
      </c>
      <c r="H7570" s="4">
        <v>156959</v>
      </c>
    </row>
    <row r="7571" spans="1:8" ht="15.75">
      <c r="A7571" s="3" t="s">
        <v>2948</v>
      </c>
      <c r="B7571" s="2" t="s">
        <v>2592</v>
      </c>
      <c r="C7571" s="2" t="s">
        <v>312</v>
      </c>
      <c r="D7571" s="2" t="s">
        <v>2593</v>
      </c>
      <c r="E7571" s="4">
        <v>5</v>
      </c>
      <c r="F7571" s="4">
        <v>31075</v>
      </c>
      <c r="G7571" s="4">
        <v>3108</v>
      </c>
      <c r="H7571" s="4">
        <v>34183</v>
      </c>
    </row>
    <row r="7572" spans="1:8" ht="15.75">
      <c r="A7572" s="3" t="s">
        <v>2948</v>
      </c>
      <c r="B7572" s="2" t="s">
        <v>2596</v>
      </c>
      <c r="C7572" s="2" t="s">
        <v>314</v>
      </c>
      <c r="D7572" s="2" t="s">
        <v>2597</v>
      </c>
      <c r="E7572" s="4">
        <v>20</v>
      </c>
      <c r="F7572" s="4">
        <v>89700</v>
      </c>
      <c r="G7572" s="4">
        <v>8970</v>
      </c>
      <c r="H7572" s="4">
        <v>98670</v>
      </c>
    </row>
    <row r="7573" spans="1:8" ht="15.75">
      <c r="A7573" s="3" t="s">
        <v>2948</v>
      </c>
      <c r="B7573" s="2" t="s">
        <v>2598</v>
      </c>
      <c r="C7573" s="2" t="s">
        <v>314</v>
      </c>
      <c r="D7573" s="2" t="s">
        <v>2599</v>
      </c>
      <c r="E7573" s="4">
        <v>10</v>
      </c>
      <c r="F7573" s="4">
        <v>56290</v>
      </c>
      <c r="G7573" s="4">
        <v>5629</v>
      </c>
      <c r="H7573" s="4">
        <v>61919</v>
      </c>
    </row>
    <row r="7574" spans="1:8" ht="15.75">
      <c r="A7574" s="3" t="s">
        <v>2948</v>
      </c>
      <c r="B7574" s="2" t="s">
        <v>2602</v>
      </c>
      <c r="C7574" s="2" t="s">
        <v>314</v>
      </c>
      <c r="D7574" s="2" t="s">
        <v>2603</v>
      </c>
      <c r="E7574" s="4">
        <v>10</v>
      </c>
      <c r="F7574" s="4">
        <v>67100</v>
      </c>
      <c r="G7574" s="4">
        <v>6710</v>
      </c>
      <c r="H7574" s="4">
        <v>73810</v>
      </c>
    </row>
    <row r="7575" spans="1:8" ht="15.75">
      <c r="A7575" s="3" t="s">
        <v>2948</v>
      </c>
      <c r="B7575" s="2" t="s">
        <v>2604</v>
      </c>
      <c r="C7575" s="2" t="s">
        <v>314</v>
      </c>
      <c r="D7575" s="2" t="s">
        <v>2605</v>
      </c>
      <c r="E7575" s="4">
        <v>140</v>
      </c>
      <c r="F7575" s="4">
        <v>403620</v>
      </c>
      <c r="G7575" s="4">
        <v>40362</v>
      </c>
      <c r="H7575" s="4">
        <v>443982</v>
      </c>
    </row>
    <row r="7576" spans="1:8" ht="15.75">
      <c r="A7576" s="3" t="s">
        <v>2948</v>
      </c>
      <c r="B7576" s="2" t="s">
        <v>2606</v>
      </c>
      <c r="C7576" s="2" t="s">
        <v>314</v>
      </c>
      <c r="D7576" s="2" t="s">
        <v>2607</v>
      </c>
      <c r="E7576" s="4">
        <v>293</v>
      </c>
      <c r="F7576" s="4">
        <v>777915</v>
      </c>
      <c r="G7576" s="4">
        <v>77792</v>
      </c>
      <c r="H7576" s="4">
        <v>855707</v>
      </c>
    </row>
    <row r="7577" spans="1:8" ht="15.75">
      <c r="A7577" s="3" t="s">
        <v>2948</v>
      </c>
      <c r="B7577" s="2" t="s">
        <v>2614</v>
      </c>
      <c r="C7577" s="2" t="s">
        <v>318</v>
      </c>
      <c r="D7577" s="2" t="s">
        <v>2615</v>
      </c>
      <c r="E7577" s="4">
        <v>31</v>
      </c>
      <c r="F7577" s="4">
        <v>133548</v>
      </c>
      <c r="G7577" s="4">
        <v>13355</v>
      </c>
      <c r="H7577" s="4">
        <v>146903</v>
      </c>
    </row>
    <row r="7578" spans="1:8" ht="15.75">
      <c r="A7578" s="3" t="s">
        <v>2948</v>
      </c>
      <c r="B7578" s="2" t="s">
        <v>2616</v>
      </c>
      <c r="C7578" s="2" t="s">
        <v>318</v>
      </c>
      <c r="D7578" s="2" t="s">
        <v>2617</v>
      </c>
      <c r="E7578" s="4">
        <v>55</v>
      </c>
      <c r="F7578" s="4">
        <v>299805</v>
      </c>
      <c r="G7578" s="4">
        <v>29981</v>
      </c>
      <c r="H7578" s="4">
        <v>329786</v>
      </c>
    </row>
    <row r="7579" spans="1:8" ht="15.75">
      <c r="A7579" s="3" t="s">
        <v>2948</v>
      </c>
      <c r="B7579" s="2" t="s">
        <v>2618</v>
      </c>
      <c r="C7579" s="2" t="s">
        <v>318</v>
      </c>
      <c r="D7579" s="2" t="s">
        <v>2619</v>
      </c>
      <c r="E7579" s="4">
        <v>120</v>
      </c>
      <c r="F7579" s="4">
        <v>296150</v>
      </c>
      <c r="G7579" s="4">
        <v>29615</v>
      </c>
      <c r="H7579" s="4">
        <v>325765</v>
      </c>
    </row>
    <row r="7580" spans="1:8" ht="15.75">
      <c r="A7580" s="3" t="s">
        <v>2948</v>
      </c>
      <c r="B7580" s="2" t="s">
        <v>2624</v>
      </c>
      <c r="C7580" s="2" t="s">
        <v>318</v>
      </c>
      <c r="D7580" s="2" t="s">
        <v>2625</v>
      </c>
      <c r="E7580" s="4">
        <v>30</v>
      </c>
      <c r="F7580" s="4">
        <v>84900</v>
      </c>
      <c r="G7580" s="4">
        <v>8490</v>
      </c>
      <c r="H7580" s="4">
        <v>93390</v>
      </c>
    </row>
    <row r="7581" spans="1:8" ht="15.75">
      <c r="A7581" s="3" t="s">
        <v>2948</v>
      </c>
      <c r="B7581" s="2" t="s">
        <v>2628</v>
      </c>
      <c r="C7581" s="2" t="s">
        <v>318</v>
      </c>
      <c r="D7581" s="2" t="s">
        <v>2629</v>
      </c>
      <c r="E7581" s="4">
        <v>250</v>
      </c>
      <c r="F7581" s="4">
        <v>771250</v>
      </c>
      <c r="G7581" s="4">
        <v>77125</v>
      </c>
      <c r="H7581" s="4">
        <v>848375</v>
      </c>
    </row>
    <row r="7582" spans="1:8" ht="15.75">
      <c r="A7582" s="3" t="s">
        <v>2948</v>
      </c>
      <c r="B7582" s="2" t="s">
        <v>2630</v>
      </c>
      <c r="C7582" s="2" t="s">
        <v>318</v>
      </c>
      <c r="D7582" s="2" t="s">
        <v>2631</v>
      </c>
      <c r="E7582" s="4">
        <v>30</v>
      </c>
      <c r="F7582" s="4">
        <v>100200</v>
      </c>
      <c r="G7582" s="4">
        <v>10020</v>
      </c>
      <c r="H7582" s="4">
        <v>110220</v>
      </c>
    </row>
    <row r="7583" spans="1:8" ht="15.75">
      <c r="A7583" s="3" t="s">
        <v>2948</v>
      </c>
      <c r="B7583" s="2" t="s">
        <v>2634</v>
      </c>
      <c r="C7583" s="2" t="s">
        <v>318</v>
      </c>
      <c r="D7583" s="2" t="s">
        <v>2635</v>
      </c>
      <c r="E7583" s="4">
        <v>25</v>
      </c>
      <c r="F7583" s="4">
        <v>95950</v>
      </c>
      <c r="G7583" s="4">
        <v>9595</v>
      </c>
      <c r="H7583" s="4">
        <v>105545</v>
      </c>
    </row>
    <row r="7584" spans="1:8" ht="15.75">
      <c r="A7584" s="3" t="s">
        <v>2948</v>
      </c>
      <c r="B7584" s="2" t="s">
        <v>2671</v>
      </c>
      <c r="C7584" s="2" t="s">
        <v>2312</v>
      </c>
      <c r="D7584" s="2" t="s">
        <v>2672</v>
      </c>
      <c r="E7584" s="4">
        <v>35</v>
      </c>
      <c r="F7584" s="4">
        <v>168980</v>
      </c>
      <c r="G7584" s="4">
        <v>16898</v>
      </c>
      <c r="H7584" s="4">
        <v>185878</v>
      </c>
    </row>
    <row r="7585" spans="1:8" ht="15.75">
      <c r="A7585" s="3" t="s">
        <v>2948</v>
      </c>
      <c r="B7585" s="2" t="s">
        <v>2712</v>
      </c>
      <c r="C7585" s="2" t="s">
        <v>1267</v>
      </c>
      <c r="D7585" s="2" t="s">
        <v>2713</v>
      </c>
      <c r="E7585" s="4">
        <v>125</v>
      </c>
      <c r="F7585" s="4">
        <v>3026625</v>
      </c>
      <c r="G7585" s="4">
        <v>302663</v>
      </c>
      <c r="H7585" s="4">
        <v>3329288</v>
      </c>
    </row>
    <row r="7586" spans="1:8" ht="15.75">
      <c r="A7586" s="3" t="s">
        <v>2948</v>
      </c>
      <c r="B7586" s="2" t="s">
        <v>2714</v>
      </c>
      <c r="C7586" s="2" t="s">
        <v>1267</v>
      </c>
      <c r="D7586" s="2" t="s">
        <v>2715</v>
      </c>
      <c r="E7586" s="4">
        <v>2</v>
      </c>
      <c r="F7586" s="4">
        <v>62376</v>
      </c>
      <c r="G7586" s="4">
        <v>6238</v>
      </c>
      <c r="H7586" s="4">
        <v>68614</v>
      </c>
    </row>
    <row r="7587" spans="1:8" ht="15.75">
      <c r="A7587" s="3" t="s">
        <v>2948</v>
      </c>
      <c r="B7587" s="2" t="s">
        <v>2716</v>
      </c>
      <c r="C7587" s="2" t="s">
        <v>1267</v>
      </c>
      <c r="D7587" s="2" t="s">
        <v>2717</v>
      </c>
      <c r="E7587" s="4">
        <v>15</v>
      </c>
      <c r="F7587" s="4">
        <v>397020</v>
      </c>
      <c r="G7587" s="4">
        <v>39702</v>
      </c>
      <c r="H7587" s="4">
        <v>436722</v>
      </c>
    </row>
    <row r="7588" spans="1:8" ht="15.75">
      <c r="A7588" s="3" t="s">
        <v>2948</v>
      </c>
      <c r="B7588" s="2" t="s">
        <v>2722</v>
      </c>
      <c r="C7588" s="2" t="s">
        <v>1267</v>
      </c>
      <c r="D7588" s="2" t="s">
        <v>2723</v>
      </c>
      <c r="E7588" s="4">
        <v>70</v>
      </c>
      <c r="F7588" s="4">
        <v>2089500</v>
      </c>
      <c r="G7588" s="4">
        <v>208950</v>
      </c>
      <c r="H7588" s="4">
        <v>2298450</v>
      </c>
    </row>
    <row r="7589" spans="1:8" ht="15.75">
      <c r="A7589" s="3" t="s">
        <v>2948</v>
      </c>
      <c r="B7589" s="2" t="s">
        <v>2726</v>
      </c>
      <c r="C7589" s="2" t="s">
        <v>1267</v>
      </c>
      <c r="D7589" s="2" t="s">
        <v>2727</v>
      </c>
      <c r="E7589" s="4">
        <v>10</v>
      </c>
      <c r="F7589" s="4">
        <v>343600</v>
      </c>
      <c r="G7589" s="4">
        <v>34360</v>
      </c>
      <c r="H7589" s="4">
        <v>377960</v>
      </c>
    </row>
    <row r="7590" spans="1:8" ht="15.75">
      <c r="A7590" s="3" t="s">
        <v>2948</v>
      </c>
      <c r="B7590" s="2" t="s">
        <v>2728</v>
      </c>
      <c r="C7590" s="2" t="s">
        <v>1267</v>
      </c>
      <c r="D7590" s="2" t="s">
        <v>2729</v>
      </c>
      <c r="E7590" s="4">
        <v>10</v>
      </c>
      <c r="F7590" s="4">
        <v>377430</v>
      </c>
      <c r="G7590" s="4">
        <v>37743</v>
      </c>
      <c r="H7590" s="4">
        <v>415173</v>
      </c>
    </row>
    <row r="7591" spans="1:8" ht="15.75">
      <c r="A7591" s="3" t="s">
        <v>2948</v>
      </c>
      <c r="B7591" s="2" t="s">
        <v>3818</v>
      </c>
      <c r="C7591" s="2" t="s">
        <v>1274</v>
      </c>
      <c r="D7591" s="2" t="s">
        <v>3819</v>
      </c>
      <c r="E7591" s="4">
        <v>3</v>
      </c>
      <c r="F7591" s="4">
        <v>177078</v>
      </c>
      <c r="G7591" s="4">
        <v>17708</v>
      </c>
      <c r="H7591" s="4">
        <v>194786</v>
      </c>
    </row>
    <row r="7592" spans="1:8" ht="15.75">
      <c r="A7592" s="3" t="s">
        <v>2948</v>
      </c>
      <c r="B7592" s="2" t="s">
        <v>2733</v>
      </c>
      <c r="C7592" s="2" t="s">
        <v>2732</v>
      </c>
      <c r="D7592" s="2" t="s">
        <v>2734</v>
      </c>
      <c r="E7592" s="4">
        <v>9</v>
      </c>
      <c r="F7592" s="4">
        <v>109881</v>
      </c>
      <c r="G7592" s="4">
        <v>10989</v>
      </c>
      <c r="H7592" s="4">
        <v>120870</v>
      </c>
    </row>
    <row r="7593" spans="1:8" ht="15.75">
      <c r="A7593" s="3" t="s">
        <v>2948</v>
      </c>
      <c r="B7593" s="2" t="s">
        <v>2737</v>
      </c>
      <c r="C7593" s="2" t="s">
        <v>2732</v>
      </c>
      <c r="D7593" s="2" t="s">
        <v>2738</v>
      </c>
      <c r="E7593" s="4">
        <v>4</v>
      </c>
      <c r="F7593" s="4">
        <v>53536</v>
      </c>
      <c r="G7593" s="4">
        <v>5354</v>
      </c>
      <c r="H7593" s="4">
        <v>58890</v>
      </c>
    </row>
    <row r="7594" spans="1:8" ht="15.75">
      <c r="A7594" s="3" t="s">
        <v>2948</v>
      </c>
      <c r="B7594" s="2" t="s">
        <v>2741</v>
      </c>
      <c r="C7594" s="2" t="s">
        <v>2732</v>
      </c>
      <c r="D7594" s="2" t="s">
        <v>2742</v>
      </c>
      <c r="E7594" s="4">
        <v>50</v>
      </c>
      <c r="F7594" s="4">
        <v>757350</v>
      </c>
      <c r="G7594" s="4">
        <v>75735</v>
      </c>
      <c r="H7594" s="4">
        <v>833085</v>
      </c>
    </row>
    <row r="7595" spans="1:8" ht="15.75">
      <c r="A7595" s="3" t="s">
        <v>2948</v>
      </c>
      <c r="B7595" s="2" t="s">
        <v>2743</v>
      </c>
      <c r="C7595" s="2" t="s">
        <v>2732</v>
      </c>
      <c r="D7595" s="2" t="s">
        <v>2744</v>
      </c>
      <c r="E7595" s="4">
        <v>50</v>
      </c>
      <c r="F7595" s="4">
        <v>816100</v>
      </c>
      <c r="G7595" s="4">
        <v>81610</v>
      </c>
      <c r="H7595" s="4">
        <v>897710</v>
      </c>
    </row>
    <row r="7596" spans="1:8" ht="15.75">
      <c r="A7596" s="3" t="s">
        <v>2948</v>
      </c>
      <c r="B7596" s="2" t="s">
        <v>2749</v>
      </c>
      <c r="C7596" s="2" t="s">
        <v>1267</v>
      </c>
      <c r="D7596" s="2" t="s">
        <v>2750</v>
      </c>
      <c r="E7596" s="4">
        <v>100</v>
      </c>
      <c r="F7596" s="4">
        <v>3210500</v>
      </c>
      <c r="G7596" s="4">
        <v>321050</v>
      </c>
      <c r="H7596" s="4">
        <v>3531550</v>
      </c>
    </row>
    <row r="7597" spans="1:8" ht="15.75">
      <c r="A7597" s="3" t="s">
        <v>2948</v>
      </c>
      <c r="B7597" s="2" t="s">
        <v>2771</v>
      </c>
      <c r="C7597" s="2" t="s">
        <v>1415</v>
      </c>
      <c r="D7597" s="2" t="s">
        <v>2772</v>
      </c>
      <c r="E7597" s="4">
        <v>10</v>
      </c>
      <c r="F7597" s="4">
        <v>38260</v>
      </c>
      <c r="G7597" s="4">
        <v>3826</v>
      </c>
      <c r="H7597" s="4">
        <v>42086</v>
      </c>
    </row>
    <row r="7598" spans="1:8" ht="15.75">
      <c r="A7598" s="3" t="s">
        <v>2948</v>
      </c>
      <c r="B7598" s="2" t="s">
        <v>3839</v>
      </c>
      <c r="C7598" s="2" t="s">
        <v>1417</v>
      </c>
      <c r="D7598" s="2" t="s">
        <v>3840</v>
      </c>
      <c r="E7598" s="4">
        <v>5</v>
      </c>
      <c r="F7598" s="4">
        <v>10290</v>
      </c>
      <c r="G7598" s="4">
        <v>1029</v>
      </c>
      <c r="H7598" s="4">
        <v>11319</v>
      </c>
    </row>
    <row r="7599" spans="1:8" ht="15.75">
      <c r="A7599" s="3" t="s">
        <v>2948</v>
      </c>
      <c r="B7599" s="2" t="s">
        <v>2809</v>
      </c>
      <c r="C7599" s="2" t="s">
        <v>1443</v>
      </c>
      <c r="D7599" s="2" t="s">
        <v>2810</v>
      </c>
      <c r="E7599" s="4">
        <v>50</v>
      </c>
      <c r="F7599" s="4">
        <v>132750</v>
      </c>
      <c r="G7599" s="4">
        <v>13275</v>
      </c>
      <c r="H7599" s="4">
        <v>146025</v>
      </c>
    </row>
    <row r="7600" spans="1:8" ht="15.75">
      <c r="A7600" s="3" t="s">
        <v>2948</v>
      </c>
      <c r="B7600" s="2" t="s">
        <v>2811</v>
      </c>
      <c r="C7600" s="2" t="s">
        <v>1443</v>
      </c>
      <c r="D7600" s="2" t="s">
        <v>2812</v>
      </c>
      <c r="E7600" s="4">
        <v>66</v>
      </c>
      <c r="F7600" s="4">
        <v>163548</v>
      </c>
      <c r="G7600" s="4">
        <v>16355</v>
      </c>
      <c r="H7600" s="4">
        <v>179903</v>
      </c>
    </row>
    <row r="7601" spans="1:8" ht="15.75">
      <c r="A7601" s="3" t="s">
        <v>2948</v>
      </c>
      <c r="B7601" s="2" t="s">
        <v>2813</v>
      </c>
      <c r="C7601" s="2" t="s">
        <v>1443</v>
      </c>
      <c r="D7601" s="2" t="s">
        <v>2814</v>
      </c>
      <c r="E7601" s="4">
        <v>50</v>
      </c>
      <c r="F7601" s="4">
        <v>193400</v>
      </c>
      <c r="G7601" s="4">
        <v>19340</v>
      </c>
      <c r="H7601" s="4">
        <v>212740</v>
      </c>
    </row>
    <row r="7602" spans="1:8" ht="15.75">
      <c r="A7602" s="3" t="s">
        <v>2948</v>
      </c>
      <c r="B7602" s="2" t="s">
        <v>2828</v>
      </c>
      <c r="C7602" s="2" t="s">
        <v>2827</v>
      </c>
      <c r="D7602" s="2" t="s">
        <v>2646</v>
      </c>
      <c r="E7602" s="4">
        <v>10</v>
      </c>
      <c r="F7602" s="4">
        <v>44000</v>
      </c>
      <c r="G7602" s="4">
        <v>4400</v>
      </c>
      <c r="H7602" s="4">
        <v>48400</v>
      </c>
    </row>
    <row r="7603" spans="1:8" ht="15.75">
      <c r="A7603" s="3" t="s">
        <v>2948</v>
      </c>
      <c r="B7603" s="2" t="s">
        <v>2831</v>
      </c>
      <c r="C7603" s="2" t="s">
        <v>1401</v>
      </c>
      <c r="D7603" s="2" t="s">
        <v>2832</v>
      </c>
      <c r="E7603" s="4">
        <v>40</v>
      </c>
      <c r="F7603" s="4">
        <v>76600</v>
      </c>
      <c r="G7603" s="4">
        <v>7660</v>
      </c>
      <c r="H7603" s="4">
        <v>84260</v>
      </c>
    </row>
    <row r="7604" spans="1:8" ht="15.75">
      <c r="A7604" s="3" t="s">
        <v>2948</v>
      </c>
      <c r="B7604" s="2" t="s">
        <v>2835</v>
      </c>
      <c r="C7604" s="2" t="s">
        <v>1401</v>
      </c>
      <c r="D7604" s="2" t="s">
        <v>2836</v>
      </c>
      <c r="E7604" s="4">
        <v>90</v>
      </c>
      <c r="F7604" s="4">
        <v>214380</v>
      </c>
      <c r="G7604" s="4">
        <v>21438</v>
      </c>
      <c r="H7604" s="4">
        <v>235818</v>
      </c>
    </row>
    <row r="7605" spans="1:8" ht="15.75">
      <c r="A7605" s="3" t="s">
        <v>2948</v>
      </c>
      <c r="B7605" s="2" t="s">
        <v>2838</v>
      </c>
      <c r="C7605" s="2" t="s">
        <v>1401</v>
      </c>
      <c r="D7605" s="2" t="s">
        <v>2839</v>
      </c>
      <c r="E7605" s="4">
        <v>50</v>
      </c>
      <c r="F7605" s="4">
        <v>54750</v>
      </c>
      <c r="G7605" s="4">
        <v>5475</v>
      </c>
      <c r="H7605" s="4">
        <v>60225</v>
      </c>
    </row>
    <row r="7606" spans="1:8" ht="15.75">
      <c r="A7606" s="3" t="s">
        <v>2948</v>
      </c>
      <c r="B7606" s="2" t="s">
        <v>2842</v>
      </c>
      <c r="C7606" s="2" t="s">
        <v>1401</v>
      </c>
      <c r="D7606" s="2" t="s">
        <v>2843</v>
      </c>
      <c r="E7606" s="4">
        <v>1</v>
      </c>
      <c r="F7606" s="4">
        <v>4298</v>
      </c>
      <c r="G7606" s="4">
        <v>430</v>
      </c>
      <c r="H7606" s="4">
        <v>4728</v>
      </c>
    </row>
    <row r="7607" spans="1:8" ht="15.75">
      <c r="A7607" s="3" t="s">
        <v>2948</v>
      </c>
      <c r="B7607" s="2" t="s">
        <v>2848</v>
      </c>
      <c r="C7607" s="2" t="s">
        <v>1401</v>
      </c>
      <c r="D7607" s="2" t="s">
        <v>2849</v>
      </c>
      <c r="E7607" s="4">
        <v>100</v>
      </c>
      <c r="F7607" s="4">
        <v>130400</v>
      </c>
      <c r="G7607" s="4">
        <v>13040</v>
      </c>
      <c r="H7607" s="4">
        <v>143440</v>
      </c>
    </row>
    <row r="7608" spans="1:8" ht="15.75">
      <c r="A7608" s="3" t="s">
        <v>2948</v>
      </c>
      <c r="B7608" s="2" t="s">
        <v>2850</v>
      </c>
      <c r="C7608" s="2" t="s">
        <v>1401</v>
      </c>
      <c r="D7608" s="2" t="s">
        <v>2851</v>
      </c>
      <c r="E7608" s="4">
        <v>10</v>
      </c>
      <c r="F7608" s="4">
        <v>14380</v>
      </c>
      <c r="G7608" s="4">
        <v>1438</v>
      </c>
      <c r="H7608" s="4">
        <v>15818</v>
      </c>
    </row>
    <row r="7609" spans="1:8" ht="15.75">
      <c r="A7609" s="3" t="s">
        <v>2948</v>
      </c>
      <c r="B7609" s="2" t="s">
        <v>2863</v>
      </c>
      <c r="C7609" s="2" t="s">
        <v>1405</v>
      </c>
      <c r="D7609" s="2" t="s">
        <v>2864</v>
      </c>
      <c r="E7609" s="4">
        <v>30</v>
      </c>
      <c r="F7609" s="4">
        <v>93180</v>
      </c>
      <c r="G7609" s="4">
        <v>9318</v>
      </c>
      <c r="H7609" s="4">
        <v>102498</v>
      </c>
    </row>
    <row r="7610" spans="1:8" ht="15.75">
      <c r="A7610" s="3" t="s">
        <v>2948</v>
      </c>
      <c r="B7610" s="2" t="s">
        <v>2879</v>
      </c>
      <c r="C7610" s="2" t="s">
        <v>1412</v>
      </c>
      <c r="D7610" s="2" t="s">
        <v>2880</v>
      </c>
      <c r="E7610" s="4">
        <v>110</v>
      </c>
      <c r="F7610" s="4">
        <v>208890</v>
      </c>
      <c r="G7610" s="4">
        <v>20889</v>
      </c>
      <c r="H7610" s="4">
        <v>229779</v>
      </c>
    </row>
    <row r="7611" spans="1:8" ht="15.75">
      <c r="A7611" s="3" t="s">
        <v>2948</v>
      </c>
      <c r="B7611" s="2" t="s">
        <v>2882</v>
      </c>
      <c r="C7611" s="2" t="s">
        <v>1412</v>
      </c>
      <c r="D7611" s="2" t="s">
        <v>2646</v>
      </c>
      <c r="E7611" s="4">
        <v>175</v>
      </c>
      <c r="F7611" s="4">
        <v>413875</v>
      </c>
      <c r="G7611" s="4">
        <v>41388</v>
      </c>
      <c r="H7611" s="4">
        <v>455263</v>
      </c>
    </row>
    <row r="7612" spans="1:8" ht="15.75">
      <c r="A7612" s="3" t="s">
        <v>2948</v>
      </c>
      <c r="B7612" s="2" t="s">
        <v>2883</v>
      </c>
      <c r="C7612" s="2" t="s">
        <v>1412</v>
      </c>
      <c r="D7612" s="2" t="s">
        <v>2884</v>
      </c>
      <c r="E7612" s="4">
        <v>100</v>
      </c>
      <c r="F7612" s="4">
        <v>146900</v>
      </c>
      <c r="G7612" s="4">
        <v>14690</v>
      </c>
      <c r="H7612" s="4">
        <v>161590</v>
      </c>
    </row>
    <row r="7613" spans="1:8" ht="15.75">
      <c r="A7613" s="3" t="s">
        <v>2948</v>
      </c>
      <c r="B7613" s="2" t="s">
        <v>2885</v>
      </c>
      <c r="C7613" s="2" t="s">
        <v>1412</v>
      </c>
      <c r="D7613" s="2" t="s">
        <v>2886</v>
      </c>
      <c r="E7613" s="4">
        <v>70</v>
      </c>
      <c r="F7613" s="4">
        <v>251510</v>
      </c>
      <c r="G7613" s="4">
        <v>25151</v>
      </c>
      <c r="H7613" s="4">
        <v>276661</v>
      </c>
    </row>
    <row r="7614" spans="1:8" ht="15.75">
      <c r="A7614" s="3" t="s">
        <v>2948</v>
      </c>
      <c r="B7614" s="2" t="s">
        <v>2889</v>
      </c>
      <c r="C7614" s="2" t="s">
        <v>1412</v>
      </c>
      <c r="D7614" s="2" t="s">
        <v>2890</v>
      </c>
      <c r="E7614" s="4">
        <v>10</v>
      </c>
      <c r="F7614" s="4">
        <v>15950</v>
      </c>
      <c r="G7614" s="4">
        <v>1595</v>
      </c>
      <c r="H7614" s="4">
        <v>17545</v>
      </c>
    </row>
    <row r="7615" spans="1:8" ht="15.75">
      <c r="A7615" s="3" t="s">
        <v>2948</v>
      </c>
      <c r="B7615" s="2" t="s">
        <v>2893</v>
      </c>
      <c r="C7615" s="2" t="s">
        <v>1412</v>
      </c>
      <c r="D7615" s="2" t="s">
        <v>2894</v>
      </c>
      <c r="E7615" s="4">
        <v>30</v>
      </c>
      <c r="F7615" s="4">
        <v>51630</v>
      </c>
      <c r="G7615" s="4">
        <v>5163</v>
      </c>
      <c r="H7615" s="4">
        <v>56793</v>
      </c>
    </row>
    <row r="7616" spans="1:8" ht="15.75">
      <c r="A7616" s="3" t="s">
        <v>2948</v>
      </c>
      <c r="B7616" s="2" t="s">
        <v>2895</v>
      </c>
      <c r="C7616" s="2" t="s">
        <v>1412</v>
      </c>
      <c r="D7616" s="2" t="s">
        <v>2896</v>
      </c>
      <c r="E7616" s="4">
        <v>20</v>
      </c>
      <c r="F7616" s="4">
        <v>39480</v>
      </c>
      <c r="G7616" s="4">
        <v>3948</v>
      </c>
      <c r="H7616" s="4">
        <v>43428</v>
      </c>
    </row>
    <row r="7617" spans="1:8" ht="15.75">
      <c r="A7617" s="3" t="s">
        <v>2948</v>
      </c>
      <c r="B7617" s="2" t="s">
        <v>2901</v>
      </c>
      <c r="C7617" s="2" t="s">
        <v>1412</v>
      </c>
      <c r="D7617" s="2" t="s">
        <v>2902</v>
      </c>
      <c r="E7617" s="4">
        <v>10</v>
      </c>
      <c r="F7617" s="4">
        <v>21130</v>
      </c>
      <c r="G7617" s="4">
        <v>2113</v>
      </c>
      <c r="H7617" s="4">
        <v>23243</v>
      </c>
    </row>
    <row r="7618" spans="1:8" ht="15.75">
      <c r="A7618" s="3" t="s">
        <v>2948</v>
      </c>
      <c r="B7618" s="2" t="s">
        <v>2903</v>
      </c>
      <c r="C7618" s="2" t="s">
        <v>1417</v>
      </c>
      <c r="D7618" s="2" t="s">
        <v>2904</v>
      </c>
      <c r="E7618" s="4">
        <v>15</v>
      </c>
      <c r="F7618" s="4">
        <v>36420</v>
      </c>
      <c r="G7618" s="4">
        <v>3642</v>
      </c>
      <c r="H7618" s="4">
        <v>40062</v>
      </c>
    </row>
    <row r="7619" spans="1:8" ht="15.75">
      <c r="A7619" s="3" t="s">
        <v>2948</v>
      </c>
      <c r="B7619" s="2" t="s">
        <v>2906</v>
      </c>
      <c r="C7619" s="2" t="s">
        <v>1417</v>
      </c>
      <c r="D7619" s="2" t="s">
        <v>2907</v>
      </c>
      <c r="E7619" s="4">
        <v>5</v>
      </c>
      <c r="F7619" s="4">
        <v>15325</v>
      </c>
      <c r="G7619" s="4">
        <v>1533</v>
      </c>
      <c r="H7619" s="4">
        <v>16858</v>
      </c>
    </row>
    <row r="7620" spans="1:8" ht="15.75">
      <c r="A7620" s="3" t="s">
        <v>2948</v>
      </c>
      <c r="B7620" s="2" t="s">
        <v>2912</v>
      </c>
      <c r="C7620" s="2" t="s">
        <v>1417</v>
      </c>
      <c r="D7620" s="2" t="s">
        <v>2913</v>
      </c>
      <c r="E7620" s="4">
        <v>270</v>
      </c>
      <c r="F7620" s="4">
        <v>378000</v>
      </c>
      <c r="G7620" s="4">
        <v>37800</v>
      </c>
      <c r="H7620" s="4">
        <v>415800</v>
      </c>
    </row>
    <row r="7621" spans="1:8" ht="15.75">
      <c r="A7621" s="3" t="s">
        <v>2948</v>
      </c>
      <c r="B7621" s="2" t="s">
        <v>2916</v>
      </c>
      <c r="C7621" s="2" t="s">
        <v>1424</v>
      </c>
      <c r="D7621" s="2" t="s">
        <v>2917</v>
      </c>
      <c r="E7621" s="4">
        <v>60</v>
      </c>
      <c r="F7621" s="4">
        <v>151500</v>
      </c>
      <c r="G7621" s="4">
        <v>15150</v>
      </c>
      <c r="H7621" s="4">
        <v>166650</v>
      </c>
    </row>
    <row r="7622" spans="1:8" ht="15.75">
      <c r="A7622" s="3" t="s">
        <v>2948</v>
      </c>
      <c r="B7622" s="2" t="s">
        <v>2918</v>
      </c>
      <c r="C7622" s="2" t="s">
        <v>1424</v>
      </c>
      <c r="D7622" s="2" t="s">
        <v>2919</v>
      </c>
      <c r="E7622" s="4">
        <v>105</v>
      </c>
      <c r="F7622" s="4">
        <v>257385</v>
      </c>
      <c r="G7622" s="4">
        <v>25739</v>
      </c>
      <c r="H7622" s="4">
        <v>283124</v>
      </c>
    </row>
    <row r="7623" spans="1:8" ht="15.75">
      <c r="A7623" s="3" t="s">
        <v>2948</v>
      </c>
      <c r="B7623" s="2" t="s">
        <v>2920</v>
      </c>
      <c r="C7623" s="2" t="s">
        <v>1424</v>
      </c>
      <c r="D7623" s="2" t="s">
        <v>2921</v>
      </c>
      <c r="E7623" s="4">
        <v>50</v>
      </c>
      <c r="F7623" s="4">
        <v>186900</v>
      </c>
      <c r="G7623" s="4">
        <v>18690</v>
      </c>
      <c r="H7623" s="4">
        <v>205590</v>
      </c>
    </row>
    <row r="7624" spans="1:8" ht="15.75">
      <c r="A7624" s="3" t="s">
        <v>2948</v>
      </c>
      <c r="B7624" s="2" t="s">
        <v>2922</v>
      </c>
      <c r="C7624" s="2" t="s">
        <v>1424</v>
      </c>
      <c r="D7624" s="2" t="s">
        <v>2923</v>
      </c>
      <c r="E7624" s="4">
        <v>10</v>
      </c>
      <c r="F7624" s="4">
        <v>43750</v>
      </c>
      <c r="G7624" s="4">
        <v>4375</v>
      </c>
      <c r="H7624" s="4">
        <v>48125</v>
      </c>
    </row>
    <row r="7625" spans="1:8" ht="15.75">
      <c r="A7625" s="3" t="s">
        <v>2948</v>
      </c>
      <c r="B7625" s="2" t="s">
        <v>2924</v>
      </c>
      <c r="C7625" s="2" t="s">
        <v>1424</v>
      </c>
      <c r="D7625" s="2" t="s">
        <v>2925</v>
      </c>
      <c r="E7625" s="4">
        <v>31</v>
      </c>
      <c r="F7625" s="4">
        <v>67053</v>
      </c>
      <c r="G7625" s="4">
        <v>6705</v>
      </c>
      <c r="H7625" s="4">
        <v>73758</v>
      </c>
    </row>
    <row r="7626" spans="1:8" ht="15.75">
      <c r="A7626" s="3" t="s">
        <v>2948</v>
      </c>
      <c r="B7626" s="2" t="s">
        <v>2926</v>
      </c>
      <c r="C7626" s="2" t="s">
        <v>1424</v>
      </c>
      <c r="D7626" s="2" t="s">
        <v>2927</v>
      </c>
      <c r="E7626" s="4">
        <v>20</v>
      </c>
      <c r="F7626" s="4">
        <v>48460</v>
      </c>
      <c r="G7626" s="4">
        <v>4846</v>
      </c>
      <c r="H7626" s="4">
        <v>53306</v>
      </c>
    </row>
    <row r="7627" spans="1:8" ht="15.75">
      <c r="A7627" s="3" t="s">
        <v>2948</v>
      </c>
      <c r="B7627" s="2" t="s">
        <v>2928</v>
      </c>
      <c r="C7627" s="2" t="s">
        <v>2781</v>
      </c>
      <c r="D7627" s="2" t="s">
        <v>2929</v>
      </c>
      <c r="E7627" s="4">
        <v>40</v>
      </c>
      <c r="F7627" s="4">
        <v>97440</v>
      </c>
      <c r="G7627" s="4">
        <v>9744</v>
      </c>
      <c r="H7627" s="4">
        <v>107184</v>
      </c>
    </row>
    <row r="7628" spans="1:8" ht="15.75">
      <c r="A7628" s="3" t="s">
        <v>2948</v>
      </c>
      <c r="B7628" s="2" t="s">
        <v>2930</v>
      </c>
      <c r="C7628" s="2" t="s">
        <v>2781</v>
      </c>
      <c r="D7628" s="2" t="s">
        <v>2931</v>
      </c>
      <c r="E7628" s="4">
        <v>20</v>
      </c>
      <c r="F7628" s="4">
        <v>61480</v>
      </c>
      <c r="G7628" s="4">
        <v>6148</v>
      </c>
      <c r="H7628" s="4">
        <v>67628</v>
      </c>
    </row>
    <row r="7629" spans="1:8" ht="15.75">
      <c r="A7629" s="3" t="s">
        <v>2948</v>
      </c>
      <c r="B7629" s="2" t="s">
        <v>2932</v>
      </c>
      <c r="C7629" s="2" t="s">
        <v>2781</v>
      </c>
      <c r="D7629" s="2" t="s">
        <v>2933</v>
      </c>
      <c r="E7629" s="4">
        <v>20</v>
      </c>
      <c r="F7629" s="4">
        <v>72980</v>
      </c>
      <c r="G7629" s="4">
        <v>7298</v>
      </c>
      <c r="H7629" s="4">
        <v>80278</v>
      </c>
    </row>
    <row r="7630" spans="1:8" ht="15.75">
      <c r="A7630" s="3" t="s">
        <v>2948</v>
      </c>
      <c r="B7630" s="2" t="s">
        <v>3866</v>
      </c>
      <c r="C7630" s="2" t="s">
        <v>1426</v>
      </c>
      <c r="D7630" s="2" t="s">
        <v>3867</v>
      </c>
      <c r="E7630" s="4">
        <v>10</v>
      </c>
      <c r="F7630" s="4">
        <v>11110</v>
      </c>
      <c r="G7630" s="4">
        <v>1111</v>
      </c>
      <c r="H7630" s="4">
        <v>12221</v>
      </c>
    </row>
    <row r="7631" spans="1:8" ht="15.75">
      <c r="A7631" s="3" t="s">
        <v>2948</v>
      </c>
      <c r="B7631" s="2" t="s">
        <v>3868</v>
      </c>
      <c r="C7631" s="2" t="s">
        <v>1426</v>
      </c>
      <c r="D7631" s="2" t="s">
        <v>3869</v>
      </c>
      <c r="E7631" s="4">
        <v>5</v>
      </c>
      <c r="F7631" s="4">
        <v>17755</v>
      </c>
      <c r="G7631" s="4">
        <v>1776</v>
      </c>
      <c r="H7631" s="4">
        <v>19531</v>
      </c>
    </row>
    <row r="7632" spans="1:8" ht="15.75">
      <c r="A7632" s="3" t="s">
        <v>2948</v>
      </c>
      <c r="B7632" s="2" t="s">
        <v>3870</v>
      </c>
      <c r="C7632" s="2" t="s">
        <v>1426</v>
      </c>
      <c r="D7632" s="2" t="s">
        <v>3871</v>
      </c>
      <c r="E7632" s="4">
        <v>320</v>
      </c>
      <c r="F7632" s="4">
        <v>385580</v>
      </c>
      <c r="G7632" s="4">
        <v>38558</v>
      </c>
      <c r="H7632" s="4">
        <v>424138</v>
      </c>
    </row>
    <row r="7633" spans="1:8" ht="15.75">
      <c r="A7633" s="3" t="s">
        <v>2948</v>
      </c>
      <c r="B7633" s="2" t="s">
        <v>3872</v>
      </c>
      <c r="C7633" s="2" t="s">
        <v>1426</v>
      </c>
      <c r="D7633" s="2" t="s">
        <v>3873</v>
      </c>
      <c r="E7633" s="4">
        <v>715</v>
      </c>
      <c r="F7633" s="4">
        <v>940500</v>
      </c>
      <c r="G7633" s="4">
        <v>94050</v>
      </c>
      <c r="H7633" s="4">
        <v>1034550</v>
      </c>
    </row>
    <row r="7634" spans="1:8" ht="15.75">
      <c r="A7634" s="3" t="s">
        <v>2948</v>
      </c>
      <c r="B7634" s="2" t="s">
        <v>3876</v>
      </c>
      <c r="C7634" s="2" t="s">
        <v>1433</v>
      </c>
      <c r="D7634" s="2" t="s">
        <v>3877</v>
      </c>
      <c r="E7634" s="4">
        <v>500</v>
      </c>
      <c r="F7634" s="4">
        <v>914440</v>
      </c>
      <c r="G7634" s="4">
        <v>91444</v>
      </c>
      <c r="H7634" s="4">
        <v>1005884</v>
      </c>
    </row>
    <row r="7635" spans="1:8" ht="15.75">
      <c r="A7635" s="3" t="s">
        <v>2948</v>
      </c>
      <c r="B7635" s="2" t="s">
        <v>3878</v>
      </c>
      <c r="C7635" s="2" t="s">
        <v>1433</v>
      </c>
      <c r="D7635" s="2" t="s">
        <v>3879</v>
      </c>
      <c r="E7635" s="4">
        <v>200</v>
      </c>
      <c r="F7635" s="4">
        <v>443550</v>
      </c>
      <c r="G7635" s="4">
        <v>44355</v>
      </c>
      <c r="H7635" s="4">
        <v>487905</v>
      </c>
    </row>
    <row r="7636" spans="1:8" ht="15.75">
      <c r="A7636" s="3" t="s">
        <v>2948</v>
      </c>
      <c r="B7636" s="2" t="s">
        <v>3880</v>
      </c>
      <c r="C7636" s="2" t="s">
        <v>1433</v>
      </c>
      <c r="D7636" s="2" t="s">
        <v>3881</v>
      </c>
      <c r="E7636" s="4">
        <v>3727</v>
      </c>
      <c r="F7636" s="4">
        <v>3720062</v>
      </c>
      <c r="G7636" s="4">
        <v>372006</v>
      </c>
      <c r="H7636" s="4">
        <v>4092068</v>
      </c>
    </row>
    <row r="7637" spans="1:8" ht="15.75">
      <c r="A7637" s="3" t="s">
        <v>2948</v>
      </c>
      <c r="B7637" s="2" t="s">
        <v>3882</v>
      </c>
      <c r="C7637" s="2" t="s">
        <v>1433</v>
      </c>
      <c r="D7637" s="2" t="s">
        <v>3883</v>
      </c>
      <c r="E7637" s="4">
        <v>50</v>
      </c>
      <c r="F7637" s="4">
        <v>173150</v>
      </c>
      <c r="G7637" s="4">
        <v>17315</v>
      </c>
      <c r="H7637" s="4">
        <v>190465</v>
      </c>
    </row>
    <row r="7638" spans="1:8" ht="15.75">
      <c r="A7638" s="3" t="s">
        <v>2948</v>
      </c>
      <c r="B7638" s="2" t="s">
        <v>3884</v>
      </c>
      <c r="C7638" s="2" t="s">
        <v>1433</v>
      </c>
      <c r="D7638" s="2" t="s">
        <v>3885</v>
      </c>
      <c r="E7638" s="4">
        <v>10</v>
      </c>
      <c r="F7638" s="4">
        <v>41000</v>
      </c>
      <c r="G7638" s="4">
        <v>4100</v>
      </c>
      <c r="H7638" s="4">
        <v>45100</v>
      </c>
    </row>
    <row r="7639" spans="1:8" ht="15.75">
      <c r="A7639" s="3" t="s">
        <v>2948</v>
      </c>
      <c r="B7639" s="2" t="s">
        <v>3886</v>
      </c>
      <c r="C7639" s="2" t="s">
        <v>1433</v>
      </c>
      <c r="D7639" s="2" t="s">
        <v>3887</v>
      </c>
      <c r="E7639" s="4">
        <v>350</v>
      </c>
      <c r="F7639" s="4">
        <v>385800</v>
      </c>
      <c r="G7639" s="4">
        <v>38580</v>
      </c>
      <c r="H7639" s="4">
        <v>424380</v>
      </c>
    </row>
    <row r="7640" spans="1:8" ht="15.75">
      <c r="A7640" s="3" t="s">
        <v>2948</v>
      </c>
      <c r="B7640" s="2" t="s">
        <v>3888</v>
      </c>
      <c r="C7640" s="2" t="s">
        <v>1433</v>
      </c>
      <c r="D7640" s="2" t="s">
        <v>3889</v>
      </c>
      <c r="E7640" s="4">
        <v>1970</v>
      </c>
      <c r="F7640" s="4">
        <v>2463000</v>
      </c>
      <c r="G7640" s="4">
        <v>246300</v>
      </c>
      <c r="H7640" s="4">
        <v>2709300</v>
      </c>
    </row>
    <row r="7641" spans="1:8" ht="15.75">
      <c r="A7641" s="3" t="s">
        <v>2948</v>
      </c>
      <c r="B7641" s="2" t="s">
        <v>3890</v>
      </c>
      <c r="C7641" s="2" t="s">
        <v>1433</v>
      </c>
      <c r="D7641" s="2" t="s">
        <v>3891</v>
      </c>
      <c r="E7641" s="4">
        <v>60</v>
      </c>
      <c r="F7641" s="4">
        <v>101580</v>
      </c>
      <c r="G7641" s="4">
        <v>10158</v>
      </c>
      <c r="H7641" s="4">
        <v>111738</v>
      </c>
    </row>
    <row r="7642" spans="1:8" ht="15.75">
      <c r="A7642" s="3" t="s">
        <v>2948</v>
      </c>
      <c r="B7642" s="2" t="s">
        <v>3892</v>
      </c>
      <c r="C7642" s="2" t="s">
        <v>1433</v>
      </c>
      <c r="D7642" s="2" t="s">
        <v>3893</v>
      </c>
      <c r="E7642" s="4">
        <v>160</v>
      </c>
      <c r="F7642" s="4">
        <v>284670</v>
      </c>
      <c r="G7642" s="4">
        <v>28467</v>
      </c>
      <c r="H7642" s="4">
        <v>313137</v>
      </c>
    </row>
    <row r="7643" spans="1:8" ht="15.75">
      <c r="A7643" s="3" t="s">
        <v>2948</v>
      </c>
      <c r="B7643" s="2" t="s">
        <v>3898</v>
      </c>
      <c r="C7643" s="2" t="s">
        <v>1433</v>
      </c>
      <c r="D7643" s="2" t="s">
        <v>3899</v>
      </c>
      <c r="E7643" s="4">
        <v>200</v>
      </c>
      <c r="F7643" s="4">
        <v>355600</v>
      </c>
      <c r="G7643" s="4">
        <v>35560</v>
      </c>
      <c r="H7643" s="4">
        <v>391160</v>
      </c>
    </row>
    <row r="7644" spans="1:8" ht="15.75">
      <c r="A7644" s="3" t="s">
        <v>2948</v>
      </c>
      <c r="B7644" s="2" t="s">
        <v>3919</v>
      </c>
      <c r="C7644" s="2" t="s">
        <v>1433</v>
      </c>
      <c r="D7644" s="2" t="s">
        <v>2655</v>
      </c>
      <c r="E7644" s="4">
        <v>50</v>
      </c>
      <c r="F7644" s="4">
        <v>49700</v>
      </c>
      <c r="G7644" s="4">
        <v>4970</v>
      </c>
      <c r="H7644" s="4">
        <v>54670</v>
      </c>
    </row>
    <row r="7645" spans="1:8" ht="15.75">
      <c r="A7645" s="3" t="s">
        <v>2948</v>
      </c>
      <c r="B7645" s="2" t="s">
        <v>3944</v>
      </c>
      <c r="C7645" s="2" t="s">
        <v>3934</v>
      </c>
      <c r="D7645" s="2" t="s">
        <v>3945</v>
      </c>
      <c r="E7645" s="4">
        <v>100</v>
      </c>
      <c r="F7645" s="4">
        <v>318000</v>
      </c>
      <c r="G7645" s="4">
        <v>31800</v>
      </c>
      <c r="H7645" s="4">
        <v>349800</v>
      </c>
    </row>
    <row r="7646" spans="1:8" ht="15.75">
      <c r="A7646" s="3" t="s">
        <v>2948</v>
      </c>
      <c r="B7646" s="2" t="s">
        <v>3962</v>
      </c>
      <c r="C7646" s="2" t="s">
        <v>3953</v>
      </c>
      <c r="D7646" s="2" t="s">
        <v>3963</v>
      </c>
      <c r="E7646" s="4">
        <v>100</v>
      </c>
      <c r="F7646" s="4">
        <v>360000</v>
      </c>
      <c r="G7646" s="4">
        <v>36000</v>
      </c>
      <c r="H7646" s="4">
        <v>396000</v>
      </c>
    </row>
    <row r="7647" spans="1:8" ht="15.75">
      <c r="A7647" s="3" t="s">
        <v>2948</v>
      </c>
      <c r="B7647" s="2" t="s">
        <v>3971</v>
      </c>
      <c r="C7647" s="2" t="s">
        <v>3968</v>
      </c>
      <c r="D7647" s="2" t="s">
        <v>3972</v>
      </c>
      <c r="E7647" s="4">
        <v>1910</v>
      </c>
      <c r="F7647" s="4">
        <v>2439600</v>
      </c>
      <c r="G7647" s="4">
        <v>243960</v>
      </c>
      <c r="H7647" s="4">
        <v>2683560</v>
      </c>
    </row>
    <row r="7648" spans="1:8" ht="15.75">
      <c r="A7648" s="3" t="s">
        <v>2948</v>
      </c>
      <c r="B7648" s="2" t="s">
        <v>3978</v>
      </c>
      <c r="C7648" s="2" t="s">
        <v>3975</v>
      </c>
      <c r="D7648" s="2" t="s">
        <v>3979</v>
      </c>
      <c r="E7648" s="4">
        <v>10000</v>
      </c>
      <c r="F7648" s="4">
        <v>11880000</v>
      </c>
      <c r="G7648" s="4">
        <v>1188000</v>
      </c>
      <c r="H7648" s="4">
        <v>13068000</v>
      </c>
    </row>
    <row r="7649" spans="1:8" ht="15.75">
      <c r="A7649" s="3" t="s">
        <v>2948</v>
      </c>
      <c r="B7649" s="2" t="s">
        <v>4001</v>
      </c>
      <c r="C7649" s="2" t="s">
        <v>4000</v>
      </c>
      <c r="D7649" s="2" t="s">
        <v>4002</v>
      </c>
      <c r="E7649" s="4">
        <v>46140</v>
      </c>
      <c r="F7649" s="4">
        <v>45851415</v>
      </c>
      <c r="G7649" s="4">
        <v>4585141</v>
      </c>
      <c r="H7649" s="4">
        <v>50436556</v>
      </c>
    </row>
    <row r="7650" spans="1:8" ht="15.75">
      <c r="A7650" s="3" t="s">
        <v>2948</v>
      </c>
      <c r="B7650" s="2" t="s">
        <v>4529</v>
      </c>
      <c r="C7650" s="2" t="s">
        <v>4526</v>
      </c>
      <c r="D7650" s="2" t="s">
        <v>4530</v>
      </c>
      <c r="E7650" s="4">
        <v>100</v>
      </c>
      <c r="F7650" s="4">
        <v>1002000</v>
      </c>
      <c r="G7650" s="4">
        <v>100200</v>
      </c>
      <c r="H7650" s="4">
        <v>1102200</v>
      </c>
    </row>
    <row r="7651" spans="1:8" ht="15.75">
      <c r="A7651" s="3" t="s">
        <v>2948</v>
      </c>
      <c r="B7651" s="2" t="s">
        <v>4534</v>
      </c>
      <c r="C7651" s="2" t="s">
        <v>4533</v>
      </c>
      <c r="D7651" s="2" t="s">
        <v>4535</v>
      </c>
      <c r="E7651" s="4">
        <v>120</v>
      </c>
      <c r="F7651" s="4">
        <v>1724400</v>
      </c>
      <c r="G7651" s="4">
        <v>172440</v>
      </c>
      <c r="H7651" s="4">
        <v>1896840</v>
      </c>
    </row>
    <row r="7652" spans="1:8" ht="15.75">
      <c r="A7652" s="3" t="s">
        <v>2948</v>
      </c>
      <c r="B7652" s="2" t="s">
        <v>4537</v>
      </c>
      <c r="C7652" s="2" t="s">
        <v>4536</v>
      </c>
      <c r="D7652" s="2" t="s">
        <v>4538</v>
      </c>
      <c r="E7652" s="4">
        <v>10</v>
      </c>
      <c r="F7652" s="4">
        <v>232300</v>
      </c>
      <c r="G7652" s="4">
        <v>23230</v>
      </c>
      <c r="H7652" s="4">
        <v>255530</v>
      </c>
    </row>
    <row r="7653" spans="1:8" ht="15.75">
      <c r="A7653" s="3" t="s">
        <v>2948</v>
      </c>
      <c r="B7653" s="2" t="s">
        <v>4546</v>
      </c>
      <c r="C7653" s="2" t="s">
        <v>4545</v>
      </c>
      <c r="D7653" s="2" t="s">
        <v>4547</v>
      </c>
      <c r="E7653" s="4">
        <v>30</v>
      </c>
      <c r="F7653" s="4">
        <v>664800</v>
      </c>
      <c r="G7653" s="4">
        <v>66480</v>
      </c>
      <c r="H7653" s="4">
        <v>731280</v>
      </c>
    </row>
    <row r="7654" spans="1:8" ht="15.75">
      <c r="A7654" s="3" t="s">
        <v>2948</v>
      </c>
      <c r="B7654" s="2" t="s">
        <v>4554</v>
      </c>
      <c r="C7654" s="2" t="s">
        <v>4553</v>
      </c>
      <c r="D7654" s="2" t="s">
        <v>4555</v>
      </c>
      <c r="E7654" s="4">
        <v>485</v>
      </c>
      <c r="F7654" s="4">
        <v>4709350</v>
      </c>
      <c r="G7654" s="4">
        <v>470935</v>
      </c>
      <c r="H7654" s="4">
        <v>5180285</v>
      </c>
    </row>
    <row r="7655" spans="1:8" ht="15.75">
      <c r="A7655" s="3" t="s">
        <v>2948</v>
      </c>
      <c r="B7655" s="2" t="s">
        <v>4559</v>
      </c>
      <c r="C7655" s="2" t="s">
        <v>4558</v>
      </c>
      <c r="D7655" s="2" t="s">
        <v>4560</v>
      </c>
      <c r="E7655" s="4">
        <v>10</v>
      </c>
      <c r="F7655" s="4">
        <v>99100</v>
      </c>
      <c r="G7655" s="4">
        <v>9910</v>
      </c>
      <c r="H7655" s="4">
        <v>109010</v>
      </c>
    </row>
    <row r="7656" spans="1:8" ht="15.75">
      <c r="A7656" s="3" t="s">
        <v>2948</v>
      </c>
      <c r="B7656" s="2" t="s">
        <v>4569</v>
      </c>
      <c r="C7656" s="2" t="s">
        <v>4568</v>
      </c>
      <c r="D7656" s="2" t="s">
        <v>4570</v>
      </c>
      <c r="E7656" s="4">
        <v>99</v>
      </c>
      <c r="F7656" s="4">
        <v>1032570</v>
      </c>
      <c r="G7656" s="4">
        <v>103257</v>
      </c>
      <c r="H7656" s="4">
        <v>1135827</v>
      </c>
    </row>
    <row r="7657" spans="1:8" ht="15.75">
      <c r="A7657" s="3" t="s">
        <v>2948</v>
      </c>
      <c r="B7657" s="2" t="s">
        <v>4576</v>
      </c>
      <c r="C7657" s="2" t="s">
        <v>4575</v>
      </c>
      <c r="D7657" s="2" t="s">
        <v>4577</v>
      </c>
      <c r="E7657" s="4">
        <v>139</v>
      </c>
      <c r="F7657" s="4">
        <v>2069710</v>
      </c>
      <c r="G7657" s="4">
        <v>206971</v>
      </c>
      <c r="H7657" s="4">
        <v>2276681</v>
      </c>
    </row>
    <row r="7658" spans="1:8" ht="15.75">
      <c r="A7658" s="3" t="s">
        <v>2948</v>
      </c>
      <c r="B7658" s="2" t="s">
        <v>4581</v>
      </c>
      <c r="C7658" s="2" t="s">
        <v>4580</v>
      </c>
      <c r="D7658" s="2" t="s">
        <v>4582</v>
      </c>
      <c r="E7658" s="4">
        <v>146</v>
      </c>
      <c r="F7658" s="4">
        <v>3425160</v>
      </c>
      <c r="G7658" s="4">
        <v>342516</v>
      </c>
      <c r="H7658" s="4">
        <v>3767676</v>
      </c>
    </row>
    <row r="7659" spans="1:8" ht="15.75">
      <c r="A7659" s="3" t="s">
        <v>2948</v>
      </c>
      <c r="B7659" s="2" t="s">
        <v>4586</v>
      </c>
      <c r="C7659" s="2" t="s">
        <v>4585</v>
      </c>
      <c r="D7659" s="2" t="s">
        <v>6131</v>
      </c>
      <c r="E7659" s="4">
        <v>50</v>
      </c>
      <c r="F7659" s="4">
        <v>1655000</v>
      </c>
      <c r="G7659" s="4">
        <v>165500</v>
      </c>
      <c r="H7659" s="4">
        <v>1820500</v>
      </c>
    </row>
    <row r="7660" spans="1:8" ht="15.75">
      <c r="A7660" s="3" t="s">
        <v>2948</v>
      </c>
      <c r="B7660" s="2" t="s">
        <v>4621</v>
      </c>
      <c r="C7660" s="2" t="s">
        <v>4620</v>
      </c>
      <c r="D7660" s="2" t="s">
        <v>4622</v>
      </c>
      <c r="E7660" s="4">
        <v>825</v>
      </c>
      <c r="F7660" s="4">
        <v>10221750</v>
      </c>
      <c r="G7660" s="4">
        <v>1022175</v>
      </c>
      <c r="H7660" s="4">
        <v>11243925</v>
      </c>
    </row>
    <row r="7661" spans="1:8" ht="15.75">
      <c r="A7661" s="3" t="s">
        <v>2948</v>
      </c>
      <c r="B7661" s="2" t="s">
        <v>4634</v>
      </c>
      <c r="C7661" s="2" t="s">
        <v>4632</v>
      </c>
      <c r="D7661" s="2" t="s">
        <v>4635</v>
      </c>
      <c r="E7661" s="4">
        <v>508</v>
      </c>
      <c r="F7661" s="4">
        <v>6990080</v>
      </c>
      <c r="G7661" s="4">
        <v>699008</v>
      </c>
      <c r="H7661" s="4">
        <v>7689088</v>
      </c>
    </row>
    <row r="7662" spans="1:8" ht="15.75">
      <c r="A7662" s="3" t="s">
        <v>2948</v>
      </c>
      <c r="B7662" s="2" t="s">
        <v>6141</v>
      </c>
      <c r="C7662" s="2" t="s">
        <v>6142</v>
      </c>
      <c r="D7662" s="2" t="s">
        <v>6143</v>
      </c>
      <c r="E7662" s="4">
        <v>15</v>
      </c>
      <c r="F7662" s="4">
        <v>630200</v>
      </c>
      <c r="G7662" s="4">
        <v>63020</v>
      </c>
      <c r="H7662" s="4">
        <v>693220</v>
      </c>
    </row>
    <row r="7663" spans="1:8" ht="15.75">
      <c r="A7663" s="3" t="s">
        <v>2948</v>
      </c>
      <c r="B7663" s="2" t="s">
        <v>6144</v>
      </c>
      <c r="C7663" s="2" t="s">
        <v>6145</v>
      </c>
      <c r="D7663" s="2" t="s">
        <v>6146</v>
      </c>
      <c r="E7663" s="4">
        <v>10</v>
      </c>
      <c r="F7663" s="4">
        <v>444600</v>
      </c>
      <c r="G7663" s="4">
        <v>44459</v>
      </c>
      <c r="H7663" s="4">
        <v>489059</v>
      </c>
    </row>
    <row r="7664" spans="1:8" ht="15.75">
      <c r="A7664" s="3" t="s">
        <v>2948</v>
      </c>
      <c r="B7664" s="2" t="s">
        <v>6416</v>
      </c>
      <c r="C7664" s="2" t="s">
        <v>6417</v>
      </c>
      <c r="D7664" s="2"/>
      <c r="E7664" s="4">
        <v>1</v>
      </c>
      <c r="F7664" s="4">
        <v>140000</v>
      </c>
      <c r="G7664" s="4">
        <v>14000</v>
      </c>
      <c r="H7664" s="4">
        <v>154000</v>
      </c>
    </row>
    <row r="7665" spans="1:8" ht="15.75">
      <c r="A7665" s="3" t="s">
        <v>2948</v>
      </c>
      <c r="B7665" s="2" t="s">
        <v>6152</v>
      </c>
      <c r="C7665" s="2" t="s">
        <v>6153</v>
      </c>
      <c r="D7665" s="2" t="s">
        <v>6154</v>
      </c>
      <c r="E7665" s="4">
        <v>6</v>
      </c>
      <c r="F7665" s="4">
        <v>429000</v>
      </c>
      <c r="G7665" s="4">
        <v>42900</v>
      </c>
      <c r="H7665" s="4">
        <v>471900</v>
      </c>
    </row>
    <row r="7666" spans="1:8" ht="15.75">
      <c r="A7666" s="3" t="s">
        <v>2948</v>
      </c>
      <c r="B7666" s="2" t="s">
        <v>6457</v>
      </c>
      <c r="C7666" s="2" t="s">
        <v>6397</v>
      </c>
      <c r="D7666" s="2"/>
      <c r="E7666" s="4">
        <v>4</v>
      </c>
      <c r="F7666" s="4">
        <v>650000</v>
      </c>
      <c r="G7666" s="4">
        <v>65000</v>
      </c>
      <c r="H7666" s="4">
        <v>715000</v>
      </c>
    </row>
    <row r="7667" spans="1:8" ht="15.75">
      <c r="A7667" s="3" t="s">
        <v>2948</v>
      </c>
      <c r="B7667" s="2" t="s">
        <v>6396</v>
      </c>
      <c r="C7667" s="2" t="s">
        <v>6397</v>
      </c>
      <c r="D7667" s="2" t="s">
        <v>6398</v>
      </c>
      <c r="E7667" s="4">
        <v>6</v>
      </c>
      <c r="F7667" s="4">
        <v>1469400</v>
      </c>
      <c r="G7667" s="4">
        <v>146940</v>
      </c>
      <c r="H7667" s="4">
        <v>1616340</v>
      </c>
    </row>
    <row r="7668" spans="1:8" ht="15.75">
      <c r="A7668" s="3" t="s">
        <v>2948</v>
      </c>
      <c r="B7668" s="2" t="s">
        <v>6155</v>
      </c>
      <c r="C7668" s="2" t="s">
        <v>6156</v>
      </c>
      <c r="D7668" s="2"/>
      <c r="E7668" s="4">
        <v>6</v>
      </c>
      <c r="F7668" s="4">
        <v>282000</v>
      </c>
      <c r="G7668" s="4">
        <v>28200</v>
      </c>
      <c r="H7668" s="4">
        <v>310200</v>
      </c>
    </row>
    <row r="7669" spans="1:8" ht="15.75">
      <c r="A7669" s="3" t="s">
        <v>2948</v>
      </c>
      <c r="B7669" s="2" t="s">
        <v>6157</v>
      </c>
      <c r="C7669" s="2" t="s">
        <v>6158</v>
      </c>
      <c r="D7669" s="2" t="s">
        <v>6159</v>
      </c>
      <c r="E7669" s="4">
        <v>10</v>
      </c>
      <c r="F7669" s="4">
        <v>1404000</v>
      </c>
      <c r="G7669" s="4">
        <v>140400</v>
      </c>
      <c r="H7669" s="4">
        <v>1544400</v>
      </c>
    </row>
    <row r="7670" spans="1:8" ht="15.75">
      <c r="A7670" s="3" t="s">
        <v>2948</v>
      </c>
      <c r="B7670" s="2" t="s">
        <v>6160</v>
      </c>
      <c r="C7670" s="2" t="s">
        <v>6161</v>
      </c>
      <c r="D7670" s="2" t="s">
        <v>6162</v>
      </c>
      <c r="E7670" s="4">
        <v>9</v>
      </c>
      <c r="F7670" s="4">
        <v>1146960</v>
      </c>
      <c r="G7670" s="4">
        <v>114696</v>
      </c>
      <c r="H7670" s="4">
        <v>1261656</v>
      </c>
    </row>
    <row r="7671" spans="1:8" ht="15.75">
      <c r="A7671" s="3" t="s">
        <v>2948</v>
      </c>
      <c r="B7671" s="2" t="s">
        <v>6312</v>
      </c>
      <c r="C7671" s="2" t="s">
        <v>6313</v>
      </c>
      <c r="D7671" s="2"/>
      <c r="E7671" s="4">
        <v>5</v>
      </c>
      <c r="F7671" s="4">
        <v>637200</v>
      </c>
      <c r="G7671" s="4">
        <v>63720</v>
      </c>
      <c r="H7671" s="4">
        <v>700920</v>
      </c>
    </row>
    <row r="7672" spans="1:8" ht="15.75">
      <c r="A7672" s="3" t="s">
        <v>2948</v>
      </c>
      <c r="B7672" s="2" t="s">
        <v>4638</v>
      </c>
      <c r="C7672" s="2" t="s">
        <v>4636</v>
      </c>
      <c r="D7672" s="2"/>
      <c r="E7672" s="4">
        <v>20</v>
      </c>
      <c r="F7672" s="4">
        <v>144000</v>
      </c>
      <c r="G7672" s="4">
        <v>14400</v>
      </c>
      <c r="H7672" s="4">
        <v>158400</v>
      </c>
    </row>
    <row r="7673" spans="1:8" ht="15.75">
      <c r="A7673" s="3" t="s">
        <v>2948</v>
      </c>
      <c r="B7673" s="2" t="s">
        <v>4640</v>
      </c>
      <c r="C7673" s="2" t="s">
        <v>4639</v>
      </c>
      <c r="D7673" s="2"/>
      <c r="E7673" s="4">
        <v>111</v>
      </c>
      <c r="F7673" s="4">
        <v>1024350</v>
      </c>
      <c r="G7673" s="4">
        <v>102435</v>
      </c>
      <c r="H7673" s="4">
        <v>1126785</v>
      </c>
    </row>
    <row r="7674" spans="1:8" ht="15.75">
      <c r="A7674" s="3" t="s">
        <v>2948</v>
      </c>
      <c r="B7674" s="2" t="s">
        <v>6274</v>
      </c>
      <c r="C7674" s="2" t="s">
        <v>6275</v>
      </c>
      <c r="D7674" s="2" t="s">
        <v>6276</v>
      </c>
      <c r="E7674" s="4">
        <v>90</v>
      </c>
      <c r="F7674" s="4">
        <v>585000</v>
      </c>
      <c r="G7674" s="4">
        <v>58500</v>
      </c>
      <c r="H7674" s="4">
        <v>643500</v>
      </c>
    </row>
    <row r="7675" spans="1:8" ht="15.75">
      <c r="A7675" s="3" t="s">
        <v>2948</v>
      </c>
      <c r="B7675" s="2" t="s">
        <v>4642</v>
      </c>
      <c r="C7675" s="2" t="s">
        <v>4641</v>
      </c>
      <c r="D7675" s="2"/>
      <c r="E7675" s="4">
        <v>130</v>
      </c>
      <c r="F7675" s="4">
        <v>1480000</v>
      </c>
      <c r="G7675" s="4">
        <v>148000</v>
      </c>
      <c r="H7675" s="4">
        <v>1628000</v>
      </c>
    </row>
    <row r="7676" spans="1:8" ht="15.75">
      <c r="A7676" s="3" t="s">
        <v>2948</v>
      </c>
      <c r="B7676" s="2" t="s">
        <v>6169</v>
      </c>
      <c r="C7676" s="2" t="s">
        <v>6170</v>
      </c>
      <c r="D7676" s="2"/>
      <c r="E7676" s="4">
        <v>30</v>
      </c>
      <c r="F7676" s="4">
        <v>510000</v>
      </c>
      <c r="G7676" s="4">
        <v>51000</v>
      </c>
      <c r="H7676" s="4">
        <v>561000</v>
      </c>
    </row>
    <row r="7677" spans="1:8" ht="15.75">
      <c r="A7677" s="3" t="s">
        <v>2948</v>
      </c>
      <c r="B7677" s="2" t="s">
        <v>6171</v>
      </c>
      <c r="C7677" s="2" t="s">
        <v>6172</v>
      </c>
      <c r="D7677" s="2"/>
      <c r="E7677" s="4">
        <v>2</v>
      </c>
      <c r="F7677" s="4">
        <v>48000</v>
      </c>
      <c r="G7677" s="4">
        <v>4800</v>
      </c>
      <c r="H7677" s="4">
        <v>52800</v>
      </c>
    </row>
    <row r="7678" spans="1:8" ht="15.75">
      <c r="A7678" s="3" t="s">
        <v>2948</v>
      </c>
      <c r="B7678" s="2" t="s">
        <v>6181</v>
      </c>
      <c r="C7678" s="2" t="s">
        <v>6182</v>
      </c>
      <c r="D7678" s="2" t="s">
        <v>6183</v>
      </c>
      <c r="E7678" s="4">
        <v>2</v>
      </c>
      <c r="F7678" s="4">
        <v>281880</v>
      </c>
      <c r="G7678" s="4">
        <v>28188</v>
      </c>
      <c r="H7678" s="4">
        <v>310068</v>
      </c>
    </row>
    <row r="7679" spans="1:8" ht="15.75">
      <c r="A7679" s="3" t="s">
        <v>2948</v>
      </c>
      <c r="B7679" s="2" t="s">
        <v>4649</v>
      </c>
      <c r="C7679" s="2" t="s">
        <v>4643</v>
      </c>
      <c r="D7679" s="2" t="s">
        <v>4650</v>
      </c>
      <c r="E7679" s="4">
        <v>1</v>
      </c>
      <c r="F7679" s="4">
        <v>7500000</v>
      </c>
      <c r="G7679" s="4">
        <v>750000</v>
      </c>
      <c r="H7679" s="4">
        <v>8250000</v>
      </c>
    </row>
    <row r="7680" spans="1:8" ht="15.75">
      <c r="A7680" s="3" t="s">
        <v>2948</v>
      </c>
      <c r="B7680" s="2" t="s">
        <v>6187</v>
      </c>
      <c r="C7680" s="2" t="s">
        <v>6188</v>
      </c>
      <c r="D7680" s="2" t="s">
        <v>6189</v>
      </c>
      <c r="E7680" s="4">
        <v>3</v>
      </c>
      <c r="F7680" s="4">
        <v>184000</v>
      </c>
      <c r="G7680" s="4">
        <v>18400</v>
      </c>
      <c r="H7680" s="4">
        <v>202400</v>
      </c>
    </row>
    <row r="7681" spans="1:8" ht="15.75">
      <c r="A7681" s="3" t="s">
        <v>2948</v>
      </c>
      <c r="B7681" s="2" t="s">
        <v>6190</v>
      </c>
      <c r="C7681" s="2" t="s">
        <v>6191</v>
      </c>
      <c r="D7681" s="2" t="s">
        <v>6296</v>
      </c>
      <c r="E7681" s="4">
        <v>7</v>
      </c>
      <c r="F7681" s="4">
        <v>966000</v>
      </c>
      <c r="G7681" s="4">
        <v>96600</v>
      </c>
      <c r="H7681" s="4">
        <v>1062600</v>
      </c>
    </row>
    <row r="7682" spans="1:8" ht="15.75">
      <c r="A7682" s="3" t="s">
        <v>2948</v>
      </c>
      <c r="B7682" s="2" t="s">
        <v>6193</v>
      </c>
      <c r="C7682" s="2" t="s">
        <v>6194</v>
      </c>
      <c r="D7682" s="2" t="s">
        <v>6195</v>
      </c>
      <c r="E7682" s="4">
        <v>120</v>
      </c>
      <c r="F7682" s="4">
        <v>864000</v>
      </c>
      <c r="G7682" s="4">
        <v>86400</v>
      </c>
      <c r="H7682" s="4">
        <v>950400</v>
      </c>
    </row>
    <row r="7683" spans="1:8" ht="15.75">
      <c r="A7683" s="3" t="s">
        <v>2948</v>
      </c>
      <c r="B7683" s="2" t="s">
        <v>4671</v>
      </c>
      <c r="C7683" s="2" t="s">
        <v>6199</v>
      </c>
      <c r="D7683" s="2" t="s">
        <v>4672</v>
      </c>
      <c r="E7683" s="4">
        <v>1</v>
      </c>
      <c r="F7683" s="4">
        <v>148000</v>
      </c>
      <c r="G7683" s="4">
        <v>14800</v>
      </c>
      <c r="H7683" s="4">
        <v>162800</v>
      </c>
    </row>
    <row r="7684" spans="1:8" ht="15.75">
      <c r="A7684" s="3" t="s">
        <v>2948</v>
      </c>
      <c r="B7684" s="2" t="s">
        <v>6568</v>
      </c>
      <c r="C7684" s="2" t="s">
        <v>6267</v>
      </c>
      <c r="D7684" s="2" t="s">
        <v>6569</v>
      </c>
      <c r="E7684" s="4">
        <v>34</v>
      </c>
      <c r="F7684" s="4"/>
      <c r="G7684" s="4"/>
      <c r="H7684" s="4"/>
    </row>
    <row r="7685" spans="1:8" ht="15.75">
      <c r="A7685" s="3" t="s">
        <v>2948</v>
      </c>
      <c r="B7685" s="2" t="s">
        <v>6203</v>
      </c>
      <c r="C7685" s="2" t="s">
        <v>6570</v>
      </c>
      <c r="D7685" s="2" t="s">
        <v>6569</v>
      </c>
      <c r="E7685" s="4">
        <v>148</v>
      </c>
      <c r="F7685" s="4"/>
      <c r="G7685" s="4"/>
      <c r="H7685" s="4"/>
    </row>
    <row r="7686" spans="1:8" ht="15.75">
      <c r="A7686" s="3" t="s">
        <v>2948</v>
      </c>
      <c r="B7686" s="2" t="s">
        <v>4900</v>
      </c>
      <c r="C7686" s="2" t="s">
        <v>4897</v>
      </c>
      <c r="D7686" s="2" t="s">
        <v>4901</v>
      </c>
      <c r="E7686" s="4">
        <v>100</v>
      </c>
      <c r="F7686" s="4">
        <v>295000</v>
      </c>
      <c r="G7686" s="4">
        <v>29500</v>
      </c>
      <c r="H7686" s="4">
        <v>324500</v>
      </c>
    </row>
    <row r="7687" spans="1:8" ht="15.75">
      <c r="A7687" s="3" t="s">
        <v>2948</v>
      </c>
      <c r="B7687" s="2" t="s">
        <v>4903</v>
      </c>
      <c r="C7687" s="2" t="s">
        <v>4902</v>
      </c>
      <c r="D7687" s="2" t="s">
        <v>4904</v>
      </c>
      <c r="E7687" s="4">
        <v>662</v>
      </c>
      <c r="F7687" s="4">
        <v>543200</v>
      </c>
      <c r="G7687" s="4">
        <v>54320</v>
      </c>
      <c r="H7687" s="4">
        <v>597520</v>
      </c>
    </row>
    <row r="7688" spans="1:8" ht="15.75">
      <c r="A7688" s="3" t="s">
        <v>2948</v>
      </c>
      <c r="B7688" s="2" t="s">
        <v>4920</v>
      </c>
      <c r="C7688" s="2" t="s">
        <v>4911</v>
      </c>
      <c r="D7688" s="2" t="s">
        <v>4921</v>
      </c>
      <c r="E7688" s="4">
        <v>20</v>
      </c>
      <c r="F7688" s="4">
        <v>60000</v>
      </c>
      <c r="G7688" s="4">
        <v>6000</v>
      </c>
      <c r="H7688" s="4">
        <v>66000</v>
      </c>
    </row>
    <row r="7689" spans="1:8" ht="15.75">
      <c r="A7689" s="3" t="s">
        <v>2948</v>
      </c>
      <c r="B7689" s="2" t="s">
        <v>6277</v>
      </c>
      <c r="C7689" s="2" t="s">
        <v>4931</v>
      </c>
      <c r="D7689" s="2" t="s">
        <v>6348</v>
      </c>
      <c r="E7689" s="4">
        <v>300</v>
      </c>
      <c r="F7689" s="4">
        <v>5100</v>
      </c>
      <c r="G7689" s="4">
        <v>510</v>
      </c>
      <c r="H7689" s="4">
        <v>5610</v>
      </c>
    </row>
    <row r="7690" spans="1:8" ht="15.75">
      <c r="A7690" s="3" t="s">
        <v>2948</v>
      </c>
      <c r="B7690" s="2" t="s">
        <v>4934</v>
      </c>
      <c r="C7690" s="2" t="s">
        <v>4931</v>
      </c>
      <c r="D7690" s="2" t="s">
        <v>4935</v>
      </c>
      <c r="E7690" s="4">
        <v>3300</v>
      </c>
      <c r="F7690" s="4">
        <v>52380</v>
      </c>
      <c r="G7690" s="4">
        <v>5238</v>
      </c>
      <c r="H7690" s="4">
        <v>57618</v>
      </c>
    </row>
    <row r="7691" spans="1:8" ht="15.75">
      <c r="A7691" s="3" t="s">
        <v>2948</v>
      </c>
      <c r="B7691" s="2" t="s">
        <v>6514</v>
      </c>
      <c r="C7691" s="2" t="s">
        <v>6364</v>
      </c>
      <c r="D7691" s="2" t="s">
        <v>6515</v>
      </c>
      <c r="E7691" s="4">
        <v>50</v>
      </c>
      <c r="F7691" s="4">
        <v>25000</v>
      </c>
      <c r="G7691" s="4">
        <v>2500</v>
      </c>
      <c r="H7691" s="4">
        <v>27500</v>
      </c>
    </row>
    <row r="7692" spans="1:8" ht="15.75">
      <c r="A7692" s="3" t="s">
        <v>2948</v>
      </c>
      <c r="B7692" s="2" t="s">
        <v>6577</v>
      </c>
      <c r="C7692" s="2" t="s">
        <v>6367</v>
      </c>
      <c r="D7692" s="2" t="s">
        <v>6578</v>
      </c>
      <c r="E7692" s="4">
        <v>50</v>
      </c>
      <c r="F7692" s="4">
        <v>25000</v>
      </c>
      <c r="G7692" s="4">
        <v>2500</v>
      </c>
      <c r="H7692" s="4">
        <v>27500</v>
      </c>
    </row>
    <row r="7693" spans="1:8" ht="15.75">
      <c r="A7693" s="3" t="s">
        <v>2948</v>
      </c>
      <c r="B7693" s="2" t="s">
        <v>6394</v>
      </c>
      <c r="C7693" s="2" t="s">
        <v>5200</v>
      </c>
      <c r="D7693" s="2" t="s">
        <v>6395</v>
      </c>
      <c r="E7693" s="4">
        <v>40</v>
      </c>
      <c r="F7693" s="4">
        <v>108000</v>
      </c>
      <c r="G7693" s="4">
        <v>10800</v>
      </c>
      <c r="H7693" s="4">
        <v>118800</v>
      </c>
    </row>
    <row r="7694" spans="1:8" ht="15.75">
      <c r="A7694" s="3" t="s">
        <v>2948</v>
      </c>
      <c r="B7694" s="2" t="s">
        <v>6222</v>
      </c>
      <c r="C7694" s="2" t="s">
        <v>6223</v>
      </c>
      <c r="D7694" s="2" t="s">
        <v>5215</v>
      </c>
      <c r="E7694" s="4">
        <v>20</v>
      </c>
      <c r="F7694" s="4">
        <v>56000</v>
      </c>
      <c r="G7694" s="4">
        <v>5600</v>
      </c>
      <c r="H7694" s="4">
        <v>61600</v>
      </c>
    </row>
    <row r="7695" spans="1:8" ht="15.75">
      <c r="A7695" s="3" t="s">
        <v>2948</v>
      </c>
      <c r="B7695" s="2" t="s">
        <v>6227</v>
      </c>
      <c r="C7695" s="2" t="s">
        <v>6228</v>
      </c>
      <c r="D7695" s="2" t="s">
        <v>6229</v>
      </c>
      <c r="E7695" s="4">
        <v>6</v>
      </c>
      <c r="F7695" s="4">
        <v>18000</v>
      </c>
      <c r="G7695" s="4">
        <v>1800</v>
      </c>
      <c r="H7695" s="4">
        <v>19800</v>
      </c>
    </row>
    <row r="7696" spans="1:8" ht="15.75">
      <c r="A7696" s="3" t="s">
        <v>2948</v>
      </c>
      <c r="B7696" s="2" t="s">
        <v>6230</v>
      </c>
      <c r="C7696" s="2" t="s">
        <v>5160</v>
      </c>
      <c r="D7696" s="2" t="s">
        <v>6231</v>
      </c>
      <c r="E7696" s="4">
        <v>1</v>
      </c>
      <c r="F7696" s="4">
        <v>1000</v>
      </c>
      <c r="G7696" s="4">
        <v>100</v>
      </c>
      <c r="H7696" s="4">
        <v>1100</v>
      </c>
    </row>
    <row r="7697" spans="1:8" ht="15.75">
      <c r="A7697" s="3" t="s">
        <v>2948</v>
      </c>
      <c r="B7697" s="2" t="s">
        <v>6233</v>
      </c>
      <c r="C7697" s="2" t="s">
        <v>1478</v>
      </c>
      <c r="D7697" s="2" t="s">
        <v>1480</v>
      </c>
      <c r="E7697" s="4">
        <v>300</v>
      </c>
      <c r="F7697" s="4">
        <v>52636</v>
      </c>
      <c r="G7697" s="4">
        <v>5264</v>
      </c>
      <c r="H7697" s="4">
        <v>57900</v>
      </c>
    </row>
    <row r="7698" spans="1:8" ht="15.75">
      <c r="A7698" s="3" t="s">
        <v>2948</v>
      </c>
      <c r="B7698" s="2" t="s">
        <v>6322</v>
      </c>
      <c r="C7698" s="2" t="s">
        <v>1628</v>
      </c>
      <c r="D7698" s="2" t="s">
        <v>1630</v>
      </c>
      <c r="E7698" s="4">
        <v>1</v>
      </c>
      <c r="F7698" s="4">
        <v>33000</v>
      </c>
      <c r="G7698" s="4">
        <v>3300</v>
      </c>
      <c r="H7698" s="4">
        <v>36300</v>
      </c>
    </row>
    <row r="7699" spans="1:8" ht="15.75">
      <c r="A7699" s="3" t="s">
        <v>2948</v>
      </c>
      <c r="B7699" s="2" t="s">
        <v>6321</v>
      </c>
      <c r="C7699" s="2" t="s">
        <v>1628</v>
      </c>
      <c r="D7699" s="2" t="s">
        <v>1632</v>
      </c>
      <c r="E7699" s="4">
        <v>1</v>
      </c>
      <c r="F7699" s="4">
        <v>33000</v>
      </c>
      <c r="G7699" s="4">
        <v>3300</v>
      </c>
      <c r="H7699" s="4">
        <v>36300</v>
      </c>
    </row>
    <row r="7700" spans="1:8" ht="15.75">
      <c r="A7700" s="3" t="s">
        <v>2948</v>
      </c>
      <c r="B7700" s="2" t="s">
        <v>6323</v>
      </c>
      <c r="C7700" s="2" t="s">
        <v>1628</v>
      </c>
      <c r="D7700" s="2" t="s">
        <v>1634</v>
      </c>
      <c r="E7700" s="4">
        <v>2</v>
      </c>
      <c r="F7700" s="4">
        <v>66000</v>
      </c>
      <c r="G7700" s="4">
        <v>6600</v>
      </c>
      <c r="H7700" s="4">
        <v>72600</v>
      </c>
    </row>
    <row r="7701" spans="1:8" ht="15.75">
      <c r="A7701" s="3" t="s">
        <v>2948</v>
      </c>
      <c r="B7701" s="2" t="s">
        <v>6234</v>
      </c>
      <c r="C7701" s="2" t="s">
        <v>1628</v>
      </c>
      <c r="D7701" s="2" t="s">
        <v>1636</v>
      </c>
      <c r="E7701" s="4">
        <v>1</v>
      </c>
      <c r="F7701" s="4">
        <v>33000</v>
      </c>
      <c r="G7701" s="4">
        <v>3300</v>
      </c>
      <c r="H7701" s="4">
        <v>36300</v>
      </c>
    </row>
    <row r="7702" spans="1:8" ht="15.75">
      <c r="A7702" s="3" t="s">
        <v>2948</v>
      </c>
      <c r="B7702" s="2" t="s">
        <v>6279</v>
      </c>
      <c r="C7702" s="2" t="s">
        <v>1628</v>
      </c>
      <c r="D7702" s="2" t="s">
        <v>1640</v>
      </c>
      <c r="E7702" s="4">
        <v>2</v>
      </c>
      <c r="F7702" s="4">
        <v>66000</v>
      </c>
      <c r="G7702" s="4">
        <v>6600</v>
      </c>
      <c r="H7702" s="4">
        <v>72600</v>
      </c>
    </row>
    <row r="7703" spans="1:8" ht="15.75">
      <c r="A7703" s="3" t="s">
        <v>2948</v>
      </c>
      <c r="B7703" s="2" t="s">
        <v>6306</v>
      </c>
      <c r="C7703" s="2" t="s">
        <v>1641</v>
      </c>
      <c r="D7703" s="2" t="s">
        <v>1643</v>
      </c>
      <c r="E7703" s="4">
        <v>5</v>
      </c>
      <c r="F7703" s="4">
        <v>8000</v>
      </c>
      <c r="G7703" s="4">
        <v>800</v>
      </c>
      <c r="H7703" s="4">
        <v>8800</v>
      </c>
    </row>
    <row r="7704" spans="1:8" ht="15.75">
      <c r="A7704" s="3" t="s">
        <v>2948</v>
      </c>
      <c r="B7704" s="2" t="s">
        <v>6236</v>
      </c>
      <c r="C7704" s="2" t="s">
        <v>1628</v>
      </c>
      <c r="D7704" s="2" t="s">
        <v>1692</v>
      </c>
      <c r="E7704" s="4">
        <v>4</v>
      </c>
      <c r="F7704" s="4">
        <v>132000</v>
      </c>
      <c r="G7704" s="4">
        <v>13200</v>
      </c>
      <c r="H7704" s="4">
        <v>145200</v>
      </c>
    </row>
    <row r="7705" spans="1:8" ht="15.75">
      <c r="A7705" s="3" t="s">
        <v>2948</v>
      </c>
      <c r="B7705" s="2" t="s">
        <v>6239</v>
      </c>
      <c r="C7705" s="2" t="s">
        <v>2005</v>
      </c>
      <c r="D7705" s="2" t="s">
        <v>2007</v>
      </c>
      <c r="E7705" s="4">
        <v>2</v>
      </c>
      <c r="F7705" s="4">
        <v>28000</v>
      </c>
      <c r="G7705" s="4">
        <v>2800</v>
      </c>
      <c r="H7705" s="4">
        <v>30800</v>
      </c>
    </row>
    <row r="7706" spans="1:8" ht="15.75">
      <c r="A7706" s="3" t="s">
        <v>2948</v>
      </c>
      <c r="B7706" s="2" t="s">
        <v>6240</v>
      </c>
      <c r="C7706" s="2" t="s">
        <v>2008</v>
      </c>
      <c r="D7706" s="2" t="s">
        <v>2010</v>
      </c>
      <c r="E7706" s="4">
        <v>21</v>
      </c>
      <c r="F7706" s="4">
        <v>525000</v>
      </c>
      <c r="G7706" s="4">
        <v>52500</v>
      </c>
      <c r="H7706" s="4">
        <v>577500</v>
      </c>
    </row>
    <row r="7707" spans="1:8" ht="15.75">
      <c r="A7707" s="3" t="s">
        <v>2948</v>
      </c>
      <c r="B7707" s="2" t="s">
        <v>6241</v>
      </c>
      <c r="C7707" s="2" t="s">
        <v>2011</v>
      </c>
      <c r="D7707" s="2" t="s">
        <v>2013</v>
      </c>
      <c r="E7707" s="4">
        <v>5</v>
      </c>
      <c r="F7707" s="4">
        <v>205000</v>
      </c>
      <c r="G7707" s="4">
        <v>20500</v>
      </c>
      <c r="H7707" s="4">
        <v>225500</v>
      </c>
    </row>
    <row r="7708" spans="1:8" ht="15.75">
      <c r="A7708" s="3" t="s">
        <v>2948</v>
      </c>
      <c r="B7708" s="2" t="s">
        <v>6242</v>
      </c>
      <c r="C7708" s="2" t="s">
        <v>3934</v>
      </c>
      <c r="D7708" s="2" t="s">
        <v>6243</v>
      </c>
      <c r="E7708" s="4">
        <v>30</v>
      </c>
      <c r="F7708" s="4">
        <v>121800</v>
      </c>
      <c r="G7708" s="4">
        <v>12180</v>
      </c>
      <c r="H7708" s="4">
        <v>133980</v>
      </c>
    </row>
    <row r="7709" spans="1:8" ht="15.75">
      <c r="A7709" s="3" t="s">
        <v>2948</v>
      </c>
      <c r="B7709" s="2" t="s">
        <v>6244</v>
      </c>
      <c r="C7709" s="2" t="s">
        <v>3968</v>
      </c>
      <c r="D7709" s="2" t="s">
        <v>6245</v>
      </c>
      <c r="E7709" s="4">
        <v>50</v>
      </c>
      <c r="F7709" s="4">
        <v>103800</v>
      </c>
      <c r="G7709" s="4">
        <v>10380</v>
      </c>
      <c r="H7709" s="4">
        <v>114180</v>
      </c>
    </row>
    <row r="7710" spans="1:8" ht="15.75">
      <c r="A7710" s="3" t="s">
        <v>2948</v>
      </c>
      <c r="B7710" s="2" t="s">
        <v>6250</v>
      </c>
      <c r="C7710" s="2" t="s">
        <v>4493</v>
      </c>
      <c r="D7710" s="2" t="s">
        <v>6251</v>
      </c>
      <c r="E7710" s="4">
        <v>72</v>
      </c>
      <c r="F7710" s="4">
        <v>144000</v>
      </c>
      <c r="G7710" s="4">
        <v>14400</v>
      </c>
      <c r="H7710" s="4">
        <v>158400</v>
      </c>
    </row>
    <row r="7711" spans="1:8" ht="15.75">
      <c r="A7711" s="3" t="s">
        <v>2948</v>
      </c>
      <c r="B7711" s="2" t="s">
        <v>6534</v>
      </c>
      <c r="C7711" s="2" t="s">
        <v>6130</v>
      </c>
      <c r="D7711" s="2" t="s">
        <v>6535</v>
      </c>
      <c r="E7711" s="4">
        <v>5</v>
      </c>
      <c r="F7711" s="4">
        <v>30000</v>
      </c>
      <c r="G7711" s="4">
        <v>3000</v>
      </c>
      <c r="H7711" s="4">
        <v>33000</v>
      </c>
    </row>
    <row r="7712" spans="1:8" ht="15.75">
      <c r="A7712" s="3" t="s">
        <v>2948</v>
      </c>
      <c r="B7712" s="2" t="s">
        <v>6408</v>
      </c>
      <c r="C7712" s="2" t="s">
        <v>4561</v>
      </c>
      <c r="D7712" s="2"/>
      <c r="E7712" s="4">
        <v>5</v>
      </c>
      <c r="F7712" s="4">
        <v>60000</v>
      </c>
      <c r="G7712" s="4">
        <v>6000</v>
      </c>
      <c r="H7712" s="4">
        <v>66000</v>
      </c>
    </row>
    <row r="7713" spans="1:8" ht="15.75">
      <c r="A7713" s="3" t="s">
        <v>2948</v>
      </c>
      <c r="B7713" s="2" t="s">
        <v>6392</v>
      </c>
      <c r="C7713" s="2" t="s">
        <v>6140</v>
      </c>
      <c r="D7713" s="2"/>
      <c r="E7713" s="4">
        <v>2</v>
      </c>
      <c r="F7713" s="4">
        <v>70000</v>
      </c>
      <c r="G7713" s="4">
        <v>7000</v>
      </c>
      <c r="H7713" s="4">
        <v>77000</v>
      </c>
    </row>
    <row r="7714" spans="1:8" ht="15.75">
      <c r="A7714" s="3" t="s">
        <v>2948</v>
      </c>
      <c r="B7714" s="2" t="s">
        <v>6252</v>
      </c>
      <c r="C7714" s="2" t="s">
        <v>6253</v>
      </c>
      <c r="D7714" s="2"/>
      <c r="E7714" s="4">
        <v>4</v>
      </c>
      <c r="F7714" s="4">
        <v>112000</v>
      </c>
      <c r="G7714" s="4">
        <v>11200</v>
      </c>
      <c r="H7714" s="4">
        <v>123200</v>
      </c>
    </row>
    <row r="7715" spans="1:8" ht="15.75">
      <c r="A7715" s="3" t="s">
        <v>2948</v>
      </c>
      <c r="B7715" s="2" t="s">
        <v>6254</v>
      </c>
      <c r="C7715" s="2" t="s">
        <v>6255</v>
      </c>
      <c r="D7715" s="2"/>
      <c r="E7715" s="4">
        <v>58</v>
      </c>
      <c r="F7715" s="4">
        <v>521091</v>
      </c>
      <c r="G7715" s="4">
        <v>52109</v>
      </c>
      <c r="H7715" s="4">
        <v>573200</v>
      </c>
    </row>
    <row r="7716" spans="1:8" ht="15.75">
      <c r="A7716" s="3" t="s">
        <v>2948</v>
      </c>
      <c r="B7716" s="2" t="s">
        <v>6256</v>
      </c>
      <c r="C7716" s="2" t="s">
        <v>6257</v>
      </c>
      <c r="D7716" s="2"/>
      <c r="E7716" s="4">
        <v>29</v>
      </c>
      <c r="F7716" s="4">
        <v>290000</v>
      </c>
      <c r="G7716" s="4">
        <v>29000</v>
      </c>
      <c r="H7716" s="4">
        <v>319000</v>
      </c>
    </row>
    <row r="7717" spans="1:8" ht="15.75">
      <c r="A7717" s="3" t="s">
        <v>2948</v>
      </c>
      <c r="B7717" s="2" t="s">
        <v>6393</v>
      </c>
      <c r="C7717" s="2" t="s">
        <v>6289</v>
      </c>
      <c r="D7717" s="2" t="s">
        <v>6290</v>
      </c>
      <c r="E7717" s="4">
        <v>1</v>
      </c>
      <c r="F7717" s="4">
        <v>389500</v>
      </c>
      <c r="G7717" s="4">
        <v>38950</v>
      </c>
      <c r="H7717" s="4">
        <v>428450</v>
      </c>
    </row>
    <row r="7718" spans="1:8" ht="15.75">
      <c r="A7718" s="3" t="s">
        <v>2948</v>
      </c>
      <c r="B7718" s="2" t="s">
        <v>6293</v>
      </c>
      <c r="C7718" s="2" t="s">
        <v>6294</v>
      </c>
      <c r="D7718" s="2" t="s">
        <v>6295</v>
      </c>
      <c r="E7718" s="4">
        <v>14</v>
      </c>
      <c r="F7718" s="4">
        <v>56491</v>
      </c>
      <c r="G7718" s="4">
        <v>5649</v>
      </c>
      <c r="H7718" s="4">
        <v>62140</v>
      </c>
    </row>
    <row r="7719" spans="1:8" ht="15.75">
      <c r="A7719" s="3" t="s">
        <v>2948</v>
      </c>
      <c r="B7719" s="2" t="s">
        <v>6286</v>
      </c>
      <c r="C7719" s="2" t="s">
        <v>6194</v>
      </c>
      <c r="D7719" s="2" t="s">
        <v>6195</v>
      </c>
      <c r="E7719" s="4">
        <v>7</v>
      </c>
      <c r="F7719" s="4">
        <v>61600</v>
      </c>
      <c r="G7719" s="4">
        <v>6160</v>
      </c>
      <c r="H7719" s="4">
        <v>67760</v>
      </c>
    </row>
    <row r="7720" spans="1:8" ht="15.75">
      <c r="A7720" s="3" t="s">
        <v>2948</v>
      </c>
      <c r="B7720" s="2" t="s">
        <v>6265</v>
      </c>
      <c r="C7720" s="2" t="s">
        <v>6197</v>
      </c>
      <c r="D7720" s="2" t="s">
        <v>6198</v>
      </c>
      <c r="E7720" s="4">
        <v>1</v>
      </c>
      <c r="F7720" s="4">
        <v>39200</v>
      </c>
      <c r="G7720" s="4">
        <v>3920</v>
      </c>
      <c r="H7720" s="4">
        <v>43120</v>
      </c>
    </row>
    <row r="7721" spans="1:8" ht="15.75">
      <c r="A7721" s="3" t="s">
        <v>2948</v>
      </c>
      <c r="B7721" s="2" t="s">
        <v>6266</v>
      </c>
      <c r="C7721" s="2" t="s">
        <v>6267</v>
      </c>
      <c r="D7721" s="2"/>
      <c r="E7721" s="4">
        <v>3</v>
      </c>
      <c r="F7721" s="4">
        <v>27600</v>
      </c>
      <c r="G7721" s="4">
        <v>2760</v>
      </c>
      <c r="H7721" s="4">
        <v>30360</v>
      </c>
    </row>
    <row r="7722" spans="1:8" ht="15.75">
      <c r="A7722" s="3" t="s">
        <v>2948</v>
      </c>
      <c r="B7722" s="2" t="s">
        <v>6268</v>
      </c>
      <c r="C7722" s="2" t="s">
        <v>6269</v>
      </c>
      <c r="D7722" s="2" t="s">
        <v>5136</v>
      </c>
      <c r="E7722" s="4">
        <v>50</v>
      </c>
      <c r="F7722" s="4">
        <v>1500</v>
      </c>
      <c r="G7722" s="4">
        <v>150</v>
      </c>
      <c r="H7722" s="4">
        <v>1650</v>
      </c>
    </row>
    <row r="7723" spans="1:8" ht="15.75">
      <c r="A7723" s="3" t="s">
        <v>2948</v>
      </c>
      <c r="B7723" s="2" t="s">
        <v>6270</v>
      </c>
      <c r="C7723" s="2" t="s">
        <v>6271</v>
      </c>
      <c r="D7723" s="2" t="s">
        <v>5139</v>
      </c>
      <c r="E7723" s="4">
        <v>110</v>
      </c>
      <c r="F7723" s="4">
        <v>3300</v>
      </c>
      <c r="G7723" s="4">
        <v>330</v>
      </c>
      <c r="H7723" s="4">
        <v>3630</v>
      </c>
    </row>
    <row r="7724" spans="1:8" ht="15.75">
      <c r="A7724" s="3" t="s">
        <v>2945</v>
      </c>
      <c r="B7724" s="2" t="s">
        <v>7</v>
      </c>
      <c r="C7724" s="2" t="s">
        <v>5</v>
      </c>
      <c r="D7724" s="2" t="s">
        <v>8</v>
      </c>
      <c r="E7724" s="4">
        <v>262</v>
      </c>
      <c r="F7724" s="4">
        <v>92486</v>
      </c>
      <c r="G7724" s="4">
        <v>9249</v>
      </c>
      <c r="H7724" s="4">
        <v>101735</v>
      </c>
    </row>
    <row r="7725" spans="1:8" ht="15.75">
      <c r="A7725" s="3" t="s">
        <v>2945</v>
      </c>
      <c r="B7725" s="2" t="s">
        <v>22</v>
      </c>
      <c r="C7725" s="2" t="s">
        <v>20</v>
      </c>
      <c r="D7725" s="2" t="s">
        <v>23</v>
      </c>
      <c r="E7725" s="4">
        <v>6000</v>
      </c>
      <c r="F7725" s="4">
        <v>900000</v>
      </c>
      <c r="G7725" s="4">
        <v>90000</v>
      </c>
      <c r="H7725" s="4">
        <v>990000</v>
      </c>
    </row>
    <row r="7726" spans="1:8" ht="15.75">
      <c r="A7726" s="3" t="s">
        <v>2945</v>
      </c>
      <c r="B7726" s="2" t="s">
        <v>24</v>
      </c>
      <c r="C7726" s="2" t="s">
        <v>20</v>
      </c>
      <c r="D7726" s="2" t="s">
        <v>25</v>
      </c>
      <c r="E7726" s="4">
        <v>27550</v>
      </c>
      <c r="F7726" s="4">
        <v>4357455</v>
      </c>
      <c r="G7726" s="4">
        <v>435745</v>
      </c>
      <c r="H7726" s="4">
        <v>4793200</v>
      </c>
    </row>
    <row r="7727" spans="1:8" ht="15.75">
      <c r="A7727" s="3" t="s">
        <v>2945</v>
      </c>
      <c r="B7727" s="2" t="s">
        <v>27</v>
      </c>
      <c r="C7727" s="2" t="s">
        <v>26</v>
      </c>
      <c r="D7727" s="2" t="s">
        <v>28</v>
      </c>
      <c r="E7727" s="4">
        <v>3100</v>
      </c>
      <c r="F7727" s="4">
        <v>465000</v>
      </c>
      <c r="G7727" s="4">
        <v>46500</v>
      </c>
      <c r="H7727" s="4">
        <v>511500</v>
      </c>
    </row>
    <row r="7728" spans="1:8" ht="15.75">
      <c r="A7728" s="3" t="s">
        <v>2945</v>
      </c>
      <c r="B7728" s="2" t="s">
        <v>30</v>
      </c>
      <c r="C7728" s="2" t="s">
        <v>29</v>
      </c>
      <c r="D7728" s="2"/>
      <c r="E7728" s="4">
        <v>400</v>
      </c>
      <c r="F7728" s="4">
        <v>360000</v>
      </c>
      <c r="G7728" s="4">
        <v>36000</v>
      </c>
      <c r="H7728" s="4">
        <v>396000</v>
      </c>
    </row>
    <row r="7729" spans="1:8" ht="15.75">
      <c r="A7729" s="3" t="s">
        <v>2945</v>
      </c>
      <c r="B7729" s="2" t="s">
        <v>32</v>
      </c>
      <c r="C7729" s="2" t="s">
        <v>31</v>
      </c>
      <c r="D7729" s="2"/>
      <c r="E7729" s="4">
        <v>238</v>
      </c>
      <c r="F7729" s="4">
        <v>206500</v>
      </c>
      <c r="G7729" s="4">
        <v>20650</v>
      </c>
      <c r="H7729" s="4">
        <v>227150</v>
      </c>
    </row>
    <row r="7730" spans="1:8" ht="15.75">
      <c r="A7730" s="3" t="s">
        <v>2945</v>
      </c>
      <c r="B7730" s="2" t="s">
        <v>39</v>
      </c>
      <c r="C7730" s="2" t="s">
        <v>38</v>
      </c>
      <c r="D7730" s="2"/>
      <c r="E7730" s="4">
        <v>571</v>
      </c>
      <c r="F7730" s="4">
        <v>180255</v>
      </c>
      <c r="G7730" s="4">
        <v>18025</v>
      </c>
      <c r="H7730" s="4">
        <v>198280</v>
      </c>
    </row>
    <row r="7731" spans="1:8" ht="15.75">
      <c r="A7731" s="3" t="s">
        <v>2945</v>
      </c>
      <c r="B7731" s="2" t="s">
        <v>46</v>
      </c>
      <c r="C7731" s="2" t="s">
        <v>45</v>
      </c>
      <c r="D7731" s="2"/>
      <c r="E7731" s="4">
        <v>20</v>
      </c>
      <c r="F7731" s="4">
        <v>24000</v>
      </c>
      <c r="G7731" s="4">
        <v>2400</v>
      </c>
      <c r="H7731" s="4">
        <v>26400</v>
      </c>
    </row>
    <row r="7732" spans="1:8" ht="15.75">
      <c r="A7732" s="3" t="s">
        <v>2945</v>
      </c>
      <c r="B7732" s="2" t="s">
        <v>55</v>
      </c>
      <c r="C7732" s="2" t="s">
        <v>50</v>
      </c>
      <c r="D7732" s="2" t="s">
        <v>56</v>
      </c>
      <c r="E7732" s="4">
        <v>30</v>
      </c>
      <c r="F7732" s="4">
        <v>108000</v>
      </c>
      <c r="G7732" s="4">
        <v>10800</v>
      </c>
      <c r="H7732" s="4">
        <v>118800</v>
      </c>
    </row>
    <row r="7733" spans="1:8" ht="15.75">
      <c r="A7733" s="3" t="s">
        <v>2945</v>
      </c>
      <c r="B7733" s="2" t="s">
        <v>57</v>
      </c>
      <c r="C7733" s="2" t="s">
        <v>50</v>
      </c>
      <c r="D7733" s="2" t="s">
        <v>58</v>
      </c>
      <c r="E7733" s="4">
        <v>5</v>
      </c>
      <c r="F7733" s="4">
        <v>22500</v>
      </c>
      <c r="G7733" s="4">
        <v>2250</v>
      </c>
      <c r="H7733" s="4">
        <v>24750</v>
      </c>
    </row>
    <row r="7734" spans="1:8" ht="15.75">
      <c r="A7734" s="3" t="s">
        <v>2945</v>
      </c>
      <c r="B7734" s="2" t="s">
        <v>72</v>
      </c>
      <c r="C7734" s="2" t="s">
        <v>69</v>
      </c>
      <c r="D7734" s="2" t="s">
        <v>73</v>
      </c>
      <c r="E7734" s="4">
        <v>30</v>
      </c>
      <c r="F7734" s="4">
        <v>94800</v>
      </c>
      <c r="G7734" s="4">
        <v>9480</v>
      </c>
      <c r="H7734" s="4">
        <v>104280</v>
      </c>
    </row>
    <row r="7735" spans="1:8" ht="15.75">
      <c r="A7735" s="3" t="s">
        <v>2945</v>
      </c>
      <c r="B7735" s="2" t="s">
        <v>76</v>
      </c>
      <c r="C7735" s="2" t="s">
        <v>69</v>
      </c>
      <c r="D7735" s="2" t="s">
        <v>56</v>
      </c>
      <c r="E7735" s="4">
        <v>10</v>
      </c>
      <c r="F7735" s="4">
        <v>34800</v>
      </c>
      <c r="G7735" s="4">
        <v>3480</v>
      </c>
      <c r="H7735" s="4">
        <v>38280</v>
      </c>
    </row>
    <row r="7736" spans="1:8" ht="15.75">
      <c r="A7736" s="3" t="s">
        <v>2945</v>
      </c>
      <c r="B7736" s="2" t="s">
        <v>2959</v>
      </c>
      <c r="C7736" s="2" t="s">
        <v>69</v>
      </c>
      <c r="D7736" s="2" t="s">
        <v>58</v>
      </c>
      <c r="E7736" s="4">
        <v>5</v>
      </c>
      <c r="F7736" s="4">
        <v>21000</v>
      </c>
      <c r="G7736" s="4">
        <v>2100</v>
      </c>
      <c r="H7736" s="4">
        <v>23100</v>
      </c>
    </row>
    <row r="7737" spans="1:8" ht="15.75">
      <c r="A7737" s="3" t="s">
        <v>2945</v>
      </c>
      <c r="B7737" s="2" t="s">
        <v>107</v>
      </c>
      <c r="C7737" s="2" t="s">
        <v>106</v>
      </c>
      <c r="D7737" s="2" t="s">
        <v>58</v>
      </c>
      <c r="E7737" s="4">
        <v>5</v>
      </c>
      <c r="F7737" s="4">
        <v>22000</v>
      </c>
      <c r="G7737" s="4">
        <v>2200</v>
      </c>
      <c r="H7737" s="4">
        <v>24200</v>
      </c>
    </row>
    <row r="7738" spans="1:8" ht="15.75">
      <c r="A7738" s="3" t="s">
        <v>2945</v>
      </c>
      <c r="B7738" s="2" t="s">
        <v>117</v>
      </c>
      <c r="C7738" s="2" t="s">
        <v>118</v>
      </c>
      <c r="D7738" s="2" t="s">
        <v>113</v>
      </c>
      <c r="E7738" s="4">
        <v>7000</v>
      </c>
      <c r="F7738" s="4">
        <v>1596000</v>
      </c>
      <c r="G7738" s="4">
        <v>159600</v>
      </c>
      <c r="H7738" s="4">
        <v>1755600</v>
      </c>
    </row>
    <row r="7739" spans="1:8" ht="15.75">
      <c r="A7739" s="3" t="s">
        <v>2945</v>
      </c>
      <c r="B7739" s="2" t="s">
        <v>126</v>
      </c>
      <c r="C7739" s="2" t="s">
        <v>96</v>
      </c>
      <c r="D7739" s="2" t="s">
        <v>75</v>
      </c>
      <c r="E7739" s="4">
        <v>20</v>
      </c>
      <c r="F7739" s="4">
        <v>382000</v>
      </c>
      <c r="G7739" s="4">
        <v>38200</v>
      </c>
      <c r="H7739" s="4">
        <v>420200</v>
      </c>
    </row>
    <row r="7740" spans="1:8" ht="15.75">
      <c r="A7740" s="3" t="s">
        <v>2945</v>
      </c>
      <c r="B7740" s="2" t="s">
        <v>137</v>
      </c>
      <c r="C7740" s="2" t="s">
        <v>128</v>
      </c>
      <c r="D7740" s="2" t="s">
        <v>136</v>
      </c>
      <c r="E7740" s="4">
        <v>1</v>
      </c>
      <c r="F7740" s="4">
        <v>12000</v>
      </c>
      <c r="G7740" s="4">
        <v>1200</v>
      </c>
      <c r="H7740" s="4">
        <v>13200</v>
      </c>
    </row>
    <row r="7741" spans="1:8" ht="15.75">
      <c r="A7741" s="3" t="s">
        <v>2945</v>
      </c>
      <c r="B7741" s="2" t="s">
        <v>155</v>
      </c>
      <c r="C7741" s="2" t="s">
        <v>154</v>
      </c>
      <c r="D7741" s="2" t="s">
        <v>156</v>
      </c>
      <c r="E7741" s="4">
        <v>1</v>
      </c>
      <c r="F7741" s="4">
        <v>25000</v>
      </c>
      <c r="G7741" s="4">
        <v>2500</v>
      </c>
      <c r="H7741" s="4">
        <v>27500</v>
      </c>
    </row>
    <row r="7742" spans="1:8" ht="15.75">
      <c r="A7742" s="3" t="s">
        <v>2945</v>
      </c>
      <c r="B7742" s="2" t="s">
        <v>181</v>
      </c>
      <c r="C7742" s="2" t="s">
        <v>140</v>
      </c>
      <c r="D7742" s="2" t="s">
        <v>179</v>
      </c>
      <c r="E7742" s="4">
        <v>30</v>
      </c>
      <c r="F7742" s="4">
        <v>330000</v>
      </c>
      <c r="G7742" s="4">
        <v>33000</v>
      </c>
      <c r="H7742" s="4">
        <v>363000</v>
      </c>
    </row>
    <row r="7743" spans="1:8" ht="15.75">
      <c r="A7743" s="3" t="s">
        <v>2945</v>
      </c>
      <c r="B7743" s="2" t="s">
        <v>2973</v>
      </c>
      <c r="C7743" s="2" t="s">
        <v>154</v>
      </c>
      <c r="D7743" s="2" t="s">
        <v>179</v>
      </c>
      <c r="E7743" s="4">
        <v>30</v>
      </c>
      <c r="F7743" s="4">
        <v>420000</v>
      </c>
      <c r="G7743" s="4">
        <v>42000</v>
      </c>
      <c r="H7743" s="4">
        <v>462000</v>
      </c>
    </row>
    <row r="7744" spans="1:8" ht="15.75">
      <c r="A7744" s="3" t="s">
        <v>2945</v>
      </c>
      <c r="B7744" s="2" t="s">
        <v>2975</v>
      </c>
      <c r="C7744" s="2" t="s">
        <v>2974</v>
      </c>
      <c r="D7744" s="2" t="s">
        <v>179</v>
      </c>
      <c r="E7744" s="4">
        <v>20</v>
      </c>
      <c r="F7744" s="4">
        <v>330000</v>
      </c>
      <c r="G7744" s="4">
        <v>33000</v>
      </c>
      <c r="H7744" s="4">
        <v>363000</v>
      </c>
    </row>
    <row r="7745" spans="1:8" ht="15.75">
      <c r="A7745" s="3" t="s">
        <v>2945</v>
      </c>
      <c r="B7745" s="2" t="s">
        <v>191</v>
      </c>
      <c r="C7745" s="2" t="s">
        <v>96</v>
      </c>
      <c r="D7745" s="2" t="s">
        <v>192</v>
      </c>
      <c r="E7745" s="4">
        <v>30</v>
      </c>
      <c r="F7745" s="4">
        <v>330000</v>
      </c>
      <c r="G7745" s="4">
        <v>33000</v>
      </c>
      <c r="H7745" s="4">
        <v>363000</v>
      </c>
    </row>
    <row r="7746" spans="1:8" ht="15.75">
      <c r="A7746" s="3" t="s">
        <v>2945</v>
      </c>
      <c r="B7746" s="2" t="s">
        <v>193</v>
      </c>
      <c r="C7746" s="2" t="s">
        <v>96</v>
      </c>
      <c r="D7746" s="2" t="s">
        <v>54</v>
      </c>
      <c r="E7746" s="4">
        <v>20</v>
      </c>
      <c r="F7746" s="4">
        <v>258000</v>
      </c>
      <c r="G7746" s="4">
        <v>25800</v>
      </c>
      <c r="H7746" s="4">
        <v>283800</v>
      </c>
    </row>
    <row r="7747" spans="1:8" ht="15.75">
      <c r="A7747" s="3" t="s">
        <v>2945</v>
      </c>
      <c r="B7747" s="2" t="s">
        <v>2988</v>
      </c>
      <c r="C7747" s="2" t="s">
        <v>96</v>
      </c>
      <c r="D7747" s="2" t="s">
        <v>71</v>
      </c>
      <c r="E7747" s="4">
        <v>2</v>
      </c>
      <c r="F7747" s="4">
        <v>116000</v>
      </c>
      <c r="G7747" s="4">
        <v>11600</v>
      </c>
      <c r="H7747" s="4">
        <v>127600</v>
      </c>
    </row>
    <row r="7748" spans="1:8" ht="15.75">
      <c r="A7748" s="3" t="s">
        <v>2945</v>
      </c>
      <c r="B7748" s="2" t="s">
        <v>235</v>
      </c>
      <c r="C7748" s="2" t="s">
        <v>234</v>
      </c>
      <c r="D7748" s="2"/>
      <c r="E7748" s="4">
        <v>20</v>
      </c>
      <c r="F7748" s="4">
        <v>100000</v>
      </c>
      <c r="G7748" s="4">
        <v>10000</v>
      </c>
      <c r="H7748" s="4">
        <v>110000</v>
      </c>
    </row>
    <row r="7749" spans="1:8" ht="15.75">
      <c r="A7749" s="3" t="s">
        <v>2945</v>
      </c>
      <c r="B7749" s="2" t="s">
        <v>246</v>
      </c>
      <c r="C7749" s="2" t="s">
        <v>236</v>
      </c>
      <c r="D7749" s="2" t="s">
        <v>78</v>
      </c>
      <c r="E7749" s="4">
        <v>2</v>
      </c>
      <c r="F7749" s="4">
        <v>17000</v>
      </c>
      <c r="G7749" s="4">
        <v>1700</v>
      </c>
      <c r="H7749" s="4">
        <v>18700</v>
      </c>
    </row>
    <row r="7750" spans="1:8" ht="15.75">
      <c r="A7750" s="3" t="s">
        <v>2945</v>
      </c>
      <c r="B7750" s="2" t="s">
        <v>3009</v>
      </c>
      <c r="C7750" s="2" t="s">
        <v>271</v>
      </c>
      <c r="D7750" s="2" t="s">
        <v>104</v>
      </c>
      <c r="E7750" s="4">
        <v>10</v>
      </c>
      <c r="F7750" s="4">
        <v>60840</v>
      </c>
      <c r="G7750" s="4">
        <v>6084</v>
      </c>
      <c r="H7750" s="4">
        <v>66924</v>
      </c>
    </row>
    <row r="7751" spans="1:8" ht="15.75">
      <c r="A7751" s="3" t="s">
        <v>2945</v>
      </c>
      <c r="B7751" s="2" t="s">
        <v>295</v>
      </c>
      <c r="C7751" s="2" t="s">
        <v>294</v>
      </c>
      <c r="D7751" s="2" t="s">
        <v>65</v>
      </c>
      <c r="E7751" s="4">
        <v>2</v>
      </c>
      <c r="F7751" s="4">
        <v>15200</v>
      </c>
      <c r="G7751" s="4">
        <v>1520</v>
      </c>
      <c r="H7751" s="4">
        <v>16720</v>
      </c>
    </row>
    <row r="7752" spans="1:8" ht="15.75">
      <c r="A7752" s="3" t="s">
        <v>2945</v>
      </c>
      <c r="B7752" s="2" t="s">
        <v>350</v>
      </c>
      <c r="C7752" s="2" t="s">
        <v>264</v>
      </c>
      <c r="D7752" s="2" t="s">
        <v>351</v>
      </c>
      <c r="E7752" s="4">
        <v>550</v>
      </c>
      <c r="F7752" s="4">
        <v>2106500</v>
      </c>
      <c r="G7752" s="4">
        <v>210650</v>
      </c>
      <c r="H7752" s="4">
        <v>2317150</v>
      </c>
    </row>
    <row r="7753" spans="1:8" ht="15.75">
      <c r="A7753" s="3" t="s">
        <v>2945</v>
      </c>
      <c r="B7753" s="2" t="s">
        <v>3036</v>
      </c>
      <c r="C7753" s="2" t="s">
        <v>3035</v>
      </c>
      <c r="D7753" s="2"/>
      <c r="E7753" s="4">
        <v>28</v>
      </c>
      <c r="F7753" s="4">
        <v>266000</v>
      </c>
      <c r="G7753" s="4">
        <v>26600</v>
      </c>
      <c r="H7753" s="4">
        <v>292600</v>
      </c>
    </row>
    <row r="7754" spans="1:8" ht="15.75">
      <c r="A7754" s="3" t="s">
        <v>2945</v>
      </c>
      <c r="B7754" s="2" t="s">
        <v>3038</v>
      </c>
      <c r="C7754" s="2" t="s">
        <v>3037</v>
      </c>
      <c r="D7754" s="2" t="s">
        <v>3039</v>
      </c>
      <c r="E7754" s="4">
        <v>2</v>
      </c>
      <c r="F7754" s="4">
        <v>21800</v>
      </c>
      <c r="G7754" s="4">
        <v>2180</v>
      </c>
      <c r="H7754" s="4">
        <v>23980</v>
      </c>
    </row>
    <row r="7755" spans="1:8" ht="15.75">
      <c r="A7755" s="3" t="s">
        <v>2945</v>
      </c>
      <c r="B7755" s="2" t="s">
        <v>452</v>
      </c>
      <c r="C7755" s="2" t="s">
        <v>451</v>
      </c>
      <c r="D7755" s="2"/>
      <c r="E7755" s="4">
        <v>6</v>
      </c>
      <c r="F7755" s="4">
        <v>47400</v>
      </c>
      <c r="G7755" s="4">
        <v>4740</v>
      </c>
      <c r="H7755" s="4">
        <v>52140</v>
      </c>
    </row>
    <row r="7756" spans="1:8" ht="15.75">
      <c r="A7756" s="3" t="s">
        <v>2945</v>
      </c>
      <c r="B7756" s="2" t="s">
        <v>460</v>
      </c>
      <c r="C7756" s="2" t="s">
        <v>459</v>
      </c>
      <c r="D7756" s="2"/>
      <c r="E7756" s="4">
        <v>30</v>
      </c>
      <c r="F7756" s="4">
        <v>573000</v>
      </c>
      <c r="G7756" s="4">
        <v>57300</v>
      </c>
      <c r="H7756" s="4">
        <v>630300</v>
      </c>
    </row>
    <row r="7757" spans="1:8" ht="15.75">
      <c r="A7757" s="3" t="s">
        <v>2945</v>
      </c>
      <c r="B7757" s="2" t="s">
        <v>468</v>
      </c>
      <c r="C7757" s="2" t="s">
        <v>467</v>
      </c>
      <c r="D7757" s="2"/>
      <c r="E7757" s="4">
        <v>4</v>
      </c>
      <c r="F7757" s="4">
        <v>24800</v>
      </c>
      <c r="G7757" s="4">
        <v>2480</v>
      </c>
      <c r="H7757" s="4">
        <v>27280</v>
      </c>
    </row>
    <row r="7758" spans="1:8" ht="15.75">
      <c r="A7758" s="3" t="s">
        <v>2945</v>
      </c>
      <c r="B7758" s="2" t="s">
        <v>470</v>
      </c>
      <c r="C7758" s="2" t="s">
        <v>469</v>
      </c>
      <c r="D7758" s="2" t="s">
        <v>471</v>
      </c>
      <c r="E7758" s="4">
        <v>102</v>
      </c>
      <c r="F7758" s="4">
        <v>634620</v>
      </c>
      <c r="G7758" s="4">
        <v>63462</v>
      </c>
      <c r="H7758" s="4">
        <v>698082</v>
      </c>
    </row>
    <row r="7759" spans="1:8" ht="15.75">
      <c r="A7759" s="3" t="s">
        <v>2945</v>
      </c>
      <c r="B7759" s="2" t="s">
        <v>476</v>
      </c>
      <c r="C7759" s="2" t="s">
        <v>475</v>
      </c>
      <c r="D7759" s="2" t="s">
        <v>477</v>
      </c>
      <c r="E7759" s="4">
        <v>12</v>
      </c>
      <c r="F7759" s="4">
        <v>146520</v>
      </c>
      <c r="G7759" s="4">
        <v>14652</v>
      </c>
      <c r="H7759" s="4">
        <v>161172</v>
      </c>
    </row>
    <row r="7760" spans="1:8" ht="15.75">
      <c r="A7760" s="3" t="s">
        <v>2945</v>
      </c>
      <c r="B7760" s="2" t="s">
        <v>482</v>
      </c>
      <c r="C7760" s="2" t="s">
        <v>481</v>
      </c>
      <c r="D7760" s="2" t="s">
        <v>483</v>
      </c>
      <c r="E7760" s="4">
        <v>20</v>
      </c>
      <c r="F7760" s="4">
        <v>250000</v>
      </c>
      <c r="G7760" s="4">
        <v>25000</v>
      </c>
      <c r="H7760" s="4">
        <v>275000</v>
      </c>
    </row>
    <row r="7761" spans="1:8" ht="15.75">
      <c r="A7761" s="3" t="s">
        <v>2945</v>
      </c>
      <c r="B7761" s="2" t="s">
        <v>490</v>
      </c>
      <c r="C7761" s="2" t="s">
        <v>489</v>
      </c>
      <c r="D7761" s="2" t="s">
        <v>491</v>
      </c>
      <c r="E7761" s="4">
        <v>10</v>
      </c>
      <c r="F7761" s="4">
        <v>115000</v>
      </c>
      <c r="G7761" s="4">
        <v>11500</v>
      </c>
      <c r="H7761" s="4">
        <v>126500</v>
      </c>
    </row>
    <row r="7762" spans="1:8" ht="15.75">
      <c r="A7762" s="3" t="s">
        <v>2945</v>
      </c>
      <c r="B7762" s="2" t="s">
        <v>493</v>
      </c>
      <c r="C7762" s="2" t="s">
        <v>492</v>
      </c>
      <c r="D7762" s="2" t="s">
        <v>494</v>
      </c>
      <c r="E7762" s="4">
        <v>4</v>
      </c>
      <c r="F7762" s="4">
        <v>69600</v>
      </c>
      <c r="G7762" s="4">
        <v>6960</v>
      </c>
      <c r="H7762" s="4">
        <v>76560</v>
      </c>
    </row>
    <row r="7763" spans="1:8" ht="15.75">
      <c r="A7763" s="3" t="s">
        <v>2945</v>
      </c>
      <c r="B7763" s="2" t="s">
        <v>3051</v>
      </c>
      <c r="C7763" s="2" t="s">
        <v>3050</v>
      </c>
      <c r="D7763" s="2"/>
      <c r="E7763" s="4">
        <v>2</v>
      </c>
      <c r="F7763" s="4">
        <v>50400</v>
      </c>
      <c r="G7763" s="4">
        <v>5040</v>
      </c>
      <c r="H7763" s="4">
        <v>55440</v>
      </c>
    </row>
    <row r="7764" spans="1:8" ht="15.75">
      <c r="A7764" s="3" t="s">
        <v>2945</v>
      </c>
      <c r="B7764" s="2" t="s">
        <v>504</v>
      </c>
      <c r="C7764" s="2" t="s">
        <v>503</v>
      </c>
      <c r="D7764" s="2" t="s">
        <v>505</v>
      </c>
      <c r="E7764" s="4">
        <v>62</v>
      </c>
      <c r="F7764" s="4">
        <v>243770</v>
      </c>
      <c r="G7764" s="4">
        <v>24377</v>
      </c>
      <c r="H7764" s="4">
        <v>268147</v>
      </c>
    </row>
    <row r="7765" spans="1:8" ht="15.75">
      <c r="A7765" s="3" t="s">
        <v>2945</v>
      </c>
      <c r="B7765" s="2" t="s">
        <v>3053</v>
      </c>
      <c r="C7765" s="2" t="s">
        <v>3052</v>
      </c>
      <c r="D7765" s="2"/>
      <c r="E7765" s="4">
        <v>12</v>
      </c>
      <c r="F7765" s="4">
        <v>255200</v>
      </c>
      <c r="G7765" s="4">
        <v>25520</v>
      </c>
      <c r="H7765" s="4">
        <v>280720</v>
      </c>
    </row>
    <row r="7766" spans="1:8" ht="15.75">
      <c r="A7766" s="3" t="s">
        <v>2945</v>
      </c>
      <c r="B7766" s="2" t="s">
        <v>507</v>
      </c>
      <c r="C7766" s="2" t="s">
        <v>506</v>
      </c>
      <c r="D7766" s="2"/>
      <c r="E7766" s="4">
        <v>4</v>
      </c>
      <c r="F7766" s="4">
        <v>116000</v>
      </c>
      <c r="G7766" s="4">
        <v>11600</v>
      </c>
      <c r="H7766" s="4">
        <v>127600</v>
      </c>
    </row>
    <row r="7767" spans="1:8" ht="15.75">
      <c r="A7767" s="3" t="s">
        <v>2945</v>
      </c>
      <c r="B7767" s="2" t="s">
        <v>3055</v>
      </c>
      <c r="C7767" s="2" t="s">
        <v>3054</v>
      </c>
      <c r="D7767" s="2"/>
      <c r="E7767" s="4">
        <v>2</v>
      </c>
      <c r="F7767" s="4">
        <v>61800</v>
      </c>
      <c r="G7767" s="4">
        <v>6180</v>
      </c>
      <c r="H7767" s="4">
        <v>67980</v>
      </c>
    </row>
    <row r="7768" spans="1:8" ht="15.75">
      <c r="A7768" s="3" t="s">
        <v>2945</v>
      </c>
      <c r="B7768" s="2" t="s">
        <v>515</v>
      </c>
      <c r="C7768" s="2" t="s">
        <v>514</v>
      </c>
      <c r="D7768" s="2" t="s">
        <v>516</v>
      </c>
      <c r="E7768" s="4">
        <v>335</v>
      </c>
      <c r="F7768" s="4">
        <v>1606712</v>
      </c>
      <c r="G7768" s="4">
        <v>160672</v>
      </c>
      <c r="H7768" s="4">
        <v>1767384</v>
      </c>
    </row>
    <row r="7769" spans="1:8" ht="15.75">
      <c r="A7769" s="3" t="s">
        <v>2945</v>
      </c>
      <c r="B7769" s="2" t="s">
        <v>525</v>
      </c>
      <c r="C7769" s="2" t="s">
        <v>524</v>
      </c>
      <c r="D7769" s="2" t="s">
        <v>526</v>
      </c>
      <c r="E7769" s="4">
        <v>450</v>
      </c>
      <c r="F7769" s="4">
        <v>2756620</v>
      </c>
      <c r="G7769" s="4">
        <v>275662</v>
      </c>
      <c r="H7769" s="4">
        <v>3032282</v>
      </c>
    </row>
    <row r="7770" spans="1:8" ht="15.75">
      <c r="A7770" s="3" t="s">
        <v>2945</v>
      </c>
      <c r="B7770" s="2" t="s">
        <v>536</v>
      </c>
      <c r="C7770" s="2" t="s">
        <v>355</v>
      </c>
      <c r="D7770" s="2" t="s">
        <v>537</v>
      </c>
      <c r="E7770" s="4">
        <v>166</v>
      </c>
      <c r="F7770" s="4">
        <v>1216240</v>
      </c>
      <c r="G7770" s="4">
        <v>121624</v>
      </c>
      <c r="H7770" s="4">
        <v>1337864</v>
      </c>
    </row>
    <row r="7771" spans="1:8" ht="15.75">
      <c r="A7771" s="3" t="s">
        <v>2945</v>
      </c>
      <c r="B7771" s="2" t="s">
        <v>546</v>
      </c>
      <c r="C7771" s="2" t="s">
        <v>545</v>
      </c>
      <c r="D7771" s="2" t="s">
        <v>547</v>
      </c>
      <c r="E7771" s="4">
        <v>145</v>
      </c>
      <c r="F7771" s="4">
        <v>1054030</v>
      </c>
      <c r="G7771" s="4">
        <v>105403</v>
      </c>
      <c r="H7771" s="4">
        <v>1159433</v>
      </c>
    </row>
    <row r="7772" spans="1:8" ht="15.75">
      <c r="A7772" s="3" t="s">
        <v>2945</v>
      </c>
      <c r="B7772" s="2" t="s">
        <v>549</v>
      </c>
      <c r="C7772" s="2" t="s">
        <v>548</v>
      </c>
      <c r="D7772" s="2" t="s">
        <v>550</v>
      </c>
      <c r="E7772" s="4">
        <v>170</v>
      </c>
      <c r="F7772" s="4">
        <v>527850</v>
      </c>
      <c r="G7772" s="4">
        <v>52785</v>
      </c>
      <c r="H7772" s="4">
        <v>580635</v>
      </c>
    </row>
    <row r="7773" spans="1:8" ht="15.75">
      <c r="A7773" s="3" t="s">
        <v>2945</v>
      </c>
      <c r="B7773" s="2" t="s">
        <v>552</v>
      </c>
      <c r="C7773" s="2" t="s">
        <v>551</v>
      </c>
      <c r="D7773" s="2" t="s">
        <v>553</v>
      </c>
      <c r="E7773" s="4">
        <v>35</v>
      </c>
      <c r="F7773" s="4">
        <v>315545</v>
      </c>
      <c r="G7773" s="4">
        <v>31555</v>
      </c>
      <c r="H7773" s="4">
        <v>347100</v>
      </c>
    </row>
    <row r="7774" spans="1:8" ht="15.75">
      <c r="A7774" s="3" t="s">
        <v>2945</v>
      </c>
      <c r="B7774" s="2" t="s">
        <v>558</v>
      </c>
      <c r="C7774" s="2" t="s">
        <v>557</v>
      </c>
      <c r="D7774" s="2" t="s">
        <v>559</v>
      </c>
      <c r="E7774" s="4">
        <v>40</v>
      </c>
      <c r="F7774" s="4">
        <v>331960</v>
      </c>
      <c r="G7774" s="4">
        <v>33196</v>
      </c>
      <c r="H7774" s="4">
        <v>365156</v>
      </c>
    </row>
    <row r="7775" spans="1:8" ht="15.75">
      <c r="A7775" s="3" t="s">
        <v>2945</v>
      </c>
      <c r="B7775" s="2" t="s">
        <v>561</v>
      </c>
      <c r="C7775" s="2" t="s">
        <v>560</v>
      </c>
      <c r="D7775" s="2" t="s">
        <v>562</v>
      </c>
      <c r="E7775" s="4">
        <v>20</v>
      </c>
      <c r="F7775" s="4">
        <v>62560</v>
      </c>
      <c r="G7775" s="4">
        <v>6256</v>
      </c>
      <c r="H7775" s="4">
        <v>68816</v>
      </c>
    </row>
    <row r="7776" spans="1:8" ht="15.75">
      <c r="A7776" s="3" t="s">
        <v>2945</v>
      </c>
      <c r="B7776" s="2" t="s">
        <v>567</v>
      </c>
      <c r="C7776" s="2" t="s">
        <v>566</v>
      </c>
      <c r="D7776" s="2" t="s">
        <v>568</v>
      </c>
      <c r="E7776" s="4">
        <v>90</v>
      </c>
      <c r="F7776" s="4">
        <v>873000</v>
      </c>
      <c r="G7776" s="4">
        <v>87300</v>
      </c>
      <c r="H7776" s="4">
        <v>960300</v>
      </c>
    </row>
    <row r="7777" spans="1:8" ht="15.75">
      <c r="A7777" s="3" t="s">
        <v>2945</v>
      </c>
      <c r="B7777" s="2" t="s">
        <v>570</v>
      </c>
      <c r="C7777" s="2" t="s">
        <v>569</v>
      </c>
      <c r="D7777" s="2" t="s">
        <v>571</v>
      </c>
      <c r="E7777" s="4">
        <v>20</v>
      </c>
      <c r="F7777" s="4">
        <v>177540</v>
      </c>
      <c r="G7777" s="4">
        <v>17754</v>
      </c>
      <c r="H7777" s="4">
        <v>195294</v>
      </c>
    </row>
    <row r="7778" spans="1:8" ht="15.75">
      <c r="A7778" s="3" t="s">
        <v>2945</v>
      </c>
      <c r="B7778" s="2" t="s">
        <v>573</v>
      </c>
      <c r="C7778" s="2" t="s">
        <v>572</v>
      </c>
      <c r="D7778" s="2" t="s">
        <v>574</v>
      </c>
      <c r="E7778" s="4">
        <v>30</v>
      </c>
      <c r="F7778" s="4">
        <v>369000</v>
      </c>
      <c r="G7778" s="4">
        <v>36900</v>
      </c>
      <c r="H7778" s="4">
        <v>405900</v>
      </c>
    </row>
    <row r="7779" spans="1:8" ht="15.75">
      <c r="A7779" s="3" t="s">
        <v>2945</v>
      </c>
      <c r="B7779" s="2" t="s">
        <v>576</v>
      </c>
      <c r="C7779" s="2" t="s">
        <v>575</v>
      </c>
      <c r="D7779" s="2" t="s">
        <v>577</v>
      </c>
      <c r="E7779" s="4">
        <v>102</v>
      </c>
      <c r="F7779" s="4">
        <v>424620</v>
      </c>
      <c r="G7779" s="4">
        <v>42462</v>
      </c>
      <c r="H7779" s="4">
        <v>467082</v>
      </c>
    </row>
    <row r="7780" spans="1:8" ht="15.75">
      <c r="A7780" s="3" t="s">
        <v>2945</v>
      </c>
      <c r="B7780" s="2" t="s">
        <v>599</v>
      </c>
      <c r="C7780" s="2" t="s">
        <v>598</v>
      </c>
      <c r="D7780" s="2" t="s">
        <v>600</v>
      </c>
      <c r="E7780" s="4">
        <v>50</v>
      </c>
      <c r="F7780" s="4">
        <v>143950</v>
      </c>
      <c r="G7780" s="4">
        <v>14395</v>
      </c>
      <c r="H7780" s="4">
        <v>158345</v>
      </c>
    </row>
    <row r="7781" spans="1:8" ht="15.75">
      <c r="A7781" s="3" t="s">
        <v>2945</v>
      </c>
      <c r="B7781" s="2" t="s">
        <v>608</v>
      </c>
      <c r="C7781" s="2" t="s">
        <v>607</v>
      </c>
      <c r="D7781" s="2"/>
      <c r="E7781" s="4">
        <v>6</v>
      </c>
      <c r="F7781" s="4">
        <v>17600</v>
      </c>
      <c r="G7781" s="4">
        <v>1760</v>
      </c>
      <c r="H7781" s="4">
        <v>19360</v>
      </c>
    </row>
    <row r="7782" spans="1:8" ht="15.75">
      <c r="A7782" s="3" t="s">
        <v>2945</v>
      </c>
      <c r="B7782" s="2" t="s">
        <v>610</v>
      </c>
      <c r="C7782" s="2" t="s">
        <v>609</v>
      </c>
      <c r="D7782" s="2" t="s">
        <v>611</v>
      </c>
      <c r="E7782" s="4">
        <v>4</v>
      </c>
      <c r="F7782" s="4">
        <v>11200</v>
      </c>
      <c r="G7782" s="4">
        <v>1120</v>
      </c>
      <c r="H7782" s="4">
        <v>12320</v>
      </c>
    </row>
    <row r="7783" spans="1:8" ht="15.75">
      <c r="A7783" s="3" t="s">
        <v>2945</v>
      </c>
      <c r="B7783" s="2" t="s">
        <v>612</v>
      </c>
      <c r="C7783" s="2" t="s">
        <v>363</v>
      </c>
      <c r="D7783" s="2" t="s">
        <v>613</v>
      </c>
      <c r="E7783" s="4">
        <v>50</v>
      </c>
      <c r="F7783" s="4">
        <v>234350</v>
      </c>
      <c r="G7783" s="4">
        <v>23435</v>
      </c>
      <c r="H7783" s="4">
        <v>257785</v>
      </c>
    </row>
    <row r="7784" spans="1:8" ht="15.75">
      <c r="A7784" s="3" t="s">
        <v>2945</v>
      </c>
      <c r="B7784" s="2" t="s">
        <v>615</v>
      </c>
      <c r="C7784" s="2" t="s">
        <v>614</v>
      </c>
      <c r="D7784" s="2" t="s">
        <v>616</v>
      </c>
      <c r="E7784" s="4">
        <v>170</v>
      </c>
      <c r="F7784" s="4">
        <v>362010</v>
      </c>
      <c r="G7784" s="4">
        <v>36201</v>
      </c>
      <c r="H7784" s="4">
        <v>398211</v>
      </c>
    </row>
    <row r="7785" spans="1:8" ht="15.75">
      <c r="A7785" s="3" t="s">
        <v>2945</v>
      </c>
      <c r="B7785" s="2" t="s">
        <v>3076</v>
      </c>
      <c r="C7785" s="2" t="s">
        <v>403</v>
      </c>
      <c r="D7785" s="2"/>
      <c r="E7785" s="4">
        <v>6</v>
      </c>
      <c r="F7785" s="4">
        <v>42600</v>
      </c>
      <c r="G7785" s="4">
        <v>4260</v>
      </c>
      <c r="H7785" s="4">
        <v>46860</v>
      </c>
    </row>
    <row r="7786" spans="1:8" ht="15.75">
      <c r="A7786" s="3" t="s">
        <v>2945</v>
      </c>
      <c r="B7786" s="2" t="s">
        <v>619</v>
      </c>
      <c r="C7786" s="2" t="s">
        <v>366</v>
      </c>
      <c r="D7786" s="2" t="s">
        <v>620</v>
      </c>
      <c r="E7786" s="4">
        <v>42</v>
      </c>
      <c r="F7786" s="4">
        <v>263400</v>
      </c>
      <c r="G7786" s="4">
        <v>26340</v>
      </c>
      <c r="H7786" s="4">
        <v>289740</v>
      </c>
    </row>
    <row r="7787" spans="1:8" ht="15.75">
      <c r="A7787" s="3" t="s">
        <v>2945</v>
      </c>
      <c r="B7787" s="2" t="s">
        <v>622</v>
      </c>
      <c r="C7787" s="2" t="s">
        <v>621</v>
      </c>
      <c r="D7787" s="2" t="s">
        <v>623</v>
      </c>
      <c r="E7787" s="4">
        <v>160</v>
      </c>
      <c r="F7787" s="4">
        <v>400730</v>
      </c>
      <c r="G7787" s="4">
        <v>40073</v>
      </c>
      <c r="H7787" s="4">
        <v>440803</v>
      </c>
    </row>
    <row r="7788" spans="1:8" ht="15.75">
      <c r="A7788" s="3" t="s">
        <v>2945</v>
      </c>
      <c r="B7788" s="2" t="s">
        <v>631</v>
      </c>
      <c r="C7788" s="2" t="s">
        <v>630</v>
      </c>
      <c r="D7788" s="2" t="s">
        <v>632</v>
      </c>
      <c r="E7788" s="4">
        <v>33</v>
      </c>
      <c r="F7788" s="4">
        <v>95205</v>
      </c>
      <c r="G7788" s="4">
        <v>9521</v>
      </c>
      <c r="H7788" s="4">
        <v>104726</v>
      </c>
    </row>
    <row r="7789" spans="1:8" ht="15.75">
      <c r="A7789" s="3" t="s">
        <v>2945</v>
      </c>
      <c r="B7789" s="2" t="s">
        <v>634</v>
      </c>
      <c r="C7789" s="2" t="s">
        <v>633</v>
      </c>
      <c r="D7789" s="2" t="s">
        <v>635</v>
      </c>
      <c r="E7789" s="4">
        <v>150</v>
      </c>
      <c r="F7789" s="4">
        <v>206550</v>
      </c>
      <c r="G7789" s="4">
        <v>20655</v>
      </c>
      <c r="H7789" s="4">
        <v>227205</v>
      </c>
    </row>
    <row r="7790" spans="1:8" ht="15.75">
      <c r="A7790" s="3" t="s">
        <v>2945</v>
      </c>
      <c r="B7790" s="2" t="s">
        <v>638</v>
      </c>
      <c r="C7790" s="2" t="s">
        <v>352</v>
      </c>
      <c r="D7790" s="2" t="s">
        <v>639</v>
      </c>
      <c r="E7790" s="4">
        <v>5</v>
      </c>
      <c r="F7790" s="4">
        <v>28635</v>
      </c>
      <c r="G7790" s="4">
        <v>2864</v>
      </c>
      <c r="H7790" s="4">
        <v>31499</v>
      </c>
    </row>
    <row r="7791" spans="1:8" ht="15.75">
      <c r="A7791" s="3" t="s">
        <v>2945</v>
      </c>
      <c r="B7791" s="2" t="s">
        <v>641</v>
      </c>
      <c r="C7791" s="2" t="s">
        <v>640</v>
      </c>
      <c r="D7791" s="2" t="s">
        <v>642</v>
      </c>
      <c r="E7791" s="4">
        <v>45</v>
      </c>
      <c r="F7791" s="4">
        <v>132015</v>
      </c>
      <c r="G7791" s="4">
        <v>13202</v>
      </c>
      <c r="H7791" s="4">
        <v>145217</v>
      </c>
    </row>
    <row r="7792" spans="1:8" ht="15.75">
      <c r="A7792" s="3" t="s">
        <v>2945</v>
      </c>
      <c r="B7792" s="2" t="s">
        <v>648</v>
      </c>
      <c r="C7792" s="2" t="s">
        <v>647</v>
      </c>
      <c r="D7792" s="2" t="s">
        <v>649</v>
      </c>
      <c r="E7792" s="4">
        <v>15</v>
      </c>
      <c r="F7792" s="4">
        <v>49425</v>
      </c>
      <c r="G7792" s="4">
        <v>4943</v>
      </c>
      <c r="H7792" s="4">
        <v>54368</v>
      </c>
    </row>
    <row r="7793" spans="1:8" ht="15.75">
      <c r="A7793" s="3" t="s">
        <v>2945</v>
      </c>
      <c r="B7793" s="2" t="s">
        <v>3079</v>
      </c>
      <c r="C7793" s="2" t="s">
        <v>1181</v>
      </c>
      <c r="D7793" s="2"/>
      <c r="E7793" s="4">
        <v>12</v>
      </c>
      <c r="F7793" s="4">
        <v>132000</v>
      </c>
      <c r="G7793" s="4">
        <v>13200</v>
      </c>
      <c r="H7793" s="4">
        <v>145200</v>
      </c>
    </row>
    <row r="7794" spans="1:8" ht="15.75">
      <c r="A7794" s="3" t="s">
        <v>2945</v>
      </c>
      <c r="B7794" s="2" t="s">
        <v>653</v>
      </c>
      <c r="C7794" s="2" t="s">
        <v>652</v>
      </c>
      <c r="D7794" s="2"/>
      <c r="E7794" s="4">
        <v>10</v>
      </c>
      <c r="F7794" s="4">
        <v>28740</v>
      </c>
      <c r="G7794" s="4">
        <v>2874</v>
      </c>
      <c r="H7794" s="4">
        <v>31614</v>
      </c>
    </row>
    <row r="7795" spans="1:8" ht="15.75">
      <c r="A7795" s="3" t="s">
        <v>2945</v>
      </c>
      <c r="B7795" s="2" t="s">
        <v>655</v>
      </c>
      <c r="C7795" s="2" t="s">
        <v>654</v>
      </c>
      <c r="D7795" s="2" t="s">
        <v>656</v>
      </c>
      <c r="E7795" s="4">
        <v>310</v>
      </c>
      <c r="F7795" s="4">
        <v>1040450</v>
      </c>
      <c r="G7795" s="4">
        <v>104045</v>
      </c>
      <c r="H7795" s="4">
        <v>1144495</v>
      </c>
    </row>
    <row r="7796" spans="1:8" ht="15.75">
      <c r="A7796" s="3" t="s">
        <v>2945</v>
      </c>
      <c r="B7796" s="2" t="s">
        <v>658</v>
      </c>
      <c r="C7796" s="2" t="s">
        <v>657</v>
      </c>
      <c r="D7796" s="2" t="s">
        <v>659</v>
      </c>
      <c r="E7796" s="4">
        <v>350</v>
      </c>
      <c r="F7796" s="4">
        <v>447300</v>
      </c>
      <c r="G7796" s="4">
        <v>44730</v>
      </c>
      <c r="H7796" s="4">
        <v>492030</v>
      </c>
    </row>
    <row r="7797" spans="1:8" ht="15.75">
      <c r="A7797" s="3" t="s">
        <v>2945</v>
      </c>
      <c r="B7797" s="2" t="s">
        <v>663</v>
      </c>
      <c r="C7797" s="2" t="s">
        <v>662</v>
      </c>
      <c r="D7797" s="2" t="s">
        <v>664</v>
      </c>
      <c r="E7797" s="4">
        <v>5</v>
      </c>
      <c r="F7797" s="4">
        <v>19595</v>
      </c>
      <c r="G7797" s="4">
        <v>1960</v>
      </c>
      <c r="H7797" s="4">
        <v>21555</v>
      </c>
    </row>
    <row r="7798" spans="1:8" ht="15.75">
      <c r="A7798" s="3" t="s">
        <v>2945</v>
      </c>
      <c r="B7798" s="2" t="s">
        <v>672</v>
      </c>
      <c r="C7798" s="2" t="s">
        <v>671</v>
      </c>
      <c r="D7798" s="2"/>
      <c r="E7798" s="4">
        <v>40</v>
      </c>
      <c r="F7798" s="4">
        <v>106810</v>
      </c>
      <c r="G7798" s="4">
        <v>10681</v>
      </c>
      <c r="H7798" s="4">
        <v>117491</v>
      </c>
    </row>
    <row r="7799" spans="1:8" ht="15.75">
      <c r="A7799" s="3" t="s">
        <v>2945</v>
      </c>
      <c r="B7799" s="2" t="s">
        <v>677</v>
      </c>
      <c r="C7799" s="2" t="s">
        <v>676</v>
      </c>
      <c r="D7799" s="2" t="s">
        <v>678</v>
      </c>
      <c r="E7799" s="4">
        <v>100</v>
      </c>
      <c r="F7799" s="4">
        <v>165400</v>
      </c>
      <c r="G7799" s="4">
        <v>16540</v>
      </c>
      <c r="H7799" s="4">
        <v>181940</v>
      </c>
    </row>
    <row r="7800" spans="1:8" ht="15.75">
      <c r="A7800" s="3" t="s">
        <v>2945</v>
      </c>
      <c r="B7800" s="2" t="s">
        <v>3083</v>
      </c>
      <c r="C7800" s="2" t="s">
        <v>3082</v>
      </c>
      <c r="D7800" s="2" t="s">
        <v>3084</v>
      </c>
      <c r="E7800" s="4">
        <v>10</v>
      </c>
      <c r="F7800" s="4">
        <v>46960</v>
      </c>
      <c r="G7800" s="4">
        <v>4696</v>
      </c>
      <c r="H7800" s="4">
        <v>51656</v>
      </c>
    </row>
    <row r="7801" spans="1:8" ht="15.75">
      <c r="A7801" s="3" t="s">
        <v>2945</v>
      </c>
      <c r="B7801" s="2" t="s">
        <v>698</v>
      </c>
      <c r="C7801" s="2" t="s">
        <v>697</v>
      </c>
      <c r="D7801" s="2"/>
      <c r="E7801" s="4">
        <v>10</v>
      </c>
      <c r="F7801" s="4">
        <v>35620</v>
      </c>
      <c r="G7801" s="4">
        <v>3562</v>
      </c>
      <c r="H7801" s="4">
        <v>39182</v>
      </c>
    </row>
    <row r="7802" spans="1:8" ht="15.75">
      <c r="A7802" s="3" t="s">
        <v>2945</v>
      </c>
      <c r="B7802" s="2" t="s">
        <v>700</v>
      </c>
      <c r="C7802" s="2" t="s">
        <v>699</v>
      </c>
      <c r="D7802" s="2" t="s">
        <v>701</v>
      </c>
      <c r="E7802" s="4">
        <v>50</v>
      </c>
      <c r="F7802" s="4">
        <v>181700</v>
      </c>
      <c r="G7802" s="4">
        <v>18170</v>
      </c>
      <c r="H7802" s="4">
        <v>199870</v>
      </c>
    </row>
    <row r="7803" spans="1:8" ht="15.75">
      <c r="A7803" s="3" t="s">
        <v>2945</v>
      </c>
      <c r="B7803" s="2" t="s">
        <v>705</v>
      </c>
      <c r="C7803" s="2" t="s">
        <v>412</v>
      </c>
      <c r="D7803" s="2"/>
      <c r="E7803" s="4">
        <v>15</v>
      </c>
      <c r="F7803" s="4">
        <v>214500</v>
      </c>
      <c r="G7803" s="4">
        <v>21450</v>
      </c>
      <c r="H7803" s="4">
        <v>235950</v>
      </c>
    </row>
    <row r="7804" spans="1:8" ht="15.75">
      <c r="A7804" s="3" t="s">
        <v>2945</v>
      </c>
      <c r="B7804" s="2" t="s">
        <v>709</v>
      </c>
      <c r="C7804" s="2" t="s">
        <v>708</v>
      </c>
      <c r="D7804" s="2"/>
      <c r="E7804" s="4">
        <v>28</v>
      </c>
      <c r="F7804" s="4">
        <v>444600</v>
      </c>
      <c r="G7804" s="4">
        <v>44460</v>
      </c>
      <c r="H7804" s="4">
        <v>489060</v>
      </c>
    </row>
    <row r="7805" spans="1:8" ht="15.75">
      <c r="A7805" s="3" t="s">
        <v>2945</v>
      </c>
      <c r="B7805" s="2" t="s">
        <v>711</v>
      </c>
      <c r="C7805" s="2" t="s">
        <v>710</v>
      </c>
      <c r="D7805" s="2"/>
      <c r="E7805" s="4">
        <v>20</v>
      </c>
      <c r="F7805" s="4">
        <v>88000</v>
      </c>
      <c r="G7805" s="4">
        <v>8800</v>
      </c>
      <c r="H7805" s="4">
        <v>96800</v>
      </c>
    </row>
    <row r="7806" spans="1:8" ht="15.75">
      <c r="A7806" s="3" t="s">
        <v>2945</v>
      </c>
      <c r="B7806" s="2" t="s">
        <v>724</v>
      </c>
      <c r="C7806" s="2" t="s">
        <v>723</v>
      </c>
      <c r="D7806" s="2"/>
      <c r="E7806" s="4">
        <v>1</v>
      </c>
      <c r="F7806" s="4">
        <v>3400</v>
      </c>
      <c r="G7806" s="4">
        <v>340</v>
      </c>
      <c r="H7806" s="4">
        <v>3740</v>
      </c>
    </row>
    <row r="7807" spans="1:8" ht="15.75">
      <c r="A7807" s="3" t="s">
        <v>2945</v>
      </c>
      <c r="B7807" s="2" t="s">
        <v>734</v>
      </c>
      <c r="C7807" s="2" t="s">
        <v>733</v>
      </c>
      <c r="D7807" s="2" t="s">
        <v>735</v>
      </c>
      <c r="E7807" s="4">
        <v>5</v>
      </c>
      <c r="F7807" s="4">
        <v>18915</v>
      </c>
      <c r="G7807" s="4">
        <v>1892</v>
      </c>
      <c r="H7807" s="4">
        <v>20807</v>
      </c>
    </row>
    <row r="7808" spans="1:8" ht="15.75">
      <c r="A7808" s="3" t="s">
        <v>2945</v>
      </c>
      <c r="B7808" s="2" t="s">
        <v>737</v>
      </c>
      <c r="C7808" s="2" t="s">
        <v>736</v>
      </c>
      <c r="D7808" s="2" t="s">
        <v>738</v>
      </c>
      <c r="E7808" s="4">
        <v>162</v>
      </c>
      <c r="F7808" s="4">
        <v>308338</v>
      </c>
      <c r="G7808" s="4">
        <v>30834</v>
      </c>
      <c r="H7808" s="4">
        <v>339172</v>
      </c>
    </row>
    <row r="7809" spans="1:8" ht="15.75">
      <c r="A7809" s="3" t="s">
        <v>2945</v>
      </c>
      <c r="B7809" s="2" t="s">
        <v>742</v>
      </c>
      <c r="C7809" s="2" t="s">
        <v>741</v>
      </c>
      <c r="D7809" s="2" t="s">
        <v>743</v>
      </c>
      <c r="E7809" s="4">
        <v>300</v>
      </c>
      <c r="F7809" s="4">
        <v>648300</v>
      </c>
      <c r="G7809" s="4">
        <v>64830</v>
      </c>
      <c r="H7809" s="4">
        <v>713130</v>
      </c>
    </row>
    <row r="7810" spans="1:8" ht="15.75">
      <c r="A7810" s="3" t="s">
        <v>2945</v>
      </c>
      <c r="B7810" s="2" t="s">
        <v>745</v>
      </c>
      <c r="C7810" s="2" t="s">
        <v>744</v>
      </c>
      <c r="D7810" s="2" t="s">
        <v>746</v>
      </c>
      <c r="E7810" s="4">
        <v>31</v>
      </c>
      <c r="F7810" s="4">
        <v>232500</v>
      </c>
      <c r="G7810" s="4">
        <v>23250</v>
      </c>
      <c r="H7810" s="4">
        <v>255750</v>
      </c>
    </row>
    <row r="7811" spans="1:8" ht="15.75">
      <c r="A7811" s="3" t="s">
        <v>2945</v>
      </c>
      <c r="B7811" s="2" t="s">
        <v>748</v>
      </c>
      <c r="C7811" s="2" t="s">
        <v>747</v>
      </c>
      <c r="D7811" s="2" t="s">
        <v>749</v>
      </c>
      <c r="E7811" s="4">
        <v>182</v>
      </c>
      <c r="F7811" s="4">
        <v>390268</v>
      </c>
      <c r="G7811" s="4">
        <v>39027</v>
      </c>
      <c r="H7811" s="4">
        <v>429295</v>
      </c>
    </row>
    <row r="7812" spans="1:8" ht="15.75">
      <c r="A7812" s="3" t="s">
        <v>2945</v>
      </c>
      <c r="B7812" s="2" t="s">
        <v>3121</v>
      </c>
      <c r="C7812" s="2" t="s">
        <v>3120</v>
      </c>
      <c r="D7812" s="2" t="s">
        <v>3122</v>
      </c>
      <c r="E7812" s="4">
        <v>50</v>
      </c>
      <c r="F7812" s="4">
        <v>256400</v>
      </c>
      <c r="G7812" s="4">
        <v>25640</v>
      </c>
      <c r="H7812" s="4">
        <v>282040</v>
      </c>
    </row>
    <row r="7813" spans="1:8" ht="15.75">
      <c r="A7813" s="3" t="s">
        <v>2945</v>
      </c>
      <c r="B7813" s="2" t="s">
        <v>3127</v>
      </c>
      <c r="C7813" s="2" t="s">
        <v>3126</v>
      </c>
      <c r="D7813" s="2"/>
      <c r="E7813" s="4">
        <v>1</v>
      </c>
      <c r="F7813" s="4">
        <v>5622</v>
      </c>
      <c r="G7813" s="4">
        <v>562</v>
      </c>
      <c r="H7813" s="4">
        <v>6184</v>
      </c>
    </row>
    <row r="7814" spans="1:8" ht="15.75">
      <c r="A7814" s="3" t="s">
        <v>2945</v>
      </c>
      <c r="B7814" s="2" t="s">
        <v>771</v>
      </c>
      <c r="C7814" s="2" t="s">
        <v>770</v>
      </c>
      <c r="D7814" s="2" t="s">
        <v>772</v>
      </c>
      <c r="E7814" s="4">
        <v>32</v>
      </c>
      <c r="F7814" s="4">
        <v>274900</v>
      </c>
      <c r="G7814" s="4">
        <v>27490</v>
      </c>
      <c r="H7814" s="4">
        <v>302390</v>
      </c>
    </row>
    <row r="7815" spans="1:8" ht="15.75">
      <c r="A7815" s="3" t="s">
        <v>2945</v>
      </c>
      <c r="B7815" s="2" t="s">
        <v>774</v>
      </c>
      <c r="C7815" s="2" t="s">
        <v>773</v>
      </c>
      <c r="D7815" s="2" t="s">
        <v>775</v>
      </c>
      <c r="E7815" s="4">
        <v>80</v>
      </c>
      <c r="F7815" s="4">
        <v>201520</v>
      </c>
      <c r="G7815" s="4">
        <v>20152</v>
      </c>
      <c r="H7815" s="4">
        <v>221672</v>
      </c>
    </row>
    <row r="7816" spans="1:8" ht="15.75">
      <c r="A7816" s="3" t="s">
        <v>2945</v>
      </c>
      <c r="B7816" s="2" t="s">
        <v>3129</v>
      </c>
      <c r="C7816" s="2" t="s">
        <v>3128</v>
      </c>
      <c r="D7816" s="2" t="s">
        <v>3130</v>
      </c>
      <c r="E7816" s="4">
        <v>50</v>
      </c>
      <c r="F7816" s="4">
        <v>287550</v>
      </c>
      <c r="G7816" s="4">
        <v>28755</v>
      </c>
      <c r="H7816" s="4">
        <v>316305</v>
      </c>
    </row>
    <row r="7817" spans="1:8" ht="15.75">
      <c r="A7817" s="3" t="s">
        <v>2945</v>
      </c>
      <c r="B7817" s="2" t="s">
        <v>779</v>
      </c>
      <c r="C7817" s="2" t="s">
        <v>778</v>
      </c>
      <c r="D7817" s="2" t="s">
        <v>780</v>
      </c>
      <c r="E7817" s="4">
        <v>12</v>
      </c>
      <c r="F7817" s="4">
        <v>112800</v>
      </c>
      <c r="G7817" s="4">
        <v>11280</v>
      </c>
      <c r="H7817" s="4">
        <v>124080</v>
      </c>
    </row>
    <row r="7818" spans="1:8" ht="15.75">
      <c r="A7818" s="3" t="s">
        <v>2945</v>
      </c>
      <c r="B7818" s="2" t="s">
        <v>782</v>
      </c>
      <c r="C7818" s="2" t="s">
        <v>781</v>
      </c>
      <c r="D7818" s="2" t="s">
        <v>783</v>
      </c>
      <c r="E7818" s="4">
        <v>50</v>
      </c>
      <c r="F7818" s="4">
        <v>144650</v>
      </c>
      <c r="G7818" s="4">
        <v>14465</v>
      </c>
      <c r="H7818" s="4">
        <v>159115</v>
      </c>
    </row>
    <row r="7819" spans="1:8" ht="15.75">
      <c r="A7819" s="3" t="s">
        <v>2945</v>
      </c>
      <c r="B7819" s="2" t="s">
        <v>3141</v>
      </c>
      <c r="C7819" s="2" t="s">
        <v>3140</v>
      </c>
      <c r="D7819" s="2" t="s">
        <v>3142</v>
      </c>
      <c r="E7819" s="4">
        <v>50</v>
      </c>
      <c r="F7819" s="4">
        <v>331800</v>
      </c>
      <c r="G7819" s="4">
        <v>33180</v>
      </c>
      <c r="H7819" s="4">
        <v>364980</v>
      </c>
    </row>
    <row r="7820" spans="1:8" ht="15.75">
      <c r="A7820" s="3" t="s">
        <v>2945</v>
      </c>
      <c r="B7820" s="2" t="s">
        <v>785</v>
      </c>
      <c r="C7820" s="2" t="s">
        <v>784</v>
      </c>
      <c r="D7820" s="2"/>
      <c r="E7820" s="4">
        <v>3</v>
      </c>
      <c r="F7820" s="4">
        <v>5700</v>
      </c>
      <c r="G7820" s="4">
        <v>570</v>
      </c>
      <c r="H7820" s="4">
        <v>6270</v>
      </c>
    </row>
    <row r="7821" spans="1:8" ht="15.75">
      <c r="A7821" s="3" t="s">
        <v>2945</v>
      </c>
      <c r="B7821" s="2" t="s">
        <v>800</v>
      </c>
      <c r="C7821" s="2" t="s">
        <v>799</v>
      </c>
      <c r="D7821" s="2" t="s">
        <v>801</v>
      </c>
      <c r="E7821" s="4">
        <v>10</v>
      </c>
      <c r="F7821" s="4">
        <v>112040</v>
      </c>
      <c r="G7821" s="4">
        <v>11204</v>
      </c>
      <c r="H7821" s="4">
        <v>123244</v>
      </c>
    </row>
    <row r="7822" spans="1:8" ht="15.75">
      <c r="A7822" s="3" t="s">
        <v>2945</v>
      </c>
      <c r="B7822" s="2" t="s">
        <v>803</v>
      </c>
      <c r="C7822" s="2" t="s">
        <v>802</v>
      </c>
      <c r="D7822" s="2" t="s">
        <v>804</v>
      </c>
      <c r="E7822" s="4">
        <v>160</v>
      </c>
      <c r="F7822" s="4">
        <v>720000</v>
      </c>
      <c r="G7822" s="4">
        <v>72000</v>
      </c>
      <c r="H7822" s="4">
        <v>792000</v>
      </c>
    </row>
    <row r="7823" spans="1:8" ht="15.75">
      <c r="A7823" s="3" t="s">
        <v>2945</v>
      </c>
      <c r="B7823" s="2" t="s">
        <v>814</v>
      </c>
      <c r="C7823" s="2" t="s">
        <v>813</v>
      </c>
      <c r="D7823" s="2" t="s">
        <v>815</v>
      </c>
      <c r="E7823" s="4">
        <v>95</v>
      </c>
      <c r="F7823" s="4">
        <v>130625</v>
      </c>
      <c r="G7823" s="4">
        <v>13063</v>
      </c>
      <c r="H7823" s="4">
        <v>143688</v>
      </c>
    </row>
    <row r="7824" spans="1:8" ht="15.75">
      <c r="A7824" s="3" t="s">
        <v>2945</v>
      </c>
      <c r="B7824" s="2" t="s">
        <v>823</v>
      </c>
      <c r="C7824" s="2" t="s">
        <v>822</v>
      </c>
      <c r="D7824" s="2" t="s">
        <v>824</v>
      </c>
      <c r="E7824" s="4">
        <v>52</v>
      </c>
      <c r="F7824" s="4">
        <v>92350</v>
      </c>
      <c r="G7824" s="4">
        <v>9235</v>
      </c>
      <c r="H7824" s="4">
        <v>101585</v>
      </c>
    </row>
    <row r="7825" spans="1:8" ht="15.75">
      <c r="A7825" s="3" t="s">
        <v>2945</v>
      </c>
      <c r="B7825" s="2" t="s">
        <v>829</v>
      </c>
      <c r="C7825" s="2" t="s">
        <v>828</v>
      </c>
      <c r="D7825" s="2" t="s">
        <v>830</v>
      </c>
      <c r="E7825" s="4">
        <v>20</v>
      </c>
      <c r="F7825" s="4">
        <v>120000</v>
      </c>
      <c r="G7825" s="4">
        <v>12000</v>
      </c>
      <c r="H7825" s="4">
        <v>132000</v>
      </c>
    </row>
    <row r="7826" spans="1:8" ht="15.75">
      <c r="A7826" s="3" t="s">
        <v>2945</v>
      </c>
      <c r="B7826" s="2" t="s">
        <v>858</v>
      </c>
      <c r="C7826" s="2" t="s">
        <v>857</v>
      </c>
      <c r="D7826" s="2" t="s">
        <v>859</v>
      </c>
      <c r="E7826" s="4">
        <v>144</v>
      </c>
      <c r="F7826" s="4">
        <v>236764</v>
      </c>
      <c r="G7826" s="4">
        <v>23676</v>
      </c>
      <c r="H7826" s="4">
        <v>260440</v>
      </c>
    </row>
    <row r="7827" spans="1:8" ht="15.75">
      <c r="A7827" s="3" t="s">
        <v>2945</v>
      </c>
      <c r="B7827" s="2" t="s">
        <v>889</v>
      </c>
      <c r="C7827" s="2" t="s">
        <v>888</v>
      </c>
      <c r="D7827" s="2" t="s">
        <v>890</v>
      </c>
      <c r="E7827" s="4">
        <v>10</v>
      </c>
      <c r="F7827" s="4">
        <v>149430</v>
      </c>
      <c r="G7827" s="4">
        <v>14943</v>
      </c>
      <c r="H7827" s="4">
        <v>164373</v>
      </c>
    </row>
    <row r="7828" spans="1:8" ht="15.75">
      <c r="A7828" s="3" t="s">
        <v>2945</v>
      </c>
      <c r="B7828" s="2" t="s">
        <v>3165</v>
      </c>
      <c r="C7828" s="2" t="s">
        <v>3164</v>
      </c>
      <c r="D7828" s="2" t="s">
        <v>909</v>
      </c>
      <c r="E7828" s="4">
        <v>20</v>
      </c>
      <c r="F7828" s="4">
        <v>219900</v>
      </c>
      <c r="G7828" s="4">
        <v>21990</v>
      </c>
      <c r="H7828" s="4">
        <v>241890</v>
      </c>
    </row>
    <row r="7829" spans="1:8" ht="15.75">
      <c r="A7829" s="3" t="s">
        <v>2945</v>
      </c>
      <c r="B7829" s="2" t="s">
        <v>908</v>
      </c>
      <c r="C7829" s="2" t="s">
        <v>907</v>
      </c>
      <c r="D7829" s="2" t="s">
        <v>909</v>
      </c>
      <c r="E7829" s="4">
        <v>20</v>
      </c>
      <c r="F7829" s="4">
        <v>250100</v>
      </c>
      <c r="G7829" s="4">
        <v>25010</v>
      </c>
      <c r="H7829" s="4">
        <v>275110</v>
      </c>
    </row>
    <row r="7830" spans="1:8" ht="15.75">
      <c r="A7830" s="3" t="s">
        <v>2945</v>
      </c>
      <c r="B7830" s="2" t="s">
        <v>3194</v>
      </c>
      <c r="C7830" s="2" t="s">
        <v>3193</v>
      </c>
      <c r="D7830" s="2"/>
      <c r="E7830" s="4">
        <v>6</v>
      </c>
      <c r="F7830" s="4">
        <v>51000</v>
      </c>
      <c r="G7830" s="4">
        <v>5100</v>
      </c>
      <c r="H7830" s="4">
        <v>56100</v>
      </c>
    </row>
    <row r="7831" spans="1:8" ht="15.75">
      <c r="A7831" s="3" t="s">
        <v>2945</v>
      </c>
      <c r="B7831" s="2" t="s">
        <v>956</v>
      </c>
      <c r="C7831" s="2" t="s">
        <v>366</v>
      </c>
      <c r="D7831" s="2" t="s">
        <v>957</v>
      </c>
      <c r="E7831" s="4">
        <v>50</v>
      </c>
      <c r="F7831" s="4">
        <v>291750</v>
      </c>
      <c r="G7831" s="4">
        <v>29175</v>
      </c>
      <c r="H7831" s="4">
        <v>320925</v>
      </c>
    </row>
    <row r="7832" spans="1:8" ht="15.75">
      <c r="A7832" s="3" t="s">
        <v>2945</v>
      </c>
      <c r="B7832" s="2" t="s">
        <v>958</v>
      </c>
      <c r="C7832" s="2" t="s">
        <v>352</v>
      </c>
      <c r="D7832" s="2" t="s">
        <v>959</v>
      </c>
      <c r="E7832" s="4">
        <v>50</v>
      </c>
      <c r="F7832" s="4">
        <v>313350</v>
      </c>
      <c r="G7832" s="4">
        <v>31335</v>
      </c>
      <c r="H7832" s="4">
        <v>344685</v>
      </c>
    </row>
    <row r="7833" spans="1:8" ht="15.75">
      <c r="A7833" s="3" t="s">
        <v>2945</v>
      </c>
      <c r="B7833" s="2" t="s">
        <v>960</v>
      </c>
      <c r="C7833" s="2" t="s">
        <v>358</v>
      </c>
      <c r="D7833" s="2" t="s">
        <v>961</v>
      </c>
      <c r="E7833" s="4">
        <v>50</v>
      </c>
      <c r="F7833" s="4">
        <v>384300</v>
      </c>
      <c r="G7833" s="4">
        <v>38430</v>
      </c>
      <c r="H7833" s="4">
        <v>422730</v>
      </c>
    </row>
    <row r="7834" spans="1:8" ht="15.75">
      <c r="A7834" s="3" t="s">
        <v>2945</v>
      </c>
      <c r="B7834" s="2" t="s">
        <v>962</v>
      </c>
      <c r="C7834" s="2" t="s">
        <v>448</v>
      </c>
      <c r="D7834" s="2" t="s">
        <v>963</v>
      </c>
      <c r="E7834" s="4">
        <v>50</v>
      </c>
      <c r="F7834" s="4">
        <v>430050</v>
      </c>
      <c r="G7834" s="4">
        <v>43005</v>
      </c>
      <c r="H7834" s="4">
        <v>473055</v>
      </c>
    </row>
    <row r="7835" spans="1:8" ht="15.75">
      <c r="A7835" s="3" t="s">
        <v>2945</v>
      </c>
      <c r="B7835" s="2" t="s">
        <v>3206</v>
      </c>
      <c r="C7835" s="2" t="s">
        <v>679</v>
      </c>
      <c r="D7835" s="2" t="s">
        <v>3207</v>
      </c>
      <c r="E7835" s="4">
        <v>50</v>
      </c>
      <c r="F7835" s="4">
        <v>477400</v>
      </c>
      <c r="G7835" s="4">
        <v>47740</v>
      </c>
      <c r="H7835" s="4">
        <v>525140</v>
      </c>
    </row>
    <row r="7836" spans="1:8" ht="15.75">
      <c r="A7836" s="3" t="s">
        <v>2945</v>
      </c>
      <c r="B7836" s="2" t="s">
        <v>3208</v>
      </c>
      <c r="C7836" s="2" t="s">
        <v>665</v>
      </c>
      <c r="D7836" s="2" t="s">
        <v>3209</v>
      </c>
      <c r="E7836" s="4">
        <v>50</v>
      </c>
      <c r="F7836" s="4">
        <v>438200</v>
      </c>
      <c r="G7836" s="4">
        <v>43820</v>
      </c>
      <c r="H7836" s="4">
        <v>482020</v>
      </c>
    </row>
    <row r="7837" spans="1:8" ht="15.75">
      <c r="A7837" s="3" t="s">
        <v>2945</v>
      </c>
      <c r="B7837" s="2" t="s">
        <v>992</v>
      </c>
      <c r="C7837" s="2" t="s">
        <v>733</v>
      </c>
      <c r="D7837" s="2" t="s">
        <v>993</v>
      </c>
      <c r="E7837" s="4">
        <v>50</v>
      </c>
      <c r="F7837" s="4">
        <v>207050</v>
      </c>
      <c r="G7837" s="4">
        <v>20705</v>
      </c>
      <c r="H7837" s="4">
        <v>227755</v>
      </c>
    </row>
    <row r="7838" spans="1:8" ht="15.75">
      <c r="A7838" s="3" t="s">
        <v>2945</v>
      </c>
      <c r="B7838" s="2" t="s">
        <v>994</v>
      </c>
      <c r="C7838" s="2" t="s">
        <v>744</v>
      </c>
      <c r="D7838" s="2" t="s">
        <v>995</v>
      </c>
      <c r="E7838" s="4">
        <v>50</v>
      </c>
      <c r="F7838" s="4">
        <v>251100</v>
      </c>
      <c r="G7838" s="4">
        <v>25110</v>
      </c>
      <c r="H7838" s="4">
        <v>276210</v>
      </c>
    </row>
    <row r="7839" spans="1:8" ht="15.75">
      <c r="A7839" s="3" t="s">
        <v>2945</v>
      </c>
      <c r="B7839" s="2" t="s">
        <v>996</v>
      </c>
      <c r="C7839" s="2" t="s">
        <v>770</v>
      </c>
      <c r="D7839" s="2" t="s">
        <v>997</v>
      </c>
      <c r="E7839" s="4">
        <v>50</v>
      </c>
      <c r="F7839" s="4">
        <v>294250</v>
      </c>
      <c r="G7839" s="4">
        <v>29425</v>
      </c>
      <c r="H7839" s="4">
        <v>323675</v>
      </c>
    </row>
    <row r="7840" spans="1:8" ht="15.75">
      <c r="A7840" s="3" t="s">
        <v>2945</v>
      </c>
      <c r="B7840" s="2" t="s">
        <v>998</v>
      </c>
      <c r="C7840" s="2" t="s">
        <v>778</v>
      </c>
      <c r="D7840" s="2" t="s">
        <v>999</v>
      </c>
      <c r="E7840" s="4">
        <v>50</v>
      </c>
      <c r="F7840" s="4">
        <v>336650</v>
      </c>
      <c r="G7840" s="4">
        <v>33665</v>
      </c>
      <c r="H7840" s="4">
        <v>370315</v>
      </c>
    </row>
    <row r="7841" spans="1:8" ht="15.75">
      <c r="A7841" s="3" t="s">
        <v>2945</v>
      </c>
      <c r="B7841" s="2" t="s">
        <v>3227</v>
      </c>
      <c r="C7841" s="2" t="s">
        <v>799</v>
      </c>
      <c r="D7841" s="2" t="s">
        <v>3228</v>
      </c>
      <c r="E7841" s="4">
        <v>50</v>
      </c>
      <c r="F7841" s="4">
        <v>350700</v>
      </c>
      <c r="G7841" s="4">
        <v>35070</v>
      </c>
      <c r="H7841" s="4">
        <v>385770</v>
      </c>
    </row>
    <row r="7842" spans="1:8" ht="15.75">
      <c r="A7842" s="3" t="s">
        <v>2945</v>
      </c>
      <c r="B7842" s="2" t="s">
        <v>1002</v>
      </c>
      <c r="C7842" s="2" t="s">
        <v>557</v>
      </c>
      <c r="D7842" s="2" t="s">
        <v>1003</v>
      </c>
      <c r="E7842" s="4">
        <v>50</v>
      </c>
      <c r="F7842" s="4">
        <v>403200</v>
      </c>
      <c r="G7842" s="4">
        <v>40320</v>
      </c>
      <c r="H7842" s="4">
        <v>443520</v>
      </c>
    </row>
    <row r="7843" spans="1:8" ht="15.75">
      <c r="A7843" s="3" t="s">
        <v>2945</v>
      </c>
      <c r="B7843" s="2" t="s">
        <v>1004</v>
      </c>
      <c r="C7843" s="2" t="s">
        <v>551</v>
      </c>
      <c r="D7843" s="2" t="s">
        <v>1005</v>
      </c>
      <c r="E7843" s="4">
        <v>50</v>
      </c>
      <c r="F7843" s="4">
        <v>403450</v>
      </c>
      <c r="G7843" s="4">
        <v>40345</v>
      </c>
      <c r="H7843" s="4">
        <v>443795</v>
      </c>
    </row>
    <row r="7844" spans="1:8" ht="15.75">
      <c r="A7844" s="3" t="s">
        <v>2945</v>
      </c>
      <c r="B7844" s="2" t="s">
        <v>1018</v>
      </c>
      <c r="C7844" s="2" t="s">
        <v>566</v>
      </c>
      <c r="D7844" s="2" t="s">
        <v>1019</v>
      </c>
      <c r="E7844" s="4">
        <v>50</v>
      </c>
      <c r="F7844" s="4">
        <v>441950</v>
      </c>
      <c r="G7844" s="4">
        <v>44195</v>
      </c>
      <c r="H7844" s="4">
        <v>486145</v>
      </c>
    </row>
    <row r="7845" spans="1:8" ht="15.75">
      <c r="A7845" s="3" t="s">
        <v>2945</v>
      </c>
      <c r="B7845" s="2" t="s">
        <v>3233</v>
      </c>
      <c r="C7845" s="2" t="s">
        <v>569</v>
      </c>
      <c r="D7845" s="2" t="s">
        <v>3234</v>
      </c>
      <c r="E7845" s="4">
        <v>80</v>
      </c>
      <c r="F7845" s="4">
        <v>844480</v>
      </c>
      <c r="G7845" s="4">
        <v>84448</v>
      </c>
      <c r="H7845" s="4">
        <v>928928</v>
      </c>
    </row>
    <row r="7846" spans="1:8" ht="15.75">
      <c r="A7846" s="3" t="s">
        <v>2945</v>
      </c>
      <c r="B7846" s="2" t="s">
        <v>3235</v>
      </c>
      <c r="C7846" s="2" t="s">
        <v>1247</v>
      </c>
      <c r="D7846" s="2" t="s">
        <v>3236</v>
      </c>
      <c r="E7846" s="4">
        <v>50</v>
      </c>
      <c r="F7846" s="4">
        <v>216800</v>
      </c>
      <c r="G7846" s="4">
        <v>21680</v>
      </c>
      <c r="H7846" s="4">
        <v>238480</v>
      </c>
    </row>
    <row r="7847" spans="1:8" ht="15.75">
      <c r="A7847" s="3" t="s">
        <v>2945</v>
      </c>
      <c r="B7847" s="2" t="s">
        <v>3238</v>
      </c>
      <c r="C7847" s="2" t="s">
        <v>3237</v>
      </c>
      <c r="D7847" s="2" t="s">
        <v>909</v>
      </c>
      <c r="E7847" s="4">
        <v>20</v>
      </c>
      <c r="F7847" s="4">
        <v>189680</v>
      </c>
      <c r="G7847" s="4">
        <v>18968</v>
      </c>
      <c r="H7847" s="4">
        <v>208648</v>
      </c>
    </row>
    <row r="7848" spans="1:8" ht="15.75">
      <c r="A7848" s="3" t="s">
        <v>2945</v>
      </c>
      <c r="B7848" s="2" t="s">
        <v>1050</v>
      </c>
      <c r="C7848" s="2" t="s">
        <v>1049</v>
      </c>
      <c r="D7848" s="2"/>
      <c r="E7848" s="4">
        <v>20</v>
      </c>
      <c r="F7848" s="4">
        <v>324000</v>
      </c>
      <c r="G7848" s="4">
        <v>32400</v>
      </c>
      <c r="H7848" s="4">
        <v>356400</v>
      </c>
    </row>
    <row r="7849" spans="1:8" ht="15.75">
      <c r="A7849" s="3" t="s">
        <v>2945</v>
      </c>
      <c r="B7849" s="2" t="s">
        <v>3262</v>
      </c>
      <c r="C7849" s="2" t="s">
        <v>572</v>
      </c>
      <c r="D7849" s="2" t="s">
        <v>3263</v>
      </c>
      <c r="E7849" s="4">
        <v>80</v>
      </c>
      <c r="F7849" s="4">
        <v>912720</v>
      </c>
      <c r="G7849" s="4">
        <v>91272</v>
      </c>
      <c r="H7849" s="4">
        <v>1003992</v>
      </c>
    </row>
    <row r="7850" spans="1:8" ht="15.75">
      <c r="A7850" s="3" t="s">
        <v>2945</v>
      </c>
      <c r="B7850" s="2" t="s">
        <v>3273</v>
      </c>
      <c r="C7850" s="2" t="s">
        <v>545</v>
      </c>
      <c r="D7850" s="2" t="s">
        <v>1117</v>
      </c>
      <c r="E7850" s="4">
        <v>4</v>
      </c>
      <c r="F7850" s="4">
        <v>35600</v>
      </c>
      <c r="G7850" s="4">
        <v>3560</v>
      </c>
      <c r="H7850" s="4">
        <v>39160</v>
      </c>
    </row>
    <row r="7851" spans="1:8" ht="15.75">
      <c r="A7851" s="3" t="s">
        <v>2945</v>
      </c>
      <c r="B7851" s="2" t="s">
        <v>1145</v>
      </c>
      <c r="C7851" s="2" t="s">
        <v>1144</v>
      </c>
      <c r="D7851" s="2"/>
      <c r="E7851" s="4">
        <v>12</v>
      </c>
      <c r="F7851" s="4">
        <v>129600</v>
      </c>
      <c r="G7851" s="4">
        <v>12960</v>
      </c>
      <c r="H7851" s="4">
        <v>142560</v>
      </c>
    </row>
    <row r="7852" spans="1:8" ht="15.75">
      <c r="A7852" s="3" t="s">
        <v>2945</v>
      </c>
      <c r="B7852" s="2" t="s">
        <v>3279</v>
      </c>
      <c r="C7852" s="2" t="s">
        <v>759</v>
      </c>
      <c r="D7852" s="2" t="s">
        <v>3280</v>
      </c>
      <c r="E7852" s="4">
        <v>70</v>
      </c>
      <c r="F7852" s="4">
        <v>73780</v>
      </c>
      <c r="G7852" s="4">
        <v>7378</v>
      </c>
      <c r="H7852" s="4">
        <v>81158</v>
      </c>
    </row>
    <row r="7853" spans="1:8" ht="15.75">
      <c r="A7853" s="3" t="s">
        <v>2945</v>
      </c>
      <c r="B7853" s="2" t="s">
        <v>1212</v>
      </c>
      <c r="C7853" s="2" t="s">
        <v>1211</v>
      </c>
      <c r="D7853" s="2"/>
      <c r="E7853" s="4">
        <v>5</v>
      </c>
      <c r="F7853" s="4">
        <v>12500</v>
      </c>
      <c r="G7853" s="4">
        <v>1250</v>
      </c>
      <c r="H7853" s="4">
        <v>13750</v>
      </c>
    </row>
    <row r="7854" spans="1:8" ht="15.75">
      <c r="A7854" s="3" t="s">
        <v>2945</v>
      </c>
      <c r="B7854" s="2" t="s">
        <v>1233</v>
      </c>
      <c r="C7854" s="2" t="s">
        <v>1232</v>
      </c>
      <c r="D7854" s="2"/>
      <c r="E7854" s="4">
        <v>5</v>
      </c>
      <c r="F7854" s="4">
        <v>19000</v>
      </c>
      <c r="G7854" s="4">
        <v>1900</v>
      </c>
      <c r="H7854" s="4">
        <v>20900</v>
      </c>
    </row>
    <row r="7855" spans="1:8" ht="15.75">
      <c r="A7855" s="3" t="s">
        <v>2945</v>
      </c>
      <c r="B7855" s="2" t="s">
        <v>3376</v>
      </c>
      <c r="C7855" s="2" t="s">
        <v>475</v>
      </c>
      <c r="D7855" s="2"/>
      <c r="E7855" s="4">
        <v>5</v>
      </c>
      <c r="F7855" s="4">
        <v>51500</v>
      </c>
      <c r="G7855" s="4">
        <v>5150</v>
      </c>
      <c r="H7855" s="4">
        <v>56650</v>
      </c>
    </row>
    <row r="7856" spans="1:8" ht="15.75">
      <c r="A7856" s="3" t="s">
        <v>2945</v>
      </c>
      <c r="B7856" s="2" t="s">
        <v>3377</v>
      </c>
      <c r="C7856" s="2" t="s">
        <v>472</v>
      </c>
      <c r="D7856" s="2"/>
      <c r="E7856" s="4">
        <v>5</v>
      </c>
      <c r="F7856" s="4">
        <v>43000</v>
      </c>
      <c r="G7856" s="4">
        <v>4300</v>
      </c>
      <c r="H7856" s="4">
        <v>47300</v>
      </c>
    </row>
    <row r="7857" spans="1:8" ht="15.75">
      <c r="A7857" s="3" t="s">
        <v>2945</v>
      </c>
      <c r="B7857" s="2" t="s">
        <v>3379</v>
      </c>
      <c r="C7857" s="2" t="s">
        <v>3378</v>
      </c>
      <c r="D7857" s="2"/>
      <c r="E7857" s="4">
        <v>2</v>
      </c>
      <c r="F7857" s="4">
        <v>31600</v>
      </c>
      <c r="G7857" s="4">
        <v>3160</v>
      </c>
      <c r="H7857" s="4">
        <v>34760</v>
      </c>
    </row>
    <row r="7858" spans="1:8" ht="15.75">
      <c r="A7858" s="3" t="s">
        <v>2945</v>
      </c>
      <c r="B7858" s="2" t="s">
        <v>3497</v>
      </c>
      <c r="C7858" s="2" t="s">
        <v>3496</v>
      </c>
      <c r="D7858" s="2" t="s">
        <v>3498</v>
      </c>
      <c r="E7858" s="4">
        <v>24</v>
      </c>
      <c r="F7858" s="4">
        <v>576000</v>
      </c>
      <c r="G7858" s="4">
        <v>57600</v>
      </c>
      <c r="H7858" s="4">
        <v>633600</v>
      </c>
    </row>
    <row r="7859" spans="1:8" ht="15.75">
      <c r="A7859" s="3" t="s">
        <v>2945</v>
      </c>
      <c r="B7859" s="2" t="s">
        <v>1284</v>
      </c>
      <c r="C7859" s="2" t="s">
        <v>1283</v>
      </c>
      <c r="D7859" s="2" t="s">
        <v>1285</v>
      </c>
      <c r="E7859" s="4">
        <v>50</v>
      </c>
      <c r="F7859" s="4">
        <v>142500</v>
      </c>
      <c r="G7859" s="4">
        <v>14250</v>
      </c>
      <c r="H7859" s="4">
        <v>156750</v>
      </c>
    </row>
    <row r="7860" spans="1:8" ht="15.75">
      <c r="A7860" s="3" t="s">
        <v>2945</v>
      </c>
      <c r="B7860" s="2" t="s">
        <v>1293</v>
      </c>
      <c r="C7860" s="2" t="s">
        <v>1292</v>
      </c>
      <c r="D7860" s="2" t="s">
        <v>1294</v>
      </c>
      <c r="E7860" s="4">
        <v>50</v>
      </c>
      <c r="F7860" s="4">
        <v>142500</v>
      </c>
      <c r="G7860" s="4">
        <v>14250</v>
      </c>
      <c r="H7860" s="4">
        <v>156750</v>
      </c>
    </row>
    <row r="7861" spans="1:8" ht="15.75">
      <c r="A7861" s="3" t="s">
        <v>2945</v>
      </c>
      <c r="B7861" s="2" t="s">
        <v>1303</v>
      </c>
      <c r="C7861" s="2" t="s">
        <v>1302</v>
      </c>
      <c r="D7861" s="2"/>
      <c r="E7861" s="4">
        <v>20</v>
      </c>
      <c r="F7861" s="4">
        <v>81000</v>
      </c>
      <c r="G7861" s="4">
        <v>8100</v>
      </c>
      <c r="H7861" s="4">
        <v>89100</v>
      </c>
    </row>
    <row r="7862" spans="1:8" ht="15.75">
      <c r="A7862" s="3" t="s">
        <v>2945</v>
      </c>
      <c r="B7862" s="2" t="s">
        <v>1307</v>
      </c>
      <c r="C7862" s="2" t="s">
        <v>1306</v>
      </c>
      <c r="D7862" s="2" t="s">
        <v>1308</v>
      </c>
      <c r="E7862" s="4">
        <v>110</v>
      </c>
      <c r="F7862" s="4">
        <v>445500</v>
      </c>
      <c r="G7862" s="4">
        <v>44550</v>
      </c>
      <c r="H7862" s="4">
        <v>490050</v>
      </c>
    </row>
    <row r="7863" spans="1:8" ht="15.75">
      <c r="A7863" s="3" t="s">
        <v>2945</v>
      </c>
      <c r="B7863" s="2" t="s">
        <v>1318</v>
      </c>
      <c r="C7863" s="2" t="s">
        <v>1317</v>
      </c>
      <c r="D7863" s="2" t="s">
        <v>1319</v>
      </c>
      <c r="E7863" s="4">
        <v>700</v>
      </c>
      <c r="F7863" s="4">
        <v>2835000</v>
      </c>
      <c r="G7863" s="4">
        <v>283500</v>
      </c>
      <c r="H7863" s="4">
        <v>3118500</v>
      </c>
    </row>
    <row r="7864" spans="1:8" ht="15.75">
      <c r="A7864" s="3" t="s">
        <v>2945</v>
      </c>
      <c r="B7864" s="2" t="s">
        <v>1346</v>
      </c>
      <c r="C7864" s="2" t="s">
        <v>1345</v>
      </c>
      <c r="D7864" s="2" t="s">
        <v>1342</v>
      </c>
      <c r="E7864" s="4">
        <v>20</v>
      </c>
      <c r="F7864" s="4">
        <v>230000</v>
      </c>
      <c r="G7864" s="4">
        <v>23000</v>
      </c>
      <c r="H7864" s="4">
        <v>253000</v>
      </c>
    </row>
    <row r="7865" spans="1:8" ht="15.75">
      <c r="A7865" s="3" t="s">
        <v>2945</v>
      </c>
      <c r="B7865" s="2" t="s">
        <v>1348</v>
      </c>
      <c r="C7865" s="2" t="s">
        <v>1347</v>
      </c>
      <c r="D7865" s="2" t="s">
        <v>1349</v>
      </c>
      <c r="E7865" s="4">
        <v>15</v>
      </c>
      <c r="F7865" s="4">
        <v>285000</v>
      </c>
      <c r="G7865" s="4">
        <v>28500</v>
      </c>
      <c r="H7865" s="4">
        <v>313500</v>
      </c>
    </row>
    <row r="7866" spans="1:8" ht="15.75">
      <c r="A7866" s="3" t="s">
        <v>2945</v>
      </c>
      <c r="B7866" s="2" t="s">
        <v>1356</v>
      </c>
      <c r="C7866" s="2" t="s">
        <v>1355</v>
      </c>
      <c r="D7866" s="2" t="s">
        <v>1352</v>
      </c>
      <c r="E7866" s="4">
        <v>300</v>
      </c>
      <c r="F7866" s="4">
        <v>285000</v>
      </c>
      <c r="G7866" s="4">
        <v>28500</v>
      </c>
      <c r="H7866" s="4">
        <v>313500</v>
      </c>
    </row>
    <row r="7867" spans="1:8" ht="15.75">
      <c r="A7867" s="3" t="s">
        <v>2945</v>
      </c>
      <c r="B7867" s="2" t="s">
        <v>1358</v>
      </c>
      <c r="C7867" s="2" t="s">
        <v>1357</v>
      </c>
      <c r="D7867" s="2" t="s">
        <v>1359</v>
      </c>
      <c r="E7867" s="4">
        <v>58</v>
      </c>
      <c r="F7867" s="4">
        <v>330600</v>
      </c>
      <c r="G7867" s="4">
        <v>33060</v>
      </c>
      <c r="H7867" s="4">
        <v>363660</v>
      </c>
    </row>
    <row r="7868" spans="1:8" ht="15.75">
      <c r="A7868" s="3" t="s">
        <v>2945</v>
      </c>
      <c r="B7868" s="2" t="s">
        <v>1363</v>
      </c>
      <c r="C7868" s="2" t="s">
        <v>1362</v>
      </c>
      <c r="D7868" s="2" t="s">
        <v>1342</v>
      </c>
      <c r="E7868" s="4">
        <v>53</v>
      </c>
      <c r="F7868" s="4">
        <v>602400</v>
      </c>
      <c r="G7868" s="4">
        <v>60240</v>
      </c>
      <c r="H7868" s="4">
        <v>662640</v>
      </c>
    </row>
    <row r="7869" spans="1:8" ht="15.75">
      <c r="A7869" s="3" t="s">
        <v>2945</v>
      </c>
      <c r="B7869" s="2" t="s">
        <v>1365</v>
      </c>
      <c r="C7869" s="2" t="s">
        <v>1364</v>
      </c>
      <c r="D7869" s="2" t="s">
        <v>1352</v>
      </c>
      <c r="E7869" s="4">
        <v>700</v>
      </c>
      <c r="F7869" s="4">
        <v>637200</v>
      </c>
      <c r="G7869" s="4">
        <v>63720</v>
      </c>
      <c r="H7869" s="4">
        <v>700920</v>
      </c>
    </row>
    <row r="7870" spans="1:8" ht="15.75">
      <c r="A7870" s="3" t="s">
        <v>2945</v>
      </c>
      <c r="B7870" s="2" t="s">
        <v>1370</v>
      </c>
      <c r="C7870" s="2" t="s">
        <v>1369</v>
      </c>
      <c r="D7870" s="2" t="s">
        <v>1352</v>
      </c>
      <c r="E7870" s="4">
        <v>30</v>
      </c>
      <c r="F7870" s="4">
        <v>750000</v>
      </c>
      <c r="G7870" s="4">
        <v>75000</v>
      </c>
      <c r="H7870" s="4">
        <v>825000</v>
      </c>
    </row>
    <row r="7871" spans="1:8" ht="15.75">
      <c r="A7871" s="3" t="s">
        <v>2945</v>
      </c>
      <c r="B7871" s="2" t="s">
        <v>1373</v>
      </c>
      <c r="C7871" s="2" t="s">
        <v>1362</v>
      </c>
      <c r="D7871" s="2" t="s">
        <v>1374</v>
      </c>
      <c r="E7871" s="4">
        <v>30</v>
      </c>
      <c r="F7871" s="4">
        <v>324000</v>
      </c>
      <c r="G7871" s="4">
        <v>32400</v>
      </c>
      <c r="H7871" s="4">
        <v>356400</v>
      </c>
    </row>
    <row r="7872" spans="1:8" ht="15.75">
      <c r="A7872" s="3" t="s">
        <v>2945</v>
      </c>
      <c r="B7872" s="2" t="s">
        <v>3525</v>
      </c>
      <c r="C7872" s="2" t="s">
        <v>1401</v>
      </c>
      <c r="D7872" s="2" t="s">
        <v>52</v>
      </c>
      <c r="E7872" s="4">
        <v>100</v>
      </c>
      <c r="F7872" s="4">
        <v>191500</v>
      </c>
      <c r="G7872" s="4">
        <v>19150</v>
      </c>
      <c r="H7872" s="4">
        <v>210650</v>
      </c>
    </row>
    <row r="7873" spans="1:8" ht="15.75">
      <c r="A7873" s="3" t="s">
        <v>2945</v>
      </c>
      <c r="B7873" s="2" t="s">
        <v>3526</v>
      </c>
      <c r="C7873" s="2" t="s">
        <v>1401</v>
      </c>
      <c r="D7873" s="2" t="s">
        <v>104</v>
      </c>
      <c r="E7873" s="4">
        <v>400</v>
      </c>
      <c r="F7873" s="4">
        <v>952450</v>
      </c>
      <c r="G7873" s="4">
        <v>95245</v>
      </c>
      <c r="H7873" s="4">
        <v>1047695</v>
      </c>
    </row>
    <row r="7874" spans="1:8" ht="15.75">
      <c r="A7874" s="3" t="s">
        <v>2945</v>
      </c>
      <c r="B7874" s="2" t="s">
        <v>3527</v>
      </c>
      <c r="C7874" s="2" t="s">
        <v>1401</v>
      </c>
      <c r="D7874" s="2" t="s">
        <v>54</v>
      </c>
      <c r="E7874" s="4">
        <v>50</v>
      </c>
      <c r="F7874" s="4">
        <v>142400</v>
      </c>
      <c r="G7874" s="4">
        <v>14240</v>
      </c>
      <c r="H7874" s="4">
        <v>156640</v>
      </c>
    </row>
    <row r="7875" spans="1:8" ht="15.75">
      <c r="A7875" s="3" t="s">
        <v>2945</v>
      </c>
      <c r="B7875" s="2" t="s">
        <v>1428</v>
      </c>
      <c r="C7875" s="2" t="s">
        <v>1426</v>
      </c>
      <c r="D7875" s="2" t="s">
        <v>73</v>
      </c>
      <c r="E7875" s="4">
        <v>3</v>
      </c>
      <c r="F7875" s="4">
        <v>5700</v>
      </c>
      <c r="G7875" s="4">
        <v>570</v>
      </c>
      <c r="H7875" s="4">
        <v>6270</v>
      </c>
    </row>
    <row r="7876" spans="1:8" ht="15.75">
      <c r="A7876" s="3" t="s">
        <v>2945</v>
      </c>
      <c r="B7876" s="2" t="s">
        <v>1430</v>
      </c>
      <c r="C7876" s="2" t="s">
        <v>1426</v>
      </c>
      <c r="D7876" s="2" t="s">
        <v>184</v>
      </c>
      <c r="E7876" s="4">
        <v>8</v>
      </c>
      <c r="F7876" s="4">
        <v>15200</v>
      </c>
      <c r="G7876" s="4">
        <v>1520</v>
      </c>
      <c r="H7876" s="4">
        <v>16720</v>
      </c>
    </row>
    <row r="7877" spans="1:8" ht="15.75">
      <c r="A7877" s="3" t="s">
        <v>2945</v>
      </c>
      <c r="B7877" s="2" t="s">
        <v>1431</v>
      </c>
      <c r="C7877" s="2" t="s">
        <v>1426</v>
      </c>
      <c r="D7877" s="2" t="s">
        <v>56</v>
      </c>
      <c r="E7877" s="4">
        <v>50</v>
      </c>
      <c r="F7877" s="4">
        <v>62700</v>
      </c>
      <c r="G7877" s="4">
        <v>6270</v>
      </c>
      <c r="H7877" s="4">
        <v>68970</v>
      </c>
    </row>
    <row r="7878" spans="1:8" ht="15.75">
      <c r="A7878" s="3" t="s">
        <v>2945</v>
      </c>
      <c r="B7878" s="2" t="s">
        <v>3533</v>
      </c>
      <c r="C7878" s="2" t="s">
        <v>1401</v>
      </c>
      <c r="D7878" s="2" t="s">
        <v>3026</v>
      </c>
      <c r="E7878" s="4">
        <v>200</v>
      </c>
      <c r="F7878" s="4">
        <v>302600</v>
      </c>
      <c r="G7878" s="4">
        <v>30260</v>
      </c>
      <c r="H7878" s="4">
        <v>332860</v>
      </c>
    </row>
    <row r="7879" spans="1:8" ht="15.75">
      <c r="A7879" s="3" t="s">
        <v>2945</v>
      </c>
      <c r="B7879" s="2" t="s">
        <v>1474</v>
      </c>
      <c r="C7879" s="2" t="s">
        <v>1473</v>
      </c>
      <c r="D7879" s="2" t="s">
        <v>1475</v>
      </c>
      <c r="E7879" s="4">
        <v>27626</v>
      </c>
      <c r="F7879" s="4">
        <v>4282030</v>
      </c>
      <c r="G7879" s="4">
        <v>428203</v>
      </c>
      <c r="H7879" s="4">
        <v>4710233</v>
      </c>
    </row>
    <row r="7880" spans="1:8" ht="15.75">
      <c r="A7880" s="3" t="s">
        <v>2945</v>
      </c>
      <c r="B7880" s="2" t="s">
        <v>1492</v>
      </c>
      <c r="C7880" s="2" t="s">
        <v>1491</v>
      </c>
      <c r="D7880" s="2" t="s">
        <v>1493</v>
      </c>
      <c r="E7880" s="4">
        <v>36</v>
      </c>
      <c r="F7880" s="4">
        <v>10800</v>
      </c>
      <c r="G7880" s="4">
        <v>1080</v>
      </c>
      <c r="H7880" s="4">
        <v>11880</v>
      </c>
    </row>
    <row r="7881" spans="1:8" ht="15.75">
      <c r="A7881" s="3" t="s">
        <v>2945</v>
      </c>
      <c r="B7881" s="2" t="s">
        <v>3559</v>
      </c>
      <c r="C7881" s="2" t="s">
        <v>3558</v>
      </c>
      <c r="D7881" s="2" t="s">
        <v>3560</v>
      </c>
      <c r="E7881" s="4">
        <v>10</v>
      </c>
      <c r="F7881" s="4">
        <v>15000</v>
      </c>
      <c r="G7881" s="4">
        <v>1500</v>
      </c>
      <c r="H7881" s="4">
        <v>16500</v>
      </c>
    </row>
    <row r="7882" spans="1:8" ht="15.75">
      <c r="A7882" s="3" t="s">
        <v>2945</v>
      </c>
      <c r="B7882" s="2" t="s">
        <v>1504</v>
      </c>
      <c r="C7882" s="2" t="s">
        <v>1503</v>
      </c>
      <c r="D7882" s="2" t="s">
        <v>1505</v>
      </c>
      <c r="E7882" s="4">
        <v>432</v>
      </c>
      <c r="F7882" s="4">
        <v>367200</v>
      </c>
      <c r="G7882" s="4">
        <v>36720</v>
      </c>
      <c r="H7882" s="4">
        <v>403920</v>
      </c>
    </row>
    <row r="7883" spans="1:8" ht="15.75">
      <c r="A7883" s="3" t="s">
        <v>2945</v>
      </c>
      <c r="B7883" s="2" t="s">
        <v>1510</v>
      </c>
      <c r="C7883" s="2" t="s">
        <v>1509</v>
      </c>
      <c r="D7883" s="2" t="s">
        <v>1511</v>
      </c>
      <c r="E7883" s="4">
        <v>100</v>
      </c>
      <c r="F7883" s="4">
        <v>6000</v>
      </c>
      <c r="G7883" s="4">
        <v>600</v>
      </c>
      <c r="H7883" s="4">
        <v>6600</v>
      </c>
    </row>
    <row r="7884" spans="1:8" ht="15.75">
      <c r="A7884" s="3" t="s">
        <v>2945</v>
      </c>
      <c r="B7884" s="2" t="s">
        <v>3565</v>
      </c>
      <c r="C7884" s="2" t="s">
        <v>1478</v>
      </c>
      <c r="D7884" s="2" t="s">
        <v>1480</v>
      </c>
      <c r="E7884" s="4">
        <v>152836</v>
      </c>
      <c r="F7884" s="4">
        <v>25065104</v>
      </c>
      <c r="G7884" s="4">
        <v>2506509</v>
      </c>
      <c r="H7884" s="4">
        <v>27571613</v>
      </c>
    </row>
    <row r="7885" spans="1:8" ht="15.75">
      <c r="A7885" s="3" t="s">
        <v>2945</v>
      </c>
      <c r="B7885" s="2" t="s">
        <v>3569</v>
      </c>
      <c r="C7885" s="2" t="s">
        <v>1478</v>
      </c>
      <c r="D7885" s="2" t="s">
        <v>1477</v>
      </c>
      <c r="E7885" s="4">
        <v>100000</v>
      </c>
      <c r="F7885" s="4">
        <v>9900000</v>
      </c>
      <c r="G7885" s="4">
        <v>990000</v>
      </c>
      <c r="H7885" s="4">
        <v>10890000</v>
      </c>
    </row>
    <row r="7886" spans="1:8" ht="15.75">
      <c r="A7886" s="3" t="s">
        <v>2945</v>
      </c>
      <c r="B7886" s="2" t="s">
        <v>1524</v>
      </c>
      <c r="C7886" s="2" t="s">
        <v>1523</v>
      </c>
      <c r="D7886" s="2" t="s">
        <v>1525</v>
      </c>
      <c r="E7886" s="4">
        <v>3</v>
      </c>
      <c r="F7886" s="4">
        <v>9696</v>
      </c>
      <c r="G7886" s="4">
        <v>969</v>
      </c>
      <c r="H7886" s="4">
        <v>10665</v>
      </c>
    </row>
    <row r="7887" spans="1:8" ht="15.75">
      <c r="A7887" s="3" t="s">
        <v>2945</v>
      </c>
      <c r="B7887" s="2" t="s">
        <v>1527</v>
      </c>
      <c r="C7887" s="2" t="s">
        <v>1526</v>
      </c>
      <c r="D7887" s="2"/>
      <c r="E7887" s="4">
        <v>2</v>
      </c>
      <c r="F7887" s="4">
        <v>33000</v>
      </c>
      <c r="G7887" s="4">
        <v>3300</v>
      </c>
      <c r="H7887" s="4">
        <v>36300</v>
      </c>
    </row>
    <row r="7888" spans="1:8" ht="15.75">
      <c r="A7888" s="3" t="s">
        <v>2945</v>
      </c>
      <c r="B7888" s="2" t="s">
        <v>1529</v>
      </c>
      <c r="C7888" s="2" t="s">
        <v>1528</v>
      </c>
      <c r="D7888" s="2" t="s">
        <v>1530</v>
      </c>
      <c r="E7888" s="4">
        <v>1200</v>
      </c>
      <c r="F7888" s="4">
        <v>3228000</v>
      </c>
      <c r="G7888" s="4">
        <v>322800</v>
      </c>
      <c r="H7888" s="4">
        <v>3550800</v>
      </c>
    </row>
    <row r="7889" spans="1:8" ht="15.75">
      <c r="A7889" s="3" t="s">
        <v>2945</v>
      </c>
      <c r="B7889" s="2" t="s">
        <v>1532</v>
      </c>
      <c r="C7889" s="2" t="s">
        <v>1531</v>
      </c>
      <c r="D7889" s="2" t="s">
        <v>1533</v>
      </c>
      <c r="E7889" s="4">
        <v>12</v>
      </c>
      <c r="F7889" s="4">
        <v>1644000</v>
      </c>
      <c r="G7889" s="4">
        <v>164400</v>
      </c>
      <c r="H7889" s="4">
        <v>1808400</v>
      </c>
    </row>
    <row r="7890" spans="1:8" ht="15.75">
      <c r="A7890" s="3" t="s">
        <v>2945</v>
      </c>
      <c r="B7890" s="2" t="s">
        <v>3577</v>
      </c>
      <c r="C7890" s="2" t="s">
        <v>3576</v>
      </c>
      <c r="D7890" s="2" t="s">
        <v>3578</v>
      </c>
      <c r="E7890" s="4">
        <v>1</v>
      </c>
      <c r="F7890" s="4">
        <v>50000</v>
      </c>
      <c r="G7890" s="4">
        <v>5000</v>
      </c>
      <c r="H7890" s="4">
        <v>55000</v>
      </c>
    </row>
    <row r="7891" spans="1:8" ht="15.75">
      <c r="A7891" s="3" t="s">
        <v>2945</v>
      </c>
      <c r="B7891" s="2" t="s">
        <v>1550</v>
      </c>
      <c r="C7891" s="2" t="s">
        <v>1549</v>
      </c>
      <c r="D7891" s="2" t="s">
        <v>1551</v>
      </c>
      <c r="E7891" s="4"/>
      <c r="F7891" s="4"/>
      <c r="G7891" s="4"/>
      <c r="H7891" s="4"/>
    </row>
    <row r="7892" spans="1:8" ht="15.75">
      <c r="A7892" s="3" t="s">
        <v>2945</v>
      </c>
      <c r="B7892" s="2" t="s">
        <v>1552</v>
      </c>
      <c r="C7892" s="2" t="s">
        <v>1549</v>
      </c>
      <c r="D7892" s="2" t="s">
        <v>1553</v>
      </c>
      <c r="E7892" s="4">
        <v>1</v>
      </c>
      <c r="F7892" s="4">
        <v>32700</v>
      </c>
      <c r="G7892" s="4">
        <v>3270</v>
      </c>
      <c r="H7892" s="4">
        <v>35970</v>
      </c>
    </row>
    <row r="7893" spans="1:8" ht="15.75">
      <c r="A7893" s="3" t="s">
        <v>2945</v>
      </c>
      <c r="B7893" s="2" t="s">
        <v>1573</v>
      </c>
      <c r="C7893" s="2" t="s">
        <v>1572</v>
      </c>
      <c r="D7893" s="2" t="s">
        <v>1571</v>
      </c>
      <c r="E7893" s="4">
        <v>66600</v>
      </c>
      <c r="F7893" s="4">
        <v>3305245</v>
      </c>
      <c r="G7893" s="4">
        <v>330525</v>
      </c>
      <c r="H7893" s="4">
        <v>3635770</v>
      </c>
    </row>
    <row r="7894" spans="1:8" ht="15.75">
      <c r="A7894" s="3" t="s">
        <v>2945</v>
      </c>
      <c r="B7894" s="2" t="s">
        <v>1580</v>
      </c>
      <c r="C7894" s="2" t="s">
        <v>1572</v>
      </c>
      <c r="D7894" s="2" t="s">
        <v>1578</v>
      </c>
      <c r="E7894" s="4">
        <v>5300</v>
      </c>
      <c r="F7894" s="4">
        <v>258672</v>
      </c>
      <c r="G7894" s="4">
        <v>25867</v>
      </c>
      <c r="H7894" s="4">
        <v>284539</v>
      </c>
    </row>
    <row r="7895" spans="1:8" ht="15.75">
      <c r="A7895" s="3" t="s">
        <v>2945</v>
      </c>
      <c r="B7895" s="2" t="s">
        <v>3598</v>
      </c>
      <c r="C7895" s="2" t="s">
        <v>1572</v>
      </c>
      <c r="D7895" s="2" t="s">
        <v>1582</v>
      </c>
      <c r="E7895" s="4">
        <v>1000</v>
      </c>
      <c r="F7895" s="4">
        <v>48000</v>
      </c>
      <c r="G7895" s="4">
        <v>4800</v>
      </c>
      <c r="H7895" s="4">
        <v>52800</v>
      </c>
    </row>
    <row r="7896" spans="1:8" ht="15.75">
      <c r="A7896" s="3" t="s">
        <v>2945</v>
      </c>
      <c r="B7896" s="2" t="s">
        <v>1586</v>
      </c>
      <c r="C7896" s="2" t="s">
        <v>1572</v>
      </c>
      <c r="D7896" s="2" t="s">
        <v>1587</v>
      </c>
      <c r="E7896" s="4">
        <v>4600</v>
      </c>
      <c r="F7896" s="4">
        <v>242880</v>
      </c>
      <c r="G7896" s="4">
        <v>24288</v>
      </c>
      <c r="H7896" s="4">
        <v>267168</v>
      </c>
    </row>
    <row r="7897" spans="1:8" ht="15.75">
      <c r="A7897" s="3" t="s">
        <v>2945</v>
      </c>
      <c r="B7897" s="2" t="s">
        <v>3599</v>
      </c>
      <c r="C7897" s="2" t="s">
        <v>1566</v>
      </c>
      <c r="D7897" s="2" t="s">
        <v>1568</v>
      </c>
      <c r="E7897" s="4">
        <v>19000</v>
      </c>
      <c r="F7897" s="4">
        <v>456000</v>
      </c>
      <c r="G7897" s="4">
        <v>45600</v>
      </c>
      <c r="H7897" s="4">
        <v>501600</v>
      </c>
    </row>
    <row r="7898" spans="1:8" ht="15.75">
      <c r="A7898" s="3" t="s">
        <v>2945</v>
      </c>
      <c r="B7898" s="2" t="s">
        <v>1598</v>
      </c>
      <c r="C7898" s="2" t="s">
        <v>1597</v>
      </c>
      <c r="D7898" s="2" t="s">
        <v>1599</v>
      </c>
      <c r="E7898" s="4">
        <v>5</v>
      </c>
      <c r="F7898" s="4">
        <v>315000</v>
      </c>
      <c r="G7898" s="4">
        <v>31500</v>
      </c>
      <c r="H7898" s="4">
        <v>346500</v>
      </c>
    </row>
    <row r="7899" spans="1:8" ht="15.75">
      <c r="A7899" s="3" t="s">
        <v>2945</v>
      </c>
      <c r="B7899" s="2" t="s">
        <v>1617</v>
      </c>
      <c r="C7899" s="2" t="s">
        <v>1616</v>
      </c>
      <c r="D7899" s="2" t="s">
        <v>1618</v>
      </c>
      <c r="E7899" s="4">
        <v>5</v>
      </c>
      <c r="F7899" s="4">
        <v>503516</v>
      </c>
      <c r="G7899" s="4">
        <v>50349</v>
      </c>
      <c r="H7899" s="4">
        <v>553865</v>
      </c>
    </row>
    <row r="7900" spans="1:8" ht="15.75">
      <c r="A7900" s="3" t="s">
        <v>2945</v>
      </c>
      <c r="B7900" s="2" t="s">
        <v>1620</v>
      </c>
      <c r="C7900" s="2" t="s">
        <v>1619</v>
      </c>
      <c r="D7900" s="2" t="s">
        <v>1621</v>
      </c>
      <c r="E7900" s="4">
        <v>3</v>
      </c>
      <c r="F7900" s="4">
        <v>165000</v>
      </c>
      <c r="G7900" s="4">
        <v>16500</v>
      </c>
      <c r="H7900" s="4">
        <v>181500</v>
      </c>
    </row>
    <row r="7901" spans="1:8" ht="15.75">
      <c r="A7901" s="3" t="s">
        <v>2945</v>
      </c>
      <c r="B7901" s="2" t="s">
        <v>1645</v>
      </c>
      <c r="C7901" s="2" t="s">
        <v>1644</v>
      </c>
      <c r="D7901" s="2" t="s">
        <v>1646</v>
      </c>
      <c r="E7901" s="4">
        <v>10</v>
      </c>
      <c r="F7901" s="4">
        <v>17000</v>
      </c>
      <c r="G7901" s="4">
        <v>1700</v>
      </c>
      <c r="H7901" s="4">
        <v>18700</v>
      </c>
    </row>
    <row r="7902" spans="1:8" ht="15.75">
      <c r="A7902" s="3" t="s">
        <v>2945</v>
      </c>
      <c r="B7902" s="2" t="s">
        <v>1651</v>
      </c>
      <c r="C7902" s="2" t="s">
        <v>1650</v>
      </c>
      <c r="D7902" s="2" t="s">
        <v>1652</v>
      </c>
      <c r="E7902" s="4">
        <v>1</v>
      </c>
      <c r="F7902" s="4">
        <v>62000</v>
      </c>
      <c r="G7902" s="4">
        <v>6200</v>
      </c>
      <c r="H7902" s="4">
        <v>68200</v>
      </c>
    </row>
    <row r="7903" spans="1:8" ht="15.75">
      <c r="A7903" s="3" t="s">
        <v>2945</v>
      </c>
      <c r="B7903" s="2" t="s">
        <v>1689</v>
      </c>
      <c r="C7903" s="2" t="s">
        <v>1688</v>
      </c>
      <c r="D7903" s="2" t="s">
        <v>1690</v>
      </c>
      <c r="E7903" s="4">
        <v>1</v>
      </c>
      <c r="F7903" s="4">
        <v>180400</v>
      </c>
      <c r="G7903" s="4">
        <v>18040</v>
      </c>
      <c r="H7903" s="4">
        <v>198440</v>
      </c>
    </row>
    <row r="7904" spans="1:8" ht="15.75">
      <c r="A7904" s="3" t="s">
        <v>2945</v>
      </c>
      <c r="B7904" s="2" t="s">
        <v>1691</v>
      </c>
      <c r="C7904" s="2" t="s">
        <v>1628</v>
      </c>
      <c r="D7904" s="2" t="s">
        <v>1692</v>
      </c>
      <c r="E7904" s="4">
        <v>1</v>
      </c>
      <c r="F7904" s="4">
        <v>35000</v>
      </c>
      <c r="G7904" s="4">
        <v>3500</v>
      </c>
      <c r="H7904" s="4">
        <v>38500</v>
      </c>
    </row>
    <row r="7905" spans="1:8" ht="15.75">
      <c r="A7905" s="3" t="s">
        <v>2945</v>
      </c>
      <c r="B7905" s="2" t="s">
        <v>1699</v>
      </c>
      <c r="C7905" s="2" t="s">
        <v>1698</v>
      </c>
      <c r="D7905" s="2" t="s">
        <v>1700</v>
      </c>
      <c r="E7905" s="4">
        <v>5</v>
      </c>
      <c r="F7905" s="4">
        <v>418200</v>
      </c>
      <c r="G7905" s="4">
        <v>41820</v>
      </c>
      <c r="H7905" s="4">
        <v>460020</v>
      </c>
    </row>
    <row r="7906" spans="1:8" ht="15.75">
      <c r="A7906" s="3" t="s">
        <v>2945</v>
      </c>
      <c r="B7906" s="2" t="s">
        <v>1703</v>
      </c>
      <c r="C7906" s="2" t="s">
        <v>1702</v>
      </c>
      <c r="D7906" s="2" t="s">
        <v>1704</v>
      </c>
      <c r="E7906" s="4">
        <v>20700</v>
      </c>
      <c r="F7906" s="4">
        <v>7602591</v>
      </c>
      <c r="G7906" s="4">
        <v>760259</v>
      </c>
      <c r="H7906" s="4">
        <v>8362850</v>
      </c>
    </row>
    <row r="7907" spans="1:8" ht="15.75">
      <c r="A7907" s="3" t="s">
        <v>2945</v>
      </c>
      <c r="B7907" s="2" t="s">
        <v>1720</v>
      </c>
      <c r="C7907" s="2" t="s">
        <v>1628</v>
      </c>
      <c r="D7907" s="2" t="s">
        <v>1721</v>
      </c>
      <c r="E7907" s="4">
        <v>4</v>
      </c>
      <c r="F7907" s="4">
        <v>132000</v>
      </c>
      <c r="G7907" s="4">
        <v>13200</v>
      </c>
      <c r="H7907" s="4">
        <v>145200</v>
      </c>
    </row>
    <row r="7908" spans="1:8" ht="15.75">
      <c r="A7908" s="3" t="s">
        <v>2945</v>
      </c>
      <c r="B7908" s="2" t="s">
        <v>1729</v>
      </c>
      <c r="C7908" s="2" t="s">
        <v>1728</v>
      </c>
      <c r="D7908" s="2" t="s">
        <v>1730</v>
      </c>
      <c r="E7908" s="4">
        <v>118600</v>
      </c>
      <c r="F7908" s="4">
        <v>5244000</v>
      </c>
      <c r="G7908" s="4">
        <v>524400</v>
      </c>
      <c r="H7908" s="4">
        <v>5768400</v>
      </c>
    </row>
    <row r="7909" spans="1:8" ht="15.75">
      <c r="A7909" s="3" t="s">
        <v>2945</v>
      </c>
      <c r="B7909" s="2" t="s">
        <v>1744</v>
      </c>
      <c r="C7909" s="2" t="s">
        <v>1731</v>
      </c>
      <c r="D7909" s="2" t="s">
        <v>1745</v>
      </c>
      <c r="E7909" s="4">
        <v>96200</v>
      </c>
      <c r="F7909" s="4">
        <v>5718091</v>
      </c>
      <c r="G7909" s="4">
        <v>571809</v>
      </c>
      <c r="H7909" s="4">
        <v>6289900</v>
      </c>
    </row>
    <row r="7910" spans="1:8" ht="15.75">
      <c r="A7910" s="3" t="s">
        <v>2945</v>
      </c>
      <c r="B7910" s="2" t="s">
        <v>1755</v>
      </c>
      <c r="C7910" s="2" t="s">
        <v>1754</v>
      </c>
      <c r="D7910" s="2" t="s">
        <v>1756</v>
      </c>
      <c r="E7910" s="4">
        <v>18</v>
      </c>
      <c r="F7910" s="4">
        <v>180000</v>
      </c>
      <c r="G7910" s="4">
        <v>18000</v>
      </c>
      <c r="H7910" s="4">
        <v>198000</v>
      </c>
    </row>
    <row r="7911" spans="1:8" ht="15.75">
      <c r="A7911" s="3" t="s">
        <v>2945</v>
      </c>
      <c r="B7911" s="2" t="s">
        <v>1767</v>
      </c>
      <c r="C7911" s="2" t="s">
        <v>1766</v>
      </c>
      <c r="D7911" s="2" t="s">
        <v>1768</v>
      </c>
      <c r="E7911" s="4">
        <v>1</v>
      </c>
      <c r="F7911" s="4">
        <v>10000</v>
      </c>
      <c r="G7911" s="4">
        <v>1000</v>
      </c>
      <c r="H7911" s="4">
        <v>11000</v>
      </c>
    </row>
    <row r="7912" spans="1:8" ht="15.75">
      <c r="A7912" s="3" t="s">
        <v>2945</v>
      </c>
      <c r="B7912" s="2" t="s">
        <v>1794</v>
      </c>
      <c r="C7912" s="2" t="s">
        <v>1793</v>
      </c>
      <c r="D7912" s="2" t="s">
        <v>1795</v>
      </c>
      <c r="E7912" s="4">
        <v>2</v>
      </c>
      <c r="F7912" s="4">
        <v>1948000</v>
      </c>
      <c r="G7912" s="4">
        <v>194800</v>
      </c>
      <c r="H7912" s="4">
        <v>2142800</v>
      </c>
    </row>
    <row r="7913" spans="1:8" ht="15.75">
      <c r="A7913" s="3" t="s">
        <v>2945</v>
      </c>
      <c r="B7913" s="2" t="s">
        <v>1802</v>
      </c>
      <c r="C7913" s="2" t="s">
        <v>1801</v>
      </c>
      <c r="D7913" s="2" t="s">
        <v>1803</v>
      </c>
      <c r="E7913" s="4">
        <v>306</v>
      </c>
      <c r="F7913" s="4">
        <v>6571626</v>
      </c>
      <c r="G7913" s="4">
        <v>657162</v>
      </c>
      <c r="H7913" s="4">
        <v>7228788</v>
      </c>
    </row>
    <row r="7914" spans="1:8" ht="15.75">
      <c r="A7914" s="3" t="s">
        <v>2945</v>
      </c>
      <c r="B7914" s="2" t="s">
        <v>1805</v>
      </c>
      <c r="C7914" s="2" t="s">
        <v>1804</v>
      </c>
      <c r="D7914" s="2" t="s">
        <v>1806</v>
      </c>
      <c r="E7914" s="4">
        <v>66</v>
      </c>
      <c r="F7914" s="4">
        <v>6569000</v>
      </c>
      <c r="G7914" s="4">
        <v>656900</v>
      </c>
      <c r="H7914" s="4">
        <v>7225900</v>
      </c>
    </row>
    <row r="7915" spans="1:8" ht="15.75">
      <c r="A7915" s="3" t="s">
        <v>2945</v>
      </c>
      <c r="B7915" s="2" t="s">
        <v>1808</v>
      </c>
      <c r="C7915" s="2" t="s">
        <v>1807</v>
      </c>
      <c r="D7915" s="2" t="s">
        <v>1809</v>
      </c>
      <c r="E7915" s="4">
        <v>1</v>
      </c>
      <c r="F7915" s="4">
        <v>29810</v>
      </c>
      <c r="G7915" s="4">
        <v>2981</v>
      </c>
      <c r="H7915" s="4">
        <v>32791</v>
      </c>
    </row>
    <row r="7916" spans="1:8" ht="15.75">
      <c r="A7916" s="3" t="s">
        <v>2945</v>
      </c>
      <c r="B7916" s="2" t="s">
        <v>1811</v>
      </c>
      <c r="C7916" s="2" t="s">
        <v>1810</v>
      </c>
      <c r="D7916" s="2" t="s">
        <v>1812</v>
      </c>
      <c r="E7916" s="4">
        <v>7</v>
      </c>
      <c r="F7916" s="4">
        <v>356830</v>
      </c>
      <c r="G7916" s="4">
        <v>35683</v>
      </c>
      <c r="H7916" s="4">
        <v>392513</v>
      </c>
    </row>
    <row r="7917" spans="1:8" ht="15.75">
      <c r="A7917" s="3" t="s">
        <v>2945</v>
      </c>
      <c r="B7917" s="2" t="s">
        <v>1814</v>
      </c>
      <c r="C7917" s="2" t="s">
        <v>1813</v>
      </c>
      <c r="D7917" s="2" t="s">
        <v>1815</v>
      </c>
      <c r="E7917" s="4">
        <v>5</v>
      </c>
      <c r="F7917" s="4">
        <v>174400</v>
      </c>
      <c r="G7917" s="4">
        <v>17440</v>
      </c>
      <c r="H7917" s="4">
        <v>191840</v>
      </c>
    </row>
    <row r="7918" spans="1:8" ht="15.75">
      <c r="A7918" s="3" t="s">
        <v>2945</v>
      </c>
      <c r="B7918" s="2" t="s">
        <v>1817</v>
      </c>
      <c r="C7918" s="2" t="s">
        <v>1816</v>
      </c>
      <c r="D7918" s="2" t="s">
        <v>1818</v>
      </c>
      <c r="E7918" s="4">
        <v>1</v>
      </c>
      <c r="F7918" s="4">
        <v>39400</v>
      </c>
      <c r="G7918" s="4">
        <v>3940</v>
      </c>
      <c r="H7918" s="4">
        <v>43340</v>
      </c>
    </row>
    <row r="7919" spans="1:8" ht="15.75">
      <c r="A7919" s="3" t="s">
        <v>2945</v>
      </c>
      <c r="B7919" s="2" t="s">
        <v>1823</v>
      </c>
      <c r="C7919" s="2" t="s">
        <v>1822</v>
      </c>
      <c r="D7919" s="2" t="s">
        <v>1824</v>
      </c>
      <c r="E7919" s="4">
        <v>8</v>
      </c>
      <c r="F7919" s="4">
        <v>498220</v>
      </c>
      <c r="G7919" s="4">
        <v>49822</v>
      </c>
      <c r="H7919" s="4">
        <v>548042</v>
      </c>
    </row>
    <row r="7920" spans="1:8" ht="15.75">
      <c r="A7920" s="3" t="s">
        <v>2945</v>
      </c>
      <c r="B7920" s="2" t="s">
        <v>1826</v>
      </c>
      <c r="C7920" s="2" t="s">
        <v>1825</v>
      </c>
      <c r="D7920" s="2" t="s">
        <v>1827</v>
      </c>
      <c r="E7920" s="4">
        <v>50</v>
      </c>
      <c r="F7920" s="4">
        <v>826000</v>
      </c>
      <c r="G7920" s="4">
        <v>82600</v>
      </c>
      <c r="H7920" s="4">
        <v>908600</v>
      </c>
    </row>
    <row r="7921" spans="1:8" ht="15.75">
      <c r="A7921" s="3" t="s">
        <v>2945</v>
      </c>
      <c r="B7921" s="2" t="s">
        <v>1829</v>
      </c>
      <c r="C7921" s="2" t="s">
        <v>1828</v>
      </c>
      <c r="D7921" s="2" t="s">
        <v>1830</v>
      </c>
      <c r="E7921" s="4">
        <v>44</v>
      </c>
      <c r="F7921" s="4">
        <v>594680</v>
      </c>
      <c r="G7921" s="4">
        <v>59468</v>
      </c>
      <c r="H7921" s="4">
        <v>654148</v>
      </c>
    </row>
    <row r="7922" spans="1:8" ht="15.75">
      <c r="A7922" s="3" t="s">
        <v>2945</v>
      </c>
      <c r="B7922" s="2" t="s">
        <v>1832</v>
      </c>
      <c r="C7922" s="2" t="s">
        <v>1831</v>
      </c>
      <c r="D7922" s="2" t="s">
        <v>1833</v>
      </c>
      <c r="E7922" s="4">
        <v>66</v>
      </c>
      <c r="F7922" s="4">
        <v>1293360</v>
      </c>
      <c r="G7922" s="4">
        <v>129336</v>
      </c>
      <c r="H7922" s="4">
        <v>1422696</v>
      </c>
    </row>
    <row r="7923" spans="1:8" ht="15.75">
      <c r="A7923" s="3" t="s">
        <v>2945</v>
      </c>
      <c r="B7923" s="2" t="s">
        <v>1835</v>
      </c>
      <c r="C7923" s="2" t="s">
        <v>1834</v>
      </c>
      <c r="D7923" s="2" t="s">
        <v>1836</v>
      </c>
      <c r="E7923" s="4">
        <v>84</v>
      </c>
      <c r="F7923" s="4">
        <v>3647680</v>
      </c>
      <c r="G7923" s="4">
        <v>364768</v>
      </c>
      <c r="H7923" s="4">
        <v>4012448</v>
      </c>
    </row>
    <row r="7924" spans="1:8" ht="15.75">
      <c r="A7924" s="3" t="s">
        <v>2945</v>
      </c>
      <c r="B7924" s="2" t="s">
        <v>1841</v>
      </c>
      <c r="C7924" s="2" t="s">
        <v>1840</v>
      </c>
      <c r="D7924" s="2" t="s">
        <v>1842</v>
      </c>
      <c r="E7924" s="4">
        <v>30</v>
      </c>
      <c r="F7924" s="4">
        <v>2149830</v>
      </c>
      <c r="G7924" s="4">
        <v>214983</v>
      </c>
      <c r="H7924" s="4">
        <v>2364813</v>
      </c>
    </row>
    <row r="7925" spans="1:8" ht="15.75">
      <c r="A7925" s="3" t="s">
        <v>2945</v>
      </c>
      <c r="B7925" s="2" t="s">
        <v>1844</v>
      </c>
      <c r="C7925" s="2" t="s">
        <v>1843</v>
      </c>
      <c r="D7925" s="2" t="s">
        <v>1845</v>
      </c>
      <c r="E7925" s="4">
        <v>28</v>
      </c>
      <c r="F7925" s="4">
        <v>474840</v>
      </c>
      <c r="G7925" s="4">
        <v>47484</v>
      </c>
      <c r="H7925" s="4">
        <v>522324</v>
      </c>
    </row>
    <row r="7926" spans="1:8" ht="15.75">
      <c r="A7926" s="3" t="s">
        <v>2945</v>
      </c>
      <c r="B7926" s="2" t="s">
        <v>1847</v>
      </c>
      <c r="C7926" s="2" t="s">
        <v>1846</v>
      </c>
      <c r="D7926" s="2" t="s">
        <v>1848</v>
      </c>
      <c r="E7926" s="4">
        <v>66</v>
      </c>
      <c r="F7926" s="4">
        <v>5105520</v>
      </c>
      <c r="G7926" s="4">
        <v>510552</v>
      </c>
      <c r="H7926" s="4">
        <v>5616072</v>
      </c>
    </row>
    <row r="7927" spans="1:8" ht="15.75">
      <c r="A7927" s="3" t="s">
        <v>2945</v>
      </c>
      <c r="B7927" s="2" t="s">
        <v>1850</v>
      </c>
      <c r="C7927" s="2" t="s">
        <v>1849</v>
      </c>
      <c r="D7927" s="2" t="s">
        <v>1851</v>
      </c>
      <c r="E7927" s="4">
        <v>1</v>
      </c>
      <c r="F7927" s="4">
        <v>175680</v>
      </c>
      <c r="G7927" s="4">
        <v>17568</v>
      </c>
      <c r="H7927" s="4">
        <v>193248</v>
      </c>
    </row>
    <row r="7928" spans="1:8" ht="15.75">
      <c r="A7928" s="3" t="s">
        <v>2945</v>
      </c>
      <c r="B7928" s="2" t="s">
        <v>1859</v>
      </c>
      <c r="C7928" s="2" t="s">
        <v>1858</v>
      </c>
      <c r="D7928" s="2" t="s">
        <v>1860</v>
      </c>
      <c r="E7928" s="4">
        <v>54</v>
      </c>
      <c r="F7928" s="4">
        <v>2053600</v>
      </c>
      <c r="G7928" s="4">
        <v>205360</v>
      </c>
      <c r="H7928" s="4">
        <v>2258960</v>
      </c>
    </row>
    <row r="7929" spans="1:8" ht="15.75">
      <c r="A7929" s="3" t="s">
        <v>2945</v>
      </c>
      <c r="B7929" s="2" t="s">
        <v>1865</v>
      </c>
      <c r="C7929" s="2" t="s">
        <v>1864</v>
      </c>
      <c r="D7929" s="2" t="s">
        <v>1866</v>
      </c>
      <c r="E7929" s="4">
        <v>35</v>
      </c>
      <c r="F7929" s="4">
        <v>437160</v>
      </c>
      <c r="G7929" s="4">
        <v>43716</v>
      </c>
      <c r="H7929" s="4">
        <v>480876</v>
      </c>
    </row>
    <row r="7930" spans="1:8" ht="15.75">
      <c r="A7930" s="3" t="s">
        <v>2945</v>
      </c>
      <c r="B7930" s="2" t="s">
        <v>1868</v>
      </c>
      <c r="C7930" s="2" t="s">
        <v>1867</v>
      </c>
      <c r="D7930" s="2" t="s">
        <v>1869</v>
      </c>
      <c r="E7930" s="4">
        <v>6</v>
      </c>
      <c r="F7930" s="4">
        <v>50600</v>
      </c>
      <c r="G7930" s="4">
        <v>5060</v>
      </c>
      <c r="H7930" s="4">
        <v>55660</v>
      </c>
    </row>
    <row r="7931" spans="1:8" ht="15.75">
      <c r="A7931" s="3" t="s">
        <v>2945</v>
      </c>
      <c r="B7931" s="2" t="s">
        <v>1874</v>
      </c>
      <c r="C7931" s="2" t="s">
        <v>1873</v>
      </c>
      <c r="D7931" s="2" t="s">
        <v>1875</v>
      </c>
      <c r="E7931" s="4">
        <v>3</v>
      </c>
      <c r="F7931" s="4">
        <v>121380</v>
      </c>
      <c r="G7931" s="4">
        <v>12138</v>
      </c>
      <c r="H7931" s="4">
        <v>133518</v>
      </c>
    </row>
    <row r="7932" spans="1:8" ht="15.75">
      <c r="A7932" s="3" t="s">
        <v>2945</v>
      </c>
      <c r="B7932" s="2" t="s">
        <v>1877</v>
      </c>
      <c r="C7932" s="2" t="s">
        <v>1876</v>
      </c>
      <c r="D7932" s="2" t="s">
        <v>1878</v>
      </c>
      <c r="E7932" s="4">
        <v>2</v>
      </c>
      <c r="F7932" s="4">
        <v>28000</v>
      </c>
      <c r="G7932" s="4">
        <v>2800</v>
      </c>
      <c r="H7932" s="4">
        <v>30800</v>
      </c>
    </row>
    <row r="7933" spans="1:8" ht="15.75">
      <c r="A7933" s="3" t="s">
        <v>2945</v>
      </c>
      <c r="B7933" s="2" t="s">
        <v>1880</v>
      </c>
      <c r="C7933" s="2" t="s">
        <v>1879</v>
      </c>
      <c r="D7933" s="2" t="s">
        <v>1881</v>
      </c>
      <c r="E7933" s="4">
        <v>2</v>
      </c>
      <c r="F7933" s="4">
        <v>86720</v>
      </c>
      <c r="G7933" s="4">
        <v>8672</v>
      </c>
      <c r="H7933" s="4">
        <v>95392</v>
      </c>
    </row>
    <row r="7934" spans="1:8" ht="15.75">
      <c r="A7934" s="3" t="s">
        <v>2945</v>
      </c>
      <c r="B7934" s="2" t="s">
        <v>1886</v>
      </c>
      <c r="C7934" s="2" t="s">
        <v>1885</v>
      </c>
      <c r="D7934" s="2" t="s">
        <v>1887</v>
      </c>
      <c r="E7934" s="4">
        <v>2</v>
      </c>
      <c r="F7934" s="4">
        <v>134800</v>
      </c>
      <c r="G7934" s="4">
        <v>13480</v>
      </c>
      <c r="H7934" s="4">
        <v>148280</v>
      </c>
    </row>
    <row r="7935" spans="1:8" ht="15.75">
      <c r="A7935" s="3" t="s">
        <v>2945</v>
      </c>
      <c r="B7935" s="2" t="s">
        <v>1889</v>
      </c>
      <c r="C7935" s="2" t="s">
        <v>1888</v>
      </c>
      <c r="D7935" s="2" t="s">
        <v>1890</v>
      </c>
      <c r="E7935" s="4">
        <v>2</v>
      </c>
      <c r="F7935" s="4">
        <v>101170</v>
      </c>
      <c r="G7935" s="4">
        <v>10117</v>
      </c>
      <c r="H7935" s="4">
        <v>111287</v>
      </c>
    </row>
    <row r="7936" spans="1:8" ht="15.75">
      <c r="A7936" s="3" t="s">
        <v>2945</v>
      </c>
      <c r="B7936" s="2" t="s">
        <v>1892</v>
      </c>
      <c r="C7936" s="2" t="s">
        <v>1891</v>
      </c>
      <c r="D7936" s="2" t="s">
        <v>1893</v>
      </c>
      <c r="E7936" s="4">
        <v>1</v>
      </c>
      <c r="F7936" s="4">
        <v>23420</v>
      </c>
      <c r="G7936" s="4">
        <v>2342</v>
      </c>
      <c r="H7936" s="4">
        <v>25762</v>
      </c>
    </row>
    <row r="7937" spans="1:8" ht="15.75">
      <c r="A7937" s="3" t="s">
        <v>2945</v>
      </c>
      <c r="B7937" s="2" t="s">
        <v>1895</v>
      </c>
      <c r="C7937" s="2" t="s">
        <v>1894</v>
      </c>
      <c r="D7937" s="2" t="s">
        <v>1896</v>
      </c>
      <c r="E7937" s="4">
        <v>20</v>
      </c>
      <c r="F7937" s="4">
        <v>521200</v>
      </c>
      <c r="G7937" s="4">
        <v>52120</v>
      </c>
      <c r="H7937" s="4">
        <v>573320</v>
      </c>
    </row>
    <row r="7938" spans="1:8" ht="15.75">
      <c r="A7938" s="3" t="s">
        <v>2945</v>
      </c>
      <c r="B7938" s="2" t="s">
        <v>1901</v>
      </c>
      <c r="C7938" s="2" t="s">
        <v>1900</v>
      </c>
      <c r="D7938" s="2" t="s">
        <v>1902</v>
      </c>
      <c r="E7938" s="4">
        <v>68</v>
      </c>
      <c r="F7938" s="4">
        <v>1228420</v>
      </c>
      <c r="G7938" s="4">
        <v>122842</v>
      </c>
      <c r="H7938" s="4">
        <v>1351262</v>
      </c>
    </row>
    <row r="7939" spans="1:8" ht="15.75">
      <c r="A7939" s="3" t="s">
        <v>2945</v>
      </c>
      <c r="B7939" s="2" t="s">
        <v>1944</v>
      </c>
      <c r="C7939" s="2" t="s">
        <v>1943</v>
      </c>
      <c r="D7939" s="2"/>
      <c r="E7939" s="4">
        <v>55</v>
      </c>
      <c r="F7939" s="4">
        <v>180507</v>
      </c>
      <c r="G7939" s="4">
        <v>18043</v>
      </c>
      <c r="H7939" s="4">
        <v>198550</v>
      </c>
    </row>
    <row r="7940" spans="1:8" ht="15.75">
      <c r="A7940" s="3" t="s">
        <v>2945</v>
      </c>
      <c r="B7940" s="2" t="s">
        <v>1946</v>
      </c>
      <c r="C7940" s="2" t="s">
        <v>1945</v>
      </c>
      <c r="D7940" s="2"/>
      <c r="E7940" s="4">
        <v>2</v>
      </c>
      <c r="F7940" s="4">
        <v>27272</v>
      </c>
      <c r="G7940" s="4">
        <v>2728</v>
      </c>
      <c r="H7940" s="4">
        <v>30000</v>
      </c>
    </row>
    <row r="7941" spans="1:8" ht="15.75">
      <c r="A7941" s="3" t="s">
        <v>2945</v>
      </c>
      <c r="B7941" s="2" t="s">
        <v>1948</v>
      </c>
      <c r="C7941" s="2" t="s">
        <v>1947</v>
      </c>
      <c r="D7941" s="2"/>
      <c r="E7941" s="4">
        <v>1</v>
      </c>
      <c r="F7941" s="4">
        <v>5100</v>
      </c>
      <c r="G7941" s="4">
        <v>510</v>
      </c>
      <c r="H7941" s="4">
        <v>5610</v>
      </c>
    </row>
    <row r="7942" spans="1:8" ht="15.75">
      <c r="A7942" s="3" t="s">
        <v>2945</v>
      </c>
      <c r="B7942" s="2" t="s">
        <v>1964</v>
      </c>
      <c r="C7942" s="2" t="s">
        <v>3633</v>
      </c>
      <c r="D7942" s="2" t="s">
        <v>3634</v>
      </c>
      <c r="E7942" s="4">
        <v>6</v>
      </c>
      <c r="F7942" s="4">
        <v>1141350</v>
      </c>
      <c r="G7942" s="4">
        <v>114135</v>
      </c>
      <c r="H7942" s="4">
        <v>1255485</v>
      </c>
    </row>
    <row r="7943" spans="1:8" ht="15.75">
      <c r="A7943" s="3" t="s">
        <v>2945</v>
      </c>
      <c r="B7943" s="2" t="s">
        <v>3637</v>
      </c>
      <c r="C7943" s="2" t="s">
        <v>3636</v>
      </c>
      <c r="D7943" s="2" t="s">
        <v>3638</v>
      </c>
      <c r="E7943" s="4">
        <v>19</v>
      </c>
      <c r="F7943" s="4"/>
      <c r="G7943" s="4"/>
      <c r="H7943" s="4"/>
    </row>
    <row r="7944" spans="1:8" ht="15.75">
      <c r="A7944" s="3" t="s">
        <v>2945</v>
      </c>
      <c r="B7944" s="2" t="s">
        <v>3643</v>
      </c>
      <c r="C7944" s="2" t="s">
        <v>3642</v>
      </c>
      <c r="D7944" s="2"/>
      <c r="E7944" s="4">
        <v>1</v>
      </c>
      <c r="F7944" s="4">
        <v>15400000</v>
      </c>
      <c r="G7944" s="4">
        <v>1540000</v>
      </c>
      <c r="H7944" s="4">
        <v>16940000</v>
      </c>
    </row>
    <row r="7945" spans="1:8" ht="15.75">
      <c r="A7945" s="3" t="s">
        <v>2945</v>
      </c>
      <c r="B7945" s="2" t="s">
        <v>3645</v>
      </c>
      <c r="C7945" s="2" t="s">
        <v>3644</v>
      </c>
      <c r="D7945" s="2"/>
      <c r="E7945" s="4">
        <v>1</v>
      </c>
      <c r="F7945" s="4">
        <v>560000</v>
      </c>
      <c r="G7945" s="4">
        <v>56000</v>
      </c>
      <c r="H7945" s="4">
        <v>616000</v>
      </c>
    </row>
    <row r="7946" spans="1:8" ht="15.75">
      <c r="A7946" s="3" t="s">
        <v>2945</v>
      </c>
      <c r="B7946" s="2" t="s">
        <v>2004</v>
      </c>
      <c r="C7946" s="2" t="s">
        <v>2003</v>
      </c>
      <c r="D7946" s="2"/>
      <c r="E7946" s="4">
        <v>2</v>
      </c>
      <c r="F7946" s="4">
        <v>408810</v>
      </c>
      <c r="G7946" s="4">
        <v>40881</v>
      </c>
      <c r="H7946" s="4">
        <v>449691</v>
      </c>
    </row>
    <row r="7947" spans="1:8" ht="15.75">
      <c r="A7947" s="3" t="s">
        <v>2945</v>
      </c>
      <c r="B7947" s="2" t="s">
        <v>2006</v>
      </c>
      <c r="C7947" s="2" t="s">
        <v>2005</v>
      </c>
      <c r="D7947" s="2" t="s">
        <v>2007</v>
      </c>
      <c r="E7947" s="4">
        <v>10</v>
      </c>
      <c r="F7947" s="4">
        <v>126000</v>
      </c>
      <c r="G7947" s="4">
        <v>12600</v>
      </c>
      <c r="H7947" s="4">
        <v>138600</v>
      </c>
    </row>
    <row r="7948" spans="1:8" ht="15.75">
      <c r="A7948" s="3" t="s">
        <v>2945</v>
      </c>
      <c r="B7948" s="2" t="s">
        <v>2009</v>
      </c>
      <c r="C7948" s="2" t="s">
        <v>2008</v>
      </c>
      <c r="D7948" s="2" t="s">
        <v>2010</v>
      </c>
      <c r="E7948" s="4">
        <v>12</v>
      </c>
      <c r="F7948" s="4">
        <v>264000</v>
      </c>
      <c r="G7948" s="4">
        <v>26400</v>
      </c>
      <c r="H7948" s="4">
        <v>290400</v>
      </c>
    </row>
    <row r="7949" spans="1:8" ht="15.75">
      <c r="A7949" s="3" t="s">
        <v>2945</v>
      </c>
      <c r="B7949" s="2" t="s">
        <v>2012</v>
      </c>
      <c r="C7949" s="2" t="s">
        <v>2011</v>
      </c>
      <c r="D7949" s="2" t="s">
        <v>2013</v>
      </c>
      <c r="E7949" s="4"/>
      <c r="F7949" s="4"/>
      <c r="G7949" s="4"/>
      <c r="H7949" s="4"/>
    </row>
    <row r="7950" spans="1:8" ht="15.75">
      <c r="A7950" s="3" t="s">
        <v>2945</v>
      </c>
      <c r="B7950" s="2" t="s">
        <v>2015</v>
      </c>
      <c r="C7950" s="2" t="s">
        <v>2014</v>
      </c>
      <c r="D7950" s="2" t="s">
        <v>2016</v>
      </c>
      <c r="E7950" s="4">
        <v>6</v>
      </c>
      <c r="F7950" s="4">
        <v>223140</v>
      </c>
      <c r="G7950" s="4">
        <v>22314</v>
      </c>
      <c r="H7950" s="4">
        <v>245454</v>
      </c>
    </row>
    <row r="7951" spans="1:8" ht="15.75">
      <c r="A7951" s="3" t="s">
        <v>2945</v>
      </c>
      <c r="B7951" s="2" t="s">
        <v>2021</v>
      </c>
      <c r="C7951" s="2" t="s">
        <v>2020</v>
      </c>
      <c r="D7951" s="2" t="s">
        <v>2022</v>
      </c>
      <c r="E7951" s="4">
        <v>102</v>
      </c>
      <c r="F7951" s="4">
        <v>6613000</v>
      </c>
      <c r="G7951" s="4">
        <v>661300</v>
      </c>
      <c r="H7951" s="4">
        <v>7274300</v>
      </c>
    </row>
    <row r="7952" spans="1:8" ht="15.75">
      <c r="A7952" s="3" t="s">
        <v>2945</v>
      </c>
      <c r="B7952" s="2" t="s">
        <v>2024</v>
      </c>
      <c r="C7952" s="2" t="s">
        <v>3650</v>
      </c>
      <c r="D7952" s="2" t="s">
        <v>3651</v>
      </c>
      <c r="E7952" s="4">
        <v>2</v>
      </c>
      <c r="F7952" s="4">
        <v>130000</v>
      </c>
      <c r="G7952" s="4">
        <v>13000</v>
      </c>
      <c r="H7952" s="4">
        <v>143000</v>
      </c>
    </row>
    <row r="7953" spans="1:8" ht="15.75">
      <c r="A7953" s="3" t="s">
        <v>2945</v>
      </c>
      <c r="B7953" s="2" t="s">
        <v>2026</v>
      </c>
      <c r="C7953" s="2" t="s">
        <v>2020</v>
      </c>
      <c r="D7953" s="2" t="s">
        <v>3652</v>
      </c>
      <c r="E7953" s="4">
        <v>1</v>
      </c>
      <c r="F7953" s="4">
        <v>68000</v>
      </c>
      <c r="G7953" s="4">
        <v>6800</v>
      </c>
      <c r="H7953" s="4">
        <v>74800</v>
      </c>
    </row>
    <row r="7954" spans="1:8" ht="15.75">
      <c r="A7954" s="3" t="s">
        <v>2945</v>
      </c>
      <c r="B7954" s="2" t="s">
        <v>3654</v>
      </c>
      <c r="C7954" s="2" t="s">
        <v>3653</v>
      </c>
      <c r="D7954" s="2" t="s">
        <v>3655</v>
      </c>
      <c r="E7954" s="4">
        <v>200</v>
      </c>
      <c r="F7954" s="4">
        <v>12000000</v>
      </c>
      <c r="G7954" s="4">
        <v>1200000</v>
      </c>
      <c r="H7954" s="4">
        <v>13200000</v>
      </c>
    </row>
    <row r="7955" spans="1:8" ht="15.75">
      <c r="A7955" s="3" t="s">
        <v>2945</v>
      </c>
      <c r="B7955" s="2" t="s">
        <v>3657</v>
      </c>
      <c r="C7955" s="2" t="s">
        <v>3656</v>
      </c>
      <c r="D7955" s="2" t="s">
        <v>3658</v>
      </c>
      <c r="E7955" s="4">
        <v>17</v>
      </c>
      <c r="F7955" s="4">
        <v>986000</v>
      </c>
      <c r="G7955" s="4">
        <v>98600</v>
      </c>
      <c r="H7955" s="4">
        <v>1084600</v>
      </c>
    </row>
    <row r="7956" spans="1:8" ht="15.75">
      <c r="A7956" s="3" t="s">
        <v>2945</v>
      </c>
      <c r="B7956" s="2" t="s">
        <v>3660</v>
      </c>
      <c r="C7956" s="2" t="s">
        <v>3659</v>
      </c>
      <c r="D7956" s="2" t="s">
        <v>3661</v>
      </c>
      <c r="E7956" s="4">
        <v>25</v>
      </c>
      <c r="F7956" s="4">
        <v>1425000</v>
      </c>
      <c r="G7956" s="4">
        <v>142500</v>
      </c>
      <c r="H7956" s="4">
        <v>1567500</v>
      </c>
    </row>
    <row r="7957" spans="1:8" ht="15.75">
      <c r="A7957" s="3" t="s">
        <v>2945</v>
      </c>
      <c r="B7957" s="2" t="s">
        <v>2030</v>
      </c>
      <c r="C7957" s="2" t="s">
        <v>2029</v>
      </c>
      <c r="D7957" s="2" t="s">
        <v>2031</v>
      </c>
      <c r="E7957" s="4">
        <v>10</v>
      </c>
      <c r="F7957" s="4">
        <v>736800</v>
      </c>
      <c r="G7957" s="4">
        <v>73680</v>
      </c>
      <c r="H7957" s="4">
        <v>810480</v>
      </c>
    </row>
    <row r="7958" spans="1:8" ht="15.75">
      <c r="A7958" s="3" t="s">
        <v>2945</v>
      </c>
      <c r="B7958" s="2" t="s">
        <v>2037</v>
      </c>
      <c r="C7958" s="2" t="s">
        <v>2036</v>
      </c>
      <c r="D7958" s="2" t="s">
        <v>2038</v>
      </c>
      <c r="E7958" s="4">
        <v>27</v>
      </c>
      <c r="F7958" s="4">
        <v>2495610</v>
      </c>
      <c r="G7958" s="4">
        <v>249561</v>
      </c>
      <c r="H7958" s="4">
        <v>2745171</v>
      </c>
    </row>
    <row r="7959" spans="1:8" ht="15.75">
      <c r="A7959" s="3" t="s">
        <v>2945</v>
      </c>
      <c r="B7959" s="2" t="s">
        <v>2043</v>
      </c>
      <c r="C7959" s="2" t="s">
        <v>2042</v>
      </c>
      <c r="D7959" s="2" t="s">
        <v>2044</v>
      </c>
      <c r="E7959" s="4">
        <v>30</v>
      </c>
      <c r="F7959" s="4">
        <v>3210000</v>
      </c>
      <c r="G7959" s="4">
        <v>321000</v>
      </c>
      <c r="H7959" s="4">
        <v>3531000</v>
      </c>
    </row>
    <row r="7960" spans="1:8" ht="15.75">
      <c r="A7960" s="3" t="s">
        <v>2945</v>
      </c>
      <c r="B7960" s="2" t="s">
        <v>2046</v>
      </c>
      <c r="C7960" s="2" t="s">
        <v>2045</v>
      </c>
      <c r="D7960" s="2" t="s">
        <v>2047</v>
      </c>
      <c r="E7960" s="4">
        <v>5</v>
      </c>
      <c r="F7960" s="4">
        <v>664700</v>
      </c>
      <c r="G7960" s="4">
        <v>66470</v>
      </c>
      <c r="H7960" s="4">
        <v>731170</v>
      </c>
    </row>
    <row r="7961" spans="1:8" ht="15.75">
      <c r="A7961" s="3" t="s">
        <v>2945</v>
      </c>
      <c r="B7961" s="2" t="s">
        <v>2052</v>
      </c>
      <c r="C7961" s="2" t="s">
        <v>2051</v>
      </c>
      <c r="D7961" s="2" t="s">
        <v>2054</v>
      </c>
      <c r="E7961" s="4">
        <v>6</v>
      </c>
      <c r="F7961" s="4">
        <v>172140</v>
      </c>
      <c r="G7961" s="4">
        <v>17214</v>
      </c>
      <c r="H7961" s="4">
        <v>189354</v>
      </c>
    </row>
    <row r="7962" spans="1:8" ht="15.75">
      <c r="A7962" s="3" t="s">
        <v>2945</v>
      </c>
      <c r="B7962" s="2" t="s">
        <v>2056</v>
      </c>
      <c r="C7962" s="2" t="s">
        <v>2055</v>
      </c>
      <c r="D7962" s="2" t="s">
        <v>2058</v>
      </c>
      <c r="E7962" s="4">
        <v>7</v>
      </c>
      <c r="F7962" s="4">
        <v>200830</v>
      </c>
      <c r="G7962" s="4">
        <v>20083</v>
      </c>
      <c r="H7962" s="4">
        <v>220913</v>
      </c>
    </row>
    <row r="7963" spans="1:8" ht="15.75">
      <c r="A7963" s="3" t="s">
        <v>2945</v>
      </c>
      <c r="B7963" s="2" t="s">
        <v>2062</v>
      </c>
      <c r="C7963" s="2" t="s">
        <v>2059</v>
      </c>
      <c r="D7963" s="2" t="s">
        <v>2064</v>
      </c>
      <c r="E7963" s="4">
        <v>20</v>
      </c>
      <c r="F7963" s="4">
        <v>607200</v>
      </c>
      <c r="G7963" s="4">
        <v>60720</v>
      </c>
      <c r="H7963" s="4">
        <v>667920</v>
      </c>
    </row>
    <row r="7964" spans="1:8" ht="15.75">
      <c r="A7964" s="3" t="s">
        <v>2945</v>
      </c>
      <c r="B7964" s="2" t="s">
        <v>2066</v>
      </c>
      <c r="C7964" s="2" t="s">
        <v>2065</v>
      </c>
      <c r="D7964" s="2" t="s">
        <v>2068</v>
      </c>
      <c r="E7964" s="4">
        <v>2</v>
      </c>
      <c r="F7964" s="4">
        <v>60720</v>
      </c>
      <c r="G7964" s="4">
        <v>6072</v>
      </c>
      <c r="H7964" s="4">
        <v>66792</v>
      </c>
    </row>
    <row r="7965" spans="1:8" ht="15.75">
      <c r="A7965" s="3" t="s">
        <v>2945</v>
      </c>
      <c r="B7965" s="2" t="s">
        <v>2074</v>
      </c>
      <c r="C7965" s="2" t="s">
        <v>2073</v>
      </c>
      <c r="D7965" s="2" t="s">
        <v>2076</v>
      </c>
      <c r="E7965" s="4">
        <v>2</v>
      </c>
      <c r="F7965" s="4">
        <v>66520</v>
      </c>
      <c r="G7965" s="4">
        <v>6652</v>
      </c>
      <c r="H7965" s="4">
        <v>73172</v>
      </c>
    </row>
    <row r="7966" spans="1:8" ht="15.75">
      <c r="A7966" s="3" t="s">
        <v>2945</v>
      </c>
      <c r="B7966" s="2" t="s">
        <v>2090</v>
      </c>
      <c r="C7966" s="2" t="s">
        <v>2089</v>
      </c>
      <c r="D7966" s="2" t="s">
        <v>2091</v>
      </c>
      <c r="E7966" s="4">
        <v>17</v>
      </c>
      <c r="F7966" s="4">
        <v>425000</v>
      </c>
      <c r="G7966" s="4">
        <v>42500</v>
      </c>
      <c r="H7966" s="4">
        <v>467500</v>
      </c>
    </row>
    <row r="7967" spans="1:8" ht="15.75">
      <c r="A7967" s="3" t="s">
        <v>2945</v>
      </c>
      <c r="B7967" s="2" t="s">
        <v>2092</v>
      </c>
      <c r="C7967" s="2" t="s">
        <v>2051</v>
      </c>
      <c r="D7967" s="2" t="s">
        <v>2091</v>
      </c>
      <c r="E7967" s="4">
        <v>10</v>
      </c>
      <c r="F7967" s="4">
        <v>250000</v>
      </c>
      <c r="G7967" s="4">
        <v>25000</v>
      </c>
      <c r="H7967" s="4">
        <v>275000</v>
      </c>
    </row>
    <row r="7968" spans="1:8" ht="15.75">
      <c r="A7968" s="3" t="s">
        <v>2945</v>
      </c>
      <c r="B7968" s="2" t="s">
        <v>2093</v>
      </c>
      <c r="C7968" s="2" t="s">
        <v>2059</v>
      </c>
      <c r="D7968" s="2" t="s">
        <v>2091</v>
      </c>
      <c r="E7968" s="4">
        <v>50</v>
      </c>
      <c r="F7968" s="4">
        <v>1332000</v>
      </c>
      <c r="G7968" s="4">
        <v>133200</v>
      </c>
      <c r="H7968" s="4">
        <v>1465200</v>
      </c>
    </row>
    <row r="7969" spans="1:8" ht="15.75">
      <c r="A7969" s="3" t="s">
        <v>2945</v>
      </c>
      <c r="B7969" s="2" t="s">
        <v>3672</v>
      </c>
      <c r="C7969" s="2" t="s">
        <v>3674</v>
      </c>
      <c r="D7969" s="2" t="s">
        <v>3675</v>
      </c>
      <c r="E7969" s="4">
        <v>1012</v>
      </c>
      <c r="F7969" s="4">
        <v>18216000</v>
      </c>
      <c r="G7969" s="4">
        <v>1821600</v>
      </c>
      <c r="H7969" s="4">
        <v>20037600</v>
      </c>
    </row>
    <row r="7970" spans="1:8" ht="15.75">
      <c r="A7970" s="3" t="s">
        <v>2945</v>
      </c>
      <c r="B7970" s="2" t="s">
        <v>3678</v>
      </c>
      <c r="C7970" s="2" t="s">
        <v>3680</v>
      </c>
      <c r="D7970" s="2" t="s">
        <v>3681</v>
      </c>
      <c r="E7970" s="4">
        <v>1745</v>
      </c>
      <c r="F7970" s="4">
        <v>33155000</v>
      </c>
      <c r="G7970" s="4">
        <v>3315500</v>
      </c>
      <c r="H7970" s="4">
        <v>36470500</v>
      </c>
    </row>
    <row r="7971" spans="1:8" ht="15.75">
      <c r="A7971" s="3" t="s">
        <v>2945</v>
      </c>
      <c r="B7971" s="2" t="s">
        <v>2097</v>
      </c>
      <c r="C7971" s="2" t="s">
        <v>2096</v>
      </c>
      <c r="D7971" s="2" t="s">
        <v>2099</v>
      </c>
      <c r="E7971" s="4">
        <v>1</v>
      </c>
      <c r="F7971" s="4">
        <v>53990</v>
      </c>
      <c r="G7971" s="4">
        <v>5399</v>
      </c>
      <c r="H7971" s="4">
        <v>59389</v>
      </c>
    </row>
    <row r="7972" spans="1:8" ht="15.75">
      <c r="A7972" s="3" t="s">
        <v>2945</v>
      </c>
      <c r="B7972" s="2" t="s">
        <v>2104</v>
      </c>
      <c r="C7972" s="2" t="s">
        <v>2100</v>
      </c>
      <c r="D7972" s="2" t="s">
        <v>2106</v>
      </c>
      <c r="E7972" s="4">
        <v>2</v>
      </c>
      <c r="F7972" s="4">
        <v>107980</v>
      </c>
      <c r="G7972" s="4">
        <v>10798</v>
      </c>
      <c r="H7972" s="4">
        <v>118778</v>
      </c>
    </row>
    <row r="7973" spans="1:8" ht="15.75">
      <c r="A7973" s="3" t="s">
        <v>2945</v>
      </c>
      <c r="B7973" s="2" t="s">
        <v>2107</v>
      </c>
      <c r="C7973" s="2" t="s">
        <v>2096</v>
      </c>
      <c r="D7973" s="2" t="s">
        <v>2091</v>
      </c>
      <c r="E7973" s="4">
        <v>3</v>
      </c>
      <c r="F7973" s="4">
        <v>129000</v>
      </c>
      <c r="G7973" s="4">
        <v>12900</v>
      </c>
      <c r="H7973" s="4">
        <v>141900</v>
      </c>
    </row>
    <row r="7974" spans="1:8" ht="15.75">
      <c r="A7974" s="3" t="s">
        <v>2945</v>
      </c>
      <c r="B7974" s="2" t="s">
        <v>3684</v>
      </c>
      <c r="C7974" s="2" t="s">
        <v>3686</v>
      </c>
      <c r="D7974" s="2" t="s">
        <v>3687</v>
      </c>
      <c r="E7974" s="4">
        <v>467</v>
      </c>
      <c r="F7974" s="4">
        <v>14710500</v>
      </c>
      <c r="G7974" s="4">
        <v>1471050</v>
      </c>
      <c r="H7974" s="4">
        <v>16181550</v>
      </c>
    </row>
    <row r="7975" spans="1:8" ht="15.75">
      <c r="A7975" s="3" t="s">
        <v>2945</v>
      </c>
      <c r="B7975" s="2" t="s">
        <v>3690</v>
      </c>
      <c r="C7975" s="2" t="s">
        <v>3692</v>
      </c>
      <c r="D7975" s="2" t="s">
        <v>3693</v>
      </c>
      <c r="E7975" s="4">
        <v>63</v>
      </c>
      <c r="F7975" s="4">
        <v>2721600</v>
      </c>
      <c r="G7975" s="4">
        <v>272160</v>
      </c>
      <c r="H7975" s="4">
        <v>2993760</v>
      </c>
    </row>
    <row r="7976" spans="1:8" ht="15.75">
      <c r="A7976" s="3" t="s">
        <v>2945</v>
      </c>
      <c r="B7976" s="2" t="s">
        <v>2118</v>
      </c>
      <c r="C7976" s="2" t="s">
        <v>2113</v>
      </c>
      <c r="D7976" s="2" t="s">
        <v>2119</v>
      </c>
      <c r="E7976" s="4">
        <v>3</v>
      </c>
      <c r="F7976" s="4">
        <v>188160</v>
      </c>
      <c r="G7976" s="4">
        <v>18816</v>
      </c>
      <c r="H7976" s="4">
        <v>206976</v>
      </c>
    </row>
    <row r="7977" spans="1:8" ht="15.75">
      <c r="A7977" s="3" t="s">
        <v>2945</v>
      </c>
      <c r="B7977" s="2" t="s">
        <v>2124</v>
      </c>
      <c r="C7977" s="2" t="s">
        <v>2113</v>
      </c>
      <c r="D7977" s="2" t="s">
        <v>3695</v>
      </c>
      <c r="E7977" s="4">
        <v>3</v>
      </c>
      <c r="F7977" s="4">
        <v>159000</v>
      </c>
      <c r="G7977" s="4">
        <v>15900</v>
      </c>
      <c r="H7977" s="4">
        <v>174900</v>
      </c>
    </row>
    <row r="7978" spans="1:8" ht="15.75">
      <c r="A7978" s="3" t="s">
        <v>2945</v>
      </c>
      <c r="B7978" s="2" t="s">
        <v>3696</v>
      </c>
      <c r="C7978" s="2" t="s">
        <v>2113</v>
      </c>
      <c r="D7978" s="2" t="s">
        <v>3697</v>
      </c>
      <c r="E7978" s="4">
        <v>64</v>
      </c>
      <c r="F7978" s="4">
        <v>3392000</v>
      </c>
      <c r="G7978" s="4">
        <v>339200</v>
      </c>
      <c r="H7978" s="4">
        <v>3731200</v>
      </c>
    </row>
    <row r="7979" spans="1:8" ht="15.75">
      <c r="A7979" s="3" t="s">
        <v>2945</v>
      </c>
      <c r="B7979" s="2" t="s">
        <v>3699</v>
      </c>
      <c r="C7979" s="2" t="s">
        <v>3701</v>
      </c>
      <c r="D7979" s="2" t="s">
        <v>3702</v>
      </c>
      <c r="E7979" s="4">
        <v>352</v>
      </c>
      <c r="F7979" s="4">
        <v>24851200</v>
      </c>
      <c r="G7979" s="4">
        <v>2485120</v>
      </c>
      <c r="H7979" s="4">
        <v>27336320</v>
      </c>
    </row>
    <row r="7980" spans="1:8" ht="15.75">
      <c r="A7980" s="3" t="s">
        <v>2945</v>
      </c>
      <c r="B7980" s="2" t="s">
        <v>2129</v>
      </c>
      <c r="C7980" s="2" t="s">
        <v>2126</v>
      </c>
      <c r="D7980" s="2" t="s">
        <v>2130</v>
      </c>
      <c r="E7980" s="4">
        <v>6</v>
      </c>
      <c r="F7980" s="4">
        <v>226440</v>
      </c>
      <c r="G7980" s="4">
        <v>22644</v>
      </c>
      <c r="H7980" s="4">
        <v>249084</v>
      </c>
    </row>
    <row r="7981" spans="1:8" ht="15.75">
      <c r="A7981" s="3" t="s">
        <v>2945</v>
      </c>
      <c r="B7981" s="2" t="s">
        <v>2140</v>
      </c>
      <c r="C7981" s="2" t="s">
        <v>2126</v>
      </c>
      <c r="D7981" s="2" t="s">
        <v>2110</v>
      </c>
      <c r="E7981" s="4">
        <v>3</v>
      </c>
      <c r="F7981" s="4">
        <v>132000</v>
      </c>
      <c r="G7981" s="4">
        <v>13200</v>
      </c>
      <c r="H7981" s="4">
        <v>145200</v>
      </c>
    </row>
    <row r="7982" spans="1:8" ht="15.75">
      <c r="A7982" s="3" t="s">
        <v>2945</v>
      </c>
      <c r="B7982" s="2" t="s">
        <v>2142</v>
      </c>
      <c r="C7982" s="2" t="s">
        <v>2126</v>
      </c>
      <c r="D7982" s="2" t="s">
        <v>2143</v>
      </c>
      <c r="E7982" s="4">
        <v>4</v>
      </c>
      <c r="F7982" s="4">
        <v>180000</v>
      </c>
      <c r="G7982" s="4">
        <v>18000</v>
      </c>
      <c r="H7982" s="4">
        <v>198000</v>
      </c>
    </row>
    <row r="7983" spans="1:8" ht="15.75">
      <c r="A7983" s="3" t="s">
        <v>2945</v>
      </c>
      <c r="B7983" s="2" t="s">
        <v>2144</v>
      </c>
      <c r="C7983" s="2" t="s">
        <v>2126</v>
      </c>
      <c r="D7983" s="2" t="s">
        <v>2145</v>
      </c>
      <c r="E7983" s="4">
        <v>1</v>
      </c>
      <c r="F7983" s="4">
        <v>45000</v>
      </c>
      <c r="G7983" s="4">
        <v>4500</v>
      </c>
      <c r="H7983" s="4">
        <v>49500</v>
      </c>
    </row>
    <row r="7984" spans="1:8" ht="15.75">
      <c r="A7984" s="3" t="s">
        <v>2945</v>
      </c>
      <c r="B7984" s="2" t="s">
        <v>3705</v>
      </c>
      <c r="C7984" s="2" t="s">
        <v>3707</v>
      </c>
      <c r="D7984" s="2" t="s">
        <v>3708</v>
      </c>
      <c r="E7984" s="4">
        <v>29</v>
      </c>
      <c r="F7984" s="4">
        <v>829400</v>
      </c>
      <c r="G7984" s="4">
        <v>82940</v>
      </c>
      <c r="H7984" s="4">
        <v>912340</v>
      </c>
    </row>
    <row r="7985" spans="1:8" ht="15.75">
      <c r="A7985" s="3" t="s">
        <v>2945</v>
      </c>
      <c r="B7985" s="2" t="s">
        <v>2163</v>
      </c>
      <c r="C7985" s="2" t="s">
        <v>2160</v>
      </c>
      <c r="D7985" s="2" t="s">
        <v>2165</v>
      </c>
      <c r="E7985" s="4">
        <v>9</v>
      </c>
      <c r="F7985" s="4">
        <v>718650</v>
      </c>
      <c r="G7985" s="4">
        <v>71865</v>
      </c>
      <c r="H7985" s="4">
        <v>790515</v>
      </c>
    </row>
    <row r="7986" spans="1:8" ht="15.75">
      <c r="A7986" s="3" t="s">
        <v>2945</v>
      </c>
      <c r="B7986" s="2" t="s">
        <v>2166</v>
      </c>
      <c r="C7986" s="2" t="s">
        <v>2153</v>
      </c>
      <c r="D7986" s="2" t="s">
        <v>2091</v>
      </c>
      <c r="E7986" s="4">
        <v>3</v>
      </c>
      <c r="F7986" s="4">
        <v>195000</v>
      </c>
      <c r="G7986" s="4">
        <v>19500</v>
      </c>
      <c r="H7986" s="4">
        <v>214500</v>
      </c>
    </row>
    <row r="7987" spans="1:8" ht="15.75">
      <c r="A7987" s="3" t="s">
        <v>2945</v>
      </c>
      <c r="B7987" s="2" t="s">
        <v>3714</v>
      </c>
      <c r="C7987" s="2" t="s">
        <v>3716</v>
      </c>
      <c r="D7987" s="2" t="s">
        <v>3717</v>
      </c>
      <c r="E7987" s="4">
        <v>238</v>
      </c>
      <c r="F7987" s="4">
        <v>9781800</v>
      </c>
      <c r="G7987" s="4">
        <v>978180</v>
      </c>
      <c r="H7987" s="4">
        <v>10759980</v>
      </c>
    </row>
    <row r="7988" spans="1:8" ht="15.75">
      <c r="A7988" s="3" t="s">
        <v>2945</v>
      </c>
      <c r="B7988" s="2" t="s">
        <v>3720</v>
      </c>
      <c r="C7988" s="2" t="s">
        <v>3722</v>
      </c>
      <c r="D7988" s="2" t="s">
        <v>3723</v>
      </c>
      <c r="E7988" s="4">
        <v>92</v>
      </c>
      <c r="F7988" s="4">
        <v>4830000</v>
      </c>
      <c r="G7988" s="4">
        <v>483000</v>
      </c>
      <c r="H7988" s="4">
        <v>5313000</v>
      </c>
    </row>
    <row r="7989" spans="1:8" ht="15.75">
      <c r="A7989" s="3" t="s">
        <v>2945</v>
      </c>
      <c r="B7989" s="2" t="s">
        <v>2168</v>
      </c>
      <c r="C7989" s="2" t="s">
        <v>2167</v>
      </c>
      <c r="D7989" s="2" t="s">
        <v>2169</v>
      </c>
      <c r="E7989" s="4">
        <v>5</v>
      </c>
      <c r="F7989" s="4">
        <v>200000</v>
      </c>
      <c r="G7989" s="4">
        <v>20000</v>
      </c>
      <c r="H7989" s="4">
        <v>220000</v>
      </c>
    </row>
    <row r="7990" spans="1:8" ht="15.75">
      <c r="A7990" s="3" t="s">
        <v>2945</v>
      </c>
      <c r="B7990" s="2" t="s">
        <v>2171</v>
      </c>
      <c r="C7990" s="2" t="s">
        <v>2170</v>
      </c>
      <c r="D7990" s="2" t="s">
        <v>2172</v>
      </c>
      <c r="E7990" s="4">
        <v>74</v>
      </c>
      <c r="F7990" s="4">
        <v>2960000</v>
      </c>
      <c r="G7990" s="4">
        <v>296000</v>
      </c>
      <c r="H7990" s="4">
        <v>3256000</v>
      </c>
    </row>
    <row r="7991" spans="1:8" ht="15.75">
      <c r="A7991" s="3" t="s">
        <v>2945</v>
      </c>
      <c r="B7991" s="2" t="s">
        <v>2174</v>
      </c>
      <c r="C7991" s="2" t="s">
        <v>2173</v>
      </c>
      <c r="D7991" s="2" t="s">
        <v>2175</v>
      </c>
      <c r="E7991" s="4">
        <v>105</v>
      </c>
      <c r="F7991" s="4">
        <v>5703600</v>
      </c>
      <c r="G7991" s="4">
        <v>570360</v>
      </c>
      <c r="H7991" s="4">
        <v>6273960</v>
      </c>
    </row>
    <row r="7992" spans="1:8" ht="15.75">
      <c r="A7992" s="3" t="s">
        <v>2945</v>
      </c>
      <c r="B7992" s="2" t="s">
        <v>2177</v>
      </c>
      <c r="C7992" s="2" t="s">
        <v>2176</v>
      </c>
      <c r="D7992" s="2" t="s">
        <v>2178</v>
      </c>
      <c r="E7992" s="4">
        <v>180</v>
      </c>
      <c r="F7992" s="4">
        <v>4328400</v>
      </c>
      <c r="G7992" s="4">
        <v>432840</v>
      </c>
      <c r="H7992" s="4">
        <v>4761240</v>
      </c>
    </row>
    <row r="7993" spans="1:8" ht="15.75">
      <c r="A7993" s="3" t="s">
        <v>2945</v>
      </c>
      <c r="B7993" s="2" t="s">
        <v>2180</v>
      </c>
      <c r="C7993" s="2" t="s">
        <v>2179</v>
      </c>
      <c r="D7993" s="2" t="s">
        <v>2181</v>
      </c>
      <c r="E7993" s="4">
        <v>508</v>
      </c>
      <c r="F7993" s="4">
        <v>10389600</v>
      </c>
      <c r="G7993" s="4">
        <v>1038960</v>
      </c>
      <c r="H7993" s="4">
        <v>11428560</v>
      </c>
    </row>
    <row r="7994" spans="1:8" ht="15.75">
      <c r="A7994" s="3" t="s">
        <v>2945</v>
      </c>
      <c r="B7994" s="2" t="s">
        <v>2222</v>
      </c>
      <c r="C7994" s="2" t="s">
        <v>2221</v>
      </c>
      <c r="D7994" s="2" t="s">
        <v>2223</v>
      </c>
      <c r="E7994" s="4">
        <v>666</v>
      </c>
      <c r="F7994" s="4">
        <v>18648000</v>
      </c>
      <c r="G7994" s="4">
        <v>1864800</v>
      </c>
      <c r="H7994" s="4">
        <v>20512800</v>
      </c>
    </row>
    <row r="7995" spans="1:8" ht="15.75">
      <c r="A7995" s="3" t="s">
        <v>2945</v>
      </c>
      <c r="B7995" s="2" t="s">
        <v>2239</v>
      </c>
      <c r="C7995" s="2" t="s">
        <v>2238</v>
      </c>
      <c r="D7995" s="2" t="s">
        <v>2240</v>
      </c>
      <c r="E7995" s="4">
        <v>50</v>
      </c>
      <c r="F7995" s="4">
        <v>1472500</v>
      </c>
      <c r="G7995" s="4">
        <v>147250</v>
      </c>
      <c r="H7995" s="4">
        <v>1619750</v>
      </c>
    </row>
    <row r="7996" spans="1:8" ht="15.75">
      <c r="A7996" s="3" t="s">
        <v>2945</v>
      </c>
      <c r="B7996" s="2" t="s">
        <v>3749</v>
      </c>
      <c r="C7996" s="2" t="s">
        <v>2232</v>
      </c>
      <c r="D7996" s="2" t="s">
        <v>1477</v>
      </c>
      <c r="E7996" s="4">
        <v>10</v>
      </c>
      <c r="F7996" s="4">
        <v>270000</v>
      </c>
      <c r="G7996" s="4">
        <v>27000</v>
      </c>
      <c r="H7996" s="4">
        <v>297000</v>
      </c>
    </row>
    <row r="7997" spans="1:8" ht="15.75">
      <c r="A7997" s="3" t="s">
        <v>2945</v>
      </c>
      <c r="B7997" s="2" t="s">
        <v>2255</v>
      </c>
      <c r="C7997" s="2" t="s">
        <v>2254</v>
      </c>
      <c r="D7997" s="2" t="s">
        <v>2256</v>
      </c>
      <c r="E7997" s="4">
        <v>66</v>
      </c>
      <c r="F7997" s="4">
        <v>562980</v>
      </c>
      <c r="G7997" s="4">
        <v>56298</v>
      </c>
      <c r="H7997" s="4">
        <v>619278</v>
      </c>
    </row>
    <row r="7998" spans="1:8" ht="15.75">
      <c r="A7998" s="3" t="s">
        <v>2945</v>
      </c>
      <c r="B7998" s="2" t="s">
        <v>2264</v>
      </c>
      <c r="C7998" s="2" t="s">
        <v>2263</v>
      </c>
      <c r="D7998" s="2" t="s">
        <v>2265</v>
      </c>
      <c r="E7998" s="4">
        <v>360</v>
      </c>
      <c r="F7998" s="4">
        <v>3032300</v>
      </c>
      <c r="G7998" s="4">
        <v>303230</v>
      </c>
      <c r="H7998" s="4">
        <v>3335530</v>
      </c>
    </row>
    <row r="7999" spans="1:8" ht="15.75">
      <c r="A7999" s="3" t="s">
        <v>2945</v>
      </c>
      <c r="B7999" s="2" t="s">
        <v>2267</v>
      </c>
      <c r="C7999" s="2" t="s">
        <v>2266</v>
      </c>
      <c r="D7999" s="2" t="s">
        <v>2268</v>
      </c>
      <c r="E7999" s="4">
        <v>100</v>
      </c>
      <c r="F7999" s="4">
        <v>1147000</v>
      </c>
      <c r="G7999" s="4">
        <v>114700</v>
      </c>
      <c r="H7999" s="4">
        <v>1261700</v>
      </c>
    </row>
    <row r="8000" spans="1:8" ht="15.75">
      <c r="A8000" s="3" t="s">
        <v>2945</v>
      </c>
      <c r="B8000" s="2" t="s">
        <v>2270</v>
      </c>
      <c r="C8000" s="2" t="s">
        <v>2269</v>
      </c>
      <c r="D8000" s="2" t="s">
        <v>2271</v>
      </c>
      <c r="E8000" s="4">
        <v>70</v>
      </c>
      <c r="F8000" s="4">
        <v>1269100</v>
      </c>
      <c r="G8000" s="4">
        <v>126910</v>
      </c>
      <c r="H8000" s="4">
        <v>1396010</v>
      </c>
    </row>
    <row r="8001" spans="1:8" ht="15.75">
      <c r="A8001" s="3" t="s">
        <v>2945</v>
      </c>
      <c r="B8001" s="2" t="s">
        <v>2273</v>
      </c>
      <c r="C8001" s="2" t="s">
        <v>2272</v>
      </c>
      <c r="D8001" s="2" t="s">
        <v>2274</v>
      </c>
      <c r="E8001" s="4">
        <v>100</v>
      </c>
      <c r="F8001" s="4">
        <v>2029000</v>
      </c>
      <c r="G8001" s="4">
        <v>202900</v>
      </c>
      <c r="H8001" s="4">
        <v>2231900</v>
      </c>
    </row>
    <row r="8002" spans="1:8" ht="15.75">
      <c r="A8002" s="3" t="s">
        <v>2945</v>
      </c>
      <c r="B8002" s="2" t="s">
        <v>3754</v>
      </c>
      <c r="C8002" s="2" t="s">
        <v>2272</v>
      </c>
      <c r="D8002" s="2" t="s">
        <v>3755</v>
      </c>
      <c r="E8002" s="4">
        <v>20</v>
      </c>
      <c r="F8002" s="4">
        <v>393800</v>
      </c>
      <c r="G8002" s="4">
        <v>39380</v>
      </c>
      <c r="H8002" s="4">
        <v>433180</v>
      </c>
    </row>
    <row r="8003" spans="1:8" ht="15.75">
      <c r="A8003" s="3" t="s">
        <v>2945</v>
      </c>
      <c r="B8003" s="2" t="s">
        <v>2313</v>
      </c>
      <c r="C8003" s="2" t="s">
        <v>2312</v>
      </c>
      <c r="D8003" s="2" t="s">
        <v>2314</v>
      </c>
      <c r="E8003" s="4">
        <v>10</v>
      </c>
      <c r="F8003" s="4">
        <v>42150</v>
      </c>
      <c r="G8003" s="4">
        <v>4215</v>
      </c>
      <c r="H8003" s="4">
        <v>46365</v>
      </c>
    </row>
    <row r="8004" spans="1:8" ht="15.75">
      <c r="A8004" s="3" t="s">
        <v>2945</v>
      </c>
      <c r="B8004" s="2" t="s">
        <v>2343</v>
      </c>
      <c r="C8004" s="2" t="s">
        <v>299</v>
      </c>
      <c r="D8004" s="2" t="s">
        <v>2344</v>
      </c>
      <c r="E8004" s="4">
        <v>40</v>
      </c>
      <c r="F8004" s="4">
        <v>406440</v>
      </c>
      <c r="G8004" s="4">
        <v>40644</v>
      </c>
      <c r="H8004" s="4">
        <v>447084</v>
      </c>
    </row>
    <row r="8005" spans="1:8" ht="15.75">
      <c r="A8005" s="3" t="s">
        <v>2945</v>
      </c>
      <c r="B8005" s="2" t="s">
        <v>2347</v>
      </c>
      <c r="C8005" s="2" t="s">
        <v>2346</v>
      </c>
      <c r="D8005" s="2" t="s">
        <v>2348</v>
      </c>
      <c r="E8005" s="4">
        <v>10</v>
      </c>
      <c r="F8005" s="4">
        <v>63750</v>
      </c>
      <c r="G8005" s="4">
        <v>6375</v>
      </c>
      <c r="H8005" s="4">
        <v>70125</v>
      </c>
    </row>
    <row r="8006" spans="1:8" ht="15.75">
      <c r="A8006" s="3" t="s">
        <v>2945</v>
      </c>
      <c r="B8006" s="2" t="s">
        <v>3773</v>
      </c>
      <c r="C8006" s="2" t="s">
        <v>310</v>
      </c>
      <c r="D8006" s="2" t="s">
        <v>3774</v>
      </c>
      <c r="E8006" s="4">
        <v>10</v>
      </c>
      <c r="F8006" s="4">
        <v>55970</v>
      </c>
      <c r="G8006" s="4">
        <v>5597</v>
      </c>
      <c r="H8006" s="4">
        <v>61567</v>
      </c>
    </row>
    <row r="8007" spans="1:8" ht="15.75">
      <c r="A8007" s="3" t="s">
        <v>2945</v>
      </c>
      <c r="B8007" s="2" t="s">
        <v>3775</v>
      </c>
      <c r="C8007" s="2" t="s">
        <v>310</v>
      </c>
      <c r="D8007" s="2" t="s">
        <v>3776</v>
      </c>
      <c r="E8007" s="4">
        <v>10</v>
      </c>
      <c r="F8007" s="4">
        <v>39800</v>
      </c>
      <c r="G8007" s="4">
        <v>3980</v>
      </c>
      <c r="H8007" s="4">
        <v>43780</v>
      </c>
    </row>
    <row r="8008" spans="1:8" ht="15.75">
      <c r="A8008" s="3" t="s">
        <v>2945</v>
      </c>
      <c r="B8008" s="2" t="s">
        <v>2371</v>
      </c>
      <c r="C8008" s="2" t="s">
        <v>318</v>
      </c>
      <c r="D8008" s="2" t="s">
        <v>2372</v>
      </c>
      <c r="E8008" s="4">
        <v>10</v>
      </c>
      <c r="F8008" s="4">
        <v>36340</v>
      </c>
      <c r="G8008" s="4">
        <v>3634</v>
      </c>
      <c r="H8008" s="4">
        <v>39974</v>
      </c>
    </row>
    <row r="8009" spans="1:8" ht="15.75">
      <c r="A8009" s="3" t="s">
        <v>2945</v>
      </c>
      <c r="B8009" s="2" t="s">
        <v>2377</v>
      </c>
      <c r="C8009" s="2" t="s">
        <v>236</v>
      </c>
      <c r="D8009" s="2" t="s">
        <v>2378</v>
      </c>
      <c r="E8009" s="4">
        <v>10</v>
      </c>
      <c r="F8009" s="4">
        <v>42360</v>
      </c>
      <c r="G8009" s="4">
        <v>4236</v>
      </c>
      <c r="H8009" s="4">
        <v>46596</v>
      </c>
    </row>
    <row r="8010" spans="1:8" ht="15.75">
      <c r="A8010" s="3" t="s">
        <v>2945</v>
      </c>
      <c r="B8010" s="2" t="s">
        <v>2397</v>
      </c>
      <c r="C8010" s="2" t="s">
        <v>236</v>
      </c>
      <c r="D8010" s="2" t="s">
        <v>2398</v>
      </c>
      <c r="E8010" s="4">
        <v>10</v>
      </c>
      <c r="F8010" s="4">
        <v>53790</v>
      </c>
      <c r="G8010" s="4">
        <v>5379</v>
      </c>
      <c r="H8010" s="4">
        <v>59169</v>
      </c>
    </row>
    <row r="8011" spans="1:8" ht="15.75">
      <c r="A8011" s="3" t="s">
        <v>2945</v>
      </c>
      <c r="B8011" s="2" t="s">
        <v>2400</v>
      </c>
      <c r="C8011" s="2" t="s">
        <v>236</v>
      </c>
      <c r="D8011" s="2" t="s">
        <v>2401</v>
      </c>
      <c r="E8011" s="4">
        <v>30</v>
      </c>
      <c r="F8011" s="4">
        <v>205620</v>
      </c>
      <c r="G8011" s="4">
        <v>20562</v>
      </c>
      <c r="H8011" s="4">
        <v>226182</v>
      </c>
    </row>
    <row r="8012" spans="1:8" ht="15.75">
      <c r="A8012" s="3" t="s">
        <v>2945</v>
      </c>
      <c r="B8012" s="2" t="s">
        <v>2402</v>
      </c>
      <c r="C8012" s="2" t="s">
        <v>236</v>
      </c>
      <c r="D8012" s="2" t="s">
        <v>2403</v>
      </c>
      <c r="E8012" s="4">
        <v>4</v>
      </c>
      <c r="F8012" s="4">
        <v>33064</v>
      </c>
      <c r="G8012" s="4">
        <v>3306</v>
      </c>
      <c r="H8012" s="4">
        <v>36370</v>
      </c>
    </row>
    <row r="8013" spans="1:8" ht="15.75">
      <c r="A8013" s="3" t="s">
        <v>2945</v>
      </c>
      <c r="B8013" s="2" t="s">
        <v>2406</v>
      </c>
      <c r="C8013" s="2" t="s">
        <v>236</v>
      </c>
      <c r="D8013" s="2" t="s">
        <v>2407</v>
      </c>
      <c r="E8013" s="4">
        <v>22</v>
      </c>
      <c r="F8013" s="4">
        <v>74000</v>
      </c>
      <c r="G8013" s="4">
        <v>7400</v>
      </c>
      <c r="H8013" s="4">
        <v>81400</v>
      </c>
    </row>
    <row r="8014" spans="1:8" ht="15.75">
      <c r="A8014" s="3" t="s">
        <v>2945</v>
      </c>
      <c r="B8014" s="2" t="s">
        <v>2408</v>
      </c>
      <c r="C8014" s="2" t="s">
        <v>236</v>
      </c>
      <c r="D8014" s="2" t="s">
        <v>2409</v>
      </c>
      <c r="E8014" s="4">
        <v>10</v>
      </c>
      <c r="F8014" s="4">
        <v>39040</v>
      </c>
      <c r="G8014" s="4">
        <v>3904</v>
      </c>
      <c r="H8014" s="4">
        <v>42944</v>
      </c>
    </row>
    <row r="8015" spans="1:8" ht="15.75">
      <c r="A8015" s="3" t="s">
        <v>2945</v>
      </c>
      <c r="B8015" s="2" t="s">
        <v>2432</v>
      </c>
      <c r="C8015" s="2" t="s">
        <v>267</v>
      </c>
      <c r="D8015" s="2" t="s">
        <v>2433</v>
      </c>
      <c r="E8015" s="4">
        <v>50</v>
      </c>
      <c r="F8015" s="4">
        <v>255900</v>
      </c>
      <c r="G8015" s="4">
        <v>25590</v>
      </c>
      <c r="H8015" s="4">
        <v>281490</v>
      </c>
    </row>
    <row r="8016" spans="1:8" ht="15.75">
      <c r="A8016" s="3" t="s">
        <v>2945</v>
      </c>
      <c r="B8016" s="2" t="s">
        <v>2436</v>
      </c>
      <c r="C8016" s="2" t="s">
        <v>267</v>
      </c>
      <c r="D8016" s="2" t="s">
        <v>2437</v>
      </c>
      <c r="E8016" s="4">
        <v>100</v>
      </c>
      <c r="F8016" s="4">
        <v>495500</v>
      </c>
      <c r="G8016" s="4">
        <v>49550</v>
      </c>
      <c r="H8016" s="4">
        <v>545050</v>
      </c>
    </row>
    <row r="8017" spans="1:8" ht="15.75">
      <c r="A8017" s="3" t="s">
        <v>2945</v>
      </c>
      <c r="B8017" s="2" t="s">
        <v>2440</v>
      </c>
      <c r="C8017" s="2" t="s">
        <v>267</v>
      </c>
      <c r="D8017" s="2" t="s">
        <v>2441</v>
      </c>
      <c r="E8017" s="4">
        <v>80</v>
      </c>
      <c r="F8017" s="4">
        <v>580070</v>
      </c>
      <c r="G8017" s="4">
        <v>58007</v>
      </c>
      <c r="H8017" s="4">
        <v>638077</v>
      </c>
    </row>
    <row r="8018" spans="1:8" ht="15.75">
      <c r="A8018" s="3" t="s">
        <v>2945</v>
      </c>
      <c r="B8018" s="2" t="s">
        <v>2442</v>
      </c>
      <c r="C8018" s="2" t="s">
        <v>267</v>
      </c>
      <c r="D8018" s="2" t="s">
        <v>2443</v>
      </c>
      <c r="E8018" s="4">
        <v>26</v>
      </c>
      <c r="F8018" s="4">
        <v>220636</v>
      </c>
      <c r="G8018" s="4">
        <v>22064</v>
      </c>
      <c r="H8018" s="4">
        <v>242700</v>
      </c>
    </row>
    <row r="8019" spans="1:8" ht="15.75">
      <c r="A8019" s="3" t="s">
        <v>2945</v>
      </c>
      <c r="B8019" s="2" t="s">
        <v>2444</v>
      </c>
      <c r="C8019" s="2" t="s">
        <v>267</v>
      </c>
      <c r="D8019" s="2" t="s">
        <v>2445</v>
      </c>
      <c r="E8019" s="4">
        <v>10</v>
      </c>
      <c r="F8019" s="4">
        <v>96300</v>
      </c>
      <c r="G8019" s="4">
        <v>9630</v>
      </c>
      <c r="H8019" s="4">
        <v>105930</v>
      </c>
    </row>
    <row r="8020" spans="1:8" ht="15.75">
      <c r="A8020" s="3" t="s">
        <v>2945</v>
      </c>
      <c r="B8020" s="2" t="s">
        <v>2446</v>
      </c>
      <c r="C8020" s="2" t="s">
        <v>267</v>
      </c>
      <c r="D8020" s="2" t="s">
        <v>2447</v>
      </c>
      <c r="E8020" s="4">
        <v>10</v>
      </c>
      <c r="F8020" s="4">
        <v>165000</v>
      </c>
      <c r="G8020" s="4">
        <v>16500</v>
      </c>
      <c r="H8020" s="4">
        <v>181500</v>
      </c>
    </row>
    <row r="8021" spans="1:8" ht="15.75">
      <c r="A8021" s="3" t="s">
        <v>2945</v>
      </c>
      <c r="B8021" s="2" t="s">
        <v>2448</v>
      </c>
      <c r="C8021" s="2" t="s">
        <v>267</v>
      </c>
      <c r="D8021" s="2" t="s">
        <v>2449</v>
      </c>
      <c r="E8021" s="4">
        <v>10</v>
      </c>
      <c r="F8021" s="4">
        <v>46030</v>
      </c>
      <c r="G8021" s="4">
        <v>4603</v>
      </c>
      <c r="H8021" s="4">
        <v>50633</v>
      </c>
    </row>
    <row r="8022" spans="1:8" ht="15.75">
      <c r="A8022" s="3" t="s">
        <v>2945</v>
      </c>
      <c r="B8022" s="2" t="s">
        <v>2450</v>
      </c>
      <c r="C8022" s="2" t="s">
        <v>267</v>
      </c>
      <c r="D8022" s="2" t="s">
        <v>2451</v>
      </c>
      <c r="E8022" s="4">
        <v>10</v>
      </c>
      <c r="F8022" s="4">
        <v>172000</v>
      </c>
      <c r="G8022" s="4">
        <v>17200</v>
      </c>
      <c r="H8022" s="4">
        <v>189200</v>
      </c>
    </row>
    <row r="8023" spans="1:8" ht="15.75">
      <c r="A8023" s="3" t="s">
        <v>2945</v>
      </c>
      <c r="B8023" s="2" t="s">
        <v>2452</v>
      </c>
      <c r="C8023" s="2" t="s">
        <v>267</v>
      </c>
      <c r="D8023" s="2" t="s">
        <v>2328</v>
      </c>
      <c r="E8023" s="4">
        <v>10</v>
      </c>
      <c r="F8023" s="4">
        <v>188000</v>
      </c>
      <c r="G8023" s="4">
        <v>18800</v>
      </c>
      <c r="H8023" s="4">
        <v>206800</v>
      </c>
    </row>
    <row r="8024" spans="1:8" ht="15.75">
      <c r="A8024" s="3" t="s">
        <v>2945</v>
      </c>
      <c r="B8024" s="2" t="s">
        <v>2457</v>
      </c>
      <c r="C8024" s="2" t="s">
        <v>267</v>
      </c>
      <c r="D8024" s="2" t="s">
        <v>2458</v>
      </c>
      <c r="E8024" s="4">
        <v>15</v>
      </c>
      <c r="F8024" s="4">
        <v>69030</v>
      </c>
      <c r="G8024" s="4">
        <v>6903</v>
      </c>
      <c r="H8024" s="4">
        <v>75933</v>
      </c>
    </row>
    <row r="8025" spans="1:8" ht="15.75">
      <c r="A8025" s="3" t="s">
        <v>2945</v>
      </c>
      <c r="B8025" s="2" t="s">
        <v>2461</v>
      </c>
      <c r="C8025" s="2" t="s">
        <v>271</v>
      </c>
      <c r="D8025" s="2" t="s">
        <v>2462</v>
      </c>
      <c r="E8025" s="4">
        <v>7</v>
      </c>
      <c r="F8025" s="4">
        <v>34580</v>
      </c>
      <c r="G8025" s="4">
        <v>3458</v>
      </c>
      <c r="H8025" s="4">
        <v>38038</v>
      </c>
    </row>
    <row r="8026" spans="1:8" ht="15.75">
      <c r="A8026" s="3" t="s">
        <v>2945</v>
      </c>
      <c r="B8026" s="2" t="s">
        <v>2463</v>
      </c>
      <c r="C8026" s="2" t="s">
        <v>271</v>
      </c>
      <c r="D8026" s="2" t="s">
        <v>2464</v>
      </c>
      <c r="E8026" s="4">
        <v>50</v>
      </c>
      <c r="F8026" s="4">
        <v>304200</v>
      </c>
      <c r="G8026" s="4">
        <v>30420</v>
      </c>
      <c r="H8026" s="4">
        <v>334620</v>
      </c>
    </row>
    <row r="8027" spans="1:8" ht="15.75">
      <c r="A8027" s="3" t="s">
        <v>2945</v>
      </c>
      <c r="B8027" s="2" t="s">
        <v>2465</v>
      </c>
      <c r="C8027" s="2" t="s">
        <v>271</v>
      </c>
      <c r="D8027" s="2" t="s">
        <v>2466</v>
      </c>
      <c r="E8027" s="4">
        <v>75</v>
      </c>
      <c r="F8027" s="4">
        <v>519475</v>
      </c>
      <c r="G8027" s="4">
        <v>51948</v>
      </c>
      <c r="H8027" s="4">
        <v>571423</v>
      </c>
    </row>
    <row r="8028" spans="1:8" ht="15.75">
      <c r="A8028" s="3" t="s">
        <v>2945</v>
      </c>
      <c r="B8028" s="2" t="s">
        <v>2467</v>
      </c>
      <c r="C8028" s="2" t="s">
        <v>271</v>
      </c>
      <c r="D8028" s="2" t="s">
        <v>2468</v>
      </c>
      <c r="E8028" s="4">
        <v>20</v>
      </c>
      <c r="F8028" s="4">
        <v>149560</v>
      </c>
      <c r="G8028" s="4">
        <v>14956</v>
      </c>
      <c r="H8028" s="4">
        <v>164516</v>
      </c>
    </row>
    <row r="8029" spans="1:8" ht="15.75">
      <c r="A8029" s="3" t="s">
        <v>2945</v>
      </c>
      <c r="B8029" s="2" t="s">
        <v>2469</v>
      </c>
      <c r="C8029" s="2" t="s">
        <v>271</v>
      </c>
      <c r="D8029" s="2" t="s">
        <v>2470</v>
      </c>
      <c r="E8029" s="4">
        <v>10</v>
      </c>
      <c r="F8029" s="4">
        <v>85080</v>
      </c>
      <c r="G8029" s="4">
        <v>8508</v>
      </c>
      <c r="H8029" s="4">
        <v>93588</v>
      </c>
    </row>
    <row r="8030" spans="1:8" ht="15.75">
      <c r="A8030" s="3" t="s">
        <v>2945</v>
      </c>
      <c r="B8030" s="2" t="s">
        <v>3783</v>
      </c>
      <c r="C8030" s="2" t="s">
        <v>271</v>
      </c>
      <c r="D8030" s="2" t="s">
        <v>3784</v>
      </c>
      <c r="E8030" s="4">
        <v>38</v>
      </c>
      <c r="F8030" s="4">
        <v>170275</v>
      </c>
      <c r="G8030" s="4">
        <v>17028</v>
      </c>
      <c r="H8030" s="4">
        <v>187303</v>
      </c>
    </row>
    <row r="8031" spans="1:8" ht="15.75">
      <c r="A8031" s="3" t="s">
        <v>2945</v>
      </c>
      <c r="B8031" s="2" t="s">
        <v>2473</v>
      </c>
      <c r="C8031" s="2" t="s">
        <v>264</v>
      </c>
      <c r="D8031" s="2" t="s">
        <v>2474</v>
      </c>
      <c r="E8031" s="4">
        <v>1651</v>
      </c>
      <c r="F8031" s="4">
        <v>6311930</v>
      </c>
      <c r="G8031" s="4">
        <v>631193</v>
      </c>
      <c r="H8031" s="4">
        <v>6943123</v>
      </c>
    </row>
    <row r="8032" spans="1:8" ht="15.75">
      <c r="A8032" s="3" t="s">
        <v>2945</v>
      </c>
      <c r="B8032" s="2" t="s">
        <v>2475</v>
      </c>
      <c r="C8032" s="2" t="s">
        <v>264</v>
      </c>
      <c r="D8032" s="2" t="s">
        <v>2476</v>
      </c>
      <c r="E8032" s="4">
        <v>30</v>
      </c>
      <c r="F8032" s="4">
        <v>155190</v>
      </c>
      <c r="G8032" s="4">
        <v>15519</v>
      </c>
      <c r="H8032" s="4">
        <v>170709</v>
      </c>
    </row>
    <row r="8033" spans="1:8" ht="15.75">
      <c r="A8033" s="3" t="s">
        <v>2945</v>
      </c>
      <c r="B8033" s="2" t="s">
        <v>2477</v>
      </c>
      <c r="C8033" s="2" t="s">
        <v>264</v>
      </c>
      <c r="D8033" s="2" t="s">
        <v>2478</v>
      </c>
      <c r="E8033" s="4">
        <v>10</v>
      </c>
      <c r="F8033" s="4">
        <v>53760</v>
      </c>
      <c r="G8033" s="4">
        <v>5376</v>
      </c>
      <c r="H8033" s="4">
        <v>59136</v>
      </c>
    </row>
    <row r="8034" spans="1:8" ht="15.75">
      <c r="A8034" s="3" t="s">
        <v>2945</v>
      </c>
      <c r="B8034" s="2" t="s">
        <v>2479</v>
      </c>
      <c r="C8034" s="2" t="s">
        <v>264</v>
      </c>
      <c r="D8034" s="2" t="s">
        <v>2480</v>
      </c>
      <c r="E8034" s="4">
        <v>801</v>
      </c>
      <c r="F8034" s="4">
        <v>3788013</v>
      </c>
      <c r="G8034" s="4">
        <v>378803</v>
      </c>
      <c r="H8034" s="4">
        <v>4166816</v>
      </c>
    </row>
    <row r="8035" spans="1:8" ht="15.75">
      <c r="A8035" s="3" t="s">
        <v>2945</v>
      </c>
      <c r="B8035" s="2" t="s">
        <v>2484</v>
      </c>
      <c r="C8035" s="2" t="s">
        <v>264</v>
      </c>
      <c r="D8035" s="2" t="s">
        <v>2485</v>
      </c>
      <c r="E8035" s="4">
        <v>242</v>
      </c>
      <c r="F8035" s="4">
        <v>1376765</v>
      </c>
      <c r="G8035" s="4">
        <v>137677</v>
      </c>
      <c r="H8035" s="4">
        <v>1514442</v>
      </c>
    </row>
    <row r="8036" spans="1:8" ht="15.75">
      <c r="A8036" s="3" t="s">
        <v>2945</v>
      </c>
      <c r="B8036" s="2" t="s">
        <v>2486</v>
      </c>
      <c r="C8036" s="2" t="s">
        <v>264</v>
      </c>
      <c r="D8036" s="2" t="s">
        <v>2487</v>
      </c>
      <c r="E8036" s="4">
        <v>156</v>
      </c>
      <c r="F8036" s="4">
        <v>1034124</v>
      </c>
      <c r="G8036" s="4">
        <v>103413</v>
      </c>
      <c r="H8036" s="4">
        <v>1137537</v>
      </c>
    </row>
    <row r="8037" spans="1:8" ht="15.75">
      <c r="A8037" s="3" t="s">
        <v>2945</v>
      </c>
      <c r="B8037" s="2" t="s">
        <v>2488</v>
      </c>
      <c r="C8037" s="2" t="s">
        <v>264</v>
      </c>
      <c r="D8037" s="2" t="s">
        <v>2489</v>
      </c>
      <c r="E8037" s="4">
        <v>105</v>
      </c>
      <c r="F8037" s="4">
        <v>251790</v>
      </c>
      <c r="G8037" s="4">
        <v>25179</v>
      </c>
      <c r="H8037" s="4">
        <v>276969</v>
      </c>
    </row>
    <row r="8038" spans="1:8" ht="15.75">
      <c r="A8038" s="3" t="s">
        <v>2945</v>
      </c>
      <c r="B8038" s="2" t="s">
        <v>2490</v>
      </c>
      <c r="C8038" s="2" t="s">
        <v>264</v>
      </c>
      <c r="D8038" s="2" t="s">
        <v>2491</v>
      </c>
      <c r="E8038" s="4">
        <v>56</v>
      </c>
      <c r="F8038" s="4">
        <v>428114</v>
      </c>
      <c r="G8038" s="4">
        <v>42812</v>
      </c>
      <c r="H8038" s="4">
        <v>470926</v>
      </c>
    </row>
    <row r="8039" spans="1:8" ht="15.75">
      <c r="A8039" s="3" t="s">
        <v>2945</v>
      </c>
      <c r="B8039" s="2" t="s">
        <v>2492</v>
      </c>
      <c r="C8039" s="2" t="s">
        <v>264</v>
      </c>
      <c r="D8039" s="2" t="s">
        <v>2493</v>
      </c>
      <c r="E8039" s="4">
        <v>161</v>
      </c>
      <c r="F8039" s="4">
        <v>1657656</v>
      </c>
      <c r="G8039" s="4">
        <v>165766</v>
      </c>
      <c r="H8039" s="4">
        <v>1823422</v>
      </c>
    </row>
    <row r="8040" spans="1:8" ht="15.75">
      <c r="A8040" s="3" t="s">
        <v>2945</v>
      </c>
      <c r="B8040" s="2" t="s">
        <v>2494</v>
      </c>
      <c r="C8040" s="2" t="s">
        <v>264</v>
      </c>
      <c r="D8040" s="2" t="s">
        <v>2495</v>
      </c>
      <c r="E8040" s="4">
        <v>162</v>
      </c>
      <c r="F8040" s="4">
        <v>422222</v>
      </c>
      <c r="G8040" s="4">
        <v>42222</v>
      </c>
      <c r="H8040" s="4">
        <v>464444</v>
      </c>
    </row>
    <row r="8041" spans="1:8" ht="15.75">
      <c r="A8041" s="3" t="s">
        <v>2945</v>
      </c>
      <c r="B8041" s="2" t="s">
        <v>2496</v>
      </c>
      <c r="C8041" s="2" t="s">
        <v>264</v>
      </c>
      <c r="D8041" s="2" t="s">
        <v>2497</v>
      </c>
      <c r="E8041" s="4">
        <v>27</v>
      </c>
      <c r="F8041" s="4">
        <v>313260</v>
      </c>
      <c r="G8041" s="4">
        <v>31326</v>
      </c>
      <c r="H8041" s="4">
        <v>344586</v>
      </c>
    </row>
    <row r="8042" spans="1:8" ht="15.75">
      <c r="A8042" s="3" t="s">
        <v>2945</v>
      </c>
      <c r="B8042" s="2" t="s">
        <v>2498</v>
      </c>
      <c r="C8042" s="2" t="s">
        <v>264</v>
      </c>
      <c r="D8042" s="2" t="s">
        <v>2328</v>
      </c>
      <c r="E8042" s="4">
        <v>20</v>
      </c>
      <c r="F8042" s="4">
        <v>382000</v>
      </c>
      <c r="G8042" s="4">
        <v>38200</v>
      </c>
      <c r="H8042" s="4">
        <v>420200</v>
      </c>
    </row>
    <row r="8043" spans="1:8" ht="15.75">
      <c r="A8043" s="3" t="s">
        <v>2945</v>
      </c>
      <c r="B8043" s="2" t="s">
        <v>2499</v>
      </c>
      <c r="C8043" s="2" t="s">
        <v>264</v>
      </c>
      <c r="D8043" s="2" t="s">
        <v>2500</v>
      </c>
      <c r="E8043" s="4">
        <v>20</v>
      </c>
      <c r="F8043" s="4">
        <v>74200</v>
      </c>
      <c r="G8043" s="4">
        <v>7420</v>
      </c>
      <c r="H8043" s="4">
        <v>81620</v>
      </c>
    </row>
    <row r="8044" spans="1:8" ht="15.75">
      <c r="A8044" s="3" t="s">
        <v>2945</v>
      </c>
      <c r="B8044" s="2" t="s">
        <v>2501</v>
      </c>
      <c r="C8044" s="2" t="s">
        <v>264</v>
      </c>
      <c r="D8044" s="2" t="s">
        <v>2454</v>
      </c>
      <c r="E8044" s="4">
        <v>10</v>
      </c>
      <c r="F8044" s="4">
        <v>196000</v>
      </c>
      <c r="G8044" s="4">
        <v>19600</v>
      </c>
      <c r="H8044" s="4">
        <v>215600</v>
      </c>
    </row>
    <row r="8045" spans="1:8" ht="15.75">
      <c r="A8045" s="3" t="s">
        <v>2945</v>
      </c>
      <c r="B8045" s="2" t="s">
        <v>2502</v>
      </c>
      <c r="C8045" s="2" t="s">
        <v>264</v>
      </c>
      <c r="D8045" s="2" t="s">
        <v>2456</v>
      </c>
      <c r="E8045" s="4">
        <v>10</v>
      </c>
      <c r="F8045" s="4">
        <v>226000</v>
      </c>
      <c r="G8045" s="4">
        <v>22600</v>
      </c>
      <c r="H8045" s="4">
        <v>248600</v>
      </c>
    </row>
    <row r="8046" spans="1:8" ht="15.75">
      <c r="A8046" s="3" t="s">
        <v>2945</v>
      </c>
      <c r="B8046" s="2" t="s">
        <v>2509</v>
      </c>
      <c r="C8046" s="2" t="s">
        <v>264</v>
      </c>
      <c r="D8046" s="2" t="s">
        <v>2510</v>
      </c>
      <c r="E8046" s="4">
        <v>90</v>
      </c>
      <c r="F8046" s="4">
        <v>360610</v>
      </c>
      <c r="G8046" s="4">
        <v>36061</v>
      </c>
      <c r="H8046" s="4">
        <v>396671</v>
      </c>
    </row>
    <row r="8047" spans="1:8" ht="15.75">
      <c r="A8047" s="3" t="s">
        <v>2945</v>
      </c>
      <c r="B8047" s="2" t="s">
        <v>2511</v>
      </c>
      <c r="C8047" s="2" t="s">
        <v>264</v>
      </c>
      <c r="D8047" s="2" t="s">
        <v>2512</v>
      </c>
      <c r="E8047" s="4">
        <v>45</v>
      </c>
      <c r="F8047" s="4">
        <v>190485</v>
      </c>
      <c r="G8047" s="4">
        <v>19049</v>
      </c>
      <c r="H8047" s="4">
        <v>209534</v>
      </c>
    </row>
    <row r="8048" spans="1:8" ht="15.75">
      <c r="A8048" s="3" t="s">
        <v>2945</v>
      </c>
      <c r="B8048" s="2" t="s">
        <v>2513</v>
      </c>
      <c r="C8048" s="2" t="s">
        <v>294</v>
      </c>
      <c r="D8048" s="2" t="s">
        <v>2514</v>
      </c>
      <c r="E8048" s="4">
        <v>65</v>
      </c>
      <c r="F8048" s="4">
        <v>308425</v>
      </c>
      <c r="G8048" s="4">
        <v>30843</v>
      </c>
      <c r="H8048" s="4">
        <v>339268</v>
      </c>
    </row>
    <row r="8049" spans="1:8" ht="15.75">
      <c r="A8049" s="3" t="s">
        <v>2945</v>
      </c>
      <c r="B8049" s="2" t="s">
        <v>2515</v>
      </c>
      <c r="C8049" s="2" t="s">
        <v>294</v>
      </c>
      <c r="D8049" s="2" t="s">
        <v>2516</v>
      </c>
      <c r="E8049" s="4">
        <v>70</v>
      </c>
      <c r="F8049" s="4">
        <v>412230</v>
      </c>
      <c r="G8049" s="4">
        <v>41223</v>
      </c>
      <c r="H8049" s="4">
        <v>453453</v>
      </c>
    </row>
    <row r="8050" spans="1:8" ht="15.75">
      <c r="A8050" s="3" t="s">
        <v>2945</v>
      </c>
      <c r="B8050" s="2" t="s">
        <v>2519</v>
      </c>
      <c r="C8050" s="2" t="s">
        <v>294</v>
      </c>
      <c r="D8050" s="2" t="s">
        <v>2520</v>
      </c>
      <c r="E8050" s="4"/>
      <c r="F8050" s="4"/>
      <c r="G8050" s="4"/>
      <c r="H8050" s="4"/>
    </row>
    <row r="8051" spans="1:8" ht="15.75">
      <c r="A8051" s="3" t="s">
        <v>2945</v>
      </c>
      <c r="B8051" s="2" t="s">
        <v>2523</v>
      </c>
      <c r="C8051" s="2" t="s">
        <v>294</v>
      </c>
      <c r="D8051" s="2" t="s">
        <v>2524</v>
      </c>
      <c r="E8051" s="4">
        <v>30</v>
      </c>
      <c r="F8051" s="4">
        <v>95790</v>
      </c>
      <c r="G8051" s="4">
        <v>9579</v>
      </c>
      <c r="H8051" s="4">
        <v>105369</v>
      </c>
    </row>
    <row r="8052" spans="1:8" ht="15.75">
      <c r="A8052" s="3" t="s">
        <v>2945</v>
      </c>
      <c r="B8052" s="2" t="s">
        <v>2528</v>
      </c>
      <c r="C8052" s="2" t="s">
        <v>294</v>
      </c>
      <c r="D8052" s="2" t="s">
        <v>2529</v>
      </c>
      <c r="E8052" s="4">
        <v>203</v>
      </c>
      <c r="F8052" s="4">
        <v>548912</v>
      </c>
      <c r="G8052" s="4">
        <v>54891</v>
      </c>
      <c r="H8052" s="4">
        <v>603803</v>
      </c>
    </row>
    <row r="8053" spans="1:8" ht="15.75">
      <c r="A8053" s="3" t="s">
        <v>2945</v>
      </c>
      <c r="B8053" s="2" t="s">
        <v>2530</v>
      </c>
      <c r="C8053" s="2" t="s">
        <v>294</v>
      </c>
      <c r="D8053" s="2" t="s">
        <v>2531</v>
      </c>
      <c r="E8053" s="4">
        <v>10</v>
      </c>
      <c r="F8053" s="4">
        <v>39580</v>
      </c>
      <c r="G8053" s="4">
        <v>3958</v>
      </c>
      <c r="H8053" s="4">
        <v>43538</v>
      </c>
    </row>
    <row r="8054" spans="1:8" ht="15.75">
      <c r="A8054" s="3" t="s">
        <v>2945</v>
      </c>
      <c r="B8054" s="2" t="s">
        <v>2534</v>
      </c>
      <c r="C8054" s="2" t="s">
        <v>299</v>
      </c>
      <c r="D8054" s="2" t="s">
        <v>2535</v>
      </c>
      <c r="E8054" s="4">
        <v>20</v>
      </c>
      <c r="F8054" s="4">
        <v>91360</v>
      </c>
      <c r="G8054" s="4">
        <v>9136</v>
      </c>
      <c r="H8054" s="4">
        <v>100496</v>
      </c>
    </row>
    <row r="8055" spans="1:8" ht="15.75">
      <c r="A8055" s="3" t="s">
        <v>2945</v>
      </c>
      <c r="B8055" s="2" t="s">
        <v>2538</v>
      </c>
      <c r="C8055" s="2" t="s">
        <v>299</v>
      </c>
      <c r="D8055" s="2" t="s">
        <v>2539</v>
      </c>
      <c r="E8055" s="4">
        <v>115</v>
      </c>
      <c r="F8055" s="4">
        <v>542110</v>
      </c>
      <c r="G8055" s="4">
        <v>54211</v>
      </c>
      <c r="H8055" s="4">
        <v>596321</v>
      </c>
    </row>
    <row r="8056" spans="1:8" ht="15.75">
      <c r="A8056" s="3" t="s">
        <v>2945</v>
      </c>
      <c r="B8056" s="2" t="s">
        <v>2542</v>
      </c>
      <c r="C8056" s="2" t="s">
        <v>299</v>
      </c>
      <c r="D8056" s="2" t="s">
        <v>2543</v>
      </c>
      <c r="E8056" s="4">
        <v>78</v>
      </c>
      <c r="F8056" s="4">
        <v>529854</v>
      </c>
      <c r="G8056" s="4">
        <v>52987</v>
      </c>
      <c r="H8056" s="4">
        <v>582841</v>
      </c>
    </row>
    <row r="8057" spans="1:8" ht="15.75">
      <c r="A8057" s="3" t="s">
        <v>2945</v>
      </c>
      <c r="B8057" s="2" t="s">
        <v>2544</v>
      </c>
      <c r="C8057" s="2" t="s">
        <v>299</v>
      </c>
      <c r="D8057" s="2" t="s">
        <v>2545</v>
      </c>
      <c r="E8057" s="4">
        <v>2</v>
      </c>
      <c r="F8057" s="4">
        <v>15872</v>
      </c>
      <c r="G8057" s="4">
        <v>1587</v>
      </c>
      <c r="H8057" s="4">
        <v>17459</v>
      </c>
    </row>
    <row r="8058" spans="1:8" ht="15.75">
      <c r="A8058" s="3" t="s">
        <v>2945</v>
      </c>
      <c r="B8058" s="2" t="s">
        <v>2546</v>
      </c>
      <c r="C8058" s="2" t="s">
        <v>299</v>
      </c>
      <c r="D8058" s="2" t="s">
        <v>2547</v>
      </c>
      <c r="E8058" s="4">
        <v>150</v>
      </c>
      <c r="F8058" s="4">
        <v>471000</v>
      </c>
      <c r="G8058" s="4">
        <v>47100</v>
      </c>
      <c r="H8058" s="4">
        <v>518100</v>
      </c>
    </row>
    <row r="8059" spans="1:8" ht="15.75">
      <c r="A8059" s="3" t="s">
        <v>2945</v>
      </c>
      <c r="B8059" s="2" t="s">
        <v>2550</v>
      </c>
      <c r="C8059" s="2" t="s">
        <v>299</v>
      </c>
      <c r="D8059" s="2" t="s">
        <v>2551</v>
      </c>
      <c r="E8059" s="4">
        <v>120</v>
      </c>
      <c r="F8059" s="4">
        <v>387060</v>
      </c>
      <c r="G8059" s="4">
        <v>38706</v>
      </c>
      <c r="H8059" s="4">
        <v>425766</v>
      </c>
    </row>
    <row r="8060" spans="1:8" ht="15.75">
      <c r="A8060" s="3" t="s">
        <v>2945</v>
      </c>
      <c r="B8060" s="2" t="s">
        <v>2554</v>
      </c>
      <c r="C8060" s="2" t="s">
        <v>299</v>
      </c>
      <c r="D8060" s="2" t="s">
        <v>2555</v>
      </c>
      <c r="E8060" s="4">
        <v>10</v>
      </c>
      <c r="F8060" s="4">
        <v>36500</v>
      </c>
      <c r="G8060" s="4">
        <v>3650</v>
      </c>
      <c r="H8060" s="4">
        <v>40150</v>
      </c>
    </row>
    <row r="8061" spans="1:8" ht="15.75">
      <c r="A8061" s="3" t="s">
        <v>2945</v>
      </c>
      <c r="B8061" s="2" t="s">
        <v>2562</v>
      </c>
      <c r="C8061" s="2" t="s">
        <v>299</v>
      </c>
      <c r="D8061" s="2" t="s">
        <v>2563</v>
      </c>
      <c r="E8061" s="4">
        <v>40</v>
      </c>
      <c r="F8061" s="4">
        <v>147980</v>
      </c>
      <c r="G8061" s="4">
        <v>14798</v>
      </c>
      <c r="H8061" s="4">
        <v>162778</v>
      </c>
    </row>
    <row r="8062" spans="1:8" ht="15.75">
      <c r="A8062" s="3" t="s">
        <v>2945</v>
      </c>
      <c r="B8062" s="2" t="s">
        <v>2564</v>
      </c>
      <c r="C8062" s="2" t="s">
        <v>299</v>
      </c>
      <c r="D8062" s="2" t="s">
        <v>2565</v>
      </c>
      <c r="E8062" s="4">
        <v>20</v>
      </c>
      <c r="F8062" s="4">
        <v>81960</v>
      </c>
      <c r="G8062" s="4">
        <v>8196</v>
      </c>
      <c r="H8062" s="4">
        <v>90156</v>
      </c>
    </row>
    <row r="8063" spans="1:8" ht="15.75">
      <c r="A8063" s="3" t="s">
        <v>2945</v>
      </c>
      <c r="B8063" s="2" t="s">
        <v>2576</v>
      </c>
      <c r="C8063" s="2" t="s">
        <v>310</v>
      </c>
      <c r="D8063" s="2" t="s">
        <v>2577</v>
      </c>
      <c r="E8063" s="4">
        <v>40</v>
      </c>
      <c r="F8063" s="4">
        <v>194320</v>
      </c>
      <c r="G8063" s="4">
        <v>19432</v>
      </c>
      <c r="H8063" s="4">
        <v>213752</v>
      </c>
    </row>
    <row r="8064" spans="1:8" ht="15.75">
      <c r="A8064" s="3" t="s">
        <v>2945</v>
      </c>
      <c r="B8064" s="2" t="s">
        <v>2578</v>
      </c>
      <c r="C8064" s="2" t="s">
        <v>310</v>
      </c>
      <c r="D8064" s="2" t="s">
        <v>2579</v>
      </c>
      <c r="E8064" s="4">
        <v>15</v>
      </c>
      <c r="F8064" s="4">
        <v>90015</v>
      </c>
      <c r="G8064" s="4">
        <v>9002</v>
      </c>
      <c r="H8064" s="4">
        <v>99017</v>
      </c>
    </row>
    <row r="8065" spans="1:8" ht="15.75">
      <c r="A8065" s="3" t="s">
        <v>2945</v>
      </c>
      <c r="B8065" s="2" t="s">
        <v>2580</v>
      </c>
      <c r="C8065" s="2" t="s">
        <v>310</v>
      </c>
      <c r="D8065" s="2" t="s">
        <v>2581</v>
      </c>
      <c r="E8065" s="4">
        <v>35</v>
      </c>
      <c r="F8065" s="4">
        <v>247905</v>
      </c>
      <c r="G8065" s="4">
        <v>24791</v>
      </c>
      <c r="H8065" s="4">
        <v>272696</v>
      </c>
    </row>
    <row r="8066" spans="1:8" ht="15.75">
      <c r="A8066" s="3" t="s">
        <v>2945</v>
      </c>
      <c r="B8066" s="2" t="s">
        <v>3788</v>
      </c>
      <c r="C8066" s="2" t="s">
        <v>310</v>
      </c>
      <c r="D8066" s="2" t="s">
        <v>3789</v>
      </c>
      <c r="E8066" s="4">
        <v>10</v>
      </c>
      <c r="F8066" s="4">
        <v>42930</v>
      </c>
      <c r="G8066" s="4">
        <v>4293</v>
      </c>
      <c r="H8066" s="4">
        <v>47223</v>
      </c>
    </row>
    <row r="8067" spans="1:8" ht="15.75">
      <c r="A8067" s="3" t="s">
        <v>2945</v>
      </c>
      <c r="B8067" s="2" t="s">
        <v>2590</v>
      </c>
      <c r="C8067" s="2" t="s">
        <v>312</v>
      </c>
      <c r="D8067" s="2" t="s">
        <v>2591</v>
      </c>
      <c r="E8067" s="4">
        <v>30</v>
      </c>
      <c r="F8067" s="4">
        <v>174720</v>
      </c>
      <c r="G8067" s="4">
        <v>17472</v>
      </c>
      <c r="H8067" s="4">
        <v>192192</v>
      </c>
    </row>
    <row r="8068" spans="1:8" ht="15.75">
      <c r="A8068" s="3" t="s">
        <v>2945</v>
      </c>
      <c r="B8068" s="2" t="s">
        <v>2598</v>
      </c>
      <c r="C8068" s="2" t="s">
        <v>314</v>
      </c>
      <c r="D8068" s="2" t="s">
        <v>2599</v>
      </c>
      <c r="E8068" s="4">
        <v>20</v>
      </c>
      <c r="F8068" s="4">
        <v>112580</v>
      </c>
      <c r="G8068" s="4">
        <v>11258</v>
      </c>
      <c r="H8068" s="4">
        <v>123838</v>
      </c>
    </row>
    <row r="8069" spans="1:8" ht="15.75">
      <c r="A8069" s="3" t="s">
        <v>2945</v>
      </c>
      <c r="B8069" s="2" t="s">
        <v>2604</v>
      </c>
      <c r="C8069" s="2" t="s">
        <v>314</v>
      </c>
      <c r="D8069" s="2" t="s">
        <v>2605</v>
      </c>
      <c r="E8069" s="4">
        <v>50</v>
      </c>
      <c r="F8069" s="4">
        <v>144150</v>
      </c>
      <c r="G8069" s="4">
        <v>14415</v>
      </c>
      <c r="H8069" s="4">
        <v>158565</v>
      </c>
    </row>
    <row r="8070" spans="1:8" ht="15.75">
      <c r="A8070" s="3" t="s">
        <v>2945</v>
      </c>
      <c r="B8070" s="2" t="s">
        <v>2606</v>
      </c>
      <c r="C8070" s="2" t="s">
        <v>314</v>
      </c>
      <c r="D8070" s="2" t="s">
        <v>2607</v>
      </c>
      <c r="E8070" s="4">
        <v>280</v>
      </c>
      <c r="F8070" s="4">
        <v>743400</v>
      </c>
      <c r="G8070" s="4">
        <v>74340</v>
      </c>
      <c r="H8070" s="4">
        <v>817740</v>
      </c>
    </row>
    <row r="8071" spans="1:8" ht="15.75">
      <c r="A8071" s="3" t="s">
        <v>2945</v>
      </c>
      <c r="B8071" s="2" t="s">
        <v>2610</v>
      </c>
      <c r="C8071" s="2" t="s">
        <v>314</v>
      </c>
      <c r="D8071" s="2" t="s">
        <v>2611</v>
      </c>
      <c r="E8071" s="4">
        <v>10</v>
      </c>
      <c r="F8071" s="4">
        <v>36480</v>
      </c>
      <c r="G8071" s="4">
        <v>3648</v>
      </c>
      <c r="H8071" s="4">
        <v>40128</v>
      </c>
    </row>
    <row r="8072" spans="1:8" ht="15.75">
      <c r="A8072" s="3" t="s">
        <v>2945</v>
      </c>
      <c r="B8072" s="2" t="s">
        <v>2614</v>
      </c>
      <c r="C8072" s="2" t="s">
        <v>318</v>
      </c>
      <c r="D8072" s="2" t="s">
        <v>2615</v>
      </c>
      <c r="E8072" s="4">
        <v>25</v>
      </c>
      <c r="F8072" s="4">
        <v>107700</v>
      </c>
      <c r="G8072" s="4">
        <v>10770</v>
      </c>
      <c r="H8072" s="4">
        <v>118470</v>
      </c>
    </row>
    <row r="8073" spans="1:8" ht="15.75">
      <c r="A8073" s="3" t="s">
        <v>2945</v>
      </c>
      <c r="B8073" s="2" t="s">
        <v>2616</v>
      </c>
      <c r="C8073" s="2" t="s">
        <v>318</v>
      </c>
      <c r="D8073" s="2" t="s">
        <v>2617</v>
      </c>
      <c r="E8073" s="4">
        <v>5</v>
      </c>
      <c r="F8073" s="4">
        <v>27255</v>
      </c>
      <c r="G8073" s="4">
        <v>2726</v>
      </c>
      <c r="H8073" s="4">
        <v>29981</v>
      </c>
    </row>
    <row r="8074" spans="1:8" ht="15.75">
      <c r="A8074" s="3" t="s">
        <v>2945</v>
      </c>
      <c r="B8074" s="2" t="s">
        <v>2620</v>
      </c>
      <c r="C8074" s="2" t="s">
        <v>318</v>
      </c>
      <c r="D8074" s="2" t="s">
        <v>2621</v>
      </c>
      <c r="E8074" s="4">
        <v>5</v>
      </c>
      <c r="F8074" s="4">
        <v>32665</v>
      </c>
      <c r="G8074" s="4">
        <v>3267</v>
      </c>
      <c r="H8074" s="4">
        <v>35932</v>
      </c>
    </row>
    <row r="8075" spans="1:8" ht="15.75">
      <c r="A8075" s="3" t="s">
        <v>2945</v>
      </c>
      <c r="B8075" s="2" t="s">
        <v>2626</v>
      </c>
      <c r="C8075" s="2" t="s">
        <v>318</v>
      </c>
      <c r="D8075" s="2" t="s">
        <v>2627</v>
      </c>
      <c r="E8075" s="4">
        <v>35</v>
      </c>
      <c r="F8075" s="4">
        <v>308700</v>
      </c>
      <c r="G8075" s="4">
        <v>30870</v>
      </c>
      <c r="H8075" s="4">
        <v>339570</v>
      </c>
    </row>
    <row r="8076" spans="1:8" ht="15.75">
      <c r="A8076" s="3" t="s">
        <v>2945</v>
      </c>
      <c r="B8076" s="2" t="s">
        <v>2628</v>
      </c>
      <c r="C8076" s="2" t="s">
        <v>318</v>
      </c>
      <c r="D8076" s="2" t="s">
        <v>2629</v>
      </c>
      <c r="E8076" s="4">
        <v>480</v>
      </c>
      <c r="F8076" s="4">
        <v>1480800</v>
      </c>
      <c r="G8076" s="4">
        <v>148080</v>
      </c>
      <c r="H8076" s="4">
        <v>1628880</v>
      </c>
    </row>
    <row r="8077" spans="1:8" ht="15.75">
      <c r="A8077" s="3" t="s">
        <v>2945</v>
      </c>
      <c r="B8077" s="2" t="s">
        <v>2630</v>
      </c>
      <c r="C8077" s="2" t="s">
        <v>318</v>
      </c>
      <c r="D8077" s="2" t="s">
        <v>2631</v>
      </c>
      <c r="E8077" s="4">
        <v>30</v>
      </c>
      <c r="F8077" s="4">
        <v>100200</v>
      </c>
      <c r="G8077" s="4">
        <v>10020</v>
      </c>
      <c r="H8077" s="4">
        <v>110220</v>
      </c>
    </row>
    <row r="8078" spans="1:8" ht="15.75">
      <c r="A8078" s="3" t="s">
        <v>2945</v>
      </c>
      <c r="B8078" s="2" t="s">
        <v>2640</v>
      </c>
      <c r="C8078" s="2" t="s">
        <v>2312</v>
      </c>
      <c r="D8078" s="2" t="s">
        <v>2641</v>
      </c>
      <c r="E8078" s="4">
        <v>20</v>
      </c>
      <c r="F8078" s="4">
        <v>252000</v>
      </c>
      <c r="G8078" s="4">
        <v>25200</v>
      </c>
      <c r="H8078" s="4">
        <v>277200</v>
      </c>
    </row>
    <row r="8079" spans="1:8" ht="15.75">
      <c r="A8079" s="3" t="s">
        <v>2945</v>
      </c>
      <c r="B8079" s="2" t="s">
        <v>2645</v>
      </c>
      <c r="C8079" s="2" t="s">
        <v>2642</v>
      </c>
      <c r="D8079" s="2" t="s">
        <v>2646</v>
      </c>
      <c r="E8079" s="4">
        <v>10</v>
      </c>
      <c r="F8079" s="4">
        <v>94000</v>
      </c>
      <c r="G8079" s="4">
        <v>9400</v>
      </c>
      <c r="H8079" s="4">
        <v>103400</v>
      </c>
    </row>
    <row r="8080" spans="1:8" ht="15.75">
      <c r="A8080" s="3" t="s">
        <v>2945</v>
      </c>
      <c r="B8080" s="2" t="s">
        <v>2647</v>
      </c>
      <c r="C8080" s="2" t="s">
        <v>2642</v>
      </c>
      <c r="D8080" s="2" t="s">
        <v>2648</v>
      </c>
      <c r="E8080" s="4">
        <v>10</v>
      </c>
      <c r="F8080" s="4">
        <v>110000</v>
      </c>
      <c r="G8080" s="4">
        <v>11000</v>
      </c>
      <c r="H8080" s="4">
        <v>121000</v>
      </c>
    </row>
    <row r="8081" spans="1:8" ht="15.75">
      <c r="A8081" s="3" t="s">
        <v>2945</v>
      </c>
      <c r="B8081" s="2" t="s">
        <v>2649</v>
      </c>
      <c r="C8081" s="2" t="s">
        <v>2642</v>
      </c>
      <c r="D8081" s="2" t="s">
        <v>2641</v>
      </c>
      <c r="E8081" s="4">
        <v>10</v>
      </c>
      <c r="F8081" s="4">
        <v>127000</v>
      </c>
      <c r="G8081" s="4">
        <v>12700</v>
      </c>
      <c r="H8081" s="4">
        <v>139700</v>
      </c>
    </row>
    <row r="8082" spans="1:8" ht="15.75">
      <c r="A8082" s="3" t="s">
        <v>2945</v>
      </c>
      <c r="B8082" s="2" t="s">
        <v>2677</v>
      </c>
      <c r="C8082" s="2" t="s">
        <v>2664</v>
      </c>
      <c r="D8082" s="2" t="s">
        <v>2648</v>
      </c>
      <c r="E8082" s="4">
        <v>20</v>
      </c>
      <c r="F8082" s="4">
        <v>230000</v>
      </c>
      <c r="G8082" s="4">
        <v>23000</v>
      </c>
      <c r="H8082" s="4">
        <v>253000</v>
      </c>
    </row>
    <row r="8083" spans="1:8" ht="15.75">
      <c r="A8083" s="3" t="s">
        <v>2945</v>
      </c>
      <c r="B8083" s="2" t="s">
        <v>2720</v>
      </c>
      <c r="C8083" s="2" t="s">
        <v>1267</v>
      </c>
      <c r="D8083" s="2" t="s">
        <v>2721</v>
      </c>
      <c r="E8083" s="4">
        <v>39</v>
      </c>
      <c r="F8083" s="4">
        <v>1120197</v>
      </c>
      <c r="G8083" s="4">
        <v>112020</v>
      </c>
      <c r="H8083" s="4">
        <v>1232217</v>
      </c>
    </row>
    <row r="8084" spans="1:8" ht="15.75">
      <c r="A8084" s="3" t="s">
        <v>2945</v>
      </c>
      <c r="B8084" s="2" t="s">
        <v>2728</v>
      </c>
      <c r="C8084" s="2" t="s">
        <v>1267</v>
      </c>
      <c r="D8084" s="2" t="s">
        <v>2729</v>
      </c>
      <c r="E8084" s="4">
        <v>10</v>
      </c>
      <c r="F8084" s="4">
        <v>377430</v>
      </c>
      <c r="G8084" s="4">
        <v>37743</v>
      </c>
      <c r="H8084" s="4">
        <v>415173</v>
      </c>
    </row>
    <row r="8085" spans="1:8" ht="15.75">
      <c r="A8085" s="3" t="s">
        <v>2945</v>
      </c>
      <c r="B8085" s="2" t="s">
        <v>2733</v>
      </c>
      <c r="C8085" s="2" t="s">
        <v>2732</v>
      </c>
      <c r="D8085" s="2" t="s">
        <v>2734</v>
      </c>
      <c r="E8085" s="4">
        <v>10</v>
      </c>
      <c r="F8085" s="4">
        <v>122090</v>
      </c>
      <c r="G8085" s="4">
        <v>12209</v>
      </c>
      <c r="H8085" s="4">
        <v>134299</v>
      </c>
    </row>
    <row r="8086" spans="1:8" ht="15.75">
      <c r="A8086" s="3" t="s">
        <v>2945</v>
      </c>
      <c r="B8086" s="2" t="s">
        <v>2745</v>
      </c>
      <c r="C8086" s="2" t="s">
        <v>2732</v>
      </c>
      <c r="D8086" s="2" t="s">
        <v>2746</v>
      </c>
      <c r="E8086" s="4">
        <v>10</v>
      </c>
      <c r="F8086" s="4">
        <v>192590</v>
      </c>
      <c r="G8086" s="4">
        <v>19259</v>
      </c>
      <c r="H8086" s="4">
        <v>211849</v>
      </c>
    </row>
    <row r="8087" spans="1:8" ht="15.75">
      <c r="A8087" s="3" t="s">
        <v>2945</v>
      </c>
      <c r="B8087" s="2" t="s">
        <v>2771</v>
      </c>
      <c r="C8087" s="2" t="s">
        <v>1415</v>
      </c>
      <c r="D8087" s="2" t="s">
        <v>2772</v>
      </c>
      <c r="E8087" s="4">
        <v>25</v>
      </c>
      <c r="F8087" s="4">
        <v>95650</v>
      </c>
      <c r="G8087" s="4">
        <v>9565</v>
      </c>
      <c r="H8087" s="4">
        <v>105215</v>
      </c>
    </row>
    <row r="8088" spans="1:8" ht="15.75">
      <c r="A8088" s="3" t="s">
        <v>2945</v>
      </c>
      <c r="B8088" s="2" t="s">
        <v>2811</v>
      </c>
      <c r="C8088" s="2" t="s">
        <v>1443</v>
      </c>
      <c r="D8088" s="2" t="s">
        <v>2812</v>
      </c>
      <c r="E8088" s="4">
        <v>21</v>
      </c>
      <c r="F8088" s="4">
        <v>52038</v>
      </c>
      <c r="G8088" s="4">
        <v>5204</v>
      </c>
      <c r="H8088" s="4">
        <v>57242</v>
      </c>
    </row>
    <row r="8089" spans="1:8" ht="15.75">
      <c r="A8089" s="3" t="s">
        <v>2945</v>
      </c>
      <c r="B8089" s="2" t="s">
        <v>2831</v>
      </c>
      <c r="C8089" s="2" t="s">
        <v>1401</v>
      </c>
      <c r="D8089" s="2" t="s">
        <v>2832</v>
      </c>
      <c r="E8089" s="4">
        <v>50</v>
      </c>
      <c r="F8089" s="4">
        <v>95750</v>
      </c>
      <c r="G8089" s="4">
        <v>9575</v>
      </c>
      <c r="H8089" s="4">
        <v>105325</v>
      </c>
    </row>
    <row r="8090" spans="1:8" ht="15.75">
      <c r="A8090" s="3" t="s">
        <v>2945</v>
      </c>
      <c r="B8090" s="2" t="s">
        <v>2835</v>
      </c>
      <c r="C8090" s="2" t="s">
        <v>1401</v>
      </c>
      <c r="D8090" s="2" t="s">
        <v>2836</v>
      </c>
      <c r="E8090" s="4">
        <v>71</v>
      </c>
      <c r="F8090" s="4">
        <v>169086</v>
      </c>
      <c r="G8090" s="4">
        <v>16909</v>
      </c>
      <c r="H8090" s="4">
        <v>185995</v>
      </c>
    </row>
    <row r="8091" spans="1:8" ht="15.75">
      <c r="A8091" s="3" t="s">
        <v>2945</v>
      </c>
      <c r="B8091" s="2" t="s">
        <v>2838</v>
      </c>
      <c r="C8091" s="2" t="s">
        <v>1401</v>
      </c>
      <c r="D8091" s="2" t="s">
        <v>2839</v>
      </c>
      <c r="E8091" s="4">
        <v>28</v>
      </c>
      <c r="F8091" s="4">
        <v>44940</v>
      </c>
      <c r="G8091" s="4">
        <v>4494</v>
      </c>
      <c r="H8091" s="4">
        <v>49434</v>
      </c>
    </row>
    <row r="8092" spans="1:8" ht="15.75">
      <c r="A8092" s="3" t="s">
        <v>2945</v>
      </c>
      <c r="B8092" s="2" t="s">
        <v>2844</v>
      </c>
      <c r="C8092" s="2" t="s">
        <v>1401</v>
      </c>
      <c r="D8092" s="2" t="s">
        <v>2845</v>
      </c>
      <c r="E8092" s="4">
        <v>30</v>
      </c>
      <c r="F8092" s="4">
        <v>35730</v>
      </c>
      <c r="G8092" s="4">
        <v>3573</v>
      </c>
      <c r="H8092" s="4">
        <v>39303</v>
      </c>
    </row>
    <row r="8093" spans="1:8" ht="15.75">
      <c r="A8093" s="3" t="s">
        <v>2945</v>
      </c>
      <c r="B8093" s="2" t="s">
        <v>2850</v>
      </c>
      <c r="C8093" s="2" t="s">
        <v>1401</v>
      </c>
      <c r="D8093" s="2" t="s">
        <v>2851</v>
      </c>
      <c r="E8093" s="4">
        <v>70</v>
      </c>
      <c r="F8093" s="4">
        <v>105910</v>
      </c>
      <c r="G8093" s="4">
        <v>10591</v>
      </c>
      <c r="H8093" s="4">
        <v>116501</v>
      </c>
    </row>
    <row r="8094" spans="1:8" ht="15.75">
      <c r="A8094" s="3" t="s">
        <v>2945</v>
      </c>
      <c r="B8094" s="2" t="s">
        <v>2861</v>
      </c>
      <c r="C8094" s="2" t="s">
        <v>1405</v>
      </c>
      <c r="D8094" s="2" t="s">
        <v>2862</v>
      </c>
      <c r="E8094" s="4">
        <v>20</v>
      </c>
      <c r="F8094" s="4">
        <v>49380</v>
      </c>
      <c r="G8094" s="4">
        <v>4938</v>
      </c>
      <c r="H8094" s="4">
        <v>54318</v>
      </c>
    </row>
    <row r="8095" spans="1:8" ht="15.75">
      <c r="A8095" s="3" t="s">
        <v>2945</v>
      </c>
      <c r="B8095" s="2" t="s">
        <v>2863</v>
      </c>
      <c r="C8095" s="2" t="s">
        <v>1405</v>
      </c>
      <c r="D8095" s="2" t="s">
        <v>2864</v>
      </c>
      <c r="E8095" s="4">
        <v>20</v>
      </c>
      <c r="F8095" s="4">
        <v>62120</v>
      </c>
      <c r="G8095" s="4">
        <v>6212</v>
      </c>
      <c r="H8095" s="4">
        <v>68332</v>
      </c>
    </row>
    <row r="8096" spans="1:8" ht="15.75">
      <c r="A8096" s="3" t="s">
        <v>2945</v>
      </c>
      <c r="B8096" s="2" t="s">
        <v>2871</v>
      </c>
      <c r="C8096" s="2" t="s">
        <v>1405</v>
      </c>
      <c r="D8096" s="2" t="s">
        <v>2872</v>
      </c>
      <c r="E8096" s="4">
        <v>30</v>
      </c>
      <c r="F8096" s="4">
        <v>148680</v>
      </c>
      <c r="G8096" s="4">
        <v>14868</v>
      </c>
      <c r="H8096" s="4">
        <v>163548</v>
      </c>
    </row>
    <row r="8097" spans="1:8" ht="15.75">
      <c r="A8097" s="3" t="s">
        <v>2945</v>
      </c>
      <c r="B8097" s="2" t="s">
        <v>2873</v>
      </c>
      <c r="C8097" s="2" t="s">
        <v>1405</v>
      </c>
      <c r="D8097" s="2" t="s">
        <v>2874</v>
      </c>
      <c r="E8097" s="4">
        <v>10</v>
      </c>
      <c r="F8097" s="4">
        <v>15730</v>
      </c>
      <c r="G8097" s="4">
        <v>1573</v>
      </c>
      <c r="H8097" s="4">
        <v>17303</v>
      </c>
    </row>
    <row r="8098" spans="1:8" ht="15.75">
      <c r="A8098" s="3" t="s">
        <v>2945</v>
      </c>
      <c r="B8098" s="2" t="s">
        <v>2879</v>
      </c>
      <c r="C8098" s="2" t="s">
        <v>1412</v>
      </c>
      <c r="D8098" s="2" t="s">
        <v>2880</v>
      </c>
      <c r="E8098" s="4">
        <v>179</v>
      </c>
      <c r="F8098" s="4">
        <v>337571</v>
      </c>
      <c r="G8098" s="4">
        <v>33758</v>
      </c>
      <c r="H8098" s="4">
        <v>371329</v>
      </c>
    </row>
    <row r="8099" spans="1:8" ht="15.75">
      <c r="A8099" s="3" t="s">
        <v>2945</v>
      </c>
      <c r="B8099" s="2" t="s">
        <v>2882</v>
      </c>
      <c r="C8099" s="2" t="s">
        <v>1412</v>
      </c>
      <c r="D8099" s="2" t="s">
        <v>2646</v>
      </c>
      <c r="E8099" s="4">
        <v>141</v>
      </c>
      <c r="F8099" s="4">
        <v>333465</v>
      </c>
      <c r="G8099" s="4">
        <v>33347</v>
      </c>
      <c r="H8099" s="4">
        <v>366812</v>
      </c>
    </row>
    <row r="8100" spans="1:8" ht="15.75">
      <c r="A8100" s="3" t="s">
        <v>2945</v>
      </c>
      <c r="B8100" s="2" t="s">
        <v>2883</v>
      </c>
      <c r="C8100" s="2" t="s">
        <v>1412</v>
      </c>
      <c r="D8100" s="2" t="s">
        <v>2884</v>
      </c>
      <c r="E8100" s="4">
        <v>6</v>
      </c>
      <c r="F8100" s="4">
        <v>8814</v>
      </c>
      <c r="G8100" s="4">
        <v>882</v>
      </c>
      <c r="H8100" s="4">
        <v>9696</v>
      </c>
    </row>
    <row r="8101" spans="1:8" ht="15.75">
      <c r="A8101" s="3" t="s">
        <v>2945</v>
      </c>
      <c r="B8101" s="2" t="s">
        <v>2885</v>
      </c>
      <c r="C8101" s="2" t="s">
        <v>1412</v>
      </c>
      <c r="D8101" s="2" t="s">
        <v>2886</v>
      </c>
      <c r="E8101" s="4">
        <v>70</v>
      </c>
      <c r="F8101" s="4">
        <v>246170</v>
      </c>
      <c r="G8101" s="4">
        <v>24617</v>
      </c>
      <c r="H8101" s="4">
        <v>270787</v>
      </c>
    </row>
    <row r="8102" spans="1:8" ht="15.75">
      <c r="A8102" s="3" t="s">
        <v>2945</v>
      </c>
      <c r="B8102" s="2" t="s">
        <v>2889</v>
      </c>
      <c r="C8102" s="2" t="s">
        <v>1412</v>
      </c>
      <c r="D8102" s="2" t="s">
        <v>2890</v>
      </c>
      <c r="E8102" s="4">
        <v>30</v>
      </c>
      <c r="F8102" s="4">
        <v>47850</v>
      </c>
      <c r="G8102" s="4">
        <v>4785</v>
      </c>
      <c r="H8102" s="4">
        <v>52635</v>
      </c>
    </row>
    <row r="8103" spans="1:8" ht="15.75">
      <c r="A8103" s="3" t="s">
        <v>2945</v>
      </c>
      <c r="B8103" s="2" t="s">
        <v>2893</v>
      </c>
      <c r="C8103" s="2" t="s">
        <v>1412</v>
      </c>
      <c r="D8103" s="2" t="s">
        <v>2894</v>
      </c>
      <c r="E8103" s="4">
        <v>50</v>
      </c>
      <c r="F8103" s="4">
        <v>84330</v>
      </c>
      <c r="G8103" s="4">
        <v>8433</v>
      </c>
      <c r="H8103" s="4">
        <v>92763</v>
      </c>
    </row>
    <row r="8104" spans="1:8" ht="15.75">
      <c r="A8104" s="3" t="s">
        <v>2945</v>
      </c>
      <c r="B8104" s="2" t="s">
        <v>2895</v>
      </c>
      <c r="C8104" s="2" t="s">
        <v>1412</v>
      </c>
      <c r="D8104" s="2" t="s">
        <v>2896</v>
      </c>
      <c r="E8104" s="4">
        <v>50</v>
      </c>
      <c r="F8104" s="4">
        <v>98700</v>
      </c>
      <c r="G8104" s="4">
        <v>9870</v>
      </c>
      <c r="H8104" s="4">
        <v>108570</v>
      </c>
    </row>
    <row r="8105" spans="1:8" ht="15.75">
      <c r="A8105" s="3" t="s">
        <v>2945</v>
      </c>
      <c r="B8105" s="2" t="s">
        <v>2899</v>
      </c>
      <c r="C8105" s="2" t="s">
        <v>1412</v>
      </c>
      <c r="D8105" s="2" t="s">
        <v>2900</v>
      </c>
      <c r="E8105" s="4">
        <v>18</v>
      </c>
      <c r="F8105" s="4">
        <v>36180</v>
      </c>
      <c r="G8105" s="4">
        <v>3618</v>
      </c>
      <c r="H8105" s="4">
        <v>39798</v>
      </c>
    </row>
    <row r="8106" spans="1:8" ht="15.75">
      <c r="A8106" s="3" t="s">
        <v>2945</v>
      </c>
      <c r="B8106" s="2" t="s">
        <v>2903</v>
      </c>
      <c r="C8106" s="2" t="s">
        <v>1417</v>
      </c>
      <c r="D8106" s="2" t="s">
        <v>2904</v>
      </c>
      <c r="E8106" s="4">
        <v>12</v>
      </c>
      <c r="F8106" s="4">
        <v>29136</v>
      </c>
      <c r="G8106" s="4">
        <v>2914</v>
      </c>
      <c r="H8106" s="4">
        <v>32050</v>
      </c>
    </row>
    <row r="8107" spans="1:8" ht="15.75">
      <c r="A8107" s="3" t="s">
        <v>2945</v>
      </c>
      <c r="B8107" s="2" t="s">
        <v>2912</v>
      </c>
      <c r="C8107" s="2" t="s">
        <v>1417</v>
      </c>
      <c r="D8107" s="2" t="s">
        <v>2913</v>
      </c>
      <c r="E8107" s="4">
        <v>590</v>
      </c>
      <c r="F8107" s="4">
        <v>790300</v>
      </c>
      <c r="G8107" s="4">
        <v>79030</v>
      </c>
      <c r="H8107" s="4">
        <v>869330</v>
      </c>
    </row>
    <row r="8108" spans="1:8" ht="15.75">
      <c r="A8108" s="3" t="s">
        <v>2945</v>
      </c>
      <c r="B8108" s="2" t="s">
        <v>2916</v>
      </c>
      <c r="C8108" s="2" t="s">
        <v>1424</v>
      </c>
      <c r="D8108" s="2" t="s">
        <v>2917</v>
      </c>
      <c r="E8108" s="4">
        <v>20</v>
      </c>
      <c r="F8108" s="4">
        <v>50500</v>
      </c>
      <c r="G8108" s="4">
        <v>5050</v>
      </c>
      <c r="H8108" s="4">
        <v>55550</v>
      </c>
    </row>
    <row r="8109" spans="1:8" ht="15.75">
      <c r="A8109" s="3" t="s">
        <v>2945</v>
      </c>
      <c r="B8109" s="2" t="s">
        <v>2920</v>
      </c>
      <c r="C8109" s="2" t="s">
        <v>1424</v>
      </c>
      <c r="D8109" s="2" t="s">
        <v>2921</v>
      </c>
      <c r="E8109" s="4">
        <v>12</v>
      </c>
      <c r="F8109" s="4">
        <v>44856</v>
      </c>
      <c r="G8109" s="4">
        <v>4486</v>
      </c>
      <c r="H8109" s="4">
        <v>49342</v>
      </c>
    </row>
    <row r="8110" spans="1:8" ht="15.75">
      <c r="A8110" s="3" t="s">
        <v>2945</v>
      </c>
      <c r="B8110" s="2" t="s">
        <v>2922</v>
      </c>
      <c r="C8110" s="2" t="s">
        <v>1424</v>
      </c>
      <c r="D8110" s="2" t="s">
        <v>2923</v>
      </c>
      <c r="E8110" s="4">
        <v>11</v>
      </c>
      <c r="F8110" s="4">
        <v>48125</v>
      </c>
      <c r="G8110" s="4">
        <v>4813</v>
      </c>
      <c r="H8110" s="4">
        <v>52938</v>
      </c>
    </row>
    <row r="8111" spans="1:8" ht="15.75">
      <c r="A8111" s="3" t="s">
        <v>2945</v>
      </c>
      <c r="B8111" s="2" t="s">
        <v>2926</v>
      </c>
      <c r="C8111" s="2" t="s">
        <v>1424</v>
      </c>
      <c r="D8111" s="2" t="s">
        <v>2927</v>
      </c>
      <c r="E8111" s="4">
        <v>20</v>
      </c>
      <c r="F8111" s="4">
        <v>48460</v>
      </c>
      <c r="G8111" s="4">
        <v>4846</v>
      </c>
      <c r="H8111" s="4">
        <v>53306</v>
      </c>
    </row>
    <row r="8112" spans="1:8" ht="15.75">
      <c r="A8112" s="3" t="s">
        <v>2945</v>
      </c>
      <c r="B8112" s="2" t="s">
        <v>2930</v>
      </c>
      <c r="C8112" s="2" t="s">
        <v>2781</v>
      </c>
      <c r="D8112" s="2" t="s">
        <v>2931</v>
      </c>
      <c r="E8112" s="4">
        <v>50</v>
      </c>
      <c r="F8112" s="4">
        <v>153700</v>
      </c>
      <c r="G8112" s="4">
        <v>15370</v>
      </c>
      <c r="H8112" s="4">
        <v>169070</v>
      </c>
    </row>
    <row r="8113" spans="1:8" ht="15.75">
      <c r="A8113" s="3" t="s">
        <v>2945</v>
      </c>
      <c r="B8113" s="2" t="s">
        <v>2932</v>
      </c>
      <c r="C8113" s="2" t="s">
        <v>2781</v>
      </c>
      <c r="D8113" s="2" t="s">
        <v>2933</v>
      </c>
      <c r="E8113" s="4">
        <v>3</v>
      </c>
      <c r="F8113" s="4">
        <v>9852</v>
      </c>
      <c r="G8113" s="4">
        <v>985</v>
      </c>
      <c r="H8113" s="4">
        <v>10837</v>
      </c>
    </row>
    <row r="8114" spans="1:8" ht="15.75">
      <c r="A8114" s="3" t="s">
        <v>2945</v>
      </c>
      <c r="B8114" s="2" t="s">
        <v>3866</v>
      </c>
      <c r="C8114" s="2" t="s">
        <v>1426</v>
      </c>
      <c r="D8114" s="2" t="s">
        <v>3867</v>
      </c>
      <c r="E8114" s="4">
        <v>220</v>
      </c>
      <c r="F8114" s="4">
        <v>243320</v>
      </c>
      <c r="G8114" s="4">
        <v>24332</v>
      </c>
      <c r="H8114" s="4">
        <v>267652</v>
      </c>
    </row>
    <row r="8115" spans="1:8" ht="15.75">
      <c r="A8115" s="3" t="s">
        <v>2945</v>
      </c>
      <c r="B8115" s="2" t="s">
        <v>3870</v>
      </c>
      <c r="C8115" s="2" t="s">
        <v>1426</v>
      </c>
      <c r="D8115" s="2" t="s">
        <v>3871</v>
      </c>
      <c r="E8115" s="4">
        <v>150</v>
      </c>
      <c r="F8115" s="4">
        <v>180550</v>
      </c>
      <c r="G8115" s="4">
        <v>18055</v>
      </c>
      <c r="H8115" s="4">
        <v>198605</v>
      </c>
    </row>
    <row r="8116" spans="1:8" ht="15.75">
      <c r="A8116" s="3" t="s">
        <v>2945</v>
      </c>
      <c r="B8116" s="2" t="s">
        <v>3872</v>
      </c>
      <c r="C8116" s="2" t="s">
        <v>1426</v>
      </c>
      <c r="D8116" s="2" t="s">
        <v>3873</v>
      </c>
      <c r="E8116" s="4">
        <v>1050</v>
      </c>
      <c r="F8116" s="4">
        <v>1359600</v>
      </c>
      <c r="G8116" s="4">
        <v>135960</v>
      </c>
      <c r="H8116" s="4">
        <v>1495560</v>
      </c>
    </row>
    <row r="8117" spans="1:8" ht="15.75">
      <c r="A8117" s="3" t="s">
        <v>2945</v>
      </c>
      <c r="B8117" s="2" t="s">
        <v>3876</v>
      </c>
      <c r="C8117" s="2" t="s">
        <v>1433</v>
      </c>
      <c r="D8117" s="2" t="s">
        <v>3877</v>
      </c>
      <c r="E8117" s="4">
        <v>290</v>
      </c>
      <c r="F8117" s="4">
        <v>515100</v>
      </c>
      <c r="G8117" s="4">
        <v>51510</v>
      </c>
      <c r="H8117" s="4">
        <v>566610</v>
      </c>
    </row>
    <row r="8118" spans="1:8" ht="15.75">
      <c r="A8118" s="3" t="s">
        <v>2945</v>
      </c>
      <c r="B8118" s="2" t="s">
        <v>3878</v>
      </c>
      <c r="C8118" s="2" t="s">
        <v>1433</v>
      </c>
      <c r="D8118" s="2" t="s">
        <v>3879</v>
      </c>
      <c r="E8118" s="4">
        <v>100</v>
      </c>
      <c r="F8118" s="4">
        <v>221700</v>
      </c>
      <c r="G8118" s="4">
        <v>22170</v>
      </c>
      <c r="H8118" s="4">
        <v>243870</v>
      </c>
    </row>
    <row r="8119" spans="1:8" ht="15.75">
      <c r="A8119" s="3" t="s">
        <v>2945</v>
      </c>
      <c r="B8119" s="2" t="s">
        <v>3880</v>
      </c>
      <c r="C8119" s="2" t="s">
        <v>1433</v>
      </c>
      <c r="D8119" s="2" t="s">
        <v>3881</v>
      </c>
      <c r="E8119" s="4">
        <v>4681</v>
      </c>
      <c r="F8119" s="4">
        <v>4694886</v>
      </c>
      <c r="G8119" s="4">
        <v>469489</v>
      </c>
      <c r="H8119" s="4">
        <v>5164375</v>
      </c>
    </row>
    <row r="8120" spans="1:8" ht="15.75">
      <c r="A8120" s="3" t="s">
        <v>2945</v>
      </c>
      <c r="B8120" s="2" t="s">
        <v>3886</v>
      </c>
      <c r="C8120" s="2" t="s">
        <v>1433</v>
      </c>
      <c r="D8120" s="2" t="s">
        <v>3887</v>
      </c>
      <c r="E8120" s="4">
        <v>270</v>
      </c>
      <c r="F8120" s="4">
        <v>296070</v>
      </c>
      <c r="G8120" s="4">
        <v>29607</v>
      </c>
      <c r="H8120" s="4">
        <v>325677</v>
      </c>
    </row>
    <row r="8121" spans="1:8" ht="15.75">
      <c r="A8121" s="3" t="s">
        <v>2945</v>
      </c>
      <c r="B8121" s="2" t="s">
        <v>3888</v>
      </c>
      <c r="C8121" s="2" t="s">
        <v>1433</v>
      </c>
      <c r="D8121" s="2" t="s">
        <v>3889</v>
      </c>
      <c r="E8121" s="4">
        <v>2640</v>
      </c>
      <c r="F8121" s="4">
        <v>3259520</v>
      </c>
      <c r="G8121" s="4">
        <v>325952</v>
      </c>
      <c r="H8121" s="4">
        <v>3585472</v>
      </c>
    </row>
    <row r="8122" spans="1:8" ht="15.75">
      <c r="A8122" s="3" t="s">
        <v>2945</v>
      </c>
      <c r="B8122" s="2" t="s">
        <v>3892</v>
      </c>
      <c r="C8122" s="2" t="s">
        <v>1433</v>
      </c>
      <c r="D8122" s="2" t="s">
        <v>3893</v>
      </c>
      <c r="E8122" s="4">
        <v>100</v>
      </c>
      <c r="F8122" s="4">
        <v>178260</v>
      </c>
      <c r="G8122" s="4">
        <v>17826</v>
      </c>
      <c r="H8122" s="4">
        <v>196086</v>
      </c>
    </row>
    <row r="8123" spans="1:8" ht="15.75">
      <c r="A8123" s="3" t="s">
        <v>2945</v>
      </c>
      <c r="B8123" s="2" t="s">
        <v>3894</v>
      </c>
      <c r="C8123" s="2" t="s">
        <v>1433</v>
      </c>
      <c r="D8123" s="2" t="s">
        <v>3895</v>
      </c>
      <c r="E8123" s="4">
        <v>100</v>
      </c>
      <c r="F8123" s="4">
        <v>151400</v>
      </c>
      <c r="G8123" s="4">
        <v>15140</v>
      </c>
      <c r="H8123" s="4">
        <v>166540</v>
      </c>
    </row>
    <row r="8124" spans="1:8" ht="15.75">
      <c r="A8124" s="3" t="s">
        <v>2945</v>
      </c>
      <c r="B8124" s="2" t="s">
        <v>3896</v>
      </c>
      <c r="C8124" s="2" t="s">
        <v>1433</v>
      </c>
      <c r="D8124" s="2" t="s">
        <v>3897</v>
      </c>
      <c r="E8124" s="4">
        <v>40</v>
      </c>
      <c r="F8124" s="4">
        <v>66960</v>
      </c>
      <c r="G8124" s="4">
        <v>6696</v>
      </c>
      <c r="H8124" s="4">
        <v>73656</v>
      </c>
    </row>
    <row r="8125" spans="1:8" ht="15.75">
      <c r="A8125" s="3" t="s">
        <v>2945</v>
      </c>
      <c r="B8125" s="2" t="s">
        <v>3916</v>
      </c>
      <c r="C8125" s="2" t="s">
        <v>1405</v>
      </c>
      <c r="D8125" s="2" t="s">
        <v>2447</v>
      </c>
      <c r="E8125" s="4">
        <v>30</v>
      </c>
      <c r="F8125" s="4">
        <v>231000</v>
      </c>
      <c r="G8125" s="4">
        <v>23100</v>
      </c>
      <c r="H8125" s="4">
        <v>254100</v>
      </c>
    </row>
    <row r="8126" spans="1:8" ht="15.75">
      <c r="A8126" s="3" t="s">
        <v>2945</v>
      </c>
      <c r="B8126" s="2" t="s">
        <v>3939</v>
      </c>
      <c r="C8126" s="2" t="s">
        <v>3934</v>
      </c>
      <c r="D8126" s="2"/>
      <c r="E8126" s="4">
        <v>300</v>
      </c>
      <c r="F8126" s="4">
        <v>750000</v>
      </c>
      <c r="G8126" s="4">
        <v>75000</v>
      </c>
      <c r="H8126" s="4">
        <v>825000</v>
      </c>
    </row>
    <row r="8127" spans="1:8" ht="15.75">
      <c r="A8127" s="3" t="s">
        <v>2945</v>
      </c>
      <c r="B8127" s="2" t="s">
        <v>3971</v>
      </c>
      <c r="C8127" s="2" t="s">
        <v>3968</v>
      </c>
      <c r="D8127" s="2" t="s">
        <v>3972</v>
      </c>
      <c r="E8127" s="4">
        <v>1200</v>
      </c>
      <c r="F8127" s="4">
        <v>1449091</v>
      </c>
      <c r="G8127" s="4">
        <v>144909</v>
      </c>
      <c r="H8127" s="4">
        <v>1594000</v>
      </c>
    </row>
    <row r="8128" spans="1:8" ht="15.75">
      <c r="A8128" s="3" t="s">
        <v>2945</v>
      </c>
      <c r="B8128" s="2" t="s">
        <v>3978</v>
      </c>
      <c r="C8128" s="2" t="s">
        <v>3975</v>
      </c>
      <c r="D8128" s="2" t="s">
        <v>3979</v>
      </c>
      <c r="E8128" s="4">
        <v>2000</v>
      </c>
      <c r="F8128" s="4">
        <v>2100000</v>
      </c>
      <c r="G8128" s="4">
        <v>210000</v>
      </c>
      <c r="H8128" s="4">
        <v>2310000</v>
      </c>
    </row>
    <row r="8129" spans="1:8" ht="15.75">
      <c r="A8129" s="3" t="s">
        <v>2945</v>
      </c>
      <c r="B8129" s="2" t="s">
        <v>4001</v>
      </c>
      <c r="C8129" s="2" t="s">
        <v>4000</v>
      </c>
      <c r="D8129" s="2" t="s">
        <v>4002</v>
      </c>
      <c r="E8129" s="4">
        <v>42290</v>
      </c>
      <c r="F8129" s="4">
        <v>42037471</v>
      </c>
      <c r="G8129" s="4">
        <v>4203746</v>
      </c>
      <c r="H8129" s="4">
        <v>46241217</v>
      </c>
    </row>
    <row r="8130" spans="1:8" ht="15.75">
      <c r="A8130" s="3" t="s">
        <v>2945</v>
      </c>
      <c r="B8130" s="2" t="s">
        <v>4497</v>
      </c>
      <c r="C8130" s="2" t="s">
        <v>4496</v>
      </c>
      <c r="D8130" s="2" t="s">
        <v>4498</v>
      </c>
      <c r="E8130" s="4">
        <v>5300</v>
      </c>
      <c r="F8130" s="4">
        <v>947000</v>
      </c>
      <c r="G8130" s="4">
        <v>94700</v>
      </c>
      <c r="H8130" s="4">
        <v>1041700</v>
      </c>
    </row>
    <row r="8131" spans="1:8" ht="15.75">
      <c r="A8131" s="3" t="s">
        <v>2945</v>
      </c>
      <c r="B8131" s="2" t="s">
        <v>4529</v>
      </c>
      <c r="C8131" s="2" t="s">
        <v>4526</v>
      </c>
      <c r="D8131" s="2" t="s">
        <v>4530</v>
      </c>
      <c r="E8131" s="4">
        <v>160</v>
      </c>
      <c r="F8131" s="4">
        <v>1603200</v>
      </c>
      <c r="G8131" s="4">
        <v>160320</v>
      </c>
      <c r="H8131" s="4">
        <v>1763520</v>
      </c>
    </row>
    <row r="8132" spans="1:8" ht="15.75">
      <c r="A8132" s="3" t="s">
        <v>2945</v>
      </c>
      <c r="B8132" s="2" t="s">
        <v>4534</v>
      </c>
      <c r="C8132" s="2" t="s">
        <v>4533</v>
      </c>
      <c r="D8132" s="2" t="s">
        <v>4535</v>
      </c>
      <c r="E8132" s="4">
        <v>100</v>
      </c>
      <c r="F8132" s="4">
        <v>1437000</v>
      </c>
      <c r="G8132" s="4">
        <v>143700</v>
      </c>
      <c r="H8132" s="4">
        <v>1580700</v>
      </c>
    </row>
    <row r="8133" spans="1:8" ht="15.75">
      <c r="A8133" s="3" t="s">
        <v>2945</v>
      </c>
      <c r="B8133" s="2" t="s">
        <v>4546</v>
      </c>
      <c r="C8133" s="2" t="s">
        <v>4545</v>
      </c>
      <c r="D8133" s="2" t="s">
        <v>4547</v>
      </c>
      <c r="E8133" s="4">
        <v>20</v>
      </c>
      <c r="F8133" s="4">
        <v>443200</v>
      </c>
      <c r="G8133" s="4">
        <v>44320</v>
      </c>
      <c r="H8133" s="4">
        <v>487520</v>
      </c>
    </row>
    <row r="8134" spans="1:8" ht="15.75">
      <c r="A8134" s="3" t="s">
        <v>2945</v>
      </c>
      <c r="B8134" s="2" t="s">
        <v>4569</v>
      </c>
      <c r="C8134" s="2" t="s">
        <v>4568</v>
      </c>
      <c r="D8134" s="2" t="s">
        <v>4570</v>
      </c>
      <c r="E8134" s="4">
        <v>4</v>
      </c>
      <c r="F8134" s="4">
        <v>41720</v>
      </c>
      <c r="G8134" s="4">
        <v>4172</v>
      </c>
      <c r="H8134" s="4">
        <v>45892</v>
      </c>
    </row>
    <row r="8135" spans="1:8" ht="15.75">
      <c r="A8135" s="3" t="s">
        <v>2945</v>
      </c>
      <c r="B8135" s="2" t="s">
        <v>4576</v>
      </c>
      <c r="C8135" s="2" t="s">
        <v>4575</v>
      </c>
      <c r="D8135" s="2" t="s">
        <v>4577</v>
      </c>
      <c r="E8135" s="4">
        <v>137</v>
      </c>
      <c r="F8135" s="4">
        <v>2039930</v>
      </c>
      <c r="G8135" s="4">
        <v>203993</v>
      </c>
      <c r="H8135" s="4">
        <v>2243923</v>
      </c>
    </row>
    <row r="8136" spans="1:8" ht="15.75">
      <c r="A8136" s="3" t="s">
        <v>2945</v>
      </c>
      <c r="B8136" s="2" t="s">
        <v>4581</v>
      </c>
      <c r="C8136" s="2" t="s">
        <v>4580</v>
      </c>
      <c r="D8136" s="2" t="s">
        <v>4582</v>
      </c>
      <c r="E8136" s="4">
        <v>50</v>
      </c>
      <c r="F8136" s="4">
        <v>1173000</v>
      </c>
      <c r="G8136" s="4">
        <v>117300</v>
      </c>
      <c r="H8136" s="4">
        <v>1290300</v>
      </c>
    </row>
    <row r="8137" spans="1:8" ht="15.75">
      <c r="A8137" s="3" t="s">
        <v>2945</v>
      </c>
      <c r="B8137" s="2" t="s">
        <v>4603</v>
      </c>
      <c r="C8137" s="2" t="s">
        <v>4602</v>
      </c>
      <c r="D8137" s="2" t="s">
        <v>4604</v>
      </c>
      <c r="E8137" s="4">
        <v>21</v>
      </c>
      <c r="F8137" s="4">
        <v>394240</v>
      </c>
      <c r="G8137" s="4">
        <v>39424</v>
      </c>
      <c r="H8137" s="4">
        <v>433664</v>
      </c>
    </row>
    <row r="8138" spans="1:8" ht="15.75">
      <c r="A8138" s="3" t="s">
        <v>2945</v>
      </c>
      <c r="B8138" s="2" t="s">
        <v>4621</v>
      </c>
      <c r="C8138" s="2" t="s">
        <v>4620</v>
      </c>
      <c r="D8138" s="2" t="s">
        <v>4622</v>
      </c>
      <c r="E8138" s="4">
        <v>2020</v>
      </c>
      <c r="F8138" s="4">
        <v>25061600</v>
      </c>
      <c r="G8138" s="4">
        <v>2506160</v>
      </c>
      <c r="H8138" s="4">
        <v>27567760</v>
      </c>
    </row>
    <row r="8139" spans="1:8" ht="15.75">
      <c r="A8139" s="3" t="s">
        <v>2945</v>
      </c>
      <c r="B8139" s="2" t="s">
        <v>4634</v>
      </c>
      <c r="C8139" s="2" t="s">
        <v>4632</v>
      </c>
      <c r="D8139" s="2" t="s">
        <v>4635</v>
      </c>
      <c r="E8139" s="4">
        <v>1</v>
      </c>
      <c r="F8139" s="4">
        <v>13350</v>
      </c>
      <c r="G8139" s="4">
        <v>1335</v>
      </c>
      <c r="H8139" s="4">
        <v>14685</v>
      </c>
    </row>
    <row r="8140" spans="1:8" ht="15.75">
      <c r="A8140" s="3" t="s">
        <v>2945</v>
      </c>
      <c r="B8140" s="2" t="s">
        <v>6139</v>
      </c>
      <c r="C8140" s="2" t="s">
        <v>6140</v>
      </c>
      <c r="D8140" s="2"/>
      <c r="E8140" s="4">
        <v>2</v>
      </c>
      <c r="F8140" s="4">
        <v>70000</v>
      </c>
      <c r="G8140" s="4">
        <v>7000</v>
      </c>
      <c r="H8140" s="4">
        <v>77000</v>
      </c>
    </row>
    <row r="8141" spans="1:8" ht="15.75">
      <c r="A8141" s="3" t="s">
        <v>2945</v>
      </c>
      <c r="B8141" s="2" t="s">
        <v>6141</v>
      </c>
      <c r="C8141" s="2" t="s">
        <v>6142</v>
      </c>
      <c r="D8141" s="2" t="s">
        <v>6143</v>
      </c>
      <c r="E8141" s="4">
        <v>5</v>
      </c>
      <c r="F8141" s="4">
        <v>198600</v>
      </c>
      <c r="G8141" s="4">
        <v>19860</v>
      </c>
      <c r="H8141" s="4">
        <v>218460</v>
      </c>
    </row>
    <row r="8142" spans="1:8" ht="15.75">
      <c r="A8142" s="3" t="s">
        <v>2945</v>
      </c>
      <c r="B8142" s="2" t="s">
        <v>6544</v>
      </c>
      <c r="C8142" s="2" t="s">
        <v>6543</v>
      </c>
      <c r="D8142" s="2"/>
      <c r="E8142" s="4"/>
      <c r="F8142" s="4"/>
      <c r="G8142" s="4"/>
      <c r="H8142" s="4"/>
    </row>
    <row r="8143" spans="1:8" ht="15.75">
      <c r="A8143" s="3" t="s">
        <v>2945</v>
      </c>
      <c r="B8143" s="2" t="s">
        <v>6548</v>
      </c>
      <c r="C8143" s="2" t="s">
        <v>6547</v>
      </c>
      <c r="D8143" s="2"/>
      <c r="E8143" s="4">
        <v>2</v>
      </c>
      <c r="F8143" s="4">
        <v>96000</v>
      </c>
      <c r="G8143" s="4">
        <v>9600</v>
      </c>
      <c r="H8143" s="4">
        <v>105600</v>
      </c>
    </row>
    <row r="8144" spans="1:8" ht="15.75">
      <c r="A8144" s="3" t="s">
        <v>2945</v>
      </c>
      <c r="B8144" s="2" t="s">
        <v>6552</v>
      </c>
      <c r="C8144" s="2" t="s">
        <v>6551</v>
      </c>
      <c r="D8144" s="2" t="s">
        <v>6553</v>
      </c>
      <c r="E8144" s="4">
        <v>1</v>
      </c>
      <c r="F8144" s="4">
        <v>120000</v>
      </c>
      <c r="G8144" s="4">
        <v>12000</v>
      </c>
      <c r="H8144" s="4">
        <v>132000</v>
      </c>
    </row>
    <row r="8145" spans="1:8" ht="15.75">
      <c r="A8145" s="3" t="s">
        <v>2945</v>
      </c>
      <c r="B8145" s="2" t="s">
        <v>6147</v>
      </c>
      <c r="C8145" s="2" t="s">
        <v>6148</v>
      </c>
      <c r="D8145" s="2" t="s">
        <v>6149</v>
      </c>
      <c r="E8145" s="4">
        <v>3</v>
      </c>
      <c r="F8145" s="4">
        <v>193500</v>
      </c>
      <c r="G8145" s="4">
        <v>19350</v>
      </c>
      <c r="H8145" s="4">
        <v>212850</v>
      </c>
    </row>
    <row r="8146" spans="1:8" ht="15.75">
      <c r="A8146" s="3" t="s">
        <v>2945</v>
      </c>
      <c r="B8146" s="2" t="s">
        <v>6335</v>
      </c>
      <c r="C8146" s="2" t="s">
        <v>6336</v>
      </c>
      <c r="D8146" s="2"/>
      <c r="E8146" s="4">
        <v>4</v>
      </c>
      <c r="F8146" s="4">
        <v>228000</v>
      </c>
      <c r="G8146" s="4">
        <v>22800</v>
      </c>
      <c r="H8146" s="4">
        <v>250800</v>
      </c>
    </row>
    <row r="8147" spans="1:8" ht="15.75">
      <c r="A8147" s="3" t="s">
        <v>2945</v>
      </c>
      <c r="B8147" s="2" t="s">
        <v>6160</v>
      </c>
      <c r="C8147" s="2" t="s">
        <v>6161</v>
      </c>
      <c r="D8147" s="2" t="s">
        <v>6162</v>
      </c>
      <c r="E8147" s="4">
        <v>5</v>
      </c>
      <c r="F8147" s="4">
        <v>637200</v>
      </c>
      <c r="G8147" s="4">
        <v>63720</v>
      </c>
      <c r="H8147" s="4">
        <v>700920</v>
      </c>
    </row>
    <row r="8148" spans="1:8" ht="15.75">
      <c r="A8148" s="3" t="s">
        <v>2945</v>
      </c>
      <c r="B8148" s="2" t="s">
        <v>4640</v>
      </c>
      <c r="C8148" s="2" t="s">
        <v>4639</v>
      </c>
      <c r="D8148" s="2"/>
      <c r="E8148" s="4">
        <v>280</v>
      </c>
      <c r="F8148" s="4">
        <v>2183000</v>
      </c>
      <c r="G8148" s="4">
        <v>218300</v>
      </c>
      <c r="H8148" s="4">
        <v>2401300</v>
      </c>
    </row>
    <row r="8149" spans="1:8" ht="15.75">
      <c r="A8149" s="3" t="s">
        <v>2945</v>
      </c>
      <c r="B8149" s="2" t="s">
        <v>4642</v>
      </c>
      <c r="C8149" s="2" t="s">
        <v>4641</v>
      </c>
      <c r="D8149" s="2"/>
      <c r="E8149" s="4">
        <v>150</v>
      </c>
      <c r="F8149" s="4">
        <v>1652000</v>
      </c>
      <c r="G8149" s="4">
        <v>165200</v>
      </c>
      <c r="H8149" s="4">
        <v>1817200</v>
      </c>
    </row>
    <row r="8150" spans="1:8" ht="15.75">
      <c r="A8150" s="3" t="s">
        <v>2945</v>
      </c>
      <c r="B8150" s="2" t="s">
        <v>6173</v>
      </c>
      <c r="C8150" s="2" t="s">
        <v>6174</v>
      </c>
      <c r="D8150" s="2"/>
      <c r="E8150" s="4">
        <v>15</v>
      </c>
      <c r="F8150" s="4">
        <v>330000</v>
      </c>
      <c r="G8150" s="4">
        <v>33000</v>
      </c>
      <c r="H8150" s="4">
        <v>363000</v>
      </c>
    </row>
    <row r="8151" spans="1:8" ht="15.75">
      <c r="A8151" s="3" t="s">
        <v>2945</v>
      </c>
      <c r="B8151" s="2" t="s">
        <v>6181</v>
      </c>
      <c r="C8151" s="2" t="s">
        <v>6182</v>
      </c>
      <c r="D8151" s="2" t="s">
        <v>6183</v>
      </c>
      <c r="E8151" s="4">
        <v>2</v>
      </c>
      <c r="F8151" s="4">
        <v>281880</v>
      </c>
      <c r="G8151" s="4">
        <v>28188</v>
      </c>
      <c r="H8151" s="4">
        <v>310068</v>
      </c>
    </row>
    <row r="8152" spans="1:8" ht="15.75">
      <c r="A8152" s="3" t="s">
        <v>2945</v>
      </c>
      <c r="B8152" s="2" t="s">
        <v>6187</v>
      </c>
      <c r="C8152" s="2" t="s">
        <v>6188</v>
      </c>
      <c r="D8152" s="2" t="s">
        <v>6189</v>
      </c>
      <c r="E8152" s="4">
        <v>2</v>
      </c>
      <c r="F8152" s="4">
        <v>120000</v>
      </c>
      <c r="G8152" s="4">
        <v>12000</v>
      </c>
      <c r="H8152" s="4">
        <v>132000</v>
      </c>
    </row>
    <row r="8153" spans="1:8" ht="15.75">
      <c r="A8153" s="3" t="s">
        <v>2945</v>
      </c>
      <c r="B8153" s="2" t="s">
        <v>4668</v>
      </c>
      <c r="C8153" s="2" t="s">
        <v>6199</v>
      </c>
      <c r="D8153" s="2" t="s">
        <v>4669</v>
      </c>
      <c r="E8153" s="4">
        <v>1</v>
      </c>
      <c r="F8153" s="4">
        <v>172000</v>
      </c>
      <c r="G8153" s="4">
        <v>17200</v>
      </c>
      <c r="H8153" s="4">
        <v>189200</v>
      </c>
    </row>
    <row r="8154" spans="1:8" ht="15.75">
      <c r="A8154" s="3" t="s">
        <v>2945</v>
      </c>
      <c r="B8154" s="2" t="s">
        <v>4671</v>
      </c>
      <c r="C8154" s="2" t="s">
        <v>6199</v>
      </c>
      <c r="D8154" s="2" t="s">
        <v>4672</v>
      </c>
      <c r="E8154" s="4">
        <v>1</v>
      </c>
      <c r="F8154" s="4">
        <v>175680</v>
      </c>
      <c r="G8154" s="4">
        <v>17568</v>
      </c>
      <c r="H8154" s="4">
        <v>193248</v>
      </c>
    </row>
    <row r="8155" spans="1:8" ht="15.75">
      <c r="A8155" s="3" t="s">
        <v>2945</v>
      </c>
      <c r="B8155" s="2" t="s">
        <v>6200</v>
      </c>
      <c r="C8155" s="2" t="s">
        <v>6201</v>
      </c>
      <c r="D8155" s="2" t="s">
        <v>6202</v>
      </c>
      <c r="E8155" s="4">
        <v>100</v>
      </c>
      <c r="F8155" s="4">
        <v>32000</v>
      </c>
      <c r="G8155" s="4">
        <v>3200</v>
      </c>
      <c r="H8155" s="4">
        <v>35200</v>
      </c>
    </row>
    <row r="8156" spans="1:8" ht="15.75">
      <c r="A8156" s="3" t="s">
        <v>2945</v>
      </c>
      <c r="B8156" s="2" t="s">
        <v>6203</v>
      </c>
      <c r="C8156" s="2" t="s">
        <v>6570</v>
      </c>
      <c r="D8156" s="2" t="s">
        <v>6569</v>
      </c>
      <c r="E8156" s="4">
        <v>155</v>
      </c>
      <c r="F8156" s="4"/>
      <c r="G8156" s="4"/>
      <c r="H8156" s="4"/>
    </row>
    <row r="8157" spans="1:8" ht="15.75">
      <c r="A8157" s="3" t="s">
        <v>2945</v>
      </c>
      <c r="B8157" s="2" t="s">
        <v>4900</v>
      </c>
      <c r="C8157" s="2" t="s">
        <v>4897</v>
      </c>
      <c r="D8157" s="2" t="s">
        <v>4901</v>
      </c>
      <c r="E8157" s="4">
        <v>200</v>
      </c>
      <c r="F8157" s="4">
        <v>590000</v>
      </c>
      <c r="G8157" s="4">
        <v>59000</v>
      </c>
      <c r="H8157" s="4">
        <v>649000</v>
      </c>
    </row>
    <row r="8158" spans="1:8" ht="15.75">
      <c r="A8158" s="3" t="s">
        <v>2945</v>
      </c>
      <c r="B8158" s="2" t="s">
        <v>6208</v>
      </c>
      <c r="C8158" s="2" t="s">
        <v>6209</v>
      </c>
      <c r="D8158" s="2" t="s">
        <v>6571</v>
      </c>
      <c r="E8158" s="4">
        <v>1560</v>
      </c>
      <c r="F8158" s="4">
        <v>3900000</v>
      </c>
      <c r="G8158" s="4">
        <v>390000</v>
      </c>
      <c r="H8158" s="4">
        <v>4290000</v>
      </c>
    </row>
    <row r="8159" spans="1:8" ht="15.75">
      <c r="A8159" s="3" t="s">
        <v>2945</v>
      </c>
      <c r="B8159" s="2" t="s">
        <v>4903</v>
      </c>
      <c r="C8159" s="2" t="s">
        <v>4902</v>
      </c>
      <c r="D8159" s="2" t="s">
        <v>4904</v>
      </c>
      <c r="E8159" s="4">
        <v>400</v>
      </c>
      <c r="F8159" s="4">
        <v>400000</v>
      </c>
      <c r="G8159" s="4">
        <v>40000</v>
      </c>
      <c r="H8159" s="4">
        <v>440000</v>
      </c>
    </row>
    <row r="8160" spans="1:8" ht="15.75">
      <c r="A8160" s="3" t="s">
        <v>2945</v>
      </c>
      <c r="B8160" s="2" t="s">
        <v>6211</v>
      </c>
      <c r="C8160" s="2" t="s">
        <v>6212</v>
      </c>
      <c r="D8160" s="2" t="s">
        <v>6572</v>
      </c>
      <c r="E8160" s="4">
        <v>30</v>
      </c>
      <c r="F8160" s="4">
        <v>288000</v>
      </c>
      <c r="G8160" s="4">
        <v>28800</v>
      </c>
      <c r="H8160" s="4">
        <v>316800</v>
      </c>
    </row>
    <row r="8161" spans="1:8" ht="15.75">
      <c r="A8161" s="3" t="s">
        <v>2945</v>
      </c>
      <c r="B8161" s="2" t="s">
        <v>4926</v>
      </c>
      <c r="C8161" s="2" t="s">
        <v>4911</v>
      </c>
      <c r="D8161" s="2" t="s">
        <v>4927</v>
      </c>
      <c r="E8161" s="4">
        <v>60</v>
      </c>
      <c r="F8161" s="4">
        <v>228000</v>
      </c>
      <c r="G8161" s="4">
        <v>22800</v>
      </c>
      <c r="H8161" s="4">
        <v>250800</v>
      </c>
    </row>
    <row r="8162" spans="1:8" ht="15.75">
      <c r="A8162" s="3" t="s">
        <v>2945</v>
      </c>
      <c r="B8162" s="2" t="s">
        <v>6215</v>
      </c>
      <c r="C8162" s="2" t="s">
        <v>6216</v>
      </c>
      <c r="D8162" s="2" t="s">
        <v>6573</v>
      </c>
      <c r="E8162" s="4">
        <v>30</v>
      </c>
      <c r="F8162" s="4">
        <v>330000</v>
      </c>
      <c r="G8162" s="4">
        <v>33000</v>
      </c>
      <c r="H8162" s="4">
        <v>363000</v>
      </c>
    </row>
    <row r="8163" spans="1:8" ht="15.75">
      <c r="A8163" s="3" t="s">
        <v>2945</v>
      </c>
      <c r="B8163" s="2" t="s">
        <v>4934</v>
      </c>
      <c r="C8163" s="2" t="s">
        <v>4931</v>
      </c>
      <c r="D8163" s="2" t="s">
        <v>4935</v>
      </c>
      <c r="E8163" s="4">
        <v>700</v>
      </c>
      <c r="F8163" s="4">
        <v>10610</v>
      </c>
      <c r="G8163" s="4">
        <v>1061</v>
      </c>
      <c r="H8163" s="4">
        <v>11671</v>
      </c>
    </row>
    <row r="8164" spans="1:8" ht="15.75">
      <c r="A8164" s="3" t="s">
        <v>2945</v>
      </c>
      <c r="B8164" s="2" t="s">
        <v>5211</v>
      </c>
      <c r="C8164" s="2" t="s">
        <v>5210</v>
      </c>
      <c r="D8164" s="2" t="s">
        <v>5212</v>
      </c>
      <c r="E8164" s="4">
        <v>5</v>
      </c>
      <c r="F8164" s="4">
        <v>8500</v>
      </c>
      <c r="G8164" s="4">
        <v>850</v>
      </c>
      <c r="H8164" s="4">
        <v>9350</v>
      </c>
    </row>
    <row r="8165" spans="1:8" ht="15.75">
      <c r="A8165" s="3" t="s">
        <v>2945</v>
      </c>
      <c r="B8165" s="2" t="s">
        <v>6224</v>
      </c>
      <c r="C8165" s="2" t="s">
        <v>6225</v>
      </c>
      <c r="D8165" s="2" t="s">
        <v>6226</v>
      </c>
      <c r="E8165" s="4">
        <v>30</v>
      </c>
      <c r="F8165" s="4">
        <v>81000</v>
      </c>
      <c r="G8165" s="4">
        <v>8100</v>
      </c>
      <c r="H8165" s="4">
        <v>89100</v>
      </c>
    </row>
    <row r="8166" spans="1:8" ht="15.75">
      <c r="A8166" s="3" t="s">
        <v>2945</v>
      </c>
      <c r="B8166" s="2" t="s">
        <v>6227</v>
      </c>
      <c r="C8166" s="2" t="s">
        <v>6228</v>
      </c>
      <c r="D8166" s="2" t="s">
        <v>6229</v>
      </c>
      <c r="E8166" s="4">
        <v>10</v>
      </c>
      <c r="F8166" s="4">
        <v>40000</v>
      </c>
      <c r="G8166" s="4">
        <v>4000</v>
      </c>
      <c r="H8166" s="4">
        <v>44000</v>
      </c>
    </row>
    <row r="8167" spans="1:8" ht="15.75">
      <c r="A8167" s="3" t="s">
        <v>2945</v>
      </c>
      <c r="B8167" s="2" t="s">
        <v>6366</v>
      </c>
      <c r="C8167" s="2" t="s">
        <v>6367</v>
      </c>
      <c r="D8167" s="2" t="s">
        <v>6368</v>
      </c>
      <c r="E8167" s="4">
        <v>3</v>
      </c>
      <c r="F8167" s="4">
        <v>3000</v>
      </c>
      <c r="G8167" s="4">
        <v>300</v>
      </c>
      <c r="H8167" s="4">
        <v>3300</v>
      </c>
    </row>
    <row r="8168" spans="1:8" ht="15.75">
      <c r="A8168" s="3" t="s">
        <v>2945</v>
      </c>
      <c r="B8168" s="2" t="s">
        <v>6232</v>
      </c>
      <c r="C8168" s="2" t="s">
        <v>1473</v>
      </c>
      <c r="D8168" s="2" t="s">
        <v>1475</v>
      </c>
      <c r="E8168" s="4">
        <v>500</v>
      </c>
      <c r="F8168" s="4">
        <v>78591</v>
      </c>
      <c r="G8168" s="4">
        <v>7859</v>
      </c>
      <c r="H8168" s="4">
        <v>86450</v>
      </c>
    </row>
    <row r="8169" spans="1:8" ht="15.75">
      <c r="A8169" s="3" t="s">
        <v>2945</v>
      </c>
      <c r="B8169" s="2" t="s">
        <v>6236</v>
      </c>
      <c r="C8169" s="2" t="s">
        <v>1628</v>
      </c>
      <c r="D8169" s="2" t="s">
        <v>1692</v>
      </c>
      <c r="E8169" s="4">
        <v>1</v>
      </c>
      <c r="F8169" s="4">
        <v>33000</v>
      </c>
      <c r="G8169" s="4">
        <v>3300</v>
      </c>
      <c r="H8169" s="4">
        <v>36300</v>
      </c>
    </row>
    <row r="8170" spans="1:8" ht="15.75">
      <c r="A8170" s="3" t="s">
        <v>2945</v>
      </c>
      <c r="B8170" s="2" t="s">
        <v>6238</v>
      </c>
      <c r="C8170" s="2" t="s">
        <v>1628</v>
      </c>
      <c r="D8170" s="2" t="s">
        <v>1721</v>
      </c>
      <c r="E8170" s="4">
        <v>2</v>
      </c>
      <c r="F8170" s="4">
        <v>66000</v>
      </c>
      <c r="G8170" s="4">
        <v>6600</v>
      </c>
      <c r="H8170" s="4">
        <v>72600</v>
      </c>
    </row>
    <row r="8171" spans="1:8" ht="15.75">
      <c r="A8171" s="3" t="s">
        <v>2945</v>
      </c>
      <c r="B8171" s="2" t="s">
        <v>6239</v>
      </c>
      <c r="C8171" s="2" t="s">
        <v>2005</v>
      </c>
      <c r="D8171" s="2" t="s">
        <v>2007</v>
      </c>
      <c r="E8171" s="4">
        <v>6</v>
      </c>
      <c r="F8171" s="4">
        <v>84000</v>
      </c>
      <c r="G8171" s="4">
        <v>8400</v>
      </c>
      <c r="H8171" s="4">
        <v>92400</v>
      </c>
    </row>
    <row r="8172" spans="1:8" ht="15.75">
      <c r="A8172" s="3" t="s">
        <v>2945</v>
      </c>
      <c r="B8172" s="2" t="s">
        <v>6240</v>
      </c>
      <c r="C8172" s="2" t="s">
        <v>2008</v>
      </c>
      <c r="D8172" s="2" t="s">
        <v>2010</v>
      </c>
      <c r="E8172" s="4">
        <v>14</v>
      </c>
      <c r="F8172" s="4">
        <v>350000</v>
      </c>
      <c r="G8172" s="4">
        <v>35000</v>
      </c>
      <c r="H8172" s="4">
        <v>385000</v>
      </c>
    </row>
    <row r="8173" spans="1:8" ht="15.75">
      <c r="A8173" s="3" t="s">
        <v>2945</v>
      </c>
      <c r="B8173" s="2" t="s">
        <v>6242</v>
      </c>
      <c r="C8173" s="2" t="s">
        <v>3934</v>
      </c>
      <c r="D8173" s="2" t="s">
        <v>6243</v>
      </c>
      <c r="E8173" s="4">
        <v>40</v>
      </c>
      <c r="F8173" s="4">
        <v>168000</v>
      </c>
      <c r="G8173" s="4">
        <v>16800</v>
      </c>
      <c r="H8173" s="4">
        <v>184800</v>
      </c>
    </row>
    <row r="8174" spans="1:8" ht="15.75">
      <c r="A8174" s="3" t="s">
        <v>2945</v>
      </c>
      <c r="B8174" s="2" t="s">
        <v>6250</v>
      </c>
      <c r="C8174" s="2" t="s">
        <v>4493</v>
      </c>
      <c r="D8174" s="2" t="s">
        <v>6251</v>
      </c>
      <c r="E8174" s="4">
        <v>12</v>
      </c>
      <c r="F8174" s="4">
        <v>24000</v>
      </c>
      <c r="G8174" s="4">
        <v>2400</v>
      </c>
      <c r="H8174" s="4">
        <v>26400</v>
      </c>
    </row>
    <row r="8175" spans="1:8" ht="15.75">
      <c r="A8175" s="3" t="s">
        <v>2945</v>
      </c>
      <c r="B8175" s="2" t="s">
        <v>6534</v>
      </c>
      <c r="C8175" s="2" t="s">
        <v>6130</v>
      </c>
      <c r="D8175" s="2" t="s">
        <v>6535</v>
      </c>
      <c r="E8175" s="4">
        <v>1</v>
      </c>
      <c r="F8175" s="4">
        <v>6000</v>
      </c>
      <c r="G8175" s="4">
        <v>600</v>
      </c>
      <c r="H8175" s="4">
        <v>6600</v>
      </c>
    </row>
    <row r="8176" spans="1:8" ht="15.75">
      <c r="A8176" s="3" t="s">
        <v>2945</v>
      </c>
      <c r="B8176" s="2" t="s">
        <v>6408</v>
      </c>
      <c r="C8176" s="2" t="s">
        <v>1759</v>
      </c>
      <c r="D8176" s="2" t="s">
        <v>1756</v>
      </c>
      <c r="E8176" s="4">
        <v>5</v>
      </c>
      <c r="F8176" s="4">
        <v>60000</v>
      </c>
      <c r="G8176" s="4">
        <v>6000</v>
      </c>
      <c r="H8176" s="4">
        <v>66000</v>
      </c>
    </row>
    <row r="8177" spans="1:8" ht="15.75">
      <c r="A8177" s="3" t="s">
        <v>2945</v>
      </c>
      <c r="B8177" s="2" t="s">
        <v>6252</v>
      </c>
      <c r="C8177" s="2" t="s">
        <v>6253</v>
      </c>
      <c r="D8177" s="2"/>
      <c r="E8177" s="4">
        <v>1</v>
      </c>
      <c r="F8177" s="4">
        <v>28000</v>
      </c>
      <c r="G8177" s="4">
        <v>2800</v>
      </c>
      <c r="H8177" s="4">
        <v>30800</v>
      </c>
    </row>
    <row r="8178" spans="1:8" ht="15.75">
      <c r="A8178" s="3" t="s">
        <v>2945</v>
      </c>
      <c r="B8178" s="2" t="s">
        <v>6254</v>
      </c>
      <c r="C8178" s="2" t="s">
        <v>6255</v>
      </c>
      <c r="D8178" s="2"/>
      <c r="E8178" s="4">
        <v>43</v>
      </c>
      <c r="F8178" s="4">
        <v>386091</v>
      </c>
      <c r="G8178" s="4">
        <v>38609</v>
      </c>
      <c r="H8178" s="4">
        <v>424700</v>
      </c>
    </row>
    <row r="8179" spans="1:8" ht="15.75">
      <c r="A8179" s="3" t="s">
        <v>2945</v>
      </c>
      <c r="B8179" s="2" t="s">
        <v>6256</v>
      </c>
      <c r="C8179" s="2" t="s">
        <v>6257</v>
      </c>
      <c r="D8179" s="2"/>
      <c r="E8179" s="4">
        <v>17</v>
      </c>
      <c r="F8179" s="4">
        <v>170000</v>
      </c>
      <c r="G8179" s="4">
        <v>17000</v>
      </c>
      <c r="H8179" s="4">
        <v>187000</v>
      </c>
    </row>
    <row r="8180" spans="1:8" ht="15.75">
      <c r="A8180" s="3" t="s">
        <v>2945</v>
      </c>
      <c r="B8180" s="2" t="s">
        <v>6261</v>
      </c>
      <c r="C8180" s="2" t="s">
        <v>6262</v>
      </c>
      <c r="D8180" s="2" t="s">
        <v>6263</v>
      </c>
      <c r="E8180" s="4">
        <v>10</v>
      </c>
      <c r="F8180" s="4">
        <v>29000</v>
      </c>
      <c r="G8180" s="4">
        <v>2900</v>
      </c>
      <c r="H8180" s="4">
        <v>31900</v>
      </c>
    </row>
    <row r="8181" spans="1:8" ht="15.75">
      <c r="A8181" s="3" t="s">
        <v>2945</v>
      </c>
      <c r="B8181" s="2" t="s">
        <v>6264</v>
      </c>
      <c r="C8181" s="2" t="s">
        <v>6191</v>
      </c>
      <c r="D8181" s="2" t="s">
        <v>6192</v>
      </c>
      <c r="E8181" s="4">
        <v>2</v>
      </c>
      <c r="F8181" s="4">
        <v>286000</v>
      </c>
      <c r="G8181" s="4">
        <v>28600</v>
      </c>
      <c r="H8181" s="4">
        <v>314600</v>
      </c>
    </row>
    <row r="8182" spans="1:8" ht="15.75">
      <c r="A8182" s="3" t="s">
        <v>2945</v>
      </c>
      <c r="B8182" s="2" t="s">
        <v>6286</v>
      </c>
      <c r="C8182" s="2" t="s">
        <v>6194</v>
      </c>
      <c r="D8182" s="2" t="s">
        <v>6195</v>
      </c>
      <c r="E8182" s="4">
        <v>7</v>
      </c>
      <c r="F8182" s="4">
        <v>61600</v>
      </c>
      <c r="G8182" s="4">
        <v>6160</v>
      </c>
      <c r="H8182" s="4">
        <v>67760</v>
      </c>
    </row>
    <row r="8183" spans="1:8" ht="15.75">
      <c r="A8183" s="3" t="s">
        <v>2945</v>
      </c>
      <c r="B8183" s="2" t="s">
        <v>6265</v>
      </c>
      <c r="C8183" s="2" t="s">
        <v>6197</v>
      </c>
      <c r="D8183" s="2" t="s">
        <v>6198</v>
      </c>
      <c r="E8183" s="4">
        <v>4</v>
      </c>
      <c r="F8183" s="4">
        <v>156800</v>
      </c>
      <c r="G8183" s="4">
        <v>15680</v>
      </c>
      <c r="H8183" s="4">
        <v>172480</v>
      </c>
    </row>
    <row r="8184" spans="1:8" ht="15.75">
      <c r="A8184" s="3" t="s">
        <v>2945</v>
      </c>
      <c r="B8184" s="2" t="s">
        <v>6268</v>
      </c>
      <c r="C8184" s="2" t="s">
        <v>6269</v>
      </c>
      <c r="D8184" s="2" t="s">
        <v>5136</v>
      </c>
      <c r="E8184" s="4">
        <v>40</v>
      </c>
      <c r="F8184" s="4">
        <v>1200</v>
      </c>
      <c r="G8184" s="4">
        <v>120</v>
      </c>
      <c r="H8184" s="4">
        <v>1320</v>
      </c>
    </row>
    <row r="8185" spans="1:8" ht="15.75">
      <c r="A8185" s="3" t="s">
        <v>2945</v>
      </c>
      <c r="B8185" s="2" t="s">
        <v>6270</v>
      </c>
      <c r="C8185" s="2" t="s">
        <v>6271</v>
      </c>
      <c r="D8185" s="2" t="s">
        <v>5139</v>
      </c>
      <c r="E8185" s="4">
        <v>120</v>
      </c>
      <c r="F8185" s="4">
        <v>3600</v>
      </c>
      <c r="G8185" s="4">
        <v>360</v>
      </c>
      <c r="H8185" s="4">
        <v>3960</v>
      </c>
    </row>
    <row r="8186" spans="1:8" ht="15.75">
      <c r="A8186" s="3" t="s">
        <v>2945</v>
      </c>
      <c r="B8186" s="2" t="s">
        <v>6272</v>
      </c>
      <c r="C8186" s="2" t="s">
        <v>6273</v>
      </c>
      <c r="D8186" s="2" t="s">
        <v>5142</v>
      </c>
      <c r="E8186" s="4">
        <v>90</v>
      </c>
      <c r="F8186" s="4">
        <v>2700</v>
      </c>
      <c r="G8186" s="4">
        <v>270</v>
      </c>
      <c r="H8186" s="4">
        <v>2970</v>
      </c>
    </row>
    <row r="8187" spans="1:8" ht="15.75">
      <c r="A8187" s="3" t="s">
        <v>2951</v>
      </c>
      <c r="B8187" s="2" t="s">
        <v>24</v>
      </c>
      <c r="C8187" s="2" t="s">
        <v>20</v>
      </c>
      <c r="D8187" s="2" t="s">
        <v>25</v>
      </c>
      <c r="E8187" s="4">
        <v>10245</v>
      </c>
      <c r="F8187" s="4">
        <v>4057200</v>
      </c>
      <c r="G8187" s="4">
        <v>405719</v>
      </c>
      <c r="H8187" s="4">
        <v>4462919</v>
      </c>
    </row>
    <row r="8188" spans="1:8" ht="15.75">
      <c r="A8188" s="3" t="s">
        <v>2951</v>
      </c>
      <c r="B8188" s="2" t="s">
        <v>30</v>
      </c>
      <c r="C8188" s="2" t="s">
        <v>29</v>
      </c>
      <c r="D8188" s="2"/>
      <c r="E8188" s="4">
        <v>604</v>
      </c>
      <c r="F8188" s="4">
        <v>372000</v>
      </c>
      <c r="G8188" s="4">
        <v>37200</v>
      </c>
      <c r="H8188" s="4">
        <v>409200</v>
      </c>
    </row>
    <row r="8189" spans="1:8" ht="15.75">
      <c r="A8189" s="3" t="s">
        <v>2951</v>
      </c>
      <c r="B8189" s="2" t="s">
        <v>32</v>
      </c>
      <c r="C8189" s="2" t="s">
        <v>31</v>
      </c>
      <c r="D8189" s="2"/>
      <c r="E8189" s="4">
        <v>270</v>
      </c>
      <c r="F8189" s="4">
        <v>331000</v>
      </c>
      <c r="G8189" s="4">
        <v>33100</v>
      </c>
      <c r="H8189" s="4">
        <v>364100</v>
      </c>
    </row>
    <row r="8190" spans="1:8" ht="15.75">
      <c r="A8190" s="3" t="s">
        <v>2951</v>
      </c>
      <c r="B8190" s="2" t="s">
        <v>39</v>
      </c>
      <c r="C8190" s="2" t="s">
        <v>38</v>
      </c>
      <c r="D8190" s="2"/>
      <c r="E8190" s="4">
        <v>-266</v>
      </c>
      <c r="F8190" s="4">
        <v>-58982</v>
      </c>
      <c r="G8190" s="4">
        <v>-5898</v>
      </c>
      <c r="H8190" s="4">
        <v>-64880</v>
      </c>
    </row>
    <row r="8191" spans="1:8" ht="15.75">
      <c r="A8191" s="3" t="s">
        <v>2951</v>
      </c>
      <c r="B8191" s="2" t="s">
        <v>55</v>
      </c>
      <c r="C8191" s="2" t="s">
        <v>50</v>
      </c>
      <c r="D8191" s="2" t="s">
        <v>56</v>
      </c>
      <c r="E8191" s="4">
        <v>50</v>
      </c>
      <c r="F8191" s="4">
        <v>180000</v>
      </c>
      <c r="G8191" s="4">
        <v>18000</v>
      </c>
      <c r="H8191" s="4">
        <v>198000</v>
      </c>
    </row>
    <row r="8192" spans="1:8" ht="15.75">
      <c r="A8192" s="3" t="s">
        <v>2951</v>
      </c>
      <c r="B8192" s="2" t="s">
        <v>57</v>
      </c>
      <c r="C8192" s="2" t="s">
        <v>50</v>
      </c>
      <c r="D8192" s="2" t="s">
        <v>58</v>
      </c>
      <c r="E8192" s="4">
        <v>50</v>
      </c>
      <c r="F8192" s="4">
        <v>221000</v>
      </c>
      <c r="G8192" s="4">
        <v>22100</v>
      </c>
      <c r="H8192" s="4">
        <v>243100</v>
      </c>
    </row>
    <row r="8193" spans="1:8" ht="15.75">
      <c r="A8193" s="3" t="s">
        <v>2951</v>
      </c>
      <c r="B8193" s="2" t="s">
        <v>2960</v>
      </c>
      <c r="C8193" s="2" t="s">
        <v>88</v>
      </c>
      <c r="D8193" s="2" t="s">
        <v>65</v>
      </c>
      <c r="E8193" s="4">
        <v>30</v>
      </c>
      <c r="F8193" s="4">
        <v>234000</v>
      </c>
      <c r="G8193" s="4">
        <v>23400</v>
      </c>
      <c r="H8193" s="4">
        <v>257400</v>
      </c>
    </row>
    <row r="8194" spans="1:8" ht="15.75">
      <c r="A8194" s="3" t="s">
        <v>2951</v>
      </c>
      <c r="B8194" s="2" t="s">
        <v>2961</v>
      </c>
      <c r="C8194" s="2" t="s">
        <v>88</v>
      </c>
      <c r="D8194" s="2" t="s">
        <v>75</v>
      </c>
      <c r="E8194" s="4">
        <v>20</v>
      </c>
      <c r="F8194" s="4">
        <v>172000</v>
      </c>
      <c r="G8194" s="4">
        <v>17200</v>
      </c>
      <c r="H8194" s="4">
        <v>189200</v>
      </c>
    </row>
    <row r="8195" spans="1:8" ht="15.75">
      <c r="A8195" s="3" t="s">
        <v>2951</v>
      </c>
      <c r="B8195" s="2" t="s">
        <v>117</v>
      </c>
      <c r="C8195" s="2" t="s">
        <v>118</v>
      </c>
      <c r="D8195" s="2" t="s">
        <v>113</v>
      </c>
      <c r="E8195" s="4">
        <v>9000</v>
      </c>
      <c r="F8195" s="4">
        <v>2052000</v>
      </c>
      <c r="G8195" s="4">
        <v>205200</v>
      </c>
      <c r="H8195" s="4">
        <v>2257200</v>
      </c>
    </row>
    <row r="8196" spans="1:8" ht="15.75">
      <c r="A8196" s="3" t="s">
        <v>2951</v>
      </c>
      <c r="B8196" s="2" t="s">
        <v>2990</v>
      </c>
      <c r="C8196" s="2" t="s">
        <v>2989</v>
      </c>
      <c r="D8196" s="2" t="s">
        <v>65</v>
      </c>
      <c r="E8196" s="4">
        <v>30</v>
      </c>
      <c r="F8196" s="4">
        <v>237000</v>
      </c>
      <c r="G8196" s="4">
        <v>23700</v>
      </c>
      <c r="H8196" s="4">
        <v>260700</v>
      </c>
    </row>
    <row r="8197" spans="1:8" ht="15.75">
      <c r="A8197" s="3" t="s">
        <v>2951</v>
      </c>
      <c r="B8197" s="2" t="s">
        <v>2991</v>
      </c>
      <c r="C8197" s="2" t="s">
        <v>2989</v>
      </c>
      <c r="D8197" s="2" t="s">
        <v>75</v>
      </c>
      <c r="E8197" s="4">
        <v>20</v>
      </c>
      <c r="F8197" s="4">
        <v>174000</v>
      </c>
      <c r="G8197" s="4">
        <v>17400</v>
      </c>
      <c r="H8197" s="4">
        <v>191400</v>
      </c>
    </row>
    <row r="8198" spans="1:8" ht="15.75">
      <c r="A8198" s="3" t="s">
        <v>2951</v>
      </c>
      <c r="B8198" s="2" t="s">
        <v>242</v>
      </c>
      <c r="C8198" s="2" t="s">
        <v>236</v>
      </c>
      <c r="D8198" s="2" t="s">
        <v>243</v>
      </c>
      <c r="E8198" s="4">
        <v>10</v>
      </c>
      <c r="F8198" s="4">
        <v>118640</v>
      </c>
      <c r="G8198" s="4">
        <v>11864</v>
      </c>
      <c r="H8198" s="4">
        <v>130504</v>
      </c>
    </row>
    <row r="8199" spans="1:8" ht="15.75">
      <c r="A8199" s="3" t="s">
        <v>2951</v>
      </c>
      <c r="B8199" s="2" t="s">
        <v>3008</v>
      </c>
      <c r="C8199" s="2" t="s">
        <v>257</v>
      </c>
      <c r="D8199" s="2" t="s">
        <v>73</v>
      </c>
      <c r="E8199" s="4">
        <v>30</v>
      </c>
      <c r="F8199" s="4">
        <v>108000</v>
      </c>
      <c r="G8199" s="4">
        <v>10800</v>
      </c>
      <c r="H8199" s="4">
        <v>118800</v>
      </c>
    </row>
    <row r="8200" spans="1:8" ht="15.75">
      <c r="A8200" s="3" t="s">
        <v>2951</v>
      </c>
      <c r="B8200" s="2" t="s">
        <v>273</v>
      </c>
      <c r="C8200" s="2" t="s">
        <v>264</v>
      </c>
      <c r="D8200" s="2" t="s">
        <v>52</v>
      </c>
      <c r="E8200" s="4">
        <v>20</v>
      </c>
      <c r="F8200" s="4">
        <v>76600</v>
      </c>
      <c r="G8200" s="4">
        <v>7660</v>
      </c>
      <c r="H8200" s="4">
        <v>84260</v>
      </c>
    </row>
    <row r="8201" spans="1:8" ht="15.75">
      <c r="A8201" s="3" t="s">
        <v>2951</v>
      </c>
      <c r="B8201" s="2" t="s">
        <v>274</v>
      </c>
      <c r="C8201" s="2" t="s">
        <v>264</v>
      </c>
      <c r="D8201" s="2" t="s">
        <v>104</v>
      </c>
      <c r="E8201" s="4">
        <v>10</v>
      </c>
      <c r="F8201" s="4">
        <v>47630</v>
      </c>
      <c r="G8201" s="4">
        <v>4763</v>
      </c>
      <c r="H8201" s="4">
        <v>52393</v>
      </c>
    </row>
    <row r="8202" spans="1:8" ht="15.75">
      <c r="A8202" s="3" t="s">
        <v>2951</v>
      </c>
      <c r="B8202" s="2" t="s">
        <v>278</v>
      </c>
      <c r="C8202" s="2" t="s">
        <v>264</v>
      </c>
      <c r="D8202" s="2" t="s">
        <v>54</v>
      </c>
      <c r="E8202" s="4">
        <v>10</v>
      </c>
      <c r="F8202" s="4">
        <v>56950</v>
      </c>
      <c r="G8202" s="4">
        <v>5695</v>
      </c>
      <c r="H8202" s="4">
        <v>62645</v>
      </c>
    </row>
    <row r="8203" spans="1:8" ht="15.75">
      <c r="A8203" s="3" t="s">
        <v>2951</v>
      </c>
      <c r="B8203" s="2" t="s">
        <v>308</v>
      </c>
      <c r="C8203" s="2" t="s">
        <v>307</v>
      </c>
      <c r="D8203" s="2" t="s">
        <v>184</v>
      </c>
      <c r="E8203" s="4">
        <v>6</v>
      </c>
      <c r="F8203" s="4">
        <v>24000</v>
      </c>
      <c r="G8203" s="4">
        <v>2400</v>
      </c>
      <c r="H8203" s="4">
        <v>26400</v>
      </c>
    </row>
    <row r="8204" spans="1:8" ht="15.75">
      <c r="A8204" s="3" t="s">
        <v>2951</v>
      </c>
      <c r="B8204" s="2" t="s">
        <v>3017</v>
      </c>
      <c r="C8204" s="2" t="s">
        <v>314</v>
      </c>
      <c r="D8204" s="2" t="s">
        <v>104</v>
      </c>
      <c r="E8204" s="4">
        <v>19</v>
      </c>
      <c r="F8204" s="4">
        <v>117800</v>
      </c>
      <c r="G8204" s="4">
        <v>11780</v>
      </c>
      <c r="H8204" s="4">
        <v>129580</v>
      </c>
    </row>
    <row r="8205" spans="1:8" ht="15.75">
      <c r="A8205" s="3" t="s">
        <v>2951</v>
      </c>
      <c r="B8205" s="2" t="s">
        <v>340</v>
      </c>
      <c r="C8205" s="2" t="s">
        <v>264</v>
      </c>
      <c r="D8205" s="2" t="s">
        <v>341</v>
      </c>
      <c r="E8205" s="4">
        <v>30</v>
      </c>
      <c r="F8205" s="4">
        <v>142890</v>
      </c>
      <c r="G8205" s="4">
        <v>14289</v>
      </c>
      <c r="H8205" s="4">
        <v>157179</v>
      </c>
    </row>
    <row r="8206" spans="1:8" ht="15.75">
      <c r="A8206" s="3" t="s">
        <v>2951</v>
      </c>
      <c r="B8206" s="2" t="s">
        <v>350</v>
      </c>
      <c r="C8206" s="2" t="s">
        <v>264</v>
      </c>
      <c r="D8206" s="2" t="s">
        <v>351</v>
      </c>
      <c r="E8206" s="4">
        <v>100</v>
      </c>
      <c r="F8206" s="4">
        <v>383000</v>
      </c>
      <c r="G8206" s="4">
        <v>38300</v>
      </c>
      <c r="H8206" s="4">
        <v>421300</v>
      </c>
    </row>
    <row r="8207" spans="1:8" ht="15.75">
      <c r="A8207" s="3" t="s">
        <v>2951</v>
      </c>
      <c r="B8207" s="2" t="s">
        <v>3038</v>
      </c>
      <c r="C8207" s="2" t="s">
        <v>3037</v>
      </c>
      <c r="D8207" s="2" t="s">
        <v>3039</v>
      </c>
      <c r="E8207" s="4">
        <v>1</v>
      </c>
      <c r="F8207" s="4">
        <v>10900</v>
      </c>
      <c r="G8207" s="4">
        <v>1090</v>
      </c>
      <c r="H8207" s="4">
        <v>11990</v>
      </c>
    </row>
    <row r="8208" spans="1:8" ht="15.75">
      <c r="A8208" s="3" t="s">
        <v>2951</v>
      </c>
      <c r="B8208" s="2" t="s">
        <v>3041</v>
      </c>
      <c r="C8208" s="2" t="s">
        <v>3040</v>
      </c>
      <c r="D8208" s="2"/>
      <c r="E8208" s="4">
        <v>6</v>
      </c>
      <c r="F8208" s="4">
        <v>69000</v>
      </c>
      <c r="G8208" s="4">
        <v>6900</v>
      </c>
      <c r="H8208" s="4">
        <v>75900</v>
      </c>
    </row>
    <row r="8209" spans="1:8" ht="15.75">
      <c r="A8209" s="3" t="s">
        <v>2951</v>
      </c>
      <c r="B8209" s="2" t="s">
        <v>496</v>
      </c>
      <c r="C8209" s="2" t="s">
        <v>495</v>
      </c>
      <c r="D8209" s="2" t="s">
        <v>497</v>
      </c>
      <c r="E8209" s="4">
        <v>30</v>
      </c>
      <c r="F8209" s="4">
        <v>92130</v>
      </c>
      <c r="G8209" s="4">
        <v>9213</v>
      </c>
      <c r="H8209" s="4">
        <v>101343</v>
      </c>
    </row>
    <row r="8210" spans="1:8" ht="15.75">
      <c r="A8210" s="3" t="s">
        <v>2951</v>
      </c>
      <c r="B8210" s="2" t="s">
        <v>499</v>
      </c>
      <c r="C8210" s="2" t="s">
        <v>498</v>
      </c>
      <c r="D8210" s="2" t="s">
        <v>500</v>
      </c>
      <c r="E8210" s="4">
        <v>30</v>
      </c>
      <c r="F8210" s="4">
        <v>438000</v>
      </c>
      <c r="G8210" s="4">
        <v>43800</v>
      </c>
      <c r="H8210" s="4">
        <v>481800</v>
      </c>
    </row>
    <row r="8211" spans="1:8" ht="15.75">
      <c r="A8211" s="3" t="s">
        <v>2951</v>
      </c>
      <c r="B8211" s="2" t="s">
        <v>515</v>
      </c>
      <c r="C8211" s="2" t="s">
        <v>514</v>
      </c>
      <c r="D8211" s="2" t="s">
        <v>516</v>
      </c>
      <c r="E8211" s="4">
        <v>116</v>
      </c>
      <c r="F8211" s="4">
        <v>744171</v>
      </c>
      <c r="G8211" s="4">
        <v>74418</v>
      </c>
      <c r="H8211" s="4">
        <v>818589</v>
      </c>
    </row>
    <row r="8212" spans="1:8" ht="15.75">
      <c r="A8212" s="3" t="s">
        <v>2951</v>
      </c>
      <c r="B8212" s="2" t="s">
        <v>518</v>
      </c>
      <c r="C8212" s="2" t="s">
        <v>517</v>
      </c>
      <c r="D8212" s="2" t="s">
        <v>519</v>
      </c>
      <c r="E8212" s="4">
        <v>5</v>
      </c>
      <c r="F8212" s="4">
        <v>17000</v>
      </c>
      <c r="G8212" s="4">
        <v>1700</v>
      </c>
      <c r="H8212" s="4">
        <v>18700</v>
      </c>
    </row>
    <row r="8213" spans="1:8" ht="15.75">
      <c r="A8213" s="3" t="s">
        <v>2951</v>
      </c>
      <c r="B8213" s="2" t="s">
        <v>525</v>
      </c>
      <c r="C8213" s="2" t="s">
        <v>524</v>
      </c>
      <c r="D8213" s="2" t="s">
        <v>526</v>
      </c>
      <c r="E8213" s="4">
        <v>86</v>
      </c>
      <c r="F8213" s="4">
        <v>177000</v>
      </c>
      <c r="G8213" s="4">
        <v>17700</v>
      </c>
      <c r="H8213" s="4">
        <v>194700</v>
      </c>
    </row>
    <row r="8214" spans="1:8" ht="15.75">
      <c r="A8214" s="3" t="s">
        <v>2951</v>
      </c>
      <c r="B8214" s="2" t="s">
        <v>531</v>
      </c>
      <c r="C8214" s="2" t="s">
        <v>530</v>
      </c>
      <c r="D8214" s="2" t="s">
        <v>532</v>
      </c>
      <c r="E8214" s="4">
        <v>1</v>
      </c>
      <c r="F8214" s="4">
        <v>4300</v>
      </c>
      <c r="G8214" s="4">
        <v>430</v>
      </c>
      <c r="H8214" s="4">
        <v>4730</v>
      </c>
    </row>
    <row r="8215" spans="1:8" ht="15.75">
      <c r="A8215" s="3" t="s">
        <v>2951</v>
      </c>
      <c r="B8215" s="2" t="s">
        <v>536</v>
      </c>
      <c r="C8215" s="2" t="s">
        <v>355</v>
      </c>
      <c r="D8215" s="2" t="s">
        <v>537</v>
      </c>
      <c r="E8215" s="4">
        <v>27</v>
      </c>
      <c r="F8215" s="4">
        <v>201900</v>
      </c>
      <c r="G8215" s="4">
        <v>20190</v>
      </c>
      <c r="H8215" s="4">
        <v>222090</v>
      </c>
    </row>
    <row r="8216" spans="1:8" ht="15.75">
      <c r="A8216" s="3" t="s">
        <v>2951</v>
      </c>
      <c r="B8216" s="2" t="s">
        <v>539</v>
      </c>
      <c r="C8216" s="2" t="s">
        <v>538</v>
      </c>
      <c r="D8216" s="2" t="s">
        <v>540</v>
      </c>
      <c r="E8216" s="4">
        <v>5</v>
      </c>
      <c r="F8216" s="4">
        <v>22350</v>
      </c>
      <c r="G8216" s="4">
        <v>2235</v>
      </c>
      <c r="H8216" s="4">
        <v>24585</v>
      </c>
    </row>
    <row r="8217" spans="1:8" ht="15.75">
      <c r="A8217" s="3" t="s">
        <v>2951</v>
      </c>
      <c r="B8217" s="2" t="s">
        <v>546</v>
      </c>
      <c r="C8217" s="2" t="s">
        <v>545</v>
      </c>
      <c r="D8217" s="2" t="s">
        <v>547</v>
      </c>
      <c r="E8217" s="4">
        <v>90</v>
      </c>
      <c r="F8217" s="4">
        <v>287530</v>
      </c>
      <c r="G8217" s="4">
        <v>28753</v>
      </c>
      <c r="H8217" s="4">
        <v>316283</v>
      </c>
    </row>
    <row r="8218" spans="1:8" ht="15.75">
      <c r="A8218" s="3" t="s">
        <v>2951</v>
      </c>
      <c r="B8218" s="2" t="s">
        <v>549</v>
      </c>
      <c r="C8218" s="2" t="s">
        <v>548</v>
      </c>
      <c r="D8218" s="2" t="s">
        <v>550</v>
      </c>
      <c r="E8218" s="4">
        <v>12</v>
      </c>
      <c r="F8218" s="4">
        <v>35640</v>
      </c>
      <c r="G8218" s="4">
        <v>3564</v>
      </c>
      <c r="H8218" s="4">
        <v>39204</v>
      </c>
    </row>
    <row r="8219" spans="1:8" ht="15.75">
      <c r="A8219" s="3" t="s">
        <v>2951</v>
      </c>
      <c r="B8219" s="2" t="s">
        <v>552</v>
      </c>
      <c r="C8219" s="2" t="s">
        <v>551</v>
      </c>
      <c r="D8219" s="2" t="s">
        <v>553</v>
      </c>
      <c r="E8219" s="4">
        <v>70</v>
      </c>
      <c r="F8219" s="4">
        <v>235800</v>
      </c>
      <c r="G8219" s="4">
        <v>23580</v>
      </c>
      <c r="H8219" s="4">
        <v>259380</v>
      </c>
    </row>
    <row r="8220" spans="1:8" ht="15.75">
      <c r="A8220" s="3" t="s">
        <v>2951</v>
      </c>
      <c r="B8220" s="2" t="s">
        <v>558</v>
      </c>
      <c r="C8220" s="2" t="s">
        <v>557</v>
      </c>
      <c r="D8220" s="2" t="s">
        <v>559</v>
      </c>
      <c r="E8220" s="4">
        <v>30</v>
      </c>
      <c r="F8220" s="4"/>
      <c r="G8220" s="4"/>
      <c r="H8220" s="4"/>
    </row>
    <row r="8221" spans="1:8" ht="15.75">
      <c r="A8221" s="3" t="s">
        <v>2951</v>
      </c>
      <c r="B8221" s="2" t="s">
        <v>567</v>
      </c>
      <c r="C8221" s="2" t="s">
        <v>566</v>
      </c>
      <c r="D8221" s="2" t="s">
        <v>568</v>
      </c>
      <c r="E8221" s="4">
        <v>12</v>
      </c>
      <c r="F8221" s="4"/>
      <c r="G8221" s="4"/>
      <c r="H8221" s="4"/>
    </row>
    <row r="8222" spans="1:8" ht="15.75">
      <c r="A8222" s="3" t="s">
        <v>2951</v>
      </c>
      <c r="B8222" s="2" t="s">
        <v>573</v>
      </c>
      <c r="C8222" s="2" t="s">
        <v>572</v>
      </c>
      <c r="D8222" s="2" t="s">
        <v>574</v>
      </c>
      <c r="E8222" s="4">
        <v>14</v>
      </c>
      <c r="F8222" s="4"/>
      <c r="G8222" s="4"/>
      <c r="H8222" s="4"/>
    </row>
    <row r="8223" spans="1:8" ht="15.75">
      <c r="A8223" s="3" t="s">
        <v>2951</v>
      </c>
      <c r="B8223" s="2" t="s">
        <v>576</v>
      </c>
      <c r="C8223" s="2" t="s">
        <v>575</v>
      </c>
      <c r="D8223" s="2" t="s">
        <v>577</v>
      </c>
      <c r="E8223" s="4">
        <v>104</v>
      </c>
      <c r="F8223" s="4">
        <v>366900</v>
      </c>
      <c r="G8223" s="4">
        <v>36690</v>
      </c>
      <c r="H8223" s="4">
        <v>403590</v>
      </c>
    </row>
    <row r="8224" spans="1:8" ht="15.75">
      <c r="A8224" s="3" t="s">
        <v>2951</v>
      </c>
      <c r="B8224" s="2" t="s">
        <v>579</v>
      </c>
      <c r="C8224" s="2" t="s">
        <v>578</v>
      </c>
      <c r="D8224" s="2" t="s">
        <v>580</v>
      </c>
      <c r="E8224" s="4">
        <v>5</v>
      </c>
      <c r="F8224" s="4">
        <v>13500</v>
      </c>
      <c r="G8224" s="4">
        <v>1350</v>
      </c>
      <c r="H8224" s="4">
        <v>14850</v>
      </c>
    </row>
    <row r="8225" spans="1:8" ht="15.75">
      <c r="A8225" s="3" t="s">
        <v>2951</v>
      </c>
      <c r="B8225" s="2" t="s">
        <v>612</v>
      </c>
      <c r="C8225" s="2" t="s">
        <v>363</v>
      </c>
      <c r="D8225" s="2" t="s">
        <v>613</v>
      </c>
      <c r="E8225" s="4">
        <v>-999</v>
      </c>
      <c r="F8225" s="4">
        <v>757800</v>
      </c>
      <c r="G8225" s="4">
        <v>75780</v>
      </c>
      <c r="H8225" s="4">
        <v>833580</v>
      </c>
    </row>
    <row r="8226" spans="1:8" ht="15.75">
      <c r="A8226" s="3" t="s">
        <v>2951</v>
      </c>
      <c r="B8226" s="2" t="s">
        <v>615</v>
      </c>
      <c r="C8226" s="2" t="s">
        <v>614</v>
      </c>
      <c r="D8226" s="2" t="s">
        <v>616</v>
      </c>
      <c r="E8226" s="4">
        <v>15</v>
      </c>
      <c r="F8226" s="4">
        <v>34305</v>
      </c>
      <c r="G8226" s="4">
        <v>3431</v>
      </c>
      <c r="H8226" s="4">
        <v>37736</v>
      </c>
    </row>
    <row r="8227" spans="1:8" ht="15.75">
      <c r="A8227" s="3" t="s">
        <v>2951</v>
      </c>
      <c r="B8227" s="2" t="s">
        <v>619</v>
      </c>
      <c r="C8227" s="2" t="s">
        <v>366</v>
      </c>
      <c r="D8227" s="2" t="s">
        <v>620</v>
      </c>
      <c r="E8227" s="4">
        <v>-51</v>
      </c>
      <c r="F8227" s="4">
        <v>1218600</v>
      </c>
      <c r="G8227" s="4">
        <v>121860</v>
      </c>
      <c r="H8227" s="4">
        <v>1340460</v>
      </c>
    </row>
    <row r="8228" spans="1:8" ht="15.75">
      <c r="A8228" s="3" t="s">
        <v>2951</v>
      </c>
      <c r="B8228" s="2" t="s">
        <v>622</v>
      </c>
      <c r="C8228" s="2" t="s">
        <v>621</v>
      </c>
      <c r="D8228" s="2" t="s">
        <v>623</v>
      </c>
      <c r="E8228" s="4">
        <v>90</v>
      </c>
      <c r="F8228" s="4">
        <v>223740</v>
      </c>
      <c r="G8228" s="4">
        <v>22374</v>
      </c>
      <c r="H8228" s="4">
        <v>246114</v>
      </c>
    </row>
    <row r="8229" spans="1:8" ht="15.75">
      <c r="A8229" s="3" t="s">
        <v>2951</v>
      </c>
      <c r="B8229" s="2" t="s">
        <v>631</v>
      </c>
      <c r="C8229" s="2" t="s">
        <v>630</v>
      </c>
      <c r="D8229" s="2" t="s">
        <v>632</v>
      </c>
      <c r="E8229" s="4">
        <v>15</v>
      </c>
      <c r="F8229" s="4">
        <v>45120</v>
      </c>
      <c r="G8229" s="4">
        <v>4512</v>
      </c>
      <c r="H8229" s="4">
        <v>49632</v>
      </c>
    </row>
    <row r="8230" spans="1:8" ht="15.75">
      <c r="A8230" s="3" t="s">
        <v>2951</v>
      </c>
      <c r="B8230" s="2" t="s">
        <v>634</v>
      </c>
      <c r="C8230" s="2" t="s">
        <v>633</v>
      </c>
      <c r="D8230" s="2" t="s">
        <v>635</v>
      </c>
      <c r="E8230" s="4">
        <v>50</v>
      </c>
      <c r="F8230" s="4">
        <v>68850</v>
      </c>
      <c r="G8230" s="4">
        <v>6885</v>
      </c>
      <c r="H8230" s="4">
        <v>75735</v>
      </c>
    </row>
    <row r="8231" spans="1:8" ht="15.75">
      <c r="A8231" s="3" t="s">
        <v>2951</v>
      </c>
      <c r="B8231" s="2" t="s">
        <v>638</v>
      </c>
      <c r="C8231" s="2" t="s">
        <v>352</v>
      </c>
      <c r="D8231" s="2" t="s">
        <v>639</v>
      </c>
      <c r="E8231" s="4">
        <v>230</v>
      </c>
      <c r="F8231" s="4">
        <v>1275088</v>
      </c>
      <c r="G8231" s="4">
        <v>127509</v>
      </c>
      <c r="H8231" s="4">
        <v>1402597</v>
      </c>
    </row>
    <row r="8232" spans="1:8" ht="15.75">
      <c r="A8232" s="3" t="s">
        <v>2951</v>
      </c>
      <c r="B8232" s="2" t="s">
        <v>641</v>
      </c>
      <c r="C8232" s="2" t="s">
        <v>640</v>
      </c>
      <c r="D8232" s="2" t="s">
        <v>642</v>
      </c>
      <c r="E8232" s="4">
        <v>-395</v>
      </c>
      <c r="F8232" s="4">
        <v>284000</v>
      </c>
      <c r="G8232" s="4">
        <v>28400</v>
      </c>
      <c r="H8232" s="4">
        <v>312400</v>
      </c>
    </row>
    <row r="8233" spans="1:8" ht="15.75">
      <c r="A8233" s="3" t="s">
        <v>2951</v>
      </c>
      <c r="B8233" s="2" t="s">
        <v>645</v>
      </c>
      <c r="C8233" s="2" t="s">
        <v>358</v>
      </c>
      <c r="D8233" s="2" t="s">
        <v>646</v>
      </c>
      <c r="E8233" s="4">
        <v>190</v>
      </c>
      <c r="F8233" s="4">
        <v>1123680</v>
      </c>
      <c r="G8233" s="4">
        <v>112368</v>
      </c>
      <c r="H8233" s="4">
        <v>1236048</v>
      </c>
    </row>
    <row r="8234" spans="1:8" ht="15.75">
      <c r="A8234" s="3" t="s">
        <v>2951</v>
      </c>
      <c r="B8234" s="2" t="s">
        <v>648</v>
      </c>
      <c r="C8234" s="2" t="s">
        <v>647</v>
      </c>
      <c r="D8234" s="2" t="s">
        <v>649</v>
      </c>
      <c r="E8234" s="4">
        <v>20</v>
      </c>
      <c r="F8234" s="4">
        <v>63800</v>
      </c>
      <c r="G8234" s="4">
        <v>6380</v>
      </c>
      <c r="H8234" s="4">
        <v>70180</v>
      </c>
    </row>
    <row r="8235" spans="1:8" ht="15.75">
      <c r="A8235" s="3" t="s">
        <v>2951</v>
      </c>
      <c r="B8235" s="2" t="s">
        <v>655</v>
      </c>
      <c r="C8235" s="2" t="s">
        <v>654</v>
      </c>
      <c r="D8235" s="2" t="s">
        <v>656</v>
      </c>
      <c r="E8235" s="4">
        <v>-453</v>
      </c>
      <c r="F8235" s="4">
        <v>429040</v>
      </c>
      <c r="G8235" s="4">
        <v>42904</v>
      </c>
      <c r="H8235" s="4">
        <v>471944</v>
      </c>
    </row>
    <row r="8236" spans="1:8" ht="15.75">
      <c r="A8236" s="3" t="s">
        <v>2951</v>
      </c>
      <c r="B8236" s="2" t="s">
        <v>660</v>
      </c>
      <c r="C8236" s="2" t="s">
        <v>448</v>
      </c>
      <c r="D8236" s="2" t="s">
        <v>661</v>
      </c>
      <c r="E8236" s="4">
        <v>182</v>
      </c>
      <c r="F8236" s="4">
        <v>1374800</v>
      </c>
      <c r="G8236" s="4">
        <v>137480</v>
      </c>
      <c r="H8236" s="4">
        <v>1512280</v>
      </c>
    </row>
    <row r="8237" spans="1:8" ht="15.75">
      <c r="A8237" s="3" t="s">
        <v>2951</v>
      </c>
      <c r="B8237" s="2" t="s">
        <v>666</v>
      </c>
      <c r="C8237" s="2" t="s">
        <v>665</v>
      </c>
      <c r="D8237" s="2" t="s">
        <v>667</v>
      </c>
      <c r="E8237" s="4">
        <v>150</v>
      </c>
      <c r="F8237" s="4">
        <v>1227750</v>
      </c>
      <c r="G8237" s="4">
        <v>122775</v>
      </c>
      <c r="H8237" s="4">
        <v>1350525</v>
      </c>
    </row>
    <row r="8238" spans="1:8" ht="15.75">
      <c r="A8238" s="3" t="s">
        <v>2951</v>
      </c>
      <c r="B8238" s="2" t="s">
        <v>677</v>
      </c>
      <c r="C8238" s="2" t="s">
        <v>676</v>
      </c>
      <c r="D8238" s="2" t="s">
        <v>678</v>
      </c>
      <c r="E8238" s="4">
        <v>-268</v>
      </c>
      <c r="F8238" s="4"/>
      <c r="G8238" s="4"/>
      <c r="H8238" s="4"/>
    </row>
    <row r="8239" spans="1:8" ht="15.75">
      <c r="A8239" s="3" t="s">
        <v>2951</v>
      </c>
      <c r="B8239" s="2" t="s">
        <v>680</v>
      </c>
      <c r="C8239" s="2" t="s">
        <v>679</v>
      </c>
      <c r="D8239" s="2" t="s">
        <v>681</v>
      </c>
      <c r="E8239" s="4">
        <v>60</v>
      </c>
      <c r="F8239" s="4">
        <v>279030</v>
      </c>
      <c r="G8239" s="4">
        <v>27903</v>
      </c>
      <c r="H8239" s="4">
        <v>306933</v>
      </c>
    </row>
    <row r="8240" spans="1:8" ht="15.75">
      <c r="A8240" s="3" t="s">
        <v>2951</v>
      </c>
      <c r="B8240" s="2" t="s">
        <v>692</v>
      </c>
      <c r="C8240" s="2" t="s">
        <v>691</v>
      </c>
      <c r="D8240" s="2" t="s">
        <v>693</v>
      </c>
      <c r="E8240" s="4">
        <v>20</v>
      </c>
      <c r="F8240" s="4">
        <v>165600</v>
      </c>
      <c r="G8240" s="4">
        <v>16560</v>
      </c>
      <c r="H8240" s="4">
        <v>182160</v>
      </c>
    </row>
    <row r="8241" spans="1:8" ht="15.75">
      <c r="A8241" s="3" t="s">
        <v>2951</v>
      </c>
      <c r="B8241" s="2" t="s">
        <v>700</v>
      </c>
      <c r="C8241" s="2" t="s">
        <v>699</v>
      </c>
      <c r="D8241" s="2" t="s">
        <v>701</v>
      </c>
      <c r="E8241" s="4">
        <v>983</v>
      </c>
      <c r="F8241" s="4">
        <v>6820027</v>
      </c>
      <c r="G8241" s="4">
        <v>682003</v>
      </c>
      <c r="H8241" s="4">
        <v>7502030</v>
      </c>
    </row>
    <row r="8242" spans="1:8" ht="15.75">
      <c r="A8242" s="3" t="s">
        <v>2951</v>
      </c>
      <c r="B8242" s="2" t="s">
        <v>705</v>
      </c>
      <c r="C8242" s="2" t="s">
        <v>412</v>
      </c>
      <c r="D8242" s="2"/>
      <c r="E8242" s="4">
        <v>10</v>
      </c>
      <c r="F8242" s="4">
        <v>136000</v>
      </c>
      <c r="G8242" s="4">
        <v>13600</v>
      </c>
      <c r="H8242" s="4">
        <v>149600</v>
      </c>
    </row>
    <row r="8243" spans="1:8" ht="15.75">
      <c r="A8243" s="3" t="s">
        <v>2951</v>
      </c>
      <c r="B8243" s="2" t="s">
        <v>734</v>
      </c>
      <c r="C8243" s="2" t="s">
        <v>733</v>
      </c>
      <c r="D8243" s="2" t="s">
        <v>735</v>
      </c>
      <c r="E8243" s="4">
        <v>20</v>
      </c>
      <c r="F8243" s="4">
        <v>100000</v>
      </c>
      <c r="G8243" s="4">
        <v>10000</v>
      </c>
      <c r="H8243" s="4">
        <v>110000</v>
      </c>
    </row>
    <row r="8244" spans="1:8" ht="15.75">
      <c r="A8244" s="3" t="s">
        <v>2951</v>
      </c>
      <c r="B8244" s="2" t="s">
        <v>745</v>
      </c>
      <c r="C8244" s="2" t="s">
        <v>744</v>
      </c>
      <c r="D8244" s="2" t="s">
        <v>746</v>
      </c>
      <c r="E8244" s="4">
        <v>52</v>
      </c>
      <c r="F8244" s="4">
        <v>377100</v>
      </c>
      <c r="G8244" s="4">
        <v>37710</v>
      </c>
      <c r="H8244" s="4">
        <v>414810</v>
      </c>
    </row>
    <row r="8245" spans="1:8" ht="15.75">
      <c r="A8245" s="3" t="s">
        <v>2951</v>
      </c>
      <c r="B8245" s="2" t="s">
        <v>757</v>
      </c>
      <c r="C8245" s="2" t="s">
        <v>756</v>
      </c>
      <c r="D8245" s="2" t="s">
        <v>758</v>
      </c>
      <c r="E8245" s="4">
        <v>10</v>
      </c>
      <c r="F8245" s="4">
        <v>31300</v>
      </c>
      <c r="G8245" s="4">
        <v>3130</v>
      </c>
      <c r="H8245" s="4">
        <v>34430</v>
      </c>
    </row>
    <row r="8246" spans="1:8" ht="15.75">
      <c r="A8246" s="3" t="s">
        <v>2951</v>
      </c>
      <c r="B8246" s="2" t="s">
        <v>760</v>
      </c>
      <c r="C8246" s="2" t="s">
        <v>759</v>
      </c>
      <c r="D8246" s="2" t="s">
        <v>761</v>
      </c>
      <c r="E8246" s="4">
        <v>143</v>
      </c>
      <c r="F8246" s="4">
        <v>257400</v>
      </c>
      <c r="G8246" s="4">
        <v>25740</v>
      </c>
      <c r="H8246" s="4">
        <v>283140</v>
      </c>
    </row>
    <row r="8247" spans="1:8" ht="15.75">
      <c r="A8247" s="3" t="s">
        <v>2951</v>
      </c>
      <c r="B8247" s="2" t="s">
        <v>771</v>
      </c>
      <c r="C8247" s="2" t="s">
        <v>770</v>
      </c>
      <c r="D8247" s="2" t="s">
        <v>772</v>
      </c>
      <c r="E8247" s="4">
        <v>-1</v>
      </c>
      <c r="F8247" s="4"/>
      <c r="G8247" s="4"/>
      <c r="H8247" s="4"/>
    </row>
    <row r="8248" spans="1:8" ht="15.75">
      <c r="A8248" s="3" t="s">
        <v>2951</v>
      </c>
      <c r="B8248" s="2" t="s">
        <v>800</v>
      </c>
      <c r="C8248" s="2" t="s">
        <v>799</v>
      </c>
      <c r="D8248" s="2" t="s">
        <v>801</v>
      </c>
      <c r="E8248" s="4">
        <v>20</v>
      </c>
      <c r="F8248" s="4">
        <v>180000</v>
      </c>
      <c r="G8248" s="4">
        <v>18000</v>
      </c>
      <c r="H8248" s="4">
        <v>198000</v>
      </c>
    </row>
    <row r="8249" spans="1:8" ht="15.75">
      <c r="A8249" s="3" t="s">
        <v>2951</v>
      </c>
      <c r="B8249" s="2" t="s">
        <v>806</v>
      </c>
      <c r="C8249" s="2" t="s">
        <v>805</v>
      </c>
      <c r="D8249" s="2" t="s">
        <v>807</v>
      </c>
      <c r="E8249" s="4">
        <v>5</v>
      </c>
      <c r="F8249" s="4">
        <v>57000</v>
      </c>
      <c r="G8249" s="4">
        <v>5700</v>
      </c>
      <c r="H8249" s="4">
        <v>62700</v>
      </c>
    </row>
    <row r="8250" spans="1:8" ht="15.75">
      <c r="A8250" s="3" t="s">
        <v>2951</v>
      </c>
      <c r="B8250" s="2" t="s">
        <v>809</v>
      </c>
      <c r="C8250" s="2" t="s">
        <v>808</v>
      </c>
      <c r="D8250" s="2" t="s">
        <v>810</v>
      </c>
      <c r="E8250" s="4">
        <v>1</v>
      </c>
      <c r="F8250" s="4">
        <v>6100</v>
      </c>
      <c r="G8250" s="4">
        <v>610</v>
      </c>
      <c r="H8250" s="4">
        <v>6710</v>
      </c>
    </row>
    <row r="8251" spans="1:8" ht="15.75">
      <c r="A8251" s="3" t="s">
        <v>2951</v>
      </c>
      <c r="B8251" s="2" t="s">
        <v>814</v>
      </c>
      <c r="C8251" s="2" t="s">
        <v>813</v>
      </c>
      <c r="D8251" s="2" t="s">
        <v>815</v>
      </c>
      <c r="E8251" s="4">
        <v>350</v>
      </c>
      <c r="F8251" s="4">
        <v>481250</v>
      </c>
      <c r="G8251" s="4">
        <v>48125</v>
      </c>
      <c r="H8251" s="4">
        <v>529375</v>
      </c>
    </row>
    <row r="8252" spans="1:8" ht="15.75">
      <c r="A8252" s="3" t="s">
        <v>2951</v>
      </c>
      <c r="B8252" s="2" t="s">
        <v>817</v>
      </c>
      <c r="C8252" s="2" t="s">
        <v>816</v>
      </c>
      <c r="D8252" s="2" t="s">
        <v>818</v>
      </c>
      <c r="E8252" s="4">
        <v>3</v>
      </c>
      <c r="F8252" s="4">
        <v>6000</v>
      </c>
      <c r="G8252" s="4">
        <v>600</v>
      </c>
      <c r="H8252" s="4">
        <v>6600</v>
      </c>
    </row>
    <row r="8253" spans="1:8" ht="15.75">
      <c r="A8253" s="3" t="s">
        <v>2951</v>
      </c>
      <c r="B8253" s="2" t="s">
        <v>820</v>
      </c>
      <c r="C8253" s="2" t="s">
        <v>819</v>
      </c>
      <c r="D8253" s="2" t="s">
        <v>821</v>
      </c>
      <c r="E8253" s="4">
        <v>30</v>
      </c>
      <c r="F8253" s="4">
        <v>107000</v>
      </c>
      <c r="G8253" s="4">
        <v>10700</v>
      </c>
      <c r="H8253" s="4">
        <v>117700</v>
      </c>
    </row>
    <row r="8254" spans="1:8" ht="15.75">
      <c r="A8254" s="3" t="s">
        <v>2951</v>
      </c>
      <c r="B8254" s="2" t="s">
        <v>823</v>
      </c>
      <c r="C8254" s="2" t="s">
        <v>822</v>
      </c>
      <c r="D8254" s="2" t="s">
        <v>824</v>
      </c>
      <c r="E8254" s="4">
        <v>110</v>
      </c>
      <c r="F8254" s="4">
        <v>209000</v>
      </c>
      <c r="G8254" s="4">
        <v>20900</v>
      </c>
      <c r="H8254" s="4">
        <v>229900</v>
      </c>
    </row>
    <row r="8255" spans="1:8" ht="15.75">
      <c r="A8255" s="3" t="s">
        <v>2951</v>
      </c>
      <c r="B8255" s="2" t="s">
        <v>826</v>
      </c>
      <c r="C8255" s="2" t="s">
        <v>825</v>
      </c>
      <c r="D8255" s="2" t="s">
        <v>827</v>
      </c>
      <c r="E8255" s="4">
        <v>3</v>
      </c>
      <c r="F8255" s="4">
        <v>33000</v>
      </c>
      <c r="G8255" s="4">
        <v>3300</v>
      </c>
      <c r="H8255" s="4">
        <v>36300</v>
      </c>
    </row>
    <row r="8256" spans="1:8" ht="15.75">
      <c r="A8256" s="3" t="s">
        <v>2951</v>
      </c>
      <c r="B8256" s="2" t="s">
        <v>829</v>
      </c>
      <c r="C8256" s="2" t="s">
        <v>828</v>
      </c>
      <c r="D8256" s="2" t="s">
        <v>830</v>
      </c>
      <c r="E8256" s="4">
        <v>20</v>
      </c>
      <c r="F8256" s="4">
        <v>120000</v>
      </c>
      <c r="G8256" s="4">
        <v>12000</v>
      </c>
      <c r="H8256" s="4">
        <v>132000</v>
      </c>
    </row>
    <row r="8257" spans="1:8" ht="15.75">
      <c r="A8257" s="3" t="s">
        <v>2951</v>
      </c>
      <c r="B8257" s="2" t="s">
        <v>832</v>
      </c>
      <c r="C8257" s="2" t="s">
        <v>831</v>
      </c>
      <c r="D8257" s="2" t="s">
        <v>833</v>
      </c>
      <c r="E8257" s="4">
        <v>2</v>
      </c>
      <c r="F8257" s="4">
        <v>24000</v>
      </c>
      <c r="G8257" s="4">
        <v>2400</v>
      </c>
      <c r="H8257" s="4">
        <v>26400</v>
      </c>
    </row>
    <row r="8258" spans="1:8" ht="15.75">
      <c r="A8258" s="3" t="s">
        <v>2951</v>
      </c>
      <c r="B8258" s="2" t="s">
        <v>855</v>
      </c>
      <c r="C8258" s="2" t="s">
        <v>854</v>
      </c>
      <c r="D8258" s="2" t="s">
        <v>856</v>
      </c>
      <c r="E8258" s="4">
        <v>20</v>
      </c>
      <c r="F8258" s="4">
        <v>82000</v>
      </c>
      <c r="G8258" s="4">
        <v>8200</v>
      </c>
      <c r="H8258" s="4">
        <v>90200</v>
      </c>
    </row>
    <row r="8259" spans="1:8" ht="15.75">
      <c r="A8259" s="3" t="s">
        <v>2951</v>
      </c>
      <c r="B8259" s="2" t="s">
        <v>858</v>
      </c>
      <c r="C8259" s="2" t="s">
        <v>857</v>
      </c>
      <c r="D8259" s="2" t="s">
        <v>859</v>
      </c>
      <c r="E8259" s="4">
        <v>156</v>
      </c>
      <c r="F8259" s="4">
        <v>258300</v>
      </c>
      <c r="G8259" s="4">
        <v>25830</v>
      </c>
      <c r="H8259" s="4">
        <v>284130</v>
      </c>
    </row>
    <row r="8260" spans="1:8" ht="15.75">
      <c r="A8260" s="3" t="s">
        <v>2951</v>
      </c>
      <c r="B8260" s="2" t="s">
        <v>958</v>
      </c>
      <c r="C8260" s="2" t="s">
        <v>352</v>
      </c>
      <c r="D8260" s="2" t="s">
        <v>959</v>
      </c>
      <c r="E8260" s="4">
        <v>10</v>
      </c>
      <c r="F8260" s="4">
        <v>57270</v>
      </c>
      <c r="G8260" s="4">
        <v>5727</v>
      </c>
      <c r="H8260" s="4">
        <v>62997</v>
      </c>
    </row>
    <row r="8261" spans="1:8" ht="15.75">
      <c r="A8261" s="3" t="s">
        <v>2951</v>
      </c>
      <c r="B8261" s="2" t="s">
        <v>960</v>
      </c>
      <c r="C8261" s="2" t="s">
        <v>358</v>
      </c>
      <c r="D8261" s="2" t="s">
        <v>961</v>
      </c>
      <c r="E8261" s="4">
        <v>24</v>
      </c>
      <c r="F8261" s="4">
        <v>168552</v>
      </c>
      <c r="G8261" s="4">
        <v>16855</v>
      </c>
      <c r="H8261" s="4">
        <v>185407</v>
      </c>
    </row>
    <row r="8262" spans="1:8" ht="15.75">
      <c r="A8262" s="3" t="s">
        <v>2951</v>
      </c>
      <c r="B8262" s="2" t="s">
        <v>1023</v>
      </c>
      <c r="C8262" s="2" t="s">
        <v>1022</v>
      </c>
      <c r="D8262" s="2"/>
      <c r="E8262" s="4">
        <v>60</v>
      </c>
      <c r="F8262" s="4">
        <v>258000</v>
      </c>
      <c r="G8262" s="4">
        <v>25800</v>
      </c>
      <c r="H8262" s="4">
        <v>283800</v>
      </c>
    </row>
    <row r="8263" spans="1:8" ht="15.75">
      <c r="A8263" s="3" t="s">
        <v>2951</v>
      </c>
      <c r="B8263" s="2" t="s">
        <v>3261</v>
      </c>
      <c r="C8263" s="2" t="s">
        <v>3260</v>
      </c>
      <c r="D8263" s="2"/>
      <c r="E8263" s="4">
        <v>1</v>
      </c>
      <c r="F8263" s="4">
        <v>14700</v>
      </c>
      <c r="G8263" s="4">
        <v>1470</v>
      </c>
      <c r="H8263" s="4">
        <v>16170</v>
      </c>
    </row>
    <row r="8264" spans="1:8" ht="15.75">
      <c r="A8264" s="3" t="s">
        <v>2951</v>
      </c>
      <c r="B8264" s="2" t="s">
        <v>1124</v>
      </c>
      <c r="C8264" s="2" t="s">
        <v>524</v>
      </c>
      <c r="D8264" s="2" t="s">
        <v>1117</v>
      </c>
      <c r="E8264" s="4">
        <v>2</v>
      </c>
      <c r="F8264" s="4">
        <v>14200</v>
      </c>
      <c r="G8264" s="4">
        <v>1420</v>
      </c>
      <c r="H8264" s="4">
        <v>15620</v>
      </c>
    </row>
    <row r="8265" spans="1:8" ht="15.75">
      <c r="A8265" s="3" t="s">
        <v>2951</v>
      </c>
      <c r="B8265" s="2" t="s">
        <v>1127</v>
      </c>
      <c r="C8265" s="2" t="s">
        <v>355</v>
      </c>
      <c r="D8265" s="2" t="s">
        <v>1117</v>
      </c>
      <c r="E8265" s="4">
        <v>2</v>
      </c>
      <c r="F8265" s="4">
        <v>15800</v>
      </c>
      <c r="G8265" s="4">
        <v>1580</v>
      </c>
      <c r="H8265" s="4">
        <v>17380</v>
      </c>
    </row>
    <row r="8266" spans="1:8" ht="15.75">
      <c r="A8266" s="3" t="s">
        <v>2951</v>
      </c>
      <c r="B8266" s="2" t="s">
        <v>1171</v>
      </c>
      <c r="C8266" s="2" t="s">
        <v>451</v>
      </c>
      <c r="D8266" s="2" t="s">
        <v>1172</v>
      </c>
      <c r="E8266" s="4">
        <v>20</v>
      </c>
      <c r="F8266" s="4">
        <v>200000</v>
      </c>
      <c r="G8266" s="4">
        <v>20000</v>
      </c>
      <c r="H8266" s="4">
        <v>220000</v>
      </c>
    </row>
    <row r="8267" spans="1:8" ht="15.75">
      <c r="A8267" s="3" t="s">
        <v>2951</v>
      </c>
      <c r="B8267" s="2" t="s">
        <v>3291</v>
      </c>
      <c r="C8267" s="2" t="s">
        <v>453</v>
      </c>
      <c r="D8267" s="2" t="s">
        <v>1172</v>
      </c>
      <c r="E8267" s="4">
        <v>51</v>
      </c>
      <c r="F8267" s="4">
        <v>632400</v>
      </c>
      <c r="G8267" s="4">
        <v>63240</v>
      </c>
      <c r="H8267" s="4">
        <v>695640</v>
      </c>
    </row>
    <row r="8268" spans="1:8" ht="15.75">
      <c r="A8268" s="3" t="s">
        <v>2951</v>
      </c>
      <c r="B8268" s="2" t="s">
        <v>3293</v>
      </c>
      <c r="C8268" s="2" t="s">
        <v>3292</v>
      </c>
      <c r="D8268" s="2"/>
      <c r="E8268" s="4">
        <v>3</v>
      </c>
      <c r="F8268" s="4">
        <v>34800</v>
      </c>
      <c r="G8268" s="4">
        <v>3480</v>
      </c>
      <c r="H8268" s="4">
        <v>38280</v>
      </c>
    </row>
    <row r="8269" spans="1:8" ht="15.75">
      <c r="A8269" s="3" t="s">
        <v>2951</v>
      </c>
      <c r="B8269" s="2" t="s">
        <v>3303</v>
      </c>
      <c r="C8269" s="2" t="s">
        <v>1167</v>
      </c>
      <c r="D8269" s="2" t="s">
        <v>3304</v>
      </c>
      <c r="E8269" s="4">
        <v>4</v>
      </c>
      <c r="F8269" s="4">
        <v>42400</v>
      </c>
      <c r="G8269" s="4">
        <v>4240</v>
      </c>
      <c r="H8269" s="4">
        <v>46640</v>
      </c>
    </row>
    <row r="8270" spans="1:8" ht="15.75">
      <c r="A8270" s="3" t="s">
        <v>2951</v>
      </c>
      <c r="B8270" s="2" t="s">
        <v>3307</v>
      </c>
      <c r="C8270" s="2" t="s">
        <v>459</v>
      </c>
      <c r="D8270" s="2" t="s">
        <v>3308</v>
      </c>
      <c r="E8270" s="4">
        <v>8</v>
      </c>
      <c r="F8270" s="4">
        <v>160000</v>
      </c>
      <c r="G8270" s="4">
        <v>16000</v>
      </c>
      <c r="H8270" s="4">
        <v>176000</v>
      </c>
    </row>
    <row r="8271" spans="1:8" ht="15.75">
      <c r="A8271" s="3" t="s">
        <v>2951</v>
      </c>
      <c r="B8271" s="2" t="s">
        <v>3309</v>
      </c>
      <c r="C8271" s="2" t="s">
        <v>461</v>
      </c>
      <c r="D8271" s="2" t="s">
        <v>3310</v>
      </c>
      <c r="E8271" s="4">
        <v>3</v>
      </c>
      <c r="F8271" s="4">
        <v>66600</v>
      </c>
      <c r="G8271" s="4">
        <v>6660</v>
      </c>
      <c r="H8271" s="4">
        <v>73260</v>
      </c>
    </row>
    <row r="8272" spans="1:8" ht="15.75">
      <c r="A8272" s="3" t="s">
        <v>2951</v>
      </c>
      <c r="B8272" s="2" t="s">
        <v>3311</v>
      </c>
      <c r="C8272" s="2" t="s">
        <v>964</v>
      </c>
      <c r="D8272" s="2" t="s">
        <v>3312</v>
      </c>
      <c r="E8272" s="4">
        <v>6</v>
      </c>
      <c r="F8272" s="4">
        <v>148200</v>
      </c>
      <c r="G8272" s="4">
        <v>14820</v>
      </c>
      <c r="H8272" s="4">
        <v>163020</v>
      </c>
    </row>
    <row r="8273" spans="1:8" ht="15.75">
      <c r="A8273" s="3" t="s">
        <v>2951</v>
      </c>
      <c r="B8273" s="2" t="s">
        <v>3314</v>
      </c>
      <c r="C8273" s="2" t="s">
        <v>3313</v>
      </c>
      <c r="D8273" s="2" t="s">
        <v>3315</v>
      </c>
      <c r="E8273" s="4">
        <v>18</v>
      </c>
      <c r="F8273" s="4">
        <v>453600</v>
      </c>
      <c r="G8273" s="4">
        <v>45360</v>
      </c>
      <c r="H8273" s="4">
        <v>498960</v>
      </c>
    </row>
    <row r="8274" spans="1:8" ht="15.75">
      <c r="A8274" s="3" t="s">
        <v>2951</v>
      </c>
      <c r="B8274" s="2" t="s">
        <v>3317</v>
      </c>
      <c r="C8274" s="2" t="s">
        <v>3316</v>
      </c>
      <c r="D8274" s="2" t="s">
        <v>3318</v>
      </c>
      <c r="E8274" s="4">
        <v>18</v>
      </c>
      <c r="F8274" s="4">
        <v>462600</v>
      </c>
      <c r="G8274" s="4">
        <v>46260</v>
      </c>
      <c r="H8274" s="4">
        <v>508860</v>
      </c>
    </row>
    <row r="8275" spans="1:8" ht="15.75">
      <c r="A8275" s="3" t="s">
        <v>2951</v>
      </c>
      <c r="B8275" s="2" t="s">
        <v>3319</v>
      </c>
      <c r="C8275" s="2" t="s">
        <v>465</v>
      </c>
      <c r="D8275" s="2" t="s">
        <v>3320</v>
      </c>
      <c r="E8275" s="4">
        <v>8</v>
      </c>
      <c r="F8275" s="4">
        <v>236000</v>
      </c>
      <c r="G8275" s="4">
        <v>23600</v>
      </c>
      <c r="H8275" s="4">
        <v>259600</v>
      </c>
    </row>
    <row r="8276" spans="1:8" ht="15.75">
      <c r="A8276" s="3" t="s">
        <v>2951</v>
      </c>
      <c r="B8276" s="2" t="s">
        <v>3325</v>
      </c>
      <c r="C8276" s="2" t="s">
        <v>3324</v>
      </c>
      <c r="D8276" s="2" t="s">
        <v>3326</v>
      </c>
      <c r="E8276" s="4">
        <v>20</v>
      </c>
      <c r="F8276" s="4">
        <v>660000</v>
      </c>
      <c r="G8276" s="4">
        <v>66000</v>
      </c>
      <c r="H8276" s="4">
        <v>726000</v>
      </c>
    </row>
    <row r="8277" spans="1:8" ht="15.75">
      <c r="A8277" s="3" t="s">
        <v>2951</v>
      </c>
      <c r="B8277" s="2" t="s">
        <v>3327</v>
      </c>
      <c r="C8277" s="2" t="s">
        <v>1067</v>
      </c>
      <c r="D8277" s="2" t="s">
        <v>3328</v>
      </c>
      <c r="E8277" s="4">
        <v>2</v>
      </c>
      <c r="F8277" s="4">
        <v>78400</v>
      </c>
      <c r="G8277" s="4">
        <v>7840</v>
      </c>
      <c r="H8277" s="4">
        <v>86240</v>
      </c>
    </row>
    <row r="8278" spans="1:8" ht="15.75">
      <c r="A8278" s="3" t="s">
        <v>2951</v>
      </c>
      <c r="B8278" s="2" t="s">
        <v>3381</v>
      </c>
      <c r="C8278" s="2" t="s">
        <v>3380</v>
      </c>
      <c r="D8278" s="2"/>
      <c r="E8278" s="4">
        <v>10</v>
      </c>
      <c r="F8278" s="4">
        <v>135000</v>
      </c>
      <c r="G8278" s="4">
        <v>13500</v>
      </c>
      <c r="H8278" s="4">
        <v>148500</v>
      </c>
    </row>
    <row r="8279" spans="1:8" ht="15.75">
      <c r="A8279" s="3" t="s">
        <v>2951</v>
      </c>
      <c r="B8279" s="2" t="s">
        <v>3383</v>
      </c>
      <c r="C8279" s="2" t="s">
        <v>3382</v>
      </c>
      <c r="D8279" s="2"/>
      <c r="E8279" s="4">
        <v>10</v>
      </c>
      <c r="F8279" s="4">
        <v>84000</v>
      </c>
      <c r="G8279" s="4">
        <v>8400</v>
      </c>
      <c r="H8279" s="4">
        <v>92400</v>
      </c>
    </row>
    <row r="8280" spans="1:8" ht="15.75">
      <c r="A8280" s="3" t="s">
        <v>2951</v>
      </c>
      <c r="B8280" s="2" t="s">
        <v>1284</v>
      </c>
      <c r="C8280" s="2" t="s">
        <v>1283</v>
      </c>
      <c r="D8280" s="2" t="s">
        <v>1285</v>
      </c>
      <c r="E8280" s="4">
        <v>80</v>
      </c>
      <c r="F8280" s="4">
        <v>298000</v>
      </c>
      <c r="G8280" s="4">
        <v>29800</v>
      </c>
      <c r="H8280" s="4">
        <v>327800</v>
      </c>
    </row>
    <row r="8281" spans="1:8" ht="15.75">
      <c r="A8281" s="3" t="s">
        <v>2951</v>
      </c>
      <c r="B8281" s="2" t="s">
        <v>1289</v>
      </c>
      <c r="C8281" s="2" t="s">
        <v>1288</v>
      </c>
      <c r="D8281" s="2"/>
      <c r="E8281" s="4">
        <v>30</v>
      </c>
      <c r="F8281" s="4">
        <v>123000</v>
      </c>
      <c r="G8281" s="4">
        <v>12300</v>
      </c>
      <c r="H8281" s="4">
        <v>135300</v>
      </c>
    </row>
    <row r="8282" spans="1:8" ht="15.75">
      <c r="A8282" s="3" t="s">
        <v>2951</v>
      </c>
      <c r="B8282" s="2" t="s">
        <v>1293</v>
      </c>
      <c r="C8282" s="2" t="s">
        <v>1292</v>
      </c>
      <c r="D8282" s="2" t="s">
        <v>1294</v>
      </c>
      <c r="E8282" s="4">
        <v>80</v>
      </c>
      <c r="F8282" s="4">
        <v>298000</v>
      </c>
      <c r="G8282" s="4">
        <v>29800</v>
      </c>
      <c r="H8282" s="4">
        <v>327800</v>
      </c>
    </row>
    <row r="8283" spans="1:8" ht="15.75">
      <c r="A8283" s="3" t="s">
        <v>2951</v>
      </c>
      <c r="B8283" s="2" t="s">
        <v>1301</v>
      </c>
      <c r="C8283" s="2" t="s">
        <v>1300</v>
      </c>
      <c r="D8283" s="2"/>
      <c r="E8283" s="4">
        <v>15</v>
      </c>
      <c r="F8283" s="4">
        <v>67500</v>
      </c>
      <c r="G8283" s="4">
        <v>6750</v>
      </c>
      <c r="H8283" s="4">
        <v>74250</v>
      </c>
    </row>
    <row r="8284" spans="1:8" ht="15.75">
      <c r="A8284" s="3" t="s">
        <v>2951</v>
      </c>
      <c r="B8284" s="2" t="s">
        <v>1303</v>
      </c>
      <c r="C8284" s="2" t="s">
        <v>1302</v>
      </c>
      <c r="D8284" s="2"/>
      <c r="E8284" s="4">
        <v>29</v>
      </c>
      <c r="F8284" s="4">
        <v>128250</v>
      </c>
      <c r="G8284" s="4">
        <v>12825</v>
      </c>
      <c r="H8284" s="4">
        <v>141075</v>
      </c>
    </row>
    <row r="8285" spans="1:8" ht="15.75">
      <c r="A8285" s="3" t="s">
        <v>2951</v>
      </c>
      <c r="B8285" s="2" t="s">
        <v>1305</v>
      </c>
      <c r="C8285" s="2" t="s">
        <v>1304</v>
      </c>
      <c r="D8285" s="2"/>
      <c r="E8285" s="4">
        <v>15</v>
      </c>
      <c r="F8285" s="4">
        <v>67500</v>
      </c>
      <c r="G8285" s="4">
        <v>6750</v>
      </c>
      <c r="H8285" s="4">
        <v>74250</v>
      </c>
    </row>
    <row r="8286" spans="1:8" ht="15.75">
      <c r="A8286" s="3" t="s">
        <v>2951</v>
      </c>
      <c r="B8286" s="2" t="s">
        <v>1307</v>
      </c>
      <c r="C8286" s="2" t="s">
        <v>1306</v>
      </c>
      <c r="D8286" s="2" t="s">
        <v>1308</v>
      </c>
      <c r="E8286" s="4">
        <v>310</v>
      </c>
      <c r="F8286" s="4">
        <v>1255500</v>
      </c>
      <c r="G8286" s="4">
        <v>125550</v>
      </c>
      <c r="H8286" s="4">
        <v>1381050</v>
      </c>
    </row>
    <row r="8287" spans="1:8" ht="15.75">
      <c r="A8287" s="3" t="s">
        <v>2951</v>
      </c>
      <c r="B8287" s="2" t="s">
        <v>1312</v>
      </c>
      <c r="C8287" s="2" t="s">
        <v>1311</v>
      </c>
      <c r="D8287" s="2"/>
      <c r="E8287" s="4">
        <v>15</v>
      </c>
      <c r="F8287" s="4">
        <v>60750</v>
      </c>
      <c r="G8287" s="4">
        <v>6075</v>
      </c>
      <c r="H8287" s="4">
        <v>66825</v>
      </c>
    </row>
    <row r="8288" spans="1:8" ht="15.75">
      <c r="A8288" s="3" t="s">
        <v>2951</v>
      </c>
      <c r="B8288" s="2" t="s">
        <v>1318</v>
      </c>
      <c r="C8288" s="2" t="s">
        <v>1317</v>
      </c>
      <c r="D8288" s="2" t="s">
        <v>1319</v>
      </c>
      <c r="E8288" s="4">
        <v>55</v>
      </c>
      <c r="F8288" s="4">
        <v>222750</v>
      </c>
      <c r="G8288" s="4">
        <v>22275</v>
      </c>
      <c r="H8288" s="4">
        <v>245025</v>
      </c>
    </row>
    <row r="8289" spans="1:8" ht="15.75">
      <c r="A8289" s="3" t="s">
        <v>2951</v>
      </c>
      <c r="B8289" s="2" t="s">
        <v>1346</v>
      </c>
      <c r="C8289" s="2" t="s">
        <v>1345</v>
      </c>
      <c r="D8289" s="2" t="s">
        <v>1342</v>
      </c>
      <c r="E8289" s="4">
        <v>30</v>
      </c>
      <c r="F8289" s="4">
        <v>360000</v>
      </c>
      <c r="G8289" s="4">
        <v>36000</v>
      </c>
      <c r="H8289" s="4">
        <v>396000</v>
      </c>
    </row>
    <row r="8290" spans="1:8" ht="15.75">
      <c r="A8290" s="3" t="s">
        <v>2951</v>
      </c>
      <c r="B8290" s="2" t="s">
        <v>1348</v>
      </c>
      <c r="C8290" s="2" t="s">
        <v>1347</v>
      </c>
      <c r="D8290" s="2" t="s">
        <v>1349</v>
      </c>
      <c r="E8290" s="4">
        <v>24</v>
      </c>
      <c r="F8290" s="4">
        <v>456000</v>
      </c>
      <c r="G8290" s="4">
        <v>45600</v>
      </c>
      <c r="H8290" s="4">
        <v>501600</v>
      </c>
    </row>
    <row r="8291" spans="1:8" ht="15.75">
      <c r="A8291" s="3" t="s">
        <v>2951</v>
      </c>
      <c r="B8291" s="2" t="s">
        <v>1354</v>
      </c>
      <c r="C8291" s="2" t="s">
        <v>1353</v>
      </c>
      <c r="D8291" s="2" t="s">
        <v>1342</v>
      </c>
      <c r="E8291" s="4">
        <v>80</v>
      </c>
      <c r="F8291" s="4">
        <v>342000</v>
      </c>
      <c r="G8291" s="4">
        <v>34200</v>
      </c>
      <c r="H8291" s="4">
        <v>376200</v>
      </c>
    </row>
    <row r="8292" spans="1:8" ht="15.75">
      <c r="A8292" s="3" t="s">
        <v>2951</v>
      </c>
      <c r="B8292" s="2" t="s">
        <v>1361</v>
      </c>
      <c r="C8292" s="2" t="s">
        <v>1360</v>
      </c>
      <c r="D8292" s="2" t="s">
        <v>1352</v>
      </c>
      <c r="E8292" s="4">
        <v>48</v>
      </c>
      <c r="F8292" s="4">
        <v>48000</v>
      </c>
      <c r="G8292" s="4">
        <v>4800</v>
      </c>
      <c r="H8292" s="4">
        <v>52800</v>
      </c>
    </row>
    <row r="8293" spans="1:8" ht="15.75">
      <c r="A8293" s="3" t="s">
        <v>2951</v>
      </c>
      <c r="B8293" s="2" t="s">
        <v>1363</v>
      </c>
      <c r="C8293" s="2" t="s">
        <v>1362</v>
      </c>
      <c r="D8293" s="2" t="s">
        <v>1342</v>
      </c>
      <c r="E8293" s="4">
        <v>47</v>
      </c>
      <c r="F8293" s="4">
        <v>1047600</v>
      </c>
      <c r="G8293" s="4">
        <v>104760</v>
      </c>
      <c r="H8293" s="4">
        <v>1152360</v>
      </c>
    </row>
    <row r="8294" spans="1:8" ht="15.75">
      <c r="A8294" s="3" t="s">
        <v>2951</v>
      </c>
      <c r="B8294" s="2" t="s">
        <v>1365</v>
      </c>
      <c r="C8294" s="2" t="s">
        <v>1364</v>
      </c>
      <c r="D8294" s="2" t="s">
        <v>1352</v>
      </c>
      <c r="E8294" s="4">
        <v>810</v>
      </c>
      <c r="F8294" s="4">
        <v>729000</v>
      </c>
      <c r="G8294" s="4">
        <v>72900</v>
      </c>
      <c r="H8294" s="4">
        <v>801900</v>
      </c>
    </row>
    <row r="8295" spans="1:8" ht="15.75">
      <c r="A8295" s="3" t="s">
        <v>2951</v>
      </c>
      <c r="B8295" s="2" t="s">
        <v>1370</v>
      </c>
      <c r="C8295" s="2" t="s">
        <v>1369</v>
      </c>
      <c r="D8295" s="2" t="s">
        <v>1352</v>
      </c>
      <c r="E8295" s="4">
        <v>272</v>
      </c>
      <c r="F8295" s="4">
        <v>6800000</v>
      </c>
      <c r="G8295" s="4">
        <v>680000</v>
      </c>
      <c r="H8295" s="4">
        <v>7480000</v>
      </c>
    </row>
    <row r="8296" spans="1:8" ht="15.75">
      <c r="A8296" s="3" t="s">
        <v>2951</v>
      </c>
      <c r="B8296" s="2" t="s">
        <v>1394</v>
      </c>
      <c r="C8296" s="2" t="s">
        <v>1393</v>
      </c>
      <c r="D8296" s="2" t="s">
        <v>1352</v>
      </c>
      <c r="E8296" s="4">
        <v>1</v>
      </c>
      <c r="F8296" s="4">
        <v>28200</v>
      </c>
      <c r="G8296" s="4">
        <v>2820</v>
      </c>
      <c r="H8296" s="4">
        <v>31020</v>
      </c>
    </row>
    <row r="8297" spans="1:8" ht="15.75">
      <c r="A8297" s="3" t="s">
        <v>2951</v>
      </c>
      <c r="B8297" s="2" t="s">
        <v>3524</v>
      </c>
      <c r="C8297" s="2" t="s">
        <v>1371</v>
      </c>
      <c r="D8297" s="2" t="s">
        <v>1390</v>
      </c>
      <c r="E8297" s="4">
        <v>40</v>
      </c>
      <c r="F8297" s="4">
        <v>640000</v>
      </c>
      <c r="G8297" s="4">
        <v>64000</v>
      </c>
      <c r="H8297" s="4">
        <v>704000</v>
      </c>
    </row>
    <row r="8298" spans="1:8" ht="15.75">
      <c r="A8298" s="3" t="s">
        <v>2951</v>
      </c>
      <c r="B8298" s="2" t="s">
        <v>3525</v>
      </c>
      <c r="C8298" s="2" t="s">
        <v>1401</v>
      </c>
      <c r="D8298" s="2" t="s">
        <v>52</v>
      </c>
      <c r="E8298" s="4">
        <v>100</v>
      </c>
      <c r="F8298" s="4">
        <v>191500</v>
      </c>
      <c r="G8298" s="4">
        <v>19150</v>
      </c>
      <c r="H8298" s="4">
        <v>210650</v>
      </c>
    </row>
    <row r="8299" spans="1:8" ht="15.75">
      <c r="A8299" s="3" t="s">
        <v>2951</v>
      </c>
      <c r="B8299" s="2" t="s">
        <v>3526</v>
      </c>
      <c r="C8299" s="2" t="s">
        <v>1401</v>
      </c>
      <c r="D8299" s="2" t="s">
        <v>104</v>
      </c>
      <c r="E8299" s="4">
        <v>100</v>
      </c>
      <c r="F8299" s="4">
        <v>238200</v>
      </c>
      <c r="G8299" s="4">
        <v>23820</v>
      </c>
      <c r="H8299" s="4">
        <v>262020</v>
      </c>
    </row>
    <row r="8300" spans="1:8" ht="15.75">
      <c r="A8300" s="3" t="s">
        <v>2951</v>
      </c>
      <c r="B8300" s="2" t="s">
        <v>1419</v>
      </c>
      <c r="C8300" s="2" t="s">
        <v>1417</v>
      </c>
      <c r="D8300" s="2" t="s">
        <v>73</v>
      </c>
      <c r="E8300" s="4">
        <v>3</v>
      </c>
      <c r="F8300" s="4">
        <v>5700</v>
      </c>
      <c r="G8300" s="4">
        <v>570</v>
      </c>
      <c r="H8300" s="4">
        <v>6270</v>
      </c>
    </row>
    <row r="8301" spans="1:8" ht="15.75">
      <c r="A8301" s="3" t="s">
        <v>2951</v>
      </c>
      <c r="B8301" s="2" t="s">
        <v>1421</v>
      </c>
      <c r="C8301" s="2" t="s">
        <v>1417</v>
      </c>
      <c r="D8301" s="2" t="s">
        <v>184</v>
      </c>
      <c r="E8301" s="4">
        <v>9</v>
      </c>
      <c r="F8301" s="4">
        <v>17100</v>
      </c>
      <c r="G8301" s="4">
        <v>1710</v>
      </c>
      <c r="H8301" s="4">
        <v>18810</v>
      </c>
    </row>
    <row r="8302" spans="1:8" ht="15.75">
      <c r="A8302" s="3" t="s">
        <v>2951</v>
      </c>
      <c r="B8302" s="2" t="s">
        <v>1428</v>
      </c>
      <c r="C8302" s="2" t="s">
        <v>1426</v>
      </c>
      <c r="D8302" s="2" t="s">
        <v>73</v>
      </c>
      <c r="E8302" s="4">
        <v>5</v>
      </c>
      <c r="F8302" s="4">
        <v>9500</v>
      </c>
      <c r="G8302" s="4">
        <v>950</v>
      </c>
      <c r="H8302" s="4">
        <v>10450</v>
      </c>
    </row>
    <row r="8303" spans="1:8" ht="15.75">
      <c r="A8303" s="3" t="s">
        <v>2951</v>
      </c>
      <c r="B8303" s="2" t="s">
        <v>3536</v>
      </c>
      <c r="C8303" s="2" t="s">
        <v>3535</v>
      </c>
      <c r="D8303" s="2"/>
      <c r="E8303" s="4">
        <v>526</v>
      </c>
      <c r="F8303" s="4">
        <v>1052000</v>
      </c>
      <c r="G8303" s="4">
        <v>105200</v>
      </c>
      <c r="H8303" s="4">
        <v>1157200</v>
      </c>
    </row>
    <row r="8304" spans="1:8" ht="15.75">
      <c r="A8304" s="3" t="s">
        <v>2951</v>
      </c>
      <c r="B8304" s="2" t="s">
        <v>1474</v>
      </c>
      <c r="C8304" s="2" t="s">
        <v>1473</v>
      </c>
      <c r="D8304" s="2" t="s">
        <v>1475</v>
      </c>
      <c r="E8304" s="4">
        <v>18679</v>
      </c>
      <c r="F8304" s="4">
        <v>2895245</v>
      </c>
      <c r="G8304" s="4">
        <v>289527</v>
      </c>
      <c r="H8304" s="4">
        <v>3184772</v>
      </c>
    </row>
    <row r="8305" spans="1:8" ht="15.75">
      <c r="A8305" s="3" t="s">
        <v>2951</v>
      </c>
      <c r="B8305" s="2" t="s">
        <v>3559</v>
      </c>
      <c r="C8305" s="2" t="s">
        <v>3558</v>
      </c>
      <c r="D8305" s="2" t="s">
        <v>3560</v>
      </c>
      <c r="E8305" s="4">
        <v>100</v>
      </c>
      <c r="F8305" s="4"/>
      <c r="G8305" s="4"/>
      <c r="H8305" s="4"/>
    </row>
    <row r="8306" spans="1:8" ht="15.75">
      <c r="A8306" s="3" t="s">
        <v>2951</v>
      </c>
      <c r="B8306" s="2" t="s">
        <v>3564</v>
      </c>
      <c r="C8306" s="2" t="s">
        <v>3563</v>
      </c>
      <c r="D8306" s="2" t="s">
        <v>1508</v>
      </c>
      <c r="E8306" s="4">
        <v>240</v>
      </c>
      <c r="F8306" s="4">
        <v>432000</v>
      </c>
      <c r="G8306" s="4">
        <v>43200</v>
      </c>
      <c r="H8306" s="4">
        <v>475200</v>
      </c>
    </row>
    <row r="8307" spans="1:8" ht="15.75">
      <c r="A8307" s="3" t="s">
        <v>2951</v>
      </c>
      <c r="B8307" s="2" t="s">
        <v>1507</v>
      </c>
      <c r="C8307" s="2" t="s">
        <v>1506</v>
      </c>
      <c r="D8307" s="2" t="s">
        <v>1508</v>
      </c>
      <c r="E8307" s="4">
        <v>-100</v>
      </c>
      <c r="F8307" s="4"/>
      <c r="G8307" s="4"/>
      <c r="H8307" s="4"/>
    </row>
    <row r="8308" spans="1:8" ht="15.75">
      <c r="A8308" s="3" t="s">
        <v>2951</v>
      </c>
      <c r="B8308" s="2" t="s">
        <v>1513</v>
      </c>
      <c r="C8308" s="2" t="s">
        <v>1512</v>
      </c>
      <c r="D8308" s="2" t="s">
        <v>1514</v>
      </c>
      <c r="E8308" s="4">
        <v>850</v>
      </c>
      <c r="F8308" s="4">
        <v>47600</v>
      </c>
      <c r="G8308" s="4">
        <v>4760</v>
      </c>
      <c r="H8308" s="4">
        <v>52360</v>
      </c>
    </row>
    <row r="8309" spans="1:8" ht="15.75">
      <c r="A8309" s="3" t="s">
        <v>2951</v>
      </c>
      <c r="B8309" s="2" t="s">
        <v>3565</v>
      </c>
      <c r="C8309" s="2" t="s">
        <v>1478</v>
      </c>
      <c r="D8309" s="2" t="s">
        <v>1480</v>
      </c>
      <c r="E8309" s="4">
        <v>87688</v>
      </c>
      <c r="F8309" s="4">
        <v>14382182</v>
      </c>
      <c r="G8309" s="4">
        <v>1438218</v>
      </c>
      <c r="H8309" s="4">
        <v>15820400</v>
      </c>
    </row>
    <row r="8310" spans="1:8" ht="15.75">
      <c r="A8310" s="3" t="s">
        <v>2951</v>
      </c>
      <c r="B8310" s="2" t="s">
        <v>3569</v>
      </c>
      <c r="C8310" s="2" t="s">
        <v>1478</v>
      </c>
      <c r="D8310" s="2" t="s">
        <v>1477</v>
      </c>
      <c r="E8310" s="4">
        <v>50000</v>
      </c>
      <c r="F8310" s="4">
        <v>4950000</v>
      </c>
      <c r="G8310" s="4">
        <v>495000</v>
      </c>
      <c r="H8310" s="4">
        <v>5445000</v>
      </c>
    </row>
    <row r="8311" spans="1:8" ht="15.75">
      <c r="A8311" s="3" t="s">
        <v>2951</v>
      </c>
      <c r="B8311" s="2" t="s">
        <v>1527</v>
      </c>
      <c r="C8311" s="2" t="s">
        <v>1526</v>
      </c>
      <c r="D8311" s="2"/>
      <c r="E8311" s="4">
        <v>4</v>
      </c>
      <c r="F8311" s="4">
        <v>88000</v>
      </c>
      <c r="G8311" s="4">
        <v>8800</v>
      </c>
      <c r="H8311" s="4">
        <v>96800</v>
      </c>
    </row>
    <row r="8312" spans="1:8" ht="15.75">
      <c r="A8312" s="3" t="s">
        <v>2951</v>
      </c>
      <c r="B8312" s="2" t="s">
        <v>1529</v>
      </c>
      <c r="C8312" s="2" t="s">
        <v>1528</v>
      </c>
      <c r="D8312" s="2" t="s">
        <v>1530</v>
      </c>
      <c r="E8312" s="4">
        <v>2400</v>
      </c>
      <c r="F8312" s="4">
        <v>6456000</v>
      </c>
      <c r="G8312" s="4">
        <v>645600</v>
      </c>
      <c r="H8312" s="4">
        <v>7101600</v>
      </c>
    </row>
    <row r="8313" spans="1:8" ht="15.75">
      <c r="A8313" s="3" t="s">
        <v>2951</v>
      </c>
      <c r="B8313" s="2" t="s">
        <v>1532</v>
      </c>
      <c r="C8313" s="2" t="s">
        <v>1531</v>
      </c>
      <c r="D8313" s="2" t="s">
        <v>1533</v>
      </c>
      <c r="E8313" s="4">
        <v>24</v>
      </c>
      <c r="F8313" s="4">
        <v>3288000</v>
      </c>
      <c r="G8313" s="4">
        <v>328800</v>
      </c>
      <c r="H8313" s="4">
        <v>3616800</v>
      </c>
    </row>
    <row r="8314" spans="1:8" ht="15.75">
      <c r="A8314" s="3" t="s">
        <v>2951</v>
      </c>
      <c r="B8314" s="2" t="s">
        <v>1573</v>
      </c>
      <c r="C8314" s="2" t="s">
        <v>1572</v>
      </c>
      <c r="D8314" s="2" t="s">
        <v>1571</v>
      </c>
      <c r="E8314" s="4">
        <v>83700</v>
      </c>
      <c r="F8314" s="4">
        <v>4149900</v>
      </c>
      <c r="G8314" s="4">
        <v>414990</v>
      </c>
      <c r="H8314" s="4">
        <v>4564890</v>
      </c>
    </row>
    <row r="8315" spans="1:8" ht="15.75">
      <c r="A8315" s="3" t="s">
        <v>2951</v>
      </c>
      <c r="B8315" s="2" t="s">
        <v>1580</v>
      </c>
      <c r="C8315" s="2" t="s">
        <v>1572</v>
      </c>
      <c r="D8315" s="2" t="s">
        <v>1578</v>
      </c>
      <c r="E8315" s="4">
        <v>11000</v>
      </c>
      <c r="F8315" s="4">
        <v>530644</v>
      </c>
      <c r="G8315" s="4">
        <v>53063</v>
      </c>
      <c r="H8315" s="4">
        <v>583707</v>
      </c>
    </row>
    <row r="8316" spans="1:8" ht="15.75">
      <c r="A8316" s="3" t="s">
        <v>2951</v>
      </c>
      <c r="B8316" s="2" t="s">
        <v>3598</v>
      </c>
      <c r="C8316" s="2" t="s">
        <v>1572</v>
      </c>
      <c r="D8316" s="2" t="s">
        <v>1582</v>
      </c>
      <c r="E8316" s="4">
        <v>500</v>
      </c>
      <c r="F8316" s="4">
        <v>24000</v>
      </c>
      <c r="G8316" s="4">
        <v>2400</v>
      </c>
      <c r="H8316" s="4">
        <v>26400</v>
      </c>
    </row>
    <row r="8317" spans="1:8" ht="15.75">
      <c r="A8317" s="3" t="s">
        <v>2951</v>
      </c>
      <c r="B8317" s="2" t="s">
        <v>1585</v>
      </c>
      <c r="C8317" s="2" t="s">
        <v>1572</v>
      </c>
      <c r="D8317" s="2" t="s">
        <v>1584</v>
      </c>
      <c r="E8317" s="4">
        <v>5000</v>
      </c>
      <c r="F8317" s="4">
        <v>260000</v>
      </c>
      <c r="G8317" s="4">
        <v>26000</v>
      </c>
      <c r="H8317" s="4">
        <v>286000</v>
      </c>
    </row>
    <row r="8318" spans="1:8" ht="15.75">
      <c r="A8318" s="3" t="s">
        <v>2951</v>
      </c>
      <c r="B8318" s="2" t="s">
        <v>1586</v>
      </c>
      <c r="C8318" s="2" t="s">
        <v>1572</v>
      </c>
      <c r="D8318" s="2" t="s">
        <v>1587</v>
      </c>
      <c r="E8318" s="4">
        <v>4300</v>
      </c>
      <c r="F8318" s="4">
        <v>227040</v>
      </c>
      <c r="G8318" s="4">
        <v>22704</v>
      </c>
      <c r="H8318" s="4">
        <v>249744</v>
      </c>
    </row>
    <row r="8319" spans="1:8" ht="15.75">
      <c r="A8319" s="3" t="s">
        <v>2951</v>
      </c>
      <c r="B8319" s="2" t="s">
        <v>3599</v>
      </c>
      <c r="C8319" s="2" t="s">
        <v>1566</v>
      </c>
      <c r="D8319" s="2" t="s">
        <v>1568</v>
      </c>
      <c r="E8319" s="4">
        <v>3000</v>
      </c>
      <c r="F8319" s="4">
        <v>72000</v>
      </c>
      <c r="G8319" s="4">
        <v>7200</v>
      </c>
      <c r="H8319" s="4">
        <v>79200</v>
      </c>
    </row>
    <row r="8320" spans="1:8" ht="15.75">
      <c r="A8320" s="3" t="s">
        <v>2951</v>
      </c>
      <c r="B8320" s="2" t="s">
        <v>1598</v>
      </c>
      <c r="C8320" s="2" t="s">
        <v>1597</v>
      </c>
      <c r="D8320" s="2" t="s">
        <v>1599</v>
      </c>
      <c r="E8320" s="4">
        <v>1</v>
      </c>
      <c r="F8320" s="4">
        <v>63000</v>
      </c>
      <c r="G8320" s="4">
        <v>6300</v>
      </c>
      <c r="H8320" s="4">
        <v>69300</v>
      </c>
    </row>
    <row r="8321" spans="1:8" ht="15.75">
      <c r="A8321" s="3" t="s">
        <v>2951</v>
      </c>
      <c r="B8321" s="2" t="s">
        <v>1601</v>
      </c>
      <c r="C8321" s="2" t="s">
        <v>1600</v>
      </c>
      <c r="D8321" s="2" t="s">
        <v>1602</v>
      </c>
      <c r="E8321" s="4">
        <v>1</v>
      </c>
      <c r="F8321" s="4">
        <v>1300000</v>
      </c>
      <c r="G8321" s="4">
        <v>130000</v>
      </c>
      <c r="H8321" s="4">
        <v>1430000</v>
      </c>
    </row>
    <row r="8322" spans="1:8" ht="15.75">
      <c r="A8322" s="3" t="s">
        <v>2951</v>
      </c>
      <c r="B8322" s="2" t="s">
        <v>1603</v>
      </c>
      <c r="C8322" s="2" t="s">
        <v>1600</v>
      </c>
      <c r="D8322" s="2" t="s">
        <v>3605</v>
      </c>
      <c r="E8322" s="4">
        <v>1</v>
      </c>
      <c r="F8322" s="4">
        <v>1327000</v>
      </c>
      <c r="G8322" s="4">
        <v>132700</v>
      </c>
      <c r="H8322" s="4">
        <v>1459700</v>
      </c>
    </row>
    <row r="8323" spans="1:8" ht="15.75">
      <c r="A8323" s="3" t="s">
        <v>2951</v>
      </c>
      <c r="B8323" s="2" t="s">
        <v>1606</v>
      </c>
      <c r="C8323" s="2" t="s">
        <v>1605</v>
      </c>
      <c r="D8323" s="2" t="s">
        <v>1607</v>
      </c>
      <c r="E8323" s="4">
        <v>2</v>
      </c>
      <c r="F8323" s="4">
        <v>3750000</v>
      </c>
      <c r="G8323" s="4">
        <v>375000</v>
      </c>
      <c r="H8323" s="4">
        <v>4125000</v>
      </c>
    </row>
    <row r="8324" spans="1:8" ht="15.75">
      <c r="A8324" s="3" t="s">
        <v>2951</v>
      </c>
      <c r="B8324" s="2" t="s">
        <v>1609</v>
      </c>
      <c r="C8324" s="2" t="s">
        <v>1608</v>
      </c>
      <c r="D8324" s="2"/>
      <c r="E8324" s="4">
        <v>1</v>
      </c>
      <c r="F8324" s="4">
        <v>2000000</v>
      </c>
      <c r="G8324" s="4">
        <v>200000</v>
      </c>
      <c r="H8324" s="4">
        <v>2200000</v>
      </c>
    </row>
    <row r="8325" spans="1:8" ht="15.75">
      <c r="A8325" s="3" t="s">
        <v>2951</v>
      </c>
      <c r="B8325" s="2" t="s">
        <v>1617</v>
      </c>
      <c r="C8325" s="2" t="s">
        <v>1616</v>
      </c>
      <c r="D8325" s="2" t="s">
        <v>1618</v>
      </c>
      <c r="E8325" s="4">
        <v>7</v>
      </c>
      <c r="F8325" s="4">
        <v>675454</v>
      </c>
      <c r="G8325" s="4">
        <v>67545</v>
      </c>
      <c r="H8325" s="4">
        <v>742999</v>
      </c>
    </row>
    <row r="8326" spans="1:8" ht="15.75">
      <c r="A8326" s="3" t="s">
        <v>2951</v>
      </c>
      <c r="B8326" s="2" t="s">
        <v>1620</v>
      </c>
      <c r="C8326" s="2" t="s">
        <v>1619</v>
      </c>
      <c r="D8326" s="2" t="s">
        <v>1621</v>
      </c>
      <c r="E8326" s="4">
        <v>5</v>
      </c>
      <c r="F8326" s="4">
        <v>345500</v>
      </c>
      <c r="G8326" s="4">
        <v>34550</v>
      </c>
      <c r="H8326" s="4">
        <v>380050</v>
      </c>
    </row>
    <row r="8327" spans="1:8" ht="15.75">
      <c r="A8327" s="3" t="s">
        <v>2951</v>
      </c>
      <c r="B8327" s="2" t="s">
        <v>1631</v>
      </c>
      <c r="C8327" s="2" t="s">
        <v>1628</v>
      </c>
      <c r="D8327" s="2" t="s">
        <v>1632</v>
      </c>
      <c r="E8327" s="4">
        <v>1</v>
      </c>
      <c r="F8327" s="4">
        <v>33000</v>
      </c>
      <c r="G8327" s="4">
        <v>3300</v>
      </c>
      <c r="H8327" s="4">
        <v>36300</v>
      </c>
    </row>
    <row r="8328" spans="1:8" ht="15.75">
      <c r="A8328" s="3" t="s">
        <v>2951</v>
      </c>
      <c r="B8328" s="2" t="s">
        <v>1637</v>
      </c>
      <c r="C8328" s="2" t="s">
        <v>1628</v>
      </c>
      <c r="D8328" s="2" t="s">
        <v>1638</v>
      </c>
      <c r="E8328" s="4">
        <v>1</v>
      </c>
      <c r="F8328" s="4">
        <v>33000</v>
      </c>
      <c r="G8328" s="4">
        <v>3300</v>
      </c>
      <c r="H8328" s="4">
        <v>36300</v>
      </c>
    </row>
    <row r="8329" spans="1:8" ht="15.75">
      <c r="A8329" s="3" t="s">
        <v>2951</v>
      </c>
      <c r="B8329" s="2" t="s">
        <v>1657</v>
      </c>
      <c r="C8329" s="2" t="s">
        <v>1656</v>
      </c>
      <c r="D8329" s="2" t="s">
        <v>1658</v>
      </c>
      <c r="E8329" s="4">
        <v>3</v>
      </c>
      <c r="F8329" s="4">
        <v>40500</v>
      </c>
      <c r="G8329" s="4">
        <v>4050</v>
      </c>
      <c r="H8329" s="4">
        <v>44550</v>
      </c>
    </row>
    <row r="8330" spans="1:8" ht="15.75">
      <c r="A8330" s="3" t="s">
        <v>2951</v>
      </c>
      <c r="B8330" s="2" t="s">
        <v>1675</v>
      </c>
      <c r="C8330" s="2" t="s">
        <v>1674</v>
      </c>
      <c r="D8330" s="2" t="s">
        <v>1676</v>
      </c>
      <c r="E8330" s="4">
        <v>3</v>
      </c>
      <c r="F8330" s="4">
        <v>198000</v>
      </c>
      <c r="G8330" s="4">
        <v>19800</v>
      </c>
      <c r="H8330" s="4">
        <v>217800</v>
      </c>
    </row>
    <row r="8331" spans="1:8" ht="15.75">
      <c r="A8331" s="3" t="s">
        <v>2951</v>
      </c>
      <c r="B8331" s="2" t="s">
        <v>1684</v>
      </c>
      <c r="C8331" s="2" t="s">
        <v>1683</v>
      </c>
      <c r="D8331" s="2" t="s">
        <v>1685</v>
      </c>
      <c r="E8331" s="4">
        <v>8</v>
      </c>
      <c r="F8331" s="4">
        <v>314000</v>
      </c>
      <c r="G8331" s="4">
        <v>31400</v>
      </c>
      <c r="H8331" s="4">
        <v>345400</v>
      </c>
    </row>
    <row r="8332" spans="1:8" ht="15.75">
      <c r="A8332" s="3" t="s">
        <v>2951</v>
      </c>
      <c r="B8332" s="2" t="s">
        <v>1686</v>
      </c>
      <c r="C8332" s="2" t="s">
        <v>1641</v>
      </c>
      <c r="D8332" s="2" t="s">
        <v>1687</v>
      </c>
      <c r="E8332" s="4">
        <v>30</v>
      </c>
      <c r="F8332" s="4">
        <v>48000</v>
      </c>
      <c r="G8332" s="4">
        <v>4800</v>
      </c>
      <c r="H8332" s="4">
        <v>52800</v>
      </c>
    </row>
    <row r="8333" spans="1:8" ht="15.75">
      <c r="A8333" s="3" t="s">
        <v>2951</v>
      </c>
      <c r="B8333" s="2" t="s">
        <v>1689</v>
      </c>
      <c r="C8333" s="2" t="s">
        <v>1688</v>
      </c>
      <c r="D8333" s="2" t="s">
        <v>1690</v>
      </c>
      <c r="E8333" s="4">
        <v>3</v>
      </c>
      <c r="F8333" s="4">
        <v>537000</v>
      </c>
      <c r="G8333" s="4">
        <v>53700</v>
      </c>
      <c r="H8333" s="4">
        <v>590700</v>
      </c>
    </row>
    <row r="8334" spans="1:8" ht="15.75">
      <c r="A8334" s="3" t="s">
        <v>2951</v>
      </c>
      <c r="B8334" s="2" t="s">
        <v>1691</v>
      </c>
      <c r="C8334" s="2" t="s">
        <v>1628</v>
      </c>
      <c r="D8334" s="2" t="s">
        <v>1692</v>
      </c>
      <c r="E8334" s="4">
        <v>3</v>
      </c>
      <c r="F8334" s="4">
        <v>98340</v>
      </c>
      <c r="G8334" s="4">
        <v>9834</v>
      </c>
      <c r="H8334" s="4">
        <v>108174</v>
      </c>
    </row>
    <row r="8335" spans="1:8" ht="15.75">
      <c r="A8335" s="3" t="s">
        <v>2951</v>
      </c>
      <c r="B8335" s="2" t="s">
        <v>1699</v>
      </c>
      <c r="C8335" s="2" t="s">
        <v>1698</v>
      </c>
      <c r="D8335" s="2" t="s">
        <v>1700</v>
      </c>
      <c r="E8335" s="4">
        <v>18</v>
      </c>
      <c r="F8335" s="4">
        <v>1581636</v>
      </c>
      <c r="G8335" s="4">
        <v>158164</v>
      </c>
      <c r="H8335" s="4">
        <v>1739800</v>
      </c>
    </row>
    <row r="8336" spans="1:8" ht="15.75">
      <c r="A8336" s="3" t="s">
        <v>2951</v>
      </c>
      <c r="B8336" s="2" t="s">
        <v>1703</v>
      </c>
      <c r="C8336" s="2" t="s">
        <v>1702</v>
      </c>
      <c r="D8336" s="2" t="s">
        <v>1704</v>
      </c>
      <c r="E8336" s="4">
        <v>11000</v>
      </c>
      <c r="F8336" s="4">
        <v>4037000</v>
      </c>
      <c r="G8336" s="4">
        <v>403700</v>
      </c>
      <c r="H8336" s="4">
        <v>4440700</v>
      </c>
    </row>
    <row r="8337" spans="1:8" ht="15.75">
      <c r="A8337" s="3" t="s">
        <v>2951</v>
      </c>
      <c r="B8337" s="2" t="s">
        <v>1706</v>
      </c>
      <c r="C8337" s="2" t="s">
        <v>1705</v>
      </c>
      <c r="D8337" s="2" t="s">
        <v>1707</v>
      </c>
      <c r="E8337" s="4">
        <v>4</v>
      </c>
      <c r="F8337" s="4">
        <v>3600</v>
      </c>
      <c r="G8337" s="4">
        <v>360</v>
      </c>
      <c r="H8337" s="4">
        <v>3960</v>
      </c>
    </row>
    <row r="8338" spans="1:8" ht="15.75">
      <c r="A8338" s="3" t="s">
        <v>2951</v>
      </c>
      <c r="B8338" s="2" t="s">
        <v>3612</v>
      </c>
      <c r="C8338" s="2" t="s">
        <v>3611</v>
      </c>
      <c r="D8338" s="2" t="s">
        <v>3613</v>
      </c>
      <c r="E8338" s="4">
        <v>1</v>
      </c>
      <c r="F8338" s="4">
        <v>38500</v>
      </c>
      <c r="G8338" s="4">
        <v>3850</v>
      </c>
      <c r="H8338" s="4">
        <v>42350</v>
      </c>
    </row>
    <row r="8339" spans="1:8" ht="15.75">
      <c r="A8339" s="3" t="s">
        <v>2951</v>
      </c>
      <c r="B8339" s="2" t="s">
        <v>1729</v>
      </c>
      <c r="C8339" s="2" t="s">
        <v>1728</v>
      </c>
      <c r="D8339" s="2" t="s">
        <v>1730</v>
      </c>
      <c r="E8339" s="4">
        <v>167000</v>
      </c>
      <c r="F8339" s="4">
        <v>7568000</v>
      </c>
      <c r="G8339" s="4">
        <v>756800</v>
      </c>
      <c r="H8339" s="4">
        <v>8324800</v>
      </c>
    </row>
    <row r="8340" spans="1:8" ht="15.75">
      <c r="A8340" s="3" t="s">
        <v>2951</v>
      </c>
      <c r="B8340" s="2" t="s">
        <v>3614</v>
      </c>
      <c r="C8340" s="2" t="s">
        <v>1731</v>
      </c>
      <c r="D8340" s="2" t="s">
        <v>3615</v>
      </c>
      <c r="E8340" s="4">
        <v>547300</v>
      </c>
      <c r="F8340" s="4">
        <v>32838000</v>
      </c>
      <c r="G8340" s="4">
        <v>3283800</v>
      </c>
      <c r="H8340" s="4">
        <v>36121800</v>
      </c>
    </row>
    <row r="8341" spans="1:8" ht="15.75">
      <c r="A8341" s="3" t="s">
        <v>2951</v>
      </c>
      <c r="B8341" s="2" t="s">
        <v>1744</v>
      </c>
      <c r="C8341" s="2" t="s">
        <v>1731</v>
      </c>
      <c r="D8341" s="2" t="s">
        <v>1745</v>
      </c>
      <c r="E8341" s="4">
        <v>38000</v>
      </c>
      <c r="F8341" s="4">
        <v>2261091</v>
      </c>
      <c r="G8341" s="4">
        <v>226109</v>
      </c>
      <c r="H8341" s="4">
        <v>2487200</v>
      </c>
    </row>
    <row r="8342" spans="1:8" ht="15.75">
      <c r="A8342" s="3" t="s">
        <v>2951</v>
      </c>
      <c r="B8342" s="2" t="s">
        <v>1752</v>
      </c>
      <c r="C8342" s="2" t="s">
        <v>1751</v>
      </c>
      <c r="D8342" s="2" t="s">
        <v>1753</v>
      </c>
      <c r="E8342" s="4">
        <v>3</v>
      </c>
      <c r="F8342" s="4">
        <v>15000</v>
      </c>
      <c r="G8342" s="4">
        <v>1500</v>
      </c>
      <c r="H8342" s="4">
        <v>16500</v>
      </c>
    </row>
    <row r="8343" spans="1:8" ht="15.75">
      <c r="A8343" s="3" t="s">
        <v>2951</v>
      </c>
      <c r="B8343" s="2" t="s">
        <v>1755</v>
      </c>
      <c r="C8343" s="2" t="s">
        <v>1754</v>
      </c>
      <c r="D8343" s="2" t="s">
        <v>1756</v>
      </c>
      <c r="E8343" s="4">
        <v>59</v>
      </c>
      <c r="F8343" s="4">
        <v>597100</v>
      </c>
      <c r="G8343" s="4">
        <v>59710</v>
      </c>
      <c r="H8343" s="4">
        <v>656810</v>
      </c>
    </row>
    <row r="8344" spans="1:8" ht="15.75">
      <c r="A8344" s="3" t="s">
        <v>2951</v>
      </c>
      <c r="B8344" s="2" t="s">
        <v>1788</v>
      </c>
      <c r="C8344" s="2" t="s">
        <v>1787</v>
      </c>
      <c r="D8344" s="2" t="s">
        <v>1789</v>
      </c>
      <c r="E8344" s="4">
        <v>1</v>
      </c>
      <c r="F8344" s="4"/>
      <c r="G8344" s="4"/>
      <c r="H8344" s="4"/>
    </row>
    <row r="8345" spans="1:8" ht="15.75">
      <c r="A8345" s="3" t="s">
        <v>2951</v>
      </c>
      <c r="B8345" s="2" t="s">
        <v>1791</v>
      </c>
      <c r="C8345" s="2" t="s">
        <v>1790</v>
      </c>
      <c r="D8345" s="2" t="s">
        <v>1792</v>
      </c>
      <c r="E8345" s="4">
        <v>1</v>
      </c>
      <c r="F8345" s="4">
        <v>580000</v>
      </c>
      <c r="G8345" s="4">
        <v>58000</v>
      </c>
      <c r="H8345" s="4">
        <v>638000</v>
      </c>
    </row>
    <row r="8346" spans="1:8" ht="15.75">
      <c r="A8346" s="3" t="s">
        <v>2951</v>
      </c>
      <c r="B8346" s="2" t="s">
        <v>1797</v>
      </c>
      <c r="C8346" s="2" t="s">
        <v>1796</v>
      </c>
      <c r="D8346" s="2" t="s">
        <v>1798</v>
      </c>
      <c r="E8346" s="4">
        <v>1</v>
      </c>
      <c r="F8346" s="4">
        <v>250000</v>
      </c>
      <c r="G8346" s="4">
        <v>25000</v>
      </c>
      <c r="H8346" s="4">
        <v>275000</v>
      </c>
    </row>
    <row r="8347" spans="1:8" ht="15.75">
      <c r="A8347" s="3" t="s">
        <v>2951</v>
      </c>
      <c r="B8347" s="2" t="s">
        <v>1799</v>
      </c>
      <c r="C8347" s="2" t="s">
        <v>1796</v>
      </c>
      <c r="D8347" s="2" t="s">
        <v>1800</v>
      </c>
      <c r="E8347" s="4">
        <v>2</v>
      </c>
      <c r="F8347" s="4">
        <v>250000</v>
      </c>
      <c r="G8347" s="4">
        <v>25000</v>
      </c>
      <c r="H8347" s="4">
        <v>275000</v>
      </c>
    </row>
    <row r="8348" spans="1:8" ht="15.75">
      <c r="A8348" s="3" t="s">
        <v>2951</v>
      </c>
      <c r="B8348" s="2" t="s">
        <v>1802</v>
      </c>
      <c r="C8348" s="2" t="s">
        <v>1801</v>
      </c>
      <c r="D8348" s="2" t="s">
        <v>1803</v>
      </c>
      <c r="E8348" s="4">
        <v>391</v>
      </c>
      <c r="F8348" s="4">
        <v>8208700</v>
      </c>
      <c r="G8348" s="4">
        <v>820870</v>
      </c>
      <c r="H8348" s="4">
        <v>9029570</v>
      </c>
    </row>
    <row r="8349" spans="1:8" ht="15.75">
      <c r="A8349" s="3" t="s">
        <v>2951</v>
      </c>
      <c r="B8349" s="2" t="s">
        <v>1805</v>
      </c>
      <c r="C8349" s="2" t="s">
        <v>1804</v>
      </c>
      <c r="D8349" s="2" t="s">
        <v>1806</v>
      </c>
      <c r="E8349" s="4">
        <v>12</v>
      </c>
      <c r="F8349" s="4">
        <v>1170500</v>
      </c>
      <c r="G8349" s="4">
        <v>117050</v>
      </c>
      <c r="H8349" s="4">
        <v>1287550</v>
      </c>
    </row>
    <row r="8350" spans="1:8" ht="15.75">
      <c r="A8350" s="3" t="s">
        <v>2951</v>
      </c>
      <c r="B8350" s="2" t="s">
        <v>1811</v>
      </c>
      <c r="C8350" s="2" t="s">
        <v>1810</v>
      </c>
      <c r="D8350" s="2" t="s">
        <v>1812</v>
      </c>
      <c r="E8350" s="4">
        <v>3</v>
      </c>
      <c r="F8350" s="4">
        <v>152010</v>
      </c>
      <c r="G8350" s="4">
        <v>15201</v>
      </c>
      <c r="H8350" s="4">
        <v>167211</v>
      </c>
    </row>
    <row r="8351" spans="1:8" ht="15.75">
      <c r="A8351" s="3" t="s">
        <v>2951</v>
      </c>
      <c r="B8351" s="2" t="s">
        <v>1826</v>
      </c>
      <c r="C8351" s="2" t="s">
        <v>1825</v>
      </c>
      <c r="D8351" s="2" t="s">
        <v>1827</v>
      </c>
      <c r="E8351" s="4">
        <v>2</v>
      </c>
      <c r="F8351" s="4">
        <v>32000</v>
      </c>
      <c r="G8351" s="4">
        <v>3200</v>
      </c>
      <c r="H8351" s="4">
        <v>35200</v>
      </c>
    </row>
    <row r="8352" spans="1:8" ht="15.75">
      <c r="A8352" s="3" t="s">
        <v>2951</v>
      </c>
      <c r="B8352" s="2" t="s">
        <v>1829</v>
      </c>
      <c r="C8352" s="2" t="s">
        <v>1828</v>
      </c>
      <c r="D8352" s="2" t="s">
        <v>1830</v>
      </c>
      <c r="E8352" s="4">
        <v>9</v>
      </c>
      <c r="F8352" s="4">
        <v>120360</v>
      </c>
      <c r="G8352" s="4">
        <v>12036</v>
      </c>
      <c r="H8352" s="4">
        <v>132396</v>
      </c>
    </row>
    <row r="8353" spans="1:8" ht="15.75">
      <c r="A8353" s="3" t="s">
        <v>2951</v>
      </c>
      <c r="B8353" s="2" t="s">
        <v>1832</v>
      </c>
      <c r="C8353" s="2" t="s">
        <v>1831</v>
      </c>
      <c r="D8353" s="2" t="s">
        <v>1833</v>
      </c>
      <c r="E8353" s="4">
        <v>24</v>
      </c>
      <c r="F8353" s="4">
        <v>370920</v>
      </c>
      <c r="G8353" s="4">
        <v>37092</v>
      </c>
      <c r="H8353" s="4">
        <v>408012</v>
      </c>
    </row>
    <row r="8354" spans="1:8" ht="15.75">
      <c r="A8354" s="3" t="s">
        <v>2951</v>
      </c>
      <c r="B8354" s="2" t="s">
        <v>1835</v>
      </c>
      <c r="C8354" s="2" t="s">
        <v>1834</v>
      </c>
      <c r="D8354" s="2" t="s">
        <v>1836</v>
      </c>
      <c r="E8354" s="4">
        <v>11</v>
      </c>
      <c r="F8354" s="4">
        <v>472880</v>
      </c>
      <c r="G8354" s="4">
        <v>47288</v>
      </c>
      <c r="H8354" s="4">
        <v>520168</v>
      </c>
    </row>
    <row r="8355" spans="1:8" ht="15.75">
      <c r="A8355" s="3" t="s">
        <v>2951</v>
      </c>
      <c r="B8355" s="2" t="s">
        <v>1847</v>
      </c>
      <c r="C8355" s="2" t="s">
        <v>1846</v>
      </c>
      <c r="D8355" s="2" t="s">
        <v>1848</v>
      </c>
      <c r="E8355" s="4">
        <v>22</v>
      </c>
      <c r="F8355" s="4">
        <v>1609720</v>
      </c>
      <c r="G8355" s="4">
        <v>160972</v>
      </c>
      <c r="H8355" s="4">
        <v>1770692</v>
      </c>
    </row>
    <row r="8356" spans="1:8" ht="15.75">
      <c r="A8356" s="3" t="s">
        <v>2951</v>
      </c>
      <c r="B8356" s="2" t="s">
        <v>1850</v>
      </c>
      <c r="C8356" s="2" t="s">
        <v>1849</v>
      </c>
      <c r="D8356" s="2" t="s">
        <v>1851</v>
      </c>
      <c r="E8356" s="4">
        <v>4</v>
      </c>
      <c r="F8356" s="4">
        <v>681360</v>
      </c>
      <c r="G8356" s="4">
        <v>68136</v>
      </c>
      <c r="H8356" s="4">
        <v>749496</v>
      </c>
    </row>
    <row r="8357" spans="1:8" ht="15.75">
      <c r="A8357" s="3" t="s">
        <v>2951</v>
      </c>
      <c r="B8357" s="2" t="s">
        <v>1853</v>
      </c>
      <c r="C8357" s="2" t="s">
        <v>1852</v>
      </c>
      <c r="D8357" s="2" t="s">
        <v>1854</v>
      </c>
      <c r="E8357" s="4">
        <v>2</v>
      </c>
      <c r="F8357" s="4">
        <v>130000</v>
      </c>
      <c r="G8357" s="4">
        <v>13000</v>
      </c>
      <c r="H8357" s="4">
        <v>143000</v>
      </c>
    </row>
    <row r="8358" spans="1:8" ht="15.75">
      <c r="A8358" s="3" t="s">
        <v>2951</v>
      </c>
      <c r="B8358" s="2" t="s">
        <v>1859</v>
      </c>
      <c r="C8358" s="2" t="s">
        <v>1858</v>
      </c>
      <c r="D8358" s="2" t="s">
        <v>1860</v>
      </c>
      <c r="E8358" s="4">
        <v>20</v>
      </c>
      <c r="F8358" s="4">
        <v>864440</v>
      </c>
      <c r="G8358" s="4">
        <v>86444</v>
      </c>
      <c r="H8358" s="4">
        <v>950884</v>
      </c>
    </row>
    <row r="8359" spans="1:8" ht="15.75">
      <c r="A8359" s="3" t="s">
        <v>2951</v>
      </c>
      <c r="B8359" s="2" t="s">
        <v>1862</v>
      </c>
      <c r="C8359" s="2" t="s">
        <v>1861</v>
      </c>
      <c r="D8359" s="2" t="s">
        <v>1863</v>
      </c>
      <c r="E8359" s="4">
        <v>2</v>
      </c>
      <c r="F8359" s="4">
        <v>116000</v>
      </c>
      <c r="G8359" s="4">
        <v>11600</v>
      </c>
      <c r="H8359" s="4">
        <v>127600</v>
      </c>
    </row>
    <row r="8360" spans="1:8" ht="15.75">
      <c r="A8360" s="3" t="s">
        <v>2951</v>
      </c>
      <c r="B8360" s="2" t="s">
        <v>1865</v>
      </c>
      <c r="C8360" s="2" t="s">
        <v>1864</v>
      </c>
      <c r="D8360" s="2" t="s">
        <v>1866</v>
      </c>
      <c r="E8360" s="4">
        <v>12</v>
      </c>
      <c r="F8360" s="4">
        <v>176340</v>
      </c>
      <c r="G8360" s="4">
        <v>17634</v>
      </c>
      <c r="H8360" s="4">
        <v>193974</v>
      </c>
    </row>
    <row r="8361" spans="1:8" ht="15.75">
      <c r="A8361" s="3" t="s">
        <v>2951</v>
      </c>
      <c r="B8361" s="2" t="s">
        <v>1901</v>
      </c>
      <c r="C8361" s="2" t="s">
        <v>1900</v>
      </c>
      <c r="D8361" s="2" t="s">
        <v>1902</v>
      </c>
      <c r="E8361" s="4">
        <v>24</v>
      </c>
      <c r="F8361" s="4">
        <v>477260</v>
      </c>
      <c r="G8361" s="4">
        <v>47726</v>
      </c>
      <c r="H8361" s="4">
        <v>524986</v>
      </c>
    </row>
    <row r="8362" spans="1:8" ht="15.75">
      <c r="A8362" s="3" t="s">
        <v>2951</v>
      </c>
      <c r="B8362" s="2" t="s">
        <v>1944</v>
      </c>
      <c r="C8362" s="2" t="s">
        <v>1943</v>
      </c>
      <c r="D8362" s="2"/>
      <c r="E8362" s="4">
        <v>44</v>
      </c>
      <c r="F8362" s="4">
        <v>152940</v>
      </c>
      <c r="G8362" s="4">
        <v>15290</v>
      </c>
      <c r="H8362" s="4">
        <v>168230</v>
      </c>
    </row>
    <row r="8363" spans="1:8" ht="15.75">
      <c r="A8363" s="3" t="s">
        <v>2951</v>
      </c>
      <c r="B8363" s="2" t="s">
        <v>1946</v>
      </c>
      <c r="C8363" s="2" t="s">
        <v>1945</v>
      </c>
      <c r="D8363" s="2"/>
      <c r="E8363" s="4">
        <v>2</v>
      </c>
      <c r="F8363" s="4">
        <v>56364</v>
      </c>
      <c r="G8363" s="4">
        <v>5636</v>
      </c>
      <c r="H8363" s="4">
        <v>62000</v>
      </c>
    </row>
    <row r="8364" spans="1:8" ht="15.75">
      <c r="A8364" s="3" t="s">
        <v>2951</v>
      </c>
      <c r="B8364" s="2" t="s">
        <v>1964</v>
      </c>
      <c r="C8364" s="2" t="s">
        <v>3633</v>
      </c>
      <c r="D8364" s="2"/>
      <c r="E8364" s="4">
        <v>8</v>
      </c>
      <c r="F8364" s="4">
        <v>742286588</v>
      </c>
      <c r="G8364" s="4">
        <v>74228658</v>
      </c>
      <c r="H8364" s="4">
        <v>816515246</v>
      </c>
    </row>
    <row r="8365" spans="1:8" ht="15.75">
      <c r="A8365" s="3" t="s">
        <v>2951</v>
      </c>
      <c r="B8365" s="2" t="s">
        <v>1986</v>
      </c>
      <c r="C8365" s="2" t="s">
        <v>1985</v>
      </c>
      <c r="D8365" s="2"/>
      <c r="E8365" s="4">
        <v>4</v>
      </c>
      <c r="F8365" s="4">
        <v>6500000</v>
      </c>
      <c r="G8365" s="4">
        <v>650000</v>
      </c>
      <c r="H8365" s="4">
        <v>7150000</v>
      </c>
    </row>
    <row r="8366" spans="1:8" ht="15.75">
      <c r="A8366" s="3" t="s">
        <v>2951</v>
      </c>
      <c r="B8366" s="2" t="s">
        <v>3637</v>
      </c>
      <c r="C8366" s="2" t="s">
        <v>3636</v>
      </c>
      <c r="D8366" s="2" t="s">
        <v>3638</v>
      </c>
      <c r="E8366" s="4">
        <v>16</v>
      </c>
      <c r="F8366" s="4"/>
      <c r="G8366" s="4"/>
      <c r="H8366" s="4"/>
    </row>
    <row r="8367" spans="1:8" ht="15.75">
      <c r="A8367" s="3" t="s">
        <v>2951</v>
      </c>
      <c r="B8367" s="2" t="s">
        <v>3643</v>
      </c>
      <c r="C8367" s="2" t="s">
        <v>3642</v>
      </c>
      <c r="D8367" s="2"/>
      <c r="E8367" s="4">
        <v>1</v>
      </c>
      <c r="F8367" s="4">
        <v>15400000</v>
      </c>
      <c r="G8367" s="4">
        <v>1540000</v>
      </c>
      <c r="H8367" s="4">
        <v>16940000</v>
      </c>
    </row>
    <row r="8368" spans="1:8" ht="15.75">
      <c r="A8368" s="3" t="s">
        <v>2951</v>
      </c>
      <c r="B8368" s="2" t="s">
        <v>3649</v>
      </c>
      <c r="C8368" s="2" t="s">
        <v>3648</v>
      </c>
      <c r="D8368" s="2"/>
      <c r="E8368" s="4">
        <v>2</v>
      </c>
      <c r="F8368" s="4">
        <v>196800</v>
      </c>
      <c r="G8368" s="4">
        <v>19680</v>
      </c>
      <c r="H8368" s="4">
        <v>216480</v>
      </c>
    </row>
    <row r="8369" spans="1:8" ht="15.75">
      <c r="A8369" s="3" t="s">
        <v>2951</v>
      </c>
      <c r="B8369" s="2" t="s">
        <v>2004</v>
      </c>
      <c r="C8369" s="2" t="s">
        <v>2003</v>
      </c>
      <c r="D8369" s="2"/>
      <c r="E8369" s="4">
        <v>-1</v>
      </c>
      <c r="F8369" s="4">
        <v>-160943</v>
      </c>
      <c r="G8369" s="4">
        <v>-16094</v>
      </c>
      <c r="H8369" s="4">
        <v>-177037</v>
      </c>
    </row>
    <row r="8370" spans="1:8" ht="15.75">
      <c r="A8370" s="3" t="s">
        <v>2951</v>
      </c>
      <c r="B8370" s="2" t="s">
        <v>2006</v>
      </c>
      <c r="C8370" s="2" t="s">
        <v>2005</v>
      </c>
      <c r="D8370" s="2" t="s">
        <v>2007</v>
      </c>
      <c r="E8370" s="4">
        <v>40</v>
      </c>
      <c r="F8370" s="4">
        <v>504000</v>
      </c>
      <c r="G8370" s="4">
        <v>50400</v>
      </c>
      <c r="H8370" s="4">
        <v>554400</v>
      </c>
    </row>
    <row r="8371" spans="1:8" ht="15.75">
      <c r="A8371" s="3" t="s">
        <v>2951</v>
      </c>
      <c r="B8371" s="2" t="s">
        <v>2009</v>
      </c>
      <c r="C8371" s="2" t="s">
        <v>2008</v>
      </c>
      <c r="D8371" s="2" t="s">
        <v>2010</v>
      </c>
      <c r="E8371" s="4">
        <v>53</v>
      </c>
      <c r="F8371" s="4">
        <v>1186000</v>
      </c>
      <c r="G8371" s="4">
        <v>118600</v>
      </c>
      <c r="H8371" s="4">
        <v>1304600</v>
      </c>
    </row>
    <row r="8372" spans="1:8" ht="15.75">
      <c r="A8372" s="3" t="s">
        <v>2951</v>
      </c>
      <c r="B8372" s="2" t="s">
        <v>2012</v>
      </c>
      <c r="C8372" s="2" t="s">
        <v>2011</v>
      </c>
      <c r="D8372" s="2" t="s">
        <v>2013</v>
      </c>
      <c r="E8372" s="4">
        <v>51</v>
      </c>
      <c r="F8372" s="4">
        <v>1679470</v>
      </c>
      <c r="G8372" s="4">
        <v>167947</v>
      </c>
      <c r="H8372" s="4">
        <v>1847417</v>
      </c>
    </row>
    <row r="8373" spans="1:8" ht="15.75">
      <c r="A8373" s="3" t="s">
        <v>2951</v>
      </c>
      <c r="B8373" s="2" t="s">
        <v>2015</v>
      </c>
      <c r="C8373" s="2" t="s">
        <v>2014</v>
      </c>
      <c r="D8373" s="2" t="s">
        <v>2016</v>
      </c>
      <c r="E8373" s="4">
        <v>12</v>
      </c>
      <c r="F8373" s="4">
        <v>431000</v>
      </c>
      <c r="G8373" s="4">
        <v>43100</v>
      </c>
      <c r="H8373" s="4">
        <v>474100</v>
      </c>
    </row>
    <row r="8374" spans="1:8" ht="15.75">
      <c r="A8374" s="3" t="s">
        <v>2951</v>
      </c>
      <c r="B8374" s="2" t="s">
        <v>2021</v>
      </c>
      <c r="C8374" s="2" t="s">
        <v>2020</v>
      </c>
      <c r="D8374" s="2" t="s">
        <v>2022</v>
      </c>
      <c r="E8374" s="4">
        <v>242</v>
      </c>
      <c r="F8374" s="4">
        <v>15645300</v>
      </c>
      <c r="G8374" s="4">
        <v>1564530</v>
      </c>
      <c r="H8374" s="4">
        <v>17209830</v>
      </c>
    </row>
    <row r="8375" spans="1:8" ht="15.75">
      <c r="A8375" s="3" t="s">
        <v>2951</v>
      </c>
      <c r="B8375" s="2" t="s">
        <v>2030</v>
      </c>
      <c r="C8375" s="2" t="s">
        <v>2029</v>
      </c>
      <c r="D8375" s="2" t="s">
        <v>2031</v>
      </c>
      <c r="E8375" s="4">
        <v>57</v>
      </c>
      <c r="F8375" s="4">
        <v>4199760</v>
      </c>
      <c r="G8375" s="4">
        <v>419976</v>
      </c>
      <c r="H8375" s="4">
        <v>4619736</v>
      </c>
    </row>
    <row r="8376" spans="1:8" ht="15.75">
      <c r="A8376" s="3" t="s">
        <v>2951</v>
      </c>
      <c r="B8376" s="2" t="s">
        <v>2034</v>
      </c>
      <c r="C8376" s="2" t="s">
        <v>2029</v>
      </c>
      <c r="D8376" s="2" t="s">
        <v>2035</v>
      </c>
      <c r="E8376" s="4">
        <v>50</v>
      </c>
      <c r="F8376" s="4">
        <v>3684000</v>
      </c>
      <c r="G8376" s="4">
        <v>368400</v>
      </c>
      <c r="H8376" s="4">
        <v>4052400</v>
      </c>
    </row>
    <row r="8377" spans="1:8" ht="15.75">
      <c r="A8377" s="3" t="s">
        <v>2951</v>
      </c>
      <c r="B8377" s="2" t="s">
        <v>2037</v>
      </c>
      <c r="C8377" s="2" t="s">
        <v>2036</v>
      </c>
      <c r="D8377" s="2" t="s">
        <v>2038</v>
      </c>
      <c r="E8377" s="4">
        <v>32</v>
      </c>
      <c r="F8377" s="4">
        <v>2957760</v>
      </c>
      <c r="G8377" s="4">
        <v>295776</v>
      </c>
      <c r="H8377" s="4">
        <v>3253536</v>
      </c>
    </row>
    <row r="8378" spans="1:8" ht="15.75">
      <c r="A8378" s="3" t="s">
        <v>2951</v>
      </c>
      <c r="B8378" s="2" t="s">
        <v>2040</v>
      </c>
      <c r="C8378" s="2" t="s">
        <v>2036</v>
      </c>
      <c r="D8378" s="2" t="s">
        <v>2041</v>
      </c>
      <c r="E8378" s="4">
        <v>20</v>
      </c>
      <c r="F8378" s="4">
        <v>1848600</v>
      </c>
      <c r="G8378" s="4">
        <v>184860</v>
      </c>
      <c r="H8378" s="4">
        <v>2033460</v>
      </c>
    </row>
    <row r="8379" spans="1:8" ht="15.75">
      <c r="A8379" s="3" t="s">
        <v>2951</v>
      </c>
      <c r="B8379" s="2" t="s">
        <v>2046</v>
      </c>
      <c r="C8379" s="2" t="s">
        <v>2045</v>
      </c>
      <c r="D8379" s="2" t="s">
        <v>2047</v>
      </c>
      <c r="E8379" s="4">
        <v>13</v>
      </c>
      <c r="F8379" s="4">
        <v>1728220</v>
      </c>
      <c r="G8379" s="4">
        <v>172822</v>
      </c>
      <c r="H8379" s="4">
        <v>1901042</v>
      </c>
    </row>
    <row r="8380" spans="1:8" ht="15.75">
      <c r="A8380" s="3" t="s">
        <v>2951</v>
      </c>
      <c r="B8380" s="2" t="s">
        <v>2052</v>
      </c>
      <c r="C8380" s="2" t="s">
        <v>2051</v>
      </c>
      <c r="D8380" s="2" t="s">
        <v>2054</v>
      </c>
      <c r="E8380" s="4">
        <v>10</v>
      </c>
      <c r="F8380" s="4">
        <v>286900</v>
      </c>
      <c r="G8380" s="4">
        <v>28690</v>
      </c>
      <c r="H8380" s="4">
        <v>315590</v>
      </c>
    </row>
    <row r="8381" spans="1:8" ht="15.75">
      <c r="A8381" s="3" t="s">
        <v>2951</v>
      </c>
      <c r="B8381" s="2" t="s">
        <v>2062</v>
      </c>
      <c r="C8381" s="2" t="s">
        <v>2059</v>
      </c>
      <c r="D8381" s="2" t="s">
        <v>2064</v>
      </c>
      <c r="E8381" s="4">
        <v>20</v>
      </c>
      <c r="F8381" s="4">
        <v>607200</v>
      </c>
      <c r="G8381" s="4">
        <v>60720</v>
      </c>
      <c r="H8381" s="4">
        <v>667920</v>
      </c>
    </row>
    <row r="8382" spans="1:8" ht="15.75">
      <c r="A8382" s="3" t="s">
        <v>2951</v>
      </c>
      <c r="B8382" s="2" t="s">
        <v>2070</v>
      </c>
      <c r="C8382" s="2" t="s">
        <v>2069</v>
      </c>
      <c r="D8382" s="2" t="s">
        <v>2072</v>
      </c>
      <c r="E8382" s="4">
        <v>2</v>
      </c>
      <c r="F8382" s="4">
        <v>66520</v>
      </c>
      <c r="G8382" s="4">
        <v>6652</v>
      </c>
      <c r="H8382" s="4">
        <v>73172</v>
      </c>
    </row>
    <row r="8383" spans="1:8" ht="15.75">
      <c r="A8383" s="3" t="s">
        <v>2951</v>
      </c>
      <c r="B8383" s="2" t="s">
        <v>2086</v>
      </c>
      <c r="C8383" s="2" t="s">
        <v>2082</v>
      </c>
      <c r="D8383" s="2" t="s">
        <v>2088</v>
      </c>
      <c r="E8383" s="4">
        <v>30</v>
      </c>
      <c r="F8383" s="4">
        <v>1099200</v>
      </c>
      <c r="G8383" s="4">
        <v>109920</v>
      </c>
      <c r="H8383" s="4">
        <v>1209120</v>
      </c>
    </row>
    <row r="8384" spans="1:8" ht="15.75">
      <c r="A8384" s="3" t="s">
        <v>2951</v>
      </c>
      <c r="B8384" s="2" t="s">
        <v>2090</v>
      </c>
      <c r="C8384" s="2" t="s">
        <v>2089</v>
      </c>
      <c r="D8384" s="2" t="s">
        <v>2091</v>
      </c>
      <c r="E8384" s="4">
        <v>7</v>
      </c>
      <c r="F8384" s="4">
        <v>175000</v>
      </c>
      <c r="G8384" s="4">
        <v>17500</v>
      </c>
      <c r="H8384" s="4">
        <v>192500</v>
      </c>
    </row>
    <row r="8385" spans="1:8" ht="15.75">
      <c r="A8385" s="3" t="s">
        <v>2951</v>
      </c>
      <c r="B8385" s="2" t="s">
        <v>2092</v>
      </c>
      <c r="C8385" s="2" t="s">
        <v>2051</v>
      </c>
      <c r="D8385" s="2" t="s">
        <v>2091</v>
      </c>
      <c r="E8385" s="4">
        <v>40</v>
      </c>
      <c r="F8385" s="4">
        <v>1000000</v>
      </c>
      <c r="G8385" s="4">
        <v>100000</v>
      </c>
      <c r="H8385" s="4">
        <v>1100000</v>
      </c>
    </row>
    <row r="8386" spans="1:8" ht="15.75">
      <c r="A8386" s="3" t="s">
        <v>2951</v>
      </c>
      <c r="B8386" s="2" t="s">
        <v>2093</v>
      </c>
      <c r="C8386" s="2" t="s">
        <v>2059</v>
      </c>
      <c r="D8386" s="2" t="s">
        <v>2091</v>
      </c>
      <c r="E8386" s="4">
        <v>15</v>
      </c>
      <c r="F8386" s="4">
        <v>390000</v>
      </c>
      <c r="G8386" s="4">
        <v>39000</v>
      </c>
      <c r="H8386" s="4">
        <v>429000</v>
      </c>
    </row>
    <row r="8387" spans="1:8" ht="15.75">
      <c r="A8387" s="3" t="s">
        <v>2951</v>
      </c>
      <c r="B8387" s="2" t="s">
        <v>2094</v>
      </c>
      <c r="C8387" s="2" t="s">
        <v>2069</v>
      </c>
      <c r="D8387" s="2" t="s">
        <v>2091</v>
      </c>
      <c r="E8387" s="4">
        <v>3</v>
      </c>
      <c r="F8387" s="4">
        <v>81000</v>
      </c>
      <c r="G8387" s="4">
        <v>8100</v>
      </c>
      <c r="H8387" s="4">
        <v>89100</v>
      </c>
    </row>
    <row r="8388" spans="1:8" ht="15.75">
      <c r="A8388" s="3" t="s">
        <v>2951</v>
      </c>
      <c r="B8388" s="2" t="s">
        <v>3672</v>
      </c>
      <c r="C8388" s="2" t="s">
        <v>3674</v>
      </c>
      <c r="D8388" s="2" t="s">
        <v>3675</v>
      </c>
      <c r="E8388" s="4">
        <v>1201</v>
      </c>
      <c r="F8388" s="4">
        <v>21618000</v>
      </c>
      <c r="G8388" s="4">
        <v>2161800</v>
      </c>
      <c r="H8388" s="4">
        <v>23779800</v>
      </c>
    </row>
    <row r="8389" spans="1:8" ht="15.75">
      <c r="A8389" s="3" t="s">
        <v>2951</v>
      </c>
      <c r="B8389" s="2" t="s">
        <v>3678</v>
      </c>
      <c r="C8389" s="2" t="s">
        <v>3680</v>
      </c>
      <c r="D8389" s="2" t="s">
        <v>3681</v>
      </c>
      <c r="E8389" s="4">
        <v>2770</v>
      </c>
      <c r="F8389" s="4">
        <v>52630000</v>
      </c>
      <c r="G8389" s="4">
        <v>5263000</v>
      </c>
      <c r="H8389" s="4">
        <v>57893000</v>
      </c>
    </row>
    <row r="8390" spans="1:8" ht="15.75">
      <c r="A8390" s="3" t="s">
        <v>2951</v>
      </c>
      <c r="B8390" s="2" t="s">
        <v>2104</v>
      </c>
      <c r="C8390" s="2" t="s">
        <v>2100</v>
      </c>
      <c r="D8390" s="2" t="s">
        <v>2106</v>
      </c>
      <c r="E8390" s="4">
        <v>2</v>
      </c>
      <c r="F8390" s="4">
        <v>107980</v>
      </c>
      <c r="G8390" s="4">
        <v>10798</v>
      </c>
      <c r="H8390" s="4">
        <v>118778</v>
      </c>
    </row>
    <row r="8391" spans="1:8" ht="15.75">
      <c r="A8391" s="3" t="s">
        <v>2951</v>
      </c>
      <c r="B8391" s="2" t="s">
        <v>2107</v>
      </c>
      <c r="C8391" s="2" t="s">
        <v>2096</v>
      </c>
      <c r="D8391" s="2" t="s">
        <v>2091</v>
      </c>
      <c r="E8391" s="4">
        <v>2</v>
      </c>
      <c r="F8391" s="4">
        <v>86000</v>
      </c>
      <c r="G8391" s="4">
        <v>8600</v>
      </c>
      <c r="H8391" s="4">
        <v>94600</v>
      </c>
    </row>
    <row r="8392" spans="1:8" ht="15.75">
      <c r="A8392" s="3" t="s">
        <v>2951</v>
      </c>
      <c r="B8392" s="2" t="s">
        <v>3684</v>
      </c>
      <c r="C8392" s="2" t="s">
        <v>3686</v>
      </c>
      <c r="D8392" s="2" t="s">
        <v>3687</v>
      </c>
      <c r="E8392" s="4">
        <v>535</v>
      </c>
      <c r="F8392" s="4">
        <v>16852500</v>
      </c>
      <c r="G8392" s="4">
        <v>1685250</v>
      </c>
      <c r="H8392" s="4">
        <v>18537750</v>
      </c>
    </row>
    <row r="8393" spans="1:8" ht="15.75">
      <c r="A8393" s="3" t="s">
        <v>2951</v>
      </c>
      <c r="B8393" s="2" t="s">
        <v>3690</v>
      </c>
      <c r="C8393" s="2" t="s">
        <v>3692</v>
      </c>
      <c r="D8393" s="2" t="s">
        <v>3693</v>
      </c>
      <c r="E8393" s="4">
        <v>117</v>
      </c>
      <c r="F8393" s="4">
        <v>5054400</v>
      </c>
      <c r="G8393" s="4">
        <v>505440</v>
      </c>
      <c r="H8393" s="4">
        <v>5559840</v>
      </c>
    </row>
    <row r="8394" spans="1:8" ht="15.75">
      <c r="A8394" s="3" t="s">
        <v>2951</v>
      </c>
      <c r="B8394" s="2" t="s">
        <v>3696</v>
      </c>
      <c r="C8394" s="2" t="s">
        <v>2113</v>
      </c>
      <c r="D8394" s="2" t="s">
        <v>3697</v>
      </c>
      <c r="E8394" s="4">
        <v>23</v>
      </c>
      <c r="F8394" s="4">
        <v>1219000</v>
      </c>
      <c r="G8394" s="4">
        <v>121900</v>
      </c>
      <c r="H8394" s="4">
        <v>1340900</v>
      </c>
    </row>
    <row r="8395" spans="1:8" ht="15.75">
      <c r="A8395" s="3" t="s">
        <v>2951</v>
      </c>
      <c r="B8395" s="2" t="s">
        <v>3699</v>
      </c>
      <c r="C8395" s="2" t="s">
        <v>3701</v>
      </c>
      <c r="D8395" s="2" t="s">
        <v>3702</v>
      </c>
      <c r="E8395" s="4">
        <v>343</v>
      </c>
      <c r="F8395" s="4">
        <v>24215800</v>
      </c>
      <c r="G8395" s="4">
        <v>2421580</v>
      </c>
      <c r="H8395" s="4">
        <v>26637380</v>
      </c>
    </row>
    <row r="8396" spans="1:8" ht="15.75">
      <c r="A8396" s="3" t="s">
        <v>2951</v>
      </c>
      <c r="B8396" s="2" t="s">
        <v>2135</v>
      </c>
      <c r="C8396" s="2" t="s">
        <v>2126</v>
      </c>
      <c r="D8396" s="2" t="s">
        <v>2137</v>
      </c>
      <c r="E8396" s="4">
        <v>4</v>
      </c>
      <c r="F8396" s="4">
        <v>168000</v>
      </c>
      <c r="G8396" s="4">
        <v>16800</v>
      </c>
      <c r="H8396" s="4">
        <v>184800</v>
      </c>
    </row>
    <row r="8397" spans="1:8" ht="15.75">
      <c r="A8397" s="3" t="s">
        <v>2951</v>
      </c>
      <c r="B8397" s="2" t="s">
        <v>2141</v>
      </c>
      <c r="C8397" s="2" t="s">
        <v>2126</v>
      </c>
      <c r="D8397" s="2" t="s">
        <v>2112</v>
      </c>
      <c r="E8397" s="4">
        <v>22</v>
      </c>
      <c r="F8397" s="4">
        <v>968000</v>
      </c>
      <c r="G8397" s="4">
        <v>96800</v>
      </c>
      <c r="H8397" s="4">
        <v>1064800</v>
      </c>
    </row>
    <row r="8398" spans="1:8" ht="15.75">
      <c r="A8398" s="3" t="s">
        <v>2951</v>
      </c>
      <c r="B8398" s="2" t="s">
        <v>2142</v>
      </c>
      <c r="C8398" s="2" t="s">
        <v>2126</v>
      </c>
      <c r="D8398" s="2" t="s">
        <v>2143</v>
      </c>
      <c r="E8398" s="4">
        <v>18</v>
      </c>
      <c r="F8398" s="4">
        <v>810000</v>
      </c>
      <c r="G8398" s="4">
        <v>81000</v>
      </c>
      <c r="H8398" s="4">
        <v>891000</v>
      </c>
    </row>
    <row r="8399" spans="1:8" ht="15.75">
      <c r="A8399" s="3" t="s">
        <v>2951</v>
      </c>
      <c r="B8399" s="2" t="s">
        <v>2144</v>
      </c>
      <c r="C8399" s="2" t="s">
        <v>2126</v>
      </c>
      <c r="D8399" s="2" t="s">
        <v>2145</v>
      </c>
      <c r="E8399" s="4">
        <v>1</v>
      </c>
      <c r="F8399" s="4">
        <v>45000</v>
      </c>
      <c r="G8399" s="4">
        <v>4500</v>
      </c>
      <c r="H8399" s="4">
        <v>49500</v>
      </c>
    </row>
    <row r="8400" spans="1:8" ht="15.75">
      <c r="A8400" s="3" t="s">
        <v>2951</v>
      </c>
      <c r="B8400" s="2" t="s">
        <v>3705</v>
      </c>
      <c r="C8400" s="2" t="s">
        <v>3707</v>
      </c>
      <c r="D8400" s="2" t="s">
        <v>3708</v>
      </c>
      <c r="E8400" s="4">
        <v>30</v>
      </c>
      <c r="F8400" s="4">
        <v>858000</v>
      </c>
      <c r="G8400" s="4">
        <v>85800</v>
      </c>
      <c r="H8400" s="4">
        <v>943800</v>
      </c>
    </row>
    <row r="8401" spans="1:8" ht="15.75">
      <c r="A8401" s="3" t="s">
        <v>2951</v>
      </c>
      <c r="B8401" s="2" t="s">
        <v>2157</v>
      </c>
      <c r="C8401" s="2" t="s">
        <v>2153</v>
      </c>
      <c r="D8401" s="2" t="s">
        <v>2159</v>
      </c>
      <c r="E8401" s="4">
        <v>2</v>
      </c>
      <c r="F8401" s="4">
        <v>150000</v>
      </c>
      <c r="G8401" s="4">
        <v>15000</v>
      </c>
      <c r="H8401" s="4">
        <v>165000</v>
      </c>
    </row>
    <row r="8402" spans="1:8" ht="15.75">
      <c r="A8402" s="3" t="s">
        <v>2951</v>
      </c>
      <c r="B8402" s="2" t="s">
        <v>2166</v>
      </c>
      <c r="C8402" s="2" t="s">
        <v>2153</v>
      </c>
      <c r="D8402" s="2" t="s">
        <v>2091</v>
      </c>
      <c r="E8402" s="4">
        <v>9</v>
      </c>
      <c r="F8402" s="4">
        <v>585000</v>
      </c>
      <c r="G8402" s="4">
        <v>58500</v>
      </c>
      <c r="H8402" s="4">
        <v>643500</v>
      </c>
    </row>
    <row r="8403" spans="1:8" ht="15.75">
      <c r="A8403" s="3" t="s">
        <v>2951</v>
      </c>
      <c r="B8403" s="2" t="s">
        <v>3714</v>
      </c>
      <c r="C8403" s="2" t="s">
        <v>3716</v>
      </c>
      <c r="D8403" s="2" t="s">
        <v>3717</v>
      </c>
      <c r="E8403" s="4">
        <v>249</v>
      </c>
      <c r="F8403" s="4">
        <v>10233900</v>
      </c>
      <c r="G8403" s="4">
        <v>1023390</v>
      </c>
      <c r="H8403" s="4">
        <v>11257290</v>
      </c>
    </row>
    <row r="8404" spans="1:8" ht="15.75">
      <c r="A8404" s="3" t="s">
        <v>2951</v>
      </c>
      <c r="B8404" s="2" t="s">
        <v>3720</v>
      </c>
      <c r="C8404" s="2" t="s">
        <v>3722</v>
      </c>
      <c r="D8404" s="2" t="s">
        <v>3723</v>
      </c>
      <c r="E8404" s="4">
        <v>142</v>
      </c>
      <c r="F8404" s="4">
        <v>7455000</v>
      </c>
      <c r="G8404" s="4">
        <v>745500</v>
      </c>
      <c r="H8404" s="4">
        <v>8200500</v>
      </c>
    </row>
    <row r="8405" spans="1:8" ht="15.75">
      <c r="A8405" s="3" t="s">
        <v>2951</v>
      </c>
      <c r="B8405" s="2" t="s">
        <v>2168</v>
      </c>
      <c r="C8405" s="2" t="s">
        <v>2167</v>
      </c>
      <c r="D8405" s="2" t="s">
        <v>2169</v>
      </c>
      <c r="E8405" s="4">
        <v>10</v>
      </c>
      <c r="F8405" s="4">
        <v>400000</v>
      </c>
      <c r="G8405" s="4">
        <v>40000</v>
      </c>
      <c r="H8405" s="4">
        <v>440000</v>
      </c>
    </row>
    <row r="8406" spans="1:8" ht="15.75">
      <c r="A8406" s="3" t="s">
        <v>2951</v>
      </c>
      <c r="B8406" s="2" t="s">
        <v>2171</v>
      </c>
      <c r="C8406" s="2" t="s">
        <v>2170</v>
      </c>
      <c r="D8406" s="2" t="s">
        <v>2172</v>
      </c>
      <c r="E8406" s="4">
        <v>66</v>
      </c>
      <c r="F8406" s="4">
        <v>2640000</v>
      </c>
      <c r="G8406" s="4">
        <v>264000</v>
      </c>
      <c r="H8406" s="4">
        <v>2904000</v>
      </c>
    </row>
    <row r="8407" spans="1:8" ht="15.75">
      <c r="A8407" s="3" t="s">
        <v>2951</v>
      </c>
      <c r="B8407" s="2" t="s">
        <v>2174</v>
      </c>
      <c r="C8407" s="2" t="s">
        <v>2173</v>
      </c>
      <c r="D8407" s="2" t="s">
        <v>2175</v>
      </c>
      <c r="E8407" s="4">
        <v>120</v>
      </c>
      <c r="F8407" s="4">
        <v>6518400</v>
      </c>
      <c r="G8407" s="4">
        <v>651840</v>
      </c>
      <c r="H8407" s="4">
        <v>7170240</v>
      </c>
    </row>
    <row r="8408" spans="1:8" ht="15.75">
      <c r="A8408" s="3" t="s">
        <v>2951</v>
      </c>
      <c r="B8408" s="2" t="s">
        <v>2177</v>
      </c>
      <c r="C8408" s="2" t="s">
        <v>2176</v>
      </c>
      <c r="D8408" s="2" t="s">
        <v>2178</v>
      </c>
      <c r="E8408" s="4">
        <v>209</v>
      </c>
      <c r="F8408" s="4">
        <v>4896291</v>
      </c>
      <c r="G8408" s="4">
        <v>489629</v>
      </c>
      <c r="H8408" s="4">
        <v>5385920</v>
      </c>
    </row>
    <row r="8409" spans="1:8" ht="15.75">
      <c r="A8409" s="3" t="s">
        <v>2951</v>
      </c>
      <c r="B8409" s="2" t="s">
        <v>2180</v>
      </c>
      <c r="C8409" s="2" t="s">
        <v>2179</v>
      </c>
      <c r="D8409" s="2" t="s">
        <v>2181</v>
      </c>
      <c r="E8409" s="4">
        <v>590</v>
      </c>
      <c r="F8409" s="4">
        <v>12029400</v>
      </c>
      <c r="G8409" s="4">
        <v>1202940</v>
      </c>
      <c r="H8409" s="4">
        <v>13232340</v>
      </c>
    </row>
    <row r="8410" spans="1:8" ht="15.75">
      <c r="A8410" s="3" t="s">
        <v>2951</v>
      </c>
      <c r="B8410" s="2" t="s">
        <v>2183</v>
      </c>
      <c r="C8410" s="2" t="s">
        <v>2182</v>
      </c>
      <c r="D8410" s="2" t="s">
        <v>2185</v>
      </c>
      <c r="E8410" s="4">
        <v>41</v>
      </c>
      <c r="F8410" s="4">
        <v>1066000</v>
      </c>
      <c r="G8410" s="4">
        <v>106600</v>
      </c>
      <c r="H8410" s="4">
        <v>1172600</v>
      </c>
    </row>
    <row r="8411" spans="1:8" ht="15.75">
      <c r="A8411" s="3" t="s">
        <v>2951</v>
      </c>
      <c r="B8411" s="2" t="s">
        <v>2187</v>
      </c>
      <c r="C8411" s="2" t="s">
        <v>2186</v>
      </c>
      <c r="D8411" s="2" t="s">
        <v>2188</v>
      </c>
      <c r="E8411" s="4">
        <v>1060</v>
      </c>
      <c r="F8411" s="4">
        <v>31217000</v>
      </c>
      <c r="G8411" s="4">
        <v>3121700</v>
      </c>
      <c r="H8411" s="4">
        <v>34338700</v>
      </c>
    </row>
    <row r="8412" spans="1:8" ht="15.75">
      <c r="A8412" s="3" t="s">
        <v>2951</v>
      </c>
      <c r="B8412" s="2" t="s">
        <v>2189</v>
      </c>
      <c r="C8412" s="2" t="s">
        <v>2186</v>
      </c>
      <c r="D8412" s="2" t="s">
        <v>2190</v>
      </c>
      <c r="E8412" s="4">
        <v>500</v>
      </c>
      <c r="F8412" s="4">
        <v>10500000</v>
      </c>
      <c r="G8412" s="4">
        <v>1050000</v>
      </c>
      <c r="H8412" s="4">
        <v>11550000</v>
      </c>
    </row>
    <row r="8413" spans="1:8" ht="15.75">
      <c r="A8413" s="3" t="s">
        <v>2951</v>
      </c>
      <c r="B8413" s="2" t="s">
        <v>2222</v>
      </c>
      <c r="C8413" s="2" t="s">
        <v>2221</v>
      </c>
      <c r="D8413" s="2" t="s">
        <v>2223</v>
      </c>
      <c r="E8413" s="4">
        <v>1539</v>
      </c>
      <c r="F8413" s="4">
        <v>43092000</v>
      </c>
      <c r="G8413" s="4">
        <v>4309200</v>
      </c>
      <c r="H8413" s="4">
        <v>47401200</v>
      </c>
    </row>
    <row r="8414" spans="1:8" ht="15.75">
      <c r="A8414" s="3" t="s">
        <v>2951</v>
      </c>
      <c r="B8414" s="2" t="s">
        <v>2239</v>
      </c>
      <c r="C8414" s="2" t="s">
        <v>2238</v>
      </c>
      <c r="D8414" s="2" t="s">
        <v>2240</v>
      </c>
      <c r="E8414" s="4">
        <v>-10</v>
      </c>
      <c r="F8414" s="4">
        <v>-300000</v>
      </c>
      <c r="G8414" s="4">
        <v>-30000</v>
      </c>
      <c r="H8414" s="4">
        <v>-330000</v>
      </c>
    </row>
    <row r="8415" spans="1:8" ht="15.75">
      <c r="A8415" s="3" t="s">
        <v>2951</v>
      </c>
      <c r="B8415" s="2" t="s">
        <v>2244</v>
      </c>
      <c r="C8415" s="2" t="s">
        <v>2241</v>
      </c>
      <c r="D8415" s="2" t="s">
        <v>2245</v>
      </c>
      <c r="E8415" s="4">
        <v>1</v>
      </c>
      <c r="F8415" s="4">
        <v>45000</v>
      </c>
      <c r="G8415" s="4">
        <v>4500</v>
      </c>
      <c r="H8415" s="4">
        <v>49500</v>
      </c>
    </row>
    <row r="8416" spans="1:8" ht="15.75">
      <c r="A8416" s="3" t="s">
        <v>2951</v>
      </c>
      <c r="B8416" s="2" t="s">
        <v>3747</v>
      </c>
      <c r="C8416" s="2" t="s">
        <v>3746</v>
      </c>
      <c r="D8416" s="2" t="s">
        <v>1477</v>
      </c>
      <c r="E8416" s="4">
        <v>20</v>
      </c>
      <c r="F8416" s="4">
        <v>620000</v>
      </c>
      <c r="G8416" s="4">
        <v>62000</v>
      </c>
      <c r="H8416" s="4">
        <v>682000</v>
      </c>
    </row>
    <row r="8417" spans="1:8" ht="15.75">
      <c r="A8417" s="3" t="s">
        <v>2951</v>
      </c>
      <c r="B8417" s="2" t="s">
        <v>3751</v>
      </c>
      <c r="C8417" s="2" t="s">
        <v>3750</v>
      </c>
      <c r="D8417" s="2"/>
      <c r="E8417" s="4">
        <v>20</v>
      </c>
      <c r="F8417" s="4">
        <v>900000</v>
      </c>
      <c r="G8417" s="4">
        <v>90000</v>
      </c>
      <c r="H8417" s="4">
        <v>990000</v>
      </c>
    </row>
    <row r="8418" spans="1:8" ht="15.75">
      <c r="A8418" s="3" t="s">
        <v>2951</v>
      </c>
      <c r="B8418" s="2" t="s">
        <v>2255</v>
      </c>
      <c r="C8418" s="2" t="s">
        <v>2254</v>
      </c>
      <c r="D8418" s="2" t="s">
        <v>2256</v>
      </c>
      <c r="E8418" s="4">
        <v>232</v>
      </c>
      <c r="F8418" s="4">
        <v>1978960</v>
      </c>
      <c r="G8418" s="4">
        <v>197896</v>
      </c>
      <c r="H8418" s="4">
        <v>2176856</v>
      </c>
    </row>
    <row r="8419" spans="1:8" ht="15.75">
      <c r="A8419" s="3" t="s">
        <v>2951</v>
      </c>
      <c r="B8419" s="2" t="s">
        <v>2264</v>
      </c>
      <c r="C8419" s="2" t="s">
        <v>2263</v>
      </c>
      <c r="D8419" s="2" t="s">
        <v>2265</v>
      </c>
      <c r="E8419" s="4">
        <v>230</v>
      </c>
      <c r="F8419" s="4">
        <v>1938900</v>
      </c>
      <c r="G8419" s="4">
        <v>193890</v>
      </c>
      <c r="H8419" s="4">
        <v>2132790</v>
      </c>
    </row>
    <row r="8420" spans="1:8" ht="15.75">
      <c r="A8420" s="3" t="s">
        <v>2951</v>
      </c>
      <c r="B8420" s="2" t="s">
        <v>2267</v>
      </c>
      <c r="C8420" s="2" t="s">
        <v>2266</v>
      </c>
      <c r="D8420" s="2" t="s">
        <v>2268</v>
      </c>
      <c r="E8420" s="4">
        <v>200</v>
      </c>
      <c r="F8420" s="4">
        <v>2294000</v>
      </c>
      <c r="G8420" s="4">
        <v>229400</v>
      </c>
      <c r="H8420" s="4">
        <v>2523400</v>
      </c>
    </row>
    <row r="8421" spans="1:8" ht="15.75">
      <c r="A8421" s="3" t="s">
        <v>2951</v>
      </c>
      <c r="B8421" s="2" t="s">
        <v>2270</v>
      </c>
      <c r="C8421" s="2" t="s">
        <v>2269</v>
      </c>
      <c r="D8421" s="2" t="s">
        <v>2271</v>
      </c>
      <c r="E8421" s="4">
        <v>150</v>
      </c>
      <c r="F8421" s="4">
        <v>2719500</v>
      </c>
      <c r="G8421" s="4">
        <v>271950</v>
      </c>
      <c r="H8421" s="4">
        <v>2991450</v>
      </c>
    </row>
    <row r="8422" spans="1:8" ht="15.75">
      <c r="A8422" s="3" t="s">
        <v>2951</v>
      </c>
      <c r="B8422" s="2" t="s">
        <v>2273</v>
      </c>
      <c r="C8422" s="2" t="s">
        <v>2272</v>
      </c>
      <c r="D8422" s="2" t="s">
        <v>2274</v>
      </c>
      <c r="E8422" s="4">
        <v>230</v>
      </c>
      <c r="F8422" s="4">
        <v>4666700</v>
      </c>
      <c r="G8422" s="4">
        <v>466670</v>
      </c>
      <c r="H8422" s="4">
        <v>5133370</v>
      </c>
    </row>
    <row r="8423" spans="1:8" ht="15.75">
      <c r="A8423" s="3" t="s">
        <v>2951</v>
      </c>
      <c r="B8423" s="2" t="s">
        <v>2313</v>
      </c>
      <c r="C8423" s="2" t="s">
        <v>2312</v>
      </c>
      <c r="D8423" s="2" t="s">
        <v>2314</v>
      </c>
      <c r="E8423" s="4"/>
      <c r="F8423" s="4"/>
      <c r="G8423" s="4"/>
      <c r="H8423" s="4"/>
    </row>
    <row r="8424" spans="1:8" ht="15.75">
      <c r="A8424" s="3" t="s">
        <v>2951</v>
      </c>
      <c r="B8424" s="2" t="s">
        <v>2343</v>
      </c>
      <c r="C8424" s="2" t="s">
        <v>299</v>
      </c>
      <c r="D8424" s="2" t="s">
        <v>2344</v>
      </c>
      <c r="E8424" s="4">
        <v>10</v>
      </c>
      <c r="F8424" s="4">
        <v>101610</v>
      </c>
      <c r="G8424" s="4">
        <v>10161</v>
      </c>
      <c r="H8424" s="4">
        <v>111771</v>
      </c>
    </row>
    <row r="8425" spans="1:8" ht="15.75">
      <c r="A8425" s="3" t="s">
        <v>2951</v>
      </c>
      <c r="B8425" s="2" t="s">
        <v>2345</v>
      </c>
      <c r="C8425" s="2" t="s">
        <v>299</v>
      </c>
      <c r="D8425" s="2" t="s">
        <v>2328</v>
      </c>
      <c r="E8425" s="4">
        <v>4</v>
      </c>
      <c r="F8425" s="4">
        <v>74000</v>
      </c>
      <c r="G8425" s="4">
        <v>7400</v>
      </c>
      <c r="H8425" s="4">
        <v>81400</v>
      </c>
    </row>
    <row r="8426" spans="1:8" ht="15.75">
      <c r="A8426" s="3" t="s">
        <v>2951</v>
      </c>
      <c r="B8426" s="2" t="s">
        <v>2371</v>
      </c>
      <c r="C8426" s="2" t="s">
        <v>318</v>
      </c>
      <c r="D8426" s="2" t="s">
        <v>2372</v>
      </c>
      <c r="E8426" s="4">
        <v>20</v>
      </c>
      <c r="F8426" s="4">
        <v>72680</v>
      </c>
      <c r="G8426" s="4">
        <v>7268</v>
      </c>
      <c r="H8426" s="4">
        <v>79948</v>
      </c>
    </row>
    <row r="8427" spans="1:8" ht="15.75">
      <c r="A8427" s="3" t="s">
        <v>2951</v>
      </c>
      <c r="B8427" s="2" t="s">
        <v>2375</v>
      </c>
      <c r="C8427" s="2" t="s">
        <v>236</v>
      </c>
      <c r="D8427" s="2" t="s">
        <v>2376</v>
      </c>
      <c r="E8427" s="4">
        <v>20</v>
      </c>
      <c r="F8427" s="4">
        <v>224320</v>
      </c>
      <c r="G8427" s="4">
        <v>22432</v>
      </c>
      <c r="H8427" s="4">
        <v>246752</v>
      </c>
    </row>
    <row r="8428" spans="1:8" ht="15.75">
      <c r="A8428" s="3" t="s">
        <v>2951</v>
      </c>
      <c r="B8428" s="2" t="s">
        <v>2397</v>
      </c>
      <c r="C8428" s="2" t="s">
        <v>236</v>
      </c>
      <c r="D8428" s="2" t="s">
        <v>2398</v>
      </c>
      <c r="E8428" s="4">
        <v>36</v>
      </c>
      <c r="F8428" s="4">
        <v>193644</v>
      </c>
      <c r="G8428" s="4">
        <v>19364</v>
      </c>
      <c r="H8428" s="4">
        <v>213008</v>
      </c>
    </row>
    <row r="8429" spans="1:8" ht="15.75">
      <c r="A8429" s="3" t="s">
        <v>2951</v>
      </c>
      <c r="B8429" s="2" t="s">
        <v>2400</v>
      </c>
      <c r="C8429" s="2" t="s">
        <v>236</v>
      </c>
      <c r="D8429" s="2" t="s">
        <v>2401</v>
      </c>
      <c r="E8429" s="4">
        <v>30</v>
      </c>
      <c r="F8429" s="4">
        <v>205620</v>
      </c>
      <c r="G8429" s="4">
        <v>20562</v>
      </c>
      <c r="H8429" s="4">
        <v>226182</v>
      </c>
    </row>
    <row r="8430" spans="1:8" ht="15.75">
      <c r="A8430" s="3" t="s">
        <v>2951</v>
      </c>
      <c r="B8430" s="2" t="s">
        <v>2402</v>
      </c>
      <c r="C8430" s="2" t="s">
        <v>236</v>
      </c>
      <c r="D8430" s="2" t="s">
        <v>2403</v>
      </c>
      <c r="E8430" s="4">
        <v>30</v>
      </c>
      <c r="F8430" s="4">
        <v>247980</v>
      </c>
      <c r="G8430" s="4">
        <v>24798</v>
      </c>
      <c r="H8430" s="4">
        <v>272778</v>
      </c>
    </row>
    <row r="8431" spans="1:8" ht="15.75">
      <c r="A8431" s="3" t="s">
        <v>2951</v>
      </c>
      <c r="B8431" s="2" t="s">
        <v>2404</v>
      </c>
      <c r="C8431" s="2" t="s">
        <v>236</v>
      </c>
      <c r="D8431" s="2" t="s">
        <v>2405</v>
      </c>
      <c r="E8431" s="4">
        <v>22</v>
      </c>
      <c r="F8431" s="4">
        <v>214302</v>
      </c>
      <c r="G8431" s="4">
        <v>21430</v>
      </c>
      <c r="H8431" s="4">
        <v>235732</v>
      </c>
    </row>
    <row r="8432" spans="1:8" ht="15.75">
      <c r="A8432" s="3" t="s">
        <v>2951</v>
      </c>
      <c r="B8432" s="2" t="s">
        <v>2408</v>
      </c>
      <c r="C8432" s="2" t="s">
        <v>236</v>
      </c>
      <c r="D8432" s="2" t="s">
        <v>2409</v>
      </c>
      <c r="E8432" s="4">
        <v>10</v>
      </c>
      <c r="F8432" s="4">
        <v>39040</v>
      </c>
      <c r="G8432" s="4">
        <v>3904</v>
      </c>
      <c r="H8432" s="4">
        <v>42944</v>
      </c>
    </row>
    <row r="8433" spans="1:8" ht="15.75">
      <c r="A8433" s="3" t="s">
        <v>2951</v>
      </c>
      <c r="B8433" s="2" t="s">
        <v>2414</v>
      </c>
      <c r="C8433" s="2" t="s">
        <v>223</v>
      </c>
      <c r="D8433" s="2" t="s">
        <v>58</v>
      </c>
      <c r="E8433" s="4">
        <v>16</v>
      </c>
      <c r="F8433" s="4">
        <v>102400</v>
      </c>
      <c r="G8433" s="4">
        <v>10240</v>
      </c>
      <c r="H8433" s="4">
        <v>112640</v>
      </c>
    </row>
    <row r="8434" spans="1:8" ht="15.75">
      <c r="A8434" s="3" t="s">
        <v>2951</v>
      </c>
      <c r="B8434" s="2" t="s">
        <v>2422</v>
      </c>
      <c r="C8434" s="2" t="s">
        <v>2287</v>
      </c>
      <c r="D8434" s="2" t="s">
        <v>2423</v>
      </c>
      <c r="E8434" s="4">
        <v>20</v>
      </c>
      <c r="F8434" s="4">
        <v>137400</v>
      </c>
      <c r="G8434" s="4">
        <v>13740</v>
      </c>
      <c r="H8434" s="4">
        <v>151140</v>
      </c>
    </row>
    <row r="8435" spans="1:8" ht="15.75">
      <c r="A8435" s="3" t="s">
        <v>2951</v>
      </c>
      <c r="B8435" s="2" t="s">
        <v>2432</v>
      </c>
      <c r="C8435" s="2" t="s">
        <v>267</v>
      </c>
      <c r="D8435" s="2" t="s">
        <v>2433</v>
      </c>
      <c r="E8435" s="4">
        <v>40</v>
      </c>
      <c r="F8435" s="4">
        <v>194480</v>
      </c>
      <c r="G8435" s="4">
        <v>19448</v>
      </c>
      <c r="H8435" s="4">
        <v>213928</v>
      </c>
    </row>
    <row r="8436" spans="1:8" ht="15.75">
      <c r="A8436" s="3" t="s">
        <v>2951</v>
      </c>
      <c r="B8436" s="2" t="s">
        <v>2436</v>
      </c>
      <c r="C8436" s="2" t="s">
        <v>267</v>
      </c>
      <c r="D8436" s="2" t="s">
        <v>2437</v>
      </c>
      <c r="E8436" s="4">
        <v>160</v>
      </c>
      <c r="F8436" s="4">
        <v>786600</v>
      </c>
      <c r="G8436" s="4">
        <v>78661</v>
      </c>
      <c r="H8436" s="4">
        <v>865261</v>
      </c>
    </row>
    <row r="8437" spans="1:8" ht="15.75">
      <c r="A8437" s="3" t="s">
        <v>2951</v>
      </c>
      <c r="B8437" s="2" t="s">
        <v>2440</v>
      </c>
      <c r="C8437" s="2" t="s">
        <v>267</v>
      </c>
      <c r="D8437" s="2" t="s">
        <v>2441</v>
      </c>
      <c r="E8437" s="4">
        <v>90</v>
      </c>
      <c r="F8437" s="4">
        <v>660870</v>
      </c>
      <c r="G8437" s="4">
        <v>66087</v>
      </c>
      <c r="H8437" s="4">
        <v>726957</v>
      </c>
    </row>
    <row r="8438" spans="1:8" ht="15.75">
      <c r="A8438" s="3" t="s">
        <v>2951</v>
      </c>
      <c r="B8438" s="2" t="s">
        <v>2442</v>
      </c>
      <c r="C8438" s="2" t="s">
        <v>267</v>
      </c>
      <c r="D8438" s="2" t="s">
        <v>2443</v>
      </c>
      <c r="E8438" s="4">
        <v>46</v>
      </c>
      <c r="F8438" s="4">
        <v>390361</v>
      </c>
      <c r="G8438" s="4">
        <v>39037</v>
      </c>
      <c r="H8438" s="4">
        <v>429398</v>
      </c>
    </row>
    <row r="8439" spans="1:8" ht="15.75">
      <c r="A8439" s="3" t="s">
        <v>2951</v>
      </c>
      <c r="B8439" s="2" t="s">
        <v>2446</v>
      </c>
      <c r="C8439" s="2" t="s">
        <v>267</v>
      </c>
      <c r="D8439" s="2" t="s">
        <v>2447</v>
      </c>
      <c r="E8439" s="4">
        <v>2</v>
      </c>
      <c r="F8439" s="4">
        <v>29400</v>
      </c>
      <c r="G8439" s="4">
        <v>2940</v>
      </c>
      <c r="H8439" s="4">
        <v>32340</v>
      </c>
    </row>
    <row r="8440" spans="1:8" ht="15.75">
      <c r="A8440" s="3" t="s">
        <v>2951</v>
      </c>
      <c r="B8440" s="2" t="s">
        <v>2448</v>
      </c>
      <c r="C8440" s="2" t="s">
        <v>267</v>
      </c>
      <c r="D8440" s="2" t="s">
        <v>2449</v>
      </c>
      <c r="E8440" s="4">
        <v>20</v>
      </c>
      <c r="F8440" s="4">
        <v>92060</v>
      </c>
      <c r="G8440" s="4">
        <v>9206</v>
      </c>
      <c r="H8440" s="4">
        <v>101266</v>
      </c>
    </row>
    <row r="8441" spans="1:8" ht="15.75">
      <c r="A8441" s="3" t="s">
        <v>2951</v>
      </c>
      <c r="B8441" s="2" t="s">
        <v>2459</v>
      </c>
      <c r="C8441" s="2" t="s">
        <v>267</v>
      </c>
      <c r="D8441" s="2" t="s">
        <v>2460</v>
      </c>
      <c r="E8441" s="4">
        <v>6</v>
      </c>
      <c r="F8441" s="4">
        <v>26664</v>
      </c>
      <c r="G8441" s="4">
        <v>2666</v>
      </c>
      <c r="H8441" s="4">
        <v>29330</v>
      </c>
    </row>
    <row r="8442" spans="1:8" ht="15.75">
      <c r="A8442" s="3" t="s">
        <v>2951</v>
      </c>
      <c r="B8442" s="2" t="s">
        <v>2467</v>
      </c>
      <c r="C8442" s="2" t="s">
        <v>271</v>
      </c>
      <c r="D8442" s="2" t="s">
        <v>2468</v>
      </c>
      <c r="E8442" s="4">
        <v>10</v>
      </c>
      <c r="F8442" s="4">
        <v>83090</v>
      </c>
      <c r="G8442" s="4">
        <v>8309</v>
      </c>
      <c r="H8442" s="4">
        <v>91399</v>
      </c>
    </row>
    <row r="8443" spans="1:8" ht="15.75">
      <c r="A8443" s="3" t="s">
        <v>2951</v>
      </c>
      <c r="B8443" s="2" t="s">
        <v>2473</v>
      </c>
      <c r="C8443" s="2" t="s">
        <v>264</v>
      </c>
      <c r="D8443" s="2" t="s">
        <v>2474</v>
      </c>
      <c r="E8443" s="4">
        <v>1147</v>
      </c>
      <c r="F8443" s="4">
        <v>4280910</v>
      </c>
      <c r="G8443" s="4">
        <v>428091</v>
      </c>
      <c r="H8443" s="4">
        <v>4709001</v>
      </c>
    </row>
    <row r="8444" spans="1:8" ht="15.75">
      <c r="A8444" s="3" t="s">
        <v>2951</v>
      </c>
      <c r="B8444" s="2" t="s">
        <v>2475</v>
      </c>
      <c r="C8444" s="2" t="s">
        <v>264</v>
      </c>
      <c r="D8444" s="2" t="s">
        <v>2476</v>
      </c>
      <c r="E8444" s="4">
        <v>40</v>
      </c>
      <c r="F8444" s="4">
        <v>206920</v>
      </c>
      <c r="G8444" s="4">
        <v>20692</v>
      </c>
      <c r="H8444" s="4">
        <v>227612</v>
      </c>
    </row>
    <row r="8445" spans="1:8" ht="15.75">
      <c r="A8445" s="3" t="s">
        <v>2951</v>
      </c>
      <c r="B8445" s="2" t="s">
        <v>2477</v>
      </c>
      <c r="C8445" s="2" t="s">
        <v>264</v>
      </c>
      <c r="D8445" s="2" t="s">
        <v>2478</v>
      </c>
      <c r="E8445" s="4">
        <v>8</v>
      </c>
      <c r="F8445" s="4">
        <v>43008</v>
      </c>
      <c r="G8445" s="4">
        <v>4301</v>
      </c>
      <c r="H8445" s="4">
        <v>47309</v>
      </c>
    </row>
    <row r="8446" spans="1:8" ht="15.75">
      <c r="A8446" s="3" t="s">
        <v>2951</v>
      </c>
      <c r="B8446" s="2" t="s">
        <v>2479</v>
      </c>
      <c r="C8446" s="2" t="s">
        <v>264</v>
      </c>
      <c r="D8446" s="2" t="s">
        <v>2480</v>
      </c>
      <c r="E8446" s="4">
        <v>1023</v>
      </c>
      <c r="F8446" s="4">
        <v>4782829</v>
      </c>
      <c r="G8446" s="4">
        <v>478283</v>
      </c>
      <c r="H8446" s="4">
        <v>5261112</v>
      </c>
    </row>
    <row r="8447" spans="1:8" ht="15.75">
      <c r="A8447" s="3" t="s">
        <v>2951</v>
      </c>
      <c r="B8447" s="2" t="s">
        <v>2484</v>
      </c>
      <c r="C8447" s="2" t="s">
        <v>264</v>
      </c>
      <c r="D8447" s="2" t="s">
        <v>2485</v>
      </c>
      <c r="E8447" s="4">
        <v>184</v>
      </c>
      <c r="F8447" s="4">
        <v>1042240</v>
      </c>
      <c r="G8447" s="4">
        <v>104225</v>
      </c>
      <c r="H8447" s="4">
        <v>1146465</v>
      </c>
    </row>
    <row r="8448" spans="1:8" ht="15.75">
      <c r="A8448" s="3" t="s">
        <v>2951</v>
      </c>
      <c r="B8448" s="2" t="s">
        <v>2486</v>
      </c>
      <c r="C8448" s="2" t="s">
        <v>264</v>
      </c>
      <c r="D8448" s="2" t="s">
        <v>2487</v>
      </c>
      <c r="E8448" s="4">
        <v>95</v>
      </c>
      <c r="F8448" s="4">
        <v>629755</v>
      </c>
      <c r="G8448" s="4">
        <v>62977</v>
      </c>
      <c r="H8448" s="4">
        <v>692732</v>
      </c>
    </row>
    <row r="8449" spans="1:8" ht="15.75">
      <c r="A8449" s="3" t="s">
        <v>2951</v>
      </c>
      <c r="B8449" s="2" t="s">
        <v>2488</v>
      </c>
      <c r="C8449" s="2" t="s">
        <v>264</v>
      </c>
      <c r="D8449" s="2" t="s">
        <v>2489</v>
      </c>
      <c r="E8449" s="4">
        <v>120</v>
      </c>
      <c r="F8449" s="4">
        <v>287760</v>
      </c>
      <c r="G8449" s="4">
        <v>28776</v>
      </c>
      <c r="H8449" s="4">
        <v>316536</v>
      </c>
    </row>
    <row r="8450" spans="1:8" ht="15.75">
      <c r="A8450" s="3" t="s">
        <v>2951</v>
      </c>
      <c r="B8450" s="2" t="s">
        <v>2490</v>
      </c>
      <c r="C8450" s="2" t="s">
        <v>264</v>
      </c>
      <c r="D8450" s="2" t="s">
        <v>2491</v>
      </c>
      <c r="E8450" s="4">
        <v>110</v>
      </c>
      <c r="F8450" s="4">
        <v>831760</v>
      </c>
      <c r="G8450" s="4">
        <v>83176</v>
      </c>
      <c r="H8450" s="4">
        <v>914936</v>
      </c>
    </row>
    <row r="8451" spans="1:8" ht="15.75">
      <c r="A8451" s="3" t="s">
        <v>2951</v>
      </c>
      <c r="B8451" s="2" t="s">
        <v>2492</v>
      </c>
      <c r="C8451" s="2" t="s">
        <v>264</v>
      </c>
      <c r="D8451" s="2" t="s">
        <v>2493</v>
      </c>
      <c r="E8451" s="4">
        <v>22</v>
      </c>
      <c r="F8451" s="4">
        <v>226512</v>
      </c>
      <c r="G8451" s="4">
        <v>22651</v>
      </c>
      <c r="H8451" s="4">
        <v>249163</v>
      </c>
    </row>
    <row r="8452" spans="1:8" ht="15.75">
      <c r="A8452" s="3" t="s">
        <v>2951</v>
      </c>
      <c r="B8452" s="2" t="s">
        <v>2494</v>
      </c>
      <c r="C8452" s="2" t="s">
        <v>264</v>
      </c>
      <c r="D8452" s="2" t="s">
        <v>2495</v>
      </c>
      <c r="E8452" s="4">
        <v>189</v>
      </c>
      <c r="F8452" s="4">
        <v>492534</v>
      </c>
      <c r="G8452" s="4">
        <v>49253</v>
      </c>
      <c r="H8452" s="4">
        <v>541787</v>
      </c>
    </row>
    <row r="8453" spans="1:8" ht="15.75">
      <c r="A8453" s="3" t="s">
        <v>2951</v>
      </c>
      <c r="B8453" s="2" t="s">
        <v>2496</v>
      </c>
      <c r="C8453" s="2" t="s">
        <v>264</v>
      </c>
      <c r="D8453" s="2" t="s">
        <v>2497</v>
      </c>
      <c r="E8453" s="4">
        <v>60</v>
      </c>
      <c r="F8453" s="4">
        <v>686400</v>
      </c>
      <c r="G8453" s="4">
        <v>68640</v>
      </c>
      <c r="H8453" s="4">
        <v>755040</v>
      </c>
    </row>
    <row r="8454" spans="1:8" ht="15.75">
      <c r="A8454" s="3" t="s">
        <v>2951</v>
      </c>
      <c r="B8454" s="2" t="s">
        <v>2498</v>
      </c>
      <c r="C8454" s="2" t="s">
        <v>264</v>
      </c>
      <c r="D8454" s="2" t="s">
        <v>2328</v>
      </c>
      <c r="E8454" s="4">
        <v>10</v>
      </c>
      <c r="F8454" s="4">
        <v>157000</v>
      </c>
      <c r="G8454" s="4">
        <v>15700</v>
      </c>
      <c r="H8454" s="4">
        <v>172700</v>
      </c>
    </row>
    <row r="8455" spans="1:8" ht="15.75">
      <c r="A8455" s="3" t="s">
        <v>2951</v>
      </c>
      <c r="B8455" s="2" t="s">
        <v>2499</v>
      </c>
      <c r="C8455" s="2" t="s">
        <v>264</v>
      </c>
      <c r="D8455" s="2" t="s">
        <v>2500</v>
      </c>
      <c r="E8455" s="4">
        <v>30</v>
      </c>
      <c r="F8455" s="4">
        <v>111300</v>
      </c>
      <c r="G8455" s="4">
        <v>11130</v>
      </c>
      <c r="H8455" s="4">
        <v>122430</v>
      </c>
    </row>
    <row r="8456" spans="1:8" ht="15.75">
      <c r="A8456" s="3" t="s">
        <v>2951</v>
      </c>
      <c r="B8456" s="2" t="s">
        <v>2501</v>
      </c>
      <c r="C8456" s="2" t="s">
        <v>264</v>
      </c>
      <c r="D8456" s="2" t="s">
        <v>2454</v>
      </c>
      <c r="E8456" s="4">
        <v>10</v>
      </c>
      <c r="F8456" s="4">
        <v>195770</v>
      </c>
      <c r="G8456" s="4">
        <v>19577</v>
      </c>
      <c r="H8456" s="4">
        <v>215347</v>
      </c>
    </row>
    <row r="8457" spans="1:8" ht="15.75">
      <c r="A8457" s="3" t="s">
        <v>2951</v>
      </c>
      <c r="B8457" s="2" t="s">
        <v>2503</v>
      </c>
      <c r="C8457" s="2" t="s">
        <v>264</v>
      </c>
      <c r="D8457" s="2" t="s">
        <v>2504</v>
      </c>
      <c r="E8457" s="4">
        <v>170</v>
      </c>
      <c r="F8457" s="4">
        <v>517040</v>
      </c>
      <c r="G8457" s="4">
        <v>51704</v>
      </c>
      <c r="H8457" s="4">
        <v>568744</v>
      </c>
    </row>
    <row r="8458" spans="1:8" ht="15.75">
      <c r="A8458" s="3" t="s">
        <v>2951</v>
      </c>
      <c r="B8458" s="2" t="s">
        <v>2505</v>
      </c>
      <c r="C8458" s="2" t="s">
        <v>264</v>
      </c>
      <c r="D8458" s="2" t="s">
        <v>2506</v>
      </c>
      <c r="E8458" s="4">
        <v>4</v>
      </c>
      <c r="F8458" s="4">
        <v>97200</v>
      </c>
      <c r="G8458" s="4">
        <v>9720</v>
      </c>
      <c r="H8458" s="4">
        <v>106920</v>
      </c>
    </row>
    <row r="8459" spans="1:8" ht="15.75">
      <c r="A8459" s="3" t="s">
        <v>2951</v>
      </c>
      <c r="B8459" s="2" t="s">
        <v>2509</v>
      </c>
      <c r="C8459" s="2" t="s">
        <v>264</v>
      </c>
      <c r="D8459" s="2" t="s">
        <v>2510</v>
      </c>
      <c r="E8459" s="4">
        <v>22</v>
      </c>
      <c r="F8459" s="4">
        <v>88638</v>
      </c>
      <c r="G8459" s="4">
        <v>8864</v>
      </c>
      <c r="H8459" s="4">
        <v>97502</v>
      </c>
    </row>
    <row r="8460" spans="1:8" ht="15.75">
      <c r="A8460" s="3" t="s">
        <v>2951</v>
      </c>
      <c r="B8460" s="2" t="s">
        <v>2513</v>
      </c>
      <c r="C8460" s="2" t="s">
        <v>294</v>
      </c>
      <c r="D8460" s="2" t="s">
        <v>2514</v>
      </c>
      <c r="E8460" s="4">
        <v>30</v>
      </c>
      <c r="F8460" s="4">
        <v>128130</v>
      </c>
      <c r="G8460" s="4">
        <v>12813</v>
      </c>
      <c r="H8460" s="4">
        <v>140943</v>
      </c>
    </row>
    <row r="8461" spans="1:8" ht="15.75">
      <c r="A8461" s="3" t="s">
        <v>2951</v>
      </c>
      <c r="B8461" s="2" t="s">
        <v>2515</v>
      </c>
      <c r="C8461" s="2" t="s">
        <v>294</v>
      </c>
      <c r="D8461" s="2" t="s">
        <v>2516</v>
      </c>
      <c r="E8461" s="4">
        <v>24</v>
      </c>
      <c r="F8461" s="4">
        <v>129556</v>
      </c>
      <c r="G8461" s="4">
        <v>12956</v>
      </c>
      <c r="H8461" s="4">
        <v>142512</v>
      </c>
    </row>
    <row r="8462" spans="1:8" ht="15.75">
      <c r="A8462" s="3" t="s">
        <v>2951</v>
      </c>
      <c r="B8462" s="2" t="s">
        <v>2517</v>
      </c>
      <c r="C8462" s="2" t="s">
        <v>294</v>
      </c>
      <c r="D8462" s="2" t="s">
        <v>2518</v>
      </c>
      <c r="E8462" s="4">
        <v>50</v>
      </c>
      <c r="F8462" s="4">
        <v>146900</v>
      </c>
      <c r="G8462" s="4">
        <v>14690</v>
      </c>
      <c r="H8462" s="4">
        <v>161590</v>
      </c>
    </row>
    <row r="8463" spans="1:8" ht="15.75">
      <c r="A8463" s="3" t="s">
        <v>2951</v>
      </c>
      <c r="B8463" s="2" t="s">
        <v>2519</v>
      </c>
      <c r="C8463" s="2" t="s">
        <v>294</v>
      </c>
      <c r="D8463" s="2" t="s">
        <v>2520</v>
      </c>
      <c r="E8463" s="4">
        <v>24</v>
      </c>
      <c r="F8463" s="4">
        <v>153340</v>
      </c>
      <c r="G8463" s="4">
        <v>15334</v>
      </c>
      <c r="H8463" s="4">
        <v>168674</v>
      </c>
    </row>
    <row r="8464" spans="1:8" ht="15.75">
      <c r="A8464" s="3" t="s">
        <v>2951</v>
      </c>
      <c r="B8464" s="2" t="s">
        <v>2521</v>
      </c>
      <c r="C8464" s="2" t="s">
        <v>294</v>
      </c>
      <c r="D8464" s="2" t="s">
        <v>2522</v>
      </c>
      <c r="E8464" s="4">
        <v>4</v>
      </c>
      <c r="F8464" s="4">
        <v>32456</v>
      </c>
      <c r="G8464" s="4">
        <v>3246</v>
      </c>
      <c r="H8464" s="4">
        <v>35702</v>
      </c>
    </row>
    <row r="8465" spans="1:8" ht="15.75">
      <c r="A8465" s="3" t="s">
        <v>2951</v>
      </c>
      <c r="B8465" s="2" t="s">
        <v>2523</v>
      </c>
      <c r="C8465" s="2" t="s">
        <v>294</v>
      </c>
      <c r="D8465" s="2" t="s">
        <v>2524</v>
      </c>
      <c r="E8465" s="4">
        <v>60</v>
      </c>
      <c r="F8465" s="4">
        <v>191580</v>
      </c>
      <c r="G8465" s="4">
        <v>19158</v>
      </c>
      <c r="H8465" s="4">
        <v>210738</v>
      </c>
    </row>
    <row r="8466" spans="1:8" ht="15.75">
      <c r="A8466" s="3" t="s">
        <v>2951</v>
      </c>
      <c r="B8466" s="2" t="s">
        <v>2528</v>
      </c>
      <c r="C8466" s="2" t="s">
        <v>294</v>
      </c>
      <c r="D8466" s="2" t="s">
        <v>2529</v>
      </c>
      <c r="E8466" s="4">
        <v>268</v>
      </c>
      <c r="F8466" s="4">
        <v>724672</v>
      </c>
      <c r="G8466" s="4">
        <v>72467</v>
      </c>
      <c r="H8466" s="4">
        <v>797139</v>
      </c>
    </row>
    <row r="8467" spans="1:8" ht="15.75">
      <c r="A8467" s="3" t="s">
        <v>2951</v>
      </c>
      <c r="B8467" s="2" t="s">
        <v>2530</v>
      </c>
      <c r="C8467" s="2" t="s">
        <v>294</v>
      </c>
      <c r="D8467" s="2" t="s">
        <v>2531</v>
      </c>
      <c r="E8467" s="4">
        <v>40</v>
      </c>
      <c r="F8467" s="4">
        <v>154360</v>
      </c>
      <c r="G8467" s="4">
        <v>15436</v>
      </c>
      <c r="H8467" s="4">
        <v>169796</v>
      </c>
    </row>
    <row r="8468" spans="1:8" ht="15.75">
      <c r="A8468" s="3" t="s">
        <v>2951</v>
      </c>
      <c r="B8468" s="2" t="s">
        <v>2534</v>
      </c>
      <c r="C8468" s="2" t="s">
        <v>299</v>
      </c>
      <c r="D8468" s="2" t="s">
        <v>2535</v>
      </c>
      <c r="E8468" s="4">
        <v>46</v>
      </c>
      <c r="F8468" s="4">
        <v>210128</v>
      </c>
      <c r="G8468" s="4">
        <v>21013</v>
      </c>
      <c r="H8468" s="4">
        <v>231141</v>
      </c>
    </row>
    <row r="8469" spans="1:8" ht="15.75">
      <c r="A8469" s="3" t="s">
        <v>2951</v>
      </c>
      <c r="B8469" s="2" t="s">
        <v>2538</v>
      </c>
      <c r="C8469" s="2" t="s">
        <v>299</v>
      </c>
      <c r="D8469" s="2" t="s">
        <v>2539</v>
      </c>
      <c r="E8469" s="4">
        <v>270</v>
      </c>
      <c r="F8469" s="4">
        <v>1272780</v>
      </c>
      <c r="G8469" s="4">
        <v>127278</v>
      </c>
      <c r="H8469" s="4">
        <v>1400058</v>
      </c>
    </row>
    <row r="8470" spans="1:8" ht="15.75">
      <c r="A8470" s="3" t="s">
        <v>2951</v>
      </c>
      <c r="B8470" s="2" t="s">
        <v>2542</v>
      </c>
      <c r="C8470" s="2" t="s">
        <v>299</v>
      </c>
      <c r="D8470" s="2" t="s">
        <v>2543</v>
      </c>
      <c r="E8470" s="4">
        <v>175</v>
      </c>
      <c r="F8470" s="4">
        <v>1188775</v>
      </c>
      <c r="G8470" s="4">
        <v>118878</v>
      </c>
      <c r="H8470" s="4">
        <v>1307653</v>
      </c>
    </row>
    <row r="8471" spans="1:8" ht="15.75">
      <c r="A8471" s="3" t="s">
        <v>2951</v>
      </c>
      <c r="B8471" s="2" t="s">
        <v>2544</v>
      </c>
      <c r="C8471" s="2" t="s">
        <v>299</v>
      </c>
      <c r="D8471" s="2" t="s">
        <v>2545</v>
      </c>
      <c r="E8471" s="4">
        <v>105</v>
      </c>
      <c r="F8471" s="4">
        <v>833280</v>
      </c>
      <c r="G8471" s="4">
        <v>83328</v>
      </c>
      <c r="H8471" s="4">
        <v>916608</v>
      </c>
    </row>
    <row r="8472" spans="1:8" ht="15.75">
      <c r="A8472" s="3" t="s">
        <v>2951</v>
      </c>
      <c r="B8472" s="2" t="s">
        <v>2546</v>
      </c>
      <c r="C8472" s="2" t="s">
        <v>299</v>
      </c>
      <c r="D8472" s="2" t="s">
        <v>2547</v>
      </c>
      <c r="E8472" s="4">
        <v>18</v>
      </c>
      <c r="F8472" s="4">
        <v>56520</v>
      </c>
      <c r="G8472" s="4">
        <v>5652</v>
      </c>
      <c r="H8472" s="4">
        <v>62172</v>
      </c>
    </row>
    <row r="8473" spans="1:8" ht="15.75">
      <c r="A8473" s="3" t="s">
        <v>2951</v>
      </c>
      <c r="B8473" s="2" t="s">
        <v>2548</v>
      </c>
      <c r="C8473" s="2" t="s">
        <v>299</v>
      </c>
      <c r="D8473" s="2" t="s">
        <v>2549</v>
      </c>
      <c r="E8473" s="4">
        <v>20</v>
      </c>
      <c r="F8473" s="4">
        <v>181600</v>
      </c>
      <c r="G8473" s="4">
        <v>18160</v>
      </c>
      <c r="H8473" s="4">
        <v>199760</v>
      </c>
    </row>
    <row r="8474" spans="1:8" ht="15.75">
      <c r="A8474" s="3" t="s">
        <v>2951</v>
      </c>
      <c r="B8474" s="2" t="s">
        <v>2550</v>
      </c>
      <c r="C8474" s="2" t="s">
        <v>299</v>
      </c>
      <c r="D8474" s="2" t="s">
        <v>2551</v>
      </c>
      <c r="E8474" s="4">
        <v>30</v>
      </c>
      <c r="F8474" s="4">
        <v>96810</v>
      </c>
      <c r="G8474" s="4">
        <v>9681</v>
      </c>
      <c r="H8474" s="4">
        <v>106491</v>
      </c>
    </row>
    <row r="8475" spans="1:8" ht="15.75">
      <c r="A8475" s="3" t="s">
        <v>2951</v>
      </c>
      <c r="B8475" s="2" t="s">
        <v>2552</v>
      </c>
      <c r="C8475" s="2" t="s">
        <v>299</v>
      </c>
      <c r="D8475" s="2" t="s">
        <v>2553</v>
      </c>
      <c r="E8475" s="4">
        <v>10</v>
      </c>
      <c r="F8475" s="4">
        <v>113050</v>
      </c>
      <c r="G8475" s="4">
        <v>11306</v>
      </c>
      <c r="H8475" s="4">
        <v>124356</v>
      </c>
    </row>
    <row r="8476" spans="1:8" ht="15.75">
      <c r="A8476" s="3" t="s">
        <v>2951</v>
      </c>
      <c r="B8476" s="2" t="s">
        <v>2554</v>
      </c>
      <c r="C8476" s="2" t="s">
        <v>299</v>
      </c>
      <c r="D8476" s="2" t="s">
        <v>2555</v>
      </c>
      <c r="E8476" s="4">
        <v>40</v>
      </c>
      <c r="F8476" s="4">
        <v>146000</v>
      </c>
      <c r="G8476" s="4">
        <v>14600</v>
      </c>
      <c r="H8476" s="4">
        <v>160600</v>
      </c>
    </row>
    <row r="8477" spans="1:8" ht="15.75">
      <c r="A8477" s="3" t="s">
        <v>2951</v>
      </c>
      <c r="B8477" s="2" t="s">
        <v>2556</v>
      </c>
      <c r="C8477" s="2" t="s">
        <v>299</v>
      </c>
      <c r="D8477" s="2" t="s">
        <v>2557</v>
      </c>
      <c r="E8477" s="4">
        <v>20</v>
      </c>
      <c r="F8477" s="4">
        <v>78100</v>
      </c>
      <c r="G8477" s="4">
        <v>7810</v>
      </c>
      <c r="H8477" s="4">
        <v>85910</v>
      </c>
    </row>
    <row r="8478" spans="1:8" ht="15.75">
      <c r="A8478" s="3" t="s">
        <v>2951</v>
      </c>
      <c r="B8478" s="2" t="s">
        <v>2562</v>
      </c>
      <c r="C8478" s="2" t="s">
        <v>299</v>
      </c>
      <c r="D8478" s="2" t="s">
        <v>2563</v>
      </c>
      <c r="E8478" s="4">
        <v>20</v>
      </c>
      <c r="F8478" s="4">
        <v>77880</v>
      </c>
      <c r="G8478" s="4">
        <v>7788</v>
      </c>
      <c r="H8478" s="4">
        <v>85668</v>
      </c>
    </row>
    <row r="8479" spans="1:8" ht="15.75">
      <c r="A8479" s="3" t="s">
        <v>2951</v>
      </c>
      <c r="B8479" s="2" t="s">
        <v>2568</v>
      </c>
      <c r="C8479" s="2" t="s">
        <v>307</v>
      </c>
      <c r="D8479" s="2" t="s">
        <v>2569</v>
      </c>
      <c r="E8479" s="4">
        <v>10</v>
      </c>
      <c r="F8479" s="4">
        <v>58060</v>
      </c>
      <c r="G8479" s="4">
        <v>5806</v>
      </c>
      <c r="H8479" s="4">
        <v>63866</v>
      </c>
    </row>
    <row r="8480" spans="1:8" ht="15.75">
      <c r="A8480" s="3" t="s">
        <v>2951</v>
      </c>
      <c r="B8480" s="2" t="s">
        <v>2570</v>
      </c>
      <c r="C8480" s="2" t="s">
        <v>307</v>
      </c>
      <c r="D8480" s="2" t="s">
        <v>2571</v>
      </c>
      <c r="E8480" s="4">
        <v>20</v>
      </c>
      <c r="F8480" s="4">
        <v>123980</v>
      </c>
      <c r="G8480" s="4">
        <v>12398</v>
      </c>
      <c r="H8480" s="4">
        <v>136378</v>
      </c>
    </row>
    <row r="8481" spans="1:8" ht="15.75">
      <c r="A8481" s="3" t="s">
        <v>2951</v>
      </c>
      <c r="B8481" s="2" t="s">
        <v>2576</v>
      </c>
      <c r="C8481" s="2" t="s">
        <v>310</v>
      </c>
      <c r="D8481" s="2" t="s">
        <v>2577</v>
      </c>
      <c r="E8481" s="4">
        <v>20</v>
      </c>
      <c r="F8481" s="4">
        <v>87440</v>
      </c>
      <c r="G8481" s="4">
        <v>8744</v>
      </c>
      <c r="H8481" s="4">
        <v>96184</v>
      </c>
    </row>
    <row r="8482" spans="1:8" ht="15.75">
      <c r="A8482" s="3" t="s">
        <v>2951</v>
      </c>
      <c r="B8482" s="2" t="s">
        <v>2578</v>
      </c>
      <c r="C8482" s="2" t="s">
        <v>310</v>
      </c>
      <c r="D8482" s="2" t="s">
        <v>2579</v>
      </c>
      <c r="E8482" s="4">
        <v>45</v>
      </c>
      <c r="F8482" s="4">
        <v>267055</v>
      </c>
      <c r="G8482" s="4">
        <v>26706</v>
      </c>
      <c r="H8482" s="4">
        <v>293761</v>
      </c>
    </row>
    <row r="8483" spans="1:8" ht="15.75">
      <c r="A8483" s="3" t="s">
        <v>2951</v>
      </c>
      <c r="B8483" s="2" t="s">
        <v>2580</v>
      </c>
      <c r="C8483" s="2" t="s">
        <v>310</v>
      </c>
      <c r="D8483" s="2" t="s">
        <v>2581</v>
      </c>
      <c r="E8483" s="4">
        <v>70</v>
      </c>
      <c r="F8483" s="4">
        <v>488730</v>
      </c>
      <c r="G8483" s="4">
        <v>48873</v>
      </c>
      <c r="H8483" s="4">
        <v>537603</v>
      </c>
    </row>
    <row r="8484" spans="1:8" ht="15.75">
      <c r="A8484" s="3" t="s">
        <v>2951</v>
      </c>
      <c r="B8484" s="2" t="s">
        <v>2582</v>
      </c>
      <c r="C8484" s="2" t="s">
        <v>310</v>
      </c>
      <c r="D8484" s="2" t="s">
        <v>2583</v>
      </c>
      <c r="E8484" s="4">
        <v>22</v>
      </c>
      <c r="F8484" s="4">
        <v>164512</v>
      </c>
      <c r="G8484" s="4">
        <v>16451</v>
      </c>
      <c r="H8484" s="4">
        <v>180963</v>
      </c>
    </row>
    <row r="8485" spans="1:8" ht="15.75">
      <c r="A8485" s="3" t="s">
        <v>2951</v>
      </c>
      <c r="B8485" s="2" t="s">
        <v>3790</v>
      </c>
      <c r="C8485" s="2" t="s">
        <v>310</v>
      </c>
      <c r="D8485" s="2" t="s">
        <v>3791</v>
      </c>
      <c r="E8485" s="4">
        <v>20</v>
      </c>
      <c r="F8485" s="4">
        <v>87760</v>
      </c>
      <c r="G8485" s="4">
        <v>8776</v>
      </c>
      <c r="H8485" s="4">
        <v>96536</v>
      </c>
    </row>
    <row r="8486" spans="1:8" ht="15.75">
      <c r="A8486" s="3" t="s">
        <v>2951</v>
      </c>
      <c r="B8486" s="2" t="s">
        <v>2596</v>
      </c>
      <c r="C8486" s="2" t="s">
        <v>314</v>
      </c>
      <c r="D8486" s="2" t="s">
        <v>2597</v>
      </c>
      <c r="E8486" s="4">
        <v>6</v>
      </c>
      <c r="F8486" s="4">
        <v>24222</v>
      </c>
      <c r="G8486" s="4">
        <v>2422</v>
      </c>
      <c r="H8486" s="4">
        <v>26644</v>
      </c>
    </row>
    <row r="8487" spans="1:8" ht="15.75">
      <c r="A8487" s="3" t="s">
        <v>2951</v>
      </c>
      <c r="B8487" s="2" t="s">
        <v>2598</v>
      </c>
      <c r="C8487" s="2" t="s">
        <v>314</v>
      </c>
      <c r="D8487" s="2" t="s">
        <v>2599</v>
      </c>
      <c r="E8487" s="4">
        <v>50</v>
      </c>
      <c r="F8487" s="4">
        <v>264560</v>
      </c>
      <c r="G8487" s="4">
        <v>26456</v>
      </c>
      <c r="H8487" s="4">
        <v>291016</v>
      </c>
    </row>
    <row r="8488" spans="1:8" ht="15.75">
      <c r="A8488" s="3" t="s">
        <v>2951</v>
      </c>
      <c r="B8488" s="2" t="s">
        <v>2606</v>
      </c>
      <c r="C8488" s="2" t="s">
        <v>314</v>
      </c>
      <c r="D8488" s="2" t="s">
        <v>2607</v>
      </c>
      <c r="E8488" s="4">
        <v>220</v>
      </c>
      <c r="F8488" s="4">
        <v>580140</v>
      </c>
      <c r="G8488" s="4">
        <v>58014</v>
      </c>
      <c r="H8488" s="4">
        <v>638154</v>
      </c>
    </row>
    <row r="8489" spans="1:8" ht="15.75">
      <c r="A8489" s="3" t="s">
        <v>2951</v>
      </c>
      <c r="B8489" s="2" t="s">
        <v>2614</v>
      </c>
      <c r="C8489" s="2" t="s">
        <v>318</v>
      </c>
      <c r="D8489" s="2" t="s">
        <v>2615</v>
      </c>
      <c r="E8489" s="4">
        <v>50</v>
      </c>
      <c r="F8489" s="4">
        <v>215400</v>
      </c>
      <c r="G8489" s="4">
        <v>21540</v>
      </c>
      <c r="H8489" s="4">
        <v>236940</v>
      </c>
    </row>
    <row r="8490" spans="1:8" ht="15.75">
      <c r="A8490" s="3" t="s">
        <v>2951</v>
      </c>
      <c r="B8490" s="2" t="s">
        <v>2618</v>
      </c>
      <c r="C8490" s="2" t="s">
        <v>318</v>
      </c>
      <c r="D8490" s="2" t="s">
        <v>2619</v>
      </c>
      <c r="E8490" s="4">
        <v>30</v>
      </c>
      <c r="F8490" s="4">
        <v>77250</v>
      </c>
      <c r="G8490" s="4">
        <v>7725</v>
      </c>
      <c r="H8490" s="4">
        <v>84975</v>
      </c>
    </row>
    <row r="8491" spans="1:8" ht="15.75">
      <c r="A8491" s="3" t="s">
        <v>2951</v>
      </c>
      <c r="B8491" s="2" t="s">
        <v>2620</v>
      </c>
      <c r="C8491" s="2" t="s">
        <v>318</v>
      </c>
      <c r="D8491" s="2" t="s">
        <v>2621</v>
      </c>
      <c r="E8491" s="4">
        <v>10</v>
      </c>
      <c r="F8491" s="4">
        <v>65330</v>
      </c>
      <c r="G8491" s="4">
        <v>6533</v>
      </c>
      <c r="H8491" s="4">
        <v>71863</v>
      </c>
    </row>
    <row r="8492" spans="1:8" ht="15.75">
      <c r="A8492" s="3" t="s">
        <v>2951</v>
      </c>
      <c r="B8492" s="2" t="s">
        <v>2624</v>
      </c>
      <c r="C8492" s="2" t="s">
        <v>318</v>
      </c>
      <c r="D8492" s="2" t="s">
        <v>2625</v>
      </c>
      <c r="E8492" s="4">
        <v>70</v>
      </c>
      <c r="F8492" s="4">
        <v>198100</v>
      </c>
      <c r="G8492" s="4">
        <v>19810</v>
      </c>
      <c r="H8492" s="4">
        <v>217910</v>
      </c>
    </row>
    <row r="8493" spans="1:8" ht="15.75">
      <c r="A8493" s="3" t="s">
        <v>2951</v>
      </c>
      <c r="B8493" s="2" t="s">
        <v>2628</v>
      </c>
      <c r="C8493" s="2" t="s">
        <v>318</v>
      </c>
      <c r="D8493" s="2" t="s">
        <v>2629</v>
      </c>
      <c r="E8493" s="4">
        <v>240</v>
      </c>
      <c r="F8493" s="4">
        <v>735810</v>
      </c>
      <c r="G8493" s="4">
        <v>73581</v>
      </c>
      <c r="H8493" s="4">
        <v>809391</v>
      </c>
    </row>
    <row r="8494" spans="1:8" ht="15.75">
      <c r="A8494" s="3" t="s">
        <v>2951</v>
      </c>
      <c r="B8494" s="2" t="s">
        <v>2630</v>
      </c>
      <c r="C8494" s="2" t="s">
        <v>318</v>
      </c>
      <c r="D8494" s="2" t="s">
        <v>2631</v>
      </c>
      <c r="E8494" s="4">
        <v>30</v>
      </c>
      <c r="F8494" s="4">
        <v>100200</v>
      </c>
      <c r="G8494" s="4">
        <v>10020</v>
      </c>
      <c r="H8494" s="4">
        <v>110220</v>
      </c>
    </row>
    <row r="8495" spans="1:8" ht="15.75">
      <c r="A8495" s="3" t="s">
        <v>2951</v>
      </c>
      <c r="B8495" s="2" t="s">
        <v>2632</v>
      </c>
      <c r="C8495" s="2" t="s">
        <v>318</v>
      </c>
      <c r="D8495" s="2" t="s">
        <v>2633</v>
      </c>
      <c r="E8495" s="4">
        <v>20</v>
      </c>
      <c r="F8495" s="4">
        <v>71900</v>
      </c>
      <c r="G8495" s="4">
        <v>7190</v>
      </c>
      <c r="H8495" s="4">
        <v>79090</v>
      </c>
    </row>
    <row r="8496" spans="1:8" ht="15.75">
      <c r="A8496" s="3" t="s">
        <v>2951</v>
      </c>
      <c r="B8496" s="2" t="s">
        <v>2634</v>
      </c>
      <c r="C8496" s="2" t="s">
        <v>318</v>
      </c>
      <c r="D8496" s="2" t="s">
        <v>2635</v>
      </c>
      <c r="E8496" s="4">
        <v>90</v>
      </c>
      <c r="F8496" s="4">
        <v>345420</v>
      </c>
      <c r="G8496" s="4">
        <v>34542</v>
      </c>
      <c r="H8496" s="4">
        <v>379962</v>
      </c>
    </row>
    <row r="8497" spans="1:8" ht="15.75">
      <c r="A8497" s="3" t="s">
        <v>2951</v>
      </c>
      <c r="B8497" s="2" t="s">
        <v>3805</v>
      </c>
      <c r="C8497" s="2" t="s">
        <v>299</v>
      </c>
      <c r="D8497" s="2" t="s">
        <v>3806</v>
      </c>
      <c r="E8497" s="4">
        <v>2</v>
      </c>
      <c r="F8497" s="4">
        <v>25800</v>
      </c>
      <c r="G8497" s="4">
        <v>2580</v>
      </c>
      <c r="H8497" s="4">
        <v>28380</v>
      </c>
    </row>
    <row r="8498" spans="1:8" ht="15.75">
      <c r="A8498" s="3" t="s">
        <v>2951</v>
      </c>
      <c r="B8498" s="2" t="s">
        <v>3807</v>
      </c>
      <c r="C8498" s="2" t="s">
        <v>299</v>
      </c>
      <c r="D8498" s="2" t="s">
        <v>3799</v>
      </c>
      <c r="E8498" s="4">
        <v>17</v>
      </c>
      <c r="F8498" s="4">
        <v>190400</v>
      </c>
      <c r="G8498" s="4">
        <v>19040</v>
      </c>
      <c r="H8498" s="4">
        <v>209440</v>
      </c>
    </row>
    <row r="8499" spans="1:8" ht="15.75">
      <c r="A8499" s="3" t="s">
        <v>2951</v>
      </c>
      <c r="B8499" s="2" t="s">
        <v>3808</v>
      </c>
      <c r="C8499" s="2" t="s">
        <v>271</v>
      </c>
      <c r="D8499" s="2" t="s">
        <v>3809</v>
      </c>
      <c r="E8499" s="4">
        <v>2</v>
      </c>
      <c r="F8499" s="4">
        <v>55800</v>
      </c>
      <c r="G8499" s="4">
        <v>5580</v>
      </c>
      <c r="H8499" s="4">
        <v>61380</v>
      </c>
    </row>
    <row r="8500" spans="1:8" ht="15.75">
      <c r="A8500" s="3" t="s">
        <v>2951</v>
      </c>
      <c r="B8500" s="2" t="s">
        <v>3810</v>
      </c>
      <c r="C8500" s="2" t="s">
        <v>310</v>
      </c>
      <c r="D8500" s="2" t="s">
        <v>3811</v>
      </c>
      <c r="E8500" s="4">
        <v>12</v>
      </c>
      <c r="F8500" s="4">
        <v>343200</v>
      </c>
      <c r="G8500" s="4">
        <v>34320</v>
      </c>
      <c r="H8500" s="4">
        <v>377520</v>
      </c>
    </row>
    <row r="8501" spans="1:8" ht="15.75">
      <c r="A8501" s="3" t="s">
        <v>2951</v>
      </c>
      <c r="B8501" s="2" t="s">
        <v>2712</v>
      </c>
      <c r="C8501" s="2" t="s">
        <v>1267</v>
      </c>
      <c r="D8501" s="2" t="s">
        <v>2713</v>
      </c>
      <c r="E8501" s="4">
        <v>79</v>
      </c>
      <c r="F8501" s="4">
        <v>1912827</v>
      </c>
      <c r="G8501" s="4">
        <v>191283</v>
      </c>
      <c r="H8501" s="4">
        <v>2104110</v>
      </c>
    </row>
    <row r="8502" spans="1:8" ht="15.75">
      <c r="A8502" s="3" t="s">
        <v>2951</v>
      </c>
      <c r="B8502" s="2" t="s">
        <v>2716</v>
      </c>
      <c r="C8502" s="2" t="s">
        <v>1267</v>
      </c>
      <c r="D8502" s="2" t="s">
        <v>2717</v>
      </c>
      <c r="E8502" s="4">
        <v>1</v>
      </c>
      <c r="F8502" s="4">
        <v>26468</v>
      </c>
      <c r="G8502" s="4">
        <v>2647</v>
      </c>
      <c r="H8502" s="4">
        <v>29115</v>
      </c>
    </row>
    <row r="8503" spans="1:8" ht="15.75">
      <c r="A8503" s="3" t="s">
        <v>2951</v>
      </c>
      <c r="B8503" s="2" t="s">
        <v>2728</v>
      </c>
      <c r="C8503" s="2" t="s">
        <v>1267</v>
      </c>
      <c r="D8503" s="2" t="s">
        <v>2729</v>
      </c>
      <c r="E8503" s="4">
        <v>20</v>
      </c>
      <c r="F8503" s="4">
        <v>754860</v>
      </c>
      <c r="G8503" s="4">
        <v>75486</v>
      </c>
      <c r="H8503" s="4">
        <v>830346</v>
      </c>
    </row>
    <row r="8504" spans="1:8" ht="15.75">
      <c r="A8504" s="3" t="s">
        <v>2951</v>
      </c>
      <c r="B8504" s="2" t="s">
        <v>2733</v>
      </c>
      <c r="C8504" s="2" t="s">
        <v>2732</v>
      </c>
      <c r="D8504" s="2" t="s">
        <v>2734</v>
      </c>
      <c r="E8504" s="4">
        <v>12</v>
      </c>
      <c r="F8504" s="4">
        <v>146508</v>
      </c>
      <c r="G8504" s="4">
        <v>14650</v>
      </c>
      <c r="H8504" s="4">
        <v>161158</v>
      </c>
    </row>
    <row r="8505" spans="1:8" ht="15.75">
      <c r="A8505" s="3" t="s">
        <v>2951</v>
      </c>
      <c r="B8505" s="2" t="s">
        <v>2737</v>
      </c>
      <c r="C8505" s="2" t="s">
        <v>2732</v>
      </c>
      <c r="D8505" s="2" t="s">
        <v>2738</v>
      </c>
      <c r="E8505" s="4">
        <v>1</v>
      </c>
      <c r="F8505" s="4">
        <v>13384</v>
      </c>
      <c r="G8505" s="4">
        <v>1338</v>
      </c>
      <c r="H8505" s="4">
        <v>14722</v>
      </c>
    </row>
    <row r="8506" spans="1:8" ht="15.75">
      <c r="A8506" s="3" t="s">
        <v>2951</v>
      </c>
      <c r="B8506" s="2" t="s">
        <v>2749</v>
      </c>
      <c r="C8506" s="2" t="s">
        <v>1267</v>
      </c>
      <c r="D8506" s="2" t="s">
        <v>2750</v>
      </c>
      <c r="E8506" s="4">
        <v>55</v>
      </c>
      <c r="F8506" s="4">
        <v>1765775</v>
      </c>
      <c r="G8506" s="4">
        <v>176578</v>
      </c>
      <c r="H8506" s="4">
        <v>1942353</v>
      </c>
    </row>
    <row r="8507" spans="1:8" ht="15.75">
      <c r="A8507" s="3" t="s">
        <v>2951</v>
      </c>
      <c r="B8507" s="2" t="s">
        <v>3831</v>
      </c>
      <c r="C8507" s="2" t="s">
        <v>1412</v>
      </c>
      <c r="D8507" s="2" t="s">
        <v>3832</v>
      </c>
      <c r="E8507" s="4">
        <v>18</v>
      </c>
      <c r="F8507" s="4">
        <v>51354</v>
      </c>
      <c r="G8507" s="4">
        <v>5135</v>
      </c>
      <c r="H8507" s="4">
        <v>56489</v>
      </c>
    </row>
    <row r="8508" spans="1:8" ht="15.75">
      <c r="A8508" s="3" t="s">
        <v>2951</v>
      </c>
      <c r="B8508" s="2" t="s">
        <v>3833</v>
      </c>
      <c r="C8508" s="2" t="s">
        <v>1412</v>
      </c>
      <c r="D8508" s="2" t="s">
        <v>3834</v>
      </c>
      <c r="E8508" s="4">
        <v>100</v>
      </c>
      <c r="F8508" s="4">
        <v>184800</v>
      </c>
      <c r="G8508" s="4">
        <v>18480</v>
      </c>
      <c r="H8508" s="4">
        <v>203280</v>
      </c>
    </row>
    <row r="8509" spans="1:8" ht="15.75">
      <c r="A8509" s="3" t="s">
        <v>2951</v>
      </c>
      <c r="B8509" s="2" t="s">
        <v>3837</v>
      </c>
      <c r="C8509" s="2" t="s">
        <v>1415</v>
      </c>
      <c r="D8509" s="2" t="s">
        <v>3838</v>
      </c>
      <c r="E8509" s="4">
        <v>10</v>
      </c>
      <c r="F8509" s="4">
        <v>32510</v>
      </c>
      <c r="G8509" s="4">
        <v>3251</v>
      </c>
      <c r="H8509" s="4">
        <v>35761</v>
      </c>
    </row>
    <row r="8510" spans="1:8" ht="15.75">
      <c r="A8510" s="3" t="s">
        <v>2951</v>
      </c>
      <c r="B8510" s="2" t="s">
        <v>2771</v>
      </c>
      <c r="C8510" s="2" t="s">
        <v>1415</v>
      </c>
      <c r="D8510" s="2" t="s">
        <v>2772</v>
      </c>
      <c r="E8510" s="4">
        <v>30</v>
      </c>
      <c r="F8510" s="4">
        <v>114780</v>
      </c>
      <c r="G8510" s="4">
        <v>11478</v>
      </c>
      <c r="H8510" s="4">
        <v>126258</v>
      </c>
    </row>
    <row r="8511" spans="1:8" ht="15.75">
      <c r="A8511" s="3" t="s">
        <v>2951</v>
      </c>
      <c r="B8511" s="2" t="s">
        <v>3852</v>
      </c>
      <c r="C8511" s="2" t="s">
        <v>2753</v>
      </c>
      <c r="D8511" s="2" t="s">
        <v>3853</v>
      </c>
      <c r="E8511" s="4">
        <v>10</v>
      </c>
      <c r="F8511" s="4">
        <v>34380</v>
      </c>
      <c r="G8511" s="4">
        <v>3438</v>
      </c>
      <c r="H8511" s="4">
        <v>37818</v>
      </c>
    </row>
    <row r="8512" spans="1:8" ht="15.75">
      <c r="A8512" s="3" t="s">
        <v>2951</v>
      </c>
      <c r="B8512" s="2" t="s">
        <v>2809</v>
      </c>
      <c r="C8512" s="2" t="s">
        <v>1443</v>
      </c>
      <c r="D8512" s="2" t="s">
        <v>2810</v>
      </c>
      <c r="E8512" s="4">
        <v>30</v>
      </c>
      <c r="F8512" s="4">
        <v>79650</v>
      </c>
      <c r="G8512" s="4">
        <v>7965</v>
      </c>
      <c r="H8512" s="4">
        <v>87615</v>
      </c>
    </row>
    <row r="8513" spans="1:8" ht="15.75">
      <c r="A8513" s="3" t="s">
        <v>2951</v>
      </c>
      <c r="B8513" s="2" t="s">
        <v>2811</v>
      </c>
      <c r="C8513" s="2" t="s">
        <v>1443</v>
      </c>
      <c r="D8513" s="2" t="s">
        <v>2812</v>
      </c>
      <c r="E8513" s="4">
        <v>21</v>
      </c>
      <c r="F8513" s="4">
        <v>52038</v>
      </c>
      <c r="G8513" s="4">
        <v>5204</v>
      </c>
      <c r="H8513" s="4">
        <v>57242</v>
      </c>
    </row>
    <row r="8514" spans="1:8" ht="15.75">
      <c r="A8514" s="3" t="s">
        <v>2951</v>
      </c>
      <c r="B8514" s="2" t="s">
        <v>2813</v>
      </c>
      <c r="C8514" s="2" t="s">
        <v>1443</v>
      </c>
      <c r="D8514" s="2" t="s">
        <v>2814</v>
      </c>
      <c r="E8514" s="4">
        <v>20</v>
      </c>
      <c r="F8514" s="4">
        <v>77360</v>
      </c>
      <c r="G8514" s="4">
        <v>7736</v>
      </c>
      <c r="H8514" s="4">
        <v>85096</v>
      </c>
    </row>
    <row r="8515" spans="1:8" ht="15.75">
      <c r="A8515" s="3" t="s">
        <v>2951</v>
      </c>
      <c r="B8515" s="2" t="s">
        <v>2823</v>
      </c>
      <c r="C8515" s="2" t="s">
        <v>2762</v>
      </c>
      <c r="D8515" s="2" t="s">
        <v>2824</v>
      </c>
      <c r="E8515" s="4">
        <v>30</v>
      </c>
      <c r="F8515" s="4">
        <v>113370</v>
      </c>
      <c r="G8515" s="4">
        <v>11337</v>
      </c>
      <c r="H8515" s="4">
        <v>124707</v>
      </c>
    </row>
    <row r="8516" spans="1:8" ht="15.75">
      <c r="A8516" s="3" t="s">
        <v>2951</v>
      </c>
      <c r="B8516" s="2" t="s">
        <v>2828</v>
      </c>
      <c r="C8516" s="2" t="s">
        <v>2827</v>
      </c>
      <c r="D8516" s="2" t="s">
        <v>2646</v>
      </c>
      <c r="E8516" s="4">
        <v>10</v>
      </c>
      <c r="F8516" s="4">
        <v>50000</v>
      </c>
      <c r="G8516" s="4">
        <v>5000</v>
      </c>
      <c r="H8516" s="4">
        <v>55000</v>
      </c>
    </row>
    <row r="8517" spans="1:8" ht="15.75">
      <c r="A8517" s="3" t="s">
        <v>2951</v>
      </c>
      <c r="B8517" s="2" t="s">
        <v>2829</v>
      </c>
      <c r="C8517" s="2" t="s">
        <v>2827</v>
      </c>
      <c r="D8517" s="2" t="s">
        <v>2648</v>
      </c>
      <c r="E8517" s="4">
        <v>10</v>
      </c>
      <c r="F8517" s="4">
        <v>58000</v>
      </c>
      <c r="G8517" s="4">
        <v>5800</v>
      </c>
      <c r="H8517" s="4">
        <v>63800</v>
      </c>
    </row>
    <row r="8518" spans="1:8" ht="15.75">
      <c r="A8518" s="3" t="s">
        <v>2951</v>
      </c>
      <c r="B8518" s="2" t="s">
        <v>2831</v>
      </c>
      <c r="C8518" s="2" t="s">
        <v>1401</v>
      </c>
      <c r="D8518" s="2" t="s">
        <v>2832</v>
      </c>
      <c r="E8518" s="4">
        <v>210</v>
      </c>
      <c r="F8518" s="4">
        <v>391690</v>
      </c>
      <c r="G8518" s="4">
        <v>39169</v>
      </c>
      <c r="H8518" s="4">
        <v>430859</v>
      </c>
    </row>
    <row r="8519" spans="1:8" ht="15.75">
      <c r="A8519" s="3" t="s">
        <v>2951</v>
      </c>
      <c r="B8519" s="2" t="s">
        <v>2835</v>
      </c>
      <c r="C8519" s="2" t="s">
        <v>1401</v>
      </c>
      <c r="D8519" s="2" t="s">
        <v>2836</v>
      </c>
      <c r="E8519" s="4">
        <v>251</v>
      </c>
      <c r="F8519" s="4">
        <v>583531</v>
      </c>
      <c r="G8519" s="4">
        <v>58353</v>
      </c>
      <c r="H8519" s="4">
        <v>641884</v>
      </c>
    </row>
    <row r="8520" spans="1:8" ht="15.75">
      <c r="A8520" s="3" t="s">
        <v>2951</v>
      </c>
      <c r="B8520" s="2" t="s">
        <v>2840</v>
      </c>
      <c r="C8520" s="2" t="s">
        <v>1401</v>
      </c>
      <c r="D8520" s="2" t="s">
        <v>2841</v>
      </c>
      <c r="E8520" s="4">
        <v>20</v>
      </c>
      <c r="F8520" s="4">
        <v>54140</v>
      </c>
      <c r="G8520" s="4">
        <v>5414</v>
      </c>
      <c r="H8520" s="4">
        <v>59554</v>
      </c>
    </row>
    <row r="8521" spans="1:8" ht="15.75">
      <c r="A8521" s="3" t="s">
        <v>2951</v>
      </c>
      <c r="B8521" s="2" t="s">
        <v>2842</v>
      </c>
      <c r="C8521" s="2" t="s">
        <v>1401</v>
      </c>
      <c r="D8521" s="2" t="s">
        <v>2843</v>
      </c>
      <c r="E8521" s="4">
        <v>2</v>
      </c>
      <c r="F8521" s="4">
        <v>8596</v>
      </c>
      <c r="G8521" s="4">
        <v>860</v>
      </c>
      <c r="H8521" s="4">
        <v>9456</v>
      </c>
    </row>
    <row r="8522" spans="1:8" ht="15.75">
      <c r="A8522" s="3" t="s">
        <v>2951</v>
      </c>
      <c r="B8522" s="2" t="s">
        <v>2848</v>
      </c>
      <c r="C8522" s="2" t="s">
        <v>1401</v>
      </c>
      <c r="D8522" s="2" t="s">
        <v>2849</v>
      </c>
      <c r="E8522" s="4">
        <v>12</v>
      </c>
      <c r="F8522" s="4">
        <v>15648</v>
      </c>
      <c r="G8522" s="4">
        <v>1565</v>
      </c>
      <c r="H8522" s="4">
        <v>17213</v>
      </c>
    </row>
    <row r="8523" spans="1:8" ht="15.75">
      <c r="A8523" s="3" t="s">
        <v>2951</v>
      </c>
      <c r="B8523" s="2" t="s">
        <v>2854</v>
      </c>
      <c r="C8523" s="2" t="s">
        <v>1401</v>
      </c>
      <c r="D8523" s="2" t="s">
        <v>2855</v>
      </c>
      <c r="E8523" s="4">
        <v>20</v>
      </c>
      <c r="F8523" s="4">
        <v>41560</v>
      </c>
      <c r="G8523" s="4">
        <v>4156</v>
      </c>
      <c r="H8523" s="4">
        <v>45716</v>
      </c>
    </row>
    <row r="8524" spans="1:8" ht="15.75">
      <c r="A8524" s="3" t="s">
        <v>2951</v>
      </c>
      <c r="B8524" s="2" t="s">
        <v>2873</v>
      </c>
      <c r="C8524" s="2" t="s">
        <v>1405</v>
      </c>
      <c r="D8524" s="2" t="s">
        <v>2874</v>
      </c>
      <c r="E8524" s="4">
        <v>50</v>
      </c>
      <c r="F8524" s="4">
        <v>87400</v>
      </c>
      <c r="G8524" s="4">
        <v>8740</v>
      </c>
      <c r="H8524" s="4">
        <v>96140</v>
      </c>
    </row>
    <row r="8525" spans="1:8" ht="15.75">
      <c r="A8525" s="3" t="s">
        <v>2951</v>
      </c>
      <c r="B8525" s="2" t="s">
        <v>2879</v>
      </c>
      <c r="C8525" s="2" t="s">
        <v>1412</v>
      </c>
      <c r="D8525" s="2" t="s">
        <v>2880</v>
      </c>
      <c r="E8525" s="4">
        <v>405</v>
      </c>
      <c r="F8525" s="4">
        <v>769095</v>
      </c>
      <c r="G8525" s="4">
        <v>76910</v>
      </c>
      <c r="H8525" s="4">
        <v>846005</v>
      </c>
    </row>
    <row r="8526" spans="1:8" ht="15.75">
      <c r="A8526" s="3" t="s">
        <v>2951</v>
      </c>
      <c r="B8526" s="2" t="s">
        <v>2882</v>
      </c>
      <c r="C8526" s="2" t="s">
        <v>1412</v>
      </c>
      <c r="D8526" s="2" t="s">
        <v>2646</v>
      </c>
      <c r="E8526" s="4">
        <v>102</v>
      </c>
      <c r="F8526" s="4">
        <v>241230</v>
      </c>
      <c r="G8526" s="4">
        <v>24123</v>
      </c>
      <c r="H8526" s="4">
        <v>265353</v>
      </c>
    </row>
    <row r="8527" spans="1:8" ht="15.75">
      <c r="A8527" s="3" t="s">
        <v>2951</v>
      </c>
      <c r="B8527" s="2" t="s">
        <v>2883</v>
      </c>
      <c r="C8527" s="2" t="s">
        <v>1412</v>
      </c>
      <c r="D8527" s="2" t="s">
        <v>2884</v>
      </c>
      <c r="E8527" s="4">
        <v>100</v>
      </c>
      <c r="F8527" s="4">
        <v>146900</v>
      </c>
      <c r="G8527" s="4">
        <v>14690</v>
      </c>
      <c r="H8527" s="4">
        <v>161590</v>
      </c>
    </row>
    <row r="8528" spans="1:8" ht="15.75">
      <c r="A8528" s="3" t="s">
        <v>2951</v>
      </c>
      <c r="B8528" s="2" t="s">
        <v>2885</v>
      </c>
      <c r="C8528" s="2" t="s">
        <v>1412</v>
      </c>
      <c r="D8528" s="2" t="s">
        <v>2886</v>
      </c>
      <c r="E8528" s="4">
        <v>40</v>
      </c>
      <c r="F8528" s="4">
        <v>143720</v>
      </c>
      <c r="G8528" s="4">
        <v>14372</v>
      </c>
      <c r="H8528" s="4">
        <v>158092</v>
      </c>
    </row>
    <row r="8529" spans="1:8" ht="15.75">
      <c r="A8529" s="3" t="s">
        <v>2951</v>
      </c>
      <c r="B8529" s="2" t="s">
        <v>2887</v>
      </c>
      <c r="C8529" s="2" t="s">
        <v>1412</v>
      </c>
      <c r="D8529" s="2" t="s">
        <v>2888</v>
      </c>
      <c r="E8529" s="4">
        <v>5</v>
      </c>
      <c r="F8529" s="4">
        <v>21150</v>
      </c>
      <c r="G8529" s="4">
        <v>2115</v>
      </c>
      <c r="H8529" s="4">
        <v>23265</v>
      </c>
    </row>
    <row r="8530" spans="1:8" ht="15.75">
      <c r="A8530" s="3" t="s">
        <v>2951</v>
      </c>
      <c r="B8530" s="2" t="s">
        <v>2889</v>
      </c>
      <c r="C8530" s="2" t="s">
        <v>1412</v>
      </c>
      <c r="D8530" s="2" t="s">
        <v>2890</v>
      </c>
      <c r="E8530" s="4">
        <v>100</v>
      </c>
      <c r="F8530" s="4">
        <v>159500</v>
      </c>
      <c r="G8530" s="4">
        <v>15950</v>
      </c>
      <c r="H8530" s="4">
        <v>175450</v>
      </c>
    </row>
    <row r="8531" spans="1:8" ht="15.75">
      <c r="A8531" s="3" t="s">
        <v>2951</v>
      </c>
      <c r="B8531" s="2" t="s">
        <v>2893</v>
      </c>
      <c r="C8531" s="2" t="s">
        <v>1412</v>
      </c>
      <c r="D8531" s="2" t="s">
        <v>2894</v>
      </c>
      <c r="E8531" s="4">
        <v>120</v>
      </c>
      <c r="F8531" s="4">
        <v>203080</v>
      </c>
      <c r="G8531" s="4">
        <v>20308</v>
      </c>
      <c r="H8531" s="4">
        <v>223388</v>
      </c>
    </row>
    <row r="8532" spans="1:8" ht="15.75">
      <c r="A8532" s="3" t="s">
        <v>2951</v>
      </c>
      <c r="B8532" s="2" t="s">
        <v>2899</v>
      </c>
      <c r="C8532" s="2" t="s">
        <v>1412</v>
      </c>
      <c r="D8532" s="2" t="s">
        <v>2900</v>
      </c>
      <c r="E8532" s="4">
        <v>15</v>
      </c>
      <c r="F8532" s="4">
        <v>30150</v>
      </c>
      <c r="G8532" s="4">
        <v>3015</v>
      </c>
      <c r="H8532" s="4">
        <v>33165</v>
      </c>
    </row>
    <row r="8533" spans="1:8" ht="15.75">
      <c r="A8533" s="3" t="s">
        <v>2951</v>
      </c>
      <c r="B8533" s="2" t="s">
        <v>2903</v>
      </c>
      <c r="C8533" s="2" t="s">
        <v>1417</v>
      </c>
      <c r="D8533" s="2" t="s">
        <v>2904</v>
      </c>
      <c r="E8533" s="4">
        <v>10</v>
      </c>
      <c r="F8533" s="4">
        <v>24280</v>
      </c>
      <c r="G8533" s="4">
        <v>2428</v>
      </c>
      <c r="H8533" s="4">
        <v>26708</v>
      </c>
    </row>
    <row r="8534" spans="1:8" ht="15.75">
      <c r="A8534" s="3" t="s">
        <v>2951</v>
      </c>
      <c r="B8534" s="2" t="s">
        <v>2912</v>
      </c>
      <c r="C8534" s="2" t="s">
        <v>1417</v>
      </c>
      <c r="D8534" s="2" t="s">
        <v>2913</v>
      </c>
      <c r="E8534" s="4">
        <v>-370</v>
      </c>
      <c r="F8534" s="4">
        <v>-485100</v>
      </c>
      <c r="G8534" s="4">
        <v>-48510</v>
      </c>
      <c r="H8534" s="4">
        <v>-533610</v>
      </c>
    </row>
    <row r="8535" spans="1:8" ht="15.75">
      <c r="A8535" s="3" t="s">
        <v>2951</v>
      </c>
      <c r="B8535" s="2" t="s">
        <v>2916</v>
      </c>
      <c r="C8535" s="2" t="s">
        <v>1424</v>
      </c>
      <c r="D8535" s="2" t="s">
        <v>2917</v>
      </c>
      <c r="E8535" s="4">
        <v>56</v>
      </c>
      <c r="F8535" s="4">
        <v>141400</v>
      </c>
      <c r="G8535" s="4">
        <v>14141</v>
      </c>
      <c r="H8535" s="4">
        <v>155541</v>
      </c>
    </row>
    <row r="8536" spans="1:8" ht="15.75">
      <c r="A8536" s="3" t="s">
        <v>2951</v>
      </c>
      <c r="B8536" s="2" t="s">
        <v>2918</v>
      </c>
      <c r="C8536" s="2" t="s">
        <v>1424</v>
      </c>
      <c r="D8536" s="2" t="s">
        <v>2919</v>
      </c>
      <c r="E8536" s="4">
        <v>86</v>
      </c>
      <c r="F8536" s="4">
        <v>211818</v>
      </c>
      <c r="G8536" s="4">
        <v>21182</v>
      </c>
      <c r="H8536" s="4">
        <v>233000</v>
      </c>
    </row>
    <row r="8537" spans="1:8" ht="15.75">
      <c r="A8537" s="3" t="s">
        <v>2951</v>
      </c>
      <c r="B8537" s="2" t="s">
        <v>2920</v>
      </c>
      <c r="C8537" s="2" t="s">
        <v>1424</v>
      </c>
      <c r="D8537" s="2" t="s">
        <v>2921</v>
      </c>
      <c r="E8537" s="4">
        <v>24</v>
      </c>
      <c r="F8537" s="4">
        <v>89712</v>
      </c>
      <c r="G8537" s="4">
        <v>8971</v>
      </c>
      <c r="H8537" s="4">
        <v>98683</v>
      </c>
    </row>
    <row r="8538" spans="1:8" ht="15.75">
      <c r="A8538" s="3" t="s">
        <v>2951</v>
      </c>
      <c r="B8538" s="2" t="s">
        <v>3864</v>
      </c>
      <c r="C8538" s="2" t="s">
        <v>1426</v>
      </c>
      <c r="D8538" s="2" t="s">
        <v>3865</v>
      </c>
      <c r="E8538" s="4">
        <v>10</v>
      </c>
      <c r="F8538" s="4">
        <v>29770</v>
      </c>
      <c r="G8538" s="4">
        <v>2977</v>
      </c>
      <c r="H8538" s="4">
        <v>32747</v>
      </c>
    </row>
    <row r="8539" spans="1:8" ht="15.75">
      <c r="A8539" s="3" t="s">
        <v>2951</v>
      </c>
      <c r="B8539" s="2" t="s">
        <v>3870</v>
      </c>
      <c r="C8539" s="2" t="s">
        <v>1426</v>
      </c>
      <c r="D8539" s="2" t="s">
        <v>3871</v>
      </c>
      <c r="E8539" s="4">
        <v>70</v>
      </c>
      <c r="F8539" s="4">
        <v>84460</v>
      </c>
      <c r="G8539" s="4">
        <v>8446</v>
      </c>
      <c r="H8539" s="4">
        <v>92906</v>
      </c>
    </row>
    <row r="8540" spans="1:8" ht="15.75">
      <c r="A8540" s="3" t="s">
        <v>2951</v>
      </c>
      <c r="B8540" s="2" t="s">
        <v>3872</v>
      </c>
      <c r="C8540" s="2" t="s">
        <v>1426</v>
      </c>
      <c r="D8540" s="2" t="s">
        <v>3873</v>
      </c>
      <c r="E8540" s="4">
        <v>520</v>
      </c>
      <c r="F8540" s="4">
        <v>655380</v>
      </c>
      <c r="G8540" s="4">
        <v>65538</v>
      </c>
      <c r="H8540" s="4">
        <v>720918</v>
      </c>
    </row>
    <row r="8541" spans="1:8" ht="15.75">
      <c r="A8541" s="3" t="s">
        <v>2951</v>
      </c>
      <c r="B8541" s="2" t="s">
        <v>3874</v>
      </c>
      <c r="C8541" s="2" t="s">
        <v>1426</v>
      </c>
      <c r="D8541" s="2" t="s">
        <v>3875</v>
      </c>
      <c r="E8541" s="4">
        <v>60</v>
      </c>
      <c r="F8541" s="4">
        <v>106100</v>
      </c>
      <c r="G8541" s="4">
        <v>10610</v>
      </c>
      <c r="H8541" s="4">
        <v>116710</v>
      </c>
    </row>
    <row r="8542" spans="1:8" ht="15.75">
      <c r="A8542" s="3" t="s">
        <v>2951</v>
      </c>
      <c r="B8542" s="2" t="s">
        <v>3876</v>
      </c>
      <c r="C8542" s="2" t="s">
        <v>1433</v>
      </c>
      <c r="D8542" s="2" t="s">
        <v>3877</v>
      </c>
      <c r="E8542" s="4">
        <v>370</v>
      </c>
      <c r="F8542" s="4">
        <v>657870</v>
      </c>
      <c r="G8542" s="4">
        <v>65787</v>
      </c>
      <c r="H8542" s="4">
        <v>723657</v>
      </c>
    </row>
    <row r="8543" spans="1:8" ht="15.75">
      <c r="A8543" s="3" t="s">
        <v>2951</v>
      </c>
      <c r="B8543" s="2" t="s">
        <v>3878</v>
      </c>
      <c r="C8543" s="2" t="s">
        <v>1433</v>
      </c>
      <c r="D8543" s="2" t="s">
        <v>3879</v>
      </c>
      <c r="E8543" s="4">
        <v>62</v>
      </c>
      <c r="F8543" s="4">
        <v>140028</v>
      </c>
      <c r="G8543" s="4">
        <v>14003</v>
      </c>
      <c r="H8543" s="4">
        <v>154031</v>
      </c>
    </row>
    <row r="8544" spans="1:8" ht="15.75">
      <c r="A8544" s="3" t="s">
        <v>2951</v>
      </c>
      <c r="B8544" s="2" t="s">
        <v>3880</v>
      </c>
      <c r="C8544" s="2" t="s">
        <v>1433</v>
      </c>
      <c r="D8544" s="2" t="s">
        <v>3881</v>
      </c>
      <c r="E8544" s="4">
        <v>2672</v>
      </c>
      <c r="F8544" s="4">
        <v>2682612</v>
      </c>
      <c r="G8544" s="4">
        <v>268261</v>
      </c>
      <c r="H8544" s="4">
        <v>2950873</v>
      </c>
    </row>
    <row r="8545" spans="1:8" ht="15.75">
      <c r="A8545" s="3" t="s">
        <v>2951</v>
      </c>
      <c r="B8545" s="2" t="s">
        <v>3882</v>
      </c>
      <c r="C8545" s="2" t="s">
        <v>1433</v>
      </c>
      <c r="D8545" s="2" t="s">
        <v>3883</v>
      </c>
      <c r="E8545" s="4">
        <v>20</v>
      </c>
      <c r="F8545" s="4">
        <v>69260</v>
      </c>
      <c r="G8545" s="4">
        <v>6926</v>
      </c>
      <c r="H8545" s="4">
        <v>76186</v>
      </c>
    </row>
    <row r="8546" spans="1:8" ht="15.75">
      <c r="A8546" s="3" t="s">
        <v>2951</v>
      </c>
      <c r="B8546" s="2" t="s">
        <v>3884</v>
      </c>
      <c r="C8546" s="2" t="s">
        <v>1433</v>
      </c>
      <c r="D8546" s="2" t="s">
        <v>3885</v>
      </c>
      <c r="E8546" s="4">
        <v>2</v>
      </c>
      <c r="F8546" s="4">
        <v>7380</v>
      </c>
      <c r="G8546" s="4">
        <v>738</v>
      </c>
      <c r="H8546" s="4">
        <v>8118</v>
      </c>
    </row>
    <row r="8547" spans="1:8" ht="15.75">
      <c r="A8547" s="3" t="s">
        <v>2951</v>
      </c>
      <c r="B8547" s="2" t="s">
        <v>3886</v>
      </c>
      <c r="C8547" s="2" t="s">
        <v>1433</v>
      </c>
      <c r="D8547" s="2" t="s">
        <v>3887</v>
      </c>
      <c r="E8547" s="4">
        <v>350</v>
      </c>
      <c r="F8547" s="4">
        <v>400050</v>
      </c>
      <c r="G8547" s="4">
        <v>40005</v>
      </c>
      <c r="H8547" s="4">
        <v>440055</v>
      </c>
    </row>
    <row r="8548" spans="1:8" ht="15.75">
      <c r="A8548" s="3" t="s">
        <v>2951</v>
      </c>
      <c r="B8548" s="2" t="s">
        <v>3888</v>
      </c>
      <c r="C8548" s="2" t="s">
        <v>1433</v>
      </c>
      <c r="D8548" s="2" t="s">
        <v>3889</v>
      </c>
      <c r="E8548" s="4">
        <v>1650</v>
      </c>
      <c r="F8548" s="4">
        <v>1989680</v>
      </c>
      <c r="G8548" s="4">
        <v>198968</v>
      </c>
      <c r="H8548" s="4">
        <v>2188648</v>
      </c>
    </row>
    <row r="8549" spans="1:8" ht="15.75">
      <c r="A8549" s="3" t="s">
        <v>2951</v>
      </c>
      <c r="B8549" s="2" t="s">
        <v>3890</v>
      </c>
      <c r="C8549" s="2" t="s">
        <v>1433</v>
      </c>
      <c r="D8549" s="2" t="s">
        <v>3891</v>
      </c>
      <c r="E8549" s="4">
        <v>100</v>
      </c>
      <c r="F8549" s="4">
        <v>169300</v>
      </c>
      <c r="G8549" s="4">
        <v>16930</v>
      </c>
      <c r="H8549" s="4">
        <v>186230</v>
      </c>
    </row>
    <row r="8550" spans="1:8" ht="15.75">
      <c r="A8550" s="3" t="s">
        <v>2951</v>
      </c>
      <c r="B8550" s="2" t="s">
        <v>3892</v>
      </c>
      <c r="C8550" s="2" t="s">
        <v>1433</v>
      </c>
      <c r="D8550" s="2" t="s">
        <v>3893</v>
      </c>
      <c r="E8550" s="4">
        <v>20</v>
      </c>
      <c r="F8550" s="4">
        <v>36380</v>
      </c>
      <c r="G8550" s="4">
        <v>3638</v>
      </c>
      <c r="H8550" s="4">
        <v>40018</v>
      </c>
    </row>
    <row r="8551" spans="1:8" ht="15.75">
      <c r="A8551" s="3" t="s">
        <v>2951</v>
      </c>
      <c r="B8551" s="2" t="s">
        <v>3894</v>
      </c>
      <c r="C8551" s="2" t="s">
        <v>1433</v>
      </c>
      <c r="D8551" s="2" t="s">
        <v>3895</v>
      </c>
      <c r="E8551" s="4">
        <v>200</v>
      </c>
      <c r="F8551" s="4">
        <v>302800</v>
      </c>
      <c r="G8551" s="4">
        <v>30280</v>
      </c>
      <c r="H8551" s="4">
        <v>333080</v>
      </c>
    </row>
    <row r="8552" spans="1:8" ht="15.75">
      <c r="A8552" s="3" t="s">
        <v>2951</v>
      </c>
      <c r="B8552" s="2" t="s">
        <v>3896</v>
      </c>
      <c r="C8552" s="2" t="s">
        <v>1433</v>
      </c>
      <c r="D8552" s="2" t="s">
        <v>3897</v>
      </c>
      <c r="E8552" s="4">
        <v>30</v>
      </c>
      <c r="F8552" s="4">
        <v>50220</v>
      </c>
      <c r="G8552" s="4">
        <v>5022</v>
      </c>
      <c r="H8552" s="4">
        <v>55242</v>
      </c>
    </row>
    <row r="8553" spans="1:8" ht="15.75">
      <c r="A8553" s="3" t="s">
        <v>2951</v>
      </c>
      <c r="B8553" s="2" t="s">
        <v>3901</v>
      </c>
      <c r="C8553" s="2" t="s">
        <v>3900</v>
      </c>
      <c r="D8553" s="2" t="s">
        <v>2648</v>
      </c>
      <c r="E8553" s="4">
        <v>10</v>
      </c>
      <c r="F8553" s="4">
        <v>61000</v>
      </c>
      <c r="G8553" s="4">
        <v>6100</v>
      </c>
      <c r="H8553" s="4">
        <v>67100</v>
      </c>
    </row>
    <row r="8554" spans="1:8" ht="15.75">
      <c r="A8554" s="3" t="s">
        <v>2951</v>
      </c>
      <c r="B8554" s="2" t="s">
        <v>3911</v>
      </c>
      <c r="C8554" s="2" t="s">
        <v>3900</v>
      </c>
      <c r="D8554" s="2" t="s">
        <v>2646</v>
      </c>
      <c r="E8554" s="4">
        <v>10</v>
      </c>
      <c r="F8554" s="4">
        <v>52000</v>
      </c>
      <c r="G8554" s="4">
        <v>5200</v>
      </c>
      <c r="H8554" s="4">
        <v>57200</v>
      </c>
    </row>
    <row r="8555" spans="1:8" ht="15.75">
      <c r="A8555" s="3" t="s">
        <v>2951</v>
      </c>
      <c r="B8555" s="2" t="s">
        <v>3960</v>
      </c>
      <c r="C8555" s="2" t="s">
        <v>3953</v>
      </c>
      <c r="D8555" s="2"/>
      <c r="E8555" s="4">
        <v>10</v>
      </c>
      <c r="F8555" s="4">
        <v>40000</v>
      </c>
      <c r="G8555" s="4">
        <v>4000</v>
      </c>
      <c r="H8555" s="4">
        <v>44000</v>
      </c>
    </row>
    <row r="8556" spans="1:8" ht="15.75">
      <c r="A8556" s="3" t="s">
        <v>2951</v>
      </c>
      <c r="B8556" s="2" t="s">
        <v>3971</v>
      </c>
      <c r="C8556" s="2" t="s">
        <v>3968</v>
      </c>
      <c r="D8556" s="2" t="s">
        <v>3972</v>
      </c>
      <c r="E8556" s="4">
        <v>2100</v>
      </c>
      <c r="F8556" s="4">
        <v>2438000</v>
      </c>
      <c r="G8556" s="4">
        <v>243800</v>
      </c>
      <c r="H8556" s="4">
        <v>2681800</v>
      </c>
    </row>
    <row r="8557" spans="1:8" ht="15.75">
      <c r="A8557" s="3" t="s">
        <v>2951</v>
      </c>
      <c r="B8557" s="2" t="s">
        <v>3978</v>
      </c>
      <c r="C8557" s="2" t="s">
        <v>3975</v>
      </c>
      <c r="D8557" s="2" t="s">
        <v>3979</v>
      </c>
      <c r="E8557" s="4">
        <v>15000</v>
      </c>
      <c r="F8557" s="4">
        <v>17820000</v>
      </c>
      <c r="G8557" s="4">
        <v>1782000</v>
      </c>
      <c r="H8557" s="4">
        <v>19602000</v>
      </c>
    </row>
    <row r="8558" spans="1:8" ht="15.75">
      <c r="A8558" s="3" t="s">
        <v>2951</v>
      </c>
      <c r="B8558" s="2" t="s">
        <v>4001</v>
      </c>
      <c r="C8558" s="2" t="s">
        <v>4000</v>
      </c>
      <c r="D8558" s="2" t="s">
        <v>4002</v>
      </c>
      <c r="E8558" s="4">
        <v>42490</v>
      </c>
      <c r="F8558" s="4">
        <v>43192139</v>
      </c>
      <c r="G8558" s="4">
        <v>4319213</v>
      </c>
      <c r="H8558" s="4">
        <v>47511352</v>
      </c>
    </row>
    <row r="8559" spans="1:8" ht="15.75">
      <c r="A8559" s="3" t="s">
        <v>2951</v>
      </c>
      <c r="B8559" s="2" t="s">
        <v>4529</v>
      </c>
      <c r="C8559" s="2" t="s">
        <v>4526</v>
      </c>
      <c r="D8559" s="2" t="s">
        <v>4530</v>
      </c>
      <c r="E8559" s="4">
        <v>110</v>
      </c>
      <c r="F8559" s="4">
        <v>1049600</v>
      </c>
      <c r="G8559" s="4">
        <v>104960</v>
      </c>
      <c r="H8559" s="4">
        <v>1154560</v>
      </c>
    </row>
    <row r="8560" spans="1:8" ht="15.75">
      <c r="A8560" s="3" t="s">
        <v>2951</v>
      </c>
      <c r="B8560" s="2" t="s">
        <v>4534</v>
      </c>
      <c r="C8560" s="2" t="s">
        <v>4533</v>
      </c>
      <c r="D8560" s="2" t="s">
        <v>4535</v>
      </c>
      <c r="E8560" s="4">
        <v>270</v>
      </c>
      <c r="F8560" s="4">
        <v>3650130</v>
      </c>
      <c r="G8560" s="4">
        <v>365013</v>
      </c>
      <c r="H8560" s="4">
        <v>4015143</v>
      </c>
    </row>
    <row r="8561" spans="1:8" ht="15.75">
      <c r="A8561" s="3" t="s">
        <v>2951</v>
      </c>
      <c r="B8561" s="2" t="s">
        <v>4537</v>
      </c>
      <c r="C8561" s="2" t="s">
        <v>4536</v>
      </c>
      <c r="D8561" s="2" t="s">
        <v>4538</v>
      </c>
      <c r="E8561" s="4">
        <v>30</v>
      </c>
      <c r="F8561" s="4">
        <v>655590</v>
      </c>
      <c r="G8561" s="4">
        <v>65559</v>
      </c>
      <c r="H8561" s="4">
        <v>721149</v>
      </c>
    </row>
    <row r="8562" spans="1:8" ht="15.75">
      <c r="A8562" s="3" t="s">
        <v>2951</v>
      </c>
      <c r="B8562" s="2" t="s">
        <v>4546</v>
      </c>
      <c r="C8562" s="2" t="s">
        <v>4545</v>
      </c>
      <c r="D8562" s="2" t="s">
        <v>4547</v>
      </c>
      <c r="E8562" s="4">
        <v>60</v>
      </c>
      <c r="F8562" s="4">
        <v>1250760</v>
      </c>
      <c r="G8562" s="4">
        <v>125076</v>
      </c>
      <c r="H8562" s="4">
        <v>1375836</v>
      </c>
    </row>
    <row r="8563" spans="1:8" ht="15.75">
      <c r="A8563" s="3" t="s">
        <v>2951</v>
      </c>
      <c r="B8563" s="2" t="s">
        <v>4554</v>
      </c>
      <c r="C8563" s="2" t="s">
        <v>4553</v>
      </c>
      <c r="D8563" s="2" t="s">
        <v>4555</v>
      </c>
      <c r="E8563" s="4">
        <v>155</v>
      </c>
      <c r="F8563" s="4">
        <v>1499290</v>
      </c>
      <c r="G8563" s="4">
        <v>149929</v>
      </c>
      <c r="H8563" s="4">
        <v>1649219</v>
      </c>
    </row>
    <row r="8564" spans="1:8" ht="15.75">
      <c r="A8564" s="3" t="s">
        <v>2951</v>
      </c>
      <c r="B8564" s="2" t="s">
        <v>4576</v>
      </c>
      <c r="C8564" s="2" t="s">
        <v>4575</v>
      </c>
      <c r="D8564" s="2" t="s">
        <v>4577</v>
      </c>
      <c r="E8564" s="4">
        <v>5</v>
      </c>
      <c r="F8564" s="4">
        <v>70035</v>
      </c>
      <c r="G8564" s="4">
        <v>7004</v>
      </c>
      <c r="H8564" s="4">
        <v>77039</v>
      </c>
    </row>
    <row r="8565" spans="1:8" ht="15.75">
      <c r="A8565" s="3" t="s">
        <v>2951</v>
      </c>
      <c r="B8565" s="2" t="s">
        <v>4586</v>
      </c>
      <c r="C8565" s="2" t="s">
        <v>4585</v>
      </c>
      <c r="D8565" s="2" t="s">
        <v>6131</v>
      </c>
      <c r="E8565" s="4">
        <v>13</v>
      </c>
      <c r="F8565" s="4">
        <v>404794</v>
      </c>
      <c r="G8565" s="4">
        <v>40479</v>
      </c>
      <c r="H8565" s="4">
        <v>445273</v>
      </c>
    </row>
    <row r="8566" spans="1:8" ht="15.75">
      <c r="A8566" s="3" t="s">
        <v>2951</v>
      </c>
      <c r="B8566" s="2" t="s">
        <v>4597</v>
      </c>
      <c r="C8566" s="2" t="s">
        <v>4594</v>
      </c>
      <c r="D8566" s="2" t="s">
        <v>4598</v>
      </c>
      <c r="E8566" s="4">
        <v>800</v>
      </c>
      <c r="F8566" s="4">
        <v>10256800</v>
      </c>
      <c r="G8566" s="4">
        <v>1025680</v>
      </c>
      <c r="H8566" s="4">
        <v>11282480</v>
      </c>
    </row>
    <row r="8567" spans="1:8" ht="15.75">
      <c r="A8567" s="3" t="s">
        <v>2951</v>
      </c>
      <c r="B8567" s="2" t="s">
        <v>4603</v>
      </c>
      <c r="C8567" s="2" t="s">
        <v>4602</v>
      </c>
      <c r="D8567" s="2" t="s">
        <v>4604</v>
      </c>
      <c r="E8567" s="4">
        <v>670</v>
      </c>
      <c r="F8567" s="4">
        <v>11848950</v>
      </c>
      <c r="G8567" s="4">
        <v>1184895</v>
      </c>
      <c r="H8567" s="4">
        <v>13033845</v>
      </c>
    </row>
    <row r="8568" spans="1:8" ht="15.75">
      <c r="A8568" s="3" t="s">
        <v>2951</v>
      </c>
      <c r="B8568" s="2" t="s">
        <v>4609</v>
      </c>
      <c r="C8568" s="2" t="s">
        <v>4608</v>
      </c>
      <c r="D8568" s="2" t="s">
        <v>4610</v>
      </c>
      <c r="E8568" s="4">
        <v>450</v>
      </c>
      <c r="F8568" s="4">
        <v>11658150</v>
      </c>
      <c r="G8568" s="4">
        <v>1165815</v>
      </c>
      <c r="H8568" s="4">
        <v>12823965</v>
      </c>
    </row>
    <row r="8569" spans="1:8" ht="15.75">
      <c r="A8569" s="3" t="s">
        <v>2951</v>
      </c>
      <c r="B8569" s="2" t="s">
        <v>4615</v>
      </c>
      <c r="C8569" s="2" t="s">
        <v>4614</v>
      </c>
      <c r="D8569" s="2" t="s">
        <v>4616</v>
      </c>
      <c r="E8569" s="4">
        <v>310</v>
      </c>
      <c r="F8569" s="4">
        <v>8104020</v>
      </c>
      <c r="G8569" s="4">
        <v>810402</v>
      </c>
      <c r="H8569" s="4">
        <v>8914422</v>
      </c>
    </row>
    <row r="8570" spans="1:8" ht="15.75">
      <c r="A8570" s="3" t="s">
        <v>2951</v>
      </c>
      <c r="B8570" s="2" t="s">
        <v>4621</v>
      </c>
      <c r="C8570" s="2" t="s">
        <v>4620</v>
      </c>
      <c r="D8570" s="2" t="s">
        <v>4622</v>
      </c>
      <c r="E8570" s="4">
        <v>1450</v>
      </c>
      <c r="F8570" s="4">
        <v>17743000</v>
      </c>
      <c r="G8570" s="4">
        <v>1774300</v>
      </c>
      <c r="H8570" s="4">
        <v>19517300</v>
      </c>
    </row>
    <row r="8571" spans="1:8" ht="15.75">
      <c r="A8571" s="3" t="s">
        <v>2951</v>
      </c>
      <c r="B8571" s="2" t="s">
        <v>6139</v>
      </c>
      <c r="C8571" s="2" t="s">
        <v>6140</v>
      </c>
      <c r="D8571" s="2"/>
      <c r="E8571" s="4">
        <v>58</v>
      </c>
      <c r="F8571" s="4">
        <v>1968000</v>
      </c>
      <c r="G8571" s="4">
        <v>196800</v>
      </c>
      <c r="H8571" s="4">
        <v>2164800</v>
      </c>
    </row>
    <row r="8572" spans="1:8" ht="15.75">
      <c r="A8572" s="3" t="s">
        <v>2951</v>
      </c>
      <c r="B8572" s="2" t="s">
        <v>6141</v>
      </c>
      <c r="C8572" s="2" t="s">
        <v>6142</v>
      </c>
      <c r="D8572" s="2" t="s">
        <v>6143</v>
      </c>
      <c r="E8572" s="4">
        <v>3</v>
      </c>
      <c r="F8572" s="4">
        <v>116500</v>
      </c>
      <c r="G8572" s="4">
        <v>11650</v>
      </c>
      <c r="H8572" s="4">
        <v>128150</v>
      </c>
    </row>
    <row r="8573" spans="1:8" ht="15.75">
      <c r="A8573" s="3" t="s">
        <v>2951</v>
      </c>
      <c r="B8573" s="2" t="s">
        <v>6401</v>
      </c>
      <c r="C8573" s="2" t="s">
        <v>6402</v>
      </c>
      <c r="D8573" s="2"/>
      <c r="E8573" s="4">
        <v>2</v>
      </c>
      <c r="F8573" s="4">
        <v>81000</v>
      </c>
      <c r="G8573" s="4">
        <v>8100</v>
      </c>
      <c r="H8573" s="4">
        <v>89100</v>
      </c>
    </row>
    <row r="8574" spans="1:8" ht="15.75">
      <c r="A8574" s="3" t="s">
        <v>2951</v>
      </c>
      <c r="B8574" s="2" t="s">
        <v>6157</v>
      </c>
      <c r="C8574" s="2" t="s">
        <v>6158</v>
      </c>
      <c r="D8574" s="2" t="s">
        <v>6159</v>
      </c>
      <c r="E8574" s="4">
        <v>16</v>
      </c>
      <c r="F8574" s="4">
        <v>2246400</v>
      </c>
      <c r="G8574" s="4">
        <v>224640</v>
      </c>
      <c r="H8574" s="4">
        <v>2471040</v>
      </c>
    </row>
    <row r="8575" spans="1:8" ht="15.75">
      <c r="A8575" s="3" t="s">
        <v>2951</v>
      </c>
      <c r="B8575" s="2" t="s">
        <v>4640</v>
      </c>
      <c r="C8575" s="2" t="s">
        <v>4639</v>
      </c>
      <c r="D8575" s="2"/>
      <c r="E8575" s="4">
        <v>380</v>
      </c>
      <c r="F8575" s="4">
        <v>3965000</v>
      </c>
      <c r="G8575" s="4">
        <v>396500</v>
      </c>
      <c r="H8575" s="4">
        <v>4361500</v>
      </c>
    </row>
    <row r="8576" spans="1:8" ht="15.75">
      <c r="A8576" s="3" t="s">
        <v>2951</v>
      </c>
      <c r="B8576" s="2" t="s">
        <v>6274</v>
      </c>
      <c r="C8576" s="2" t="s">
        <v>6275</v>
      </c>
      <c r="D8576" s="2" t="s">
        <v>6276</v>
      </c>
      <c r="E8576" s="4">
        <v>60</v>
      </c>
      <c r="F8576" s="4">
        <v>390000</v>
      </c>
      <c r="G8576" s="4">
        <v>39000</v>
      </c>
      <c r="H8576" s="4">
        <v>429000</v>
      </c>
    </row>
    <row r="8577" spans="1:8" ht="15.75">
      <c r="A8577" s="3" t="s">
        <v>2951</v>
      </c>
      <c r="B8577" s="2" t="s">
        <v>4642</v>
      </c>
      <c r="C8577" s="2" t="s">
        <v>4641</v>
      </c>
      <c r="D8577" s="2"/>
      <c r="E8577" s="4">
        <v>37</v>
      </c>
      <c r="F8577" s="4">
        <v>286300</v>
      </c>
      <c r="G8577" s="4">
        <v>28630</v>
      </c>
      <c r="H8577" s="4">
        <v>314930</v>
      </c>
    </row>
    <row r="8578" spans="1:8" ht="15.75">
      <c r="A8578" s="3" t="s">
        <v>2951</v>
      </c>
      <c r="B8578" s="2" t="s">
        <v>6163</v>
      </c>
      <c r="C8578" s="2" t="s">
        <v>6164</v>
      </c>
      <c r="D8578" s="2" t="s">
        <v>6165</v>
      </c>
      <c r="E8578" s="4">
        <v>1</v>
      </c>
      <c r="F8578" s="4">
        <v>12500</v>
      </c>
      <c r="G8578" s="4">
        <v>1250</v>
      </c>
      <c r="H8578" s="4">
        <v>13750</v>
      </c>
    </row>
    <row r="8579" spans="1:8" ht="15.75">
      <c r="A8579" s="3" t="s">
        <v>2951</v>
      </c>
      <c r="B8579" s="2" t="s">
        <v>6169</v>
      </c>
      <c r="C8579" s="2" t="s">
        <v>6590</v>
      </c>
      <c r="D8579" s="2" t="s">
        <v>1477</v>
      </c>
      <c r="E8579" s="4">
        <v>40</v>
      </c>
      <c r="F8579" s="4">
        <v>680000</v>
      </c>
      <c r="G8579" s="4">
        <v>68000</v>
      </c>
      <c r="H8579" s="4">
        <v>748000</v>
      </c>
    </row>
    <row r="8580" spans="1:8" ht="15.75">
      <c r="A8580" s="3" t="s">
        <v>2951</v>
      </c>
      <c r="B8580" s="2" t="s">
        <v>6171</v>
      </c>
      <c r="C8580" s="2" t="s">
        <v>6172</v>
      </c>
      <c r="D8580" s="2"/>
      <c r="E8580" s="4">
        <v>2</v>
      </c>
      <c r="F8580" s="4">
        <v>46000</v>
      </c>
      <c r="G8580" s="4">
        <v>4600</v>
      </c>
      <c r="H8580" s="4">
        <v>50600</v>
      </c>
    </row>
    <row r="8581" spans="1:8" ht="15.75">
      <c r="A8581" s="3" t="s">
        <v>2951</v>
      </c>
      <c r="B8581" s="2" t="s">
        <v>6173</v>
      </c>
      <c r="C8581" s="2" t="s">
        <v>6174</v>
      </c>
      <c r="D8581" s="2"/>
      <c r="E8581" s="4">
        <v>23</v>
      </c>
      <c r="F8581" s="4">
        <v>483000</v>
      </c>
      <c r="G8581" s="4">
        <v>48300</v>
      </c>
      <c r="H8581" s="4">
        <v>531300</v>
      </c>
    </row>
    <row r="8582" spans="1:8" ht="15.75">
      <c r="A8582" s="3" t="s">
        <v>2951</v>
      </c>
      <c r="B8582" s="2" t="s">
        <v>6563</v>
      </c>
      <c r="C8582" s="2" t="s">
        <v>6562</v>
      </c>
      <c r="D8582" s="2"/>
      <c r="E8582" s="4">
        <v>1</v>
      </c>
      <c r="F8582" s="4">
        <v>65000</v>
      </c>
      <c r="G8582" s="4">
        <v>6500</v>
      </c>
      <c r="H8582" s="4">
        <v>71500</v>
      </c>
    </row>
    <row r="8583" spans="1:8" ht="15.75">
      <c r="A8583" s="3" t="s">
        <v>2951</v>
      </c>
      <c r="B8583" s="2" t="s">
        <v>6187</v>
      </c>
      <c r="C8583" s="2" t="s">
        <v>6188</v>
      </c>
      <c r="D8583" s="2" t="s">
        <v>6189</v>
      </c>
      <c r="E8583" s="4">
        <v>4</v>
      </c>
      <c r="F8583" s="4">
        <v>240000</v>
      </c>
      <c r="G8583" s="4">
        <v>24000</v>
      </c>
      <c r="H8583" s="4">
        <v>264000</v>
      </c>
    </row>
    <row r="8584" spans="1:8" ht="15.75">
      <c r="A8584" s="3" t="s">
        <v>2951</v>
      </c>
      <c r="B8584" s="2" t="s">
        <v>6190</v>
      </c>
      <c r="C8584" s="2" t="s">
        <v>6191</v>
      </c>
      <c r="D8584" s="2" t="s">
        <v>6192</v>
      </c>
      <c r="E8584" s="4">
        <v>1</v>
      </c>
      <c r="F8584" s="4">
        <v>143000</v>
      </c>
      <c r="G8584" s="4">
        <v>14300</v>
      </c>
      <c r="H8584" s="4">
        <v>157300</v>
      </c>
    </row>
    <row r="8585" spans="1:8" ht="15.75">
      <c r="A8585" s="3" t="s">
        <v>2951</v>
      </c>
      <c r="B8585" s="2" t="s">
        <v>6193</v>
      </c>
      <c r="C8585" s="2" t="s">
        <v>6194</v>
      </c>
      <c r="D8585" s="2" t="s">
        <v>6195</v>
      </c>
      <c r="E8585" s="4">
        <v>96</v>
      </c>
      <c r="F8585" s="4">
        <v>720000</v>
      </c>
      <c r="G8585" s="4">
        <v>72000</v>
      </c>
      <c r="H8585" s="4">
        <v>792000</v>
      </c>
    </row>
    <row r="8586" spans="1:8" ht="15.75">
      <c r="A8586" s="3" t="s">
        <v>2951</v>
      </c>
      <c r="B8586" s="2" t="s">
        <v>4671</v>
      </c>
      <c r="C8586" s="2" t="s">
        <v>6199</v>
      </c>
      <c r="D8586" s="2" t="s">
        <v>4672</v>
      </c>
      <c r="E8586" s="4">
        <v>1</v>
      </c>
      <c r="F8586" s="4">
        <v>147000</v>
      </c>
      <c r="G8586" s="4">
        <v>14700</v>
      </c>
      <c r="H8586" s="4">
        <v>161700</v>
      </c>
    </row>
    <row r="8587" spans="1:8" ht="15.75">
      <c r="A8587" s="3" t="s">
        <v>2951</v>
      </c>
      <c r="B8587" s="2" t="s">
        <v>6203</v>
      </c>
      <c r="C8587" s="2" t="s">
        <v>6593</v>
      </c>
      <c r="D8587" s="2" t="s">
        <v>6594</v>
      </c>
      <c r="E8587" s="4">
        <v>339</v>
      </c>
      <c r="F8587" s="4">
        <v>385000</v>
      </c>
      <c r="G8587" s="4">
        <v>38500</v>
      </c>
      <c r="H8587" s="4">
        <v>423500</v>
      </c>
    </row>
    <row r="8588" spans="1:8" ht="15.75">
      <c r="A8588" s="3" t="s">
        <v>2951</v>
      </c>
      <c r="B8588" s="2" t="s">
        <v>4900</v>
      </c>
      <c r="C8588" s="2" t="s">
        <v>4897</v>
      </c>
      <c r="D8588" s="2" t="s">
        <v>4901</v>
      </c>
      <c r="E8588" s="4">
        <v>100</v>
      </c>
      <c r="F8588" s="4">
        <v>295000</v>
      </c>
      <c r="G8588" s="4">
        <v>29500</v>
      </c>
      <c r="H8588" s="4">
        <v>324500</v>
      </c>
    </row>
    <row r="8589" spans="1:8" ht="15.75">
      <c r="A8589" s="3" t="s">
        <v>2951</v>
      </c>
      <c r="B8589" s="2" t="s">
        <v>6208</v>
      </c>
      <c r="C8589" s="2" t="s">
        <v>6209</v>
      </c>
      <c r="D8589" s="2" t="s">
        <v>6571</v>
      </c>
      <c r="E8589" s="4">
        <v>5050</v>
      </c>
      <c r="F8589" s="4">
        <v>13660000</v>
      </c>
      <c r="G8589" s="4">
        <v>1366000</v>
      </c>
      <c r="H8589" s="4">
        <v>15026000</v>
      </c>
    </row>
    <row r="8590" spans="1:8" ht="15.75">
      <c r="A8590" s="3" t="s">
        <v>2951</v>
      </c>
      <c r="B8590" s="2" t="s">
        <v>4903</v>
      </c>
      <c r="C8590" s="2" t="s">
        <v>4902</v>
      </c>
      <c r="D8590" s="2" t="s">
        <v>4904</v>
      </c>
      <c r="E8590" s="4">
        <v>70</v>
      </c>
      <c r="F8590" s="4">
        <v>70000</v>
      </c>
      <c r="G8590" s="4">
        <v>7000</v>
      </c>
      <c r="H8590" s="4">
        <v>77000</v>
      </c>
    </row>
    <row r="8591" spans="1:8" ht="15.75">
      <c r="A8591" s="3" t="s">
        <v>2951</v>
      </c>
      <c r="B8591" s="2" t="s">
        <v>6211</v>
      </c>
      <c r="C8591" s="2" t="s">
        <v>6212</v>
      </c>
      <c r="D8591" s="2" t="s">
        <v>6572</v>
      </c>
      <c r="E8591" s="4">
        <v>65</v>
      </c>
      <c r="F8591" s="4">
        <v>634000</v>
      </c>
      <c r="G8591" s="4">
        <v>63400</v>
      </c>
      <c r="H8591" s="4">
        <v>697400</v>
      </c>
    </row>
    <row r="8592" spans="1:8" ht="15.75">
      <c r="A8592" s="3" t="s">
        <v>2951</v>
      </c>
      <c r="B8592" s="2" t="s">
        <v>4926</v>
      </c>
      <c r="C8592" s="2" t="s">
        <v>4911</v>
      </c>
      <c r="D8592" s="2" t="s">
        <v>4927</v>
      </c>
      <c r="E8592" s="4">
        <v>10</v>
      </c>
      <c r="F8592" s="4">
        <v>38000</v>
      </c>
      <c r="G8592" s="4">
        <v>3800</v>
      </c>
      <c r="H8592" s="4">
        <v>41800</v>
      </c>
    </row>
    <row r="8593" spans="1:8" ht="15.75">
      <c r="A8593" s="3" t="s">
        <v>2951</v>
      </c>
      <c r="B8593" s="2" t="s">
        <v>6215</v>
      </c>
      <c r="C8593" s="2" t="s">
        <v>6216</v>
      </c>
      <c r="D8593" s="2" t="s">
        <v>6573</v>
      </c>
      <c r="E8593" s="4">
        <v>15</v>
      </c>
      <c r="F8593" s="4">
        <v>165000</v>
      </c>
      <c r="G8593" s="4">
        <v>16500</v>
      </c>
      <c r="H8593" s="4">
        <v>181500</v>
      </c>
    </row>
    <row r="8594" spans="1:8" ht="15.75">
      <c r="A8594" s="3" t="s">
        <v>2951</v>
      </c>
      <c r="B8594" s="2" t="s">
        <v>4934</v>
      </c>
      <c r="C8594" s="2" t="s">
        <v>4931</v>
      </c>
      <c r="D8594" s="2" t="s">
        <v>4935</v>
      </c>
      <c r="E8594" s="4">
        <v>2100</v>
      </c>
      <c r="F8594" s="4">
        <v>26670</v>
      </c>
      <c r="G8594" s="4">
        <v>2667</v>
      </c>
      <c r="H8594" s="4">
        <v>29337</v>
      </c>
    </row>
    <row r="8595" spans="1:8" ht="15.75">
      <c r="A8595" s="3" t="s">
        <v>2951</v>
      </c>
      <c r="B8595" s="2" t="s">
        <v>5138</v>
      </c>
      <c r="C8595" s="2" t="s">
        <v>5137</v>
      </c>
      <c r="D8595" s="2" t="s">
        <v>5139</v>
      </c>
      <c r="E8595" s="4">
        <v>110</v>
      </c>
      <c r="F8595" s="4">
        <v>3300</v>
      </c>
      <c r="G8595" s="4">
        <v>330</v>
      </c>
      <c r="H8595" s="4">
        <v>3630</v>
      </c>
    </row>
    <row r="8596" spans="1:8" ht="15.75">
      <c r="A8596" s="3" t="s">
        <v>2951</v>
      </c>
      <c r="B8596" s="2" t="s">
        <v>5161</v>
      </c>
      <c r="C8596" s="2" t="s">
        <v>5160</v>
      </c>
      <c r="D8596" s="2" t="s">
        <v>5162</v>
      </c>
      <c r="E8596" s="4">
        <v>15</v>
      </c>
      <c r="F8596" s="4">
        <v>3000</v>
      </c>
      <c r="G8596" s="4">
        <v>300</v>
      </c>
      <c r="H8596" s="4">
        <v>3300</v>
      </c>
    </row>
    <row r="8597" spans="1:8" ht="15.75">
      <c r="A8597" s="3" t="s">
        <v>2951</v>
      </c>
      <c r="B8597" s="2" t="s">
        <v>6394</v>
      </c>
      <c r="C8597" s="2" t="s">
        <v>5200</v>
      </c>
      <c r="D8597" s="2" t="s">
        <v>6395</v>
      </c>
      <c r="E8597" s="4">
        <v>10</v>
      </c>
      <c r="F8597" s="4">
        <v>27000</v>
      </c>
      <c r="G8597" s="4">
        <v>2700</v>
      </c>
      <c r="H8597" s="4">
        <v>29700</v>
      </c>
    </row>
    <row r="8598" spans="1:8" ht="15.75">
      <c r="A8598" s="3" t="s">
        <v>2951</v>
      </c>
      <c r="B8598" s="2" t="s">
        <v>5208</v>
      </c>
      <c r="C8598" s="2" t="s">
        <v>5206</v>
      </c>
      <c r="D8598" s="2" t="s">
        <v>5209</v>
      </c>
      <c r="E8598" s="4">
        <v>50</v>
      </c>
      <c r="F8598" s="4">
        <v>75000</v>
      </c>
      <c r="G8598" s="4">
        <v>7500</v>
      </c>
      <c r="H8598" s="4">
        <v>82500</v>
      </c>
    </row>
    <row r="8599" spans="1:8" ht="15.75">
      <c r="A8599" s="3" t="s">
        <v>2951</v>
      </c>
      <c r="B8599" s="2" t="s">
        <v>5217</v>
      </c>
      <c r="C8599" s="2" t="s">
        <v>5216</v>
      </c>
      <c r="D8599" s="2" t="s">
        <v>5218</v>
      </c>
      <c r="E8599" s="4">
        <v>1250</v>
      </c>
      <c r="F8599" s="4">
        <v>5250000</v>
      </c>
      <c r="G8599" s="4">
        <v>525000</v>
      </c>
      <c r="H8599" s="4">
        <v>5775000</v>
      </c>
    </row>
    <row r="8600" spans="1:8" ht="15.75">
      <c r="A8600" s="3" t="s">
        <v>2951</v>
      </c>
      <c r="B8600" s="2" t="s">
        <v>6233</v>
      </c>
      <c r="C8600" s="2" t="s">
        <v>1478</v>
      </c>
      <c r="D8600" s="2" t="s">
        <v>1480</v>
      </c>
      <c r="E8600" s="4">
        <v>200</v>
      </c>
      <c r="F8600" s="4">
        <v>35091</v>
      </c>
      <c r="G8600" s="4">
        <v>3509</v>
      </c>
      <c r="H8600" s="4">
        <v>38600</v>
      </c>
    </row>
    <row r="8601" spans="1:8" ht="15.75">
      <c r="A8601" s="3" t="s">
        <v>2951</v>
      </c>
      <c r="B8601" s="2" t="s">
        <v>6306</v>
      </c>
      <c r="C8601" s="2" t="s">
        <v>1641</v>
      </c>
      <c r="D8601" s="2" t="s">
        <v>1643</v>
      </c>
      <c r="E8601" s="4">
        <v>10</v>
      </c>
      <c r="F8601" s="4">
        <v>16000</v>
      </c>
      <c r="G8601" s="4">
        <v>1600</v>
      </c>
      <c r="H8601" s="4">
        <v>17600</v>
      </c>
    </row>
    <row r="8602" spans="1:8" ht="15.75">
      <c r="A8602" s="3" t="s">
        <v>2951</v>
      </c>
      <c r="B8602" s="2" t="s">
        <v>6236</v>
      </c>
      <c r="C8602" s="2" t="s">
        <v>1628</v>
      </c>
      <c r="D8602" s="2" t="s">
        <v>1692</v>
      </c>
      <c r="E8602" s="4">
        <v>3</v>
      </c>
      <c r="F8602" s="4">
        <v>99000</v>
      </c>
      <c r="G8602" s="4">
        <v>9900</v>
      </c>
      <c r="H8602" s="4">
        <v>108900</v>
      </c>
    </row>
    <row r="8603" spans="1:8" ht="15.75">
      <c r="A8603" s="3" t="s">
        <v>2951</v>
      </c>
      <c r="B8603" s="2" t="s">
        <v>6238</v>
      </c>
      <c r="C8603" s="2" t="s">
        <v>1628</v>
      </c>
      <c r="D8603" s="2" t="s">
        <v>1721</v>
      </c>
      <c r="E8603" s="4">
        <v>1</v>
      </c>
      <c r="F8603" s="4">
        <v>33000</v>
      </c>
      <c r="G8603" s="4">
        <v>3300</v>
      </c>
      <c r="H8603" s="4">
        <v>36300</v>
      </c>
    </row>
    <row r="8604" spans="1:8" ht="15.75">
      <c r="A8604" s="3" t="s">
        <v>2951</v>
      </c>
      <c r="B8604" s="2" t="s">
        <v>6239</v>
      </c>
      <c r="C8604" s="2" t="s">
        <v>2005</v>
      </c>
      <c r="D8604" s="2" t="s">
        <v>2007</v>
      </c>
      <c r="E8604" s="4">
        <v>5</v>
      </c>
      <c r="F8604" s="4">
        <v>70000</v>
      </c>
      <c r="G8604" s="4">
        <v>7000</v>
      </c>
      <c r="H8604" s="4">
        <v>77000</v>
      </c>
    </row>
    <row r="8605" spans="1:8" ht="15.75">
      <c r="A8605" s="3" t="s">
        <v>2951</v>
      </c>
      <c r="B8605" s="2" t="s">
        <v>6240</v>
      </c>
      <c r="C8605" s="2" t="s">
        <v>2008</v>
      </c>
      <c r="D8605" s="2" t="s">
        <v>2010</v>
      </c>
      <c r="E8605" s="4">
        <v>23</v>
      </c>
      <c r="F8605" s="4">
        <v>574091</v>
      </c>
      <c r="G8605" s="4">
        <v>57409</v>
      </c>
      <c r="H8605" s="4">
        <v>631500</v>
      </c>
    </row>
    <row r="8606" spans="1:8" ht="15.75">
      <c r="A8606" s="3" t="s">
        <v>2951</v>
      </c>
      <c r="B8606" s="2" t="s">
        <v>6241</v>
      </c>
      <c r="C8606" s="2" t="s">
        <v>2011</v>
      </c>
      <c r="D8606" s="2" t="s">
        <v>2013</v>
      </c>
      <c r="E8606" s="4">
        <v>2</v>
      </c>
      <c r="F8606" s="4">
        <v>82000</v>
      </c>
      <c r="G8606" s="4">
        <v>8200</v>
      </c>
      <c r="H8606" s="4">
        <v>90200</v>
      </c>
    </row>
    <row r="8607" spans="1:8" ht="15.75">
      <c r="A8607" s="3" t="s">
        <v>2951</v>
      </c>
      <c r="B8607" s="2" t="s">
        <v>6242</v>
      </c>
      <c r="C8607" s="2" t="s">
        <v>3934</v>
      </c>
      <c r="D8607" s="2" t="s">
        <v>6243</v>
      </c>
      <c r="E8607" s="4">
        <v>10</v>
      </c>
      <c r="F8607" s="4">
        <v>42000</v>
      </c>
      <c r="G8607" s="4">
        <v>4200</v>
      </c>
      <c r="H8607" s="4">
        <v>46200</v>
      </c>
    </row>
    <row r="8608" spans="1:8" ht="15.75">
      <c r="A8608" s="3" t="s">
        <v>2951</v>
      </c>
      <c r="B8608" s="2" t="s">
        <v>6244</v>
      </c>
      <c r="C8608" s="2" t="s">
        <v>3968</v>
      </c>
      <c r="D8608" s="2" t="s">
        <v>6245</v>
      </c>
      <c r="E8608" s="4">
        <v>90</v>
      </c>
      <c r="F8608" s="4">
        <v>189000</v>
      </c>
      <c r="G8608" s="4">
        <v>18900</v>
      </c>
      <c r="H8608" s="4">
        <v>207900</v>
      </c>
    </row>
    <row r="8609" spans="1:8" ht="15.75">
      <c r="A8609" s="3" t="s">
        <v>2951</v>
      </c>
      <c r="B8609" s="2" t="s">
        <v>6246</v>
      </c>
      <c r="C8609" s="2" t="s">
        <v>3975</v>
      </c>
      <c r="D8609" s="2" t="s">
        <v>6245</v>
      </c>
      <c r="E8609" s="4">
        <v>10</v>
      </c>
      <c r="F8609" s="4">
        <v>21000</v>
      </c>
      <c r="G8609" s="4">
        <v>2100</v>
      </c>
      <c r="H8609" s="4">
        <v>23100</v>
      </c>
    </row>
    <row r="8610" spans="1:8" ht="15.75">
      <c r="A8610" s="3" t="s">
        <v>2951</v>
      </c>
      <c r="B8610" s="2" t="s">
        <v>6287</v>
      </c>
      <c r="C8610" s="2" t="s">
        <v>4496</v>
      </c>
      <c r="D8610" s="2" t="s">
        <v>4498</v>
      </c>
      <c r="E8610" s="4">
        <v>10</v>
      </c>
      <c r="F8610" s="4">
        <v>2546</v>
      </c>
      <c r="G8610" s="4">
        <v>254</v>
      </c>
      <c r="H8610" s="4">
        <v>2800</v>
      </c>
    </row>
    <row r="8611" spans="1:8" ht="15.75">
      <c r="A8611" s="3" t="s">
        <v>2951</v>
      </c>
      <c r="B8611" s="2" t="s">
        <v>6252</v>
      </c>
      <c r="C8611" s="2" t="s">
        <v>6253</v>
      </c>
      <c r="D8611" s="2"/>
      <c r="E8611" s="4">
        <v>12</v>
      </c>
      <c r="F8611" s="4">
        <v>336000</v>
      </c>
      <c r="G8611" s="4">
        <v>33600</v>
      </c>
      <c r="H8611" s="4">
        <v>369600</v>
      </c>
    </row>
    <row r="8612" spans="1:8" ht="15.75">
      <c r="A8612" s="3" t="s">
        <v>2951</v>
      </c>
      <c r="B8612" s="2" t="s">
        <v>6254</v>
      </c>
      <c r="C8612" s="2" t="s">
        <v>6255</v>
      </c>
      <c r="D8612" s="2"/>
      <c r="E8612" s="4">
        <v>31</v>
      </c>
      <c r="F8612" s="4">
        <v>279000</v>
      </c>
      <c r="G8612" s="4">
        <v>27900</v>
      </c>
      <c r="H8612" s="4">
        <v>306900</v>
      </c>
    </row>
    <row r="8613" spans="1:8" ht="15.75">
      <c r="A8613" s="3" t="s">
        <v>2951</v>
      </c>
      <c r="B8613" s="2" t="s">
        <v>6256</v>
      </c>
      <c r="C8613" s="2" t="s">
        <v>6257</v>
      </c>
      <c r="D8613" s="2"/>
      <c r="E8613" s="4">
        <v>6</v>
      </c>
      <c r="F8613" s="4">
        <v>60000</v>
      </c>
      <c r="G8613" s="4">
        <v>6000</v>
      </c>
      <c r="H8613" s="4">
        <v>66000</v>
      </c>
    </row>
    <row r="8614" spans="1:8" ht="15.75">
      <c r="A8614" s="3" t="s">
        <v>2951</v>
      </c>
      <c r="B8614" s="2" t="s">
        <v>6261</v>
      </c>
      <c r="C8614" s="2" t="s">
        <v>6262</v>
      </c>
      <c r="D8614" s="2" t="s">
        <v>6263</v>
      </c>
      <c r="E8614" s="4">
        <v>5</v>
      </c>
      <c r="F8614" s="4">
        <v>14500</v>
      </c>
      <c r="G8614" s="4">
        <v>1450</v>
      </c>
      <c r="H8614" s="4">
        <v>15950</v>
      </c>
    </row>
    <row r="8615" spans="1:8" ht="15.75">
      <c r="A8615" s="3" t="s">
        <v>2951</v>
      </c>
      <c r="B8615" s="2" t="s">
        <v>6286</v>
      </c>
      <c r="C8615" s="2" t="s">
        <v>6194</v>
      </c>
      <c r="D8615" s="2" t="s">
        <v>6195</v>
      </c>
      <c r="E8615" s="4">
        <v>4</v>
      </c>
      <c r="F8615" s="4">
        <v>35200</v>
      </c>
      <c r="G8615" s="4">
        <v>3520</v>
      </c>
      <c r="H8615" s="4">
        <v>38720</v>
      </c>
    </row>
    <row r="8616" spans="1:8" ht="15.75">
      <c r="A8616" s="3" t="s">
        <v>2951</v>
      </c>
      <c r="B8616" s="2" t="s">
        <v>6265</v>
      </c>
      <c r="C8616" s="2" t="s">
        <v>6197</v>
      </c>
      <c r="D8616" s="2" t="s">
        <v>6198</v>
      </c>
      <c r="E8616" s="4">
        <v>1</v>
      </c>
      <c r="F8616" s="4">
        <v>39200</v>
      </c>
      <c r="G8616" s="4">
        <v>3920</v>
      </c>
      <c r="H8616" s="4">
        <v>43120</v>
      </c>
    </row>
    <row r="8617" spans="1:8" ht="15.75">
      <c r="A8617" s="3" t="s">
        <v>2946</v>
      </c>
      <c r="B8617" s="2" t="s">
        <v>7</v>
      </c>
      <c r="C8617" s="2" t="s">
        <v>5</v>
      </c>
      <c r="D8617" s="2" t="s">
        <v>8</v>
      </c>
      <c r="E8617" s="4">
        <v>7138</v>
      </c>
      <c r="F8617" s="4">
        <v>2804424</v>
      </c>
      <c r="G8617" s="4">
        <v>280444</v>
      </c>
      <c r="H8617" s="4">
        <v>3084868</v>
      </c>
    </row>
    <row r="8618" spans="1:8" ht="15.75">
      <c r="A8618" s="3" t="s">
        <v>2946</v>
      </c>
      <c r="B8618" s="2" t="s">
        <v>24</v>
      </c>
      <c r="C8618" s="2" t="s">
        <v>20</v>
      </c>
      <c r="D8618" s="2" t="s">
        <v>25</v>
      </c>
      <c r="E8618" s="4">
        <v>7975</v>
      </c>
      <c r="F8618" s="4">
        <v>3405173</v>
      </c>
      <c r="G8618" s="4">
        <v>340517</v>
      </c>
      <c r="H8618" s="4">
        <v>3745690</v>
      </c>
    </row>
    <row r="8619" spans="1:8" ht="15.75">
      <c r="A8619" s="3" t="s">
        <v>2946</v>
      </c>
      <c r="B8619" s="2" t="s">
        <v>30</v>
      </c>
      <c r="C8619" s="2" t="s">
        <v>29</v>
      </c>
      <c r="D8619" s="2"/>
      <c r="E8619" s="4">
        <v>700</v>
      </c>
      <c r="F8619" s="4">
        <v>630000</v>
      </c>
      <c r="G8619" s="4">
        <v>63000</v>
      </c>
      <c r="H8619" s="4">
        <v>693000</v>
      </c>
    </row>
    <row r="8620" spans="1:8" ht="15.75">
      <c r="A8620" s="3" t="s">
        <v>2946</v>
      </c>
      <c r="B8620" s="2" t="s">
        <v>32</v>
      </c>
      <c r="C8620" s="2" t="s">
        <v>31</v>
      </c>
      <c r="D8620" s="2"/>
      <c r="E8620" s="4">
        <v>725</v>
      </c>
      <c r="F8620" s="4">
        <v>906250</v>
      </c>
      <c r="G8620" s="4">
        <v>90625</v>
      </c>
      <c r="H8620" s="4">
        <v>996875</v>
      </c>
    </row>
    <row r="8621" spans="1:8" ht="15.75">
      <c r="A8621" s="3" t="s">
        <v>2946</v>
      </c>
      <c r="B8621" s="2" t="s">
        <v>37</v>
      </c>
      <c r="C8621" s="2" t="s">
        <v>36</v>
      </c>
      <c r="D8621" s="2"/>
      <c r="E8621" s="4">
        <v>80</v>
      </c>
      <c r="F8621" s="4">
        <v>72000</v>
      </c>
      <c r="G8621" s="4">
        <v>7200</v>
      </c>
      <c r="H8621" s="4">
        <v>79200</v>
      </c>
    </row>
    <row r="8622" spans="1:8" ht="15.75">
      <c r="A8622" s="3" t="s">
        <v>2946</v>
      </c>
      <c r="B8622" s="2" t="s">
        <v>39</v>
      </c>
      <c r="C8622" s="2" t="s">
        <v>38</v>
      </c>
      <c r="D8622" s="2"/>
      <c r="E8622" s="4">
        <v>501</v>
      </c>
      <c r="F8622" s="4">
        <v>200255</v>
      </c>
      <c r="G8622" s="4">
        <v>20025</v>
      </c>
      <c r="H8622" s="4">
        <v>220280</v>
      </c>
    </row>
    <row r="8623" spans="1:8" ht="15.75">
      <c r="A8623" s="3" t="s">
        <v>2946</v>
      </c>
      <c r="B8623" s="2" t="s">
        <v>55</v>
      </c>
      <c r="C8623" s="2" t="s">
        <v>50</v>
      </c>
      <c r="D8623" s="2" t="s">
        <v>56</v>
      </c>
      <c r="E8623" s="4">
        <v>30</v>
      </c>
      <c r="F8623" s="4">
        <v>129000</v>
      </c>
      <c r="G8623" s="4">
        <v>12900</v>
      </c>
      <c r="H8623" s="4">
        <v>141900</v>
      </c>
    </row>
    <row r="8624" spans="1:8" ht="15.75">
      <c r="A8624" s="3" t="s">
        <v>2946</v>
      </c>
      <c r="B8624" s="2" t="s">
        <v>57</v>
      </c>
      <c r="C8624" s="2" t="s">
        <v>50</v>
      </c>
      <c r="D8624" s="2" t="s">
        <v>58</v>
      </c>
      <c r="E8624" s="4">
        <v>30</v>
      </c>
      <c r="F8624" s="4">
        <v>144000</v>
      </c>
      <c r="G8624" s="4">
        <v>14400</v>
      </c>
      <c r="H8624" s="4">
        <v>158400</v>
      </c>
    </row>
    <row r="8625" spans="1:8" ht="15.75">
      <c r="A8625" s="3" t="s">
        <v>2946</v>
      </c>
      <c r="B8625" s="2" t="s">
        <v>66</v>
      </c>
      <c r="C8625" s="2" t="s">
        <v>62</v>
      </c>
      <c r="D8625" s="2" t="s">
        <v>58</v>
      </c>
      <c r="E8625" s="4">
        <v>50</v>
      </c>
      <c r="F8625" s="4">
        <v>200000</v>
      </c>
      <c r="G8625" s="4">
        <v>20000</v>
      </c>
      <c r="H8625" s="4">
        <v>220000</v>
      </c>
    </row>
    <row r="8626" spans="1:8" ht="15.75">
      <c r="A8626" s="3" t="s">
        <v>2946</v>
      </c>
      <c r="B8626" s="2" t="s">
        <v>93</v>
      </c>
      <c r="C8626" s="2" t="s">
        <v>62</v>
      </c>
      <c r="D8626" s="2" t="s">
        <v>83</v>
      </c>
      <c r="E8626" s="4">
        <v>70</v>
      </c>
      <c r="F8626" s="4">
        <v>315000</v>
      </c>
      <c r="G8626" s="4">
        <v>31500</v>
      </c>
      <c r="H8626" s="4">
        <v>346500</v>
      </c>
    </row>
    <row r="8627" spans="1:8" ht="15.75">
      <c r="A8627" s="3" t="s">
        <v>2946</v>
      </c>
      <c r="B8627" s="2" t="s">
        <v>115</v>
      </c>
      <c r="C8627" s="2" t="s">
        <v>114</v>
      </c>
      <c r="D8627" s="2" t="s">
        <v>113</v>
      </c>
      <c r="E8627" s="4">
        <v>3000</v>
      </c>
      <c r="F8627" s="4">
        <v>564000</v>
      </c>
      <c r="G8627" s="4">
        <v>56400</v>
      </c>
      <c r="H8627" s="4">
        <v>620400</v>
      </c>
    </row>
    <row r="8628" spans="1:8" ht="15.75">
      <c r="A8628" s="3" t="s">
        <v>2946</v>
      </c>
      <c r="B8628" s="2" t="s">
        <v>117</v>
      </c>
      <c r="C8628" s="2" t="s">
        <v>118</v>
      </c>
      <c r="D8628" s="2" t="s">
        <v>113</v>
      </c>
      <c r="E8628" s="4">
        <v>11000</v>
      </c>
      <c r="F8628" s="4">
        <v>2508000</v>
      </c>
      <c r="G8628" s="4">
        <v>250800</v>
      </c>
      <c r="H8628" s="4">
        <v>2758800</v>
      </c>
    </row>
    <row r="8629" spans="1:8" ht="15.75">
      <c r="A8629" s="3" t="s">
        <v>2946</v>
      </c>
      <c r="B8629" s="2" t="s">
        <v>137</v>
      </c>
      <c r="C8629" s="2" t="s">
        <v>128</v>
      </c>
      <c r="D8629" s="2" t="s">
        <v>136</v>
      </c>
      <c r="E8629" s="4">
        <v>20</v>
      </c>
      <c r="F8629" s="4">
        <v>160000</v>
      </c>
      <c r="G8629" s="4">
        <v>16000</v>
      </c>
      <c r="H8629" s="4">
        <v>176000</v>
      </c>
    </row>
    <row r="8630" spans="1:8" ht="15.75">
      <c r="A8630" s="3" t="s">
        <v>2946</v>
      </c>
      <c r="B8630" s="2" t="s">
        <v>141</v>
      </c>
      <c r="C8630" s="2" t="s">
        <v>140</v>
      </c>
      <c r="D8630" s="2" t="s">
        <v>136</v>
      </c>
      <c r="E8630" s="4">
        <v>10</v>
      </c>
      <c r="F8630" s="4">
        <v>110000</v>
      </c>
      <c r="G8630" s="4">
        <v>11000</v>
      </c>
      <c r="H8630" s="4">
        <v>121000</v>
      </c>
    </row>
    <row r="8631" spans="1:8" ht="15.75">
      <c r="A8631" s="3" t="s">
        <v>2946</v>
      </c>
      <c r="B8631" s="2" t="s">
        <v>165</v>
      </c>
      <c r="C8631" s="2" t="s">
        <v>96</v>
      </c>
      <c r="D8631" s="2" t="s">
        <v>52</v>
      </c>
      <c r="E8631" s="4">
        <v>50</v>
      </c>
      <c r="F8631" s="4">
        <v>522000</v>
      </c>
      <c r="G8631" s="4">
        <v>52200</v>
      </c>
      <c r="H8631" s="4">
        <v>574200</v>
      </c>
    </row>
    <row r="8632" spans="1:8" ht="15.75">
      <c r="A8632" s="3" t="s">
        <v>2946</v>
      </c>
      <c r="B8632" s="2" t="s">
        <v>171</v>
      </c>
      <c r="C8632" s="2" t="s">
        <v>138</v>
      </c>
      <c r="D8632" s="2" t="s">
        <v>172</v>
      </c>
      <c r="E8632" s="4">
        <v>50</v>
      </c>
      <c r="F8632" s="4">
        <v>475000</v>
      </c>
      <c r="G8632" s="4">
        <v>47500</v>
      </c>
      <c r="H8632" s="4">
        <v>522500</v>
      </c>
    </row>
    <row r="8633" spans="1:8" ht="15.75">
      <c r="A8633" s="3" t="s">
        <v>2946</v>
      </c>
      <c r="B8633" s="2" t="s">
        <v>178</v>
      </c>
      <c r="C8633" s="2" t="s">
        <v>128</v>
      </c>
      <c r="D8633" s="2" t="s">
        <v>179</v>
      </c>
      <c r="E8633" s="4">
        <v>50</v>
      </c>
      <c r="F8633" s="4">
        <v>400000</v>
      </c>
      <c r="G8633" s="4">
        <v>40000</v>
      </c>
      <c r="H8633" s="4">
        <v>440000</v>
      </c>
    </row>
    <row r="8634" spans="1:8" ht="15.75">
      <c r="A8634" s="3" t="s">
        <v>2946</v>
      </c>
      <c r="B8634" s="2" t="s">
        <v>180</v>
      </c>
      <c r="C8634" s="2" t="s">
        <v>138</v>
      </c>
      <c r="D8634" s="2" t="s">
        <v>179</v>
      </c>
      <c r="E8634" s="4">
        <v>50</v>
      </c>
      <c r="F8634" s="4">
        <v>475000</v>
      </c>
      <c r="G8634" s="4">
        <v>47500</v>
      </c>
      <c r="H8634" s="4">
        <v>522500</v>
      </c>
    </row>
    <row r="8635" spans="1:8" ht="15.75">
      <c r="A8635" s="3" t="s">
        <v>2946</v>
      </c>
      <c r="B8635" s="2" t="s">
        <v>181</v>
      </c>
      <c r="C8635" s="2" t="s">
        <v>140</v>
      </c>
      <c r="D8635" s="2" t="s">
        <v>179</v>
      </c>
      <c r="E8635" s="4">
        <v>50</v>
      </c>
      <c r="F8635" s="4">
        <v>550000</v>
      </c>
      <c r="G8635" s="4">
        <v>55000</v>
      </c>
      <c r="H8635" s="4">
        <v>605000</v>
      </c>
    </row>
    <row r="8636" spans="1:8" ht="15.75">
      <c r="A8636" s="3" t="s">
        <v>2946</v>
      </c>
      <c r="B8636" s="2" t="s">
        <v>190</v>
      </c>
      <c r="C8636" s="2" t="s">
        <v>189</v>
      </c>
      <c r="D8636" s="2" t="s">
        <v>54</v>
      </c>
      <c r="E8636" s="4">
        <v>20</v>
      </c>
      <c r="F8636" s="4">
        <v>280000</v>
      </c>
      <c r="G8636" s="4">
        <v>28000</v>
      </c>
      <c r="H8636" s="4">
        <v>308000</v>
      </c>
    </row>
    <row r="8637" spans="1:8" ht="15.75">
      <c r="A8637" s="3" t="s">
        <v>2946</v>
      </c>
      <c r="B8637" s="2" t="s">
        <v>191</v>
      </c>
      <c r="C8637" s="2" t="s">
        <v>96</v>
      </c>
      <c r="D8637" s="2" t="s">
        <v>192</v>
      </c>
      <c r="E8637" s="4">
        <v>20</v>
      </c>
      <c r="F8637" s="4">
        <v>234000</v>
      </c>
      <c r="G8637" s="4">
        <v>23400</v>
      </c>
      <c r="H8637" s="4">
        <v>257400</v>
      </c>
    </row>
    <row r="8638" spans="1:8" ht="15.75">
      <c r="A8638" s="3" t="s">
        <v>2946</v>
      </c>
      <c r="B8638" s="2" t="s">
        <v>193</v>
      </c>
      <c r="C8638" s="2" t="s">
        <v>96</v>
      </c>
      <c r="D8638" s="2" t="s">
        <v>54</v>
      </c>
      <c r="E8638" s="4">
        <v>10</v>
      </c>
      <c r="F8638" s="4">
        <v>137000</v>
      </c>
      <c r="G8638" s="4">
        <v>13700</v>
      </c>
      <c r="H8638" s="4">
        <v>150700</v>
      </c>
    </row>
    <row r="8639" spans="1:8" ht="15.75">
      <c r="A8639" s="3" t="s">
        <v>2946</v>
      </c>
      <c r="B8639" s="2" t="s">
        <v>2980</v>
      </c>
      <c r="C8639" s="2" t="s">
        <v>96</v>
      </c>
      <c r="D8639" s="2" t="s">
        <v>2981</v>
      </c>
      <c r="E8639" s="4">
        <v>2</v>
      </c>
      <c r="F8639" s="4">
        <v>188000</v>
      </c>
      <c r="G8639" s="4">
        <v>18800</v>
      </c>
      <c r="H8639" s="4">
        <v>206800</v>
      </c>
    </row>
    <row r="8640" spans="1:8" ht="15.75">
      <c r="A8640" s="3" t="s">
        <v>2946</v>
      </c>
      <c r="B8640" s="2" t="s">
        <v>202</v>
      </c>
      <c r="C8640" s="2" t="s">
        <v>147</v>
      </c>
      <c r="D8640" s="2" t="s">
        <v>172</v>
      </c>
      <c r="E8640" s="4">
        <v>50</v>
      </c>
      <c r="F8640" s="4">
        <v>375000</v>
      </c>
      <c r="G8640" s="4">
        <v>37500</v>
      </c>
      <c r="H8640" s="4">
        <v>412500</v>
      </c>
    </row>
    <row r="8641" spans="1:8" ht="15.75">
      <c r="A8641" s="3" t="s">
        <v>2946</v>
      </c>
      <c r="B8641" s="2" t="s">
        <v>2983</v>
      </c>
      <c r="C8641" s="2" t="s">
        <v>189</v>
      </c>
      <c r="D8641" s="2" t="s">
        <v>75</v>
      </c>
      <c r="E8641" s="4">
        <v>10</v>
      </c>
      <c r="F8641" s="4">
        <v>169000</v>
      </c>
      <c r="G8641" s="4">
        <v>16900</v>
      </c>
      <c r="H8641" s="4">
        <v>185900</v>
      </c>
    </row>
    <row r="8642" spans="1:8" ht="15.75">
      <c r="A8642" s="3" t="s">
        <v>2946</v>
      </c>
      <c r="B8642" s="2" t="s">
        <v>221</v>
      </c>
      <c r="C8642" s="2" t="s">
        <v>128</v>
      </c>
      <c r="D8642" s="2" t="s">
        <v>172</v>
      </c>
      <c r="E8642" s="4">
        <v>100</v>
      </c>
      <c r="F8642" s="4">
        <v>800000</v>
      </c>
      <c r="G8642" s="4">
        <v>80000</v>
      </c>
      <c r="H8642" s="4">
        <v>880000</v>
      </c>
    </row>
    <row r="8643" spans="1:8" ht="15.75">
      <c r="A8643" s="3" t="s">
        <v>2946</v>
      </c>
      <c r="B8643" s="2" t="s">
        <v>225</v>
      </c>
      <c r="C8643" s="2" t="s">
        <v>223</v>
      </c>
      <c r="D8643" s="2" t="s">
        <v>75</v>
      </c>
      <c r="E8643" s="4">
        <v>2</v>
      </c>
      <c r="F8643" s="4">
        <v>39200</v>
      </c>
      <c r="G8643" s="4">
        <v>3920</v>
      </c>
      <c r="H8643" s="4">
        <v>43120</v>
      </c>
    </row>
    <row r="8644" spans="1:8" ht="15.75">
      <c r="A8644" s="3" t="s">
        <v>2946</v>
      </c>
      <c r="B8644" s="2" t="s">
        <v>3011</v>
      </c>
      <c r="C8644" s="2" t="s">
        <v>294</v>
      </c>
      <c r="D8644" s="2" t="s">
        <v>52</v>
      </c>
      <c r="E8644" s="4">
        <v>2</v>
      </c>
      <c r="F8644" s="4">
        <v>10200</v>
      </c>
      <c r="G8644" s="4">
        <v>1020</v>
      </c>
      <c r="H8644" s="4">
        <v>11220</v>
      </c>
    </row>
    <row r="8645" spans="1:8" ht="15.75">
      <c r="A8645" s="3" t="s">
        <v>2946</v>
      </c>
      <c r="B8645" s="2" t="s">
        <v>3027</v>
      </c>
      <c r="C8645" s="2" t="s">
        <v>417</v>
      </c>
      <c r="D8645" s="2" t="s">
        <v>104</v>
      </c>
      <c r="E8645" s="4">
        <v>5</v>
      </c>
      <c r="F8645" s="4">
        <v>55000</v>
      </c>
      <c r="G8645" s="4">
        <v>5500</v>
      </c>
      <c r="H8645" s="4">
        <v>60500</v>
      </c>
    </row>
    <row r="8646" spans="1:8" ht="15.75">
      <c r="A8646" s="3" t="s">
        <v>2946</v>
      </c>
      <c r="B8646" s="2" t="s">
        <v>400</v>
      </c>
      <c r="C8646" s="2" t="s">
        <v>399</v>
      </c>
      <c r="D8646" s="2" t="s">
        <v>73</v>
      </c>
      <c r="E8646" s="4">
        <v>5</v>
      </c>
      <c r="F8646" s="4">
        <v>17500</v>
      </c>
      <c r="G8646" s="4">
        <v>1750</v>
      </c>
      <c r="H8646" s="4">
        <v>19250</v>
      </c>
    </row>
    <row r="8647" spans="1:8" ht="15.75">
      <c r="A8647" s="3" t="s">
        <v>2946</v>
      </c>
      <c r="B8647" s="2" t="s">
        <v>3034</v>
      </c>
      <c r="C8647" s="2" t="s">
        <v>417</v>
      </c>
      <c r="D8647" s="2" t="s">
        <v>65</v>
      </c>
      <c r="E8647" s="4">
        <v>5</v>
      </c>
      <c r="F8647" s="4">
        <v>70000</v>
      </c>
      <c r="G8647" s="4">
        <v>7000</v>
      </c>
      <c r="H8647" s="4">
        <v>77000</v>
      </c>
    </row>
    <row r="8648" spans="1:8" ht="15.75">
      <c r="A8648" s="3" t="s">
        <v>2946</v>
      </c>
      <c r="B8648" s="2" t="s">
        <v>452</v>
      </c>
      <c r="C8648" s="2" t="s">
        <v>451</v>
      </c>
      <c r="D8648" s="2"/>
      <c r="E8648" s="4">
        <v>2</v>
      </c>
      <c r="F8648" s="4">
        <v>17600</v>
      </c>
      <c r="G8648" s="4">
        <v>1760</v>
      </c>
      <c r="H8648" s="4">
        <v>19360</v>
      </c>
    </row>
    <row r="8649" spans="1:8" ht="15.75">
      <c r="A8649" s="3" t="s">
        <v>2946</v>
      </c>
      <c r="B8649" s="2" t="s">
        <v>468</v>
      </c>
      <c r="C8649" s="2" t="s">
        <v>467</v>
      </c>
      <c r="D8649" s="2"/>
      <c r="E8649" s="4">
        <v>50</v>
      </c>
      <c r="F8649" s="4">
        <v>275000</v>
      </c>
      <c r="G8649" s="4">
        <v>27500</v>
      </c>
      <c r="H8649" s="4">
        <v>302500</v>
      </c>
    </row>
    <row r="8650" spans="1:8" ht="15.75">
      <c r="A8650" s="3" t="s">
        <v>2946</v>
      </c>
      <c r="B8650" s="2" t="s">
        <v>3046</v>
      </c>
      <c r="C8650" s="2" t="s">
        <v>3045</v>
      </c>
      <c r="D8650" s="2"/>
      <c r="E8650" s="4">
        <v>10</v>
      </c>
      <c r="F8650" s="4">
        <v>67000</v>
      </c>
      <c r="G8650" s="4">
        <v>6700</v>
      </c>
      <c r="H8650" s="4">
        <v>73700</v>
      </c>
    </row>
    <row r="8651" spans="1:8" ht="15.75">
      <c r="A8651" s="3" t="s">
        <v>2946</v>
      </c>
      <c r="B8651" s="2" t="s">
        <v>470</v>
      </c>
      <c r="C8651" s="2" t="s">
        <v>469</v>
      </c>
      <c r="D8651" s="2" t="s">
        <v>471</v>
      </c>
      <c r="E8651" s="4">
        <v>10</v>
      </c>
      <c r="F8651" s="4">
        <v>39470</v>
      </c>
      <c r="G8651" s="4">
        <v>3947</v>
      </c>
      <c r="H8651" s="4">
        <v>43417</v>
      </c>
    </row>
    <row r="8652" spans="1:8" ht="15.75">
      <c r="A8652" s="3" t="s">
        <v>2946</v>
      </c>
      <c r="B8652" s="2" t="s">
        <v>473</v>
      </c>
      <c r="C8652" s="2" t="s">
        <v>472</v>
      </c>
      <c r="D8652" s="2" t="s">
        <v>474</v>
      </c>
      <c r="E8652" s="4">
        <v>10</v>
      </c>
      <c r="F8652" s="4">
        <v>45600</v>
      </c>
      <c r="G8652" s="4">
        <v>4560</v>
      </c>
      <c r="H8652" s="4">
        <v>50160</v>
      </c>
    </row>
    <row r="8653" spans="1:8" ht="15.75">
      <c r="A8653" s="3" t="s">
        <v>2946</v>
      </c>
      <c r="B8653" s="2" t="s">
        <v>482</v>
      </c>
      <c r="C8653" s="2" t="s">
        <v>481</v>
      </c>
      <c r="D8653" s="2" t="s">
        <v>483</v>
      </c>
      <c r="E8653" s="4">
        <v>10</v>
      </c>
      <c r="F8653" s="4">
        <v>57890</v>
      </c>
      <c r="G8653" s="4">
        <v>5789</v>
      </c>
      <c r="H8653" s="4">
        <v>63679</v>
      </c>
    </row>
    <row r="8654" spans="1:8" ht="15.75">
      <c r="A8654" s="3" t="s">
        <v>2946</v>
      </c>
      <c r="B8654" s="2" t="s">
        <v>515</v>
      </c>
      <c r="C8654" s="2" t="s">
        <v>514</v>
      </c>
      <c r="D8654" s="2" t="s">
        <v>516</v>
      </c>
      <c r="E8654" s="4">
        <v>20</v>
      </c>
      <c r="F8654" s="4">
        <v>95100</v>
      </c>
      <c r="G8654" s="4">
        <v>9510</v>
      </c>
      <c r="H8654" s="4">
        <v>104610</v>
      </c>
    </row>
    <row r="8655" spans="1:8" ht="15.75">
      <c r="A8655" s="3" t="s">
        <v>2946</v>
      </c>
      <c r="B8655" s="2" t="s">
        <v>525</v>
      </c>
      <c r="C8655" s="2" t="s">
        <v>524</v>
      </c>
      <c r="D8655" s="2" t="s">
        <v>526</v>
      </c>
      <c r="E8655" s="4">
        <v>81</v>
      </c>
      <c r="F8655" s="4">
        <v>410190</v>
      </c>
      <c r="G8655" s="4">
        <v>41019</v>
      </c>
      <c r="H8655" s="4">
        <v>451209</v>
      </c>
    </row>
    <row r="8656" spans="1:8" ht="15.75">
      <c r="A8656" s="3" t="s">
        <v>2946</v>
      </c>
      <c r="B8656" s="2" t="s">
        <v>528</v>
      </c>
      <c r="C8656" s="2" t="s">
        <v>527</v>
      </c>
      <c r="D8656" s="2" t="s">
        <v>529</v>
      </c>
      <c r="E8656" s="4">
        <v>50</v>
      </c>
      <c r="F8656" s="4">
        <v>135100</v>
      </c>
      <c r="G8656" s="4">
        <v>13510</v>
      </c>
      <c r="H8656" s="4">
        <v>148610</v>
      </c>
    </row>
    <row r="8657" spans="1:8" ht="15.75">
      <c r="A8657" s="3" t="s">
        <v>2946</v>
      </c>
      <c r="B8657" s="2" t="s">
        <v>531</v>
      </c>
      <c r="C8657" s="2" t="s">
        <v>530</v>
      </c>
      <c r="D8657" s="2" t="s">
        <v>532</v>
      </c>
      <c r="E8657" s="4">
        <v>12</v>
      </c>
      <c r="F8657" s="4">
        <v>51600</v>
      </c>
      <c r="G8657" s="4">
        <v>5160</v>
      </c>
      <c r="H8657" s="4">
        <v>56760</v>
      </c>
    </row>
    <row r="8658" spans="1:8" ht="15.75">
      <c r="A8658" s="3" t="s">
        <v>2946</v>
      </c>
      <c r="B8658" s="2" t="s">
        <v>539</v>
      </c>
      <c r="C8658" s="2" t="s">
        <v>538</v>
      </c>
      <c r="D8658" s="2" t="s">
        <v>540</v>
      </c>
      <c r="E8658" s="4">
        <v>50</v>
      </c>
      <c r="F8658" s="4">
        <v>153500</v>
      </c>
      <c r="G8658" s="4">
        <v>15350</v>
      </c>
      <c r="H8658" s="4">
        <v>168850</v>
      </c>
    </row>
    <row r="8659" spans="1:8" ht="15.75">
      <c r="A8659" s="3" t="s">
        <v>2946</v>
      </c>
      <c r="B8659" s="2" t="s">
        <v>546</v>
      </c>
      <c r="C8659" s="2" t="s">
        <v>545</v>
      </c>
      <c r="D8659" s="2" t="s">
        <v>547</v>
      </c>
      <c r="E8659" s="4">
        <v>25</v>
      </c>
      <c r="F8659" s="4">
        <v>364430</v>
      </c>
      <c r="G8659" s="4">
        <v>36443</v>
      </c>
      <c r="H8659" s="4">
        <v>400873</v>
      </c>
    </row>
    <row r="8660" spans="1:8" ht="15.75">
      <c r="A8660" s="3" t="s">
        <v>2946</v>
      </c>
      <c r="B8660" s="2" t="s">
        <v>3058</v>
      </c>
      <c r="C8660" s="2" t="s">
        <v>3057</v>
      </c>
      <c r="D8660" s="2" t="s">
        <v>3059</v>
      </c>
      <c r="E8660" s="4">
        <v>10</v>
      </c>
      <c r="F8660" s="4">
        <v>37440</v>
      </c>
      <c r="G8660" s="4">
        <v>3744</v>
      </c>
      <c r="H8660" s="4">
        <v>41184</v>
      </c>
    </row>
    <row r="8661" spans="1:8" ht="15.75">
      <c r="A8661" s="3" t="s">
        <v>2946</v>
      </c>
      <c r="B8661" s="2" t="s">
        <v>549</v>
      </c>
      <c r="C8661" s="2" t="s">
        <v>548</v>
      </c>
      <c r="D8661" s="2" t="s">
        <v>550</v>
      </c>
      <c r="E8661" s="4">
        <v>60</v>
      </c>
      <c r="F8661" s="4">
        <v>186300</v>
      </c>
      <c r="G8661" s="4">
        <v>18630</v>
      </c>
      <c r="H8661" s="4">
        <v>204930</v>
      </c>
    </row>
    <row r="8662" spans="1:8" ht="15.75">
      <c r="A8662" s="3" t="s">
        <v>2946</v>
      </c>
      <c r="B8662" s="2" t="s">
        <v>552</v>
      </c>
      <c r="C8662" s="2" t="s">
        <v>551</v>
      </c>
      <c r="D8662" s="2" t="s">
        <v>553</v>
      </c>
      <c r="E8662" s="4">
        <v>60</v>
      </c>
      <c r="F8662" s="4">
        <v>508400</v>
      </c>
      <c r="G8662" s="4">
        <v>50840</v>
      </c>
      <c r="H8662" s="4">
        <v>559240</v>
      </c>
    </row>
    <row r="8663" spans="1:8" ht="15.75">
      <c r="A8663" s="3" t="s">
        <v>2946</v>
      </c>
      <c r="B8663" s="2" t="s">
        <v>555</v>
      </c>
      <c r="C8663" s="2" t="s">
        <v>554</v>
      </c>
      <c r="D8663" s="2" t="s">
        <v>556</v>
      </c>
      <c r="E8663" s="4">
        <v>40</v>
      </c>
      <c r="F8663" s="4">
        <v>151000</v>
      </c>
      <c r="G8663" s="4">
        <v>15100</v>
      </c>
      <c r="H8663" s="4">
        <v>166100</v>
      </c>
    </row>
    <row r="8664" spans="1:8" ht="15.75">
      <c r="A8664" s="3" t="s">
        <v>2946</v>
      </c>
      <c r="B8664" s="2" t="s">
        <v>558</v>
      </c>
      <c r="C8664" s="2" t="s">
        <v>557</v>
      </c>
      <c r="D8664" s="2" t="s">
        <v>559</v>
      </c>
      <c r="E8664" s="4">
        <v>8</v>
      </c>
      <c r="F8664" s="4">
        <v>99200</v>
      </c>
      <c r="G8664" s="4">
        <v>9920</v>
      </c>
      <c r="H8664" s="4">
        <v>109120</v>
      </c>
    </row>
    <row r="8665" spans="1:8" ht="15.75">
      <c r="A8665" s="3" t="s">
        <v>2946</v>
      </c>
      <c r="B8665" s="2" t="s">
        <v>561</v>
      </c>
      <c r="C8665" s="2" t="s">
        <v>560</v>
      </c>
      <c r="D8665" s="2" t="s">
        <v>562</v>
      </c>
      <c r="E8665" s="4">
        <v>25</v>
      </c>
      <c r="F8665" s="4">
        <v>83240</v>
      </c>
      <c r="G8665" s="4">
        <v>8324</v>
      </c>
      <c r="H8665" s="4">
        <v>91564</v>
      </c>
    </row>
    <row r="8666" spans="1:8" ht="15.75">
      <c r="A8666" s="3" t="s">
        <v>2946</v>
      </c>
      <c r="B8666" s="2" t="s">
        <v>570</v>
      </c>
      <c r="C8666" s="2" t="s">
        <v>569</v>
      </c>
      <c r="D8666" s="2" t="s">
        <v>571</v>
      </c>
      <c r="E8666" s="4">
        <v>8</v>
      </c>
      <c r="F8666" s="4">
        <v>118400</v>
      </c>
      <c r="G8666" s="4">
        <v>11840</v>
      </c>
      <c r="H8666" s="4">
        <v>130240</v>
      </c>
    </row>
    <row r="8667" spans="1:8" ht="15.75">
      <c r="A8667" s="3" t="s">
        <v>2946</v>
      </c>
      <c r="B8667" s="2" t="s">
        <v>576</v>
      </c>
      <c r="C8667" s="2" t="s">
        <v>575</v>
      </c>
      <c r="D8667" s="2" t="s">
        <v>577</v>
      </c>
      <c r="E8667" s="4">
        <v>70</v>
      </c>
      <c r="F8667" s="4">
        <v>284510</v>
      </c>
      <c r="G8667" s="4">
        <v>28451</v>
      </c>
      <c r="H8667" s="4">
        <v>312961</v>
      </c>
    </row>
    <row r="8668" spans="1:8" ht="15.75">
      <c r="A8668" s="3" t="s">
        <v>2946</v>
      </c>
      <c r="B8668" s="2" t="s">
        <v>579</v>
      </c>
      <c r="C8668" s="2" t="s">
        <v>578</v>
      </c>
      <c r="D8668" s="2" t="s">
        <v>580</v>
      </c>
      <c r="E8668" s="4">
        <v>2</v>
      </c>
      <c r="F8668" s="4">
        <v>4800</v>
      </c>
      <c r="G8668" s="4">
        <v>480</v>
      </c>
      <c r="H8668" s="4">
        <v>5280</v>
      </c>
    </row>
    <row r="8669" spans="1:8" ht="15.75">
      <c r="A8669" s="3" t="s">
        <v>2946</v>
      </c>
      <c r="B8669" s="2" t="s">
        <v>582</v>
      </c>
      <c r="C8669" s="2" t="s">
        <v>581</v>
      </c>
      <c r="D8669" s="2"/>
      <c r="E8669" s="4">
        <v>60</v>
      </c>
      <c r="F8669" s="4">
        <v>226100</v>
      </c>
      <c r="G8669" s="4">
        <v>22610</v>
      </c>
      <c r="H8669" s="4">
        <v>248710</v>
      </c>
    </row>
    <row r="8670" spans="1:8" ht="15.75">
      <c r="A8670" s="3" t="s">
        <v>2946</v>
      </c>
      <c r="B8670" s="2" t="s">
        <v>612</v>
      </c>
      <c r="C8670" s="2" t="s">
        <v>363</v>
      </c>
      <c r="D8670" s="2" t="s">
        <v>613</v>
      </c>
      <c r="E8670" s="4">
        <v>47</v>
      </c>
      <c r="F8670" s="4">
        <v>248020</v>
      </c>
      <c r="G8670" s="4">
        <v>24802</v>
      </c>
      <c r="H8670" s="4">
        <v>272822</v>
      </c>
    </row>
    <row r="8671" spans="1:8" ht="15.75">
      <c r="A8671" s="3" t="s">
        <v>2946</v>
      </c>
      <c r="B8671" s="2" t="s">
        <v>615</v>
      </c>
      <c r="C8671" s="2" t="s">
        <v>614</v>
      </c>
      <c r="D8671" s="2" t="s">
        <v>616</v>
      </c>
      <c r="E8671" s="4">
        <v>-1</v>
      </c>
      <c r="F8671" s="4"/>
      <c r="G8671" s="4"/>
      <c r="H8671" s="4"/>
    </row>
    <row r="8672" spans="1:8" ht="15.75">
      <c r="A8672" s="3" t="s">
        <v>2946</v>
      </c>
      <c r="B8672" s="2" t="s">
        <v>619</v>
      </c>
      <c r="C8672" s="2" t="s">
        <v>366</v>
      </c>
      <c r="D8672" s="2" t="s">
        <v>620</v>
      </c>
      <c r="E8672" s="4">
        <v>-2413</v>
      </c>
      <c r="F8672" s="4">
        <v>461820</v>
      </c>
      <c r="G8672" s="4">
        <v>46182</v>
      </c>
      <c r="H8672" s="4">
        <v>508002</v>
      </c>
    </row>
    <row r="8673" spans="1:8" ht="15.75">
      <c r="A8673" s="3" t="s">
        <v>2946</v>
      </c>
      <c r="B8673" s="2" t="s">
        <v>622</v>
      </c>
      <c r="C8673" s="2" t="s">
        <v>621</v>
      </c>
      <c r="D8673" s="2" t="s">
        <v>623</v>
      </c>
      <c r="E8673" s="4">
        <v>-1024</v>
      </c>
      <c r="F8673" s="4">
        <v>538990</v>
      </c>
      <c r="G8673" s="4">
        <v>53900</v>
      </c>
      <c r="H8673" s="4">
        <v>592890</v>
      </c>
    </row>
    <row r="8674" spans="1:8" ht="15.75">
      <c r="A8674" s="3" t="s">
        <v>2946</v>
      </c>
      <c r="B8674" s="2" t="s">
        <v>631</v>
      </c>
      <c r="C8674" s="2" t="s">
        <v>630</v>
      </c>
      <c r="D8674" s="2" t="s">
        <v>632</v>
      </c>
      <c r="E8674" s="4">
        <v>80</v>
      </c>
      <c r="F8674" s="4">
        <v>232250</v>
      </c>
      <c r="G8674" s="4">
        <v>23225</v>
      </c>
      <c r="H8674" s="4">
        <v>255475</v>
      </c>
    </row>
    <row r="8675" spans="1:8" ht="15.75">
      <c r="A8675" s="3" t="s">
        <v>2946</v>
      </c>
      <c r="B8675" s="2" t="s">
        <v>634</v>
      </c>
      <c r="C8675" s="2" t="s">
        <v>633</v>
      </c>
      <c r="D8675" s="2" t="s">
        <v>635</v>
      </c>
      <c r="E8675" s="4">
        <v>304</v>
      </c>
      <c r="F8675" s="4">
        <v>446576</v>
      </c>
      <c r="G8675" s="4">
        <v>44658</v>
      </c>
      <c r="H8675" s="4">
        <v>491234</v>
      </c>
    </row>
    <row r="8676" spans="1:8" ht="15.75">
      <c r="A8676" s="3" t="s">
        <v>2946</v>
      </c>
      <c r="B8676" s="2" t="s">
        <v>638</v>
      </c>
      <c r="C8676" s="2" t="s">
        <v>352</v>
      </c>
      <c r="D8676" s="2" t="s">
        <v>639</v>
      </c>
      <c r="E8676" s="4">
        <v>149</v>
      </c>
      <c r="F8676" s="4">
        <v>872080</v>
      </c>
      <c r="G8676" s="4">
        <v>87208</v>
      </c>
      <c r="H8676" s="4">
        <v>959288</v>
      </c>
    </row>
    <row r="8677" spans="1:8" ht="15.75">
      <c r="A8677" s="3" t="s">
        <v>2946</v>
      </c>
      <c r="B8677" s="2" t="s">
        <v>641</v>
      </c>
      <c r="C8677" s="2" t="s">
        <v>640</v>
      </c>
      <c r="D8677" s="2" t="s">
        <v>642</v>
      </c>
      <c r="E8677" s="4">
        <v>59</v>
      </c>
      <c r="F8677" s="4">
        <v>168120</v>
      </c>
      <c r="G8677" s="4">
        <v>16812</v>
      </c>
      <c r="H8677" s="4">
        <v>184932</v>
      </c>
    </row>
    <row r="8678" spans="1:8" ht="15.75">
      <c r="A8678" s="3" t="s">
        <v>2946</v>
      </c>
      <c r="B8678" s="2" t="s">
        <v>645</v>
      </c>
      <c r="C8678" s="2" t="s">
        <v>358</v>
      </c>
      <c r="D8678" s="2" t="s">
        <v>646</v>
      </c>
      <c r="E8678" s="4">
        <v>100</v>
      </c>
      <c r="F8678" s="4">
        <v>715300</v>
      </c>
      <c r="G8678" s="4">
        <v>71530</v>
      </c>
      <c r="H8678" s="4">
        <v>786830</v>
      </c>
    </row>
    <row r="8679" spans="1:8" ht="15.75">
      <c r="A8679" s="3" t="s">
        <v>2946</v>
      </c>
      <c r="B8679" s="2" t="s">
        <v>648</v>
      </c>
      <c r="C8679" s="2" t="s">
        <v>647</v>
      </c>
      <c r="D8679" s="2" t="s">
        <v>649</v>
      </c>
      <c r="E8679" s="4">
        <v>-519</v>
      </c>
      <c r="F8679" s="4">
        <v>102000</v>
      </c>
      <c r="G8679" s="4">
        <v>10200</v>
      </c>
      <c r="H8679" s="4">
        <v>112200</v>
      </c>
    </row>
    <row r="8680" spans="1:8" ht="15.75">
      <c r="A8680" s="3" t="s">
        <v>2946</v>
      </c>
      <c r="B8680" s="2" t="s">
        <v>653</v>
      </c>
      <c r="C8680" s="2" t="s">
        <v>652</v>
      </c>
      <c r="D8680" s="2"/>
      <c r="E8680" s="4">
        <v>-9</v>
      </c>
      <c r="F8680" s="4">
        <v>-25866</v>
      </c>
      <c r="G8680" s="4">
        <v>-2587</v>
      </c>
      <c r="H8680" s="4">
        <v>-28453</v>
      </c>
    </row>
    <row r="8681" spans="1:8" ht="15.75">
      <c r="A8681" s="3" t="s">
        <v>2946</v>
      </c>
      <c r="B8681" s="2" t="s">
        <v>655</v>
      </c>
      <c r="C8681" s="2" t="s">
        <v>654</v>
      </c>
      <c r="D8681" s="2" t="s">
        <v>656</v>
      </c>
      <c r="E8681" s="4">
        <v>320</v>
      </c>
      <c r="F8681" s="4">
        <v>1096622</v>
      </c>
      <c r="G8681" s="4">
        <v>109662</v>
      </c>
      <c r="H8681" s="4">
        <v>1206284</v>
      </c>
    </row>
    <row r="8682" spans="1:8" ht="15.75">
      <c r="A8682" s="3" t="s">
        <v>2946</v>
      </c>
      <c r="B8682" s="2" t="s">
        <v>658</v>
      </c>
      <c r="C8682" s="2" t="s">
        <v>657</v>
      </c>
      <c r="D8682" s="2" t="s">
        <v>659</v>
      </c>
      <c r="E8682" s="4">
        <v>-594</v>
      </c>
      <c r="F8682" s="4"/>
      <c r="G8682" s="4"/>
      <c r="H8682" s="4"/>
    </row>
    <row r="8683" spans="1:8" ht="15.75">
      <c r="A8683" s="3" t="s">
        <v>2946</v>
      </c>
      <c r="B8683" s="2" t="s">
        <v>660</v>
      </c>
      <c r="C8683" s="2" t="s">
        <v>448</v>
      </c>
      <c r="D8683" s="2" t="s">
        <v>661</v>
      </c>
      <c r="E8683" s="4">
        <v>20</v>
      </c>
      <c r="F8683" s="4">
        <v>167560</v>
      </c>
      <c r="G8683" s="4">
        <v>16756</v>
      </c>
      <c r="H8683" s="4">
        <v>184316</v>
      </c>
    </row>
    <row r="8684" spans="1:8" ht="15.75">
      <c r="A8684" s="3" t="s">
        <v>2946</v>
      </c>
      <c r="B8684" s="2" t="s">
        <v>663</v>
      </c>
      <c r="C8684" s="2" t="s">
        <v>662</v>
      </c>
      <c r="D8684" s="2" t="s">
        <v>664</v>
      </c>
      <c r="E8684" s="4">
        <v>50</v>
      </c>
      <c r="F8684" s="4">
        <v>190050</v>
      </c>
      <c r="G8684" s="4">
        <v>19005</v>
      </c>
      <c r="H8684" s="4">
        <v>209055</v>
      </c>
    </row>
    <row r="8685" spans="1:8" ht="15.75">
      <c r="A8685" s="3" t="s">
        <v>2946</v>
      </c>
      <c r="B8685" s="2" t="s">
        <v>669</v>
      </c>
      <c r="C8685" s="2" t="s">
        <v>668</v>
      </c>
      <c r="D8685" s="2" t="s">
        <v>670</v>
      </c>
      <c r="E8685" s="4">
        <v>1</v>
      </c>
      <c r="F8685" s="4">
        <v>4204</v>
      </c>
      <c r="G8685" s="4">
        <v>420</v>
      </c>
      <c r="H8685" s="4">
        <v>4624</v>
      </c>
    </row>
    <row r="8686" spans="1:8" ht="15.75">
      <c r="A8686" s="3" t="s">
        <v>2946</v>
      </c>
      <c r="B8686" s="2" t="s">
        <v>672</v>
      </c>
      <c r="C8686" s="2" t="s">
        <v>671</v>
      </c>
      <c r="D8686" s="2"/>
      <c r="E8686" s="4">
        <v>-9</v>
      </c>
      <c r="F8686" s="4">
        <v>-23121</v>
      </c>
      <c r="G8686" s="4">
        <v>-2312</v>
      </c>
      <c r="H8686" s="4">
        <v>-25433</v>
      </c>
    </row>
    <row r="8687" spans="1:8" ht="15.75">
      <c r="A8687" s="3" t="s">
        <v>2946</v>
      </c>
      <c r="B8687" s="2" t="s">
        <v>674</v>
      </c>
      <c r="C8687" s="2" t="s">
        <v>673</v>
      </c>
      <c r="D8687" s="2" t="s">
        <v>675</v>
      </c>
      <c r="E8687" s="4">
        <v>64</v>
      </c>
      <c r="F8687" s="4">
        <v>297944</v>
      </c>
      <c r="G8687" s="4">
        <v>29794</v>
      </c>
      <c r="H8687" s="4">
        <v>327738</v>
      </c>
    </row>
    <row r="8688" spans="1:8" ht="15.75">
      <c r="A8688" s="3" t="s">
        <v>2946</v>
      </c>
      <c r="B8688" s="2" t="s">
        <v>680</v>
      </c>
      <c r="C8688" s="2" t="s">
        <v>679</v>
      </c>
      <c r="D8688" s="2" t="s">
        <v>681</v>
      </c>
      <c r="E8688" s="4">
        <v>47</v>
      </c>
      <c r="F8688" s="4">
        <v>655250</v>
      </c>
      <c r="G8688" s="4">
        <v>65525</v>
      </c>
      <c r="H8688" s="4">
        <v>720775</v>
      </c>
    </row>
    <row r="8689" spans="1:8" ht="15.75">
      <c r="A8689" s="3" t="s">
        <v>2946</v>
      </c>
      <c r="B8689" s="2" t="s">
        <v>3083</v>
      </c>
      <c r="C8689" s="2" t="s">
        <v>3082</v>
      </c>
      <c r="D8689" s="2" t="s">
        <v>3084</v>
      </c>
      <c r="E8689" s="4">
        <v>3</v>
      </c>
      <c r="F8689" s="4">
        <v>13665</v>
      </c>
      <c r="G8689" s="4">
        <v>1367</v>
      </c>
      <c r="H8689" s="4">
        <v>15032</v>
      </c>
    </row>
    <row r="8690" spans="1:8" ht="15.75">
      <c r="A8690" s="3" t="s">
        <v>2946</v>
      </c>
      <c r="B8690" s="2" t="s">
        <v>689</v>
      </c>
      <c r="C8690" s="2" t="s">
        <v>688</v>
      </c>
      <c r="D8690" s="2" t="s">
        <v>690</v>
      </c>
      <c r="E8690" s="4">
        <v>100</v>
      </c>
      <c r="F8690" s="4">
        <v>311700</v>
      </c>
      <c r="G8690" s="4">
        <v>31170</v>
      </c>
      <c r="H8690" s="4">
        <v>342870</v>
      </c>
    </row>
    <row r="8691" spans="1:8" ht="15.75">
      <c r="A8691" s="3" t="s">
        <v>2946</v>
      </c>
      <c r="B8691" s="2" t="s">
        <v>698</v>
      </c>
      <c r="C8691" s="2" t="s">
        <v>697</v>
      </c>
      <c r="D8691" s="2"/>
      <c r="E8691" s="4">
        <v>-10</v>
      </c>
      <c r="F8691" s="4">
        <v>-35620</v>
      </c>
      <c r="G8691" s="4">
        <v>-3562</v>
      </c>
      <c r="H8691" s="4">
        <v>-39182</v>
      </c>
    </row>
    <row r="8692" spans="1:8" ht="15.75">
      <c r="A8692" s="3" t="s">
        <v>2946</v>
      </c>
      <c r="B8692" s="2" t="s">
        <v>700</v>
      </c>
      <c r="C8692" s="2" t="s">
        <v>699</v>
      </c>
      <c r="D8692" s="2" t="s">
        <v>701</v>
      </c>
      <c r="E8692" s="4">
        <v>35</v>
      </c>
      <c r="F8692" s="4">
        <v>172360</v>
      </c>
      <c r="G8692" s="4">
        <v>17236</v>
      </c>
      <c r="H8692" s="4">
        <v>189596</v>
      </c>
    </row>
    <row r="8693" spans="1:8" ht="15.75">
      <c r="A8693" s="3" t="s">
        <v>2946</v>
      </c>
      <c r="B8693" s="2" t="s">
        <v>703</v>
      </c>
      <c r="C8693" s="2" t="s">
        <v>702</v>
      </c>
      <c r="D8693" s="2" t="s">
        <v>704</v>
      </c>
      <c r="E8693" s="4">
        <v>95</v>
      </c>
      <c r="F8693" s="4">
        <v>171475</v>
      </c>
      <c r="G8693" s="4">
        <v>17148</v>
      </c>
      <c r="H8693" s="4">
        <v>188623</v>
      </c>
    </row>
    <row r="8694" spans="1:8" ht="15.75">
      <c r="A8694" s="3" t="s">
        <v>2946</v>
      </c>
      <c r="B8694" s="2" t="s">
        <v>711</v>
      </c>
      <c r="C8694" s="2" t="s">
        <v>710</v>
      </c>
      <c r="D8694" s="2"/>
      <c r="E8694" s="4">
        <v>12</v>
      </c>
      <c r="F8694" s="4">
        <v>56400</v>
      </c>
      <c r="G8694" s="4">
        <v>5640</v>
      </c>
      <c r="H8694" s="4">
        <v>62040</v>
      </c>
    </row>
    <row r="8695" spans="1:8" ht="15.75">
      <c r="A8695" s="3" t="s">
        <v>2946</v>
      </c>
      <c r="B8695" s="2" t="s">
        <v>731</v>
      </c>
      <c r="C8695" s="2" t="s">
        <v>730</v>
      </c>
      <c r="D8695" s="2" t="s">
        <v>732</v>
      </c>
      <c r="E8695" s="4">
        <v>1</v>
      </c>
      <c r="F8695" s="4">
        <v>2700</v>
      </c>
      <c r="G8695" s="4">
        <v>270</v>
      </c>
      <c r="H8695" s="4">
        <v>2970</v>
      </c>
    </row>
    <row r="8696" spans="1:8" ht="15.75">
      <c r="A8696" s="3" t="s">
        <v>2946</v>
      </c>
      <c r="B8696" s="2" t="s">
        <v>734</v>
      </c>
      <c r="C8696" s="2" t="s">
        <v>733</v>
      </c>
      <c r="D8696" s="2" t="s">
        <v>735</v>
      </c>
      <c r="E8696" s="4">
        <v>72</v>
      </c>
      <c r="F8696" s="4">
        <v>274370</v>
      </c>
      <c r="G8696" s="4">
        <v>27437</v>
      </c>
      <c r="H8696" s="4">
        <v>301807</v>
      </c>
    </row>
    <row r="8697" spans="1:8" ht="15.75">
      <c r="A8697" s="3" t="s">
        <v>2946</v>
      </c>
      <c r="B8697" s="2" t="s">
        <v>737</v>
      </c>
      <c r="C8697" s="2" t="s">
        <v>736</v>
      </c>
      <c r="D8697" s="2" t="s">
        <v>738</v>
      </c>
      <c r="E8697" s="4">
        <v>400</v>
      </c>
      <c r="F8697" s="4">
        <v>738000</v>
      </c>
      <c r="G8697" s="4">
        <v>73800</v>
      </c>
      <c r="H8697" s="4">
        <v>811800</v>
      </c>
    </row>
    <row r="8698" spans="1:8" ht="15.75">
      <c r="A8698" s="3" t="s">
        <v>2946</v>
      </c>
      <c r="B8698" s="2" t="s">
        <v>745</v>
      </c>
      <c r="C8698" s="2" t="s">
        <v>744</v>
      </c>
      <c r="D8698" s="2" t="s">
        <v>746</v>
      </c>
      <c r="E8698" s="4">
        <v>53</v>
      </c>
      <c r="F8698" s="4">
        <v>368960</v>
      </c>
      <c r="G8698" s="4">
        <v>36896</v>
      </c>
      <c r="H8698" s="4">
        <v>405856</v>
      </c>
    </row>
    <row r="8699" spans="1:8" ht="15.75">
      <c r="A8699" s="3" t="s">
        <v>2946</v>
      </c>
      <c r="B8699" s="2" t="s">
        <v>748</v>
      </c>
      <c r="C8699" s="2" t="s">
        <v>747</v>
      </c>
      <c r="D8699" s="2" t="s">
        <v>749</v>
      </c>
      <c r="E8699" s="4">
        <v>400</v>
      </c>
      <c r="F8699" s="4">
        <v>831600</v>
      </c>
      <c r="G8699" s="4">
        <v>83160</v>
      </c>
      <c r="H8699" s="4">
        <v>914760</v>
      </c>
    </row>
    <row r="8700" spans="1:8" ht="15.75">
      <c r="A8700" s="3" t="s">
        <v>2946</v>
      </c>
      <c r="B8700" s="2" t="s">
        <v>751</v>
      </c>
      <c r="C8700" s="2" t="s">
        <v>750</v>
      </c>
      <c r="D8700" s="2" t="s">
        <v>752</v>
      </c>
      <c r="E8700" s="4">
        <v>50</v>
      </c>
      <c r="F8700" s="4">
        <v>100000</v>
      </c>
      <c r="G8700" s="4">
        <v>10000</v>
      </c>
      <c r="H8700" s="4">
        <v>110000</v>
      </c>
    </row>
    <row r="8701" spans="1:8" ht="15.75">
      <c r="A8701" s="3" t="s">
        <v>2946</v>
      </c>
      <c r="B8701" s="2" t="s">
        <v>754</v>
      </c>
      <c r="C8701" s="2" t="s">
        <v>753</v>
      </c>
      <c r="D8701" s="2" t="s">
        <v>755</v>
      </c>
      <c r="E8701" s="4">
        <v>50</v>
      </c>
      <c r="F8701" s="4">
        <v>52750</v>
      </c>
      <c r="G8701" s="4">
        <v>5275</v>
      </c>
      <c r="H8701" s="4">
        <v>58025</v>
      </c>
    </row>
    <row r="8702" spans="1:8" ht="15.75">
      <c r="A8702" s="3" t="s">
        <v>2946</v>
      </c>
      <c r="B8702" s="2" t="s">
        <v>757</v>
      </c>
      <c r="C8702" s="2" t="s">
        <v>756</v>
      </c>
      <c r="D8702" s="2" t="s">
        <v>758</v>
      </c>
      <c r="E8702" s="4">
        <v>10</v>
      </c>
      <c r="F8702" s="4">
        <v>36000</v>
      </c>
      <c r="G8702" s="4">
        <v>3600</v>
      </c>
      <c r="H8702" s="4">
        <v>39600</v>
      </c>
    </row>
    <row r="8703" spans="1:8" ht="15.75">
      <c r="A8703" s="3" t="s">
        <v>2946</v>
      </c>
      <c r="B8703" s="2" t="s">
        <v>760</v>
      </c>
      <c r="C8703" s="2" t="s">
        <v>759</v>
      </c>
      <c r="D8703" s="2" t="s">
        <v>761</v>
      </c>
      <c r="E8703" s="4">
        <v>500</v>
      </c>
      <c r="F8703" s="4">
        <v>560500</v>
      </c>
      <c r="G8703" s="4">
        <v>56050</v>
      </c>
      <c r="H8703" s="4">
        <v>616550</v>
      </c>
    </row>
    <row r="8704" spans="1:8" ht="15.75">
      <c r="A8704" s="3" t="s">
        <v>2946</v>
      </c>
      <c r="B8704" s="2" t="s">
        <v>771</v>
      </c>
      <c r="C8704" s="2" t="s">
        <v>770</v>
      </c>
      <c r="D8704" s="2" t="s">
        <v>772</v>
      </c>
      <c r="E8704" s="4">
        <v>20</v>
      </c>
      <c r="F8704" s="4">
        <v>141430</v>
      </c>
      <c r="G8704" s="4">
        <v>14143</v>
      </c>
      <c r="H8704" s="4">
        <v>155573</v>
      </c>
    </row>
    <row r="8705" spans="1:8" ht="15.75">
      <c r="A8705" s="3" t="s">
        <v>2946</v>
      </c>
      <c r="B8705" s="2" t="s">
        <v>800</v>
      </c>
      <c r="C8705" s="2" t="s">
        <v>799</v>
      </c>
      <c r="D8705" s="2" t="s">
        <v>801</v>
      </c>
      <c r="E8705" s="4">
        <v>30</v>
      </c>
      <c r="F8705" s="4">
        <v>252180</v>
      </c>
      <c r="G8705" s="4">
        <v>25218</v>
      </c>
      <c r="H8705" s="4">
        <v>277398</v>
      </c>
    </row>
    <row r="8706" spans="1:8" ht="15.75">
      <c r="A8706" s="3" t="s">
        <v>2946</v>
      </c>
      <c r="B8706" s="2" t="s">
        <v>814</v>
      </c>
      <c r="C8706" s="2" t="s">
        <v>813</v>
      </c>
      <c r="D8706" s="2" t="s">
        <v>815</v>
      </c>
      <c r="E8706" s="4">
        <v>30</v>
      </c>
      <c r="F8706" s="4">
        <v>39900</v>
      </c>
      <c r="G8706" s="4">
        <v>3990</v>
      </c>
      <c r="H8706" s="4">
        <v>43890</v>
      </c>
    </row>
    <row r="8707" spans="1:8" ht="15.75">
      <c r="A8707" s="3" t="s">
        <v>2946</v>
      </c>
      <c r="B8707" s="2" t="s">
        <v>820</v>
      </c>
      <c r="C8707" s="2" t="s">
        <v>819</v>
      </c>
      <c r="D8707" s="2" t="s">
        <v>821</v>
      </c>
      <c r="E8707" s="4">
        <v>10</v>
      </c>
      <c r="F8707" s="4">
        <v>37000</v>
      </c>
      <c r="G8707" s="4">
        <v>3700</v>
      </c>
      <c r="H8707" s="4">
        <v>40700</v>
      </c>
    </row>
    <row r="8708" spans="1:8" ht="15.75">
      <c r="A8708" s="3" t="s">
        <v>2946</v>
      </c>
      <c r="B8708" s="2" t="s">
        <v>823</v>
      </c>
      <c r="C8708" s="2" t="s">
        <v>822</v>
      </c>
      <c r="D8708" s="2" t="s">
        <v>824</v>
      </c>
      <c r="E8708" s="4">
        <v>-5</v>
      </c>
      <c r="F8708" s="4">
        <v>-5960</v>
      </c>
      <c r="G8708" s="4">
        <v>-596</v>
      </c>
      <c r="H8708" s="4">
        <v>-6556</v>
      </c>
    </row>
    <row r="8709" spans="1:8" ht="15.75">
      <c r="A8709" s="3" t="s">
        <v>2946</v>
      </c>
      <c r="B8709" s="2" t="s">
        <v>849</v>
      </c>
      <c r="C8709" s="2" t="s">
        <v>848</v>
      </c>
      <c r="D8709" s="2" t="s">
        <v>850</v>
      </c>
      <c r="E8709" s="4">
        <v>8</v>
      </c>
      <c r="F8709" s="4">
        <v>34400</v>
      </c>
      <c r="G8709" s="4">
        <v>3440</v>
      </c>
      <c r="H8709" s="4">
        <v>37840</v>
      </c>
    </row>
    <row r="8710" spans="1:8" ht="15.75">
      <c r="A8710" s="3" t="s">
        <v>2946</v>
      </c>
      <c r="B8710" s="2" t="s">
        <v>855</v>
      </c>
      <c r="C8710" s="2" t="s">
        <v>854</v>
      </c>
      <c r="D8710" s="2" t="s">
        <v>856</v>
      </c>
      <c r="E8710" s="4">
        <v>74</v>
      </c>
      <c r="F8710" s="4">
        <v>304500</v>
      </c>
      <c r="G8710" s="4">
        <v>30450</v>
      </c>
      <c r="H8710" s="4">
        <v>334950</v>
      </c>
    </row>
    <row r="8711" spans="1:8" ht="15.75">
      <c r="A8711" s="3" t="s">
        <v>2946</v>
      </c>
      <c r="B8711" s="2" t="s">
        <v>858</v>
      </c>
      <c r="C8711" s="2" t="s">
        <v>857</v>
      </c>
      <c r="D8711" s="2" t="s">
        <v>859</v>
      </c>
      <c r="E8711" s="4">
        <v>82</v>
      </c>
      <c r="F8711" s="4">
        <v>134316</v>
      </c>
      <c r="G8711" s="4">
        <v>13431</v>
      </c>
      <c r="H8711" s="4">
        <v>147747</v>
      </c>
    </row>
    <row r="8712" spans="1:8" ht="15.75">
      <c r="A8712" s="3" t="s">
        <v>2946</v>
      </c>
      <c r="B8712" s="2" t="s">
        <v>870</v>
      </c>
      <c r="C8712" s="2" t="s">
        <v>869</v>
      </c>
      <c r="D8712" s="2" t="s">
        <v>871</v>
      </c>
      <c r="E8712" s="4">
        <v>1</v>
      </c>
      <c r="F8712" s="4">
        <v>4500</v>
      </c>
      <c r="G8712" s="4">
        <v>450</v>
      </c>
      <c r="H8712" s="4">
        <v>4950</v>
      </c>
    </row>
    <row r="8713" spans="1:8" ht="15.75">
      <c r="A8713" s="3" t="s">
        <v>2946</v>
      </c>
      <c r="B8713" s="2" t="s">
        <v>3165</v>
      </c>
      <c r="C8713" s="2" t="s">
        <v>3164</v>
      </c>
      <c r="D8713" s="2" t="s">
        <v>909</v>
      </c>
      <c r="E8713" s="4">
        <v>5</v>
      </c>
      <c r="F8713" s="4">
        <v>59380</v>
      </c>
      <c r="G8713" s="4">
        <v>5938</v>
      </c>
      <c r="H8713" s="4">
        <v>65318</v>
      </c>
    </row>
    <row r="8714" spans="1:8" ht="15.75">
      <c r="A8714" s="3" t="s">
        <v>2946</v>
      </c>
      <c r="B8714" s="2" t="s">
        <v>902</v>
      </c>
      <c r="C8714" s="2" t="s">
        <v>901</v>
      </c>
      <c r="D8714" s="2" t="s">
        <v>890</v>
      </c>
      <c r="E8714" s="4">
        <v>40</v>
      </c>
      <c r="F8714" s="4">
        <v>767410</v>
      </c>
      <c r="G8714" s="4">
        <v>76741</v>
      </c>
      <c r="H8714" s="4">
        <v>844151</v>
      </c>
    </row>
    <row r="8715" spans="1:8" ht="15.75">
      <c r="A8715" s="3" t="s">
        <v>2946</v>
      </c>
      <c r="B8715" s="2" t="s">
        <v>908</v>
      </c>
      <c r="C8715" s="2" t="s">
        <v>907</v>
      </c>
      <c r="D8715" s="2" t="s">
        <v>909</v>
      </c>
      <c r="E8715" s="4">
        <v>5</v>
      </c>
      <c r="F8715" s="4">
        <v>67680</v>
      </c>
      <c r="G8715" s="4">
        <v>6768</v>
      </c>
      <c r="H8715" s="4">
        <v>74448</v>
      </c>
    </row>
    <row r="8716" spans="1:8" ht="15.75">
      <c r="A8716" s="3" t="s">
        <v>2946</v>
      </c>
      <c r="B8716" s="2" t="s">
        <v>3167</v>
      </c>
      <c r="C8716" s="2" t="s">
        <v>3166</v>
      </c>
      <c r="D8716" s="2" t="s">
        <v>890</v>
      </c>
      <c r="E8716" s="4">
        <v>30</v>
      </c>
      <c r="F8716" s="4">
        <v>615600</v>
      </c>
      <c r="G8716" s="4">
        <v>61560</v>
      </c>
      <c r="H8716" s="4">
        <v>677160</v>
      </c>
    </row>
    <row r="8717" spans="1:8" ht="15.75">
      <c r="A8717" s="3" t="s">
        <v>2946</v>
      </c>
      <c r="B8717" s="2" t="s">
        <v>927</v>
      </c>
      <c r="C8717" s="2" t="s">
        <v>926</v>
      </c>
      <c r="D8717" s="2" t="s">
        <v>928</v>
      </c>
      <c r="E8717" s="4">
        <v>2</v>
      </c>
      <c r="F8717" s="4">
        <v>4400</v>
      </c>
      <c r="G8717" s="4">
        <v>440</v>
      </c>
      <c r="H8717" s="4">
        <v>4840</v>
      </c>
    </row>
    <row r="8718" spans="1:8" ht="15.75">
      <c r="A8718" s="3" t="s">
        <v>2946</v>
      </c>
      <c r="B8718" s="2" t="s">
        <v>3224</v>
      </c>
      <c r="C8718" s="2" t="s">
        <v>3223</v>
      </c>
      <c r="D8718" s="2"/>
      <c r="E8718" s="4">
        <v>2</v>
      </c>
      <c r="F8718" s="4">
        <v>17200</v>
      </c>
      <c r="G8718" s="4">
        <v>1720</v>
      </c>
      <c r="H8718" s="4">
        <v>18920</v>
      </c>
    </row>
    <row r="8719" spans="1:8" ht="15.75">
      <c r="A8719" s="3" t="s">
        <v>2946</v>
      </c>
      <c r="B8719" s="2" t="s">
        <v>3232</v>
      </c>
      <c r="C8719" s="2" t="s">
        <v>3231</v>
      </c>
      <c r="D8719" s="2"/>
      <c r="E8719" s="4">
        <v>50</v>
      </c>
      <c r="F8719" s="4">
        <v>220000</v>
      </c>
      <c r="G8719" s="4">
        <v>22000</v>
      </c>
      <c r="H8719" s="4">
        <v>242000</v>
      </c>
    </row>
    <row r="8720" spans="1:8" ht="15.75">
      <c r="A8720" s="3" t="s">
        <v>2946</v>
      </c>
      <c r="B8720" s="2" t="s">
        <v>3291</v>
      </c>
      <c r="C8720" s="2" t="s">
        <v>453</v>
      </c>
      <c r="D8720" s="2" t="s">
        <v>1172</v>
      </c>
      <c r="E8720" s="4">
        <v>34</v>
      </c>
      <c r="F8720" s="4">
        <v>421600</v>
      </c>
      <c r="G8720" s="4">
        <v>42160</v>
      </c>
      <c r="H8720" s="4">
        <v>463760</v>
      </c>
    </row>
    <row r="8721" spans="1:8" ht="15.75">
      <c r="A8721" s="3" t="s">
        <v>2946</v>
      </c>
      <c r="B8721" s="2" t="s">
        <v>3305</v>
      </c>
      <c r="C8721" s="2" t="s">
        <v>455</v>
      </c>
      <c r="D8721" s="2" t="s">
        <v>3306</v>
      </c>
      <c r="E8721" s="4">
        <v>64</v>
      </c>
      <c r="F8721" s="4">
        <v>992000</v>
      </c>
      <c r="G8721" s="4">
        <v>99200</v>
      </c>
      <c r="H8721" s="4">
        <v>1091200</v>
      </c>
    </row>
    <row r="8722" spans="1:8" ht="15.75">
      <c r="A8722" s="3" t="s">
        <v>2946</v>
      </c>
      <c r="B8722" s="2" t="s">
        <v>3322</v>
      </c>
      <c r="C8722" s="2" t="s">
        <v>3321</v>
      </c>
      <c r="D8722" s="2" t="s">
        <v>3323</v>
      </c>
      <c r="E8722" s="4">
        <v>20</v>
      </c>
      <c r="F8722" s="4">
        <v>640000</v>
      </c>
      <c r="G8722" s="4">
        <v>64000</v>
      </c>
      <c r="H8722" s="4">
        <v>704000</v>
      </c>
    </row>
    <row r="8723" spans="1:8" ht="15.75">
      <c r="A8723" s="3" t="s">
        <v>2946</v>
      </c>
      <c r="B8723" s="2" t="s">
        <v>1284</v>
      </c>
      <c r="C8723" s="2" t="s">
        <v>1283</v>
      </c>
      <c r="D8723" s="2" t="s">
        <v>1285</v>
      </c>
      <c r="E8723" s="4">
        <v>150</v>
      </c>
      <c r="F8723" s="4">
        <v>427500</v>
      </c>
      <c r="G8723" s="4">
        <v>42750</v>
      </c>
      <c r="H8723" s="4">
        <v>470250</v>
      </c>
    </row>
    <row r="8724" spans="1:8" ht="15.75">
      <c r="A8724" s="3" t="s">
        <v>2946</v>
      </c>
      <c r="B8724" s="2" t="s">
        <v>1293</v>
      </c>
      <c r="C8724" s="2" t="s">
        <v>1292</v>
      </c>
      <c r="D8724" s="2" t="s">
        <v>1294</v>
      </c>
      <c r="E8724" s="4">
        <v>3</v>
      </c>
      <c r="F8724" s="4">
        <v>12300</v>
      </c>
      <c r="G8724" s="4">
        <v>1230</v>
      </c>
      <c r="H8724" s="4">
        <v>13530</v>
      </c>
    </row>
    <row r="8725" spans="1:8" ht="15.75">
      <c r="A8725" s="3" t="s">
        <v>2946</v>
      </c>
      <c r="B8725" s="2" t="s">
        <v>1296</v>
      </c>
      <c r="C8725" s="2" t="s">
        <v>1295</v>
      </c>
      <c r="D8725" s="2" t="s">
        <v>1297</v>
      </c>
      <c r="E8725" s="4">
        <v>3</v>
      </c>
      <c r="F8725" s="4">
        <v>12300</v>
      </c>
      <c r="G8725" s="4">
        <v>1230</v>
      </c>
      <c r="H8725" s="4">
        <v>13530</v>
      </c>
    </row>
    <row r="8726" spans="1:8" ht="15.75">
      <c r="A8726" s="3" t="s">
        <v>2946</v>
      </c>
      <c r="B8726" s="2" t="s">
        <v>3504</v>
      </c>
      <c r="C8726" s="2" t="s">
        <v>3503</v>
      </c>
      <c r="D8726" s="2" t="s">
        <v>3505</v>
      </c>
      <c r="E8726" s="4">
        <v>3</v>
      </c>
      <c r="F8726" s="4">
        <v>12300</v>
      </c>
      <c r="G8726" s="4">
        <v>1230</v>
      </c>
      <c r="H8726" s="4">
        <v>13530</v>
      </c>
    </row>
    <row r="8727" spans="1:8" ht="15.75">
      <c r="A8727" s="3" t="s">
        <v>2946</v>
      </c>
      <c r="B8727" s="2" t="s">
        <v>1303</v>
      </c>
      <c r="C8727" s="2" t="s">
        <v>1302</v>
      </c>
      <c r="D8727" s="2"/>
      <c r="E8727" s="4">
        <v>2</v>
      </c>
      <c r="F8727" s="4">
        <v>9000</v>
      </c>
      <c r="G8727" s="4">
        <v>900</v>
      </c>
      <c r="H8727" s="4">
        <v>9900</v>
      </c>
    </row>
    <row r="8728" spans="1:8" ht="15.75">
      <c r="A8728" s="3" t="s">
        <v>2946</v>
      </c>
      <c r="B8728" s="2" t="s">
        <v>1307</v>
      </c>
      <c r="C8728" s="2" t="s">
        <v>1306</v>
      </c>
      <c r="D8728" s="2" t="s">
        <v>1308</v>
      </c>
      <c r="E8728" s="4">
        <v>170</v>
      </c>
      <c r="F8728" s="4">
        <v>661000</v>
      </c>
      <c r="G8728" s="4">
        <v>66100</v>
      </c>
      <c r="H8728" s="4">
        <v>727100</v>
      </c>
    </row>
    <row r="8729" spans="1:8" ht="15.75">
      <c r="A8729" s="3" t="s">
        <v>2946</v>
      </c>
      <c r="B8729" s="2" t="s">
        <v>1312</v>
      </c>
      <c r="C8729" s="2" t="s">
        <v>1311</v>
      </c>
      <c r="D8729" s="2"/>
      <c r="E8729" s="4">
        <v>100</v>
      </c>
      <c r="F8729" s="4">
        <v>405000</v>
      </c>
      <c r="G8729" s="4">
        <v>40500</v>
      </c>
      <c r="H8729" s="4">
        <v>445500</v>
      </c>
    </row>
    <row r="8730" spans="1:8" ht="15.75">
      <c r="A8730" s="3" t="s">
        <v>2946</v>
      </c>
      <c r="B8730" s="2" t="s">
        <v>1318</v>
      </c>
      <c r="C8730" s="2" t="s">
        <v>1317</v>
      </c>
      <c r="D8730" s="2" t="s">
        <v>1319</v>
      </c>
      <c r="E8730" s="4">
        <v>50</v>
      </c>
      <c r="F8730" s="4">
        <v>202500</v>
      </c>
      <c r="G8730" s="4">
        <v>20250</v>
      </c>
      <c r="H8730" s="4">
        <v>222750</v>
      </c>
    </row>
    <row r="8731" spans="1:8" ht="15.75">
      <c r="A8731" s="3" t="s">
        <v>2946</v>
      </c>
      <c r="B8731" s="2" t="s">
        <v>3507</v>
      </c>
      <c r="C8731" s="2" t="s">
        <v>3506</v>
      </c>
      <c r="D8731" s="2"/>
      <c r="E8731" s="4">
        <v>2</v>
      </c>
      <c r="F8731" s="4">
        <v>9000</v>
      </c>
      <c r="G8731" s="4">
        <v>900</v>
      </c>
      <c r="H8731" s="4">
        <v>9900</v>
      </c>
    </row>
    <row r="8732" spans="1:8" ht="15.75">
      <c r="A8732" s="3" t="s">
        <v>2946</v>
      </c>
      <c r="B8732" s="2" t="s">
        <v>3511</v>
      </c>
      <c r="C8732" s="2" t="s">
        <v>3510</v>
      </c>
      <c r="D8732" s="2"/>
      <c r="E8732" s="4">
        <v>1</v>
      </c>
      <c r="F8732" s="4">
        <v>3600</v>
      </c>
      <c r="G8732" s="4">
        <v>360</v>
      </c>
      <c r="H8732" s="4">
        <v>3960</v>
      </c>
    </row>
    <row r="8733" spans="1:8" ht="15.75">
      <c r="A8733" s="3" t="s">
        <v>2946</v>
      </c>
      <c r="B8733" s="2" t="s">
        <v>1346</v>
      </c>
      <c r="C8733" s="2" t="s">
        <v>1345</v>
      </c>
      <c r="D8733" s="2" t="s">
        <v>1342</v>
      </c>
      <c r="E8733" s="4">
        <v>36</v>
      </c>
      <c r="F8733" s="4">
        <v>432000</v>
      </c>
      <c r="G8733" s="4">
        <v>43200</v>
      </c>
      <c r="H8733" s="4">
        <v>475200</v>
      </c>
    </row>
    <row r="8734" spans="1:8" ht="15.75">
      <c r="A8734" s="3" t="s">
        <v>2946</v>
      </c>
      <c r="B8734" s="2" t="s">
        <v>1354</v>
      </c>
      <c r="C8734" s="2" t="s">
        <v>1353</v>
      </c>
      <c r="D8734" s="2" t="s">
        <v>1342</v>
      </c>
      <c r="E8734" s="4">
        <v>20</v>
      </c>
      <c r="F8734" s="4">
        <v>228000</v>
      </c>
      <c r="G8734" s="4">
        <v>22800</v>
      </c>
      <c r="H8734" s="4">
        <v>250800</v>
      </c>
    </row>
    <row r="8735" spans="1:8" ht="15.75">
      <c r="A8735" s="3" t="s">
        <v>2946</v>
      </c>
      <c r="B8735" s="2" t="s">
        <v>1356</v>
      </c>
      <c r="C8735" s="2" t="s">
        <v>1355</v>
      </c>
      <c r="D8735" s="2" t="s">
        <v>1352</v>
      </c>
      <c r="E8735" s="4">
        <v>300</v>
      </c>
      <c r="F8735" s="4">
        <v>285000</v>
      </c>
      <c r="G8735" s="4">
        <v>28500</v>
      </c>
      <c r="H8735" s="4">
        <v>313500</v>
      </c>
    </row>
    <row r="8736" spans="1:8" ht="15.75">
      <c r="A8736" s="3" t="s">
        <v>2946</v>
      </c>
      <c r="B8736" s="2" t="s">
        <v>1358</v>
      </c>
      <c r="C8736" s="2" t="s">
        <v>1357</v>
      </c>
      <c r="D8736" s="2" t="s">
        <v>1359</v>
      </c>
      <c r="E8736" s="4">
        <v>50</v>
      </c>
      <c r="F8736" s="4">
        <v>285000</v>
      </c>
      <c r="G8736" s="4">
        <v>28500</v>
      </c>
      <c r="H8736" s="4">
        <v>313500</v>
      </c>
    </row>
    <row r="8737" spans="1:8" ht="15.75">
      <c r="A8737" s="3" t="s">
        <v>2946</v>
      </c>
      <c r="B8737" s="2" t="s">
        <v>1363</v>
      </c>
      <c r="C8737" s="2" t="s">
        <v>1362</v>
      </c>
      <c r="D8737" s="2" t="s">
        <v>1342</v>
      </c>
      <c r="E8737" s="4">
        <v>50</v>
      </c>
      <c r="F8737" s="4">
        <v>540000</v>
      </c>
      <c r="G8737" s="4">
        <v>54000</v>
      </c>
      <c r="H8737" s="4">
        <v>594000</v>
      </c>
    </row>
    <row r="8738" spans="1:8" ht="15.75">
      <c r="A8738" s="3" t="s">
        <v>2946</v>
      </c>
      <c r="B8738" s="2" t="s">
        <v>1365</v>
      </c>
      <c r="C8738" s="2" t="s">
        <v>1364</v>
      </c>
      <c r="D8738" s="2" t="s">
        <v>1352</v>
      </c>
      <c r="E8738" s="4">
        <v>1128</v>
      </c>
      <c r="F8738" s="4">
        <v>1015200</v>
      </c>
      <c r="G8738" s="4">
        <v>101520</v>
      </c>
      <c r="H8738" s="4">
        <v>1116720</v>
      </c>
    </row>
    <row r="8739" spans="1:8" ht="15.75">
      <c r="A8739" s="3" t="s">
        <v>2946</v>
      </c>
      <c r="B8739" s="2" t="s">
        <v>1370</v>
      </c>
      <c r="C8739" s="2" t="s">
        <v>1369</v>
      </c>
      <c r="D8739" s="2" t="s">
        <v>1352</v>
      </c>
      <c r="E8739" s="4">
        <v>40</v>
      </c>
      <c r="F8739" s="4">
        <v>1000000</v>
      </c>
      <c r="G8739" s="4">
        <v>100000</v>
      </c>
      <c r="H8739" s="4">
        <v>1100000</v>
      </c>
    </row>
    <row r="8740" spans="1:8" ht="15.75">
      <c r="A8740" s="3" t="s">
        <v>2946</v>
      </c>
      <c r="B8740" s="2" t="s">
        <v>1383</v>
      </c>
      <c r="C8740" s="2" t="s">
        <v>1345</v>
      </c>
      <c r="D8740" s="2" t="s">
        <v>1374</v>
      </c>
      <c r="E8740" s="4">
        <v>10</v>
      </c>
      <c r="F8740" s="4">
        <v>120000</v>
      </c>
      <c r="G8740" s="4">
        <v>12000</v>
      </c>
      <c r="H8740" s="4">
        <v>132000</v>
      </c>
    </row>
    <row r="8741" spans="1:8" ht="15.75">
      <c r="A8741" s="3" t="s">
        <v>2946</v>
      </c>
      <c r="B8741" s="2" t="s">
        <v>1419</v>
      </c>
      <c r="C8741" s="2" t="s">
        <v>1417</v>
      </c>
      <c r="D8741" s="2" t="s">
        <v>73</v>
      </c>
      <c r="E8741" s="4">
        <v>21</v>
      </c>
      <c r="F8741" s="4">
        <v>39900</v>
      </c>
      <c r="G8741" s="4">
        <v>3990</v>
      </c>
      <c r="H8741" s="4">
        <v>43890</v>
      </c>
    </row>
    <row r="8742" spans="1:8" ht="15.75">
      <c r="A8742" s="3" t="s">
        <v>2946</v>
      </c>
      <c r="B8742" s="2" t="s">
        <v>1421</v>
      </c>
      <c r="C8742" s="2" t="s">
        <v>1417</v>
      </c>
      <c r="D8742" s="2" t="s">
        <v>184</v>
      </c>
      <c r="E8742" s="4">
        <v>2</v>
      </c>
      <c r="F8742" s="4">
        <v>3800</v>
      </c>
      <c r="G8742" s="4">
        <v>380</v>
      </c>
      <c r="H8742" s="4">
        <v>4180</v>
      </c>
    </row>
    <row r="8743" spans="1:8" ht="15.75">
      <c r="A8743" s="3" t="s">
        <v>2946</v>
      </c>
      <c r="B8743" s="2" t="s">
        <v>1428</v>
      </c>
      <c r="C8743" s="2" t="s">
        <v>1426</v>
      </c>
      <c r="D8743" s="2" t="s">
        <v>73</v>
      </c>
      <c r="E8743" s="4">
        <v>12</v>
      </c>
      <c r="F8743" s="4">
        <v>22800</v>
      </c>
      <c r="G8743" s="4">
        <v>2280</v>
      </c>
      <c r="H8743" s="4">
        <v>25080</v>
      </c>
    </row>
    <row r="8744" spans="1:8" ht="15.75">
      <c r="A8744" s="3" t="s">
        <v>2946</v>
      </c>
      <c r="B8744" s="2" t="s">
        <v>1430</v>
      </c>
      <c r="C8744" s="2" t="s">
        <v>1426</v>
      </c>
      <c r="D8744" s="2" t="s">
        <v>184</v>
      </c>
      <c r="E8744" s="4">
        <v>2</v>
      </c>
      <c r="F8744" s="4">
        <v>3800</v>
      </c>
      <c r="G8744" s="4">
        <v>380</v>
      </c>
      <c r="H8744" s="4">
        <v>4180</v>
      </c>
    </row>
    <row r="8745" spans="1:8" ht="15.75">
      <c r="A8745" s="3" t="s">
        <v>2946</v>
      </c>
      <c r="B8745" s="2" t="s">
        <v>3534</v>
      </c>
      <c r="C8745" s="2" t="s">
        <v>1405</v>
      </c>
      <c r="D8745" s="2" t="s">
        <v>325</v>
      </c>
      <c r="E8745" s="4">
        <v>100</v>
      </c>
      <c r="F8745" s="4">
        <v>149500</v>
      </c>
      <c r="G8745" s="4">
        <v>14950</v>
      </c>
      <c r="H8745" s="4">
        <v>164450</v>
      </c>
    </row>
    <row r="8746" spans="1:8" ht="15.75">
      <c r="A8746" s="3" t="s">
        <v>2946</v>
      </c>
      <c r="B8746" s="2" t="s">
        <v>1474</v>
      </c>
      <c r="C8746" s="2" t="s">
        <v>1473</v>
      </c>
      <c r="D8746" s="2" t="s">
        <v>1475</v>
      </c>
      <c r="E8746" s="4">
        <v>60697</v>
      </c>
      <c r="F8746" s="4">
        <v>9408035</v>
      </c>
      <c r="G8746" s="4">
        <v>940803</v>
      </c>
      <c r="H8746" s="4">
        <v>10348838</v>
      </c>
    </row>
    <row r="8747" spans="1:8" ht="15.75">
      <c r="A8747" s="3" t="s">
        <v>2946</v>
      </c>
      <c r="B8747" s="2" t="s">
        <v>1483</v>
      </c>
      <c r="C8747" s="2" t="s">
        <v>1482</v>
      </c>
      <c r="D8747" s="2" t="s">
        <v>1484</v>
      </c>
      <c r="E8747" s="4">
        <v>1000</v>
      </c>
      <c r="F8747" s="4">
        <v>55000</v>
      </c>
      <c r="G8747" s="4">
        <v>5500</v>
      </c>
      <c r="H8747" s="4">
        <v>60500</v>
      </c>
    </row>
    <row r="8748" spans="1:8" ht="15.75">
      <c r="A8748" s="3" t="s">
        <v>2946</v>
      </c>
      <c r="B8748" s="2" t="s">
        <v>1486</v>
      </c>
      <c r="C8748" s="2" t="s">
        <v>1485</v>
      </c>
      <c r="D8748" s="2" t="s">
        <v>1487</v>
      </c>
      <c r="E8748" s="4">
        <v>700</v>
      </c>
      <c r="F8748" s="4">
        <v>49000</v>
      </c>
      <c r="G8748" s="4">
        <v>4900</v>
      </c>
      <c r="H8748" s="4">
        <v>53900</v>
      </c>
    </row>
    <row r="8749" spans="1:8" ht="15.75">
      <c r="A8749" s="3" t="s">
        <v>2946</v>
      </c>
      <c r="B8749" s="2" t="s">
        <v>1492</v>
      </c>
      <c r="C8749" s="2" t="s">
        <v>1491</v>
      </c>
      <c r="D8749" s="2" t="s">
        <v>1493</v>
      </c>
      <c r="E8749" s="4">
        <v>200</v>
      </c>
      <c r="F8749" s="4">
        <v>64000</v>
      </c>
      <c r="G8749" s="4">
        <v>6400</v>
      </c>
      <c r="H8749" s="4">
        <v>70400</v>
      </c>
    </row>
    <row r="8750" spans="1:8" ht="15.75">
      <c r="A8750" s="3" t="s">
        <v>2946</v>
      </c>
      <c r="B8750" s="2" t="s">
        <v>1495</v>
      </c>
      <c r="C8750" s="2" t="s">
        <v>1494</v>
      </c>
      <c r="D8750" s="2" t="s">
        <v>1496</v>
      </c>
      <c r="E8750" s="4">
        <v>56</v>
      </c>
      <c r="F8750" s="4">
        <v>61040</v>
      </c>
      <c r="G8750" s="4">
        <v>6104</v>
      </c>
      <c r="H8750" s="4">
        <v>67144</v>
      </c>
    </row>
    <row r="8751" spans="1:8" ht="15.75">
      <c r="A8751" s="3" t="s">
        <v>2946</v>
      </c>
      <c r="B8751" s="2" t="s">
        <v>3559</v>
      </c>
      <c r="C8751" s="2" t="s">
        <v>3558</v>
      </c>
      <c r="D8751" s="2" t="s">
        <v>3560</v>
      </c>
      <c r="E8751" s="4">
        <v>192</v>
      </c>
      <c r="F8751" s="4">
        <v>238182</v>
      </c>
      <c r="G8751" s="4">
        <v>23818</v>
      </c>
      <c r="H8751" s="4">
        <v>262000</v>
      </c>
    </row>
    <row r="8752" spans="1:8" ht="15.75">
      <c r="A8752" s="3" t="s">
        <v>2946</v>
      </c>
      <c r="B8752" s="2" t="s">
        <v>1504</v>
      </c>
      <c r="C8752" s="2" t="s">
        <v>1503</v>
      </c>
      <c r="D8752" s="2" t="s">
        <v>1505</v>
      </c>
      <c r="E8752" s="4">
        <v>511</v>
      </c>
      <c r="F8752" s="4">
        <v>434350</v>
      </c>
      <c r="G8752" s="4">
        <v>43435</v>
      </c>
      <c r="H8752" s="4">
        <v>477785</v>
      </c>
    </row>
    <row r="8753" spans="1:8" ht="15.75">
      <c r="A8753" s="3" t="s">
        <v>2946</v>
      </c>
      <c r="B8753" s="2" t="s">
        <v>1507</v>
      </c>
      <c r="C8753" s="2" t="s">
        <v>1506</v>
      </c>
      <c r="D8753" s="2" t="s">
        <v>1508</v>
      </c>
      <c r="E8753" s="4">
        <v>4970</v>
      </c>
      <c r="F8753" s="4">
        <v>7604100</v>
      </c>
      <c r="G8753" s="4">
        <v>760410</v>
      </c>
      <c r="H8753" s="4">
        <v>8364510</v>
      </c>
    </row>
    <row r="8754" spans="1:8" ht="15.75">
      <c r="A8754" s="3" t="s">
        <v>2946</v>
      </c>
      <c r="B8754" s="2" t="s">
        <v>1510</v>
      </c>
      <c r="C8754" s="2" t="s">
        <v>1509</v>
      </c>
      <c r="D8754" s="2" t="s">
        <v>1511</v>
      </c>
      <c r="E8754" s="4">
        <v>1000</v>
      </c>
      <c r="F8754" s="4">
        <v>66000</v>
      </c>
      <c r="G8754" s="4">
        <v>6600</v>
      </c>
      <c r="H8754" s="4">
        <v>72600</v>
      </c>
    </row>
    <row r="8755" spans="1:8" ht="15.75">
      <c r="A8755" s="3" t="s">
        <v>2946</v>
      </c>
      <c r="B8755" s="2" t="s">
        <v>1513</v>
      </c>
      <c r="C8755" s="2" t="s">
        <v>1512</v>
      </c>
      <c r="D8755" s="2" t="s">
        <v>1514</v>
      </c>
      <c r="E8755" s="4">
        <v>650</v>
      </c>
      <c r="F8755" s="4">
        <v>36400</v>
      </c>
      <c r="G8755" s="4">
        <v>3640</v>
      </c>
      <c r="H8755" s="4">
        <v>40040</v>
      </c>
    </row>
    <row r="8756" spans="1:8" ht="15.75">
      <c r="A8756" s="3" t="s">
        <v>2946</v>
      </c>
      <c r="B8756" s="2" t="s">
        <v>3565</v>
      </c>
      <c r="C8756" s="2" t="s">
        <v>1478</v>
      </c>
      <c r="D8756" s="2" t="s">
        <v>1480</v>
      </c>
      <c r="E8756" s="4">
        <v>201076</v>
      </c>
      <c r="F8756" s="4">
        <v>30276464</v>
      </c>
      <c r="G8756" s="4">
        <v>3027644</v>
      </c>
      <c r="H8756" s="4">
        <v>33304108</v>
      </c>
    </row>
    <row r="8757" spans="1:8" ht="15.75">
      <c r="A8757" s="3" t="s">
        <v>2946</v>
      </c>
      <c r="B8757" s="2" t="s">
        <v>3566</v>
      </c>
      <c r="C8757" s="2" t="s">
        <v>1478</v>
      </c>
      <c r="D8757" s="2" t="s">
        <v>3567</v>
      </c>
      <c r="E8757" s="4">
        <v>100000</v>
      </c>
      <c r="F8757" s="4">
        <v>9900000</v>
      </c>
      <c r="G8757" s="4">
        <v>990000</v>
      </c>
      <c r="H8757" s="4">
        <v>10890000</v>
      </c>
    </row>
    <row r="8758" spans="1:8" ht="15.75">
      <c r="A8758" s="3" t="s">
        <v>2946</v>
      </c>
      <c r="B8758" s="2" t="s">
        <v>3571</v>
      </c>
      <c r="C8758" s="2" t="s">
        <v>3570</v>
      </c>
      <c r="D8758" s="2" t="s">
        <v>3572</v>
      </c>
      <c r="E8758" s="4"/>
      <c r="F8758" s="4"/>
      <c r="G8758" s="4">
        <v>1</v>
      </c>
      <c r="H8758" s="4">
        <v>1</v>
      </c>
    </row>
    <row r="8759" spans="1:8" ht="15.75">
      <c r="A8759" s="3" t="s">
        <v>2946</v>
      </c>
      <c r="B8759" s="2" t="s">
        <v>1524</v>
      </c>
      <c r="C8759" s="2" t="s">
        <v>1523</v>
      </c>
      <c r="D8759" s="2" t="s">
        <v>1525</v>
      </c>
      <c r="E8759" s="4">
        <v>8</v>
      </c>
      <c r="F8759" s="4">
        <v>27800</v>
      </c>
      <c r="G8759" s="4">
        <v>2780</v>
      </c>
      <c r="H8759" s="4">
        <v>30580</v>
      </c>
    </row>
    <row r="8760" spans="1:8" ht="15.75">
      <c r="A8760" s="3" t="s">
        <v>2946</v>
      </c>
      <c r="B8760" s="2" t="s">
        <v>3574</v>
      </c>
      <c r="C8760" s="2" t="s">
        <v>3573</v>
      </c>
      <c r="D8760" s="2" t="s">
        <v>3575</v>
      </c>
      <c r="E8760" s="4">
        <v>5</v>
      </c>
      <c r="F8760" s="4">
        <v>112700</v>
      </c>
      <c r="G8760" s="4">
        <v>11270</v>
      </c>
      <c r="H8760" s="4">
        <v>123970</v>
      </c>
    </row>
    <row r="8761" spans="1:8" ht="15.75">
      <c r="A8761" s="3" t="s">
        <v>2946</v>
      </c>
      <c r="B8761" s="2" t="s">
        <v>1527</v>
      </c>
      <c r="C8761" s="2" t="s">
        <v>1526</v>
      </c>
      <c r="D8761" s="2"/>
      <c r="E8761" s="4">
        <v>3</v>
      </c>
      <c r="F8761" s="4">
        <v>16500</v>
      </c>
      <c r="G8761" s="4">
        <v>1650</v>
      </c>
      <c r="H8761" s="4">
        <v>18150</v>
      </c>
    </row>
    <row r="8762" spans="1:8" ht="15.75">
      <c r="A8762" s="3" t="s">
        <v>2946</v>
      </c>
      <c r="B8762" s="2" t="s">
        <v>1529</v>
      </c>
      <c r="C8762" s="2" t="s">
        <v>1528</v>
      </c>
      <c r="D8762" s="2" t="s">
        <v>1530</v>
      </c>
      <c r="E8762" s="4">
        <v>13200</v>
      </c>
      <c r="F8762" s="4">
        <v>34716000</v>
      </c>
      <c r="G8762" s="4">
        <v>3471600</v>
      </c>
      <c r="H8762" s="4">
        <v>38187600</v>
      </c>
    </row>
    <row r="8763" spans="1:8" ht="15.75">
      <c r="A8763" s="3" t="s">
        <v>2946</v>
      </c>
      <c r="B8763" s="2" t="s">
        <v>1532</v>
      </c>
      <c r="C8763" s="2" t="s">
        <v>1531</v>
      </c>
      <c r="D8763" s="2" t="s">
        <v>1533</v>
      </c>
      <c r="E8763" s="4">
        <v>133</v>
      </c>
      <c r="F8763" s="4">
        <v>18152320</v>
      </c>
      <c r="G8763" s="4">
        <v>1815232</v>
      </c>
      <c r="H8763" s="4">
        <v>19967552</v>
      </c>
    </row>
    <row r="8764" spans="1:8" ht="15.75">
      <c r="A8764" s="3" t="s">
        <v>2946</v>
      </c>
      <c r="B8764" s="2" t="s">
        <v>1535</v>
      </c>
      <c r="C8764" s="2" t="s">
        <v>1534</v>
      </c>
      <c r="D8764" s="2" t="s">
        <v>1536</v>
      </c>
      <c r="E8764" s="4">
        <v>10000</v>
      </c>
      <c r="F8764" s="4">
        <v>25700000</v>
      </c>
      <c r="G8764" s="4">
        <v>2570000</v>
      </c>
      <c r="H8764" s="4">
        <v>28270000</v>
      </c>
    </row>
    <row r="8765" spans="1:8" ht="15.75">
      <c r="A8765" s="3" t="s">
        <v>2946</v>
      </c>
      <c r="B8765" s="2" t="s">
        <v>3580</v>
      </c>
      <c r="C8765" s="2" t="s">
        <v>3579</v>
      </c>
      <c r="D8765" s="2" t="s">
        <v>3581</v>
      </c>
      <c r="E8765" s="4">
        <v>1</v>
      </c>
      <c r="F8765" s="4">
        <v>36000</v>
      </c>
      <c r="G8765" s="4">
        <v>3600</v>
      </c>
      <c r="H8765" s="4">
        <v>39600</v>
      </c>
    </row>
    <row r="8766" spans="1:8" ht="15.75">
      <c r="A8766" s="3" t="s">
        <v>2946</v>
      </c>
      <c r="B8766" s="2" t="s">
        <v>1541</v>
      </c>
      <c r="C8766" s="2" t="s">
        <v>1540</v>
      </c>
      <c r="D8766" s="2" t="s">
        <v>1542</v>
      </c>
      <c r="E8766" s="4">
        <v>1000</v>
      </c>
      <c r="F8766" s="4">
        <v>7200000</v>
      </c>
      <c r="G8766" s="4">
        <v>720000</v>
      </c>
      <c r="H8766" s="4">
        <v>7920000</v>
      </c>
    </row>
    <row r="8767" spans="1:8" ht="15.75">
      <c r="A8767" s="3" t="s">
        <v>2946</v>
      </c>
      <c r="B8767" s="2" t="s">
        <v>3591</v>
      </c>
      <c r="C8767" s="2" t="s">
        <v>1566</v>
      </c>
      <c r="D8767" s="2" t="s">
        <v>3592</v>
      </c>
      <c r="E8767" s="4">
        <v>100</v>
      </c>
      <c r="F8767" s="4">
        <v>2300</v>
      </c>
      <c r="G8767" s="4">
        <v>230</v>
      </c>
      <c r="H8767" s="4">
        <v>2530</v>
      </c>
    </row>
    <row r="8768" spans="1:8" ht="15.75">
      <c r="A8768" s="3" t="s">
        <v>2946</v>
      </c>
      <c r="B8768" s="2" t="s">
        <v>3596</v>
      </c>
      <c r="C8768" s="2" t="s">
        <v>3595</v>
      </c>
      <c r="D8768" s="2" t="s">
        <v>3597</v>
      </c>
      <c r="E8768" s="4">
        <v>100</v>
      </c>
      <c r="F8768" s="4">
        <v>5300</v>
      </c>
      <c r="G8768" s="4">
        <v>530</v>
      </c>
      <c r="H8768" s="4">
        <v>5830</v>
      </c>
    </row>
    <row r="8769" spans="1:8" ht="15.75">
      <c r="A8769" s="3" t="s">
        <v>2946</v>
      </c>
      <c r="B8769" s="2" t="s">
        <v>1573</v>
      </c>
      <c r="C8769" s="2" t="s">
        <v>1572</v>
      </c>
      <c r="D8769" s="2" t="s">
        <v>1571</v>
      </c>
      <c r="E8769" s="4">
        <v>84500</v>
      </c>
      <c r="F8769" s="4">
        <v>4186500</v>
      </c>
      <c r="G8769" s="4">
        <v>418650</v>
      </c>
      <c r="H8769" s="4">
        <v>4605150</v>
      </c>
    </row>
    <row r="8770" spans="1:8" ht="15.75">
      <c r="A8770" s="3" t="s">
        <v>2946</v>
      </c>
      <c r="B8770" s="2" t="s">
        <v>1580</v>
      </c>
      <c r="C8770" s="2" t="s">
        <v>1572</v>
      </c>
      <c r="D8770" s="2" t="s">
        <v>1578</v>
      </c>
      <c r="E8770" s="4">
        <v>21000</v>
      </c>
      <c r="F8770" s="4">
        <v>1037768</v>
      </c>
      <c r="G8770" s="4">
        <v>103777</v>
      </c>
      <c r="H8770" s="4">
        <v>1141545</v>
      </c>
    </row>
    <row r="8771" spans="1:8" ht="15.75">
      <c r="A8771" s="3" t="s">
        <v>2946</v>
      </c>
      <c r="B8771" s="2" t="s">
        <v>3598</v>
      </c>
      <c r="C8771" s="2" t="s">
        <v>1572</v>
      </c>
      <c r="D8771" s="2" t="s">
        <v>1582</v>
      </c>
      <c r="E8771" s="4">
        <v>100</v>
      </c>
      <c r="F8771" s="4">
        <v>4800</v>
      </c>
      <c r="G8771" s="4">
        <v>480</v>
      </c>
      <c r="H8771" s="4">
        <v>5280</v>
      </c>
    </row>
    <row r="8772" spans="1:8" ht="15.75">
      <c r="A8772" s="3" t="s">
        <v>2946</v>
      </c>
      <c r="B8772" s="2" t="s">
        <v>1586</v>
      </c>
      <c r="C8772" s="2" t="s">
        <v>1572</v>
      </c>
      <c r="D8772" s="2" t="s">
        <v>1587</v>
      </c>
      <c r="E8772" s="4">
        <v>3400</v>
      </c>
      <c r="F8772" s="4">
        <v>179520</v>
      </c>
      <c r="G8772" s="4">
        <v>17952</v>
      </c>
      <c r="H8772" s="4">
        <v>197472</v>
      </c>
    </row>
    <row r="8773" spans="1:8" ht="15.75">
      <c r="A8773" s="3" t="s">
        <v>2946</v>
      </c>
      <c r="B8773" s="2" t="s">
        <v>3599</v>
      </c>
      <c r="C8773" s="2" t="s">
        <v>1566</v>
      </c>
      <c r="D8773" s="2" t="s">
        <v>1568</v>
      </c>
      <c r="E8773" s="4">
        <v>5000</v>
      </c>
      <c r="F8773" s="4">
        <v>120000</v>
      </c>
      <c r="G8773" s="4">
        <v>12000</v>
      </c>
      <c r="H8773" s="4">
        <v>132000</v>
      </c>
    </row>
    <row r="8774" spans="1:8" ht="15.75">
      <c r="A8774" s="3" t="s">
        <v>2946</v>
      </c>
      <c r="B8774" s="2" t="s">
        <v>1595</v>
      </c>
      <c r="C8774" s="2" t="s">
        <v>1594</v>
      </c>
      <c r="D8774" s="2" t="s">
        <v>1596</v>
      </c>
      <c r="E8774" s="4">
        <v>5</v>
      </c>
      <c r="F8774" s="4">
        <v>600000</v>
      </c>
      <c r="G8774" s="4">
        <v>60000</v>
      </c>
      <c r="H8774" s="4">
        <v>660000</v>
      </c>
    </row>
    <row r="8775" spans="1:8" ht="15.75">
      <c r="A8775" s="3" t="s">
        <v>2946</v>
      </c>
      <c r="B8775" s="2" t="s">
        <v>1601</v>
      </c>
      <c r="C8775" s="2" t="s">
        <v>1600</v>
      </c>
      <c r="D8775" s="2" t="s">
        <v>1602</v>
      </c>
      <c r="E8775" s="4">
        <v>1</v>
      </c>
      <c r="F8775" s="4">
        <v>1499090</v>
      </c>
      <c r="G8775" s="4">
        <v>149910</v>
      </c>
      <c r="H8775" s="4">
        <v>1649000</v>
      </c>
    </row>
    <row r="8776" spans="1:8" ht="15.75">
      <c r="A8776" s="3" t="s">
        <v>2946</v>
      </c>
      <c r="B8776" s="2" t="s">
        <v>1603</v>
      </c>
      <c r="C8776" s="2" t="s">
        <v>1600</v>
      </c>
      <c r="D8776" s="2" t="s">
        <v>3605</v>
      </c>
      <c r="E8776" s="4">
        <v>1</v>
      </c>
      <c r="F8776" s="4">
        <v>1100000</v>
      </c>
      <c r="G8776" s="4">
        <v>110000</v>
      </c>
      <c r="H8776" s="4">
        <v>1210000</v>
      </c>
    </row>
    <row r="8777" spans="1:8" ht="15.75">
      <c r="A8777" s="3" t="s">
        <v>2946</v>
      </c>
      <c r="B8777" s="2" t="s">
        <v>1617</v>
      </c>
      <c r="C8777" s="2" t="s">
        <v>1616</v>
      </c>
      <c r="D8777" s="2" t="s">
        <v>1618</v>
      </c>
      <c r="E8777" s="4">
        <v>1</v>
      </c>
      <c r="F8777" s="4">
        <v>96409</v>
      </c>
      <c r="G8777" s="4">
        <v>9641</v>
      </c>
      <c r="H8777" s="4">
        <v>106050</v>
      </c>
    </row>
    <row r="8778" spans="1:8" ht="15.75">
      <c r="A8778" s="3" t="s">
        <v>2946</v>
      </c>
      <c r="B8778" s="2" t="s">
        <v>1620</v>
      </c>
      <c r="C8778" s="2" t="s">
        <v>1619</v>
      </c>
      <c r="D8778" s="2" t="s">
        <v>1621</v>
      </c>
      <c r="E8778" s="4">
        <v>5</v>
      </c>
      <c r="F8778" s="4">
        <v>349000</v>
      </c>
      <c r="G8778" s="4">
        <v>34900</v>
      </c>
      <c r="H8778" s="4">
        <v>383900</v>
      </c>
    </row>
    <row r="8779" spans="1:8" ht="15.75">
      <c r="A8779" s="3" t="s">
        <v>2946</v>
      </c>
      <c r="B8779" s="2" t="s">
        <v>1629</v>
      </c>
      <c r="C8779" s="2" t="s">
        <v>1628</v>
      </c>
      <c r="D8779" s="2" t="s">
        <v>1630</v>
      </c>
      <c r="E8779" s="4">
        <v>2</v>
      </c>
      <c r="F8779" s="4">
        <v>66000</v>
      </c>
      <c r="G8779" s="4">
        <v>6600</v>
      </c>
      <c r="H8779" s="4">
        <v>72600</v>
      </c>
    </row>
    <row r="8780" spans="1:8" ht="15.75">
      <c r="A8780" s="3" t="s">
        <v>2946</v>
      </c>
      <c r="B8780" s="2" t="s">
        <v>1631</v>
      </c>
      <c r="C8780" s="2" t="s">
        <v>1628</v>
      </c>
      <c r="D8780" s="2" t="s">
        <v>1632</v>
      </c>
      <c r="E8780" s="4">
        <v>2</v>
      </c>
      <c r="F8780" s="4">
        <v>66000</v>
      </c>
      <c r="G8780" s="4">
        <v>6600</v>
      </c>
      <c r="H8780" s="4">
        <v>72600</v>
      </c>
    </row>
    <row r="8781" spans="1:8" ht="15.75">
      <c r="A8781" s="3" t="s">
        <v>2946</v>
      </c>
      <c r="B8781" s="2" t="s">
        <v>1633</v>
      </c>
      <c r="C8781" s="2" t="s">
        <v>1628</v>
      </c>
      <c r="D8781" s="2" t="s">
        <v>1634</v>
      </c>
      <c r="E8781" s="4">
        <v>2</v>
      </c>
      <c r="F8781" s="4">
        <v>66000</v>
      </c>
      <c r="G8781" s="4">
        <v>6600</v>
      </c>
      <c r="H8781" s="4">
        <v>72600</v>
      </c>
    </row>
    <row r="8782" spans="1:8" ht="15.75">
      <c r="A8782" s="3" t="s">
        <v>2946</v>
      </c>
      <c r="B8782" s="2" t="s">
        <v>1635</v>
      </c>
      <c r="C8782" s="2" t="s">
        <v>1628</v>
      </c>
      <c r="D8782" s="2" t="s">
        <v>1636</v>
      </c>
      <c r="E8782" s="4">
        <v>2</v>
      </c>
      <c r="F8782" s="4">
        <v>66000</v>
      </c>
      <c r="G8782" s="4">
        <v>6600</v>
      </c>
      <c r="H8782" s="4">
        <v>72600</v>
      </c>
    </row>
    <row r="8783" spans="1:8" ht="15.75">
      <c r="A8783" s="3" t="s">
        <v>2946</v>
      </c>
      <c r="B8783" s="2" t="s">
        <v>1637</v>
      </c>
      <c r="C8783" s="2" t="s">
        <v>1628</v>
      </c>
      <c r="D8783" s="2" t="s">
        <v>1638</v>
      </c>
      <c r="E8783" s="4">
        <v>2</v>
      </c>
      <c r="F8783" s="4">
        <v>66000</v>
      </c>
      <c r="G8783" s="4">
        <v>6600</v>
      </c>
      <c r="H8783" s="4">
        <v>72600</v>
      </c>
    </row>
    <row r="8784" spans="1:8" ht="15.75">
      <c r="A8784" s="3" t="s">
        <v>2946</v>
      </c>
      <c r="B8784" s="2" t="s">
        <v>1639</v>
      </c>
      <c r="C8784" s="2" t="s">
        <v>1628</v>
      </c>
      <c r="D8784" s="2" t="s">
        <v>1640</v>
      </c>
      <c r="E8784" s="4">
        <v>2</v>
      </c>
      <c r="F8784" s="4">
        <v>66000</v>
      </c>
      <c r="G8784" s="4">
        <v>6600</v>
      </c>
      <c r="H8784" s="4">
        <v>72600</v>
      </c>
    </row>
    <row r="8785" spans="1:8" ht="15.75">
      <c r="A8785" s="3" t="s">
        <v>2946</v>
      </c>
      <c r="B8785" s="2" t="s">
        <v>1651</v>
      </c>
      <c r="C8785" s="2" t="s">
        <v>1650</v>
      </c>
      <c r="D8785" s="2" t="s">
        <v>1652</v>
      </c>
      <c r="E8785" s="4">
        <v>1</v>
      </c>
      <c r="F8785" s="4">
        <v>62000</v>
      </c>
      <c r="G8785" s="4">
        <v>6200</v>
      </c>
      <c r="H8785" s="4">
        <v>68200</v>
      </c>
    </row>
    <row r="8786" spans="1:8" ht="15.75">
      <c r="A8786" s="3" t="s">
        <v>2946</v>
      </c>
      <c r="B8786" s="2" t="s">
        <v>1672</v>
      </c>
      <c r="C8786" s="2" t="s">
        <v>1671</v>
      </c>
      <c r="D8786" s="2" t="s">
        <v>1673</v>
      </c>
      <c r="E8786" s="4">
        <v>2</v>
      </c>
      <c r="F8786" s="4">
        <v>70000</v>
      </c>
      <c r="G8786" s="4">
        <v>7000</v>
      </c>
      <c r="H8786" s="4">
        <v>77000</v>
      </c>
    </row>
    <row r="8787" spans="1:8" ht="15.75">
      <c r="A8787" s="3" t="s">
        <v>2946</v>
      </c>
      <c r="B8787" s="2" t="s">
        <v>1678</v>
      </c>
      <c r="C8787" s="2" t="s">
        <v>1677</v>
      </c>
      <c r="D8787" s="2" t="s">
        <v>1679</v>
      </c>
      <c r="E8787" s="4">
        <v>1</v>
      </c>
      <c r="F8787" s="4">
        <v>28000</v>
      </c>
      <c r="G8787" s="4">
        <v>2800</v>
      </c>
      <c r="H8787" s="4">
        <v>30800</v>
      </c>
    </row>
    <row r="8788" spans="1:8" ht="15.75">
      <c r="A8788" s="3" t="s">
        <v>2946</v>
      </c>
      <c r="B8788" s="2" t="s">
        <v>1684</v>
      </c>
      <c r="C8788" s="2" t="s">
        <v>1683</v>
      </c>
      <c r="D8788" s="2" t="s">
        <v>1685</v>
      </c>
      <c r="E8788" s="4">
        <v>8</v>
      </c>
      <c r="F8788" s="4">
        <v>308000</v>
      </c>
      <c r="G8788" s="4">
        <v>30800</v>
      </c>
      <c r="H8788" s="4">
        <v>338800</v>
      </c>
    </row>
    <row r="8789" spans="1:8" ht="15.75">
      <c r="A8789" s="3" t="s">
        <v>2946</v>
      </c>
      <c r="B8789" s="2" t="s">
        <v>1689</v>
      </c>
      <c r="C8789" s="2" t="s">
        <v>1688</v>
      </c>
      <c r="D8789" s="2" t="s">
        <v>1690</v>
      </c>
      <c r="E8789" s="4">
        <v>2</v>
      </c>
      <c r="F8789" s="4">
        <v>359000</v>
      </c>
      <c r="G8789" s="4">
        <v>35900</v>
      </c>
      <c r="H8789" s="4">
        <v>394900</v>
      </c>
    </row>
    <row r="8790" spans="1:8" ht="15.75">
      <c r="A8790" s="3" t="s">
        <v>2946</v>
      </c>
      <c r="B8790" s="2" t="s">
        <v>1691</v>
      </c>
      <c r="C8790" s="2" t="s">
        <v>1628</v>
      </c>
      <c r="D8790" s="2" t="s">
        <v>1692</v>
      </c>
      <c r="E8790" s="4">
        <v>5</v>
      </c>
      <c r="F8790" s="4">
        <v>165000</v>
      </c>
      <c r="G8790" s="4">
        <v>16500</v>
      </c>
      <c r="H8790" s="4">
        <v>181500</v>
      </c>
    </row>
    <row r="8791" spans="1:8" ht="15.75">
      <c r="A8791" s="3" t="s">
        <v>2946</v>
      </c>
      <c r="B8791" s="2" t="s">
        <v>1699</v>
      </c>
      <c r="C8791" s="2" t="s">
        <v>1698</v>
      </c>
      <c r="D8791" s="2" t="s">
        <v>1700</v>
      </c>
      <c r="E8791" s="4">
        <v>1</v>
      </c>
      <c r="F8791" s="4">
        <v>94200</v>
      </c>
      <c r="G8791" s="4">
        <v>9420</v>
      </c>
      <c r="H8791" s="4">
        <v>103620</v>
      </c>
    </row>
    <row r="8792" spans="1:8" ht="15.75">
      <c r="A8792" s="3" t="s">
        <v>2946</v>
      </c>
      <c r="B8792" s="2" t="s">
        <v>1703</v>
      </c>
      <c r="C8792" s="2" t="s">
        <v>1702</v>
      </c>
      <c r="D8792" s="2" t="s">
        <v>1704</v>
      </c>
      <c r="E8792" s="4">
        <v>9000</v>
      </c>
      <c r="F8792" s="4">
        <v>3303000</v>
      </c>
      <c r="G8792" s="4">
        <v>330300</v>
      </c>
      <c r="H8792" s="4">
        <v>3633300</v>
      </c>
    </row>
    <row r="8793" spans="1:8" ht="15.75">
      <c r="A8793" s="3" t="s">
        <v>2946</v>
      </c>
      <c r="B8793" s="2" t="s">
        <v>1706</v>
      </c>
      <c r="C8793" s="2" t="s">
        <v>1705</v>
      </c>
      <c r="D8793" s="2" t="s">
        <v>1707</v>
      </c>
      <c r="E8793" s="4">
        <v>5</v>
      </c>
      <c r="F8793" s="4">
        <v>4500</v>
      </c>
      <c r="G8793" s="4">
        <v>450</v>
      </c>
      <c r="H8793" s="4">
        <v>4950</v>
      </c>
    </row>
    <row r="8794" spans="1:8" ht="15.75">
      <c r="A8794" s="3" t="s">
        <v>2946</v>
      </c>
      <c r="B8794" s="2" t="s">
        <v>1729</v>
      </c>
      <c r="C8794" s="2" t="s">
        <v>1728</v>
      </c>
      <c r="D8794" s="2" t="s">
        <v>1730</v>
      </c>
      <c r="E8794" s="4">
        <v>259500</v>
      </c>
      <c r="F8794" s="4">
        <v>11580864</v>
      </c>
      <c r="G8794" s="4">
        <v>1158086</v>
      </c>
      <c r="H8794" s="4">
        <v>12738950</v>
      </c>
    </row>
    <row r="8795" spans="1:8" ht="15.75">
      <c r="A8795" s="3" t="s">
        <v>2946</v>
      </c>
      <c r="B8795" s="2" t="s">
        <v>1732</v>
      </c>
      <c r="C8795" s="2" t="s">
        <v>1731</v>
      </c>
      <c r="D8795" s="2" t="s">
        <v>1733</v>
      </c>
      <c r="E8795" s="4">
        <v>100</v>
      </c>
      <c r="F8795" s="4">
        <v>6545</v>
      </c>
      <c r="G8795" s="4">
        <v>655</v>
      </c>
      <c r="H8795" s="4">
        <v>7200</v>
      </c>
    </row>
    <row r="8796" spans="1:8" ht="15.75">
      <c r="A8796" s="3" t="s">
        <v>2946</v>
      </c>
      <c r="B8796" s="2" t="s">
        <v>1734</v>
      </c>
      <c r="C8796" s="2" t="s">
        <v>1731</v>
      </c>
      <c r="D8796" s="2" t="s">
        <v>1735</v>
      </c>
      <c r="E8796" s="4">
        <v>100</v>
      </c>
      <c r="F8796" s="4">
        <v>6545</v>
      </c>
      <c r="G8796" s="4">
        <v>655</v>
      </c>
      <c r="H8796" s="4">
        <v>7200</v>
      </c>
    </row>
    <row r="8797" spans="1:8" ht="15.75">
      <c r="A8797" s="3" t="s">
        <v>2946</v>
      </c>
      <c r="B8797" s="2" t="s">
        <v>1736</v>
      </c>
      <c r="C8797" s="2" t="s">
        <v>1731</v>
      </c>
      <c r="D8797" s="2" t="s">
        <v>1737</v>
      </c>
      <c r="E8797" s="4">
        <v>100</v>
      </c>
      <c r="F8797" s="4">
        <v>6545</v>
      </c>
      <c r="G8797" s="4">
        <v>655</v>
      </c>
      <c r="H8797" s="4">
        <v>7200</v>
      </c>
    </row>
    <row r="8798" spans="1:8" ht="15.75">
      <c r="A8798" s="3" t="s">
        <v>2946</v>
      </c>
      <c r="B8798" s="2" t="s">
        <v>1738</v>
      </c>
      <c r="C8798" s="2" t="s">
        <v>1731</v>
      </c>
      <c r="D8798" s="2" t="s">
        <v>1739</v>
      </c>
      <c r="E8798" s="4">
        <v>100</v>
      </c>
      <c r="F8798" s="4">
        <v>6545</v>
      </c>
      <c r="G8798" s="4">
        <v>655</v>
      </c>
      <c r="H8798" s="4">
        <v>7200</v>
      </c>
    </row>
    <row r="8799" spans="1:8" ht="15.75">
      <c r="A8799" s="3" t="s">
        <v>2946</v>
      </c>
      <c r="B8799" s="2" t="s">
        <v>1740</v>
      </c>
      <c r="C8799" s="2" t="s">
        <v>1731</v>
      </c>
      <c r="D8799" s="2" t="s">
        <v>1741</v>
      </c>
      <c r="E8799" s="4">
        <v>100</v>
      </c>
      <c r="F8799" s="4">
        <v>6545</v>
      </c>
      <c r="G8799" s="4">
        <v>655</v>
      </c>
      <c r="H8799" s="4">
        <v>7200</v>
      </c>
    </row>
    <row r="8800" spans="1:8" ht="15.75">
      <c r="A8800" s="3" t="s">
        <v>2946</v>
      </c>
      <c r="B8800" s="2" t="s">
        <v>1742</v>
      </c>
      <c r="C8800" s="2" t="s">
        <v>1731</v>
      </c>
      <c r="D8800" s="2" t="s">
        <v>1743</v>
      </c>
      <c r="E8800" s="4">
        <v>100</v>
      </c>
      <c r="F8800" s="4">
        <v>6545</v>
      </c>
      <c r="G8800" s="4">
        <v>655</v>
      </c>
      <c r="H8800" s="4">
        <v>7200</v>
      </c>
    </row>
    <row r="8801" spans="1:8" ht="15.75">
      <c r="A8801" s="3" t="s">
        <v>2946</v>
      </c>
      <c r="B8801" s="2" t="s">
        <v>3614</v>
      </c>
      <c r="C8801" s="2" t="s">
        <v>1731</v>
      </c>
      <c r="D8801" s="2" t="s">
        <v>3615</v>
      </c>
      <c r="E8801" s="4">
        <v>296100</v>
      </c>
      <c r="F8801" s="4">
        <v>17772000</v>
      </c>
      <c r="G8801" s="4">
        <v>1777200</v>
      </c>
      <c r="H8801" s="4">
        <v>19549200</v>
      </c>
    </row>
    <row r="8802" spans="1:8" ht="15.75">
      <c r="A8802" s="3" t="s">
        <v>2946</v>
      </c>
      <c r="B8802" s="2" t="s">
        <v>1744</v>
      </c>
      <c r="C8802" s="2" t="s">
        <v>1731</v>
      </c>
      <c r="D8802" s="2" t="s">
        <v>1745</v>
      </c>
      <c r="E8802" s="4">
        <v>100</v>
      </c>
      <c r="F8802" s="4">
        <v>6545</v>
      </c>
      <c r="G8802" s="4">
        <v>655</v>
      </c>
      <c r="H8802" s="4">
        <v>7200</v>
      </c>
    </row>
    <row r="8803" spans="1:8" ht="15.75">
      <c r="A8803" s="3" t="s">
        <v>2946</v>
      </c>
      <c r="B8803" s="2" t="s">
        <v>1755</v>
      </c>
      <c r="C8803" s="2" t="s">
        <v>1754</v>
      </c>
      <c r="D8803" s="2" t="s">
        <v>1756</v>
      </c>
      <c r="E8803" s="4">
        <v>11</v>
      </c>
      <c r="F8803" s="4">
        <v>140125</v>
      </c>
      <c r="G8803" s="4">
        <v>14012</v>
      </c>
      <c r="H8803" s="4">
        <v>154137</v>
      </c>
    </row>
    <row r="8804" spans="1:8" ht="15.75">
      <c r="A8804" s="3" t="s">
        <v>2946</v>
      </c>
      <c r="B8804" s="2" t="s">
        <v>1770</v>
      </c>
      <c r="C8804" s="2" t="s">
        <v>1769</v>
      </c>
      <c r="D8804" s="2" t="s">
        <v>1771</v>
      </c>
      <c r="E8804" s="4">
        <v>250</v>
      </c>
      <c r="F8804" s="4">
        <v>68182</v>
      </c>
      <c r="G8804" s="4">
        <v>6818</v>
      </c>
      <c r="H8804" s="4">
        <v>75000</v>
      </c>
    </row>
    <row r="8805" spans="1:8" ht="15.75">
      <c r="A8805" s="3" t="s">
        <v>2946</v>
      </c>
      <c r="B8805" s="2" t="s">
        <v>1773</v>
      </c>
      <c r="C8805" s="2" t="s">
        <v>3620</v>
      </c>
      <c r="D8805" s="2" t="s">
        <v>3621</v>
      </c>
      <c r="E8805" s="4">
        <v>250</v>
      </c>
      <c r="F8805" s="4">
        <v>84182</v>
      </c>
      <c r="G8805" s="4">
        <v>8418</v>
      </c>
      <c r="H8805" s="4">
        <v>92600</v>
      </c>
    </row>
    <row r="8806" spans="1:8" ht="15.75">
      <c r="A8806" s="3" t="s">
        <v>2946</v>
      </c>
      <c r="B8806" s="2" t="s">
        <v>1799</v>
      </c>
      <c r="C8806" s="2" t="s">
        <v>1796</v>
      </c>
      <c r="D8806" s="2" t="s">
        <v>1800</v>
      </c>
      <c r="E8806" s="4">
        <v>2</v>
      </c>
      <c r="F8806" s="4">
        <v>359091</v>
      </c>
      <c r="G8806" s="4">
        <v>35909</v>
      </c>
      <c r="H8806" s="4">
        <v>395000</v>
      </c>
    </row>
    <row r="8807" spans="1:8" ht="15.75">
      <c r="A8807" s="3" t="s">
        <v>2946</v>
      </c>
      <c r="B8807" s="2" t="s">
        <v>1802</v>
      </c>
      <c r="C8807" s="2" t="s">
        <v>1801</v>
      </c>
      <c r="D8807" s="2" t="s">
        <v>1803</v>
      </c>
      <c r="E8807" s="4">
        <v>279</v>
      </c>
      <c r="F8807" s="4">
        <v>5838356</v>
      </c>
      <c r="G8807" s="4">
        <v>583836</v>
      </c>
      <c r="H8807" s="4">
        <v>6422192</v>
      </c>
    </row>
    <row r="8808" spans="1:8" ht="15.75">
      <c r="A8808" s="3" t="s">
        <v>2946</v>
      </c>
      <c r="B8808" s="2" t="s">
        <v>1805</v>
      </c>
      <c r="C8808" s="2" t="s">
        <v>1804</v>
      </c>
      <c r="D8808" s="2" t="s">
        <v>1806</v>
      </c>
      <c r="E8808" s="4">
        <v>185</v>
      </c>
      <c r="F8808" s="4">
        <v>17777750</v>
      </c>
      <c r="G8808" s="4">
        <v>1777775</v>
      </c>
      <c r="H8808" s="4">
        <v>19555525</v>
      </c>
    </row>
    <row r="8809" spans="1:8" ht="15.75">
      <c r="A8809" s="3" t="s">
        <v>2946</v>
      </c>
      <c r="B8809" s="2" t="s">
        <v>1808</v>
      </c>
      <c r="C8809" s="2" t="s">
        <v>1807</v>
      </c>
      <c r="D8809" s="2" t="s">
        <v>1809</v>
      </c>
      <c r="E8809" s="4">
        <v>5</v>
      </c>
      <c r="F8809" s="4">
        <v>140000</v>
      </c>
      <c r="G8809" s="4">
        <v>14000</v>
      </c>
      <c r="H8809" s="4">
        <v>154000</v>
      </c>
    </row>
    <row r="8810" spans="1:8" ht="15.75">
      <c r="A8810" s="3" t="s">
        <v>2946</v>
      </c>
      <c r="B8810" s="2" t="s">
        <v>1811</v>
      </c>
      <c r="C8810" s="2" t="s">
        <v>1810</v>
      </c>
      <c r="D8810" s="2" t="s">
        <v>1812</v>
      </c>
      <c r="E8810" s="4">
        <v>15</v>
      </c>
      <c r="F8810" s="4">
        <v>801220</v>
      </c>
      <c r="G8810" s="4">
        <v>80122</v>
      </c>
      <c r="H8810" s="4">
        <v>881342</v>
      </c>
    </row>
    <row r="8811" spans="1:8" ht="15.75">
      <c r="A8811" s="3" t="s">
        <v>2946</v>
      </c>
      <c r="B8811" s="2" t="s">
        <v>1814</v>
      </c>
      <c r="C8811" s="2" t="s">
        <v>1813</v>
      </c>
      <c r="D8811" s="2" t="s">
        <v>1815</v>
      </c>
      <c r="E8811" s="4">
        <v>11</v>
      </c>
      <c r="F8811" s="4">
        <v>374000</v>
      </c>
      <c r="G8811" s="4">
        <v>37400</v>
      </c>
      <c r="H8811" s="4">
        <v>411400</v>
      </c>
    </row>
    <row r="8812" spans="1:8" ht="15.75">
      <c r="A8812" s="3" t="s">
        <v>2946</v>
      </c>
      <c r="B8812" s="2" t="s">
        <v>1826</v>
      </c>
      <c r="C8812" s="2" t="s">
        <v>1825</v>
      </c>
      <c r="D8812" s="2" t="s">
        <v>1827</v>
      </c>
      <c r="E8812" s="4">
        <v>173</v>
      </c>
      <c r="F8812" s="4">
        <v>2952160</v>
      </c>
      <c r="G8812" s="4">
        <v>295216</v>
      </c>
      <c r="H8812" s="4">
        <v>3247376</v>
      </c>
    </row>
    <row r="8813" spans="1:8" ht="15.75">
      <c r="A8813" s="3" t="s">
        <v>2946</v>
      </c>
      <c r="B8813" s="2" t="s">
        <v>1829</v>
      </c>
      <c r="C8813" s="2" t="s">
        <v>1828</v>
      </c>
      <c r="D8813" s="2" t="s">
        <v>1830</v>
      </c>
      <c r="E8813" s="4">
        <v>168</v>
      </c>
      <c r="F8813" s="4">
        <v>2190720</v>
      </c>
      <c r="G8813" s="4">
        <v>219072</v>
      </c>
      <c r="H8813" s="4">
        <v>2409792</v>
      </c>
    </row>
    <row r="8814" spans="1:8" ht="15.75">
      <c r="A8814" s="3" t="s">
        <v>2946</v>
      </c>
      <c r="B8814" s="2" t="s">
        <v>1832</v>
      </c>
      <c r="C8814" s="2" t="s">
        <v>1831</v>
      </c>
      <c r="D8814" s="2" t="s">
        <v>1833</v>
      </c>
      <c r="E8814" s="4">
        <v>168</v>
      </c>
      <c r="F8814" s="4">
        <v>3153150</v>
      </c>
      <c r="G8814" s="4">
        <v>315315</v>
      </c>
      <c r="H8814" s="4">
        <v>3468465</v>
      </c>
    </row>
    <row r="8815" spans="1:8" ht="15.75">
      <c r="A8815" s="3" t="s">
        <v>2946</v>
      </c>
      <c r="B8815" s="2" t="s">
        <v>1835</v>
      </c>
      <c r="C8815" s="2" t="s">
        <v>1834</v>
      </c>
      <c r="D8815" s="2" t="s">
        <v>1836</v>
      </c>
      <c r="E8815" s="4">
        <v>279</v>
      </c>
      <c r="F8815" s="4">
        <v>11756080</v>
      </c>
      <c r="G8815" s="4">
        <v>1175608</v>
      </c>
      <c r="H8815" s="4">
        <v>12931688</v>
      </c>
    </row>
    <row r="8816" spans="1:8" ht="15.75">
      <c r="A8816" s="3" t="s">
        <v>2946</v>
      </c>
      <c r="B8816" s="2" t="s">
        <v>1841</v>
      </c>
      <c r="C8816" s="2" t="s">
        <v>1840</v>
      </c>
      <c r="D8816" s="2" t="s">
        <v>1842</v>
      </c>
      <c r="E8816" s="4">
        <v>50</v>
      </c>
      <c r="F8816" s="4">
        <v>3500000</v>
      </c>
      <c r="G8816" s="4">
        <v>350000</v>
      </c>
      <c r="H8816" s="4">
        <v>3850000</v>
      </c>
    </row>
    <row r="8817" spans="1:8" ht="15.75">
      <c r="A8817" s="3" t="s">
        <v>2946</v>
      </c>
      <c r="B8817" s="2" t="s">
        <v>1847</v>
      </c>
      <c r="C8817" s="2" t="s">
        <v>1846</v>
      </c>
      <c r="D8817" s="2" t="s">
        <v>1848</v>
      </c>
      <c r="E8817" s="4">
        <v>205</v>
      </c>
      <c r="F8817" s="4">
        <v>15374300</v>
      </c>
      <c r="G8817" s="4">
        <v>1537430</v>
      </c>
      <c r="H8817" s="4">
        <v>16911730</v>
      </c>
    </row>
    <row r="8818" spans="1:8" ht="15.75">
      <c r="A8818" s="3" t="s">
        <v>2946</v>
      </c>
      <c r="B8818" s="2" t="s">
        <v>1850</v>
      </c>
      <c r="C8818" s="2" t="s">
        <v>1849</v>
      </c>
      <c r="D8818" s="2" t="s">
        <v>1851</v>
      </c>
      <c r="E8818" s="4">
        <v>22</v>
      </c>
      <c r="F8818" s="4">
        <v>3662040</v>
      </c>
      <c r="G8818" s="4">
        <v>366204</v>
      </c>
      <c r="H8818" s="4">
        <v>4028244</v>
      </c>
    </row>
    <row r="8819" spans="1:8" ht="15.75">
      <c r="A8819" s="3" t="s">
        <v>2946</v>
      </c>
      <c r="B8819" s="2" t="s">
        <v>1853</v>
      </c>
      <c r="C8819" s="2" t="s">
        <v>1852</v>
      </c>
      <c r="D8819" s="2" t="s">
        <v>1854</v>
      </c>
      <c r="E8819" s="4">
        <v>37</v>
      </c>
      <c r="F8819" s="4">
        <v>2405000</v>
      </c>
      <c r="G8819" s="4">
        <v>240500</v>
      </c>
      <c r="H8819" s="4">
        <v>2645500</v>
      </c>
    </row>
    <row r="8820" spans="1:8" ht="15.75">
      <c r="A8820" s="3" t="s">
        <v>2946</v>
      </c>
      <c r="B8820" s="2" t="s">
        <v>1859</v>
      </c>
      <c r="C8820" s="2" t="s">
        <v>1858</v>
      </c>
      <c r="D8820" s="2" t="s">
        <v>1860</v>
      </c>
      <c r="E8820" s="4">
        <v>220</v>
      </c>
      <c r="F8820" s="4">
        <v>8228600</v>
      </c>
      <c r="G8820" s="4">
        <v>822860</v>
      </c>
      <c r="H8820" s="4">
        <v>9051460</v>
      </c>
    </row>
    <row r="8821" spans="1:8" ht="15.75">
      <c r="A8821" s="3" t="s">
        <v>2946</v>
      </c>
      <c r="B8821" s="2" t="s">
        <v>1862</v>
      </c>
      <c r="C8821" s="2" t="s">
        <v>1861</v>
      </c>
      <c r="D8821" s="2" t="s">
        <v>1863</v>
      </c>
      <c r="E8821" s="4">
        <v>1</v>
      </c>
      <c r="F8821" s="4">
        <v>58000</v>
      </c>
      <c r="G8821" s="4">
        <v>5800</v>
      </c>
      <c r="H8821" s="4">
        <v>63800</v>
      </c>
    </row>
    <row r="8822" spans="1:8" ht="15.75">
      <c r="A8822" s="3" t="s">
        <v>2946</v>
      </c>
      <c r="B8822" s="2" t="s">
        <v>1865</v>
      </c>
      <c r="C8822" s="2" t="s">
        <v>1864</v>
      </c>
      <c r="D8822" s="2" t="s">
        <v>1866</v>
      </c>
      <c r="E8822" s="4">
        <v>114</v>
      </c>
      <c r="F8822" s="4">
        <v>1477020</v>
      </c>
      <c r="G8822" s="4">
        <v>147702</v>
      </c>
      <c r="H8822" s="4">
        <v>1624722</v>
      </c>
    </row>
    <row r="8823" spans="1:8" ht="15.75">
      <c r="A8823" s="3" t="s">
        <v>2946</v>
      </c>
      <c r="B8823" s="2" t="s">
        <v>1868</v>
      </c>
      <c r="C8823" s="2" t="s">
        <v>1867</v>
      </c>
      <c r="D8823" s="2" t="s">
        <v>1869</v>
      </c>
      <c r="E8823" s="4">
        <v>41</v>
      </c>
      <c r="F8823" s="4">
        <v>328520</v>
      </c>
      <c r="G8823" s="4">
        <v>32852</v>
      </c>
      <c r="H8823" s="4">
        <v>361372</v>
      </c>
    </row>
    <row r="8824" spans="1:8" ht="15.75">
      <c r="A8824" s="3" t="s">
        <v>2946</v>
      </c>
      <c r="B8824" s="2" t="s">
        <v>1874</v>
      </c>
      <c r="C8824" s="2" t="s">
        <v>1873</v>
      </c>
      <c r="D8824" s="2" t="s">
        <v>1875</v>
      </c>
      <c r="E8824" s="4">
        <v>24</v>
      </c>
      <c r="F8824" s="4">
        <v>914460</v>
      </c>
      <c r="G8824" s="4">
        <v>91446</v>
      </c>
      <c r="H8824" s="4">
        <v>1005906</v>
      </c>
    </row>
    <row r="8825" spans="1:8" ht="15.75">
      <c r="A8825" s="3" t="s">
        <v>2946</v>
      </c>
      <c r="B8825" s="2" t="s">
        <v>1895</v>
      </c>
      <c r="C8825" s="2" t="s">
        <v>1894</v>
      </c>
      <c r="D8825" s="2" t="s">
        <v>1896</v>
      </c>
      <c r="E8825" s="4">
        <v>167</v>
      </c>
      <c r="F8825" s="4">
        <v>4091500</v>
      </c>
      <c r="G8825" s="4">
        <v>409150</v>
      </c>
      <c r="H8825" s="4">
        <v>4500650</v>
      </c>
    </row>
    <row r="8826" spans="1:8" ht="15.75">
      <c r="A8826" s="3" t="s">
        <v>2946</v>
      </c>
      <c r="B8826" s="2" t="s">
        <v>1901</v>
      </c>
      <c r="C8826" s="2" t="s">
        <v>1900</v>
      </c>
      <c r="D8826" s="2" t="s">
        <v>1902</v>
      </c>
      <c r="E8826" s="4">
        <v>215</v>
      </c>
      <c r="F8826" s="4">
        <v>3851780</v>
      </c>
      <c r="G8826" s="4">
        <v>385178</v>
      </c>
      <c r="H8826" s="4">
        <v>4236958</v>
      </c>
    </row>
    <row r="8827" spans="1:8" ht="15.75">
      <c r="A8827" s="3" t="s">
        <v>2946</v>
      </c>
      <c r="B8827" s="2" t="s">
        <v>3632</v>
      </c>
      <c r="C8827" s="2" t="s">
        <v>3631</v>
      </c>
      <c r="D8827" s="2"/>
      <c r="E8827" s="4">
        <v>2</v>
      </c>
      <c r="F8827" s="4">
        <v>100000</v>
      </c>
      <c r="G8827" s="4">
        <v>10000</v>
      </c>
      <c r="H8827" s="4">
        <v>110000</v>
      </c>
    </row>
    <row r="8828" spans="1:8" ht="15.75">
      <c r="A8828" s="3" t="s">
        <v>2946</v>
      </c>
      <c r="B8828" s="2" t="s">
        <v>1944</v>
      </c>
      <c r="C8828" s="2" t="s">
        <v>1943</v>
      </c>
      <c r="D8828" s="2"/>
      <c r="E8828" s="4">
        <v>64</v>
      </c>
      <c r="F8828" s="4">
        <v>209007</v>
      </c>
      <c r="G8828" s="4">
        <v>20893</v>
      </c>
      <c r="H8828" s="4">
        <v>229900</v>
      </c>
    </row>
    <row r="8829" spans="1:8" ht="15.75">
      <c r="A8829" s="3" t="s">
        <v>2946</v>
      </c>
      <c r="B8829" s="2" t="s">
        <v>1946</v>
      </c>
      <c r="C8829" s="2" t="s">
        <v>1945</v>
      </c>
      <c r="D8829" s="2"/>
      <c r="E8829" s="4">
        <v>1</v>
      </c>
      <c r="F8829" s="4">
        <v>54545</v>
      </c>
      <c r="G8829" s="4">
        <v>5455</v>
      </c>
      <c r="H8829" s="4">
        <v>60000</v>
      </c>
    </row>
    <row r="8830" spans="1:8" ht="15.75">
      <c r="A8830" s="3" t="s">
        <v>2946</v>
      </c>
      <c r="B8830" s="2" t="s">
        <v>1964</v>
      </c>
      <c r="C8830" s="2" t="s">
        <v>3635</v>
      </c>
      <c r="D8830" s="2"/>
      <c r="E8830" s="4">
        <v>2</v>
      </c>
      <c r="F8830" s="4">
        <v>194383</v>
      </c>
      <c r="G8830" s="4">
        <v>19438</v>
      </c>
      <c r="H8830" s="4">
        <v>213821</v>
      </c>
    </row>
    <row r="8831" spans="1:8" ht="15.75">
      <c r="A8831" s="3" t="s">
        <v>2946</v>
      </c>
      <c r="B8831" s="2" t="s">
        <v>1972</v>
      </c>
      <c r="C8831" s="2" t="s">
        <v>1971</v>
      </c>
      <c r="D8831" s="2" t="s">
        <v>1973</v>
      </c>
      <c r="E8831" s="4">
        <v>1</v>
      </c>
      <c r="F8831" s="4">
        <v>550000</v>
      </c>
      <c r="G8831" s="4">
        <v>55000</v>
      </c>
      <c r="H8831" s="4">
        <v>605000</v>
      </c>
    </row>
    <row r="8832" spans="1:8" ht="15.75">
      <c r="A8832" s="3" t="s">
        <v>2946</v>
      </c>
      <c r="B8832" s="2" t="s">
        <v>1986</v>
      </c>
      <c r="C8832" s="2" t="s">
        <v>1985</v>
      </c>
      <c r="D8832" s="2"/>
      <c r="E8832" s="4">
        <v>1</v>
      </c>
      <c r="F8832" s="4">
        <v>1224000</v>
      </c>
      <c r="G8832" s="4">
        <v>122400</v>
      </c>
      <c r="H8832" s="4">
        <v>1346400</v>
      </c>
    </row>
    <row r="8833" spans="1:8" ht="15.75">
      <c r="A8833" s="3" t="s">
        <v>2946</v>
      </c>
      <c r="B8833" s="2" t="s">
        <v>3637</v>
      </c>
      <c r="C8833" s="2" t="s">
        <v>3636</v>
      </c>
      <c r="D8833" s="2" t="s">
        <v>3638</v>
      </c>
      <c r="E8833" s="4">
        <v>22</v>
      </c>
      <c r="F8833" s="4"/>
      <c r="G8833" s="4"/>
      <c r="H8833" s="4"/>
    </row>
    <row r="8834" spans="1:8" ht="15.75">
      <c r="A8834" s="3" t="s">
        <v>2946</v>
      </c>
      <c r="B8834" s="2" t="s">
        <v>3643</v>
      </c>
      <c r="C8834" s="2" t="s">
        <v>3642</v>
      </c>
      <c r="D8834" s="2"/>
      <c r="E8834" s="4">
        <v>1</v>
      </c>
      <c r="F8834" s="4">
        <v>15400000</v>
      </c>
      <c r="G8834" s="4">
        <v>1540000</v>
      </c>
      <c r="H8834" s="4">
        <v>16940000</v>
      </c>
    </row>
    <row r="8835" spans="1:8" ht="15.75">
      <c r="A8835" s="3" t="s">
        <v>2946</v>
      </c>
      <c r="B8835" s="2" t="s">
        <v>2006</v>
      </c>
      <c r="C8835" s="2" t="s">
        <v>2005</v>
      </c>
      <c r="D8835" s="2" t="s">
        <v>2007</v>
      </c>
      <c r="E8835" s="4">
        <v>14</v>
      </c>
      <c r="F8835" s="4">
        <v>181500</v>
      </c>
      <c r="G8835" s="4">
        <v>18150</v>
      </c>
      <c r="H8835" s="4">
        <v>199650</v>
      </c>
    </row>
    <row r="8836" spans="1:8" ht="15.75">
      <c r="A8836" s="3" t="s">
        <v>2946</v>
      </c>
      <c r="B8836" s="2" t="s">
        <v>2009</v>
      </c>
      <c r="C8836" s="2" t="s">
        <v>2008</v>
      </c>
      <c r="D8836" s="2" t="s">
        <v>2010</v>
      </c>
      <c r="E8836" s="4">
        <v>18</v>
      </c>
      <c r="F8836" s="4">
        <v>355000</v>
      </c>
      <c r="G8836" s="4">
        <v>35500</v>
      </c>
      <c r="H8836" s="4">
        <v>390500</v>
      </c>
    </row>
    <row r="8837" spans="1:8" ht="15.75">
      <c r="A8837" s="3" t="s">
        <v>2946</v>
      </c>
      <c r="B8837" s="2" t="s">
        <v>2015</v>
      </c>
      <c r="C8837" s="2" t="s">
        <v>2014</v>
      </c>
      <c r="D8837" s="2" t="s">
        <v>2016</v>
      </c>
      <c r="E8837" s="4">
        <v>6</v>
      </c>
      <c r="F8837" s="4">
        <v>258000</v>
      </c>
      <c r="G8837" s="4">
        <v>25800</v>
      </c>
      <c r="H8837" s="4">
        <v>283800</v>
      </c>
    </row>
    <row r="8838" spans="1:8" ht="15.75">
      <c r="A8838" s="3" t="s">
        <v>2946</v>
      </c>
      <c r="B8838" s="2" t="s">
        <v>2021</v>
      </c>
      <c r="C8838" s="2" t="s">
        <v>2020</v>
      </c>
      <c r="D8838" s="2" t="s">
        <v>2022</v>
      </c>
      <c r="E8838" s="4">
        <v>269</v>
      </c>
      <c r="F8838" s="4">
        <v>17219250</v>
      </c>
      <c r="G8838" s="4">
        <v>1721925</v>
      </c>
      <c r="H8838" s="4">
        <v>18941175</v>
      </c>
    </row>
    <row r="8839" spans="1:8" ht="15.75">
      <c r="A8839" s="3" t="s">
        <v>2946</v>
      </c>
      <c r="B8839" s="2" t="s">
        <v>2027</v>
      </c>
      <c r="C8839" s="2" t="s">
        <v>2020</v>
      </c>
      <c r="D8839" s="2" t="s">
        <v>2028</v>
      </c>
      <c r="E8839" s="4">
        <v>100</v>
      </c>
      <c r="F8839" s="4">
        <v>6465000</v>
      </c>
      <c r="G8839" s="4">
        <v>646500</v>
      </c>
      <c r="H8839" s="4">
        <v>7111500</v>
      </c>
    </row>
    <row r="8840" spans="1:8" ht="15.75">
      <c r="A8840" s="3" t="s">
        <v>2946</v>
      </c>
      <c r="B8840" s="2" t="s">
        <v>2030</v>
      </c>
      <c r="C8840" s="2" t="s">
        <v>2029</v>
      </c>
      <c r="D8840" s="2" t="s">
        <v>2031</v>
      </c>
      <c r="E8840" s="4">
        <v>133</v>
      </c>
      <c r="F8840" s="4">
        <v>9863400</v>
      </c>
      <c r="G8840" s="4">
        <v>986340</v>
      </c>
      <c r="H8840" s="4">
        <v>10849740</v>
      </c>
    </row>
    <row r="8841" spans="1:8" ht="15.75">
      <c r="A8841" s="3" t="s">
        <v>2946</v>
      </c>
      <c r="B8841" s="2" t="s">
        <v>2034</v>
      </c>
      <c r="C8841" s="2" t="s">
        <v>2029</v>
      </c>
      <c r="D8841" s="2" t="s">
        <v>2035</v>
      </c>
      <c r="E8841" s="4">
        <v>21</v>
      </c>
      <c r="F8841" s="4">
        <v>1547280</v>
      </c>
      <c r="G8841" s="4">
        <v>154728</v>
      </c>
      <c r="H8841" s="4">
        <v>1702008</v>
      </c>
    </row>
    <row r="8842" spans="1:8" ht="15.75">
      <c r="A8842" s="3" t="s">
        <v>2946</v>
      </c>
      <c r="B8842" s="2" t="s">
        <v>2037</v>
      </c>
      <c r="C8842" s="2" t="s">
        <v>2036</v>
      </c>
      <c r="D8842" s="2" t="s">
        <v>2038</v>
      </c>
      <c r="E8842" s="4">
        <v>60</v>
      </c>
      <c r="F8842" s="4">
        <v>5545800</v>
      </c>
      <c r="G8842" s="4">
        <v>554580</v>
      </c>
      <c r="H8842" s="4">
        <v>6100380</v>
      </c>
    </row>
    <row r="8843" spans="1:8" ht="15.75">
      <c r="A8843" s="3" t="s">
        <v>2946</v>
      </c>
      <c r="B8843" s="2" t="s">
        <v>2040</v>
      </c>
      <c r="C8843" s="2" t="s">
        <v>2036</v>
      </c>
      <c r="D8843" s="2" t="s">
        <v>2041</v>
      </c>
      <c r="E8843" s="4">
        <v>12</v>
      </c>
      <c r="F8843" s="4">
        <v>1109160</v>
      </c>
      <c r="G8843" s="4">
        <v>110916</v>
      </c>
      <c r="H8843" s="4">
        <v>1220076</v>
      </c>
    </row>
    <row r="8844" spans="1:8" ht="15.75">
      <c r="A8844" s="3" t="s">
        <v>2946</v>
      </c>
      <c r="B8844" s="2" t="s">
        <v>2046</v>
      </c>
      <c r="C8844" s="2" t="s">
        <v>2045</v>
      </c>
      <c r="D8844" s="2" t="s">
        <v>2047</v>
      </c>
      <c r="E8844" s="4">
        <v>7</v>
      </c>
      <c r="F8844" s="4">
        <v>930580</v>
      </c>
      <c r="G8844" s="4">
        <v>93058</v>
      </c>
      <c r="H8844" s="4">
        <v>1023638</v>
      </c>
    </row>
    <row r="8845" spans="1:8" ht="15.75">
      <c r="A8845" s="3" t="s">
        <v>2946</v>
      </c>
      <c r="B8845" s="2" t="s">
        <v>2052</v>
      </c>
      <c r="C8845" s="2" t="s">
        <v>2051</v>
      </c>
      <c r="D8845" s="2" t="s">
        <v>2054</v>
      </c>
      <c r="E8845" s="4">
        <v>5</v>
      </c>
      <c r="F8845" s="4">
        <v>143450</v>
      </c>
      <c r="G8845" s="4">
        <v>14345</v>
      </c>
      <c r="H8845" s="4">
        <v>157795</v>
      </c>
    </row>
    <row r="8846" spans="1:8" ht="15.75">
      <c r="A8846" s="3" t="s">
        <v>2946</v>
      </c>
      <c r="B8846" s="2" t="s">
        <v>2056</v>
      </c>
      <c r="C8846" s="2" t="s">
        <v>2055</v>
      </c>
      <c r="D8846" s="2" t="s">
        <v>2058</v>
      </c>
      <c r="E8846" s="4">
        <v>6</v>
      </c>
      <c r="F8846" s="4">
        <v>172140</v>
      </c>
      <c r="G8846" s="4">
        <v>17214</v>
      </c>
      <c r="H8846" s="4">
        <v>189354</v>
      </c>
    </row>
    <row r="8847" spans="1:8" ht="15.75">
      <c r="A8847" s="3" t="s">
        <v>2946</v>
      </c>
      <c r="B8847" s="2" t="s">
        <v>2066</v>
      </c>
      <c r="C8847" s="2" t="s">
        <v>2065</v>
      </c>
      <c r="D8847" s="2" t="s">
        <v>2068</v>
      </c>
      <c r="E8847" s="4">
        <v>15</v>
      </c>
      <c r="F8847" s="4">
        <v>455400</v>
      </c>
      <c r="G8847" s="4">
        <v>45540</v>
      </c>
      <c r="H8847" s="4">
        <v>500940</v>
      </c>
    </row>
    <row r="8848" spans="1:8" ht="15.75">
      <c r="A8848" s="3" t="s">
        <v>2946</v>
      </c>
      <c r="B8848" s="2" t="s">
        <v>2070</v>
      </c>
      <c r="C8848" s="2" t="s">
        <v>2069</v>
      </c>
      <c r="D8848" s="2" t="s">
        <v>2072</v>
      </c>
      <c r="E8848" s="4">
        <v>7</v>
      </c>
      <c r="F8848" s="4">
        <v>232820</v>
      </c>
      <c r="G8848" s="4">
        <v>23282</v>
      </c>
      <c r="H8848" s="4">
        <v>256102</v>
      </c>
    </row>
    <row r="8849" spans="1:8" ht="15.75">
      <c r="A8849" s="3" t="s">
        <v>2946</v>
      </c>
      <c r="B8849" s="2" t="s">
        <v>2074</v>
      </c>
      <c r="C8849" s="2" t="s">
        <v>2073</v>
      </c>
      <c r="D8849" s="2" t="s">
        <v>2076</v>
      </c>
      <c r="E8849" s="4">
        <v>3</v>
      </c>
      <c r="F8849" s="4">
        <v>99780</v>
      </c>
      <c r="G8849" s="4">
        <v>9978</v>
      </c>
      <c r="H8849" s="4">
        <v>109758</v>
      </c>
    </row>
    <row r="8850" spans="1:8" ht="15.75">
      <c r="A8850" s="3" t="s">
        <v>2946</v>
      </c>
      <c r="B8850" s="2" t="s">
        <v>2083</v>
      </c>
      <c r="C8850" s="2" t="s">
        <v>2082</v>
      </c>
      <c r="D8850" s="2" t="s">
        <v>2085</v>
      </c>
      <c r="E8850" s="4">
        <v>30</v>
      </c>
      <c r="F8850" s="4">
        <v>1099200</v>
      </c>
      <c r="G8850" s="4">
        <v>109920</v>
      </c>
      <c r="H8850" s="4">
        <v>1209120</v>
      </c>
    </row>
    <row r="8851" spans="1:8" ht="15.75">
      <c r="A8851" s="3" t="s">
        <v>2946</v>
      </c>
      <c r="B8851" s="2" t="s">
        <v>2086</v>
      </c>
      <c r="C8851" s="2" t="s">
        <v>2082</v>
      </c>
      <c r="D8851" s="2" t="s">
        <v>2088</v>
      </c>
      <c r="E8851" s="4">
        <v>3</v>
      </c>
      <c r="F8851" s="4">
        <v>109920</v>
      </c>
      <c r="G8851" s="4">
        <v>10992</v>
      </c>
      <c r="H8851" s="4">
        <v>120912</v>
      </c>
    </row>
    <row r="8852" spans="1:8" ht="15.75">
      <c r="A8852" s="3" t="s">
        <v>2946</v>
      </c>
      <c r="B8852" s="2" t="s">
        <v>2090</v>
      </c>
      <c r="C8852" s="2" t="s">
        <v>2089</v>
      </c>
      <c r="D8852" s="2" t="s">
        <v>2091</v>
      </c>
      <c r="E8852" s="4">
        <v>9</v>
      </c>
      <c r="F8852" s="4">
        <v>225000</v>
      </c>
      <c r="G8852" s="4">
        <v>22500</v>
      </c>
      <c r="H8852" s="4">
        <v>247500</v>
      </c>
    </row>
    <row r="8853" spans="1:8" ht="15.75">
      <c r="A8853" s="3" t="s">
        <v>2946</v>
      </c>
      <c r="B8853" s="2" t="s">
        <v>2092</v>
      </c>
      <c r="C8853" s="2" t="s">
        <v>2051</v>
      </c>
      <c r="D8853" s="2" t="s">
        <v>2091</v>
      </c>
      <c r="E8853" s="4">
        <v>6</v>
      </c>
      <c r="F8853" s="4">
        <v>150000</v>
      </c>
      <c r="G8853" s="4">
        <v>15000</v>
      </c>
      <c r="H8853" s="4">
        <v>165000</v>
      </c>
    </row>
    <row r="8854" spans="1:8" ht="15.75">
      <c r="A8854" s="3" t="s">
        <v>2946</v>
      </c>
      <c r="B8854" s="2" t="s">
        <v>2093</v>
      </c>
      <c r="C8854" s="2" t="s">
        <v>2059</v>
      </c>
      <c r="D8854" s="2" t="s">
        <v>2091</v>
      </c>
      <c r="E8854" s="4">
        <v>15</v>
      </c>
      <c r="F8854" s="4">
        <v>390000</v>
      </c>
      <c r="G8854" s="4">
        <v>39000</v>
      </c>
      <c r="H8854" s="4">
        <v>429000</v>
      </c>
    </row>
    <row r="8855" spans="1:8" ht="15.75">
      <c r="A8855" s="3" t="s">
        <v>2946</v>
      </c>
      <c r="B8855" s="2" t="s">
        <v>2094</v>
      </c>
      <c r="C8855" s="2" t="s">
        <v>2069</v>
      </c>
      <c r="D8855" s="2" t="s">
        <v>2091</v>
      </c>
      <c r="E8855" s="4">
        <v>8</v>
      </c>
      <c r="F8855" s="4">
        <v>216000</v>
      </c>
      <c r="G8855" s="4">
        <v>21600</v>
      </c>
      <c r="H8855" s="4">
        <v>237600</v>
      </c>
    </row>
    <row r="8856" spans="1:8" ht="15.75">
      <c r="A8856" s="3" t="s">
        <v>2946</v>
      </c>
      <c r="B8856" s="2" t="s">
        <v>2095</v>
      </c>
      <c r="C8856" s="2" t="s">
        <v>2077</v>
      </c>
      <c r="D8856" s="2" t="s">
        <v>2091</v>
      </c>
      <c r="E8856" s="4">
        <v>1</v>
      </c>
      <c r="F8856" s="4">
        <v>27000</v>
      </c>
      <c r="G8856" s="4">
        <v>2700</v>
      </c>
      <c r="H8856" s="4">
        <v>29700</v>
      </c>
    </row>
    <row r="8857" spans="1:8" ht="15.75">
      <c r="A8857" s="3" t="s">
        <v>2946</v>
      </c>
      <c r="B8857" s="2" t="s">
        <v>3672</v>
      </c>
      <c r="C8857" s="2" t="s">
        <v>3674</v>
      </c>
      <c r="D8857" s="2" t="s">
        <v>3675</v>
      </c>
      <c r="E8857" s="4">
        <v>1018</v>
      </c>
      <c r="F8857" s="4">
        <v>18324000</v>
      </c>
      <c r="G8857" s="4">
        <v>1832400</v>
      </c>
      <c r="H8857" s="4">
        <v>20156400</v>
      </c>
    </row>
    <row r="8858" spans="1:8" ht="15.75">
      <c r="A8858" s="3" t="s">
        <v>2946</v>
      </c>
      <c r="B8858" s="2" t="s">
        <v>3678</v>
      </c>
      <c r="C8858" s="2" t="s">
        <v>3680</v>
      </c>
      <c r="D8858" s="2" t="s">
        <v>3682</v>
      </c>
      <c r="E8858" s="4">
        <v>120</v>
      </c>
      <c r="F8858" s="4">
        <v>2256000</v>
      </c>
      <c r="G8858" s="4">
        <v>225600</v>
      </c>
      <c r="H8858" s="4">
        <v>2481600</v>
      </c>
    </row>
    <row r="8859" spans="1:8" ht="15.75">
      <c r="A8859" s="3" t="s">
        <v>2946</v>
      </c>
      <c r="B8859" s="2" t="s">
        <v>2104</v>
      </c>
      <c r="C8859" s="2" t="s">
        <v>2100</v>
      </c>
      <c r="D8859" s="2" t="s">
        <v>2106</v>
      </c>
      <c r="E8859" s="4">
        <v>2</v>
      </c>
      <c r="F8859" s="4">
        <v>107980</v>
      </c>
      <c r="G8859" s="4">
        <v>10798</v>
      </c>
      <c r="H8859" s="4">
        <v>118778</v>
      </c>
    </row>
    <row r="8860" spans="1:8" ht="15.75">
      <c r="A8860" s="3" t="s">
        <v>2946</v>
      </c>
      <c r="B8860" s="2" t="s">
        <v>2107</v>
      </c>
      <c r="C8860" s="2" t="s">
        <v>2096</v>
      </c>
      <c r="D8860" s="2" t="s">
        <v>2091</v>
      </c>
      <c r="E8860" s="4">
        <v>5</v>
      </c>
      <c r="F8860" s="4">
        <v>215000</v>
      </c>
      <c r="G8860" s="4">
        <v>21500</v>
      </c>
      <c r="H8860" s="4">
        <v>236500</v>
      </c>
    </row>
    <row r="8861" spans="1:8" ht="15.75">
      <c r="A8861" s="3" t="s">
        <v>2946</v>
      </c>
      <c r="B8861" s="2" t="s">
        <v>3684</v>
      </c>
      <c r="C8861" s="2" t="s">
        <v>3686</v>
      </c>
      <c r="D8861" s="2" t="s">
        <v>3687</v>
      </c>
      <c r="E8861" s="4">
        <v>357</v>
      </c>
      <c r="F8861" s="4">
        <v>11245500</v>
      </c>
      <c r="G8861" s="4">
        <v>1124550</v>
      </c>
      <c r="H8861" s="4">
        <v>12370050</v>
      </c>
    </row>
    <row r="8862" spans="1:8" ht="15.75">
      <c r="A8862" s="3" t="s">
        <v>2946</v>
      </c>
      <c r="B8862" s="2" t="s">
        <v>3690</v>
      </c>
      <c r="C8862" s="2" t="s">
        <v>3692</v>
      </c>
      <c r="D8862" s="2" t="s">
        <v>3693</v>
      </c>
      <c r="E8862" s="4">
        <v>242</v>
      </c>
      <c r="F8862" s="4">
        <v>10440400</v>
      </c>
      <c r="G8862" s="4">
        <v>1044040</v>
      </c>
      <c r="H8862" s="4">
        <v>11484440</v>
      </c>
    </row>
    <row r="8863" spans="1:8" ht="15.75">
      <c r="A8863" s="3" t="s">
        <v>2946</v>
      </c>
      <c r="B8863" s="2" t="s">
        <v>2118</v>
      </c>
      <c r="C8863" s="2" t="s">
        <v>2113</v>
      </c>
      <c r="D8863" s="2" t="s">
        <v>2119</v>
      </c>
      <c r="E8863" s="4">
        <v>4</v>
      </c>
      <c r="F8863" s="4">
        <v>250880</v>
      </c>
      <c r="G8863" s="4">
        <v>25088</v>
      </c>
      <c r="H8863" s="4">
        <v>275968</v>
      </c>
    </row>
    <row r="8864" spans="1:8" ht="15.75">
      <c r="A8864" s="3" t="s">
        <v>2946</v>
      </c>
      <c r="B8864" s="2" t="s">
        <v>2120</v>
      </c>
      <c r="C8864" s="2" t="s">
        <v>2113</v>
      </c>
      <c r="D8864" s="2" t="s">
        <v>2121</v>
      </c>
      <c r="E8864" s="4">
        <v>7</v>
      </c>
      <c r="F8864" s="4">
        <v>434000</v>
      </c>
      <c r="G8864" s="4">
        <v>43400</v>
      </c>
      <c r="H8864" s="4">
        <v>477400</v>
      </c>
    </row>
    <row r="8865" spans="1:8" ht="15.75">
      <c r="A8865" s="3" t="s">
        <v>2946</v>
      </c>
      <c r="B8865" s="2" t="s">
        <v>3699</v>
      </c>
      <c r="C8865" s="2" t="s">
        <v>3701</v>
      </c>
      <c r="D8865" s="2" t="s">
        <v>3702</v>
      </c>
      <c r="E8865" s="4">
        <v>223</v>
      </c>
      <c r="F8865" s="4">
        <v>15743800</v>
      </c>
      <c r="G8865" s="4">
        <v>1574380</v>
      </c>
      <c r="H8865" s="4">
        <v>17318180</v>
      </c>
    </row>
    <row r="8866" spans="1:8" ht="15.75">
      <c r="A8866" s="3" t="s">
        <v>2946</v>
      </c>
      <c r="B8866" s="2" t="s">
        <v>2129</v>
      </c>
      <c r="C8866" s="2" t="s">
        <v>2126</v>
      </c>
      <c r="D8866" s="2" t="s">
        <v>2130</v>
      </c>
      <c r="E8866" s="4">
        <v>5</v>
      </c>
      <c r="F8866" s="4">
        <v>188700</v>
      </c>
      <c r="G8866" s="4">
        <v>18870</v>
      </c>
      <c r="H8866" s="4">
        <v>207570</v>
      </c>
    </row>
    <row r="8867" spans="1:8" ht="15.75">
      <c r="A8867" s="3" t="s">
        <v>2946</v>
      </c>
      <c r="B8867" s="2" t="s">
        <v>2133</v>
      </c>
      <c r="C8867" s="2" t="s">
        <v>2126</v>
      </c>
      <c r="D8867" s="2" t="s">
        <v>2134</v>
      </c>
      <c r="E8867" s="4">
        <v>7</v>
      </c>
      <c r="F8867" s="4">
        <v>273630</v>
      </c>
      <c r="G8867" s="4">
        <v>27363</v>
      </c>
      <c r="H8867" s="4">
        <v>300993</v>
      </c>
    </row>
    <row r="8868" spans="1:8" ht="15.75">
      <c r="A8868" s="3" t="s">
        <v>2946</v>
      </c>
      <c r="B8868" s="2" t="s">
        <v>2135</v>
      </c>
      <c r="C8868" s="2" t="s">
        <v>2126</v>
      </c>
      <c r="D8868" s="2" t="s">
        <v>2137</v>
      </c>
      <c r="E8868" s="4">
        <v>5</v>
      </c>
      <c r="F8868" s="4">
        <v>210000</v>
      </c>
      <c r="G8868" s="4">
        <v>21000</v>
      </c>
      <c r="H8868" s="4">
        <v>231000</v>
      </c>
    </row>
    <row r="8869" spans="1:8" ht="15.75">
      <c r="A8869" s="3" t="s">
        <v>2946</v>
      </c>
      <c r="B8869" s="2" t="s">
        <v>2140</v>
      </c>
      <c r="C8869" s="2" t="s">
        <v>2126</v>
      </c>
      <c r="D8869" s="2" t="s">
        <v>2110</v>
      </c>
      <c r="E8869" s="4">
        <v>3</v>
      </c>
      <c r="F8869" s="4">
        <v>132000</v>
      </c>
      <c r="G8869" s="4">
        <v>13200</v>
      </c>
      <c r="H8869" s="4">
        <v>145200</v>
      </c>
    </row>
    <row r="8870" spans="1:8" ht="15.75">
      <c r="A8870" s="3" t="s">
        <v>2946</v>
      </c>
      <c r="B8870" s="2" t="s">
        <v>2141</v>
      </c>
      <c r="C8870" s="2" t="s">
        <v>2126</v>
      </c>
      <c r="D8870" s="2" t="s">
        <v>2112</v>
      </c>
      <c r="E8870" s="4">
        <v>4</v>
      </c>
      <c r="F8870" s="4">
        <v>176000</v>
      </c>
      <c r="G8870" s="4">
        <v>17600</v>
      </c>
      <c r="H8870" s="4">
        <v>193600</v>
      </c>
    </row>
    <row r="8871" spans="1:8" ht="15.75">
      <c r="A8871" s="3" t="s">
        <v>2946</v>
      </c>
      <c r="B8871" s="2" t="s">
        <v>3705</v>
      </c>
      <c r="C8871" s="2" t="s">
        <v>3707</v>
      </c>
      <c r="D8871" s="2" t="s">
        <v>3708</v>
      </c>
      <c r="E8871" s="4">
        <v>34</v>
      </c>
      <c r="F8871" s="4">
        <v>972400</v>
      </c>
      <c r="G8871" s="4">
        <v>97240</v>
      </c>
      <c r="H8871" s="4">
        <v>1069640</v>
      </c>
    </row>
    <row r="8872" spans="1:8" ht="15.75">
      <c r="A8872" s="3" t="s">
        <v>2946</v>
      </c>
      <c r="B8872" s="2" t="s">
        <v>2163</v>
      </c>
      <c r="C8872" s="2" t="s">
        <v>2160</v>
      </c>
      <c r="D8872" s="2" t="s">
        <v>2165</v>
      </c>
      <c r="E8872" s="4">
        <v>31</v>
      </c>
      <c r="F8872" s="4">
        <v>2475350</v>
      </c>
      <c r="G8872" s="4">
        <v>247535</v>
      </c>
      <c r="H8872" s="4">
        <v>2722885</v>
      </c>
    </row>
    <row r="8873" spans="1:8" ht="15.75">
      <c r="A8873" s="3" t="s">
        <v>2946</v>
      </c>
      <c r="B8873" s="2" t="s">
        <v>2166</v>
      </c>
      <c r="C8873" s="2" t="s">
        <v>2153</v>
      </c>
      <c r="D8873" s="2" t="s">
        <v>2091</v>
      </c>
      <c r="E8873" s="4">
        <v>4</v>
      </c>
      <c r="F8873" s="4">
        <v>260000</v>
      </c>
      <c r="G8873" s="4">
        <v>26000</v>
      </c>
      <c r="H8873" s="4">
        <v>286000</v>
      </c>
    </row>
    <row r="8874" spans="1:8" ht="15.75">
      <c r="A8874" s="3" t="s">
        <v>2946</v>
      </c>
      <c r="B8874" s="2" t="s">
        <v>3714</v>
      </c>
      <c r="C8874" s="2" t="s">
        <v>3716</v>
      </c>
      <c r="D8874" s="2" t="s">
        <v>3717</v>
      </c>
      <c r="E8874" s="4">
        <v>170</v>
      </c>
      <c r="F8874" s="4">
        <v>6987000</v>
      </c>
      <c r="G8874" s="4">
        <v>698700</v>
      </c>
      <c r="H8874" s="4">
        <v>7685700</v>
      </c>
    </row>
    <row r="8875" spans="1:8" ht="15.75">
      <c r="A8875" s="3" t="s">
        <v>2946</v>
      </c>
      <c r="B8875" s="2" t="s">
        <v>3720</v>
      </c>
      <c r="C8875" s="2" t="s">
        <v>3722</v>
      </c>
      <c r="D8875" s="2" t="s">
        <v>3723</v>
      </c>
      <c r="E8875" s="4">
        <v>203</v>
      </c>
      <c r="F8875" s="4">
        <v>10668000</v>
      </c>
      <c r="G8875" s="4">
        <v>1066800</v>
      </c>
      <c r="H8875" s="4">
        <v>11734800</v>
      </c>
    </row>
    <row r="8876" spans="1:8" ht="15.75">
      <c r="A8876" s="3" t="s">
        <v>2946</v>
      </c>
      <c r="B8876" s="2" t="s">
        <v>3732</v>
      </c>
      <c r="C8876" s="2" t="s">
        <v>3731</v>
      </c>
      <c r="D8876" s="2" t="s">
        <v>3733</v>
      </c>
      <c r="E8876" s="4">
        <v>10</v>
      </c>
      <c r="F8876" s="4">
        <v>400000</v>
      </c>
      <c r="G8876" s="4">
        <v>40000</v>
      </c>
      <c r="H8876" s="4">
        <v>440000</v>
      </c>
    </row>
    <row r="8877" spans="1:8" ht="15.75">
      <c r="A8877" s="3" t="s">
        <v>2946</v>
      </c>
      <c r="B8877" s="2" t="s">
        <v>2171</v>
      </c>
      <c r="C8877" s="2" t="s">
        <v>2170</v>
      </c>
      <c r="D8877" s="2" t="s">
        <v>2172</v>
      </c>
      <c r="E8877" s="4">
        <v>101</v>
      </c>
      <c r="F8877" s="4">
        <v>4040000</v>
      </c>
      <c r="G8877" s="4">
        <v>404000</v>
      </c>
      <c r="H8877" s="4">
        <v>4444000</v>
      </c>
    </row>
    <row r="8878" spans="1:8" ht="15.75">
      <c r="A8878" s="3" t="s">
        <v>2946</v>
      </c>
      <c r="B8878" s="2" t="s">
        <v>2174</v>
      </c>
      <c r="C8878" s="2" t="s">
        <v>2173</v>
      </c>
      <c r="D8878" s="2" t="s">
        <v>2175</v>
      </c>
      <c r="E8878" s="4">
        <v>120</v>
      </c>
      <c r="F8878" s="4">
        <v>6518400</v>
      </c>
      <c r="G8878" s="4">
        <v>651840</v>
      </c>
      <c r="H8878" s="4">
        <v>7170240</v>
      </c>
    </row>
    <row r="8879" spans="1:8" ht="15.75">
      <c r="A8879" s="3" t="s">
        <v>2946</v>
      </c>
      <c r="B8879" s="2" t="s">
        <v>2177</v>
      </c>
      <c r="C8879" s="2" t="s">
        <v>2176</v>
      </c>
      <c r="D8879" s="2" t="s">
        <v>2178</v>
      </c>
      <c r="E8879" s="4">
        <v>406</v>
      </c>
      <c r="F8879" s="4">
        <v>9744000</v>
      </c>
      <c r="G8879" s="4">
        <v>974400</v>
      </c>
      <c r="H8879" s="4">
        <v>10718400</v>
      </c>
    </row>
    <row r="8880" spans="1:8" ht="15.75">
      <c r="A8880" s="3" t="s">
        <v>2946</v>
      </c>
      <c r="B8880" s="2" t="s">
        <v>2180</v>
      </c>
      <c r="C8880" s="2" t="s">
        <v>2179</v>
      </c>
      <c r="D8880" s="2" t="s">
        <v>2181</v>
      </c>
      <c r="E8880" s="4">
        <v>464</v>
      </c>
      <c r="F8880" s="4">
        <v>9512100</v>
      </c>
      <c r="G8880" s="4">
        <v>951210</v>
      </c>
      <c r="H8880" s="4">
        <v>10463310</v>
      </c>
    </row>
    <row r="8881" spans="1:8" ht="15.75">
      <c r="A8881" s="3" t="s">
        <v>2946</v>
      </c>
      <c r="B8881" s="2" t="s">
        <v>2183</v>
      </c>
      <c r="C8881" s="2" t="s">
        <v>2182</v>
      </c>
      <c r="D8881" s="2" t="s">
        <v>2185</v>
      </c>
      <c r="E8881" s="4">
        <v>30</v>
      </c>
      <c r="F8881" s="4">
        <v>780000</v>
      </c>
      <c r="G8881" s="4">
        <v>78000</v>
      </c>
      <c r="H8881" s="4">
        <v>858000</v>
      </c>
    </row>
    <row r="8882" spans="1:8" ht="15.75">
      <c r="A8882" s="3" t="s">
        <v>2946</v>
      </c>
      <c r="B8882" s="2" t="s">
        <v>2187</v>
      </c>
      <c r="C8882" s="2" t="s">
        <v>2186</v>
      </c>
      <c r="D8882" s="2" t="s">
        <v>2188</v>
      </c>
      <c r="E8882" s="4">
        <v>330</v>
      </c>
      <c r="F8882" s="4">
        <v>9718500</v>
      </c>
      <c r="G8882" s="4">
        <v>971850</v>
      </c>
      <c r="H8882" s="4">
        <v>10690350</v>
      </c>
    </row>
    <row r="8883" spans="1:8" ht="15.75">
      <c r="A8883" s="3" t="s">
        <v>2946</v>
      </c>
      <c r="B8883" s="2" t="s">
        <v>2189</v>
      </c>
      <c r="C8883" s="2" t="s">
        <v>2186</v>
      </c>
      <c r="D8883" s="2" t="s">
        <v>2190</v>
      </c>
      <c r="E8883" s="4">
        <v>500</v>
      </c>
      <c r="F8883" s="4">
        <v>10500000</v>
      </c>
      <c r="G8883" s="4">
        <v>1050000</v>
      </c>
      <c r="H8883" s="4">
        <v>11550000</v>
      </c>
    </row>
    <row r="8884" spans="1:8" ht="15.75">
      <c r="A8884" s="3" t="s">
        <v>2946</v>
      </c>
      <c r="B8884" s="2" t="s">
        <v>2197</v>
      </c>
      <c r="C8884" s="2" t="s">
        <v>2186</v>
      </c>
      <c r="D8884" s="2" t="s">
        <v>2198</v>
      </c>
      <c r="E8884" s="4">
        <v>40</v>
      </c>
      <c r="F8884" s="4">
        <v>1178000</v>
      </c>
      <c r="G8884" s="4">
        <v>117800</v>
      </c>
      <c r="H8884" s="4">
        <v>1295800</v>
      </c>
    </row>
    <row r="8885" spans="1:8" ht="15.75">
      <c r="A8885" s="3" t="s">
        <v>2946</v>
      </c>
      <c r="B8885" s="2" t="s">
        <v>2199</v>
      </c>
      <c r="C8885" s="2" t="s">
        <v>2186</v>
      </c>
      <c r="D8885" s="2" t="s">
        <v>2200</v>
      </c>
      <c r="E8885" s="4">
        <v>50</v>
      </c>
      <c r="F8885" s="4">
        <v>1472500</v>
      </c>
      <c r="G8885" s="4">
        <v>147250</v>
      </c>
      <c r="H8885" s="4">
        <v>1619750</v>
      </c>
    </row>
    <row r="8886" spans="1:8" ht="15.75">
      <c r="A8886" s="3" t="s">
        <v>2946</v>
      </c>
      <c r="B8886" s="2" t="s">
        <v>3736</v>
      </c>
      <c r="C8886" s="2" t="s">
        <v>2186</v>
      </c>
      <c r="D8886" s="2" t="s">
        <v>3737</v>
      </c>
      <c r="E8886" s="4">
        <v>50</v>
      </c>
      <c r="F8886" s="4">
        <v>1472500</v>
      </c>
      <c r="G8886" s="4">
        <v>147250</v>
      </c>
      <c r="H8886" s="4">
        <v>1619750</v>
      </c>
    </row>
    <row r="8887" spans="1:8" ht="15.75">
      <c r="A8887" s="3" t="s">
        <v>2946</v>
      </c>
      <c r="B8887" s="2" t="s">
        <v>2222</v>
      </c>
      <c r="C8887" s="2" t="s">
        <v>2221</v>
      </c>
      <c r="D8887" s="2" t="s">
        <v>2223</v>
      </c>
      <c r="E8887" s="4">
        <v>750</v>
      </c>
      <c r="F8887" s="4">
        <v>21000000</v>
      </c>
      <c r="G8887" s="4">
        <v>2100000</v>
      </c>
      <c r="H8887" s="4">
        <v>23100000</v>
      </c>
    </row>
    <row r="8888" spans="1:8" ht="15.75">
      <c r="A8888" s="3" t="s">
        <v>2946</v>
      </c>
      <c r="B8888" s="2" t="s">
        <v>2225</v>
      </c>
      <c r="C8888" s="2" t="s">
        <v>2224</v>
      </c>
      <c r="D8888" s="2" t="s">
        <v>2226</v>
      </c>
      <c r="E8888" s="4">
        <v>100</v>
      </c>
      <c r="F8888" s="4">
        <v>2580000</v>
      </c>
      <c r="G8888" s="4">
        <v>258000</v>
      </c>
      <c r="H8888" s="4">
        <v>2838000</v>
      </c>
    </row>
    <row r="8889" spans="1:8" ht="15.75">
      <c r="A8889" s="3" t="s">
        <v>2946</v>
      </c>
      <c r="B8889" s="2" t="s">
        <v>2244</v>
      </c>
      <c r="C8889" s="2" t="s">
        <v>2241</v>
      </c>
      <c r="D8889" s="2" t="s">
        <v>2246</v>
      </c>
      <c r="E8889" s="4">
        <v>7</v>
      </c>
      <c r="F8889" s="4">
        <v>315000</v>
      </c>
      <c r="G8889" s="4">
        <v>31500</v>
      </c>
      <c r="H8889" s="4">
        <v>346500</v>
      </c>
    </row>
    <row r="8890" spans="1:8" ht="15.75">
      <c r="A8890" s="3" t="s">
        <v>2946</v>
      </c>
      <c r="B8890" s="2" t="s">
        <v>3747</v>
      </c>
      <c r="C8890" s="2" t="s">
        <v>3746</v>
      </c>
      <c r="D8890" s="2" t="s">
        <v>1477</v>
      </c>
      <c r="E8890" s="4">
        <v>20</v>
      </c>
      <c r="F8890" s="4">
        <v>620000</v>
      </c>
      <c r="G8890" s="4">
        <v>62000</v>
      </c>
      <c r="H8890" s="4">
        <v>682000</v>
      </c>
    </row>
    <row r="8891" spans="1:8" ht="15.75">
      <c r="A8891" s="3" t="s">
        <v>2946</v>
      </c>
      <c r="B8891" s="2" t="s">
        <v>2255</v>
      </c>
      <c r="C8891" s="2" t="s">
        <v>2254</v>
      </c>
      <c r="D8891" s="2" t="s">
        <v>2256</v>
      </c>
      <c r="E8891" s="4">
        <v>109</v>
      </c>
      <c r="F8891" s="4">
        <v>929770</v>
      </c>
      <c r="G8891" s="4">
        <v>92977</v>
      </c>
      <c r="H8891" s="4">
        <v>1022747</v>
      </c>
    </row>
    <row r="8892" spans="1:8" ht="15.75">
      <c r="A8892" s="3" t="s">
        <v>2946</v>
      </c>
      <c r="B8892" s="2" t="s">
        <v>2258</v>
      </c>
      <c r="C8892" s="2" t="s">
        <v>2257</v>
      </c>
      <c r="D8892" s="2" t="s">
        <v>2259</v>
      </c>
      <c r="E8892" s="4">
        <v>80</v>
      </c>
      <c r="F8892" s="4">
        <v>917600</v>
      </c>
      <c r="G8892" s="4">
        <v>91760</v>
      </c>
      <c r="H8892" s="4">
        <v>1009360</v>
      </c>
    </row>
    <row r="8893" spans="1:8" ht="15.75">
      <c r="A8893" s="3" t="s">
        <v>2946</v>
      </c>
      <c r="B8893" s="2" t="s">
        <v>2264</v>
      </c>
      <c r="C8893" s="2" t="s">
        <v>2263</v>
      </c>
      <c r="D8893" s="2" t="s">
        <v>2265</v>
      </c>
      <c r="E8893" s="4">
        <v>250</v>
      </c>
      <c r="F8893" s="4">
        <v>2107500</v>
      </c>
      <c r="G8893" s="4">
        <v>210750</v>
      </c>
      <c r="H8893" s="4">
        <v>2318250</v>
      </c>
    </row>
    <row r="8894" spans="1:8" ht="15.75">
      <c r="A8894" s="3" t="s">
        <v>2946</v>
      </c>
      <c r="B8894" s="2" t="s">
        <v>2267</v>
      </c>
      <c r="C8894" s="2" t="s">
        <v>2266</v>
      </c>
      <c r="D8894" s="2" t="s">
        <v>2268</v>
      </c>
      <c r="E8894" s="4">
        <v>350</v>
      </c>
      <c r="F8894" s="4">
        <v>4014500</v>
      </c>
      <c r="G8894" s="4">
        <v>401450</v>
      </c>
      <c r="H8894" s="4">
        <v>4415950</v>
      </c>
    </row>
    <row r="8895" spans="1:8" ht="15.75">
      <c r="A8895" s="3" t="s">
        <v>2946</v>
      </c>
      <c r="B8895" s="2" t="s">
        <v>2270</v>
      </c>
      <c r="C8895" s="2" t="s">
        <v>2269</v>
      </c>
      <c r="D8895" s="2" t="s">
        <v>2271</v>
      </c>
      <c r="E8895" s="4">
        <v>225</v>
      </c>
      <c r="F8895" s="4">
        <v>4123600</v>
      </c>
      <c r="G8895" s="4">
        <v>412360</v>
      </c>
      <c r="H8895" s="4">
        <v>4535960</v>
      </c>
    </row>
    <row r="8896" spans="1:8" ht="15.75">
      <c r="A8896" s="3" t="s">
        <v>2946</v>
      </c>
      <c r="B8896" s="2" t="s">
        <v>2273</v>
      </c>
      <c r="C8896" s="2" t="s">
        <v>2272</v>
      </c>
      <c r="D8896" s="2" t="s">
        <v>2274</v>
      </c>
      <c r="E8896" s="4">
        <v>1930</v>
      </c>
      <c r="F8896" s="4">
        <v>39159700</v>
      </c>
      <c r="G8896" s="4">
        <v>3915970</v>
      </c>
      <c r="H8896" s="4">
        <v>43075670</v>
      </c>
    </row>
    <row r="8897" spans="1:8" ht="15.75">
      <c r="A8897" s="3" t="s">
        <v>2946</v>
      </c>
      <c r="B8897" s="2" t="s">
        <v>2276</v>
      </c>
      <c r="C8897" s="2" t="s">
        <v>2275</v>
      </c>
      <c r="D8897" s="2"/>
      <c r="E8897" s="4">
        <v>10</v>
      </c>
      <c r="F8897" s="4">
        <v>284000</v>
      </c>
      <c r="G8897" s="4">
        <v>28400</v>
      </c>
      <c r="H8897" s="4">
        <v>312400</v>
      </c>
    </row>
    <row r="8898" spans="1:8" ht="15.75">
      <c r="A8898" s="3" t="s">
        <v>2946</v>
      </c>
      <c r="B8898" s="2" t="s">
        <v>2281</v>
      </c>
      <c r="C8898" s="2" t="s">
        <v>2280</v>
      </c>
      <c r="D8898" s="2" t="s">
        <v>2282</v>
      </c>
      <c r="E8898" s="4">
        <v>2</v>
      </c>
      <c r="F8898" s="4">
        <v>24000</v>
      </c>
      <c r="G8898" s="4">
        <v>2400</v>
      </c>
      <c r="H8898" s="4">
        <v>26400</v>
      </c>
    </row>
    <row r="8899" spans="1:8" ht="15.75">
      <c r="A8899" s="3" t="s">
        <v>2946</v>
      </c>
      <c r="B8899" s="2" t="s">
        <v>2304</v>
      </c>
      <c r="C8899" s="2" t="s">
        <v>2303</v>
      </c>
      <c r="D8899" s="2" t="s">
        <v>2305</v>
      </c>
      <c r="E8899" s="4">
        <v>30</v>
      </c>
      <c r="F8899" s="4">
        <v>218340</v>
      </c>
      <c r="G8899" s="4">
        <v>21834</v>
      </c>
      <c r="H8899" s="4">
        <v>240174</v>
      </c>
    </row>
    <row r="8900" spans="1:8" ht="15.75">
      <c r="A8900" s="3" t="s">
        <v>2946</v>
      </c>
      <c r="B8900" s="2" t="s">
        <v>2306</v>
      </c>
      <c r="C8900" s="2" t="s">
        <v>2303</v>
      </c>
      <c r="D8900" s="2" t="s">
        <v>2307</v>
      </c>
      <c r="E8900" s="4">
        <v>30</v>
      </c>
      <c r="F8900" s="4">
        <v>252630</v>
      </c>
      <c r="G8900" s="4">
        <v>25263</v>
      </c>
      <c r="H8900" s="4">
        <v>277893</v>
      </c>
    </row>
    <row r="8901" spans="1:8" ht="15.75">
      <c r="A8901" s="3" t="s">
        <v>2946</v>
      </c>
      <c r="B8901" s="2" t="s">
        <v>3764</v>
      </c>
      <c r="C8901" s="2" t="s">
        <v>294</v>
      </c>
      <c r="D8901" s="2" t="s">
        <v>3765</v>
      </c>
      <c r="E8901" s="4">
        <v>10</v>
      </c>
      <c r="F8901" s="4">
        <v>66690</v>
      </c>
      <c r="G8901" s="4">
        <v>6669</v>
      </c>
      <c r="H8901" s="4">
        <v>73359</v>
      </c>
    </row>
    <row r="8902" spans="1:8" ht="15.75">
      <c r="A8902" s="3" t="s">
        <v>2946</v>
      </c>
      <c r="B8902" s="2" t="s">
        <v>2343</v>
      </c>
      <c r="C8902" s="2" t="s">
        <v>299</v>
      </c>
      <c r="D8902" s="2" t="s">
        <v>2344</v>
      </c>
      <c r="E8902" s="4">
        <v>50</v>
      </c>
      <c r="F8902" s="4">
        <v>508050</v>
      </c>
      <c r="G8902" s="4">
        <v>50805</v>
      </c>
      <c r="H8902" s="4">
        <v>558855</v>
      </c>
    </row>
    <row r="8903" spans="1:8" ht="15.75">
      <c r="A8903" s="3" t="s">
        <v>2946</v>
      </c>
      <c r="B8903" s="2" t="s">
        <v>2345</v>
      </c>
      <c r="C8903" s="2" t="s">
        <v>299</v>
      </c>
      <c r="D8903" s="2" t="s">
        <v>2328</v>
      </c>
      <c r="E8903" s="4">
        <v>2</v>
      </c>
      <c r="F8903" s="4">
        <v>37000</v>
      </c>
      <c r="G8903" s="4">
        <v>3700</v>
      </c>
      <c r="H8903" s="4">
        <v>40700</v>
      </c>
    </row>
    <row r="8904" spans="1:8" ht="15.75">
      <c r="A8904" s="3" t="s">
        <v>2946</v>
      </c>
      <c r="B8904" s="2" t="s">
        <v>2365</v>
      </c>
      <c r="C8904" s="2" t="s">
        <v>314</v>
      </c>
      <c r="D8904" s="2" t="s">
        <v>2366</v>
      </c>
      <c r="E8904" s="4">
        <v>28</v>
      </c>
      <c r="F8904" s="4">
        <v>251944</v>
      </c>
      <c r="G8904" s="4">
        <v>25194</v>
      </c>
      <c r="H8904" s="4">
        <v>277138</v>
      </c>
    </row>
    <row r="8905" spans="1:8" ht="15.75">
      <c r="A8905" s="3" t="s">
        <v>2946</v>
      </c>
      <c r="B8905" s="2" t="s">
        <v>2383</v>
      </c>
      <c r="C8905" s="2" t="s">
        <v>252</v>
      </c>
      <c r="D8905" s="2" t="s">
        <v>2384</v>
      </c>
      <c r="E8905" s="4">
        <v>4</v>
      </c>
      <c r="F8905" s="4">
        <v>26876</v>
      </c>
      <c r="G8905" s="4">
        <v>2688</v>
      </c>
      <c r="H8905" s="4">
        <v>29564</v>
      </c>
    </row>
    <row r="8906" spans="1:8" ht="15.75">
      <c r="A8906" s="3" t="s">
        <v>2946</v>
      </c>
      <c r="B8906" s="2" t="s">
        <v>2397</v>
      </c>
      <c r="C8906" s="2" t="s">
        <v>236</v>
      </c>
      <c r="D8906" s="2" t="s">
        <v>2398</v>
      </c>
      <c r="E8906" s="4">
        <v>45</v>
      </c>
      <c r="F8906" s="4">
        <v>242055</v>
      </c>
      <c r="G8906" s="4">
        <v>24206</v>
      </c>
      <c r="H8906" s="4">
        <v>266261</v>
      </c>
    </row>
    <row r="8907" spans="1:8" ht="15.75">
      <c r="A8907" s="3" t="s">
        <v>2946</v>
      </c>
      <c r="B8907" s="2" t="s">
        <v>2400</v>
      </c>
      <c r="C8907" s="2" t="s">
        <v>236</v>
      </c>
      <c r="D8907" s="2" t="s">
        <v>2401</v>
      </c>
      <c r="E8907" s="4">
        <v>28</v>
      </c>
      <c r="F8907" s="4">
        <v>191912</v>
      </c>
      <c r="G8907" s="4">
        <v>19191</v>
      </c>
      <c r="H8907" s="4">
        <v>211103</v>
      </c>
    </row>
    <row r="8908" spans="1:8" ht="15.75">
      <c r="A8908" s="3" t="s">
        <v>2946</v>
      </c>
      <c r="B8908" s="2" t="s">
        <v>2402</v>
      </c>
      <c r="C8908" s="2" t="s">
        <v>236</v>
      </c>
      <c r="D8908" s="2" t="s">
        <v>2403</v>
      </c>
      <c r="E8908" s="4">
        <v>10</v>
      </c>
      <c r="F8908" s="4">
        <v>82660</v>
      </c>
      <c r="G8908" s="4">
        <v>8266</v>
      </c>
      <c r="H8908" s="4">
        <v>90926</v>
      </c>
    </row>
    <row r="8909" spans="1:8" ht="15.75">
      <c r="A8909" s="3" t="s">
        <v>2946</v>
      </c>
      <c r="B8909" s="2" t="s">
        <v>2404</v>
      </c>
      <c r="C8909" s="2" t="s">
        <v>236</v>
      </c>
      <c r="D8909" s="2" t="s">
        <v>2405</v>
      </c>
      <c r="E8909" s="4">
        <v>1</v>
      </c>
      <c r="F8909" s="4">
        <v>9741</v>
      </c>
      <c r="G8909" s="4">
        <v>974</v>
      </c>
      <c r="H8909" s="4">
        <v>10715</v>
      </c>
    </row>
    <row r="8910" spans="1:8" ht="15.75">
      <c r="A8910" s="3" t="s">
        <v>2946</v>
      </c>
      <c r="B8910" s="2" t="s">
        <v>2408</v>
      </c>
      <c r="C8910" s="2" t="s">
        <v>236</v>
      </c>
      <c r="D8910" s="2" t="s">
        <v>2409</v>
      </c>
      <c r="E8910" s="4">
        <v>20</v>
      </c>
      <c r="F8910" s="4">
        <v>78080</v>
      </c>
      <c r="G8910" s="4">
        <v>7808</v>
      </c>
      <c r="H8910" s="4">
        <v>85888</v>
      </c>
    </row>
    <row r="8911" spans="1:8" ht="15.75">
      <c r="A8911" s="3" t="s">
        <v>2946</v>
      </c>
      <c r="B8911" s="2" t="s">
        <v>2411</v>
      </c>
      <c r="C8911" s="2" t="s">
        <v>223</v>
      </c>
      <c r="D8911" s="2" t="s">
        <v>104</v>
      </c>
      <c r="E8911" s="4">
        <v>5</v>
      </c>
      <c r="F8911" s="4">
        <v>60000</v>
      </c>
      <c r="G8911" s="4">
        <v>6000</v>
      </c>
      <c r="H8911" s="4">
        <v>66000</v>
      </c>
    </row>
    <row r="8912" spans="1:8" ht="15.75">
      <c r="A8912" s="3" t="s">
        <v>2946</v>
      </c>
      <c r="B8912" s="2" t="s">
        <v>3778</v>
      </c>
      <c r="C8912" s="2" t="s">
        <v>2303</v>
      </c>
      <c r="D8912" s="2" t="s">
        <v>3779</v>
      </c>
      <c r="E8912" s="4">
        <v>30</v>
      </c>
      <c r="F8912" s="4">
        <v>185880</v>
      </c>
      <c r="G8912" s="4">
        <v>18588</v>
      </c>
      <c r="H8912" s="4">
        <v>204468</v>
      </c>
    </row>
    <row r="8913" spans="1:8" ht="15.75">
      <c r="A8913" s="3" t="s">
        <v>2946</v>
      </c>
      <c r="B8913" s="2" t="s">
        <v>2432</v>
      </c>
      <c r="C8913" s="2" t="s">
        <v>267</v>
      </c>
      <c r="D8913" s="2" t="s">
        <v>2433</v>
      </c>
      <c r="E8913" s="4">
        <v>46</v>
      </c>
      <c r="F8913" s="4">
        <v>235428</v>
      </c>
      <c r="G8913" s="4">
        <v>23543</v>
      </c>
      <c r="H8913" s="4">
        <v>258971</v>
      </c>
    </row>
    <row r="8914" spans="1:8" ht="15.75">
      <c r="A8914" s="3" t="s">
        <v>2946</v>
      </c>
      <c r="B8914" s="2" t="s">
        <v>2436</v>
      </c>
      <c r="C8914" s="2" t="s">
        <v>267</v>
      </c>
      <c r="D8914" s="2" t="s">
        <v>2437</v>
      </c>
      <c r="E8914" s="4">
        <v>80</v>
      </c>
      <c r="F8914" s="4">
        <v>396400</v>
      </c>
      <c r="G8914" s="4">
        <v>39640</v>
      </c>
      <c r="H8914" s="4">
        <v>436040</v>
      </c>
    </row>
    <row r="8915" spans="1:8" ht="15.75">
      <c r="A8915" s="3" t="s">
        <v>2946</v>
      </c>
      <c r="B8915" s="2" t="s">
        <v>2444</v>
      </c>
      <c r="C8915" s="2" t="s">
        <v>267</v>
      </c>
      <c r="D8915" s="2" t="s">
        <v>2445</v>
      </c>
      <c r="E8915" s="4">
        <v>48</v>
      </c>
      <c r="F8915" s="4">
        <v>462240</v>
      </c>
      <c r="G8915" s="4">
        <v>46224</v>
      </c>
      <c r="H8915" s="4">
        <v>508464</v>
      </c>
    </row>
    <row r="8916" spans="1:8" ht="15.75">
      <c r="A8916" s="3" t="s">
        <v>2946</v>
      </c>
      <c r="B8916" s="2" t="s">
        <v>2450</v>
      </c>
      <c r="C8916" s="2" t="s">
        <v>267</v>
      </c>
      <c r="D8916" s="2" t="s">
        <v>2451</v>
      </c>
      <c r="E8916" s="4">
        <v>2</v>
      </c>
      <c r="F8916" s="4">
        <v>36400</v>
      </c>
      <c r="G8916" s="4">
        <v>3640</v>
      </c>
      <c r="H8916" s="4">
        <v>40040</v>
      </c>
    </row>
    <row r="8917" spans="1:8" ht="15.75">
      <c r="A8917" s="3" t="s">
        <v>2946</v>
      </c>
      <c r="B8917" s="2" t="s">
        <v>3780</v>
      </c>
      <c r="C8917" s="2" t="s">
        <v>267</v>
      </c>
      <c r="D8917" s="2" t="s">
        <v>3781</v>
      </c>
      <c r="E8917" s="4">
        <v>10</v>
      </c>
      <c r="F8917" s="4">
        <v>46480</v>
      </c>
      <c r="G8917" s="4">
        <v>4648</v>
      </c>
      <c r="H8917" s="4">
        <v>51128</v>
      </c>
    </row>
    <row r="8918" spans="1:8" ht="15.75">
      <c r="A8918" s="3" t="s">
        <v>2946</v>
      </c>
      <c r="B8918" s="2" t="s">
        <v>2461</v>
      </c>
      <c r="C8918" s="2" t="s">
        <v>271</v>
      </c>
      <c r="D8918" s="2" t="s">
        <v>2462</v>
      </c>
      <c r="E8918" s="4">
        <v>30</v>
      </c>
      <c r="F8918" s="4">
        <v>148200</v>
      </c>
      <c r="G8918" s="4">
        <v>14820</v>
      </c>
      <c r="H8918" s="4">
        <v>163020</v>
      </c>
    </row>
    <row r="8919" spans="1:8" ht="15.75">
      <c r="A8919" s="3" t="s">
        <v>2946</v>
      </c>
      <c r="B8919" s="2" t="s">
        <v>2463</v>
      </c>
      <c r="C8919" s="2" t="s">
        <v>271</v>
      </c>
      <c r="D8919" s="2" t="s">
        <v>2464</v>
      </c>
      <c r="E8919" s="4">
        <v>5</v>
      </c>
      <c r="F8919" s="4">
        <v>30420</v>
      </c>
      <c r="G8919" s="4">
        <v>3042</v>
      </c>
      <c r="H8919" s="4">
        <v>33462</v>
      </c>
    </row>
    <row r="8920" spans="1:8" ht="15.75">
      <c r="A8920" s="3" t="s">
        <v>2946</v>
      </c>
      <c r="B8920" s="2" t="s">
        <v>2465</v>
      </c>
      <c r="C8920" s="2" t="s">
        <v>271</v>
      </c>
      <c r="D8920" s="2" t="s">
        <v>2466</v>
      </c>
      <c r="E8920" s="4">
        <v>20</v>
      </c>
      <c r="F8920" s="4">
        <v>143300</v>
      </c>
      <c r="G8920" s="4">
        <v>14330</v>
      </c>
      <c r="H8920" s="4">
        <v>157630</v>
      </c>
    </row>
    <row r="8921" spans="1:8" ht="15.75">
      <c r="A8921" s="3" t="s">
        <v>2946</v>
      </c>
      <c r="B8921" s="2" t="s">
        <v>2469</v>
      </c>
      <c r="C8921" s="2" t="s">
        <v>271</v>
      </c>
      <c r="D8921" s="2" t="s">
        <v>2470</v>
      </c>
      <c r="E8921" s="4">
        <v>20</v>
      </c>
      <c r="F8921" s="4">
        <v>189060</v>
      </c>
      <c r="G8921" s="4">
        <v>18906</v>
      </c>
      <c r="H8921" s="4">
        <v>207966</v>
      </c>
    </row>
    <row r="8922" spans="1:8" ht="15.75">
      <c r="A8922" s="3" t="s">
        <v>2946</v>
      </c>
      <c r="B8922" s="2" t="s">
        <v>2473</v>
      </c>
      <c r="C8922" s="2" t="s">
        <v>264</v>
      </c>
      <c r="D8922" s="2" t="s">
        <v>2474</v>
      </c>
      <c r="E8922" s="4">
        <v>592</v>
      </c>
      <c r="F8922" s="4">
        <v>2242530</v>
      </c>
      <c r="G8922" s="4">
        <v>224253</v>
      </c>
      <c r="H8922" s="4">
        <v>2466783</v>
      </c>
    </row>
    <row r="8923" spans="1:8" ht="15.75">
      <c r="A8923" s="3" t="s">
        <v>2946</v>
      </c>
      <c r="B8923" s="2" t="s">
        <v>2477</v>
      </c>
      <c r="C8923" s="2" t="s">
        <v>264</v>
      </c>
      <c r="D8923" s="2" t="s">
        <v>2478</v>
      </c>
      <c r="E8923" s="4">
        <v>84</v>
      </c>
      <c r="F8923" s="4">
        <v>451584</v>
      </c>
      <c r="G8923" s="4">
        <v>45158</v>
      </c>
      <c r="H8923" s="4">
        <v>496742</v>
      </c>
    </row>
    <row r="8924" spans="1:8" ht="15.75">
      <c r="A8924" s="3" t="s">
        <v>2946</v>
      </c>
      <c r="B8924" s="2" t="s">
        <v>2479</v>
      </c>
      <c r="C8924" s="2" t="s">
        <v>264</v>
      </c>
      <c r="D8924" s="2" t="s">
        <v>2480</v>
      </c>
      <c r="E8924" s="4">
        <v>628</v>
      </c>
      <c r="F8924" s="4">
        <v>2967364</v>
      </c>
      <c r="G8924" s="4">
        <v>296737</v>
      </c>
      <c r="H8924" s="4">
        <v>3264101</v>
      </c>
    </row>
    <row r="8925" spans="1:8" ht="15.75">
      <c r="A8925" s="3" t="s">
        <v>2946</v>
      </c>
      <c r="B8925" s="2" t="s">
        <v>2484</v>
      </c>
      <c r="C8925" s="2" t="s">
        <v>264</v>
      </c>
      <c r="D8925" s="2" t="s">
        <v>2485</v>
      </c>
      <c r="E8925" s="4">
        <v>315</v>
      </c>
      <c r="F8925" s="4">
        <v>1793925</v>
      </c>
      <c r="G8925" s="4">
        <v>179393</v>
      </c>
      <c r="H8925" s="4">
        <v>1973318</v>
      </c>
    </row>
    <row r="8926" spans="1:8" ht="15.75">
      <c r="A8926" s="3" t="s">
        <v>2946</v>
      </c>
      <c r="B8926" s="2" t="s">
        <v>2486</v>
      </c>
      <c r="C8926" s="2" t="s">
        <v>264</v>
      </c>
      <c r="D8926" s="2" t="s">
        <v>2487</v>
      </c>
      <c r="E8926" s="4">
        <v>260</v>
      </c>
      <c r="F8926" s="4">
        <v>1723540</v>
      </c>
      <c r="G8926" s="4">
        <v>172354</v>
      </c>
      <c r="H8926" s="4">
        <v>1895894</v>
      </c>
    </row>
    <row r="8927" spans="1:8" ht="15.75">
      <c r="A8927" s="3" t="s">
        <v>2946</v>
      </c>
      <c r="B8927" s="2" t="s">
        <v>2488</v>
      </c>
      <c r="C8927" s="2" t="s">
        <v>264</v>
      </c>
      <c r="D8927" s="2" t="s">
        <v>2489</v>
      </c>
      <c r="E8927" s="4">
        <v>190</v>
      </c>
      <c r="F8927" s="4">
        <v>454420</v>
      </c>
      <c r="G8927" s="4">
        <v>45442</v>
      </c>
      <c r="H8927" s="4">
        <v>499862</v>
      </c>
    </row>
    <row r="8928" spans="1:8" ht="15.75">
      <c r="A8928" s="3" t="s">
        <v>2946</v>
      </c>
      <c r="B8928" s="2" t="s">
        <v>2490</v>
      </c>
      <c r="C8928" s="2" t="s">
        <v>264</v>
      </c>
      <c r="D8928" s="2" t="s">
        <v>2491</v>
      </c>
      <c r="E8928" s="4">
        <v>48</v>
      </c>
      <c r="F8928" s="4">
        <v>362957</v>
      </c>
      <c r="G8928" s="4">
        <v>36296</v>
      </c>
      <c r="H8928" s="4">
        <v>399253</v>
      </c>
    </row>
    <row r="8929" spans="1:8" ht="15.75">
      <c r="A8929" s="3" t="s">
        <v>2946</v>
      </c>
      <c r="B8929" s="2" t="s">
        <v>2492</v>
      </c>
      <c r="C8929" s="2" t="s">
        <v>264</v>
      </c>
      <c r="D8929" s="2" t="s">
        <v>2493</v>
      </c>
      <c r="E8929" s="4">
        <v>20</v>
      </c>
      <c r="F8929" s="4">
        <v>205920</v>
      </c>
      <c r="G8929" s="4">
        <v>20592</v>
      </c>
      <c r="H8929" s="4">
        <v>226512</v>
      </c>
    </row>
    <row r="8930" spans="1:8" ht="15.75">
      <c r="A8930" s="3" t="s">
        <v>2946</v>
      </c>
      <c r="B8930" s="2" t="s">
        <v>2494</v>
      </c>
      <c r="C8930" s="2" t="s">
        <v>264</v>
      </c>
      <c r="D8930" s="2" t="s">
        <v>2495</v>
      </c>
      <c r="E8930" s="4">
        <v>341</v>
      </c>
      <c r="F8930" s="4">
        <v>863376</v>
      </c>
      <c r="G8930" s="4">
        <v>86338</v>
      </c>
      <c r="H8930" s="4">
        <v>949714</v>
      </c>
    </row>
    <row r="8931" spans="1:8" ht="15.75">
      <c r="A8931" s="3" t="s">
        <v>2946</v>
      </c>
      <c r="B8931" s="2" t="s">
        <v>2496</v>
      </c>
      <c r="C8931" s="2" t="s">
        <v>264</v>
      </c>
      <c r="D8931" s="2" t="s">
        <v>2497</v>
      </c>
      <c r="E8931" s="4">
        <v>10</v>
      </c>
      <c r="F8931" s="4">
        <v>114400</v>
      </c>
      <c r="G8931" s="4">
        <v>11440</v>
      </c>
      <c r="H8931" s="4">
        <v>125840</v>
      </c>
    </row>
    <row r="8932" spans="1:8" ht="15.75">
      <c r="A8932" s="3" t="s">
        <v>2946</v>
      </c>
      <c r="B8932" s="2" t="s">
        <v>2503</v>
      </c>
      <c r="C8932" s="2" t="s">
        <v>264</v>
      </c>
      <c r="D8932" s="2" t="s">
        <v>2504</v>
      </c>
      <c r="E8932" s="4">
        <v>230</v>
      </c>
      <c r="F8932" s="4">
        <v>681190</v>
      </c>
      <c r="G8932" s="4">
        <v>68119</v>
      </c>
      <c r="H8932" s="4">
        <v>749309</v>
      </c>
    </row>
    <row r="8933" spans="1:8" ht="15.75">
      <c r="A8933" s="3" t="s">
        <v>2946</v>
      </c>
      <c r="B8933" s="2" t="s">
        <v>2507</v>
      </c>
      <c r="C8933" s="2" t="s">
        <v>264</v>
      </c>
      <c r="D8933" s="2" t="s">
        <v>2508</v>
      </c>
      <c r="E8933" s="4">
        <v>30</v>
      </c>
      <c r="F8933" s="4">
        <v>114750</v>
      </c>
      <c r="G8933" s="4">
        <v>11475</v>
      </c>
      <c r="H8933" s="4">
        <v>126225</v>
      </c>
    </row>
    <row r="8934" spans="1:8" ht="15.75">
      <c r="A8934" s="3" t="s">
        <v>2946</v>
      </c>
      <c r="B8934" s="2" t="s">
        <v>2509</v>
      </c>
      <c r="C8934" s="2" t="s">
        <v>264</v>
      </c>
      <c r="D8934" s="2" t="s">
        <v>2510</v>
      </c>
      <c r="E8934" s="4">
        <v>122</v>
      </c>
      <c r="F8934" s="4">
        <v>491538</v>
      </c>
      <c r="G8934" s="4">
        <v>49154</v>
      </c>
      <c r="H8934" s="4">
        <v>540692</v>
      </c>
    </row>
    <row r="8935" spans="1:8" ht="15.75">
      <c r="A8935" s="3" t="s">
        <v>2946</v>
      </c>
      <c r="B8935" s="2" t="s">
        <v>2511</v>
      </c>
      <c r="C8935" s="2" t="s">
        <v>264</v>
      </c>
      <c r="D8935" s="2" t="s">
        <v>2512</v>
      </c>
      <c r="E8935" s="4">
        <v>20</v>
      </c>
      <c r="F8935" s="4">
        <v>84660</v>
      </c>
      <c r="G8935" s="4">
        <v>8466</v>
      </c>
      <c r="H8935" s="4">
        <v>93126</v>
      </c>
    </row>
    <row r="8936" spans="1:8" ht="15.75">
      <c r="A8936" s="3" t="s">
        <v>2946</v>
      </c>
      <c r="B8936" s="2" t="s">
        <v>2513</v>
      </c>
      <c r="C8936" s="2" t="s">
        <v>294</v>
      </c>
      <c r="D8936" s="2" t="s">
        <v>2514</v>
      </c>
      <c r="E8936" s="4">
        <v>52</v>
      </c>
      <c r="F8936" s="4">
        <v>246740</v>
      </c>
      <c r="G8936" s="4">
        <v>24674</v>
      </c>
      <c r="H8936" s="4">
        <v>271414</v>
      </c>
    </row>
    <row r="8937" spans="1:8" ht="15.75">
      <c r="A8937" s="3" t="s">
        <v>2946</v>
      </c>
      <c r="B8937" s="2" t="s">
        <v>2515</v>
      </c>
      <c r="C8937" s="2" t="s">
        <v>294</v>
      </c>
      <c r="D8937" s="2" t="s">
        <v>2516</v>
      </c>
      <c r="E8937" s="4">
        <v>61</v>
      </c>
      <c r="F8937" s="4">
        <v>357462</v>
      </c>
      <c r="G8937" s="4">
        <v>35747</v>
      </c>
      <c r="H8937" s="4">
        <v>393209</v>
      </c>
    </row>
    <row r="8938" spans="1:8" ht="15.75">
      <c r="A8938" s="3" t="s">
        <v>2946</v>
      </c>
      <c r="B8938" s="2" t="s">
        <v>2517</v>
      </c>
      <c r="C8938" s="2" t="s">
        <v>294</v>
      </c>
      <c r="D8938" s="2" t="s">
        <v>2518</v>
      </c>
      <c r="E8938" s="4">
        <v>30</v>
      </c>
      <c r="F8938" s="4">
        <v>88140</v>
      </c>
      <c r="G8938" s="4">
        <v>8814</v>
      </c>
      <c r="H8938" s="4">
        <v>96954</v>
      </c>
    </row>
    <row r="8939" spans="1:8" ht="15.75">
      <c r="A8939" s="3" t="s">
        <v>2946</v>
      </c>
      <c r="B8939" s="2" t="s">
        <v>2519</v>
      </c>
      <c r="C8939" s="2" t="s">
        <v>294</v>
      </c>
      <c r="D8939" s="2" t="s">
        <v>2520</v>
      </c>
      <c r="E8939" s="4">
        <v>33</v>
      </c>
      <c r="F8939" s="4">
        <v>230010</v>
      </c>
      <c r="G8939" s="4">
        <v>23001</v>
      </c>
      <c r="H8939" s="4">
        <v>253011</v>
      </c>
    </row>
    <row r="8940" spans="1:8" ht="15.75">
      <c r="A8940" s="3" t="s">
        <v>2946</v>
      </c>
      <c r="B8940" s="2" t="s">
        <v>2521</v>
      </c>
      <c r="C8940" s="2" t="s">
        <v>294</v>
      </c>
      <c r="D8940" s="2" t="s">
        <v>2522</v>
      </c>
      <c r="E8940" s="4">
        <v>22</v>
      </c>
      <c r="F8940" s="4">
        <v>178508</v>
      </c>
      <c r="G8940" s="4">
        <v>17851</v>
      </c>
      <c r="H8940" s="4">
        <v>196359</v>
      </c>
    </row>
    <row r="8941" spans="1:8" ht="15.75">
      <c r="A8941" s="3" t="s">
        <v>2946</v>
      </c>
      <c r="B8941" s="2" t="s">
        <v>2523</v>
      </c>
      <c r="C8941" s="2" t="s">
        <v>294</v>
      </c>
      <c r="D8941" s="2" t="s">
        <v>2524</v>
      </c>
      <c r="E8941" s="4">
        <v>89</v>
      </c>
      <c r="F8941" s="4">
        <v>281306</v>
      </c>
      <c r="G8941" s="4">
        <v>28131</v>
      </c>
      <c r="H8941" s="4">
        <v>309437</v>
      </c>
    </row>
    <row r="8942" spans="1:8" ht="15.75">
      <c r="A8942" s="3" t="s">
        <v>2946</v>
      </c>
      <c r="B8942" s="2" t="s">
        <v>2525</v>
      </c>
      <c r="C8942" s="2" t="s">
        <v>294</v>
      </c>
      <c r="D8942" s="2" t="s">
        <v>2526</v>
      </c>
      <c r="E8942" s="4">
        <v>28</v>
      </c>
      <c r="F8942" s="4">
        <v>259224</v>
      </c>
      <c r="G8942" s="4">
        <v>25922</v>
      </c>
      <c r="H8942" s="4">
        <v>285146</v>
      </c>
    </row>
    <row r="8943" spans="1:8" ht="15.75">
      <c r="A8943" s="3" t="s">
        <v>2946</v>
      </c>
      <c r="B8943" s="2" t="s">
        <v>2527</v>
      </c>
      <c r="C8943" s="2" t="s">
        <v>294</v>
      </c>
      <c r="D8943" s="2" t="s">
        <v>2447</v>
      </c>
      <c r="E8943" s="4">
        <v>2</v>
      </c>
      <c r="F8943" s="4">
        <v>33200</v>
      </c>
      <c r="G8943" s="4">
        <v>3320</v>
      </c>
      <c r="H8943" s="4">
        <v>36520</v>
      </c>
    </row>
    <row r="8944" spans="1:8" ht="15.75">
      <c r="A8944" s="3" t="s">
        <v>2946</v>
      </c>
      <c r="B8944" s="2" t="s">
        <v>2528</v>
      </c>
      <c r="C8944" s="2" t="s">
        <v>294</v>
      </c>
      <c r="D8944" s="2" t="s">
        <v>2529</v>
      </c>
      <c r="E8944" s="4">
        <v>174</v>
      </c>
      <c r="F8944" s="4">
        <v>469281</v>
      </c>
      <c r="G8944" s="4">
        <v>46928</v>
      </c>
      <c r="H8944" s="4">
        <v>516209</v>
      </c>
    </row>
    <row r="8945" spans="1:8" ht="15.75">
      <c r="A8945" s="3" t="s">
        <v>2946</v>
      </c>
      <c r="B8945" s="2" t="s">
        <v>2530</v>
      </c>
      <c r="C8945" s="2" t="s">
        <v>294</v>
      </c>
      <c r="D8945" s="2" t="s">
        <v>2531</v>
      </c>
      <c r="E8945" s="4">
        <v>30</v>
      </c>
      <c r="F8945" s="4">
        <v>114780</v>
      </c>
      <c r="G8945" s="4">
        <v>11478</v>
      </c>
      <c r="H8945" s="4">
        <v>126258</v>
      </c>
    </row>
    <row r="8946" spans="1:8" ht="15.75">
      <c r="A8946" s="3" t="s">
        <v>2946</v>
      </c>
      <c r="B8946" s="2" t="s">
        <v>2532</v>
      </c>
      <c r="C8946" s="2" t="s">
        <v>294</v>
      </c>
      <c r="D8946" s="2" t="s">
        <v>2533</v>
      </c>
      <c r="E8946" s="4">
        <v>30</v>
      </c>
      <c r="F8946" s="4">
        <v>122160</v>
      </c>
      <c r="G8946" s="4">
        <v>12216</v>
      </c>
      <c r="H8946" s="4">
        <v>134376</v>
      </c>
    </row>
    <row r="8947" spans="1:8" ht="15.75">
      <c r="A8947" s="3" t="s">
        <v>2946</v>
      </c>
      <c r="B8947" s="2" t="s">
        <v>2534</v>
      </c>
      <c r="C8947" s="2" t="s">
        <v>299</v>
      </c>
      <c r="D8947" s="2" t="s">
        <v>2535</v>
      </c>
      <c r="E8947" s="4">
        <v>186</v>
      </c>
      <c r="F8947" s="4">
        <v>835938</v>
      </c>
      <c r="G8947" s="4">
        <v>83594</v>
      </c>
      <c r="H8947" s="4">
        <v>919532</v>
      </c>
    </row>
    <row r="8948" spans="1:8" ht="15.75">
      <c r="A8948" s="3" t="s">
        <v>2946</v>
      </c>
      <c r="B8948" s="2" t="s">
        <v>2538</v>
      </c>
      <c r="C8948" s="2" t="s">
        <v>299</v>
      </c>
      <c r="D8948" s="2" t="s">
        <v>2539</v>
      </c>
      <c r="E8948" s="4">
        <v>254</v>
      </c>
      <c r="F8948" s="4">
        <v>1190276</v>
      </c>
      <c r="G8948" s="4">
        <v>119027</v>
      </c>
      <c r="H8948" s="4">
        <v>1309303</v>
      </c>
    </row>
    <row r="8949" spans="1:8" ht="15.75">
      <c r="A8949" s="3" t="s">
        <v>2946</v>
      </c>
      <c r="B8949" s="2" t="s">
        <v>2542</v>
      </c>
      <c r="C8949" s="2" t="s">
        <v>299</v>
      </c>
      <c r="D8949" s="2" t="s">
        <v>2543</v>
      </c>
      <c r="E8949" s="4">
        <v>83</v>
      </c>
      <c r="F8949" s="4">
        <v>563819</v>
      </c>
      <c r="G8949" s="4">
        <v>56382</v>
      </c>
      <c r="H8949" s="4">
        <v>620201</v>
      </c>
    </row>
    <row r="8950" spans="1:8" ht="15.75">
      <c r="A8950" s="3" t="s">
        <v>2946</v>
      </c>
      <c r="B8950" s="2" t="s">
        <v>2544</v>
      </c>
      <c r="C8950" s="2" t="s">
        <v>299</v>
      </c>
      <c r="D8950" s="2" t="s">
        <v>2545</v>
      </c>
      <c r="E8950" s="4">
        <v>75</v>
      </c>
      <c r="F8950" s="4">
        <v>595240</v>
      </c>
      <c r="G8950" s="4">
        <v>59524</v>
      </c>
      <c r="H8950" s="4">
        <v>654764</v>
      </c>
    </row>
    <row r="8951" spans="1:8" ht="15.75">
      <c r="A8951" s="3" t="s">
        <v>2946</v>
      </c>
      <c r="B8951" s="2" t="s">
        <v>2546</v>
      </c>
      <c r="C8951" s="2" t="s">
        <v>299</v>
      </c>
      <c r="D8951" s="2" t="s">
        <v>2547</v>
      </c>
      <c r="E8951" s="4">
        <v>53</v>
      </c>
      <c r="F8951" s="4">
        <v>162338</v>
      </c>
      <c r="G8951" s="4">
        <v>16234</v>
      </c>
      <c r="H8951" s="4">
        <v>178572</v>
      </c>
    </row>
    <row r="8952" spans="1:8" ht="15.75">
      <c r="A8952" s="3" t="s">
        <v>2946</v>
      </c>
      <c r="B8952" s="2" t="s">
        <v>2548</v>
      </c>
      <c r="C8952" s="2" t="s">
        <v>299</v>
      </c>
      <c r="D8952" s="2" t="s">
        <v>2549</v>
      </c>
      <c r="E8952" s="4">
        <v>25</v>
      </c>
      <c r="F8952" s="4">
        <v>227000</v>
      </c>
      <c r="G8952" s="4">
        <v>22700</v>
      </c>
      <c r="H8952" s="4">
        <v>249700</v>
      </c>
    </row>
    <row r="8953" spans="1:8" ht="15.75">
      <c r="A8953" s="3" t="s">
        <v>2946</v>
      </c>
      <c r="B8953" s="2" t="s">
        <v>2550</v>
      </c>
      <c r="C8953" s="2" t="s">
        <v>299</v>
      </c>
      <c r="D8953" s="2" t="s">
        <v>2551</v>
      </c>
      <c r="E8953" s="4">
        <v>182</v>
      </c>
      <c r="F8953" s="4">
        <v>603652</v>
      </c>
      <c r="G8953" s="4">
        <v>60365</v>
      </c>
      <c r="H8953" s="4">
        <v>664017</v>
      </c>
    </row>
    <row r="8954" spans="1:8" ht="15.75">
      <c r="A8954" s="3" t="s">
        <v>2946</v>
      </c>
      <c r="B8954" s="2" t="s">
        <v>2552</v>
      </c>
      <c r="C8954" s="2" t="s">
        <v>299</v>
      </c>
      <c r="D8954" s="2" t="s">
        <v>2553</v>
      </c>
      <c r="E8954" s="4">
        <v>2</v>
      </c>
      <c r="F8954" s="4">
        <v>22610</v>
      </c>
      <c r="G8954" s="4">
        <v>2261</v>
      </c>
      <c r="H8954" s="4">
        <v>24871</v>
      </c>
    </row>
    <row r="8955" spans="1:8" ht="15.75">
      <c r="A8955" s="3" t="s">
        <v>2946</v>
      </c>
      <c r="B8955" s="2" t="s">
        <v>2556</v>
      </c>
      <c r="C8955" s="2" t="s">
        <v>299</v>
      </c>
      <c r="D8955" s="2" t="s">
        <v>2557</v>
      </c>
      <c r="E8955" s="4">
        <v>37</v>
      </c>
      <c r="F8955" s="4">
        <v>135905</v>
      </c>
      <c r="G8955" s="4">
        <v>13591</v>
      </c>
      <c r="H8955" s="4">
        <v>149496</v>
      </c>
    </row>
    <row r="8956" spans="1:8" ht="15.75">
      <c r="A8956" s="3" t="s">
        <v>2946</v>
      </c>
      <c r="B8956" s="2" t="s">
        <v>2560</v>
      </c>
      <c r="C8956" s="2" t="s">
        <v>299</v>
      </c>
      <c r="D8956" s="2" t="s">
        <v>2561</v>
      </c>
      <c r="E8956" s="4">
        <v>40</v>
      </c>
      <c r="F8956" s="4">
        <v>147600</v>
      </c>
      <c r="G8956" s="4">
        <v>14760</v>
      </c>
      <c r="H8956" s="4">
        <v>162360</v>
      </c>
    </row>
    <row r="8957" spans="1:8" ht="15.75">
      <c r="A8957" s="3" t="s">
        <v>2946</v>
      </c>
      <c r="B8957" s="2" t="s">
        <v>2562</v>
      </c>
      <c r="C8957" s="2" t="s">
        <v>299</v>
      </c>
      <c r="D8957" s="2" t="s">
        <v>2563</v>
      </c>
      <c r="E8957" s="4">
        <v>35</v>
      </c>
      <c r="F8957" s="4">
        <v>136290</v>
      </c>
      <c r="G8957" s="4">
        <v>13629</v>
      </c>
      <c r="H8957" s="4">
        <v>149919</v>
      </c>
    </row>
    <row r="8958" spans="1:8" ht="15.75">
      <c r="A8958" s="3" t="s">
        <v>2946</v>
      </c>
      <c r="B8958" s="2" t="s">
        <v>2564</v>
      </c>
      <c r="C8958" s="2" t="s">
        <v>299</v>
      </c>
      <c r="D8958" s="2" t="s">
        <v>2565</v>
      </c>
      <c r="E8958" s="4">
        <v>20</v>
      </c>
      <c r="F8958" s="4">
        <v>81960</v>
      </c>
      <c r="G8958" s="4">
        <v>8196</v>
      </c>
      <c r="H8958" s="4">
        <v>90156</v>
      </c>
    </row>
    <row r="8959" spans="1:8" ht="15.75">
      <c r="A8959" s="3" t="s">
        <v>2946</v>
      </c>
      <c r="B8959" s="2" t="s">
        <v>2576</v>
      </c>
      <c r="C8959" s="2" t="s">
        <v>310</v>
      </c>
      <c r="D8959" s="2" t="s">
        <v>2577</v>
      </c>
      <c r="E8959" s="4">
        <v>15</v>
      </c>
      <c r="F8959" s="4">
        <v>72870</v>
      </c>
      <c r="G8959" s="4">
        <v>7287</v>
      </c>
      <c r="H8959" s="4">
        <v>80157</v>
      </c>
    </row>
    <row r="8960" spans="1:8" ht="15.75">
      <c r="A8960" s="3" t="s">
        <v>2946</v>
      </c>
      <c r="B8960" s="2" t="s">
        <v>2578</v>
      </c>
      <c r="C8960" s="2" t="s">
        <v>310</v>
      </c>
      <c r="D8960" s="2" t="s">
        <v>2579</v>
      </c>
      <c r="E8960" s="4">
        <v>65</v>
      </c>
      <c r="F8960" s="4">
        <v>390095</v>
      </c>
      <c r="G8960" s="4">
        <v>39010</v>
      </c>
      <c r="H8960" s="4">
        <v>429105</v>
      </c>
    </row>
    <row r="8961" spans="1:8" ht="15.75">
      <c r="A8961" s="3" t="s">
        <v>2946</v>
      </c>
      <c r="B8961" s="2" t="s">
        <v>2580</v>
      </c>
      <c r="C8961" s="2" t="s">
        <v>310</v>
      </c>
      <c r="D8961" s="2" t="s">
        <v>2581</v>
      </c>
      <c r="E8961" s="4">
        <v>20</v>
      </c>
      <c r="F8961" s="4">
        <v>141660</v>
      </c>
      <c r="G8961" s="4">
        <v>14166</v>
      </c>
      <c r="H8961" s="4">
        <v>155826</v>
      </c>
    </row>
    <row r="8962" spans="1:8" ht="15.75">
      <c r="A8962" s="3" t="s">
        <v>2946</v>
      </c>
      <c r="B8962" s="2" t="s">
        <v>2582</v>
      </c>
      <c r="C8962" s="2" t="s">
        <v>310</v>
      </c>
      <c r="D8962" s="2" t="s">
        <v>2583</v>
      </c>
      <c r="E8962" s="4">
        <v>40</v>
      </c>
      <c r="F8962" s="4">
        <v>329070</v>
      </c>
      <c r="G8962" s="4">
        <v>32907</v>
      </c>
      <c r="H8962" s="4">
        <v>361977</v>
      </c>
    </row>
    <row r="8963" spans="1:8" ht="15.75">
      <c r="A8963" s="3" t="s">
        <v>2946</v>
      </c>
      <c r="B8963" s="2" t="s">
        <v>2584</v>
      </c>
      <c r="C8963" s="2" t="s">
        <v>310</v>
      </c>
      <c r="D8963" s="2" t="s">
        <v>2585</v>
      </c>
      <c r="E8963" s="4">
        <v>41</v>
      </c>
      <c r="F8963" s="4">
        <v>384170</v>
      </c>
      <c r="G8963" s="4">
        <v>38417</v>
      </c>
      <c r="H8963" s="4">
        <v>422587</v>
      </c>
    </row>
    <row r="8964" spans="1:8" ht="15.75">
      <c r="A8964" s="3" t="s">
        <v>2946</v>
      </c>
      <c r="B8964" s="2" t="s">
        <v>2586</v>
      </c>
      <c r="C8964" s="2" t="s">
        <v>310</v>
      </c>
      <c r="D8964" s="2" t="s">
        <v>2587</v>
      </c>
      <c r="E8964" s="4">
        <v>5</v>
      </c>
      <c r="F8964" s="4">
        <v>24015</v>
      </c>
      <c r="G8964" s="4">
        <v>2402</v>
      </c>
      <c r="H8964" s="4">
        <v>26417</v>
      </c>
    </row>
    <row r="8965" spans="1:8" ht="15.75">
      <c r="A8965" s="3" t="s">
        <v>2946</v>
      </c>
      <c r="B8965" s="2" t="s">
        <v>3790</v>
      </c>
      <c r="C8965" s="2" t="s">
        <v>310</v>
      </c>
      <c r="D8965" s="2" t="s">
        <v>3791</v>
      </c>
      <c r="E8965" s="4">
        <v>10</v>
      </c>
      <c r="F8965" s="4">
        <v>43880</v>
      </c>
      <c r="G8965" s="4">
        <v>4388</v>
      </c>
      <c r="H8965" s="4">
        <v>48268</v>
      </c>
    </row>
    <row r="8966" spans="1:8" ht="15.75">
      <c r="A8966" s="3" t="s">
        <v>2946</v>
      </c>
      <c r="B8966" s="2" t="s">
        <v>2590</v>
      </c>
      <c r="C8966" s="2" t="s">
        <v>312</v>
      </c>
      <c r="D8966" s="2" t="s">
        <v>2591</v>
      </c>
      <c r="E8966" s="4">
        <v>50</v>
      </c>
      <c r="F8966" s="4">
        <v>291200</v>
      </c>
      <c r="G8966" s="4">
        <v>29120</v>
      </c>
      <c r="H8966" s="4">
        <v>320320</v>
      </c>
    </row>
    <row r="8967" spans="1:8" ht="15.75">
      <c r="A8967" s="3" t="s">
        <v>2946</v>
      </c>
      <c r="B8967" s="2" t="s">
        <v>2592</v>
      </c>
      <c r="C8967" s="2" t="s">
        <v>312</v>
      </c>
      <c r="D8967" s="2" t="s">
        <v>2593</v>
      </c>
      <c r="E8967" s="4">
        <v>50</v>
      </c>
      <c r="F8967" s="4">
        <v>345250</v>
      </c>
      <c r="G8967" s="4">
        <v>34525</v>
      </c>
      <c r="H8967" s="4">
        <v>379775</v>
      </c>
    </row>
    <row r="8968" spans="1:8" ht="15.75">
      <c r="A8968" s="3" t="s">
        <v>2946</v>
      </c>
      <c r="B8968" s="2" t="s">
        <v>2596</v>
      </c>
      <c r="C8968" s="2" t="s">
        <v>314</v>
      </c>
      <c r="D8968" s="2" t="s">
        <v>2597</v>
      </c>
      <c r="E8968" s="4">
        <v>20</v>
      </c>
      <c r="F8968" s="4">
        <v>89700</v>
      </c>
      <c r="G8968" s="4">
        <v>8970</v>
      </c>
      <c r="H8968" s="4">
        <v>98670</v>
      </c>
    </row>
    <row r="8969" spans="1:8" ht="15.75">
      <c r="A8969" s="3" t="s">
        <v>2946</v>
      </c>
      <c r="B8969" s="2" t="s">
        <v>2598</v>
      </c>
      <c r="C8969" s="2" t="s">
        <v>314</v>
      </c>
      <c r="D8969" s="2" t="s">
        <v>2599</v>
      </c>
      <c r="E8969" s="4">
        <v>30</v>
      </c>
      <c r="F8969" s="4">
        <v>168870</v>
      </c>
      <c r="G8969" s="4">
        <v>16887</v>
      </c>
      <c r="H8969" s="4">
        <v>185757</v>
      </c>
    </row>
    <row r="8970" spans="1:8" ht="15.75">
      <c r="A8970" s="3" t="s">
        <v>2946</v>
      </c>
      <c r="B8970" s="2" t="s">
        <v>2600</v>
      </c>
      <c r="C8970" s="2" t="s">
        <v>314</v>
      </c>
      <c r="D8970" s="2" t="s">
        <v>2601</v>
      </c>
      <c r="E8970" s="4">
        <v>20</v>
      </c>
      <c r="F8970" s="4">
        <v>52560</v>
      </c>
      <c r="G8970" s="4">
        <v>5256</v>
      </c>
      <c r="H8970" s="4">
        <v>57816</v>
      </c>
    </row>
    <row r="8971" spans="1:8" ht="15.75">
      <c r="A8971" s="3" t="s">
        <v>2946</v>
      </c>
      <c r="B8971" s="2" t="s">
        <v>2606</v>
      </c>
      <c r="C8971" s="2" t="s">
        <v>314</v>
      </c>
      <c r="D8971" s="2" t="s">
        <v>2607</v>
      </c>
      <c r="E8971" s="4">
        <v>125</v>
      </c>
      <c r="F8971" s="4">
        <v>331875</v>
      </c>
      <c r="G8971" s="4">
        <v>33188</v>
      </c>
      <c r="H8971" s="4">
        <v>365063</v>
      </c>
    </row>
    <row r="8972" spans="1:8" ht="15.75">
      <c r="A8972" s="3" t="s">
        <v>2946</v>
      </c>
      <c r="B8972" s="2" t="s">
        <v>2614</v>
      </c>
      <c r="C8972" s="2" t="s">
        <v>318</v>
      </c>
      <c r="D8972" s="2" t="s">
        <v>2615</v>
      </c>
      <c r="E8972" s="4">
        <v>20</v>
      </c>
      <c r="F8972" s="4">
        <v>86160</v>
      </c>
      <c r="G8972" s="4">
        <v>8616</v>
      </c>
      <c r="H8972" s="4">
        <v>94776</v>
      </c>
    </row>
    <row r="8973" spans="1:8" ht="15.75">
      <c r="A8973" s="3" t="s">
        <v>2946</v>
      </c>
      <c r="B8973" s="2" t="s">
        <v>2616</v>
      </c>
      <c r="C8973" s="2" t="s">
        <v>318</v>
      </c>
      <c r="D8973" s="2" t="s">
        <v>2617</v>
      </c>
      <c r="E8973" s="4">
        <v>10</v>
      </c>
      <c r="F8973" s="4">
        <v>54510</v>
      </c>
      <c r="G8973" s="4">
        <v>5451</v>
      </c>
      <c r="H8973" s="4">
        <v>59961</v>
      </c>
    </row>
    <row r="8974" spans="1:8" ht="15.75">
      <c r="A8974" s="3" t="s">
        <v>2946</v>
      </c>
      <c r="B8974" s="2" t="s">
        <v>2618</v>
      </c>
      <c r="C8974" s="2" t="s">
        <v>318</v>
      </c>
      <c r="D8974" s="2" t="s">
        <v>2619</v>
      </c>
      <c r="E8974" s="4">
        <v>30</v>
      </c>
      <c r="F8974" s="4">
        <v>77250</v>
      </c>
      <c r="G8974" s="4">
        <v>7725</v>
      </c>
      <c r="H8974" s="4">
        <v>84975</v>
      </c>
    </row>
    <row r="8975" spans="1:8" ht="15.75">
      <c r="A8975" s="3" t="s">
        <v>2946</v>
      </c>
      <c r="B8975" s="2" t="s">
        <v>2620</v>
      </c>
      <c r="C8975" s="2" t="s">
        <v>318</v>
      </c>
      <c r="D8975" s="2" t="s">
        <v>2621</v>
      </c>
      <c r="E8975" s="4">
        <v>25</v>
      </c>
      <c r="F8975" s="4">
        <v>163325</v>
      </c>
      <c r="G8975" s="4">
        <v>16333</v>
      </c>
      <c r="H8975" s="4">
        <v>179658</v>
      </c>
    </row>
    <row r="8976" spans="1:8" ht="15.75">
      <c r="A8976" s="3" t="s">
        <v>2946</v>
      </c>
      <c r="B8976" s="2" t="s">
        <v>2624</v>
      </c>
      <c r="C8976" s="2" t="s">
        <v>318</v>
      </c>
      <c r="D8976" s="2" t="s">
        <v>2625</v>
      </c>
      <c r="E8976" s="4">
        <v>10</v>
      </c>
      <c r="F8976" s="4">
        <v>28300</v>
      </c>
      <c r="G8976" s="4">
        <v>2830</v>
      </c>
      <c r="H8976" s="4">
        <v>31130</v>
      </c>
    </row>
    <row r="8977" spans="1:8" ht="15.75">
      <c r="A8977" s="3" t="s">
        <v>2946</v>
      </c>
      <c r="B8977" s="2" t="s">
        <v>2626</v>
      </c>
      <c r="C8977" s="2" t="s">
        <v>318</v>
      </c>
      <c r="D8977" s="2" t="s">
        <v>2627</v>
      </c>
      <c r="E8977" s="4">
        <v>5</v>
      </c>
      <c r="F8977" s="4">
        <v>44100</v>
      </c>
      <c r="G8977" s="4">
        <v>4410</v>
      </c>
      <c r="H8977" s="4">
        <v>48510</v>
      </c>
    </row>
    <row r="8978" spans="1:8" ht="15.75">
      <c r="A8978" s="3" t="s">
        <v>2946</v>
      </c>
      <c r="B8978" s="2" t="s">
        <v>2628</v>
      </c>
      <c r="C8978" s="2" t="s">
        <v>318</v>
      </c>
      <c r="D8978" s="2" t="s">
        <v>2629</v>
      </c>
      <c r="E8978" s="4">
        <v>50</v>
      </c>
      <c r="F8978" s="4">
        <v>154250</v>
      </c>
      <c r="G8978" s="4">
        <v>15425</v>
      </c>
      <c r="H8978" s="4">
        <v>169675</v>
      </c>
    </row>
    <row r="8979" spans="1:8" ht="15.75">
      <c r="A8979" s="3" t="s">
        <v>2946</v>
      </c>
      <c r="B8979" s="2" t="s">
        <v>2632</v>
      </c>
      <c r="C8979" s="2" t="s">
        <v>318</v>
      </c>
      <c r="D8979" s="2" t="s">
        <v>2633</v>
      </c>
      <c r="E8979" s="4">
        <v>40</v>
      </c>
      <c r="F8979" s="4">
        <v>143800</v>
      </c>
      <c r="G8979" s="4">
        <v>14380</v>
      </c>
      <c r="H8979" s="4">
        <v>158180</v>
      </c>
    </row>
    <row r="8980" spans="1:8" ht="15.75">
      <c r="A8980" s="3" t="s">
        <v>2946</v>
      </c>
      <c r="B8980" s="2" t="s">
        <v>2634</v>
      </c>
      <c r="C8980" s="2" t="s">
        <v>318</v>
      </c>
      <c r="D8980" s="2" t="s">
        <v>2635</v>
      </c>
      <c r="E8980" s="4">
        <v>10</v>
      </c>
      <c r="F8980" s="4">
        <v>38380</v>
      </c>
      <c r="G8980" s="4">
        <v>3838</v>
      </c>
      <c r="H8980" s="4">
        <v>42218</v>
      </c>
    </row>
    <row r="8981" spans="1:8" ht="15.75">
      <c r="A8981" s="3" t="s">
        <v>2946</v>
      </c>
      <c r="B8981" s="2" t="s">
        <v>2636</v>
      </c>
      <c r="C8981" s="2" t="s">
        <v>2312</v>
      </c>
      <c r="D8981" s="2" t="s">
        <v>2637</v>
      </c>
      <c r="E8981" s="4">
        <v>60</v>
      </c>
      <c r="F8981" s="4">
        <v>358280</v>
      </c>
      <c r="G8981" s="4">
        <v>35828</v>
      </c>
      <c r="H8981" s="4">
        <v>394108</v>
      </c>
    </row>
    <row r="8982" spans="1:8" ht="15.75">
      <c r="A8982" s="3" t="s">
        <v>2946</v>
      </c>
      <c r="B8982" s="2" t="s">
        <v>2640</v>
      </c>
      <c r="C8982" s="2" t="s">
        <v>2312</v>
      </c>
      <c r="D8982" s="2" t="s">
        <v>2641</v>
      </c>
      <c r="E8982" s="4">
        <v>35</v>
      </c>
      <c r="F8982" s="4">
        <v>416500</v>
      </c>
      <c r="G8982" s="4">
        <v>41650</v>
      </c>
      <c r="H8982" s="4">
        <v>458150</v>
      </c>
    </row>
    <row r="8983" spans="1:8" ht="15.75">
      <c r="A8983" s="3" t="s">
        <v>2946</v>
      </c>
      <c r="B8983" s="2" t="s">
        <v>2647</v>
      </c>
      <c r="C8983" s="2" t="s">
        <v>2642</v>
      </c>
      <c r="D8983" s="2" t="s">
        <v>2648</v>
      </c>
      <c r="E8983" s="4">
        <v>55</v>
      </c>
      <c r="F8983" s="4">
        <v>564500</v>
      </c>
      <c r="G8983" s="4">
        <v>56450</v>
      </c>
      <c r="H8983" s="4">
        <v>620950</v>
      </c>
    </row>
    <row r="8984" spans="1:8" ht="15.75">
      <c r="A8984" s="3" t="s">
        <v>2946</v>
      </c>
      <c r="B8984" s="2" t="s">
        <v>2649</v>
      </c>
      <c r="C8984" s="2" t="s">
        <v>2642</v>
      </c>
      <c r="D8984" s="2" t="s">
        <v>2641</v>
      </c>
      <c r="E8984" s="4">
        <v>5</v>
      </c>
      <c r="F8984" s="4">
        <v>32500</v>
      </c>
      <c r="G8984" s="4">
        <v>3250</v>
      </c>
      <c r="H8984" s="4">
        <v>35750</v>
      </c>
    </row>
    <row r="8985" spans="1:8" ht="15.75">
      <c r="A8985" s="3" t="s">
        <v>2946</v>
      </c>
      <c r="B8985" s="2" t="s">
        <v>3802</v>
      </c>
      <c r="C8985" s="2" t="s">
        <v>2642</v>
      </c>
      <c r="D8985" s="2" t="s">
        <v>2659</v>
      </c>
      <c r="E8985" s="4">
        <v>20</v>
      </c>
      <c r="F8985" s="4">
        <v>252000</v>
      </c>
      <c r="G8985" s="4">
        <v>25200</v>
      </c>
      <c r="H8985" s="4">
        <v>277200</v>
      </c>
    </row>
    <row r="8986" spans="1:8" ht="15.75">
      <c r="A8986" s="3" t="s">
        <v>2946</v>
      </c>
      <c r="B8986" s="2" t="s">
        <v>3803</v>
      </c>
      <c r="C8986" s="2" t="s">
        <v>1433</v>
      </c>
      <c r="D8986" s="2" t="s">
        <v>3804</v>
      </c>
      <c r="E8986" s="4">
        <v>30</v>
      </c>
      <c r="F8986" s="4">
        <v>99000</v>
      </c>
      <c r="G8986" s="4">
        <v>9900</v>
      </c>
      <c r="H8986" s="4">
        <v>108900</v>
      </c>
    </row>
    <row r="8987" spans="1:8" ht="15.75">
      <c r="A8987" s="3" t="s">
        <v>2946</v>
      </c>
      <c r="B8987" s="2" t="s">
        <v>2669</v>
      </c>
      <c r="C8987" s="2" t="s">
        <v>2668</v>
      </c>
      <c r="D8987" s="2" t="s">
        <v>2648</v>
      </c>
      <c r="E8987" s="4">
        <v>20</v>
      </c>
      <c r="F8987" s="4">
        <v>210000</v>
      </c>
      <c r="G8987" s="4">
        <v>21000</v>
      </c>
      <c r="H8987" s="4">
        <v>231000</v>
      </c>
    </row>
    <row r="8988" spans="1:8" ht="15.75">
      <c r="A8988" s="3" t="s">
        <v>2946</v>
      </c>
      <c r="B8988" s="2" t="s">
        <v>2671</v>
      </c>
      <c r="C8988" s="2" t="s">
        <v>2312</v>
      </c>
      <c r="D8988" s="2" t="s">
        <v>2672</v>
      </c>
      <c r="E8988" s="4">
        <v>32</v>
      </c>
      <c r="F8988" s="4">
        <v>154496</v>
      </c>
      <c r="G8988" s="4">
        <v>15450</v>
      </c>
      <c r="H8988" s="4">
        <v>169946</v>
      </c>
    </row>
    <row r="8989" spans="1:8" ht="15.75">
      <c r="A8989" s="3" t="s">
        <v>2946</v>
      </c>
      <c r="B8989" s="2" t="s">
        <v>2677</v>
      </c>
      <c r="C8989" s="2" t="s">
        <v>2664</v>
      </c>
      <c r="D8989" s="2" t="s">
        <v>2648</v>
      </c>
      <c r="E8989" s="4">
        <v>20</v>
      </c>
      <c r="F8989" s="4">
        <v>223000</v>
      </c>
      <c r="G8989" s="4">
        <v>22300</v>
      </c>
      <c r="H8989" s="4">
        <v>245300</v>
      </c>
    </row>
    <row r="8990" spans="1:8" ht="15.75">
      <c r="A8990" s="3" t="s">
        <v>2946</v>
      </c>
      <c r="B8990" s="2" t="s">
        <v>2712</v>
      </c>
      <c r="C8990" s="2" t="s">
        <v>1267</v>
      </c>
      <c r="D8990" s="2" t="s">
        <v>2713</v>
      </c>
      <c r="E8990" s="4">
        <v>40</v>
      </c>
      <c r="F8990" s="4">
        <v>968520</v>
      </c>
      <c r="G8990" s="4">
        <v>96852</v>
      </c>
      <c r="H8990" s="4">
        <v>1065372</v>
      </c>
    </row>
    <row r="8991" spans="1:8" ht="15.75">
      <c r="A8991" s="3" t="s">
        <v>2946</v>
      </c>
      <c r="B8991" s="2" t="s">
        <v>2714</v>
      </c>
      <c r="C8991" s="2" t="s">
        <v>1267</v>
      </c>
      <c r="D8991" s="2" t="s">
        <v>2715</v>
      </c>
      <c r="E8991" s="4">
        <v>6</v>
      </c>
      <c r="F8991" s="4">
        <v>187128</v>
      </c>
      <c r="G8991" s="4">
        <v>18713</v>
      </c>
      <c r="H8991" s="4">
        <v>205841</v>
      </c>
    </row>
    <row r="8992" spans="1:8" ht="15.75">
      <c r="A8992" s="3" t="s">
        <v>2946</v>
      </c>
      <c r="B8992" s="2" t="s">
        <v>2728</v>
      </c>
      <c r="C8992" s="2" t="s">
        <v>1267</v>
      </c>
      <c r="D8992" s="2" t="s">
        <v>2729</v>
      </c>
      <c r="E8992" s="4">
        <v>16</v>
      </c>
      <c r="F8992" s="4">
        <v>573696</v>
      </c>
      <c r="G8992" s="4">
        <v>57370</v>
      </c>
      <c r="H8992" s="4">
        <v>631066</v>
      </c>
    </row>
    <row r="8993" spans="1:8" ht="15.75">
      <c r="A8993" s="3" t="s">
        <v>2946</v>
      </c>
      <c r="B8993" s="2" t="s">
        <v>2730</v>
      </c>
      <c r="C8993" s="2" t="s">
        <v>1267</v>
      </c>
      <c r="D8993" s="2" t="s">
        <v>2731</v>
      </c>
      <c r="E8993" s="4">
        <v>23</v>
      </c>
      <c r="F8993" s="4">
        <v>947853</v>
      </c>
      <c r="G8993" s="4">
        <v>94785</v>
      </c>
      <c r="H8993" s="4">
        <v>1042638</v>
      </c>
    </row>
    <row r="8994" spans="1:8" ht="15.75">
      <c r="A8994" s="3" t="s">
        <v>2946</v>
      </c>
      <c r="B8994" s="2" t="s">
        <v>2733</v>
      </c>
      <c r="C8994" s="2" t="s">
        <v>2732</v>
      </c>
      <c r="D8994" s="2" t="s">
        <v>2734</v>
      </c>
      <c r="E8994" s="4">
        <v>12</v>
      </c>
      <c r="F8994" s="4">
        <v>146508</v>
      </c>
      <c r="G8994" s="4">
        <v>14651</v>
      </c>
      <c r="H8994" s="4">
        <v>161159</v>
      </c>
    </row>
    <row r="8995" spans="1:8" ht="15.75">
      <c r="A8995" s="3" t="s">
        <v>2946</v>
      </c>
      <c r="B8995" s="2" t="s">
        <v>2743</v>
      </c>
      <c r="C8995" s="2" t="s">
        <v>2732</v>
      </c>
      <c r="D8995" s="2" t="s">
        <v>2744</v>
      </c>
      <c r="E8995" s="4">
        <v>50</v>
      </c>
      <c r="F8995" s="4">
        <v>816100</v>
      </c>
      <c r="G8995" s="4">
        <v>81610</v>
      </c>
      <c r="H8995" s="4">
        <v>897710</v>
      </c>
    </row>
    <row r="8996" spans="1:8" ht="15.75">
      <c r="A8996" s="3" t="s">
        <v>2946</v>
      </c>
      <c r="B8996" s="2" t="s">
        <v>3833</v>
      </c>
      <c r="C8996" s="2" t="s">
        <v>1412</v>
      </c>
      <c r="D8996" s="2" t="s">
        <v>3834</v>
      </c>
      <c r="E8996" s="4">
        <v>200</v>
      </c>
      <c r="F8996" s="4">
        <v>369600</v>
      </c>
      <c r="G8996" s="4">
        <v>36960</v>
      </c>
      <c r="H8996" s="4">
        <v>406560</v>
      </c>
    </row>
    <row r="8997" spans="1:8" ht="15.75">
      <c r="A8997" s="3" t="s">
        <v>2946</v>
      </c>
      <c r="B8997" s="2" t="s">
        <v>3841</v>
      </c>
      <c r="C8997" s="2" t="s">
        <v>1424</v>
      </c>
      <c r="D8997" s="2" t="s">
        <v>3842</v>
      </c>
      <c r="E8997" s="4">
        <v>10</v>
      </c>
      <c r="F8997" s="4">
        <v>20530</v>
      </c>
      <c r="G8997" s="4">
        <v>2053</v>
      </c>
      <c r="H8997" s="4">
        <v>22583</v>
      </c>
    </row>
    <row r="8998" spans="1:8" ht="15.75">
      <c r="A8998" s="3" t="s">
        <v>2946</v>
      </c>
      <c r="B8998" s="2" t="s">
        <v>2809</v>
      </c>
      <c r="C8998" s="2" t="s">
        <v>1443</v>
      </c>
      <c r="D8998" s="2" t="s">
        <v>2810</v>
      </c>
      <c r="E8998" s="4">
        <v>10</v>
      </c>
      <c r="F8998" s="4">
        <v>26550</v>
      </c>
      <c r="G8998" s="4">
        <v>2655</v>
      </c>
      <c r="H8998" s="4">
        <v>29205</v>
      </c>
    </row>
    <row r="8999" spans="1:8" ht="15.75">
      <c r="A8999" s="3" t="s">
        <v>2946</v>
      </c>
      <c r="B8999" s="2" t="s">
        <v>3856</v>
      </c>
      <c r="C8999" s="2" t="s">
        <v>1443</v>
      </c>
      <c r="D8999" s="2" t="s">
        <v>1414</v>
      </c>
      <c r="E8999" s="4">
        <v>30</v>
      </c>
      <c r="F8999" s="4">
        <v>120000</v>
      </c>
      <c r="G8999" s="4">
        <v>12000</v>
      </c>
      <c r="H8999" s="4">
        <v>132000</v>
      </c>
    </row>
    <row r="9000" spans="1:8" ht="15.75">
      <c r="A9000" s="3" t="s">
        <v>2946</v>
      </c>
      <c r="B9000" s="2" t="s">
        <v>2811</v>
      </c>
      <c r="C9000" s="2" t="s">
        <v>1443</v>
      </c>
      <c r="D9000" s="2" t="s">
        <v>2812</v>
      </c>
      <c r="E9000" s="4">
        <v>40</v>
      </c>
      <c r="F9000" s="4">
        <v>99120</v>
      </c>
      <c r="G9000" s="4">
        <v>9912</v>
      </c>
      <c r="H9000" s="4">
        <v>109032</v>
      </c>
    </row>
    <row r="9001" spans="1:8" ht="15.75">
      <c r="A9001" s="3" t="s">
        <v>2946</v>
      </c>
      <c r="B9001" s="2" t="s">
        <v>2813</v>
      </c>
      <c r="C9001" s="2" t="s">
        <v>1443</v>
      </c>
      <c r="D9001" s="2" t="s">
        <v>2814</v>
      </c>
      <c r="E9001" s="4">
        <v>40</v>
      </c>
      <c r="F9001" s="4">
        <v>148960</v>
      </c>
      <c r="G9001" s="4">
        <v>14896</v>
      </c>
      <c r="H9001" s="4">
        <v>163856</v>
      </c>
    </row>
    <row r="9002" spans="1:8" ht="15.75">
      <c r="A9002" s="3" t="s">
        <v>2946</v>
      </c>
      <c r="B9002" s="2" t="s">
        <v>2828</v>
      </c>
      <c r="C9002" s="2" t="s">
        <v>2827</v>
      </c>
      <c r="D9002" s="2" t="s">
        <v>2646</v>
      </c>
      <c r="E9002" s="4">
        <v>6</v>
      </c>
      <c r="F9002" s="4">
        <v>27600</v>
      </c>
      <c r="G9002" s="4">
        <v>2760</v>
      </c>
      <c r="H9002" s="4">
        <v>30360</v>
      </c>
    </row>
    <row r="9003" spans="1:8" ht="15.75">
      <c r="A9003" s="3" t="s">
        <v>2946</v>
      </c>
      <c r="B9003" s="2" t="s">
        <v>2829</v>
      </c>
      <c r="C9003" s="2" t="s">
        <v>2827</v>
      </c>
      <c r="D9003" s="2" t="s">
        <v>2648</v>
      </c>
      <c r="E9003" s="4">
        <v>10</v>
      </c>
      <c r="F9003" s="4">
        <v>58000</v>
      </c>
      <c r="G9003" s="4">
        <v>5800</v>
      </c>
      <c r="H9003" s="4">
        <v>63800</v>
      </c>
    </row>
    <row r="9004" spans="1:8" ht="15.75">
      <c r="A9004" s="3" t="s">
        <v>2946</v>
      </c>
      <c r="B9004" s="2" t="s">
        <v>2831</v>
      </c>
      <c r="C9004" s="2" t="s">
        <v>1401</v>
      </c>
      <c r="D9004" s="2" t="s">
        <v>2832</v>
      </c>
      <c r="E9004" s="4">
        <v>120</v>
      </c>
      <c r="F9004" s="4">
        <v>229800</v>
      </c>
      <c r="G9004" s="4">
        <v>22980</v>
      </c>
      <c r="H9004" s="4">
        <v>252780</v>
      </c>
    </row>
    <row r="9005" spans="1:8" ht="15.75">
      <c r="A9005" s="3" t="s">
        <v>2946</v>
      </c>
      <c r="B9005" s="2" t="s">
        <v>2835</v>
      </c>
      <c r="C9005" s="2" t="s">
        <v>1401</v>
      </c>
      <c r="D9005" s="2" t="s">
        <v>2836</v>
      </c>
      <c r="E9005" s="4">
        <v>125</v>
      </c>
      <c r="F9005" s="4">
        <v>291780</v>
      </c>
      <c r="G9005" s="4">
        <v>29178</v>
      </c>
      <c r="H9005" s="4">
        <v>320958</v>
      </c>
    </row>
    <row r="9006" spans="1:8" ht="15.75">
      <c r="A9006" s="3" t="s">
        <v>2946</v>
      </c>
      <c r="B9006" s="2" t="s">
        <v>2837</v>
      </c>
      <c r="C9006" s="2" t="s">
        <v>1401</v>
      </c>
      <c r="D9006" s="2" t="s">
        <v>2439</v>
      </c>
      <c r="E9006" s="4">
        <v>60</v>
      </c>
      <c r="F9006" s="4">
        <v>324000</v>
      </c>
      <c r="G9006" s="4">
        <v>32400</v>
      </c>
      <c r="H9006" s="4">
        <v>356400</v>
      </c>
    </row>
    <row r="9007" spans="1:8" ht="15.75">
      <c r="A9007" s="3" t="s">
        <v>2946</v>
      </c>
      <c r="B9007" s="2" t="s">
        <v>2838</v>
      </c>
      <c r="C9007" s="2" t="s">
        <v>1401</v>
      </c>
      <c r="D9007" s="2" t="s">
        <v>2839</v>
      </c>
      <c r="E9007" s="4">
        <v>70</v>
      </c>
      <c r="F9007" s="4">
        <v>76650</v>
      </c>
      <c r="G9007" s="4">
        <v>7665</v>
      </c>
      <c r="H9007" s="4">
        <v>84315</v>
      </c>
    </row>
    <row r="9008" spans="1:8" ht="15.75">
      <c r="A9008" s="3" t="s">
        <v>2946</v>
      </c>
      <c r="B9008" s="2" t="s">
        <v>2840</v>
      </c>
      <c r="C9008" s="2" t="s">
        <v>1401</v>
      </c>
      <c r="D9008" s="2" t="s">
        <v>2841</v>
      </c>
      <c r="E9008" s="4">
        <v>60</v>
      </c>
      <c r="F9008" s="4">
        <v>166650</v>
      </c>
      <c r="G9008" s="4">
        <v>16665</v>
      </c>
      <c r="H9008" s="4">
        <v>183315</v>
      </c>
    </row>
    <row r="9009" spans="1:8" ht="15.75">
      <c r="A9009" s="3" t="s">
        <v>2946</v>
      </c>
      <c r="B9009" s="2" t="s">
        <v>2846</v>
      </c>
      <c r="C9009" s="2" t="s">
        <v>1401</v>
      </c>
      <c r="D9009" s="2" t="s">
        <v>2847</v>
      </c>
      <c r="E9009" s="4">
        <v>30</v>
      </c>
      <c r="F9009" s="4">
        <v>148050</v>
      </c>
      <c r="G9009" s="4">
        <v>14805</v>
      </c>
      <c r="H9009" s="4">
        <v>162855</v>
      </c>
    </row>
    <row r="9010" spans="1:8" ht="15.75">
      <c r="A9010" s="3" t="s">
        <v>2946</v>
      </c>
      <c r="B9010" s="2" t="s">
        <v>2848</v>
      </c>
      <c r="C9010" s="2" t="s">
        <v>1401</v>
      </c>
      <c r="D9010" s="2" t="s">
        <v>2849</v>
      </c>
      <c r="E9010" s="4">
        <v>110</v>
      </c>
      <c r="F9010" s="4">
        <v>143440</v>
      </c>
      <c r="G9010" s="4">
        <v>14344</v>
      </c>
      <c r="H9010" s="4">
        <v>157784</v>
      </c>
    </row>
    <row r="9011" spans="1:8" ht="15.75">
      <c r="A9011" s="3" t="s">
        <v>2946</v>
      </c>
      <c r="B9011" s="2" t="s">
        <v>2861</v>
      </c>
      <c r="C9011" s="2" t="s">
        <v>1405</v>
      </c>
      <c r="D9011" s="2" t="s">
        <v>2862</v>
      </c>
      <c r="E9011" s="4">
        <v>10</v>
      </c>
      <c r="F9011" s="4">
        <v>24690</v>
      </c>
      <c r="G9011" s="4">
        <v>2469</v>
      </c>
      <c r="H9011" s="4">
        <v>27159</v>
      </c>
    </row>
    <row r="9012" spans="1:8" ht="15.75">
      <c r="A9012" s="3" t="s">
        <v>2946</v>
      </c>
      <c r="B9012" s="2" t="s">
        <v>2863</v>
      </c>
      <c r="C9012" s="2" t="s">
        <v>1405</v>
      </c>
      <c r="D9012" s="2" t="s">
        <v>2864</v>
      </c>
      <c r="E9012" s="4">
        <v>20</v>
      </c>
      <c r="F9012" s="4">
        <v>62120</v>
      </c>
      <c r="G9012" s="4">
        <v>6212</v>
      </c>
      <c r="H9012" s="4">
        <v>68332</v>
      </c>
    </row>
    <row r="9013" spans="1:8" ht="15.75">
      <c r="A9013" s="3" t="s">
        <v>2946</v>
      </c>
      <c r="B9013" s="2" t="s">
        <v>2867</v>
      </c>
      <c r="C9013" s="2" t="s">
        <v>1405</v>
      </c>
      <c r="D9013" s="2" t="s">
        <v>2868</v>
      </c>
      <c r="E9013" s="4">
        <v>30</v>
      </c>
      <c r="F9013" s="4">
        <v>104970</v>
      </c>
      <c r="G9013" s="4">
        <v>10497</v>
      </c>
      <c r="H9013" s="4">
        <v>115467</v>
      </c>
    </row>
    <row r="9014" spans="1:8" ht="15.75">
      <c r="A9014" s="3" t="s">
        <v>2946</v>
      </c>
      <c r="B9014" s="2" t="s">
        <v>2879</v>
      </c>
      <c r="C9014" s="2" t="s">
        <v>1412</v>
      </c>
      <c r="D9014" s="2" t="s">
        <v>2880</v>
      </c>
      <c r="E9014" s="4">
        <v>162</v>
      </c>
      <c r="F9014" s="4">
        <v>307638</v>
      </c>
      <c r="G9014" s="4">
        <v>30764</v>
      </c>
      <c r="H9014" s="4">
        <v>338402</v>
      </c>
    </row>
    <row r="9015" spans="1:8" ht="15.75">
      <c r="A9015" s="3" t="s">
        <v>2946</v>
      </c>
      <c r="B9015" s="2" t="s">
        <v>2882</v>
      </c>
      <c r="C9015" s="2" t="s">
        <v>1412</v>
      </c>
      <c r="D9015" s="2" t="s">
        <v>2646</v>
      </c>
      <c r="E9015" s="4">
        <v>65</v>
      </c>
      <c r="F9015" s="4">
        <v>151970</v>
      </c>
      <c r="G9015" s="4">
        <v>15197</v>
      </c>
      <c r="H9015" s="4">
        <v>167167</v>
      </c>
    </row>
    <row r="9016" spans="1:8" ht="15.75">
      <c r="A9016" s="3" t="s">
        <v>2946</v>
      </c>
      <c r="B9016" s="2" t="s">
        <v>2883</v>
      </c>
      <c r="C9016" s="2" t="s">
        <v>1412</v>
      </c>
      <c r="D9016" s="2" t="s">
        <v>2884</v>
      </c>
      <c r="E9016" s="4">
        <v>200</v>
      </c>
      <c r="F9016" s="4">
        <v>293800</v>
      </c>
      <c r="G9016" s="4">
        <v>29380</v>
      </c>
      <c r="H9016" s="4">
        <v>323180</v>
      </c>
    </row>
    <row r="9017" spans="1:8" ht="15.75">
      <c r="A9017" s="3" t="s">
        <v>2946</v>
      </c>
      <c r="B9017" s="2" t="s">
        <v>2885</v>
      </c>
      <c r="C9017" s="2" t="s">
        <v>1412</v>
      </c>
      <c r="D9017" s="2" t="s">
        <v>2886</v>
      </c>
      <c r="E9017" s="4">
        <v>40</v>
      </c>
      <c r="F9017" s="4">
        <v>143720</v>
      </c>
      <c r="G9017" s="4">
        <v>14372</v>
      </c>
      <c r="H9017" s="4">
        <v>158092</v>
      </c>
    </row>
    <row r="9018" spans="1:8" ht="15.75">
      <c r="A9018" s="3" t="s">
        <v>2946</v>
      </c>
      <c r="B9018" s="2" t="s">
        <v>2893</v>
      </c>
      <c r="C9018" s="2" t="s">
        <v>1412</v>
      </c>
      <c r="D9018" s="2" t="s">
        <v>2894</v>
      </c>
      <c r="E9018" s="4">
        <v>20</v>
      </c>
      <c r="F9018" s="4">
        <v>33560</v>
      </c>
      <c r="G9018" s="4">
        <v>3356</v>
      </c>
      <c r="H9018" s="4">
        <v>36916</v>
      </c>
    </row>
    <row r="9019" spans="1:8" ht="15.75">
      <c r="A9019" s="3" t="s">
        <v>2946</v>
      </c>
      <c r="B9019" s="2" t="s">
        <v>2895</v>
      </c>
      <c r="C9019" s="2" t="s">
        <v>1412</v>
      </c>
      <c r="D9019" s="2" t="s">
        <v>2896</v>
      </c>
      <c r="E9019" s="4">
        <v>14</v>
      </c>
      <c r="F9019" s="4">
        <v>27636</v>
      </c>
      <c r="G9019" s="4">
        <v>2764</v>
      </c>
      <c r="H9019" s="4">
        <v>30400</v>
      </c>
    </row>
    <row r="9020" spans="1:8" ht="15.75">
      <c r="A9020" s="3" t="s">
        <v>2946</v>
      </c>
      <c r="B9020" s="2" t="s">
        <v>2897</v>
      </c>
      <c r="C9020" s="2" t="s">
        <v>1412</v>
      </c>
      <c r="D9020" s="2" t="s">
        <v>2898</v>
      </c>
      <c r="E9020" s="4">
        <v>30</v>
      </c>
      <c r="F9020" s="4">
        <v>57240</v>
      </c>
      <c r="G9020" s="4">
        <v>5724</v>
      </c>
      <c r="H9020" s="4">
        <v>62964</v>
      </c>
    </row>
    <row r="9021" spans="1:8" ht="15.75">
      <c r="A9021" s="3" t="s">
        <v>2946</v>
      </c>
      <c r="B9021" s="2" t="s">
        <v>2912</v>
      </c>
      <c r="C9021" s="2" t="s">
        <v>1417</v>
      </c>
      <c r="D9021" s="2" t="s">
        <v>2913</v>
      </c>
      <c r="E9021" s="4">
        <v>150</v>
      </c>
      <c r="F9021" s="4">
        <v>210000</v>
      </c>
      <c r="G9021" s="4">
        <v>21000</v>
      </c>
      <c r="H9021" s="4">
        <v>231000</v>
      </c>
    </row>
    <row r="9022" spans="1:8" ht="15.75">
      <c r="A9022" s="3" t="s">
        <v>2946</v>
      </c>
      <c r="B9022" s="2" t="s">
        <v>2916</v>
      </c>
      <c r="C9022" s="2" t="s">
        <v>1424</v>
      </c>
      <c r="D9022" s="2" t="s">
        <v>2917</v>
      </c>
      <c r="E9022" s="4">
        <v>35</v>
      </c>
      <c r="F9022" s="4">
        <v>88375</v>
      </c>
      <c r="G9022" s="4">
        <v>8838</v>
      </c>
      <c r="H9022" s="4">
        <v>97213</v>
      </c>
    </row>
    <row r="9023" spans="1:8" ht="15.75">
      <c r="A9023" s="3" t="s">
        <v>2946</v>
      </c>
      <c r="B9023" s="2" t="s">
        <v>2918</v>
      </c>
      <c r="C9023" s="2" t="s">
        <v>1424</v>
      </c>
      <c r="D9023" s="2" t="s">
        <v>2919</v>
      </c>
      <c r="E9023" s="4">
        <v>36</v>
      </c>
      <c r="F9023" s="4">
        <v>88668</v>
      </c>
      <c r="G9023" s="4">
        <v>8867</v>
      </c>
      <c r="H9023" s="4">
        <v>97535</v>
      </c>
    </row>
    <row r="9024" spans="1:8" ht="15.75">
      <c r="A9024" s="3" t="s">
        <v>2946</v>
      </c>
      <c r="B9024" s="2" t="s">
        <v>2920</v>
      </c>
      <c r="C9024" s="2" t="s">
        <v>1424</v>
      </c>
      <c r="D9024" s="2" t="s">
        <v>2921</v>
      </c>
      <c r="E9024" s="4">
        <v>34</v>
      </c>
      <c r="F9024" s="4">
        <v>127092</v>
      </c>
      <c r="G9024" s="4">
        <v>12709</v>
      </c>
      <c r="H9024" s="4">
        <v>139801</v>
      </c>
    </row>
    <row r="9025" spans="1:8" ht="15.75">
      <c r="A9025" s="3" t="s">
        <v>2946</v>
      </c>
      <c r="B9025" s="2" t="s">
        <v>3862</v>
      </c>
      <c r="C9025" s="2" t="s">
        <v>1426</v>
      </c>
      <c r="D9025" s="2" t="s">
        <v>3863</v>
      </c>
      <c r="E9025" s="4">
        <v>6</v>
      </c>
      <c r="F9025" s="4">
        <v>14034</v>
      </c>
      <c r="G9025" s="4">
        <v>1403</v>
      </c>
      <c r="H9025" s="4">
        <v>15437</v>
      </c>
    </row>
    <row r="9026" spans="1:8" ht="15.75">
      <c r="A9026" s="3" t="s">
        <v>2946</v>
      </c>
      <c r="B9026" s="2" t="s">
        <v>3864</v>
      </c>
      <c r="C9026" s="2" t="s">
        <v>1426</v>
      </c>
      <c r="D9026" s="2" t="s">
        <v>3865</v>
      </c>
      <c r="E9026" s="4">
        <v>14</v>
      </c>
      <c r="F9026" s="4">
        <v>41664</v>
      </c>
      <c r="G9026" s="4">
        <v>4166</v>
      </c>
      <c r="H9026" s="4">
        <v>45830</v>
      </c>
    </row>
    <row r="9027" spans="1:8" ht="15.75">
      <c r="A9027" s="3" t="s">
        <v>2946</v>
      </c>
      <c r="B9027" s="2" t="s">
        <v>3866</v>
      </c>
      <c r="C9027" s="2" t="s">
        <v>1426</v>
      </c>
      <c r="D9027" s="2" t="s">
        <v>3867</v>
      </c>
      <c r="E9027" s="4">
        <v>230</v>
      </c>
      <c r="F9027" s="4">
        <v>255580</v>
      </c>
      <c r="G9027" s="4">
        <v>25558</v>
      </c>
      <c r="H9027" s="4">
        <v>281138</v>
      </c>
    </row>
    <row r="9028" spans="1:8" ht="15.75">
      <c r="A9028" s="3" t="s">
        <v>2946</v>
      </c>
      <c r="B9028" s="2" t="s">
        <v>3870</v>
      </c>
      <c r="C9028" s="2" t="s">
        <v>1426</v>
      </c>
      <c r="D9028" s="2" t="s">
        <v>3871</v>
      </c>
      <c r="E9028" s="4">
        <v>20</v>
      </c>
      <c r="F9028" s="4">
        <v>24480</v>
      </c>
      <c r="G9028" s="4">
        <v>2448</v>
      </c>
      <c r="H9028" s="4">
        <v>26928</v>
      </c>
    </row>
    <row r="9029" spans="1:8" ht="15.75">
      <c r="A9029" s="3" t="s">
        <v>2946</v>
      </c>
      <c r="B9029" s="2" t="s">
        <v>3872</v>
      </c>
      <c r="C9029" s="2" t="s">
        <v>1426</v>
      </c>
      <c r="D9029" s="2" t="s">
        <v>3873</v>
      </c>
      <c r="E9029" s="4">
        <v>440</v>
      </c>
      <c r="F9029" s="4">
        <v>566400</v>
      </c>
      <c r="G9029" s="4">
        <v>56640</v>
      </c>
      <c r="H9029" s="4">
        <v>623040</v>
      </c>
    </row>
    <row r="9030" spans="1:8" ht="15.75">
      <c r="A9030" s="3" t="s">
        <v>2946</v>
      </c>
      <c r="B9030" s="2" t="s">
        <v>3876</v>
      </c>
      <c r="C9030" s="2" t="s">
        <v>1433</v>
      </c>
      <c r="D9030" s="2" t="s">
        <v>3877</v>
      </c>
      <c r="E9030" s="4">
        <v>130</v>
      </c>
      <c r="F9030" s="4">
        <v>235140</v>
      </c>
      <c r="G9030" s="4">
        <v>23514</v>
      </c>
      <c r="H9030" s="4">
        <v>258654</v>
      </c>
    </row>
    <row r="9031" spans="1:8" ht="15.75">
      <c r="A9031" s="3" t="s">
        <v>2946</v>
      </c>
      <c r="B9031" s="2" t="s">
        <v>3880</v>
      </c>
      <c r="C9031" s="2" t="s">
        <v>1433</v>
      </c>
      <c r="D9031" s="2" t="s">
        <v>3881</v>
      </c>
      <c r="E9031" s="4">
        <v>2950</v>
      </c>
      <c r="F9031" s="4">
        <v>2963500</v>
      </c>
      <c r="G9031" s="4">
        <v>296350</v>
      </c>
      <c r="H9031" s="4">
        <v>3259850</v>
      </c>
    </row>
    <row r="9032" spans="1:8" ht="15.75">
      <c r="A9032" s="3" t="s">
        <v>2946</v>
      </c>
      <c r="B9032" s="2" t="s">
        <v>3886</v>
      </c>
      <c r="C9032" s="2" t="s">
        <v>1433</v>
      </c>
      <c r="D9032" s="2" t="s">
        <v>3887</v>
      </c>
      <c r="E9032" s="4">
        <v>50</v>
      </c>
      <c r="F9032" s="4">
        <v>54300</v>
      </c>
      <c r="G9032" s="4">
        <v>5430</v>
      </c>
      <c r="H9032" s="4">
        <v>59730</v>
      </c>
    </row>
    <row r="9033" spans="1:8" ht="15.75">
      <c r="A9033" s="3" t="s">
        <v>2946</v>
      </c>
      <c r="B9033" s="2" t="s">
        <v>3888</v>
      </c>
      <c r="C9033" s="2" t="s">
        <v>1433</v>
      </c>
      <c r="D9033" s="2" t="s">
        <v>3889</v>
      </c>
      <c r="E9033" s="4">
        <v>2445</v>
      </c>
      <c r="F9033" s="4">
        <v>2961960</v>
      </c>
      <c r="G9033" s="4">
        <v>296196</v>
      </c>
      <c r="H9033" s="4">
        <v>3258156</v>
      </c>
    </row>
    <row r="9034" spans="1:8" ht="15.75">
      <c r="A9034" s="3" t="s">
        <v>2946</v>
      </c>
      <c r="B9034" s="2" t="s">
        <v>3890</v>
      </c>
      <c r="C9034" s="2" t="s">
        <v>1433</v>
      </c>
      <c r="D9034" s="2" t="s">
        <v>3891</v>
      </c>
      <c r="E9034" s="4">
        <v>250</v>
      </c>
      <c r="F9034" s="4">
        <v>419050</v>
      </c>
      <c r="G9034" s="4">
        <v>41905</v>
      </c>
      <c r="H9034" s="4">
        <v>460955</v>
      </c>
    </row>
    <row r="9035" spans="1:8" ht="15.75">
      <c r="A9035" s="3" t="s">
        <v>2946</v>
      </c>
      <c r="B9035" s="2" t="s">
        <v>3892</v>
      </c>
      <c r="C9035" s="2" t="s">
        <v>1433</v>
      </c>
      <c r="D9035" s="2" t="s">
        <v>3893</v>
      </c>
      <c r="E9035" s="4">
        <v>345</v>
      </c>
      <c r="F9035" s="4">
        <v>602075</v>
      </c>
      <c r="G9035" s="4">
        <v>60208</v>
      </c>
      <c r="H9035" s="4">
        <v>662283</v>
      </c>
    </row>
    <row r="9036" spans="1:8" ht="15.75">
      <c r="A9036" s="3" t="s">
        <v>2946</v>
      </c>
      <c r="B9036" s="2" t="s">
        <v>3896</v>
      </c>
      <c r="C9036" s="2" t="s">
        <v>1433</v>
      </c>
      <c r="D9036" s="2" t="s">
        <v>3897</v>
      </c>
      <c r="E9036" s="4">
        <v>30</v>
      </c>
      <c r="F9036" s="4">
        <v>47730</v>
      </c>
      <c r="G9036" s="4">
        <v>4773</v>
      </c>
      <c r="H9036" s="4">
        <v>52503</v>
      </c>
    </row>
    <row r="9037" spans="1:8" ht="15.75">
      <c r="A9037" s="3" t="s">
        <v>2946</v>
      </c>
      <c r="B9037" s="2" t="s">
        <v>3898</v>
      </c>
      <c r="C9037" s="2" t="s">
        <v>1433</v>
      </c>
      <c r="D9037" s="2" t="s">
        <v>3899</v>
      </c>
      <c r="E9037" s="4">
        <v>4</v>
      </c>
      <c r="F9037" s="4">
        <v>7112</v>
      </c>
      <c r="G9037" s="4">
        <v>711</v>
      </c>
      <c r="H9037" s="4">
        <v>7823</v>
      </c>
    </row>
    <row r="9038" spans="1:8" ht="15.75">
      <c r="A9038" s="3" t="s">
        <v>2946</v>
      </c>
      <c r="B9038" s="2" t="s">
        <v>3901</v>
      </c>
      <c r="C9038" s="2" t="s">
        <v>3900</v>
      </c>
      <c r="D9038" s="2" t="s">
        <v>2648</v>
      </c>
      <c r="E9038" s="4">
        <v>2</v>
      </c>
      <c r="F9038" s="4">
        <v>11400</v>
      </c>
      <c r="G9038" s="4">
        <v>1140</v>
      </c>
      <c r="H9038" s="4">
        <v>12540</v>
      </c>
    </row>
    <row r="9039" spans="1:8" ht="15.75">
      <c r="A9039" s="3" t="s">
        <v>2946</v>
      </c>
      <c r="B9039" s="2" t="s">
        <v>3903</v>
      </c>
      <c r="C9039" s="2" t="s">
        <v>3902</v>
      </c>
      <c r="D9039" s="2" t="s">
        <v>2644</v>
      </c>
      <c r="E9039" s="4">
        <v>20</v>
      </c>
      <c r="F9039" s="4">
        <v>80000</v>
      </c>
      <c r="G9039" s="4">
        <v>8000</v>
      </c>
      <c r="H9039" s="4">
        <v>88000</v>
      </c>
    </row>
    <row r="9040" spans="1:8" ht="15.75">
      <c r="A9040" s="3" t="s">
        <v>2946</v>
      </c>
      <c r="B9040" s="2" t="s">
        <v>3904</v>
      </c>
      <c r="C9040" s="2" t="s">
        <v>3900</v>
      </c>
      <c r="D9040" s="2" t="s">
        <v>2644</v>
      </c>
      <c r="E9040" s="4">
        <v>15</v>
      </c>
      <c r="F9040" s="4">
        <v>64500</v>
      </c>
      <c r="G9040" s="4">
        <v>6450</v>
      </c>
      <c r="H9040" s="4">
        <v>70950</v>
      </c>
    </row>
    <row r="9041" spans="1:8" ht="15.75">
      <c r="A9041" s="3" t="s">
        <v>2946</v>
      </c>
      <c r="B9041" s="2" t="s">
        <v>3911</v>
      </c>
      <c r="C9041" s="2" t="s">
        <v>3900</v>
      </c>
      <c r="D9041" s="2" t="s">
        <v>2646</v>
      </c>
      <c r="E9041" s="4">
        <v>17</v>
      </c>
      <c r="F9041" s="4">
        <v>87800</v>
      </c>
      <c r="G9041" s="4">
        <v>8780</v>
      </c>
      <c r="H9041" s="4">
        <v>96580</v>
      </c>
    </row>
    <row r="9042" spans="1:8" ht="15.75">
      <c r="A9042" s="3" t="s">
        <v>2946</v>
      </c>
      <c r="B9042" s="2" t="s">
        <v>3914</v>
      </c>
      <c r="C9042" s="2" t="s">
        <v>3902</v>
      </c>
      <c r="D9042" s="2" t="s">
        <v>2646</v>
      </c>
      <c r="E9042" s="4">
        <v>20</v>
      </c>
      <c r="F9042" s="4">
        <v>100000</v>
      </c>
      <c r="G9042" s="4">
        <v>10000</v>
      </c>
      <c r="H9042" s="4">
        <v>110000</v>
      </c>
    </row>
    <row r="9043" spans="1:8" ht="15.75">
      <c r="A9043" s="3" t="s">
        <v>2946</v>
      </c>
      <c r="B9043" s="2" t="s">
        <v>3915</v>
      </c>
      <c r="C9043" s="2" t="s">
        <v>2827</v>
      </c>
      <c r="D9043" s="2" t="s">
        <v>2644</v>
      </c>
      <c r="E9043" s="4">
        <v>25</v>
      </c>
      <c r="F9043" s="4">
        <v>98500</v>
      </c>
      <c r="G9043" s="4">
        <v>9850</v>
      </c>
      <c r="H9043" s="4">
        <v>108350</v>
      </c>
    </row>
    <row r="9044" spans="1:8" ht="15.75">
      <c r="A9044" s="3" t="s">
        <v>2946</v>
      </c>
      <c r="B9044" s="2" t="s">
        <v>3917</v>
      </c>
      <c r="C9044" s="2" t="s">
        <v>2827</v>
      </c>
      <c r="D9044" s="2" t="s">
        <v>3918</v>
      </c>
      <c r="E9044" s="4">
        <v>20</v>
      </c>
      <c r="F9044" s="4">
        <v>98000</v>
      </c>
      <c r="G9044" s="4">
        <v>9800</v>
      </c>
      <c r="H9044" s="4">
        <v>107800</v>
      </c>
    </row>
    <row r="9045" spans="1:8" ht="15.75">
      <c r="A9045" s="3" t="s">
        <v>2946</v>
      </c>
      <c r="B9045" s="2" t="s">
        <v>3921</v>
      </c>
      <c r="C9045" s="2" t="s">
        <v>3920</v>
      </c>
      <c r="D9045" s="2" t="s">
        <v>2447</v>
      </c>
      <c r="E9045" s="4">
        <v>11</v>
      </c>
      <c r="F9045" s="4">
        <v>90100</v>
      </c>
      <c r="G9045" s="4">
        <v>9010</v>
      </c>
      <c r="H9045" s="4">
        <v>99110</v>
      </c>
    </row>
    <row r="9046" spans="1:8" ht="15.75">
      <c r="A9046" s="3" t="s">
        <v>2946</v>
      </c>
      <c r="B9046" s="2" t="s">
        <v>3922</v>
      </c>
      <c r="C9046" s="2" t="s">
        <v>3920</v>
      </c>
      <c r="D9046" s="2" t="s">
        <v>2451</v>
      </c>
      <c r="E9046" s="4">
        <v>10</v>
      </c>
      <c r="F9046" s="4">
        <v>90000</v>
      </c>
      <c r="G9046" s="4">
        <v>9000</v>
      </c>
      <c r="H9046" s="4">
        <v>99000</v>
      </c>
    </row>
    <row r="9047" spans="1:8" ht="15.75">
      <c r="A9047" s="3" t="s">
        <v>2946</v>
      </c>
      <c r="B9047" s="2" t="s">
        <v>3926</v>
      </c>
      <c r="C9047" s="2" t="s">
        <v>3531</v>
      </c>
      <c r="D9047" s="2" t="s">
        <v>2648</v>
      </c>
      <c r="E9047" s="4">
        <v>10</v>
      </c>
      <c r="F9047" s="4">
        <v>60000</v>
      </c>
      <c r="G9047" s="4">
        <v>6000</v>
      </c>
      <c r="H9047" s="4">
        <v>66000</v>
      </c>
    </row>
    <row r="9048" spans="1:8" ht="15.75">
      <c r="A9048" s="3" t="s">
        <v>2946</v>
      </c>
      <c r="B9048" s="2" t="s">
        <v>3960</v>
      </c>
      <c r="C9048" s="2" t="s">
        <v>3953</v>
      </c>
      <c r="D9048" s="2" t="s">
        <v>3961</v>
      </c>
      <c r="E9048" s="4">
        <v>100</v>
      </c>
      <c r="F9048" s="4">
        <v>360000</v>
      </c>
      <c r="G9048" s="4">
        <v>36000</v>
      </c>
      <c r="H9048" s="4">
        <v>396000</v>
      </c>
    </row>
    <row r="9049" spans="1:8" ht="15.75">
      <c r="A9049" s="3" t="s">
        <v>2946</v>
      </c>
      <c r="B9049" s="2" t="s">
        <v>3971</v>
      </c>
      <c r="C9049" s="2" t="s">
        <v>3968</v>
      </c>
      <c r="D9049" s="2" t="s">
        <v>3972</v>
      </c>
      <c r="E9049" s="4">
        <v>2150</v>
      </c>
      <c r="F9049" s="4">
        <v>2559000</v>
      </c>
      <c r="G9049" s="4">
        <v>255900</v>
      </c>
      <c r="H9049" s="4">
        <v>2814900</v>
      </c>
    </row>
    <row r="9050" spans="1:8" ht="15.75">
      <c r="A9050" s="3" t="s">
        <v>2946</v>
      </c>
      <c r="B9050" s="2" t="s">
        <v>3978</v>
      </c>
      <c r="C9050" s="2" t="s">
        <v>3975</v>
      </c>
      <c r="D9050" s="2" t="s">
        <v>3979</v>
      </c>
      <c r="E9050" s="4">
        <v>13000</v>
      </c>
      <c r="F9050" s="4">
        <v>15030000</v>
      </c>
      <c r="G9050" s="4">
        <v>1503000</v>
      </c>
      <c r="H9050" s="4">
        <v>16533000</v>
      </c>
    </row>
    <row r="9051" spans="1:8" ht="15.75">
      <c r="A9051" s="3" t="s">
        <v>2946</v>
      </c>
      <c r="B9051" s="2" t="s">
        <v>4001</v>
      </c>
      <c r="C9051" s="2" t="s">
        <v>4000</v>
      </c>
      <c r="D9051" s="2" t="s">
        <v>4002</v>
      </c>
      <c r="E9051" s="4">
        <v>72080</v>
      </c>
      <c r="F9051" s="4">
        <v>70829159</v>
      </c>
      <c r="G9051" s="4">
        <v>7082915</v>
      </c>
      <c r="H9051" s="4">
        <v>77912074</v>
      </c>
    </row>
    <row r="9052" spans="1:8" ht="15.75">
      <c r="A9052" s="3" t="s">
        <v>2946</v>
      </c>
      <c r="B9052" s="2" t="s">
        <v>4497</v>
      </c>
      <c r="C9052" s="2" t="s">
        <v>4496</v>
      </c>
      <c r="D9052" s="2" t="s">
        <v>4498</v>
      </c>
      <c r="E9052" s="4">
        <v>500</v>
      </c>
      <c r="F9052" s="4">
        <v>200000</v>
      </c>
      <c r="G9052" s="4">
        <v>20000</v>
      </c>
      <c r="H9052" s="4">
        <v>220000</v>
      </c>
    </row>
    <row r="9053" spans="1:8" ht="15.75">
      <c r="A9053" s="3" t="s">
        <v>2946</v>
      </c>
      <c r="B9053" s="2" t="s">
        <v>4529</v>
      </c>
      <c r="C9053" s="2" t="s">
        <v>4526</v>
      </c>
      <c r="D9053" s="2" t="s">
        <v>4530</v>
      </c>
      <c r="E9053" s="4">
        <v>200</v>
      </c>
      <c r="F9053" s="4">
        <v>1885200</v>
      </c>
      <c r="G9053" s="4">
        <v>188520</v>
      </c>
      <c r="H9053" s="4">
        <v>2073720</v>
      </c>
    </row>
    <row r="9054" spans="1:8" ht="15.75">
      <c r="A9054" s="3" t="s">
        <v>2946</v>
      </c>
      <c r="B9054" s="2" t="s">
        <v>4534</v>
      </c>
      <c r="C9054" s="2" t="s">
        <v>4533</v>
      </c>
      <c r="D9054" s="2" t="s">
        <v>4535</v>
      </c>
      <c r="E9054" s="4">
        <v>190</v>
      </c>
      <c r="F9054" s="4">
        <v>2568610</v>
      </c>
      <c r="G9054" s="4">
        <v>256861</v>
      </c>
      <c r="H9054" s="4">
        <v>2825471</v>
      </c>
    </row>
    <row r="9055" spans="1:8" ht="15.75">
      <c r="A9055" s="3" t="s">
        <v>2946</v>
      </c>
      <c r="B9055" s="2" t="s">
        <v>4569</v>
      </c>
      <c r="C9055" s="2" t="s">
        <v>4568</v>
      </c>
      <c r="D9055" s="2" t="s">
        <v>4570</v>
      </c>
      <c r="E9055" s="4">
        <v>215</v>
      </c>
      <c r="F9055" s="4">
        <v>2109365</v>
      </c>
      <c r="G9055" s="4">
        <v>210936</v>
      </c>
      <c r="H9055" s="4">
        <v>2320301</v>
      </c>
    </row>
    <row r="9056" spans="1:8" ht="15.75">
      <c r="A9056" s="3" t="s">
        <v>2946</v>
      </c>
      <c r="B9056" s="2" t="s">
        <v>4576</v>
      </c>
      <c r="C9056" s="2" t="s">
        <v>4575</v>
      </c>
      <c r="D9056" s="2" t="s">
        <v>4577</v>
      </c>
      <c r="E9056" s="4">
        <v>262</v>
      </c>
      <c r="F9056" s="4">
        <v>3669834</v>
      </c>
      <c r="G9056" s="4">
        <v>366982</v>
      </c>
      <c r="H9056" s="4">
        <v>4036816</v>
      </c>
    </row>
    <row r="9057" spans="1:8" ht="15.75">
      <c r="A9057" s="3" t="s">
        <v>2946</v>
      </c>
      <c r="B9057" s="2" t="s">
        <v>4581</v>
      </c>
      <c r="C9057" s="2" t="s">
        <v>4580</v>
      </c>
      <c r="D9057" s="2" t="s">
        <v>4582</v>
      </c>
      <c r="E9057" s="4">
        <v>50</v>
      </c>
      <c r="F9057" s="4">
        <v>1103450</v>
      </c>
      <c r="G9057" s="4">
        <v>110345</v>
      </c>
      <c r="H9057" s="4">
        <v>1213795</v>
      </c>
    </row>
    <row r="9058" spans="1:8" ht="15.75">
      <c r="A9058" s="3" t="s">
        <v>2946</v>
      </c>
      <c r="B9058" s="2" t="s">
        <v>4586</v>
      </c>
      <c r="C9058" s="2" t="s">
        <v>4585</v>
      </c>
      <c r="D9058" s="2" t="s">
        <v>6131</v>
      </c>
      <c r="E9058" s="4">
        <v>15</v>
      </c>
      <c r="F9058" s="4">
        <v>467070</v>
      </c>
      <c r="G9058" s="4">
        <v>46707</v>
      </c>
      <c r="H9058" s="4">
        <v>513777</v>
      </c>
    </row>
    <row r="9059" spans="1:8" ht="15.75">
      <c r="A9059" s="3" t="s">
        <v>2946</v>
      </c>
      <c r="B9059" s="2" t="s">
        <v>4597</v>
      </c>
      <c r="C9059" s="2" t="s">
        <v>4594</v>
      </c>
      <c r="D9059" s="2" t="s">
        <v>4598</v>
      </c>
      <c r="E9059" s="4">
        <v>140</v>
      </c>
      <c r="F9059" s="4">
        <v>1794940</v>
      </c>
      <c r="G9059" s="4">
        <v>179494</v>
      </c>
      <c r="H9059" s="4">
        <v>1974434</v>
      </c>
    </row>
    <row r="9060" spans="1:8" ht="15.75">
      <c r="A9060" s="3" t="s">
        <v>2946</v>
      </c>
      <c r="B9060" s="2" t="s">
        <v>4603</v>
      </c>
      <c r="C9060" s="2" t="s">
        <v>4602</v>
      </c>
      <c r="D9060" s="2" t="s">
        <v>4604</v>
      </c>
      <c r="E9060" s="4">
        <v>604</v>
      </c>
      <c r="F9060" s="4">
        <v>10681740</v>
      </c>
      <c r="G9060" s="4">
        <v>1068174</v>
      </c>
      <c r="H9060" s="4">
        <v>11749914</v>
      </c>
    </row>
    <row r="9061" spans="1:8" ht="15.75">
      <c r="A9061" s="3" t="s">
        <v>2946</v>
      </c>
      <c r="B9061" s="2" t="s">
        <v>4609</v>
      </c>
      <c r="C9061" s="2" t="s">
        <v>4608</v>
      </c>
      <c r="D9061" s="2" t="s">
        <v>4610</v>
      </c>
      <c r="E9061" s="4">
        <v>230</v>
      </c>
      <c r="F9061" s="4">
        <v>5958610</v>
      </c>
      <c r="G9061" s="4">
        <v>595861</v>
      </c>
      <c r="H9061" s="4">
        <v>6554471</v>
      </c>
    </row>
    <row r="9062" spans="1:8" ht="15.75">
      <c r="A9062" s="3" t="s">
        <v>2946</v>
      </c>
      <c r="B9062" s="2" t="s">
        <v>4615</v>
      </c>
      <c r="C9062" s="2" t="s">
        <v>4614</v>
      </c>
      <c r="D9062" s="2" t="s">
        <v>4616</v>
      </c>
      <c r="E9062" s="4">
        <v>172</v>
      </c>
      <c r="F9062" s="4">
        <v>4496424</v>
      </c>
      <c r="G9062" s="4">
        <v>449642</v>
      </c>
      <c r="H9062" s="4">
        <v>4946066</v>
      </c>
    </row>
    <row r="9063" spans="1:8" ht="15.75">
      <c r="A9063" s="3" t="s">
        <v>2946</v>
      </c>
      <c r="B9063" s="2" t="s">
        <v>4621</v>
      </c>
      <c r="C9063" s="2" t="s">
        <v>4620</v>
      </c>
      <c r="D9063" s="2" t="s">
        <v>4622</v>
      </c>
      <c r="E9063" s="4">
        <v>3951</v>
      </c>
      <c r="F9063" s="4">
        <v>46052856</v>
      </c>
      <c r="G9063" s="4">
        <v>4605285</v>
      </c>
      <c r="H9063" s="4">
        <v>50658141</v>
      </c>
    </row>
    <row r="9064" spans="1:8" ht="15.75">
      <c r="A9064" s="3" t="s">
        <v>2946</v>
      </c>
      <c r="B9064" s="2" t="s">
        <v>4634</v>
      </c>
      <c r="C9064" s="2" t="s">
        <v>4632</v>
      </c>
      <c r="D9064" s="2" t="s">
        <v>4635</v>
      </c>
      <c r="E9064" s="4">
        <v>30</v>
      </c>
      <c r="F9064" s="4">
        <v>388320</v>
      </c>
      <c r="G9064" s="4">
        <v>38832</v>
      </c>
      <c r="H9064" s="4">
        <v>427152</v>
      </c>
    </row>
    <row r="9065" spans="1:8" ht="15.75">
      <c r="A9065" s="3" t="s">
        <v>2946</v>
      </c>
      <c r="B9065" s="2" t="s">
        <v>6133</v>
      </c>
      <c r="C9065" s="2" t="s">
        <v>6134</v>
      </c>
      <c r="D9065" s="2" t="s">
        <v>6135</v>
      </c>
      <c r="E9065" s="4">
        <v>5</v>
      </c>
      <c r="F9065" s="4">
        <v>170000</v>
      </c>
      <c r="G9065" s="4">
        <v>17000</v>
      </c>
      <c r="H9065" s="4">
        <v>187000</v>
      </c>
    </row>
    <row r="9066" spans="1:8" ht="15.75">
      <c r="A9066" s="3" t="s">
        <v>2946</v>
      </c>
      <c r="B9066" s="2" t="s">
        <v>6329</v>
      </c>
      <c r="C9066" s="2" t="s">
        <v>6330</v>
      </c>
      <c r="D9066" s="2" t="s">
        <v>1477</v>
      </c>
      <c r="E9066" s="4">
        <v>4</v>
      </c>
      <c r="F9066" s="4">
        <v>332000</v>
      </c>
      <c r="G9066" s="4">
        <v>33200</v>
      </c>
      <c r="H9066" s="4">
        <v>365200</v>
      </c>
    </row>
    <row r="9067" spans="1:8" ht="15.75">
      <c r="A9067" s="3" t="s">
        <v>2946</v>
      </c>
      <c r="B9067" s="2" t="s">
        <v>6147</v>
      </c>
      <c r="C9067" s="2" t="s">
        <v>6148</v>
      </c>
      <c r="D9067" s="2" t="s">
        <v>6149</v>
      </c>
      <c r="E9067" s="4">
        <v>12</v>
      </c>
      <c r="F9067" s="4">
        <v>556910</v>
      </c>
      <c r="G9067" s="4">
        <v>55690</v>
      </c>
      <c r="H9067" s="4">
        <v>612600</v>
      </c>
    </row>
    <row r="9068" spans="1:8" ht="15.75">
      <c r="A9068" s="3" t="s">
        <v>2946</v>
      </c>
      <c r="B9068" s="2" t="s">
        <v>6152</v>
      </c>
      <c r="C9068" s="2" t="s">
        <v>6153</v>
      </c>
      <c r="D9068" s="2" t="s">
        <v>6154</v>
      </c>
      <c r="E9068" s="4">
        <v>7</v>
      </c>
      <c r="F9068" s="4">
        <v>485325</v>
      </c>
      <c r="G9068" s="4">
        <v>48533</v>
      </c>
      <c r="H9068" s="4">
        <v>533858</v>
      </c>
    </row>
    <row r="9069" spans="1:8" ht="15.75">
      <c r="A9069" s="3" t="s">
        <v>2946</v>
      </c>
      <c r="B9069" s="2" t="s">
        <v>6157</v>
      </c>
      <c r="C9069" s="2" t="s">
        <v>6158</v>
      </c>
      <c r="D9069" s="2" t="s">
        <v>6159</v>
      </c>
      <c r="E9069" s="4">
        <v>14</v>
      </c>
      <c r="F9069" s="4">
        <v>1965600</v>
      </c>
      <c r="G9069" s="4">
        <v>196560</v>
      </c>
      <c r="H9069" s="4">
        <v>2162160</v>
      </c>
    </row>
    <row r="9070" spans="1:8" ht="15.75">
      <c r="A9070" s="3" t="s">
        <v>2946</v>
      </c>
      <c r="B9070" s="2" t="s">
        <v>6160</v>
      </c>
      <c r="C9070" s="2" t="s">
        <v>6161</v>
      </c>
      <c r="D9070" s="2" t="s">
        <v>6162</v>
      </c>
      <c r="E9070" s="4">
        <v>15</v>
      </c>
      <c r="F9070" s="4">
        <v>1911600</v>
      </c>
      <c r="G9070" s="4">
        <v>191160</v>
      </c>
      <c r="H9070" s="4">
        <v>2102760</v>
      </c>
    </row>
    <row r="9071" spans="1:8" ht="15.75">
      <c r="A9071" s="3" t="s">
        <v>2946</v>
      </c>
      <c r="B9071" s="2" t="s">
        <v>6307</v>
      </c>
      <c r="C9071" s="2" t="s">
        <v>6308</v>
      </c>
      <c r="D9071" s="2"/>
      <c r="E9071" s="4">
        <v>10</v>
      </c>
      <c r="F9071" s="4">
        <v>87000</v>
      </c>
      <c r="G9071" s="4">
        <v>8700</v>
      </c>
      <c r="H9071" s="4">
        <v>95700</v>
      </c>
    </row>
    <row r="9072" spans="1:8" ht="15.75">
      <c r="A9072" s="3" t="s">
        <v>2946</v>
      </c>
      <c r="B9072" s="2" t="s">
        <v>6274</v>
      </c>
      <c r="C9072" s="2" t="s">
        <v>6275</v>
      </c>
      <c r="D9072" s="2" t="s">
        <v>6276</v>
      </c>
      <c r="E9072" s="4">
        <v>120</v>
      </c>
      <c r="F9072" s="4">
        <v>780000</v>
      </c>
      <c r="G9072" s="4">
        <v>78000</v>
      </c>
      <c r="H9072" s="4">
        <v>858000</v>
      </c>
    </row>
    <row r="9073" spans="1:8" ht="15.75">
      <c r="A9073" s="3" t="s">
        <v>2946</v>
      </c>
      <c r="B9073" s="2" t="s">
        <v>4642</v>
      </c>
      <c r="C9073" s="2" t="s">
        <v>4641</v>
      </c>
      <c r="D9073" s="2"/>
      <c r="E9073" s="4">
        <v>145</v>
      </c>
      <c r="F9073" s="4">
        <v>1063400</v>
      </c>
      <c r="G9073" s="4">
        <v>106340</v>
      </c>
      <c r="H9073" s="4">
        <v>1169740</v>
      </c>
    </row>
    <row r="9074" spans="1:8" ht="15.75">
      <c r="A9074" s="3" t="s">
        <v>2946</v>
      </c>
      <c r="B9074" s="2" t="s">
        <v>6163</v>
      </c>
      <c r="C9074" s="2" t="s">
        <v>6164</v>
      </c>
      <c r="D9074" s="2" t="s">
        <v>6165</v>
      </c>
      <c r="E9074" s="4">
        <v>28</v>
      </c>
      <c r="F9074" s="4">
        <v>350000</v>
      </c>
      <c r="G9074" s="4">
        <v>35000</v>
      </c>
      <c r="H9074" s="4">
        <v>385000</v>
      </c>
    </row>
    <row r="9075" spans="1:8" ht="15.75">
      <c r="A9075" s="3" t="s">
        <v>2946</v>
      </c>
      <c r="B9075" s="2" t="s">
        <v>6166</v>
      </c>
      <c r="C9075" s="2" t="s">
        <v>6167</v>
      </c>
      <c r="D9075" s="2" t="s">
        <v>6168</v>
      </c>
      <c r="E9075" s="4">
        <v>10</v>
      </c>
      <c r="F9075" s="4">
        <v>128770</v>
      </c>
      <c r="G9075" s="4">
        <v>12877</v>
      </c>
      <c r="H9075" s="4">
        <v>141647</v>
      </c>
    </row>
    <row r="9076" spans="1:8" ht="15.75">
      <c r="A9076" s="3" t="s">
        <v>2946</v>
      </c>
      <c r="B9076" s="2" t="s">
        <v>6169</v>
      </c>
      <c r="C9076" s="2" t="s">
        <v>6170</v>
      </c>
      <c r="D9076" s="2"/>
      <c r="E9076" s="4">
        <v>50</v>
      </c>
      <c r="F9076" s="4">
        <v>950000</v>
      </c>
      <c r="G9076" s="4">
        <v>95000</v>
      </c>
      <c r="H9076" s="4">
        <v>1045000</v>
      </c>
    </row>
    <row r="9077" spans="1:8" ht="15.75">
      <c r="A9077" s="3" t="s">
        <v>2946</v>
      </c>
      <c r="B9077" s="2" t="s">
        <v>6381</v>
      </c>
      <c r="C9077" s="2" t="s">
        <v>6382</v>
      </c>
      <c r="D9077" s="2" t="s">
        <v>6383</v>
      </c>
      <c r="E9077" s="4">
        <v>48</v>
      </c>
      <c r="F9077" s="4">
        <v>912000</v>
      </c>
      <c r="G9077" s="4">
        <v>91200</v>
      </c>
      <c r="H9077" s="4">
        <v>1003200</v>
      </c>
    </row>
    <row r="9078" spans="1:8" ht="15.75">
      <c r="A9078" s="3" t="s">
        <v>2946</v>
      </c>
      <c r="B9078" s="2" t="s">
        <v>6480</v>
      </c>
      <c r="C9078" s="2" t="s">
        <v>6479</v>
      </c>
      <c r="D9078" s="2" t="s">
        <v>6481</v>
      </c>
      <c r="E9078" s="4">
        <v>3</v>
      </c>
      <c r="F9078" s="4">
        <v>77664</v>
      </c>
      <c r="G9078" s="4">
        <v>7766</v>
      </c>
      <c r="H9078" s="4">
        <v>85430</v>
      </c>
    </row>
    <row r="9079" spans="1:8" ht="15.75">
      <c r="A9079" s="3" t="s">
        <v>2946</v>
      </c>
      <c r="B9079" s="2" t="s">
        <v>6187</v>
      </c>
      <c r="C9079" s="2" t="s">
        <v>6188</v>
      </c>
      <c r="D9079" s="2" t="s">
        <v>6189</v>
      </c>
      <c r="E9079" s="4">
        <v>4</v>
      </c>
      <c r="F9079" s="4">
        <v>240000</v>
      </c>
      <c r="G9079" s="4">
        <v>24000</v>
      </c>
      <c r="H9079" s="4">
        <v>264000</v>
      </c>
    </row>
    <row r="9080" spans="1:8" ht="15.75">
      <c r="A9080" s="3" t="s">
        <v>2946</v>
      </c>
      <c r="B9080" s="2" t="s">
        <v>6566</v>
      </c>
      <c r="C9080" s="2" t="s">
        <v>4673</v>
      </c>
      <c r="D9080" s="2" t="s">
        <v>6567</v>
      </c>
      <c r="E9080" s="4">
        <v>50</v>
      </c>
      <c r="F9080" s="4">
        <v>315000</v>
      </c>
      <c r="G9080" s="4">
        <v>31500</v>
      </c>
      <c r="H9080" s="4">
        <v>346500</v>
      </c>
    </row>
    <row r="9081" spans="1:8" ht="15.75">
      <c r="A9081" s="3" t="s">
        <v>2946</v>
      </c>
      <c r="B9081" s="2" t="s">
        <v>6203</v>
      </c>
      <c r="C9081" s="2" t="s">
        <v>6593</v>
      </c>
      <c r="D9081" s="2" t="s">
        <v>6594</v>
      </c>
      <c r="E9081" s="4">
        <v>445</v>
      </c>
      <c r="F9081" s="4"/>
      <c r="G9081" s="4"/>
      <c r="H9081" s="4"/>
    </row>
    <row r="9082" spans="1:8" ht="15.75">
      <c r="A9082" s="3" t="s">
        <v>2946</v>
      </c>
      <c r="B9082" s="2" t="s">
        <v>4843</v>
      </c>
      <c r="C9082" s="2" t="s">
        <v>6206</v>
      </c>
      <c r="D9082" s="2" t="s">
        <v>4844</v>
      </c>
      <c r="E9082" s="4">
        <v>152</v>
      </c>
      <c r="F9082" s="4">
        <v>307000</v>
      </c>
      <c r="G9082" s="4">
        <v>30700</v>
      </c>
      <c r="H9082" s="4">
        <v>337700</v>
      </c>
    </row>
    <row r="9083" spans="1:8" ht="15.75">
      <c r="A9083" s="3" t="s">
        <v>2946</v>
      </c>
      <c r="B9083" s="2" t="s">
        <v>4900</v>
      </c>
      <c r="C9083" s="2" t="s">
        <v>4897</v>
      </c>
      <c r="D9083" s="2" t="s">
        <v>4901</v>
      </c>
      <c r="E9083" s="4">
        <v>200</v>
      </c>
      <c r="F9083" s="4">
        <v>590000</v>
      </c>
      <c r="G9083" s="4">
        <v>59000</v>
      </c>
      <c r="H9083" s="4">
        <v>649000</v>
      </c>
    </row>
    <row r="9084" spans="1:8" ht="15.75">
      <c r="A9084" s="3" t="s">
        <v>2946</v>
      </c>
      <c r="B9084" s="2" t="s">
        <v>6208</v>
      </c>
      <c r="C9084" s="2" t="s">
        <v>6209</v>
      </c>
      <c r="D9084" s="2" t="s">
        <v>6571</v>
      </c>
      <c r="E9084" s="4">
        <v>4900</v>
      </c>
      <c r="F9084" s="4">
        <v>13660000</v>
      </c>
      <c r="G9084" s="4">
        <v>1366000</v>
      </c>
      <c r="H9084" s="4">
        <v>15026000</v>
      </c>
    </row>
    <row r="9085" spans="1:8" ht="15.75">
      <c r="A9085" s="3" t="s">
        <v>2946</v>
      </c>
      <c r="B9085" s="2" t="s">
        <v>4903</v>
      </c>
      <c r="C9085" s="2" t="s">
        <v>4902</v>
      </c>
      <c r="D9085" s="2" t="s">
        <v>4904</v>
      </c>
      <c r="E9085" s="4">
        <v>660</v>
      </c>
      <c r="F9085" s="4">
        <v>694080</v>
      </c>
      <c r="G9085" s="4">
        <v>69408</v>
      </c>
      <c r="H9085" s="4">
        <v>763488</v>
      </c>
    </row>
    <row r="9086" spans="1:8" ht="15.75">
      <c r="A9086" s="3" t="s">
        <v>2946</v>
      </c>
      <c r="B9086" s="2" t="s">
        <v>6211</v>
      </c>
      <c r="C9086" s="2" t="s">
        <v>6212</v>
      </c>
      <c r="D9086" s="2" t="s">
        <v>6213</v>
      </c>
      <c r="E9086" s="4">
        <v>100</v>
      </c>
      <c r="F9086" s="4">
        <v>980000</v>
      </c>
      <c r="G9086" s="4">
        <v>98000</v>
      </c>
      <c r="H9086" s="4">
        <v>1078000</v>
      </c>
    </row>
    <row r="9087" spans="1:8" ht="15.75">
      <c r="A9087" s="3" t="s">
        <v>2946</v>
      </c>
      <c r="B9087" s="2" t="s">
        <v>4926</v>
      </c>
      <c r="C9087" s="2" t="s">
        <v>4911</v>
      </c>
      <c r="D9087" s="2" t="s">
        <v>4927</v>
      </c>
      <c r="E9087" s="4">
        <v>60</v>
      </c>
      <c r="F9087" s="4">
        <v>258000</v>
      </c>
      <c r="G9087" s="4">
        <v>25800</v>
      </c>
      <c r="H9087" s="4">
        <v>283800</v>
      </c>
    </row>
    <row r="9088" spans="1:8" ht="15.75">
      <c r="A9088" s="3" t="s">
        <v>2946</v>
      </c>
      <c r="B9088" s="2" t="s">
        <v>6373</v>
      </c>
      <c r="C9088" s="2" t="s">
        <v>6374</v>
      </c>
      <c r="D9088" s="2" t="s">
        <v>6375</v>
      </c>
      <c r="E9088" s="4">
        <v>18</v>
      </c>
      <c r="F9088" s="4">
        <v>162000</v>
      </c>
      <c r="G9088" s="4">
        <v>16200</v>
      </c>
      <c r="H9088" s="4">
        <v>178200</v>
      </c>
    </row>
    <row r="9089" spans="1:8" ht="15.75">
      <c r="A9089" s="3" t="s">
        <v>2946</v>
      </c>
      <c r="B9089" s="2" t="s">
        <v>6215</v>
      </c>
      <c r="C9089" s="2" t="s">
        <v>6216</v>
      </c>
      <c r="D9089" s="2" t="s">
        <v>6573</v>
      </c>
      <c r="E9089" s="4">
        <v>50</v>
      </c>
      <c r="F9089" s="4">
        <v>575000</v>
      </c>
      <c r="G9089" s="4">
        <v>57500</v>
      </c>
      <c r="H9089" s="4">
        <v>632500</v>
      </c>
    </row>
    <row r="9090" spans="1:8" ht="15.75">
      <c r="A9090" s="3" t="s">
        <v>2946</v>
      </c>
      <c r="B9090" s="2" t="s">
        <v>4934</v>
      </c>
      <c r="C9090" s="2" t="s">
        <v>4931</v>
      </c>
      <c r="D9090" s="2" t="s">
        <v>4935</v>
      </c>
      <c r="E9090" s="4">
        <v>600</v>
      </c>
      <c r="F9090" s="4">
        <v>9770</v>
      </c>
      <c r="G9090" s="4">
        <v>977</v>
      </c>
      <c r="H9090" s="4">
        <v>10747</v>
      </c>
    </row>
    <row r="9091" spans="1:8" ht="15.75">
      <c r="A9091" s="3" t="s">
        <v>2946</v>
      </c>
      <c r="B9091" s="2" t="s">
        <v>5208</v>
      </c>
      <c r="C9091" s="2" t="s">
        <v>5206</v>
      </c>
      <c r="D9091" s="2" t="s">
        <v>5209</v>
      </c>
      <c r="E9091" s="4">
        <v>200</v>
      </c>
      <c r="F9091" s="4">
        <v>300000</v>
      </c>
      <c r="G9091" s="4">
        <v>30000</v>
      </c>
      <c r="H9091" s="4">
        <v>330000</v>
      </c>
    </row>
    <row r="9092" spans="1:8" ht="15.75">
      <c r="A9092" s="3" t="s">
        <v>2946</v>
      </c>
      <c r="B9092" s="2" t="s">
        <v>6227</v>
      </c>
      <c r="C9092" s="2" t="s">
        <v>6228</v>
      </c>
      <c r="D9092" s="2" t="s">
        <v>6229</v>
      </c>
      <c r="E9092" s="4">
        <v>10</v>
      </c>
      <c r="F9092" s="4">
        <v>30000</v>
      </c>
      <c r="G9092" s="4">
        <v>3000</v>
      </c>
      <c r="H9092" s="4">
        <v>33000</v>
      </c>
    </row>
    <row r="9093" spans="1:8" ht="15.75">
      <c r="A9093" s="3" t="s">
        <v>2946</v>
      </c>
      <c r="B9093" s="2" t="s">
        <v>5214</v>
      </c>
      <c r="C9093" s="2" t="s">
        <v>5213</v>
      </c>
      <c r="D9093" s="2" t="s">
        <v>5215</v>
      </c>
      <c r="E9093" s="4">
        <v>10</v>
      </c>
      <c r="F9093" s="4">
        <v>49280</v>
      </c>
      <c r="G9093" s="4">
        <v>4928</v>
      </c>
      <c r="H9093" s="4">
        <v>54208</v>
      </c>
    </row>
    <row r="9094" spans="1:8" ht="15.75">
      <c r="A9094" s="3" t="s">
        <v>2946</v>
      </c>
      <c r="B9094" s="2" t="s">
        <v>5217</v>
      </c>
      <c r="C9094" s="2" t="s">
        <v>5216</v>
      </c>
      <c r="D9094" s="2" t="s">
        <v>5218</v>
      </c>
      <c r="E9094" s="4">
        <v>210</v>
      </c>
      <c r="F9094" s="4">
        <v>882000</v>
      </c>
      <c r="G9094" s="4">
        <v>88200</v>
      </c>
      <c r="H9094" s="4">
        <v>970200</v>
      </c>
    </row>
    <row r="9095" spans="1:8" ht="15.75">
      <c r="A9095" s="3" t="s">
        <v>2946</v>
      </c>
      <c r="B9095" s="2" t="s">
        <v>6233</v>
      </c>
      <c r="C9095" s="2" t="s">
        <v>1478</v>
      </c>
      <c r="D9095" s="2" t="s">
        <v>1480</v>
      </c>
      <c r="E9095" s="4">
        <v>600</v>
      </c>
      <c r="F9095" s="4">
        <v>100864</v>
      </c>
      <c r="G9095" s="4">
        <v>10086</v>
      </c>
      <c r="H9095" s="4">
        <v>110950</v>
      </c>
    </row>
    <row r="9096" spans="1:8" ht="15.75">
      <c r="A9096" s="3" t="s">
        <v>2946</v>
      </c>
      <c r="B9096" s="2" t="s">
        <v>6235</v>
      </c>
      <c r="C9096" s="2" t="s">
        <v>1628</v>
      </c>
      <c r="D9096" s="2" t="s">
        <v>1638</v>
      </c>
      <c r="E9096" s="4">
        <v>1</v>
      </c>
      <c r="F9096" s="4">
        <v>33000</v>
      </c>
      <c r="G9096" s="4">
        <v>3300</v>
      </c>
      <c r="H9096" s="4">
        <v>36300</v>
      </c>
    </row>
    <row r="9097" spans="1:8" ht="15.75">
      <c r="A9097" s="3" t="s">
        <v>2946</v>
      </c>
      <c r="B9097" s="2" t="s">
        <v>6236</v>
      </c>
      <c r="C9097" s="2" t="s">
        <v>1628</v>
      </c>
      <c r="D9097" s="2" t="s">
        <v>1692</v>
      </c>
      <c r="E9097" s="4">
        <v>6</v>
      </c>
      <c r="F9097" s="4">
        <v>198000</v>
      </c>
      <c r="G9097" s="4">
        <v>19800</v>
      </c>
      <c r="H9097" s="4">
        <v>217800</v>
      </c>
    </row>
    <row r="9098" spans="1:8" ht="15.75">
      <c r="A9098" s="3" t="s">
        <v>2946</v>
      </c>
      <c r="B9098" s="2" t="s">
        <v>6238</v>
      </c>
      <c r="C9098" s="2" t="s">
        <v>1628</v>
      </c>
      <c r="D9098" s="2" t="s">
        <v>1721</v>
      </c>
      <c r="E9098" s="4">
        <v>5</v>
      </c>
      <c r="F9098" s="4">
        <v>164091</v>
      </c>
      <c r="G9098" s="4">
        <v>16409</v>
      </c>
      <c r="H9098" s="4">
        <v>180500</v>
      </c>
    </row>
    <row r="9099" spans="1:8" ht="15.75">
      <c r="A9099" s="3" t="s">
        <v>2946</v>
      </c>
      <c r="B9099" s="2" t="s">
        <v>6239</v>
      </c>
      <c r="C9099" s="2" t="s">
        <v>2005</v>
      </c>
      <c r="D9099" s="2" t="s">
        <v>2007</v>
      </c>
      <c r="E9099" s="4">
        <v>7</v>
      </c>
      <c r="F9099" s="4">
        <v>97091</v>
      </c>
      <c r="G9099" s="4">
        <v>9709</v>
      </c>
      <c r="H9099" s="4">
        <v>106800</v>
      </c>
    </row>
    <row r="9100" spans="1:8" ht="15.75">
      <c r="A9100" s="3" t="s">
        <v>2946</v>
      </c>
      <c r="B9100" s="2" t="s">
        <v>6240</v>
      </c>
      <c r="C9100" s="2" t="s">
        <v>2008</v>
      </c>
      <c r="D9100" s="2" t="s">
        <v>2010</v>
      </c>
      <c r="E9100" s="4">
        <v>8</v>
      </c>
      <c r="F9100" s="4">
        <v>200000</v>
      </c>
      <c r="G9100" s="4">
        <v>20000</v>
      </c>
      <c r="H9100" s="4">
        <v>220000</v>
      </c>
    </row>
    <row r="9101" spans="1:8" ht="15.75">
      <c r="A9101" s="3" t="s">
        <v>2946</v>
      </c>
      <c r="B9101" s="2" t="s">
        <v>6241</v>
      </c>
      <c r="C9101" s="2" t="s">
        <v>2011</v>
      </c>
      <c r="D9101" s="2" t="s">
        <v>2013</v>
      </c>
      <c r="E9101" s="4">
        <v>10</v>
      </c>
      <c r="F9101" s="4">
        <v>410000</v>
      </c>
      <c r="G9101" s="4">
        <v>41000</v>
      </c>
      <c r="H9101" s="4">
        <v>451000</v>
      </c>
    </row>
    <row r="9102" spans="1:8" ht="15.75">
      <c r="A9102" s="3" t="s">
        <v>2946</v>
      </c>
      <c r="B9102" s="2" t="s">
        <v>6244</v>
      </c>
      <c r="C9102" s="2" t="s">
        <v>3968</v>
      </c>
      <c r="D9102" s="2" t="s">
        <v>6245</v>
      </c>
      <c r="E9102" s="4">
        <v>10</v>
      </c>
      <c r="F9102" s="4">
        <v>21000</v>
      </c>
      <c r="G9102" s="4">
        <v>2100</v>
      </c>
      <c r="H9102" s="4">
        <v>23100</v>
      </c>
    </row>
    <row r="9103" spans="1:8" ht="15.75">
      <c r="A9103" s="3" t="s">
        <v>2946</v>
      </c>
      <c r="B9103" s="2" t="s">
        <v>6252</v>
      </c>
      <c r="C9103" s="2" t="s">
        <v>6253</v>
      </c>
      <c r="D9103" s="2"/>
      <c r="E9103" s="4">
        <v>11</v>
      </c>
      <c r="F9103" s="4">
        <v>308000</v>
      </c>
      <c r="G9103" s="4">
        <v>30800</v>
      </c>
      <c r="H9103" s="4">
        <v>338800</v>
      </c>
    </row>
    <row r="9104" spans="1:8" ht="15.75">
      <c r="A9104" s="3" t="s">
        <v>2946</v>
      </c>
      <c r="B9104" s="2" t="s">
        <v>6254</v>
      </c>
      <c r="C9104" s="2" t="s">
        <v>6255</v>
      </c>
      <c r="D9104" s="2"/>
      <c r="E9104" s="4">
        <v>22</v>
      </c>
      <c r="F9104" s="4">
        <v>198000</v>
      </c>
      <c r="G9104" s="4">
        <v>19800</v>
      </c>
      <c r="H9104" s="4">
        <v>217800</v>
      </c>
    </row>
    <row r="9105" spans="1:8" ht="15.75">
      <c r="A9105" s="3" t="s">
        <v>2946</v>
      </c>
      <c r="B9105" s="2" t="s">
        <v>6256</v>
      </c>
      <c r="C9105" s="2" t="s">
        <v>6257</v>
      </c>
      <c r="D9105" s="2"/>
      <c r="E9105" s="4">
        <v>20</v>
      </c>
      <c r="F9105" s="4">
        <v>200000</v>
      </c>
      <c r="G9105" s="4">
        <v>20000</v>
      </c>
      <c r="H9105" s="4">
        <v>220000</v>
      </c>
    </row>
    <row r="9106" spans="1:8" ht="15.75">
      <c r="A9106" s="3" t="s">
        <v>2946</v>
      </c>
      <c r="B9106" s="2" t="s">
        <v>6264</v>
      </c>
      <c r="C9106" s="2" t="s">
        <v>6191</v>
      </c>
      <c r="D9106" s="2" t="s">
        <v>6192</v>
      </c>
      <c r="E9106" s="4">
        <v>1</v>
      </c>
      <c r="F9106" s="4">
        <v>143000</v>
      </c>
      <c r="G9106" s="4">
        <v>14300</v>
      </c>
      <c r="H9106" s="4">
        <v>157300</v>
      </c>
    </row>
    <row r="9107" spans="1:8" ht="15.75">
      <c r="A9107" s="3" t="s">
        <v>2946</v>
      </c>
      <c r="B9107" s="2" t="s">
        <v>6286</v>
      </c>
      <c r="C9107" s="2" t="s">
        <v>6194</v>
      </c>
      <c r="D9107" s="2" t="s">
        <v>6195</v>
      </c>
      <c r="E9107" s="4">
        <v>6</v>
      </c>
      <c r="F9107" s="4">
        <v>52800</v>
      </c>
      <c r="G9107" s="4">
        <v>5280</v>
      </c>
      <c r="H9107" s="4">
        <v>58080</v>
      </c>
    </row>
    <row r="9108" spans="1:8" ht="15.75">
      <c r="A9108" s="3" t="s">
        <v>2952</v>
      </c>
      <c r="B9108" s="2" t="s">
        <v>24</v>
      </c>
      <c r="C9108" s="2" t="s">
        <v>20</v>
      </c>
      <c r="D9108" s="2" t="s">
        <v>25</v>
      </c>
      <c r="E9108" s="4">
        <v>9445</v>
      </c>
      <c r="F9108" s="4">
        <v>3989489</v>
      </c>
      <c r="G9108" s="4">
        <v>398949</v>
      </c>
      <c r="H9108" s="4">
        <v>4388438</v>
      </c>
    </row>
    <row r="9109" spans="1:8" ht="15.75">
      <c r="A9109" s="3" t="s">
        <v>2952</v>
      </c>
      <c r="B9109" s="2" t="s">
        <v>27</v>
      </c>
      <c r="C9109" s="2" t="s">
        <v>26</v>
      </c>
      <c r="D9109" s="2" t="s">
        <v>28</v>
      </c>
      <c r="E9109" s="4">
        <v>300</v>
      </c>
      <c r="F9109" s="4">
        <v>103700</v>
      </c>
      <c r="G9109" s="4">
        <v>10370</v>
      </c>
      <c r="H9109" s="4">
        <v>114070</v>
      </c>
    </row>
    <row r="9110" spans="1:8" ht="15.75">
      <c r="A9110" s="3" t="s">
        <v>2952</v>
      </c>
      <c r="B9110" s="2" t="s">
        <v>30</v>
      </c>
      <c r="C9110" s="2" t="s">
        <v>29</v>
      </c>
      <c r="D9110" s="2"/>
      <c r="E9110" s="4">
        <v>300</v>
      </c>
      <c r="F9110" s="4">
        <v>270000</v>
      </c>
      <c r="G9110" s="4">
        <v>27000</v>
      </c>
      <c r="H9110" s="4">
        <v>297000</v>
      </c>
    </row>
    <row r="9111" spans="1:8" ht="15.75">
      <c r="A9111" s="3" t="s">
        <v>2952</v>
      </c>
      <c r="B9111" s="2" t="s">
        <v>32</v>
      </c>
      <c r="C9111" s="2" t="s">
        <v>31</v>
      </c>
      <c r="D9111" s="2"/>
      <c r="E9111" s="4">
        <v>125</v>
      </c>
      <c r="F9111" s="4">
        <v>156250</v>
      </c>
      <c r="G9111" s="4">
        <v>15625</v>
      </c>
      <c r="H9111" s="4">
        <v>171875</v>
      </c>
    </row>
    <row r="9112" spans="1:8" ht="15.75">
      <c r="A9112" s="3" t="s">
        <v>2952</v>
      </c>
      <c r="B9112" s="2" t="s">
        <v>37</v>
      </c>
      <c r="C9112" s="2" t="s">
        <v>36</v>
      </c>
      <c r="D9112" s="2"/>
      <c r="E9112" s="4">
        <v>130</v>
      </c>
      <c r="F9112" s="4">
        <v>117000</v>
      </c>
      <c r="G9112" s="4">
        <v>11700</v>
      </c>
      <c r="H9112" s="4">
        <v>128700</v>
      </c>
    </row>
    <row r="9113" spans="1:8" ht="15.75">
      <c r="A9113" s="3" t="s">
        <v>2952</v>
      </c>
      <c r="B9113" s="2" t="s">
        <v>39</v>
      </c>
      <c r="C9113" s="2" t="s">
        <v>38</v>
      </c>
      <c r="D9113" s="2"/>
      <c r="E9113" s="4">
        <v>700</v>
      </c>
      <c r="F9113" s="4">
        <v>280000</v>
      </c>
      <c r="G9113" s="4">
        <v>28000</v>
      </c>
      <c r="H9113" s="4">
        <v>308000</v>
      </c>
    </row>
    <row r="9114" spans="1:8" ht="15.75">
      <c r="A9114" s="3" t="s">
        <v>2952</v>
      </c>
      <c r="B9114" s="2" t="s">
        <v>42</v>
      </c>
      <c r="C9114" s="2" t="s">
        <v>38</v>
      </c>
      <c r="D9114" s="2" t="s">
        <v>43</v>
      </c>
      <c r="E9114" s="4">
        <v>50</v>
      </c>
      <c r="F9114" s="4">
        <v>17750</v>
      </c>
      <c r="G9114" s="4">
        <v>1775</v>
      </c>
      <c r="H9114" s="4">
        <v>19525</v>
      </c>
    </row>
    <row r="9115" spans="1:8" ht="15.75">
      <c r="A9115" s="3" t="s">
        <v>2952</v>
      </c>
      <c r="B9115" s="2" t="s">
        <v>2967</v>
      </c>
      <c r="C9115" s="2" t="s">
        <v>2966</v>
      </c>
      <c r="D9115" s="2" t="s">
        <v>54</v>
      </c>
      <c r="E9115" s="4">
        <v>6</v>
      </c>
      <c r="F9115" s="4">
        <v>85800</v>
      </c>
      <c r="G9115" s="4">
        <v>8580</v>
      </c>
      <c r="H9115" s="4">
        <v>94380</v>
      </c>
    </row>
    <row r="9116" spans="1:8" ht="15.75">
      <c r="A9116" s="3" t="s">
        <v>2952</v>
      </c>
      <c r="B9116" s="2" t="s">
        <v>117</v>
      </c>
      <c r="C9116" s="2" t="s">
        <v>118</v>
      </c>
      <c r="D9116" s="2" t="s">
        <v>113</v>
      </c>
      <c r="E9116" s="4">
        <v>7000</v>
      </c>
      <c r="F9116" s="4">
        <v>1596000</v>
      </c>
      <c r="G9116" s="4">
        <v>159600</v>
      </c>
      <c r="H9116" s="4">
        <v>1755600</v>
      </c>
    </row>
    <row r="9117" spans="1:8" ht="15.75">
      <c r="A9117" s="3" t="s">
        <v>2952</v>
      </c>
      <c r="B9117" s="2" t="s">
        <v>178</v>
      </c>
      <c r="C9117" s="2" t="s">
        <v>128</v>
      </c>
      <c r="D9117" s="2" t="s">
        <v>179</v>
      </c>
      <c r="E9117" s="4">
        <v>50</v>
      </c>
      <c r="F9117" s="4">
        <v>400000</v>
      </c>
      <c r="G9117" s="4">
        <v>40000</v>
      </c>
      <c r="H9117" s="4">
        <v>440000</v>
      </c>
    </row>
    <row r="9118" spans="1:8" ht="15.75">
      <c r="A9118" s="3" t="s">
        <v>2952</v>
      </c>
      <c r="B9118" s="2" t="s">
        <v>180</v>
      </c>
      <c r="C9118" s="2" t="s">
        <v>138</v>
      </c>
      <c r="D9118" s="2" t="s">
        <v>179</v>
      </c>
      <c r="E9118" s="4">
        <v>100</v>
      </c>
      <c r="F9118" s="4">
        <v>950000</v>
      </c>
      <c r="G9118" s="4">
        <v>95000</v>
      </c>
      <c r="H9118" s="4">
        <v>1045000</v>
      </c>
    </row>
    <row r="9119" spans="1:8" ht="15.75">
      <c r="A9119" s="3" t="s">
        <v>2952</v>
      </c>
      <c r="B9119" s="2" t="s">
        <v>181</v>
      </c>
      <c r="C9119" s="2" t="s">
        <v>140</v>
      </c>
      <c r="D9119" s="2" t="s">
        <v>179</v>
      </c>
      <c r="E9119" s="4">
        <v>100</v>
      </c>
      <c r="F9119" s="4">
        <v>1100000</v>
      </c>
      <c r="G9119" s="4">
        <v>110000</v>
      </c>
      <c r="H9119" s="4">
        <v>1210000</v>
      </c>
    </row>
    <row r="9120" spans="1:8" ht="15.75">
      <c r="A9120" s="3" t="s">
        <v>2952</v>
      </c>
      <c r="B9120" s="2" t="s">
        <v>2977</v>
      </c>
      <c r="C9120" s="2" t="s">
        <v>2976</v>
      </c>
      <c r="D9120" s="2" t="s">
        <v>130</v>
      </c>
      <c r="E9120" s="4">
        <v>50</v>
      </c>
      <c r="F9120" s="4">
        <v>300000</v>
      </c>
      <c r="G9120" s="4">
        <v>30000</v>
      </c>
      <c r="H9120" s="4">
        <v>330000</v>
      </c>
    </row>
    <row r="9121" spans="1:8" ht="15.75">
      <c r="A9121" s="3" t="s">
        <v>2952</v>
      </c>
      <c r="B9121" s="2" t="s">
        <v>193</v>
      </c>
      <c r="C9121" s="2" t="s">
        <v>96</v>
      </c>
      <c r="D9121" s="2" t="s">
        <v>54</v>
      </c>
      <c r="E9121" s="4">
        <v>12</v>
      </c>
      <c r="F9121" s="4">
        <v>164400</v>
      </c>
      <c r="G9121" s="4">
        <v>16440</v>
      </c>
      <c r="H9121" s="4">
        <v>180840</v>
      </c>
    </row>
    <row r="9122" spans="1:8" ht="15.75">
      <c r="A9122" s="3" t="s">
        <v>2952</v>
      </c>
      <c r="B9122" s="2" t="s">
        <v>2979</v>
      </c>
      <c r="C9122" s="2" t="s">
        <v>2978</v>
      </c>
      <c r="D9122" s="2" t="s">
        <v>179</v>
      </c>
      <c r="E9122" s="4">
        <v>50</v>
      </c>
      <c r="F9122" s="4">
        <v>385000</v>
      </c>
      <c r="G9122" s="4">
        <v>38500</v>
      </c>
      <c r="H9122" s="4">
        <v>423500</v>
      </c>
    </row>
    <row r="9123" spans="1:8" ht="15.75">
      <c r="A9123" s="3" t="s">
        <v>2952</v>
      </c>
      <c r="B9123" s="2" t="s">
        <v>210</v>
      </c>
      <c r="C9123" s="2" t="s">
        <v>147</v>
      </c>
      <c r="D9123" s="2" t="s">
        <v>179</v>
      </c>
      <c r="E9123" s="4">
        <v>50</v>
      </c>
      <c r="F9123" s="4">
        <v>375000</v>
      </c>
      <c r="G9123" s="4">
        <v>37500</v>
      </c>
      <c r="H9123" s="4">
        <v>412500</v>
      </c>
    </row>
    <row r="9124" spans="1:8" ht="15.75">
      <c r="A9124" s="3" t="s">
        <v>2952</v>
      </c>
      <c r="B9124" s="2" t="s">
        <v>2983</v>
      </c>
      <c r="C9124" s="2" t="s">
        <v>189</v>
      </c>
      <c r="D9124" s="2" t="s">
        <v>75</v>
      </c>
      <c r="E9124" s="4">
        <v>20</v>
      </c>
      <c r="F9124" s="4">
        <v>338000</v>
      </c>
      <c r="G9124" s="4">
        <v>33800</v>
      </c>
      <c r="H9124" s="4">
        <v>371800</v>
      </c>
    </row>
    <row r="9125" spans="1:8" ht="15.75">
      <c r="A9125" s="3" t="s">
        <v>2952</v>
      </c>
      <c r="B9125" s="2" t="s">
        <v>2992</v>
      </c>
      <c r="C9125" s="2" t="s">
        <v>198</v>
      </c>
      <c r="D9125" s="2" t="s">
        <v>54</v>
      </c>
      <c r="E9125" s="4">
        <v>12</v>
      </c>
      <c r="F9125" s="4">
        <v>170400</v>
      </c>
      <c r="G9125" s="4">
        <v>17040</v>
      </c>
      <c r="H9125" s="4">
        <v>187440</v>
      </c>
    </row>
    <row r="9126" spans="1:8" ht="15.75">
      <c r="A9126" s="3" t="s">
        <v>2952</v>
      </c>
      <c r="B9126" s="2" t="s">
        <v>226</v>
      </c>
      <c r="C9126" s="2" t="s">
        <v>223</v>
      </c>
      <c r="D9126" s="2" t="s">
        <v>56</v>
      </c>
      <c r="E9126" s="4">
        <v>30</v>
      </c>
      <c r="F9126" s="4">
        <v>153000</v>
      </c>
      <c r="G9126" s="4">
        <v>15300</v>
      </c>
      <c r="H9126" s="4">
        <v>168300</v>
      </c>
    </row>
    <row r="9127" spans="1:8" ht="15.75">
      <c r="A9127" s="3" t="s">
        <v>2952</v>
      </c>
      <c r="B9127" s="2" t="s">
        <v>231</v>
      </c>
      <c r="C9127" s="2" t="s">
        <v>223</v>
      </c>
      <c r="D9127" s="2" t="s">
        <v>83</v>
      </c>
      <c r="E9127" s="4">
        <v>30</v>
      </c>
      <c r="F9127" s="4">
        <v>204000</v>
      </c>
      <c r="G9127" s="4">
        <v>20400</v>
      </c>
      <c r="H9127" s="4">
        <v>224400</v>
      </c>
    </row>
    <row r="9128" spans="1:8" ht="15.75">
      <c r="A9128" s="3" t="s">
        <v>2952</v>
      </c>
      <c r="B9128" s="2" t="s">
        <v>242</v>
      </c>
      <c r="C9128" s="2" t="s">
        <v>236</v>
      </c>
      <c r="D9128" s="2" t="s">
        <v>243</v>
      </c>
      <c r="E9128" s="4">
        <v>30</v>
      </c>
      <c r="F9128" s="4">
        <v>380760</v>
      </c>
      <c r="G9128" s="4">
        <v>38076</v>
      </c>
      <c r="H9128" s="4">
        <v>418836</v>
      </c>
    </row>
    <row r="9129" spans="1:8" ht="15.75">
      <c r="A9129" s="3" t="s">
        <v>2952</v>
      </c>
      <c r="B9129" s="2" t="s">
        <v>3008</v>
      </c>
      <c r="C9129" s="2" t="s">
        <v>257</v>
      </c>
      <c r="D9129" s="2" t="s">
        <v>73</v>
      </c>
      <c r="E9129" s="4">
        <v>5</v>
      </c>
      <c r="F9129" s="4">
        <v>19000</v>
      </c>
      <c r="G9129" s="4">
        <v>1900</v>
      </c>
      <c r="H9129" s="4">
        <v>20900</v>
      </c>
    </row>
    <row r="9130" spans="1:8" ht="15.75">
      <c r="A9130" s="3" t="s">
        <v>2952</v>
      </c>
      <c r="B9130" s="2" t="s">
        <v>273</v>
      </c>
      <c r="C9130" s="2" t="s">
        <v>264</v>
      </c>
      <c r="D9130" s="2" t="s">
        <v>52</v>
      </c>
      <c r="E9130" s="4">
        <v>30</v>
      </c>
      <c r="F9130" s="4">
        <v>114900</v>
      </c>
      <c r="G9130" s="4">
        <v>11490</v>
      </c>
      <c r="H9130" s="4">
        <v>126390</v>
      </c>
    </row>
    <row r="9131" spans="1:8" ht="15.75">
      <c r="A9131" s="3" t="s">
        <v>2952</v>
      </c>
      <c r="B9131" s="2" t="s">
        <v>274</v>
      </c>
      <c r="C9131" s="2" t="s">
        <v>264</v>
      </c>
      <c r="D9131" s="2" t="s">
        <v>104</v>
      </c>
      <c r="E9131" s="4">
        <v>80</v>
      </c>
      <c r="F9131" s="4">
        <v>381040</v>
      </c>
      <c r="G9131" s="4">
        <v>38104</v>
      </c>
      <c r="H9131" s="4">
        <v>419144</v>
      </c>
    </row>
    <row r="9132" spans="1:8" ht="15.75">
      <c r="A9132" s="3" t="s">
        <v>2952</v>
      </c>
      <c r="B9132" s="2" t="s">
        <v>281</v>
      </c>
      <c r="C9132" s="2" t="s">
        <v>264</v>
      </c>
      <c r="D9132" s="2" t="s">
        <v>65</v>
      </c>
      <c r="E9132" s="4">
        <v>50</v>
      </c>
      <c r="F9132" s="4">
        <v>331450</v>
      </c>
      <c r="G9132" s="4">
        <v>33145</v>
      </c>
      <c r="H9132" s="4">
        <v>364595</v>
      </c>
    </row>
    <row r="9133" spans="1:8" ht="15.75">
      <c r="A9133" s="3" t="s">
        <v>2952</v>
      </c>
      <c r="B9133" s="2" t="s">
        <v>295</v>
      </c>
      <c r="C9133" s="2" t="s">
        <v>294</v>
      </c>
      <c r="D9133" s="2" t="s">
        <v>65</v>
      </c>
      <c r="E9133" s="4">
        <v>2</v>
      </c>
      <c r="F9133" s="4">
        <v>15200</v>
      </c>
      <c r="G9133" s="4">
        <v>1520</v>
      </c>
      <c r="H9133" s="4">
        <v>16720</v>
      </c>
    </row>
    <row r="9134" spans="1:8" ht="15.75">
      <c r="A9134" s="3" t="s">
        <v>2952</v>
      </c>
      <c r="B9134" s="2" t="s">
        <v>297</v>
      </c>
      <c r="C9134" s="2" t="s">
        <v>294</v>
      </c>
      <c r="D9134" s="2" t="s">
        <v>56</v>
      </c>
      <c r="E9134" s="4">
        <v>30</v>
      </c>
      <c r="F9134" s="4">
        <v>81120</v>
      </c>
      <c r="G9134" s="4">
        <v>8112</v>
      </c>
      <c r="H9134" s="4">
        <v>89232</v>
      </c>
    </row>
    <row r="9135" spans="1:8" ht="15.75">
      <c r="A9135" s="3" t="s">
        <v>2952</v>
      </c>
      <c r="B9135" s="2" t="s">
        <v>301</v>
      </c>
      <c r="C9135" s="2" t="s">
        <v>299</v>
      </c>
      <c r="D9135" s="2" t="s">
        <v>184</v>
      </c>
      <c r="E9135" s="4">
        <v>1</v>
      </c>
      <c r="F9135" s="4">
        <v>4100</v>
      </c>
      <c r="G9135" s="4">
        <v>410</v>
      </c>
      <c r="H9135" s="4">
        <v>4510</v>
      </c>
    </row>
    <row r="9136" spans="1:8" ht="15.75">
      <c r="A9136" s="3" t="s">
        <v>2952</v>
      </c>
      <c r="B9136" s="2" t="s">
        <v>311</v>
      </c>
      <c r="C9136" s="2" t="s">
        <v>310</v>
      </c>
      <c r="D9136" s="2" t="s">
        <v>56</v>
      </c>
      <c r="E9136" s="4">
        <v>4</v>
      </c>
      <c r="F9136" s="4">
        <v>19200</v>
      </c>
      <c r="G9136" s="4">
        <v>1920</v>
      </c>
      <c r="H9136" s="4">
        <v>21120</v>
      </c>
    </row>
    <row r="9137" spans="1:8" ht="15.75">
      <c r="A9137" s="3" t="s">
        <v>2952</v>
      </c>
      <c r="B9137" s="2" t="s">
        <v>3018</v>
      </c>
      <c r="C9137" s="2" t="s">
        <v>314</v>
      </c>
      <c r="D9137" s="2" t="s">
        <v>58</v>
      </c>
      <c r="E9137" s="4">
        <v>2</v>
      </c>
      <c r="F9137" s="4">
        <v>8600</v>
      </c>
      <c r="G9137" s="4">
        <v>860</v>
      </c>
      <c r="H9137" s="4">
        <v>9460</v>
      </c>
    </row>
    <row r="9138" spans="1:8" ht="15.75">
      <c r="A9138" s="3" t="s">
        <v>2952</v>
      </c>
      <c r="B9138" s="2" t="s">
        <v>3033</v>
      </c>
      <c r="C9138" s="2" t="s">
        <v>223</v>
      </c>
      <c r="D9138" s="2" t="s">
        <v>56</v>
      </c>
      <c r="E9138" s="4">
        <v>28</v>
      </c>
      <c r="F9138" s="4">
        <v>145600</v>
      </c>
      <c r="G9138" s="4">
        <v>14560</v>
      </c>
      <c r="H9138" s="4">
        <v>160160</v>
      </c>
    </row>
    <row r="9139" spans="1:8" ht="15.75">
      <c r="A9139" s="3" t="s">
        <v>2952</v>
      </c>
      <c r="B9139" s="2" t="s">
        <v>3043</v>
      </c>
      <c r="C9139" s="2" t="s">
        <v>3042</v>
      </c>
      <c r="D9139" s="2" t="s">
        <v>3044</v>
      </c>
      <c r="E9139" s="4">
        <v>15</v>
      </c>
      <c r="F9139" s="4">
        <v>177000</v>
      </c>
      <c r="G9139" s="4">
        <v>17700</v>
      </c>
      <c r="H9139" s="4">
        <v>194700</v>
      </c>
    </row>
    <row r="9140" spans="1:8" ht="15.75">
      <c r="A9140" s="3" t="s">
        <v>2952</v>
      </c>
      <c r="B9140" s="2" t="s">
        <v>452</v>
      </c>
      <c r="C9140" s="2" t="s">
        <v>451</v>
      </c>
      <c r="D9140" s="2"/>
      <c r="E9140" s="4">
        <v>65</v>
      </c>
      <c r="F9140" s="4">
        <v>596500</v>
      </c>
      <c r="G9140" s="4">
        <v>59650</v>
      </c>
      <c r="H9140" s="4">
        <v>656150</v>
      </c>
    </row>
    <row r="9141" spans="1:8" ht="15.75">
      <c r="A9141" s="3" t="s">
        <v>2952</v>
      </c>
      <c r="B9141" s="2" t="s">
        <v>454</v>
      </c>
      <c r="C9141" s="2" t="s">
        <v>453</v>
      </c>
      <c r="D9141" s="2"/>
      <c r="E9141" s="4">
        <v>20</v>
      </c>
      <c r="F9141" s="4">
        <v>220000</v>
      </c>
      <c r="G9141" s="4">
        <v>22000</v>
      </c>
      <c r="H9141" s="4">
        <v>242000</v>
      </c>
    </row>
    <row r="9142" spans="1:8" ht="15.75">
      <c r="A9142" s="3" t="s">
        <v>2952</v>
      </c>
      <c r="B9142" s="2" t="s">
        <v>456</v>
      </c>
      <c r="C9142" s="2" t="s">
        <v>455</v>
      </c>
      <c r="D9142" s="2"/>
      <c r="E9142" s="4">
        <v>10</v>
      </c>
      <c r="F9142" s="4">
        <v>132000</v>
      </c>
      <c r="G9142" s="4">
        <v>13200</v>
      </c>
      <c r="H9142" s="4">
        <v>145200</v>
      </c>
    </row>
    <row r="9143" spans="1:8" ht="15.75">
      <c r="A9143" s="3" t="s">
        <v>2952</v>
      </c>
      <c r="B9143" s="2" t="s">
        <v>462</v>
      </c>
      <c r="C9143" s="2" t="s">
        <v>461</v>
      </c>
      <c r="D9143" s="2"/>
      <c r="E9143" s="4">
        <v>10</v>
      </c>
      <c r="F9143" s="4">
        <v>204000</v>
      </c>
      <c r="G9143" s="4">
        <v>20400</v>
      </c>
      <c r="H9143" s="4">
        <v>224400</v>
      </c>
    </row>
    <row r="9144" spans="1:8" ht="15.75">
      <c r="A9144" s="3" t="s">
        <v>2952</v>
      </c>
      <c r="B9144" s="2" t="s">
        <v>464</v>
      </c>
      <c r="C9144" s="2" t="s">
        <v>463</v>
      </c>
      <c r="D9144" s="2"/>
      <c r="E9144" s="4">
        <v>60</v>
      </c>
      <c r="F9144" s="4">
        <v>330000</v>
      </c>
      <c r="G9144" s="4">
        <v>33000</v>
      </c>
      <c r="H9144" s="4">
        <v>363000</v>
      </c>
    </row>
    <row r="9145" spans="1:8" ht="15.75">
      <c r="A9145" s="3" t="s">
        <v>2952</v>
      </c>
      <c r="B9145" s="2" t="s">
        <v>468</v>
      </c>
      <c r="C9145" s="2" t="s">
        <v>467</v>
      </c>
      <c r="D9145" s="2"/>
      <c r="E9145" s="4">
        <v>5</v>
      </c>
      <c r="F9145" s="4">
        <v>28000</v>
      </c>
      <c r="G9145" s="4">
        <v>2800</v>
      </c>
      <c r="H9145" s="4">
        <v>30800</v>
      </c>
    </row>
    <row r="9146" spans="1:8" ht="15.75">
      <c r="A9146" s="3" t="s">
        <v>2952</v>
      </c>
      <c r="B9146" s="2" t="s">
        <v>470</v>
      </c>
      <c r="C9146" s="2" t="s">
        <v>469</v>
      </c>
      <c r="D9146" s="2" t="s">
        <v>471</v>
      </c>
      <c r="E9146" s="4">
        <v>40</v>
      </c>
      <c r="F9146" s="4">
        <v>232890</v>
      </c>
      <c r="G9146" s="4">
        <v>23289</v>
      </c>
      <c r="H9146" s="4">
        <v>256179</v>
      </c>
    </row>
    <row r="9147" spans="1:8" ht="15.75">
      <c r="A9147" s="3" t="s">
        <v>2952</v>
      </c>
      <c r="B9147" s="2" t="s">
        <v>473</v>
      </c>
      <c r="C9147" s="2" t="s">
        <v>472</v>
      </c>
      <c r="D9147" s="2" t="s">
        <v>474</v>
      </c>
      <c r="E9147" s="4">
        <v>15</v>
      </c>
      <c r="F9147" s="4">
        <v>93595</v>
      </c>
      <c r="G9147" s="4">
        <v>9360</v>
      </c>
      <c r="H9147" s="4">
        <v>102955</v>
      </c>
    </row>
    <row r="9148" spans="1:8" ht="15.75">
      <c r="A9148" s="3" t="s">
        <v>2952</v>
      </c>
      <c r="B9148" s="2" t="s">
        <v>476</v>
      </c>
      <c r="C9148" s="2" t="s">
        <v>475</v>
      </c>
      <c r="D9148" s="2" t="s">
        <v>477</v>
      </c>
      <c r="E9148" s="4">
        <v>84</v>
      </c>
      <c r="F9148" s="4">
        <v>465536</v>
      </c>
      <c r="G9148" s="4">
        <v>46555</v>
      </c>
      <c r="H9148" s="4">
        <v>512091</v>
      </c>
    </row>
    <row r="9149" spans="1:8" ht="15.75">
      <c r="A9149" s="3" t="s">
        <v>2952</v>
      </c>
      <c r="B9149" s="2" t="s">
        <v>482</v>
      </c>
      <c r="C9149" s="2" t="s">
        <v>481</v>
      </c>
      <c r="D9149" s="2" t="s">
        <v>483</v>
      </c>
      <c r="E9149" s="4">
        <v>10</v>
      </c>
      <c r="F9149" s="4">
        <v>125000</v>
      </c>
      <c r="G9149" s="4">
        <v>12500</v>
      </c>
      <c r="H9149" s="4">
        <v>137500</v>
      </c>
    </row>
    <row r="9150" spans="1:8" ht="15.75">
      <c r="A9150" s="3" t="s">
        <v>2952</v>
      </c>
      <c r="B9150" s="2" t="s">
        <v>499</v>
      </c>
      <c r="C9150" s="2" t="s">
        <v>498</v>
      </c>
      <c r="D9150" s="2" t="s">
        <v>500</v>
      </c>
      <c r="E9150" s="4">
        <v>30</v>
      </c>
      <c r="F9150" s="4">
        <v>438000</v>
      </c>
      <c r="G9150" s="4">
        <v>43800</v>
      </c>
      <c r="H9150" s="4">
        <v>481800</v>
      </c>
    </row>
    <row r="9151" spans="1:8" ht="15.75">
      <c r="A9151" s="3" t="s">
        <v>2952</v>
      </c>
      <c r="B9151" s="2" t="s">
        <v>504</v>
      </c>
      <c r="C9151" s="2" t="s">
        <v>503</v>
      </c>
      <c r="D9151" s="2" t="s">
        <v>505</v>
      </c>
      <c r="E9151" s="4">
        <v>10</v>
      </c>
      <c r="F9151" s="4">
        <v>39040</v>
      </c>
      <c r="G9151" s="4">
        <v>3904</v>
      </c>
      <c r="H9151" s="4">
        <v>42944</v>
      </c>
    </row>
    <row r="9152" spans="1:8" ht="15.75">
      <c r="A9152" s="3" t="s">
        <v>2952</v>
      </c>
      <c r="B9152" s="2" t="s">
        <v>515</v>
      </c>
      <c r="C9152" s="2" t="s">
        <v>514</v>
      </c>
      <c r="D9152" s="2" t="s">
        <v>516</v>
      </c>
      <c r="E9152" s="4">
        <v>224</v>
      </c>
      <c r="F9152" s="4">
        <v>1063410</v>
      </c>
      <c r="G9152" s="4">
        <v>106341</v>
      </c>
      <c r="H9152" s="4">
        <v>1169751</v>
      </c>
    </row>
    <row r="9153" spans="1:8" ht="15.75">
      <c r="A9153" s="3" t="s">
        <v>2952</v>
      </c>
      <c r="B9153" s="2" t="s">
        <v>518</v>
      </c>
      <c r="C9153" s="2" t="s">
        <v>517</v>
      </c>
      <c r="D9153" s="2" t="s">
        <v>519</v>
      </c>
      <c r="E9153" s="4">
        <v>14</v>
      </c>
      <c r="F9153" s="4">
        <v>35876</v>
      </c>
      <c r="G9153" s="4">
        <v>3588</v>
      </c>
      <c r="H9153" s="4">
        <v>39464</v>
      </c>
    </row>
    <row r="9154" spans="1:8" ht="15.75">
      <c r="A9154" s="3" t="s">
        <v>2952</v>
      </c>
      <c r="B9154" s="2" t="s">
        <v>525</v>
      </c>
      <c r="C9154" s="2" t="s">
        <v>524</v>
      </c>
      <c r="D9154" s="2" t="s">
        <v>526</v>
      </c>
      <c r="E9154" s="4">
        <v>362</v>
      </c>
      <c r="F9154" s="4">
        <v>2032502</v>
      </c>
      <c r="G9154" s="4">
        <v>203250</v>
      </c>
      <c r="H9154" s="4">
        <v>2235752</v>
      </c>
    </row>
    <row r="9155" spans="1:8" ht="15.75">
      <c r="A9155" s="3" t="s">
        <v>2952</v>
      </c>
      <c r="B9155" s="2" t="s">
        <v>528</v>
      </c>
      <c r="C9155" s="2" t="s">
        <v>527</v>
      </c>
      <c r="D9155" s="2" t="s">
        <v>529</v>
      </c>
      <c r="E9155" s="4">
        <v>10</v>
      </c>
      <c r="F9155" s="4">
        <v>29660</v>
      </c>
      <c r="G9155" s="4">
        <v>2966</v>
      </c>
      <c r="H9155" s="4">
        <v>32626</v>
      </c>
    </row>
    <row r="9156" spans="1:8" ht="15.75">
      <c r="A9156" s="3" t="s">
        <v>2952</v>
      </c>
      <c r="B9156" s="2" t="s">
        <v>536</v>
      </c>
      <c r="C9156" s="2" t="s">
        <v>355</v>
      </c>
      <c r="D9156" s="2" t="s">
        <v>537</v>
      </c>
      <c r="E9156" s="4">
        <v>360</v>
      </c>
      <c r="F9156" s="4">
        <v>2340750</v>
      </c>
      <c r="G9156" s="4">
        <v>234075</v>
      </c>
      <c r="H9156" s="4">
        <v>2574825</v>
      </c>
    </row>
    <row r="9157" spans="1:8" ht="15.75">
      <c r="A9157" s="3" t="s">
        <v>2952</v>
      </c>
      <c r="B9157" s="2" t="s">
        <v>539</v>
      </c>
      <c r="C9157" s="2" t="s">
        <v>538</v>
      </c>
      <c r="D9157" s="2" t="s">
        <v>540</v>
      </c>
      <c r="E9157" s="4">
        <v>10</v>
      </c>
      <c r="F9157" s="4">
        <v>33710</v>
      </c>
      <c r="G9157" s="4">
        <v>3371</v>
      </c>
      <c r="H9157" s="4">
        <v>37081</v>
      </c>
    </row>
    <row r="9158" spans="1:8" ht="15.75">
      <c r="A9158" s="3" t="s">
        <v>2952</v>
      </c>
      <c r="B9158" s="2" t="s">
        <v>546</v>
      </c>
      <c r="C9158" s="2" t="s">
        <v>545</v>
      </c>
      <c r="D9158" s="2" t="s">
        <v>547</v>
      </c>
      <c r="E9158" s="4">
        <v>305</v>
      </c>
      <c r="F9158" s="4">
        <v>2159745</v>
      </c>
      <c r="G9158" s="4">
        <v>215975</v>
      </c>
      <c r="H9158" s="4">
        <v>2375720</v>
      </c>
    </row>
    <row r="9159" spans="1:8" ht="15.75">
      <c r="A9159" s="3" t="s">
        <v>2952</v>
      </c>
      <c r="B9159" s="2" t="s">
        <v>3058</v>
      </c>
      <c r="C9159" s="2" t="s">
        <v>3057</v>
      </c>
      <c r="D9159" s="2" t="s">
        <v>3059</v>
      </c>
      <c r="E9159" s="4">
        <v>2</v>
      </c>
      <c r="F9159" s="4">
        <v>7496</v>
      </c>
      <c r="G9159" s="4">
        <v>750</v>
      </c>
      <c r="H9159" s="4">
        <v>8246</v>
      </c>
    </row>
    <row r="9160" spans="1:8" ht="15.75">
      <c r="A9160" s="3" t="s">
        <v>2952</v>
      </c>
      <c r="B9160" s="2" t="s">
        <v>549</v>
      </c>
      <c r="C9160" s="2" t="s">
        <v>548</v>
      </c>
      <c r="D9160" s="2" t="s">
        <v>550</v>
      </c>
      <c r="E9160" s="4">
        <v>30</v>
      </c>
      <c r="F9160" s="4">
        <v>93150</v>
      </c>
      <c r="G9160" s="4">
        <v>9315</v>
      </c>
      <c r="H9160" s="4">
        <v>102465</v>
      </c>
    </row>
    <row r="9161" spans="1:8" ht="15.75">
      <c r="A9161" s="3" t="s">
        <v>2952</v>
      </c>
      <c r="B9161" s="2" t="s">
        <v>552</v>
      </c>
      <c r="C9161" s="2" t="s">
        <v>551</v>
      </c>
      <c r="D9161" s="2" t="s">
        <v>553</v>
      </c>
      <c r="E9161" s="4">
        <v>265</v>
      </c>
      <c r="F9161" s="4">
        <v>2191400</v>
      </c>
      <c r="G9161" s="4">
        <v>219140</v>
      </c>
      <c r="H9161" s="4">
        <v>2410540</v>
      </c>
    </row>
    <row r="9162" spans="1:8" ht="15.75">
      <c r="A9162" s="3" t="s">
        <v>2952</v>
      </c>
      <c r="B9162" s="2" t="s">
        <v>555</v>
      </c>
      <c r="C9162" s="2" t="s">
        <v>554</v>
      </c>
      <c r="D9162" s="2" t="s">
        <v>556</v>
      </c>
      <c r="E9162" s="4">
        <v>6</v>
      </c>
      <c r="F9162" s="4">
        <v>22674</v>
      </c>
      <c r="G9162" s="4">
        <v>2267</v>
      </c>
      <c r="H9162" s="4">
        <v>24941</v>
      </c>
    </row>
    <row r="9163" spans="1:8" ht="15.75">
      <c r="A9163" s="3" t="s">
        <v>2952</v>
      </c>
      <c r="B9163" s="2" t="s">
        <v>558</v>
      </c>
      <c r="C9163" s="2" t="s">
        <v>557</v>
      </c>
      <c r="D9163" s="2" t="s">
        <v>559</v>
      </c>
      <c r="E9163" s="4">
        <v>42</v>
      </c>
      <c r="F9163" s="4">
        <v>329924</v>
      </c>
      <c r="G9163" s="4">
        <v>32992</v>
      </c>
      <c r="H9163" s="4">
        <v>362916</v>
      </c>
    </row>
    <row r="9164" spans="1:8" ht="15.75">
      <c r="A9164" s="3" t="s">
        <v>2952</v>
      </c>
      <c r="B9164" s="2" t="s">
        <v>561</v>
      </c>
      <c r="C9164" s="2" t="s">
        <v>560</v>
      </c>
      <c r="D9164" s="2" t="s">
        <v>562</v>
      </c>
      <c r="E9164" s="4">
        <v>129</v>
      </c>
      <c r="F9164" s="4">
        <v>453970</v>
      </c>
      <c r="G9164" s="4">
        <v>45397</v>
      </c>
      <c r="H9164" s="4">
        <v>499367</v>
      </c>
    </row>
    <row r="9165" spans="1:8" ht="15.75">
      <c r="A9165" s="3" t="s">
        <v>2952</v>
      </c>
      <c r="B9165" s="2" t="s">
        <v>567</v>
      </c>
      <c r="C9165" s="2" t="s">
        <v>566</v>
      </c>
      <c r="D9165" s="2" t="s">
        <v>568</v>
      </c>
      <c r="E9165" s="4">
        <v>55</v>
      </c>
      <c r="F9165" s="4">
        <v>577000</v>
      </c>
      <c r="G9165" s="4">
        <v>57700</v>
      </c>
      <c r="H9165" s="4">
        <v>634700</v>
      </c>
    </row>
    <row r="9166" spans="1:8" ht="15.75">
      <c r="A9166" s="3" t="s">
        <v>2952</v>
      </c>
      <c r="B9166" s="2" t="s">
        <v>573</v>
      </c>
      <c r="C9166" s="2" t="s">
        <v>572</v>
      </c>
      <c r="D9166" s="2" t="s">
        <v>574</v>
      </c>
      <c r="E9166" s="4">
        <v>55</v>
      </c>
      <c r="F9166" s="4">
        <v>774230</v>
      </c>
      <c r="G9166" s="4">
        <v>77423</v>
      </c>
      <c r="H9166" s="4">
        <v>851653</v>
      </c>
    </row>
    <row r="9167" spans="1:8" ht="15.75">
      <c r="A9167" s="3" t="s">
        <v>2952</v>
      </c>
      <c r="B9167" s="2" t="s">
        <v>576</v>
      </c>
      <c r="C9167" s="2" t="s">
        <v>575</v>
      </c>
      <c r="D9167" s="2" t="s">
        <v>577</v>
      </c>
      <c r="E9167" s="4">
        <v>41</v>
      </c>
      <c r="F9167" s="4">
        <v>164354</v>
      </c>
      <c r="G9167" s="4">
        <v>16435</v>
      </c>
      <c r="H9167" s="4">
        <v>180789</v>
      </c>
    </row>
    <row r="9168" spans="1:8" ht="15.75">
      <c r="A9168" s="3" t="s">
        <v>2952</v>
      </c>
      <c r="B9168" s="2" t="s">
        <v>582</v>
      </c>
      <c r="C9168" s="2" t="s">
        <v>581</v>
      </c>
      <c r="D9168" s="2"/>
      <c r="E9168" s="4">
        <v>5</v>
      </c>
      <c r="F9168" s="4">
        <v>24900</v>
      </c>
      <c r="G9168" s="4">
        <v>2490</v>
      </c>
      <c r="H9168" s="4">
        <v>27390</v>
      </c>
    </row>
    <row r="9169" spans="1:8" ht="15.75">
      <c r="A9169" s="3" t="s">
        <v>2952</v>
      </c>
      <c r="B9169" s="2" t="s">
        <v>3066</v>
      </c>
      <c r="C9169" s="2" t="s">
        <v>3065</v>
      </c>
      <c r="D9169" s="2" t="s">
        <v>3067</v>
      </c>
      <c r="E9169" s="4">
        <v>80</v>
      </c>
      <c r="F9169" s="4">
        <v>358240</v>
      </c>
      <c r="G9169" s="4">
        <v>35824</v>
      </c>
      <c r="H9169" s="4">
        <v>394064</v>
      </c>
    </row>
    <row r="9170" spans="1:8" ht="15.75">
      <c r="A9170" s="3" t="s">
        <v>2952</v>
      </c>
      <c r="B9170" s="2" t="s">
        <v>612</v>
      </c>
      <c r="C9170" s="2" t="s">
        <v>363</v>
      </c>
      <c r="D9170" s="2" t="s">
        <v>613</v>
      </c>
      <c r="E9170" s="4">
        <v>160</v>
      </c>
      <c r="F9170" s="4">
        <v>744118</v>
      </c>
      <c r="G9170" s="4">
        <v>74413</v>
      </c>
      <c r="H9170" s="4">
        <v>818531</v>
      </c>
    </row>
    <row r="9171" spans="1:8" ht="15.75">
      <c r="A9171" s="3" t="s">
        <v>2952</v>
      </c>
      <c r="B9171" s="2" t="s">
        <v>615</v>
      </c>
      <c r="C9171" s="2" t="s">
        <v>614</v>
      </c>
      <c r="D9171" s="2" t="s">
        <v>616</v>
      </c>
      <c r="E9171" s="4">
        <v>392</v>
      </c>
      <c r="F9171" s="4">
        <v>835840</v>
      </c>
      <c r="G9171" s="4">
        <v>83584</v>
      </c>
      <c r="H9171" s="4">
        <v>919424</v>
      </c>
    </row>
    <row r="9172" spans="1:8" ht="15.75">
      <c r="A9172" s="3" t="s">
        <v>2952</v>
      </c>
      <c r="B9172" s="2" t="s">
        <v>619</v>
      </c>
      <c r="C9172" s="2" t="s">
        <v>366</v>
      </c>
      <c r="D9172" s="2" t="s">
        <v>620</v>
      </c>
      <c r="E9172" s="4">
        <v>70</v>
      </c>
      <c r="F9172" s="4">
        <v>434830</v>
      </c>
      <c r="G9172" s="4">
        <v>43483</v>
      </c>
      <c r="H9172" s="4">
        <v>478313</v>
      </c>
    </row>
    <row r="9173" spans="1:8" ht="15.75">
      <c r="A9173" s="3" t="s">
        <v>2952</v>
      </c>
      <c r="B9173" s="2" t="s">
        <v>622</v>
      </c>
      <c r="C9173" s="2" t="s">
        <v>621</v>
      </c>
      <c r="D9173" s="2" t="s">
        <v>623</v>
      </c>
      <c r="E9173" s="4">
        <v>489</v>
      </c>
      <c r="F9173" s="4">
        <v>1223371</v>
      </c>
      <c r="G9173" s="4">
        <v>122337</v>
      </c>
      <c r="H9173" s="4">
        <v>1345708</v>
      </c>
    </row>
    <row r="9174" spans="1:8" ht="15.75">
      <c r="A9174" s="3" t="s">
        <v>2952</v>
      </c>
      <c r="B9174" s="2" t="s">
        <v>631</v>
      </c>
      <c r="C9174" s="2" t="s">
        <v>630</v>
      </c>
      <c r="D9174" s="2" t="s">
        <v>632</v>
      </c>
      <c r="E9174" s="4">
        <v>353</v>
      </c>
      <c r="F9174" s="4">
        <v>942250</v>
      </c>
      <c r="G9174" s="4">
        <v>94225</v>
      </c>
      <c r="H9174" s="4">
        <v>1036475</v>
      </c>
    </row>
    <row r="9175" spans="1:8" ht="15.75">
      <c r="A9175" s="3" t="s">
        <v>2952</v>
      </c>
      <c r="B9175" s="2" t="s">
        <v>634</v>
      </c>
      <c r="C9175" s="2" t="s">
        <v>633</v>
      </c>
      <c r="D9175" s="2" t="s">
        <v>635</v>
      </c>
      <c r="E9175" s="4">
        <v>597</v>
      </c>
      <c r="F9175" s="4">
        <v>817989</v>
      </c>
      <c r="G9175" s="4">
        <v>81799</v>
      </c>
      <c r="H9175" s="4">
        <v>899788</v>
      </c>
    </row>
    <row r="9176" spans="1:8" ht="15.75">
      <c r="A9176" s="3" t="s">
        <v>2952</v>
      </c>
      <c r="B9176" s="2" t="s">
        <v>638</v>
      </c>
      <c r="C9176" s="2" t="s">
        <v>352</v>
      </c>
      <c r="D9176" s="2" t="s">
        <v>639</v>
      </c>
      <c r="E9176" s="4">
        <v>130</v>
      </c>
      <c r="F9176" s="4">
        <v>770780</v>
      </c>
      <c r="G9176" s="4">
        <v>77078</v>
      </c>
      <c r="H9176" s="4">
        <v>847858</v>
      </c>
    </row>
    <row r="9177" spans="1:8" ht="15.75">
      <c r="A9177" s="3" t="s">
        <v>2952</v>
      </c>
      <c r="B9177" s="2" t="s">
        <v>641</v>
      </c>
      <c r="C9177" s="2" t="s">
        <v>640</v>
      </c>
      <c r="D9177" s="2" t="s">
        <v>642</v>
      </c>
      <c r="E9177" s="4">
        <v>348</v>
      </c>
      <c r="F9177" s="4">
        <v>1001268</v>
      </c>
      <c r="G9177" s="4">
        <v>100127</v>
      </c>
      <c r="H9177" s="4">
        <v>1101395</v>
      </c>
    </row>
    <row r="9178" spans="1:8" ht="15.75">
      <c r="A9178" s="3" t="s">
        <v>2952</v>
      </c>
      <c r="B9178" s="2" t="s">
        <v>645</v>
      </c>
      <c r="C9178" s="2" t="s">
        <v>358</v>
      </c>
      <c r="D9178" s="2" t="s">
        <v>646</v>
      </c>
      <c r="E9178" s="4">
        <v>389</v>
      </c>
      <c r="F9178" s="4">
        <v>2671692</v>
      </c>
      <c r="G9178" s="4">
        <v>267170</v>
      </c>
      <c r="H9178" s="4">
        <v>2938862</v>
      </c>
    </row>
    <row r="9179" spans="1:8" ht="15.75">
      <c r="A9179" s="3" t="s">
        <v>2952</v>
      </c>
      <c r="B9179" s="2" t="s">
        <v>648</v>
      </c>
      <c r="C9179" s="2" t="s">
        <v>647</v>
      </c>
      <c r="D9179" s="2" t="s">
        <v>649</v>
      </c>
      <c r="E9179" s="4">
        <v>70</v>
      </c>
      <c r="F9179" s="4">
        <v>228970</v>
      </c>
      <c r="G9179" s="4">
        <v>22897</v>
      </c>
      <c r="H9179" s="4">
        <v>251867</v>
      </c>
    </row>
    <row r="9180" spans="1:8" ht="15.75">
      <c r="A9180" s="3" t="s">
        <v>2952</v>
      </c>
      <c r="B9180" s="2" t="s">
        <v>655</v>
      </c>
      <c r="C9180" s="2" t="s">
        <v>654</v>
      </c>
      <c r="D9180" s="2" t="s">
        <v>656</v>
      </c>
      <c r="E9180" s="4">
        <v>-62</v>
      </c>
      <c r="F9180" s="4">
        <v>-250032</v>
      </c>
      <c r="G9180" s="4">
        <v>-25003</v>
      </c>
      <c r="H9180" s="4">
        <v>-275035</v>
      </c>
    </row>
    <row r="9181" spans="1:8" ht="15.75">
      <c r="A9181" s="3" t="s">
        <v>2952</v>
      </c>
      <c r="B9181" s="2" t="s">
        <v>658</v>
      </c>
      <c r="C9181" s="2" t="s">
        <v>657</v>
      </c>
      <c r="D9181" s="2" t="s">
        <v>659</v>
      </c>
      <c r="E9181" s="4">
        <v>12</v>
      </c>
      <c r="F9181" s="4">
        <v>24000</v>
      </c>
      <c r="G9181" s="4">
        <v>2400</v>
      </c>
      <c r="H9181" s="4">
        <v>26400</v>
      </c>
    </row>
    <row r="9182" spans="1:8" ht="15.75">
      <c r="A9182" s="3" t="s">
        <v>2952</v>
      </c>
      <c r="B9182" s="2" t="s">
        <v>660</v>
      </c>
      <c r="C9182" s="2" t="s">
        <v>448</v>
      </c>
      <c r="D9182" s="2" t="s">
        <v>661</v>
      </c>
      <c r="E9182" s="4">
        <v>49</v>
      </c>
      <c r="F9182" s="4">
        <v>459119</v>
      </c>
      <c r="G9182" s="4">
        <v>45912</v>
      </c>
      <c r="H9182" s="4">
        <v>505031</v>
      </c>
    </row>
    <row r="9183" spans="1:8" ht="15.75">
      <c r="A9183" s="3" t="s">
        <v>2952</v>
      </c>
      <c r="B9183" s="2" t="s">
        <v>663</v>
      </c>
      <c r="C9183" s="2" t="s">
        <v>662</v>
      </c>
      <c r="D9183" s="2" t="s">
        <v>664</v>
      </c>
      <c r="E9183" s="4">
        <v>42</v>
      </c>
      <c r="F9183" s="4">
        <v>159690</v>
      </c>
      <c r="G9183" s="4">
        <v>15969</v>
      </c>
      <c r="H9183" s="4">
        <v>175659</v>
      </c>
    </row>
    <row r="9184" spans="1:8" ht="15.75">
      <c r="A9184" s="3" t="s">
        <v>2952</v>
      </c>
      <c r="B9184" s="2" t="s">
        <v>666</v>
      </c>
      <c r="C9184" s="2" t="s">
        <v>665</v>
      </c>
      <c r="D9184" s="2" t="s">
        <v>667</v>
      </c>
      <c r="E9184" s="4">
        <v>59</v>
      </c>
      <c r="F9184" s="4">
        <v>716000</v>
      </c>
      <c r="G9184" s="4">
        <v>71600</v>
      </c>
      <c r="H9184" s="4">
        <v>787600</v>
      </c>
    </row>
    <row r="9185" spans="1:8" ht="15.75">
      <c r="A9185" s="3" t="s">
        <v>2952</v>
      </c>
      <c r="B9185" s="2" t="s">
        <v>669</v>
      </c>
      <c r="C9185" s="2" t="s">
        <v>668</v>
      </c>
      <c r="D9185" s="2" t="s">
        <v>670</v>
      </c>
      <c r="E9185" s="4">
        <v>14</v>
      </c>
      <c r="F9185" s="4">
        <v>58872</v>
      </c>
      <c r="G9185" s="4">
        <v>5887</v>
      </c>
      <c r="H9185" s="4">
        <v>64759</v>
      </c>
    </row>
    <row r="9186" spans="1:8" ht="15.75">
      <c r="A9186" s="3" t="s">
        <v>2952</v>
      </c>
      <c r="B9186" s="2" t="s">
        <v>674</v>
      </c>
      <c r="C9186" s="2" t="s">
        <v>673</v>
      </c>
      <c r="D9186" s="2" t="s">
        <v>675</v>
      </c>
      <c r="E9186" s="4">
        <v>68</v>
      </c>
      <c r="F9186" s="4">
        <v>285000</v>
      </c>
      <c r="G9186" s="4">
        <v>28500</v>
      </c>
      <c r="H9186" s="4">
        <v>313500</v>
      </c>
    </row>
    <row r="9187" spans="1:8" ht="15.75">
      <c r="A9187" s="3" t="s">
        <v>2952</v>
      </c>
      <c r="B9187" s="2" t="s">
        <v>677</v>
      </c>
      <c r="C9187" s="2" t="s">
        <v>676</v>
      </c>
      <c r="D9187" s="2" t="s">
        <v>678</v>
      </c>
      <c r="E9187" s="4">
        <v>51</v>
      </c>
      <c r="F9187" s="4">
        <v>90350</v>
      </c>
      <c r="G9187" s="4">
        <v>9035</v>
      </c>
      <c r="H9187" s="4">
        <v>99385</v>
      </c>
    </row>
    <row r="9188" spans="1:8" ht="15.75">
      <c r="A9188" s="3" t="s">
        <v>2952</v>
      </c>
      <c r="B9188" s="2" t="s">
        <v>680</v>
      </c>
      <c r="C9188" s="2" t="s">
        <v>679</v>
      </c>
      <c r="D9188" s="2" t="s">
        <v>681</v>
      </c>
      <c r="E9188" s="4">
        <v>20</v>
      </c>
      <c r="F9188" s="4">
        <v>186020</v>
      </c>
      <c r="G9188" s="4">
        <v>18602</v>
      </c>
      <c r="H9188" s="4">
        <v>204622</v>
      </c>
    </row>
    <row r="9189" spans="1:8" ht="15.75">
      <c r="A9189" s="3" t="s">
        <v>2952</v>
      </c>
      <c r="B9189" s="2" t="s">
        <v>683</v>
      </c>
      <c r="C9189" s="2" t="s">
        <v>682</v>
      </c>
      <c r="D9189" s="2" t="s">
        <v>684</v>
      </c>
      <c r="E9189" s="4">
        <v>23</v>
      </c>
      <c r="F9189" s="4">
        <v>105904</v>
      </c>
      <c r="G9189" s="4">
        <v>10590</v>
      </c>
      <c r="H9189" s="4">
        <v>116494</v>
      </c>
    </row>
    <row r="9190" spans="1:8" ht="15.75">
      <c r="A9190" s="3" t="s">
        <v>2952</v>
      </c>
      <c r="B9190" s="2" t="s">
        <v>686</v>
      </c>
      <c r="C9190" s="2" t="s">
        <v>685</v>
      </c>
      <c r="D9190" s="2" t="s">
        <v>687</v>
      </c>
      <c r="E9190" s="4">
        <v>10</v>
      </c>
      <c r="F9190" s="4">
        <v>100600</v>
      </c>
      <c r="G9190" s="4">
        <v>10060</v>
      </c>
      <c r="H9190" s="4">
        <v>110660</v>
      </c>
    </row>
    <row r="9191" spans="1:8" ht="15.75">
      <c r="A9191" s="3" t="s">
        <v>2952</v>
      </c>
      <c r="B9191" s="2" t="s">
        <v>3083</v>
      </c>
      <c r="C9191" s="2" t="s">
        <v>3082</v>
      </c>
      <c r="D9191" s="2" t="s">
        <v>3084</v>
      </c>
      <c r="E9191" s="4">
        <v>54</v>
      </c>
      <c r="F9191" s="4">
        <v>245986</v>
      </c>
      <c r="G9191" s="4">
        <v>24599</v>
      </c>
      <c r="H9191" s="4">
        <v>270585</v>
      </c>
    </row>
    <row r="9192" spans="1:8" ht="15.75">
      <c r="A9192" s="3" t="s">
        <v>2952</v>
      </c>
      <c r="B9192" s="2" t="s">
        <v>700</v>
      </c>
      <c r="C9192" s="2" t="s">
        <v>699</v>
      </c>
      <c r="D9192" s="2" t="s">
        <v>701</v>
      </c>
      <c r="E9192" s="4">
        <v>286</v>
      </c>
      <c r="F9192" s="4">
        <v>1012600</v>
      </c>
      <c r="G9192" s="4">
        <v>101259</v>
      </c>
      <c r="H9192" s="4">
        <v>1113859</v>
      </c>
    </row>
    <row r="9193" spans="1:8" ht="15.75">
      <c r="A9193" s="3" t="s">
        <v>2952</v>
      </c>
      <c r="B9193" s="2" t="s">
        <v>703</v>
      </c>
      <c r="C9193" s="2" t="s">
        <v>702</v>
      </c>
      <c r="D9193" s="2" t="s">
        <v>704</v>
      </c>
      <c r="E9193" s="4">
        <v>50</v>
      </c>
      <c r="F9193" s="4">
        <v>90250</v>
      </c>
      <c r="G9193" s="4">
        <v>9025</v>
      </c>
      <c r="H9193" s="4">
        <v>99275</v>
      </c>
    </row>
    <row r="9194" spans="1:8" ht="15.75">
      <c r="A9194" s="3" t="s">
        <v>2952</v>
      </c>
      <c r="B9194" s="2" t="s">
        <v>731</v>
      </c>
      <c r="C9194" s="2" t="s">
        <v>730</v>
      </c>
      <c r="D9194" s="2" t="s">
        <v>732</v>
      </c>
      <c r="E9194" s="4">
        <v>1</v>
      </c>
      <c r="F9194" s="4">
        <v>2700</v>
      </c>
      <c r="G9194" s="4">
        <v>270</v>
      </c>
      <c r="H9194" s="4">
        <v>2970</v>
      </c>
    </row>
    <row r="9195" spans="1:8" ht="15.75">
      <c r="A9195" s="3" t="s">
        <v>2952</v>
      </c>
      <c r="B9195" s="2" t="s">
        <v>737</v>
      </c>
      <c r="C9195" s="2" t="s">
        <v>736</v>
      </c>
      <c r="D9195" s="2" t="s">
        <v>738</v>
      </c>
      <c r="E9195" s="4">
        <v>703</v>
      </c>
      <c r="F9195" s="4">
        <v>1363050</v>
      </c>
      <c r="G9195" s="4">
        <v>136305</v>
      </c>
      <c r="H9195" s="4">
        <v>1499355</v>
      </c>
    </row>
    <row r="9196" spans="1:8" ht="15.75">
      <c r="A9196" s="3" t="s">
        <v>2952</v>
      </c>
      <c r="B9196" s="2" t="s">
        <v>3103</v>
      </c>
      <c r="C9196" s="2" t="s">
        <v>3102</v>
      </c>
      <c r="D9196" s="2" t="s">
        <v>3104</v>
      </c>
      <c r="E9196" s="4">
        <v>100</v>
      </c>
      <c r="F9196" s="4">
        <v>185500</v>
      </c>
      <c r="G9196" s="4">
        <v>18550</v>
      </c>
      <c r="H9196" s="4">
        <v>204050</v>
      </c>
    </row>
    <row r="9197" spans="1:8" ht="15.75">
      <c r="A9197" s="3" t="s">
        <v>2952</v>
      </c>
      <c r="B9197" s="2" t="s">
        <v>3106</v>
      </c>
      <c r="C9197" s="2" t="s">
        <v>3105</v>
      </c>
      <c r="D9197" s="2" t="s">
        <v>3107</v>
      </c>
      <c r="E9197" s="4">
        <v>100</v>
      </c>
      <c r="F9197" s="4">
        <v>193100</v>
      </c>
      <c r="G9197" s="4">
        <v>19310</v>
      </c>
      <c r="H9197" s="4">
        <v>212410</v>
      </c>
    </row>
    <row r="9198" spans="1:8" ht="15.75">
      <c r="A9198" s="3" t="s">
        <v>2952</v>
      </c>
      <c r="B9198" s="2" t="s">
        <v>745</v>
      </c>
      <c r="C9198" s="2" t="s">
        <v>744</v>
      </c>
      <c r="D9198" s="2" t="s">
        <v>746</v>
      </c>
      <c r="E9198" s="4">
        <v>11</v>
      </c>
      <c r="F9198" s="4">
        <v>80396</v>
      </c>
      <c r="G9198" s="4">
        <v>8040</v>
      </c>
      <c r="H9198" s="4">
        <v>88436</v>
      </c>
    </row>
    <row r="9199" spans="1:8" ht="15.75">
      <c r="A9199" s="3" t="s">
        <v>2952</v>
      </c>
      <c r="B9199" s="2" t="s">
        <v>748</v>
      </c>
      <c r="C9199" s="2" t="s">
        <v>747</v>
      </c>
      <c r="D9199" s="2" t="s">
        <v>749</v>
      </c>
      <c r="E9199" s="4">
        <v>512</v>
      </c>
      <c r="F9199" s="4">
        <v>1104323</v>
      </c>
      <c r="G9199" s="4">
        <v>110432</v>
      </c>
      <c r="H9199" s="4">
        <v>1214755</v>
      </c>
    </row>
    <row r="9200" spans="1:8" ht="15.75">
      <c r="A9200" s="3" t="s">
        <v>2952</v>
      </c>
      <c r="B9200" s="2" t="s">
        <v>757</v>
      </c>
      <c r="C9200" s="2" t="s">
        <v>756</v>
      </c>
      <c r="D9200" s="2" t="s">
        <v>758</v>
      </c>
      <c r="E9200" s="4">
        <v>10</v>
      </c>
      <c r="F9200" s="4">
        <v>31300</v>
      </c>
      <c r="G9200" s="4">
        <v>3130</v>
      </c>
      <c r="H9200" s="4">
        <v>34430</v>
      </c>
    </row>
    <row r="9201" spans="1:8" ht="15.75">
      <c r="A9201" s="3" t="s">
        <v>2952</v>
      </c>
      <c r="B9201" s="2" t="s">
        <v>771</v>
      </c>
      <c r="C9201" s="2" t="s">
        <v>770</v>
      </c>
      <c r="D9201" s="2" t="s">
        <v>772</v>
      </c>
      <c r="E9201" s="4">
        <v>220</v>
      </c>
      <c r="F9201" s="4">
        <v>1298397</v>
      </c>
      <c r="G9201" s="4">
        <v>129840</v>
      </c>
      <c r="H9201" s="4">
        <v>1428237</v>
      </c>
    </row>
    <row r="9202" spans="1:8" ht="15.75">
      <c r="A9202" s="3" t="s">
        <v>2952</v>
      </c>
      <c r="B9202" s="2" t="s">
        <v>774</v>
      </c>
      <c r="C9202" s="2" t="s">
        <v>773</v>
      </c>
      <c r="D9202" s="2" t="s">
        <v>775</v>
      </c>
      <c r="E9202" s="4">
        <v>758</v>
      </c>
      <c r="F9202" s="4">
        <v>2036746</v>
      </c>
      <c r="G9202" s="4">
        <v>203675</v>
      </c>
      <c r="H9202" s="4">
        <v>2240421</v>
      </c>
    </row>
    <row r="9203" spans="1:8" ht="15.75">
      <c r="A9203" s="3" t="s">
        <v>2952</v>
      </c>
      <c r="B9203" s="2" t="s">
        <v>779</v>
      </c>
      <c r="C9203" s="2" t="s">
        <v>778</v>
      </c>
      <c r="D9203" s="2" t="s">
        <v>780</v>
      </c>
      <c r="E9203" s="4">
        <v>375</v>
      </c>
      <c r="F9203" s="4">
        <v>2536300</v>
      </c>
      <c r="G9203" s="4">
        <v>253630</v>
      </c>
      <c r="H9203" s="4">
        <v>2789930</v>
      </c>
    </row>
    <row r="9204" spans="1:8" ht="15.75">
      <c r="A9204" s="3" t="s">
        <v>2952</v>
      </c>
      <c r="B9204" s="2" t="s">
        <v>782</v>
      </c>
      <c r="C9204" s="2" t="s">
        <v>781</v>
      </c>
      <c r="D9204" s="2" t="s">
        <v>783</v>
      </c>
      <c r="E9204" s="4">
        <v>402</v>
      </c>
      <c r="F9204" s="4">
        <v>1240572</v>
      </c>
      <c r="G9204" s="4">
        <v>124057</v>
      </c>
      <c r="H9204" s="4">
        <v>1364629</v>
      </c>
    </row>
    <row r="9205" spans="1:8" ht="15.75">
      <c r="A9205" s="3" t="s">
        <v>2952</v>
      </c>
      <c r="B9205" s="2" t="s">
        <v>790</v>
      </c>
      <c r="C9205" s="2" t="s">
        <v>789</v>
      </c>
      <c r="D9205" s="2" t="s">
        <v>791</v>
      </c>
      <c r="E9205" s="4">
        <v>-2000</v>
      </c>
      <c r="F9205" s="4"/>
      <c r="G9205" s="4"/>
      <c r="H9205" s="4"/>
    </row>
    <row r="9206" spans="1:8" ht="15.75">
      <c r="A9206" s="3" t="s">
        <v>2952</v>
      </c>
      <c r="B9206" s="2" t="s">
        <v>797</v>
      </c>
      <c r="C9206" s="2" t="s">
        <v>796</v>
      </c>
      <c r="D9206" s="2" t="s">
        <v>798</v>
      </c>
      <c r="E9206" s="4">
        <v>4</v>
      </c>
      <c r="F9206" s="4">
        <v>18000</v>
      </c>
      <c r="G9206" s="4">
        <v>1800</v>
      </c>
      <c r="H9206" s="4">
        <v>19800</v>
      </c>
    </row>
    <row r="9207" spans="1:8" ht="15.75">
      <c r="A9207" s="3" t="s">
        <v>2952</v>
      </c>
      <c r="B9207" s="2" t="s">
        <v>800</v>
      </c>
      <c r="C9207" s="2" t="s">
        <v>799</v>
      </c>
      <c r="D9207" s="2" t="s">
        <v>801</v>
      </c>
      <c r="E9207" s="4">
        <v>401</v>
      </c>
      <c r="F9207" s="4">
        <v>2744200</v>
      </c>
      <c r="G9207" s="4">
        <v>274420</v>
      </c>
      <c r="H9207" s="4">
        <v>3018620</v>
      </c>
    </row>
    <row r="9208" spans="1:8" ht="15.75">
      <c r="A9208" s="3" t="s">
        <v>2952</v>
      </c>
      <c r="B9208" s="2" t="s">
        <v>803</v>
      </c>
      <c r="C9208" s="2" t="s">
        <v>802</v>
      </c>
      <c r="D9208" s="2" t="s">
        <v>804</v>
      </c>
      <c r="E9208" s="4">
        <v>4</v>
      </c>
      <c r="F9208" s="4">
        <v>13904</v>
      </c>
      <c r="G9208" s="4">
        <v>1390</v>
      </c>
      <c r="H9208" s="4">
        <v>15294</v>
      </c>
    </row>
    <row r="9209" spans="1:8" ht="15.75">
      <c r="A9209" s="3" t="s">
        <v>2952</v>
      </c>
      <c r="B9209" s="2" t="s">
        <v>809</v>
      </c>
      <c r="C9209" s="2" t="s">
        <v>808</v>
      </c>
      <c r="D9209" s="2" t="s">
        <v>810</v>
      </c>
      <c r="E9209" s="4">
        <v>4</v>
      </c>
      <c r="F9209" s="4">
        <v>15316</v>
      </c>
      <c r="G9209" s="4">
        <v>1532</v>
      </c>
      <c r="H9209" s="4">
        <v>16848</v>
      </c>
    </row>
    <row r="9210" spans="1:8" ht="15.75">
      <c r="A9210" s="3" t="s">
        <v>2952</v>
      </c>
      <c r="B9210" s="2" t="s">
        <v>812</v>
      </c>
      <c r="C9210" s="2" t="s">
        <v>811</v>
      </c>
      <c r="D9210" s="2"/>
      <c r="E9210" s="4">
        <v>50</v>
      </c>
      <c r="F9210" s="4">
        <v>150000</v>
      </c>
      <c r="G9210" s="4">
        <v>15000</v>
      </c>
      <c r="H9210" s="4">
        <v>165000</v>
      </c>
    </row>
    <row r="9211" spans="1:8" ht="15.75">
      <c r="A9211" s="3" t="s">
        <v>2952</v>
      </c>
      <c r="B9211" s="2" t="s">
        <v>814</v>
      </c>
      <c r="C9211" s="2" t="s">
        <v>813</v>
      </c>
      <c r="D9211" s="2" t="s">
        <v>815</v>
      </c>
      <c r="E9211" s="4">
        <v>1550</v>
      </c>
      <c r="F9211" s="4">
        <v>2133000</v>
      </c>
      <c r="G9211" s="4">
        <v>213300</v>
      </c>
      <c r="H9211" s="4">
        <v>2346300</v>
      </c>
    </row>
    <row r="9212" spans="1:8" ht="15.75">
      <c r="A9212" s="3" t="s">
        <v>2952</v>
      </c>
      <c r="B9212" s="2" t="s">
        <v>820</v>
      </c>
      <c r="C9212" s="2" t="s">
        <v>819</v>
      </c>
      <c r="D9212" s="2" t="s">
        <v>821</v>
      </c>
      <c r="E9212" s="4">
        <v>510</v>
      </c>
      <c r="F9212" s="4">
        <v>1317500</v>
      </c>
      <c r="G9212" s="4">
        <v>131750</v>
      </c>
      <c r="H9212" s="4">
        <v>1449250</v>
      </c>
    </row>
    <row r="9213" spans="1:8" ht="15.75">
      <c r="A9213" s="3" t="s">
        <v>2952</v>
      </c>
      <c r="B9213" s="2" t="s">
        <v>823</v>
      </c>
      <c r="C9213" s="2" t="s">
        <v>822</v>
      </c>
      <c r="D9213" s="2" t="s">
        <v>824</v>
      </c>
      <c r="E9213" s="4">
        <v>5212</v>
      </c>
      <c r="F9213" s="4">
        <v>7146480</v>
      </c>
      <c r="G9213" s="4">
        <v>714648</v>
      </c>
      <c r="H9213" s="4">
        <v>7861128</v>
      </c>
    </row>
    <row r="9214" spans="1:8" ht="15.75">
      <c r="A9214" s="3" t="s">
        <v>2952</v>
      </c>
      <c r="B9214" s="2" t="s">
        <v>826</v>
      </c>
      <c r="C9214" s="2" t="s">
        <v>825</v>
      </c>
      <c r="D9214" s="2" t="s">
        <v>827</v>
      </c>
      <c r="E9214" s="4">
        <v>200</v>
      </c>
      <c r="F9214" s="4">
        <v>1673200</v>
      </c>
      <c r="G9214" s="4">
        <v>167320</v>
      </c>
      <c r="H9214" s="4">
        <v>1840520</v>
      </c>
    </row>
    <row r="9215" spans="1:8" ht="15.75">
      <c r="A9215" s="3" t="s">
        <v>2952</v>
      </c>
      <c r="B9215" s="2" t="s">
        <v>835</v>
      </c>
      <c r="C9215" s="2" t="s">
        <v>834</v>
      </c>
      <c r="D9215" s="2" t="s">
        <v>836</v>
      </c>
      <c r="E9215" s="4">
        <v>10</v>
      </c>
      <c r="F9215" s="4">
        <v>41680</v>
      </c>
      <c r="G9215" s="4">
        <v>4168</v>
      </c>
      <c r="H9215" s="4">
        <v>45848</v>
      </c>
    </row>
    <row r="9216" spans="1:8" ht="15.75">
      <c r="A9216" s="3" t="s">
        <v>2952</v>
      </c>
      <c r="B9216" s="2" t="s">
        <v>858</v>
      </c>
      <c r="C9216" s="2" t="s">
        <v>857</v>
      </c>
      <c r="D9216" s="2" t="s">
        <v>859</v>
      </c>
      <c r="E9216" s="4">
        <v>106</v>
      </c>
      <c r="F9216" s="4">
        <v>170000</v>
      </c>
      <c r="G9216" s="4">
        <v>17000</v>
      </c>
      <c r="H9216" s="4">
        <v>187000</v>
      </c>
    </row>
    <row r="9217" spans="1:8" ht="15.75">
      <c r="A9217" s="3" t="s">
        <v>2952</v>
      </c>
      <c r="B9217" s="2" t="s">
        <v>873</v>
      </c>
      <c r="C9217" s="2" t="s">
        <v>872</v>
      </c>
      <c r="D9217" s="2" t="s">
        <v>874</v>
      </c>
      <c r="E9217" s="4">
        <v>55</v>
      </c>
      <c r="F9217" s="4">
        <v>92250</v>
      </c>
      <c r="G9217" s="4">
        <v>9225</v>
      </c>
      <c r="H9217" s="4">
        <v>101475</v>
      </c>
    </row>
    <row r="9218" spans="1:8" ht="15.75">
      <c r="A9218" s="3" t="s">
        <v>2952</v>
      </c>
      <c r="B9218" s="2" t="s">
        <v>878</v>
      </c>
      <c r="C9218" s="2" t="s">
        <v>877</v>
      </c>
      <c r="D9218" s="2" t="s">
        <v>879</v>
      </c>
      <c r="E9218" s="4">
        <v>300</v>
      </c>
      <c r="F9218" s="4">
        <v>512400</v>
      </c>
      <c r="G9218" s="4">
        <v>51240</v>
      </c>
      <c r="H9218" s="4">
        <v>563640</v>
      </c>
    </row>
    <row r="9219" spans="1:8" ht="15.75">
      <c r="A9219" s="3" t="s">
        <v>2952</v>
      </c>
      <c r="B9219" s="2" t="s">
        <v>3182</v>
      </c>
      <c r="C9219" s="2" t="s">
        <v>3181</v>
      </c>
      <c r="D9219" s="2" t="s">
        <v>884</v>
      </c>
      <c r="E9219" s="4">
        <v>40</v>
      </c>
      <c r="F9219" s="4">
        <v>737640</v>
      </c>
      <c r="G9219" s="4">
        <v>73764</v>
      </c>
      <c r="H9219" s="4">
        <v>811404</v>
      </c>
    </row>
    <row r="9220" spans="1:8" ht="15.75">
      <c r="A9220" s="3" t="s">
        <v>2952</v>
      </c>
      <c r="B9220" s="2" t="s">
        <v>918</v>
      </c>
      <c r="C9220" s="2" t="s">
        <v>917</v>
      </c>
      <c r="D9220" s="2" t="s">
        <v>919</v>
      </c>
      <c r="E9220" s="4">
        <v>5</v>
      </c>
      <c r="F9220" s="4">
        <v>122990</v>
      </c>
      <c r="G9220" s="4">
        <v>12299</v>
      </c>
      <c r="H9220" s="4">
        <v>135289</v>
      </c>
    </row>
    <row r="9221" spans="1:8" ht="15.75">
      <c r="A9221" s="3" t="s">
        <v>2952</v>
      </c>
      <c r="B9221" s="2" t="s">
        <v>925</v>
      </c>
      <c r="C9221" s="2" t="s">
        <v>924</v>
      </c>
      <c r="D9221" s="2" t="s">
        <v>890</v>
      </c>
      <c r="E9221" s="4">
        <v>10</v>
      </c>
      <c r="F9221" s="4">
        <v>145540</v>
      </c>
      <c r="G9221" s="4">
        <v>14554</v>
      </c>
      <c r="H9221" s="4">
        <v>160094</v>
      </c>
    </row>
    <row r="9222" spans="1:8" ht="15.75">
      <c r="A9222" s="3" t="s">
        <v>2952</v>
      </c>
      <c r="B9222" s="2" t="s">
        <v>3191</v>
      </c>
      <c r="C9222" s="2" t="s">
        <v>3190</v>
      </c>
      <c r="D9222" s="2" t="s">
        <v>3192</v>
      </c>
      <c r="E9222" s="4">
        <v>100</v>
      </c>
      <c r="F9222" s="4">
        <v>200500</v>
      </c>
      <c r="G9222" s="4">
        <v>20050</v>
      </c>
      <c r="H9222" s="4">
        <v>220550</v>
      </c>
    </row>
    <row r="9223" spans="1:8" ht="15.75">
      <c r="A9223" s="3" t="s">
        <v>2952</v>
      </c>
      <c r="B9223" s="2" t="s">
        <v>3202</v>
      </c>
      <c r="C9223" s="2" t="s">
        <v>3201</v>
      </c>
      <c r="D9223" s="2" t="s">
        <v>3203</v>
      </c>
      <c r="E9223" s="4">
        <v>100</v>
      </c>
      <c r="F9223" s="4">
        <v>178400</v>
      </c>
      <c r="G9223" s="4">
        <v>17840</v>
      </c>
      <c r="H9223" s="4">
        <v>196240</v>
      </c>
    </row>
    <row r="9224" spans="1:8" ht="15.75">
      <c r="A9224" s="3" t="s">
        <v>2952</v>
      </c>
      <c r="B9224" s="2" t="s">
        <v>1023</v>
      </c>
      <c r="C9224" s="2" t="s">
        <v>1022</v>
      </c>
      <c r="D9224" s="2"/>
      <c r="E9224" s="4">
        <v>90</v>
      </c>
      <c r="F9224" s="4">
        <v>387000</v>
      </c>
      <c r="G9224" s="4">
        <v>38700</v>
      </c>
      <c r="H9224" s="4">
        <v>425700</v>
      </c>
    </row>
    <row r="9225" spans="1:8" ht="15.75">
      <c r="A9225" s="3" t="s">
        <v>2952</v>
      </c>
      <c r="B9225" s="2" t="s">
        <v>1028</v>
      </c>
      <c r="C9225" s="2" t="s">
        <v>352</v>
      </c>
      <c r="D9225" s="2" t="s">
        <v>1029</v>
      </c>
      <c r="E9225" s="4">
        <v>30</v>
      </c>
      <c r="F9225" s="4">
        <v>183120</v>
      </c>
      <c r="G9225" s="4">
        <v>18312</v>
      </c>
      <c r="H9225" s="4">
        <v>201432</v>
      </c>
    </row>
    <row r="9226" spans="1:8" ht="15.75">
      <c r="A9226" s="3" t="s">
        <v>2952</v>
      </c>
      <c r="B9226" s="2" t="s">
        <v>1032</v>
      </c>
      <c r="C9226" s="2" t="s">
        <v>355</v>
      </c>
      <c r="D9226" s="2" t="s">
        <v>1033</v>
      </c>
      <c r="E9226" s="4">
        <v>30</v>
      </c>
      <c r="F9226" s="4">
        <v>185550</v>
      </c>
      <c r="G9226" s="4">
        <v>18555</v>
      </c>
      <c r="H9226" s="4">
        <v>204105</v>
      </c>
    </row>
    <row r="9227" spans="1:8" ht="15.75">
      <c r="A9227" s="3" t="s">
        <v>2952</v>
      </c>
      <c r="B9227" s="2" t="s">
        <v>1073</v>
      </c>
      <c r="C9227" s="2" t="s">
        <v>789</v>
      </c>
      <c r="D9227" s="2" t="s">
        <v>1074</v>
      </c>
      <c r="E9227" s="4">
        <v>20</v>
      </c>
      <c r="F9227" s="4">
        <v>23740</v>
      </c>
      <c r="G9227" s="4">
        <v>2374</v>
      </c>
      <c r="H9227" s="4">
        <v>26114</v>
      </c>
    </row>
    <row r="9228" spans="1:8" ht="15.75">
      <c r="A9228" s="3" t="s">
        <v>2952</v>
      </c>
      <c r="B9228" s="2" t="s">
        <v>1079</v>
      </c>
      <c r="C9228" s="2" t="s">
        <v>789</v>
      </c>
      <c r="D9228" s="2" t="s">
        <v>1080</v>
      </c>
      <c r="E9228" s="4">
        <v>2000</v>
      </c>
      <c r="F9228" s="4"/>
      <c r="G9228" s="4"/>
      <c r="H9228" s="4"/>
    </row>
    <row r="9229" spans="1:8" ht="15.75">
      <c r="A9229" s="3" t="s">
        <v>2952</v>
      </c>
      <c r="B9229" s="2" t="s">
        <v>1086</v>
      </c>
      <c r="C9229" s="2" t="s">
        <v>1085</v>
      </c>
      <c r="D9229" s="2" t="s">
        <v>1087</v>
      </c>
      <c r="E9229" s="4">
        <v>10</v>
      </c>
      <c r="F9229" s="4">
        <v>41430</v>
      </c>
      <c r="G9229" s="4">
        <v>4143</v>
      </c>
      <c r="H9229" s="4">
        <v>45573</v>
      </c>
    </row>
    <row r="9230" spans="1:8" ht="15.75">
      <c r="A9230" s="3" t="s">
        <v>2952</v>
      </c>
      <c r="B9230" s="2" t="s">
        <v>3265</v>
      </c>
      <c r="C9230" s="2" t="s">
        <v>3264</v>
      </c>
      <c r="D9230" s="2" t="s">
        <v>3266</v>
      </c>
      <c r="E9230" s="4">
        <v>10</v>
      </c>
      <c r="F9230" s="4">
        <v>49500</v>
      </c>
      <c r="G9230" s="4">
        <v>4950</v>
      </c>
      <c r="H9230" s="4">
        <v>54450</v>
      </c>
    </row>
    <row r="9231" spans="1:8" ht="15.75">
      <c r="A9231" s="3" t="s">
        <v>2952</v>
      </c>
      <c r="B9231" s="2" t="s">
        <v>1116</v>
      </c>
      <c r="C9231" s="2" t="s">
        <v>514</v>
      </c>
      <c r="D9231" s="2" t="s">
        <v>3272</v>
      </c>
      <c r="E9231" s="4">
        <v>8</v>
      </c>
      <c r="F9231" s="4">
        <v>59200</v>
      </c>
      <c r="G9231" s="4">
        <v>5920</v>
      </c>
      <c r="H9231" s="4">
        <v>65120</v>
      </c>
    </row>
    <row r="9232" spans="1:8" ht="15.75">
      <c r="A9232" s="3" t="s">
        <v>2952</v>
      </c>
      <c r="B9232" s="2" t="s">
        <v>3273</v>
      </c>
      <c r="C9232" s="2" t="s">
        <v>545</v>
      </c>
      <c r="D9232" s="2" t="s">
        <v>3274</v>
      </c>
      <c r="E9232" s="4">
        <v>16</v>
      </c>
      <c r="F9232" s="4">
        <v>171200</v>
      </c>
      <c r="G9232" s="4">
        <v>17120</v>
      </c>
      <c r="H9232" s="4">
        <v>188320</v>
      </c>
    </row>
    <row r="9233" spans="1:8" ht="15.75">
      <c r="A9233" s="3" t="s">
        <v>2952</v>
      </c>
      <c r="B9233" s="2" t="s">
        <v>3286</v>
      </c>
      <c r="C9233" s="2" t="s">
        <v>3285</v>
      </c>
      <c r="D9233" s="2"/>
      <c r="E9233" s="4">
        <v>20</v>
      </c>
      <c r="F9233" s="4">
        <v>300000</v>
      </c>
      <c r="G9233" s="4">
        <v>30000</v>
      </c>
      <c r="H9233" s="4">
        <v>330000</v>
      </c>
    </row>
    <row r="9234" spans="1:8" ht="15.75">
      <c r="A9234" s="3" t="s">
        <v>2952</v>
      </c>
      <c r="B9234" s="2" t="s">
        <v>3295</v>
      </c>
      <c r="C9234" s="2" t="s">
        <v>3294</v>
      </c>
      <c r="D9234" s="2"/>
      <c r="E9234" s="4">
        <v>15</v>
      </c>
      <c r="F9234" s="4">
        <v>205500</v>
      </c>
      <c r="G9234" s="4">
        <v>20550</v>
      </c>
      <c r="H9234" s="4">
        <v>226050</v>
      </c>
    </row>
    <row r="9235" spans="1:8" ht="15.75">
      <c r="A9235" s="3" t="s">
        <v>2952</v>
      </c>
      <c r="B9235" s="2" t="s">
        <v>1178</v>
      </c>
      <c r="C9235" s="2" t="s">
        <v>1177</v>
      </c>
      <c r="D9235" s="2" t="s">
        <v>574</v>
      </c>
      <c r="E9235" s="4">
        <v>10</v>
      </c>
      <c r="F9235" s="4">
        <v>242000</v>
      </c>
      <c r="G9235" s="4">
        <v>24200</v>
      </c>
      <c r="H9235" s="4">
        <v>266200</v>
      </c>
    </row>
    <row r="9236" spans="1:8" ht="15.75">
      <c r="A9236" s="3" t="s">
        <v>2952</v>
      </c>
      <c r="B9236" s="2" t="s">
        <v>3346</v>
      </c>
      <c r="C9236" s="2" t="s">
        <v>3345</v>
      </c>
      <c r="D9236" s="2"/>
      <c r="E9236" s="4">
        <v>4</v>
      </c>
      <c r="F9236" s="4">
        <v>32000</v>
      </c>
      <c r="G9236" s="4">
        <v>3200</v>
      </c>
      <c r="H9236" s="4">
        <v>35200</v>
      </c>
    </row>
    <row r="9237" spans="1:8" ht="15.75">
      <c r="A9237" s="3" t="s">
        <v>2952</v>
      </c>
      <c r="B9237" s="2" t="s">
        <v>3350</v>
      </c>
      <c r="C9237" s="2" t="s">
        <v>3349</v>
      </c>
      <c r="D9237" s="2" t="s">
        <v>3351</v>
      </c>
      <c r="E9237" s="4">
        <v>4</v>
      </c>
      <c r="F9237" s="4">
        <v>22249</v>
      </c>
      <c r="G9237" s="4">
        <v>2225</v>
      </c>
      <c r="H9237" s="4">
        <v>24474</v>
      </c>
    </row>
    <row r="9238" spans="1:8" ht="15.75">
      <c r="A9238" s="3" t="s">
        <v>2952</v>
      </c>
      <c r="B9238" s="2" t="s">
        <v>3353</v>
      </c>
      <c r="C9238" s="2" t="s">
        <v>3352</v>
      </c>
      <c r="D9238" s="2"/>
      <c r="E9238" s="4">
        <v>20</v>
      </c>
      <c r="F9238" s="4">
        <v>136000</v>
      </c>
      <c r="G9238" s="4">
        <v>13600</v>
      </c>
      <c r="H9238" s="4">
        <v>149600</v>
      </c>
    </row>
    <row r="9239" spans="1:8" ht="15.75">
      <c r="A9239" s="3" t="s">
        <v>2952</v>
      </c>
      <c r="B9239" s="2" t="s">
        <v>3385</v>
      </c>
      <c r="C9239" s="2" t="s">
        <v>3384</v>
      </c>
      <c r="D9239" s="2" t="s">
        <v>3351</v>
      </c>
      <c r="E9239" s="4">
        <v>1</v>
      </c>
      <c r="F9239" s="4">
        <v>95152</v>
      </c>
      <c r="G9239" s="4">
        <v>9515</v>
      </c>
      <c r="H9239" s="4">
        <v>104667</v>
      </c>
    </row>
    <row r="9240" spans="1:8" ht="15.75">
      <c r="A9240" s="3" t="s">
        <v>2952</v>
      </c>
      <c r="B9240" s="2" t="s">
        <v>3386</v>
      </c>
      <c r="C9240" s="2" t="s">
        <v>575</v>
      </c>
      <c r="D9240" s="2" t="s">
        <v>3387</v>
      </c>
      <c r="E9240" s="4">
        <v>8</v>
      </c>
      <c r="F9240" s="4">
        <v>52800</v>
      </c>
      <c r="G9240" s="4">
        <v>5280</v>
      </c>
      <c r="H9240" s="4">
        <v>58080</v>
      </c>
    </row>
    <row r="9241" spans="1:8" ht="15.75">
      <c r="A9241" s="3" t="s">
        <v>2952</v>
      </c>
      <c r="B9241" s="2" t="s">
        <v>3388</v>
      </c>
      <c r="C9241" s="2" t="s">
        <v>3045</v>
      </c>
      <c r="D9241" s="2" t="s">
        <v>3389</v>
      </c>
      <c r="E9241" s="4">
        <v>3</v>
      </c>
      <c r="F9241" s="4">
        <v>28200</v>
      </c>
      <c r="G9241" s="4">
        <v>2820</v>
      </c>
      <c r="H9241" s="4">
        <v>31020</v>
      </c>
    </row>
    <row r="9242" spans="1:8" ht="15.75">
      <c r="A9242" s="3" t="s">
        <v>2952</v>
      </c>
      <c r="B9242" s="2" t="s">
        <v>3391</v>
      </c>
      <c r="C9242" s="2" t="s">
        <v>3390</v>
      </c>
      <c r="D9242" s="2" t="s">
        <v>3389</v>
      </c>
      <c r="E9242" s="4">
        <v>3</v>
      </c>
      <c r="F9242" s="4">
        <v>30000</v>
      </c>
      <c r="G9242" s="4">
        <v>3000</v>
      </c>
      <c r="H9242" s="4">
        <v>33000</v>
      </c>
    </row>
    <row r="9243" spans="1:8" ht="15.75">
      <c r="A9243" s="3" t="s">
        <v>2952</v>
      </c>
      <c r="B9243" s="2" t="s">
        <v>3392</v>
      </c>
      <c r="C9243" s="2" t="s">
        <v>451</v>
      </c>
      <c r="D9243" s="2" t="s">
        <v>3389</v>
      </c>
      <c r="E9243" s="4">
        <v>17</v>
      </c>
      <c r="F9243" s="4">
        <v>176800</v>
      </c>
      <c r="G9243" s="4">
        <v>17680</v>
      </c>
      <c r="H9243" s="4">
        <v>194480</v>
      </c>
    </row>
    <row r="9244" spans="1:8" ht="15.75">
      <c r="A9244" s="3" t="s">
        <v>2952</v>
      </c>
      <c r="B9244" s="2" t="s">
        <v>3393</v>
      </c>
      <c r="C9244" s="2" t="s">
        <v>1167</v>
      </c>
      <c r="D9244" s="2" t="s">
        <v>3389</v>
      </c>
      <c r="E9244" s="4">
        <v>31</v>
      </c>
      <c r="F9244" s="4">
        <v>337900</v>
      </c>
      <c r="G9244" s="4">
        <v>33790</v>
      </c>
      <c r="H9244" s="4">
        <v>371690</v>
      </c>
    </row>
    <row r="9245" spans="1:8" ht="15.75">
      <c r="A9245" s="3" t="s">
        <v>2952</v>
      </c>
      <c r="B9245" s="2" t="s">
        <v>3394</v>
      </c>
      <c r="C9245" s="2" t="s">
        <v>1153</v>
      </c>
      <c r="D9245" s="2" t="s">
        <v>3389</v>
      </c>
      <c r="E9245" s="4">
        <v>31</v>
      </c>
      <c r="F9245" s="4">
        <v>353400</v>
      </c>
      <c r="G9245" s="4">
        <v>35340</v>
      </c>
      <c r="H9245" s="4">
        <v>388740</v>
      </c>
    </row>
    <row r="9246" spans="1:8" ht="15.75">
      <c r="A9246" s="3" t="s">
        <v>2952</v>
      </c>
      <c r="B9246" s="2" t="s">
        <v>3395</v>
      </c>
      <c r="C9246" s="2" t="s">
        <v>1077</v>
      </c>
      <c r="D9246" s="2" t="s">
        <v>3389</v>
      </c>
      <c r="E9246" s="4">
        <v>39</v>
      </c>
      <c r="F9246" s="4">
        <v>464100</v>
      </c>
      <c r="G9246" s="4">
        <v>46410</v>
      </c>
      <c r="H9246" s="4">
        <v>510510</v>
      </c>
    </row>
    <row r="9247" spans="1:8" ht="15.75">
      <c r="A9247" s="3" t="s">
        <v>2952</v>
      </c>
      <c r="B9247" s="2" t="s">
        <v>3396</v>
      </c>
      <c r="C9247" s="2" t="s">
        <v>1202</v>
      </c>
      <c r="D9247" s="2" t="s">
        <v>3389</v>
      </c>
      <c r="E9247" s="4">
        <v>77</v>
      </c>
      <c r="F9247" s="4">
        <v>954800</v>
      </c>
      <c r="G9247" s="4">
        <v>95480</v>
      </c>
      <c r="H9247" s="4">
        <v>1050280</v>
      </c>
    </row>
    <row r="9248" spans="1:8" ht="15.75">
      <c r="A9248" s="3" t="s">
        <v>2952</v>
      </c>
      <c r="B9248" s="2" t="s">
        <v>3397</v>
      </c>
      <c r="C9248" s="2" t="s">
        <v>453</v>
      </c>
      <c r="D9248" s="2" t="s">
        <v>3389</v>
      </c>
      <c r="E9248" s="4">
        <v>115</v>
      </c>
      <c r="F9248" s="4">
        <v>1483500</v>
      </c>
      <c r="G9248" s="4">
        <v>148350</v>
      </c>
      <c r="H9248" s="4">
        <v>1631850</v>
      </c>
    </row>
    <row r="9249" spans="1:8" ht="15.75">
      <c r="A9249" s="3" t="s">
        <v>2952</v>
      </c>
      <c r="B9249" s="2" t="s">
        <v>3398</v>
      </c>
      <c r="C9249" s="2" t="s">
        <v>1204</v>
      </c>
      <c r="D9249" s="2" t="s">
        <v>3389</v>
      </c>
      <c r="E9249" s="4">
        <v>100</v>
      </c>
      <c r="F9249" s="4">
        <v>1340000</v>
      </c>
      <c r="G9249" s="4">
        <v>134000</v>
      </c>
      <c r="H9249" s="4">
        <v>1474000</v>
      </c>
    </row>
    <row r="9250" spans="1:8" ht="15.75">
      <c r="A9250" s="3" t="s">
        <v>2952</v>
      </c>
      <c r="B9250" s="2" t="s">
        <v>3400</v>
      </c>
      <c r="C9250" s="2" t="s">
        <v>3399</v>
      </c>
      <c r="D9250" s="2" t="s">
        <v>3389</v>
      </c>
      <c r="E9250" s="4">
        <v>74</v>
      </c>
      <c r="F9250" s="4">
        <v>1021200</v>
      </c>
      <c r="G9250" s="4">
        <v>102120</v>
      </c>
      <c r="H9250" s="4">
        <v>1123320</v>
      </c>
    </row>
    <row r="9251" spans="1:8" ht="15.75">
      <c r="A9251" s="3" t="s">
        <v>2952</v>
      </c>
      <c r="B9251" s="2" t="s">
        <v>3401</v>
      </c>
      <c r="C9251" s="2" t="s">
        <v>457</v>
      </c>
      <c r="D9251" s="2" t="s">
        <v>3389</v>
      </c>
      <c r="E9251" s="4">
        <v>22</v>
      </c>
      <c r="F9251" s="4">
        <v>391600</v>
      </c>
      <c r="G9251" s="4">
        <v>39160</v>
      </c>
      <c r="H9251" s="4">
        <v>430760</v>
      </c>
    </row>
    <row r="9252" spans="1:8" ht="15.75">
      <c r="A9252" s="3" t="s">
        <v>2952</v>
      </c>
      <c r="B9252" s="2" t="s">
        <v>3403</v>
      </c>
      <c r="C9252" s="2" t="s">
        <v>3402</v>
      </c>
      <c r="D9252" s="2" t="s">
        <v>3389</v>
      </c>
      <c r="E9252" s="4">
        <v>22</v>
      </c>
      <c r="F9252" s="4">
        <v>402600</v>
      </c>
      <c r="G9252" s="4">
        <v>40260</v>
      </c>
      <c r="H9252" s="4">
        <v>442860</v>
      </c>
    </row>
    <row r="9253" spans="1:8" ht="15.75">
      <c r="A9253" s="3" t="s">
        <v>2952</v>
      </c>
      <c r="B9253" s="2" t="s">
        <v>3405</v>
      </c>
      <c r="C9253" s="2" t="s">
        <v>3404</v>
      </c>
      <c r="D9253" s="2" t="s">
        <v>3389</v>
      </c>
      <c r="E9253" s="4">
        <v>22</v>
      </c>
      <c r="F9253" s="4">
        <v>413600</v>
      </c>
      <c r="G9253" s="4">
        <v>41360</v>
      </c>
      <c r="H9253" s="4">
        <v>454960</v>
      </c>
    </row>
    <row r="9254" spans="1:8" ht="15.75">
      <c r="A9254" s="3" t="s">
        <v>2952</v>
      </c>
      <c r="B9254" s="2" t="s">
        <v>3407</v>
      </c>
      <c r="C9254" s="2" t="s">
        <v>3406</v>
      </c>
      <c r="D9254" s="2" t="s">
        <v>3389</v>
      </c>
      <c r="E9254" s="4">
        <v>22</v>
      </c>
      <c r="F9254" s="4">
        <v>424600</v>
      </c>
      <c r="G9254" s="4">
        <v>42460</v>
      </c>
      <c r="H9254" s="4">
        <v>467060</v>
      </c>
    </row>
    <row r="9255" spans="1:8" ht="15.75">
      <c r="A9255" s="3" t="s">
        <v>2952</v>
      </c>
      <c r="B9255" s="2" t="s">
        <v>3409</v>
      </c>
      <c r="C9255" s="2" t="s">
        <v>3408</v>
      </c>
      <c r="D9255" s="2"/>
      <c r="E9255" s="4">
        <v>28</v>
      </c>
      <c r="F9255" s="4">
        <v>232400</v>
      </c>
      <c r="G9255" s="4">
        <v>23240</v>
      </c>
      <c r="H9255" s="4">
        <v>255640</v>
      </c>
    </row>
    <row r="9256" spans="1:8" ht="15.75">
      <c r="A9256" s="3" t="s">
        <v>2952</v>
      </c>
      <c r="B9256" s="2" t="s">
        <v>1284</v>
      </c>
      <c r="C9256" s="2" t="s">
        <v>1283</v>
      </c>
      <c r="D9256" s="2" t="s">
        <v>1285</v>
      </c>
      <c r="E9256" s="4">
        <v>702</v>
      </c>
      <c r="F9256" s="4">
        <v>2127000</v>
      </c>
      <c r="G9256" s="4">
        <v>212700</v>
      </c>
      <c r="H9256" s="4">
        <v>2339700</v>
      </c>
    </row>
    <row r="9257" spans="1:8" ht="15.75">
      <c r="A9257" s="3" t="s">
        <v>2952</v>
      </c>
      <c r="B9257" s="2" t="s">
        <v>1291</v>
      </c>
      <c r="C9257" s="2" t="s">
        <v>1290</v>
      </c>
      <c r="D9257" s="2"/>
      <c r="E9257" s="4">
        <v>20</v>
      </c>
      <c r="F9257" s="4">
        <v>57000</v>
      </c>
      <c r="G9257" s="4">
        <v>5700</v>
      </c>
      <c r="H9257" s="4">
        <v>62700</v>
      </c>
    </row>
    <row r="9258" spans="1:8" ht="15.75">
      <c r="A9258" s="3" t="s">
        <v>2952</v>
      </c>
      <c r="B9258" s="2" t="s">
        <v>1293</v>
      </c>
      <c r="C9258" s="2" t="s">
        <v>1292</v>
      </c>
      <c r="D9258" s="2" t="s">
        <v>1294</v>
      </c>
      <c r="E9258" s="4">
        <v>232</v>
      </c>
      <c r="F9258" s="4">
        <v>662500</v>
      </c>
      <c r="G9258" s="4">
        <v>66250</v>
      </c>
      <c r="H9258" s="4">
        <v>728750</v>
      </c>
    </row>
    <row r="9259" spans="1:8" ht="15.75">
      <c r="A9259" s="3" t="s">
        <v>2952</v>
      </c>
      <c r="B9259" s="2" t="s">
        <v>1303</v>
      </c>
      <c r="C9259" s="2" t="s">
        <v>1302</v>
      </c>
      <c r="D9259" s="2"/>
      <c r="E9259" s="4">
        <v>21</v>
      </c>
      <c r="F9259" s="4">
        <v>71400</v>
      </c>
      <c r="G9259" s="4">
        <v>7140</v>
      </c>
      <c r="H9259" s="4">
        <v>78540</v>
      </c>
    </row>
    <row r="9260" spans="1:8" ht="15.75">
      <c r="A9260" s="3" t="s">
        <v>2952</v>
      </c>
      <c r="B9260" s="2" t="s">
        <v>1307</v>
      </c>
      <c r="C9260" s="2" t="s">
        <v>1306</v>
      </c>
      <c r="D9260" s="2" t="s">
        <v>1308</v>
      </c>
      <c r="E9260" s="4">
        <v>100</v>
      </c>
      <c r="F9260" s="4">
        <v>405000</v>
      </c>
      <c r="G9260" s="4">
        <v>40500</v>
      </c>
      <c r="H9260" s="4">
        <v>445500</v>
      </c>
    </row>
    <row r="9261" spans="1:8" ht="15.75">
      <c r="A9261" s="3" t="s">
        <v>2952</v>
      </c>
      <c r="B9261" s="2" t="s">
        <v>1312</v>
      </c>
      <c r="C9261" s="2" t="s">
        <v>1311</v>
      </c>
      <c r="D9261" s="2"/>
      <c r="E9261" s="4">
        <v>100</v>
      </c>
      <c r="F9261" s="4">
        <v>405000</v>
      </c>
      <c r="G9261" s="4">
        <v>40500</v>
      </c>
      <c r="H9261" s="4">
        <v>445500</v>
      </c>
    </row>
    <row r="9262" spans="1:8" ht="15.75">
      <c r="A9262" s="3" t="s">
        <v>2952</v>
      </c>
      <c r="B9262" s="2" t="s">
        <v>1318</v>
      </c>
      <c r="C9262" s="2" t="s">
        <v>1317</v>
      </c>
      <c r="D9262" s="2" t="s">
        <v>1319</v>
      </c>
      <c r="E9262" s="4">
        <v>100</v>
      </c>
      <c r="F9262" s="4">
        <v>405000</v>
      </c>
      <c r="G9262" s="4">
        <v>40500</v>
      </c>
      <c r="H9262" s="4">
        <v>445500</v>
      </c>
    </row>
    <row r="9263" spans="1:8" ht="15.75">
      <c r="A9263" s="3" t="s">
        <v>2952</v>
      </c>
      <c r="B9263" s="2" t="s">
        <v>1344</v>
      </c>
      <c r="C9263" s="2" t="s">
        <v>1343</v>
      </c>
      <c r="D9263" s="2" t="s">
        <v>1342</v>
      </c>
      <c r="E9263" s="4">
        <v>50</v>
      </c>
      <c r="F9263" s="4">
        <v>780000</v>
      </c>
      <c r="G9263" s="4">
        <v>78000</v>
      </c>
      <c r="H9263" s="4">
        <v>858000</v>
      </c>
    </row>
    <row r="9264" spans="1:8" ht="15.75">
      <c r="A9264" s="3" t="s">
        <v>2952</v>
      </c>
      <c r="B9264" s="2" t="s">
        <v>1346</v>
      </c>
      <c r="C9264" s="2" t="s">
        <v>1345</v>
      </c>
      <c r="D9264" s="2" t="s">
        <v>1342</v>
      </c>
      <c r="E9264" s="4">
        <v>61</v>
      </c>
      <c r="F9264" s="4">
        <v>732000</v>
      </c>
      <c r="G9264" s="4">
        <v>73200</v>
      </c>
      <c r="H9264" s="4">
        <v>805200</v>
      </c>
    </row>
    <row r="9265" spans="1:8" ht="15.75">
      <c r="A9265" s="3" t="s">
        <v>2952</v>
      </c>
      <c r="B9265" s="2" t="s">
        <v>1354</v>
      </c>
      <c r="C9265" s="2" t="s">
        <v>1353</v>
      </c>
      <c r="D9265" s="2" t="s">
        <v>1342</v>
      </c>
      <c r="E9265" s="4">
        <v>5</v>
      </c>
      <c r="F9265" s="4">
        <v>57000</v>
      </c>
      <c r="G9265" s="4">
        <v>5700</v>
      </c>
      <c r="H9265" s="4">
        <v>62700</v>
      </c>
    </row>
    <row r="9266" spans="1:8" ht="15.75">
      <c r="A9266" s="3" t="s">
        <v>2952</v>
      </c>
      <c r="B9266" s="2" t="s">
        <v>1356</v>
      </c>
      <c r="C9266" s="2" t="s">
        <v>1355</v>
      </c>
      <c r="D9266" s="2" t="s">
        <v>1352</v>
      </c>
      <c r="E9266" s="4">
        <v>200</v>
      </c>
      <c r="F9266" s="4">
        <v>190000</v>
      </c>
      <c r="G9266" s="4">
        <v>19000</v>
      </c>
      <c r="H9266" s="4">
        <v>209000</v>
      </c>
    </row>
    <row r="9267" spans="1:8" ht="15.75">
      <c r="A9267" s="3" t="s">
        <v>2952</v>
      </c>
      <c r="B9267" s="2" t="s">
        <v>1363</v>
      </c>
      <c r="C9267" s="2" t="s">
        <v>1362</v>
      </c>
      <c r="D9267" s="2" t="s">
        <v>1342</v>
      </c>
      <c r="E9267" s="4">
        <v>30</v>
      </c>
      <c r="F9267" s="4">
        <v>324000</v>
      </c>
      <c r="G9267" s="4">
        <v>32400</v>
      </c>
      <c r="H9267" s="4">
        <v>356400</v>
      </c>
    </row>
    <row r="9268" spans="1:8" ht="15.75">
      <c r="A9268" s="3" t="s">
        <v>2952</v>
      </c>
      <c r="B9268" s="2" t="s">
        <v>1365</v>
      </c>
      <c r="C9268" s="2" t="s">
        <v>1364</v>
      </c>
      <c r="D9268" s="2" t="s">
        <v>1352</v>
      </c>
      <c r="E9268" s="4">
        <v>400</v>
      </c>
      <c r="F9268" s="4">
        <v>360000</v>
      </c>
      <c r="G9268" s="4">
        <v>36000</v>
      </c>
      <c r="H9268" s="4">
        <v>396000</v>
      </c>
    </row>
    <row r="9269" spans="1:8" ht="15.75">
      <c r="A9269" s="3" t="s">
        <v>2952</v>
      </c>
      <c r="B9269" s="2" t="s">
        <v>1370</v>
      </c>
      <c r="C9269" s="2" t="s">
        <v>1369</v>
      </c>
      <c r="D9269" s="2" t="s">
        <v>1352</v>
      </c>
      <c r="E9269" s="4">
        <v>306</v>
      </c>
      <c r="F9269" s="4">
        <v>7650000</v>
      </c>
      <c r="G9269" s="4">
        <v>765000</v>
      </c>
      <c r="H9269" s="4">
        <v>8415000</v>
      </c>
    </row>
    <row r="9270" spans="1:8" ht="15.75">
      <c r="A9270" s="3" t="s">
        <v>2952</v>
      </c>
      <c r="B9270" s="2" t="s">
        <v>1372</v>
      </c>
      <c r="C9270" s="2" t="s">
        <v>1371</v>
      </c>
      <c r="D9270" s="2" t="s">
        <v>1352</v>
      </c>
      <c r="E9270" s="4">
        <v>72</v>
      </c>
      <c r="F9270" s="4">
        <v>1800000</v>
      </c>
      <c r="G9270" s="4">
        <v>180000</v>
      </c>
      <c r="H9270" s="4">
        <v>1980000</v>
      </c>
    </row>
    <row r="9271" spans="1:8" ht="15.75">
      <c r="A9271" s="3" t="s">
        <v>2952</v>
      </c>
      <c r="B9271" s="2" t="s">
        <v>1425</v>
      </c>
      <c r="C9271" s="2" t="s">
        <v>1424</v>
      </c>
      <c r="D9271" s="2" t="s">
        <v>102</v>
      </c>
      <c r="E9271" s="4">
        <v>2</v>
      </c>
      <c r="F9271" s="4">
        <v>4600</v>
      </c>
      <c r="G9271" s="4">
        <v>460</v>
      </c>
      <c r="H9271" s="4">
        <v>5060</v>
      </c>
    </row>
    <row r="9272" spans="1:8" ht="15.75">
      <c r="A9272" s="3" t="s">
        <v>2952</v>
      </c>
      <c r="B9272" s="2" t="s">
        <v>1430</v>
      </c>
      <c r="C9272" s="2" t="s">
        <v>1426</v>
      </c>
      <c r="D9272" s="2" t="s">
        <v>184</v>
      </c>
      <c r="E9272" s="4">
        <v>103</v>
      </c>
      <c r="F9272" s="4">
        <v>122000</v>
      </c>
      <c r="G9272" s="4">
        <v>12200</v>
      </c>
      <c r="H9272" s="4">
        <v>134200</v>
      </c>
    </row>
    <row r="9273" spans="1:8" ht="15.75">
      <c r="A9273" s="3" t="s">
        <v>2952</v>
      </c>
      <c r="B9273" s="2" t="s">
        <v>1432</v>
      </c>
      <c r="C9273" s="2" t="s">
        <v>1426</v>
      </c>
      <c r="D9273" s="2" t="s">
        <v>58</v>
      </c>
      <c r="E9273" s="4">
        <v>1</v>
      </c>
      <c r="F9273" s="4">
        <v>2100</v>
      </c>
      <c r="G9273" s="4">
        <v>210</v>
      </c>
      <c r="H9273" s="4">
        <v>2310</v>
      </c>
    </row>
    <row r="9274" spans="1:8" ht="15.75">
      <c r="A9274" s="3" t="s">
        <v>2952</v>
      </c>
      <c r="B9274" s="2" t="s">
        <v>3536</v>
      </c>
      <c r="C9274" s="2" t="s">
        <v>3535</v>
      </c>
      <c r="D9274" s="2"/>
      <c r="E9274" s="4">
        <v>18</v>
      </c>
      <c r="F9274" s="4">
        <v>39900</v>
      </c>
      <c r="G9274" s="4">
        <v>3990</v>
      </c>
      <c r="H9274" s="4">
        <v>43890</v>
      </c>
    </row>
    <row r="9275" spans="1:8" ht="15.75">
      <c r="A9275" s="3" t="s">
        <v>2952</v>
      </c>
      <c r="B9275" s="2" t="s">
        <v>3538</v>
      </c>
      <c r="C9275" s="2" t="s">
        <v>3537</v>
      </c>
      <c r="D9275" s="2"/>
      <c r="E9275" s="4">
        <v>19</v>
      </c>
      <c r="F9275" s="4">
        <v>38000</v>
      </c>
      <c r="G9275" s="4">
        <v>3800</v>
      </c>
      <c r="H9275" s="4">
        <v>41800</v>
      </c>
    </row>
    <row r="9276" spans="1:8" ht="15.75">
      <c r="A9276" s="3" t="s">
        <v>2952</v>
      </c>
      <c r="B9276" s="2" t="s">
        <v>3555</v>
      </c>
      <c r="C9276" s="2" t="s">
        <v>3554</v>
      </c>
      <c r="D9276" s="2" t="s">
        <v>919</v>
      </c>
      <c r="E9276" s="4">
        <v>15</v>
      </c>
      <c r="F9276" s="4">
        <v>366390</v>
      </c>
      <c r="G9276" s="4">
        <v>36639</v>
      </c>
      <c r="H9276" s="4">
        <v>403029</v>
      </c>
    </row>
    <row r="9277" spans="1:8" ht="15.75">
      <c r="A9277" s="3" t="s">
        <v>2952</v>
      </c>
      <c r="B9277" s="2" t="s">
        <v>1474</v>
      </c>
      <c r="C9277" s="2" t="s">
        <v>1473</v>
      </c>
      <c r="D9277" s="2" t="s">
        <v>1475</v>
      </c>
      <c r="E9277" s="4">
        <v>27983</v>
      </c>
      <c r="F9277" s="4">
        <v>4337365</v>
      </c>
      <c r="G9277" s="4">
        <v>433735</v>
      </c>
      <c r="H9277" s="4">
        <v>4771100</v>
      </c>
    </row>
    <row r="9278" spans="1:8" ht="15.75">
      <c r="A9278" s="3" t="s">
        <v>2952</v>
      </c>
      <c r="B9278" s="2" t="s">
        <v>1483</v>
      </c>
      <c r="C9278" s="2" t="s">
        <v>1482</v>
      </c>
      <c r="D9278" s="2" t="s">
        <v>1484</v>
      </c>
      <c r="E9278" s="4">
        <v>100</v>
      </c>
      <c r="F9278" s="4">
        <v>6000</v>
      </c>
      <c r="G9278" s="4">
        <v>600</v>
      </c>
      <c r="H9278" s="4">
        <v>6600</v>
      </c>
    </row>
    <row r="9279" spans="1:8" ht="15.75">
      <c r="A9279" s="3" t="s">
        <v>2952</v>
      </c>
      <c r="B9279" s="2" t="s">
        <v>1489</v>
      </c>
      <c r="C9279" s="2" t="s">
        <v>1488</v>
      </c>
      <c r="D9279" s="2" t="s">
        <v>1490</v>
      </c>
      <c r="E9279" s="4">
        <v>100</v>
      </c>
      <c r="F9279" s="4">
        <v>5000</v>
      </c>
      <c r="G9279" s="4">
        <v>500</v>
      </c>
      <c r="H9279" s="4">
        <v>5500</v>
      </c>
    </row>
    <row r="9280" spans="1:8" ht="15.75">
      <c r="A9280" s="3" t="s">
        <v>2952</v>
      </c>
      <c r="B9280" s="2" t="s">
        <v>1513</v>
      </c>
      <c r="C9280" s="2" t="s">
        <v>1512</v>
      </c>
      <c r="D9280" s="2" t="s">
        <v>1514</v>
      </c>
      <c r="E9280" s="4">
        <v>300</v>
      </c>
      <c r="F9280" s="4">
        <v>18000</v>
      </c>
      <c r="G9280" s="4">
        <v>1800</v>
      </c>
      <c r="H9280" s="4">
        <v>19800</v>
      </c>
    </row>
    <row r="9281" spans="1:8" ht="15.75">
      <c r="A9281" s="3" t="s">
        <v>2952</v>
      </c>
      <c r="B9281" s="2" t="s">
        <v>3565</v>
      </c>
      <c r="C9281" s="2" t="s">
        <v>1478</v>
      </c>
      <c r="D9281" s="2" t="s">
        <v>1480</v>
      </c>
      <c r="E9281" s="4">
        <v>108256</v>
      </c>
      <c r="F9281" s="4">
        <v>17753984</v>
      </c>
      <c r="G9281" s="4">
        <v>1775396</v>
      </c>
      <c r="H9281" s="4">
        <v>19529380</v>
      </c>
    </row>
    <row r="9282" spans="1:8" ht="15.75">
      <c r="A9282" s="3" t="s">
        <v>2952</v>
      </c>
      <c r="B9282" s="2" t="s">
        <v>3566</v>
      </c>
      <c r="C9282" s="2" t="s">
        <v>1478</v>
      </c>
      <c r="D9282" s="2" t="s">
        <v>3567</v>
      </c>
      <c r="E9282" s="4">
        <v>100000</v>
      </c>
      <c r="F9282" s="4">
        <v>9900000</v>
      </c>
      <c r="G9282" s="4">
        <v>990000</v>
      </c>
      <c r="H9282" s="4">
        <v>10890000</v>
      </c>
    </row>
    <row r="9283" spans="1:8" ht="15.75">
      <c r="A9283" s="3" t="s">
        <v>2952</v>
      </c>
      <c r="B9283" s="2" t="s">
        <v>1521</v>
      </c>
      <c r="C9283" s="2" t="s">
        <v>1520</v>
      </c>
      <c r="D9283" s="2" t="s">
        <v>1522</v>
      </c>
      <c r="E9283" s="4">
        <v>2</v>
      </c>
      <c r="F9283" s="4">
        <v>38000</v>
      </c>
      <c r="G9283" s="4">
        <v>3800</v>
      </c>
      <c r="H9283" s="4">
        <v>41800</v>
      </c>
    </row>
    <row r="9284" spans="1:8" ht="15.75">
      <c r="A9284" s="3" t="s">
        <v>2952</v>
      </c>
      <c r="B9284" s="2" t="s">
        <v>1527</v>
      </c>
      <c r="C9284" s="2" t="s">
        <v>1526</v>
      </c>
      <c r="D9284" s="2"/>
      <c r="E9284" s="4">
        <v>2</v>
      </c>
      <c r="F9284" s="4">
        <v>46000</v>
      </c>
      <c r="G9284" s="4">
        <v>4600</v>
      </c>
      <c r="H9284" s="4">
        <v>50600</v>
      </c>
    </row>
    <row r="9285" spans="1:8" ht="15.75">
      <c r="A9285" s="3" t="s">
        <v>2952</v>
      </c>
      <c r="B9285" s="2" t="s">
        <v>1529</v>
      </c>
      <c r="C9285" s="2" t="s">
        <v>1528</v>
      </c>
      <c r="D9285" s="2" t="s">
        <v>1530</v>
      </c>
      <c r="E9285" s="4">
        <v>100</v>
      </c>
      <c r="F9285" s="4"/>
      <c r="G9285" s="4"/>
      <c r="H9285" s="4"/>
    </row>
    <row r="9286" spans="1:8" ht="15.75">
      <c r="A9286" s="3" t="s">
        <v>2952</v>
      </c>
      <c r="B9286" s="2" t="s">
        <v>1535</v>
      </c>
      <c r="C9286" s="2" t="s">
        <v>1534</v>
      </c>
      <c r="D9286" s="2" t="s">
        <v>1536</v>
      </c>
      <c r="E9286" s="4">
        <v>10000</v>
      </c>
      <c r="F9286" s="4">
        <v>25700000</v>
      </c>
      <c r="G9286" s="4">
        <v>2570000</v>
      </c>
      <c r="H9286" s="4">
        <v>28270000</v>
      </c>
    </row>
    <row r="9287" spans="1:8" ht="15.75">
      <c r="A9287" s="3" t="s">
        <v>2952</v>
      </c>
      <c r="B9287" s="2" t="s">
        <v>1541</v>
      </c>
      <c r="C9287" s="2" t="s">
        <v>1540</v>
      </c>
      <c r="D9287" s="2" t="s">
        <v>1542</v>
      </c>
      <c r="E9287" s="4">
        <v>1000</v>
      </c>
      <c r="F9287" s="4">
        <v>7200000</v>
      </c>
      <c r="G9287" s="4">
        <v>720000</v>
      </c>
      <c r="H9287" s="4">
        <v>7920000</v>
      </c>
    </row>
    <row r="9288" spans="1:8" ht="15.75">
      <c r="A9288" s="3" t="s">
        <v>2952</v>
      </c>
      <c r="B9288" s="2" t="s">
        <v>1573</v>
      </c>
      <c r="C9288" s="2" t="s">
        <v>1572</v>
      </c>
      <c r="D9288" s="2" t="s">
        <v>1571</v>
      </c>
      <c r="E9288" s="4">
        <v>84500</v>
      </c>
      <c r="F9288" s="4">
        <v>4187000</v>
      </c>
      <c r="G9288" s="4">
        <v>418700</v>
      </c>
      <c r="H9288" s="4">
        <v>4605700</v>
      </c>
    </row>
    <row r="9289" spans="1:8" ht="15.75">
      <c r="A9289" s="3" t="s">
        <v>2952</v>
      </c>
      <c r="B9289" s="2" t="s">
        <v>1585</v>
      </c>
      <c r="C9289" s="2" t="s">
        <v>1572</v>
      </c>
      <c r="D9289" s="2" t="s">
        <v>1584</v>
      </c>
      <c r="E9289" s="4">
        <v>5000</v>
      </c>
      <c r="F9289" s="4">
        <v>260000</v>
      </c>
      <c r="G9289" s="4">
        <v>26000</v>
      </c>
      <c r="H9289" s="4">
        <v>286000</v>
      </c>
    </row>
    <row r="9290" spans="1:8" ht="15.75">
      <c r="A9290" s="3" t="s">
        <v>2952</v>
      </c>
      <c r="B9290" s="2" t="s">
        <v>1586</v>
      </c>
      <c r="C9290" s="2" t="s">
        <v>1572</v>
      </c>
      <c r="D9290" s="2" t="s">
        <v>1587</v>
      </c>
      <c r="E9290" s="4">
        <v>4400</v>
      </c>
      <c r="F9290" s="4">
        <v>232320</v>
      </c>
      <c r="G9290" s="4">
        <v>23232</v>
      </c>
      <c r="H9290" s="4">
        <v>255552</v>
      </c>
    </row>
    <row r="9291" spans="1:8" ht="15.75">
      <c r="A9291" s="3" t="s">
        <v>2952</v>
      </c>
      <c r="B9291" s="2" t="s">
        <v>3599</v>
      </c>
      <c r="C9291" s="2" t="s">
        <v>1566</v>
      </c>
      <c r="D9291" s="2" t="s">
        <v>1568</v>
      </c>
      <c r="E9291" s="4">
        <v>2000</v>
      </c>
      <c r="F9291" s="4">
        <v>48000</v>
      </c>
      <c r="G9291" s="4">
        <v>4800</v>
      </c>
      <c r="H9291" s="4">
        <v>52800</v>
      </c>
    </row>
    <row r="9292" spans="1:8" ht="15.75">
      <c r="A9292" s="3" t="s">
        <v>2952</v>
      </c>
      <c r="B9292" s="2" t="s">
        <v>1598</v>
      </c>
      <c r="C9292" s="2" t="s">
        <v>1597</v>
      </c>
      <c r="D9292" s="2" t="s">
        <v>1599</v>
      </c>
      <c r="E9292" s="4">
        <v>2</v>
      </c>
      <c r="F9292" s="4">
        <v>126000</v>
      </c>
      <c r="G9292" s="4">
        <v>12600</v>
      </c>
      <c r="H9292" s="4">
        <v>138600</v>
      </c>
    </row>
    <row r="9293" spans="1:8" ht="15.75">
      <c r="A9293" s="3" t="s">
        <v>2952</v>
      </c>
      <c r="B9293" s="2" t="s">
        <v>1601</v>
      </c>
      <c r="C9293" s="2" t="s">
        <v>1600</v>
      </c>
      <c r="D9293" s="2" t="s">
        <v>1602</v>
      </c>
      <c r="E9293" s="4">
        <v>2</v>
      </c>
      <c r="F9293" s="4">
        <v>2400000</v>
      </c>
      <c r="G9293" s="4">
        <v>240000</v>
      </c>
      <c r="H9293" s="4">
        <v>2640000</v>
      </c>
    </row>
    <row r="9294" spans="1:8" ht="15.75">
      <c r="A9294" s="3" t="s">
        <v>2952</v>
      </c>
      <c r="B9294" s="2" t="s">
        <v>1617</v>
      </c>
      <c r="C9294" s="2" t="s">
        <v>1616</v>
      </c>
      <c r="D9294" s="2" t="s">
        <v>1618</v>
      </c>
      <c r="E9294" s="4">
        <v>11</v>
      </c>
      <c r="F9294" s="4">
        <v>1147048</v>
      </c>
      <c r="G9294" s="4">
        <v>114704</v>
      </c>
      <c r="H9294" s="4">
        <v>1261752</v>
      </c>
    </row>
    <row r="9295" spans="1:8" ht="15.75">
      <c r="A9295" s="3" t="s">
        <v>2952</v>
      </c>
      <c r="B9295" s="2" t="s">
        <v>1620</v>
      </c>
      <c r="C9295" s="2" t="s">
        <v>1619</v>
      </c>
      <c r="D9295" s="2" t="s">
        <v>1621</v>
      </c>
      <c r="E9295" s="4">
        <v>6</v>
      </c>
      <c r="F9295" s="4">
        <v>426300</v>
      </c>
      <c r="G9295" s="4">
        <v>42630</v>
      </c>
      <c r="H9295" s="4">
        <v>468930</v>
      </c>
    </row>
    <row r="9296" spans="1:8" ht="15.75">
      <c r="A9296" s="3" t="s">
        <v>2952</v>
      </c>
      <c r="B9296" s="2" t="s">
        <v>1623</v>
      </c>
      <c r="C9296" s="2" t="s">
        <v>1622</v>
      </c>
      <c r="D9296" s="2" t="s">
        <v>1624</v>
      </c>
      <c r="E9296" s="4">
        <v>4</v>
      </c>
      <c r="F9296" s="4">
        <v>160000</v>
      </c>
      <c r="G9296" s="4">
        <v>16000</v>
      </c>
      <c r="H9296" s="4">
        <v>176000</v>
      </c>
    </row>
    <row r="9297" spans="1:8" ht="15.75">
      <c r="A9297" s="3" t="s">
        <v>2952</v>
      </c>
      <c r="B9297" s="2" t="s">
        <v>1642</v>
      </c>
      <c r="C9297" s="2" t="s">
        <v>1641</v>
      </c>
      <c r="D9297" s="2" t="s">
        <v>1643</v>
      </c>
      <c r="E9297" s="4">
        <v>100</v>
      </c>
      <c r="F9297" s="4">
        <v>155000</v>
      </c>
      <c r="G9297" s="4">
        <v>15500</v>
      </c>
      <c r="H9297" s="4">
        <v>170500</v>
      </c>
    </row>
    <row r="9298" spans="1:8" ht="15.75">
      <c r="A9298" s="3" t="s">
        <v>2952</v>
      </c>
      <c r="B9298" s="2" t="s">
        <v>1657</v>
      </c>
      <c r="C9298" s="2" t="s">
        <v>1656</v>
      </c>
      <c r="D9298" s="2" t="s">
        <v>1658</v>
      </c>
      <c r="E9298" s="4">
        <v>6</v>
      </c>
      <c r="F9298" s="4">
        <v>78500</v>
      </c>
      <c r="G9298" s="4">
        <v>7850</v>
      </c>
      <c r="H9298" s="4">
        <v>86350</v>
      </c>
    </row>
    <row r="9299" spans="1:8" ht="15.75">
      <c r="A9299" s="3" t="s">
        <v>2952</v>
      </c>
      <c r="B9299" s="2" t="s">
        <v>1675</v>
      </c>
      <c r="C9299" s="2" t="s">
        <v>1674</v>
      </c>
      <c r="D9299" s="2" t="s">
        <v>1676</v>
      </c>
      <c r="E9299" s="4">
        <v>5</v>
      </c>
      <c r="F9299" s="4">
        <v>330000</v>
      </c>
      <c r="G9299" s="4">
        <v>33000</v>
      </c>
      <c r="H9299" s="4">
        <v>363000</v>
      </c>
    </row>
    <row r="9300" spans="1:8" ht="15.75">
      <c r="A9300" s="3" t="s">
        <v>2952</v>
      </c>
      <c r="B9300" s="2" t="s">
        <v>1686</v>
      </c>
      <c r="C9300" s="2" t="s">
        <v>1641</v>
      </c>
      <c r="D9300" s="2" t="s">
        <v>1687</v>
      </c>
      <c r="E9300" s="4">
        <v>34</v>
      </c>
      <c r="F9300" s="4">
        <v>95200</v>
      </c>
      <c r="G9300" s="4">
        <v>9520</v>
      </c>
      <c r="H9300" s="4">
        <v>104720</v>
      </c>
    </row>
    <row r="9301" spans="1:8" ht="15.75">
      <c r="A9301" s="3" t="s">
        <v>2952</v>
      </c>
      <c r="B9301" s="2" t="s">
        <v>1689</v>
      </c>
      <c r="C9301" s="2" t="s">
        <v>1688</v>
      </c>
      <c r="D9301" s="2" t="s">
        <v>1690</v>
      </c>
      <c r="E9301" s="4">
        <v>1</v>
      </c>
      <c r="F9301" s="4">
        <v>178091</v>
      </c>
      <c r="G9301" s="4">
        <v>17809</v>
      </c>
      <c r="H9301" s="4">
        <v>195900</v>
      </c>
    </row>
    <row r="9302" spans="1:8" ht="15.75">
      <c r="A9302" s="3" t="s">
        <v>2952</v>
      </c>
      <c r="B9302" s="2" t="s">
        <v>1691</v>
      </c>
      <c r="C9302" s="2" t="s">
        <v>1628</v>
      </c>
      <c r="D9302" s="2" t="s">
        <v>1692</v>
      </c>
      <c r="E9302" s="4">
        <v>6</v>
      </c>
      <c r="F9302" s="4">
        <v>198000</v>
      </c>
      <c r="G9302" s="4">
        <v>19800</v>
      </c>
      <c r="H9302" s="4">
        <v>217800</v>
      </c>
    </row>
    <row r="9303" spans="1:8" ht="15.75">
      <c r="A9303" s="3" t="s">
        <v>2952</v>
      </c>
      <c r="B9303" s="2" t="s">
        <v>1699</v>
      </c>
      <c r="C9303" s="2" t="s">
        <v>1698</v>
      </c>
      <c r="D9303" s="2" t="s">
        <v>1700</v>
      </c>
      <c r="E9303" s="4">
        <v>5</v>
      </c>
      <c r="F9303" s="4">
        <v>415800</v>
      </c>
      <c r="G9303" s="4">
        <v>41580</v>
      </c>
      <c r="H9303" s="4">
        <v>457380</v>
      </c>
    </row>
    <row r="9304" spans="1:8" ht="15.75">
      <c r="A9304" s="3" t="s">
        <v>2952</v>
      </c>
      <c r="B9304" s="2" t="s">
        <v>1703</v>
      </c>
      <c r="C9304" s="2" t="s">
        <v>1702</v>
      </c>
      <c r="D9304" s="2" t="s">
        <v>1704</v>
      </c>
      <c r="E9304" s="4">
        <v>16500</v>
      </c>
      <c r="F9304" s="4">
        <v>6072000</v>
      </c>
      <c r="G9304" s="4">
        <v>607200</v>
      </c>
      <c r="H9304" s="4">
        <v>6679200</v>
      </c>
    </row>
    <row r="9305" spans="1:8" ht="15.75">
      <c r="A9305" s="3" t="s">
        <v>2952</v>
      </c>
      <c r="B9305" s="2" t="s">
        <v>1729</v>
      </c>
      <c r="C9305" s="2" t="s">
        <v>1728</v>
      </c>
      <c r="D9305" s="2" t="s">
        <v>1730</v>
      </c>
      <c r="E9305" s="4">
        <v>208400</v>
      </c>
      <c r="F9305" s="4">
        <v>9303500</v>
      </c>
      <c r="G9305" s="4">
        <v>930350</v>
      </c>
      <c r="H9305" s="4">
        <v>10233850</v>
      </c>
    </row>
    <row r="9306" spans="1:8" ht="15.75">
      <c r="A9306" s="3" t="s">
        <v>2952</v>
      </c>
      <c r="B9306" s="2" t="s">
        <v>3614</v>
      </c>
      <c r="C9306" s="2" t="s">
        <v>1731</v>
      </c>
      <c r="D9306" s="2" t="s">
        <v>3615</v>
      </c>
      <c r="E9306" s="4">
        <v>168500</v>
      </c>
      <c r="F9306" s="4">
        <v>10112727</v>
      </c>
      <c r="G9306" s="4">
        <v>1011273</v>
      </c>
      <c r="H9306" s="4">
        <v>11124000</v>
      </c>
    </row>
    <row r="9307" spans="1:8" ht="15.75">
      <c r="A9307" s="3" t="s">
        <v>2952</v>
      </c>
      <c r="B9307" s="2" t="s">
        <v>1755</v>
      </c>
      <c r="C9307" s="2" t="s">
        <v>1754</v>
      </c>
      <c r="D9307" s="2" t="s">
        <v>1756</v>
      </c>
      <c r="E9307" s="4">
        <v>9</v>
      </c>
      <c r="F9307" s="4">
        <v>112100</v>
      </c>
      <c r="G9307" s="4">
        <v>11210</v>
      </c>
      <c r="H9307" s="4">
        <v>123310</v>
      </c>
    </row>
    <row r="9308" spans="1:8" ht="15.75">
      <c r="A9308" s="3" t="s">
        <v>2952</v>
      </c>
      <c r="B9308" s="2" t="s">
        <v>3617</v>
      </c>
      <c r="C9308" s="2" t="s">
        <v>3616</v>
      </c>
      <c r="D9308" s="2" t="s">
        <v>1756</v>
      </c>
      <c r="E9308" s="4">
        <v>1</v>
      </c>
      <c r="F9308" s="4">
        <v>33000</v>
      </c>
      <c r="G9308" s="4">
        <v>3300</v>
      </c>
      <c r="H9308" s="4">
        <v>36300</v>
      </c>
    </row>
    <row r="9309" spans="1:8" ht="15.75">
      <c r="A9309" s="3" t="s">
        <v>2952</v>
      </c>
      <c r="B9309" s="2" t="s">
        <v>1802</v>
      </c>
      <c r="C9309" s="2" t="s">
        <v>1801</v>
      </c>
      <c r="D9309" s="2" t="s">
        <v>1803</v>
      </c>
      <c r="E9309" s="4">
        <v>492</v>
      </c>
      <c r="F9309" s="4">
        <v>10706892</v>
      </c>
      <c r="G9309" s="4">
        <v>1070689</v>
      </c>
      <c r="H9309" s="4">
        <v>11777581</v>
      </c>
    </row>
    <row r="9310" spans="1:8" ht="15.75">
      <c r="A9310" s="3" t="s">
        <v>2952</v>
      </c>
      <c r="B9310" s="2" t="s">
        <v>1805</v>
      </c>
      <c r="C9310" s="2" t="s">
        <v>1804</v>
      </c>
      <c r="D9310" s="2" t="s">
        <v>1806</v>
      </c>
      <c r="E9310" s="4">
        <v>70</v>
      </c>
      <c r="F9310" s="4">
        <v>6796950</v>
      </c>
      <c r="G9310" s="4">
        <v>679695</v>
      </c>
      <c r="H9310" s="4">
        <v>7476645</v>
      </c>
    </row>
    <row r="9311" spans="1:8" ht="15.75">
      <c r="A9311" s="3" t="s">
        <v>2952</v>
      </c>
      <c r="B9311" s="2" t="s">
        <v>1808</v>
      </c>
      <c r="C9311" s="2" t="s">
        <v>1807</v>
      </c>
      <c r="D9311" s="2" t="s">
        <v>1809</v>
      </c>
      <c r="E9311" s="4">
        <v>1</v>
      </c>
      <c r="F9311" s="4">
        <v>28000</v>
      </c>
      <c r="G9311" s="4">
        <v>2800</v>
      </c>
      <c r="H9311" s="4">
        <v>30800</v>
      </c>
    </row>
    <row r="9312" spans="1:8" ht="15.75">
      <c r="A9312" s="3" t="s">
        <v>2952</v>
      </c>
      <c r="B9312" s="2" t="s">
        <v>1811</v>
      </c>
      <c r="C9312" s="2" t="s">
        <v>1810</v>
      </c>
      <c r="D9312" s="2" t="s">
        <v>1812</v>
      </c>
      <c r="E9312" s="4">
        <v>7</v>
      </c>
      <c r="F9312" s="4">
        <v>347200</v>
      </c>
      <c r="G9312" s="4">
        <v>34720</v>
      </c>
      <c r="H9312" s="4">
        <v>381920</v>
      </c>
    </row>
    <row r="9313" spans="1:8" ht="15.75">
      <c r="A9313" s="3" t="s">
        <v>2952</v>
      </c>
      <c r="B9313" s="2" t="s">
        <v>1814</v>
      </c>
      <c r="C9313" s="2" t="s">
        <v>1813</v>
      </c>
      <c r="D9313" s="2" t="s">
        <v>1815</v>
      </c>
      <c r="E9313" s="4">
        <v>4</v>
      </c>
      <c r="F9313" s="4">
        <v>136000</v>
      </c>
      <c r="G9313" s="4">
        <v>13600</v>
      </c>
      <c r="H9313" s="4">
        <v>149600</v>
      </c>
    </row>
    <row r="9314" spans="1:8" ht="15.75">
      <c r="A9314" s="3" t="s">
        <v>2952</v>
      </c>
      <c r="B9314" s="2" t="s">
        <v>1823</v>
      </c>
      <c r="C9314" s="2" t="s">
        <v>1822</v>
      </c>
      <c r="D9314" s="2" t="s">
        <v>1824</v>
      </c>
      <c r="E9314" s="4">
        <v>34</v>
      </c>
      <c r="F9314" s="4">
        <v>2169640</v>
      </c>
      <c r="G9314" s="4">
        <v>216964</v>
      </c>
      <c r="H9314" s="4">
        <v>2386604</v>
      </c>
    </row>
    <row r="9315" spans="1:8" ht="15.75">
      <c r="A9315" s="3" t="s">
        <v>2952</v>
      </c>
      <c r="B9315" s="2" t="s">
        <v>1826</v>
      </c>
      <c r="C9315" s="2" t="s">
        <v>1825</v>
      </c>
      <c r="D9315" s="2" t="s">
        <v>1827</v>
      </c>
      <c r="E9315" s="4">
        <v>87</v>
      </c>
      <c r="F9315" s="4">
        <v>1428400</v>
      </c>
      <c r="G9315" s="4">
        <v>142840</v>
      </c>
      <c r="H9315" s="4">
        <v>1571240</v>
      </c>
    </row>
    <row r="9316" spans="1:8" ht="15.75">
      <c r="A9316" s="3" t="s">
        <v>2952</v>
      </c>
      <c r="B9316" s="2" t="s">
        <v>1829</v>
      </c>
      <c r="C9316" s="2" t="s">
        <v>1828</v>
      </c>
      <c r="D9316" s="2" t="s">
        <v>1830</v>
      </c>
      <c r="E9316" s="4">
        <v>94</v>
      </c>
      <c r="F9316" s="4">
        <v>1222000</v>
      </c>
      <c r="G9316" s="4">
        <v>122200</v>
      </c>
      <c r="H9316" s="4">
        <v>1344200</v>
      </c>
    </row>
    <row r="9317" spans="1:8" ht="15.75">
      <c r="A9317" s="3" t="s">
        <v>2952</v>
      </c>
      <c r="B9317" s="2" t="s">
        <v>1832</v>
      </c>
      <c r="C9317" s="2" t="s">
        <v>1831</v>
      </c>
      <c r="D9317" s="2" t="s">
        <v>1833</v>
      </c>
      <c r="E9317" s="4">
        <v>70</v>
      </c>
      <c r="F9317" s="4">
        <v>1338254</v>
      </c>
      <c r="G9317" s="4">
        <v>133825</v>
      </c>
      <c r="H9317" s="4">
        <v>1472079</v>
      </c>
    </row>
    <row r="9318" spans="1:8" ht="15.75">
      <c r="A9318" s="3" t="s">
        <v>2952</v>
      </c>
      <c r="B9318" s="2" t="s">
        <v>1835</v>
      </c>
      <c r="C9318" s="2" t="s">
        <v>1834</v>
      </c>
      <c r="D9318" s="2" t="s">
        <v>1836</v>
      </c>
      <c r="E9318" s="4">
        <v>182</v>
      </c>
      <c r="F9318" s="4">
        <v>7739200</v>
      </c>
      <c r="G9318" s="4">
        <v>773920</v>
      </c>
      <c r="H9318" s="4">
        <v>8513120</v>
      </c>
    </row>
    <row r="9319" spans="1:8" ht="15.75">
      <c r="A9319" s="3" t="s">
        <v>2952</v>
      </c>
      <c r="B9319" s="2" t="s">
        <v>1841</v>
      </c>
      <c r="C9319" s="2" t="s">
        <v>1840</v>
      </c>
      <c r="D9319" s="2" t="s">
        <v>1842</v>
      </c>
      <c r="E9319" s="4">
        <v>86</v>
      </c>
      <c r="F9319" s="4">
        <v>6183080</v>
      </c>
      <c r="G9319" s="4">
        <v>618308</v>
      </c>
      <c r="H9319" s="4">
        <v>6801388</v>
      </c>
    </row>
    <row r="9320" spans="1:8" ht="15.75">
      <c r="A9320" s="3" t="s">
        <v>2952</v>
      </c>
      <c r="B9320" s="2" t="s">
        <v>1844</v>
      </c>
      <c r="C9320" s="2" t="s">
        <v>1843</v>
      </c>
      <c r="D9320" s="2" t="s">
        <v>1845</v>
      </c>
      <c r="E9320" s="4">
        <v>72</v>
      </c>
      <c r="F9320" s="4">
        <v>1224380</v>
      </c>
      <c r="G9320" s="4">
        <v>122438</v>
      </c>
      <c r="H9320" s="4">
        <v>1346818</v>
      </c>
    </row>
    <row r="9321" spans="1:8" ht="15.75">
      <c r="A9321" s="3" t="s">
        <v>2952</v>
      </c>
      <c r="B9321" s="2" t="s">
        <v>1847</v>
      </c>
      <c r="C9321" s="2" t="s">
        <v>1846</v>
      </c>
      <c r="D9321" s="2" t="s">
        <v>1848</v>
      </c>
      <c r="E9321" s="4">
        <v>70</v>
      </c>
      <c r="F9321" s="4">
        <v>5282628</v>
      </c>
      <c r="G9321" s="4">
        <v>528263</v>
      </c>
      <c r="H9321" s="4">
        <v>5810891</v>
      </c>
    </row>
    <row r="9322" spans="1:8" ht="15.75">
      <c r="A9322" s="3" t="s">
        <v>2952</v>
      </c>
      <c r="B9322" s="2" t="s">
        <v>1850</v>
      </c>
      <c r="C9322" s="2" t="s">
        <v>1849</v>
      </c>
      <c r="D9322" s="2" t="s">
        <v>1851</v>
      </c>
      <c r="E9322" s="4">
        <v>3</v>
      </c>
      <c r="F9322" s="4">
        <v>505680</v>
      </c>
      <c r="G9322" s="4">
        <v>50568</v>
      </c>
      <c r="H9322" s="4">
        <v>556248</v>
      </c>
    </row>
    <row r="9323" spans="1:8" ht="15.75">
      <c r="A9323" s="3" t="s">
        <v>2952</v>
      </c>
      <c r="B9323" s="2" t="s">
        <v>1853</v>
      </c>
      <c r="C9323" s="2" t="s">
        <v>1852</v>
      </c>
      <c r="D9323" s="2" t="s">
        <v>1854</v>
      </c>
      <c r="E9323" s="4">
        <v>13</v>
      </c>
      <c r="F9323" s="4">
        <v>891310</v>
      </c>
      <c r="G9323" s="4">
        <v>89131</v>
      </c>
      <c r="H9323" s="4">
        <v>980441</v>
      </c>
    </row>
    <row r="9324" spans="1:8" ht="15.75">
      <c r="A9324" s="3" t="s">
        <v>2952</v>
      </c>
      <c r="B9324" s="2" t="s">
        <v>1859</v>
      </c>
      <c r="C9324" s="2" t="s">
        <v>1858</v>
      </c>
      <c r="D9324" s="2" t="s">
        <v>1860</v>
      </c>
      <c r="E9324" s="4">
        <v>96</v>
      </c>
      <c r="F9324" s="4">
        <v>3504000</v>
      </c>
      <c r="G9324" s="4">
        <v>350400</v>
      </c>
      <c r="H9324" s="4">
        <v>3854400</v>
      </c>
    </row>
    <row r="9325" spans="1:8" ht="15.75">
      <c r="A9325" s="3" t="s">
        <v>2952</v>
      </c>
      <c r="B9325" s="2" t="s">
        <v>1862</v>
      </c>
      <c r="C9325" s="2" t="s">
        <v>1861</v>
      </c>
      <c r="D9325" s="2" t="s">
        <v>1863</v>
      </c>
      <c r="E9325" s="4">
        <v>1</v>
      </c>
      <c r="F9325" s="4">
        <v>12500</v>
      </c>
      <c r="G9325" s="4">
        <v>1250</v>
      </c>
      <c r="H9325" s="4">
        <v>13750</v>
      </c>
    </row>
    <row r="9326" spans="1:8" ht="15.75">
      <c r="A9326" s="3" t="s">
        <v>2952</v>
      </c>
      <c r="B9326" s="2" t="s">
        <v>1865</v>
      </c>
      <c r="C9326" s="2" t="s">
        <v>1864</v>
      </c>
      <c r="D9326" s="2" t="s">
        <v>1866</v>
      </c>
      <c r="E9326" s="4">
        <v>59</v>
      </c>
      <c r="F9326" s="4">
        <v>708000</v>
      </c>
      <c r="G9326" s="4">
        <v>70800</v>
      </c>
      <c r="H9326" s="4">
        <v>778800</v>
      </c>
    </row>
    <row r="9327" spans="1:8" ht="15.75">
      <c r="A9327" s="3" t="s">
        <v>2952</v>
      </c>
      <c r="B9327" s="2" t="s">
        <v>1868</v>
      </c>
      <c r="C9327" s="2" t="s">
        <v>1867</v>
      </c>
      <c r="D9327" s="2" t="s">
        <v>1869</v>
      </c>
      <c r="E9327" s="4">
        <v>18</v>
      </c>
      <c r="F9327" s="4">
        <v>144000</v>
      </c>
      <c r="G9327" s="4">
        <v>14400</v>
      </c>
      <c r="H9327" s="4">
        <v>158400</v>
      </c>
    </row>
    <row r="9328" spans="1:8" ht="15.75">
      <c r="A9328" s="3" t="s">
        <v>2952</v>
      </c>
      <c r="B9328" s="2" t="s">
        <v>1874</v>
      </c>
      <c r="C9328" s="2" t="s">
        <v>1873</v>
      </c>
      <c r="D9328" s="2" t="s">
        <v>1875</v>
      </c>
      <c r="E9328" s="4">
        <v>2</v>
      </c>
      <c r="F9328" s="4">
        <v>76000</v>
      </c>
      <c r="G9328" s="4">
        <v>7600</v>
      </c>
      <c r="H9328" s="4">
        <v>83600</v>
      </c>
    </row>
    <row r="9329" spans="1:8" ht="15.75">
      <c r="A9329" s="3" t="s">
        <v>2952</v>
      </c>
      <c r="B9329" s="2" t="s">
        <v>1877</v>
      </c>
      <c r="C9329" s="2" t="s">
        <v>1876</v>
      </c>
      <c r="D9329" s="2" t="s">
        <v>1878</v>
      </c>
      <c r="E9329" s="4">
        <v>3</v>
      </c>
      <c r="F9329" s="4">
        <v>42000</v>
      </c>
      <c r="G9329" s="4">
        <v>4200</v>
      </c>
      <c r="H9329" s="4">
        <v>46200</v>
      </c>
    </row>
    <row r="9330" spans="1:8" ht="15.75">
      <c r="A9330" s="3" t="s">
        <v>2952</v>
      </c>
      <c r="B9330" s="2" t="s">
        <v>1880</v>
      </c>
      <c r="C9330" s="2" t="s">
        <v>1879</v>
      </c>
      <c r="D9330" s="2" t="s">
        <v>1881</v>
      </c>
      <c r="E9330" s="4">
        <v>1</v>
      </c>
      <c r="F9330" s="4">
        <v>44720</v>
      </c>
      <c r="G9330" s="4">
        <v>4472</v>
      </c>
      <c r="H9330" s="4">
        <v>49192</v>
      </c>
    </row>
    <row r="9331" spans="1:8" ht="15.75">
      <c r="A9331" s="3" t="s">
        <v>2952</v>
      </c>
      <c r="B9331" s="2" t="s">
        <v>1886</v>
      </c>
      <c r="C9331" s="2" t="s">
        <v>1885</v>
      </c>
      <c r="D9331" s="2" t="s">
        <v>1887</v>
      </c>
      <c r="E9331" s="4">
        <v>3</v>
      </c>
      <c r="F9331" s="4">
        <v>210920</v>
      </c>
      <c r="G9331" s="4">
        <v>21092</v>
      </c>
      <c r="H9331" s="4">
        <v>232012</v>
      </c>
    </row>
    <row r="9332" spans="1:8" ht="15.75">
      <c r="A9332" s="3" t="s">
        <v>2952</v>
      </c>
      <c r="B9332" s="2" t="s">
        <v>1889</v>
      </c>
      <c r="C9332" s="2" t="s">
        <v>1888</v>
      </c>
      <c r="D9332" s="2" t="s">
        <v>1890</v>
      </c>
      <c r="E9332" s="4">
        <v>2</v>
      </c>
      <c r="F9332" s="4">
        <v>101170</v>
      </c>
      <c r="G9332" s="4">
        <v>10117</v>
      </c>
      <c r="H9332" s="4">
        <v>111287</v>
      </c>
    </row>
    <row r="9333" spans="1:8" ht="15.75">
      <c r="A9333" s="3" t="s">
        <v>2952</v>
      </c>
      <c r="B9333" s="2" t="s">
        <v>1901</v>
      </c>
      <c r="C9333" s="2" t="s">
        <v>1900</v>
      </c>
      <c r="D9333" s="2" t="s">
        <v>1902</v>
      </c>
      <c r="E9333" s="4">
        <v>71</v>
      </c>
      <c r="F9333" s="4">
        <v>1250074</v>
      </c>
      <c r="G9333" s="4">
        <v>125007</v>
      </c>
      <c r="H9333" s="4">
        <v>1375081</v>
      </c>
    </row>
    <row r="9334" spans="1:8" ht="15.75">
      <c r="A9334" s="3" t="s">
        <v>2952</v>
      </c>
      <c r="B9334" s="2" t="s">
        <v>1944</v>
      </c>
      <c r="C9334" s="2" t="s">
        <v>1943</v>
      </c>
      <c r="D9334" s="2"/>
      <c r="E9334" s="4">
        <v>51</v>
      </c>
      <c r="F9334" s="4">
        <v>168435</v>
      </c>
      <c r="G9334" s="4">
        <v>16835</v>
      </c>
      <c r="H9334" s="4">
        <v>185270</v>
      </c>
    </row>
    <row r="9335" spans="1:8" ht="15.75">
      <c r="A9335" s="3" t="s">
        <v>2952</v>
      </c>
      <c r="B9335" s="2" t="s">
        <v>3637</v>
      </c>
      <c r="C9335" s="2" t="s">
        <v>3636</v>
      </c>
      <c r="D9335" s="2" t="s">
        <v>3638</v>
      </c>
      <c r="E9335" s="4">
        <v>19</v>
      </c>
      <c r="F9335" s="4"/>
      <c r="G9335" s="4"/>
      <c r="H9335" s="4"/>
    </row>
    <row r="9336" spans="1:8" ht="15.75">
      <c r="A9336" s="3" t="s">
        <v>2952</v>
      </c>
      <c r="B9336" s="2" t="s">
        <v>3643</v>
      </c>
      <c r="C9336" s="2" t="s">
        <v>3642</v>
      </c>
      <c r="D9336" s="2"/>
      <c r="E9336" s="4">
        <v>1</v>
      </c>
      <c r="F9336" s="4">
        <v>15400000</v>
      </c>
      <c r="G9336" s="4">
        <v>1540000</v>
      </c>
      <c r="H9336" s="4">
        <v>16940000</v>
      </c>
    </row>
    <row r="9337" spans="1:8" ht="15.75">
      <c r="A9337" s="3" t="s">
        <v>2952</v>
      </c>
      <c r="B9337" s="2" t="s">
        <v>2002</v>
      </c>
      <c r="C9337" s="2" t="s">
        <v>2001</v>
      </c>
      <c r="D9337" s="2"/>
      <c r="E9337" s="4">
        <v>1</v>
      </c>
      <c r="F9337" s="4">
        <v>3700</v>
      </c>
      <c r="G9337" s="4">
        <v>370</v>
      </c>
      <c r="H9337" s="4">
        <v>4070</v>
      </c>
    </row>
    <row r="9338" spans="1:8" ht="15.75">
      <c r="A9338" s="3" t="s">
        <v>2952</v>
      </c>
      <c r="B9338" s="2" t="s">
        <v>2004</v>
      </c>
      <c r="C9338" s="2" t="s">
        <v>2003</v>
      </c>
      <c r="D9338" s="2"/>
      <c r="E9338" s="4">
        <v>-4</v>
      </c>
      <c r="F9338" s="4">
        <v>-984665</v>
      </c>
      <c r="G9338" s="4">
        <v>-98468</v>
      </c>
      <c r="H9338" s="4">
        <v>-1083133</v>
      </c>
    </row>
    <row r="9339" spans="1:8" ht="15.75">
      <c r="A9339" s="3" t="s">
        <v>2952</v>
      </c>
      <c r="B9339" s="2" t="s">
        <v>2006</v>
      </c>
      <c r="C9339" s="2" t="s">
        <v>2005</v>
      </c>
      <c r="D9339" s="2" t="s">
        <v>2007</v>
      </c>
      <c r="E9339" s="4">
        <v>20</v>
      </c>
      <c r="F9339" s="4">
        <v>250000</v>
      </c>
      <c r="G9339" s="4">
        <v>25000</v>
      </c>
      <c r="H9339" s="4">
        <v>275000</v>
      </c>
    </row>
    <row r="9340" spans="1:8" ht="15.75">
      <c r="A9340" s="3" t="s">
        <v>2952</v>
      </c>
      <c r="B9340" s="2" t="s">
        <v>2009</v>
      </c>
      <c r="C9340" s="2" t="s">
        <v>2008</v>
      </c>
      <c r="D9340" s="2" t="s">
        <v>2010</v>
      </c>
      <c r="E9340" s="4">
        <v>20</v>
      </c>
      <c r="F9340" s="4">
        <v>300000</v>
      </c>
      <c r="G9340" s="4">
        <v>30000</v>
      </c>
      <c r="H9340" s="4">
        <v>330000</v>
      </c>
    </row>
    <row r="9341" spans="1:8" ht="15.75">
      <c r="A9341" s="3" t="s">
        <v>2952</v>
      </c>
      <c r="B9341" s="2" t="s">
        <v>2012</v>
      </c>
      <c r="C9341" s="2" t="s">
        <v>2011</v>
      </c>
      <c r="D9341" s="2" t="s">
        <v>2013</v>
      </c>
      <c r="E9341" s="4">
        <v>40</v>
      </c>
      <c r="F9341" s="4">
        <v>1324500</v>
      </c>
      <c r="G9341" s="4">
        <v>132450</v>
      </c>
      <c r="H9341" s="4">
        <v>1456950</v>
      </c>
    </row>
    <row r="9342" spans="1:8" ht="15.75">
      <c r="A9342" s="3" t="s">
        <v>2952</v>
      </c>
      <c r="B9342" s="2" t="s">
        <v>2015</v>
      </c>
      <c r="C9342" s="2" t="s">
        <v>2014</v>
      </c>
      <c r="D9342" s="2" t="s">
        <v>2016</v>
      </c>
      <c r="E9342" s="4">
        <v>36</v>
      </c>
      <c r="F9342" s="4">
        <v>1297060</v>
      </c>
      <c r="G9342" s="4">
        <v>129706</v>
      </c>
      <c r="H9342" s="4">
        <v>1426766</v>
      </c>
    </row>
    <row r="9343" spans="1:8" ht="15.75">
      <c r="A9343" s="3" t="s">
        <v>2952</v>
      </c>
      <c r="B9343" s="2" t="s">
        <v>2021</v>
      </c>
      <c r="C9343" s="2" t="s">
        <v>2020</v>
      </c>
      <c r="D9343" s="2" t="s">
        <v>2022</v>
      </c>
      <c r="E9343" s="4">
        <v>813</v>
      </c>
      <c r="F9343" s="4">
        <v>52560450</v>
      </c>
      <c r="G9343" s="4">
        <v>5256045</v>
      </c>
      <c r="H9343" s="4">
        <v>57816495</v>
      </c>
    </row>
    <row r="9344" spans="1:8" ht="15.75">
      <c r="A9344" s="3" t="s">
        <v>2952</v>
      </c>
      <c r="B9344" s="2" t="s">
        <v>2027</v>
      </c>
      <c r="C9344" s="2" t="s">
        <v>2020</v>
      </c>
      <c r="D9344" s="2" t="s">
        <v>2028</v>
      </c>
      <c r="E9344" s="4">
        <v>50</v>
      </c>
      <c r="F9344" s="4">
        <v>3232500</v>
      </c>
      <c r="G9344" s="4">
        <v>323250</v>
      </c>
      <c r="H9344" s="4">
        <v>3555750</v>
      </c>
    </row>
    <row r="9345" spans="1:8" ht="15.75">
      <c r="A9345" s="3" t="s">
        <v>2952</v>
      </c>
      <c r="B9345" s="2" t="s">
        <v>2030</v>
      </c>
      <c r="C9345" s="2" t="s">
        <v>2029</v>
      </c>
      <c r="D9345" s="2" t="s">
        <v>2031</v>
      </c>
      <c r="E9345" s="4">
        <v>10</v>
      </c>
      <c r="F9345" s="4">
        <v>736800</v>
      </c>
      <c r="G9345" s="4">
        <v>73680</v>
      </c>
      <c r="H9345" s="4">
        <v>810480</v>
      </c>
    </row>
    <row r="9346" spans="1:8" ht="15.75">
      <c r="A9346" s="3" t="s">
        <v>2952</v>
      </c>
      <c r="B9346" s="2" t="s">
        <v>2037</v>
      </c>
      <c r="C9346" s="2" t="s">
        <v>2036</v>
      </c>
      <c r="D9346" s="2" t="s">
        <v>2038</v>
      </c>
      <c r="E9346" s="4">
        <v>24</v>
      </c>
      <c r="F9346" s="4">
        <v>2218320</v>
      </c>
      <c r="G9346" s="4">
        <v>221832</v>
      </c>
      <c r="H9346" s="4">
        <v>2440152</v>
      </c>
    </row>
    <row r="9347" spans="1:8" ht="15.75">
      <c r="A9347" s="3" t="s">
        <v>2952</v>
      </c>
      <c r="B9347" s="2" t="s">
        <v>2046</v>
      </c>
      <c r="C9347" s="2" t="s">
        <v>2045</v>
      </c>
      <c r="D9347" s="2" t="s">
        <v>2047</v>
      </c>
      <c r="E9347" s="4">
        <v>4</v>
      </c>
      <c r="F9347" s="4">
        <v>531760</v>
      </c>
      <c r="G9347" s="4">
        <v>53176</v>
      </c>
      <c r="H9347" s="4">
        <v>584936</v>
      </c>
    </row>
    <row r="9348" spans="1:8" ht="15.75">
      <c r="A9348" s="3" t="s">
        <v>2952</v>
      </c>
      <c r="B9348" s="2" t="s">
        <v>2056</v>
      </c>
      <c r="C9348" s="2" t="s">
        <v>2055</v>
      </c>
      <c r="D9348" s="2" t="s">
        <v>2058</v>
      </c>
      <c r="E9348" s="4">
        <v>24</v>
      </c>
      <c r="F9348" s="4">
        <v>688560</v>
      </c>
      <c r="G9348" s="4">
        <v>68856</v>
      </c>
      <c r="H9348" s="4">
        <v>757416</v>
      </c>
    </row>
    <row r="9349" spans="1:8" ht="15.75">
      <c r="A9349" s="3" t="s">
        <v>2952</v>
      </c>
      <c r="B9349" s="2" t="s">
        <v>2062</v>
      </c>
      <c r="C9349" s="2" t="s">
        <v>2059</v>
      </c>
      <c r="D9349" s="2" t="s">
        <v>2064</v>
      </c>
      <c r="E9349" s="4">
        <v>8</v>
      </c>
      <c r="F9349" s="4">
        <v>242880</v>
      </c>
      <c r="G9349" s="4">
        <v>24288</v>
      </c>
      <c r="H9349" s="4">
        <v>267168</v>
      </c>
    </row>
    <row r="9350" spans="1:8" ht="15.75">
      <c r="A9350" s="3" t="s">
        <v>2952</v>
      </c>
      <c r="B9350" s="2" t="s">
        <v>2066</v>
      </c>
      <c r="C9350" s="2" t="s">
        <v>2065</v>
      </c>
      <c r="D9350" s="2" t="s">
        <v>2068</v>
      </c>
      <c r="E9350" s="4">
        <v>51</v>
      </c>
      <c r="F9350" s="4">
        <v>1548360</v>
      </c>
      <c r="G9350" s="4">
        <v>154836</v>
      </c>
      <c r="H9350" s="4">
        <v>1703196</v>
      </c>
    </row>
    <row r="9351" spans="1:8" ht="15.75">
      <c r="A9351" s="3" t="s">
        <v>2952</v>
      </c>
      <c r="B9351" s="2" t="s">
        <v>2070</v>
      </c>
      <c r="C9351" s="2" t="s">
        <v>2069</v>
      </c>
      <c r="D9351" s="2" t="s">
        <v>2072</v>
      </c>
      <c r="E9351" s="4">
        <v>4</v>
      </c>
      <c r="F9351" s="4">
        <v>133040</v>
      </c>
      <c r="G9351" s="4">
        <v>13304</v>
      </c>
      <c r="H9351" s="4">
        <v>146344</v>
      </c>
    </row>
    <row r="9352" spans="1:8" ht="15.75">
      <c r="A9352" s="3" t="s">
        <v>2952</v>
      </c>
      <c r="B9352" s="2" t="s">
        <v>2083</v>
      </c>
      <c r="C9352" s="2" t="s">
        <v>2082</v>
      </c>
      <c r="D9352" s="2" t="s">
        <v>2085</v>
      </c>
      <c r="E9352" s="4">
        <v>62</v>
      </c>
      <c r="F9352" s="4">
        <v>2271680</v>
      </c>
      <c r="G9352" s="4">
        <v>227168</v>
      </c>
      <c r="H9352" s="4">
        <v>2498848</v>
      </c>
    </row>
    <row r="9353" spans="1:8" ht="15.75">
      <c r="A9353" s="3" t="s">
        <v>2952</v>
      </c>
      <c r="B9353" s="2" t="s">
        <v>2090</v>
      </c>
      <c r="C9353" s="2" t="s">
        <v>2089</v>
      </c>
      <c r="D9353" s="2" t="s">
        <v>2091</v>
      </c>
      <c r="E9353" s="4">
        <v>117</v>
      </c>
      <c r="F9353" s="4">
        <v>2925000</v>
      </c>
      <c r="G9353" s="4">
        <v>292500</v>
      </c>
      <c r="H9353" s="4">
        <v>3217500</v>
      </c>
    </row>
    <row r="9354" spans="1:8" ht="15.75">
      <c r="A9354" s="3" t="s">
        <v>2952</v>
      </c>
      <c r="B9354" s="2" t="s">
        <v>2092</v>
      </c>
      <c r="C9354" s="2" t="s">
        <v>2051</v>
      </c>
      <c r="D9354" s="2" t="s">
        <v>2091</v>
      </c>
      <c r="E9354" s="4">
        <v>14</v>
      </c>
      <c r="F9354" s="4">
        <v>350000</v>
      </c>
      <c r="G9354" s="4">
        <v>35000</v>
      </c>
      <c r="H9354" s="4">
        <v>385000</v>
      </c>
    </row>
    <row r="9355" spans="1:8" ht="15.75">
      <c r="A9355" s="3" t="s">
        <v>2952</v>
      </c>
      <c r="B9355" s="2" t="s">
        <v>2093</v>
      </c>
      <c r="C9355" s="2" t="s">
        <v>2059</v>
      </c>
      <c r="D9355" s="2" t="s">
        <v>2091</v>
      </c>
      <c r="E9355" s="4">
        <v>2</v>
      </c>
      <c r="F9355" s="4">
        <v>52000</v>
      </c>
      <c r="G9355" s="4">
        <v>5200</v>
      </c>
      <c r="H9355" s="4">
        <v>57200</v>
      </c>
    </row>
    <row r="9356" spans="1:8" ht="15.75">
      <c r="A9356" s="3" t="s">
        <v>2952</v>
      </c>
      <c r="B9356" s="2" t="s">
        <v>2094</v>
      </c>
      <c r="C9356" s="2" t="s">
        <v>2069</v>
      </c>
      <c r="D9356" s="2" t="s">
        <v>2091</v>
      </c>
      <c r="E9356" s="4">
        <v>1</v>
      </c>
      <c r="F9356" s="4">
        <v>27000</v>
      </c>
      <c r="G9356" s="4">
        <v>2700</v>
      </c>
      <c r="H9356" s="4">
        <v>29700</v>
      </c>
    </row>
    <row r="9357" spans="1:8" ht="15.75">
      <c r="A9357" s="3" t="s">
        <v>2952</v>
      </c>
      <c r="B9357" s="2" t="s">
        <v>2095</v>
      </c>
      <c r="C9357" s="2" t="s">
        <v>2077</v>
      </c>
      <c r="D9357" s="2" t="s">
        <v>2091</v>
      </c>
      <c r="E9357" s="4">
        <v>3</v>
      </c>
      <c r="F9357" s="4"/>
      <c r="G9357" s="4"/>
      <c r="H9357" s="4"/>
    </row>
    <row r="9358" spans="1:8" ht="15.75">
      <c r="A9358" s="3" t="s">
        <v>2952</v>
      </c>
      <c r="B9358" s="2" t="s">
        <v>3672</v>
      </c>
      <c r="C9358" s="2" t="s">
        <v>3674</v>
      </c>
      <c r="D9358" s="2" t="s">
        <v>3676</v>
      </c>
      <c r="E9358" s="4">
        <v>983</v>
      </c>
      <c r="F9358" s="4">
        <v>17694000</v>
      </c>
      <c r="G9358" s="4">
        <v>1769400</v>
      </c>
      <c r="H9358" s="4">
        <v>19463400</v>
      </c>
    </row>
    <row r="9359" spans="1:8" ht="15.75">
      <c r="A9359" s="3" t="s">
        <v>2952</v>
      </c>
      <c r="B9359" s="2" t="s">
        <v>3678</v>
      </c>
      <c r="C9359" s="2" t="s">
        <v>3680</v>
      </c>
      <c r="D9359" s="2" t="s">
        <v>3682</v>
      </c>
      <c r="E9359" s="4">
        <v>1073</v>
      </c>
      <c r="F9359" s="4">
        <v>20387000</v>
      </c>
      <c r="G9359" s="4">
        <v>2038700</v>
      </c>
      <c r="H9359" s="4">
        <v>22425700</v>
      </c>
    </row>
    <row r="9360" spans="1:8" ht="15.75">
      <c r="A9360" s="3" t="s">
        <v>2952</v>
      </c>
      <c r="B9360" s="2" t="s">
        <v>2097</v>
      </c>
      <c r="C9360" s="2" t="s">
        <v>2096</v>
      </c>
      <c r="D9360" s="2" t="s">
        <v>2099</v>
      </c>
      <c r="E9360" s="4">
        <v>2</v>
      </c>
      <c r="F9360" s="4">
        <v>107980</v>
      </c>
      <c r="G9360" s="4">
        <v>10798</v>
      </c>
      <c r="H9360" s="4">
        <v>118778</v>
      </c>
    </row>
    <row r="9361" spans="1:8" ht="15.75">
      <c r="A9361" s="3" t="s">
        <v>2952</v>
      </c>
      <c r="B9361" s="2" t="s">
        <v>2104</v>
      </c>
      <c r="C9361" s="2" t="s">
        <v>2100</v>
      </c>
      <c r="D9361" s="2" t="s">
        <v>2106</v>
      </c>
      <c r="E9361" s="4">
        <v>2</v>
      </c>
      <c r="F9361" s="4">
        <v>107980</v>
      </c>
      <c r="G9361" s="4">
        <v>10798</v>
      </c>
      <c r="H9361" s="4">
        <v>118778</v>
      </c>
    </row>
    <row r="9362" spans="1:8" ht="15.75">
      <c r="A9362" s="3" t="s">
        <v>2952</v>
      </c>
      <c r="B9362" s="2" t="s">
        <v>3684</v>
      </c>
      <c r="C9362" s="2" t="s">
        <v>3686</v>
      </c>
      <c r="D9362" s="2" t="s">
        <v>3688</v>
      </c>
      <c r="E9362" s="4">
        <v>374</v>
      </c>
      <c r="F9362" s="4">
        <v>11781000</v>
      </c>
      <c r="G9362" s="4">
        <v>1178100</v>
      </c>
      <c r="H9362" s="4">
        <v>12959100</v>
      </c>
    </row>
    <row r="9363" spans="1:8" ht="15.75">
      <c r="A9363" s="3" t="s">
        <v>2952</v>
      </c>
      <c r="B9363" s="2" t="s">
        <v>3690</v>
      </c>
      <c r="C9363" s="2" t="s">
        <v>3692</v>
      </c>
      <c r="D9363" s="2" t="s">
        <v>3694</v>
      </c>
      <c r="E9363" s="4">
        <v>119</v>
      </c>
      <c r="F9363" s="4">
        <v>5140800</v>
      </c>
      <c r="G9363" s="4">
        <v>514080</v>
      </c>
      <c r="H9363" s="4">
        <v>5654880</v>
      </c>
    </row>
    <row r="9364" spans="1:8" ht="15.75">
      <c r="A9364" s="3" t="s">
        <v>2952</v>
      </c>
      <c r="B9364" s="2" t="s">
        <v>2116</v>
      </c>
      <c r="C9364" s="2" t="s">
        <v>2113</v>
      </c>
      <c r="D9364" s="2" t="s">
        <v>2117</v>
      </c>
      <c r="E9364" s="4">
        <v>5</v>
      </c>
      <c r="F9364" s="4">
        <v>313600</v>
      </c>
      <c r="G9364" s="4">
        <v>31360</v>
      </c>
      <c r="H9364" s="4">
        <v>344960</v>
      </c>
    </row>
    <row r="9365" spans="1:8" ht="15.75">
      <c r="A9365" s="3" t="s">
        <v>2952</v>
      </c>
      <c r="B9365" s="2" t="s">
        <v>2120</v>
      </c>
      <c r="C9365" s="2" t="s">
        <v>2113</v>
      </c>
      <c r="D9365" s="2" t="s">
        <v>2121</v>
      </c>
      <c r="E9365" s="4">
        <v>-3</v>
      </c>
      <c r="F9365" s="4"/>
      <c r="G9365" s="4"/>
      <c r="H9365" s="4"/>
    </row>
    <row r="9366" spans="1:8" ht="15.75">
      <c r="A9366" s="3" t="s">
        <v>2952</v>
      </c>
      <c r="B9366" s="2" t="s">
        <v>3696</v>
      </c>
      <c r="C9366" s="2" t="s">
        <v>2113</v>
      </c>
      <c r="D9366" s="2" t="s">
        <v>3697</v>
      </c>
      <c r="E9366" s="4">
        <v>6</v>
      </c>
      <c r="F9366" s="4">
        <v>318000</v>
      </c>
      <c r="G9366" s="4">
        <v>31800</v>
      </c>
      <c r="H9366" s="4">
        <v>349800</v>
      </c>
    </row>
    <row r="9367" spans="1:8" ht="15.75">
      <c r="A9367" s="3" t="s">
        <v>2952</v>
      </c>
      <c r="B9367" s="2" t="s">
        <v>3699</v>
      </c>
      <c r="C9367" s="2" t="s">
        <v>3701</v>
      </c>
      <c r="D9367" s="2" t="s">
        <v>3703</v>
      </c>
      <c r="E9367" s="4">
        <v>275</v>
      </c>
      <c r="F9367" s="4">
        <v>19415000</v>
      </c>
      <c r="G9367" s="4">
        <v>1941500</v>
      </c>
      <c r="H9367" s="4">
        <v>21356500</v>
      </c>
    </row>
    <row r="9368" spans="1:8" ht="15.75">
      <c r="A9368" s="3" t="s">
        <v>2952</v>
      </c>
      <c r="B9368" s="2" t="s">
        <v>2129</v>
      </c>
      <c r="C9368" s="2" t="s">
        <v>2126</v>
      </c>
      <c r="D9368" s="2" t="s">
        <v>2130</v>
      </c>
      <c r="E9368" s="4">
        <v>11</v>
      </c>
      <c r="F9368" s="4">
        <v>415140</v>
      </c>
      <c r="G9368" s="4">
        <v>41514</v>
      </c>
      <c r="H9368" s="4">
        <v>456654</v>
      </c>
    </row>
    <row r="9369" spans="1:8" ht="15.75">
      <c r="A9369" s="3" t="s">
        <v>2952</v>
      </c>
      <c r="B9369" s="2" t="s">
        <v>2140</v>
      </c>
      <c r="C9369" s="2" t="s">
        <v>2126</v>
      </c>
      <c r="D9369" s="2" t="s">
        <v>2110</v>
      </c>
      <c r="E9369" s="4">
        <v>3</v>
      </c>
      <c r="F9369" s="4">
        <v>132000</v>
      </c>
      <c r="G9369" s="4">
        <v>13200</v>
      </c>
      <c r="H9369" s="4">
        <v>145200</v>
      </c>
    </row>
    <row r="9370" spans="1:8" ht="15.75">
      <c r="A9370" s="3" t="s">
        <v>2952</v>
      </c>
      <c r="B9370" s="2" t="s">
        <v>2141</v>
      </c>
      <c r="C9370" s="2" t="s">
        <v>2126</v>
      </c>
      <c r="D9370" s="2" t="s">
        <v>2112</v>
      </c>
      <c r="E9370" s="4">
        <v>4</v>
      </c>
      <c r="F9370" s="4">
        <v>176000</v>
      </c>
      <c r="G9370" s="4">
        <v>17600</v>
      </c>
      <c r="H9370" s="4">
        <v>193600</v>
      </c>
    </row>
    <row r="9371" spans="1:8" ht="15.75">
      <c r="A9371" s="3" t="s">
        <v>2952</v>
      </c>
      <c r="B9371" s="2" t="s">
        <v>3705</v>
      </c>
      <c r="C9371" s="2" t="s">
        <v>3707</v>
      </c>
      <c r="D9371" s="2" t="s">
        <v>3709</v>
      </c>
      <c r="E9371" s="4">
        <v>38</v>
      </c>
      <c r="F9371" s="4">
        <v>1086800</v>
      </c>
      <c r="G9371" s="4">
        <v>108680</v>
      </c>
      <c r="H9371" s="4">
        <v>1195480</v>
      </c>
    </row>
    <row r="9372" spans="1:8" ht="15.75">
      <c r="A9372" s="3" t="s">
        <v>2952</v>
      </c>
      <c r="B9372" s="2" t="s">
        <v>2157</v>
      </c>
      <c r="C9372" s="2" t="s">
        <v>2153</v>
      </c>
      <c r="D9372" s="2" t="s">
        <v>2159</v>
      </c>
      <c r="E9372" s="4">
        <v>1</v>
      </c>
      <c r="F9372" s="4">
        <v>79850</v>
      </c>
      <c r="G9372" s="4">
        <v>7985</v>
      </c>
      <c r="H9372" s="4">
        <v>87835</v>
      </c>
    </row>
    <row r="9373" spans="1:8" ht="15.75">
      <c r="A9373" s="3" t="s">
        <v>2952</v>
      </c>
      <c r="B9373" s="2" t="s">
        <v>2163</v>
      </c>
      <c r="C9373" s="2" t="s">
        <v>2160</v>
      </c>
      <c r="D9373" s="2" t="s">
        <v>2165</v>
      </c>
      <c r="E9373" s="4">
        <v>5</v>
      </c>
      <c r="F9373" s="4">
        <v>399250</v>
      </c>
      <c r="G9373" s="4">
        <v>39925</v>
      </c>
      <c r="H9373" s="4">
        <v>439175</v>
      </c>
    </row>
    <row r="9374" spans="1:8" ht="15.75">
      <c r="A9374" s="3" t="s">
        <v>2952</v>
      </c>
      <c r="B9374" s="2" t="s">
        <v>2166</v>
      </c>
      <c r="C9374" s="2" t="s">
        <v>2153</v>
      </c>
      <c r="D9374" s="2" t="s">
        <v>2091</v>
      </c>
      <c r="E9374" s="4">
        <v>1</v>
      </c>
      <c r="F9374" s="4">
        <v>65000</v>
      </c>
      <c r="G9374" s="4">
        <v>6500</v>
      </c>
      <c r="H9374" s="4">
        <v>71500</v>
      </c>
    </row>
    <row r="9375" spans="1:8" ht="15.75">
      <c r="A9375" s="3" t="s">
        <v>2952</v>
      </c>
      <c r="B9375" s="2" t="s">
        <v>3714</v>
      </c>
      <c r="C9375" s="2" t="s">
        <v>3716</v>
      </c>
      <c r="D9375" s="2" t="s">
        <v>3718</v>
      </c>
      <c r="E9375" s="4">
        <v>263</v>
      </c>
      <c r="F9375" s="4">
        <v>10809300</v>
      </c>
      <c r="G9375" s="4">
        <v>1080930</v>
      </c>
      <c r="H9375" s="4">
        <v>11890230</v>
      </c>
    </row>
    <row r="9376" spans="1:8" ht="15.75">
      <c r="A9376" s="3" t="s">
        <v>2952</v>
      </c>
      <c r="B9376" s="2" t="s">
        <v>3720</v>
      </c>
      <c r="C9376" s="2" t="s">
        <v>3722</v>
      </c>
      <c r="D9376" s="2" t="s">
        <v>3724</v>
      </c>
      <c r="E9376" s="4">
        <v>163</v>
      </c>
      <c r="F9376" s="4">
        <v>8557500</v>
      </c>
      <c r="G9376" s="4">
        <v>855750</v>
      </c>
      <c r="H9376" s="4">
        <v>9413250</v>
      </c>
    </row>
    <row r="9377" spans="1:8" ht="15.75">
      <c r="A9377" s="3" t="s">
        <v>2952</v>
      </c>
      <c r="B9377" s="2" t="s">
        <v>3729</v>
      </c>
      <c r="C9377" s="2" t="s">
        <v>3728</v>
      </c>
      <c r="D9377" s="2" t="s">
        <v>3730</v>
      </c>
      <c r="E9377" s="4">
        <v>2</v>
      </c>
      <c r="F9377" s="4">
        <v>102000</v>
      </c>
      <c r="G9377" s="4">
        <v>10200</v>
      </c>
      <c r="H9377" s="4">
        <v>112200</v>
      </c>
    </row>
    <row r="9378" spans="1:8" ht="15.75">
      <c r="A9378" s="3" t="s">
        <v>2952</v>
      </c>
      <c r="B9378" s="2" t="s">
        <v>2168</v>
      </c>
      <c r="C9378" s="2" t="s">
        <v>2167</v>
      </c>
      <c r="D9378" s="2" t="s">
        <v>2169</v>
      </c>
      <c r="E9378" s="4">
        <v>25</v>
      </c>
      <c r="F9378" s="4">
        <v>1000000</v>
      </c>
      <c r="G9378" s="4">
        <v>100000</v>
      </c>
      <c r="H9378" s="4">
        <v>1100000</v>
      </c>
    </row>
    <row r="9379" spans="1:8" ht="15.75">
      <c r="A9379" s="3" t="s">
        <v>2952</v>
      </c>
      <c r="B9379" s="2" t="s">
        <v>2171</v>
      </c>
      <c r="C9379" s="2" t="s">
        <v>2170</v>
      </c>
      <c r="D9379" s="2" t="s">
        <v>2172</v>
      </c>
      <c r="E9379" s="4">
        <v>79</v>
      </c>
      <c r="F9379" s="4">
        <v>3160000</v>
      </c>
      <c r="G9379" s="4">
        <v>316000</v>
      </c>
      <c r="H9379" s="4">
        <v>3476000</v>
      </c>
    </row>
    <row r="9380" spans="1:8" ht="15.75">
      <c r="A9380" s="3" t="s">
        <v>2952</v>
      </c>
      <c r="B9380" s="2" t="s">
        <v>2174</v>
      </c>
      <c r="C9380" s="2" t="s">
        <v>2173</v>
      </c>
      <c r="D9380" s="2" t="s">
        <v>2175</v>
      </c>
      <c r="E9380" s="4">
        <v>150</v>
      </c>
      <c r="F9380" s="4">
        <v>8148000</v>
      </c>
      <c r="G9380" s="4">
        <v>814800</v>
      </c>
      <c r="H9380" s="4">
        <v>8962800</v>
      </c>
    </row>
    <row r="9381" spans="1:8" ht="15.75">
      <c r="A9381" s="3" t="s">
        <v>2952</v>
      </c>
      <c r="B9381" s="2" t="s">
        <v>2177</v>
      </c>
      <c r="C9381" s="2" t="s">
        <v>2176</v>
      </c>
      <c r="D9381" s="2" t="s">
        <v>2178</v>
      </c>
      <c r="E9381" s="4">
        <v>394</v>
      </c>
      <c r="F9381" s="4">
        <v>9333600</v>
      </c>
      <c r="G9381" s="4">
        <v>933360</v>
      </c>
      <c r="H9381" s="4">
        <v>10266960</v>
      </c>
    </row>
    <row r="9382" spans="1:8" ht="15.75">
      <c r="A9382" s="3" t="s">
        <v>2952</v>
      </c>
      <c r="B9382" s="2" t="s">
        <v>2180</v>
      </c>
      <c r="C9382" s="2" t="s">
        <v>2179</v>
      </c>
      <c r="D9382" s="2" t="s">
        <v>2181</v>
      </c>
      <c r="E9382" s="4">
        <v>376</v>
      </c>
      <c r="F9382" s="4">
        <v>7677250</v>
      </c>
      <c r="G9382" s="4">
        <v>767725</v>
      </c>
      <c r="H9382" s="4">
        <v>8444975</v>
      </c>
    </row>
    <row r="9383" spans="1:8" ht="15.75">
      <c r="A9383" s="3" t="s">
        <v>2952</v>
      </c>
      <c r="B9383" s="2" t="s">
        <v>2183</v>
      </c>
      <c r="C9383" s="2" t="s">
        <v>2182</v>
      </c>
      <c r="D9383" s="2" t="s">
        <v>2185</v>
      </c>
      <c r="E9383" s="4">
        <v>20</v>
      </c>
      <c r="F9383" s="4">
        <v>520000</v>
      </c>
      <c r="G9383" s="4">
        <v>52000</v>
      </c>
      <c r="H9383" s="4">
        <v>572000</v>
      </c>
    </row>
    <row r="9384" spans="1:8" ht="15.75">
      <c r="A9384" s="3" t="s">
        <v>2952</v>
      </c>
      <c r="B9384" s="2" t="s">
        <v>2187</v>
      </c>
      <c r="C9384" s="2" t="s">
        <v>2186</v>
      </c>
      <c r="D9384" s="2" t="s">
        <v>2188</v>
      </c>
      <c r="E9384" s="4">
        <v>625</v>
      </c>
      <c r="F9384" s="4">
        <v>18406250</v>
      </c>
      <c r="G9384" s="4">
        <v>1840625</v>
      </c>
      <c r="H9384" s="4">
        <v>20246875</v>
      </c>
    </row>
    <row r="9385" spans="1:8" ht="15.75">
      <c r="A9385" s="3" t="s">
        <v>2952</v>
      </c>
      <c r="B9385" s="2" t="s">
        <v>2199</v>
      </c>
      <c r="C9385" s="2" t="s">
        <v>2186</v>
      </c>
      <c r="D9385" s="2" t="s">
        <v>2200</v>
      </c>
      <c r="E9385" s="4">
        <v>60</v>
      </c>
      <c r="F9385" s="4">
        <v>1767000</v>
      </c>
      <c r="G9385" s="4">
        <v>176700</v>
      </c>
      <c r="H9385" s="4">
        <v>1943700</v>
      </c>
    </row>
    <row r="9386" spans="1:8" ht="15.75">
      <c r="A9386" s="3" t="s">
        <v>2952</v>
      </c>
      <c r="B9386" s="2" t="s">
        <v>3736</v>
      </c>
      <c r="C9386" s="2" t="s">
        <v>2186</v>
      </c>
      <c r="D9386" s="2" t="s">
        <v>3737</v>
      </c>
      <c r="E9386" s="4">
        <v>42</v>
      </c>
      <c r="F9386" s="4">
        <v>1236900</v>
      </c>
      <c r="G9386" s="4">
        <v>123690</v>
      </c>
      <c r="H9386" s="4">
        <v>1360590</v>
      </c>
    </row>
    <row r="9387" spans="1:8" ht="15.75">
      <c r="A9387" s="3" t="s">
        <v>2952</v>
      </c>
      <c r="B9387" s="2" t="s">
        <v>2209</v>
      </c>
      <c r="C9387" s="2" t="s">
        <v>2186</v>
      </c>
      <c r="D9387" s="2" t="s">
        <v>2210</v>
      </c>
      <c r="E9387" s="4">
        <v>20</v>
      </c>
      <c r="F9387" s="4">
        <v>589000</v>
      </c>
      <c r="G9387" s="4">
        <v>58900</v>
      </c>
      <c r="H9387" s="4">
        <v>647900</v>
      </c>
    </row>
    <row r="9388" spans="1:8" ht="15.75">
      <c r="A9388" s="3" t="s">
        <v>2952</v>
      </c>
      <c r="B9388" s="2" t="s">
        <v>2213</v>
      </c>
      <c r="C9388" s="2" t="s">
        <v>2186</v>
      </c>
      <c r="D9388" s="2" t="s">
        <v>2214</v>
      </c>
      <c r="E9388" s="4">
        <v>42</v>
      </c>
      <c r="F9388" s="4">
        <v>1236900</v>
      </c>
      <c r="G9388" s="4">
        <v>123690</v>
      </c>
      <c r="H9388" s="4">
        <v>1360590</v>
      </c>
    </row>
    <row r="9389" spans="1:8" ht="15.75">
      <c r="A9389" s="3" t="s">
        <v>2952</v>
      </c>
      <c r="B9389" s="2" t="s">
        <v>2215</v>
      </c>
      <c r="C9389" s="2" t="s">
        <v>2186</v>
      </c>
      <c r="D9389" s="2" t="s">
        <v>2216</v>
      </c>
      <c r="E9389" s="4">
        <v>20</v>
      </c>
      <c r="F9389" s="4">
        <v>589000</v>
      </c>
      <c r="G9389" s="4">
        <v>58900</v>
      </c>
      <c r="H9389" s="4">
        <v>647900</v>
      </c>
    </row>
    <row r="9390" spans="1:8" ht="15.75">
      <c r="A9390" s="3" t="s">
        <v>2952</v>
      </c>
      <c r="B9390" s="2" t="s">
        <v>2222</v>
      </c>
      <c r="C9390" s="2" t="s">
        <v>2221</v>
      </c>
      <c r="D9390" s="2" t="s">
        <v>2223</v>
      </c>
      <c r="E9390" s="4">
        <v>1389</v>
      </c>
      <c r="F9390" s="4">
        <v>38892000</v>
      </c>
      <c r="G9390" s="4">
        <v>3889200</v>
      </c>
      <c r="H9390" s="4">
        <v>42781200</v>
      </c>
    </row>
    <row r="9391" spans="1:8" ht="15.75">
      <c r="A9391" s="3" t="s">
        <v>2952</v>
      </c>
      <c r="B9391" s="2" t="s">
        <v>3739</v>
      </c>
      <c r="C9391" s="2" t="s">
        <v>2221</v>
      </c>
      <c r="D9391" s="2" t="s">
        <v>3740</v>
      </c>
      <c r="E9391" s="4">
        <v>21</v>
      </c>
      <c r="F9391" s="4">
        <v>1575000</v>
      </c>
      <c r="G9391" s="4">
        <v>157500</v>
      </c>
      <c r="H9391" s="4">
        <v>1732500</v>
      </c>
    </row>
    <row r="9392" spans="1:8" ht="15.75">
      <c r="A9392" s="3" t="s">
        <v>2952</v>
      </c>
      <c r="B9392" s="2" t="s">
        <v>2227</v>
      </c>
      <c r="C9392" s="2" t="s">
        <v>2224</v>
      </c>
      <c r="D9392" s="2" t="s">
        <v>2228</v>
      </c>
      <c r="E9392" s="4">
        <v>232</v>
      </c>
      <c r="F9392" s="4">
        <v>5104000</v>
      </c>
      <c r="G9392" s="4">
        <v>510400</v>
      </c>
      <c r="H9392" s="4">
        <v>5614400</v>
      </c>
    </row>
    <row r="9393" spans="1:8" ht="15.75">
      <c r="A9393" s="3" t="s">
        <v>2952</v>
      </c>
      <c r="B9393" s="2" t="s">
        <v>2233</v>
      </c>
      <c r="C9393" s="2" t="s">
        <v>2232</v>
      </c>
      <c r="D9393" s="2" t="s">
        <v>2234</v>
      </c>
      <c r="E9393" s="4">
        <v>2</v>
      </c>
      <c r="F9393" s="4">
        <v>67091</v>
      </c>
      <c r="G9393" s="4">
        <v>6710</v>
      </c>
      <c r="H9393" s="4">
        <v>73801</v>
      </c>
    </row>
    <row r="9394" spans="1:8" ht="15.75">
      <c r="A9394" s="3" t="s">
        <v>2952</v>
      </c>
      <c r="B9394" s="2" t="s">
        <v>3745</v>
      </c>
      <c r="C9394" s="2" t="s">
        <v>3744</v>
      </c>
      <c r="D9394" s="2"/>
      <c r="E9394" s="4">
        <v>5</v>
      </c>
      <c r="F9394" s="4">
        <v>195000</v>
      </c>
      <c r="G9394" s="4">
        <v>19500</v>
      </c>
      <c r="H9394" s="4">
        <v>214500</v>
      </c>
    </row>
    <row r="9395" spans="1:8" ht="15.75">
      <c r="A9395" s="3" t="s">
        <v>2952</v>
      </c>
      <c r="B9395" s="2" t="s">
        <v>3747</v>
      </c>
      <c r="C9395" s="2" t="s">
        <v>3746</v>
      </c>
      <c r="D9395" s="2" t="s">
        <v>1477</v>
      </c>
      <c r="E9395" s="4">
        <v>10</v>
      </c>
      <c r="F9395" s="4">
        <v>310000</v>
      </c>
      <c r="G9395" s="4">
        <v>31000</v>
      </c>
      <c r="H9395" s="4">
        <v>341000</v>
      </c>
    </row>
    <row r="9396" spans="1:8" ht="15.75">
      <c r="A9396" s="3" t="s">
        <v>2952</v>
      </c>
      <c r="B9396" s="2" t="s">
        <v>2255</v>
      </c>
      <c r="C9396" s="2" t="s">
        <v>2254</v>
      </c>
      <c r="D9396" s="2" t="s">
        <v>2256</v>
      </c>
      <c r="E9396" s="4">
        <v>60</v>
      </c>
      <c r="F9396" s="4">
        <v>511800</v>
      </c>
      <c r="G9396" s="4">
        <v>51180</v>
      </c>
      <c r="H9396" s="4">
        <v>562980</v>
      </c>
    </row>
    <row r="9397" spans="1:8" ht="15.75">
      <c r="A9397" s="3" t="s">
        <v>2952</v>
      </c>
      <c r="B9397" s="2" t="s">
        <v>2258</v>
      </c>
      <c r="C9397" s="2" t="s">
        <v>2257</v>
      </c>
      <c r="D9397" s="2" t="s">
        <v>2259</v>
      </c>
      <c r="E9397" s="4">
        <v>50</v>
      </c>
      <c r="F9397" s="4">
        <v>573500</v>
      </c>
      <c r="G9397" s="4">
        <v>57350</v>
      </c>
      <c r="H9397" s="4">
        <v>630850</v>
      </c>
    </row>
    <row r="9398" spans="1:8" ht="15.75">
      <c r="A9398" s="3" t="s">
        <v>2952</v>
      </c>
      <c r="B9398" s="2" t="s">
        <v>2264</v>
      </c>
      <c r="C9398" s="2" t="s">
        <v>2263</v>
      </c>
      <c r="D9398" s="2" t="s">
        <v>2265</v>
      </c>
      <c r="E9398" s="4">
        <v>590</v>
      </c>
      <c r="F9398" s="4">
        <v>5010700</v>
      </c>
      <c r="G9398" s="4">
        <v>501070</v>
      </c>
      <c r="H9398" s="4">
        <v>5511770</v>
      </c>
    </row>
    <row r="9399" spans="1:8" ht="15.75">
      <c r="A9399" s="3" t="s">
        <v>2952</v>
      </c>
      <c r="B9399" s="2" t="s">
        <v>2267</v>
      </c>
      <c r="C9399" s="2" t="s">
        <v>2266</v>
      </c>
      <c r="D9399" s="2" t="s">
        <v>2268</v>
      </c>
      <c r="E9399" s="4">
        <v>520</v>
      </c>
      <c r="F9399" s="4">
        <v>5964400</v>
      </c>
      <c r="G9399" s="4">
        <v>596440</v>
      </c>
      <c r="H9399" s="4">
        <v>6560840</v>
      </c>
    </row>
    <row r="9400" spans="1:8" ht="15.75">
      <c r="A9400" s="3" t="s">
        <v>2952</v>
      </c>
      <c r="B9400" s="2" t="s">
        <v>2270</v>
      </c>
      <c r="C9400" s="2" t="s">
        <v>2269</v>
      </c>
      <c r="D9400" s="2" t="s">
        <v>2271</v>
      </c>
      <c r="E9400" s="4">
        <v>141</v>
      </c>
      <c r="F9400" s="4">
        <v>2920000</v>
      </c>
      <c r="G9400" s="4">
        <v>291999</v>
      </c>
      <c r="H9400" s="4">
        <v>3211999</v>
      </c>
    </row>
    <row r="9401" spans="1:8" ht="15.75">
      <c r="A9401" s="3" t="s">
        <v>2952</v>
      </c>
      <c r="B9401" s="2" t="s">
        <v>2273</v>
      </c>
      <c r="C9401" s="2" t="s">
        <v>2272</v>
      </c>
      <c r="D9401" s="2" t="s">
        <v>2274</v>
      </c>
      <c r="E9401" s="4">
        <v>1424</v>
      </c>
      <c r="F9401" s="4">
        <v>28892960</v>
      </c>
      <c r="G9401" s="4">
        <v>2889296</v>
      </c>
      <c r="H9401" s="4">
        <v>31782256</v>
      </c>
    </row>
    <row r="9402" spans="1:8" ht="15.75">
      <c r="A9402" s="3" t="s">
        <v>2952</v>
      </c>
      <c r="B9402" s="2" t="s">
        <v>2293</v>
      </c>
      <c r="C9402" s="2" t="s">
        <v>2292</v>
      </c>
      <c r="D9402" s="2" t="s">
        <v>2294</v>
      </c>
      <c r="E9402" s="4">
        <v>10</v>
      </c>
      <c r="F9402" s="4">
        <v>52300</v>
      </c>
      <c r="G9402" s="4">
        <v>5230</v>
      </c>
      <c r="H9402" s="4">
        <v>57530</v>
      </c>
    </row>
    <row r="9403" spans="1:8" ht="15.75">
      <c r="A9403" s="3" t="s">
        <v>2952</v>
      </c>
      <c r="B9403" s="2" t="s">
        <v>2301</v>
      </c>
      <c r="C9403" s="2" t="s">
        <v>2292</v>
      </c>
      <c r="D9403" s="2" t="s">
        <v>2302</v>
      </c>
      <c r="E9403" s="4">
        <v>8</v>
      </c>
      <c r="F9403" s="4">
        <v>46664</v>
      </c>
      <c r="G9403" s="4">
        <v>4666</v>
      </c>
      <c r="H9403" s="4">
        <v>51330</v>
      </c>
    </row>
    <row r="9404" spans="1:8" ht="15.75">
      <c r="A9404" s="3" t="s">
        <v>2952</v>
      </c>
      <c r="B9404" s="2" t="s">
        <v>2304</v>
      </c>
      <c r="C9404" s="2" t="s">
        <v>2303</v>
      </c>
      <c r="D9404" s="2" t="s">
        <v>2305</v>
      </c>
      <c r="E9404" s="4">
        <v>10</v>
      </c>
      <c r="F9404" s="4">
        <v>72780</v>
      </c>
      <c r="G9404" s="4">
        <v>7278</v>
      </c>
      <c r="H9404" s="4">
        <v>80058</v>
      </c>
    </row>
    <row r="9405" spans="1:8" ht="15.75">
      <c r="A9405" s="3" t="s">
        <v>2952</v>
      </c>
      <c r="B9405" s="2" t="s">
        <v>2306</v>
      </c>
      <c r="C9405" s="2" t="s">
        <v>2303</v>
      </c>
      <c r="D9405" s="2" t="s">
        <v>2307</v>
      </c>
      <c r="E9405" s="4">
        <v>10</v>
      </c>
      <c r="F9405" s="4">
        <v>84220</v>
      </c>
      <c r="G9405" s="4">
        <v>8422</v>
      </c>
      <c r="H9405" s="4">
        <v>92642</v>
      </c>
    </row>
    <row r="9406" spans="1:8" ht="15.75">
      <c r="A9406" s="3" t="s">
        <v>2952</v>
      </c>
      <c r="B9406" s="2" t="s">
        <v>3760</v>
      </c>
      <c r="C9406" s="2" t="s">
        <v>2303</v>
      </c>
      <c r="D9406" s="2" t="s">
        <v>3761</v>
      </c>
      <c r="E9406" s="4">
        <v>5</v>
      </c>
      <c r="F9406" s="4">
        <v>47825</v>
      </c>
      <c r="G9406" s="4">
        <v>4782</v>
      </c>
      <c r="H9406" s="4">
        <v>52607</v>
      </c>
    </row>
    <row r="9407" spans="1:8" ht="15.75">
      <c r="A9407" s="3" t="s">
        <v>2952</v>
      </c>
      <c r="B9407" s="2" t="s">
        <v>2310</v>
      </c>
      <c r="C9407" s="2" t="s">
        <v>2303</v>
      </c>
      <c r="D9407" s="2" t="s">
        <v>2311</v>
      </c>
      <c r="E9407" s="4">
        <v>10</v>
      </c>
      <c r="F9407" s="4">
        <v>51450</v>
      </c>
      <c r="G9407" s="4">
        <v>5145</v>
      </c>
      <c r="H9407" s="4">
        <v>56595</v>
      </c>
    </row>
    <row r="9408" spans="1:8" ht="15.75">
      <c r="A9408" s="3" t="s">
        <v>2952</v>
      </c>
      <c r="B9408" s="2" t="s">
        <v>2335</v>
      </c>
      <c r="C9408" s="2" t="s">
        <v>252</v>
      </c>
      <c r="D9408" s="2" t="s">
        <v>2336</v>
      </c>
      <c r="E9408" s="4">
        <v>1</v>
      </c>
      <c r="F9408" s="4">
        <v>11082</v>
      </c>
      <c r="G9408" s="4">
        <v>1108</v>
      </c>
      <c r="H9408" s="4">
        <v>12190</v>
      </c>
    </row>
    <row r="9409" spans="1:8" ht="15.75">
      <c r="A9409" s="3" t="s">
        <v>2952</v>
      </c>
      <c r="B9409" s="2" t="s">
        <v>2359</v>
      </c>
      <c r="C9409" s="2" t="s">
        <v>312</v>
      </c>
      <c r="D9409" s="2" t="s">
        <v>2360</v>
      </c>
      <c r="E9409" s="4">
        <v>5</v>
      </c>
      <c r="F9409" s="4">
        <v>45965</v>
      </c>
      <c r="G9409" s="4">
        <v>4597</v>
      </c>
      <c r="H9409" s="4">
        <v>50562</v>
      </c>
    </row>
    <row r="9410" spans="1:8" ht="15.75">
      <c r="A9410" s="3" t="s">
        <v>2952</v>
      </c>
      <c r="B9410" s="2" t="s">
        <v>2365</v>
      </c>
      <c r="C9410" s="2" t="s">
        <v>314</v>
      </c>
      <c r="D9410" s="2" t="s">
        <v>2366</v>
      </c>
      <c r="E9410" s="4">
        <v>8</v>
      </c>
      <c r="F9410" s="4">
        <v>71984</v>
      </c>
      <c r="G9410" s="4">
        <v>7198</v>
      </c>
      <c r="H9410" s="4">
        <v>79182</v>
      </c>
    </row>
    <row r="9411" spans="1:8" ht="15.75">
      <c r="A9411" s="3" t="s">
        <v>2952</v>
      </c>
      <c r="B9411" s="2" t="s">
        <v>2369</v>
      </c>
      <c r="C9411" s="2" t="s">
        <v>318</v>
      </c>
      <c r="D9411" s="2" t="s">
        <v>2370</v>
      </c>
      <c r="E9411" s="4">
        <v>50</v>
      </c>
      <c r="F9411" s="4">
        <v>238900</v>
      </c>
      <c r="G9411" s="4">
        <v>23890</v>
      </c>
      <c r="H9411" s="4">
        <v>262790</v>
      </c>
    </row>
    <row r="9412" spans="1:8" ht="15.75">
      <c r="A9412" s="3" t="s">
        <v>2952</v>
      </c>
      <c r="B9412" s="2" t="s">
        <v>2375</v>
      </c>
      <c r="C9412" s="2" t="s">
        <v>236</v>
      </c>
      <c r="D9412" s="2" t="s">
        <v>2376</v>
      </c>
      <c r="E9412" s="4">
        <v>10</v>
      </c>
      <c r="F9412" s="4">
        <v>112170</v>
      </c>
      <c r="G9412" s="4">
        <v>11217</v>
      </c>
      <c r="H9412" s="4">
        <v>123387</v>
      </c>
    </row>
    <row r="9413" spans="1:8" ht="15.75">
      <c r="A9413" s="3" t="s">
        <v>2952</v>
      </c>
      <c r="B9413" s="2" t="s">
        <v>2381</v>
      </c>
      <c r="C9413" s="2" t="s">
        <v>252</v>
      </c>
      <c r="D9413" s="2" t="s">
        <v>2382</v>
      </c>
      <c r="E9413" s="4">
        <v>7</v>
      </c>
      <c r="F9413" s="4">
        <v>36708</v>
      </c>
      <c r="G9413" s="4">
        <v>3671</v>
      </c>
      <c r="H9413" s="4">
        <v>40379</v>
      </c>
    </row>
    <row r="9414" spans="1:8" ht="15.75">
      <c r="A9414" s="3" t="s">
        <v>2952</v>
      </c>
      <c r="B9414" s="2" t="s">
        <v>2397</v>
      </c>
      <c r="C9414" s="2" t="s">
        <v>236</v>
      </c>
      <c r="D9414" s="2" t="s">
        <v>2398</v>
      </c>
      <c r="E9414" s="4">
        <v>55</v>
      </c>
      <c r="F9414" s="4">
        <v>295845</v>
      </c>
      <c r="G9414" s="4">
        <v>29585</v>
      </c>
      <c r="H9414" s="4">
        <v>325430</v>
      </c>
    </row>
    <row r="9415" spans="1:8" ht="15.75">
      <c r="A9415" s="3" t="s">
        <v>2952</v>
      </c>
      <c r="B9415" s="2" t="s">
        <v>2400</v>
      </c>
      <c r="C9415" s="2" t="s">
        <v>236</v>
      </c>
      <c r="D9415" s="2" t="s">
        <v>2401</v>
      </c>
      <c r="E9415" s="4">
        <v>105</v>
      </c>
      <c r="F9415" s="4">
        <v>719670</v>
      </c>
      <c r="G9415" s="4">
        <v>71967</v>
      </c>
      <c r="H9415" s="4">
        <v>791637</v>
      </c>
    </row>
    <row r="9416" spans="1:8" ht="15.75">
      <c r="A9416" s="3" t="s">
        <v>2952</v>
      </c>
      <c r="B9416" s="2" t="s">
        <v>2402</v>
      </c>
      <c r="C9416" s="2" t="s">
        <v>236</v>
      </c>
      <c r="D9416" s="2" t="s">
        <v>2403</v>
      </c>
      <c r="E9416" s="4">
        <v>50</v>
      </c>
      <c r="F9416" s="4">
        <v>413350</v>
      </c>
      <c r="G9416" s="4">
        <v>41335</v>
      </c>
      <c r="H9416" s="4">
        <v>454685</v>
      </c>
    </row>
    <row r="9417" spans="1:8" ht="15.75">
      <c r="A9417" s="3" t="s">
        <v>2952</v>
      </c>
      <c r="B9417" s="2" t="s">
        <v>2404</v>
      </c>
      <c r="C9417" s="2" t="s">
        <v>236</v>
      </c>
      <c r="D9417" s="2" t="s">
        <v>2405</v>
      </c>
      <c r="E9417" s="4">
        <v>89</v>
      </c>
      <c r="F9417" s="4">
        <v>867009</v>
      </c>
      <c r="G9417" s="4">
        <v>86701</v>
      </c>
      <c r="H9417" s="4">
        <v>953710</v>
      </c>
    </row>
    <row r="9418" spans="1:8" ht="15.75">
      <c r="A9418" s="3" t="s">
        <v>2952</v>
      </c>
      <c r="B9418" s="2" t="s">
        <v>2406</v>
      </c>
      <c r="C9418" s="2" t="s">
        <v>236</v>
      </c>
      <c r="D9418" s="2" t="s">
        <v>2407</v>
      </c>
      <c r="E9418" s="4"/>
      <c r="F9418" s="4"/>
      <c r="G9418" s="4"/>
      <c r="H9418" s="4"/>
    </row>
    <row r="9419" spans="1:8" ht="15.75">
      <c r="A9419" s="3" t="s">
        <v>2952</v>
      </c>
      <c r="B9419" s="2" t="s">
        <v>2408</v>
      </c>
      <c r="C9419" s="2" t="s">
        <v>236</v>
      </c>
      <c r="D9419" s="2" t="s">
        <v>2409</v>
      </c>
      <c r="E9419" s="4">
        <v>72</v>
      </c>
      <c r="F9419" s="4">
        <v>281088</v>
      </c>
      <c r="G9419" s="4">
        <v>28109</v>
      </c>
      <c r="H9419" s="4">
        <v>309197</v>
      </c>
    </row>
    <row r="9420" spans="1:8" ht="15.75">
      <c r="A9420" s="3" t="s">
        <v>2952</v>
      </c>
      <c r="B9420" s="2" t="s">
        <v>2411</v>
      </c>
      <c r="C9420" s="2" t="s">
        <v>223</v>
      </c>
      <c r="D9420" s="2" t="s">
        <v>104</v>
      </c>
      <c r="E9420" s="4">
        <v>10</v>
      </c>
      <c r="F9420" s="4">
        <v>120000</v>
      </c>
      <c r="G9420" s="4">
        <v>12000</v>
      </c>
      <c r="H9420" s="4">
        <v>132000</v>
      </c>
    </row>
    <row r="9421" spans="1:8" ht="15.75">
      <c r="A9421" s="3" t="s">
        <v>2952</v>
      </c>
      <c r="B9421" s="2" t="s">
        <v>2412</v>
      </c>
      <c r="C9421" s="2" t="s">
        <v>223</v>
      </c>
      <c r="D9421" s="2" t="s">
        <v>54</v>
      </c>
      <c r="E9421" s="4">
        <v>10</v>
      </c>
      <c r="F9421" s="4">
        <v>145000</v>
      </c>
      <c r="G9421" s="4">
        <v>14500</v>
      </c>
      <c r="H9421" s="4">
        <v>159500</v>
      </c>
    </row>
    <row r="9422" spans="1:8" ht="15.75">
      <c r="A9422" s="3" t="s">
        <v>2952</v>
      </c>
      <c r="B9422" s="2" t="s">
        <v>2414</v>
      </c>
      <c r="C9422" s="2" t="s">
        <v>223</v>
      </c>
      <c r="D9422" s="2" t="s">
        <v>58</v>
      </c>
      <c r="E9422" s="4">
        <v>123</v>
      </c>
      <c r="F9422" s="4">
        <v>732000</v>
      </c>
      <c r="G9422" s="4">
        <v>73200</v>
      </c>
      <c r="H9422" s="4">
        <v>805200</v>
      </c>
    </row>
    <row r="9423" spans="1:8" ht="15.75">
      <c r="A9423" s="3" t="s">
        <v>2952</v>
      </c>
      <c r="B9423" s="2" t="s">
        <v>2418</v>
      </c>
      <c r="C9423" s="2" t="s">
        <v>2287</v>
      </c>
      <c r="D9423" s="2" t="s">
        <v>2419</v>
      </c>
      <c r="E9423" s="4">
        <v>10</v>
      </c>
      <c r="F9423" s="4">
        <v>54080</v>
      </c>
      <c r="G9423" s="4">
        <v>5408</v>
      </c>
      <c r="H9423" s="4">
        <v>59488</v>
      </c>
    </row>
    <row r="9424" spans="1:8" ht="15.75">
      <c r="A9424" s="3" t="s">
        <v>2952</v>
      </c>
      <c r="B9424" s="2" t="s">
        <v>3778</v>
      </c>
      <c r="C9424" s="2" t="s">
        <v>2303</v>
      </c>
      <c r="D9424" s="2" t="s">
        <v>3779</v>
      </c>
      <c r="E9424" s="4">
        <v>10</v>
      </c>
      <c r="F9424" s="4">
        <v>61970</v>
      </c>
      <c r="G9424" s="4">
        <v>6197</v>
      </c>
      <c r="H9424" s="4">
        <v>68167</v>
      </c>
    </row>
    <row r="9425" spans="1:8" ht="15.75">
      <c r="A9425" s="3" t="s">
        <v>2952</v>
      </c>
      <c r="B9425" s="2" t="s">
        <v>2432</v>
      </c>
      <c r="C9425" s="2" t="s">
        <v>267</v>
      </c>
      <c r="D9425" s="2" t="s">
        <v>2433</v>
      </c>
      <c r="E9425" s="4">
        <v>50</v>
      </c>
      <c r="F9425" s="4">
        <v>255900</v>
      </c>
      <c r="G9425" s="4">
        <v>25590</v>
      </c>
      <c r="H9425" s="4">
        <v>281490</v>
      </c>
    </row>
    <row r="9426" spans="1:8" ht="15.75">
      <c r="A9426" s="3" t="s">
        <v>2952</v>
      </c>
      <c r="B9426" s="2" t="s">
        <v>2436</v>
      </c>
      <c r="C9426" s="2" t="s">
        <v>267</v>
      </c>
      <c r="D9426" s="2" t="s">
        <v>2437</v>
      </c>
      <c r="E9426" s="4">
        <v>85</v>
      </c>
      <c r="F9426" s="4">
        <v>421175</v>
      </c>
      <c r="G9426" s="4">
        <v>42118</v>
      </c>
      <c r="H9426" s="4">
        <v>463293</v>
      </c>
    </row>
    <row r="9427" spans="1:8" ht="15.75">
      <c r="A9427" s="3" t="s">
        <v>2952</v>
      </c>
      <c r="B9427" s="2" t="s">
        <v>2440</v>
      </c>
      <c r="C9427" s="2" t="s">
        <v>267</v>
      </c>
      <c r="D9427" s="2" t="s">
        <v>2441</v>
      </c>
      <c r="E9427" s="4">
        <v>50</v>
      </c>
      <c r="F9427" s="4">
        <v>367150</v>
      </c>
      <c r="G9427" s="4">
        <v>36716</v>
      </c>
      <c r="H9427" s="4">
        <v>403866</v>
      </c>
    </row>
    <row r="9428" spans="1:8" ht="15.75">
      <c r="A9428" s="3" t="s">
        <v>2952</v>
      </c>
      <c r="B9428" s="2" t="s">
        <v>2442</v>
      </c>
      <c r="C9428" s="2" t="s">
        <v>267</v>
      </c>
      <c r="D9428" s="2" t="s">
        <v>2443</v>
      </c>
      <c r="E9428" s="4">
        <v>25</v>
      </c>
      <c r="F9428" s="4">
        <v>212150</v>
      </c>
      <c r="G9428" s="4">
        <v>21215</v>
      </c>
      <c r="H9428" s="4">
        <v>233365</v>
      </c>
    </row>
    <row r="9429" spans="1:8" ht="15.75">
      <c r="A9429" s="3" t="s">
        <v>2952</v>
      </c>
      <c r="B9429" s="2" t="s">
        <v>2446</v>
      </c>
      <c r="C9429" s="2" t="s">
        <v>267</v>
      </c>
      <c r="D9429" s="2" t="s">
        <v>2447</v>
      </c>
      <c r="E9429" s="4">
        <v>5</v>
      </c>
      <c r="F9429" s="4">
        <v>73500</v>
      </c>
      <c r="G9429" s="4">
        <v>7350</v>
      </c>
      <c r="H9429" s="4">
        <v>80850</v>
      </c>
    </row>
    <row r="9430" spans="1:8" ht="15.75">
      <c r="A9430" s="3" t="s">
        <v>2952</v>
      </c>
      <c r="B9430" s="2" t="s">
        <v>2457</v>
      </c>
      <c r="C9430" s="2" t="s">
        <v>267</v>
      </c>
      <c r="D9430" s="2" t="s">
        <v>2458</v>
      </c>
      <c r="E9430" s="4">
        <v>10</v>
      </c>
      <c r="F9430" s="4">
        <v>51130</v>
      </c>
      <c r="G9430" s="4">
        <v>5114</v>
      </c>
      <c r="H9430" s="4">
        <v>56244</v>
      </c>
    </row>
    <row r="9431" spans="1:8" ht="15.75">
      <c r="A9431" s="3" t="s">
        <v>2952</v>
      </c>
      <c r="B9431" s="2" t="s">
        <v>2459</v>
      </c>
      <c r="C9431" s="2" t="s">
        <v>267</v>
      </c>
      <c r="D9431" s="2" t="s">
        <v>2460</v>
      </c>
      <c r="E9431" s="4">
        <v>13</v>
      </c>
      <c r="F9431" s="4">
        <v>57772</v>
      </c>
      <c r="G9431" s="4">
        <v>5777</v>
      </c>
      <c r="H9431" s="4">
        <v>63549</v>
      </c>
    </row>
    <row r="9432" spans="1:8" ht="15.75">
      <c r="A9432" s="3" t="s">
        <v>2952</v>
      </c>
      <c r="B9432" s="2" t="s">
        <v>2461</v>
      </c>
      <c r="C9432" s="2" t="s">
        <v>271</v>
      </c>
      <c r="D9432" s="2" t="s">
        <v>2462</v>
      </c>
      <c r="E9432" s="4">
        <v>20</v>
      </c>
      <c r="F9432" s="4">
        <v>98800</v>
      </c>
      <c r="G9432" s="4">
        <v>9880</v>
      </c>
      <c r="H9432" s="4">
        <v>108680</v>
      </c>
    </row>
    <row r="9433" spans="1:8" ht="15.75">
      <c r="A9433" s="3" t="s">
        <v>2952</v>
      </c>
      <c r="B9433" s="2" t="s">
        <v>2463</v>
      </c>
      <c r="C9433" s="2" t="s">
        <v>271</v>
      </c>
      <c r="D9433" s="2" t="s">
        <v>2464</v>
      </c>
      <c r="E9433" s="4">
        <v>50</v>
      </c>
      <c r="F9433" s="4">
        <v>304200</v>
      </c>
      <c r="G9433" s="4">
        <v>30420</v>
      </c>
      <c r="H9433" s="4">
        <v>334620</v>
      </c>
    </row>
    <row r="9434" spans="1:8" ht="15.75">
      <c r="A9434" s="3" t="s">
        <v>2952</v>
      </c>
      <c r="B9434" s="2" t="s">
        <v>2465</v>
      </c>
      <c r="C9434" s="2" t="s">
        <v>271</v>
      </c>
      <c r="D9434" s="2" t="s">
        <v>2466</v>
      </c>
      <c r="E9434" s="4">
        <v>50</v>
      </c>
      <c r="F9434" s="4">
        <v>358250</v>
      </c>
      <c r="G9434" s="4">
        <v>35825</v>
      </c>
      <c r="H9434" s="4">
        <v>394075</v>
      </c>
    </row>
    <row r="9435" spans="1:8" ht="15.75">
      <c r="A9435" s="3" t="s">
        <v>2952</v>
      </c>
      <c r="B9435" s="2" t="s">
        <v>2467</v>
      </c>
      <c r="C9435" s="2" t="s">
        <v>271</v>
      </c>
      <c r="D9435" s="2" t="s">
        <v>2468</v>
      </c>
      <c r="E9435" s="4">
        <v>50</v>
      </c>
      <c r="F9435" s="4">
        <v>415450</v>
      </c>
      <c r="G9435" s="4">
        <v>41545</v>
      </c>
      <c r="H9435" s="4">
        <v>456995</v>
      </c>
    </row>
    <row r="9436" spans="1:8" ht="15.75">
      <c r="A9436" s="3" t="s">
        <v>2952</v>
      </c>
      <c r="B9436" s="2" t="s">
        <v>2469</v>
      </c>
      <c r="C9436" s="2" t="s">
        <v>271</v>
      </c>
      <c r="D9436" s="2" t="s">
        <v>2470</v>
      </c>
      <c r="E9436" s="4">
        <v>5</v>
      </c>
      <c r="F9436" s="4">
        <v>47265</v>
      </c>
      <c r="G9436" s="4">
        <v>4727</v>
      </c>
      <c r="H9436" s="4">
        <v>51992</v>
      </c>
    </row>
    <row r="9437" spans="1:8" ht="15.75">
      <c r="A9437" s="3" t="s">
        <v>2952</v>
      </c>
      <c r="B9437" s="2" t="s">
        <v>2471</v>
      </c>
      <c r="C9437" s="2" t="s">
        <v>271</v>
      </c>
      <c r="D9437" s="2" t="s">
        <v>2447</v>
      </c>
      <c r="E9437" s="4">
        <v>50</v>
      </c>
      <c r="F9437" s="4">
        <v>529850</v>
      </c>
      <c r="G9437" s="4">
        <v>52985</v>
      </c>
      <c r="H9437" s="4">
        <v>582835</v>
      </c>
    </row>
    <row r="9438" spans="1:8" ht="15.75">
      <c r="A9438" s="3" t="s">
        <v>2952</v>
      </c>
      <c r="B9438" s="2" t="s">
        <v>2473</v>
      </c>
      <c r="C9438" s="2" t="s">
        <v>264</v>
      </c>
      <c r="D9438" s="2" t="s">
        <v>2474</v>
      </c>
      <c r="E9438" s="4">
        <v>265</v>
      </c>
      <c r="F9438" s="4">
        <v>1005450</v>
      </c>
      <c r="G9438" s="4">
        <v>100545</v>
      </c>
      <c r="H9438" s="4">
        <v>1105995</v>
      </c>
    </row>
    <row r="9439" spans="1:8" ht="15.75">
      <c r="A9439" s="3" t="s">
        <v>2952</v>
      </c>
      <c r="B9439" s="2" t="s">
        <v>2479</v>
      </c>
      <c r="C9439" s="2" t="s">
        <v>264</v>
      </c>
      <c r="D9439" s="2" t="s">
        <v>2480</v>
      </c>
      <c r="E9439" s="4">
        <v>480</v>
      </c>
      <c r="F9439" s="4">
        <v>2274440</v>
      </c>
      <c r="G9439" s="4">
        <v>227444</v>
      </c>
      <c r="H9439" s="4">
        <v>2501884</v>
      </c>
    </row>
    <row r="9440" spans="1:8" ht="15.75">
      <c r="A9440" s="3" t="s">
        <v>2952</v>
      </c>
      <c r="B9440" s="2" t="s">
        <v>2484</v>
      </c>
      <c r="C9440" s="2" t="s">
        <v>264</v>
      </c>
      <c r="D9440" s="2" t="s">
        <v>2485</v>
      </c>
      <c r="E9440" s="4">
        <v>180</v>
      </c>
      <c r="F9440" s="4">
        <v>1025100</v>
      </c>
      <c r="G9440" s="4">
        <v>102510</v>
      </c>
      <c r="H9440" s="4">
        <v>1127610</v>
      </c>
    </row>
    <row r="9441" spans="1:8" ht="15.75">
      <c r="A9441" s="3" t="s">
        <v>2952</v>
      </c>
      <c r="B9441" s="2" t="s">
        <v>2486</v>
      </c>
      <c r="C9441" s="2" t="s">
        <v>264</v>
      </c>
      <c r="D9441" s="2" t="s">
        <v>2487</v>
      </c>
      <c r="E9441" s="4">
        <v>310</v>
      </c>
      <c r="F9441" s="4">
        <v>2054990</v>
      </c>
      <c r="G9441" s="4">
        <v>205499</v>
      </c>
      <c r="H9441" s="4">
        <v>2260489</v>
      </c>
    </row>
    <row r="9442" spans="1:8" ht="15.75">
      <c r="A9442" s="3" t="s">
        <v>2952</v>
      </c>
      <c r="B9442" s="2" t="s">
        <v>2488</v>
      </c>
      <c r="C9442" s="2" t="s">
        <v>264</v>
      </c>
      <c r="D9442" s="2" t="s">
        <v>2489</v>
      </c>
      <c r="E9442" s="4">
        <v>80</v>
      </c>
      <c r="F9442" s="4">
        <v>188240</v>
      </c>
      <c r="G9442" s="4">
        <v>18824</v>
      </c>
      <c r="H9442" s="4">
        <v>207064</v>
      </c>
    </row>
    <row r="9443" spans="1:8" ht="15.75">
      <c r="A9443" s="3" t="s">
        <v>2952</v>
      </c>
      <c r="B9443" s="2" t="s">
        <v>2490</v>
      </c>
      <c r="C9443" s="2" t="s">
        <v>264</v>
      </c>
      <c r="D9443" s="2" t="s">
        <v>2491</v>
      </c>
      <c r="E9443" s="4">
        <v>180</v>
      </c>
      <c r="F9443" s="4">
        <v>1361055</v>
      </c>
      <c r="G9443" s="4">
        <v>136106</v>
      </c>
      <c r="H9443" s="4">
        <v>1497161</v>
      </c>
    </row>
    <row r="9444" spans="1:8" ht="15.75">
      <c r="A9444" s="3" t="s">
        <v>2952</v>
      </c>
      <c r="B9444" s="2" t="s">
        <v>2492</v>
      </c>
      <c r="C9444" s="2" t="s">
        <v>264</v>
      </c>
      <c r="D9444" s="2" t="s">
        <v>2493</v>
      </c>
      <c r="E9444" s="4">
        <v>90</v>
      </c>
      <c r="F9444" s="4">
        <v>926640</v>
      </c>
      <c r="G9444" s="4">
        <v>92664</v>
      </c>
      <c r="H9444" s="4">
        <v>1019304</v>
      </c>
    </row>
    <row r="9445" spans="1:8" ht="15.75">
      <c r="A9445" s="3" t="s">
        <v>2952</v>
      </c>
      <c r="B9445" s="2" t="s">
        <v>2494</v>
      </c>
      <c r="C9445" s="2" t="s">
        <v>264</v>
      </c>
      <c r="D9445" s="2" t="s">
        <v>2495</v>
      </c>
      <c r="E9445" s="4">
        <v>363</v>
      </c>
      <c r="F9445" s="4">
        <v>942178</v>
      </c>
      <c r="G9445" s="4">
        <v>94218</v>
      </c>
      <c r="H9445" s="4">
        <v>1036396</v>
      </c>
    </row>
    <row r="9446" spans="1:8" ht="15.75">
      <c r="A9446" s="3" t="s">
        <v>2952</v>
      </c>
      <c r="B9446" s="2" t="s">
        <v>2496</v>
      </c>
      <c r="C9446" s="2" t="s">
        <v>264</v>
      </c>
      <c r="D9446" s="2" t="s">
        <v>2497</v>
      </c>
      <c r="E9446" s="4">
        <v>40</v>
      </c>
      <c r="F9446" s="4">
        <v>457600</v>
      </c>
      <c r="G9446" s="4">
        <v>45760</v>
      </c>
      <c r="H9446" s="4">
        <v>503360</v>
      </c>
    </row>
    <row r="9447" spans="1:8" ht="15.75">
      <c r="A9447" s="3" t="s">
        <v>2952</v>
      </c>
      <c r="B9447" s="2" t="s">
        <v>2499</v>
      </c>
      <c r="C9447" s="2" t="s">
        <v>264</v>
      </c>
      <c r="D9447" s="2" t="s">
        <v>2500</v>
      </c>
      <c r="E9447" s="4">
        <v>60</v>
      </c>
      <c r="F9447" s="4">
        <v>222600</v>
      </c>
      <c r="G9447" s="4">
        <v>22260</v>
      </c>
      <c r="H9447" s="4">
        <v>244860</v>
      </c>
    </row>
    <row r="9448" spans="1:8" ht="15.75">
      <c r="A9448" s="3" t="s">
        <v>2952</v>
      </c>
      <c r="B9448" s="2" t="s">
        <v>2503</v>
      </c>
      <c r="C9448" s="2" t="s">
        <v>264</v>
      </c>
      <c r="D9448" s="2" t="s">
        <v>2504</v>
      </c>
      <c r="E9448" s="4">
        <v>100</v>
      </c>
      <c r="F9448" s="4">
        <v>304120</v>
      </c>
      <c r="G9448" s="4">
        <v>30412</v>
      </c>
      <c r="H9448" s="4">
        <v>334532</v>
      </c>
    </row>
    <row r="9449" spans="1:8" ht="15.75">
      <c r="A9449" s="3" t="s">
        <v>2952</v>
      </c>
      <c r="B9449" s="2" t="s">
        <v>2507</v>
      </c>
      <c r="C9449" s="2" t="s">
        <v>264</v>
      </c>
      <c r="D9449" s="2" t="s">
        <v>2508</v>
      </c>
      <c r="E9449" s="4">
        <v>1</v>
      </c>
      <c r="F9449" s="4">
        <v>3825</v>
      </c>
      <c r="G9449" s="4">
        <v>383</v>
      </c>
      <c r="H9449" s="4">
        <v>4208</v>
      </c>
    </row>
    <row r="9450" spans="1:8" ht="15.75">
      <c r="A9450" s="3" t="s">
        <v>2952</v>
      </c>
      <c r="B9450" s="2" t="s">
        <v>2509</v>
      </c>
      <c r="C9450" s="2" t="s">
        <v>264</v>
      </c>
      <c r="D9450" s="2" t="s">
        <v>2510</v>
      </c>
      <c r="E9450" s="4">
        <v>10</v>
      </c>
      <c r="F9450" s="4">
        <v>40290</v>
      </c>
      <c r="G9450" s="4">
        <v>4029</v>
      </c>
      <c r="H9450" s="4">
        <v>44319</v>
      </c>
    </row>
    <row r="9451" spans="1:8" ht="15.75">
      <c r="A9451" s="3" t="s">
        <v>2952</v>
      </c>
      <c r="B9451" s="2" t="s">
        <v>2513</v>
      </c>
      <c r="C9451" s="2" t="s">
        <v>294</v>
      </c>
      <c r="D9451" s="2" t="s">
        <v>2514</v>
      </c>
      <c r="E9451" s="4">
        <v>10</v>
      </c>
      <c r="F9451" s="4">
        <v>47450</v>
      </c>
      <c r="G9451" s="4">
        <v>4745</v>
      </c>
      <c r="H9451" s="4">
        <v>52195</v>
      </c>
    </row>
    <row r="9452" spans="1:8" ht="15.75">
      <c r="A9452" s="3" t="s">
        <v>2952</v>
      </c>
      <c r="B9452" s="2" t="s">
        <v>2519</v>
      </c>
      <c r="C9452" s="2" t="s">
        <v>294</v>
      </c>
      <c r="D9452" s="2" t="s">
        <v>2520</v>
      </c>
      <c r="E9452" s="4">
        <v>20</v>
      </c>
      <c r="F9452" s="4">
        <v>139400</v>
      </c>
      <c r="G9452" s="4">
        <v>13940</v>
      </c>
      <c r="H9452" s="4">
        <v>153340</v>
      </c>
    </row>
    <row r="9453" spans="1:8" ht="15.75">
      <c r="A9453" s="3" t="s">
        <v>2952</v>
      </c>
      <c r="B9453" s="2" t="s">
        <v>2523</v>
      </c>
      <c r="C9453" s="2" t="s">
        <v>294</v>
      </c>
      <c r="D9453" s="2" t="s">
        <v>2524</v>
      </c>
      <c r="E9453" s="4">
        <v>30</v>
      </c>
      <c r="F9453" s="4">
        <v>95790</v>
      </c>
      <c r="G9453" s="4">
        <v>9579</v>
      </c>
      <c r="H9453" s="4">
        <v>105369</v>
      </c>
    </row>
    <row r="9454" spans="1:8" ht="15.75">
      <c r="A9454" s="3" t="s">
        <v>2952</v>
      </c>
      <c r="B9454" s="2" t="s">
        <v>2525</v>
      </c>
      <c r="C9454" s="2" t="s">
        <v>294</v>
      </c>
      <c r="D9454" s="2" t="s">
        <v>2526</v>
      </c>
      <c r="E9454" s="4">
        <v>18</v>
      </c>
      <c r="F9454" s="4">
        <v>166644</v>
      </c>
      <c r="G9454" s="4">
        <v>16664</v>
      </c>
      <c r="H9454" s="4">
        <v>183308</v>
      </c>
    </row>
    <row r="9455" spans="1:8" ht="15.75">
      <c r="A9455" s="3" t="s">
        <v>2952</v>
      </c>
      <c r="B9455" s="2" t="s">
        <v>2528</v>
      </c>
      <c r="C9455" s="2" t="s">
        <v>294</v>
      </c>
      <c r="D9455" s="2" t="s">
        <v>2529</v>
      </c>
      <c r="E9455" s="4">
        <v>270</v>
      </c>
      <c r="F9455" s="4">
        <v>730080</v>
      </c>
      <c r="G9455" s="4">
        <v>73008</v>
      </c>
      <c r="H9455" s="4">
        <v>803088</v>
      </c>
    </row>
    <row r="9456" spans="1:8" ht="15.75">
      <c r="A9456" s="3" t="s">
        <v>2952</v>
      </c>
      <c r="B9456" s="2" t="s">
        <v>2530</v>
      </c>
      <c r="C9456" s="2" t="s">
        <v>294</v>
      </c>
      <c r="D9456" s="2" t="s">
        <v>2531</v>
      </c>
      <c r="E9456" s="4">
        <v>30</v>
      </c>
      <c r="F9456" s="4">
        <v>118740</v>
      </c>
      <c r="G9456" s="4">
        <v>11874</v>
      </c>
      <c r="H9456" s="4">
        <v>130614</v>
      </c>
    </row>
    <row r="9457" spans="1:8" ht="15.75">
      <c r="A9457" s="3" t="s">
        <v>2952</v>
      </c>
      <c r="B9457" s="2" t="s">
        <v>2534</v>
      </c>
      <c r="C9457" s="2" t="s">
        <v>299</v>
      </c>
      <c r="D9457" s="2" t="s">
        <v>2535</v>
      </c>
      <c r="E9457" s="4">
        <v>144</v>
      </c>
      <c r="F9457" s="4">
        <v>655507</v>
      </c>
      <c r="G9457" s="4">
        <v>65551</v>
      </c>
      <c r="H9457" s="4">
        <v>721058</v>
      </c>
    </row>
    <row r="9458" spans="1:8" ht="15.75">
      <c r="A9458" s="3" t="s">
        <v>2952</v>
      </c>
      <c r="B9458" s="2" t="s">
        <v>2538</v>
      </c>
      <c r="C9458" s="2" t="s">
        <v>299</v>
      </c>
      <c r="D9458" s="2" t="s">
        <v>2539</v>
      </c>
      <c r="E9458" s="4">
        <v>220</v>
      </c>
      <c r="F9458" s="4">
        <v>1032360</v>
      </c>
      <c r="G9458" s="4">
        <v>103236</v>
      </c>
      <c r="H9458" s="4">
        <v>1135596</v>
      </c>
    </row>
    <row r="9459" spans="1:8" ht="15.75">
      <c r="A9459" s="3" t="s">
        <v>2952</v>
      </c>
      <c r="B9459" s="2" t="s">
        <v>2542</v>
      </c>
      <c r="C9459" s="2" t="s">
        <v>299</v>
      </c>
      <c r="D9459" s="2" t="s">
        <v>2543</v>
      </c>
      <c r="E9459" s="4">
        <v>35</v>
      </c>
      <c r="F9459" s="4">
        <v>237755</v>
      </c>
      <c r="G9459" s="4">
        <v>23776</v>
      </c>
      <c r="H9459" s="4">
        <v>261531</v>
      </c>
    </row>
    <row r="9460" spans="1:8" ht="15.75">
      <c r="A9460" s="3" t="s">
        <v>2952</v>
      </c>
      <c r="B9460" s="2" t="s">
        <v>2544</v>
      </c>
      <c r="C9460" s="2" t="s">
        <v>299</v>
      </c>
      <c r="D9460" s="2" t="s">
        <v>2545</v>
      </c>
      <c r="E9460" s="4">
        <v>15</v>
      </c>
      <c r="F9460" s="4">
        <v>119045</v>
      </c>
      <c r="G9460" s="4">
        <v>11905</v>
      </c>
      <c r="H9460" s="4">
        <v>130950</v>
      </c>
    </row>
    <row r="9461" spans="1:8" ht="15.75">
      <c r="A9461" s="3" t="s">
        <v>2952</v>
      </c>
      <c r="B9461" s="2" t="s">
        <v>2548</v>
      </c>
      <c r="C9461" s="2" t="s">
        <v>299</v>
      </c>
      <c r="D9461" s="2" t="s">
        <v>2549</v>
      </c>
      <c r="E9461" s="4">
        <v>1</v>
      </c>
      <c r="F9461" s="4">
        <v>9080</v>
      </c>
      <c r="G9461" s="4">
        <v>908</v>
      </c>
      <c r="H9461" s="4">
        <v>9988</v>
      </c>
    </row>
    <row r="9462" spans="1:8" ht="15.75">
      <c r="A9462" s="3" t="s">
        <v>2952</v>
      </c>
      <c r="B9462" s="2" t="s">
        <v>2550</v>
      </c>
      <c r="C9462" s="2" t="s">
        <v>299</v>
      </c>
      <c r="D9462" s="2" t="s">
        <v>2551</v>
      </c>
      <c r="E9462" s="4">
        <v>160</v>
      </c>
      <c r="F9462" s="4">
        <v>543200</v>
      </c>
      <c r="G9462" s="4">
        <v>54320</v>
      </c>
      <c r="H9462" s="4">
        <v>597520</v>
      </c>
    </row>
    <row r="9463" spans="1:8" ht="15.75">
      <c r="A9463" s="3" t="s">
        <v>2952</v>
      </c>
      <c r="B9463" s="2" t="s">
        <v>2552</v>
      </c>
      <c r="C9463" s="2" t="s">
        <v>299</v>
      </c>
      <c r="D9463" s="2" t="s">
        <v>2553</v>
      </c>
      <c r="E9463" s="4">
        <v>10</v>
      </c>
      <c r="F9463" s="4">
        <v>113050</v>
      </c>
      <c r="G9463" s="4">
        <v>11305</v>
      </c>
      <c r="H9463" s="4">
        <v>124355</v>
      </c>
    </row>
    <row r="9464" spans="1:8" ht="15.75">
      <c r="A9464" s="3" t="s">
        <v>2952</v>
      </c>
      <c r="B9464" s="2" t="s">
        <v>2556</v>
      </c>
      <c r="C9464" s="2" t="s">
        <v>299</v>
      </c>
      <c r="D9464" s="2" t="s">
        <v>2557</v>
      </c>
      <c r="E9464" s="4">
        <v>40</v>
      </c>
      <c r="F9464" s="4">
        <v>156200</v>
      </c>
      <c r="G9464" s="4">
        <v>15620</v>
      </c>
      <c r="H9464" s="4">
        <v>171820</v>
      </c>
    </row>
    <row r="9465" spans="1:8" ht="15.75">
      <c r="A9465" s="3" t="s">
        <v>2952</v>
      </c>
      <c r="B9465" s="2" t="s">
        <v>2562</v>
      </c>
      <c r="C9465" s="2" t="s">
        <v>299</v>
      </c>
      <c r="D9465" s="2" t="s">
        <v>2563</v>
      </c>
      <c r="E9465" s="4">
        <v>40</v>
      </c>
      <c r="F9465" s="4">
        <v>155760</v>
      </c>
      <c r="G9465" s="4">
        <v>15576</v>
      </c>
      <c r="H9465" s="4">
        <v>171336</v>
      </c>
    </row>
    <row r="9466" spans="1:8" ht="15.75">
      <c r="A9466" s="3" t="s">
        <v>2952</v>
      </c>
      <c r="B9466" s="2" t="s">
        <v>2566</v>
      </c>
      <c r="C9466" s="2" t="s">
        <v>307</v>
      </c>
      <c r="D9466" s="2" t="s">
        <v>2567</v>
      </c>
      <c r="E9466" s="4">
        <v>30</v>
      </c>
      <c r="F9466" s="4">
        <v>139890</v>
      </c>
      <c r="G9466" s="4">
        <v>13989</v>
      </c>
      <c r="H9466" s="4">
        <v>153879</v>
      </c>
    </row>
    <row r="9467" spans="1:8" ht="15.75">
      <c r="A9467" s="3" t="s">
        <v>2952</v>
      </c>
      <c r="B9467" s="2" t="s">
        <v>2568</v>
      </c>
      <c r="C9467" s="2" t="s">
        <v>307</v>
      </c>
      <c r="D9467" s="2" t="s">
        <v>2569</v>
      </c>
      <c r="E9467" s="4">
        <v>20</v>
      </c>
      <c r="F9467" s="4">
        <v>116120</v>
      </c>
      <c r="G9467" s="4">
        <v>11612</v>
      </c>
      <c r="H9467" s="4">
        <v>127732</v>
      </c>
    </row>
    <row r="9468" spans="1:8" ht="15.75">
      <c r="A9468" s="3" t="s">
        <v>2952</v>
      </c>
      <c r="B9468" s="2" t="s">
        <v>2572</v>
      </c>
      <c r="C9468" s="2" t="s">
        <v>307</v>
      </c>
      <c r="D9468" s="2" t="s">
        <v>2573</v>
      </c>
      <c r="E9468" s="4">
        <v>30</v>
      </c>
      <c r="F9468" s="4">
        <v>95700</v>
      </c>
      <c r="G9468" s="4">
        <v>9570</v>
      </c>
      <c r="H9468" s="4">
        <v>105270</v>
      </c>
    </row>
    <row r="9469" spans="1:8" ht="15.75">
      <c r="A9469" s="3" t="s">
        <v>2952</v>
      </c>
      <c r="B9469" s="2" t="s">
        <v>2576</v>
      </c>
      <c r="C9469" s="2" t="s">
        <v>310</v>
      </c>
      <c r="D9469" s="2" t="s">
        <v>2577</v>
      </c>
      <c r="E9469" s="4">
        <v>10</v>
      </c>
      <c r="F9469" s="4">
        <v>48580</v>
      </c>
      <c r="G9469" s="4">
        <v>4858</v>
      </c>
      <c r="H9469" s="4">
        <v>53438</v>
      </c>
    </row>
    <row r="9470" spans="1:8" ht="15.75">
      <c r="A9470" s="3" t="s">
        <v>2952</v>
      </c>
      <c r="B9470" s="2" t="s">
        <v>2578</v>
      </c>
      <c r="C9470" s="2" t="s">
        <v>310</v>
      </c>
      <c r="D9470" s="2" t="s">
        <v>2579</v>
      </c>
      <c r="E9470" s="4">
        <v>51</v>
      </c>
      <c r="F9470" s="4">
        <v>300051</v>
      </c>
      <c r="G9470" s="4">
        <v>30005</v>
      </c>
      <c r="H9470" s="4">
        <v>330056</v>
      </c>
    </row>
    <row r="9471" spans="1:8" ht="15.75">
      <c r="A9471" s="3" t="s">
        <v>2952</v>
      </c>
      <c r="B9471" s="2" t="s">
        <v>2580</v>
      </c>
      <c r="C9471" s="2" t="s">
        <v>310</v>
      </c>
      <c r="D9471" s="2" t="s">
        <v>2581</v>
      </c>
      <c r="E9471" s="4">
        <v>10</v>
      </c>
      <c r="F9471" s="4">
        <v>70830</v>
      </c>
      <c r="G9471" s="4">
        <v>7083</v>
      </c>
      <c r="H9471" s="4">
        <v>77913</v>
      </c>
    </row>
    <row r="9472" spans="1:8" ht="15.75">
      <c r="A9472" s="3" t="s">
        <v>2952</v>
      </c>
      <c r="B9472" s="2" t="s">
        <v>2584</v>
      </c>
      <c r="C9472" s="2" t="s">
        <v>310</v>
      </c>
      <c r="D9472" s="2" t="s">
        <v>2585</v>
      </c>
      <c r="E9472" s="4">
        <v>9</v>
      </c>
      <c r="F9472" s="4">
        <v>84330</v>
      </c>
      <c r="G9472" s="4">
        <v>8433</v>
      </c>
      <c r="H9472" s="4">
        <v>92763</v>
      </c>
    </row>
    <row r="9473" spans="1:8" ht="15.75">
      <c r="A9473" s="3" t="s">
        <v>2952</v>
      </c>
      <c r="B9473" s="2" t="s">
        <v>2588</v>
      </c>
      <c r="C9473" s="2" t="s">
        <v>312</v>
      </c>
      <c r="D9473" s="2" t="s">
        <v>2589</v>
      </c>
      <c r="E9473" s="4">
        <v>35</v>
      </c>
      <c r="F9473" s="4">
        <v>161460</v>
      </c>
      <c r="G9473" s="4">
        <v>16146</v>
      </c>
      <c r="H9473" s="4">
        <v>177606</v>
      </c>
    </row>
    <row r="9474" spans="1:8" ht="15.75">
      <c r="A9474" s="3" t="s">
        <v>2952</v>
      </c>
      <c r="B9474" s="2" t="s">
        <v>2590</v>
      </c>
      <c r="C9474" s="2" t="s">
        <v>312</v>
      </c>
      <c r="D9474" s="2" t="s">
        <v>2591</v>
      </c>
      <c r="E9474" s="4">
        <v>5</v>
      </c>
      <c r="F9474" s="4">
        <v>26210</v>
      </c>
      <c r="G9474" s="4">
        <v>2621</v>
      </c>
      <c r="H9474" s="4">
        <v>28831</v>
      </c>
    </row>
    <row r="9475" spans="1:8" ht="15.75">
      <c r="A9475" s="3" t="s">
        <v>2952</v>
      </c>
      <c r="B9475" s="2" t="s">
        <v>2592</v>
      </c>
      <c r="C9475" s="2" t="s">
        <v>312</v>
      </c>
      <c r="D9475" s="2" t="s">
        <v>2593</v>
      </c>
      <c r="E9475" s="4">
        <v>5</v>
      </c>
      <c r="F9475" s="4">
        <v>31075</v>
      </c>
      <c r="G9475" s="4">
        <v>3108</v>
      </c>
      <c r="H9475" s="4">
        <v>34183</v>
      </c>
    </row>
    <row r="9476" spans="1:8" ht="15.75">
      <c r="A9476" s="3" t="s">
        <v>2952</v>
      </c>
      <c r="B9476" s="2" t="s">
        <v>2596</v>
      </c>
      <c r="C9476" s="2" t="s">
        <v>314</v>
      </c>
      <c r="D9476" s="2" t="s">
        <v>2597</v>
      </c>
      <c r="E9476" s="4">
        <v>63</v>
      </c>
      <c r="F9476" s="4">
        <v>282555</v>
      </c>
      <c r="G9476" s="4">
        <v>28256</v>
      </c>
      <c r="H9476" s="4">
        <v>310811</v>
      </c>
    </row>
    <row r="9477" spans="1:8" ht="15.75">
      <c r="A9477" s="3" t="s">
        <v>2952</v>
      </c>
      <c r="B9477" s="2" t="s">
        <v>2598</v>
      </c>
      <c r="C9477" s="2" t="s">
        <v>314</v>
      </c>
      <c r="D9477" s="2" t="s">
        <v>2599</v>
      </c>
      <c r="E9477" s="4">
        <v>30</v>
      </c>
      <c r="F9477" s="4">
        <v>168870</v>
      </c>
      <c r="G9477" s="4">
        <v>16887</v>
      </c>
      <c r="H9477" s="4">
        <v>185757</v>
      </c>
    </row>
    <row r="9478" spans="1:8" ht="15.75">
      <c r="A9478" s="3" t="s">
        <v>2952</v>
      </c>
      <c r="B9478" s="2" t="s">
        <v>2606</v>
      </c>
      <c r="C9478" s="2" t="s">
        <v>314</v>
      </c>
      <c r="D9478" s="2" t="s">
        <v>2607</v>
      </c>
      <c r="E9478" s="4">
        <v>640</v>
      </c>
      <c r="F9478" s="4">
        <v>1699200</v>
      </c>
      <c r="G9478" s="4">
        <v>169920</v>
      </c>
      <c r="H9478" s="4">
        <v>1869120</v>
      </c>
    </row>
    <row r="9479" spans="1:8" ht="15.75">
      <c r="A9479" s="3" t="s">
        <v>2952</v>
      </c>
      <c r="B9479" s="2" t="s">
        <v>2612</v>
      </c>
      <c r="C9479" s="2" t="s">
        <v>314</v>
      </c>
      <c r="D9479" s="2" t="s">
        <v>2613</v>
      </c>
      <c r="E9479" s="4">
        <v>20</v>
      </c>
      <c r="F9479" s="4">
        <v>76220</v>
      </c>
      <c r="G9479" s="4">
        <v>7622</v>
      </c>
      <c r="H9479" s="4">
        <v>83842</v>
      </c>
    </row>
    <row r="9480" spans="1:8" ht="15.75">
      <c r="A9480" s="3" t="s">
        <v>2952</v>
      </c>
      <c r="B9480" s="2" t="s">
        <v>2614</v>
      </c>
      <c r="C9480" s="2" t="s">
        <v>318</v>
      </c>
      <c r="D9480" s="2" t="s">
        <v>2615</v>
      </c>
      <c r="E9480" s="4">
        <v>105</v>
      </c>
      <c r="F9480" s="4">
        <v>452340</v>
      </c>
      <c r="G9480" s="4">
        <v>45234</v>
      </c>
      <c r="H9480" s="4">
        <v>497574</v>
      </c>
    </row>
    <row r="9481" spans="1:8" ht="15.75">
      <c r="A9481" s="3" t="s">
        <v>2952</v>
      </c>
      <c r="B9481" s="2" t="s">
        <v>2616</v>
      </c>
      <c r="C9481" s="2" t="s">
        <v>318</v>
      </c>
      <c r="D9481" s="2" t="s">
        <v>2617</v>
      </c>
      <c r="E9481" s="4">
        <v>85</v>
      </c>
      <c r="F9481" s="4">
        <v>463375</v>
      </c>
      <c r="G9481" s="4">
        <v>46338</v>
      </c>
      <c r="H9481" s="4">
        <v>509713</v>
      </c>
    </row>
    <row r="9482" spans="1:8" ht="15.75">
      <c r="A9482" s="3" t="s">
        <v>2952</v>
      </c>
      <c r="B9482" s="2" t="s">
        <v>2618</v>
      </c>
      <c r="C9482" s="2" t="s">
        <v>318</v>
      </c>
      <c r="D9482" s="2" t="s">
        <v>2619</v>
      </c>
      <c r="E9482" s="4">
        <v>180</v>
      </c>
      <c r="F9482" s="4">
        <v>463500</v>
      </c>
      <c r="G9482" s="4">
        <v>46350</v>
      </c>
      <c r="H9482" s="4">
        <v>509850</v>
      </c>
    </row>
    <row r="9483" spans="1:8" ht="15.75">
      <c r="A9483" s="3" t="s">
        <v>2952</v>
      </c>
      <c r="B9483" s="2" t="s">
        <v>2620</v>
      </c>
      <c r="C9483" s="2" t="s">
        <v>318</v>
      </c>
      <c r="D9483" s="2" t="s">
        <v>2621</v>
      </c>
      <c r="E9483" s="4">
        <v>60</v>
      </c>
      <c r="F9483" s="4">
        <v>391980</v>
      </c>
      <c r="G9483" s="4">
        <v>39199</v>
      </c>
      <c r="H9483" s="4">
        <v>431179</v>
      </c>
    </row>
    <row r="9484" spans="1:8" ht="15.75">
      <c r="A9484" s="3" t="s">
        <v>2952</v>
      </c>
      <c r="B9484" s="2" t="s">
        <v>2624</v>
      </c>
      <c r="C9484" s="2" t="s">
        <v>318</v>
      </c>
      <c r="D9484" s="2" t="s">
        <v>2625</v>
      </c>
      <c r="E9484" s="4">
        <v>20</v>
      </c>
      <c r="F9484" s="4">
        <v>56600</v>
      </c>
      <c r="G9484" s="4">
        <v>5660</v>
      </c>
      <c r="H9484" s="4">
        <v>62260</v>
      </c>
    </row>
    <row r="9485" spans="1:8" ht="15.75">
      <c r="A9485" s="3" t="s">
        <v>2952</v>
      </c>
      <c r="B9485" s="2" t="s">
        <v>2626</v>
      </c>
      <c r="C9485" s="2" t="s">
        <v>318</v>
      </c>
      <c r="D9485" s="2" t="s">
        <v>2627</v>
      </c>
      <c r="E9485" s="4">
        <v>6</v>
      </c>
      <c r="F9485" s="4">
        <v>52920</v>
      </c>
      <c r="G9485" s="4">
        <v>5292</v>
      </c>
      <c r="H9485" s="4">
        <v>58212</v>
      </c>
    </row>
    <row r="9486" spans="1:8" ht="15.75">
      <c r="A9486" s="3" t="s">
        <v>2952</v>
      </c>
      <c r="B9486" s="2" t="s">
        <v>2628</v>
      </c>
      <c r="C9486" s="2" t="s">
        <v>318</v>
      </c>
      <c r="D9486" s="2" t="s">
        <v>2629</v>
      </c>
      <c r="E9486" s="4">
        <v>430</v>
      </c>
      <c r="F9486" s="4">
        <v>1326550</v>
      </c>
      <c r="G9486" s="4">
        <v>132655</v>
      </c>
      <c r="H9486" s="4">
        <v>1459205</v>
      </c>
    </row>
    <row r="9487" spans="1:8" ht="15.75">
      <c r="A9487" s="3" t="s">
        <v>2952</v>
      </c>
      <c r="B9487" s="2" t="s">
        <v>2630</v>
      </c>
      <c r="C9487" s="2" t="s">
        <v>318</v>
      </c>
      <c r="D9487" s="2" t="s">
        <v>2631</v>
      </c>
      <c r="E9487" s="4">
        <v>30</v>
      </c>
      <c r="F9487" s="4">
        <v>100200</v>
      </c>
      <c r="G9487" s="4">
        <v>10020</v>
      </c>
      <c r="H9487" s="4">
        <v>110220</v>
      </c>
    </row>
    <row r="9488" spans="1:8" ht="15.75">
      <c r="A9488" s="3" t="s">
        <v>2952</v>
      </c>
      <c r="B9488" s="2" t="s">
        <v>2632</v>
      </c>
      <c r="C9488" s="2" t="s">
        <v>318</v>
      </c>
      <c r="D9488" s="2" t="s">
        <v>2633</v>
      </c>
      <c r="E9488" s="4">
        <v>45</v>
      </c>
      <c r="F9488" s="4">
        <v>161775</v>
      </c>
      <c r="G9488" s="4">
        <v>16178</v>
      </c>
      <c r="H9488" s="4">
        <v>177953</v>
      </c>
    </row>
    <row r="9489" spans="1:8" ht="15.75">
      <c r="A9489" s="3" t="s">
        <v>2952</v>
      </c>
      <c r="B9489" s="2" t="s">
        <v>2636</v>
      </c>
      <c r="C9489" s="2" t="s">
        <v>2312</v>
      </c>
      <c r="D9489" s="2" t="s">
        <v>2637</v>
      </c>
      <c r="E9489" s="4">
        <v>35</v>
      </c>
      <c r="F9489" s="4">
        <v>208985</v>
      </c>
      <c r="G9489" s="4">
        <v>20899</v>
      </c>
      <c r="H9489" s="4">
        <v>229884</v>
      </c>
    </row>
    <row r="9490" spans="1:8" ht="15.75">
      <c r="A9490" s="3" t="s">
        <v>2952</v>
      </c>
      <c r="B9490" s="2" t="s">
        <v>2638</v>
      </c>
      <c r="C9490" s="2" t="s">
        <v>2312</v>
      </c>
      <c r="D9490" s="2" t="s">
        <v>2639</v>
      </c>
      <c r="E9490" s="4">
        <v>30</v>
      </c>
      <c r="F9490" s="4">
        <v>211590</v>
      </c>
      <c r="G9490" s="4">
        <v>21159</v>
      </c>
      <c r="H9490" s="4">
        <v>232749</v>
      </c>
    </row>
    <row r="9491" spans="1:8" ht="15.75">
      <c r="A9491" s="3" t="s">
        <v>2952</v>
      </c>
      <c r="B9491" s="2" t="s">
        <v>2656</v>
      </c>
      <c r="C9491" s="2" t="s">
        <v>2312</v>
      </c>
      <c r="D9491" s="2" t="s">
        <v>2657</v>
      </c>
      <c r="E9491" s="4">
        <v>10</v>
      </c>
      <c r="F9491" s="4">
        <v>37050</v>
      </c>
      <c r="G9491" s="4">
        <v>3705</v>
      </c>
      <c r="H9491" s="4">
        <v>40755</v>
      </c>
    </row>
    <row r="9492" spans="1:8" ht="15.75">
      <c r="A9492" s="3" t="s">
        <v>2952</v>
      </c>
      <c r="B9492" s="2" t="s">
        <v>2677</v>
      </c>
      <c r="C9492" s="2" t="s">
        <v>2664</v>
      </c>
      <c r="D9492" s="2" t="s">
        <v>2648</v>
      </c>
      <c r="E9492" s="4">
        <v>5</v>
      </c>
      <c r="F9492" s="4">
        <v>54000</v>
      </c>
      <c r="G9492" s="4">
        <v>5400</v>
      </c>
      <c r="H9492" s="4">
        <v>59400</v>
      </c>
    </row>
    <row r="9493" spans="1:8" ht="15.75">
      <c r="A9493" s="3" t="s">
        <v>2952</v>
      </c>
      <c r="B9493" s="2" t="s">
        <v>2714</v>
      </c>
      <c r="C9493" s="2" t="s">
        <v>1267</v>
      </c>
      <c r="D9493" s="2" t="s">
        <v>2715</v>
      </c>
      <c r="E9493" s="4">
        <v>21</v>
      </c>
      <c r="F9493" s="4">
        <v>654948</v>
      </c>
      <c r="G9493" s="4">
        <v>65495</v>
      </c>
      <c r="H9493" s="4">
        <v>720443</v>
      </c>
    </row>
    <row r="9494" spans="1:8" ht="15.75">
      <c r="A9494" s="3" t="s">
        <v>2952</v>
      </c>
      <c r="B9494" s="2" t="s">
        <v>2720</v>
      </c>
      <c r="C9494" s="2" t="s">
        <v>1267</v>
      </c>
      <c r="D9494" s="2" t="s">
        <v>2721</v>
      </c>
      <c r="E9494" s="4">
        <v>56</v>
      </c>
      <c r="F9494" s="4">
        <v>1608488</v>
      </c>
      <c r="G9494" s="4">
        <v>160849</v>
      </c>
      <c r="H9494" s="4">
        <v>1769337</v>
      </c>
    </row>
    <row r="9495" spans="1:8" ht="15.75">
      <c r="A9495" s="3" t="s">
        <v>2952</v>
      </c>
      <c r="B9495" s="2" t="s">
        <v>2728</v>
      </c>
      <c r="C9495" s="2" t="s">
        <v>1267</v>
      </c>
      <c r="D9495" s="2" t="s">
        <v>2729</v>
      </c>
      <c r="E9495" s="4">
        <v>5</v>
      </c>
      <c r="F9495" s="4">
        <v>188715</v>
      </c>
      <c r="G9495" s="4">
        <v>18872</v>
      </c>
      <c r="H9495" s="4">
        <v>207587</v>
      </c>
    </row>
    <row r="9496" spans="1:8" ht="15.75">
      <c r="A9496" s="3" t="s">
        <v>2952</v>
      </c>
      <c r="B9496" s="2" t="s">
        <v>2735</v>
      </c>
      <c r="C9496" s="2" t="s">
        <v>2732</v>
      </c>
      <c r="D9496" s="2" t="s">
        <v>2736</v>
      </c>
      <c r="E9496" s="4">
        <v>21</v>
      </c>
      <c r="F9496" s="4">
        <v>330897</v>
      </c>
      <c r="G9496" s="4">
        <v>33090</v>
      </c>
      <c r="H9496" s="4">
        <v>363987</v>
      </c>
    </row>
    <row r="9497" spans="1:8" ht="15.75">
      <c r="A9497" s="3" t="s">
        <v>2952</v>
      </c>
      <c r="B9497" s="2" t="s">
        <v>2739</v>
      </c>
      <c r="C9497" s="2" t="s">
        <v>2732</v>
      </c>
      <c r="D9497" s="2" t="s">
        <v>2740</v>
      </c>
      <c r="E9497" s="4">
        <v>26</v>
      </c>
      <c r="F9497" s="4">
        <v>378534</v>
      </c>
      <c r="G9497" s="4">
        <v>37853</v>
      </c>
      <c r="H9497" s="4">
        <v>416387</v>
      </c>
    </row>
    <row r="9498" spans="1:8" ht="15.75">
      <c r="A9498" s="3" t="s">
        <v>2952</v>
      </c>
      <c r="B9498" s="2" t="s">
        <v>2743</v>
      </c>
      <c r="C9498" s="2" t="s">
        <v>2732</v>
      </c>
      <c r="D9498" s="2" t="s">
        <v>2744</v>
      </c>
      <c r="E9498" s="4">
        <v>5</v>
      </c>
      <c r="F9498" s="4">
        <v>73445</v>
      </c>
      <c r="G9498" s="4">
        <v>7345</v>
      </c>
      <c r="H9498" s="4">
        <v>80790</v>
      </c>
    </row>
    <row r="9499" spans="1:8" ht="15.75">
      <c r="A9499" s="3" t="s">
        <v>2952</v>
      </c>
      <c r="B9499" s="2" t="s">
        <v>2749</v>
      </c>
      <c r="C9499" s="2" t="s">
        <v>1267</v>
      </c>
      <c r="D9499" s="2" t="s">
        <v>2750</v>
      </c>
      <c r="E9499" s="4">
        <v>15</v>
      </c>
      <c r="F9499" s="4">
        <v>465525</v>
      </c>
      <c r="G9499" s="4">
        <v>46553</v>
      </c>
      <c r="H9499" s="4">
        <v>512078</v>
      </c>
    </row>
    <row r="9500" spans="1:8" ht="15.75">
      <c r="A9500" s="3" t="s">
        <v>2952</v>
      </c>
      <c r="B9500" s="2" t="s">
        <v>3835</v>
      </c>
      <c r="C9500" s="2" t="s">
        <v>1415</v>
      </c>
      <c r="D9500" s="2" t="s">
        <v>3836</v>
      </c>
      <c r="E9500" s="4">
        <v>15</v>
      </c>
      <c r="F9500" s="4">
        <v>39210</v>
      </c>
      <c r="G9500" s="4">
        <v>3921</v>
      </c>
      <c r="H9500" s="4">
        <v>43131</v>
      </c>
    </row>
    <row r="9501" spans="1:8" ht="15.75">
      <c r="A9501" s="3" t="s">
        <v>2952</v>
      </c>
      <c r="B9501" s="2" t="s">
        <v>2771</v>
      </c>
      <c r="C9501" s="2" t="s">
        <v>1415</v>
      </c>
      <c r="D9501" s="2" t="s">
        <v>2772</v>
      </c>
      <c r="E9501" s="4">
        <v>35</v>
      </c>
      <c r="F9501" s="4">
        <v>133910</v>
      </c>
      <c r="G9501" s="4">
        <v>13391</v>
      </c>
      <c r="H9501" s="4">
        <v>147301</v>
      </c>
    </row>
    <row r="9502" spans="1:8" ht="15.75">
      <c r="A9502" s="3" t="s">
        <v>2952</v>
      </c>
      <c r="B9502" s="2" t="s">
        <v>3848</v>
      </c>
      <c r="C9502" s="2" t="s">
        <v>1426</v>
      </c>
      <c r="D9502" s="2" t="s">
        <v>3849</v>
      </c>
      <c r="E9502" s="4">
        <v>15</v>
      </c>
      <c r="F9502" s="4">
        <v>29535</v>
      </c>
      <c r="G9502" s="4">
        <v>2954</v>
      </c>
      <c r="H9502" s="4">
        <v>32489</v>
      </c>
    </row>
    <row r="9503" spans="1:8" ht="15.75">
      <c r="A9503" s="3" t="s">
        <v>2952</v>
      </c>
      <c r="B9503" s="2" t="s">
        <v>3850</v>
      </c>
      <c r="C9503" s="2" t="s">
        <v>1433</v>
      </c>
      <c r="D9503" s="2" t="s">
        <v>3851</v>
      </c>
      <c r="E9503" s="4">
        <v>1</v>
      </c>
      <c r="F9503" s="4">
        <v>4738</v>
      </c>
      <c r="G9503" s="4">
        <v>474</v>
      </c>
      <c r="H9503" s="4">
        <v>5212</v>
      </c>
    </row>
    <row r="9504" spans="1:8" ht="15.75">
      <c r="A9504" s="3" t="s">
        <v>2952</v>
      </c>
      <c r="B9504" s="2" t="s">
        <v>2821</v>
      </c>
      <c r="C9504" s="2" t="s">
        <v>2762</v>
      </c>
      <c r="D9504" s="2" t="s">
        <v>2822</v>
      </c>
      <c r="E9504" s="4">
        <v>20</v>
      </c>
      <c r="F9504" s="4">
        <v>64080</v>
      </c>
      <c r="G9504" s="4">
        <v>6408</v>
      </c>
      <c r="H9504" s="4">
        <v>70488</v>
      </c>
    </row>
    <row r="9505" spans="1:8" ht="15.75">
      <c r="A9505" s="3" t="s">
        <v>2952</v>
      </c>
      <c r="B9505" s="2" t="s">
        <v>2825</v>
      </c>
      <c r="C9505" s="2" t="s">
        <v>2762</v>
      </c>
      <c r="D9505" s="2" t="s">
        <v>2826</v>
      </c>
      <c r="E9505" s="4">
        <v>3</v>
      </c>
      <c r="F9505" s="4">
        <v>13248</v>
      </c>
      <c r="G9505" s="4">
        <v>1325</v>
      </c>
      <c r="H9505" s="4">
        <v>14573</v>
      </c>
    </row>
    <row r="9506" spans="1:8" ht="15.75">
      <c r="A9506" s="3" t="s">
        <v>2952</v>
      </c>
      <c r="B9506" s="2" t="s">
        <v>2829</v>
      </c>
      <c r="C9506" s="2" t="s">
        <v>2827</v>
      </c>
      <c r="D9506" s="2" t="s">
        <v>2648</v>
      </c>
      <c r="E9506" s="4">
        <v>9</v>
      </c>
      <c r="F9506" s="4">
        <v>52200</v>
      </c>
      <c r="G9506" s="4">
        <v>5220</v>
      </c>
      <c r="H9506" s="4">
        <v>57420</v>
      </c>
    </row>
    <row r="9507" spans="1:8" ht="15.75">
      <c r="A9507" s="3" t="s">
        <v>2952</v>
      </c>
      <c r="B9507" s="2" t="s">
        <v>2830</v>
      </c>
      <c r="C9507" s="2" t="s">
        <v>2827</v>
      </c>
      <c r="D9507" s="2" t="s">
        <v>2641</v>
      </c>
      <c r="E9507" s="4">
        <v>10</v>
      </c>
      <c r="F9507" s="4">
        <v>63000</v>
      </c>
      <c r="G9507" s="4">
        <v>6300</v>
      </c>
      <c r="H9507" s="4">
        <v>69300</v>
      </c>
    </row>
    <row r="9508" spans="1:8" ht="15.75">
      <c r="A9508" s="3" t="s">
        <v>2952</v>
      </c>
      <c r="B9508" s="2" t="s">
        <v>2831</v>
      </c>
      <c r="C9508" s="2" t="s">
        <v>1401</v>
      </c>
      <c r="D9508" s="2" t="s">
        <v>2832</v>
      </c>
      <c r="E9508" s="4">
        <v>10</v>
      </c>
      <c r="F9508" s="4">
        <v>19150</v>
      </c>
      <c r="G9508" s="4">
        <v>1915</v>
      </c>
      <c r="H9508" s="4">
        <v>21065</v>
      </c>
    </row>
    <row r="9509" spans="1:8" ht="15.75">
      <c r="A9509" s="3" t="s">
        <v>2952</v>
      </c>
      <c r="B9509" s="2" t="s">
        <v>2835</v>
      </c>
      <c r="C9509" s="2" t="s">
        <v>1401</v>
      </c>
      <c r="D9509" s="2" t="s">
        <v>2836</v>
      </c>
      <c r="E9509" s="4">
        <v>170</v>
      </c>
      <c r="F9509" s="4">
        <v>404920</v>
      </c>
      <c r="G9509" s="4">
        <v>40492</v>
      </c>
      <c r="H9509" s="4">
        <v>445412</v>
      </c>
    </row>
    <row r="9510" spans="1:8" ht="15.75">
      <c r="A9510" s="3" t="s">
        <v>2952</v>
      </c>
      <c r="B9510" s="2" t="s">
        <v>2840</v>
      </c>
      <c r="C9510" s="2" t="s">
        <v>1401</v>
      </c>
      <c r="D9510" s="2" t="s">
        <v>2841</v>
      </c>
      <c r="E9510" s="4">
        <v>30</v>
      </c>
      <c r="F9510" s="4">
        <v>85440</v>
      </c>
      <c r="G9510" s="4">
        <v>8544</v>
      </c>
      <c r="H9510" s="4">
        <v>93984</v>
      </c>
    </row>
    <row r="9511" spans="1:8" ht="15.75">
      <c r="A9511" s="3" t="s">
        <v>2952</v>
      </c>
      <c r="B9511" s="2" t="s">
        <v>2844</v>
      </c>
      <c r="C9511" s="2" t="s">
        <v>1401</v>
      </c>
      <c r="D9511" s="2" t="s">
        <v>2845</v>
      </c>
      <c r="E9511" s="4">
        <v>20</v>
      </c>
      <c r="F9511" s="4">
        <v>23820</v>
      </c>
      <c r="G9511" s="4">
        <v>2382</v>
      </c>
      <c r="H9511" s="4">
        <v>26202</v>
      </c>
    </row>
    <row r="9512" spans="1:8" ht="15.75">
      <c r="A9512" s="3" t="s">
        <v>2952</v>
      </c>
      <c r="B9512" s="2" t="s">
        <v>2848</v>
      </c>
      <c r="C9512" s="2" t="s">
        <v>1401</v>
      </c>
      <c r="D9512" s="2" t="s">
        <v>2849</v>
      </c>
      <c r="E9512" s="4">
        <v>50</v>
      </c>
      <c r="F9512" s="4">
        <v>65200</v>
      </c>
      <c r="G9512" s="4">
        <v>6520</v>
      </c>
      <c r="H9512" s="4">
        <v>71720</v>
      </c>
    </row>
    <row r="9513" spans="1:8" ht="15.75">
      <c r="A9513" s="3" t="s">
        <v>2952</v>
      </c>
      <c r="B9513" s="2" t="s">
        <v>2850</v>
      </c>
      <c r="C9513" s="2" t="s">
        <v>1401</v>
      </c>
      <c r="D9513" s="2" t="s">
        <v>2851</v>
      </c>
      <c r="E9513" s="4">
        <v>20</v>
      </c>
      <c r="F9513" s="4">
        <v>30260</v>
      </c>
      <c r="G9513" s="4">
        <v>3026</v>
      </c>
      <c r="H9513" s="4">
        <v>33286</v>
      </c>
    </row>
    <row r="9514" spans="1:8" ht="15.75">
      <c r="A9514" s="3" t="s">
        <v>2952</v>
      </c>
      <c r="B9514" s="2" t="s">
        <v>2879</v>
      </c>
      <c r="C9514" s="2" t="s">
        <v>1412</v>
      </c>
      <c r="D9514" s="2" t="s">
        <v>2880</v>
      </c>
      <c r="E9514" s="4">
        <v>30</v>
      </c>
      <c r="F9514" s="4">
        <v>56970</v>
      </c>
      <c r="G9514" s="4">
        <v>5697</v>
      </c>
      <c r="H9514" s="4">
        <v>62667</v>
      </c>
    </row>
    <row r="9515" spans="1:8" ht="15.75">
      <c r="A9515" s="3" t="s">
        <v>2952</v>
      </c>
      <c r="B9515" s="2" t="s">
        <v>2882</v>
      </c>
      <c r="C9515" s="2" t="s">
        <v>1412</v>
      </c>
      <c r="D9515" s="2" t="s">
        <v>2646</v>
      </c>
      <c r="E9515" s="4">
        <v>145</v>
      </c>
      <c r="F9515" s="4">
        <v>342925</v>
      </c>
      <c r="G9515" s="4">
        <v>34293</v>
      </c>
      <c r="H9515" s="4">
        <v>377218</v>
      </c>
    </row>
    <row r="9516" spans="1:8" ht="15.75">
      <c r="A9516" s="3" t="s">
        <v>2952</v>
      </c>
      <c r="B9516" s="2" t="s">
        <v>2885</v>
      </c>
      <c r="C9516" s="2" t="s">
        <v>1412</v>
      </c>
      <c r="D9516" s="2" t="s">
        <v>2886</v>
      </c>
      <c r="E9516" s="4">
        <v>50</v>
      </c>
      <c r="F9516" s="4">
        <v>179650</v>
      </c>
      <c r="G9516" s="4">
        <v>17965</v>
      </c>
      <c r="H9516" s="4">
        <v>197615</v>
      </c>
    </row>
    <row r="9517" spans="1:8" ht="15.75">
      <c r="A9517" s="3" t="s">
        <v>2952</v>
      </c>
      <c r="B9517" s="2" t="s">
        <v>2887</v>
      </c>
      <c r="C9517" s="2" t="s">
        <v>1412</v>
      </c>
      <c r="D9517" s="2" t="s">
        <v>2888</v>
      </c>
      <c r="E9517" s="4">
        <v>25</v>
      </c>
      <c r="F9517" s="4">
        <v>105750</v>
      </c>
      <c r="G9517" s="4">
        <v>10575</v>
      </c>
      <c r="H9517" s="4">
        <v>116325</v>
      </c>
    </row>
    <row r="9518" spans="1:8" ht="15.75">
      <c r="A9518" s="3" t="s">
        <v>2952</v>
      </c>
      <c r="B9518" s="2" t="s">
        <v>2895</v>
      </c>
      <c r="C9518" s="2" t="s">
        <v>1412</v>
      </c>
      <c r="D9518" s="2" t="s">
        <v>2896</v>
      </c>
      <c r="E9518" s="4">
        <v>20</v>
      </c>
      <c r="F9518" s="4">
        <v>39480</v>
      </c>
      <c r="G9518" s="4">
        <v>3948</v>
      </c>
      <c r="H9518" s="4">
        <v>43428</v>
      </c>
    </row>
    <row r="9519" spans="1:8" ht="15.75">
      <c r="A9519" s="3" t="s">
        <v>2952</v>
      </c>
      <c r="B9519" s="2" t="s">
        <v>2906</v>
      </c>
      <c r="C9519" s="2" t="s">
        <v>1417</v>
      </c>
      <c r="D9519" s="2" t="s">
        <v>2907</v>
      </c>
      <c r="E9519" s="4">
        <v>20</v>
      </c>
      <c r="F9519" s="4">
        <v>61300</v>
      </c>
      <c r="G9519" s="4">
        <v>6130</v>
      </c>
      <c r="H9519" s="4">
        <v>67430</v>
      </c>
    </row>
    <row r="9520" spans="1:8" ht="15.75">
      <c r="A9520" s="3" t="s">
        <v>2952</v>
      </c>
      <c r="B9520" s="2" t="s">
        <v>2912</v>
      </c>
      <c r="C9520" s="2" t="s">
        <v>1417</v>
      </c>
      <c r="D9520" s="2" t="s">
        <v>2913</v>
      </c>
      <c r="E9520" s="4">
        <v>20</v>
      </c>
      <c r="F9520" s="4">
        <v>28000</v>
      </c>
      <c r="G9520" s="4">
        <v>2800</v>
      </c>
      <c r="H9520" s="4">
        <v>30800</v>
      </c>
    </row>
    <row r="9521" spans="1:8" ht="15.75">
      <c r="A9521" s="3" t="s">
        <v>2952</v>
      </c>
      <c r="B9521" s="2" t="s">
        <v>2916</v>
      </c>
      <c r="C9521" s="2" t="s">
        <v>1424</v>
      </c>
      <c r="D9521" s="2" t="s">
        <v>2917</v>
      </c>
      <c r="E9521" s="4">
        <v>10</v>
      </c>
      <c r="F9521" s="4">
        <v>25250</v>
      </c>
      <c r="G9521" s="4">
        <v>2525</v>
      </c>
      <c r="H9521" s="4">
        <v>27775</v>
      </c>
    </row>
    <row r="9522" spans="1:8" ht="15.75">
      <c r="A9522" s="3" t="s">
        <v>2952</v>
      </c>
      <c r="B9522" s="2" t="s">
        <v>2918</v>
      </c>
      <c r="C9522" s="2" t="s">
        <v>1424</v>
      </c>
      <c r="D9522" s="2" t="s">
        <v>2919</v>
      </c>
      <c r="E9522" s="4">
        <v>30</v>
      </c>
      <c r="F9522" s="4">
        <v>73890</v>
      </c>
      <c r="G9522" s="4">
        <v>7389</v>
      </c>
      <c r="H9522" s="4">
        <v>81279</v>
      </c>
    </row>
    <row r="9523" spans="1:8" ht="15.75">
      <c r="A9523" s="3" t="s">
        <v>2952</v>
      </c>
      <c r="B9523" s="2" t="s">
        <v>2928</v>
      </c>
      <c r="C9523" s="2" t="s">
        <v>2781</v>
      </c>
      <c r="D9523" s="2" t="s">
        <v>2929</v>
      </c>
      <c r="E9523" s="4">
        <v>20</v>
      </c>
      <c r="F9523" s="4">
        <v>48720</v>
      </c>
      <c r="G9523" s="4">
        <v>4872</v>
      </c>
      <c r="H9523" s="4">
        <v>53592</v>
      </c>
    </row>
    <row r="9524" spans="1:8" ht="15.75">
      <c r="A9524" s="3" t="s">
        <v>2952</v>
      </c>
      <c r="B9524" s="2" t="s">
        <v>2930</v>
      </c>
      <c r="C9524" s="2" t="s">
        <v>2781</v>
      </c>
      <c r="D9524" s="2" t="s">
        <v>2931</v>
      </c>
      <c r="E9524" s="4">
        <v>40</v>
      </c>
      <c r="F9524" s="4">
        <v>122960</v>
      </c>
      <c r="G9524" s="4">
        <v>12296</v>
      </c>
      <c r="H9524" s="4">
        <v>135256</v>
      </c>
    </row>
    <row r="9525" spans="1:8" ht="15.75">
      <c r="A9525" s="3" t="s">
        <v>2952</v>
      </c>
      <c r="B9525" s="2" t="s">
        <v>2932</v>
      </c>
      <c r="C9525" s="2" t="s">
        <v>2781</v>
      </c>
      <c r="D9525" s="2" t="s">
        <v>2933</v>
      </c>
      <c r="E9525" s="4">
        <v>40</v>
      </c>
      <c r="F9525" s="4">
        <v>145960</v>
      </c>
      <c r="G9525" s="4">
        <v>14596</v>
      </c>
      <c r="H9525" s="4">
        <v>160556</v>
      </c>
    </row>
    <row r="9526" spans="1:8" ht="15.75">
      <c r="A9526" s="3" t="s">
        <v>2952</v>
      </c>
      <c r="B9526" s="2" t="s">
        <v>2934</v>
      </c>
      <c r="C9526" s="2" t="s">
        <v>2781</v>
      </c>
      <c r="D9526" s="2" t="s">
        <v>2935</v>
      </c>
      <c r="E9526" s="4">
        <v>30</v>
      </c>
      <c r="F9526" s="4">
        <v>128610</v>
      </c>
      <c r="G9526" s="4">
        <v>12861</v>
      </c>
      <c r="H9526" s="4">
        <v>141471</v>
      </c>
    </row>
    <row r="9527" spans="1:8" ht="15.75">
      <c r="A9527" s="3" t="s">
        <v>2952</v>
      </c>
      <c r="B9527" s="2" t="s">
        <v>3862</v>
      </c>
      <c r="C9527" s="2" t="s">
        <v>1426</v>
      </c>
      <c r="D9527" s="2" t="s">
        <v>3863</v>
      </c>
      <c r="E9527" s="4">
        <v>15</v>
      </c>
      <c r="F9527" s="4">
        <v>35085</v>
      </c>
      <c r="G9527" s="4">
        <v>3509</v>
      </c>
      <c r="H9527" s="4">
        <v>38594</v>
      </c>
    </row>
    <row r="9528" spans="1:8" ht="15.75">
      <c r="A9528" s="3" t="s">
        <v>2952</v>
      </c>
      <c r="B9528" s="2" t="s">
        <v>3864</v>
      </c>
      <c r="C9528" s="2" t="s">
        <v>1426</v>
      </c>
      <c r="D9528" s="2" t="s">
        <v>3865</v>
      </c>
      <c r="E9528" s="4">
        <v>65</v>
      </c>
      <c r="F9528" s="4">
        <v>193440</v>
      </c>
      <c r="G9528" s="4">
        <v>19344</v>
      </c>
      <c r="H9528" s="4">
        <v>212784</v>
      </c>
    </row>
    <row r="9529" spans="1:8" ht="15.75">
      <c r="A9529" s="3" t="s">
        <v>2952</v>
      </c>
      <c r="B9529" s="2" t="s">
        <v>3866</v>
      </c>
      <c r="C9529" s="2" t="s">
        <v>1426</v>
      </c>
      <c r="D9529" s="2" t="s">
        <v>3867</v>
      </c>
      <c r="E9529" s="4">
        <v>80</v>
      </c>
      <c r="F9529" s="4">
        <v>84480</v>
      </c>
      <c r="G9529" s="4">
        <v>8448</v>
      </c>
      <c r="H9529" s="4">
        <v>92928</v>
      </c>
    </row>
    <row r="9530" spans="1:8" ht="15.75">
      <c r="A9530" s="3" t="s">
        <v>2952</v>
      </c>
      <c r="B9530" s="2" t="s">
        <v>3870</v>
      </c>
      <c r="C9530" s="2" t="s">
        <v>1426</v>
      </c>
      <c r="D9530" s="2" t="s">
        <v>3871</v>
      </c>
      <c r="E9530" s="4">
        <v>20</v>
      </c>
      <c r="F9530" s="4">
        <v>24480</v>
      </c>
      <c r="G9530" s="4">
        <v>2448</v>
      </c>
      <c r="H9530" s="4">
        <v>26928</v>
      </c>
    </row>
    <row r="9531" spans="1:8" ht="15.75">
      <c r="A9531" s="3" t="s">
        <v>2952</v>
      </c>
      <c r="B9531" s="2" t="s">
        <v>3872</v>
      </c>
      <c r="C9531" s="2" t="s">
        <v>1426</v>
      </c>
      <c r="D9531" s="2" t="s">
        <v>3873</v>
      </c>
      <c r="E9531" s="4">
        <v>640</v>
      </c>
      <c r="F9531" s="4">
        <v>835560</v>
      </c>
      <c r="G9531" s="4">
        <v>83556</v>
      </c>
      <c r="H9531" s="4">
        <v>919116</v>
      </c>
    </row>
    <row r="9532" spans="1:8" ht="15.75">
      <c r="A9532" s="3" t="s">
        <v>2952</v>
      </c>
      <c r="B9532" s="2" t="s">
        <v>3876</v>
      </c>
      <c r="C9532" s="2" t="s">
        <v>1433</v>
      </c>
      <c r="D9532" s="2" t="s">
        <v>3877</v>
      </c>
      <c r="E9532" s="4">
        <v>215</v>
      </c>
      <c r="F9532" s="4">
        <v>391890</v>
      </c>
      <c r="G9532" s="4">
        <v>39189</v>
      </c>
      <c r="H9532" s="4">
        <v>431079</v>
      </c>
    </row>
    <row r="9533" spans="1:8" ht="15.75">
      <c r="A9533" s="3" t="s">
        <v>2952</v>
      </c>
      <c r="B9533" s="2" t="s">
        <v>3878</v>
      </c>
      <c r="C9533" s="2" t="s">
        <v>1433</v>
      </c>
      <c r="D9533" s="2" t="s">
        <v>3879</v>
      </c>
      <c r="E9533" s="4">
        <v>15</v>
      </c>
      <c r="F9533" s="4">
        <v>35010</v>
      </c>
      <c r="G9533" s="4">
        <v>3501</v>
      </c>
      <c r="H9533" s="4">
        <v>38511</v>
      </c>
    </row>
    <row r="9534" spans="1:8" ht="15.75">
      <c r="A9534" s="3" t="s">
        <v>2952</v>
      </c>
      <c r="B9534" s="2" t="s">
        <v>3880</v>
      </c>
      <c r="C9534" s="2" t="s">
        <v>1433</v>
      </c>
      <c r="D9534" s="2" t="s">
        <v>3881</v>
      </c>
      <c r="E9534" s="4">
        <v>1310</v>
      </c>
      <c r="F9534" s="4">
        <v>1339760</v>
      </c>
      <c r="G9534" s="4">
        <v>133976</v>
      </c>
      <c r="H9534" s="4">
        <v>1473736</v>
      </c>
    </row>
    <row r="9535" spans="1:8" ht="15.75">
      <c r="A9535" s="3" t="s">
        <v>2952</v>
      </c>
      <c r="B9535" s="2" t="s">
        <v>3884</v>
      </c>
      <c r="C9535" s="2" t="s">
        <v>1433</v>
      </c>
      <c r="D9535" s="2" t="s">
        <v>3885</v>
      </c>
      <c r="E9535" s="4">
        <v>8</v>
      </c>
      <c r="F9535" s="4">
        <v>29520</v>
      </c>
      <c r="G9535" s="4">
        <v>2952</v>
      </c>
      <c r="H9535" s="4">
        <v>32472</v>
      </c>
    </row>
    <row r="9536" spans="1:8" ht="15.75">
      <c r="A9536" s="3" t="s">
        <v>2952</v>
      </c>
      <c r="B9536" s="2" t="s">
        <v>3886</v>
      </c>
      <c r="C9536" s="2" t="s">
        <v>1433</v>
      </c>
      <c r="D9536" s="2" t="s">
        <v>3887</v>
      </c>
      <c r="E9536" s="4">
        <v>100</v>
      </c>
      <c r="F9536" s="4">
        <v>108600</v>
      </c>
      <c r="G9536" s="4">
        <v>10860</v>
      </c>
      <c r="H9536" s="4">
        <v>119460</v>
      </c>
    </row>
    <row r="9537" spans="1:8" ht="15.75">
      <c r="A9537" s="3" t="s">
        <v>2952</v>
      </c>
      <c r="B9537" s="2" t="s">
        <v>3888</v>
      </c>
      <c r="C9537" s="2" t="s">
        <v>1433</v>
      </c>
      <c r="D9537" s="2" t="s">
        <v>3889</v>
      </c>
      <c r="E9537" s="4">
        <v>2560</v>
      </c>
      <c r="F9537" s="4">
        <v>3172350</v>
      </c>
      <c r="G9537" s="4">
        <v>317235</v>
      </c>
      <c r="H9537" s="4">
        <v>3489585</v>
      </c>
    </row>
    <row r="9538" spans="1:8" ht="15.75">
      <c r="A9538" s="3" t="s">
        <v>2952</v>
      </c>
      <c r="B9538" s="2" t="s">
        <v>3892</v>
      </c>
      <c r="C9538" s="2" t="s">
        <v>1433</v>
      </c>
      <c r="D9538" s="2" t="s">
        <v>3893</v>
      </c>
      <c r="E9538" s="4">
        <v>20</v>
      </c>
      <c r="F9538" s="4">
        <v>36380</v>
      </c>
      <c r="G9538" s="4">
        <v>3638</v>
      </c>
      <c r="H9538" s="4">
        <v>40018</v>
      </c>
    </row>
    <row r="9539" spans="1:8" ht="15.75">
      <c r="A9539" s="3" t="s">
        <v>2952</v>
      </c>
      <c r="B9539" s="2" t="s">
        <v>3894</v>
      </c>
      <c r="C9539" s="2" t="s">
        <v>1433</v>
      </c>
      <c r="D9539" s="2" t="s">
        <v>3895</v>
      </c>
      <c r="E9539" s="4">
        <v>15</v>
      </c>
      <c r="F9539" s="4">
        <v>23910</v>
      </c>
      <c r="G9539" s="4">
        <v>2391</v>
      </c>
      <c r="H9539" s="4">
        <v>26301</v>
      </c>
    </row>
    <row r="9540" spans="1:8" ht="15.75">
      <c r="A9540" s="3" t="s">
        <v>2952</v>
      </c>
      <c r="B9540" s="2" t="s">
        <v>3896</v>
      </c>
      <c r="C9540" s="2" t="s">
        <v>1433</v>
      </c>
      <c r="D9540" s="2" t="s">
        <v>3897</v>
      </c>
      <c r="E9540" s="4">
        <v>100</v>
      </c>
      <c r="F9540" s="4">
        <v>167400</v>
      </c>
      <c r="G9540" s="4">
        <v>16740</v>
      </c>
      <c r="H9540" s="4">
        <v>184140</v>
      </c>
    </row>
    <row r="9541" spans="1:8" ht="15.75">
      <c r="A9541" s="3" t="s">
        <v>2952</v>
      </c>
      <c r="B9541" s="2" t="s">
        <v>3901</v>
      </c>
      <c r="C9541" s="2" t="s">
        <v>3900</v>
      </c>
      <c r="D9541" s="2" t="s">
        <v>2648</v>
      </c>
      <c r="E9541" s="4">
        <v>4</v>
      </c>
      <c r="F9541" s="4">
        <v>22800</v>
      </c>
      <c r="G9541" s="4">
        <v>2280</v>
      </c>
      <c r="H9541" s="4">
        <v>25080</v>
      </c>
    </row>
    <row r="9542" spans="1:8" ht="15.75">
      <c r="A9542" s="3" t="s">
        <v>2952</v>
      </c>
      <c r="B9542" s="2" t="s">
        <v>3906</v>
      </c>
      <c r="C9542" s="2" t="s">
        <v>3905</v>
      </c>
      <c r="D9542" s="2" t="s">
        <v>2663</v>
      </c>
      <c r="E9542" s="4">
        <v>10</v>
      </c>
      <c r="F9542" s="4">
        <v>35000</v>
      </c>
      <c r="G9542" s="4">
        <v>3500</v>
      </c>
      <c r="H9542" s="4">
        <v>38500</v>
      </c>
    </row>
    <row r="9543" spans="1:8" ht="15.75">
      <c r="A9543" s="3" t="s">
        <v>2952</v>
      </c>
      <c r="B9543" s="2" t="s">
        <v>3915</v>
      </c>
      <c r="C9543" s="2" t="s">
        <v>2827</v>
      </c>
      <c r="D9543" s="2" t="s">
        <v>2644</v>
      </c>
      <c r="E9543" s="4">
        <v>2</v>
      </c>
      <c r="F9543" s="4">
        <v>7400</v>
      </c>
      <c r="G9543" s="4">
        <v>740</v>
      </c>
      <c r="H9543" s="4">
        <v>8140</v>
      </c>
    </row>
    <row r="9544" spans="1:8" ht="15.75">
      <c r="A9544" s="3" t="s">
        <v>2952</v>
      </c>
      <c r="B9544" s="2" t="s">
        <v>3921</v>
      </c>
      <c r="C9544" s="2" t="s">
        <v>3900</v>
      </c>
      <c r="D9544" s="2" t="s">
        <v>2447</v>
      </c>
      <c r="E9544" s="4">
        <v>1</v>
      </c>
      <c r="F9544" s="4">
        <v>8100</v>
      </c>
      <c r="G9544" s="4">
        <v>810</v>
      </c>
      <c r="H9544" s="4">
        <v>8910</v>
      </c>
    </row>
    <row r="9545" spans="1:8" ht="15.75">
      <c r="A9545" s="3" t="s">
        <v>2952</v>
      </c>
      <c r="B9545" s="2" t="s">
        <v>3924</v>
      </c>
      <c r="C9545" s="2" t="s">
        <v>3923</v>
      </c>
      <c r="D9545" s="2" t="s">
        <v>3925</v>
      </c>
      <c r="E9545" s="4">
        <v>2</v>
      </c>
      <c r="F9545" s="4">
        <v>7000</v>
      </c>
      <c r="G9545" s="4">
        <v>700</v>
      </c>
      <c r="H9545" s="4">
        <v>7700</v>
      </c>
    </row>
    <row r="9546" spans="1:8" ht="15.75">
      <c r="A9546" s="3" t="s">
        <v>2952</v>
      </c>
      <c r="B9546" s="2" t="s">
        <v>3927</v>
      </c>
      <c r="C9546" s="2" t="s">
        <v>1433</v>
      </c>
      <c r="D9546" s="2" t="s">
        <v>3928</v>
      </c>
      <c r="E9546" s="4">
        <v>5</v>
      </c>
      <c r="F9546" s="4">
        <v>21000</v>
      </c>
      <c r="G9546" s="4">
        <v>2100</v>
      </c>
      <c r="H9546" s="4">
        <v>23100</v>
      </c>
    </row>
    <row r="9547" spans="1:8" ht="15.75">
      <c r="A9547" s="3" t="s">
        <v>2952</v>
      </c>
      <c r="B9547" s="2" t="s">
        <v>3939</v>
      </c>
      <c r="C9547" s="2" t="s">
        <v>3934</v>
      </c>
      <c r="D9547" s="2" t="s">
        <v>3940</v>
      </c>
      <c r="E9547" s="4">
        <v>150</v>
      </c>
      <c r="F9547" s="4">
        <v>315000</v>
      </c>
      <c r="G9547" s="4">
        <v>31500</v>
      </c>
      <c r="H9547" s="4">
        <v>346500</v>
      </c>
    </row>
    <row r="9548" spans="1:8" ht="15.75">
      <c r="A9548" s="3" t="s">
        <v>2952</v>
      </c>
      <c r="B9548" s="2" t="s">
        <v>3971</v>
      </c>
      <c r="C9548" s="2" t="s">
        <v>3968</v>
      </c>
      <c r="D9548" s="2" t="s">
        <v>3972</v>
      </c>
      <c r="E9548" s="4">
        <v>1200</v>
      </c>
      <c r="F9548" s="4">
        <v>1587999</v>
      </c>
      <c r="G9548" s="4">
        <v>158800</v>
      </c>
      <c r="H9548" s="4">
        <v>1746799</v>
      </c>
    </row>
    <row r="9549" spans="1:8" ht="15.75">
      <c r="A9549" s="3" t="s">
        <v>2952</v>
      </c>
      <c r="B9549" s="2" t="s">
        <v>3978</v>
      </c>
      <c r="C9549" s="2" t="s">
        <v>3975</v>
      </c>
      <c r="D9549" s="2" t="s">
        <v>3979</v>
      </c>
      <c r="E9549" s="4">
        <v>10050</v>
      </c>
      <c r="F9549" s="4">
        <v>11930000</v>
      </c>
      <c r="G9549" s="4">
        <v>1193000</v>
      </c>
      <c r="H9549" s="4">
        <v>13123000</v>
      </c>
    </row>
    <row r="9550" spans="1:8" ht="15.75">
      <c r="A9550" s="3" t="s">
        <v>2952</v>
      </c>
      <c r="B9550" s="2" t="s">
        <v>3998</v>
      </c>
      <c r="C9550" s="2" t="s">
        <v>3991</v>
      </c>
      <c r="D9550" s="2" t="s">
        <v>3999</v>
      </c>
      <c r="E9550" s="4">
        <v>20</v>
      </c>
      <c r="F9550" s="4">
        <v>48000</v>
      </c>
      <c r="G9550" s="4">
        <v>4800</v>
      </c>
      <c r="H9550" s="4">
        <v>52800</v>
      </c>
    </row>
    <row r="9551" spans="1:8" ht="15.75">
      <c r="A9551" s="3" t="s">
        <v>2952</v>
      </c>
      <c r="B9551" s="2" t="s">
        <v>4001</v>
      </c>
      <c r="C9551" s="2" t="s">
        <v>4000</v>
      </c>
      <c r="D9551" s="2" t="s">
        <v>4002</v>
      </c>
      <c r="E9551" s="4">
        <v>64560</v>
      </c>
      <c r="F9551" s="4">
        <v>63508974</v>
      </c>
      <c r="G9551" s="4">
        <v>6350896</v>
      </c>
      <c r="H9551" s="4">
        <v>69859870</v>
      </c>
    </row>
    <row r="9552" spans="1:8" ht="15.75">
      <c r="A9552" s="3" t="s">
        <v>2952</v>
      </c>
      <c r="B9552" s="2" t="s">
        <v>4546</v>
      </c>
      <c r="C9552" s="2" t="s">
        <v>4545</v>
      </c>
      <c r="D9552" s="2" t="s">
        <v>4547</v>
      </c>
      <c r="E9552" s="4">
        <v>20</v>
      </c>
      <c r="F9552" s="4">
        <v>416920</v>
      </c>
      <c r="G9552" s="4">
        <v>41692</v>
      </c>
      <c r="H9552" s="4">
        <v>458612</v>
      </c>
    </row>
    <row r="9553" spans="1:8" ht="15.75">
      <c r="A9553" s="3" t="s">
        <v>2952</v>
      </c>
      <c r="B9553" s="2" t="s">
        <v>4554</v>
      </c>
      <c r="C9553" s="2" t="s">
        <v>4553</v>
      </c>
      <c r="D9553" s="2" t="s">
        <v>4555</v>
      </c>
      <c r="E9553" s="4">
        <v>20</v>
      </c>
      <c r="F9553" s="4">
        <v>194200</v>
      </c>
      <c r="G9553" s="4">
        <v>19420</v>
      </c>
      <c r="H9553" s="4">
        <v>213620</v>
      </c>
    </row>
    <row r="9554" spans="1:8" ht="15.75">
      <c r="A9554" s="3" t="s">
        <v>2952</v>
      </c>
      <c r="B9554" s="2" t="s">
        <v>4621</v>
      </c>
      <c r="C9554" s="2" t="s">
        <v>4620</v>
      </c>
      <c r="D9554" s="2" t="s">
        <v>4622</v>
      </c>
      <c r="E9554" s="4">
        <v>143</v>
      </c>
      <c r="F9554" s="4">
        <v>1741102</v>
      </c>
      <c r="G9554" s="4">
        <v>174109</v>
      </c>
      <c r="H9554" s="4">
        <v>1915211</v>
      </c>
    </row>
    <row r="9555" spans="1:8" ht="15.75">
      <c r="A9555" s="3" t="s">
        <v>2952</v>
      </c>
      <c r="B9555" s="2" t="s">
        <v>6133</v>
      </c>
      <c r="C9555" s="2" t="s">
        <v>6134</v>
      </c>
      <c r="D9555" s="2" t="s">
        <v>6135</v>
      </c>
      <c r="E9555" s="4">
        <v>145</v>
      </c>
      <c r="F9555" s="4">
        <v>2562400</v>
      </c>
      <c r="G9555" s="4">
        <v>256240</v>
      </c>
      <c r="H9555" s="4">
        <v>2818640</v>
      </c>
    </row>
    <row r="9556" spans="1:8" ht="15.75">
      <c r="A9556" s="3" t="s">
        <v>2952</v>
      </c>
      <c r="B9556" s="2" t="s">
        <v>6139</v>
      </c>
      <c r="C9556" s="2" t="s">
        <v>6140</v>
      </c>
      <c r="D9556" s="2"/>
      <c r="E9556" s="4">
        <v>5</v>
      </c>
      <c r="F9556" s="4">
        <v>170000</v>
      </c>
      <c r="G9556" s="4">
        <v>17000</v>
      </c>
      <c r="H9556" s="4">
        <v>187000</v>
      </c>
    </row>
    <row r="9557" spans="1:8" ht="15.75">
      <c r="A9557" s="3" t="s">
        <v>2952</v>
      </c>
      <c r="B9557" s="2" t="s">
        <v>6141</v>
      </c>
      <c r="C9557" s="2" t="s">
        <v>6142</v>
      </c>
      <c r="D9557" s="2" t="s">
        <v>6143</v>
      </c>
      <c r="E9557" s="4">
        <v>1</v>
      </c>
      <c r="F9557" s="4">
        <v>34920</v>
      </c>
      <c r="G9557" s="4">
        <v>3492</v>
      </c>
      <c r="H9557" s="4">
        <v>38412</v>
      </c>
    </row>
    <row r="9558" spans="1:8" ht="15.75">
      <c r="A9558" s="3" t="s">
        <v>2952</v>
      </c>
      <c r="B9558" s="2" t="s">
        <v>6401</v>
      </c>
      <c r="C9558" s="2" t="s">
        <v>6402</v>
      </c>
      <c r="D9558" s="2"/>
      <c r="E9558" s="4">
        <v>1</v>
      </c>
      <c r="F9558" s="4">
        <v>40500</v>
      </c>
      <c r="G9558" s="4">
        <v>4050</v>
      </c>
      <c r="H9558" s="4">
        <v>44550</v>
      </c>
    </row>
    <row r="9559" spans="1:8" ht="15.75">
      <c r="A9559" s="3" t="s">
        <v>2952</v>
      </c>
      <c r="B9559" s="2" t="s">
        <v>6144</v>
      </c>
      <c r="C9559" s="2" t="s">
        <v>6145</v>
      </c>
      <c r="D9559" s="2" t="s">
        <v>6146</v>
      </c>
      <c r="E9559" s="4">
        <v>14</v>
      </c>
      <c r="F9559" s="4">
        <v>812064</v>
      </c>
      <c r="G9559" s="4">
        <v>81206</v>
      </c>
      <c r="H9559" s="4">
        <v>893270</v>
      </c>
    </row>
    <row r="9560" spans="1:8" ht="15.75">
      <c r="A9560" s="3" t="s">
        <v>2952</v>
      </c>
      <c r="B9560" s="2" t="s">
        <v>6147</v>
      </c>
      <c r="C9560" s="2" t="s">
        <v>6148</v>
      </c>
      <c r="D9560" s="2" t="s">
        <v>6149</v>
      </c>
      <c r="E9560" s="4">
        <v>7</v>
      </c>
      <c r="F9560" s="4">
        <v>342955</v>
      </c>
      <c r="G9560" s="4">
        <v>34295</v>
      </c>
      <c r="H9560" s="4">
        <v>377250</v>
      </c>
    </row>
    <row r="9561" spans="1:8" ht="15.75">
      <c r="A9561" s="3" t="s">
        <v>2952</v>
      </c>
      <c r="B9561" s="2" t="s">
        <v>6331</v>
      </c>
      <c r="C9561" s="2" t="s">
        <v>6332</v>
      </c>
      <c r="D9561" s="2"/>
      <c r="E9561" s="4">
        <v>1</v>
      </c>
      <c r="F9561" s="4">
        <v>93780</v>
      </c>
      <c r="G9561" s="4">
        <v>9378</v>
      </c>
      <c r="H9561" s="4">
        <v>103158</v>
      </c>
    </row>
    <row r="9562" spans="1:8" ht="15.75">
      <c r="A9562" s="3" t="s">
        <v>2952</v>
      </c>
      <c r="B9562" s="2" t="s">
        <v>6152</v>
      </c>
      <c r="C9562" s="2" t="s">
        <v>6153</v>
      </c>
      <c r="D9562" s="2" t="s">
        <v>6154</v>
      </c>
      <c r="E9562" s="4">
        <v>7</v>
      </c>
      <c r="F9562" s="4">
        <v>485325</v>
      </c>
      <c r="G9562" s="4">
        <v>48533</v>
      </c>
      <c r="H9562" s="4">
        <v>533858</v>
      </c>
    </row>
    <row r="9563" spans="1:8" ht="15.75">
      <c r="A9563" s="3" t="s">
        <v>2952</v>
      </c>
      <c r="B9563" s="2" t="s">
        <v>6309</v>
      </c>
      <c r="C9563" s="2" t="s">
        <v>6310</v>
      </c>
      <c r="D9563" s="2" t="s">
        <v>6311</v>
      </c>
      <c r="E9563" s="4">
        <v>12</v>
      </c>
      <c r="F9563" s="4">
        <v>724362</v>
      </c>
      <c r="G9563" s="4">
        <v>72436</v>
      </c>
      <c r="H9563" s="4">
        <v>796798</v>
      </c>
    </row>
    <row r="9564" spans="1:8" ht="15.75">
      <c r="A9564" s="3" t="s">
        <v>2952</v>
      </c>
      <c r="B9564" s="2" t="s">
        <v>6157</v>
      </c>
      <c r="C9564" s="2" t="s">
        <v>6158</v>
      </c>
      <c r="D9564" s="2" t="s">
        <v>6159</v>
      </c>
      <c r="E9564" s="4">
        <v>7</v>
      </c>
      <c r="F9564" s="4">
        <v>982800</v>
      </c>
      <c r="G9564" s="4">
        <v>98280</v>
      </c>
      <c r="H9564" s="4">
        <v>1081080</v>
      </c>
    </row>
    <row r="9565" spans="1:8" ht="15.75">
      <c r="A9565" s="3" t="s">
        <v>2952</v>
      </c>
      <c r="B9565" s="2" t="s">
        <v>6160</v>
      </c>
      <c r="C9565" s="2" t="s">
        <v>6161</v>
      </c>
      <c r="D9565" s="2" t="s">
        <v>6162</v>
      </c>
      <c r="E9565" s="4">
        <v>5</v>
      </c>
      <c r="F9565" s="4">
        <v>637200</v>
      </c>
      <c r="G9565" s="4">
        <v>63720</v>
      </c>
      <c r="H9565" s="4">
        <v>700920</v>
      </c>
    </row>
    <row r="9566" spans="1:8" ht="15.75">
      <c r="A9566" s="3" t="s">
        <v>2952</v>
      </c>
      <c r="B9566" s="2" t="s">
        <v>4640</v>
      </c>
      <c r="C9566" s="2" t="s">
        <v>4639</v>
      </c>
      <c r="D9566" s="2"/>
      <c r="E9566" s="4">
        <v>190</v>
      </c>
      <c r="F9566" s="4">
        <v>1643000</v>
      </c>
      <c r="G9566" s="4">
        <v>164300</v>
      </c>
      <c r="H9566" s="4">
        <v>1807300</v>
      </c>
    </row>
    <row r="9567" spans="1:8" ht="15.75">
      <c r="A9567" s="3" t="s">
        <v>2952</v>
      </c>
      <c r="B9567" s="2" t="s">
        <v>6274</v>
      </c>
      <c r="C9567" s="2" t="s">
        <v>6275</v>
      </c>
      <c r="D9567" s="2" t="s">
        <v>6276</v>
      </c>
      <c r="E9567" s="4">
        <v>60</v>
      </c>
      <c r="F9567" s="4">
        <v>390000</v>
      </c>
      <c r="G9567" s="4">
        <v>39000</v>
      </c>
      <c r="H9567" s="4">
        <v>429000</v>
      </c>
    </row>
    <row r="9568" spans="1:8" ht="15.75">
      <c r="A9568" s="3" t="s">
        <v>2952</v>
      </c>
      <c r="B9568" s="2" t="s">
        <v>4642</v>
      </c>
      <c r="C9568" s="2" t="s">
        <v>4641</v>
      </c>
      <c r="D9568" s="2"/>
      <c r="E9568" s="4">
        <v>290</v>
      </c>
      <c r="F9568" s="4">
        <v>2202800</v>
      </c>
      <c r="G9568" s="4">
        <v>220280</v>
      </c>
      <c r="H9568" s="4">
        <v>2423080</v>
      </c>
    </row>
    <row r="9569" spans="1:8" ht="15.75">
      <c r="A9569" s="3" t="s">
        <v>2952</v>
      </c>
      <c r="B9569" s="2" t="s">
        <v>6166</v>
      </c>
      <c r="C9569" s="2" t="s">
        <v>6167</v>
      </c>
      <c r="D9569" s="2" t="s">
        <v>6168</v>
      </c>
      <c r="E9569" s="4">
        <v>370</v>
      </c>
      <c r="F9569" s="4">
        <v>4886950</v>
      </c>
      <c r="G9569" s="4">
        <v>488695</v>
      </c>
      <c r="H9569" s="4">
        <v>5375645</v>
      </c>
    </row>
    <row r="9570" spans="1:8" ht="15.75">
      <c r="A9570" s="3" t="s">
        <v>2952</v>
      </c>
      <c r="B9570" s="2" t="s">
        <v>6169</v>
      </c>
      <c r="C9570" s="2" t="s">
        <v>6590</v>
      </c>
      <c r="D9570" s="2" t="s">
        <v>1477</v>
      </c>
      <c r="E9570" s="4">
        <v>20</v>
      </c>
      <c r="F9570" s="4">
        <v>360000</v>
      </c>
      <c r="G9570" s="4">
        <v>36000</v>
      </c>
      <c r="H9570" s="4">
        <v>396000</v>
      </c>
    </row>
    <row r="9571" spans="1:8" ht="15.75">
      <c r="A9571" s="3" t="s">
        <v>2952</v>
      </c>
      <c r="B9571" s="2" t="s">
        <v>6477</v>
      </c>
      <c r="C9571" s="2" t="s">
        <v>6476</v>
      </c>
      <c r="D9571" s="2" t="s">
        <v>6478</v>
      </c>
      <c r="E9571" s="4">
        <v>6</v>
      </c>
      <c r="F9571" s="4">
        <v>138756</v>
      </c>
      <c r="G9571" s="4">
        <v>13875</v>
      </c>
      <c r="H9571" s="4">
        <v>152631</v>
      </c>
    </row>
    <row r="9572" spans="1:8" ht="15.75">
      <c r="A9572" s="3" t="s">
        <v>2952</v>
      </c>
      <c r="B9572" s="2" t="s">
        <v>6480</v>
      </c>
      <c r="C9572" s="2" t="s">
        <v>6479</v>
      </c>
      <c r="D9572" s="2" t="s">
        <v>6481</v>
      </c>
      <c r="E9572" s="4">
        <v>20</v>
      </c>
      <c r="F9572" s="4">
        <v>517760</v>
      </c>
      <c r="G9572" s="4">
        <v>51776</v>
      </c>
      <c r="H9572" s="4">
        <v>569536</v>
      </c>
    </row>
    <row r="9573" spans="1:8" ht="15.75">
      <c r="A9573" s="3" t="s">
        <v>2952</v>
      </c>
      <c r="B9573" s="2" t="s">
        <v>6173</v>
      </c>
      <c r="C9573" s="2" t="s">
        <v>6174</v>
      </c>
      <c r="D9573" s="2"/>
      <c r="E9573" s="4">
        <v>10</v>
      </c>
      <c r="F9573" s="4">
        <v>220000</v>
      </c>
      <c r="G9573" s="4">
        <v>22000</v>
      </c>
      <c r="H9573" s="4">
        <v>242000</v>
      </c>
    </row>
    <row r="9574" spans="1:8" ht="15.75">
      <c r="A9574" s="3" t="s">
        <v>2952</v>
      </c>
      <c r="B9574" s="2" t="s">
        <v>6178</v>
      </c>
      <c r="C9574" s="2" t="s">
        <v>6179</v>
      </c>
      <c r="D9574" s="2" t="s">
        <v>6180</v>
      </c>
      <c r="E9574" s="4">
        <v>8</v>
      </c>
      <c r="F9574" s="4">
        <v>2219616</v>
      </c>
      <c r="G9574" s="4">
        <v>221962</v>
      </c>
      <c r="H9574" s="4">
        <v>2441578</v>
      </c>
    </row>
    <row r="9575" spans="1:8" ht="15.75">
      <c r="A9575" s="3" t="s">
        <v>2952</v>
      </c>
      <c r="B9575" s="2" t="s">
        <v>6181</v>
      </c>
      <c r="C9575" s="2" t="s">
        <v>6182</v>
      </c>
      <c r="D9575" s="2" t="s">
        <v>6183</v>
      </c>
      <c r="E9575" s="4">
        <v>3</v>
      </c>
      <c r="F9575" s="4">
        <v>422820</v>
      </c>
      <c r="G9575" s="4">
        <v>42282</v>
      </c>
      <c r="H9575" s="4">
        <v>465102</v>
      </c>
    </row>
    <row r="9576" spans="1:8" ht="15.75">
      <c r="A9576" s="3" t="s">
        <v>2952</v>
      </c>
      <c r="B9576" s="2" t="s">
        <v>6187</v>
      </c>
      <c r="C9576" s="2" t="s">
        <v>6188</v>
      </c>
      <c r="D9576" s="2" t="s">
        <v>6189</v>
      </c>
      <c r="E9576" s="4">
        <v>4</v>
      </c>
      <c r="F9576" s="4">
        <v>240000</v>
      </c>
      <c r="G9576" s="4">
        <v>24000</v>
      </c>
      <c r="H9576" s="4">
        <v>264000</v>
      </c>
    </row>
    <row r="9577" spans="1:8" ht="15.75">
      <c r="A9577" s="3" t="s">
        <v>2952</v>
      </c>
      <c r="B9577" s="2" t="s">
        <v>6406</v>
      </c>
      <c r="C9577" s="2" t="s">
        <v>6407</v>
      </c>
      <c r="D9577" s="2"/>
      <c r="E9577" s="4">
        <v>1</v>
      </c>
      <c r="F9577" s="4">
        <v>2730000</v>
      </c>
      <c r="G9577" s="4">
        <v>273000</v>
      </c>
      <c r="H9577" s="4">
        <v>3003000</v>
      </c>
    </row>
    <row r="9578" spans="1:8" ht="15.75">
      <c r="A9578" s="3" t="s">
        <v>2952</v>
      </c>
      <c r="B9578" s="2" t="s">
        <v>6489</v>
      </c>
      <c r="C9578" s="2" t="s">
        <v>6385</v>
      </c>
      <c r="D9578" s="2" t="s">
        <v>6386</v>
      </c>
      <c r="E9578" s="4">
        <v>12</v>
      </c>
      <c r="F9578" s="4">
        <v>4420000</v>
      </c>
      <c r="G9578" s="4">
        <v>442000</v>
      </c>
      <c r="H9578" s="4">
        <v>4862000</v>
      </c>
    </row>
    <row r="9579" spans="1:8" ht="15.75">
      <c r="A9579" s="3" t="s">
        <v>2952</v>
      </c>
      <c r="B9579" s="2" t="s">
        <v>4671</v>
      </c>
      <c r="C9579" s="2" t="s">
        <v>6199</v>
      </c>
      <c r="D9579" s="2" t="s">
        <v>4672</v>
      </c>
      <c r="E9579" s="4">
        <v>1</v>
      </c>
      <c r="F9579" s="4">
        <v>160000</v>
      </c>
      <c r="G9579" s="4">
        <v>16000</v>
      </c>
      <c r="H9579" s="4">
        <v>176000</v>
      </c>
    </row>
    <row r="9580" spans="1:8" ht="15.75">
      <c r="A9580" s="3" t="s">
        <v>2952</v>
      </c>
      <c r="B9580" s="2" t="s">
        <v>6203</v>
      </c>
      <c r="C9580" s="2" t="s">
        <v>6593</v>
      </c>
      <c r="D9580" s="2" t="s">
        <v>6594</v>
      </c>
      <c r="E9580" s="4">
        <v>284</v>
      </c>
      <c r="F9580" s="4"/>
      <c r="G9580" s="4"/>
      <c r="H9580" s="4"/>
    </row>
    <row r="9581" spans="1:8" ht="15.75">
      <c r="A9581" s="3" t="s">
        <v>2952</v>
      </c>
      <c r="B9581" s="2" t="s">
        <v>4843</v>
      </c>
      <c r="C9581" s="2" t="s">
        <v>4840</v>
      </c>
      <c r="D9581" s="2" t="s">
        <v>4844</v>
      </c>
      <c r="E9581" s="4">
        <v>100</v>
      </c>
      <c r="F9581" s="4">
        <v>200000</v>
      </c>
      <c r="G9581" s="4">
        <v>20000</v>
      </c>
      <c r="H9581" s="4">
        <v>220000</v>
      </c>
    </row>
    <row r="9582" spans="1:8" ht="15.75">
      <c r="A9582" s="3" t="s">
        <v>2952</v>
      </c>
      <c r="B9582" s="2" t="s">
        <v>6208</v>
      </c>
      <c r="C9582" s="2" t="s">
        <v>6209</v>
      </c>
      <c r="D9582" s="2" t="s">
        <v>6210</v>
      </c>
      <c r="E9582" s="4">
        <v>6000</v>
      </c>
      <c r="F9582" s="4">
        <v>16300000</v>
      </c>
      <c r="G9582" s="4">
        <v>1630000</v>
      </c>
      <c r="H9582" s="4">
        <v>17930000</v>
      </c>
    </row>
    <row r="9583" spans="1:8" ht="15.75">
      <c r="A9583" s="3" t="s">
        <v>2952</v>
      </c>
      <c r="B9583" s="2" t="s">
        <v>4903</v>
      </c>
      <c r="C9583" s="2" t="s">
        <v>4902</v>
      </c>
      <c r="D9583" s="2" t="s">
        <v>4904</v>
      </c>
      <c r="E9583" s="4">
        <v>210</v>
      </c>
      <c r="F9583" s="4">
        <v>274800</v>
      </c>
      <c r="G9583" s="4">
        <v>27480</v>
      </c>
      <c r="H9583" s="4">
        <v>302280</v>
      </c>
    </row>
    <row r="9584" spans="1:8" ht="15.75">
      <c r="A9584" s="3" t="s">
        <v>2952</v>
      </c>
      <c r="B9584" s="2" t="s">
        <v>4926</v>
      </c>
      <c r="C9584" s="2" t="s">
        <v>4911</v>
      </c>
      <c r="D9584" s="2" t="s">
        <v>4927</v>
      </c>
      <c r="E9584" s="4">
        <v>20</v>
      </c>
      <c r="F9584" s="4">
        <v>86000</v>
      </c>
      <c r="G9584" s="4">
        <v>8600</v>
      </c>
      <c r="H9584" s="4">
        <v>94600</v>
      </c>
    </row>
    <row r="9585" spans="1:8" ht="15.75">
      <c r="A9585" s="3" t="s">
        <v>2952</v>
      </c>
      <c r="B9585" s="2" t="s">
        <v>4934</v>
      </c>
      <c r="C9585" s="2" t="s">
        <v>4931</v>
      </c>
      <c r="D9585" s="2" t="s">
        <v>4935</v>
      </c>
      <c r="E9585" s="4">
        <v>600</v>
      </c>
      <c r="F9585" s="4">
        <v>8910</v>
      </c>
      <c r="G9585" s="4">
        <v>891</v>
      </c>
      <c r="H9585" s="4">
        <v>9801</v>
      </c>
    </row>
    <row r="9586" spans="1:8" ht="15.75">
      <c r="A9586" s="3" t="s">
        <v>2952</v>
      </c>
      <c r="B9586" s="2" t="s">
        <v>6575</v>
      </c>
      <c r="C9586" s="2" t="s">
        <v>6574</v>
      </c>
      <c r="D9586" s="2" t="s">
        <v>6576</v>
      </c>
      <c r="E9586" s="4">
        <v>20</v>
      </c>
      <c r="F9586" s="4">
        <v>2000</v>
      </c>
      <c r="G9586" s="4">
        <v>200</v>
      </c>
      <c r="H9586" s="4">
        <v>2200</v>
      </c>
    </row>
    <row r="9587" spans="1:8" ht="15.75">
      <c r="A9587" s="3" t="s">
        <v>2952</v>
      </c>
      <c r="B9587" s="2" t="s">
        <v>6508</v>
      </c>
      <c r="C9587" s="2" t="s">
        <v>6507</v>
      </c>
      <c r="D9587" s="2"/>
      <c r="E9587" s="4">
        <v>20</v>
      </c>
      <c r="F9587" s="4">
        <v>4000</v>
      </c>
      <c r="G9587" s="4">
        <v>400</v>
      </c>
      <c r="H9587" s="4">
        <v>4400</v>
      </c>
    </row>
    <row r="9588" spans="1:8" ht="15.75">
      <c r="A9588" s="3" t="s">
        <v>2952</v>
      </c>
      <c r="B9588" s="2" t="s">
        <v>6514</v>
      </c>
      <c r="C9588" s="2" t="s">
        <v>6364</v>
      </c>
      <c r="D9588" s="2" t="s">
        <v>6515</v>
      </c>
      <c r="E9588" s="4">
        <v>13</v>
      </c>
      <c r="F9588" s="4"/>
      <c r="G9588" s="4"/>
      <c r="H9588" s="4"/>
    </row>
    <row r="9589" spans="1:8" ht="15.75">
      <c r="A9589" s="3" t="s">
        <v>2952</v>
      </c>
      <c r="B9589" s="2" t="s">
        <v>6517</v>
      </c>
      <c r="C9589" s="2" t="s">
        <v>6516</v>
      </c>
      <c r="D9589" s="2" t="s">
        <v>6518</v>
      </c>
      <c r="E9589" s="4">
        <v>2</v>
      </c>
      <c r="F9589" s="4"/>
      <c r="G9589" s="4"/>
      <c r="H9589" s="4"/>
    </row>
    <row r="9590" spans="1:8" ht="15.75">
      <c r="A9590" s="3" t="s">
        <v>2952</v>
      </c>
      <c r="B9590" s="2" t="s">
        <v>6227</v>
      </c>
      <c r="C9590" s="2" t="s">
        <v>6228</v>
      </c>
      <c r="D9590" s="2" t="s">
        <v>6229</v>
      </c>
      <c r="E9590" s="4">
        <v>24</v>
      </c>
      <c r="F9590" s="4">
        <v>72000</v>
      </c>
      <c r="G9590" s="4">
        <v>7200</v>
      </c>
      <c r="H9590" s="4">
        <v>79200</v>
      </c>
    </row>
    <row r="9591" spans="1:8" ht="15.75">
      <c r="A9591" s="3" t="s">
        <v>2952</v>
      </c>
      <c r="B9591" s="2" t="s">
        <v>5217</v>
      </c>
      <c r="C9591" s="2" t="s">
        <v>5216</v>
      </c>
      <c r="D9591" s="2" t="s">
        <v>5218</v>
      </c>
      <c r="E9591" s="4">
        <v>294</v>
      </c>
      <c r="F9591" s="4">
        <v>1234800</v>
      </c>
      <c r="G9591" s="4">
        <v>123480</v>
      </c>
      <c r="H9591" s="4">
        <v>1358280</v>
      </c>
    </row>
    <row r="9592" spans="1:8" ht="15.75">
      <c r="A9592" s="3" t="s">
        <v>2952</v>
      </c>
      <c r="B9592" s="2" t="s">
        <v>6363</v>
      </c>
      <c r="C9592" s="2" t="s">
        <v>6364</v>
      </c>
      <c r="D9592" s="2" t="s">
        <v>6365</v>
      </c>
      <c r="E9592" s="4">
        <v>1</v>
      </c>
      <c r="F9592" s="4">
        <v>1000</v>
      </c>
      <c r="G9592" s="4">
        <v>100</v>
      </c>
      <c r="H9592" s="4">
        <v>1100</v>
      </c>
    </row>
    <row r="9593" spans="1:8" ht="15.75">
      <c r="A9593" s="3" t="s">
        <v>2952</v>
      </c>
      <c r="B9593" s="2" t="s">
        <v>6366</v>
      </c>
      <c r="C9593" s="2" t="s">
        <v>6367</v>
      </c>
      <c r="D9593" s="2" t="s">
        <v>6368</v>
      </c>
      <c r="E9593" s="4">
        <v>1</v>
      </c>
      <c r="F9593" s="4">
        <v>1000</v>
      </c>
      <c r="G9593" s="4">
        <v>100</v>
      </c>
      <c r="H9593" s="4">
        <v>1100</v>
      </c>
    </row>
    <row r="9594" spans="1:8" ht="15.75">
      <c r="A9594" s="3" t="s">
        <v>2952</v>
      </c>
      <c r="B9594" s="2" t="s">
        <v>6230</v>
      </c>
      <c r="C9594" s="2" t="s">
        <v>5160</v>
      </c>
      <c r="D9594" s="2" t="s">
        <v>6231</v>
      </c>
      <c r="E9594" s="4">
        <v>1</v>
      </c>
      <c r="F9594" s="4">
        <v>1000</v>
      </c>
      <c r="G9594" s="4">
        <v>100</v>
      </c>
      <c r="H9594" s="4">
        <v>1100</v>
      </c>
    </row>
    <row r="9595" spans="1:8" ht="15.75">
      <c r="A9595" s="3" t="s">
        <v>2952</v>
      </c>
      <c r="B9595" s="2" t="s">
        <v>6233</v>
      </c>
      <c r="C9595" s="2" t="s">
        <v>1478</v>
      </c>
      <c r="D9595" s="2" t="s">
        <v>1480</v>
      </c>
      <c r="E9595" s="4">
        <v>200</v>
      </c>
      <c r="F9595" s="4">
        <v>35090</v>
      </c>
      <c r="G9595" s="4">
        <v>3510</v>
      </c>
      <c r="H9595" s="4">
        <v>38600</v>
      </c>
    </row>
    <row r="9596" spans="1:8" ht="15.75">
      <c r="A9596" s="3" t="s">
        <v>2952</v>
      </c>
      <c r="B9596" s="2" t="s">
        <v>6236</v>
      </c>
      <c r="C9596" s="2" t="s">
        <v>1628</v>
      </c>
      <c r="D9596" s="2" t="s">
        <v>1692</v>
      </c>
      <c r="E9596" s="4">
        <v>1</v>
      </c>
      <c r="F9596" s="4">
        <v>33000</v>
      </c>
      <c r="G9596" s="4">
        <v>3300</v>
      </c>
      <c r="H9596" s="4">
        <v>36300</v>
      </c>
    </row>
    <row r="9597" spans="1:8" ht="15.75">
      <c r="A9597" s="3" t="s">
        <v>2952</v>
      </c>
      <c r="B9597" s="2" t="s">
        <v>6586</v>
      </c>
      <c r="C9597" s="2" t="s">
        <v>6585</v>
      </c>
      <c r="D9597" s="2" t="s">
        <v>6587</v>
      </c>
      <c r="E9597" s="4">
        <v>1</v>
      </c>
      <c r="F9597" s="4">
        <v>41818</v>
      </c>
      <c r="G9597" s="4">
        <v>4182</v>
      </c>
      <c r="H9597" s="4">
        <v>46000</v>
      </c>
    </row>
    <row r="9598" spans="1:8" ht="15.75">
      <c r="A9598" s="3" t="s">
        <v>2952</v>
      </c>
      <c r="B9598" s="2" t="s">
        <v>6239</v>
      </c>
      <c r="C9598" s="2" t="s">
        <v>2005</v>
      </c>
      <c r="D9598" s="2" t="s">
        <v>2007</v>
      </c>
      <c r="E9598" s="4">
        <v>6</v>
      </c>
      <c r="F9598" s="4">
        <v>84000</v>
      </c>
      <c r="G9598" s="4">
        <v>8400</v>
      </c>
      <c r="H9598" s="4">
        <v>92400</v>
      </c>
    </row>
    <row r="9599" spans="1:8" ht="15.75">
      <c r="A9599" s="3" t="s">
        <v>2952</v>
      </c>
      <c r="B9599" s="2" t="s">
        <v>6240</v>
      </c>
      <c r="C9599" s="2" t="s">
        <v>2008</v>
      </c>
      <c r="D9599" s="2" t="s">
        <v>2010</v>
      </c>
      <c r="E9599" s="4">
        <v>34</v>
      </c>
      <c r="F9599" s="4">
        <v>849091</v>
      </c>
      <c r="G9599" s="4">
        <v>84909</v>
      </c>
      <c r="H9599" s="4">
        <v>934000</v>
      </c>
    </row>
    <row r="9600" spans="1:8" ht="15.75">
      <c r="A9600" s="3" t="s">
        <v>2952</v>
      </c>
      <c r="B9600" s="2" t="s">
        <v>6241</v>
      </c>
      <c r="C9600" s="2" t="s">
        <v>2011</v>
      </c>
      <c r="D9600" s="2" t="s">
        <v>2013</v>
      </c>
      <c r="E9600" s="4">
        <v>3</v>
      </c>
      <c r="F9600" s="4">
        <v>123000</v>
      </c>
      <c r="G9600" s="4">
        <v>12300</v>
      </c>
      <c r="H9600" s="4">
        <v>135300</v>
      </c>
    </row>
    <row r="9601" spans="1:8" ht="15.75">
      <c r="A9601" s="3" t="s">
        <v>2952</v>
      </c>
      <c r="B9601" s="2" t="s">
        <v>6242</v>
      </c>
      <c r="C9601" s="2" t="s">
        <v>3934</v>
      </c>
      <c r="D9601" s="2" t="s">
        <v>6243</v>
      </c>
      <c r="E9601" s="4">
        <v>30</v>
      </c>
      <c r="F9601" s="4">
        <v>126000</v>
      </c>
      <c r="G9601" s="4">
        <v>12600</v>
      </c>
      <c r="H9601" s="4">
        <v>138600</v>
      </c>
    </row>
    <row r="9602" spans="1:8" ht="15.75">
      <c r="A9602" s="3" t="s">
        <v>2952</v>
      </c>
      <c r="B9602" s="2" t="s">
        <v>6247</v>
      </c>
      <c r="C9602" s="2" t="s">
        <v>4000</v>
      </c>
      <c r="D9602" s="2" t="s">
        <v>6248</v>
      </c>
      <c r="E9602" s="4">
        <v>20</v>
      </c>
      <c r="F9602" s="4">
        <v>44000</v>
      </c>
      <c r="G9602" s="4">
        <v>4400</v>
      </c>
      <c r="H9602" s="4">
        <v>48400</v>
      </c>
    </row>
    <row r="9603" spans="1:8" ht="15.75">
      <c r="A9603" s="3" t="s">
        <v>2952</v>
      </c>
      <c r="B9603" s="2" t="s">
        <v>6250</v>
      </c>
      <c r="C9603" s="2" t="s">
        <v>4493</v>
      </c>
      <c r="D9603" s="2" t="s">
        <v>6251</v>
      </c>
      <c r="E9603" s="4">
        <v>12</v>
      </c>
      <c r="F9603" s="4">
        <v>24000</v>
      </c>
      <c r="G9603" s="4">
        <v>2400</v>
      </c>
      <c r="H9603" s="4">
        <v>26400</v>
      </c>
    </row>
    <row r="9604" spans="1:8" ht="15.75">
      <c r="A9604" s="3" t="s">
        <v>2952</v>
      </c>
      <c r="B9604" s="2" t="s">
        <v>6534</v>
      </c>
      <c r="C9604" s="2" t="s">
        <v>6130</v>
      </c>
      <c r="D9604" s="2" t="s">
        <v>6535</v>
      </c>
      <c r="E9604" s="4">
        <v>1</v>
      </c>
      <c r="F9604" s="4">
        <v>6000</v>
      </c>
      <c r="G9604" s="4">
        <v>600</v>
      </c>
      <c r="H9604" s="4">
        <v>6600</v>
      </c>
    </row>
    <row r="9605" spans="1:8" ht="15.75">
      <c r="A9605" s="3" t="s">
        <v>2952</v>
      </c>
      <c r="B9605" s="2" t="s">
        <v>6252</v>
      </c>
      <c r="C9605" s="2" t="s">
        <v>6253</v>
      </c>
      <c r="D9605" s="2"/>
      <c r="E9605" s="4">
        <v>3</v>
      </c>
      <c r="F9605" s="4">
        <v>84000</v>
      </c>
      <c r="G9605" s="4">
        <v>8400</v>
      </c>
      <c r="H9605" s="4">
        <v>92400</v>
      </c>
    </row>
    <row r="9606" spans="1:8" ht="15.75">
      <c r="A9606" s="3" t="s">
        <v>2952</v>
      </c>
      <c r="B9606" s="2" t="s">
        <v>6254</v>
      </c>
      <c r="C9606" s="2" t="s">
        <v>6255</v>
      </c>
      <c r="D9606" s="2"/>
      <c r="E9606" s="4">
        <v>13</v>
      </c>
      <c r="F9606" s="4">
        <v>117000</v>
      </c>
      <c r="G9606" s="4">
        <v>11700</v>
      </c>
      <c r="H9606" s="4">
        <v>128700</v>
      </c>
    </row>
    <row r="9607" spans="1:8" ht="15.75">
      <c r="A9607" s="3" t="s">
        <v>2952</v>
      </c>
      <c r="B9607" s="2" t="s">
        <v>6256</v>
      </c>
      <c r="C9607" s="2" t="s">
        <v>6257</v>
      </c>
      <c r="D9607" s="2"/>
      <c r="E9607" s="4">
        <v>1</v>
      </c>
      <c r="F9607" s="4">
        <v>10000</v>
      </c>
      <c r="G9607" s="4">
        <v>1000</v>
      </c>
      <c r="H9607" s="4">
        <v>11000</v>
      </c>
    </row>
    <row r="9608" spans="1:8" ht="15.75">
      <c r="A9608" s="3" t="s">
        <v>2952</v>
      </c>
      <c r="B9608" s="2" t="s">
        <v>6265</v>
      </c>
      <c r="C9608" s="2" t="s">
        <v>6197</v>
      </c>
      <c r="D9608" s="2" t="s">
        <v>6198</v>
      </c>
      <c r="E9608" s="4">
        <v>1</v>
      </c>
      <c r="F9608" s="4">
        <v>39200</v>
      </c>
      <c r="G9608" s="4">
        <v>3920</v>
      </c>
      <c r="H9608" s="4">
        <v>43120</v>
      </c>
    </row>
    <row r="9609" spans="1:8" ht="15.75">
      <c r="A9609" s="3" t="s">
        <v>2952</v>
      </c>
      <c r="B9609" s="2" t="s">
        <v>6266</v>
      </c>
      <c r="C9609" s="2" t="s">
        <v>6267</v>
      </c>
      <c r="D9609" s="2"/>
      <c r="E9609" s="4">
        <v>4</v>
      </c>
      <c r="F9609" s="4">
        <v>37600</v>
      </c>
      <c r="G9609" s="4">
        <v>3760</v>
      </c>
      <c r="H9609" s="4">
        <v>41360</v>
      </c>
    </row>
    <row r="9610" spans="1:8" ht="15.75">
      <c r="A9610" s="3" t="s">
        <v>2952</v>
      </c>
      <c r="B9610" s="2" t="s">
        <v>6270</v>
      </c>
      <c r="C9610" s="2" t="s">
        <v>6271</v>
      </c>
      <c r="D9610" s="2" t="s">
        <v>5139</v>
      </c>
      <c r="E9610" s="4">
        <v>220</v>
      </c>
      <c r="F9610" s="4">
        <v>6600</v>
      </c>
      <c r="G9610" s="4">
        <v>661</v>
      </c>
      <c r="H9610" s="4">
        <v>7261</v>
      </c>
    </row>
    <row r="9611" spans="1:8" ht="15.75">
      <c r="A9611" s="3" t="s">
        <v>2952</v>
      </c>
      <c r="B9611" s="2" t="s">
        <v>6272</v>
      </c>
      <c r="C9611" s="2" t="s">
        <v>6273</v>
      </c>
      <c r="D9611" s="2" t="s">
        <v>5142</v>
      </c>
      <c r="E9611" s="4">
        <v>20</v>
      </c>
      <c r="F9611" s="4">
        <v>600</v>
      </c>
      <c r="G9611" s="4">
        <v>60</v>
      </c>
      <c r="H9611" s="4">
        <v>660</v>
      </c>
    </row>
    <row r="9612" spans="1:8" ht="15.75">
      <c r="A9612" s="3" t="s">
        <v>2949</v>
      </c>
      <c r="B9612" s="2" t="s">
        <v>22</v>
      </c>
      <c r="C9612" s="2" t="s">
        <v>20</v>
      </c>
      <c r="D9612" s="2" t="s">
        <v>23</v>
      </c>
      <c r="E9612" s="4">
        <v>7000</v>
      </c>
      <c r="F9612" s="4">
        <v>1050000</v>
      </c>
      <c r="G9612" s="4">
        <v>105000</v>
      </c>
      <c r="H9612" s="4">
        <v>1155000</v>
      </c>
    </row>
    <row r="9613" spans="1:8" ht="15.75">
      <c r="A9613" s="3" t="s">
        <v>2949</v>
      </c>
      <c r="B9613" s="2" t="s">
        <v>24</v>
      </c>
      <c r="C9613" s="2" t="s">
        <v>20</v>
      </c>
      <c r="D9613" s="2" t="s">
        <v>25</v>
      </c>
      <c r="E9613" s="4">
        <v>10735</v>
      </c>
      <c r="F9613" s="4">
        <v>4474652</v>
      </c>
      <c r="G9613" s="4">
        <v>447465</v>
      </c>
      <c r="H9613" s="4">
        <v>4922117</v>
      </c>
    </row>
    <row r="9614" spans="1:8" ht="15.75">
      <c r="A9614" s="3" t="s">
        <v>2949</v>
      </c>
      <c r="B9614" s="2" t="s">
        <v>27</v>
      </c>
      <c r="C9614" s="2" t="s">
        <v>26</v>
      </c>
      <c r="D9614" s="2" t="s">
        <v>28</v>
      </c>
      <c r="E9614" s="4">
        <v>1100</v>
      </c>
      <c r="F9614" s="4">
        <v>280200</v>
      </c>
      <c r="G9614" s="4">
        <v>28020</v>
      </c>
      <c r="H9614" s="4">
        <v>308220</v>
      </c>
    </row>
    <row r="9615" spans="1:8" ht="15.75">
      <c r="A9615" s="3" t="s">
        <v>2949</v>
      </c>
      <c r="B9615" s="2" t="s">
        <v>30</v>
      </c>
      <c r="C9615" s="2" t="s">
        <v>29</v>
      </c>
      <c r="D9615" s="2"/>
      <c r="E9615" s="4">
        <v>300</v>
      </c>
      <c r="F9615" s="4">
        <v>270000</v>
      </c>
      <c r="G9615" s="4">
        <v>27000</v>
      </c>
      <c r="H9615" s="4">
        <v>297000</v>
      </c>
    </row>
    <row r="9616" spans="1:8" ht="15.75">
      <c r="A9616" s="3" t="s">
        <v>2949</v>
      </c>
      <c r="B9616" s="2" t="s">
        <v>32</v>
      </c>
      <c r="C9616" s="2" t="s">
        <v>31</v>
      </c>
      <c r="D9616" s="2"/>
      <c r="E9616" s="4">
        <v>340</v>
      </c>
      <c r="F9616" s="4">
        <v>411750</v>
      </c>
      <c r="G9616" s="4">
        <v>41175</v>
      </c>
      <c r="H9616" s="4">
        <v>452925</v>
      </c>
    </row>
    <row r="9617" spans="1:8" ht="15.75">
      <c r="A9617" s="3" t="s">
        <v>2949</v>
      </c>
      <c r="B9617" s="2" t="s">
        <v>34</v>
      </c>
      <c r="C9617" s="2" t="s">
        <v>33</v>
      </c>
      <c r="D9617" s="2" t="s">
        <v>35</v>
      </c>
      <c r="E9617" s="4">
        <v>5</v>
      </c>
      <c r="F9617" s="4">
        <v>6000</v>
      </c>
      <c r="G9617" s="4">
        <v>600</v>
      </c>
      <c r="H9617" s="4">
        <v>6600</v>
      </c>
    </row>
    <row r="9618" spans="1:8" ht="15.75">
      <c r="A9618" s="3" t="s">
        <v>2949</v>
      </c>
      <c r="B9618" s="2" t="s">
        <v>37</v>
      </c>
      <c r="C9618" s="2" t="s">
        <v>36</v>
      </c>
      <c r="D9618" s="2"/>
      <c r="E9618" s="4">
        <v>10</v>
      </c>
      <c r="F9618" s="4">
        <v>9000</v>
      </c>
      <c r="G9618" s="4">
        <v>900</v>
      </c>
      <c r="H9618" s="4">
        <v>9900</v>
      </c>
    </row>
    <row r="9619" spans="1:8" ht="15.75">
      <c r="A9619" s="3" t="s">
        <v>2949</v>
      </c>
      <c r="B9619" s="2" t="s">
        <v>39</v>
      </c>
      <c r="C9619" s="2" t="s">
        <v>38</v>
      </c>
      <c r="D9619" s="2"/>
      <c r="E9619" s="4">
        <v>460</v>
      </c>
      <c r="F9619" s="4">
        <v>192000</v>
      </c>
      <c r="G9619" s="4">
        <v>19200</v>
      </c>
      <c r="H9619" s="4">
        <v>211200</v>
      </c>
    </row>
    <row r="9620" spans="1:8" ht="15.75">
      <c r="A9620" s="3" t="s">
        <v>2949</v>
      </c>
      <c r="B9620" s="2" t="s">
        <v>57</v>
      </c>
      <c r="C9620" s="2" t="s">
        <v>50</v>
      </c>
      <c r="D9620" s="2" t="s">
        <v>58</v>
      </c>
      <c r="E9620" s="4">
        <v>30</v>
      </c>
      <c r="F9620" s="4">
        <v>144000</v>
      </c>
      <c r="G9620" s="4">
        <v>14400</v>
      </c>
      <c r="H9620" s="4">
        <v>158400</v>
      </c>
    </row>
    <row r="9621" spans="1:8" ht="15.75">
      <c r="A9621" s="3" t="s">
        <v>2949</v>
      </c>
      <c r="B9621" s="2" t="s">
        <v>63</v>
      </c>
      <c r="C9621" s="2" t="s">
        <v>62</v>
      </c>
      <c r="D9621" s="2" t="s">
        <v>52</v>
      </c>
      <c r="E9621" s="4">
        <v>30</v>
      </c>
      <c r="F9621" s="4">
        <v>216000</v>
      </c>
      <c r="G9621" s="4">
        <v>21600</v>
      </c>
      <c r="H9621" s="4">
        <v>237600</v>
      </c>
    </row>
    <row r="9622" spans="1:8" ht="15.75">
      <c r="A9622" s="3" t="s">
        <v>2949</v>
      </c>
      <c r="B9622" s="2" t="s">
        <v>2955</v>
      </c>
      <c r="C9622" s="2" t="s">
        <v>62</v>
      </c>
      <c r="D9622" s="2" t="s">
        <v>104</v>
      </c>
      <c r="E9622" s="4">
        <v>44</v>
      </c>
      <c r="F9622" s="4">
        <v>391600</v>
      </c>
      <c r="G9622" s="4">
        <v>39160</v>
      </c>
      <c r="H9622" s="4">
        <v>430760</v>
      </c>
    </row>
    <row r="9623" spans="1:8" ht="15.75">
      <c r="A9623" s="3" t="s">
        <v>2949</v>
      </c>
      <c r="B9623" s="2" t="s">
        <v>2956</v>
      </c>
      <c r="C9623" s="2" t="s">
        <v>62</v>
      </c>
      <c r="D9623" s="2" t="s">
        <v>54</v>
      </c>
      <c r="E9623" s="4">
        <v>30</v>
      </c>
      <c r="F9623" s="4">
        <v>324000</v>
      </c>
      <c r="G9623" s="4">
        <v>32400</v>
      </c>
      <c r="H9623" s="4">
        <v>356400</v>
      </c>
    </row>
    <row r="9624" spans="1:8" ht="15.75">
      <c r="A9624" s="3" t="s">
        <v>2949</v>
      </c>
      <c r="B9624" s="2" t="s">
        <v>66</v>
      </c>
      <c r="C9624" s="2" t="s">
        <v>62</v>
      </c>
      <c r="D9624" s="2" t="s">
        <v>58</v>
      </c>
      <c r="E9624" s="4">
        <v>60</v>
      </c>
      <c r="F9624" s="4">
        <v>336000</v>
      </c>
      <c r="G9624" s="4">
        <v>33600</v>
      </c>
      <c r="H9624" s="4">
        <v>369600</v>
      </c>
    </row>
    <row r="9625" spans="1:8" ht="15.75">
      <c r="A9625" s="3" t="s">
        <v>2949</v>
      </c>
      <c r="B9625" s="2" t="s">
        <v>72</v>
      </c>
      <c r="C9625" s="2" t="s">
        <v>69</v>
      </c>
      <c r="D9625" s="2" t="s">
        <v>73</v>
      </c>
      <c r="E9625" s="4">
        <v>50</v>
      </c>
      <c r="F9625" s="4">
        <v>175000</v>
      </c>
      <c r="G9625" s="4">
        <v>17500</v>
      </c>
      <c r="H9625" s="4">
        <v>192500</v>
      </c>
    </row>
    <row r="9626" spans="1:8" ht="15.75">
      <c r="A9626" s="3" t="s">
        <v>2949</v>
      </c>
      <c r="B9626" s="2" t="s">
        <v>2958</v>
      </c>
      <c r="C9626" s="2" t="s">
        <v>69</v>
      </c>
      <c r="D9626" s="2" t="s">
        <v>184</v>
      </c>
      <c r="E9626" s="4">
        <v>80</v>
      </c>
      <c r="F9626" s="4">
        <v>304000</v>
      </c>
      <c r="G9626" s="4">
        <v>30400</v>
      </c>
      <c r="H9626" s="4">
        <v>334400</v>
      </c>
    </row>
    <row r="9627" spans="1:8" ht="15.75">
      <c r="A9627" s="3" t="s">
        <v>2949</v>
      </c>
      <c r="B9627" s="2" t="s">
        <v>82</v>
      </c>
      <c r="C9627" s="2" t="s">
        <v>69</v>
      </c>
      <c r="D9627" s="2" t="s">
        <v>83</v>
      </c>
      <c r="E9627" s="4">
        <v>60</v>
      </c>
      <c r="F9627" s="4">
        <v>246000</v>
      </c>
      <c r="G9627" s="4">
        <v>24600</v>
      </c>
      <c r="H9627" s="4">
        <v>270600</v>
      </c>
    </row>
    <row r="9628" spans="1:8" ht="15.75">
      <c r="A9628" s="3" t="s">
        <v>2949</v>
      </c>
      <c r="B9628" s="2" t="s">
        <v>2962</v>
      </c>
      <c r="C9628" s="2" t="s">
        <v>88</v>
      </c>
      <c r="D9628" s="2" t="s">
        <v>52</v>
      </c>
      <c r="E9628" s="4">
        <v>20</v>
      </c>
      <c r="F9628" s="4">
        <v>150000</v>
      </c>
      <c r="G9628" s="4">
        <v>15000</v>
      </c>
      <c r="H9628" s="4">
        <v>165000</v>
      </c>
    </row>
    <row r="9629" spans="1:8" ht="15.75">
      <c r="A9629" s="3" t="s">
        <v>2949</v>
      </c>
      <c r="B9629" s="2" t="s">
        <v>2963</v>
      </c>
      <c r="C9629" s="2" t="s">
        <v>88</v>
      </c>
      <c r="D9629" s="2" t="s">
        <v>104</v>
      </c>
      <c r="E9629" s="4">
        <v>20</v>
      </c>
      <c r="F9629" s="4">
        <v>170000</v>
      </c>
      <c r="G9629" s="4">
        <v>17000</v>
      </c>
      <c r="H9629" s="4">
        <v>187000</v>
      </c>
    </row>
    <row r="9630" spans="1:8" ht="15.75">
      <c r="A9630" s="3" t="s">
        <v>2949</v>
      </c>
      <c r="B9630" s="2" t="s">
        <v>117</v>
      </c>
      <c r="C9630" s="2" t="s">
        <v>118</v>
      </c>
      <c r="D9630" s="2" t="s">
        <v>113</v>
      </c>
      <c r="E9630" s="4">
        <v>13000</v>
      </c>
      <c r="F9630" s="4">
        <v>3036000</v>
      </c>
      <c r="G9630" s="4">
        <v>303600</v>
      </c>
      <c r="H9630" s="4">
        <v>3339600</v>
      </c>
    </row>
    <row r="9631" spans="1:8" ht="15.75">
      <c r="A9631" s="3" t="s">
        <v>2949</v>
      </c>
      <c r="B9631" s="2" t="s">
        <v>165</v>
      </c>
      <c r="C9631" s="2" t="s">
        <v>96</v>
      </c>
      <c r="D9631" s="2" t="s">
        <v>52</v>
      </c>
      <c r="E9631" s="4">
        <v>20</v>
      </c>
      <c r="F9631" s="4">
        <v>216000</v>
      </c>
      <c r="G9631" s="4">
        <v>21600</v>
      </c>
      <c r="H9631" s="4">
        <v>237600</v>
      </c>
    </row>
    <row r="9632" spans="1:8" ht="15.75">
      <c r="A9632" s="3" t="s">
        <v>2949</v>
      </c>
      <c r="B9632" s="2" t="s">
        <v>176</v>
      </c>
      <c r="C9632" s="2" t="s">
        <v>173</v>
      </c>
      <c r="D9632" s="2" t="s">
        <v>177</v>
      </c>
      <c r="E9632" s="4">
        <v>21</v>
      </c>
      <c r="F9632" s="4">
        <v>394800</v>
      </c>
      <c r="G9632" s="4">
        <v>39480</v>
      </c>
      <c r="H9632" s="4">
        <v>434280</v>
      </c>
    </row>
    <row r="9633" spans="1:8" ht="15.75">
      <c r="A9633" s="3" t="s">
        <v>2949</v>
      </c>
      <c r="B9633" s="2" t="s">
        <v>191</v>
      </c>
      <c r="C9633" s="2" t="s">
        <v>96</v>
      </c>
      <c r="D9633" s="2" t="s">
        <v>192</v>
      </c>
      <c r="E9633" s="4">
        <v>10</v>
      </c>
      <c r="F9633" s="4">
        <v>110000</v>
      </c>
      <c r="G9633" s="4">
        <v>11000</v>
      </c>
      <c r="H9633" s="4">
        <v>121000</v>
      </c>
    </row>
    <row r="9634" spans="1:8" ht="15.75">
      <c r="A9634" s="3" t="s">
        <v>2949</v>
      </c>
      <c r="B9634" s="2" t="s">
        <v>2982</v>
      </c>
      <c r="C9634" s="2" t="s">
        <v>198</v>
      </c>
      <c r="D9634" s="2" t="s">
        <v>206</v>
      </c>
      <c r="E9634" s="4">
        <v>1</v>
      </c>
      <c r="F9634" s="4">
        <v>50000</v>
      </c>
      <c r="G9634" s="4">
        <v>5000</v>
      </c>
      <c r="H9634" s="4">
        <v>55000</v>
      </c>
    </row>
    <row r="9635" spans="1:8" ht="15.75">
      <c r="A9635" s="3" t="s">
        <v>2949</v>
      </c>
      <c r="B9635" s="2" t="s">
        <v>3007</v>
      </c>
      <c r="C9635" s="2" t="s">
        <v>236</v>
      </c>
      <c r="D9635" s="2" t="s">
        <v>68</v>
      </c>
      <c r="E9635" s="4">
        <v>4</v>
      </c>
      <c r="F9635" s="4">
        <v>108000</v>
      </c>
      <c r="G9635" s="4">
        <v>10800</v>
      </c>
      <c r="H9635" s="4">
        <v>118800</v>
      </c>
    </row>
    <row r="9636" spans="1:8" ht="15.75">
      <c r="A9636" s="3" t="s">
        <v>2949</v>
      </c>
      <c r="B9636" s="2" t="s">
        <v>263</v>
      </c>
      <c r="C9636" s="2" t="s">
        <v>262</v>
      </c>
      <c r="D9636" s="2"/>
      <c r="E9636" s="4">
        <v>2</v>
      </c>
      <c r="F9636" s="4">
        <v>8000</v>
      </c>
      <c r="G9636" s="4">
        <v>800</v>
      </c>
      <c r="H9636" s="4">
        <v>8800</v>
      </c>
    </row>
    <row r="9637" spans="1:8" ht="15.75">
      <c r="A9637" s="3" t="s">
        <v>2949</v>
      </c>
      <c r="B9637" s="2" t="s">
        <v>273</v>
      </c>
      <c r="C9637" s="2" t="s">
        <v>264</v>
      </c>
      <c r="D9637" s="2" t="s">
        <v>52</v>
      </c>
      <c r="E9637" s="4">
        <v>50</v>
      </c>
      <c r="F9637" s="4">
        <v>191500</v>
      </c>
      <c r="G9637" s="4">
        <v>19150</v>
      </c>
      <c r="H9637" s="4">
        <v>210650</v>
      </c>
    </row>
    <row r="9638" spans="1:8" ht="15.75">
      <c r="A9638" s="3" t="s">
        <v>2949</v>
      </c>
      <c r="B9638" s="2" t="s">
        <v>274</v>
      </c>
      <c r="C9638" s="2" t="s">
        <v>264</v>
      </c>
      <c r="D9638" s="2" t="s">
        <v>104</v>
      </c>
      <c r="E9638" s="4">
        <v>110</v>
      </c>
      <c r="F9638" s="4">
        <v>523930</v>
      </c>
      <c r="G9638" s="4">
        <v>52393</v>
      </c>
      <c r="H9638" s="4">
        <v>576323</v>
      </c>
    </row>
    <row r="9639" spans="1:8" ht="15.75">
      <c r="A9639" s="3" t="s">
        <v>2949</v>
      </c>
      <c r="B9639" s="2" t="s">
        <v>278</v>
      </c>
      <c r="C9639" s="2" t="s">
        <v>264</v>
      </c>
      <c r="D9639" s="2" t="s">
        <v>54</v>
      </c>
      <c r="E9639" s="4">
        <v>100</v>
      </c>
      <c r="F9639" s="4">
        <v>569500</v>
      </c>
      <c r="G9639" s="4">
        <v>56950</v>
      </c>
      <c r="H9639" s="4">
        <v>626450</v>
      </c>
    </row>
    <row r="9640" spans="1:8" ht="15.75">
      <c r="A9640" s="3" t="s">
        <v>2949</v>
      </c>
      <c r="B9640" s="2" t="s">
        <v>281</v>
      </c>
      <c r="C9640" s="2" t="s">
        <v>264</v>
      </c>
      <c r="D9640" s="2" t="s">
        <v>65</v>
      </c>
      <c r="E9640" s="4">
        <v>200</v>
      </c>
      <c r="F9640" s="4">
        <v>1325800</v>
      </c>
      <c r="G9640" s="4">
        <v>132580</v>
      </c>
      <c r="H9640" s="4">
        <v>1458380</v>
      </c>
    </row>
    <row r="9641" spans="1:8" ht="15.75">
      <c r="A9641" s="3" t="s">
        <v>2949</v>
      </c>
      <c r="B9641" s="2" t="s">
        <v>285</v>
      </c>
      <c r="C9641" s="2" t="s">
        <v>264</v>
      </c>
      <c r="D9641" s="2" t="s">
        <v>56</v>
      </c>
      <c r="E9641" s="4">
        <v>100</v>
      </c>
      <c r="F9641" s="4">
        <v>260600</v>
      </c>
      <c r="G9641" s="4">
        <v>26060</v>
      </c>
      <c r="H9641" s="4">
        <v>286660</v>
      </c>
    </row>
    <row r="9642" spans="1:8" ht="15.75">
      <c r="A9642" s="3" t="s">
        <v>2949</v>
      </c>
      <c r="B9642" s="2" t="s">
        <v>287</v>
      </c>
      <c r="C9642" s="2" t="s">
        <v>264</v>
      </c>
      <c r="D9642" s="2" t="s">
        <v>245</v>
      </c>
      <c r="E9642" s="4">
        <v>30</v>
      </c>
      <c r="F9642" s="4">
        <v>570000</v>
      </c>
      <c r="G9642" s="4">
        <v>57000</v>
      </c>
      <c r="H9642" s="4">
        <v>627000</v>
      </c>
    </row>
    <row r="9643" spans="1:8" ht="15.75">
      <c r="A9643" s="3" t="s">
        <v>2949</v>
      </c>
      <c r="B9643" s="2" t="s">
        <v>288</v>
      </c>
      <c r="C9643" s="2" t="s">
        <v>264</v>
      </c>
      <c r="D9643" s="2" t="s">
        <v>78</v>
      </c>
      <c r="E9643" s="4">
        <v>30</v>
      </c>
      <c r="F9643" s="4">
        <v>618000</v>
      </c>
      <c r="G9643" s="4">
        <v>61800</v>
      </c>
      <c r="H9643" s="4">
        <v>679800</v>
      </c>
    </row>
    <row r="9644" spans="1:8" ht="15.75">
      <c r="A9644" s="3" t="s">
        <v>2949</v>
      </c>
      <c r="B9644" s="2" t="s">
        <v>289</v>
      </c>
      <c r="C9644" s="2" t="s">
        <v>264</v>
      </c>
      <c r="D9644" s="2" t="s">
        <v>290</v>
      </c>
      <c r="E9644" s="4">
        <v>20</v>
      </c>
      <c r="F9644" s="4">
        <v>446000</v>
      </c>
      <c r="G9644" s="4">
        <v>44600</v>
      </c>
      <c r="H9644" s="4">
        <v>490600</v>
      </c>
    </row>
    <row r="9645" spans="1:8" ht="15.75">
      <c r="A9645" s="3" t="s">
        <v>2949</v>
      </c>
      <c r="B9645" s="2" t="s">
        <v>293</v>
      </c>
      <c r="C9645" s="2" t="s">
        <v>264</v>
      </c>
      <c r="D9645" s="2" t="s">
        <v>99</v>
      </c>
      <c r="E9645" s="4">
        <v>50</v>
      </c>
      <c r="F9645" s="4">
        <v>191250</v>
      </c>
      <c r="G9645" s="4">
        <v>19125</v>
      </c>
      <c r="H9645" s="4">
        <v>210375</v>
      </c>
    </row>
    <row r="9646" spans="1:8" ht="15.75">
      <c r="A9646" s="3" t="s">
        <v>2949</v>
      </c>
      <c r="B9646" s="2" t="s">
        <v>3019</v>
      </c>
      <c r="C9646" s="2" t="s">
        <v>318</v>
      </c>
      <c r="D9646" s="2" t="s">
        <v>65</v>
      </c>
      <c r="E9646" s="4">
        <v>6</v>
      </c>
      <c r="F9646" s="4">
        <v>47400</v>
      </c>
      <c r="G9646" s="4">
        <v>4740</v>
      </c>
      <c r="H9646" s="4">
        <v>52140</v>
      </c>
    </row>
    <row r="9647" spans="1:8" ht="15.75">
      <c r="A9647" s="3" t="s">
        <v>2949</v>
      </c>
      <c r="B9647" s="2" t="s">
        <v>356</v>
      </c>
      <c r="C9647" s="2" t="s">
        <v>355</v>
      </c>
      <c r="D9647" s="2" t="s">
        <v>357</v>
      </c>
      <c r="E9647" s="4">
        <v>12</v>
      </c>
      <c r="F9647" s="4">
        <v>67608</v>
      </c>
      <c r="G9647" s="4">
        <v>6761</v>
      </c>
      <c r="H9647" s="4">
        <v>74369</v>
      </c>
    </row>
    <row r="9648" spans="1:8" ht="15.75">
      <c r="A9648" s="3" t="s">
        <v>2949</v>
      </c>
      <c r="B9648" s="2" t="s">
        <v>361</v>
      </c>
      <c r="C9648" s="2" t="s">
        <v>264</v>
      </c>
      <c r="D9648" s="2" t="s">
        <v>362</v>
      </c>
      <c r="E9648" s="4">
        <v>200</v>
      </c>
      <c r="F9648" s="4">
        <v>805800</v>
      </c>
      <c r="G9648" s="4">
        <v>80580</v>
      </c>
      <c r="H9648" s="4">
        <v>886380</v>
      </c>
    </row>
    <row r="9649" spans="1:8" ht="15.75">
      <c r="A9649" s="3" t="s">
        <v>2949</v>
      </c>
      <c r="B9649" s="2" t="s">
        <v>386</v>
      </c>
      <c r="C9649" s="2" t="s">
        <v>264</v>
      </c>
      <c r="D9649" s="2" t="s">
        <v>387</v>
      </c>
      <c r="E9649" s="4">
        <v>90</v>
      </c>
      <c r="F9649" s="4">
        <v>234540</v>
      </c>
      <c r="G9649" s="4">
        <v>23454</v>
      </c>
      <c r="H9649" s="4">
        <v>257994</v>
      </c>
    </row>
    <row r="9650" spans="1:8" ht="15.75">
      <c r="A9650" s="3" t="s">
        <v>2949</v>
      </c>
      <c r="B9650" s="2" t="s">
        <v>444</v>
      </c>
      <c r="C9650" s="2" t="s">
        <v>264</v>
      </c>
      <c r="D9650" s="2" t="s">
        <v>445</v>
      </c>
      <c r="E9650" s="4">
        <v>60</v>
      </c>
      <c r="F9650" s="4">
        <v>253980</v>
      </c>
      <c r="G9650" s="4">
        <v>25398</v>
      </c>
      <c r="H9650" s="4">
        <v>279378</v>
      </c>
    </row>
    <row r="9651" spans="1:8" ht="15.75">
      <c r="A9651" s="3" t="s">
        <v>2949</v>
      </c>
      <c r="B9651" s="2" t="s">
        <v>452</v>
      </c>
      <c r="C9651" s="2" t="s">
        <v>451</v>
      </c>
      <c r="D9651" s="2"/>
      <c r="E9651" s="4">
        <v>6</v>
      </c>
      <c r="F9651" s="4">
        <v>51600</v>
      </c>
      <c r="G9651" s="4">
        <v>5160</v>
      </c>
      <c r="H9651" s="4">
        <v>56760</v>
      </c>
    </row>
    <row r="9652" spans="1:8" ht="15.75">
      <c r="A9652" s="3" t="s">
        <v>2949</v>
      </c>
      <c r="B9652" s="2" t="s">
        <v>454</v>
      </c>
      <c r="C9652" s="2" t="s">
        <v>453</v>
      </c>
      <c r="D9652" s="2"/>
      <c r="E9652" s="4">
        <v>80</v>
      </c>
      <c r="F9652" s="4">
        <v>868200</v>
      </c>
      <c r="G9652" s="4">
        <v>86820</v>
      </c>
      <c r="H9652" s="4">
        <v>955020</v>
      </c>
    </row>
    <row r="9653" spans="1:8" ht="15.75">
      <c r="A9653" s="3" t="s">
        <v>2949</v>
      </c>
      <c r="B9653" s="2" t="s">
        <v>464</v>
      </c>
      <c r="C9653" s="2" t="s">
        <v>463</v>
      </c>
      <c r="D9653" s="2"/>
      <c r="E9653" s="4">
        <v>20</v>
      </c>
      <c r="F9653" s="4">
        <v>116000</v>
      </c>
      <c r="G9653" s="4">
        <v>11600</v>
      </c>
      <c r="H9653" s="4">
        <v>127600</v>
      </c>
    </row>
    <row r="9654" spans="1:8" ht="15.75">
      <c r="A9654" s="3" t="s">
        <v>2949</v>
      </c>
      <c r="B9654" s="2" t="s">
        <v>468</v>
      </c>
      <c r="C9654" s="2" t="s">
        <v>467</v>
      </c>
      <c r="D9654" s="2"/>
      <c r="E9654" s="4">
        <v>2</v>
      </c>
      <c r="F9654" s="4">
        <v>12000</v>
      </c>
      <c r="G9654" s="4">
        <v>1200</v>
      </c>
      <c r="H9654" s="4">
        <v>13200</v>
      </c>
    </row>
    <row r="9655" spans="1:8" ht="15.75">
      <c r="A9655" s="3" t="s">
        <v>2949</v>
      </c>
      <c r="B9655" s="2" t="s">
        <v>482</v>
      </c>
      <c r="C9655" s="2" t="s">
        <v>481</v>
      </c>
      <c r="D9655" s="2" t="s">
        <v>483</v>
      </c>
      <c r="E9655" s="4">
        <v>20</v>
      </c>
      <c r="F9655" s="4">
        <v>250000</v>
      </c>
      <c r="G9655" s="4">
        <v>25000</v>
      </c>
      <c r="H9655" s="4">
        <v>275000</v>
      </c>
    </row>
    <row r="9656" spans="1:8" ht="15.75">
      <c r="A9656" s="3" t="s">
        <v>2949</v>
      </c>
      <c r="B9656" s="2" t="s">
        <v>496</v>
      </c>
      <c r="C9656" s="2" t="s">
        <v>495</v>
      </c>
      <c r="D9656" s="2" t="s">
        <v>497</v>
      </c>
      <c r="E9656" s="4">
        <v>30</v>
      </c>
      <c r="F9656" s="4">
        <v>138000</v>
      </c>
      <c r="G9656" s="4">
        <v>13800</v>
      </c>
      <c r="H9656" s="4">
        <v>151800</v>
      </c>
    </row>
    <row r="9657" spans="1:8" ht="15.75">
      <c r="A9657" s="3" t="s">
        <v>2949</v>
      </c>
      <c r="B9657" s="2" t="s">
        <v>504</v>
      </c>
      <c r="C9657" s="2" t="s">
        <v>503</v>
      </c>
      <c r="D9657" s="2" t="s">
        <v>505</v>
      </c>
      <c r="E9657" s="4">
        <v>56</v>
      </c>
      <c r="F9657" s="4">
        <v>205072</v>
      </c>
      <c r="G9657" s="4">
        <v>20508</v>
      </c>
      <c r="H9657" s="4">
        <v>225580</v>
      </c>
    </row>
    <row r="9658" spans="1:8" ht="15.75">
      <c r="A9658" s="3" t="s">
        <v>2949</v>
      </c>
      <c r="B9658" s="2" t="s">
        <v>515</v>
      </c>
      <c r="C9658" s="2" t="s">
        <v>514</v>
      </c>
      <c r="D9658" s="2" t="s">
        <v>516</v>
      </c>
      <c r="E9658" s="4">
        <v>300</v>
      </c>
      <c r="F9658" s="4">
        <v>1441200</v>
      </c>
      <c r="G9658" s="4">
        <v>144120</v>
      </c>
      <c r="H9658" s="4">
        <v>1585320</v>
      </c>
    </row>
    <row r="9659" spans="1:8" ht="15.75">
      <c r="A9659" s="3" t="s">
        <v>2949</v>
      </c>
      <c r="B9659" s="2" t="s">
        <v>521</v>
      </c>
      <c r="C9659" s="2" t="s">
        <v>520</v>
      </c>
      <c r="D9659" s="2"/>
      <c r="E9659" s="4">
        <v>50</v>
      </c>
      <c r="F9659" s="4">
        <v>335000</v>
      </c>
      <c r="G9659" s="4">
        <v>33500</v>
      </c>
      <c r="H9659" s="4">
        <v>368500</v>
      </c>
    </row>
    <row r="9660" spans="1:8" ht="15.75">
      <c r="A9660" s="3" t="s">
        <v>2949</v>
      </c>
      <c r="B9660" s="2" t="s">
        <v>523</v>
      </c>
      <c r="C9660" s="2" t="s">
        <v>522</v>
      </c>
      <c r="D9660" s="2"/>
      <c r="E9660" s="4">
        <v>50</v>
      </c>
      <c r="F9660" s="4">
        <v>345000</v>
      </c>
      <c r="G9660" s="4">
        <v>34500</v>
      </c>
      <c r="H9660" s="4">
        <v>379500</v>
      </c>
    </row>
    <row r="9661" spans="1:8" ht="15.75">
      <c r="A9661" s="3" t="s">
        <v>2949</v>
      </c>
      <c r="B9661" s="2" t="s">
        <v>525</v>
      </c>
      <c r="C9661" s="2" t="s">
        <v>524</v>
      </c>
      <c r="D9661" s="2" t="s">
        <v>526</v>
      </c>
      <c r="E9661" s="4">
        <v>130</v>
      </c>
      <c r="F9661" s="4">
        <v>655990</v>
      </c>
      <c r="G9661" s="4">
        <v>65599</v>
      </c>
      <c r="H9661" s="4">
        <v>721589</v>
      </c>
    </row>
    <row r="9662" spans="1:8" ht="15.75">
      <c r="A9662" s="3" t="s">
        <v>2949</v>
      </c>
      <c r="B9662" s="2" t="s">
        <v>528</v>
      </c>
      <c r="C9662" s="2" t="s">
        <v>527</v>
      </c>
      <c r="D9662" s="2" t="s">
        <v>529</v>
      </c>
      <c r="E9662" s="4">
        <v>61</v>
      </c>
      <c r="F9662" s="4">
        <v>181109</v>
      </c>
      <c r="G9662" s="4">
        <v>18111</v>
      </c>
      <c r="H9662" s="4">
        <v>199220</v>
      </c>
    </row>
    <row r="9663" spans="1:8" ht="15.75">
      <c r="A9663" s="3" t="s">
        <v>2949</v>
      </c>
      <c r="B9663" s="2" t="s">
        <v>531</v>
      </c>
      <c r="C9663" s="2" t="s">
        <v>530</v>
      </c>
      <c r="D9663" s="2" t="s">
        <v>532</v>
      </c>
      <c r="E9663" s="4">
        <v>2</v>
      </c>
      <c r="F9663" s="4">
        <v>8600</v>
      </c>
      <c r="G9663" s="4">
        <v>860</v>
      </c>
      <c r="H9663" s="4">
        <v>9460</v>
      </c>
    </row>
    <row r="9664" spans="1:8" ht="15.75">
      <c r="A9664" s="3" t="s">
        <v>2949</v>
      </c>
      <c r="B9664" s="2" t="s">
        <v>546</v>
      </c>
      <c r="C9664" s="2" t="s">
        <v>545</v>
      </c>
      <c r="D9664" s="2" t="s">
        <v>547</v>
      </c>
      <c r="E9664" s="4">
        <v>110</v>
      </c>
      <c r="F9664" s="4">
        <v>709710</v>
      </c>
      <c r="G9664" s="4">
        <v>70971</v>
      </c>
      <c r="H9664" s="4">
        <v>780681</v>
      </c>
    </row>
    <row r="9665" spans="1:8" ht="15.75">
      <c r="A9665" s="3" t="s">
        <v>2949</v>
      </c>
      <c r="B9665" s="2" t="s">
        <v>3058</v>
      </c>
      <c r="C9665" s="2" t="s">
        <v>3057</v>
      </c>
      <c r="D9665" s="2" t="s">
        <v>3059</v>
      </c>
      <c r="E9665" s="4">
        <v>56</v>
      </c>
      <c r="F9665" s="4">
        <v>209888</v>
      </c>
      <c r="G9665" s="4">
        <v>20989</v>
      </c>
      <c r="H9665" s="4">
        <v>230877</v>
      </c>
    </row>
    <row r="9666" spans="1:8" ht="15.75">
      <c r="A9666" s="3" t="s">
        <v>2949</v>
      </c>
      <c r="B9666" s="2" t="s">
        <v>549</v>
      </c>
      <c r="C9666" s="2" t="s">
        <v>548</v>
      </c>
      <c r="D9666" s="2" t="s">
        <v>550</v>
      </c>
      <c r="E9666" s="4">
        <v>2</v>
      </c>
      <c r="F9666" s="4">
        <v>6526</v>
      </c>
      <c r="G9666" s="4">
        <v>653</v>
      </c>
      <c r="H9666" s="4">
        <v>7179</v>
      </c>
    </row>
    <row r="9667" spans="1:8" ht="15.75">
      <c r="A9667" s="3" t="s">
        <v>2949</v>
      </c>
      <c r="B9667" s="2" t="s">
        <v>552</v>
      </c>
      <c r="C9667" s="2" t="s">
        <v>551</v>
      </c>
      <c r="D9667" s="2" t="s">
        <v>553</v>
      </c>
      <c r="E9667" s="4">
        <v>52</v>
      </c>
      <c r="F9667" s="4">
        <v>450866</v>
      </c>
      <c r="G9667" s="4">
        <v>45087</v>
      </c>
      <c r="H9667" s="4">
        <v>495953</v>
      </c>
    </row>
    <row r="9668" spans="1:8" ht="15.75">
      <c r="A9668" s="3" t="s">
        <v>2949</v>
      </c>
      <c r="B9668" s="2" t="s">
        <v>561</v>
      </c>
      <c r="C9668" s="2" t="s">
        <v>560</v>
      </c>
      <c r="D9668" s="2" t="s">
        <v>562</v>
      </c>
      <c r="E9668" s="4">
        <v>157</v>
      </c>
      <c r="F9668" s="4">
        <v>730885</v>
      </c>
      <c r="G9668" s="4">
        <v>73089</v>
      </c>
      <c r="H9668" s="4">
        <v>803974</v>
      </c>
    </row>
    <row r="9669" spans="1:8" ht="15.75">
      <c r="A9669" s="3" t="s">
        <v>2949</v>
      </c>
      <c r="B9669" s="2" t="s">
        <v>567</v>
      </c>
      <c r="C9669" s="2" t="s">
        <v>566</v>
      </c>
      <c r="D9669" s="2" t="s">
        <v>568</v>
      </c>
      <c r="E9669" s="4">
        <v>30</v>
      </c>
      <c r="F9669" s="4">
        <v>280920</v>
      </c>
      <c r="G9669" s="4">
        <v>28092</v>
      </c>
      <c r="H9669" s="4">
        <v>309012</v>
      </c>
    </row>
    <row r="9670" spans="1:8" ht="15.75">
      <c r="A9670" s="3" t="s">
        <v>2949</v>
      </c>
      <c r="B9670" s="2" t="s">
        <v>3061</v>
      </c>
      <c r="C9670" s="2" t="s">
        <v>3060</v>
      </c>
      <c r="D9670" s="2" t="s">
        <v>3062</v>
      </c>
      <c r="E9670" s="4">
        <v>1</v>
      </c>
      <c r="F9670" s="4">
        <v>2600</v>
      </c>
      <c r="G9670" s="4">
        <v>260</v>
      </c>
      <c r="H9670" s="4">
        <v>2860</v>
      </c>
    </row>
    <row r="9671" spans="1:8" ht="15.75">
      <c r="A9671" s="3" t="s">
        <v>2949</v>
      </c>
      <c r="B9671" s="2" t="s">
        <v>576</v>
      </c>
      <c r="C9671" s="2" t="s">
        <v>575</v>
      </c>
      <c r="D9671" s="2" t="s">
        <v>577</v>
      </c>
      <c r="E9671" s="4">
        <v>10</v>
      </c>
      <c r="F9671" s="4">
        <v>45500</v>
      </c>
      <c r="G9671" s="4">
        <v>4550</v>
      </c>
      <c r="H9671" s="4">
        <v>50050</v>
      </c>
    </row>
    <row r="9672" spans="1:8" ht="15.75">
      <c r="A9672" s="3" t="s">
        <v>2949</v>
      </c>
      <c r="B9672" s="2" t="s">
        <v>579</v>
      </c>
      <c r="C9672" s="2" t="s">
        <v>578</v>
      </c>
      <c r="D9672" s="2" t="s">
        <v>580</v>
      </c>
      <c r="E9672" s="4">
        <v>1</v>
      </c>
      <c r="F9672" s="4">
        <v>4700</v>
      </c>
      <c r="G9672" s="4">
        <v>470</v>
      </c>
      <c r="H9672" s="4">
        <v>5170</v>
      </c>
    </row>
    <row r="9673" spans="1:8" ht="15.75">
      <c r="A9673" s="3" t="s">
        <v>2949</v>
      </c>
      <c r="B9673" s="2" t="s">
        <v>584</v>
      </c>
      <c r="C9673" s="2" t="s">
        <v>583</v>
      </c>
      <c r="D9673" s="2"/>
      <c r="E9673" s="4">
        <v>100</v>
      </c>
      <c r="F9673" s="4">
        <v>580000</v>
      </c>
      <c r="G9673" s="4">
        <v>58000</v>
      </c>
      <c r="H9673" s="4">
        <v>638000</v>
      </c>
    </row>
    <row r="9674" spans="1:8" ht="15.75">
      <c r="A9674" s="3" t="s">
        <v>2949</v>
      </c>
      <c r="B9674" s="2" t="s">
        <v>612</v>
      </c>
      <c r="C9674" s="2" t="s">
        <v>363</v>
      </c>
      <c r="D9674" s="2" t="s">
        <v>613</v>
      </c>
      <c r="E9674" s="4">
        <v>303</v>
      </c>
      <c r="F9674" s="4">
        <v>1389360</v>
      </c>
      <c r="G9674" s="4">
        <v>138936</v>
      </c>
      <c r="H9674" s="4">
        <v>1528296</v>
      </c>
    </row>
    <row r="9675" spans="1:8" ht="15.75">
      <c r="A9675" s="3" t="s">
        <v>2949</v>
      </c>
      <c r="B9675" s="2" t="s">
        <v>615</v>
      </c>
      <c r="C9675" s="2" t="s">
        <v>614</v>
      </c>
      <c r="D9675" s="2" t="s">
        <v>616</v>
      </c>
      <c r="E9675" s="4">
        <v>317</v>
      </c>
      <c r="F9675" s="4">
        <v>703740</v>
      </c>
      <c r="G9675" s="4">
        <v>70374</v>
      </c>
      <c r="H9675" s="4">
        <v>774114</v>
      </c>
    </row>
    <row r="9676" spans="1:8" ht="15.75">
      <c r="A9676" s="3" t="s">
        <v>2949</v>
      </c>
      <c r="B9676" s="2" t="s">
        <v>619</v>
      </c>
      <c r="C9676" s="2" t="s">
        <v>366</v>
      </c>
      <c r="D9676" s="2" t="s">
        <v>620</v>
      </c>
      <c r="E9676" s="4">
        <v>110</v>
      </c>
      <c r="F9676" s="4">
        <v>715000</v>
      </c>
      <c r="G9676" s="4">
        <v>71500</v>
      </c>
      <c r="H9676" s="4">
        <v>786500</v>
      </c>
    </row>
    <row r="9677" spans="1:8" ht="15.75">
      <c r="A9677" s="3" t="s">
        <v>2949</v>
      </c>
      <c r="B9677" s="2" t="s">
        <v>622</v>
      </c>
      <c r="C9677" s="2" t="s">
        <v>621</v>
      </c>
      <c r="D9677" s="2" t="s">
        <v>623</v>
      </c>
      <c r="E9677" s="4">
        <v>355</v>
      </c>
      <c r="F9677" s="4">
        <v>917713</v>
      </c>
      <c r="G9677" s="4">
        <v>91772</v>
      </c>
      <c r="H9677" s="4">
        <v>1009485</v>
      </c>
    </row>
    <row r="9678" spans="1:8" ht="15.75">
      <c r="A9678" s="3" t="s">
        <v>2949</v>
      </c>
      <c r="B9678" s="2" t="s">
        <v>631</v>
      </c>
      <c r="C9678" s="2" t="s">
        <v>630</v>
      </c>
      <c r="D9678" s="2" t="s">
        <v>632</v>
      </c>
      <c r="E9678" s="4">
        <v>301</v>
      </c>
      <c r="F9678" s="4">
        <v>869580</v>
      </c>
      <c r="G9678" s="4">
        <v>86958</v>
      </c>
      <c r="H9678" s="4">
        <v>956538</v>
      </c>
    </row>
    <row r="9679" spans="1:8" ht="15.75">
      <c r="A9679" s="3" t="s">
        <v>2949</v>
      </c>
      <c r="B9679" s="2" t="s">
        <v>634</v>
      </c>
      <c r="C9679" s="2" t="s">
        <v>633</v>
      </c>
      <c r="D9679" s="2" t="s">
        <v>635</v>
      </c>
      <c r="E9679" s="4">
        <v>1460</v>
      </c>
      <c r="F9679" s="4">
        <v>2164615</v>
      </c>
      <c r="G9679" s="4">
        <v>216463</v>
      </c>
      <c r="H9679" s="4">
        <v>2381078</v>
      </c>
    </row>
    <row r="9680" spans="1:8" ht="15.75">
      <c r="A9680" s="3" t="s">
        <v>2949</v>
      </c>
      <c r="B9680" s="2" t="s">
        <v>638</v>
      </c>
      <c r="C9680" s="2" t="s">
        <v>352</v>
      </c>
      <c r="D9680" s="2" t="s">
        <v>639</v>
      </c>
      <c r="E9680" s="4">
        <v>497</v>
      </c>
      <c r="F9680" s="4">
        <v>3161770</v>
      </c>
      <c r="G9680" s="4">
        <v>316177</v>
      </c>
      <c r="H9680" s="4">
        <v>3477947</v>
      </c>
    </row>
    <row r="9681" spans="1:8" ht="15.75">
      <c r="A9681" s="3" t="s">
        <v>2949</v>
      </c>
      <c r="B9681" s="2" t="s">
        <v>641</v>
      </c>
      <c r="C9681" s="2" t="s">
        <v>640</v>
      </c>
      <c r="D9681" s="2" t="s">
        <v>642</v>
      </c>
      <c r="E9681" s="4">
        <v>201</v>
      </c>
      <c r="F9681" s="4">
        <v>607392</v>
      </c>
      <c r="G9681" s="4">
        <v>60739</v>
      </c>
      <c r="H9681" s="4">
        <v>668131</v>
      </c>
    </row>
    <row r="9682" spans="1:8" ht="15.75">
      <c r="A9682" s="3" t="s">
        <v>2949</v>
      </c>
      <c r="B9682" s="2" t="s">
        <v>645</v>
      </c>
      <c r="C9682" s="2" t="s">
        <v>358</v>
      </c>
      <c r="D9682" s="2" t="s">
        <v>646</v>
      </c>
      <c r="E9682" s="4">
        <v>225</v>
      </c>
      <c r="F9682" s="4">
        <v>1690630</v>
      </c>
      <c r="G9682" s="4">
        <v>169065</v>
      </c>
      <c r="H9682" s="4">
        <v>1859695</v>
      </c>
    </row>
    <row r="9683" spans="1:8" ht="15.75">
      <c r="A9683" s="3" t="s">
        <v>2949</v>
      </c>
      <c r="B9683" s="2" t="s">
        <v>648</v>
      </c>
      <c r="C9683" s="2" t="s">
        <v>647</v>
      </c>
      <c r="D9683" s="2" t="s">
        <v>649</v>
      </c>
      <c r="E9683" s="4">
        <v>180</v>
      </c>
      <c r="F9683" s="4">
        <v>612540</v>
      </c>
      <c r="G9683" s="4">
        <v>61254</v>
      </c>
      <c r="H9683" s="4">
        <v>673794</v>
      </c>
    </row>
    <row r="9684" spans="1:8" ht="15.75">
      <c r="A9684" s="3" t="s">
        <v>2949</v>
      </c>
      <c r="B9684" s="2" t="s">
        <v>655</v>
      </c>
      <c r="C9684" s="2" t="s">
        <v>654</v>
      </c>
      <c r="D9684" s="2" t="s">
        <v>656</v>
      </c>
      <c r="E9684" s="4">
        <v>610</v>
      </c>
      <c r="F9684" s="4">
        <v>2061030</v>
      </c>
      <c r="G9684" s="4">
        <v>206103</v>
      </c>
      <c r="H9684" s="4">
        <v>2267133</v>
      </c>
    </row>
    <row r="9685" spans="1:8" ht="15.75">
      <c r="A9685" s="3" t="s">
        <v>2949</v>
      </c>
      <c r="B9685" s="2" t="s">
        <v>658</v>
      </c>
      <c r="C9685" s="2" t="s">
        <v>657</v>
      </c>
      <c r="D9685" s="2" t="s">
        <v>659</v>
      </c>
      <c r="E9685" s="4">
        <v>150</v>
      </c>
      <c r="F9685" s="4">
        <v>233100</v>
      </c>
      <c r="G9685" s="4">
        <v>23310</v>
      </c>
      <c r="H9685" s="4">
        <v>256410</v>
      </c>
    </row>
    <row r="9686" spans="1:8" ht="15.75">
      <c r="A9686" s="3" t="s">
        <v>2949</v>
      </c>
      <c r="B9686" s="2" t="s">
        <v>660</v>
      </c>
      <c r="C9686" s="2" t="s">
        <v>448</v>
      </c>
      <c r="D9686" s="2" t="s">
        <v>661</v>
      </c>
      <c r="E9686" s="4">
        <v>184</v>
      </c>
      <c r="F9686" s="4">
        <v>1509162</v>
      </c>
      <c r="G9686" s="4">
        <v>150916</v>
      </c>
      <c r="H9686" s="4">
        <v>1660078</v>
      </c>
    </row>
    <row r="9687" spans="1:8" ht="15.75">
      <c r="A9687" s="3" t="s">
        <v>2949</v>
      </c>
      <c r="B9687" s="2" t="s">
        <v>663</v>
      </c>
      <c r="C9687" s="2" t="s">
        <v>662</v>
      </c>
      <c r="D9687" s="2" t="s">
        <v>664</v>
      </c>
      <c r="E9687" s="4">
        <v>60</v>
      </c>
      <c r="F9687" s="4">
        <v>228300</v>
      </c>
      <c r="G9687" s="4">
        <v>22830</v>
      </c>
      <c r="H9687" s="4">
        <v>251130</v>
      </c>
    </row>
    <row r="9688" spans="1:8" ht="15.75">
      <c r="A9688" s="3" t="s">
        <v>2949</v>
      </c>
      <c r="B9688" s="2" t="s">
        <v>666</v>
      </c>
      <c r="C9688" s="2" t="s">
        <v>665</v>
      </c>
      <c r="D9688" s="2" t="s">
        <v>667</v>
      </c>
      <c r="E9688" s="4">
        <v>95</v>
      </c>
      <c r="F9688" s="4">
        <v>750135</v>
      </c>
      <c r="G9688" s="4">
        <v>75014</v>
      </c>
      <c r="H9688" s="4">
        <v>825149</v>
      </c>
    </row>
    <row r="9689" spans="1:8" ht="15.75">
      <c r="A9689" s="3" t="s">
        <v>2949</v>
      </c>
      <c r="B9689" s="2" t="s">
        <v>677</v>
      </c>
      <c r="C9689" s="2" t="s">
        <v>676</v>
      </c>
      <c r="D9689" s="2" t="s">
        <v>678</v>
      </c>
      <c r="E9689" s="4">
        <v>110</v>
      </c>
      <c r="F9689" s="4">
        <v>194150</v>
      </c>
      <c r="G9689" s="4">
        <v>19415</v>
      </c>
      <c r="H9689" s="4">
        <v>213565</v>
      </c>
    </row>
    <row r="9690" spans="1:8" ht="15.75">
      <c r="A9690" s="3" t="s">
        <v>2949</v>
      </c>
      <c r="B9690" s="2" t="s">
        <v>680</v>
      </c>
      <c r="C9690" s="2" t="s">
        <v>679</v>
      </c>
      <c r="D9690" s="2" t="s">
        <v>681</v>
      </c>
      <c r="E9690" s="4">
        <v>50</v>
      </c>
      <c r="F9690" s="4">
        <v>440360</v>
      </c>
      <c r="G9690" s="4">
        <v>44036</v>
      </c>
      <c r="H9690" s="4">
        <v>484396</v>
      </c>
    </row>
    <row r="9691" spans="1:8" ht="15.75">
      <c r="A9691" s="3" t="s">
        <v>2949</v>
      </c>
      <c r="B9691" s="2" t="s">
        <v>689</v>
      </c>
      <c r="C9691" s="2" t="s">
        <v>688</v>
      </c>
      <c r="D9691" s="2" t="s">
        <v>690</v>
      </c>
      <c r="E9691" s="4">
        <v>70</v>
      </c>
      <c r="F9691" s="4">
        <v>239750</v>
      </c>
      <c r="G9691" s="4">
        <v>23975</v>
      </c>
      <c r="H9691" s="4">
        <v>263725</v>
      </c>
    </row>
    <row r="9692" spans="1:8" ht="15.75">
      <c r="A9692" s="3" t="s">
        <v>2949</v>
      </c>
      <c r="B9692" s="2" t="s">
        <v>692</v>
      </c>
      <c r="C9692" s="2" t="s">
        <v>691</v>
      </c>
      <c r="D9692" s="2" t="s">
        <v>693</v>
      </c>
      <c r="E9692" s="4">
        <v>100</v>
      </c>
      <c r="F9692" s="4">
        <v>943980</v>
      </c>
      <c r="G9692" s="4">
        <v>94398</v>
      </c>
      <c r="H9692" s="4">
        <v>1038378</v>
      </c>
    </row>
    <row r="9693" spans="1:8" ht="15.75">
      <c r="A9693" s="3" t="s">
        <v>2949</v>
      </c>
      <c r="B9693" s="2" t="s">
        <v>700</v>
      </c>
      <c r="C9693" s="2" t="s">
        <v>699</v>
      </c>
      <c r="D9693" s="2" t="s">
        <v>701</v>
      </c>
      <c r="E9693" s="4">
        <v>176</v>
      </c>
      <c r="F9693" s="4">
        <v>703582</v>
      </c>
      <c r="G9693" s="4">
        <v>70359</v>
      </c>
      <c r="H9693" s="4">
        <v>773941</v>
      </c>
    </row>
    <row r="9694" spans="1:8" ht="15.75">
      <c r="A9694" s="3" t="s">
        <v>2949</v>
      </c>
      <c r="B9694" s="2" t="s">
        <v>703</v>
      </c>
      <c r="C9694" s="2" t="s">
        <v>702</v>
      </c>
      <c r="D9694" s="2" t="s">
        <v>704</v>
      </c>
      <c r="E9694" s="4">
        <v>63</v>
      </c>
      <c r="F9694" s="4">
        <v>114900</v>
      </c>
      <c r="G9694" s="4">
        <v>11490</v>
      </c>
      <c r="H9694" s="4">
        <v>126390</v>
      </c>
    </row>
    <row r="9695" spans="1:8" ht="15.75">
      <c r="A9695" s="3" t="s">
        <v>2949</v>
      </c>
      <c r="B9695" s="2" t="s">
        <v>711</v>
      </c>
      <c r="C9695" s="2" t="s">
        <v>710</v>
      </c>
      <c r="D9695" s="2"/>
      <c r="E9695" s="4">
        <v>46</v>
      </c>
      <c r="F9695" s="4">
        <v>258660</v>
      </c>
      <c r="G9695" s="4">
        <v>25866</v>
      </c>
      <c r="H9695" s="4">
        <v>284526</v>
      </c>
    </row>
    <row r="9696" spans="1:8" ht="15.75">
      <c r="A9696" s="3" t="s">
        <v>2949</v>
      </c>
      <c r="B9696" s="2" t="s">
        <v>726</v>
      </c>
      <c r="C9696" s="2" t="s">
        <v>725</v>
      </c>
      <c r="D9696" s="2"/>
      <c r="E9696" s="4">
        <v>20</v>
      </c>
      <c r="F9696" s="4">
        <v>56000</v>
      </c>
      <c r="G9696" s="4">
        <v>5600</v>
      </c>
      <c r="H9696" s="4">
        <v>61600</v>
      </c>
    </row>
    <row r="9697" spans="1:8" ht="15.75">
      <c r="A9697" s="3" t="s">
        <v>2949</v>
      </c>
      <c r="B9697" s="2" t="s">
        <v>728</v>
      </c>
      <c r="C9697" s="2" t="s">
        <v>727</v>
      </c>
      <c r="D9697" s="2" t="s">
        <v>729</v>
      </c>
      <c r="E9697" s="4">
        <v>10</v>
      </c>
      <c r="F9697" s="4">
        <v>54000</v>
      </c>
      <c r="G9697" s="4">
        <v>5400</v>
      </c>
      <c r="H9697" s="4">
        <v>59400</v>
      </c>
    </row>
    <row r="9698" spans="1:8" ht="15.75">
      <c r="A9698" s="3" t="s">
        <v>2949</v>
      </c>
      <c r="B9698" s="2" t="s">
        <v>731</v>
      </c>
      <c r="C9698" s="2" t="s">
        <v>730</v>
      </c>
      <c r="D9698" s="2" t="s">
        <v>732</v>
      </c>
      <c r="E9698" s="4">
        <v>1</v>
      </c>
      <c r="F9698" s="4">
        <v>2700</v>
      </c>
      <c r="G9698" s="4">
        <v>270</v>
      </c>
      <c r="H9698" s="4">
        <v>2970</v>
      </c>
    </row>
    <row r="9699" spans="1:8" ht="15.75">
      <c r="A9699" s="3" t="s">
        <v>2949</v>
      </c>
      <c r="B9699" s="2" t="s">
        <v>734</v>
      </c>
      <c r="C9699" s="2" t="s">
        <v>733</v>
      </c>
      <c r="D9699" s="2" t="s">
        <v>735</v>
      </c>
      <c r="E9699" s="4">
        <v>469</v>
      </c>
      <c r="F9699" s="4">
        <v>1781910</v>
      </c>
      <c r="G9699" s="4">
        <v>178191</v>
      </c>
      <c r="H9699" s="4">
        <v>1960101</v>
      </c>
    </row>
    <row r="9700" spans="1:8" ht="15.75">
      <c r="A9700" s="3" t="s">
        <v>2949</v>
      </c>
      <c r="B9700" s="2" t="s">
        <v>737</v>
      </c>
      <c r="C9700" s="2" t="s">
        <v>736</v>
      </c>
      <c r="D9700" s="2" t="s">
        <v>738</v>
      </c>
      <c r="E9700" s="4">
        <v>650</v>
      </c>
      <c r="F9700" s="4">
        <v>1318200</v>
      </c>
      <c r="G9700" s="4">
        <v>131820</v>
      </c>
      <c r="H9700" s="4">
        <v>1450020</v>
      </c>
    </row>
    <row r="9701" spans="1:8" ht="15.75">
      <c r="A9701" s="3" t="s">
        <v>2949</v>
      </c>
      <c r="B9701" s="2" t="s">
        <v>3106</v>
      </c>
      <c r="C9701" s="2" t="s">
        <v>3105</v>
      </c>
      <c r="D9701" s="2" t="s">
        <v>3107</v>
      </c>
      <c r="E9701" s="4">
        <v>1</v>
      </c>
      <c r="F9701" s="4">
        <v>2936</v>
      </c>
      <c r="G9701" s="4">
        <v>294</v>
      </c>
      <c r="H9701" s="4">
        <v>3230</v>
      </c>
    </row>
    <row r="9702" spans="1:8" ht="15.75">
      <c r="A9702" s="3" t="s">
        <v>2949</v>
      </c>
      <c r="B9702" s="2" t="s">
        <v>745</v>
      </c>
      <c r="C9702" s="2" t="s">
        <v>744</v>
      </c>
      <c r="D9702" s="2" t="s">
        <v>746</v>
      </c>
      <c r="E9702" s="4">
        <v>110</v>
      </c>
      <c r="F9702" s="4">
        <v>505500</v>
      </c>
      <c r="G9702" s="4">
        <v>50550</v>
      </c>
      <c r="H9702" s="4">
        <v>556050</v>
      </c>
    </row>
    <row r="9703" spans="1:8" ht="15.75">
      <c r="A9703" s="3" t="s">
        <v>2949</v>
      </c>
      <c r="B9703" s="2" t="s">
        <v>748</v>
      </c>
      <c r="C9703" s="2" t="s">
        <v>747</v>
      </c>
      <c r="D9703" s="2" t="s">
        <v>749</v>
      </c>
      <c r="E9703" s="4">
        <v>673</v>
      </c>
      <c r="F9703" s="4">
        <v>1495575</v>
      </c>
      <c r="G9703" s="4">
        <v>149558</v>
      </c>
      <c r="H9703" s="4">
        <v>1645133</v>
      </c>
    </row>
    <row r="9704" spans="1:8" ht="15.75">
      <c r="A9704" s="3" t="s">
        <v>2949</v>
      </c>
      <c r="B9704" s="2" t="s">
        <v>760</v>
      </c>
      <c r="C9704" s="2" t="s">
        <v>759</v>
      </c>
      <c r="D9704" s="2" t="s">
        <v>761</v>
      </c>
      <c r="E9704" s="4">
        <v>101</v>
      </c>
      <c r="F9704" s="4">
        <v>181121</v>
      </c>
      <c r="G9704" s="4">
        <v>18112</v>
      </c>
      <c r="H9704" s="4">
        <v>199233</v>
      </c>
    </row>
    <row r="9705" spans="1:8" ht="15.75">
      <c r="A9705" s="3" t="s">
        <v>2949</v>
      </c>
      <c r="B9705" s="2" t="s">
        <v>771</v>
      </c>
      <c r="C9705" s="2" t="s">
        <v>770</v>
      </c>
      <c r="D9705" s="2" t="s">
        <v>772</v>
      </c>
      <c r="E9705" s="4">
        <v>49</v>
      </c>
      <c r="F9705" s="4">
        <v>399240</v>
      </c>
      <c r="G9705" s="4">
        <v>39924</v>
      </c>
      <c r="H9705" s="4">
        <v>439164</v>
      </c>
    </row>
    <row r="9706" spans="1:8" ht="15.75">
      <c r="A9706" s="3" t="s">
        <v>2949</v>
      </c>
      <c r="B9706" s="2" t="s">
        <v>774</v>
      </c>
      <c r="C9706" s="2" t="s">
        <v>773</v>
      </c>
      <c r="D9706" s="2" t="s">
        <v>775</v>
      </c>
      <c r="E9706" s="4">
        <v>411</v>
      </c>
      <c r="F9706" s="4">
        <v>1055957</v>
      </c>
      <c r="G9706" s="4">
        <v>105596</v>
      </c>
      <c r="H9706" s="4">
        <v>1161553</v>
      </c>
    </row>
    <row r="9707" spans="1:8" ht="15.75">
      <c r="A9707" s="3" t="s">
        <v>2949</v>
      </c>
      <c r="B9707" s="2" t="s">
        <v>779</v>
      </c>
      <c r="C9707" s="2" t="s">
        <v>778</v>
      </c>
      <c r="D9707" s="2" t="s">
        <v>780</v>
      </c>
      <c r="E9707" s="4">
        <v>200</v>
      </c>
      <c r="F9707" s="4">
        <v>1194600</v>
      </c>
      <c r="G9707" s="4">
        <v>119460</v>
      </c>
      <c r="H9707" s="4">
        <v>1314060</v>
      </c>
    </row>
    <row r="9708" spans="1:8" ht="15.75">
      <c r="A9708" s="3" t="s">
        <v>2949</v>
      </c>
      <c r="B9708" s="2" t="s">
        <v>782</v>
      </c>
      <c r="C9708" s="2" t="s">
        <v>781</v>
      </c>
      <c r="D9708" s="2" t="s">
        <v>783</v>
      </c>
      <c r="E9708" s="4">
        <v>80</v>
      </c>
      <c r="F9708" s="4">
        <v>246880</v>
      </c>
      <c r="G9708" s="4">
        <v>24688</v>
      </c>
      <c r="H9708" s="4">
        <v>271568</v>
      </c>
    </row>
    <row r="9709" spans="1:8" ht="15.75">
      <c r="A9709" s="3" t="s">
        <v>2949</v>
      </c>
      <c r="B9709" s="2" t="s">
        <v>787</v>
      </c>
      <c r="C9709" s="2" t="s">
        <v>786</v>
      </c>
      <c r="D9709" s="2" t="s">
        <v>788</v>
      </c>
      <c r="E9709" s="4">
        <v>154</v>
      </c>
      <c r="F9709" s="4">
        <v>567800</v>
      </c>
      <c r="G9709" s="4">
        <v>56780</v>
      </c>
      <c r="H9709" s="4">
        <v>624580</v>
      </c>
    </row>
    <row r="9710" spans="1:8" ht="15.75">
      <c r="A9710" s="3" t="s">
        <v>2949</v>
      </c>
      <c r="B9710" s="2" t="s">
        <v>800</v>
      </c>
      <c r="C9710" s="2" t="s">
        <v>799</v>
      </c>
      <c r="D9710" s="2" t="s">
        <v>801</v>
      </c>
      <c r="E9710" s="4">
        <v>219</v>
      </c>
      <c r="F9710" s="4">
        <v>1409660</v>
      </c>
      <c r="G9710" s="4">
        <v>140966</v>
      </c>
      <c r="H9710" s="4">
        <v>1550626</v>
      </c>
    </row>
    <row r="9711" spans="1:8" ht="15.75">
      <c r="A9711" s="3" t="s">
        <v>2949</v>
      </c>
      <c r="B9711" s="2" t="s">
        <v>803</v>
      </c>
      <c r="C9711" s="2" t="s">
        <v>802</v>
      </c>
      <c r="D9711" s="2" t="s">
        <v>804</v>
      </c>
      <c r="E9711" s="4">
        <v>100</v>
      </c>
      <c r="F9711" s="4">
        <v>347600</v>
      </c>
      <c r="G9711" s="4">
        <v>34760</v>
      </c>
      <c r="H9711" s="4">
        <v>382360</v>
      </c>
    </row>
    <row r="9712" spans="1:8" ht="15.75">
      <c r="A9712" s="3" t="s">
        <v>2949</v>
      </c>
      <c r="B9712" s="2" t="s">
        <v>806</v>
      </c>
      <c r="C9712" s="2" t="s">
        <v>805</v>
      </c>
      <c r="D9712" s="2" t="s">
        <v>807</v>
      </c>
      <c r="E9712" s="4">
        <v>100</v>
      </c>
      <c r="F9712" s="4">
        <v>691600</v>
      </c>
      <c r="G9712" s="4">
        <v>69160</v>
      </c>
      <c r="H9712" s="4">
        <v>760760</v>
      </c>
    </row>
    <row r="9713" spans="1:8" ht="15.75">
      <c r="A9713" s="3" t="s">
        <v>2949</v>
      </c>
      <c r="B9713" s="2" t="s">
        <v>814</v>
      </c>
      <c r="C9713" s="2" t="s">
        <v>813</v>
      </c>
      <c r="D9713" s="2" t="s">
        <v>815</v>
      </c>
      <c r="E9713" s="4">
        <v>460</v>
      </c>
      <c r="F9713" s="4">
        <v>759900</v>
      </c>
      <c r="G9713" s="4">
        <v>75989</v>
      </c>
      <c r="H9713" s="4">
        <v>835889</v>
      </c>
    </row>
    <row r="9714" spans="1:8" ht="15.75">
      <c r="A9714" s="3" t="s">
        <v>2949</v>
      </c>
      <c r="B9714" s="2" t="s">
        <v>820</v>
      </c>
      <c r="C9714" s="2" t="s">
        <v>819</v>
      </c>
      <c r="D9714" s="2" t="s">
        <v>821</v>
      </c>
      <c r="E9714" s="4">
        <v>100</v>
      </c>
      <c r="F9714" s="4">
        <v>233100</v>
      </c>
      <c r="G9714" s="4">
        <v>23310</v>
      </c>
      <c r="H9714" s="4">
        <v>256410</v>
      </c>
    </row>
    <row r="9715" spans="1:8" ht="15.75">
      <c r="A9715" s="3" t="s">
        <v>2949</v>
      </c>
      <c r="B9715" s="2" t="s">
        <v>823</v>
      </c>
      <c r="C9715" s="2" t="s">
        <v>822</v>
      </c>
      <c r="D9715" s="2" t="s">
        <v>824</v>
      </c>
      <c r="E9715" s="4">
        <v>3511</v>
      </c>
      <c r="F9715" s="4">
        <v>4930200</v>
      </c>
      <c r="G9715" s="4">
        <v>493020</v>
      </c>
      <c r="H9715" s="4">
        <v>5423220</v>
      </c>
    </row>
    <row r="9716" spans="1:8" ht="15.75">
      <c r="A9716" s="3" t="s">
        <v>2949</v>
      </c>
      <c r="B9716" s="2" t="s">
        <v>841</v>
      </c>
      <c r="C9716" s="2" t="s">
        <v>840</v>
      </c>
      <c r="D9716" s="2" t="s">
        <v>842</v>
      </c>
      <c r="E9716" s="4">
        <v>9</v>
      </c>
      <c r="F9716" s="4">
        <v>117000</v>
      </c>
      <c r="G9716" s="4">
        <v>11700</v>
      </c>
      <c r="H9716" s="4">
        <v>128700</v>
      </c>
    </row>
    <row r="9717" spans="1:8" ht="15.75">
      <c r="A9717" s="3" t="s">
        <v>2949</v>
      </c>
      <c r="B9717" s="2" t="s">
        <v>855</v>
      </c>
      <c r="C9717" s="2" t="s">
        <v>854</v>
      </c>
      <c r="D9717" s="2" t="s">
        <v>856</v>
      </c>
      <c r="E9717" s="4">
        <v>10</v>
      </c>
      <c r="F9717" s="4">
        <v>40000</v>
      </c>
      <c r="G9717" s="4">
        <v>4000</v>
      </c>
      <c r="H9717" s="4">
        <v>44000</v>
      </c>
    </row>
    <row r="9718" spans="1:8" ht="15.75">
      <c r="A9718" s="3" t="s">
        <v>2949</v>
      </c>
      <c r="B9718" s="2" t="s">
        <v>858</v>
      </c>
      <c r="C9718" s="2" t="s">
        <v>857</v>
      </c>
      <c r="D9718" s="2" t="s">
        <v>859</v>
      </c>
      <c r="E9718" s="4">
        <v>200</v>
      </c>
      <c r="F9718" s="4">
        <v>314100</v>
      </c>
      <c r="G9718" s="4">
        <v>31410</v>
      </c>
      <c r="H9718" s="4">
        <v>345510</v>
      </c>
    </row>
    <row r="9719" spans="1:8" ht="15.75">
      <c r="A9719" s="3" t="s">
        <v>2949</v>
      </c>
      <c r="B9719" s="2" t="s">
        <v>861</v>
      </c>
      <c r="C9719" s="2" t="s">
        <v>860</v>
      </c>
      <c r="D9719" s="2" t="s">
        <v>758</v>
      </c>
      <c r="E9719" s="4">
        <v>6</v>
      </c>
      <c r="F9719" s="4">
        <v>91200</v>
      </c>
      <c r="G9719" s="4">
        <v>9120</v>
      </c>
      <c r="H9719" s="4">
        <v>100320</v>
      </c>
    </row>
    <row r="9720" spans="1:8" ht="15.75">
      <c r="A9720" s="3" t="s">
        <v>2949</v>
      </c>
      <c r="B9720" s="2" t="s">
        <v>870</v>
      </c>
      <c r="C9720" s="2" t="s">
        <v>869</v>
      </c>
      <c r="D9720" s="2" t="s">
        <v>871</v>
      </c>
      <c r="E9720" s="4">
        <v>10</v>
      </c>
      <c r="F9720" s="4">
        <v>45000</v>
      </c>
      <c r="G9720" s="4">
        <v>4500</v>
      </c>
      <c r="H9720" s="4">
        <v>49500</v>
      </c>
    </row>
    <row r="9721" spans="1:8" ht="15.75">
      <c r="A9721" s="3" t="s">
        <v>2949</v>
      </c>
      <c r="B9721" s="2" t="s">
        <v>3156</v>
      </c>
      <c r="C9721" s="2" t="s">
        <v>3155</v>
      </c>
      <c r="D9721" s="2" t="s">
        <v>3157</v>
      </c>
      <c r="E9721" s="4">
        <v>6</v>
      </c>
      <c r="F9721" s="4">
        <v>154332</v>
      </c>
      <c r="G9721" s="4">
        <v>15433</v>
      </c>
      <c r="H9721" s="4">
        <v>169765</v>
      </c>
    </row>
    <row r="9722" spans="1:8" ht="15.75">
      <c r="A9722" s="3" t="s">
        <v>2949</v>
      </c>
      <c r="B9722" s="2" t="s">
        <v>3161</v>
      </c>
      <c r="C9722" s="2" t="s">
        <v>3160</v>
      </c>
      <c r="D9722" s="2" t="s">
        <v>3157</v>
      </c>
      <c r="E9722" s="4">
        <v>8</v>
      </c>
      <c r="F9722" s="4">
        <v>365376</v>
      </c>
      <c r="G9722" s="4">
        <v>36538</v>
      </c>
      <c r="H9722" s="4">
        <v>401914</v>
      </c>
    </row>
    <row r="9723" spans="1:8" ht="15.75">
      <c r="A9723" s="3" t="s">
        <v>2949</v>
      </c>
      <c r="B9723" s="2" t="s">
        <v>889</v>
      </c>
      <c r="C9723" s="2" t="s">
        <v>888</v>
      </c>
      <c r="D9723" s="2" t="s">
        <v>890</v>
      </c>
      <c r="E9723" s="4">
        <v>50</v>
      </c>
      <c r="F9723" s="4">
        <v>732250</v>
      </c>
      <c r="G9723" s="4">
        <v>73225</v>
      </c>
      <c r="H9723" s="4">
        <v>805475</v>
      </c>
    </row>
    <row r="9724" spans="1:8" ht="15.75">
      <c r="A9724" s="3" t="s">
        <v>2949</v>
      </c>
      <c r="B9724" s="2" t="s">
        <v>3165</v>
      </c>
      <c r="C9724" s="2" t="s">
        <v>3164</v>
      </c>
      <c r="D9724" s="2" t="s">
        <v>909</v>
      </c>
      <c r="E9724" s="4">
        <v>20</v>
      </c>
      <c r="F9724" s="4">
        <v>216140</v>
      </c>
      <c r="G9724" s="4">
        <v>21614</v>
      </c>
      <c r="H9724" s="4">
        <v>237754</v>
      </c>
    </row>
    <row r="9725" spans="1:8" ht="15.75">
      <c r="A9725" s="3" t="s">
        <v>2949</v>
      </c>
      <c r="B9725" s="2" t="s">
        <v>902</v>
      </c>
      <c r="C9725" s="2" t="s">
        <v>901</v>
      </c>
      <c r="D9725" s="2" t="s">
        <v>890</v>
      </c>
      <c r="E9725" s="4">
        <v>20</v>
      </c>
      <c r="F9725" s="4">
        <v>339580</v>
      </c>
      <c r="G9725" s="4">
        <v>33958</v>
      </c>
      <c r="H9725" s="4">
        <v>373538</v>
      </c>
    </row>
    <row r="9726" spans="1:8" ht="15.75">
      <c r="A9726" s="3" t="s">
        <v>2949</v>
      </c>
      <c r="B9726" s="2" t="s">
        <v>3167</v>
      </c>
      <c r="C9726" s="2" t="s">
        <v>3166</v>
      </c>
      <c r="D9726" s="2" t="s">
        <v>890</v>
      </c>
      <c r="E9726" s="4">
        <v>20</v>
      </c>
      <c r="F9726" s="4">
        <v>386260</v>
      </c>
      <c r="G9726" s="4">
        <v>38626</v>
      </c>
      <c r="H9726" s="4">
        <v>424886</v>
      </c>
    </row>
    <row r="9727" spans="1:8" ht="15.75">
      <c r="A9727" s="3" t="s">
        <v>2949</v>
      </c>
      <c r="B9727" s="2" t="s">
        <v>3170</v>
      </c>
      <c r="C9727" s="2" t="s">
        <v>3169</v>
      </c>
      <c r="D9727" s="2" t="s">
        <v>890</v>
      </c>
      <c r="E9727" s="4">
        <v>20</v>
      </c>
      <c r="F9727" s="4">
        <v>432940</v>
      </c>
      <c r="G9727" s="4">
        <v>43294</v>
      </c>
      <c r="H9727" s="4">
        <v>476234</v>
      </c>
    </row>
    <row r="9728" spans="1:8" ht="15.75">
      <c r="A9728" s="3" t="s">
        <v>2949</v>
      </c>
      <c r="B9728" s="2" t="s">
        <v>3176</v>
      </c>
      <c r="C9728" s="2" t="s">
        <v>3175</v>
      </c>
      <c r="D9728" s="2" t="s">
        <v>890</v>
      </c>
      <c r="E9728" s="4">
        <v>20</v>
      </c>
      <c r="F9728" s="4">
        <v>479620</v>
      </c>
      <c r="G9728" s="4">
        <v>47962</v>
      </c>
      <c r="H9728" s="4">
        <v>527582</v>
      </c>
    </row>
    <row r="9729" spans="1:8" ht="15.75">
      <c r="A9729" s="3" t="s">
        <v>2949</v>
      </c>
      <c r="B9729" s="2" t="s">
        <v>938</v>
      </c>
      <c r="C9729" s="2" t="s">
        <v>937</v>
      </c>
      <c r="D9729" s="2"/>
      <c r="E9729" s="4">
        <v>50</v>
      </c>
      <c r="F9729" s="4">
        <v>355000</v>
      </c>
      <c r="G9729" s="4">
        <v>35500</v>
      </c>
      <c r="H9729" s="4">
        <v>390500</v>
      </c>
    </row>
    <row r="9730" spans="1:8" ht="15.75">
      <c r="A9730" s="3" t="s">
        <v>2949</v>
      </c>
      <c r="B9730" s="2" t="s">
        <v>965</v>
      </c>
      <c r="C9730" s="2" t="s">
        <v>964</v>
      </c>
      <c r="D9730" s="2"/>
      <c r="E9730" s="4">
        <v>8</v>
      </c>
      <c r="F9730" s="4">
        <v>160800</v>
      </c>
      <c r="G9730" s="4">
        <v>16080</v>
      </c>
      <c r="H9730" s="4">
        <v>176880</v>
      </c>
    </row>
    <row r="9731" spans="1:8" ht="15.75">
      <c r="A9731" s="3" t="s">
        <v>2949</v>
      </c>
      <c r="B9731" s="2" t="s">
        <v>966</v>
      </c>
      <c r="C9731" s="2" t="s">
        <v>770</v>
      </c>
      <c r="D9731" s="2" t="s">
        <v>967</v>
      </c>
      <c r="E9731" s="4">
        <v>50</v>
      </c>
      <c r="F9731" s="4">
        <v>286850</v>
      </c>
      <c r="G9731" s="4">
        <v>28685</v>
      </c>
      <c r="H9731" s="4">
        <v>315535</v>
      </c>
    </row>
    <row r="9732" spans="1:8" ht="15.75">
      <c r="A9732" s="3" t="s">
        <v>2949</v>
      </c>
      <c r="B9732" s="2" t="s">
        <v>968</v>
      </c>
      <c r="C9732" s="2" t="s">
        <v>778</v>
      </c>
      <c r="D9732" s="2" t="s">
        <v>969</v>
      </c>
      <c r="E9732" s="4">
        <v>50</v>
      </c>
      <c r="F9732" s="4">
        <v>328200</v>
      </c>
      <c r="G9732" s="4">
        <v>32820</v>
      </c>
      <c r="H9732" s="4">
        <v>361020</v>
      </c>
    </row>
    <row r="9733" spans="1:8" ht="15.75">
      <c r="A9733" s="3" t="s">
        <v>2949</v>
      </c>
      <c r="B9733" s="2" t="s">
        <v>972</v>
      </c>
      <c r="C9733" s="2" t="s">
        <v>744</v>
      </c>
      <c r="D9733" s="2" t="s">
        <v>973</v>
      </c>
      <c r="E9733" s="4">
        <v>50</v>
      </c>
      <c r="F9733" s="4">
        <v>244800</v>
      </c>
      <c r="G9733" s="4">
        <v>24480</v>
      </c>
      <c r="H9733" s="4">
        <v>269280</v>
      </c>
    </row>
    <row r="9734" spans="1:8" ht="15.75">
      <c r="A9734" s="3" t="s">
        <v>2949</v>
      </c>
      <c r="B9734" s="2" t="s">
        <v>3238</v>
      </c>
      <c r="C9734" s="2" t="s">
        <v>3237</v>
      </c>
      <c r="D9734" s="2" t="s">
        <v>909</v>
      </c>
      <c r="E9734" s="4">
        <v>10</v>
      </c>
      <c r="F9734" s="4">
        <v>92970</v>
      </c>
      <c r="G9734" s="4">
        <v>9297</v>
      </c>
      <c r="H9734" s="4">
        <v>102267</v>
      </c>
    </row>
    <row r="9735" spans="1:8" ht="15.75">
      <c r="A9735" s="3" t="s">
        <v>2949</v>
      </c>
      <c r="B9735" s="2" t="s">
        <v>1043</v>
      </c>
      <c r="C9735" s="2" t="s">
        <v>1042</v>
      </c>
      <c r="D9735" s="2"/>
      <c r="E9735" s="4">
        <v>50</v>
      </c>
      <c r="F9735" s="4">
        <v>305000</v>
      </c>
      <c r="G9735" s="4">
        <v>30500</v>
      </c>
      <c r="H9735" s="4">
        <v>335500</v>
      </c>
    </row>
    <row r="9736" spans="1:8" ht="15.75">
      <c r="A9736" s="3" t="s">
        <v>2949</v>
      </c>
      <c r="B9736" s="2" t="s">
        <v>3259</v>
      </c>
      <c r="C9736" s="2" t="s">
        <v>3258</v>
      </c>
      <c r="D9736" s="2"/>
      <c r="E9736" s="4">
        <v>4</v>
      </c>
      <c r="F9736" s="4">
        <v>179600</v>
      </c>
      <c r="G9736" s="4">
        <v>17960</v>
      </c>
      <c r="H9736" s="4">
        <v>197560</v>
      </c>
    </row>
    <row r="9737" spans="1:8" ht="15.75">
      <c r="A9737" s="3" t="s">
        <v>2949</v>
      </c>
      <c r="B9737" s="2" t="s">
        <v>1116</v>
      </c>
      <c r="C9737" s="2" t="s">
        <v>514</v>
      </c>
      <c r="D9737" s="2" t="s">
        <v>3272</v>
      </c>
      <c r="E9737" s="4">
        <v>3</v>
      </c>
      <c r="F9737" s="4">
        <v>18600</v>
      </c>
      <c r="G9737" s="4">
        <v>1860</v>
      </c>
      <c r="H9737" s="4">
        <v>20460</v>
      </c>
    </row>
    <row r="9738" spans="1:8" ht="15.75">
      <c r="A9738" s="3" t="s">
        <v>2949</v>
      </c>
      <c r="B9738" s="2" t="s">
        <v>1124</v>
      </c>
      <c r="C9738" s="2" t="s">
        <v>524</v>
      </c>
      <c r="D9738" s="2" t="s">
        <v>1117</v>
      </c>
      <c r="E9738" s="4">
        <v>2</v>
      </c>
      <c r="F9738" s="4">
        <v>14200</v>
      </c>
      <c r="G9738" s="4">
        <v>1420</v>
      </c>
      <c r="H9738" s="4">
        <v>15620</v>
      </c>
    </row>
    <row r="9739" spans="1:8" ht="15.75">
      <c r="A9739" s="3" t="s">
        <v>2949</v>
      </c>
      <c r="B9739" s="2" t="s">
        <v>1127</v>
      </c>
      <c r="C9739" s="2" t="s">
        <v>355</v>
      </c>
      <c r="D9739" s="2" t="s">
        <v>1117</v>
      </c>
      <c r="E9739" s="4">
        <v>2</v>
      </c>
      <c r="F9739" s="4">
        <v>15800</v>
      </c>
      <c r="G9739" s="4">
        <v>1580</v>
      </c>
      <c r="H9739" s="4">
        <v>17380</v>
      </c>
    </row>
    <row r="9740" spans="1:8" ht="15.75">
      <c r="A9740" s="3" t="s">
        <v>2949</v>
      </c>
      <c r="B9740" s="2" t="s">
        <v>1130</v>
      </c>
      <c r="C9740" s="2" t="s">
        <v>524</v>
      </c>
      <c r="D9740" s="2" t="s">
        <v>1131</v>
      </c>
      <c r="E9740" s="4">
        <v>12</v>
      </c>
      <c r="F9740" s="4">
        <v>58404</v>
      </c>
      <c r="G9740" s="4">
        <v>5840</v>
      </c>
      <c r="H9740" s="4">
        <v>64244</v>
      </c>
    </row>
    <row r="9741" spans="1:8" ht="15.75">
      <c r="A9741" s="3" t="s">
        <v>2949</v>
      </c>
      <c r="B9741" s="2" t="s">
        <v>3288</v>
      </c>
      <c r="C9741" s="2" t="s">
        <v>3287</v>
      </c>
      <c r="D9741" s="2" t="s">
        <v>890</v>
      </c>
      <c r="E9741" s="4">
        <v>20</v>
      </c>
      <c r="F9741" s="4">
        <v>526300</v>
      </c>
      <c r="G9741" s="4">
        <v>52630</v>
      </c>
      <c r="H9741" s="4">
        <v>578930</v>
      </c>
    </row>
    <row r="9742" spans="1:8" ht="15.75">
      <c r="A9742" s="3" t="s">
        <v>2949</v>
      </c>
      <c r="B9742" s="2" t="s">
        <v>3289</v>
      </c>
      <c r="C9742" s="2" t="s">
        <v>3254</v>
      </c>
      <c r="D9742" s="2" t="s">
        <v>1172</v>
      </c>
      <c r="E9742" s="4">
        <v>2</v>
      </c>
      <c r="F9742" s="4">
        <v>11600</v>
      </c>
      <c r="G9742" s="4">
        <v>1160</v>
      </c>
      <c r="H9742" s="4">
        <v>12760</v>
      </c>
    </row>
    <row r="9743" spans="1:8" ht="15.75">
      <c r="A9743" s="3" t="s">
        <v>2949</v>
      </c>
      <c r="B9743" s="2" t="s">
        <v>3290</v>
      </c>
      <c r="C9743" s="2" t="s">
        <v>463</v>
      </c>
      <c r="D9743" s="2" t="s">
        <v>1172</v>
      </c>
      <c r="E9743" s="4">
        <v>2</v>
      </c>
      <c r="F9743" s="4">
        <v>13400</v>
      </c>
      <c r="G9743" s="4">
        <v>1340</v>
      </c>
      <c r="H9743" s="4">
        <v>14740</v>
      </c>
    </row>
    <row r="9744" spans="1:8" ht="15.75">
      <c r="A9744" s="3" t="s">
        <v>2949</v>
      </c>
      <c r="B9744" s="2" t="s">
        <v>1171</v>
      </c>
      <c r="C9744" s="2" t="s">
        <v>451</v>
      </c>
      <c r="D9744" s="2" t="s">
        <v>1172</v>
      </c>
      <c r="E9744" s="4">
        <v>17</v>
      </c>
      <c r="F9744" s="4">
        <v>173400</v>
      </c>
      <c r="G9744" s="4">
        <v>17340</v>
      </c>
      <c r="H9744" s="4">
        <v>190740</v>
      </c>
    </row>
    <row r="9745" spans="1:8" ht="15.75">
      <c r="A9745" s="3" t="s">
        <v>2949</v>
      </c>
      <c r="B9745" s="2" t="s">
        <v>3301</v>
      </c>
      <c r="C9745" s="2" t="s">
        <v>1040</v>
      </c>
      <c r="D9745" s="2" t="s">
        <v>3302</v>
      </c>
      <c r="E9745" s="4">
        <v>2</v>
      </c>
      <c r="F9745" s="4">
        <v>17800</v>
      </c>
      <c r="G9745" s="4">
        <v>1780</v>
      </c>
      <c r="H9745" s="4">
        <v>19580</v>
      </c>
    </row>
    <row r="9746" spans="1:8" ht="15.75">
      <c r="A9746" s="3" t="s">
        <v>2949</v>
      </c>
      <c r="B9746" s="2" t="s">
        <v>3305</v>
      </c>
      <c r="C9746" s="2" t="s">
        <v>455</v>
      </c>
      <c r="D9746" s="2" t="s">
        <v>3306</v>
      </c>
      <c r="E9746" s="4">
        <v>2</v>
      </c>
      <c r="F9746" s="4">
        <v>34000</v>
      </c>
      <c r="G9746" s="4">
        <v>3400</v>
      </c>
      <c r="H9746" s="4">
        <v>37400</v>
      </c>
    </row>
    <row r="9747" spans="1:8" ht="15.75">
      <c r="A9747" s="3" t="s">
        <v>2949</v>
      </c>
      <c r="B9747" s="2" t="s">
        <v>3333</v>
      </c>
      <c r="C9747" s="2" t="s">
        <v>3332</v>
      </c>
      <c r="D9747" s="2" t="s">
        <v>3334</v>
      </c>
      <c r="E9747" s="4">
        <v>4</v>
      </c>
      <c r="F9747" s="4">
        <v>46800</v>
      </c>
      <c r="G9747" s="4">
        <v>4680</v>
      </c>
      <c r="H9747" s="4">
        <v>51480</v>
      </c>
    </row>
    <row r="9748" spans="1:8" ht="15.75">
      <c r="A9748" s="3" t="s">
        <v>2949</v>
      </c>
      <c r="B9748" s="2" t="s">
        <v>3336</v>
      </c>
      <c r="C9748" s="2" t="s">
        <v>3335</v>
      </c>
      <c r="D9748" s="2" t="s">
        <v>3337</v>
      </c>
      <c r="E9748" s="4">
        <v>4</v>
      </c>
      <c r="F9748" s="4">
        <v>60000</v>
      </c>
      <c r="G9748" s="4">
        <v>6000</v>
      </c>
      <c r="H9748" s="4">
        <v>66000</v>
      </c>
    </row>
    <row r="9749" spans="1:8" ht="15.75">
      <c r="A9749" s="3" t="s">
        <v>2949</v>
      </c>
      <c r="B9749" s="2" t="s">
        <v>3339</v>
      </c>
      <c r="C9749" s="2" t="s">
        <v>3338</v>
      </c>
      <c r="D9749" s="2" t="s">
        <v>3340</v>
      </c>
      <c r="E9749" s="4">
        <v>4</v>
      </c>
      <c r="F9749" s="4">
        <v>87200</v>
      </c>
      <c r="G9749" s="4">
        <v>8720</v>
      </c>
      <c r="H9749" s="4">
        <v>95920</v>
      </c>
    </row>
    <row r="9750" spans="1:8" ht="15.75">
      <c r="A9750" s="3" t="s">
        <v>2949</v>
      </c>
      <c r="B9750" s="2" t="s">
        <v>3342</v>
      </c>
      <c r="C9750" s="2" t="s">
        <v>3341</v>
      </c>
      <c r="D9750" s="2" t="s">
        <v>3343</v>
      </c>
      <c r="E9750" s="4">
        <v>8</v>
      </c>
      <c r="F9750" s="4">
        <v>217600</v>
      </c>
      <c r="G9750" s="4">
        <v>21760</v>
      </c>
      <c r="H9750" s="4">
        <v>239360</v>
      </c>
    </row>
    <row r="9751" spans="1:8" ht="15.75">
      <c r="A9751" s="3" t="s">
        <v>2949</v>
      </c>
      <c r="B9751" s="2" t="s">
        <v>1199</v>
      </c>
      <c r="C9751" s="2" t="s">
        <v>1198</v>
      </c>
      <c r="D9751" s="2"/>
      <c r="E9751" s="4">
        <v>50</v>
      </c>
      <c r="F9751" s="4">
        <v>320000</v>
      </c>
      <c r="G9751" s="4">
        <v>32000</v>
      </c>
      <c r="H9751" s="4">
        <v>352000</v>
      </c>
    </row>
    <row r="9752" spans="1:8" ht="15.75">
      <c r="A9752" s="3" t="s">
        <v>2949</v>
      </c>
      <c r="B9752" s="2" t="s">
        <v>3400</v>
      </c>
      <c r="C9752" s="2" t="s">
        <v>3399</v>
      </c>
      <c r="D9752" s="2" t="s">
        <v>3389</v>
      </c>
      <c r="E9752" s="4">
        <v>6</v>
      </c>
      <c r="F9752" s="4">
        <v>82800</v>
      </c>
      <c r="G9752" s="4">
        <v>8280</v>
      </c>
      <c r="H9752" s="4">
        <v>91080</v>
      </c>
    </row>
    <row r="9753" spans="1:8" ht="15.75">
      <c r="A9753" s="3" t="s">
        <v>2949</v>
      </c>
      <c r="B9753" s="2" t="s">
        <v>1284</v>
      </c>
      <c r="C9753" s="2" t="s">
        <v>1283</v>
      </c>
      <c r="D9753" s="2" t="s">
        <v>1285</v>
      </c>
      <c r="E9753" s="4">
        <v>350</v>
      </c>
      <c r="F9753" s="4">
        <v>1020000</v>
      </c>
      <c r="G9753" s="4">
        <v>102000</v>
      </c>
      <c r="H9753" s="4">
        <v>1122000</v>
      </c>
    </row>
    <row r="9754" spans="1:8" ht="15.75">
      <c r="A9754" s="3" t="s">
        <v>2949</v>
      </c>
      <c r="B9754" s="2" t="s">
        <v>1289</v>
      </c>
      <c r="C9754" s="2" t="s">
        <v>1288</v>
      </c>
      <c r="D9754" s="2"/>
      <c r="E9754" s="4">
        <v>30</v>
      </c>
      <c r="F9754" s="4">
        <v>123000</v>
      </c>
      <c r="G9754" s="4">
        <v>12300</v>
      </c>
      <c r="H9754" s="4">
        <v>135300</v>
      </c>
    </row>
    <row r="9755" spans="1:8" ht="15.75">
      <c r="A9755" s="3" t="s">
        <v>2949</v>
      </c>
      <c r="B9755" s="2" t="s">
        <v>1293</v>
      </c>
      <c r="C9755" s="2" t="s">
        <v>1292</v>
      </c>
      <c r="D9755" s="2" t="s">
        <v>1294</v>
      </c>
      <c r="E9755" s="4">
        <v>305</v>
      </c>
      <c r="F9755" s="4">
        <v>855500</v>
      </c>
      <c r="G9755" s="4">
        <v>85550</v>
      </c>
      <c r="H9755" s="4">
        <v>941050</v>
      </c>
    </row>
    <row r="9756" spans="1:8" ht="15.75">
      <c r="A9756" s="3" t="s">
        <v>2949</v>
      </c>
      <c r="B9756" s="2" t="s">
        <v>1299</v>
      </c>
      <c r="C9756" s="2" t="s">
        <v>1298</v>
      </c>
      <c r="D9756" s="2"/>
      <c r="E9756" s="4">
        <v>8</v>
      </c>
      <c r="F9756" s="4">
        <v>24000</v>
      </c>
      <c r="G9756" s="4">
        <v>2400</v>
      </c>
      <c r="H9756" s="4">
        <v>26400</v>
      </c>
    </row>
    <row r="9757" spans="1:8" ht="15.75">
      <c r="A9757" s="3" t="s">
        <v>2949</v>
      </c>
      <c r="B9757" s="2" t="s">
        <v>1301</v>
      </c>
      <c r="C9757" s="2" t="s">
        <v>1300</v>
      </c>
      <c r="D9757" s="2"/>
      <c r="E9757" s="4">
        <v>8</v>
      </c>
      <c r="F9757" s="4">
        <v>24000</v>
      </c>
      <c r="G9757" s="4">
        <v>2400</v>
      </c>
      <c r="H9757" s="4">
        <v>26400</v>
      </c>
    </row>
    <row r="9758" spans="1:8" ht="15.75">
      <c r="A9758" s="3" t="s">
        <v>2949</v>
      </c>
      <c r="B9758" s="2" t="s">
        <v>1303</v>
      </c>
      <c r="C9758" s="2" t="s">
        <v>1302</v>
      </c>
      <c r="D9758" s="2"/>
      <c r="E9758" s="4">
        <v>25</v>
      </c>
      <c r="F9758" s="4">
        <v>101250</v>
      </c>
      <c r="G9758" s="4">
        <v>10125</v>
      </c>
      <c r="H9758" s="4">
        <v>111375</v>
      </c>
    </row>
    <row r="9759" spans="1:8" ht="15.75">
      <c r="A9759" s="3" t="s">
        <v>2949</v>
      </c>
      <c r="B9759" s="2" t="s">
        <v>1305</v>
      </c>
      <c r="C9759" s="2" t="s">
        <v>1304</v>
      </c>
      <c r="D9759" s="2"/>
      <c r="E9759" s="4">
        <v>10</v>
      </c>
      <c r="F9759" s="4">
        <v>30000</v>
      </c>
      <c r="G9759" s="4">
        <v>3000</v>
      </c>
      <c r="H9759" s="4">
        <v>33000</v>
      </c>
    </row>
    <row r="9760" spans="1:8" ht="15.75">
      <c r="A9760" s="3" t="s">
        <v>2949</v>
      </c>
      <c r="B9760" s="2" t="s">
        <v>1307</v>
      </c>
      <c r="C9760" s="2" t="s">
        <v>1306</v>
      </c>
      <c r="D9760" s="2" t="s">
        <v>1308</v>
      </c>
      <c r="E9760" s="4">
        <v>70</v>
      </c>
      <c r="F9760" s="4">
        <v>288000</v>
      </c>
      <c r="G9760" s="4">
        <v>28800</v>
      </c>
      <c r="H9760" s="4">
        <v>316800</v>
      </c>
    </row>
    <row r="9761" spans="1:8" ht="15.75">
      <c r="A9761" s="3" t="s">
        <v>2949</v>
      </c>
      <c r="B9761" s="2" t="s">
        <v>1310</v>
      </c>
      <c r="C9761" s="2" t="s">
        <v>1309</v>
      </c>
      <c r="D9761" s="2"/>
      <c r="E9761" s="4">
        <v>8</v>
      </c>
      <c r="F9761" s="4">
        <v>24000</v>
      </c>
      <c r="G9761" s="4">
        <v>2400</v>
      </c>
      <c r="H9761" s="4">
        <v>26400</v>
      </c>
    </row>
    <row r="9762" spans="1:8" ht="15.75">
      <c r="A9762" s="3" t="s">
        <v>2949</v>
      </c>
      <c r="B9762" s="2" t="s">
        <v>1312</v>
      </c>
      <c r="C9762" s="2" t="s">
        <v>1311</v>
      </c>
      <c r="D9762" s="2"/>
      <c r="E9762" s="4">
        <v>30</v>
      </c>
      <c r="F9762" s="4">
        <v>121500</v>
      </c>
      <c r="G9762" s="4">
        <v>12150</v>
      </c>
      <c r="H9762" s="4">
        <v>133650</v>
      </c>
    </row>
    <row r="9763" spans="1:8" ht="15.75">
      <c r="A9763" s="3" t="s">
        <v>2949</v>
      </c>
      <c r="B9763" s="2" t="s">
        <v>1318</v>
      </c>
      <c r="C9763" s="2" t="s">
        <v>1317</v>
      </c>
      <c r="D9763" s="2" t="s">
        <v>1319</v>
      </c>
      <c r="E9763" s="4">
        <v>430</v>
      </c>
      <c r="F9763" s="4">
        <v>1741500</v>
      </c>
      <c r="G9763" s="4">
        <v>174150</v>
      </c>
      <c r="H9763" s="4">
        <v>1915650</v>
      </c>
    </row>
    <row r="9764" spans="1:8" ht="15.75">
      <c r="A9764" s="3" t="s">
        <v>2949</v>
      </c>
      <c r="B9764" s="2" t="s">
        <v>1321</v>
      </c>
      <c r="C9764" s="2" t="s">
        <v>1320</v>
      </c>
      <c r="D9764" s="2" t="s">
        <v>1322</v>
      </c>
      <c r="E9764" s="4">
        <v>40</v>
      </c>
      <c r="F9764" s="4">
        <v>166500</v>
      </c>
      <c r="G9764" s="4">
        <v>16650</v>
      </c>
      <c r="H9764" s="4">
        <v>183150</v>
      </c>
    </row>
    <row r="9765" spans="1:8" ht="15.75">
      <c r="A9765" s="3" t="s">
        <v>2949</v>
      </c>
      <c r="B9765" s="2" t="s">
        <v>1337</v>
      </c>
      <c r="C9765" s="2" t="s">
        <v>1336</v>
      </c>
      <c r="D9765" s="2"/>
      <c r="E9765" s="4">
        <v>10</v>
      </c>
      <c r="F9765" s="4">
        <v>45000</v>
      </c>
      <c r="G9765" s="4">
        <v>4500</v>
      </c>
      <c r="H9765" s="4">
        <v>49500</v>
      </c>
    </row>
    <row r="9766" spans="1:8" ht="15.75">
      <c r="A9766" s="3" t="s">
        <v>2949</v>
      </c>
      <c r="B9766" s="2" t="s">
        <v>1346</v>
      </c>
      <c r="C9766" s="2" t="s">
        <v>1345</v>
      </c>
      <c r="D9766" s="2" t="s">
        <v>1342</v>
      </c>
      <c r="E9766" s="4">
        <v>50</v>
      </c>
      <c r="F9766" s="4">
        <v>600000</v>
      </c>
      <c r="G9766" s="4">
        <v>60000</v>
      </c>
      <c r="H9766" s="4">
        <v>660000</v>
      </c>
    </row>
    <row r="9767" spans="1:8" ht="15.75">
      <c r="A9767" s="3" t="s">
        <v>2949</v>
      </c>
      <c r="B9767" s="2" t="s">
        <v>1354</v>
      </c>
      <c r="C9767" s="2" t="s">
        <v>1353</v>
      </c>
      <c r="D9767" s="2" t="s">
        <v>1342</v>
      </c>
      <c r="E9767" s="4">
        <v>255</v>
      </c>
      <c r="F9767" s="4">
        <v>2907000</v>
      </c>
      <c r="G9767" s="4">
        <v>290700</v>
      </c>
      <c r="H9767" s="4">
        <v>3197700</v>
      </c>
    </row>
    <row r="9768" spans="1:8" ht="15.75">
      <c r="A9768" s="3" t="s">
        <v>2949</v>
      </c>
      <c r="B9768" s="2" t="s">
        <v>1361</v>
      </c>
      <c r="C9768" s="2" t="s">
        <v>1360</v>
      </c>
      <c r="D9768" s="2" t="s">
        <v>1352</v>
      </c>
      <c r="E9768" s="4">
        <v>10</v>
      </c>
      <c r="F9768" s="4">
        <v>10000</v>
      </c>
      <c r="G9768" s="4">
        <v>1000</v>
      </c>
      <c r="H9768" s="4">
        <v>11000</v>
      </c>
    </row>
    <row r="9769" spans="1:8" ht="15.75">
      <c r="A9769" s="3" t="s">
        <v>2949</v>
      </c>
      <c r="B9769" s="2" t="s">
        <v>1363</v>
      </c>
      <c r="C9769" s="2" t="s">
        <v>1362</v>
      </c>
      <c r="D9769" s="2" t="s">
        <v>1342</v>
      </c>
      <c r="E9769" s="4">
        <v>20</v>
      </c>
      <c r="F9769" s="4">
        <v>216000</v>
      </c>
      <c r="G9769" s="4">
        <v>21600</v>
      </c>
      <c r="H9769" s="4">
        <v>237600</v>
      </c>
    </row>
    <row r="9770" spans="1:8" ht="15.75">
      <c r="A9770" s="3" t="s">
        <v>2949</v>
      </c>
      <c r="B9770" s="2" t="s">
        <v>1365</v>
      </c>
      <c r="C9770" s="2" t="s">
        <v>1364</v>
      </c>
      <c r="D9770" s="2" t="s">
        <v>1352</v>
      </c>
      <c r="E9770" s="4">
        <v>100</v>
      </c>
      <c r="F9770" s="4">
        <v>90000</v>
      </c>
      <c r="G9770" s="4">
        <v>9000</v>
      </c>
      <c r="H9770" s="4">
        <v>99000</v>
      </c>
    </row>
    <row r="9771" spans="1:8" ht="15.75">
      <c r="A9771" s="3" t="s">
        <v>2949</v>
      </c>
      <c r="B9771" s="2" t="s">
        <v>1370</v>
      </c>
      <c r="C9771" s="2" t="s">
        <v>1369</v>
      </c>
      <c r="D9771" s="2" t="s">
        <v>1352</v>
      </c>
      <c r="E9771" s="4">
        <v>302</v>
      </c>
      <c r="F9771" s="4">
        <v>7550000</v>
      </c>
      <c r="G9771" s="4">
        <v>755000</v>
      </c>
      <c r="H9771" s="4">
        <v>8305000</v>
      </c>
    </row>
    <row r="9772" spans="1:8" ht="15.75">
      <c r="A9772" s="3" t="s">
        <v>2949</v>
      </c>
      <c r="B9772" s="2" t="s">
        <v>1372</v>
      </c>
      <c r="C9772" s="2" t="s">
        <v>1371</v>
      </c>
      <c r="D9772" s="2" t="s">
        <v>1352</v>
      </c>
      <c r="E9772" s="4">
        <v>32</v>
      </c>
      <c r="F9772" s="4">
        <v>800000</v>
      </c>
      <c r="G9772" s="4">
        <v>80000</v>
      </c>
      <c r="H9772" s="4">
        <v>880000</v>
      </c>
    </row>
    <row r="9773" spans="1:8" ht="15.75">
      <c r="A9773" s="3" t="s">
        <v>2949</v>
      </c>
      <c r="B9773" s="2" t="s">
        <v>1373</v>
      </c>
      <c r="C9773" s="2" t="s">
        <v>1362</v>
      </c>
      <c r="D9773" s="2" t="s">
        <v>1374</v>
      </c>
      <c r="E9773" s="4">
        <v>5</v>
      </c>
      <c r="F9773" s="4">
        <v>62500</v>
      </c>
      <c r="G9773" s="4">
        <v>6250</v>
      </c>
      <c r="H9773" s="4">
        <v>68750</v>
      </c>
    </row>
    <row r="9774" spans="1:8" ht="15.75">
      <c r="A9774" s="3" t="s">
        <v>2949</v>
      </c>
      <c r="B9774" s="2" t="s">
        <v>1383</v>
      </c>
      <c r="C9774" s="2" t="s">
        <v>1345</v>
      </c>
      <c r="D9774" s="2" t="s">
        <v>1374</v>
      </c>
      <c r="E9774" s="4"/>
      <c r="F9774" s="4"/>
      <c r="G9774" s="4"/>
      <c r="H9774" s="4"/>
    </row>
    <row r="9775" spans="1:8" ht="15.75">
      <c r="A9775" s="3" t="s">
        <v>2949</v>
      </c>
      <c r="B9775" s="2" t="s">
        <v>3519</v>
      </c>
      <c r="C9775" s="2" t="s">
        <v>3518</v>
      </c>
      <c r="D9775" s="2" t="s">
        <v>1352</v>
      </c>
      <c r="E9775" s="4">
        <v>2</v>
      </c>
      <c r="F9775" s="4">
        <v>24000</v>
      </c>
      <c r="G9775" s="4">
        <v>2400</v>
      </c>
      <c r="H9775" s="4">
        <v>26400</v>
      </c>
    </row>
    <row r="9776" spans="1:8" ht="15.75">
      <c r="A9776" s="3" t="s">
        <v>2949</v>
      </c>
      <c r="B9776" s="2" t="s">
        <v>3521</v>
      </c>
      <c r="C9776" s="2" t="s">
        <v>3520</v>
      </c>
      <c r="D9776" s="2" t="s">
        <v>1352</v>
      </c>
      <c r="E9776" s="4">
        <v>24</v>
      </c>
      <c r="F9776" s="4">
        <v>507600</v>
      </c>
      <c r="G9776" s="4">
        <v>50760</v>
      </c>
      <c r="H9776" s="4">
        <v>558360</v>
      </c>
    </row>
    <row r="9777" spans="1:8" ht="15.75">
      <c r="A9777" s="3" t="s">
        <v>2949</v>
      </c>
      <c r="B9777" s="2" t="s">
        <v>1394</v>
      </c>
      <c r="C9777" s="2" t="s">
        <v>1393</v>
      </c>
      <c r="D9777" s="2" t="s">
        <v>1352</v>
      </c>
      <c r="E9777" s="4">
        <v>4</v>
      </c>
      <c r="F9777" s="4">
        <v>112800</v>
      </c>
      <c r="G9777" s="4">
        <v>11280</v>
      </c>
      <c r="H9777" s="4">
        <v>124080</v>
      </c>
    </row>
    <row r="9778" spans="1:8" ht="15.75">
      <c r="A9778" s="3" t="s">
        <v>2949</v>
      </c>
      <c r="B9778" s="2" t="s">
        <v>1398</v>
      </c>
      <c r="C9778" s="2" t="s">
        <v>1397</v>
      </c>
      <c r="D9778" s="2" t="s">
        <v>1359</v>
      </c>
      <c r="E9778" s="4">
        <v>192</v>
      </c>
      <c r="F9778" s="4">
        <v>2822400</v>
      </c>
      <c r="G9778" s="4">
        <v>282240</v>
      </c>
      <c r="H9778" s="4">
        <v>3104640</v>
      </c>
    </row>
    <row r="9779" spans="1:8" ht="15.75">
      <c r="A9779" s="3" t="s">
        <v>2949</v>
      </c>
      <c r="B9779" s="2" t="s">
        <v>1418</v>
      </c>
      <c r="C9779" s="2" t="s">
        <v>1417</v>
      </c>
      <c r="D9779" s="2" t="s">
        <v>104</v>
      </c>
      <c r="E9779" s="4">
        <v>2</v>
      </c>
      <c r="F9779" s="4">
        <v>7000</v>
      </c>
      <c r="G9779" s="4">
        <v>700</v>
      </c>
      <c r="H9779" s="4">
        <v>7700</v>
      </c>
    </row>
    <row r="9780" spans="1:8" ht="15.75">
      <c r="A9780" s="3" t="s">
        <v>2949</v>
      </c>
      <c r="B9780" s="2" t="s">
        <v>1428</v>
      </c>
      <c r="C9780" s="2" t="s">
        <v>1426</v>
      </c>
      <c r="D9780" s="2" t="s">
        <v>73</v>
      </c>
      <c r="E9780" s="4">
        <v>4</v>
      </c>
      <c r="F9780" s="4">
        <v>7600</v>
      </c>
      <c r="G9780" s="4">
        <v>760</v>
      </c>
      <c r="H9780" s="4">
        <v>8360</v>
      </c>
    </row>
    <row r="9781" spans="1:8" ht="15.75">
      <c r="A9781" s="3" t="s">
        <v>2949</v>
      </c>
      <c r="B9781" s="2" t="s">
        <v>3540</v>
      </c>
      <c r="C9781" s="2" t="s">
        <v>3539</v>
      </c>
      <c r="D9781" s="2" t="s">
        <v>3541</v>
      </c>
      <c r="E9781" s="4">
        <v>150</v>
      </c>
      <c r="F9781" s="4">
        <v>311700</v>
      </c>
      <c r="G9781" s="4">
        <v>31170</v>
      </c>
      <c r="H9781" s="4">
        <v>342870</v>
      </c>
    </row>
    <row r="9782" spans="1:8" ht="15.75">
      <c r="A9782" s="3" t="s">
        <v>2949</v>
      </c>
      <c r="B9782" s="2" t="s">
        <v>3542</v>
      </c>
      <c r="C9782" s="2" t="s">
        <v>3539</v>
      </c>
      <c r="D9782" s="2" t="s">
        <v>3543</v>
      </c>
      <c r="E9782" s="4">
        <v>200</v>
      </c>
      <c r="F9782" s="4">
        <v>880000</v>
      </c>
      <c r="G9782" s="4">
        <v>88000</v>
      </c>
      <c r="H9782" s="4">
        <v>968000</v>
      </c>
    </row>
    <row r="9783" spans="1:8" ht="15.75">
      <c r="A9783" s="3" t="s">
        <v>2949</v>
      </c>
      <c r="B9783" s="2" t="s">
        <v>3545</v>
      </c>
      <c r="C9783" s="2" t="s">
        <v>3544</v>
      </c>
      <c r="D9783" s="2" t="s">
        <v>3546</v>
      </c>
      <c r="E9783" s="4">
        <v>2</v>
      </c>
      <c r="F9783" s="4">
        <v>246000</v>
      </c>
      <c r="G9783" s="4">
        <v>24600</v>
      </c>
      <c r="H9783" s="4">
        <v>270600</v>
      </c>
    </row>
    <row r="9784" spans="1:8" ht="15.75">
      <c r="A9784" s="3" t="s">
        <v>2949</v>
      </c>
      <c r="B9784" s="2" t="s">
        <v>1474</v>
      </c>
      <c r="C9784" s="2" t="s">
        <v>1473</v>
      </c>
      <c r="D9784" s="2" t="s">
        <v>1475</v>
      </c>
      <c r="E9784" s="4">
        <v>41569</v>
      </c>
      <c r="F9784" s="4">
        <v>6203081</v>
      </c>
      <c r="G9784" s="4">
        <v>620308</v>
      </c>
      <c r="H9784" s="4">
        <v>6823389</v>
      </c>
    </row>
    <row r="9785" spans="1:8" ht="15.75">
      <c r="A9785" s="3" t="s">
        <v>2949</v>
      </c>
      <c r="B9785" s="2" t="s">
        <v>1489</v>
      </c>
      <c r="C9785" s="2" t="s">
        <v>1488</v>
      </c>
      <c r="D9785" s="2" t="s">
        <v>1490</v>
      </c>
      <c r="E9785" s="4">
        <v>1000</v>
      </c>
      <c r="F9785" s="4">
        <v>50000</v>
      </c>
      <c r="G9785" s="4">
        <v>5000</v>
      </c>
      <c r="H9785" s="4">
        <v>55000</v>
      </c>
    </row>
    <row r="9786" spans="1:8" ht="15.75">
      <c r="A9786" s="3" t="s">
        <v>2949</v>
      </c>
      <c r="B9786" s="2" t="s">
        <v>1504</v>
      </c>
      <c r="C9786" s="2" t="s">
        <v>1503</v>
      </c>
      <c r="D9786" s="2" t="s">
        <v>1505</v>
      </c>
      <c r="E9786" s="4">
        <v>1000</v>
      </c>
      <c r="F9786" s="4">
        <v>850000</v>
      </c>
      <c r="G9786" s="4">
        <v>85000</v>
      </c>
      <c r="H9786" s="4">
        <v>935000</v>
      </c>
    </row>
    <row r="9787" spans="1:8" ht="15.75">
      <c r="A9787" s="3" t="s">
        <v>2949</v>
      </c>
      <c r="B9787" s="2" t="s">
        <v>1513</v>
      </c>
      <c r="C9787" s="2" t="s">
        <v>1512</v>
      </c>
      <c r="D9787" s="2" t="s">
        <v>1514</v>
      </c>
      <c r="E9787" s="4">
        <v>700</v>
      </c>
      <c r="F9787" s="4">
        <v>41091</v>
      </c>
      <c r="G9787" s="4">
        <v>4109</v>
      </c>
      <c r="H9787" s="4">
        <v>45200</v>
      </c>
    </row>
    <row r="9788" spans="1:8" ht="15.75">
      <c r="A9788" s="3" t="s">
        <v>2949</v>
      </c>
      <c r="B9788" s="2" t="s">
        <v>3565</v>
      </c>
      <c r="C9788" s="2" t="s">
        <v>1478</v>
      </c>
      <c r="D9788" s="2" t="s">
        <v>1480</v>
      </c>
      <c r="E9788" s="4">
        <v>108086</v>
      </c>
      <c r="F9788" s="4">
        <v>16969502</v>
      </c>
      <c r="G9788" s="4">
        <v>1696951</v>
      </c>
      <c r="H9788" s="4">
        <v>18666453</v>
      </c>
    </row>
    <row r="9789" spans="1:8" ht="15.75">
      <c r="A9789" s="3" t="s">
        <v>2949</v>
      </c>
      <c r="B9789" s="2" t="s">
        <v>3566</v>
      </c>
      <c r="C9789" s="2" t="s">
        <v>1478</v>
      </c>
      <c r="D9789" s="2" t="s">
        <v>3567</v>
      </c>
      <c r="E9789" s="4">
        <v>100000</v>
      </c>
      <c r="F9789" s="4">
        <v>9900000</v>
      </c>
      <c r="G9789" s="4">
        <v>990000</v>
      </c>
      <c r="H9789" s="4">
        <v>10890000</v>
      </c>
    </row>
    <row r="9790" spans="1:8" ht="15.75">
      <c r="A9790" s="3" t="s">
        <v>2949</v>
      </c>
      <c r="B9790" s="2" t="s">
        <v>3574</v>
      </c>
      <c r="C9790" s="2" t="s">
        <v>3573</v>
      </c>
      <c r="D9790" s="2" t="s">
        <v>3575</v>
      </c>
      <c r="E9790" s="4">
        <v>2</v>
      </c>
      <c r="F9790" s="4"/>
      <c r="G9790" s="4"/>
      <c r="H9790" s="4"/>
    </row>
    <row r="9791" spans="1:8" ht="15.75">
      <c r="A9791" s="3" t="s">
        <v>2949</v>
      </c>
      <c r="B9791" s="2" t="s">
        <v>1527</v>
      </c>
      <c r="C9791" s="2" t="s">
        <v>1526</v>
      </c>
      <c r="D9791" s="2"/>
      <c r="E9791" s="4">
        <v>6</v>
      </c>
      <c r="F9791" s="4">
        <v>115000</v>
      </c>
      <c r="G9791" s="4">
        <v>11500</v>
      </c>
      <c r="H9791" s="4">
        <v>126500</v>
      </c>
    </row>
    <row r="9792" spans="1:8" ht="15.75">
      <c r="A9792" s="3" t="s">
        <v>2949</v>
      </c>
      <c r="B9792" s="2" t="s">
        <v>1529</v>
      </c>
      <c r="C9792" s="2" t="s">
        <v>1528</v>
      </c>
      <c r="D9792" s="2" t="s">
        <v>1530</v>
      </c>
      <c r="E9792" s="4">
        <v>1800</v>
      </c>
      <c r="F9792" s="4">
        <v>4734000</v>
      </c>
      <c r="G9792" s="4">
        <v>473400</v>
      </c>
      <c r="H9792" s="4">
        <v>5207400</v>
      </c>
    </row>
    <row r="9793" spans="1:8" ht="15.75">
      <c r="A9793" s="3" t="s">
        <v>2949</v>
      </c>
      <c r="B9793" s="2" t="s">
        <v>1532</v>
      </c>
      <c r="C9793" s="2" t="s">
        <v>1531</v>
      </c>
      <c r="D9793" s="2" t="s">
        <v>1533</v>
      </c>
      <c r="E9793" s="4">
        <v>18</v>
      </c>
      <c r="F9793" s="4">
        <v>2416680</v>
      </c>
      <c r="G9793" s="4">
        <v>241668</v>
      </c>
      <c r="H9793" s="4">
        <v>2658348</v>
      </c>
    </row>
    <row r="9794" spans="1:8" ht="15.75">
      <c r="A9794" s="3" t="s">
        <v>2949</v>
      </c>
      <c r="B9794" s="2" t="s">
        <v>1535</v>
      </c>
      <c r="C9794" s="2" t="s">
        <v>1534</v>
      </c>
      <c r="D9794" s="2" t="s">
        <v>1536</v>
      </c>
      <c r="E9794" s="4">
        <v>5000</v>
      </c>
      <c r="F9794" s="4">
        <v>12850000</v>
      </c>
      <c r="G9794" s="4">
        <v>1285000</v>
      </c>
      <c r="H9794" s="4">
        <v>14135000</v>
      </c>
    </row>
    <row r="9795" spans="1:8" ht="15.75">
      <c r="A9795" s="3" t="s">
        <v>2949</v>
      </c>
      <c r="B9795" s="2" t="s">
        <v>1541</v>
      </c>
      <c r="C9795" s="2" t="s">
        <v>1540</v>
      </c>
      <c r="D9795" s="2" t="s">
        <v>1542</v>
      </c>
      <c r="E9795" s="4">
        <v>500</v>
      </c>
      <c r="F9795" s="4">
        <v>3600000</v>
      </c>
      <c r="G9795" s="4">
        <v>360000</v>
      </c>
      <c r="H9795" s="4">
        <v>3960000</v>
      </c>
    </row>
    <row r="9796" spans="1:8" ht="15.75">
      <c r="A9796" s="3" t="s">
        <v>2949</v>
      </c>
      <c r="B9796" s="2" t="s">
        <v>1550</v>
      </c>
      <c r="C9796" s="2" t="s">
        <v>1549</v>
      </c>
      <c r="D9796" s="2" t="s">
        <v>1551</v>
      </c>
      <c r="E9796" s="4">
        <v>1</v>
      </c>
      <c r="F9796" s="4">
        <v>27000</v>
      </c>
      <c r="G9796" s="4">
        <v>2700</v>
      </c>
      <c r="H9796" s="4">
        <v>29700</v>
      </c>
    </row>
    <row r="9797" spans="1:8" ht="15.75">
      <c r="A9797" s="3" t="s">
        <v>2949</v>
      </c>
      <c r="B9797" s="2" t="s">
        <v>1573</v>
      </c>
      <c r="C9797" s="2" t="s">
        <v>1572</v>
      </c>
      <c r="D9797" s="2" t="s">
        <v>1571</v>
      </c>
      <c r="E9797" s="4">
        <v>72800</v>
      </c>
      <c r="F9797" s="4">
        <v>3610600</v>
      </c>
      <c r="G9797" s="4">
        <v>361060</v>
      </c>
      <c r="H9797" s="4">
        <v>3971660</v>
      </c>
    </row>
    <row r="9798" spans="1:8" ht="15.75">
      <c r="A9798" s="3" t="s">
        <v>2949</v>
      </c>
      <c r="B9798" s="2" t="s">
        <v>1575</v>
      </c>
      <c r="C9798" s="2" t="s">
        <v>1574</v>
      </c>
      <c r="D9798" s="2" t="s">
        <v>1571</v>
      </c>
      <c r="E9798" s="4">
        <v>34600</v>
      </c>
      <c r="F9798" s="4">
        <v>3633000</v>
      </c>
      <c r="G9798" s="4">
        <v>363300</v>
      </c>
      <c r="H9798" s="4">
        <v>3996300</v>
      </c>
    </row>
    <row r="9799" spans="1:8" ht="15.75">
      <c r="A9799" s="3" t="s">
        <v>2949</v>
      </c>
      <c r="B9799" s="2" t="s">
        <v>1577</v>
      </c>
      <c r="C9799" s="2" t="s">
        <v>1576</v>
      </c>
      <c r="D9799" s="2" t="s">
        <v>1578</v>
      </c>
      <c r="E9799" s="4">
        <v>200</v>
      </c>
      <c r="F9799" s="4">
        <v>8000</v>
      </c>
      <c r="G9799" s="4">
        <v>800</v>
      </c>
      <c r="H9799" s="4">
        <v>8800</v>
      </c>
    </row>
    <row r="9800" spans="1:8" ht="15.75">
      <c r="A9800" s="3" t="s">
        <v>2949</v>
      </c>
      <c r="B9800" s="2" t="s">
        <v>1580</v>
      </c>
      <c r="C9800" s="2" t="s">
        <v>1572</v>
      </c>
      <c r="D9800" s="2" t="s">
        <v>1578</v>
      </c>
      <c r="E9800" s="4">
        <v>21600</v>
      </c>
      <c r="F9800" s="4">
        <v>1071700</v>
      </c>
      <c r="G9800" s="4">
        <v>107170</v>
      </c>
      <c r="H9800" s="4">
        <v>1178870</v>
      </c>
    </row>
    <row r="9801" spans="1:8" ht="15.75">
      <c r="A9801" s="3" t="s">
        <v>2949</v>
      </c>
      <c r="B9801" s="2" t="s">
        <v>1586</v>
      </c>
      <c r="C9801" s="2" t="s">
        <v>1572</v>
      </c>
      <c r="D9801" s="2" t="s">
        <v>1587</v>
      </c>
      <c r="E9801" s="4">
        <v>15300</v>
      </c>
      <c r="F9801" s="4">
        <v>807840</v>
      </c>
      <c r="G9801" s="4">
        <v>80784</v>
      </c>
      <c r="H9801" s="4">
        <v>888624</v>
      </c>
    </row>
    <row r="9802" spans="1:8" ht="15.75">
      <c r="A9802" s="3" t="s">
        <v>2949</v>
      </c>
      <c r="B9802" s="2" t="s">
        <v>3599</v>
      </c>
      <c r="C9802" s="2" t="s">
        <v>1566</v>
      </c>
      <c r="D9802" s="2" t="s">
        <v>1568</v>
      </c>
      <c r="E9802" s="4">
        <v>2000</v>
      </c>
      <c r="F9802" s="4">
        <v>48000</v>
      </c>
      <c r="G9802" s="4">
        <v>4800</v>
      </c>
      <c r="H9802" s="4">
        <v>52800</v>
      </c>
    </row>
    <row r="9803" spans="1:8" ht="15.75">
      <c r="A9803" s="3" t="s">
        <v>2949</v>
      </c>
      <c r="B9803" s="2" t="s">
        <v>1598</v>
      </c>
      <c r="C9803" s="2" t="s">
        <v>1597</v>
      </c>
      <c r="D9803" s="2" t="s">
        <v>1599</v>
      </c>
      <c r="E9803" s="4">
        <v>4</v>
      </c>
      <c r="F9803" s="4">
        <v>248000</v>
      </c>
      <c r="G9803" s="4">
        <v>24800</v>
      </c>
      <c r="H9803" s="4">
        <v>272800</v>
      </c>
    </row>
    <row r="9804" spans="1:8" ht="15.75">
      <c r="A9804" s="3" t="s">
        <v>2949</v>
      </c>
      <c r="B9804" s="2" t="s">
        <v>1601</v>
      </c>
      <c r="C9804" s="2" t="s">
        <v>1600</v>
      </c>
      <c r="D9804" s="2" t="s">
        <v>1602</v>
      </c>
      <c r="E9804" s="4">
        <v>1</v>
      </c>
      <c r="F9804" s="4">
        <v>1500000</v>
      </c>
      <c r="G9804" s="4">
        <v>150000</v>
      </c>
      <c r="H9804" s="4">
        <v>1650000</v>
      </c>
    </row>
    <row r="9805" spans="1:8" ht="15.75">
      <c r="A9805" s="3" t="s">
        <v>2949</v>
      </c>
      <c r="B9805" s="2" t="s">
        <v>1609</v>
      </c>
      <c r="C9805" s="2" t="s">
        <v>1608</v>
      </c>
      <c r="D9805" s="2"/>
      <c r="E9805" s="4">
        <v>1</v>
      </c>
      <c r="F9805" s="4">
        <v>1999091</v>
      </c>
      <c r="G9805" s="4">
        <v>199909</v>
      </c>
      <c r="H9805" s="4">
        <v>2199000</v>
      </c>
    </row>
    <row r="9806" spans="1:8" ht="15.75">
      <c r="A9806" s="3" t="s">
        <v>2949</v>
      </c>
      <c r="B9806" s="2" t="s">
        <v>1617</v>
      </c>
      <c r="C9806" s="2" t="s">
        <v>1616</v>
      </c>
      <c r="D9806" s="2" t="s">
        <v>1618</v>
      </c>
      <c r="E9806" s="4">
        <v>7</v>
      </c>
      <c r="F9806" s="4">
        <v>747409</v>
      </c>
      <c r="G9806" s="4">
        <v>74741</v>
      </c>
      <c r="H9806" s="4">
        <v>822150</v>
      </c>
    </row>
    <row r="9807" spans="1:8" ht="15.75">
      <c r="A9807" s="3" t="s">
        <v>2949</v>
      </c>
      <c r="B9807" s="2" t="s">
        <v>1620</v>
      </c>
      <c r="C9807" s="2" t="s">
        <v>1619</v>
      </c>
      <c r="D9807" s="2" t="s">
        <v>1621</v>
      </c>
      <c r="E9807" s="4">
        <v>5</v>
      </c>
      <c r="F9807" s="4">
        <v>345500</v>
      </c>
      <c r="G9807" s="4">
        <v>34550</v>
      </c>
      <c r="H9807" s="4">
        <v>380050</v>
      </c>
    </row>
    <row r="9808" spans="1:8" ht="15.75">
      <c r="A9808" s="3" t="s">
        <v>2949</v>
      </c>
      <c r="B9808" s="2" t="s">
        <v>1637</v>
      </c>
      <c r="C9808" s="2" t="s">
        <v>1628</v>
      </c>
      <c r="D9808" s="2" t="s">
        <v>1638</v>
      </c>
      <c r="E9808" s="4">
        <v>1</v>
      </c>
      <c r="F9808" s="4">
        <v>33000</v>
      </c>
      <c r="G9808" s="4">
        <v>3300</v>
      </c>
      <c r="H9808" s="4">
        <v>36300</v>
      </c>
    </row>
    <row r="9809" spans="1:8" ht="15.75">
      <c r="A9809" s="3" t="s">
        <v>2949</v>
      </c>
      <c r="B9809" s="2" t="s">
        <v>1642</v>
      </c>
      <c r="C9809" s="2" t="s">
        <v>1641</v>
      </c>
      <c r="D9809" s="2" t="s">
        <v>1643</v>
      </c>
      <c r="E9809" s="4">
        <v>140</v>
      </c>
      <c r="F9809" s="4">
        <v>214500</v>
      </c>
      <c r="G9809" s="4">
        <v>21450</v>
      </c>
      <c r="H9809" s="4">
        <v>235950</v>
      </c>
    </row>
    <row r="9810" spans="1:8" ht="15.75">
      <c r="A9810" s="3" t="s">
        <v>2949</v>
      </c>
      <c r="B9810" s="2" t="s">
        <v>1657</v>
      </c>
      <c r="C9810" s="2" t="s">
        <v>1656</v>
      </c>
      <c r="D9810" s="2" t="s">
        <v>1658</v>
      </c>
      <c r="E9810" s="4">
        <v>3</v>
      </c>
      <c r="F9810" s="4">
        <v>40500</v>
      </c>
      <c r="G9810" s="4">
        <v>4050</v>
      </c>
      <c r="H9810" s="4">
        <v>44550</v>
      </c>
    </row>
    <row r="9811" spans="1:8" ht="15.75">
      <c r="A9811" s="3" t="s">
        <v>2949</v>
      </c>
      <c r="B9811" s="2" t="s">
        <v>1675</v>
      </c>
      <c r="C9811" s="2" t="s">
        <v>1674</v>
      </c>
      <c r="D9811" s="2" t="s">
        <v>1676</v>
      </c>
      <c r="E9811" s="4">
        <v>10</v>
      </c>
      <c r="F9811" s="4">
        <v>660000</v>
      </c>
      <c r="G9811" s="4">
        <v>66000</v>
      </c>
      <c r="H9811" s="4">
        <v>726000</v>
      </c>
    </row>
    <row r="9812" spans="1:8" ht="15.75">
      <c r="A9812" s="3" t="s">
        <v>2949</v>
      </c>
      <c r="B9812" s="2" t="s">
        <v>1678</v>
      </c>
      <c r="C9812" s="2" t="s">
        <v>1677</v>
      </c>
      <c r="D9812" s="2" t="s">
        <v>1679</v>
      </c>
      <c r="E9812" s="4">
        <v>2</v>
      </c>
      <c r="F9812" s="4">
        <v>56059</v>
      </c>
      <c r="G9812" s="4">
        <v>5605</v>
      </c>
      <c r="H9812" s="4">
        <v>61664</v>
      </c>
    </row>
    <row r="9813" spans="1:8" ht="15.75">
      <c r="A9813" s="3" t="s">
        <v>2949</v>
      </c>
      <c r="B9813" s="2" t="s">
        <v>1684</v>
      </c>
      <c r="C9813" s="2" t="s">
        <v>1683</v>
      </c>
      <c r="D9813" s="2" t="s">
        <v>1685</v>
      </c>
      <c r="E9813" s="4">
        <v>10</v>
      </c>
      <c r="F9813" s="4">
        <v>385000</v>
      </c>
      <c r="G9813" s="4">
        <v>38500</v>
      </c>
      <c r="H9813" s="4">
        <v>423500</v>
      </c>
    </row>
    <row r="9814" spans="1:8" ht="15.75">
      <c r="A9814" s="3" t="s">
        <v>2949</v>
      </c>
      <c r="B9814" s="2" t="s">
        <v>1686</v>
      </c>
      <c r="C9814" s="2" t="s">
        <v>1641</v>
      </c>
      <c r="D9814" s="2" t="s">
        <v>1687</v>
      </c>
      <c r="E9814" s="4">
        <v>33</v>
      </c>
      <c r="F9814" s="4">
        <v>52800</v>
      </c>
      <c r="G9814" s="4">
        <v>5280</v>
      </c>
      <c r="H9814" s="4">
        <v>58080</v>
      </c>
    </row>
    <row r="9815" spans="1:8" ht="15.75">
      <c r="A9815" s="3" t="s">
        <v>2949</v>
      </c>
      <c r="B9815" s="2" t="s">
        <v>1691</v>
      </c>
      <c r="C9815" s="2" t="s">
        <v>1628</v>
      </c>
      <c r="D9815" s="2" t="s">
        <v>1692</v>
      </c>
      <c r="E9815" s="4">
        <v>22</v>
      </c>
      <c r="F9815" s="4">
        <v>726000</v>
      </c>
      <c r="G9815" s="4">
        <v>72600</v>
      </c>
      <c r="H9815" s="4">
        <v>798600</v>
      </c>
    </row>
    <row r="9816" spans="1:8" ht="15.75">
      <c r="A9816" s="3" t="s">
        <v>2949</v>
      </c>
      <c r="B9816" s="2" t="s">
        <v>1699</v>
      </c>
      <c r="C9816" s="2" t="s">
        <v>1698</v>
      </c>
      <c r="D9816" s="2" t="s">
        <v>1700</v>
      </c>
      <c r="E9816" s="4">
        <v>5</v>
      </c>
      <c r="F9816" s="4">
        <v>457691</v>
      </c>
      <c r="G9816" s="4">
        <v>45770</v>
      </c>
      <c r="H9816" s="4">
        <v>503461</v>
      </c>
    </row>
    <row r="9817" spans="1:8" ht="15.75">
      <c r="A9817" s="3" t="s">
        <v>2949</v>
      </c>
      <c r="B9817" s="2" t="s">
        <v>1703</v>
      </c>
      <c r="C9817" s="2" t="s">
        <v>1702</v>
      </c>
      <c r="D9817" s="2" t="s">
        <v>1704</v>
      </c>
      <c r="E9817" s="4">
        <v>15500</v>
      </c>
      <c r="F9817" s="4">
        <v>5688500</v>
      </c>
      <c r="G9817" s="4">
        <v>568850</v>
      </c>
      <c r="H9817" s="4">
        <v>6257350</v>
      </c>
    </row>
    <row r="9818" spans="1:8" ht="15.75">
      <c r="A9818" s="3" t="s">
        <v>2949</v>
      </c>
      <c r="B9818" s="2" t="s">
        <v>1720</v>
      </c>
      <c r="C9818" s="2" t="s">
        <v>1628</v>
      </c>
      <c r="D9818" s="2" t="s">
        <v>1721</v>
      </c>
      <c r="E9818" s="4">
        <v>4</v>
      </c>
      <c r="F9818" s="4">
        <v>132000</v>
      </c>
      <c r="G9818" s="4">
        <v>13200</v>
      </c>
      <c r="H9818" s="4">
        <v>145200</v>
      </c>
    </row>
    <row r="9819" spans="1:8" ht="15.75">
      <c r="A9819" s="3" t="s">
        <v>2949</v>
      </c>
      <c r="B9819" s="2" t="s">
        <v>1729</v>
      </c>
      <c r="C9819" s="2" t="s">
        <v>1728</v>
      </c>
      <c r="D9819" s="2" t="s">
        <v>1730</v>
      </c>
      <c r="E9819" s="4">
        <v>273800</v>
      </c>
      <c r="F9819" s="4">
        <v>12338300</v>
      </c>
      <c r="G9819" s="4">
        <v>1233830</v>
      </c>
      <c r="H9819" s="4">
        <v>13572130</v>
      </c>
    </row>
    <row r="9820" spans="1:8" ht="15.75">
      <c r="A9820" s="3" t="s">
        <v>2949</v>
      </c>
      <c r="B9820" s="2" t="s">
        <v>3614</v>
      </c>
      <c r="C9820" s="2" t="s">
        <v>1731</v>
      </c>
      <c r="D9820" s="2" t="s">
        <v>3615</v>
      </c>
      <c r="E9820" s="4">
        <v>172500</v>
      </c>
      <c r="F9820" s="4">
        <v>10350000</v>
      </c>
      <c r="G9820" s="4">
        <v>1035000</v>
      </c>
      <c r="H9820" s="4">
        <v>11385000</v>
      </c>
    </row>
    <row r="9821" spans="1:8" ht="15.75">
      <c r="A9821" s="3" t="s">
        <v>2949</v>
      </c>
      <c r="B9821" s="2" t="s">
        <v>1755</v>
      </c>
      <c r="C9821" s="2" t="s">
        <v>1754</v>
      </c>
      <c r="D9821" s="2" t="s">
        <v>1756</v>
      </c>
      <c r="E9821" s="4">
        <v>1</v>
      </c>
      <c r="F9821" s="4">
        <v>14000</v>
      </c>
      <c r="G9821" s="4">
        <v>1400</v>
      </c>
      <c r="H9821" s="4">
        <v>15400</v>
      </c>
    </row>
    <row r="9822" spans="1:8" ht="15.75">
      <c r="A9822" s="3" t="s">
        <v>2949</v>
      </c>
      <c r="B9822" s="2" t="s">
        <v>3617</v>
      </c>
      <c r="C9822" s="2" t="s">
        <v>3616</v>
      </c>
      <c r="D9822" s="2" t="s">
        <v>1756</v>
      </c>
      <c r="E9822" s="4">
        <v>1</v>
      </c>
      <c r="F9822" s="4">
        <v>33000</v>
      </c>
      <c r="G9822" s="4">
        <v>3300</v>
      </c>
      <c r="H9822" s="4">
        <v>36300</v>
      </c>
    </row>
    <row r="9823" spans="1:8" ht="15.75">
      <c r="A9823" s="3" t="s">
        <v>2949</v>
      </c>
      <c r="B9823" s="2" t="s">
        <v>1765</v>
      </c>
      <c r="C9823" s="2" t="s">
        <v>1763</v>
      </c>
      <c r="D9823" s="2" t="s">
        <v>1758</v>
      </c>
      <c r="E9823" s="4">
        <v>1</v>
      </c>
      <c r="F9823" s="4">
        <v>20000</v>
      </c>
      <c r="G9823" s="4">
        <v>2000</v>
      </c>
      <c r="H9823" s="4">
        <v>22000</v>
      </c>
    </row>
    <row r="9824" spans="1:8" ht="15.75">
      <c r="A9824" s="3" t="s">
        <v>2949</v>
      </c>
      <c r="B9824" s="2" t="s">
        <v>1767</v>
      </c>
      <c r="C9824" s="2" t="s">
        <v>1766</v>
      </c>
      <c r="D9824" s="2" t="s">
        <v>1768</v>
      </c>
      <c r="E9824" s="4">
        <v>1</v>
      </c>
      <c r="F9824" s="4">
        <v>10000</v>
      </c>
      <c r="G9824" s="4">
        <v>1000</v>
      </c>
      <c r="H9824" s="4">
        <v>11000</v>
      </c>
    </row>
    <row r="9825" spans="1:8" ht="15.75">
      <c r="A9825" s="3" t="s">
        <v>2949</v>
      </c>
      <c r="B9825" s="2" t="s">
        <v>1785</v>
      </c>
      <c r="C9825" s="2" t="s">
        <v>1784</v>
      </c>
      <c r="D9825" s="2" t="s">
        <v>1786</v>
      </c>
      <c r="E9825" s="4">
        <v>2</v>
      </c>
      <c r="F9825" s="4">
        <v>1523200</v>
      </c>
      <c r="G9825" s="4">
        <v>152320</v>
      </c>
      <c r="H9825" s="4">
        <v>1675520</v>
      </c>
    </row>
    <row r="9826" spans="1:8" ht="15.75">
      <c r="A9826" s="3" t="s">
        <v>2949</v>
      </c>
      <c r="B9826" s="2" t="s">
        <v>1802</v>
      </c>
      <c r="C9826" s="2" t="s">
        <v>1801</v>
      </c>
      <c r="D9826" s="2" t="s">
        <v>1803</v>
      </c>
      <c r="E9826" s="4">
        <v>261</v>
      </c>
      <c r="F9826" s="4">
        <v>5753112</v>
      </c>
      <c r="G9826" s="4">
        <v>575311</v>
      </c>
      <c r="H9826" s="4">
        <v>6328423</v>
      </c>
    </row>
    <row r="9827" spans="1:8" ht="15.75">
      <c r="A9827" s="3" t="s">
        <v>2949</v>
      </c>
      <c r="B9827" s="2" t="s">
        <v>1805</v>
      </c>
      <c r="C9827" s="2" t="s">
        <v>1804</v>
      </c>
      <c r="D9827" s="2" t="s">
        <v>1806</v>
      </c>
      <c r="E9827" s="4">
        <v>111</v>
      </c>
      <c r="F9827" s="4">
        <v>11042250</v>
      </c>
      <c r="G9827" s="4">
        <v>1104225</v>
      </c>
      <c r="H9827" s="4">
        <v>12146475</v>
      </c>
    </row>
    <row r="9828" spans="1:8" ht="15.75">
      <c r="A9828" s="3" t="s">
        <v>2949</v>
      </c>
      <c r="B9828" s="2" t="s">
        <v>1811</v>
      </c>
      <c r="C9828" s="2" t="s">
        <v>1810</v>
      </c>
      <c r="D9828" s="2" t="s">
        <v>1812</v>
      </c>
      <c r="E9828" s="4">
        <v>25</v>
      </c>
      <c r="F9828" s="4">
        <v>1320250</v>
      </c>
      <c r="G9828" s="4">
        <v>132025</v>
      </c>
      <c r="H9828" s="4">
        <v>1452275</v>
      </c>
    </row>
    <row r="9829" spans="1:8" ht="15.75">
      <c r="A9829" s="3" t="s">
        <v>2949</v>
      </c>
      <c r="B9829" s="2" t="s">
        <v>1814</v>
      </c>
      <c r="C9829" s="2" t="s">
        <v>1813</v>
      </c>
      <c r="D9829" s="2" t="s">
        <v>1815</v>
      </c>
      <c r="E9829" s="4">
        <v>2</v>
      </c>
      <c r="F9829" s="4">
        <v>72400</v>
      </c>
      <c r="G9829" s="4">
        <v>7240</v>
      </c>
      <c r="H9829" s="4">
        <v>79640</v>
      </c>
    </row>
    <row r="9830" spans="1:8" ht="15.75">
      <c r="A9830" s="3" t="s">
        <v>2949</v>
      </c>
      <c r="B9830" s="2" t="s">
        <v>1820</v>
      </c>
      <c r="C9830" s="2" t="s">
        <v>1819</v>
      </c>
      <c r="D9830" s="2" t="s">
        <v>1821</v>
      </c>
      <c r="E9830" s="4">
        <v>1</v>
      </c>
      <c r="F9830" s="4">
        <v>60000</v>
      </c>
      <c r="G9830" s="4">
        <v>6000</v>
      </c>
      <c r="H9830" s="4">
        <v>66000</v>
      </c>
    </row>
    <row r="9831" spans="1:8" ht="15.75">
      <c r="A9831" s="3" t="s">
        <v>2949</v>
      </c>
      <c r="B9831" s="2" t="s">
        <v>1823</v>
      </c>
      <c r="C9831" s="2" t="s">
        <v>1822</v>
      </c>
      <c r="D9831" s="2" t="s">
        <v>1824</v>
      </c>
      <c r="E9831" s="4">
        <v>8</v>
      </c>
      <c r="F9831" s="4">
        <v>513980</v>
      </c>
      <c r="G9831" s="4">
        <v>51398</v>
      </c>
      <c r="H9831" s="4">
        <v>565378</v>
      </c>
    </row>
    <row r="9832" spans="1:8" ht="15.75">
      <c r="A9832" s="3" t="s">
        <v>2949</v>
      </c>
      <c r="B9832" s="2" t="s">
        <v>1826</v>
      </c>
      <c r="C9832" s="2" t="s">
        <v>1825</v>
      </c>
      <c r="D9832" s="2" t="s">
        <v>1827</v>
      </c>
      <c r="E9832" s="4">
        <v>150</v>
      </c>
      <c r="F9832" s="4">
        <v>2556000</v>
      </c>
      <c r="G9832" s="4">
        <v>255600</v>
      </c>
      <c r="H9832" s="4">
        <v>2811600</v>
      </c>
    </row>
    <row r="9833" spans="1:8" ht="15.75">
      <c r="A9833" s="3" t="s">
        <v>2949</v>
      </c>
      <c r="B9833" s="2" t="s">
        <v>1829</v>
      </c>
      <c r="C9833" s="2" t="s">
        <v>1828</v>
      </c>
      <c r="D9833" s="2" t="s">
        <v>1830</v>
      </c>
      <c r="E9833" s="4">
        <v>57</v>
      </c>
      <c r="F9833" s="4">
        <v>788880</v>
      </c>
      <c r="G9833" s="4">
        <v>78888</v>
      </c>
      <c r="H9833" s="4">
        <v>867768</v>
      </c>
    </row>
    <row r="9834" spans="1:8" ht="15.75">
      <c r="A9834" s="3" t="s">
        <v>2949</v>
      </c>
      <c r="B9834" s="2" t="s">
        <v>1832</v>
      </c>
      <c r="C9834" s="2" t="s">
        <v>1831</v>
      </c>
      <c r="D9834" s="2" t="s">
        <v>1833</v>
      </c>
      <c r="E9834" s="4">
        <v>102</v>
      </c>
      <c r="F9834" s="4">
        <v>1572300</v>
      </c>
      <c r="G9834" s="4">
        <v>157230</v>
      </c>
      <c r="H9834" s="4">
        <v>1729530</v>
      </c>
    </row>
    <row r="9835" spans="1:8" ht="15.75">
      <c r="A9835" s="3" t="s">
        <v>2949</v>
      </c>
      <c r="B9835" s="2" t="s">
        <v>1835</v>
      </c>
      <c r="C9835" s="2" t="s">
        <v>1834</v>
      </c>
      <c r="D9835" s="2" t="s">
        <v>1836</v>
      </c>
      <c r="E9835" s="4">
        <v>216</v>
      </c>
      <c r="F9835" s="4">
        <v>9659520</v>
      </c>
      <c r="G9835" s="4">
        <v>965952</v>
      </c>
      <c r="H9835" s="4">
        <v>10625472</v>
      </c>
    </row>
    <row r="9836" spans="1:8" ht="15.75">
      <c r="A9836" s="3" t="s">
        <v>2949</v>
      </c>
      <c r="B9836" s="2" t="s">
        <v>1841</v>
      </c>
      <c r="C9836" s="2" t="s">
        <v>1840</v>
      </c>
      <c r="D9836" s="2" t="s">
        <v>1842</v>
      </c>
      <c r="E9836" s="4">
        <v>70</v>
      </c>
      <c r="F9836" s="4">
        <v>5185390</v>
      </c>
      <c r="G9836" s="4">
        <v>518539</v>
      </c>
      <c r="H9836" s="4">
        <v>5703929</v>
      </c>
    </row>
    <row r="9837" spans="1:8" ht="15.75">
      <c r="A9837" s="3" t="s">
        <v>2949</v>
      </c>
      <c r="B9837" s="2" t="s">
        <v>1844</v>
      </c>
      <c r="C9837" s="2" t="s">
        <v>1843</v>
      </c>
      <c r="D9837" s="2" t="s">
        <v>1845</v>
      </c>
      <c r="E9837" s="4">
        <v>42</v>
      </c>
      <c r="F9837" s="4">
        <v>736870</v>
      </c>
      <c r="G9837" s="4">
        <v>73687</v>
      </c>
      <c r="H9837" s="4">
        <v>810557</v>
      </c>
    </row>
    <row r="9838" spans="1:8" ht="15.75">
      <c r="A9838" s="3" t="s">
        <v>2949</v>
      </c>
      <c r="B9838" s="2" t="s">
        <v>1847</v>
      </c>
      <c r="C9838" s="2" t="s">
        <v>1846</v>
      </c>
      <c r="D9838" s="2" t="s">
        <v>1848</v>
      </c>
      <c r="E9838" s="4">
        <v>102</v>
      </c>
      <c r="F9838" s="4">
        <v>8138600</v>
      </c>
      <c r="G9838" s="4">
        <v>813860</v>
      </c>
      <c r="H9838" s="4">
        <v>8952460</v>
      </c>
    </row>
    <row r="9839" spans="1:8" ht="15.75">
      <c r="A9839" s="3" t="s">
        <v>2949</v>
      </c>
      <c r="B9839" s="2" t="s">
        <v>1850</v>
      </c>
      <c r="C9839" s="2" t="s">
        <v>1849</v>
      </c>
      <c r="D9839" s="2" t="s">
        <v>1851</v>
      </c>
      <c r="E9839" s="4">
        <v>16</v>
      </c>
      <c r="F9839" s="4">
        <v>2810880</v>
      </c>
      <c r="G9839" s="4">
        <v>281088</v>
      </c>
      <c r="H9839" s="4">
        <v>3091968</v>
      </c>
    </row>
    <row r="9840" spans="1:8" ht="15.75">
      <c r="A9840" s="3" t="s">
        <v>2949</v>
      </c>
      <c r="B9840" s="2" t="s">
        <v>1853</v>
      </c>
      <c r="C9840" s="2" t="s">
        <v>1852</v>
      </c>
      <c r="D9840" s="2" t="s">
        <v>1854</v>
      </c>
      <c r="E9840" s="4">
        <v>17</v>
      </c>
      <c r="F9840" s="4">
        <v>1176570</v>
      </c>
      <c r="G9840" s="4">
        <v>117657</v>
      </c>
      <c r="H9840" s="4">
        <v>1294227</v>
      </c>
    </row>
    <row r="9841" spans="1:8" ht="15.75">
      <c r="A9841" s="3" t="s">
        <v>2949</v>
      </c>
      <c r="B9841" s="2" t="s">
        <v>1859</v>
      </c>
      <c r="C9841" s="2" t="s">
        <v>1858</v>
      </c>
      <c r="D9841" s="2" t="s">
        <v>1860</v>
      </c>
      <c r="E9841" s="4">
        <v>132</v>
      </c>
      <c r="F9841" s="4">
        <v>5129520</v>
      </c>
      <c r="G9841" s="4">
        <v>512952</v>
      </c>
      <c r="H9841" s="4">
        <v>5642472</v>
      </c>
    </row>
    <row r="9842" spans="1:8" ht="15.75">
      <c r="A9842" s="3" t="s">
        <v>2949</v>
      </c>
      <c r="B9842" s="2" t="s">
        <v>1865</v>
      </c>
      <c r="C9842" s="2" t="s">
        <v>1864</v>
      </c>
      <c r="D9842" s="2" t="s">
        <v>1866</v>
      </c>
      <c r="E9842" s="4">
        <v>79</v>
      </c>
      <c r="F9842" s="4">
        <v>1009620</v>
      </c>
      <c r="G9842" s="4">
        <v>100962</v>
      </c>
      <c r="H9842" s="4">
        <v>1110582</v>
      </c>
    </row>
    <row r="9843" spans="1:8" ht="15.75">
      <c r="A9843" s="3" t="s">
        <v>2949</v>
      </c>
      <c r="B9843" s="2" t="s">
        <v>1868</v>
      </c>
      <c r="C9843" s="2" t="s">
        <v>1867</v>
      </c>
      <c r="D9843" s="2" t="s">
        <v>1869</v>
      </c>
      <c r="E9843" s="4">
        <v>1</v>
      </c>
      <c r="F9843" s="4">
        <v>8520</v>
      </c>
      <c r="G9843" s="4">
        <v>852</v>
      </c>
      <c r="H9843" s="4">
        <v>9372</v>
      </c>
    </row>
    <row r="9844" spans="1:8" ht="15.75">
      <c r="A9844" s="3" t="s">
        <v>2949</v>
      </c>
      <c r="B9844" s="2" t="s">
        <v>1874</v>
      </c>
      <c r="C9844" s="2" t="s">
        <v>1873</v>
      </c>
      <c r="D9844" s="2" t="s">
        <v>1875</v>
      </c>
      <c r="E9844" s="4">
        <v>1</v>
      </c>
      <c r="F9844" s="4">
        <v>40460</v>
      </c>
      <c r="G9844" s="4">
        <v>4046</v>
      </c>
      <c r="H9844" s="4">
        <v>44506</v>
      </c>
    </row>
    <row r="9845" spans="1:8" ht="15.75">
      <c r="A9845" s="3" t="s">
        <v>2949</v>
      </c>
      <c r="B9845" s="2" t="s">
        <v>1877</v>
      </c>
      <c r="C9845" s="2" t="s">
        <v>1876</v>
      </c>
      <c r="D9845" s="2" t="s">
        <v>1878</v>
      </c>
      <c r="E9845" s="4">
        <v>1</v>
      </c>
      <c r="F9845" s="4">
        <v>14000</v>
      </c>
      <c r="G9845" s="4">
        <v>1400</v>
      </c>
      <c r="H9845" s="4">
        <v>15400</v>
      </c>
    </row>
    <row r="9846" spans="1:8" ht="15.75">
      <c r="A9846" s="3" t="s">
        <v>2949</v>
      </c>
      <c r="B9846" s="2" t="s">
        <v>1880</v>
      </c>
      <c r="C9846" s="2" t="s">
        <v>1879</v>
      </c>
      <c r="D9846" s="2" t="s">
        <v>1881</v>
      </c>
      <c r="E9846" s="4">
        <v>1</v>
      </c>
      <c r="F9846" s="4">
        <v>44720</v>
      </c>
      <c r="G9846" s="4">
        <v>4472</v>
      </c>
      <c r="H9846" s="4">
        <v>49192</v>
      </c>
    </row>
    <row r="9847" spans="1:8" ht="15.75">
      <c r="A9847" s="3" t="s">
        <v>2949</v>
      </c>
      <c r="B9847" s="2" t="s">
        <v>1886</v>
      </c>
      <c r="C9847" s="2" t="s">
        <v>1885</v>
      </c>
      <c r="D9847" s="2" t="s">
        <v>1887</v>
      </c>
      <c r="E9847" s="4">
        <v>4</v>
      </c>
      <c r="F9847" s="4">
        <v>287040</v>
      </c>
      <c r="G9847" s="4">
        <v>28704</v>
      </c>
      <c r="H9847" s="4">
        <v>315744</v>
      </c>
    </row>
    <row r="9848" spans="1:8" ht="15.75">
      <c r="A9848" s="3" t="s">
        <v>2949</v>
      </c>
      <c r="B9848" s="2" t="s">
        <v>1889</v>
      </c>
      <c r="C9848" s="2" t="s">
        <v>1888</v>
      </c>
      <c r="D9848" s="2" t="s">
        <v>1890</v>
      </c>
      <c r="E9848" s="4">
        <v>1</v>
      </c>
      <c r="F9848" s="4">
        <v>52170</v>
      </c>
      <c r="G9848" s="4">
        <v>5217</v>
      </c>
      <c r="H9848" s="4">
        <v>57387</v>
      </c>
    </row>
    <row r="9849" spans="1:8" ht="15.75">
      <c r="A9849" s="3" t="s">
        <v>2949</v>
      </c>
      <c r="B9849" s="2" t="s">
        <v>1901</v>
      </c>
      <c r="C9849" s="2" t="s">
        <v>1900</v>
      </c>
      <c r="D9849" s="2" t="s">
        <v>1902</v>
      </c>
      <c r="E9849" s="4">
        <v>102</v>
      </c>
      <c r="F9849" s="4">
        <v>1762300</v>
      </c>
      <c r="G9849" s="4">
        <v>176230</v>
      </c>
      <c r="H9849" s="4">
        <v>1938530</v>
      </c>
    </row>
    <row r="9850" spans="1:8" ht="15.75">
      <c r="A9850" s="3" t="s">
        <v>2949</v>
      </c>
      <c r="B9850" s="2" t="s">
        <v>1941</v>
      </c>
      <c r="C9850" s="2" t="s">
        <v>1940</v>
      </c>
      <c r="D9850" s="2" t="s">
        <v>1942</v>
      </c>
      <c r="E9850" s="4">
        <v>1</v>
      </c>
      <c r="F9850" s="4">
        <v>500000</v>
      </c>
      <c r="G9850" s="4">
        <v>50000</v>
      </c>
      <c r="H9850" s="4">
        <v>550000</v>
      </c>
    </row>
    <row r="9851" spans="1:8" ht="15.75">
      <c r="A9851" s="3" t="s">
        <v>2949</v>
      </c>
      <c r="B9851" s="2" t="s">
        <v>1944</v>
      </c>
      <c r="C9851" s="2" t="s">
        <v>1943</v>
      </c>
      <c r="D9851" s="2"/>
      <c r="E9851" s="4">
        <v>61</v>
      </c>
      <c r="F9851" s="4">
        <v>206981</v>
      </c>
      <c r="G9851" s="4">
        <v>20689</v>
      </c>
      <c r="H9851" s="4">
        <v>227670</v>
      </c>
    </row>
    <row r="9852" spans="1:8" ht="15.75">
      <c r="A9852" s="3" t="s">
        <v>2949</v>
      </c>
      <c r="B9852" s="2" t="s">
        <v>1964</v>
      </c>
      <c r="C9852" s="2" t="s">
        <v>1982</v>
      </c>
      <c r="D9852" s="2"/>
      <c r="E9852" s="4">
        <v>27</v>
      </c>
      <c r="F9852" s="4">
        <v>911250</v>
      </c>
      <c r="G9852" s="4">
        <v>91125</v>
      </c>
      <c r="H9852" s="4">
        <v>1002375</v>
      </c>
    </row>
    <row r="9853" spans="1:8" ht="15.75">
      <c r="A9853" s="3" t="s">
        <v>2949</v>
      </c>
      <c r="B9853" s="2" t="s">
        <v>1986</v>
      </c>
      <c r="C9853" s="2" t="s">
        <v>1985</v>
      </c>
      <c r="D9853" s="2"/>
      <c r="E9853" s="4">
        <v>3</v>
      </c>
      <c r="F9853" s="4">
        <v>3000000</v>
      </c>
      <c r="G9853" s="4">
        <v>300000</v>
      </c>
      <c r="H9853" s="4">
        <v>3300000</v>
      </c>
    </row>
    <row r="9854" spans="1:8" ht="15.75">
      <c r="A9854" s="3" t="s">
        <v>2949</v>
      </c>
      <c r="B9854" s="2" t="s">
        <v>3637</v>
      </c>
      <c r="C9854" s="2" t="s">
        <v>3636</v>
      </c>
      <c r="D9854" s="2" t="s">
        <v>3638</v>
      </c>
      <c r="E9854" s="4">
        <v>15</v>
      </c>
      <c r="F9854" s="4">
        <v>1</v>
      </c>
      <c r="G9854" s="4"/>
      <c r="H9854" s="4">
        <v>1</v>
      </c>
    </row>
    <row r="9855" spans="1:8" ht="15.75">
      <c r="A9855" s="3" t="s">
        <v>2949</v>
      </c>
      <c r="B9855" s="2" t="s">
        <v>3643</v>
      </c>
      <c r="C9855" s="2" t="s">
        <v>3642</v>
      </c>
      <c r="D9855" s="2"/>
      <c r="E9855" s="4">
        <v>1</v>
      </c>
      <c r="F9855" s="4">
        <v>15400000</v>
      </c>
      <c r="G9855" s="4">
        <v>1540000</v>
      </c>
      <c r="H9855" s="4">
        <v>16940000</v>
      </c>
    </row>
    <row r="9856" spans="1:8" ht="15.75">
      <c r="A9856" s="3" t="s">
        <v>2949</v>
      </c>
      <c r="B9856" s="2" t="s">
        <v>2004</v>
      </c>
      <c r="C9856" s="2" t="s">
        <v>2003</v>
      </c>
      <c r="D9856" s="2"/>
      <c r="E9856" s="4">
        <v>2</v>
      </c>
      <c r="F9856" s="4">
        <v>-334946</v>
      </c>
      <c r="G9856" s="4">
        <v>-33495</v>
      </c>
      <c r="H9856" s="4">
        <v>-368441</v>
      </c>
    </row>
    <row r="9857" spans="1:8" ht="15.75">
      <c r="A9857" s="3" t="s">
        <v>2949</v>
      </c>
      <c r="B9857" s="2" t="s">
        <v>2006</v>
      </c>
      <c r="C9857" s="2" t="s">
        <v>2005</v>
      </c>
      <c r="D9857" s="2" t="s">
        <v>2007</v>
      </c>
      <c r="E9857" s="4">
        <v>57</v>
      </c>
      <c r="F9857" s="4">
        <v>719000</v>
      </c>
      <c r="G9857" s="4">
        <v>71900</v>
      </c>
      <c r="H9857" s="4">
        <v>790900</v>
      </c>
    </row>
    <row r="9858" spans="1:8" ht="15.75">
      <c r="A9858" s="3" t="s">
        <v>2949</v>
      </c>
      <c r="B9858" s="2" t="s">
        <v>2009</v>
      </c>
      <c r="C9858" s="2" t="s">
        <v>2008</v>
      </c>
      <c r="D9858" s="2" t="s">
        <v>2010</v>
      </c>
      <c r="E9858" s="4">
        <v>27</v>
      </c>
      <c r="F9858" s="4">
        <v>792000</v>
      </c>
      <c r="G9858" s="4">
        <v>79200</v>
      </c>
      <c r="H9858" s="4">
        <v>871200</v>
      </c>
    </row>
    <row r="9859" spans="1:8" ht="15.75">
      <c r="A9859" s="3" t="s">
        <v>2949</v>
      </c>
      <c r="B9859" s="2" t="s">
        <v>2012</v>
      </c>
      <c r="C9859" s="2" t="s">
        <v>2011</v>
      </c>
      <c r="D9859" s="2" t="s">
        <v>2013</v>
      </c>
      <c r="E9859" s="4">
        <v>28</v>
      </c>
      <c r="F9859" s="4">
        <v>958750</v>
      </c>
      <c r="G9859" s="4">
        <v>95875</v>
      </c>
      <c r="H9859" s="4">
        <v>1054625</v>
      </c>
    </row>
    <row r="9860" spans="1:8" ht="15.75">
      <c r="A9860" s="3" t="s">
        <v>2949</v>
      </c>
      <c r="B9860" s="2" t="s">
        <v>2015</v>
      </c>
      <c r="C9860" s="2" t="s">
        <v>2014</v>
      </c>
      <c r="D9860" s="2" t="s">
        <v>2016</v>
      </c>
      <c r="E9860" s="4">
        <v>58</v>
      </c>
      <c r="F9860" s="4">
        <v>2062300</v>
      </c>
      <c r="G9860" s="4">
        <v>206230</v>
      </c>
      <c r="H9860" s="4">
        <v>2268530</v>
      </c>
    </row>
    <row r="9861" spans="1:8" ht="15.75">
      <c r="A9861" s="3" t="s">
        <v>2949</v>
      </c>
      <c r="B9861" s="2" t="s">
        <v>2021</v>
      </c>
      <c r="C9861" s="2" t="s">
        <v>2020</v>
      </c>
      <c r="D9861" s="2" t="s">
        <v>2022</v>
      </c>
      <c r="E9861" s="4">
        <v>742</v>
      </c>
      <c r="F9861" s="4">
        <v>47862941</v>
      </c>
      <c r="G9861" s="4">
        <v>4786294</v>
      </c>
      <c r="H9861" s="4">
        <v>52649235</v>
      </c>
    </row>
    <row r="9862" spans="1:8" ht="15.75">
      <c r="A9862" s="3" t="s">
        <v>2949</v>
      </c>
      <c r="B9862" s="2" t="s">
        <v>2027</v>
      </c>
      <c r="C9862" s="2" t="s">
        <v>2020</v>
      </c>
      <c r="D9862" s="2" t="s">
        <v>2028</v>
      </c>
      <c r="E9862" s="4">
        <v>190</v>
      </c>
      <c r="F9862" s="4">
        <v>12283500</v>
      </c>
      <c r="G9862" s="4">
        <v>1228350</v>
      </c>
      <c r="H9862" s="4">
        <v>13511850</v>
      </c>
    </row>
    <row r="9863" spans="1:8" ht="15.75">
      <c r="A9863" s="3" t="s">
        <v>2949</v>
      </c>
      <c r="B9863" s="2" t="s">
        <v>2030</v>
      </c>
      <c r="C9863" s="2" t="s">
        <v>2029</v>
      </c>
      <c r="D9863" s="2" t="s">
        <v>2031</v>
      </c>
      <c r="E9863" s="4">
        <v>40</v>
      </c>
      <c r="F9863" s="4">
        <v>2947200</v>
      </c>
      <c r="G9863" s="4">
        <v>294720</v>
      </c>
      <c r="H9863" s="4">
        <v>3241920</v>
      </c>
    </row>
    <row r="9864" spans="1:8" ht="15.75">
      <c r="A9864" s="3" t="s">
        <v>2949</v>
      </c>
      <c r="B9864" s="2" t="s">
        <v>3663</v>
      </c>
      <c r="C9864" s="2" t="s">
        <v>3662</v>
      </c>
      <c r="D9864" s="2" t="s">
        <v>3664</v>
      </c>
      <c r="E9864" s="4">
        <v>5</v>
      </c>
      <c r="F9864" s="4">
        <v>397200</v>
      </c>
      <c r="G9864" s="4">
        <v>39720</v>
      </c>
      <c r="H9864" s="4">
        <v>436920</v>
      </c>
    </row>
    <row r="9865" spans="1:8" ht="15.75">
      <c r="A9865" s="3" t="s">
        <v>2949</v>
      </c>
      <c r="B9865" s="2" t="s">
        <v>3665</v>
      </c>
      <c r="C9865" s="2" t="s">
        <v>3662</v>
      </c>
      <c r="D9865" s="2" t="s">
        <v>3666</v>
      </c>
      <c r="E9865" s="4">
        <v>7</v>
      </c>
      <c r="F9865" s="4">
        <v>561120</v>
      </c>
      <c r="G9865" s="4">
        <v>56112</v>
      </c>
      <c r="H9865" s="4">
        <v>617232</v>
      </c>
    </row>
    <row r="9866" spans="1:8" ht="15.75">
      <c r="A9866" s="3" t="s">
        <v>2949</v>
      </c>
      <c r="B9866" s="2" t="s">
        <v>3667</v>
      </c>
      <c r="C9866" s="2" t="s">
        <v>3662</v>
      </c>
      <c r="D9866" s="2" t="s">
        <v>3668</v>
      </c>
      <c r="E9866" s="4">
        <v>11</v>
      </c>
      <c r="F9866" s="4">
        <v>1060840</v>
      </c>
      <c r="G9866" s="4">
        <v>106084</v>
      </c>
      <c r="H9866" s="4">
        <v>1166924</v>
      </c>
    </row>
    <row r="9867" spans="1:8" ht="15.75">
      <c r="A9867" s="3" t="s">
        <v>2949</v>
      </c>
      <c r="B9867" s="2" t="s">
        <v>2037</v>
      </c>
      <c r="C9867" s="2" t="s">
        <v>2036</v>
      </c>
      <c r="D9867" s="2" t="s">
        <v>2038</v>
      </c>
      <c r="E9867" s="4">
        <v>20</v>
      </c>
      <c r="F9867" s="4">
        <v>1900000</v>
      </c>
      <c r="G9867" s="4">
        <v>190000</v>
      </c>
      <c r="H9867" s="4">
        <v>2090000</v>
      </c>
    </row>
    <row r="9868" spans="1:8" ht="15.75">
      <c r="A9868" s="3" t="s">
        <v>2949</v>
      </c>
      <c r="B9868" s="2" t="s">
        <v>2052</v>
      </c>
      <c r="C9868" s="2" t="s">
        <v>2051</v>
      </c>
      <c r="D9868" s="2" t="s">
        <v>2054</v>
      </c>
      <c r="E9868" s="4">
        <v>11</v>
      </c>
      <c r="F9868" s="4">
        <v>320160</v>
      </c>
      <c r="G9868" s="4">
        <v>32016</v>
      </c>
      <c r="H9868" s="4">
        <v>352176</v>
      </c>
    </row>
    <row r="9869" spans="1:8" ht="15.75">
      <c r="A9869" s="3" t="s">
        <v>2949</v>
      </c>
      <c r="B9869" s="2" t="s">
        <v>2056</v>
      </c>
      <c r="C9869" s="2" t="s">
        <v>2055</v>
      </c>
      <c r="D9869" s="2" t="s">
        <v>2058</v>
      </c>
      <c r="E9869" s="4">
        <v>16</v>
      </c>
      <c r="F9869" s="4">
        <v>459040</v>
      </c>
      <c r="G9869" s="4">
        <v>45904</v>
      </c>
      <c r="H9869" s="4">
        <v>504944</v>
      </c>
    </row>
    <row r="9870" spans="1:8" ht="15.75">
      <c r="A9870" s="3" t="s">
        <v>2949</v>
      </c>
      <c r="B9870" s="2" t="s">
        <v>2062</v>
      </c>
      <c r="C9870" s="2" t="s">
        <v>2059</v>
      </c>
      <c r="D9870" s="2" t="s">
        <v>2064</v>
      </c>
      <c r="E9870" s="4">
        <v>30</v>
      </c>
      <c r="F9870" s="4">
        <v>910800</v>
      </c>
      <c r="G9870" s="4">
        <v>91080</v>
      </c>
      <c r="H9870" s="4">
        <v>1001880</v>
      </c>
    </row>
    <row r="9871" spans="1:8" ht="15.75">
      <c r="A9871" s="3" t="s">
        <v>2949</v>
      </c>
      <c r="B9871" s="2" t="s">
        <v>2066</v>
      </c>
      <c r="C9871" s="2" t="s">
        <v>2065</v>
      </c>
      <c r="D9871" s="2" t="s">
        <v>2068</v>
      </c>
      <c r="E9871" s="4">
        <v>62</v>
      </c>
      <c r="F9871" s="4">
        <v>1882320</v>
      </c>
      <c r="G9871" s="4">
        <v>188232</v>
      </c>
      <c r="H9871" s="4">
        <v>2070552</v>
      </c>
    </row>
    <row r="9872" spans="1:8" ht="15.75">
      <c r="A9872" s="3" t="s">
        <v>2949</v>
      </c>
      <c r="B9872" s="2" t="s">
        <v>2074</v>
      </c>
      <c r="C9872" s="2" t="s">
        <v>2073</v>
      </c>
      <c r="D9872" s="2" t="s">
        <v>2076</v>
      </c>
      <c r="E9872" s="4">
        <v>8</v>
      </c>
      <c r="F9872" s="4">
        <v>266080</v>
      </c>
      <c r="G9872" s="4">
        <v>26608</v>
      </c>
      <c r="H9872" s="4">
        <v>292688</v>
      </c>
    </row>
    <row r="9873" spans="1:8" ht="15.75">
      <c r="A9873" s="3" t="s">
        <v>2949</v>
      </c>
      <c r="B9873" s="2" t="s">
        <v>2078</v>
      </c>
      <c r="C9873" s="2" t="s">
        <v>2077</v>
      </c>
      <c r="D9873" s="2" t="s">
        <v>3669</v>
      </c>
      <c r="E9873" s="4">
        <v>20</v>
      </c>
      <c r="F9873" s="4">
        <v>732800</v>
      </c>
      <c r="G9873" s="4">
        <v>73280</v>
      </c>
      <c r="H9873" s="4">
        <v>806080</v>
      </c>
    </row>
    <row r="9874" spans="1:8" ht="15.75">
      <c r="A9874" s="3" t="s">
        <v>2949</v>
      </c>
      <c r="B9874" s="2" t="s">
        <v>2080</v>
      </c>
      <c r="C9874" s="2" t="s">
        <v>2077</v>
      </c>
      <c r="D9874" s="2" t="s">
        <v>3670</v>
      </c>
      <c r="E9874" s="4">
        <v>4</v>
      </c>
      <c r="F9874" s="4">
        <v>146560</v>
      </c>
      <c r="G9874" s="4">
        <v>14656</v>
      </c>
      <c r="H9874" s="4">
        <v>161216</v>
      </c>
    </row>
    <row r="9875" spans="1:8" ht="15.75">
      <c r="A9875" s="3" t="s">
        <v>2949</v>
      </c>
      <c r="B9875" s="2" t="s">
        <v>2083</v>
      </c>
      <c r="C9875" s="2" t="s">
        <v>2082</v>
      </c>
      <c r="D9875" s="2" t="s">
        <v>2085</v>
      </c>
      <c r="E9875" s="4">
        <v>10</v>
      </c>
      <c r="F9875" s="4">
        <v>366400</v>
      </c>
      <c r="G9875" s="4">
        <v>36640</v>
      </c>
      <c r="H9875" s="4">
        <v>403040</v>
      </c>
    </row>
    <row r="9876" spans="1:8" ht="15.75">
      <c r="A9876" s="3" t="s">
        <v>2949</v>
      </c>
      <c r="B9876" s="2" t="s">
        <v>2090</v>
      </c>
      <c r="C9876" s="2" t="s">
        <v>2089</v>
      </c>
      <c r="D9876" s="2" t="s">
        <v>2091</v>
      </c>
      <c r="E9876" s="4">
        <v>221</v>
      </c>
      <c r="F9876" s="4">
        <v>5525000</v>
      </c>
      <c r="G9876" s="4">
        <v>552500</v>
      </c>
      <c r="H9876" s="4">
        <v>6077500</v>
      </c>
    </row>
    <row r="9877" spans="1:8" ht="15.75">
      <c r="A9877" s="3" t="s">
        <v>2949</v>
      </c>
      <c r="B9877" s="2" t="s">
        <v>2092</v>
      </c>
      <c r="C9877" s="2" t="s">
        <v>2051</v>
      </c>
      <c r="D9877" s="2" t="s">
        <v>2091</v>
      </c>
      <c r="E9877" s="4">
        <v>20</v>
      </c>
      <c r="F9877" s="4">
        <v>500000</v>
      </c>
      <c r="G9877" s="4">
        <v>50000</v>
      </c>
      <c r="H9877" s="4">
        <v>550000</v>
      </c>
    </row>
    <row r="9878" spans="1:8" ht="15.75">
      <c r="A9878" s="3" t="s">
        <v>2949</v>
      </c>
      <c r="B9878" s="2" t="s">
        <v>2093</v>
      </c>
      <c r="C9878" s="2" t="s">
        <v>2059</v>
      </c>
      <c r="D9878" s="2" t="s">
        <v>2091</v>
      </c>
      <c r="E9878" s="4">
        <v>50</v>
      </c>
      <c r="F9878" s="4">
        <v>1300000</v>
      </c>
      <c r="G9878" s="4">
        <v>130000</v>
      </c>
      <c r="H9878" s="4">
        <v>1430000</v>
      </c>
    </row>
    <row r="9879" spans="1:8" ht="15.75">
      <c r="A9879" s="3" t="s">
        <v>2949</v>
      </c>
      <c r="B9879" s="2" t="s">
        <v>2094</v>
      </c>
      <c r="C9879" s="2" t="s">
        <v>2069</v>
      </c>
      <c r="D9879" s="2" t="s">
        <v>2091</v>
      </c>
      <c r="E9879" s="4">
        <v>1</v>
      </c>
      <c r="F9879" s="4">
        <v>27000</v>
      </c>
      <c r="G9879" s="4">
        <v>2700</v>
      </c>
      <c r="H9879" s="4">
        <v>29700</v>
      </c>
    </row>
    <row r="9880" spans="1:8" ht="15.75">
      <c r="A9880" s="3" t="s">
        <v>2949</v>
      </c>
      <c r="B9880" s="2" t="s">
        <v>2095</v>
      </c>
      <c r="C9880" s="2" t="s">
        <v>2077</v>
      </c>
      <c r="D9880" s="2" t="s">
        <v>2091</v>
      </c>
      <c r="E9880" s="4">
        <v>1</v>
      </c>
      <c r="F9880" s="4">
        <v>27000</v>
      </c>
      <c r="G9880" s="4">
        <v>2700</v>
      </c>
      <c r="H9880" s="4">
        <v>29700</v>
      </c>
    </row>
    <row r="9881" spans="1:8" ht="15.75">
      <c r="A9881" s="3" t="s">
        <v>2949</v>
      </c>
      <c r="B9881" s="2" t="s">
        <v>3672</v>
      </c>
      <c r="C9881" s="2" t="s">
        <v>3674</v>
      </c>
      <c r="D9881" s="2" t="s">
        <v>3676</v>
      </c>
      <c r="E9881" s="4">
        <v>1090</v>
      </c>
      <c r="F9881" s="4">
        <v>19620000</v>
      </c>
      <c r="G9881" s="4">
        <v>1962000</v>
      </c>
      <c r="H9881" s="4">
        <v>21582000</v>
      </c>
    </row>
    <row r="9882" spans="1:8" ht="15.75">
      <c r="A9882" s="3" t="s">
        <v>2949</v>
      </c>
      <c r="B9882" s="2" t="s">
        <v>3678</v>
      </c>
      <c r="C9882" s="2" t="s">
        <v>3680</v>
      </c>
      <c r="D9882" s="2" t="s">
        <v>3682</v>
      </c>
      <c r="E9882" s="4">
        <v>2045</v>
      </c>
      <c r="F9882" s="4">
        <v>38855000</v>
      </c>
      <c r="G9882" s="4">
        <v>3885500</v>
      </c>
      <c r="H9882" s="4">
        <v>42740500</v>
      </c>
    </row>
    <row r="9883" spans="1:8" ht="15.75">
      <c r="A9883" s="3" t="s">
        <v>2949</v>
      </c>
      <c r="B9883" s="2" t="s">
        <v>2104</v>
      </c>
      <c r="C9883" s="2" t="s">
        <v>2100</v>
      </c>
      <c r="D9883" s="2" t="s">
        <v>2106</v>
      </c>
      <c r="E9883" s="4">
        <v>6</v>
      </c>
      <c r="F9883" s="4">
        <v>323940</v>
      </c>
      <c r="G9883" s="4">
        <v>32394</v>
      </c>
      <c r="H9883" s="4">
        <v>356334</v>
      </c>
    </row>
    <row r="9884" spans="1:8" ht="15.75">
      <c r="A9884" s="3" t="s">
        <v>2949</v>
      </c>
      <c r="B9884" s="2" t="s">
        <v>3684</v>
      </c>
      <c r="C9884" s="2" t="s">
        <v>3686</v>
      </c>
      <c r="D9884" s="2" t="s">
        <v>3688</v>
      </c>
      <c r="E9884" s="4">
        <v>563</v>
      </c>
      <c r="F9884" s="4">
        <v>17734500</v>
      </c>
      <c r="G9884" s="4">
        <v>1773450</v>
      </c>
      <c r="H9884" s="4">
        <v>19507950</v>
      </c>
    </row>
    <row r="9885" spans="1:8" ht="15.75">
      <c r="A9885" s="3" t="s">
        <v>2949</v>
      </c>
      <c r="B9885" s="2" t="s">
        <v>3690</v>
      </c>
      <c r="C9885" s="2" t="s">
        <v>3692</v>
      </c>
      <c r="D9885" s="2" t="s">
        <v>3693</v>
      </c>
      <c r="E9885" s="4">
        <v>262</v>
      </c>
      <c r="F9885" s="4">
        <v>11318400</v>
      </c>
      <c r="G9885" s="4">
        <v>1131840</v>
      </c>
      <c r="H9885" s="4">
        <v>12450240</v>
      </c>
    </row>
    <row r="9886" spans="1:8" ht="15.75">
      <c r="A9886" s="3" t="s">
        <v>2949</v>
      </c>
      <c r="B9886" s="2" t="s">
        <v>2120</v>
      </c>
      <c r="C9886" s="2" t="s">
        <v>2113</v>
      </c>
      <c r="D9886" s="2" t="s">
        <v>2121</v>
      </c>
      <c r="E9886" s="4">
        <v>2</v>
      </c>
      <c r="F9886" s="4">
        <v>124000</v>
      </c>
      <c r="G9886" s="4">
        <v>12400</v>
      </c>
      <c r="H9886" s="4">
        <v>136400</v>
      </c>
    </row>
    <row r="9887" spans="1:8" ht="15.75">
      <c r="A9887" s="3" t="s">
        <v>2949</v>
      </c>
      <c r="B9887" s="2" t="s">
        <v>2124</v>
      </c>
      <c r="C9887" s="2" t="s">
        <v>2113</v>
      </c>
      <c r="D9887" s="2" t="s">
        <v>3695</v>
      </c>
      <c r="E9887" s="4">
        <v>11</v>
      </c>
      <c r="F9887" s="4">
        <v>583000</v>
      </c>
      <c r="G9887" s="4">
        <v>58300</v>
      </c>
      <c r="H9887" s="4">
        <v>641300</v>
      </c>
    </row>
    <row r="9888" spans="1:8" ht="15.75">
      <c r="A9888" s="3" t="s">
        <v>2949</v>
      </c>
      <c r="B9888" s="2" t="s">
        <v>3699</v>
      </c>
      <c r="C9888" s="2" t="s">
        <v>3701</v>
      </c>
      <c r="D9888" s="2" t="s">
        <v>3703</v>
      </c>
      <c r="E9888" s="4">
        <v>364</v>
      </c>
      <c r="F9888" s="4">
        <v>25698400</v>
      </c>
      <c r="G9888" s="4">
        <v>2569840</v>
      </c>
      <c r="H9888" s="4">
        <v>28268240</v>
      </c>
    </row>
    <row r="9889" spans="1:8" ht="15.75">
      <c r="A9889" s="3" t="s">
        <v>2949</v>
      </c>
      <c r="B9889" s="2" t="s">
        <v>2129</v>
      </c>
      <c r="C9889" s="2" t="s">
        <v>2126</v>
      </c>
      <c r="D9889" s="2" t="s">
        <v>2130</v>
      </c>
      <c r="E9889" s="4">
        <v>4</v>
      </c>
      <c r="F9889" s="4">
        <v>150960</v>
      </c>
      <c r="G9889" s="4">
        <v>15096</v>
      </c>
      <c r="H9889" s="4">
        <v>166056</v>
      </c>
    </row>
    <row r="9890" spans="1:8" ht="15.75">
      <c r="A9890" s="3" t="s">
        <v>2949</v>
      </c>
      <c r="B9890" s="2" t="s">
        <v>2135</v>
      </c>
      <c r="C9890" s="2" t="s">
        <v>2126</v>
      </c>
      <c r="D9890" s="2" t="s">
        <v>2137</v>
      </c>
      <c r="E9890" s="4">
        <v>28</v>
      </c>
      <c r="F9890" s="4">
        <v>1176000</v>
      </c>
      <c r="G9890" s="4">
        <v>117600</v>
      </c>
      <c r="H9890" s="4">
        <v>1293600</v>
      </c>
    </row>
    <row r="9891" spans="1:8" ht="15.75">
      <c r="A9891" s="3" t="s">
        <v>2949</v>
      </c>
      <c r="B9891" s="2" t="s">
        <v>2140</v>
      </c>
      <c r="C9891" s="2" t="s">
        <v>2126</v>
      </c>
      <c r="D9891" s="2" t="s">
        <v>2110</v>
      </c>
      <c r="E9891" s="4">
        <v>3</v>
      </c>
      <c r="F9891" s="4">
        <v>132000</v>
      </c>
      <c r="G9891" s="4">
        <v>13200</v>
      </c>
      <c r="H9891" s="4">
        <v>145200</v>
      </c>
    </row>
    <row r="9892" spans="1:8" ht="15.75">
      <c r="A9892" s="3" t="s">
        <v>2949</v>
      </c>
      <c r="B9892" s="2" t="s">
        <v>2141</v>
      </c>
      <c r="C9892" s="2" t="s">
        <v>2126</v>
      </c>
      <c r="D9892" s="2" t="s">
        <v>2112</v>
      </c>
      <c r="E9892" s="4">
        <v>18</v>
      </c>
      <c r="F9892" s="4">
        <v>792000</v>
      </c>
      <c r="G9892" s="4">
        <v>79200</v>
      </c>
      <c r="H9892" s="4">
        <v>871200</v>
      </c>
    </row>
    <row r="9893" spans="1:8" ht="15.75">
      <c r="A9893" s="3" t="s">
        <v>2949</v>
      </c>
      <c r="B9893" s="2" t="s">
        <v>2142</v>
      </c>
      <c r="C9893" s="2" t="s">
        <v>2126</v>
      </c>
      <c r="D9893" s="2" t="s">
        <v>2143</v>
      </c>
      <c r="E9893" s="4">
        <v>12</v>
      </c>
      <c r="F9893" s="4">
        <v>540000</v>
      </c>
      <c r="G9893" s="4">
        <v>54000</v>
      </c>
      <c r="H9893" s="4">
        <v>594000</v>
      </c>
    </row>
    <row r="9894" spans="1:8" ht="15.75">
      <c r="A9894" s="3" t="s">
        <v>2949</v>
      </c>
      <c r="B9894" s="2" t="s">
        <v>3705</v>
      </c>
      <c r="C9894" s="2" t="s">
        <v>3707</v>
      </c>
      <c r="D9894" s="2" t="s">
        <v>3709</v>
      </c>
      <c r="E9894" s="4">
        <v>34</v>
      </c>
      <c r="F9894" s="4">
        <v>972400</v>
      </c>
      <c r="G9894" s="4">
        <v>97240</v>
      </c>
      <c r="H9894" s="4">
        <v>1069640</v>
      </c>
    </row>
    <row r="9895" spans="1:8" ht="15.75">
      <c r="A9895" s="3" t="s">
        <v>2949</v>
      </c>
      <c r="B9895" s="2" t="s">
        <v>2163</v>
      </c>
      <c r="C9895" s="2" t="s">
        <v>2160</v>
      </c>
      <c r="D9895" s="2" t="s">
        <v>2165</v>
      </c>
      <c r="E9895" s="4">
        <v>20</v>
      </c>
      <c r="F9895" s="4">
        <v>1597000</v>
      </c>
      <c r="G9895" s="4">
        <v>159700</v>
      </c>
      <c r="H9895" s="4">
        <v>1756700</v>
      </c>
    </row>
    <row r="9896" spans="1:8" ht="15.75">
      <c r="A9896" s="3" t="s">
        <v>2949</v>
      </c>
      <c r="B9896" s="2" t="s">
        <v>3714</v>
      </c>
      <c r="C9896" s="2" t="s">
        <v>3716</v>
      </c>
      <c r="D9896" s="2" t="s">
        <v>3718</v>
      </c>
      <c r="E9896" s="4">
        <v>222</v>
      </c>
      <c r="F9896" s="4">
        <v>9124200</v>
      </c>
      <c r="G9896" s="4">
        <v>912420</v>
      </c>
      <c r="H9896" s="4">
        <v>10036620</v>
      </c>
    </row>
    <row r="9897" spans="1:8" ht="15.75">
      <c r="A9897" s="3" t="s">
        <v>2949</v>
      </c>
      <c r="B9897" s="2" t="s">
        <v>3720</v>
      </c>
      <c r="C9897" s="2" t="s">
        <v>3722</v>
      </c>
      <c r="D9897" s="2" t="s">
        <v>3724</v>
      </c>
      <c r="E9897" s="4">
        <v>132</v>
      </c>
      <c r="F9897" s="4">
        <v>6930000</v>
      </c>
      <c r="G9897" s="4">
        <v>693000</v>
      </c>
      <c r="H9897" s="4">
        <v>7623000</v>
      </c>
    </row>
    <row r="9898" spans="1:8" ht="15.75">
      <c r="A9898" s="3" t="s">
        <v>2949</v>
      </c>
      <c r="B9898" s="2" t="s">
        <v>3726</v>
      </c>
      <c r="C9898" s="2" t="s">
        <v>3725</v>
      </c>
      <c r="D9898" s="2" t="s">
        <v>3727</v>
      </c>
      <c r="E9898" s="4">
        <v>2</v>
      </c>
      <c r="F9898" s="4">
        <v>102000</v>
      </c>
      <c r="G9898" s="4">
        <v>10200</v>
      </c>
      <c r="H9898" s="4">
        <v>112200</v>
      </c>
    </row>
    <row r="9899" spans="1:8" ht="15.75">
      <c r="A9899" s="3" t="s">
        <v>2949</v>
      </c>
      <c r="B9899" s="2" t="s">
        <v>3729</v>
      </c>
      <c r="C9899" s="2" t="s">
        <v>3728</v>
      </c>
      <c r="D9899" s="2" t="s">
        <v>3730</v>
      </c>
      <c r="E9899" s="4">
        <v>8</v>
      </c>
      <c r="F9899" s="4">
        <v>408000</v>
      </c>
      <c r="G9899" s="4">
        <v>40800</v>
      </c>
      <c r="H9899" s="4">
        <v>448800</v>
      </c>
    </row>
    <row r="9900" spans="1:8" ht="15.75">
      <c r="A9900" s="3" t="s">
        <v>2949</v>
      </c>
      <c r="B9900" s="2" t="s">
        <v>3732</v>
      </c>
      <c r="C9900" s="2" t="s">
        <v>3731</v>
      </c>
      <c r="D9900" s="2" t="s">
        <v>3733</v>
      </c>
      <c r="E9900" s="4">
        <v>10</v>
      </c>
      <c r="F9900" s="4">
        <v>400000</v>
      </c>
      <c r="G9900" s="4">
        <v>40000</v>
      </c>
      <c r="H9900" s="4">
        <v>440000</v>
      </c>
    </row>
    <row r="9901" spans="1:8" ht="15.75">
      <c r="A9901" s="3" t="s">
        <v>2949</v>
      </c>
      <c r="B9901" s="2" t="s">
        <v>2171</v>
      </c>
      <c r="C9901" s="2" t="s">
        <v>2170</v>
      </c>
      <c r="D9901" s="2" t="s">
        <v>2172</v>
      </c>
      <c r="E9901" s="4">
        <v>108</v>
      </c>
      <c r="F9901" s="4">
        <v>4320000</v>
      </c>
      <c r="G9901" s="4">
        <v>432000</v>
      </c>
      <c r="H9901" s="4">
        <v>4752000</v>
      </c>
    </row>
    <row r="9902" spans="1:8" ht="15.75">
      <c r="A9902" s="3" t="s">
        <v>2949</v>
      </c>
      <c r="B9902" s="2" t="s">
        <v>2174</v>
      </c>
      <c r="C9902" s="2" t="s">
        <v>2173</v>
      </c>
      <c r="D9902" s="2" t="s">
        <v>2175</v>
      </c>
      <c r="E9902" s="4">
        <v>120</v>
      </c>
      <c r="F9902" s="4">
        <v>6518400</v>
      </c>
      <c r="G9902" s="4">
        <v>651840</v>
      </c>
      <c r="H9902" s="4">
        <v>7170240</v>
      </c>
    </row>
    <row r="9903" spans="1:8" ht="15.75">
      <c r="A9903" s="3" t="s">
        <v>2949</v>
      </c>
      <c r="B9903" s="2" t="s">
        <v>2177</v>
      </c>
      <c r="C9903" s="2" t="s">
        <v>2176</v>
      </c>
      <c r="D9903" s="2" t="s">
        <v>2178</v>
      </c>
      <c r="E9903" s="4">
        <v>255</v>
      </c>
      <c r="F9903" s="4">
        <v>6110400</v>
      </c>
      <c r="G9903" s="4">
        <v>611040</v>
      </c>
      <c r="H9903" s="4">
        <v>6721440</v>
      </c>
    </row>
    <row r="9904" spans="1:8" ht="15.75">
      <c r="A9904" s="3" t="s">
        <v>2949</v>
      </c>
      <c r="B9904" s="2" t="s">
        <v>2180</v>
      </c>
      <c r="C9904" s="2" t="s">
        <v>2179</v>
      </c>
      <c r="D9904" s="2" t="s">
        <v>2181</v>
      </c>
      <c r="E9904" s="4">
        <v>890</v>
      </c>
      <c r="F9904" s="4">
        <v>18130200</v>
      </c>
      <c r="G9904" s="4">
        <v>1813020</v>
      </c>
      <c r="H9904" s="4">
        <v>19943220</v>
      </c>
    </row>
    <row r="9905" spans="1:8" ht="15.75">
      <c r="A9905" s="3" t="s">
        <v>2949</v>
      </c>
      <c r="B9905" s="2" t="s">
        <v>2183</v>
      </c>
      <c r="C9905" s="2" t="s">
        <v>2182</v>
      </c>
      <c r="D9905" s="2" t="s">
        <v>2185</v>
      </c>
      <c r="E9905" s="4">
        <v>20</v>
      </c>
      <c r="F9905" s="4">
        <v>520000</v>
      </c>
      <c r="G9905" s="4">
        <v>52000</v>
      </c>
      <c r="H9905" s="4">
        <v>572000</v>
      </c>
    </row>
    <row r="9906" spans="1:8" ht="15.75">
      <c r="A9906" s="3" t="s">
        <v>2949</v>
      </c>
      <c r="B9906" s="2" t="s">
        <v>2187</v>
      </c>
      <c r="C9906" s="2" t="s">
        <v>2186</v>
      </c>
      <c r="D9906" s="2" t="s">
        <v>2188</v>
      </c>
      <c r="E9906" s="4">
        <v>171</v>
      </c>
      <c r="F9906" s="4">
        <v>4753800</v>
      </c>
      <c r="G9906" s="4">
        <v>475380</v>
      </c>
      <c r="H9906" s="4">
        <v>5229180</v>
      </c>
    </row>
    <row r="9907" spans="1:8" ht="15.75">
      <c r="A9907" s="3" t="s">
        <v>2949</v>
      </c>
      <c r="B9907" s="2" t="s">
        <v>2222</v>
      </c>
      <c r="C9907" s="2" t="s">
        <v>2221</v>
      </c>
      <c r="D9907" s="2" t="s">
        <v>2223</v>
      </c>
      <c r="E9907" s="4">
        <v>150</v>
      </c>
      <c r="F9907" s="4">
        <v>4200000</v>
      </c>
      <c r="G9907" s="4">
        <v>420000</v>
      </c>
      <c r="H9907" s="4">
        <v>4620000</v>
      </c>
    </row>
    <row r="9908" spans="1:8" ht="15.75">
      <c r="A9908" s="3" t="s">
        <v>2949</v>
      </c>
      <c r="B9908" s="2" t="s">
        <v>2233</v>
      </c>
      <c r="C9908" s="2" t="s">
        <v>2232</v>
      </c>
      <c r="D9908" s="2" t="s">
        <v>2234</v>
      </c>
      <c r="E9908" s="4">
        <v>50</v>
      </c>
      <c r="F9908" s="4">
        <v>1390000</v>
      </c>
      <c r="G9908" s="4">
        <v>139000</v>
      </c>
      <c r="H9908" s="4">
        <v>1529000</v>
      </c>
    </row>
    <row r="9909" spans="1:8" ht="15.75">
      <c r="A9909" s="3" t="s">
        <v>2949</v>
      </c>
      <c r="B9909" s="2" t="s">
        <v>2244</v>
      </c>
      <c r="C9909" s="2" t="s">
        <v>2241</v>
      </c>
      <c r="D9909" s="2" t="s">
        <v>2246</v>
      </c>
      <c r="E9909" s="4">
        <v>5</v>
      </c>
      <c r="F9909" s="4">
        <v>225000</v>
      </c>
      <c r="G9909" s="4">
        <v>22500</v>
      </c>
      <c r="H9909" s="4">
        <v>247500</v>
      </c>
    </row>
    <row r="9910" spans="1:8" ht="15.75">
      <c r="A9910" s="3" t="s">
        <v>2949</v>
      </c>
      <c r="B9910" s="2" t="s">
        <v>2255</v>
      </c>
      <c r="C9910" s="2" t="s">
        <v>2254</v>
      </c>
      <c r="D9910" s="2" t="s">
        <v>2256</v>
      </c>
      <c r="E9910" s="4">
        <v>100</v>
      </c>
      <c r="F9910" s="4">
        <v>800000</v>
      </c>
      <c r="G9910" s="4">
        <v>80000</v>
      </c>
      <c r="H9910" s="4">
        <v>880000</v>
      </c>
    </row>
    <row r="9911" spans="1:8" ht="15.75">
      <c r="A9911" s="3" t="s">
        <v>2949</v>
      </c>
      <c r="B9911" s="2" t="s">
        <v>2264</v>
      </c>
      <c r="C9911" s="2" t="s">
        <v>2263</v>
      </c>
      <c r="D9911" s="2" t="s">
        <v>2265</v>
      </c>
      <c r="E9911" s="4">
        <v>180</v>
      </c>
      <c r="F9911" s="4">
        <v>1440900</v>
      </c>
      <c r="G9911" s="4">
        <v>144090</v>
      </c>
      <c r="H9911" s="4">
        <v>1584990</v>
      </c>
    </row>
    <row r="9912" spans="1:8" ht="15.75">
      <c r="A9912" s="3" t="s">
        <v>2949</v>
      </c>
      <c r="B9912" s="2" t="s">
        <v>2270</v>
      </c>
      <c r="C9912" s="2" t="s">
        <v>2269</v>
      </c>
      <c r="D9912" s="2" t="s">
        <v>2271</v>
      </c>
      <c r="E9912" s="4">
        <v>74</v>
      </c>
      <c r="F9912" s="4">
        <v>1305000</v>
      </c>
      <c r="G9912" s="4">
        <v>130500</v>
      </c>
      <c r="H9912" s="4">
        <v>1435500</v>
      </c>
    </row>
    <row r="9913" spans="1:8" ht="15.75">
      <c r="A9913" s="3" t="s">
        <v>2949</v>
      </c>
      <c r="B9913" s="2" t="s">
        <v>2273</v>
      </c>
      <c r="C9913" s="2" t="s">
        <v>2272</v>
      </c>
      <c r="D9913" s="2" t="s">
        <v>2274</v>
      </c>
      <c r="E9913" s="4">
        <v>1322</v>
      </c>
      <c r="F9913" s="4">
        <v>25262000</v>
      </c>
      <c r="G9913" s="4">
        <v>2526200</v>
      </c>
      <c r="H9913" s="4">
        <v>27788200</v>
      </c>
    </row>
    <row r="9914" spans="1:8" ht="15.75">
      <c r="A9914" s="3" t="s">
        <v>2949</v>
      </c>
      <c r="B9914" s="2" t="s">
        <v>2281</v>
      </c>
      <c r="C9914" s="2" t="s">
        <v>2280</v>
      </c>
      <c r="D9914" s="2" t="s">
        <v>2282</v>
      </c>
      <c r="E9914" s="4">
        <v>2</v>
      </c>
      <c r="F9914" s="4">
        <v>40000</v>
      </c>
      <c r="G9914" s="4">
        <v>4000</v>
      </c>
      <c r="H9914" s="4">
        <v>44000</v>
      </c>
    </row>
    <row r="9915" spans="1:8" ht="15.75">
      <c r="A9915" s="3" t="s">
        <v>2949</v>
      </c>
      <c r="B9915" s="2" t="s">
        <v>3766</v>
      </c>
      <c r="C9915" s="2" t="s">
        <v>252</v>
      </c>
      <c r="D9915" s="2" t="s">
        <v>3767</v>
      </c>
      <c r="E9915" s="4">
        <v>15</v>
      </c>
      <c r="F9915" s="4">
        <v>56535</v>
      </c>
      <c r="G9915" s="4">
        <v>5654</v>
      </c>
      <c r="H9915" s="4">
        <v>62189</v>
      </c>
    </row>
    <row r="9916" spans="1:8" ht="15.75">
      <c r="A9916" s="3" t="s">
        <v>2949</v>
      </c>
      <c r="B9916" s="2" t="s">
        <v>3769</v>
      </c>
      <c r="C9916" s="2" t="s">
        <v>3768</v>
      </c>
      <c r="D9916" s="2" t="s">
        <v>3770</v>
      </c>
      <c r="E9916" s="4">
        <v>10</v>
      </c>
      <c r="F9916" s="4">
        <v>45320</v>
      </c>
      <c r="G9916" s="4">
        <v>4532</v>
      </c>
      <c r="H9916" s="4">
        <v>49852</v>
      </c>
    </row>
    <row r="9917" spans="1:8" ht="15.75">
      <c r="A9917" s="3" t="s">
        <v>2949</v>
      </c>
      <c r="B9917" s="2" t="s">
        <v>3771</v>
      </c>
      <c r="C9917" s="2" t="s">
        <v>3768</v>
      </c>
      <c r="D9917" s="2" t="s">
        <v>3772</v>
      </c>
      <c r="E9917" s="4">
        <v>10</v>
      </c>
      <c r="F9917" s="4">
        <v>55610</v>
      </c>
      <c r="G9917" s="4">
        <v>5561</v>
      </c>
      <c r="H9917" s="4">
        <v>61171</v>
      </c>
    </row>
    <row r="9918" spans="1:8" ht="15.75">
      <c r="A9918" s="3" t="s">
        <v>2949</v>
      </c>
      <c r="B9918" s="2" t="s">
        <v>2349</v>
      </c>
      <c r="C9918" s="2" t="s">
        <v>307</v>
      </c>
      <c r="D9918" s="2" t="s">
        <v>2350</v>
      </c>
      <c r="E9918" s="4">
        <v>5</v>
      </c>
      <c r="F9918" s="4">
        <v>14675</v>
      </c>
      <c r="G9918" s="4">
        <v>1468</v>
      </c>
      <c r="H9918" s="4">
        <v>16143</v>
      </c>
    </row>
    <row r="9919" spans="1:8" ht="15.75">
      <c r="A9919" s="3" t="s">
        <v>2949</v>
      </c>
      <c r="B9919" s="2" t="s">
        <v>2379</v>
      </c>
      <c r="C9919" s="2" t="s">
        <v>236</v>
      </c>
      <c r="D9919" s="2" t="s">
        <v>2380</v>
      </c>
      <c r="E9919" s="4">
        <v>10</v>
      </c>
      <c r="F9919" s="4">
        <v>45060</v>
      </c>
      <c r="G9919" s="4">
        <v>4506</v>
      </c>
      <c r="H9919" s="4">
        <v>49566</v>
      </c>
    </row>
    <row r="9920" spans="1:8" ht="15.75">
      <c r="A9920" s="3" t="s">
        <v>2949</v>
      </c>
      <c r="B9920" s="2" t="s">
        <v>2381</v>
      </c>
      <c r="C9920" s="2" t="s">
        <v>252</v>
      </c>
      <c r="D9920" s="2" t="s">
        <v>2382</v>
      </c>
      <c r="E9920" s="4">
        <v>24</v>
      </c>
      <c r="F9920" s="4">
        <v>125856</v>
      </c>
      <c r="G9920" s="4">
        <v>12585</v>
      </c>
      <c r="H9920" s="4">
        <v>138441</v>
      </c>
    </row>
    <row r="9921" spans="1:8" ht="15.75">
      <c r="A9921" s="3" t="s">
        <v>2949</v>
      </c>
      <c r="B9921" s="2" t="s">
        <v>2383</v>
      </c>
      <c r="C9921" s="2" t="s">
        <v>252</v>
      </c>
      <c r="D9921" s="2" t="s">
        <v>2384</v>
      </c>
      <c r="E9921" s="4">
        <v>15</v>
      </c>
      <c r="F9921" s="4">
        <v>100785</v>
      </c>
      <c r="G9921" s="4">
        <v>10079</v>
      </c>
      <c r="H9921" s="4">
        <v>110864</v>
      </c>
    </row>
    <row r="9922" spans="1:8" ht="15.75">
      <c r="A9922" s="3" t="s">
        <v>2949</v>
      </c>
      <c r="B9922" s="2" t="s">
        <v>2385</v>
      </c>
      <c r="C9922" s="2" t="s">
        <v>252</v>
      </c>
      <c r="D9922" s="2" t="s">
        <v>2386</v>
      </c>
      <c r="E9922" s="4">
        <v>15</v>
      </c>
      <c r="F9922" s="4">
        <v>121965</v>
      </c>
      <c r="G9922" s="4">
        <v>12197</v>
      </c>
      <c r="H9922" s="4">
        <v>134162</v>
      </c>
    </row>
    <row r="9923" spans="1:8" ht="15.75">
      <c r="A9923" s="3" t="s">
        <v>2949</v>
      </c>
      <c r="B9923" s="2" t="s">
        <v>2393</v>
      </c>
      <c r="C9923" s="2" t="s">
        <v>236</v>
      </c>
      <c r="D9923" s="2" t="s">
        <v>2394</v>
      </c>
      <c r="E9923" s="4">
        <v>10</v>
      </c>
      <c r="F9923" s="4">
        <v>47760</v>
      </c>
      <c r="G9923" s="4">
        <v>4776</v>
      </c>
      <c r="H9923" s="4">
        <v>52536</v>
      </c>
    </row>
    <row r="9924" spans="1:8" ht="15.75">
      <c r="A9924" s="3" t="s">
        <v>2949</v>
      </c>
      <c r="B9924" s="2" t="s">
        <v>2397</v>
      </c>
      <c r="C9924" s="2" t="s">
        <v>236</v>
      </c>
      <c r="D9924" s="2" t="s">
        <v>2398</v>
      </c>
      <c r="E9924" s="4">
        <v>440</v>
      </c>
      <c r="F9924" s="4">
        <v>2366760</v>
      </c>
      <c r="G9924" s="4">
        <v>236677</v>
      </c>
      <c r="H9924" s="4">
        <v>2603437</v>
      </c>
    </row>
    <row r="9925" spans="1:8" ht="15.75">
      <c r="A9925" s="3" t="s">
        <v>2949</v>
      </c>
      <c r="B9925" s="2" t="s">
        <v>2400</v>
      </c>
      <c r="C9925" s="2" t="s">
        <v>236</v>
      </c>
      <c r="D9925" s="2" t="s">
        <v>2401</v>
      </c>
      <c r="E9925" s="4">
        <v>178</v>
      </c>
      <c r="F9925" s="4">
        <v>1220012</v>
      </c>
      <c r="G9925" s="4">
        <v>122001</v>
      </c>
      <c r="H9925" s="4">
        <v>1342013</v>
      </c>
    </row>
    <row r="9926" spans="1:8" ht="15.75">
      <c r="A9926" s="3" t="s">
        <v>2949</v>
      </c>
      <c r="B9926" s="2" t="s">
        <v>2402</v>
      </c>
      <c r="C9926" s="2" t="s">
        <v>236</v>
      </c>
      <c r="D9926" s="2" t="s">
        <v>2403</v>
      </c>
      <c r="E9926" s="4">
        <v>31</v>
      </c>
      <c r="F9926" s="4">
        <v>256246</v>
      </c>
      <c r="G9926" s="4">
        <v>25625</v>
      </c>
      <c r="H9926" s="4">
        <v>281871</v>
      </c>
    </row>
    <row r="9927" spans="1:8" ht="15.75">
      <c r="A9927" s="3" t="s">
        <v>2949</v>
      </c>
      <c r="B9927" s="2" t="s">
        <v>2404</v>
      </c>
      <c r="C9927" s="2" t="s">
        <v>236</v>
      </c>
      <c r="D9927" s="2" t="s">
        <v>2405</v>
      </c>
      <c r="E9927" s="4">
        <v>63</v>
      </c>
      <c r="F9927" s="4">
        <v>613723</v>
      </c>
      <c r="G9927" s="4">
        <v>61372</v>
      </c>
      <c r="H9927" s="4">
        <v>675095</v>
      </c>
    </row>
    <row r="9928" spans="1:8" ht="15.75">
      <c r="A9928" s="3" t="s">
        <v>2949</v>
      </c>
      <c r="B9928" s="2" t="s">
        <v>2406</v>
      </c>
      <c r="C9928" s="2" t="s">
        <v>236</v>
      </c>
      <c r="D9928" s="2" t="s">
        <v>2407</v>
      </c>
      <c r="E9928" s="4">
        <v>28</v>
      </c>
      <c r="F9928" s="4">
        <v>94192</v>
      </c>
      <c r="G9928" s="4">
        <v>9419</v>
      </c>
      <c r="H9928" s="4">
        <v>103611</v>
      </c>
    </row>
    <row r="9929" spans="1:8" ht="15.75">
      <c r="A9929" s="3" t="s">
        <v>2949</v>
      </c>
      <c r="B9929" s="2" t="s">
        <v>2408</v>
      </c>
      <c r="C9929" s="2" t="s">
        <v>236</v>
      </c>
      <c r="D9929" s="2" t="s">
        <v>2409</v>
      </c>
      <c r="E9929" s="4">
        <v>30</v>
      </c>
      <c r="F9929" s="4">
        <v>117120</v>
      </c>
      <c r="G9929" s="4">
        <v>11712</v>
      </c>
      <c r="H9929" s="4">
        <v>128832</v>
      </c>
    </row>
    <row r="9930" spans="1:8" ht="15.75">
      <c r="A9930" s="3" t="s">
        <v>2949</v>
      </c>
      <c r="B9930" s="2" t="s">
        <v>2414</v>
      </c>
      <c r="C9930" s="2" t="s">
        <v>223</v>
      </c>
      <c r="D9930" s="2" t="s">
        <v>58</v>
      </c>
      <c r="E9930" s="4">
        <v>30</v>
      </c>
      <c r="F9930" s="4">
        <v>174000</v>
      </c>
      <c r="G9930" s="4">
        <v>17400</v>
      </c>
      <c r="H9930" s="4">
        <v>191400</v>
      </c>
    </row>
    <row r="9931" spans="1:8" ht="15.75">
      <c r="A9931" s="3" t="s">
        <v>2949</v>
      </c>
      <c r="B9931" s="2" t="s">
        <v>2422</v>
      </c>
      <c r="C9931" s="2" t="s">
        <v>2287</v>
      </c>
      <c r="D9931" s="2" t="s">
        <v>2423</v>
      </c>
      <c r="E9931" s="4">
        <v>5</v>
      </c>
      <c r="F9931" s="4">
        <v>38165</v>
      </c>
      <c r="G9931" s="4">
        <v>3817</v>
      </c>
      <c r="H9931" s="4">
        <v>41982</v>
      </c>
    </row>
    <row r="9932" spans="1:8" ht="15.75">
      <c r="A9932" s="3" t="s">
        <v>2949</v>
      </c>
      <c r="B9932" s="2" t="s">
        <v>2432</v>
      </c>
      <c r="C9932" s="2" t="s">
        <v>267</v>
      </c>
      <c r="D9932" s="2" t="s">
        <v>2433</v>
      </c>
      <c r="E9932" s="4">
        <v>98</v>
      </c>
      <c r="F9932" s="4">
        <v>501564</v>
      </c>
      <c r="G9932" s="4">
        <v>50157</v>
      </c>
      <c r="H9932" s="4">
        <v>551721</v>
      </c>
    </row>
    <row r="9933" spans="1:8" ht="15.75">
      <c r="A9933" s="3" t="s">
        <v>2949</v>
      </c>
      <c r="B9933" s="2" t="s">
        <v>2436</v>
      </c>
      <c r="C9933" s="2" t="s">
        <v>267</v>
      </c>
      <c r="D9933" s="2" t="s">
        <v>2437</v>
      </c>
      <c r="E9933" s="4">
        <v>161</v>
      </c>
      <c r="F9933" s="4">
        <v>728117</v>
      </c>
      <c r="G9933" s="4">
        <v>72813</v>
      </c>
      <c r="H9933" s="4">
        <v>800930</v>
      </c>
    </row>
    <row r="9934" spans="1:8" ht="15.75">
      <c r="A9934" s="3" t="s">
        <v>2949</v>
      </c>
      <c r="B9934" s="2" t="s">
        <v>2440</v>
      </c>
      <c r="C9934" s="2" t="s">
        <v>267</v>
      </c>
      <c r="D9934" s="2" t="s">
        <v>2441</v>
      </c>
      <c r="E9934" s="4">
        <v>95</v>
      </c>
      <c r="F9934" s="4">
        <v>697585</v>
      </c>
      <c r="G9934" s="4">
        <v>69759</v>
      </c>
      <c r="H9934" s="4">
        <v>767344</v>
      </c>
    </row>
    <row r="9935" spans="1:8" ht="15.75">
      <c r="A9935" s="3" t="s">
        <v>2949</v>
      </c>
      <c r="B9935" s="2" t="s">
        <v>2442</v>
      </c>
      <c r="C9935" s="2" t="s">
        <v>267</v>
      </c>
      <c r="D9935" s="2" t="s">
        <v>2443</v>
      </c>
      <c r="E9935" s="4">
        <v>15</v>
      </c>
      <c r="F9935" s="4">
        <v>127295</v>
      </c>
      <c r="G9935" s="4">
        <v>12730</v>
      </c>
      <c r="H9935" s="4">
        <v>140025</v>
      </c>
    </row>
    <row r="9936" spans="1:8" ht="15.75">
      <c r="A9936" s="3" t="s">
        <v>2949</v>
      </c>
      <c r="B9936" s="2" t="s">
        <v>2444</v>
      </c>
      <c r="C9936" s="2" t="s">
        <v>267</v>
      </c>
      <c r="D9936" s="2" t="s">
        <v>2445</v>
      </c>
      <c r="E9936" s="4">
        <v>31</v>
      </c>
      <c r="F9936" s="4">
        <v>298530</v>
      </c>
      <c r="G9936" s="4">
        <v>29853</v>
      </c>
      <c r="H9936" s="4">
        <v>328383</v>
      </c>
    </row>
    <row r="9937" spans="1:8" ht="15.75">
      <c r="A9937" s="3" t="s">
        <v>2949</v>
      </c>
      <c r="B9937" s="2" t="s">
        <v>2452</v>
      </c>
      <c r="C9937" s="2" t="s">
        <v>267</v>
      </c>
      <c r="D9937" s="2" t="s">
        <v>2328</v>
      </c>
      <c r="E9937" s="4">
        <v>11</v>
      </c>
      <c r="F9937" s="4">
        <v>193508</v>
      </c>
      <c r="G9937" s="4">
        <v>19351</v>
      </c>
      <c r="H9937" s="4">
        <v>212859</v>
      </c>
    </row>
    <row r="9938" spans="1:8" ht="15.75">
      <c r="A9938" s="3" t="s">
        <v>2949</v>
      </c>
      <c r="B9938" s="2" t="s">
        <v>2453</v>
      </c>
      <c r="C9938" s="2" t="s">
        <v>267</v>
      </c>
      <c r="D9938" s="2" t="s">
        <v>2454</v>
      </c>
      <c r="E9938" s="4">
        <v>12</v>
      </c>
      <c r="F9938" s="4">
        <v>211200</v>
      </c>
      <c r="G9938" s="4">
        <v>21120</v>
      </c>
      <c r="H9938" s="4">
        <v>232320</v>
      </c>
    </row>
    <row r="9939" spans="1:8" ht="15.75">
      <c r="A9939" s="3" t="s">
        <v>2949</v>
      </c>
      <c r="B9939" s="2" t="s">
        <v>2457</v>
      </c>
      <c r="C9939" s="2" t="s">
        <v>267</v>
      </c>
      <c r="D9939" s="2" t="s">
        <v>2458</v>
      </c>
      <c r="E9939" s="4">
        <v>10</v>
      </c>
      <c r="F9939" s="4">
        <v>51130</v>
      </c>
      <c r="G9939" s="4">
        <v>5113</v>
      </c>
      <c r="H9939" s="4">
        <v>56243</v>
      </c>
    </row>
    <row r="9940" spans="1:8" ht="15.75">
      <c r="A9940" s="3" t="s">
        <v>2949</v>
      </c>
      <c r="B9940" s="2" t="s">
        <v>3782</v>
      </c>
      <c r="C9940" s="2" t="s">
        <v>267</v>
      </c>
      <c r="D9940" s="2" t="s">
        <v>1414</v>
      </c>
      <c r="E9940" s="4">
        <v>4</v>
      </c>
      <c r="F9940" s="4">
        <v>37600</v>
      </c>
      <c r="G9940" s="4">
        <v>3760</v>
      </c>
      <c r="H9940" s="4">
        <v>41360</v>
      </c>
    </row>
    <row r="9941" spans="1:8" ht="15.75">
      <c r="A9941" s="3" t="s">
        <v>2949</v>
      </c>
      <c r="B9941" s="2" t="s">
        <v>2461</v>
      </c>
      <c r="C9941" s="2" t="s">
        <v>271</v>
      </c>
      <c r="D9941" s="2" t="s">
        <v>2462</v>
      </c>
      <c r="E9941" s="4">
        <v>62</v>
      </c>
      <c r="F9941" s="4">
        <v>306280</v>
      </c>
      <c r="G9941" s="4">
        <v>30628</v>
      </c>
      <c r="H9941" s="4">
        <v>336908</v>
      </c>
    </row>
    <row r="9942" spans="1:8" ht="15.75">
      <c r="A9942" s="3" t="s">
        <v>2949</v>
      </c>
      <c r="B9942" s="2" t="s">
        <v>2463</v>
      </c>
      <c r="C9942" s="2" t="s">
        <v>271</v>
      </c>
      <c r="D9942" s="2" t="s">
        <v>2464</v>
      </c>
      <c r="E9942" s="4">
        <v>40</v>
      </c>
      <c r="F9942" s="4">
        <v>243360</v>
      </c>
      <c r="G9942" s="4">
        <v>24336</v>
      </c>
      <c r="H9942" s="4">
        <v>267696</v>
      </c>
    </row>
    <row r="9943" spans="1:8" ht="15.75">
      <c r="A9943" s="3" t="s">
        <v>2949</v>
      </c>
      <c r="B9943" s="2" t="s">
        <v>2465</v>
      </c>
      <c r="C9943" s="2" t="s">
        <v>271</v>
      </c>
      <c r="D9943" s="2" t="s">
        <v>2466</v>
      </c>
      <c r="E9943" s="4">
        <v>60</v>
      </c>
      <c r="F9943" s="4">
        <v>429900</v>
      </c>
      <c r="G9943" s="4">
        <v>42990</v>
      </c>
      <c r="H9943" s="4">
        <v>472890</v>
      </c>
    </row>
    <row r="9944" spans="1:8" ht="15.75">
      <c r="A9944" s="3" t="s">
        <v>2949</v>
      </c>
      <c r="B9944" s="2" t="s">
        <v>2467</v>
      </c>
      <c r="C9944" s="2" t="s">
        <v>271</v>
      </c>
      <c r="D9944" s="2" t="s">
        <v>2468</v>
      </c>
      <c r="E9944" s="4">
        <v>30</v>
      </c>
      <c r="F9944" s="4">
        <v>249270</v>
      </c>
      <c r="G9944" s="4">
        <v>24927</v>
      </c>
      <c r="H9944" s="4">
        <v>274197</v>
      </c>
    </row>
    <row r="9945" spans="1:8" ht="15.75">
      <c r="A9945" s="3" t="s">
        <v>2949</v>
      </c>
      <c r="B9945" s="2" t="s">
        <v>2469</v>
      </c>
      <c r="C9945" s="2" t="s">
        <v>271</v>
      </c>
      <c r="D9945" s="2" t="s">
        <v>2470</v>
      </c>
      <c r="E9945" s="4">
        <v>30</v>
      </c>
      <c r="F9945" s="4">
        <v>283590</v>
      </c>
      <c r="G9945" s="4">
        <v>28359</v>
      </c>
      <c r="H9945" s="4">
        <v>311949</v>
      </c>
    </row>
    <row r="9946" spans="1:8" ht="15.75">
      <c r="A9946" s="3" t="s">
        <v>2949</v>
      </c>
      <c r="B9946" s="2" t="s">
        <v>2473</v>
      </c>
      <c r="C9946" s="2" t="s">
        <v>264</v>
      </c>
      <c r="D9946" s="2" t="s">
        <v>2474</v>
      </c>
      <c r="E9946" s="4">
        <v>867</v>
      </c>
      <c r="F9946" s="4">
        <v>3293970</v>
      </c>
      <c r="G9946" s="4">
        <v>329397</v>
      </c>
      <c r="H9946" s="4">
        <v>3623367</v>
      </c>
    </row>
    <row r="9947" spans="1:8" ht="15.75">
      <c r="A9947" s="3" t="s">
        <v>2949</v>
      </c>
      <c r="B9947" s="2" t="s">
        <v>2477</v>
      </c>
      <c r="C9947" s="2" t="s">
        <v>264</v>
      </c>
      <c r="D9947" s="2" t="s">
        <v>2478</v>
      </c>
      <c r="E9947" s="4">
        <v>10</v>
      </c>
      <c r="F9947" s="4">
        <v>53760</v>
      </c>
      <c r="G9947" s="4">
        <v>5376</v>
      </c>
      <c r="H9947" s="4">
        <v>59136</v>
      </c>
    </row>
    <row r="9948" spans="1:8" ht="15.75">
      <c r="A9948" s="3" t="s">
        <v>2949</v>
      </c>
      <c r="B9948" s="2" t="s">
        <v>2479</v>
      </c>
      <c r="C9948" s="2" t="s">
        <v>264</v>
      </c>
      <c r="D9948" s="2" t="s">
        <v>2480</v>
      </c>
      <c r="E9948" s="4">
        <v>769</v>
      </c>
      <c r="F9948" s="4">
        <v>3641427</v>
      </c>
      <c r="G9948" s="4">
        <v>364144</v>
      </c>
      <c r="H9948" s="4">
        <v>4005571</v>
      </c>
    </row>
    <row r="9949" spans="1:8" ht="15.75">
      <c r="A9949" s="3" t="s">
        <v>2949</v>
      </c>
      <c r="B9949" s="2" t="s">
        <v>2482</v>
      </c>
      <c r="C9949" s="2" t="s">
        <v>264</v>
      </c>
      <c r="D9949" s="2" t="s">
        <v>2483</v>
      </c>
      <c r="E9949" s="4">
        <v>30</v>
      </c>
      <c r="F9949" s="4">
        <v>88350</v>
      </c>
      <c r="G9949" s="4">
        <v>8835</v>
      </c>
      <c r="H9949" s="4">
        <v>97185</v>
      </c>
    </row>
    <row r="9950" spans="1:8" ht="15.75">
      <c r="A9950" s="3" t="s">
        <v>2949</v>
      </c>
      <c r="B9950" s="2" t="s">
        <v>2484</v>
      </c>
      <c r="C9950" s="2" t="s">
        <v>264</v>
      </c>
      <c r="D9950" s="2" t="s">
        <v>2485</v>
      </c>
      <c r="E9950" s="4">
        <v>489</v>
      </c>
      <c r="F9950" s="4">
        <v>2776395</v>
      </c>
      <c r="G9950" s="4">
        <v>277641</v>
      </c>
      <c r="H9950" s="4">
        <v>3054036</v>
      </c>
    </row>
    <row r="9951" spans="1:8" ht="15.75">
      <c r="A9951" s="3" t="s">
        <v>2949</v>
      </c>
      <c r="B9951" s="2" t="s">
        <v>2486</v>
      </c>
      <c r="C9951" s="2" t="s">
        <v>264</v>
      </c>
      <c r="D9951" s="2" t="s">
        <v>2487</v>
      </c>
      <c r="E9951" s="4">
        <v>209</v>
      </c>
      <c r="F9951" s="4">
        <v>1385461</v>
      </c>
      <c r="G9951" s="4">
        <v>138547</v>
      </c>
      <c r="H9951" s="4">
        <v>1524008</v>
      </c>
    </row>
    <row r="9952" spans="1:8" ht="15.75">
      <c r="A9952" s="3" t="s">
        <v>2949</v>
      </c>
      <c r="B9952" s="2" t="s">
        <v>2488</v>
      </c>
      <c r="C9952" s="2" t="s">
        <v>264</v>
      </c>
      <c r="D9952" s="2" t="s">
        <v>2489</v>
      </c>
      <c r="E9952" s="4">
        <v>20</v>
      </c>
      <c r="F9952" s="4">
        <v>47960</v>
      </c>
      <c r="G9952" s="4">
        <v>4796</v>
      </c>
      <c r="H9952" s="4">
        <v>52756</v>
      </c>
    </row>
    <row r="9953" spans="1:8" ht="15.75">
      <c r="A9953" s="3" t="s">
        <v>2949</v>
      </c>
      <c r="B9953" s="2" t="s">
        <v>2490</v>
      </c>
      <c r="C9953" s="2" t="s">
        <v>264</v>
      </c>
      <c r="D9953" s="2" t="s">
        <v>2491</v>
      </c>
      <c r="E9953" s="4">
        <v>237</v>
      </c>
      <c r="F9953" s="4">
        <v>1262687</v>
      </c>
      <c r="G9953" s="4">
        <v>126270</v>
      </c>
      <c r="H9953" s="4">
        <v>1388957</v>
      </c>
    </row>
    <row r="9954" spans="1:8" ht="15.75">
      <c r="A9954" s="3" t="s">
        <v>2949</v>
      </c>
      <c r="B9954" s="2" t="s">
        <v>2492</v>
      </c>
      <c r="C9954" s="2" t="s">
        <v>264</v>
      </c>
      <c r="D9954" s="2" t="s">
        <v>2493</v>
      </c>
      <c r="E9954" s="4">
        <v>12</v>
      </c>
      <c r="F9954" s="4">
        <v>123552</v>
      </c>
      <c r="G9954" s="4">
        <v>12356</v>
      </c>
      <c r="H9954" s="4">
        <v>135908</v>
      </c>
    </row>
    <row r="9955" spans="1:8" ht="15.75">
      <c r="A9955" s="3" t="s">
        <v>2949</v>
      </c>
      <c r="B9955" s="2" t="s">
        <v>2494</v>
      </c>
      <c r="C9955" s="2" t="s">
        <v>264</v>
      </c>
      <c r="D9955" s="2" t="s">
        <v>2495</v>
      </c>
      <c r="E9955" s="4">
        <v>240</v>
      </c>
      <c r="F9955" s="4">
        <v>625470</v>
      </c>
      <c r="G9955" s="4">
        <v>62547</v>
      </c>
      <c r="H9955" s="4">
        <v>688017</v>
      </c>
    </row>
    <row r="9956" spans="1:8" ht="15.75">
      <c r="A9956" s="3" t="s">
        <v>2949</v>
      </c>
      <c r="B9956" s="2" t="s">
        <v>2496</v>
      </c>
      <c r="C9956" s="2" t="s">
        <v>264</v>
      </c>
      <c r="D9956" s="2" t="s">
        <v>2497</v>
      </c>
      <c r="E9956" s="4">
        <v>40</v>
      </c>
      <c r="F9956" s="4">
        <v>457600</v>
      </c>
      <c r="G9956" s="4">
        <v>45760</v>
      </c>
      <c r="H9956" s="4">
        <v>503360</v>
      </c>
    </row>
    <row r="9957" spans="1:8" ht="15.75">
      <c r="A9957" s="3" t="s">
        <v>2949</v>
      </c>
      <c r="B9957" s="2" t="s">
        <v>2498</v>
      </c>
      <c r="C9957" s="2" t="s">
        <v>264</v>
      </c>
      <c r="D9957" s="2" t="s">
        <v>2328</v>
      </c>
      <c r="E9957" s="4">
        <v>24</v>
      </c>
      <c r="F9957" s="4">
        <v>355640</v>
      </c>
      <c r="G9957" s="4">
        <v>35564</v>
      </c>
      <c r="H9957" s="4">
        <v>391204</v>
      </c>
    </row>
    <row r="9958" spans="1:8" ht="15.75">
      <c r="A9958" s="3" t="s">
        <v>2949</v>
      </c>
      <c r="B9958" s="2" t="s">
        <v>2499</v>
      </c>
      <c r="C9958" s="2" t="s">
        <v>264</v>
      </c>
      <c r="D9958" s="2" t="s">
        <v>2500</v>
      </c>
      <c r="E9958" s="4">
        <v>120</v>
      </c>
      <c r="F9958" s="4">
        <v>445200</v>
      </c>
      <c r="G9958" s="4">
        <v>44520</v>
      </c>
      <c r="H9958" s="4">
        <v>489720</v>
      </c>
    </row>
    <row r="9959" spans="1:8" ht="15.75">
      <c r="A9959" s="3" t="s">
        <v>2949</v>
      </c>
      <c r="B9959" s="2" t="s">
        <v>2501</v>
      </c>
      <c r="C9959" s="2" t="s">
        <v>264</v>
      </c>
      <c r="D9959" s="2" t="s">
        <v>2454</v>
      </c>
      <c r="E9959" s="4">
        <v>4</v>
      </c>
      <c r="F9959" s="4">
        <v>78308</v>
      </c>
      <c r="G9959" s="4">
        <v>7831</v>
      </c>
      <c r="H9959" s="4">
        <v>86139</v>
      </c>
    </row>
    <row r="9960" spans="1:8" ht="15.75">
      <c r="A9960" s="3" t="s">
        <v>2949</v>
      </c>
      <c r="B9960" s="2" t="s">
        <v>2503</v>
      </c>
      <c r="C9960" s="2" t="s">
        <v>264</v>
      </c>
      <c r="D9960" s="2" t="s">
        <v>2504</v>
      </c>
      <c r="E9960" s="4">
        <v>117</v>
      </c>
      <c r="F9960" s="4">
        <v>355797</v>
      </c>
      <c r="G9960" s="4">
        <v>35580</v>
      </c>
      <c r="H9960" s="4">
        <v>391377</v>
      </c>
    </row>
    <row r="9961" spans="1:8" ht="15.75">
      <c r="A9961" s="3" t="s">
        <v>2949</v>
      </c>
      <c r="B9961" s="2" t="s">
        <v>2505</v>
      </c>
      <c r="C9961" s="2" t="s">
        <v>264</v>
      </c>
      <c r="D9961" s="2" t="s">
        <v>2506</v>
      </c>
      <c r="E9961" s="4">
        <v>3</v>
      </c>
      <c r="F9961" s="4">
        <v>68700</v>
      </c>
      <c r="G9961" s="4">
        <v>6870</v>
      </c>
      <c r="H9961" s="4">
        <v>75570</v>
      </c>
    </row>
    <row r="9962" spans="1:8" ht="15.75">
      <c r="A9962" s="3" t="s">
        <v>2949</v>
      </c>
      <c r="B9962" s="2" t="s">
        <v>2507</v>
      </c>
      <c r="C9962" s="2" t="s">
        <v>264</v>
      </c>
      <c r="D9962" s="2" t="s">
        <v>2508</v>
      </c>
      <c r="E9962" s="4">
        <v>32</v>
      </c>
      <c r="F9962" s="4">
        <v>122400</v>
      </c>
      <c r="G9962" s="4">
        <v>12240</v>
      </c>
      <c r="H9962" s="4">
        <v>134640</v>
      </c>
    </row>
    <row r="9963" spans="1:8" ht="15.75">
      <c r="A9963" s="3" t="s">
        <v>2949</v>
      </c>
      <c r="B9963" s="2" t="s">
        <v>2509</v>
      </c>
      <c r="C9963" s="2" t="s">
        <v>264</v>
      </c>
      <c r="D9963" s="2" t="s">
        <v>2510</v>
      </c>
      <c r="E9963" s="4">
        <v>140</v>
      </c>
      <c r="F9963" s="4">
        <v>543910</v>
      </c>
      <c r="G9963" s="4">
        <v>54391</v>
      </c>
      <c r="H9963" s="4">
        <v>598301</v>
      </c>
    </row>
    <row r="9964" spans="1:8" ht="15.75">
      <c r="A9964" s="3" t="s">
        <v>2949</v>
      </c>
      <c r="B9964" s="2" t="s">
        <v>2511</v>
      </c>
      <c r="C9964" s="2" t="s">
        <v>264</v>
      </c>
      <c r="D9964" s="2" t="s">
        <v>2512</v>
      </c>
      <c r="E9964" s="4">
        <v>30</v>
      </c>
      <c r="F9964" s="4">
        <v>126990</v>
      </c>
      <c r="G9964" s="4">
        <v>12699</v>
      </c>
      <c r="H9964" s="4">
        <v>139689</v>
      </c>
    </row>
    <row r="9965" spans="1:8" ht="15.75">
      <c r="A9965" s="3" t="s">
        <v>2949</v>
      </c>
      <c r="B9965" s="2" t="s">
        <v>2513</v>
      </c>
      <c r="C9965" s="2" t="s">
        <v>294</v>
      </c>
      <c r="D9965" s="2" t="s">
        <v>2514</v>
      </c>
      <c r="E9965" s="4">
        <v>12</v>
      </c>
      <c r="F9965" s="4">
        <v>56940</v>
      </c>
      <c r="G9965" s="4">
        <v>5694</v>
      </c>
      <c r="H9965" s="4">
        <v>62634</v>
      </c>
    </row>
    <row r="9966" spans="1:8" ht="15.75">
      <c r="A9966" s="3" t="s">
        <v>2949</v>
      </c>
      <c r="B9966" s="2" t="s">
        <v>2515</v>
      </c>
      <c r="C9966" s="2" t="s">
        <v>294</v>
      </c>
      <c r="D9966" s="2" t="s">
        <v>2516</v>
      </c>
      <c r="E9966" s="4">
        <v>31</v>
      </c>
      <c r="F9966" s="4">
        <v>182559</v>
      </c>
      <c r="G9966" s="4">
        <v>18256</v>
      </c>
      <c r="H9966" s="4">
        <v>200815</v>
      </c>
    </row>
    <row r="9967" spans="1:8" ht="15.75">
      <c r="A9967" s="3" t="s">
        <v>2949</v>
      </c>
      <c r="B9967" s="2" t="s">
        <v>2517</v>
      </c>
      <c r="C9967" s="2" t="s">
        <v>294</v>
      </c>
      <c r="D9967" s="2" t="s">
        <v>2518</v>
      </c>
      <c r="E9967" s="4">
        <v>50</v>
      </c>
      <c r="F9967" s="4">
        <v>146900</v>
      </c>
      <c r="G9967" s="4">
        <v>14690</v>
      </c>
      <c r="H9967" s="4">
        <v>161590</v>
      </c>
    </row>
    <row r="9968" spans="1:8" ht="15.75">
      <c r="A9968" s="3" t="s">
        <v>2949</v>
      </c>
      <c r="B9968" s="2" t="s">
        <v>2519</v>
      </c>
      <c r="C9968" s="2" t="s">
        <v>294</v>
      </c>
      <c r="D9968" s="2" t="s">
        <v>2520</v>
      </c>
      <c r="E9968" s="4">
        <v>14</v>
      </c>
      <c r="F9968" s="4">
        <v>97580</v>
      </c>
      <c r="G9968" s="4">
        <v>9758</v>
      </c>
      <c r="H9968" s="4">
        <v>107338</v>
      </c>
    </row>
    <row r="9969" spans="1:8" ht="15.75">
      <c r="A9969" s="3" t="s">
        <v>2949</v>
      </c>
      <c r="B9969" s="2" t="s">
        <v>2523</v>
      </c>
      <c r="C9969" s="2" t="s">
        <v>294</v>
      </c>
      <c r="D9969" s="2" t="s">
        <v>2524</v>
      </c>
      <c r="E9969" s="4">
        <v>60</v>
      </c>
      <c r="F9969" s="4">
        <v>191580</v>
      </c>
      <c r="G9969" s="4">
        <v>19158</v>
      </c>
      <c r="H9969" s="4">
        <v>210738</v>
      </c>
    </row>
    <row r="9970" spans="1:8" ht="15.75">
      <c r="A9970" s="3" t="s">
        <v>2949</v>
      </c>
      <c r="B9970" s="2" t="s">
        <v>2525</v>
      </c>
      <c r="C9970" s="2" t="s">
        <v>294</v>
      </c>
      <c r="D9970" s="2" t="s">
        <v>2526</v>
      </c>
      <c r="E9970" s="4">
        <v>2</v>
      </c>
      <c r="F9970" s="4">
        <v>18516</v>
      </c>
      <c r="G9970" s="4">
        <v>1852</v>
      </c>
      <c r="H9970" s="4">
        <v>20368</v>
      </c>
    </row>
    <row r="9971" spans="1:8" ht="15.75">
      <c r="A9971" s="3" t="s">
        <v>2949</v>
      </c>
      <c r="B9971" s="2" t="s">
        <v>2528</v>
      </c>
      <c r="C9971" s="2" t="s">
        <v>294</v>
      </c>
      <c r="D9971" s="2" t="s">
        <v>2529</v>
      </c>
      <c r="E9971" s="4">
        <v>144</v>
      </c>
      <c r="F9971" s="4">
        <v>388836</v>
      </c>
      <c r="G9971" s="4">
        <v>38884</v>
      </c>
      <c r="H9971" s="4">
        <v>427720</v>
      </c>
    </row>
    <row r="9972" spans="1:8" ht="15.75">
      <c r="A9972" s="3" t="s">
        <v>2949</v>
      </c>
      <c r="B9972" s="2" t="s">
        <v>2534</v>
      </c>
      <c r="C9972" s="2" t="s">
        <v>299</v>
      </c>
      <c r="D9972" s="2" t="s">
        <v>2535</v>
      </c>
      <c r="E9972" s="4">
        <v>100</v>
      </c>
      <c r="F9972" s="4">
        <v>443090</v>
      </c>
      <c r="G9972" s="4">
        <v>44309</v>
      </c>
      <c r="H9972" s="4">
        <v>487399</v>
      </c>
    </row>
    <row r="9973" spans="1:8" ht="15.75">
      <c r="A9973" s="3" t="s">
        <v>2949</v>
      </c>
      <c r="B9973" s="2" t="s">
        <v>2536</v>
      </c>
      <c r="C9973" s="2" t="s">
        <v>299</v>
      </c>
      <c r="D9973" s="2" t="s">
        <v>2537</v>
      </c>
      <c r="E9973" s="4">
        <v>20</v>
      </c>
      <c r="F9973" s="4">
        <v>100760</v>
      </c>
      <c r="G9973" s="4">
        <v>10076</v>
      </c>
      <c r="H9973" s="4">
        <v>110836</v>
      </c>
    </row>
    <row r="9974" spans="1:8" ht="15.75">
      <c r="A9974" s="3" t="s">
        <v>2949</v>
      </c>
      <c r="B9974" s="2" t="s">
        <v>2538</v>
      </c>
      <c r="C9974" s="2" t="s">
        <v>299</v>
      </c>
      <c r="D9974" s="2" t="s">
        <v>2539</v>
      </c>
      <c r="E9974" s="4">
        <v>125</v>
      </c>
      <c r="F9974" s="4">
        <v>582170</v>
      </c>
      <c r="G9974" s="4">
        <v>58217</v>
      </c>
      <c r="H9974" s="4">
        <v>640387</v>
      </c>
    </row>
    <row r="9975" spans="1:8" ht="15.75">
      <c r="A9975" s="3" t="s">
        <v>2949</v>
      </c>
      <c r="B9975" s="2" t="s">
        <v>2542</v>
      </c>
      <c r="C9975" s="2" t="s">
        <v>299</v>
      </c>
      <c r="D9975" s="2" t="s">
        <v>2543</v>
      </c>
      <c r="E9975" s="4">
        <v>163</v>
      </c>
      <c r="F9975" s="4">
        <v>1107259</v>
      </c>
      <c r="G9975" s="4">
        <v>110726</v>
      </c>
      <c r="H9975" s="4">
        <v>1217985</v>
      </c>
    </row>
    <row r="9976" spans="1:8" ht="15.75">
      <c r="A9976" s="3" t="s">
        <v>2949</v>
      </c>
      <c r="B9976" s="2" t="s">
        <v>2544</v>
      </c>
      <c r="C9976" s="2" t="s">
        <v>299</v>
      </c>
      <c r="D9976" s="2" t="s">
        <v>2545</v>
      </c>
      <c r="E9976" s="4">
        <v>41</v>
      </c>
      <c r="F9976" s="4">
        <v>325386</v>
      </c>
      <c r="G9976" s="4">
        <v>32538</v>
      </c>
      <c r="H9976" s="4">
        <v>357924</v>
      </c>
    </row>
    <row r="9977" spans="1:8" ht="15.75">
      <c r="A9977" s="3" t="s">
        <v>2949</v>
      </c>
      <c r="B9977" s="2" t="s">
        <v>2548</v>
      </c>
      <c r="C9977" s="2" t="s">
        <v>299</v>
      </c>
      <c r="D9977" s="2" t="s">
        <v>2549</v>
      </c>
      <c r="E9977" s="4">
        <v>70</v>
      </c>
      <c r="F9977" s="4">
        <v>635600</v>
      </c>
      <c r="G9977" s="4">
        <v>63560</v>
      </c>
      <c r="H9977" s="4">
        <v>699160</v>
      </c>
    </row>
    <row r="9978" spans="1:8" ht="15.75">
      <c r="A9978" s="3" t="s">
        <v>2949</v>
      </c>
      <c r="B9978" s="2" t="s">
        <v>2550</v>
      </c>
      <c r="C9978" s="2" t="s">
        <v>299</v>
      </c>
      <c r="D9978" s="2" t="s">
        <v>2551</v>
      </c>
      <c r="E9978" s="4">
        <v>9</v>
      </c>
      <c r="F9978" s="4">
        <v>30555</v>
      </c>
      <c r="G9978" s="4">
        <v>3056</v>
      </c>
      <c r="H9978" s="4">
        <v>33611</v>
      </c>
    </row>
    <row r="9979" spans="1:8" ht="15.75">
      <c r="A9979" s="3" t="s">
        <v>2949</v>
      </c>
      <c r="B9979" s="2" t="s">
        <v>2552</v>
      </c>
      <c r="C9979" s="2" t="s">
        <v>299</v>
      </c>
      <c r="D9979" s="2" t="s">
        <v>2553</v>
      </c>
      <c r="E9979" s="4"/>
      <c r="F9979" s="4">
        <v>113050</v>
      </c>
      <c r="G9979" s="4">
        <v>11305</v>
      </c>
      <c r="H9979" s="4">
        <v>124355</v>
      </c>
    </row>
    <row r="9980" spans="1:8" ht="15.75">
      <c r="A9980" s="3" t="s">
        <v>2949</v>
      </c>
      <c r="B9980" s="2" t="s">
        <v>2554</v>
      </c>
      <c r="C9980" s="2" t="s">
        <v>299</v>
      </c>
      <c r="D9980" s="2" t="s">
        <v>2555</v>
      </c>
      <c r="E9980" s="4">
        <v>40</v>
      </c>
      <c r="F9980" s="4">
        <v>146000</v>
      </c>
      <c r="G9980" s="4">
        <v>14600</v>
      </c>
      <c r="H9980" s="4">
        <v>160600</v>
      </c>
    </row>
    <row r="9981" spans="1:8" ht="15.75">
      <c r="A9981" s="3" t="s">
        <v>2949</v>
      </c>
      <c r="B9981" s="2" t="s">
        <v>2556</v>
      </c>
      <c r="C9981" s="2" t="s">
        <v>299</v>
      </c>
      <c r="D9981" s="2" t="s">
        <v>2557</v>
      </c>
      <c r="E9981" s="4">
        <v>20</v>
      </c>
      <c r="F9981" s="4">
        <v>70300</v>
      </c>
      <c r="G9981" s="4">
        <v>7030</v>
      </c>
      <c r="H9981" s="4">
        <v>77330</v>
      </c>
    </row>
    <row r="9982" spans="1:8" ht="15.75">
      <c r="A9982" s="3" t="s">
        <v>2949</v>
      </c>
      <c r="B9982" s="2" t="s">
        <v>2562</v>
      </c>
      <c r="C9982" s="2" t="s">
        <v>299</v>
      </c>
      <c r="D9982" s="2" t="s">
        <v>2563</v>
      </c>
      <c r="E9982" s="4">
        <v>10</v>
      </c>
      <c r="F9982" s="4">
        <v>38940</v>
      </c>
      <c r="G9982" s="4">
        <v>3894</v>
      </c>
      <c r="H9982" s="4">
        <v>42834</v>
      </c>
    </row>
    <row r="9983" spans="1:8" ht="15.75">
      <c r="A9983" s="3" t="s">
        <v>2949</v>
      </c>
      <c r="B9983" s="2" t="s">
        <v>2564</v>
      </c>
      <c r="C9983" s="2" t="s">
        <v>299</v>
      </c>
      <c r="D9983" s="2" t="s">
        <v>2565</v>
      </c>
      <c r="E9983" s="4">
        <v>20</v>
      </c>
      <c r="F9983" s="4">
        <v>81960</v>
      </c>
      <c r="G9983" s="4">
        <v>8196</v>
      </c>
      <c r="H9983" s="4">
        <v>90156</v>
      </c>
    </row>
    <row r="9984" spans="1:8" ht="15.75">
      <c r="A9984" s="3" t="s">
        <v>2949</v>
      </c>
      <c r="B9984" s="2" t="s">
        <v>2566</v>
      </c>
      <c r="C9984" s="2" t="s">
        <v>307</v>
      </c>
      <c r="D9984" s="2" t="s">
        <v>2567</v>
      </c>
      <c r="E9984" s="4">
        <v>20</v>
      </c>
      <c r="F9984" s="4">
        <v>93260</v>
      </c>
      <c r="G9984" s="4">
        <v>9326</v>
      </c>
      <c r="H9984" s="4">
        <v>102586</v>
      </c>
    </row>
    <row r="9985" spans="1:8" ht="15.75">
      <c r="A9985" s="3" t="s">
        <v>2949</v>
      </c>
      <c r="B9985" s="2" t="s">
        <v>2568</v>
      </c>
      <c r="C9985" s="2" t="s">
        <v>307</v>
      </c>
      <c r="D9985" s="2" t="s">
        <v>2569</v>
      </c>
      <c r="E9985" s="4">
        <v>20</v>
      </c>
      <c r="F9985" s="4">
        <v>116120</v>
      </c>
      <c r="G9985" s="4">
        <v>11612</v>
      </c>
      <c r="H9985" s="4">
        <v>127732</v>
      </c>
    </row>
    <row r="9986" spans="1:8" ht="15.75">
      <c r="A9986" s="3" t="s">
        <v>2949</v>
      </c>
      <c r="B9986" s="2" t="s">
        <v>2572</v>
      </c>
      <c r="C9986" s="2" t="s">
        <v>307</v>
      </c>
      <c r="D9986" s="2" t="s">
        <v>2573</v>
      </c>
      <c r="E9986" s="4">
        <v>20</v>
      </c>
      <c r="F9986" s="4">
        <v>63800</v>
      </c>
      <c r="G9986" s="4">
        <v>6380</v>
      </c>
      <c r="H9986" s="4">
        <v>70180</v>
      </c>
    </row>
    <row r="9987" spans="1:8" ht="15.75">
      <c r="A9987" s="3" t="s">
        <v>2949</v>
      </c>
      <c r="B9987" s="2" t="s">
        <v>2576</v>
      </c>
      <c r="C9987" s="2" t="s">
        <v>310</v>
      </c>
      <c r="D9987" s="2" t="s">
        <v>2577</v>
      </c>
      <c r="E9987" s="4">
        <v>10</v>
      </c>
      <c r="F9987" s="4">
        <v>48580</v>
      </c>
      <c r="G9987" s="4">
        <v>4858</v>
      </c>
      <c r="H9987" s="4">
        <v>53438</v>
      </c>
    </row>
    <row r="9988" spans="1:8" ht="15.75">
      <c r="A9988" s="3" t="s">
        <v>2949</v>
      </c>
      <c r="B9988" s="2" t="s">
        <v>2578</v>
      </c>
      <c r="C9988" s="2" t="s">
        <v>310</v>
      </c>
      <c r="D9988" s="2" t="s">
        <v>2579</v>
      </c>
      <c r="E9988" s="4">
        <v>120</v>
      </c>
      <c r="F9988" s="4">
        <v>120020</v>
      </c>
      <c r="G9988" s="4">
        <v>12002</v>
      </c>
      <c r="H9988" s="4">
        <v>132022</v>
      </c>
    </row>
    <row r="9989" spans="1:8" ht="15.75">
      <c r="A9989" s="3" t="s">
        <v>2949</v>
      </c>
      <c r="B9989" s="2" t="s">
        <v>2580</v>
      </c>
      <c r="C9989" s="2" t="s">
        <v>310</v>
      </c>
      <c r="D9989" s="2" t="s">
        <v>2581</v>
      </c>
      <c r="E9989" s="4">
        <v>77</v>
      </c>
      <c r="F9989" s="4">
        <v>1048284</v>
      </c>
      <c r="G9989" s="4">
        <v>104829</v>
      </c>
      <c r="H9989" s="4">
        <v>1153113</v>
      </c>
    </row>
    <row r="9990" spans="1:8" ht="15.75">
      <c r="A9990" s="3" t="s">
        <v>2949</v>
      </c>
      <c r="B9990" s="2" t="s">
        <v>2582</v>
      </c>
      <c r="C9990" s="2" t="s">
        <v>310</v>
      </c>
      <c r="D9990" s="2" t="s">
        <v>2583</v>
      </c>
      <c r="E9990" s="4">
        <v>30</v>
      </c>
      <c r="F9990" s="4">
        <v>246780</v>
      </c>
      <c r="G9990" s="4">
        <v>24678</v>
      </c>
      <c r="H9990" s="4">
        <v>271458</v>
      </c>
    </row>
    <row r="9991" spans="1:8" ht="15.75">
      <c r="A9991" s="3" t="s">
        <v>2949</v>
      </c>
      <c r="B9991" s="2" t="s">
        <v>2584</v>
      </c>
      <c r="C9991" s="2" t="s">
        <v>310</v>
      </c>
      <c r="D9991" s="2" t="s">
        <v>2585</v>
      </c>
      <c r="E9991" s="4">
        <v>45</v>
      </c>
      <c r="F9991" s="4">
        <v>890150</v>
      </c>
      <c r="G9991" s="4">
        <v>89015</v>
      </c>
      <c r="H9991" s="4">
        <v>979165</v>
      </c>
    </row>
    <row r="9992" spans="1:8" ht="15.75">
      <c r="A9992" s="3" t="s">
        <v>2949</v>
      </c>
      <c r="B9992" s="2" t="s">
        <v>3787</v>
      </c>
      <c r="C9992" s="2" t="s">
        <v>310</v>
      </c>
      <c r="D9992" s="2" t="s">
        <v>2447</v>
      </c>
      <c r="E9992" s="4">
        <v>6</v>
      </c>
      <c r="F9992" s="4"/>
      <c r="G9992" s="4"/>
      <c r="H9992" s="4"/>
    </row>
    <row r="9993" spans="1:8" ht="15.75">
      <c r="A9993" s="3" t="s">
        <v>2949</v>
      </c>
      <c r="B9993" s="2" t="s">
        <v>2590</v>
      </c>
      <c r="C9993" s="2" t="s">
        <v>312</v>
      </c>
      <c r="D9993" s="2" t="s">
        <v>2591</v>
      </c>
      <c r="E9993" s="4">
        <v>48</v>
      </c>
      <c r="F9993" s="4">
        <v>279552</v>
      </c>
      <c r="G9993" s="4">
        <v>27955</v>
      </c>
      <c r="H9993" s="4">
        <v>307507</v>
      </c>
    </row>
    <row r="9994" spans="1:8" ht="15.75">
      <c r="A9994" s="3" t="s">
        <v>2949</v>
      </c>
      <c r="B9994" s="2" t="s">
        <v>2592</v>
      </c>
      <c r="C9994" s="2" t="s">
        <v>312</v>
      </c>
      <c r="D9994" s="2" t="s">
        <v>2593</v>
      </c>
      <c r="E9994" s="4">
        <v>35</v>
      </c>
      <c r="F9994" s="4">
        <v>241675</v>
      </c>
      <c r="G9994" s="4">
        <v>24168</v>
      </c>
      <c r="H9994" s="4">
        <v>265843</v>
      </c>
    </row>
    <row r="9995" spans="1:8" ht="15.75">
      <c r="A9995" s="3" t="s">
        <v>2949</v>
      </c>
      <c r="B9995" s="2" t="s">
        <v>2604</v>
      </c>
      <c r="C9995" s="2" t="s">
        <v>314</v>
      </c>
      <c r="D9995" s="2" t="s">
        <v>2605</v>
      </c>
      <c r="E9995" s="4">
        <v>50</v>
      </c>
      <c r="F9995" s="4">
        <v>144150</v>
      </c>
      <c r="G9995" s="4">
        <v>14415</v>
      </c>
      <c r="H9995" s="4">
        <v>158565</v>
      </c>
    </row>
    <row r="9996" spans="1:8" ht="15.75">
      <c r="A9996" s="3" t="s">
        <v>2949</v>
      </c>
      <c r="B9996" s="2" t="s">
        <v>2606</v>
      </c>
      <c r="C9996" s="2" t="s">
        <v>314</v>
      </c>
      <c r="D9996" s="2" t="s">
        <v>2607</v>
      </c>
      <c r="E9996" s="4">
        <v>200</v>
      </c>
      <c r="F9996" s="4">
        <v>531000</v>
      </c>
      <c r="G9996" s="4">
        <v>53100</v>
      </c>
      <c r="H9996" s="4">
        <v>584100</v>
      </c>
    </row>
    <row r="9997" spans="1:8" ht="15.75">
      <c r="A9997" s="3" t="s">
        <v>2949</v>
      </c>
      <c r="B9997" s="2" t="s">
        <v>2608</v>
      </c>
      <c r="C9997" s="2" t="s">
        <v>314</v>
      </c>
      <c r="D9997" s="2" t="s">
        <v>2609</v>
      </c>
      <c r="E9997" s="4">
        <v>60</v>
      </c>
      <c r="F9997" s="4">
        <v>203580</v>
      </c>
      <c r="G9997" s="4">
        <v>20358</v>
      </c>
      <c r="H9997" s="4">
        <v>223938</v>
      </c>
    </row>
    <row r="9998" spans="1:8" ht="15.75">
      <c r="A9998" s="3" t="s">
        <v>2949</v>
      </c>
      <c r="B9998" s="2" t="s">
        <v>2610</v>
      </c>
      <c r="C9998" s="2" t="s">
        <v>314</v>
      </c>
      <c r="D9998" s="2" t="s">
        <v>2611</v>
      </c>
      <c r="E9998" s="4">
        <v>20</v>
      </c>
      <c r="F9998" s="4">
        <v>72960</v>
      </c>
      <c r="G9998" s="4">
        <v>7296</v>
      </c>
      <c r="H9998" s="4">
        <v>80256</v>
      </c>
    </row>
    <row r="9999" spans="1:8" ht="15.75">
      <c r="A9999" s="3" t="s">
        <v>2949</v>
      </c>
      <c r="B9999" s="2" t="s">
        <v>2612</v>
      </c>
      <c r="C9999" s="2" t="s">
        <v>314</v>
      </c>
      <c r="D9999" s="2" t="s">
        <v>2613</v>
      </c>
      <c r="E9999" s="4">
        <v>40</v>
      </c>
      <c r="F9999" s="4">
        <v>152440</v>
      </c>
      <c r="G9999" s="4">
        <v>15244</v>
      </c>
      <c r="H9999" s="4">
        <v>167684</v>
      </c>
    </row>
    <row r="10000" spans="1:8" ht="15.75">
      <c r="A10000" s="3" t="s">
        <v>2949</v>
      </c>
      <c r="B10000" s="2" t="s">
        <v>2614</v>
      </c>
      <c r="C10000" s="2" t="s">
        <v>318</v>
      </c>
      <c r="D10000" s="2" t="s">
        <v>2615</v>
      </c>
      <c r="E10000" s="4">
        <v>85</v>
      </c>
      <c r="F10000" s="4">
        <v>344640</v>
      </c>
      <c r="G10000" s="4">
        <v>34464</v>
      </c>
      <c r="H10000" s="4">
        <v>379104</v>
      </c>
    </row>
    <row r="10001" spans="1:8" ht="15.75">
      <c r="A10001" s="3" t="s">
        <v>2949</v>
      </c>
      <c r="B10001" s="2" t="s">
        <v>2616</v>
      </c>
      <c r="C10001" s="2" t="s">
        <v>318</v>
      </c>
      <c r="D10001" s="2" t="s">
        <v>2617</v>
      </c>
      <c r="E10001" s="4">
        <v>18</v>
      </c>
      <c r="F10001" s="4">
        <v>70863</v>
      </c>
      <c r="G10001" s="4">
        <v>7086</v>
      </c>
      <c r="H10001" s="4">
        <v>77949</v>
      </c>
    </row>
    <row r="10002" spans="1:8" ht="15.75">
      <c r="A10002" s="3" t="s">
        <v>2949</v>
      </c>
      <c r="B10002" s="2" t="s">
        <v>2618</v>
      </c>
      <c r="C10002" s="2" t="s">
        <v>318</v>
      </c>
      <c r="D10002" s="2" t="s">
        <v>2619</v>
      </c>
      <c r="E10002" s="4">
        <v>100</v>
      </c>
      <c r="F10002" s="4">
        <v>257500</v>
      </c>
      <c r="G10002" s="4">
        <v>25750</v>
      </c>
      <c r="H10002" s="4">
        <v>283250</v>
      </c>
    </row>
    <row r="10003" spans="1:8" ht="15.75">
      <c r="A10003" s="3" t="s">
        <v>2949</v>
      </c>
      <c r="B10003" s="2" t="s">
        <v>2620</v>
      </c>
      <c r="C10003" s="2" t="s">
        <v>318</v>
      </c>
      <c r="D10003" s="2" t="s">
        <v>2621</v>
      </c>
      <c r="E10003" s="4">
        <v>12</v>
      </c>
      <c r="F10003" s="4">
        <v>209056</v>
      </c>
      <c r="G10003" s="4">
        <v>20906</v>
      </c>
      <c r="H10003" s="4">
        <v>229962</v>
      </c>
    </row>
    <row r="10004" spans="1:8" ht="15.75">
      <c r="A10004" s="3" t="s">
        <v>2949</v>
      </c>
      <c r="B10004" s="2" t="s">
        <v>2626</v>
      </c>
      <c r="C10004" s="2" t="s">
        <v>318</v>
      </c>
      <c r="D10004" s="2" t="s">
        <v>2627</v>
      </c>
      <c r="E10004" s="4">
        <v>5</v>
      </c>
      <c r="F10004" s="4">
        <v>176400</v>
      </c>
      <c r="G10004" s="4">
        <v>17640</v>
      </c>
      <c r="H10004" s="4">
        <v>194040</v>
      </c>
    </row>
    <row r="10005" spans="1:8" ht="15.75">
      <c r="A10005" s="3" t="s">
        <v>2949</v>
      </c>
      <c r="B10005" s="2" t="s">
        <v>2628</v>
      </c>
      <c r="C10005" s="2" t="s">
        <v>318</v>
      </c>
      <c r="D10005" s="2" t="s">
        <v>2629</v>
      </c>
      <c r="E10005" s="4">
        <v>240</v>
      </c>
      <c r="F10005" s="4">
        <v>740400</v>
      </c>
      <c r="G10005" s="4">
        <v>74040</v>
      </c>
      <c r="H10005" s="4">
        <v>814440</v>
      </c>
    </row>
    <row r="10006" spans="1:8" ht="15.75">
      <c r="A10006" s="3" t="s">
        <v>2949</v>
      </c>
      <c r="B10006" s="2" t="s">
        <v>2634</v>
      </c>
      <c r="C10006" s="2" t="s">
        <v>318</v>
      </c>
      <c r="D10006" s="2" t="s">
        <v>2635</v>
      </c>
      <c r="E10006" s="4">
        <v>40</v>
      </c>
      <c r="F10006" s="4">
        <v>153520</v>
      </c>
      <c r="G10006" s="4">
        <v>15352</v>
      </c>
      <c r="H10006" s="4">
        <v>168872</v>
      </c>
    </row>
    <row r="10007" spans="1:8" ht="15.75">
      <c r="A10007" s="3" t="s">
        <v>2949</v>
      </c>
      <c r="B10007" s="2" t="s">
        <v>2643</v>
      </c>
      <c r="C10007" s="2" t="s">
        <v>2642</v>
      </c>
      <c r="D10007" s="2" t="s">
        <v>2644</v>
      </c>
      <c r="E10007" s="4">
        <v>7</v>
      </c>
      <c r="F10007" s="4">
        <v>53200</v>
      </c>
      <c r="G10007" s="4">
        <v>5320</v>
      </c>
      <c r="H10007" s="4">
        <v>58520</v>
      </c>
    </row>
    <row r="10008" spans="1:8" ht="15.75">
      <c r="A10008" s="3" t="s">
        <v>2949</v>
      </c>
      <c r="B10008" s="2" t="s">
        <v>2645</v>
      </c>
      <c r="C10008" s="2" t="s">
        <v>2642</v>
      </c>
      <c r="D10008" s="2" t="s">
        <v>2646</v>
      </c>
      <c r="E10008" s="4">
        <v>5</v>
      </c>
      <c r="F10008" s="4">
        <v>43500</v>
      </c>
      <c r="G10008" s="4">
        <v>4350</v>
      </c>
      <c r="H10008" s="4">
        <v>47850</v>
      </c>
    </row>
    <row r="10009" spans="1:8" ht="15.75">
      <c r="A10009" s="3" t="s">
        <v>2949</v>
      </c>
      <c r="B10009" s="2" t="s">
        <v>2647</v>
      </c>
      <c r="C10009" s="2" t="s">
        <v>2642</v>
      </c>
      <c r="D10009" s="2" t="s">
        <v>2648</v>
      </c>
      <c r="E10009" s="4">
        <v>10</v>
      </c>
      <c r="F10009" s="4">
        <v>102000</v>
      </c>
      <c r="G10009" s="4">
        <v>10200</v>
      </c>
      <c r="H10009" s="4">
        <v>112200</v>
      </c>
    </row>
    <row r="10010" spans="1:8" ht="15.75">
      <c r="A10010" s="3" t="s">
        <v>2949</v>
      </c>
      <c r="B10010" s="2" t="s">
        <v>3812</v>
      </c>
      <c r="C10010" s="2" t="s">
        <v>2642</v>
      </c>
      <c r="D10010" s="2" t="s">
        <v>2687</v>
      </c>
      <c r="E10010" s="4">
        <v>5</v>
      </c>
      <c r="F10010" s="4">
        <v>25000</v>
      </c>
      <c r="G10010" s="4">
        <v>2500</v>
      </c>
      <c r="H10010" s="4">
        <v>27500</v>
      </c>
    </row>
    <row r="10011" spans="1:8" ht="15.75">
      <c r="A10011" s="3" t="s">
        <v>2949</v>
      </c>
      <c r="B10011" s="2" t="s">
        <v>2712</v>
      </c>
      <c r="C10011" s="2" t="s">
        <v>1267</v>
      </c>
      <c r="D10011" s="2" t="s">
        <v>2713</v>
      </c>
      <c r="E10011" s="4">
        <v>4</v>
      </c>
      <c r="F10011" s="4">
        <v>96852</v>
      </c>
      <c r="G10011" s="4">
        <v>9685</v>
      </c>
      <c r="H10011" s="4">
        <v>106537</v>
      </c>
    </row>
    <row r="10012" spans="1:8" ht="15.75">
      <c r="A10012" s="3" t="s">
        <v>2949</v>
      </c>
      <c r="B10012" s="2" t="s">
        <v>2743</v>
      </c>
      <c r="C10012" s="2" t="s">
        <v>2732</v>
      </c>
      <c r="D10012" s="2" t="s">
        <v>2744</v>
      </c>
      <c r="E10012" s="4">
        <v>5</v>
      </c>
      <c r="F10012" s="4">
        <v>81605</v>
      </c>
      <c r="G10012" s="4">
        <v>8161</v>
      </c>
      <c r="H10012" s="4">
        <v>89766</v>
      </c>
    </row>
    <row r="10013" spans="1:8" ht="15.75">
      <c r="A10013" s="3" t="s">
        <v>2949</v>
      </c>
      <c r="B10013" s="2" t="s">
        <v>2749</v>
      </c>
      <c r="C10013" s="2" t="s">
        <v>1267</v>
      </c>
      <c r="D10013" s="2" t="s">
        <v>2750</v>
      </c>
      <c r="E10013" s="4">
        <v>10</v>
      </c>
      <c r="F10013" s="4">
        <v>321050</v>
      </c>
      <c r="G10013" s="4">
        <v>32105</v>
      </c>
      <c r="H10013" s="4">
        <v>353155</v>
      </c>
    </row>
    <row r="10014" spans="1:8" ht="15.75">
      <c r="A10014" s="3" t="s">
        <v>2949</v>
      </c>
      <c r="B10014" s="2" t="s">
        <v>3831</v>
      </c>
      <c r="C10014" s="2" t="s">
        <v>1412</v>
      </c>
      <c r="D10014" s="2" t="s">
        <v>3832</v>
      </c>
      <c r="E10014" s="4">
        <v>60</v>
      </c>
      <c r="F10014" s="4">
        <v>171180</v>
      </c>
      <c r="G10014" s="4">
        <v>17118</v>
      </c>
      <c r="H10014" s="4">
        <v>188298</v>
      </c>
    </row>
    <row r="10015" spans="1:8" ht="15.75">
      <c r="A10015" s="3" t="s">
        <v>2949</v>
      </c>
      <c r="B10015" s="2" t="s">
        <v>2828</v>
      </c>
      <c r="C10015" s="2" t="s">
        <v>2827</v>
      </c>
      <c r="D10015" s="2" t="s">
        <v>2646</v>
      </c>
      <c r="E10015" s="4">
        <v>4</v>
      </c>
      <c r="F10015" s="4">
        <v>19800</v>
      </c>
      <c r="G10015" s="4">
        <v>1980</v>
      </c>
      <c r="H10015" s="4">
        <v>21780</v>
      </c>
    </row>
    <row r="10016" spans="1:8" ht="15.75">
      <c r="A10016" s="3" t="s">
        <v>2949</v>
      </c>
      <c r="B10016" s="2" t="s">
        <v>2830</v>
      </c>
      <c r="C10016" s="2" t="s">
        <v>2827</v>
      </c>
      <c r="D10016" s="2" t="s">
        <v>2641</v>
      </c>
      <c r="E10016" s="4">
        <v>1</v>
      </c>
      <c r="F10016" s="4">
        <v>6700</v>
      </c>
      <c r="G10016" s="4">
        <v>670</v>
      </c>
      <c r="H10016" s="4">
        <v>7370</v>
      </c>
    </row>
    <row r="10017" spans="1:8" ht="15.75">
      <c r="A10017" s="3" t="s">
        <v>2949</v>
      </c>
      <c r="B10017" s="2" t="s">
        <v>2831</v>
      </c>
      <c r="C10017" s="2" t="s">
        <v>1401</v>
      </c>
      <c r="D10017" s="2" t="s">
        <v>2832</v>
      </c>
      <c r="E10017" s="4">
        <v>50</v>
      </c>
      <c r="F10017" s="4">
        <v>95750</v>
      </c>
      <c r="G10017" s="4">
        <v>9575</v>
      </c>
      <c r="H10017" s="4">
        <v>105325</v>
      </c>
    </row>
    <row r="10018" spans="1:8" ht="15.75">
      <c r="A10018" s="3" t="s">
        <v>2949</v>
      </c>
      <c r="B10018" s="2" t="s">
        <v>2835</v>
      </c>
      <c r="C10018" s="2" t="s">
        <v>1401</v>
      </c>
      <c r="D10018" s="2" t="s">
        <v>2836</v>
      </c>
      <c r="E10018" s="4">
        <v>210</v>
      </c>
      <c r="F10018" s="4">
        <v>494110</v>
      </c>
      <c r="G10018" s="4">
        <v>49411</v>
      </c>
      <c r="H10018" s="4">
        <v>543521</v>
      </c>
    </row>
    <row r="10019" spans="1:8" ht="15.75">
      <c r="A10019" s="3" t="s">
        <v>2949</v>
      </c>
      <c r="B10019" s="2" t="s">
        <v>2840</v>
      </c>
      <c r="C10019" s="2" t="s">
        <v>1401</v>
      </c>
      <c r="D10019" s="2" t="s">
        <v>2841</v>
      </c>
      <c r="E10019" s="4">
        <v>40</v>
      </c>
      <c r="F10019" s="4">
        <v>111100</v>
      </c>
      <c r="G10019" s="4">
        <v>11110</v>
      </c>
      <c r="H10019" s="4">
        <v>122210</v>
      </c>
    </row>
    <row r="10020" spans="1:8" ht="15.75">
      <c r="A10020" s="3" t="s">
        <v>2949</v>
      </c>
      <c r="B10020" s="2" t="s">
        <v>2848</v>
      </c>
      <c r="C10020" s="2" t="s">
        <v>1401</v>
      </c>
      <c r="D10020" s="2" t="s">
        <v>2849</v>
      </c>
      <c r="E10020" s="4">
        <v>70</v>
      </c>
      <c r="F10020" s="4">
        <v>91280</v>
      </c>
      <c r="G10020" s="4">
        <v>9128</v>
      </c>
      <c r="H10020" s="4">
        <v>100408</v>
      </c>
    </row>
    <row r="10021" spans="1:8" ht="15.75">
      <c r="A10021" s="3" t="s">
        <v>2949</v>
      </c>
      <c r="B10021" s="2" t="s">
        <v>2850</v>
      </c>
      <c r="C10021" s="2" t="s">
        <v>1401</v>
      </c>
      <c r="D10021" s="2" t="s">
        <v>2851</v>
      </c>
      <c r="E10021" s="4">
        <v>10</v>
      </c>
      <c r="F10021" s="4">
        <v>15130</v>
      </c>
      <c r="G10021" s="4">
        <v>1513</v>
      </c>
      <c r="H10021" s="4">
        <v>16643</v>
      </c>
    </row>
    <row r="10022" spans="1:8" ht="15.75">
      <c r="A10022" s="3" t="s">
        <v>2949</v>
      </c>
      <c r="B10022" s="2" t="s">
        <v>2861</v>
      </c>
      <c r="C10022" s="2" t="s">
        <v>1405</v>
      </c>
      <c r="D10022" s="2" t="s">
        <v>2862</v>
      </c>
      <c r="E10022" s="4">
        <v>4</v>
      </c>
      <c r="F10022" s="4">
        <v>8888</v>
      </c>
      <c r="G10022" s="4">
        <v>889</v>
      </c>
      <c r="H10022" s="4">
        <v>9777</v>
      </c>
    </row>
    <row r="10023" spans="1:8" ht="15.75">
      <c r="A10023" s="3" t="s">
        <v>2949</v>
      </c>
      <c r="B10023" s="2" t="s">
        <v>2871</v>
      </c>
      <c r="C10023" s="2" t="s">
        <v>1405</v>
      </c>
      <c r="D10023" s="2" t="s">
        <v>2872</v>
      </c>
      <c r="E10023" s="4">
        <v>101</v>
      </c>
      <c r="F10023" s="4">
        <v>500556</v>
      </c>
      <c r="G10023" s="4">
        <v>50055</v>
      </c>
      <c r="H10023" s="4">
        <v>550611</v>
      </c>
    </row>
    <row r="10024" spans="1:8" ht="15.75">
      <c r="A10024" s="3" t="s">
        <v>2949</v>
      </c>
      <c r="B10024" s="2" t="s">
        <v>2873</v>
      </c>
      <c r="C10024" s="2" t="s">
        <v>1405</v>
      </c>
      <c r="D10024" s="2" t="s">
        <v>2874</v>
      </c>
      <c r="E10024" s="4">
        <v>15</v>
      </c>
      <c r="F10024" s="4">
        <v>26220</v>
      </c>
      <c r="G10024" s="4">
        <v>2622</v>
      </c>
      <c r="H10024" s="4">
        <v>28842</v>
      </c>
    </row>
    <row r="10025" spans="1:8" ht="15.75">
      <c r="A10025" s="3" t="s">
        <v>2949</v>
      </c>
      <c r="B10025" s="2" t="s">
        <v>2879</v>
      </c>
      <c r="C10025" s="2" t="s">
        <v>1412</v>
      </c>
      <c r="D10025" s="2" t="s">
        <v>2880</v>
      </c>
      <c r="E10025" s="4">
        <v>150</v>
      </c>
      <c r="F10025" s="4">
        <v>284850</v>
      </c>
      <c r="G10025" s="4">
        <v>28485</v>
      </c>
      <c r="H10025" s="4">
        <v>313335</v>
      </c>
    </row>
    <row r="10026" spans="1:8" ht="15.75">
      <c r="A10026" s="3" t="s">
        <v>2949</v>
      </c>
      <c r="B10026" s="2" t="s">
        <v>2882</v>
      </c>
      <c r="C10026" s="2" t="s">
        <v>1412</v>
      </c>
      <c r="D10026" s="2" t="s">
        <v>2646</v>
      </c>
      <c r="E10026" s="4">
        <v>50</v>
      </c>
      <c r="F10026" s="4">
        <v>118250</v>
      </c>
      <c r="G10026" s="4">
        <v>11825</v>
      </c>
      <c r="H10026" s="4">
        <v>130075</v>
      </c>
    </row>
    <row r="10027" spans="1:8" ht="15.75">
      <c r="A10027" s="3" t="s">
        <v>2949</v>
      </c>
      <c r="B10027" s="2" t="s">
        <v>2885</v>
      </c>
      <c r="C10027" s="2" t="s">
        <v>1412</v>
      </c>
      <c r="D10027" s="2" t="s">
        <v>2886</v>
      </c>
      <c r="E10027" s="4">
        <v>101</v>
      </c>
      <c r="F10027" s="4">
        <v>362893</v>
      </c>
      <c r="G10027" s="4">
        <v>36289</v>
      </c>
      <c r="H10027" s="4">
        <v>399182</v>
      </c>
    </row>
    <row r="10028" spans="1:8" ht="15.75">
      <c r="A10028" s="3" t="s">
        <v>2949</v>
      </c>
      <c r="B10028" s="2" t="s">
        <v>2887</v>
      </c>
      <c r="C10028" s="2" t="s">
        <v>1412</v>
      </c>
      <c r="D10028" s="2" t="s">
        <v>2888</v>
      </c>
      <c r="E10028" s="4">
        <v>40</v>
      </c>
      <c r="F10028" s="4">
        <v>169200</v>
      </c>
      <c r="G10028" s="4">
        <v>16920</v>
      </c>
      <c r="H10028" s="4">
        <v>186120</v>
      </c>
    </row>
    <row r="10029" spans="1:8" ht="15.75">
      <c r="A10029" s="3" t="s">
        <v>2949</v>
      </c>
      <c r="B10029" s="2" t="s">
        <v>2891</v>
      </c>
      <c r="C10029" s="2" t="s">
        <v>1412</v>
      </c>
      <c r="D10029" s="2" t="s">
        <v>2892</v>
      </c>
      <c r="E10029" s="4">
        <v>5</v>
      </c>
      <c r="F10029" s="4">
        <v>24340</v>
      </c>
      <c r="G10029" s="4">
        <v>2434</v>
      </c>
      <c r="H10029" s="4">
        <v>26774</v>
      </c>
    </row>
    <row r="10030" spans="1:8" ht="15.75">
      <c r="A10030" s="3" t="s">
        <v>2949</v>
      </c>
      <c r="B10030" s="2" t="s">
        <v>2893</v>
      </c>
      <c r="C10030" s="2" t="s">
        <v>1412</v>
      </c>
      <c r="D10030" s="2" t="s">
        <v>2894</v>
      </c>
      <c r="E10030" s="4">
        <v>60</v>
      </c>
      <c r="F10030" s="4">
        <v>95520</v>
      </c>
      <c r="G10030" s="4">
        <v>9552</v>
      </c>
      <c r="H10030" s="4">
        <v>105072</v>
      </c>
    </row>
    <row r="10031" spans="1:8" ht="15.75">
      <c r="A10031" s="3" t="s">
        <v>2949</v>
      </c>
      <c r="B10031" s="2" t="s">
        <v>2899</v>
      </c>
      <c r="C10031" s="2" t="s">
        <v>1412</v>
      </c>
      <c r="D10031" s="2" t="s">
        <v>2900</v>
      </c>
      <c r="E10031" s="4">
        <v>14</v>
      </c>
      <c r="F10031" s="4">
        <v>28140</v>
      </c>
      <c r="G10031" s="4">
        <v>2814</v>
      </c>
      <c r="H10031" s="4">
        <v>30954</v>
      </c>
    </row>
    <row r="10032" spans="1:8" ht="15.75">
      <c r="A10032" s="3" t="s">
        <v>2949</v>
      </c>
      <c r="B10032" s="2" t="s">
        <v>2903</v>
      </c>
      <c r="C10032" s="2" t="s">
        <v>1417</v>
      </c>
      <c r="D10032" s="2" t="s">
        <v>2904</v>
      </c>
      <c r="E10032" s="4">
        <v>20</v>
      </c>
      <c r="F10032" s="4">
        <v>48560</v>
      </c>
      <c r="G10032" s="4">
        <v>4856</v>
      </c>
      <c r="H10032" s="4">
        <v>53416</v>
      </c>
    </row>
    <row r="10033" spans="1:8" ht="15.75">
      <c r="A10033" s="3" t="s">
        <v>2949</v>
      </c>
      <c r="B10033" s="2" t="s">
        <v>2906</v>
      </c>
      <c r="C10033" s="2" t="s">
        <v>1417</v>
      </c>
      <c r="D10033" s="2" t="s">
        <v>2907</v>
      </c>
      <c r="E10033" s="4">
        <v>20</v>
      </c>
      <c r="F10033" s="4">
        <v>61300</v>
      </c>
      <c r="G10033" s="4">
        <v>6130</v>
      </c>
      <c r="H10033" s="4">
        <v>67430</v>
      </c>
    </row>
    <row r="10034" spans="1:8" ht="15.75">
      <c r="A10034" s="3" t="s">
        <v>2949</v>
      </c>
      <c r="B10034" s="2" t="s">
        <v>2912</v>
      </c>
      <c r="C10034" s="2" t="s">
        <v>1417</v>
      </c>
      <c r="D10034" s="2" t="s">
        <v>2913</v>
      </c>
      <c r="E10034" s="4">
        <v>70</v>
      </c>
      <c r="F10034" s="4">
        <v>98000</v>
      </c>
      <c r="G10034" s="4">
        <v>9800</v>
      </c>
      <c r="H10034" s="4">
        <v>107800</v>
      </c>
    </row>
    <row r="10035" spans="1:8" ht="15.75">
      <c r="A10035" s="3" t="s">
        <v>2949</v>
      </c>
      <c r="B10035" s="2" t="s">
        <v>2916</v>
      </c>
      <c r="C10035" s="2" t="s">
        <v>1424</v>
      </c>
      <c r="D10035" s="2" t="s">
        <v>2917</v>
      </c>
      <c r="E10035" s="4">
        <v>70</v>
      </c>
      <c r="F10035" s="4">
        <v>176750</v>
      </c>
      <c r="G10035" s="4">
        <v>17675</v>
      </c>
      <c r="H10035" s="4">
        <v>194425</v>
      </c>
    </row>
    <row r="10036" spans="1:8" ht="15.75">
      <c r="A10036" s="3" t="s">
        <v>2949</v>
      </c>
      <c r="B10036" s="2" t="s">
        <v>2918</v>
      </c>
      <c r="C10036" s="2" t="s">
        <v>1424</v>
      </c>
      <c r="D10036" s="2" t="s">
        <v>2919</v>
      </c>
      <c r="E10036" s="4">
        <v>50</v>
      </c>
      <c r="F10036" s="4">
        <v>123150</v>
      </c>
      <c r="G10036" s="4">
        <v>12315</v>
      </c>
      <c r="H10036" s="4">
        <v>135465</v>
      </c>
    </row>
    <row r="10037" spans="1:8" ht="15.75">
      <c r="A10037" s="3" t="s">
        <v>2949</v>
      </c>
      <c r="B10037" s="2" t="s">
        <v>2928</v>
      </c>
      <c r="C10037" s="2" t="s">
        <v>2781</v>
      </c>
      <c r="D10037" s="2" t="s">
        <v>2929</v>
      </c>
      <c r="E10037" s="4">
        <v>30</v>
      </c>
      <c r="F10037" s="4">
        <v>73080</v>
      </c>
      <c r="G10037" s="4">
        <v>7308</v>
      </c>
      <c r="H10037" s="4">
        <v>80388</v>
      </c>
    </row>
    <row r="10038" spans="1:8" ht="15.75">
      <c r="A10038" s="3" t="s">
        <v>2949</v>
      </c>
      <c r="B10038" s="2" t="s">
        <v>2930</v>
      </c>
      <c r="C10038" s="2" t="s">
        <v>2781</v>
      </c>
      <c r="D10038" s="2" t="s">
        <v>2931</v>
      </c>
      <c r="E10038" s="4">
        <v>42</v>
      </c>
      <c r="F10038" s="4">
        <v>129108</v>
      </c>
      <c r="G10038" s="4">
        <v>12911</v>
      </c>
      <c r="H10038" s="4">
        <v>142019</v>
      </c>
    </row>
    <row r="10039" spans="1:8" ht="15.75">
      <c r="A10039" s="3" t="s">
        <v>2949</v>
      </c>
      <c r="B10039" s="2" t="s">
        <v>2932</v>
      </c>
      <c r="C10039" s="2" t="s">
        <v>2781</v>
      </c>
      <c r="D10039" s="2" t="s">
        <v>2933</v>
      </c>
      <c r="E10039" s="4">
        <v>20</v>
      </c>
      <c r="F10039" s="4">
        <v>72980</v>
      </c>
      <c r="G10039" s="4">
        <v>7298</v>
      </c>
      <c r="H10039" s="4">
        <v>80278</v>
      </c>
    </row>
    <row r="10040" spans="1:8" ht="15.75">
      <c r="A10040" s="3" t="s">
        <v>2949</v>
      </c>
      <c r="B10040" s="2" t="s">
        <v>2934</v>
      </c>
      <c r="C10040" s="2" t="s">
        <v>2781</v>
      </c>
      <c r="D10040" s="2" t="s">
        <v>2935</v>
      </c>
      <c r="E10040" s="4">
        <v>10</v>
      </c>
      <c r="F10040" s="4">
        <v>42860</v>
      </c>
      <c r="G10040" s="4">
        <v>4286</v>
      </c>
      <c r="H10040" s="4">
        <v>47146</v>
      </c>
    </row>
    <row r="10041" spans="1:8" ht="15.75">
      <c r="A10041" s="3" t="s">
        <v>2949</v>
      </c>
      <c r="B10041" s="2" t="s">
        <v>3864</v>
      </c>
      <c r="C10041" s="2" t="s">
        <v>1426</v>
      </c>
      <c r="D10041" s="2" t="s">
        <v>3865</v>
      </c>
      <c r="E10041" s="4">
        <v>50</v>
      </c>
      <c r="F10041" s="4">
        <v>148800</v>
      </c>
      <c r="G10041" s="4">
        <v>14880</v>
      </c>
      <c r="H10041" s="4">
        <v>163680</v>
      </c>
    </row>
    <row r="10042" spans="1:8" ht="15.75">
      <c r="A10042" s="3" t="s">
        <v>2949</v>
      </c>
      <c r="B10042" s="2" t="s">
        <v>3868</v>
      </c>
      <c r="C10042" s="2" t="s">
        <v>1426</v>
      </c>
      <c r="D10042" s="2" t="s">
        <v>3869</v>
      </c>
      <c r="E10042" s="4">
        <v>29</v>
      </c>
      <c r="F10042" s="4">
        <v>102993</v>
      </c>
      <c r="G10042" s="4">
        <v>10300</v>
      </c>
      <c r="H10042" s="4">
        <v>113293</v>
      </c>
    </row>
    <row r="10043" spans="1:8" ht="15.75">
      <c r="A10043" s="3" t="s">
        <v>2949</v>
      </c>
      <c r="B10043" s="2" t="s">
        <v>3870</v>
      </c>
      <c r="C10043" s="2" t="s">
        <v>1426</v>
      </c>
      <c r="D10043" s="2" t="s">
        <v>3871</v>
      </c>
      <c r="E10043" s="4">
        <v>70</v>
      </c>
      <c r="F10043" s="4">
        <v>85680</v>
      </c>
      <c r="G10043" s="4">
        <v>8568</v>
      </c>
      <c r="H10043" s="4">
        <v>94248</v>
      </c>
    </row>
    <row r="10044" spans="1:8" ht="15.75">
      <c r="A10044" s="3" t="s">
        <v>2949</v>
      </c>
      <c r="B10044" s="2" t="s">
        <v>3872</v>
      </c>
      <c r="C10044" s="2" t="s">
        <v>1426</v>
      </c>
      <c r="D10044" s="2" t="s">
        <v>3873</v>
      </c>
      <c r="E10044" s="4">
        <v>540</v>
      </c>
      <c r="F10044" s="4">
        <v>691680</v>
      </c>
      <c r="G10044" s="4">
        <v>69168</v>
      </c>
      <c r="H10044" s="4">
        <v>760848</v>
      </c>
    </row>
    <row r="10045" spans="1:8" ht="15.75">
      <c r="A10045" s="3" t="s">
        <v>2949</v>
      </c>
      <c r="B10045" s="2" t="s">
        <v>3876</v>
      </c>
      <c r="C10045" s="2" t="s">
        <v>1433</v>
      </c>
      <c r="D10045" s="2" t="s">
        <v>3877</v>
      </c>
      <c r="E10045" s="4">
        <v>152</v>
      </c>
      <c r="F10045" s="4">
        <v>271542</v>
      </c>
      <c r="G10045" s="4">
        <v>27154</v>
      </c>
      <c r="H10045" s="4">
        <v>298696</v>
      </c>
    </row>
    <row r="10046" spans="1:8" ht="15.75">
      <c r="A10046" s="3" t="s">
        <v>2949</v>
      </c>
      <c r="B10046" s="2" t="s">
        <v>3878</v>
      </c>
      <c r="C10046" s="2" t="s">
        <v>1433</v>
      </c>
      <c r="D10046" s="2" t="s">
        <v>3879</v>
      </c>
      <c r="E10046" s="4">
        <v>120</v>
      </c>
      <c r="F10046" s="4">
        <v>268480</v>
      </c>
      <c r="G10046" s="4">
        <v>26848</v>
      </c>
      <c r="H10046" s="4">
        <v>295328</v>
      </c>
    </row>
    <row r="10047" spans="1:8" ht="15.75">
      <c r="A10047" s="3" t="s">
        <v>2949</v>
      </c>
      <c r="B10047" s="2" t="s">
        <v>3880</v>
      </c>
      <c r="C10047" s="2" t="s">
        <v>1433</v>
      </c>
      <c r="D10047" s="2" t="s">
        <v>3881</v>
      </c>
      <c r="E10047" s="4">
        <v>320</v>
      </c>
      <c r="F10047" s="4">
        <v>334900</v>
      </c>
      <c r="G10047" s="4">
        <v>33490</v>
      </c>
      <c r="H10047" s="4">
        <v>368390</v>
      </c>
    </row>
    <row r="10048" spans="1:8" ht="15.75">
      <c r="A10048" s="3" t="s">
        <v>2949</v>
      </c>
      <c r="B10048" s="2" t="s">
        <v>3886</v>
      </c>
      <c r="C10048" s="2" t="s">
        <v>1433</v>
      </c>
      <c r="D10048" s="2" t="s">
        <v>3887</v>
      </c>
      <c r="E10048" s="4">
        <v>300</v>
      </c>
      <c r="F10048" s="4">
        <v>340050</v>
      </c>
      <c r="G10048" s="4">
        <v>34005</v>
      </c>
      <c r="H10048" s="4">
        <v>374055</v>
      </c>
    </row>
    <row r="10049" spans="1:8" ht="15.75">
      <c r="A10049" s="3" t="s">
        <v>2949</v>
      </c>
      <c r="B10049" s="2" t="s">
        <v>3888</v>
      </c>
      <c r="C10049" s="2" t="s">
        <v>1433</v>
      </c>
      <c r="D10049" s="2" t="s">
        <v>3889</v>
      </c>
      <c r="E10049" s="4">
        <v>1250</v>
      </c>
      <c r="F10049" s="4">
        <v>1551740</v>
      </c>
      <c r="G10049" s="4">
        <v>155174</v>
      </c>
      <c r="H10049" s="4">
        <v>1706914</v>
      </c>
    </row>
    <row r="10050" spans="1:8" ht="15.75">
      <c r="A10050" s="3" t="s">
        <v>2949</v>
      </c>
      <c r="B10050" s="2" t="s">
        <v>3894</v>
      </c>
      <c r="C10050" s="2" t="s">
        <v>1433</v>
      </c>
      <c r="D10050" s="2" t="s">
        <v>3895</v>
      </c>
      <c r="E10050" s="4">
        <v>1</v>
      </c>
      <c r="F10050" s="4">
        <v>1594</v>
      </c>
      <c r="G10050" s="4">
        <v>159</v>
      </c>
      <c r="H10050" s="4">
        <v>1753</v>
      </c>
    </row>
    <row r="10051" spans="1:8" ht="15.75">
      <c r="A10051" s="3" t="s">
        <v>2949</v>
      </c>
      <c r="B10051" s="2" t="s">
        <v>3901</v>
      </c>
      <c r="C10051" s="2" t="s">
        <v>3900</v>
      </c>
      <c r="D10051" s="2" t="s">
        <v>2648</v>
      </c>
      <c r="E10051" s="4">
        <v>1</v>
      </c>
      <c r="F10051" s="4">
        <v>6000</v>
      </c>
      <c r="G10051" s="4">
        <v>600</v>
      </c>
      <c r="H10051" s="4">
        <v>6600</v>
      </c>
    </row>
    <row r="10052" spans="1:8" ht="15.75">
      <c r="A10052" s="3" t="s">
        <v>2949</v>
      </c>
      <c r="B10052" s="2" t="s">
        <v>3913</v>
      </c>
      <c r="C10052" s="2" t="s">
        <v>3912</v>
      </c>
      <c r="D10052" s="2" t="s">
        <v>2648</v>
      </c>
      <c r="E10052" s="4">
        <v>1</v>
      </c>
      <c r="F10052" s="4">
        <v>5800</v>
      </c>
      <c r="G10052" s="4">
        <v>580</v>
      </c>
      <c r="H10052" s="4">
        <v>6380</v>
      </c>
    </row>
    <row r="10053" spans="1:8" ht="15.75">
      <c r="A10053" s="3" t="s">
        <v>2949</v>
      </c>
      <c r="B10053" s="2" t="s">
        <v>3915</v>
      </c>
      <c r="C10053" s="2" t="s">
        <v>2827</v>
      </c>
      <c r="D10053" s="2" t="s">
        <v>2644</v>
      </c>
      <c r="E10053" s="4">
        <v>6</v>
      </c>
      <c r="F10053" s="4">
        <v>24000</v>
      </c>
      <c r="G10053" s="4">
        <v>2400</v>
      </c>
      <c r="H10053" s="4">
        <v>26400</v>
      </c>
    </row>
    <row r="10054" spans="1:8" ht="15.75">
      <c r="A10054" s="3" t="s">
        <v>2949</v>
      </c>
      <c r="B10054" s="2" t="s">
        <v>3919</v>
      </c>
      <c r="C10054" s="2" t="s">
        <v>1433</v>
      </c>
      <c r="D10054" s="2" t="s">
        <v>2655</v>
      </c>
      <c r="E10054" s="4">
        <v>50</v>
      </c>
      <c r="F10054" s="4">
        <v>49700</v>
      </c>
      <c r="G10054" s="4">
        <v>4970</v>
      </c>
      <c r="H10054" s="4">
        <v>54670</v>
      </c>
    </row>
    <row r="10055" spans="1:8" ht="15.75">
      <c r="A10055" s="3" t="s">
        <v>2949</v>
      </c>
      <c r="B10055" s="2" t="s">
        <v>3930</v>
      </c>
      <c r="C10055" s="2" t="s">
        <v>1433</v>
      </c>
      <c r="D10055" s="2" t="s">
        <v>3931</v>
      </c>
      <c r="E10055" s="4">
        <v>10</v>
      </c>
      <c r="F10055" s="4">
        <v>29000</v>
      </c>
      <c r="G10055" s="4">
        <v>2900</v>
      </c>
      <c r="H10055" s="4">
        <v>31900</v>
      </c>
    </row>
    <row r="10056" spans="1:8" ht="15.75">
      <c r="A10056" s="3" t="s">
        <v>2949</v>
      </c>
      <c r="B10056" s="2" t="s">
        <v>3939</v>
      </c>
      <c r="C10056" s="2" t="s">
        <v>3934</v>
      </c>
      <c r="D10056" s="2" t="s">
        <v>3940</v>
      </c>
      <c r="E10056" s="4">
        <v>30</v>
      </c>
      <c r="F10056" s="4">
        <v>75000</v>
      </c>
      <c r="G10056" s="4">
        <v>7500</v>
      </c>
      <c r="H10056" s="4">
        <v>82500</v>
      </c>
    </row>
    <row r="10057" spans="1:8" ht="15.75">
      <c r="A10057" s="3" t="s">
        <v>2949</v>
      </c>
      <c r="B10057" s="2" t="s">
        <v>3971</v>
      </c>
      <c r="C10057" s="2" t="s">
        <v>3968</v>
      </c>
      <c r="D10057" s="2" t="s">
        <v>3972</v>
      </c>
      <c r="E10057" s="4">
        <v>2180</v>
      </c>
      <c r="F10057" s="4">
        <v>2343000</v>
      </c>
      <c r="G10057" s="4">
        <v>234300</v>
      </c>
      <c r="H10057" s="4">
        <v>2577300</v>
      </c>
    </row>
    <row r="10058" spans="1:8" ht="15.75">
      <c r="A10058" s="3" t="s">
        <v>2949</v>
      </c>
      <c r="B10058" s="2" t="s">
        <v>3978</v>
      </c>
      <c r="C10058" s="2" t="s">
        <v>3975</v>
      </c>
      <c r="D10058" s="2" t="s">
        <v>3979</v>
      </c>
      <c r="E10058" s="4">
        <v>11000</v>
      </c>
      <c r="F10058" s="4">
        <v>12930000</v>
      </c>
      <c r="G10058" s="4">
        <v>1293000</v>
      </c>
      <c r="H10058" s="4">
        <v>14223000</v>
      </c>
    </row>
    <row r="10059" spans="1:8" ht="15.75">
      <c r="A10059" s="3" t="s">
        <v>2949</v>
      </c>
      <c r="B10059" s="2" t="s">
        <v>4001</v>
      </c>
      <c r="C10059" s="2" t="s">
        <v>4000</v>
      </c>
      <c r="D10059" s="2" t="s">
        <v>4002</v>
      </c>
      <c r="E10059" s="4">
        <v>79590</v>
      </c>
      <c r="F10059" s="4">
        <v>78864776</v>
      </c>
      <c r="G10059" s="4">
        <v>7886477</v>
      </c>
      <c r="H10059" s="4">
        <v>86751253</v>
      </c>
    </row>
    <row r="10060" spans="1:8" ht="15.75">
      <c r="A10060" s="3" t="s">
        <v>2949</v>
      </c>
      <c r="B10060" s="2" t="s">
        <v>4497</v>
      </c>
      <c r="C10060" s="2" t="s">
        <v>4496</v>
      </c>
      <c r="D10060" s="2" t="s">
        <v>4498</v>
      </c>
      <c r="E10060" s="4">
        <v>1000</v>
      </c>
      <c r="F10060" s="4">
        <v>240000</v>
      </c>
      <c r="G10060" s="4">
        <v>24000</v>
      </c>
      <c r="H10060" s="4">
        <v>264000</v>
      </c>
    </row>
    <row r="10061" spans="1:8" ht="15.75">
      <c r="A10061" s="3" t="s">
        <v>2949</v>
      </c>
      <c r="B10061" s="2" t="s">
        <v>4529</v>
      </c>
      <c r="C10061" s="2" t="s">
        <v>4526</v>
      </c>
      <c r="D10061" s="2" t="s">
        <v>4530</v>
      </c>
      <c r="E10061" s="4">
        <v>130</v>
      </c>
      <c r="F10061" s="4">
        <v>1225380</v>
      </c>
      <c r="G10061" s="4">
        <v>122538</v>
      </c>
      <c r="H10061" s="4">
        <v>1347918</v>
      </c>
    </row>
    <row r="10062" spans="1:8" ht="15.75">
      <c r="A10062" s="3" t="s">
        <v>2949</v>
      </c>
      <c r="B10062" s="2" t="s">
        <v>4534</v>
      </c>
      <c r="C10062" s="2" t="s">
        <v>4533</v>
      </c>
      <c r="D10062" s="2" t="s">
        <v>4535</v>
      </c>
      <c r="E10062" s="4">
        <v>320</v>
      </c>
      <c r="F10062" s="4">
        <v>4326080</v>
      </c>
      <c r="G10062" s="4">
        <v>432608</v>
      </c>
      <c r="H10062" s="4">
        <v>4758688</v>
      </c>
    </row>
    <row r="10063" spans="1:8" ht="15.75">
      <c r="A10063" s="3" t="s">
        <v>2949</v>
      </c>
      <c r="B10063" s="2" t="s">
        <v>4537</v>
      </c>
      <c r="C10063" s="2" t="s">
        <v>4536</v>
      </c>
      <c r="D10063" s="2" t="s">
        <v>4538</v>
      </c>
      <c r="E10063" s="4">
        <v>100</v>
      </c>
      <c r="F10063" s="4">
        <v>2185300</v>
      </c>
      <c r="G10063" s="4">
        <v>218530</v>
      </c>
      <c r="H10063" s="4">
        <v>2403830</v>
      </c>
    </row>
    <row r="10064" spans="1:8" ht="15.75">
      <c r="A10064" s="3" t="s">
        <v>2949</v>
      </c>
      <c r="B10064" s="2" t="s">
        <v>4543</v>
      </c>
      <c r="C10064" s="2" t="s">
        <v>4542</v>
      </c>
      <c r="D10064" s="2" t="s">
        <v>4544</v>
      </c>
      <c r="E10064" s="4">
        <v>45</v>
      </c>
      <c r="F10064" s="4">
        <v>525150</v>
      </c>
      <c r="G10064" s="4">
        <v>52515</v>
      </c>
      <c r="H10064" s="4">
        <v>577665</v>
      </c>
    </row>
    <row r="10065" spans="1:8" ht="15.75">
      <c r="A10065" s="3" t="s">
        <v>2949</v>
      </c>
      <c r="B10065" s="2" t="s">
        <v>4546</v>
      </c>
      <c r="C10065" s="2" t="s">
        <v>4545</v>
      </c>
      <c r="D10065" s="2" t="s">
        <v>4547</v>
      </c>
      <c r="E10065" s="4">
        <v>150</v>
      </c>
      <c r="F10065" s="4">
        <v>3126900</v>
      </c>
      <c r="G10065" s="4">
        <v>312690</v>
      </c>
      <c r="H10065" s="4">
        <v>3439590</v>
      </c>
    </row>
    <row r="10066" spans="1:8" ht="15.75">
      <c r="A10066" s="3" t="s">
        <v>2949</v>
      </c>
      <c r="B10066" s="2" t="s">
        <v>4554</v>
      </c>
      <c r="C10066" s="2" t="s">
        <v>4553</v>
      </c>
      <c r="D10066" s="2" t="s">
        <v>4555</v>
      </c>
      <c r="E10066" s="4">
        <v>142</v>
      </c>
      <c r="F10066" s="4">
        <v>1297028</v>
      </c>
      <c r="G10066" s="4">
        <v>129703</v>
      </c>
      <c r="H10066" s="4">
        <v>1426731</v>
      </c>
    </row>
    <row r="10067" spans="1:8" ht="15.75">
      <c r="A10067" s="3" t="s">
        <v>2949</v>
      </c>
      <c r="B10067" s="2" t="s">
        <v>4569</v>
      </c>
      <c r="C10067" s="2" t="s">
        <v>4568</v>
      </c>
      <c r="D10067" s="2" t="s">
        <v>4570</v>
      </c>
      <c r="E10067" s="4">
        <v>25</v>
      </c>
      <c r="F10067" s="4">
        <v>245275</v>
      </c>
      <c r="G10067" s="4">
        <v>24528</v>
      </c>
      <c r="H10067" s="4">
        <v>269803</v>
      </c>
    </row>
    <row r="10068" spans="1:8" ht="15.75">
      <c r="A10068" s="3" t="s">
        <v>2949</v>
      </c>
      <c r="B10068" s="2" t="s">
        <v>4576</v>
      </c>
      <c r="C10068" s="2" t="s">
        <v>4575</v>
      </c>
      <c r="D10068" s="2" t="s">
        <v>4577</v>
      </c>
      <c r="E10068" s="4">
        <v>240</v>
      </c>
      <c r="F10068" s="4">
        <v>3361680</v>
      </c>
      <c r="G10068" s="4">
        <v>336168</v>
      </c>
      <c r="H10068" s="4">
        <v>3697848</v>
      </c>
    </row>
    <row r="10069" spans="1:8" ht="15.75">
      <c r="A10069" s="3" t="s">
        <v>2949</v>
      </c>
      <c r="B10069" s="2" t="s">
        <v>4581</v>
      </c>
      <c r="C10069" s="2" t="s">
        <v>4580</v>
      </c>
      <c r="D10069" s="2" t="s">
        <v>4582</v>
      </c>
      <c r="E10069" s="4">
        <v>70</v>
      </c>
      <c r="F10069" s="4">
        <v>1544830</v>
      </c>
      <c r="G10069" s="4">
        <v>154483</v>
      </c>
      <c r="H10069" s="4">
        <v>1699313</v>
      </c>
    </row>
    <row r="10070" spans="1:8" ht="15.75">
      <c r="A10070" s="3" t="s">
        <v>2949</v>
      </c>
      <c r="B10070" s="2" t="s">
        <v>4586</v>
      </c>
      <c r="C10070" s="2" t="s">
        <v>4585</v>
      </c>
      <c r="D10070" s="2" t="s">
        <v>6131</v>
      </c>
      <c r="E10070" s="4">
        <v>34</v>
      </c>
      <c r="F10070" s="4">
        <v>1058692</v>
      </c>
      <c r="G10070" s="4">
        <v>105869</v>
      </c>
      <c r="H10070" s="4">
        <v>1164561</v>
      </c>
    </row>
    <row r="10071" spans="1:8" ht="15.75">
      <c r="A10071" s="3" t="s">
        <v>2949</v>
      </c>
      <c r="B10071" s="2" t="s">
        <v>4597</v>
      </c>
      <c r="C10071" s="2" t="s">
        <v>4594</v>
      </c>
      <c r="D10071" s="2" t="s">
        <v>4598</v>
      </c>
      <c r="E10071" s="4">
        <v>221</v>
      </c>
      <c r="F10071" s="4">
        <v>2820620</v>
      </c>
      <c r="G10071" s="4">
        <v>282062</v>
      </c>
      <c r="H10071" s="4">
        <v>3102682</v>
      </c>
    </row>
    <row r="10072" spans="1:8" ht="15.75">
      <c r="A10072" s="3" t="s">
        <v>2949</v>
      </c>
      <c r="B10072" s="2" t="s">
        <v>4603</v>
      </c>
      <c r="C10072" s="2" t="s">
        <v>4602</v>
      </c>
      <c r="D10072" s="2" t="s">
        <v>4604</v>
      </c>
      <c r="E10072" s="4">
        <v>320</v>
      </c>
      <c r="F10072" s="4">
        <v>5659200</v>
      </c>
      <c r="G10072" s="4">
        <v>565920</v>
      </c>
      <c r="H10072" s="4">
        <v>6225120</v>
      </c>
    </row>
    <row r="10073" spans="1:8" ht="15.75">
      <c r="A10073" s="3" t="s">
        <v>2949</v>
      </c>
      <c r="B10073" s="2" t="s">
        <v>4609</v>
      </c>
      <c r="C10073" s="2" t="s">
        <v>4608</v>
      </c>
      <c r="D10073" s="2" t="s">
        <v>4610</v>
      </c>
      <c r="E10073" s="4">
        <v>50</v>
      </c>
      <c r="F10073" s="4">
        <v>1295350</v>
      </c>
      <c r="G10073" s="4">
        <v>129535</v>
      </c>
      <c r="H10073" s="4">
        <v>1424885</v>
      </c>
    </row>
    <row r="10074" spans="1:8" ht="15.75">
      <c r="A10074" s="3" t="s">
        <v>2949</v>
      </c>
      <c r="B10074" s="2" t="s">
        <v>4615</v>
      </c>
      <c r="C10074" s="2" t="s">
        <v>4614</v>
      </c>
      <c r="D10074" s="2" t="s">
        <v>4616</v>
      </c>
      <c r="E10074" s="4">
        <v>6</v>
      </c>
      <c r="F10074" s="4">
        <v>156852</v>
      </c>
      <c r="G10074" s="4">
        <v>15685</v>
      </c>
      <c r="H10074" s="4">
        <v>172537</v>
      </c>
    </row>
    <row r="10075" spans="1:8" ht="15.75">
      <c r="A10075" s="3" t="s">
        <v>2949</v>
      </c>
      <c r="B10075" s="2" t="s">
        <v>4621</v>
      </c>
      <c r="C10075" s="2" t="s">
        <v>4620</v>
      </c>
      <c r="D10075" s="2" t="s">
        <v>4622</v>
      </c>
      <c r="E10075" s="4">
        <v>913</v>
      </c>
      <c r="F10075" s="4">
        <v>10899648</v>
      </c>
      <c r="G10075" s="4">
        <v>1089965</v>
      </c>
      <c r="H10075" s="4">
        <v>11989613</v>
      </c>
    </row>
    <row r="10076" spans="1:8" ht="15.75">
      <c r="A10076" s="3" t="s">
        <v>2949</v>
      </c>
      <c r="B10076" s="2" t="s">
        <v>4634</v>
      </c>
      <c r="C10076" s="2" t="s">
        <v>4632</v>
      </c>
      <c r="D10076" s="2" t="s">
        <v>4635</v>
      </c>
      <c r="E10076" s="4">
        <v>70</v>
      </c>
      <c r="F10076" s="4">
        <v>906080</v>
      </c>
      <c r="G10076" s="4">
        <v>90608</v>
      </c>
      <c r="H10076" s="4">
        <v>996688</v>
      </c>
    </row>
    <row r="10077" spans="1:8" ht="15.75">
      <c r="A10077" s="3" t="s">
        <v>2949</v>
      </c>
      <c r="B10077" s="2" t="s">
        <v>6139</v>
      </c>
      <c r="C10077" s="2" t="s">
        <v>6140</v>
      </c>
      <c r="D10077" s="2"/>
      <c r="E10077" s="4">
        <v>2</v>
      </c>
      <c r="F10077" s="4">
        <v>66800</v>
      </c>
      <c r="G10077" s="4">
        <v>6680</v>
      </c>
      <c r="H10077" s="4">
        <v>73480</v>
      </c>
    </row>
    <row r="10078" spans="1:8" ht="15.75">
      <c r="A10078" s="3" t="s">
        <v>2949</v>
      </c>
      <c r="B10078" s="2" t="s">
        <v>6141</v>
      </c>
      <c r="C10078" s="2" t="s">
        <v>6142</v>
      </c>
      <c r="D10078" s="2" t="s">
        <v>6143</v>
      </c>
      <c r="E10078" s="4">
        <v>3</v>
      </c>
      <c r="F10078" s="4">
        <v>114000</v>
      </c>
      <c r="G10078" s="4">
        <v>11400</v>
      </c>
      <c r="H10078" s="4">
        <v>125400</v>
      </c>
    </row>
    <row r="10079" spans="1:8" ht="15.75">
      <c r="A10079" s="3" t="s">
        <v>2949</v>
      </c>
      <c r="B10079" s="2" t="s">
        <v>6144</v>
      </c>
      <c r="C10079" s="2" t="s">
        <v>6145</v>
      </c>
      <c r="D10079" s="2" t="s">
        <v>6146</v>
      </c>
      <c r="E10079" s="4">
        <v>8</v>
      </c>
      <c r="F10079" s="4">
        <v>384128</v>
      </c>
      <c r="G10079" s="4">
        <v>38413</v>
      </c>
      <c r="H10079" s="4">
        <v>422541</v>
      </c>
    </row>
    <row r="10080" spans="1:8" ht="15.75">
      <c r="A10080" s="3" t="s">
        <v>2949</v>
      </c>
      <c r="B10080" s="2" t="s">
        <v>6152</v>
      </c>
      <c r="C10080" s="2" t="s">
        <v>6153</v>
      </c>
      <c r="D10080" s="2" t="s">
        <v>6154</v>
      </c>
      <c r="E10080" s="4">
        <v>5</v>
      </c>
      <c r="F10080" s="4">
        <v>357500</v>
      </c>
      <c r="G10080" s="4">
        <v>35750</v>
      </c>
      <c r="H10080" s="4">
        <v>393250</v>
      </c>
    </row>
    <row r="10081" spans="1:8" ht="15.75">
      <c r="A10081" s="3" t="s">
        <v>2949</v>
      </c>
      <c r="B10081" s="2" t="s">
        <v>6309</v>
      </c>
      <c r="C10081" s="2" t="s">
        <v>6310</v>
      </c>
      <c r="D10081" s="2" t="s">
        <v>6311</v>
      </c>
      <c r="E10081" s="4">
        <v>3</v>
      </c>
      <c r="F10081" s="4">
        <v>153681</v>
      </c>
      <c r="G10081" s="4">
        <v>15368</v>
      </c>
      <c r="H10081" s="4">
        <v>169049</v>
      </c>
    </row>
    <row r="10082" spans="1:8" ht="15.75">
      <c r="A10082" s="3" t="s">
        <v>2949</v>
      </c>
      <c r="B10082" s="2" t="s">
        <v>6157</v>
      </c>
      <c r="C10082" s="2" t="s">
        <v>6158</v>
      </c>
      <c r="D10082" s="2" t="s">
        <v>6159</v>
      </c>
      <c r="E10082" s="4">
        <v>2</v>
      </c>
      <c r="F10082" s="4">
        <v>280800</v>
      </c>
      <c r="G10082" s="4">
        <v>28080</v>
      </c>
      <c r="H10082" s="4">
        <v>308880</v>
      </c>
    </row>
    <row r="10083" spans="1:8" ht="15.75">
      <c r="A10083" s="3" t="s">
        <v>2949</v>
      </c>
      <c r="B10083" s="2" t="s">
        <v>6160</v>
      </c>
      <c r="C10083" s="2" t="s">
        <v>6161</v>
      </c>
      <c r="D10083" s="2" t="s">
        <v>6162</v>
      </c>
      <c r="E10083" s="4">
        <v>25</v>
      </c>
      <c r="F10083" s="4">
        <v>3186000</v>
      </c>
      <c r="G10083" s="4">
        <v>318600</v>
      </c>
      <c r="H10083" s="4">
        <v>3504600</v>
      </c>
    </row>
    <row r="10084" spans="1:8" ht="15.75">
      <c r="A10084" s="3" t="s">
        <v>2949</v>
      </c>
      <c r="B10084" s="2" t="s">
        <v>6557</v>
      </c>
      <c r="C10084" s="2" t="s">
        <v>6161</v>
      </c>
      <c r="D10084" s="2" t="s">
        <v>6558</v>
      </c>
      <c r="E10084" s="4">
        <v>4</v>
      </c>
      <c r="F10084" s="4">
        <v>360000</v>
      </c>
      <c r="G10084" s="4">
        <v>36000</v>
      </c>
      <c r="H10084" s="4">
        <v>396000</v>
      </c>
    </row>
    <row r="10085" spans="1:8" ht="15.75">
      <c r="A10085" s="3" t="s">
        <v>2949</v>
      </c>
      <c r="B10085" s="2" t="s">
        <v>4640</v>
      </c>
      <c r="C10085" s="2" t="s">
        <v>4639</v>
      </c>
      <c r="D10085" s="2"/>
      <c r="E10085" s="4">
        <v>243</v>
      </c>
      <c r="F10085" s="4">
        <v>2024600</v>
      </c>
      <c r="G10085" s="4">
        <v>202460</v>
      </c>
      <c r="H10085" s="4">
        <v>2227060</v>
      </c>
    </row>
    <row r="10086" spans="1:8" ht="15.75">
      <c r="A10086" s="3" t="s">
        <v>2949</v>
      </c>
      <c r="B10086" s="2" t="s">
        <v>4642</v>
      </c>
      <c r="C10086" s="2" t="s">
        <v>4641</v>
      </c>
      <c r="D10086" s="2"/>
      <c r="E10086" s="4">
        <v>20</v>
      </c>
      <c r="F10086" s="4">
        <v>225200</v>
      </c>
      <c r="G10086" s="4">
        <v>22520</v>
      </c>
      <c r="H10086" s="4">
        <v>247720</v>
      </c>
    </row>
    <row r="10087" spans="1:8" ht="15.75">
      <c r="A10087" s="3" t="s">
        <v>2949</v>
      </c>
      <c r="B10087" s="2" t="s">
        <v>6166</v>
      </c>
      <c r="C10087" s="2" t="s">
        <v>6167</v>
      </c>
      <c r="D10087" s="2" t="s">
        <v>6168</v>
      </c>
      <c r="E10087" s="4">
        <v>21</v>
      </c>
      <c r="F10087" s="4">
        <v>277540</v>
      </c>
      <c r="G10087" s="4">
        <v>27754</v>
      </c>
      <c r="H10087" s="4">
        <v>305294</v>
      </c>
    </row>
    <row r="10088" spans="1:8" ht="15.75">
      <c r="A10088" s="3" t="s">
        <v>2949</v>
      </c>
      <c r="B10088" s="2" t="s">
        <v>6480</v>
      </c>
      <c r="C10088" s="2" t="s">
        <v>6479</v>
      </c>
      <c r="D10088" s="2" t="s">
        <v>6481</v>
      </c>
      <c r="E10088" s="4">
        <v>30</v>
      </c>
      <c r="F10088" s="4">
        <v>776640</v>
      </c>
      <c r="G10088" s="4">
        <v>77664</v>
      </c>
      <c r="H10088" s="4">
        <v>854304</v>
      </c>
    </row>
    <row r="10089" spans="1:8" ht="15.75">
      <c r="A10089" s="3" t="s">
        <v>2949</v>
      </c>
      <c r="B10089" s="2" t="s">
        <v>6187</v>
      </c>
      <c r="C10089" s="2" t="s">
        <v>6188</v>
      </c>
      <c r="D10089" s="2" t="s">
        <v>6189</v>
      </c>
      <c r="E10089" s="4">
        <v>30</v>
      </c>
      <c r="F10089" s="4">
        <v>1800000</v>
      </c>
      <c r="G10089" s="4">
        <v>180000</v>
      </c>
      <c r="H10089" s="4">
        <v>1980000</v>
      </c>
    </row>
    <row r="10090" spans="1:8" ht="15.75">
      <c r="A10090" s="3" t="s">
        <v>2949</v>
      </c>
      <c r="B10090" s="2" t="s">
        <v>6489</v>
      </c>
      <c r="C10090" s="2" t="s">
        <v>6385</v>
      </c>
      <c r="D10090" s="2" t="s">
        <v>6386</v>
      </c>
      <c r="E10090" s="4">
        <v>-10</v>
      </c>
      <c r="F10090" s="4">
        <v>-3700000</v>
      </c>
      <c r="G10090" s="4">
        <v>-370000</v>
      </c>
      <c r="H10090" s="4">
        <v>-4070000</v>
      </c>
    </row>
    <row r="10091" spans="1:8" ht="15.75">
      <c r="A10091" s="3" t="s">
        <v>2949</v>
      </c>
      <c r="B10091" s="2" t="s">
        <v>6190</v>
      </c>
      <c r="C10091" s="2" t="s">
        <v>6191</v>
      </c>
      <c r="D10091" s="2" t="s">
        <v>6192</v>
      </c>
      <c r="E10091" s="4">
        <v>2</v>
      </c>
      <c r="F10091" s="4">
        <v>286000</v>
      </c>
      <c r="G10091" s="4">
        <v>28600</v>
      </c>
      <c r="H10091" s="4">
        <v>314600</v>
      </c>
    </row>
    <row r="10092" spans="1:8" ht="15.75">
      <c r="A10092" s="3" t="s">
        <v>2949</v>
      </c>
      <c r="B10092" s="2" t="s">
        <v>6193</v>
      </c>
      <c r="C10092" s="2" t="s">
        <v>6194</v>
      </c>
      <c r="D10092" s="2" t="s">
        <v>6195</v>
      </c>
      <c r="E10092" s="4">
        <v>24</v>
      </c>
      <c r="F10092" s="4">
        <v>175200</v>
      </c>
      <c r="G10092" s="4">
        <v>17520</v>
      </c>
      <c r="H10092" s="4">
        <v>192720</v>
      </c>
    </row>
    <row r="10093" spans="1:8" ht="15.75">
      <c r="A10093" s="3" t="s">
        <v>2949</v>
      </c>
      <c r="B10093" s="2" t="s">
        <v>6196</v>
      </c>
      <c r="C10093" s="2" t="s">
        <v>6197</v>
      </c>
      <c r="D10093" s="2" t="s">
        <v>6198</v>
      </c>
      <c r="E10093" s="4">
        <v>6</v>
      </c>
      <c r="F10093" s="4">
        <v>235200</v>
      </c>
      <c r="G10093" s="4">
        <v>23520</v>
      </c>
      <c r="H10093" s="4">
        <v>258720</v>
      </c>
    </row>
    <row r="10094" spans="1:8" ht="15.75">
      <c r="A10094" s="3" t="s">
        <v>2949</v>
      </c>
      <c r="B10094" s="2" t="s">
        <v>4671</v>
      </c>
      <c r="C10094" s="2" t="s">
        <v>6199</v>
      </c>
      <c r="D10094" s="2" t="s">
        <v>4672</v>
      </c>
      <c r="E10094" s="4">
        <v>11</v>
      </c>
      <c r="F10094" s="4">
        <v>1617000</v>
      </c>
      <c r="G10094" s="4">
        <v>161700</v>
      </c>
      <c r="H10094" s="4">
        <v>1778700</v>
      </c>
    </row>
    <row r="10095" spans="1:8" ht="15.75">
      <c r="A10095" s="3" t="s">
        <v>2949</v>
      </c>
      <c r="B10095" s="2" t="s">
        <v>6200</v>
      </c>
      <c r="C10095" s="2" t="s">
        <v>6201</v>
      </c>
      <c r="D10095" s="2" t="s">
        <v>6202</v>
      </c>
      <c r="E10095" s="4">
        <v>100</v>
      </c>
      <c r="F10095" s="4">
        <v>32000</v>
      </c>
      <c r="G10095" s="4">
        <v>3200</v>
      </c>
      <c r="H10095" s="4">
        <v>35200</v>
      </c>
    </row>
    <row r="10096" spans="1:8" ht="15.75">
      <c r="A10096" s="3" t="s">
        <v>2949</v>
      </c>
      <c r="B10096" s="2" t="s">
        <v>6203</v>
      </c>
      <c r="C10096" s="2" t="s">
        <v>6593</v>
      </c>
      <c r="D10096" s="2" t="s">
        <v>6594</v>
      </c>
      <c r="E10096" s="4">
        <v>402</v>
      </c>
      <c r="F10096" s="4"/>
      <c r="G10096" s="4"/>
      <c r="H10096" s="4"/>
    </row>
    <row r="10097" spans="1:8" ht="15.75">
      <c r="A10097" s="3" t="s">
        <v>2949</v>
      </c>
      <c r="B10097" s="2" t="s">
        <v>4843</v>
      </c>
      <c r="C10097" s="2" t="s">
        <v>6206</v>
      </c>
      <c r="D10097" s="2" t="s">
        <v>4844</v>
      </c>
      <c r="E10097" s="4">
        <v>4</v>
      </c>
      <c r="F10097" s="4">
        <v>14000</v>
      </c>
      <c r="G10097" s="4">
        <v>1400</v>
      </c>
      <c r="H10097" s="4">
        <v>15400</v>
      </c>
    </row>
    <row r="10098" spans="1:8" ht="15.75">
      <c r="A10098" s="3" t="s">
        <v>2949</v>
      </c>
      <c r="B10098" s="2" t="s">
        <v>4900</v>
      </c>
      <c r="C10098" s="2" t="s">
        <v>4897</v>
      </c>
      <c r="D10098" s="2" t="s">
        <v>4901</v>
      </c>
      <c r="E10098" s="4">
        <v>810</v>
      </c>
      <c r="F10098" s="4">
        <v>2389500</v>
      </c>
      <c r="G10098" s="4">
        <v>238950</v>
      </c>
      <c r="H10098" s="4">
        <v>2628450</v>
      </c>
    </row>
    <row r="10099" spans="1:8" ht="15.75">
      <c r="A10099" s="3" t="s">
        <v>2949</v>
      </c>
      <c r="B10099" s="2" t="s">
        <v>6208</v>
      </c>
      <c r="C10099" s="2" t="s">
        <v>6209</v>
      </c>
      <c r="D10099" s="2" t="s">
        <v>6571</v>
      </c>
      <c r="E10099" s="4">
        <v>5305</v>
      </c>
      <c r="F10099" s="4">
        <v>14614000</v>
      </c>
      <c r="G10099" s="4">
        <v>1461400</v>
      </c>
      <c r="H10099" s="4">
        <v>16075400</v>
      </c>
    </row>
    <row r="10100" spans="1:8" ht="15.75">
      <c r="A10100" s="3" t="s">
        <v>2949</v>
      </c>
      <c r="B10100" s="2" t="s">
        <v>4903</v>
      </c>
      <c r="C10100" s="2" t="s">
        <v>4902</v>
      </c>
      <c r="D10100" s="2" t="s">
        <v>4904</v>
      </c>
      <c r="E10100" s="4">
        <v>720</v>
      </c>
      <c r="F10100" s="4">
        <v>720000</v>
      </c>
      <c r="G10100" s="4">
        <v>72000</v>
      </c>
      <c r="H10100" s="4">
        <v>792000</v>
      </c>
    </row>
    <row r="10101" spans="1:8" ht="15.75">
      <c r="A10101" s="3" t="s">
        <v>2949</v>
      </c>
      <c r="B10101" s="2" t="s">
        <v>6211</v>
      </c>
      <c r="C10101" s="2" t="s">
        <v>6212</v>
      </c>
      <c r="D10101" s="2" t="s">
        <v>6213</v>
      </c>
      <c r="E10101" s="4">
        <v>80</v>
      </c>
      <c r="F10101" s="4">
        <v>816000</v>
      </c>
      <c r="G10101" s="4">
        <v>81600</v>
      </c>
      <c r="H10101" s="4">
        <v>897600</v>
      </c>
    </row>
    <row r="10102" spans="1:8" ht="15.75">
      <c r="A10102" s="3" t="s">
        <v>2949</v>
      </c>
      <c r="B10102" s="2" t="s">
        <v>4926</v>
      </c>
      <c r="C10102" s="2" t="s">
        <v>4911</v>
      </c>
      <c r="D10102" s="2" t="s">
        <v>4927</v>
      </c>
      <c r="E10102" s="4">
        <v>30</v>
      </c>
      <c r="F10102" s="4">
        <v>129000</v>
      </c>
      <c r="G10102" s="4">
        <v>12900</v>
      </c>
      <c r="H10102" s="4">
        <v>141900</v>
      </c>
    </row>
    <row r="10103" spans="1:8" ht="15.75">
      <c r="A10103" s="3" t="s">
        <v>2949</v>
      </c>
      <c r="B10103" s="2" t="s">
        <v>6215</v>
      </c>
      <c r="C10103" s="2" t="s">
        <v>6216</v>
      </c>
      <c r="D10103" s="2" t="s">
        <v>6217</v>
      </c>
      <c r="E10103" s="4">
        <v>30</v>
      </c>
      <c r="F10103" s="4">
        <v>306000</v>
      </c>
      <c r="G10103" s="4">
        <v>30600</v>
      </c>
      <c r="H10103" s="4">
        <v>336600</v>
      </c>
    </row>
    <row r="10104" spans="1:8" ht="15.75">
      <c r="A10104" s="3" t="s">
        <v>2949</v>
      </c>
      <c r="B10104" s="2" t="s">
        <v>4934</v>
      </c>
      <c r="C10104" s="2" t="s">
        <v>4931</v>
      </c>
      <c r="D10104" s="2" t="s">
        <v>4935</v>
      </c>
      <c r="E10104" s="4">
        <v>5600</v>
      </c>
      <c r="F10104" s="4">
        <v>73270</v>
      </c>
      <c r="G10104" s="4">
        <v>7327</v>
      </c>
      <c r="H10104" s="4">
        <v>80597</v>
      </c>
    </row>
    <row r="10105" spans="1:8" ht="15.75">
      <c r="A10105" s="3" t="s">
        <v>2949</v>
      </c>
      <c r="B10105" s="2" t="s">
        <v>6220</v>
      </c>
      <c r="C10105" s="2" t="s">
        <v>6519</v>
      </c>
      <c r="D10105" s="2" t="s">
        <v>6221</v>
      </c>
      <c r="E10105" s="4">
        <v>1</v>
      </c>
      <c r="F10105" s="4">
        <v>42000</v>
      </c>
      <c r="G10105" s="4">
        <v>4200</v>
      </c>
      <c r="H10105" s="4">
        <v>46200</v>
      </c>
    </row>
    <row r="10106" spans="1:8" ht="15.75">
      <c r="A10106" s="3" t="s">
        <v>2949</v>
      </c>
      <c r="B10106" s="2" t="s">
        <v>5208</v>
      </c>
      <c r="C10106" s="2" t="s">
        <v>5206</v>
      </c>
      <c r="D10106" s="2" t="s">
        <v>5209</v>
      </c>
      <c r="E10106" s="4">
        <v>50</v>
      </c>
      <c r="F10106" s="4">
        <v>75000</v>
      </c>
      <c r="G10106" s="4">
        <v>7500</v>
      </c>
      <c r="H10106" s="4">
        <v>82500</v>
      </c>
    </row>
    <row r="10107" spans="1:8" ht="15.75">
      <c r="A10107" s="3" t="s">
        <v>2949</v>
      </c>
      <c r="B10107" s="2" t="s">
        <v>5217</v>
      </c>
      <c r="C10107" s="2" t="s">
        <v>5216</v>
      </c>
      <c r="D10107" s="2" t="s">
        <v>5218</v>
      </c>
      <c r="E10107" s="4">
        <v>456</v>
      </c>
      <c r="F10107" s="4">
        <v>1920000</v>
      </c>
      <c r="G10107" s="4">
        <v>192000</v>
      </c>
      <c r="H10107" s="4">
        <v>2112000</v>
      </c>
    </row>
    <row r="10108" spans="1:8" ht="15.75">
      <c r="A10108" s="3" t="s">
        <v>2949</v>
      </c>
      <c r="B10108" s="2" t="s">
        <v>6232</v>
      </c>
      <c r="C10108" s="2" t="s">
        <v>1473</v>
      </c>
      <c r="D10108" s="2" t="s">
        <v>1475</v>
      </c>
      <c r="E10108" s="4">
        <v>200</v>
      </c>
      <c r="F10108" s="4">
        <v>33091</v>
      </c>
      <c r="G10108" s="4">
        <v>3309</v>
      </c>
      <c r="H10108" s="4">
        <v>36400</v>
      </c>
    </row>
    <row r="10109" spans="1:8" ht="15.75">
      <c r="A10109" s="3" t="s">
        <v>2949</v>
      </c>
      <c r="B10109" s="2" t="s">
        <v>6233</v>
      </c>
      <c r="C10109" s="2" t="s">
        <v>1478</v>
      </c>
      <c r="D10109" s="2" t="s">
        <v>1480</v>
      </c>
      <c r="E10109" s="4">
        <v>300</v>
      </c>
      <c r="F10109" s="4">
        <v>52636</v>
      </c>
      <c r="G10109" s="4">
        <v>5264</v>
      </c>
      <c r="H10109" s="4">
        <v>57900</v>
      </c>
    </row>
    <row r="10110" spans="1:8" ht="15.75">
      <c r="A10110" s="3" t="s">
        <v>2949</v>
      </c>
      <c r="B10110" s="2" t="s">
        <v>6306</v>
      </c>
      <c r="C10110" s="2" t="s">
        <v>1641</v>
      </c>
      <c r="D10110" s="2" t="s">
        <v>1643</v>
      </c>
      <c r="E10110" s="4">
        <v>2</v>
      </c>
      <c r="F10110" s="4">
        <v>3199</v>
      </c>
      <c r="G10110" s="4">
        <v>321</v>
      </c>
      <c r="H10110" s="4">
        <v>3520</v>
      </c>
    </row>
    <row r="10111" spans="1:8" ht="15.75">
      <c r="A10111" s="3" t="s">
        <v>2949</v>
      </c>
      <c r="B10111" s="2" t="s">
        <v>6236</v>
      </c>
      <c r="C10111" s="2" t="s">
        <v>1628</v>
      </c>
      <c r="D10111" s="2" t="s">
        <v>1692</v>
      </c>
      <c r="E10111" s="4">
        <v>5</v>
      </c>
      <c r="F10111" s="4">
        <v>165000</v>
      </c>
      <c r="G10111" s="4">
        <v>16500</v>
      </c>
      <c r="H10111" s="4">
        <v>181500</v>
      </c>
    </row>
    <row r="10112" spans="1:8" ht="15.75">
      <c r="A10112" s="3" t="s">
        <v>2949</v>
      </c>
      <c r="B10112" s="2" t="s">
        <v>6238</v>
      </c>
      <c r="C10112" s="2" t="s">
        <v>1628</v>
      </c>
      <c r="D10112" s="2" t="s">
        <v>1721</v>
      </c>
      <c r="E10112" s="4">
        <v>2</v>
      </c>
      <c r="F10112" s="4">
        <v>65091</v>
      </c>
      <c r="G10112" s="4">
        <v>6509</v>
      </c>
      <c r="H10112" s="4">
        <v>71600</v>
      </c>
    </row>
    <row r="10113" spans="1:8" ht="15.75">
      <c r="A10113" s="3" t="s">
        <v>2949</v>
      </c>
      <c r="B10113" s="2" t="s">
        <v>6239</v>
      </c>
      <c r="C10113" s="2" t="s">
        <v>2005</v>
      </c>
      <c r="D10113" s="2" t="s">
        <v>2007</v>
      </c>
      <c r="E10113" s="4">
        <v>11</v>
      </c>
      <c r="F10113" s="4">
        <v>154000</v>
      </c>
      <c r="G10113" s="4">
        <v>15400</v>
      </c>
      <c r="H10113" s="4">
        <v>169400</v>
      </c>
    </row>
    <row r="10114" spans="1:8" ht="15.75">
      <c r="A10114" s="3" t="s">
        <v>2949</v>
      </c>
      <c r="B10114" s="2" t="s">
        <v>6240</v>
      </c>
      <c r="C10114" s="2" t="s">
        <v>2008</v>
      </c>
      <c r="D10114" s="2" t="s">
        <v>2010</v>
      </c>
      <c r="E10114" s="4">
        <v>16</v>
      </c>
      <c r="F10114" s="4">
        <v>400000</v>
      </c>
      <c r="G10114" s="4">
        <v>40000</v>
      </c>
      <c r="H10114" s="4">
        <v>440000</v>
      </c>
    </row>
    <row r="10115" spans="1:8" ht="15.75">
      <c r="A10115" s="3" t="s">
        <v>2949</v>
      </c>
      <c r="B10115" s="2" t="s">
        <v>6241</v>
      </c>
      <c r="C10115" s="2" t="s">
        <v>2011</v>
      </c>
      <c r="D10115" s="2" t="s">
        <v>2013</v>
      </c>
      <c r="E10115" s="4">
        <v>2</v>
      </c>
      <c r="F10115" s="4">
        <v>82000</v>
      </c>
      <c r="G10115" s="4">
        <v>8200</v>
      </c>
      <c r="H10115" s="4">
        <v>90200</v>
      </c>
    </row>
    <row r="10116" spans="1:8" ht="15.75">
      <c r="A10116" s="3" t="s">
        <v>2949</v>
      </c>
      <c r="B10116" s="2" t="s">
        <v>6242</v>
      </c>
      <c r="C10116" s="2" t="s">
        <v>3934</v>
      </c>
      <c r="D10116" s="2" t="s">
        <v>6243</v>
      </c>
      <c r="E10116" s="4">
        <v>10</v>
      </c>
      <c r="F10116" s="4">
        <v>42000</v>
      </c>
      <c r="G10116" s="4">
        <v>4200</v>
      </c>
      <c r="H10116" s="4">
        <v>46200</v>
      </c>
    </row>
    <row r="10117" spans="1:8" ht="15.75">
      <c r="A10117" s="3" t="s">
        <v>2949</v>
      </c>
      <c r="B10117" s="2" t="s">
        <v>6252</v>
      </c>
      <c r="C10117" s="2" t="s">
        <v>6253</v>
      </c>
      <c r="D10117" s="2"/>
      <c r="E10117" s="4">
        <v>6</v>
      </c>
      <c r="F10117" s="4">
        <v>168000</v>
      </c>
      <c r="G10117" s="4">
        <v>16800</v>
      </c>
      <c r="H10117" s="4">
        <v>184800</v>
      </c>
    </row>
    <row r="10118" spans="1:8" ht="15.75">
      <c r="A10118" s="3" t="s">
        <v>2949</v>
      </c>
      <c r="B10118" s="2" t="s">
        <v>6254</v>
      </c>
      <c r="C10118" s="2" t="s">
        <v>6255</v>
      </c>
      <c r="D10118" s="2"/>
      <c r="E10118" s="4">
        <v>32</v>
      </c>
      <c r="F10118" s="4">
        <v>286182</v>
      </c>
      <c r="G10118" s="4">
        <v>28618</v>
      </c>
      <c r="H10118" s="4">
        <v>314800</v>
      </c>
    </row>
    <row r="10119" spans="1:8" ht="15.75">
      <c r="A10119" s="3" t="s">
        <v>2949</v>
      </c>
      <c r="B10119" s="2" t="s">
        <v>6256</v>
      </c>
      <c r="C10119" s="2" t="s">
        <v>6257</v>
      </c>
      <c r="D10119" s="2"/>
      <c r="E10119" s="4">
        <v>7</v>
      </c>
      <c r="F10119" s="4">
        <v>54000</v>
      </c>
      <c r="G10119" s="4">
        <v>5400</v>
      </c>
      <c r="H10119" s="4">
        <v>59400</v>
      </c>
    </row>
    <row r="10120" spans="1:8" ht="15.75">
      <c r="A10120" s="3" t="s">
        <v>2949</v>
      </c>
      <c r="B10120" s="2" t="s">
        <v>6264</v>
      </c>
      <c r="C10120" s="2" t="s">
        <v>6191</v>
      </c>
      <c r="D10120" s="2" t="s">
        <v>6192</v>
      </c>
      <c r="E10120" s="4">
        <v>3</v>
      </c>
      <c r="F10120" s="4">
        <v>428091</v>
      </c>
      <c r="G10120" s="4">
        <v>42809</v>
      </c>
      <c r="H10120" s="4">
        <v>470900</v>
      </c>
    </row>
    <row r="10121" spans="1:8" ht="15.75">
      <c r="A10121" s="3" t="s">
        <v>2949</v>
      </c>
      <c r="B10121" s="2" t="s">
        <v>6265</v>
      </c>
      <c r="C10121" s="2" t="s">
        <v>6197</v>
      </c>
      <c r="D10121" s="2" t="s">
        <v>6198</v>
      </c>
      <c r="E10121" s="4">
        <v>2</v>
      </c>
      <c r="F10121" s="4">
        <v>77491</v>
      </c>
      <c r="G10121" s="4">
        <v>7749</v>
      </c>
      <c r="H10121" s="4">
        <v>85240</v>
      </c>
    </row>
    <row r="10122" spans="1:8" ht="15.75">
      <c r="A10122" s="3" t="s">
        <v>2949</v>
      </c>
      <c r="B10122" s="2" t="s">
        <v>6268</v>
      </c>
      <c r="C10122" s="2" t="s">
        <v>6269</v>
      </c>
      <c r="D10122" s="2" t="s">
        <v>5136</v>
      </c>
      <c r="E10122" s="4">
        <v>10</v>
      </c>
      <c r="F10122" s="4">
        <v>300</v>
      </c>
      <c r="G10122" s="4">
        <v>30</v>
      </c>
      <c r="H10122" s="4">
        <v>330</v>
      </c>
    </row>
    <row r="10123" spans="1:8" ht="15.75">
      <c r="A10123" s="3" t="s">
        <v>2949</v>
      </c>
      <c r="B10123" s="2" t="s">
        <v>6270</v>
      </c>
      <c r="C10123" s="2" t="s">
        <v>6271</v>
      </c>
      <c r="D10123" s="2" t="s">
        <v>5139</v>
      </c>
      <c r="E10123" s="4">
        <v>10</v>
      </c>
      <c r="F10123" s="4">
        <v>300</v>
      </c>
      <c r="G10123" s="4">
        <v>30</v>
      </c>
      <c r="H10123" s="4">
        <v>330</v>
      </c>
    </row>
    <row r="10124" spans="1:8" ht="15.75">
      <c r="A10124" s="3" t="s">
        <v>2949</v>
      </c>
      <c r="B10124" s="2" t="s">
        <v>6272</v>
      </c>
      <c r="C10124" s="2" t="s">
        <v>6273</v>
      </c>
      <c r="D10124" s="2" t="s">
        <v>5142</v>
      </c>
      <c r="E10124" s="4">
        <v>10</v>
      </c>
      <c r="F10124" s="4">
        <v>300</v>
      </c>
      <c r="G10124" s="4">
        <v>30</v>
      </c>
      <c r="H10124" s="4">
        <v>330</v>
      </c>
    </row>
    <row r="10125" spans="1:8" ht="15.75">
      <c r="A10125" s="3" t="s">
        <v>2947</v>
      </c>
      <c r="B10125" s="2" t="s">
        <v>7</v>
      </c>
      <c r="C10125" s="2" t="s">
        <v>5</v>
      </c>
      <c r="D10125" s="2" t="s">
        <v>8</v>
      </c>
      <c r="E10125" s="4">
        <v>11294</v>
      </c>
      <c r="F10125" s="4">
        <v>3795048</v>
      </c>
      <c r="G10125" s="4">
        <v>379505</v>
      </c>
      <c r="H10125" s="4">
        <v>4174553</v>
      </c>
    </row>
    <row r="10126" spans="1:8" ht="15.75">
      <c r="A10126" s="3" t="s">
        <v>2947</v>
      </c>
      <c r="B10126" s="2" t="s">
        <v>22</v>
      </c>
      <c r="C10126" s="2" t="s">
        <v>20</v>
      </c>
      <c r="D10126" s="2" t="s">
        <v>23</v>
      </c>
      <c r="E10126" s="4">
        <v>1256</v>
      </c>
      <c r="F10126" s="4">
        <v>188400</v>
      </c>
      <c r="G10126" s="4">
        <v>18840</v>
      </c>
      <c r="H10126" s="4">
        <v>207240</v>
      </c>
    </row>
    <row r="10127" spans="1:8" ht="15.75">
      <c r="A10127" s="3" t="s">
        <v>2947</v>
      </c>
      <c r="B10127" s="2" t="s">
        <v>24</v>
      </c>
      <c r="C10127" s="2" t="s">
        <v>20</v>
      </c>
      <c r="D10127" s="2" t="s">
        <v>25</v>
      </c>
      <c r="E10127" s="4">
        <v>11400</v>
      </c>
      <c r="F10127" s="4">
        <v>5311921</v>
      </c>
      <c r="G10127" s="4">
        <v>531192</v>
      </c>
      <c r="H10127" s="4">
        <v>5843113</v>
      </c>
    </row>
    <row r="10128" spans="1:8" ht="15.75">
      <c r="A10128" s="3" t="s">
        <v>2947</v>
      </c>
      <c r="B10128" s="2" t="s">
        <v>27</v>
      </c>
      <c r="C10128" s="2" t="s">
        <v>26</v>
      </c>
      <c r="D10128" s="2" t="s">
        <v>28</v>
      </c>
      <c r="E10128" s="4">
        <v>492</v>
      </c>
      <c r="F10128" s="4">
        <v>162120</v>
      </c>
      <c r="G10128" s="4">
        <v>16212</v>
      </c>
      <c r="H10128" s="4">
        <v>178332</v>
      </c>
    </row>
    <row r="10129" spans="1:8" ht="15.75">
      <c r="A10129" s="3" t="s">
        <v>2947</v>
      </c>
      <c r="B10129" s="2" t="s">
        <v>30</v>
      </c>
      <c r="C10129" s="2" t="s">
        <v>29</v>
      </c>
      <c r="D10129" s="2"/>
      <c r="E10129" s="4">
        <v>10</v>
      </c>
      <c r="F10129" s="4">
        <v>9000</v>
      </c>
      <c r="G10129" s="4">
        <v>900</v>
      </c>
      <c r="H10129" s="4">
        <v>9900</v>
      </c>
    </row>
    <row r="10130" spans="1:8" ht="15.75">
      <c r="A10130" s="3" t="s">
        <v>2947</v>
      </c>
      <c r="B10130" s="2" t="s">
        <v>37</v>
      </c>
      <c r="C10130" s="2" t="s">
        <v>36</v>
      </c>
      <c r="D10130" s="2"/>
      <c r="E10130" s="4">
        <v>70</v>
      </c>
      <c r="F10130" s="4">
        <v>56000</v>
      </c>
      <c r="G10130" s="4">
        <v>5600</v>
      </c>
      <c r="H10130" s="4">
        <v>61600</v>
      </c>
    </row>
    <row r="10131" spans="1:8" ht="15.75">
      <c r="A10131" s="3" t="s">
        <v>2947</v>
      </c>
      <c r="B10131" s="2" t="s">
        <v>39</v>
      </c>
      <c r="C10131" s="2" t="s">
        <v>38</v>
      </c>
      <c r="D10131" s="2"/>
      <c r="E10131" s="4">
        <v>150</v>
      </c>
      <c r="F10131" s="4">
        <v>60000</v>
      </c>
      <c r="G10131" s="4">
        <v>6000</v>
      </c>
      <c r="H10131" s="4">
        <v>66000</v>
      </c>
    </row>
    <row r="10132" spans="1:8" ht="15.75">
      <c r="A10132" s="3" t="s">
        <v>2947</v>
      </c>
      <c r="B10132" s="2" t="s">
        <v>55</v>
      </c>
      <c r="C10132" s="2" t="s">
        <v>50</v>
      </c>
      <c r="D10132" s="2" t="s">
        <v>56</v>
      </c>
      <c r="E10132" s="4">
        <v>100</v>
      </c>
      <c r="F10132" s="4">
        <v>385000</v>
      </c>
      <c r="G10132" s="4">
        <v>38500</v>
      </c>
      <c r="H10132" s="4">
        <v>423500</v>
      </c>
    </row>
    <row r="10133" spans="1:8" ht="15.75">
      <c r="A10133" s="3" t="s">
        <v>2947</v>
      </c>
      <c r="B10133" s="2" t="s">
        <v>63</v>
      </c>
      <c r="C10133" s="2" t="s">
        <v>62</v>
      </c>
      <c r="D10133" s="2" t="s">
        <v>52</v>
      </c>
      <c r="E10133" s="4">
        <v>20</v>
      </c>
      <c r="F10133" s="4">
        <v>122000</v>
      </c>
      <c r="G10133" s="4">
        <v>12200</v>
      </c>
      <c r="H10133" s="4">
        <v>134200</v>
      </c>
    </row>
    <row r="10134" spans="1:8" ht="15.75">
      <c r="A10134" s="3" t="s">
        <v>2947</v>
      </c>
      <c r="B10134" s="2" t="s">
        <v>66</v>
      </c>
      <c r="C10134" s="2" t="s">
        <v>62</v>
      </c>
      <c r="D10134" s="2" t="s">
        <v>58</v>
      </c>
      <c r="E10134" s="4">
        <v>30</v>
      </c>
      <c r="F10134" s="4">
        <v>138000</v>
      </c>
      <c r="G10134" s="4">
        <v>13800</v>
      </c>
      <c r="H10134" s="4">
        <v>151800</v>
      </c>
    </row>
    <row r="10135" spans="1:8" ht="15.75">
      <c r="A10135" s="3" t="s">
        <v>2947</v>
      </c>
      <c r="B10135" s="2" t="s">
        <v>93</v>
      </c>
      <c r="C10135" s="2" t="s">
        <v>62</v>
      </c>
      <c r="D10135" s="2" t="s">
        <v>83</v>
      </c>
      <c r="E10135" s="4">
        <v>30</v>
      </c>
      <c r="F10135" s="4">
        <v>159000</v>
      </c>
      <c r="G10135" s="4">
        <v>15900</v>
      </c>
      <c r="H10135" s="4">
        <v>174900</v>
      </c>
    </row>
    <row r="10136" spans="1:8" ht="15.75">
      <c r="A10136" s="3" t="s">
        <v>2947</v>
      </c>
      <c r="B10136" s="2" t="s">
        <v>112</v>
      </c>
      <c r="C10136" s="2" t="s">
        <v>111</v>
      </c>
      <c r="D10136" s="2" t="s">
        <v>113</v>
      </c>
      <c r="E10136" s="4">
        <v>1000</v>
      </c>
      <c r="F10136" s="4">
        <v>133000</v>
      </c>
      <c r="G10136" s="4">
        <v>13300</v>
      </c>
      <c r="H10136" s="4">
        <v>146300</v>
      </c>
    </row>
    <row r="10137" spans="1:8" ht="15.75">
      <c r="A10137" s="3" t="s">
        <v>2947</v>
      </c>
      <c r="B10137" s="2" t="s">
        <v>117</v>
      </c>
      <c r="C10137" s="2" t="s">
        <v>118</v>
      </c>
      <c r="D10137" s="2" t="s">
        <v>113</v>
      </c>
      <c r="E10137" s="4">
        <v>10000</v>
      </c>
      <c r="F10137" s="4">
        <v>2280000</v>
      </c>
      <c r="G10137" s="4">
        <v>228000</v>
      </c>
      <c r="H10137" s="4">
        <v>2508000</v>
      </c>
    </row>
    <row r="10138" spans="1:8" ht="15.75">
      <c r="A10138" s="3" t="s">
        <v>2947</v>
      </c>
      <c r="B10138" s="2" t="s">
        <v>120</v>
      </c>
      <c r="C10138" s="2" t="s">
        <v>119</v>
      </c>
      <c r="D10138" s="2" t="s">
        <v>113</v>
      </c>
      <c r="E10138" s="4">
        <v>1000</v>
      </c>
      <c r="F10138" s="4">
        <v>327000</v>
      </c>
      <c r="G10138" s="4">
        <v>32700</v>
      </c>
      <c r="H10138" s="4">
        <v>359700</v>
      </c>
    </row>
    <row r="10139" spans="1:8" ht="15.75">
      <c r="A10139" s="3" t="s">
        <v>2947</v>
      </c>
      <c r="B10139" s="2" t="s">
        <v>166</v>
      </c>
      <c r="C10139" s="2" t="s">
        <v>96</v>
      </c>
      <c r="D10139" s="2" t="s">
        <v>167</v>
      </c>
      <c r="E10139" s="4">
        <v>40</v>
      </c>
      <c r="F10139" s="4">
        <v>320000</v>
      </c>
      <c r="G10139" s="4">
        <v>32000</v>
      </c>
      <c r="H10139" s="4">
        <v>352000</v>
      </c>
    </row>
    <row r="10140" spans="1:8" ht="15.75">
      <c r="A10140" s="3" t="s">
        <v>2947</v>
      </c>
      <c r="B10140" s="2" t="s">
        <v>193</v>
      </c>
      <c r="C10140" s="2" t="s">
        <v>96</v>
      </c>
      <c r="D10140" s="2" t="s">
        <v>54</v>
      </c>
      <c r="E10140" s="4">
        <v>20</v>
      </c>
      <c r="F10140" s="4">
        <v>274000</v>
      </c>
      <c r="G10140" s="4">
        <v>27400</v>
      </c>
      <c r="H10140" s="4">
        <v>301400</v>
      </c>
    </row>
    <row r="10141" spans="1:8" ht="15.75">
      <c r="A10141" s="3" t="s">
        <v>2947</v>
      </c>
      <c r="B10141" s="2" t="s">
        <v>3005</v>
      </c>
      <c r="C10141" s="2" t="s">
        <v>236</v>
      </c>
      <c r="D10141" s="2" t="s">
        <v>90</v>
      </c>
      <c r="E10141" s="4">
        <v>2</v>
      </c>
      <c r="F10141" s="4">
        <v>25888</v>
      </c>
      <c r="G10141" s="4">
        <v>2589</v>
      </c>
      <c r="H10141" s="4">
        <v>28477</v>
      </c>
    </row>
    <row r="10142" spans="1:8" ht="15.75">
      <c r="A10142" s="3" t="s">
        <v>2947</v>
      </c>
      <c r="B10142" s="2" t="s">
        <v>263</v>
      </c>
      <c r="C10142" s="2" t="s">
        <v>262</v>
      </c>
      <c r="D10142" s="2"/>
      <c r="E10142" s="4">
        <v>5</v>
      </c>
      <c r="F10142" s="4">
        <v>50000</v>
      </c>
      <c r="G10142" s="4">
        <v>5000</v>
      </c>
      <c r="H10142" s="4">
        <v>55000</v>
      </c>
    </row>
    <row r="10143" spans="1:8" ht="15.75">
      <c r="A10143" s="3" t="s">
        <v>2947</v>
      </c>
      <c r="B10143" s="2" t="s">
        <v>273</v>
      </c>
      <c r="C10143" s="2" t="s">
        <v>264</v>
      </c>
      <c r="D10143" s="2" t="s">
        <v>52</v>
      </c>
      <c r="E10143" s="4">
        <v>80</v>
      </c>
      <c r="F10143" s="4">
        <v>306400</v>
      </c>
      <c r="G10143" s="4">
        <v>30640</v>
      </c>
      <c r="H10143" s="4">
        <v>337040</v>
      </c>
    </row>
    <row r="10144" spans="1:8" ht="15.75">
      <c r="A10144" s="3" t="s">
        <v>2947</v>
      </c>
      <c r="B10144" s="2" t="s">
        <v>278</v>
      </c>
      <c r="C10144" s="2" t="s">
        <v>264</v>
      </c>
      <c r="D10144" s="2" t="s">
        <v>54</v>
      </c>
      <c r="E10144" s="4">
        <v>80</v>
      </c>
      <c r="F10144" s="4">
        <v>455600</v>
      </c>
      <c r="G10144" s="4">
        <v>45560</v>
      </c>
      <c r="H10144" s="4">
        <v>501160</v>
      </c>
    </row>
    <row r="10145" spans="1:8" ht="15.75">
      <c r="A10145" s="3" t="s">
        <v>2947</v>
      </c>
      <c r="B10145" s="2" t="s">
        <v>293</v>
      </c>
      <c r="C10145" s="2" t="s">
        <v>264</v>
      </c>
      <c r="D10145" s="2" t="s">
        <v>99</v>
      </c>
      <c r="E10145" s="4">
        <v>200</v>
      </c>
      <c r="F10145" s="4">
        <v>765000</v>
      </c>
      <c r="G10145" s="4">
        <v>76500</v>
      </c>
      <c r="H10145" s="4">
        <v>841500</v>
      </c>
    </row>
    <row r="10146" spans="1:8" ht="15.75">
      <c r="A10146" s="3" t="s">
        <v>2947</v>
      </c>
      <c r="B10146" s="2" t="s">
        <v>306</v>
      </c>
      <c r="C10146" s="2" t="s">
        <v>299</v>
      </c>
      <c r="D10146" s="2" t="s">
        <v>102</v>
      </c>
      <c r="E10146" s="4">
        <v>2</v>
      </c>
      <c r="F10146" s="4">
        <v>9400</v>
      </c>
      <c r="G10146" s="4">
        <v>940</v>
      </c>
      <c r="H10146" s="4">
        <v>10340</v>
      </c>
    </row>
    <row r="10147" spans="1:8" ht="15.75">
      <c r="A10147" s="3" t="s">
        <v>2947</v>
      </c>
      <c r="B10147" s="2" t="s">
        <v>3017</v>
      </c>
      <c r="C10147" s="2" t="s">
        <v>314</v>
      </c>
      <c r="D10147" s="2" t="s">
        <v>104</v>
      </c>
      <c r="E10147" s="4">
        <v>2</v>
      </c>
      <c r="F10147" s="4">
        <v>12400</v>
      </c>
      <c r="G10147" s="4">
        <v>1240</v>
      </c>
      <c r="H10147" s="4">
        <v>13640</v>
      </c>
    </row>
    <row r="10148" spans="1:8" ht="15.75">
      <c r="A10148" s="3" t="s">
        <v>2947</v>
      </c>
      <c r="B10148" s="2" t="s">
        <v>3023</v>
      </c>
      <c r="C10148" s="2" t="s">
        <v>264</v>
      </c>
      <c r="D10148" s="2" t="s">
        <v>3024</v>
      </c>
      <c r="E10148" s="4">
        <v>30</v>
      </c>
      <c r="F10148" s="4">
        <v>88350</v>
      </c>
      <c r="G10148" s="4">
        <v>8835</v>
      </c>
      <c r="H10148" s="4">
        <v>97185</v>
      </c>
    </row>
    <row r="10149" spans="1:8" ht="15.75">
      <c r="A10149" s="3" t="s">
        <v>2947</v>
      </c>
      <c r="B10149" s="2" t="s">
        <v>361</v>
      </c>
      <c r="C10149" s="2" t="s">
        <v>264</v>
      </c>
      <c r="D10149" s="2" t="s">
        <v>362</v>
      </c>
      <c r="E10149" s="4">
        <v>20</v>
      </c>
      <c r="F10149" s="4">
        <v>80580</v>
      </c>
      <c r="G10149" s="4">
        <v>8058</v>
      </c>
      <c r="H10149" s="4">
        <v>88638</v>
      </c>
    </row>
    <row r="10150" spans="1:8" ht="15.75">
      <c r="A10150" s="3" t="s">
        <v>2947</v>
      </c>
      <c r="B10150" s="2" t="s">
        <v>3028</v>
      </c>
      <c r="C10150" s="2" t="s">
        <v>264</v>
      </c>
      <c r="D10150" s="2" t="s">
        <v>3029</v>
      </c>
      <c r="E10150" s="4">
        <v>20</v>
      </c>
      <c r="F10150" s="4">
        <v>76500</v>
      </c>
      <c r="G10150" s="4">
        <v>7650</v>
      </c>
      <c r="H10150" s="4">
        <v>84150</v>
      </c>
    </row>
    <row r="10151" spans="1:8" ht="15.75">
      <c r="A10151" s="3" t="s">
        <v>2947</v>
      </c>
      <c r="B10151" s="2" t="s">
        <v>386</v>
      </c>
      <c r="C10151" s="2" t="s">
        <v>264</v>
      </c>
      <c r="D10151" s="2" t="s">
        <v>387</v>
      </c>
      <c r="E10151" s="4">
        <v>20</v>
      </c>
      <c r="F10151" s="4">
        <v>52120</v>
      </c>
      <c r="G10151" s="4">
        <v>5212</v>
      </c>
      <c r="H10151" s="4">
        <v>57332</v>
      </c>
    </row>
    <row r="10152" spans="1:8" ht="15.75">
      <c r="A10152" s="3" t="s">
        <v>2947</v>
      </c>
      <c r="B10152" s="2" t="s">
        <v>452</v>
      </c>
      <c r="C10152" s="2" t="s">
        <v>451</v>
      </c>
      <c r="D10152" s="2"/>
      <c r="E10152" s="4">
        <v>44</v>
      </c>
      <c r="F10152" s="4">
        <v>377900</v>
      </c>
      <c r="G10152" s="4">
        <v>37790</v>
      </c>
      <c r="H10152" s="4">
        <v>415690</v>
      </c>
    </row>
    <row r="10153" spans="1:8" ht="15.75">
      <c r="A10153" s="3" t="s">
        <v>2947</v>
      </c>
      <c r="B10153" s="2" t="s">
        <v>456</v>
      </c>
      <c r="C10153" s="2" t="s">
        <v>455</v>
      </c>
      <c r="D10153" s="2"/>
      <c r="E10153" s="4">
        <v>18</v>
      </c>
      <c r="F10153" s="4">
        <v>243000</v>
      </c>
      <c r="G10153" s="4">
        <v>24300</v>
      </c>
      <c r="H10153" s="4">
        <v>267300</v>
      </c>
    </row>
    <row r="10154" spans="1:8" ht="15.75">
      <c r="A10154" s="3" t="s">
        <v>2947</v>
      </c>
      <c r="B10154" s="2" t="s">
        <v>470</v>
      </c>
      <c r="C10154" s="2" t="s">
        <v>469</v>
      </c>
      <c r="D10154" s="2" t="s">
        <v>471</v>
      </c>
      <c r="E10154" s="4">
        <v>50</v>
      </c>
      <c r="F10154" s="4">
        <v>265840</v>
      </c>
      <c r="G10154" s="4">
        <v>26584</v>
      </c>
      <c r="H10154" s="4">
        <v>292424</v>
      </c>
    </row>
    <row r="10155" spans="1:8" ht="15.75">
      <c r="A10155" s="3" t="s">
        <v>2947</v>
      </c>
      <c r="B10155" s="2" t="s">
        <v>473</v>
      </c>
      <c r="C10155" s="2" t="s">
        <v>472</v>
      </c>
      <c r="D10155" s="2" t="s">
        <v>474</v>
      </c>
      <c r="E10155" s="4">
        <v>20</v>
      </c>
      <c r="F10155" s="4">
        <v>100220</v>
      </c>
      <c r="G10155" s="4">
        <v>10022</v>
      </c>
      <c r="H10155" s="4">
        <v>110242</v>
      </c>
    </row>
    <row r="10156" spans="1:8" ht="15.75">
      <c r="A10156" s="3" t="s">
        <v>2947</v>
      </c>
      <c r="B10156" s="2" t="s">
        <v>482</v>
      </c>
      <c r="C10156" s="2" t="s">
        <v>481</v>
      </c>
      <c r="D10156" s="2" t="s">
        <v>483</v>
      </c>
      <c r="E10156" s="4">
        <v>20</v>
      </c>
      <c r="F10156" s="4">
        <v>127220</v>
      </c>
      <c r="G10156" s="4">
        <v>12722</v>
      </c>
      <c r="H10156" s="4">
        <v>139942</v>
      </c>
    </row>
    <row r="10157" spans="1:8" ht="15.75">
      <c r="A10157" s="3" t="s">
        <v>2947</v>
      </c>
      <c r="B10157" s="2" t="s">
        <v>490</v>
      </c>
      <c r="C10157" s="2" t="s">
        <v>489</v>
      </c>
      <c r="D10157" s="2" t="s">
        <v>491</v>
      </c>
      <c r="E10157" s="4">
        <v>20</v>
      </c>
      <c r="F10157" s="4">
        <v>230000</v>
      </c>
      <c r="G10157" s="4">
        <v>23000</v>
      </c>
      <c r="H10157" s="4">
        <v>253000</v>
      </c>
    </row>
    <row r="10158" spans="1:8" ht="15.75">
      <c r="A10158" s="3" t="s">
        <v>2947</v>
      </c>
      <c r="B10158" s="2" t="s">
        <v>496</v>
      </c>
      <c r="C10158" s="2" t="s">
        <v>495</v>
      </c>
      <c r="D10158" s="2" t="s">
        <v>497</v>
      </c>
      <c r="E10158" s="4">
        <v>42</v>
      </c>
      <c r="F10158" s="4">
        <v>133560</v>
      </c>
      <c r="G10158" s="4">
        <v>13356</v>
      </c>
      <c r="H10158" s="4">
        <v>146916</v>
      </c>
    </row>
    <row r="10159" spans="1:8" ht="15.75">
      <c r="A10159" s="3" t="s">
        <v>2947</v>
      </c>
      <c r="B10159" s="2" t="s">
        <v>504</v>
      </c>
      <c r="C10159" s="2" t="s">
        <v>503</v>
      </c>
      <c r="D10159" s="2" t="s">
        <v>505</v>
      </c>
      <c r="E10159" s="4">
        <v>38</v>
      </c>
      <c r="F10159" s="4">
        <v>207420</v>
      </c>
      <c r="G10159" s="4">
        <v>20742</v>
      </c>
      <c r="H10159" s="4">
        <v>228162</v>
      </c>
    </row>
    <row r="10160" spans="1:8" ht="15.75">
      <c r="A10160" s="3" t="s">
        <v>2947</v>
      </c>
      <c r="B10160" s="2" t="s">
        <v>3053</v>
      </c>
      <c r="C10160" s="2" t="s">
        <v>3052</v>
      </c>
      <c r="D10160" s="2"/>
      <c r="E10160" s="4">
        <v>10</v>
      </c>
      <c r="F10160" s="4">
        <v>201000</v>
      </c>
      <c r="G10160" s="4">
        <v>20100</v>
      </c>
      <c r="H10160" s="4">
        <v>221100</v>
      </c>
    </row>
    <row r="10161" spans="1:8" ht="15.75">
      <c r="A10161" s="3" t="s">
        <v>2947</v>
      </c>
      <c r="B10161" s="2" t="s">
        <v>515</v>
      </c>
      <c r="C10161" s="2" t="s">
        <v>514</v>
      </c>
      <c r="D10161" s="2" t="s">
        <v>516</v>
      </c>
      <c r="E10161" s="4">
        <v>110</v>
      </c>
      <c r="F10161" s="4">
        <v>511020</v>
      </c>
      <c r="G10161" s="4">
        <v>51102</v>
      </c>
      <c r="H10161" s="4">
        <v>562122</v>
      </c>
    </row>
    <row r="10162" spans="1:8" ht="15.75">
      <c r="A10162" s="3" t="s">
        <v>2947</v>
      </c>
      <c r="B10162" s="2" t="s">
        <v>521</v>
      </c>
      <c r="C10162" s="2" t="s">
        <v>520</v>
      </c>
      <c r="D10162" s="2"/>
      <c r="E10162" s="4">
        <v>16</v>
      </c>
      <c r="F10162" s="4">
        <v>71840</v>
      </c>
      <c r="G10162" s="4">
        <v>7184</v>
      </c>
      <c r="H10162" s="4">
        <v>79024</v>
      </c>
    </row>
    <row r="10163" spans="1:8" ht="15.75">
      <c r="A10163" s="3" t="s">
        <v>2947</v>
      </c>
      <c r="B10163" s="2" t="s">
        <v>525</v>
      </c>
      <c r="C10163" s="2" t="s">
        <v>524</v>
      </c>
      <c r="D10163" s="2" t="s">
        <v>526</v>
      </c>
      <c r="E10163" s="4">
        <v>30</v>
      </c>
      <c r="F10163" s="4">
        <v>169290</v>
      </c>
      <c r="G10163" s="4">
        <v>16929</v>
      </c>
      <c r="H10163" s="4">
        <v>186219</v>
      </c>
    </row>
    <row r="10164" spans="1:8" ht="15.75">
      <c r="A10164" s="3" t="s">
        <v>2947</v>
      </c>
      <c r="B10164" s="2" t="s">
        <v>536</v>
      </c>
      <c r="C10164" s="2" t="s">
        <v>355</v>
      </c>
      <c r="D10164" s="2" t="s">
        <v>537</v>
      </c>
      <c r="E10164" s="4">
        <v>120</v>
      </c>
      <c r="F10164" s="4">
        <v>693200</v>
      </c>
      <c r="G10164" s="4">
        <v>69320</v>
      </c>
      <c r="H10164" s="4">
        <v>762520</v>
      </c>
    </row>
    <row r="10165" spans="1:8" ht="15.75">
      <c r="A10165" s="3" t="s">
        <v>2947</v>
      </c>
      <c r="B10165" s="2" t="s">
        <v>539</v>
      </c>
      <c r="C10165" s="2" t="s">
        <v>538</v>
      </c>
      <c r="D10165" s="2" t="s">
        <v>540</v>
      </c>
      <c r="E10165" s="4">
        <v>10</v>
      </c>
      <c r="F10165" s="4">
        <v>33710</v>
      </c>
      <c r="G10165" s="4">
        <v>3371</v>
      </c>
      <c r="H10165" s="4">
        <v>37081</v>
      </c>
    </row>
    <row r="10166" spans="1:8" ht="15.75">
      <c r="A10166" s="3" t="s">
        <v>2947</v>
      </c>
      <c r="B10166" s="2" t="s">
        <v>549</v>
      </c>
      <c r="C10166" s="2" t="s">
        <v>548</v>
      </c>
      <c r="D10166" s="2" t="s">
        <v>550</v>
      </c>
      <c r="E10166" s="4">
        <v>30</v>
      </c>
      <c r="F10166" s="4">
        <v>93150</v>
      </c>
      <c r="G10166" s="4">
        <v>9315</v>
      </c>
      <c r="H10166" s="4">
        <v>102465</v>
      </c>
    </row>
    <row r="10167" spans="1:8" ht="15.75">
      <c r="A10167" s="3" t="s">
        <v>2947</v>
      </c>
      <c r="B10167" s="2" t="s">
        <v>552</v>
      </c>
      <c r="C10167" s="2" t="s">
        <v>551</v>
      </c>
      <c r="D10167" s="2" t="s">
        <v>553</v>
      </c>
      <c r="E10167" s="4">
        <v>20</v>
      </c>
      <c r="F10167" s="4">
        <v>157200</v>
      </c>
      <c r="G10167" s="4">
        <v>15720</v>
      </c>
      <c r="H10167" s="4">
        <v>172920</v>
      </c>
    </row>
    <row r="10168" spans="1:8" ht="15.75">
      <c r="A10168" s="3" t="s">
        <v>2947</v>
      </c>
      <c r="B10168" s="2" t="s">
        <v>555</v>
      </c>
      <c r="C10168" s="2" t="s">
        <v>554</v>
      </c>
      <c r="D10168" s="2" t="s">
        <v>556</v>
      </c>
      <c r="E10168" s="4">
        <v>10</v>
      </c>
      <c r="F10168" s="4">
        <v>37750</v>
      </c>
      <c r="G10168" s="4">
        <v>3775</v>
      </c>
      <c r="H10168" s="4">
        <v>41525</v>
      </c>
    </row>
    <row r="10169" spans="1:8" ht="15.75">
      <c r="A10169" s="3" t="s">
        <v>2947</v>
      </c>
      <c r="B10169" s="2" t="s">
        <v>558</v>
      </c>
      <c r="C10169" s="2" t="s">
        <v>557</v>
      </c>
      <c r="D10169" s="2" t="s">
        <v>559</v>
      </c>
      <c r="E10169" s="4">
        <v>50</v>
      </c>
      <c r="F10169" s="4">
        <v>425000</v>
      </c>
      <c r="G10169" s="4">
        <v>42500</v>
      </c>
      <c r="H10169" s="4">
        <v>467500</v>
      </c>
    </row>
    <row r="10170" spans="1:8" ht="15.75">
      <c r="A10170" s="3" t="s">
        <v>2947</v>
      </c>
      <c r="B10170" s="2" t="s">
        <v>561</v>
      </c>
      <c r="C10170" s="2" t="s">
        <v>560</v>
      </c>
      <c r="D10170" s="2" t="s">
        <v>562</v>
      </c>
      <c r="E10170" s="4">
        <v>284</v>
      </c>
      <c r="F10170" s="4">
        <v>777464</v>
      </c>
      <c r="G10170" s="4">
        <v>77746</v>
      </c>
      <c r="H10170" s="4">
        <v>855210</v>
      </c>
    </row>
    <row r="10171" spans="1:8" ht="15.75">
      <c r="A10171" s="3" t="s">
        <v>2947</v>
      </c>
      <c r="B10171" s="2" t="s">
        <v>576</v>
      </c>
      <c r="C10171" s="2" t="s">
        <v>575</v>
      </c>
      <c r="D10171" s="2" t="s">
        <v>577</v>
      </c>
      <c r="E10171" s="4">
        <v>140</v>
      </c>
      <c r="F10171" s="4">
        <v>549200</v>
      </c>
      <c r="G10171" s="4">
        <v>54920</v>
      </c>
      <c r="H10171" s="4">
        <v>604120</v>
      </c>
    </row>
    <row r="10172" spans="1:8" ht="15.75">
      <c r="A10172" s="3" t="s">
        <v>2947</v>
      </c>
      <c r="B10172" s="2" t="s">
        <v>3075</v>
      </c>
      <c r="C10172" s="2" t="s">
        <v>3074</v>
      </c>
      <c r="D10172" s="2"/>
      <c r="E10172" s="4">
        <v>4</v>
      </c>
      <c r="F10172" s="4">
        <v>27200</v>
      </c>
      <c r="G10172" s="4">
        <v>2720</v>
      </c>
      <c r="H10172" s="4">
        <v>29920</v>
      </c>
    </row>
    <row r="10173" spans="1:8" ht="15.75">
      <c r="A10173" s="3" t="s">
        <v>2947</v>
      </c>
      <c r="B10173" s="2" t="s">
        <v>612</v>
      </c>
      <c r="C10173" s="2" t="s">
        <v>363</v>
      </c>
      <c r="D10173" s="2" t="s">
        <v>613</v>
      </c>
      <c r="E10173" s="4">
        <v>168</v>
      </c>
      <c r="F10173" s="4">
        <v>803712</v>
      </c>
      <c r="G10173" s="4">
        <v>80371</v>
      </c>
      <c r="H10173" s="4">
        <v>884083</v>
      </c>
    </row>
    <row r="10174" spans="1:8" ht="15.75">
      <c r="A10174" s="3" t="s">
        <v>2947</v>
      </c>
      <c r="B10174" s="2" t="s">
        <v>615</v>
      </c>
      <c r="C10174" s="2" t="s">
        <v>614</v>
      </c>
      <c r="D10174" s="2" t="s">
        <v>616</v>
      </c>
      <c r="E10174" s="4">
        <v>31</v>
      </c>
      <c r="F10174" s="4">
        <v>62820</v>
      </c>
      <c r="G10174" s="4">
        <v>6282</v>
      </c>
      <c r="H10174" s="4">
        <v>69102</v>
      </c>
    </row>
    <row r="10175" spans="1:8" ht="15.75">
      <c r="A10175" s="3" t="s">
        <v>2947</v>
      </c>
      <c r="B10175" s="2" t="s">
        <v>618</v>
      </c>
      <c r="C10175" s="2" t="s">
        <v>617</v>
      </c>
      <c r="D10175" s="2"/>
      <c r="E10175" s="4">
        <v>25</v>
      </c>
      <c r="F10175" s="4">
        <v>58125</v>
      </c>
      <c r="G10175" s="4">
        <v>5813</v>
      </c>
      <c r="H10175" s="4">
        <v>63938</v>
      </c>
    </row>
    <row r="10176" spans="1:8" ht="15.75">
      <c r="A10176" s="3" t="s">
        <v>2947</v>
      </c>
      <c r="B10176" s="2" t="s">
        <v>3078</v>
      </c>
      <c r="C10176" s="2" t="s">
        <v>3077</v>
      </c>
      <c r="D10176" s="2"/>
      <c r="E10176" s="4">
        <v>100</v>
      </c>
      <c r="F10176" s="4">
        <v>588900</v>
      </c>
      <c r="G10176" s="4">
        <v>58890</v>
      </c>
      <c r="H10176" s="4">
        <v>647790</v>
      </c>
    </row>
    <row r="10177" spans="1:8" ht="15.75">
      <c r="A10177" s="3" t="s">
        <v>2947</v>
      </c>
      <c r="B10177" s="2" t="s">
        <v>619</v>
      </c>
      <c r="C10177" s="2" t="s">
        <v>366</v>
      </c>
      <c r="D10177" s="2" t="s">
        <v>620</v>
      </c>
      <c r="E10177" s="4">
        <v>40</v>
      </c>
      <c r="F10177" s="4">
        <v>245830</v>
      </c>
      <c r="G10177" s="4">
        <v>24583</v>
      </c>
      <c r="H10177" s="4">
        <v>270413</v>
      </c>
    </row>
    <row r="10178" spans="1:8" ht="15.75">
      <c r="A10178" s="3" t="s">
        <v>2947</v>
      </c>
      <c r="B10178" s="2" t="s">
        <v>622</v>
      </c>
      <c r="C10178" s="2" t="s">
        <v>621</v>
      </c>
      <c r="D10178" s="2" t="s">
        <v>623</v>
      </c>
      <c r="E10178" s="4">
        <v>116</v>
      </c>
      <c r="F10178" s="4">
        <v>297148</v>
      </c>
      <c r="G10178" s="4">
        <v>29715</v>
      </c>
      <c r="H10178" s="4">
        <v>326863</v>
      </c>
    </row>
    <row r="10179" spans="1:8" ht="15.75">
      <c r="A10179" s="3" t="s">
        <v>2947</v>
      </c>
      <c r="B10179" s="2" t="s">
        <v>634</v>
      </c>
      <c r="C10179" s="2" t="s">
        <v>633</v>
      </c>
      <c r="D10179" s="2" t="s">
        <v>635</v>
      </c>
      <c r="E10179" s="4">
        <v>64</v>
      </c>
      <c r="F10179" s="4">
        <v>90056</v>
      </c>
      <c r="G10179" s="4">
        <v>9005</v>
      </c>
      <c r="H10179" s="4">
        <v>99061</v>
      </c>
    </row>
    <row r="10180" spans="1:8" ht="15.75">
      <c r="A10180" s="3" t="s">
        <v>2947</v>
      </c>
      <c r="B10180" s="2" t="s">
        <v>638</v>
      </c>
      <c r="C10180" s="2" t="s">
        <v>352</v>
      </c>
      <c r="D10180" s="2" t="s">
        <v>639</v>
      </c>
      <c r="E10180" s="4">
        <v>60</v>
      </c>
      <c r="F10180" s="4">
        <v>366540</v>
      </c>
      <c r="G10180" s="4">
        <v>36654</v>
      </c>
      <c r="H10180" s="4">
        <v>403194</v>
      </c>
    </row>
    <row r="10181" spans="1:8" ht="15.75">
      <c r="A10181" s="3" t="s">
        <v>2947</v>
      </c>
      <c r="B10181" s="2" t="s">
        <v>641</v>
      </c>
      <c r="C10181" s="2" t="s">
        <v>640</v>
      </c>
      <c r="D10181" s="2" t="s">
        <v>642</v>
      </c>
      <c r="E10181" s="4">
        <v>81</v>
      </c>
      <c r="F10181" s="4">
        <v>245340</v>
      </c>
      <c r="G10181" s="4">
        <v>24534</v>
      </c>
      <c r="H10181" s="4">
        <v>269874</v>
      </c>
    </row>
    <row r="10182" spans="1:8" ht="15.75">
      <c r="A10182" s="3" t="s">
        <v>2947</v>
      </c>
      <c r="B10182" s="2" t="s">
        <v>645</v>
      </c>
      <c r="C10182" s="2" t="s">
        <v>358</v>
      </c>
      <c r="D10182" s="2" t="s">
        <v>646</v>
      </c>
      <c r="E10182" s="4">
        <v>20</v>
      </c>
      <c r="F10182" s="4">
        <v>149720</v>
      </c>
      <c r="G10182" s="4">
        <v>14972</v>
      </c>
      <c r="H10182" s="4">
        <v>164692</v>
      </c>
    </row>
    <row r="10183" spans="1:8" ht="15.75">
      <c r="A10183" s="3" t="s">
        <v>2947</v>
      </c>
      <c r="B10183" s="2" t="s">
        <v>648</v>
      </c>
      <c r="C10183" s="2" t="s">
        <v>647</v>
      </c>
      <c r="D10183" s="2" t="s">
        <v>649</v>
      </c>
      <c r="E10183" s="4">
        <v>30</v>
      </c>
      <c r="F10183" s="4">
        <v>102000</v>
      </c>
      <c r="G10183" s="4">
        <v>10200</v>
      </c>
      <c r="H10183" s="4">
        <v>112200</v>
      </c>
    </row>
    <row r="10184" spans="1:8" ht="15.75">
      <c r="A10184" s="3" t="s">
        <v>2947</v>
      </c>
      <c r="B10184" s="2" t="s">
        <v>655</v>
      </c>
      <c r="C10184" s="2" t="s">
        <v>654</v>
      </c>
      <c r="D10184" s="2" t="s">
        <v>656</v>
      </c>
      <c r="E10184" s="4">
        <v>29</v>
      </c>
      <c r="F10184" s="4">
        <v>105076</v>
      </c>
      <c r="G10184" s="4">
        <v>10508</v>
      </c>
      <c r="H10184" s="4">
        <v>115584</v>
      </c>
    </row>
    <row r="10185" spans="1:8" ht="15.75">
      <c r="A10185" s="3" t="s">
        <v>2947</v>
      </c>
      <c r="B10185" s="2" t="s">
        <v>660</v>
      </c>
      <c r="C10185" s="2" t="s">
        <v>448</v>
      </c>
      <c r="D10185" s="2" t="s">
        <v>661</v>
      </c>
      <c r="E10185" s="4">
        <v>100</v>
      </c>
      <c r="F10185" s="4">
        <v>838600</v>
      </c>
      <c r="G10185" s="4">
        <v>83860</v>
      </c>
      <c r="H10185" s="4">
        <v>922460</v>
      </c>
    </row>
    <row r="10186" spans="1:8" ht="15.75">
      <c r="A10186" s="3" t="s">
        <v>2947</v>
      </c>
      <c r="B10186" s="2" t="s">
        <v>663</v>
      </c>
      <c r="C10186" s="2" t="s">
        <v>662</v>
      </c>
      <c r="D10186" s="2" t="s">
        <v>664</v>
      </c>
      <c r="E10186" s="4">
        <v>10</v>
      </c>
      <c r="F10186" s="4">
        <v>38010</v>
      </c>
      <c r="G10186" s="4">
        <v>3801</v>
      </c>
      <c r="H10186" s="4">
        <v>41811</v>
      </c>
    </row>
    <row r="10187" spans="1:8" ht="15.75">
      <c r="A10187" s="3" t="s">
        <v>2947</v>
      </c>
      <c r="B10187" s="2" t="s">
        <v>666</v>
      </c>
      <c r="C10187" s="2" t="s">
        <v>665</v>
      </c>
      <c r="D10187" s="2" t="s">
        <v>667</v>
      </c>
      <c r="E10187" s="4">
        <v>10</v>
      </c>
      <c r="F10187" s="4">
        <v>85370</v>
      </c>
      <c r="G10187" s="4">
        <v>8537</v>
      </c>
      <c r="H10187" s="4">
        <v>93907</v>
      </c>
    </row>
    <row r="10188" spans="1:8" ht="15.75">
      <c r="A10188" s="3" t="s">
        <v>2947</v>
      </c>
      <c r="B10188" s="2" t="s">
        <v>669</v>
      </c>
      <c r="C10188" s="2" t="s">
        <v>668</v>
      </c>
      <c r="D10188" s="2" t="s">
        <v>670</v>
      </c>
      <c r="E10188" s="4">
        <v>10</v>
      </c>
      <c r="F10188" s="4">
        <v>42040</v>
      </c>
      <c r="G10188" s="4">
        <v>4204</v>
      </c>
      <c r="H10188" s="4">
        <v>46244</v>
      </c>
    </row>
    <row r="10189" spans="1:8" ht="15.75">
      <c r="A10189" s="3" t="s">
        <v>2947</v>
      </c>
      <c r="B10189" s="2" t="s">
        <v>674</v>
      </c>
      <c r="C10189" s="2" t="s">
        <v>673</v>
      </c>
      <c r="D10189" s="2" t="s">
        <v>675</v>
      </c>
      <c r="E10189" s="4">
        <v>10</v>
      </c>
      <c r="F10189" s="4">
        <v>35140</v>
      </c>
      <c r="G10189" s="4">
        <v>3514</v>
      </c>
      <c r="H10189" s="4">
        <v>38654</v>
      </c>
    </row>
    <row r="10190" spans="1:8" ht="15.75">
      <c r="A10190" s="3" t="s">
        <v>2947</v>
      </c>
      <c r="B10190" s="2" t="s">
        <v>680</v>
      </c>
      <c r="C10190" s="2" t="s">
        <v>679</v>
      </c>
      <c r="D10190" s="2" t="s">
        <v>681</v>
      </c>
      <c r="E10190" s="4">
        <v>70</v>
      </c>
      <c r="F10190" s="4">
        <v>816160</v>
      </c>
      <c r="G10190" s="4">
        <v>81616</v>
      </c>
      <c r="H10190" s="4">
        <v>897776</v>
      </c>
    </row>
    <row r="10191" spans="1:8" ht="15.75">
      <c r="A10191" s="3" t="s">
        <v>2947</v>
      </c>
      <c r="B10191" s="2" t="s">
        <v>686</v>
      </c>
      <c r="C10191" s="2" t="s">
        <v>685</v>
      </c>
      <c r="D10191" s="2" t="s">
        <v>687</v>
      </c>
      <c r="E10191" s="4">
        <v>50</v>
      </c>
      <c r="F10191" s="4">
        <v>510920</v>
      </c>
      <c r="G10191" s="4">
        <v>51092</v>
      </c>
      <c r="H10191" s="4">
        <v>562012</v>
      </c>
    </row>
    <row r="10192" spans="1:8" ht="15.75">
      <c r="A10192" s="3" t="s">
        <v>2947</v>
      </c>
      <c r="B10192" s="2" t="s">
        <v>692</v>
      </c>
      <c r="C10192" s="2" t="s">
        <v>691</v>
      </c>
      <c r="D10192" s="2" t="s">
        <v>693</v>
      </c>
      <c r="E10192" s="4">
        <v>30</v>
      </c>
      <c r="F10192" s="4">
        <v>266730</v>
      </c>
      <c r="G10192" s="4">
        <v>26673</v>
      </c>
      <c r="H10192" s="4">
        <v>293403</v>
      </c>
    </row>
    <row r="10193" spans="1:8" ht="15.75">
      <c r="A10193" s="3" t="s">
        <v>2947</v>
      </c>
      <c r="B10193" s="2" t="s">
        <v>700</v>
      </c>
      <c r="C10193" s="2" t="s">
        <v>699</v>
      </c>
      <c r="D10193" s="2" t="s">
        <v>701</v>
      </c>
      <c r="E10193" s="4">
        <v>200</v>
      </c>
      <c r="F10193" s="4">
        <v>785400</v>
      </c>
      <c r="G10193" s="4">
        <v>78540</v>
      </c>
      <c r="H10193" s="4">
        <v>863940</v>
      </c>
    </row>
    <row r="10194" spans="1:8" ht="15.75">
      <c r="A10194" s="3" t="s">
        <v>2947</v>
      </c>
      <c r="B10194" s="2" t="s">
        <v>3094</v>
      </c>
      <c r="C10194" s="2" t="s">
        <v>3093</v>
      </c>
      <c r="D10194" s="2"/>
      <c r="E10194" s="4">
        <v>1004</v>
      </c>
      <c r="F10194" s="4">
        <v>1757000</v>
      </c>
      <c r="G10194" s="4">
        <v>175700</v>
      </c>
      <c r="H10194" s="4">
        <v>1932700</v>
      </c>
    </row>
    <row r="10195" spans="1:8" ht="15.75">
      <c r="A10195" s="3" t="s">
        <v>2947</v>
      </c>
      <c r="B10195" s="2" t="s">
        <v>731</v>
      </c>
      <c r="C10195" s="2" t="s">
        <v>730</v>
      </c>
      <c r="D10195" s="2" t="s">
        <v>732</v>
      </c>
      <c r="E10195" s="4">
        <v>1</v>
      </c>
      <c r="F10195" s="4">
        <v>2700</v>
      </c>
      <c r="G10195" s="4">
        <v>270</v>
      </c>
      <c r="H10195" s="4">
        <v>2970</v>
      </c>
    </row>
    <row r="10196" spans="1:8" ht="15.75">
      <c r="A10196" s="3" t="s">
        <v>2947</v>
      </c>
      <c r="B10196" s="2" t="s">
        <v>734</v>
      </c>
      <c r="C10196" s="2" t="s">
        <v>733</v>
      </c>
      <c r="D10196" s="2" t="s">
        <v>735</v>
      </c>
      <c r="E10196" s="4">
        <v>10</v>
      </c>
      <c r="F10196" s="4">
        <v>60000</v>
      </c>
      <c r="G10196" s="4">
        <v>6000</v>
      </c>
      <c r="H10196" s="4">
        <v>66000</v>
      </c>
    </row>
    <row r="10197" spans="1:8" ht="15.75">
      <c r="A10197" s="3" t="s">
        <v>2947</v>
      </c>
      <c r="B10197" s="2" t="s">
        <v>737</v>
      </c>
      <c r="C10197" s="2" t="s">
        <v>736</v>
      </c>
      <c r="D10197" s="2" t="s">
        <v>738</v>
      </c>
      <c r="E10197" s="4">
        <v>100</v>
      </c>
      <c r="F10197" s="4">
        <v>202800</v>
      </c>
      <c r="G10197" s="4">
        <v>20280</v>
      </c>
      <c r="H10197" s="4">
        <v>223080</v>
      </c>
    </row>
    <row r="10198" spans="1:8" ht="15.75">
      <c r="A10198" s="3" t="s">
        <v>2947</v>
      </c>
      <c r="B10198" s="2" t="s">
        <v>3112</v>
      </c>
      <c r="C10198" s="2" t="s">
        <v>3111</v>
      </c>
      <c r="D10198" s="2" t="s">
        <v>3113</v>
      </c>
      <c r="E10198" s="4">
        <v>2</v>
      </c>
      <c r="F10198" s="4">
        <v>12400</v>
      </c>
      <c r="G10198" s="4">
        <v>1240</v>
      </c>
      <c r="H10198" s="4">
        <v>13640</v>
      </c>
    </row>
    <row r="10199" spans="1:8" ht="15.75">
      <c r="A10199" s="3" t="s">
        <v>2947</v>
      </c>
      <c r="B10199" s="2" t="s">
        <v>745</v>
      </c>
      <c r="C10199" s="2" t="s">
        <v>744</v>
      </c>
      <c r="D10199" s="2" t="s">
        <v>746</v>
      </c>
      <c r="E10199" s="4">
        <v>50</v>
      </c>
      <c r="F10199" s="4">
        <v>215840</v>
      </c>
      <c r="G10199" s="4">
        <v>21584</v>
      </c>
      <c r="H10199" s="4">
        <v>237424</v>
      </c>
    </row>
    <row r="10200" spans="1:8" ht="15.75">
      <c r="A10200" s="3" t="s">
        <v>2947</v>
      </c>
      <c r="B10200" s="2" t="s">
        <v>760</v>
      </c>
      <c r="C10200" s="2" t="s">
        <v>759</v>
      </c>
      <c r="D10200" s="2" t="s">
        <v>761</v>
      </c>
      <c r="E10200" s="4">
        <v>200</v>
      </c>
      <c r="F10200" s="4">
        <v>224200</v>
      </c>
      <c r="G10200" s="4">
        <v>22420</v>
      </c>
      <c r="H10200" s="4">
        <v>246620</v>
      </c>
    </row>
    <row r="10201" spans="1:8" ht="15.75">
      <c r="A10201" s="3" t="s">
        <v>2947</v>
      </c>
      <c r="B10201" s="2" t="s">
        <v>768</v>
      </c>
      <c r="C10201" s="2" t="s">
        <v>767</v>
      </c>
      <c r="D10201" s="2" t="s">
        <v>769</v>
      </c>
      <c r="E10201" s="4">
        <v>10</v>
      </c>
      <c r="F10201" s="4">
        <v>41000</v>
      </c>
      <c r="G10201" s="4">
        <v>4100</v>
      </c>
      <c r="H10201" s="4">
        <v>45100</v>
      </c>
    </row>
    <row r="10202" spans="1:8" ht="15.75">
      <c r="A10202" s="3" t="s">
        <v>2947</v>
      </c>
      <c r="B10202" s="2" t="s">
        <v>771</v>
      </c>
      <c r="C10202" s="2" t="s">
        <v>770</v>
      </c>
      <c r="D10202" s="2" t="s">
        <v>772</v>
      </c>
      <c r="E10202" s="4">
        <v>160</v>
      </c>
      <c r="F10202" s="4">
        <v>944610</v>
      </c>
      <c r="G10202" s="4">
        <v>94461</v>
      </c>
      <c r="H10202" s="4">
        <v>1039071</v>
      </c>
    </row>
    <row r="10203" spans="1:8" ht="15.75">
      <c r="A10203" s="3" t="s">
        <v>2947</v>
      </c>
      <c r="B10203" s="2" t="s">
        <v>774</v>
      </c>
      <c r="C10203" s="2" t="s">
        <v>773</v>
      </c>
      <c r="D10203" s="2" t="s">
        <v>775</v>
      </c>
      <c r="E10203" s="4">
        <v>100</v>
      </c>
      <c r="F10203" s="4">
        <v>268700</v>
      </c>
      <c r="G10203" s="4">
        <v>26865</v>
      </c>
      <c r="H10203" s="4">
        <v>295565</v>
      </c>
    </row>
    <row r="10204" spans="1:8" ht="15.75">
      <c r="A10204" s="3" t="s">
        <v>2947</v>
      </c>
      <c r="B10204" s="2" t="s">
        <v>3135</v>
      </c>
      <c r="C10204" s="2" t="s">
        <v>3134</v>
      </c>
      <c r="D10204" s="2" t="s">
        <v>3136</v>
      </c>
      <c r="E10204" s="4">
        <v>10</v>
      </c>
      <c r="F10204" s="4">
        <v>47000</v>
      </c>
      <c r="G10204" s="4">
        <v>4700</v>
      </c>
      <c r="H10204" s="4">
        <v>51700</v>
      </c>
    </row>
    <row r="10205" spans="1:8" ht="15.75">
      <c r="A10205" s="3" t="s">
        <v>2947</v>
      </c>
      <c r="B10205" s="2" t="s">
        <v>787</v>
      </c>
      <c r="C10205" s="2" t="s">
        <v>786</v>
      </c>
      <c r="D10205" s="2" t="s">
        <v>788</v>
      </c>
      <c r="E10205" s="4">
        <v>50</v>
      </c>
      <c r="F10205" s="4">
        <v>142290</v>
      </c>
      <c r="G10205" s="4">
        <v>14229</v>
      </c>
      <c r="H10205" s="4">
        <v>156519</v>
      </c>
    </row>
    <row r="10206" spans="1:8" ht="15.75">
      <c r="A10206" s="3" t="s">
        <v>2947</v>
      </c>
      <c r="B10206" s="2" t="s">
        <v>790</v>
      </c>
      <c r="C10206" s="2" t="s">
        <v>789</v>
      </c>
      <c r="D10206" s="2" t="s">
        <v>791</v>
      </c>
      <c r="E10206" s="4">
        <v>100</v>
      </c>
      <c r="F10206" s="4">
        <v>180000</v>
      </c>
      <c r="G10206" s="4">
        <v>18000</v>
      </c>
      <c r="H10206" s="4">
        <v>198000</v>
      </c>
    </row>
    <row r="10207" spans="1:8" ht="15.75">
      <c r="A10207" s="3" t="s">
        <v>2947</v>
      </c>
      <c r="B10207" s="2" t="s">
        <v>800</v>
      </c>
      <c r="C10207" s="2" t="s">
        <v>799</v>
      </c>
      <c r="D10207" s="2" t="s">
        <v>801</v>
      </c>
      <c r="E10207" s="4">
        <v>150</v>
      </c>
      <c r="F10207" s="4">
        <v>1025700</v>
      </c>
      <c r="G10207" s="4">
        <v>102570</v>
      </c>
      <c r="H10207" s="4">
        <v>1128270</v>
      </c>
    </row>
    <row r="10208" spans="1:8" ht="15.75">
      <c r="A10208" s="3" t="s">
        <v>2947</v>
      </c>
      <c r="B10208" s="2" t="s">
        <v>806</v>
      </c>
      <c r="C10208" s="2" t="s">
        <v>805</v>
      </c>
      <c r="D10208" s="2" t="s">
        <v>807</v>
      </c>
      <c r="E10208" s="4">
        <v>50</v>
      </c>
      <c r="F10208" s="4">
        <v>380000</v>
      </c>
      <c r="G10208" s="4">
        <v>38000</v>
      </c>
      <c r="H10208" s="4">
        <v>418000</v>
      </c>
    </row>
    <row r="10209" spans="1:8" ht="15.75">
      <c r="A10209" s="3" t="s">
        <v>2947</v>
      </c>
      <c r="B10209" s="2" t="s">
        <v>820</v>
      </c>
      <c r="C10209" s="2" t="s">
        <v>819</v>
      </c>
      <c r="D10209" s="2" t="s">
        <v>821</v>
      </c>
      <c r="E10209" s="4">
        <v>28</v>
      </c>
      <c r="F10209" s="4">
        <v>83098</v>
      </c>
      <c r="G10209" s="4">
        <v>8310</v>
      </c>
      <c r="H10209" s="4">
        <v>91408</v>
      </c>
    </row>
    <row r="10210" spans="1:8" ht="15.75">
      <c r="A10210" s="3" t="s">
        <v>2947</v>
      </c>
      <c r="B10210" s="2" t="s">
        <v>823</v>
      </c>
      <c r="C10210" s="2" t="s">
        <v>822</v>
      </c>
      <c r="D10210" s="2" t="s">
        <v>824</v>
      </c>
      <c r="E10210" s="4">
        <v>2025</v>
      </c>
      <c r="F10210" s="4">
        <v>2835500</v>
      </c>
      <c r="G10210" s="4">
        <v>283550</v>
      </c>
      <c r="H10210" s="4">
        <v>3119050</v>
      </c>
    </row>
    <row r="10211" spans="1:8" ht="15.75">
      <c r="A10211" s="3" t="s">
        <v>2947</v>
      </c>
      <c r="B10211" s="2" t="s">
        <v>826</v>
      </c>
      <c r="C10211" s="2" t="s">
        <v>825</v>
      </c>
      <c r="D10211" s="2" t="s">
        <v>827</v>
      </c>
      <c r="E10211" s="4">
        <v>59</v>
      </c>
      <c r="F10211" s="4">
        <v>532600</v>
      </c>
      <c r="G10211" s="4">
        <v>53260</v>
      </c>
      <c r="H10211" s="4">
        <v>585860</v>
      </c>
    </row>
    <row r="10212" spans="1:8" ht="15.75">
      <c r="A10212" s="3" t="s">
        <v>2947</v>
      </c>
      <c r="B10212" s="2" t="s">
        <v>858</v>
      </c>
      <c r="C10212" s="2" t="s">
        <v>857</v>
      </c>
      <c r="D10212" s="2" t="s">
        <v>859</v>
      </c>
      <c r="E10212" s="4">
        <v>254</v>
      </c>
      <c r="F10212" s="4">
        <v>415028</v>
      </c>
      <c r="G10212" s="4">
        <v>41503</v>
      </c>
      <c r="H10212" s="4">
        <v>456531</v>
      </c>
    </row>
    <row r="10213" spans="1:8" ht="15.75">
      <c r="A10213" s="3" t="s">
        <v>2947</v>
      </c>
      <c r="B10213" s="2" t="s">
        <v>861</v>
      </c>
      <c r="C10213" s="2" t="s">
        <v>860</v>
      </c>
      <c r="D10213" s="2" t="s">
        <v>758</v>
      </c>
      <c r="E10213" s="4">
        <v>2</v>
      </c>
      <c r="F10213" s="4">
        <v>34600</v>
      </c>
      <c r="G10213" s="4">
        <v>3460</v>
      </c>
      <c r="H10213" s="4">
        <v>38060</v>
      </c>
    </row>
    <row r="10214" spans="1:8" ht="15.75">
      <c r="A10214" s="3" t="s">
        <v>2947</v>
      </c>
      <c r="B10214" s="2" t="s">
        <v>3178</v>
      </c>
      <c r="C10214" s="2" t="s">
        <v>3177</v>
      </c>
      <c r="D10214" s="2" t="s">
        <v>914</v>
      </c>
      <c r="E10214" s="4">
        <v>2</v>
      </c>
      <c r="F10214" s="4">
        <v>146734</v>
      </c>
      <c r="G10214" s="4">
        <v>14673</v>
      </c>
      <c r="H10214" s="4">
        <v>161407</v>
      </c>
    </row>
    <row r="10215" spans="1:8" ht="15.75">
      <c r="A10215" s="3" t="s">
        <v>2947</v>
      </c>
      <c r="B10215" s="2" t="s">
        <v>918</v>
      </c>
      <c r="C10215" s="2" t="s">
        <v>917</v>
      </c>
      <c r="D10215" s="2" t="s">
        <v>919</v>
      </c>
      <c r="E10215" s="4">
        <v>10</v>
      </c>
      <c r="F10215" s="4">
        <v>257200</v>
      </c>
      <c r="G10215" s="4">
        <v>25720</v>
      </c>
      <c r="H10215" s="4">
        <v>282920</v>
      </c>
    </row>
    <row r="10216" spans="1:8" ht="15.75">
      <c r="A10216" s="3" t="s">
        <v>2947</v>
      </c>
      <c r="B10216" s="2" t="s">
        <v>3187</v>
      </c>
      <c r="C10216" s="2" t="s">
        <v>3186</v>
      </c>
      <c r="D10216" s="2" t="s">
        <v>890</v>
      </c>
      <c r="E10216" s="4">
        <v>15</v>
      </c>
      <c r="F10216" s="4">
        <v>193176</v>
      </c>
      <c r="G10216" s="4">
        <v>19318</v>
      </c>
      <c r="H10216" s="4">
        <v>212494</v>
      </c>
    </row>
    <row r="10217" spans="1:8" ht="15.75">
      <c r="A10217" s="3" t="s">
        <v>2947</v>
      </c>
      <c r="B10217" s="2" t="s">
        <v>3189</v>
      </c>
      <c r="C10217" s="2" t="s">
        <v>3188</v>
      </c>
      <c r="D10217" s="2" t="s">
        <v>890</v>
      </c>
      <c r="E10217" s="4">
        <v>34</v>
      </c>
      <c r="F10217" s="4">
        <v>439474</v>
      </c>
      <c r="G10217" s="4">
        <v>43947</v>
      </c>
      <c r="H10217" s="4">
        <v>483421</v>
      </c>
    </row>
    <row r="10218" spans="1:8" ht="15.75">
      <c r="A10218" s="3" t="s">
        <v>2947</v>
      </c>
      <c r="B10218" s="2" t="s">
        <v>953</v>
      </c>
      <c r="C10218" s="2" t="s">
        <v>952</v>
      </c>
      <c r="D10218" s="2"/>
      <c r="E10218" s="4">
        <v>4</v>
      </c>
      <c r="F10218" s="4">
        <v>27200</v>
      </c>
      <c r="G10218" s="4">
        <v>2720</v>
      </c>
      <c r="H10218" s="4">
        <v>29920</v>
      </c>
    </row>
    <row r="10219" spans="1:8" ht="15.75">
      <c r="A10219" s="3" t="s">
        <v>2947</v>
      </c>
      <c r="B10219" s="2" t="s">
        <v>3205</v>
      </c>
      <c r="C10219" s="2" t="s">
        <v>3204</v>
      </c>
      <c r="D10219" s="2"/>
      <c r="E10219" s="4">
        <v>2</v>
      </c>
      <c r="F10219" s="4">
        <v>18800</v>
      </c>
      <c r="G10219" s="4">
        <v>1880</v>
      </c>
      <c r="H10219" s="4">
        <v>20680</v>
      </c>
    </row>
    <row r="10220" spans="1:8" ht="15.75">
      <c r="A10220" s="3" t="s">
        <v>2947</v>
      </c>
      <c r="B10220" s="2" t="s">
        <v>3211</v>
      </c>
      <c r="C10220" s="2" t="s">
        <v>3210</v>
      </c>
      <c r="D10220" s="2"/>
      <c r="E10220" s="4">
        <v>1</v>
      </c>
      <c r="F10220" s="4">
        <v>8700</v>
      </c>
      <c r="G10220" s="4">
        <v>870</v>
      </c>
      <c r="H10220" s="4">
        <v>9570</v>
      </c>
    </row>
    <row r="10221" spans="1:8" ht="15.75">
      <c r="A10221" s="3" t="s">
        <v>2947</v>
      </c>
      <c r="B10221" s="2" t="s">
        <v>1041</v>
      </c>
      <c r="C10221" s="2" t="s">
        <v>1040</v>
      </c>
      <c r="D10221" s="2"/>
      <c r="E10221" s="4">
        <v>34</v>
      </c>
      <c r="F10221" s="4">
        <v>251600</v>
      </c>
      <c r="G10221" s="4">
        <v>25160</v>
      </c>
      <c r="H10221" s="4">
        <v>276760</v>
      </c>
    </row>
    <row r="10222" spans="1:8" ht="15.75">
      <c r="A10222" s="3" t="s">
        <v>2947</v>
      </c>
      <c r="B10222" s="2" t="s">
        <v>3251</v>
      </c>
      <c r="C10222" s="2" t="s">
        <v>3250</v>
      </c>
      <c r="D10222" s="2" t="s">
        <v>919</v>
      </c>
      <c r="E10222" s="4">
        <v>6</v>
      </c>
      <c r="F10222" s="4">
        <v>183312</v>
      </c>
      <c r="G10222" s="4">
        <v>18331</v>
      </c>
      <c r="H10222" s="4">
        <v>201643</v>
      </c>
    </row>
    <row r="10223" spans="1:8" ht="15.75">
      <c r="A10223" s="3" t="s">
        <v>2947</v>
      </c>
      <c r="B10223" s="2" t="s">
        <v>1045</v>
      </c>
      <c r="C10223" s="2" t="s">
        <v>1044</v>
      </c>
      <c r="D10223" s="2"/>
      <c r="E10223" s="4">
        <v>4</v>
      </c>
      <c r="F10223" s="4">
        <v>122000</v>
      </c>
      <c r="G10223" s="4">
        <v>12200</v>
      </c>
      <c r="H10223" s="4">
        <v>134200</v>
      </c>
    </row>
    <row r="10224" spans="1:8" ht="15.75">
      <c r="A10224" s="3" t="s">
        <v>2947</v>
      </c>
      <c r="B10224" s="2" t="s">
        <v>1068</v>
      </c>
      <c r="C10224" s="2" t="s">
        <v>1067</v>
      </c>
      <c r="D10224" s="2"/>
      <c r="E10224" s="4">
        <v>10</v>
      </c>
      <c r="F10224" s="4">
        <v>305000</v>
      </c>
      <c r="G10224" s="4">
        <v>30500</v>
      </c>
      <c r="H10224" s="4">
        <v>335500</v>
      </c>
    </row>
    <row r="10225" spans="1:8" ht="15.75">
      <c r="A10225" s="3" t="s">
        <v>2947</v>
      </c>
      <c r="B10225" s="2" t="s">
        <v>1071</v>
      </c>
      <c r="C10225" s="2" t="s">
        <v>759</v>
      </c>
      <c r="D10225" s="2" t="s">
        <v>1072</v>
      </c>
      <c r="E10225" s="4">
        <v>100</v>
      </c>
      <c r="F10225" s="4">
        <v>102000</v>
      </c>
      <c r="G10225" s="4">
        <v>10200</v>
      </c>
      <c r="H10225" s="4">
        <v>112200</v>
      </c>
    </row>
    <row r="10226" spans="1:8" ht="15.75">
      <c r="A10226" s="3" t="s">
        <v>2947</v>
      </c>
      <c r="B10226" s="2" t="s">
        <v>1075</v>
      </c>
      <c r="C10226" s="2" t="s">
        <v>822</v>
      </c>
      <c r="D10226" s="2" t="s">
        <v>1076</v>
      </c>
      <c r="E10226" s="4">
        <v>700</v>
      </c>
      <c r="F10226" s="4">
        <v>888300</v>
      </c>
      <c r="G10226" s="4">
        <v>88830</v>
      </c>
      <c r="H10226" s="4">
        <v>977130</v>
      </c>
    </row>
    <row r="10227" spans="1:8" ht="15.75">
      <c r="A10227" s="3" t="s">
        <v>2947</v>
      </c>
      <c r="B10227" s="2" t="s">
        <v>1116</v>
      </c>
      <c r="C10227" s="2" t="s">
        <v>514</v>
      </c>
      <c r="D10227" s="2" t="s">
        <v>3272</v>
      </c>
      <c r="E10227" s="4">
        <v>15</v>
      </c>
      <c r="F10227" s="4">
        <v>862500</v>
      </c>
      <c r="G10227" s="4">
        <v>86250</v>
      </c>
      <c r="H10227" s="4">
        <v>948750</v>
      </c>
    </row>
    <row r="10228" spans="1:8" ht="15.75">
      <c r="A10228" s="3" t="s">
        <v>2947</v>
      </c>
      <c r="B10228" s="2" t="s">
        <v>1124</v>
      </c>
      <c r="C10228" s="2" t="s">
        <v>524</v>
      </c>
      <c r="D10228" s="2" t="s">
        <v>1117</v>
      </c>
      <c r="E10228" s="4">
        <v>15</v>
      </c>
      <c r="F10228" s="4"/>
      <c r="G10228" s="4"/>
      <c r="H10228" s="4"/>
    </row>
    <row r="10229" spans="1:8" ht="15.75">
      <c r="A10229" s="3" t="s">
        <v>2947</v>
      </c>
      <c r="B10229" s="2" t="s">
        <v>1127</v>
      </c>
      <c r="C10229" s="2" t="s">
        <v>355</v>
      </c>
      <c r="D10229" s="2" t="s">
        <v>1117</v>
      </c>
      <c r="E10229" s="4">
        <v>15</v>
      </c>
      <c r="F10229" s="4"/>
      <c r="G10229" s="4"/>
      <c r="H10229" s="4"/>
    </row>
    <row r="10230" spans="1:8" ht="15.75">
      <c r="A10230" s="3" t="s">
        <v>2947</v>
      </c>
      <c r="B10230" s="2" t="s">
        <v>3278</v>
      </c>
      <c r="C10230" s="2" t="s">
        <v>3277</v>
      </c>
      <c r="D10230" s="2"/>
      <c r="E10230" s="4">
        <v>4</v>
      </c>
      <c r="F10230" s="4">
        <v>32000</v>
      </c>
      <c r="G10230" s="4">
        <v>3200</v>
      </c>
      <c r="H10230" s="4">
        <v>35200</v>
      </c>
    </row>
    <row r="10231" spans="1:8" ht="15.75">
      <c r="A10231" s="3" t="s">
        <v>2947</v>
      </c>
      <c r="B10231" s="2" t="s">
        <v>3290</v>
      </c>
      <c r="C10231" s="2" t="s">
        <v>463</v>
      </c>
      <c r="D10231" s="2" t="s">
        <v>1172</v>
      </c>
      <c r="E10231" s="4">
        <v>5</v>
      </c>
      <c r="F10231" s="4"/>
      <c r="G10231" s="4"/>
      <c r="H10231" s="4"/>
    </row>
    <row r="10232" spans="1:8" ht="15.75">
      <c r="A10232" s="3" t="s">
        <v>2947</v>
      </c>
      <c r="B10232" s="2" t="s">
        <v>1176</v>
      </c>
      <c r="C10232" s="2" t="s">
        <v>1175</v>
      </c>
      <c r="D10232" s="2"/>
      <c r="E10232" s="4">
        <v>2</v>
      </c>
      <c r="F10232" s="4">
        <v>4800</v>
      </c>
      <c r="G10232" s="4">
        <v>480</v>
      </c>
      <c r="H10232" s="4">
        <v>5280</v>
      </c>
    </row>
    <row r="10233" spans="1:8" ht="15.75">
      <c r="A10233" s="3" t="s">
        <v>2947</v>
      </c>
      <c r="B10233" s="2" t="s">
        <v>3299</v>
      </c>
      <c r="C10233" s="2" t="s">
        <v>467</v>
      </c>
      <c r="D10233" s="2" t="s">
        <v>3300</v>
      </c>
      <c r="E10233" s="4">
        <v>5</v>
      </c>
      <c r="F10233" s="4"/>
      <c r="G10233" s="4"/>
      <c r="H10233" s="4"/>
    </row>
    <row r="10234" spans="1:8" ht="15.75">
      <c r="A10234" s="3" t="s">
        <v>2947</v>
      </c>
      <c r="B10234" s="2" t="s">
        <v>3330</v>
      </c>
      <c r="C10234" s="2" t="s">
        <v>3329</v>
      </c>
      <c r="D10234" s="2" t="s">
        <v>3331</v>
      </c>
      <c r="E10234" s="4">
        <v>5</v>
      </c>
      <c r="F10234" s="4"/>
      <c r="G10234" s="4"/>
      <c r="H10234" s="4"/>
    </row>
    <row r="10235" spans="1:8" ht="15.75">
      <c r="A10235" s="3" t="s">
        <v>2947</v>
      </c>
      <c r="B10235" s="2" t="s">
        <v>3411</v>
      </c>
      <c r="C10235" s="2" t="s">
        <v>3410</v>
      </c>
      <c r="D10235" s="2"/>
      <c r="E10235" s="4">
        <v>1</v>
      </c>
      <c r="F10235" s="4">
        <v>9000</v>
      </c>
      <c r="G10235" s="4">
        <v>900</v>
      </c>
      <c r="H10235" s="4">
        <v>9900</v>
      </c>
    </row>
    <row r="10236" spans="1:8" ht="15.75">
      <c r="A10236" s="3" t="s">
        <v>2947</v>
      </c>
      <c r="B10236" s="2" t="s">
        <v>3412</v>
      </c>
      <c r="C10236" s="2" t="s">
        <v>557</v>
      </c>
      <c r="D10236" s="2" t="s">
        <v>1117</v>
      </c>
      <c r="E10236" s="4">
        <v>30</v>
      </c>
      <c r="F10236" s="4"/>
      <c r="G10236" s="4"/>
      <c r="H10236" s="4"/>
    </row>
    <row r="10237" spans="1:8" ht="15.75">
      <c r="A10237" s="3" t="s">
        <v>2947</v>
      </c>
      <c r="B10237" s="2" t="s">
        <v>3413</v>
      </c>
      <c r="C10237" s="2" t="s">
        <v>566</v>
      </c>
      <c r="D10237" s="2" t="s">
        <v>1117</v>
      </c>
      <c r="E10237" s="4">
        <v>20</v>
      </c>
      <c r="F10237" s="4">
        <v>652800</v>
      </c>
      <c r="G10237" s="4">
        <v>65280</v>
      </c>
      <c r="H10237" s="4">
        <v>718080</v>
      </c>
    </row>
    <row r="10238" spans="1:8" ht="15.75">
      <c r="A10238" s="3" t="s">
        <v>2947</v>
      </c>
      <c r="B10238" s="2" t="s">
        <v>3492</v>
      </c>
      <c r="C10238" s="2" t="s">
        <v>2692</v>
      </c>
      <c r="D10238" s="2" t="s">
        <v>104</v>
      </c>
      <c r="E10238" s="4">
        <v>12</v>
      </c>
      <c r="F10238" s="4">
        <v>625200</v>
      </c>
      <c r="G10238" s="4">
        <v>62520</v>
      </c>
      <c r="H10238" s="4">
        <v>687720</v>
      </c>
    </row>
    <row r="10239" spans="1:8" ht="15.75">
      <c r="A10239" s="3" t="s">
        <v>2947</v>
      </c>
      <c r="B10239" s="2" t="s">
        <v>1284</v>
      </c>
      <c r="C10239" s="2" t="s">
        <v>1283</v>
      </c>
      <c r="D10239" s="2" t="s">
        <v>1285</v>
      </c>
      <c r="E10239" s="4">
        <v>540</v>
      </c>
      <c r="F10239" s="4">
        <v>1539000</v>
      </c>
      <c r="G10239" s="4">
        <v>153900</v>
      </c>
      <c r="H10239" s="4">
        <v>1692900</v>
      </c>
    </row>
    <row r="10240" spans="1:8" ht="15.75">
      <c r="A10240" s="3" t="s">
        <v>2947</v>
      </c>
      <c r="B10240" s="2" t="s">
        <v>1293</v>
      </c>
      <c r="C10240" s="2" t="s">
        <v>1292</v>
      </c>
      <c r="D10240" s="2" t="s">
        <v>1294</v>
      </c>
      <c r="E10240" s="4">
        <v>510</v>
      </c>
      <c r="F10240" s="4">
        <v>1423500</v>
      </c>
      <c r="G10240" s="4">
        <v>142350</v>
      </c>
      <c r="H10240" s="4">
        <v>1565850</v>
      </c>
    </row>
    <row r="10241" spans="1:8" ht="15.75">
      <c r="A10241" s="3" t="s">
        <v>2947</v>
      </c>
      <c r="B10241" s="2" t="s">
        <v>1318</v>
      </c>
      <c r="C10241" s="2" t="s">
        <v>1317</v>
      </c>
      <c r="D10241" s="2" t="s">
        <v>1319</v>
      </c>
      <c r="E10241" s="4">
        <v>400</v>
      </c>
      <c r="F10241" s="4">
        <v>1620000</v>
      </c>
      <c r="G10241" s="4">
        <v>162000</v>
      </c>
      <c r="H10241" s="4">
        <v>1782000</v>
      </c>
    </row>
    <row r="10242" spans="1:8" ht="15.75">
      <c r="A10242" s="3" t="s">
        <v>2947</v>
      </c>
      <c r="B10242" s="2" t="s">
        <v>1346</v>
      </c>
      <c r="C10242" s="2" t="s">
        <v>1345</v>
      </c>
      <c r="D10242" s="2" t="s">
        <v>1342</v>
      </c>
      <c r="E10242" s="4">
        <v>80</v>
      </c>
      <c r="F10242" s="4">
        <v>960000</v>
      </c>
      <c r="G10242" s="4">
        <v>96000</v>
      </c>
      <c r="H10242" s="4">
        <v>1056000</v>
      </c>
    </row>
    <row r="10243" spans="1:8" ht="15.75">
      <c r="A10243" s="3" t="s">
        <v>2947</v>
      </c>
      <c r="B10243" s="2" t="s">
        <v>1354</v>
      </c>
      <c r="C10243" s="2" t="s">
        <v>1353</v>
      </c>
      <c r="D10243" s="2" t="s">
        <v>1342</v>
      </c>
      <c r="E10243" s="4">
        <v>35</v>
      </c>
      <c r="F10243" s="4">
        <v>399000</v>
      </c>
      <c r="G10243" s="4">
        <v>39900</v>
      </c>
      <c r="H10243" s="4">
        <v>438900</v>
      </c>
    </row>
    <row r="10244" spans="1:8" ht="15.75">
      <c r="A10244" s="3" t="s">
        <v>2947</v>
      </c>
      <c r="B10244" s="2" t="s">
        <v>1363</v>
      </c>
      <c r="C10244" s="2" t="s">
        <v>1362</v>
      </c>
      <c r="D10244" s="2" t="s">
        <v>1342</v>
      </c>
      <c r="E10244" s="4">
        <v>26</v>
      </c>
      <c r="F10244" s="4">
        <v>291000</v>
      </c>
      <c r="G10244" s="4">
        <v>29100</v>
      </c>
      <c r="H10244" s="4">
        <v>320100</v>
      </c>
    </row>
    <row r="10245" spans="1:8" ht="15.75">
      <c r="A10245" s="3" t="s">
        <v>2947</v>
      </c>
      <c r="B10245" s="2" t="s">
        <v>1365</v>
      </c>
      <c r="C10245" s="2" t="s">
        <v>1364</v>
      </c>
      <c r="D10245" s="2" t="s">
        <v>1352</v>
      </c>
      <c r="E10245" s="4">
        <v>102</v>
      </c>
      <c r="F10245" s="4">
        <v>91800</v>
      </c>
      <c r="G10245" s="4">
        <v>9180</v>
      </c>
      <c r="H10245" s="4">
        <v>100980</v>
      </c>
    </row>
    <row r="10246" spans="1:8" ht="15.75">
      <c r="A10246" s="3" t="s">
        <v>2947</v>
      </c>
      <c r="B10246" s="2" t="s">
        <v>1370</v>
      </c>
      <c r="C10246" s="2" t="s">
        <v>1369</v>
      </c>
      <c r="D10246" s="2" t="s">
        <v>1352</v>
      </c>
      <c r="E10246" s="4">
        <v>426</v>
      </c>
      <c r="F10246" s="4">
        <v>10650000</v>
      </c>
      <c r="G10246" s="4">
        <v>1065000</v>
      </c>
      <c r="H10246" s="4">
        <v>11715000</v>
      </c>
    </row>
    <row r="10247" spans="1:8" ht="15.75">
      <c r="A10247" s="3" t="s">
        <v>2947</v>
      </c>
      <c r="B10247" s="2" t="s">
        <v>1419</v>
      </c>
      <c r="C10247" s="2" t="s">
        <v>1417</v>
      </c>
      <c r="D10247" s="2" t="s">
        <v>73</v>
      </c>
      <c r="E10247" s="4">
        <v>3</v>
      </c>
      <c r="F10247" s="4">
        <v>5700</v>
      </c>
      <c r="G10247" s="4">
        <v>570</v>
      </c>
      <c r="H10247" s="4">
        <v>6270</v>
      </c>
    </row>
    <row r="10248" spans="1:8" ht="15.75">
      <c r="A10248" s="3" t="s">
        <v>2947</v>
      </c>
      <c r="B10248" s="2" t="s">
        <v>1428</v>
      </c>
      <c r="C10248" s="2" t="s">
        <v>1426</v>
      </c>
      <c r="D10248" s="2" t="s">
        <v>73</v>
      </c>
      <c r="E10248" s="4">
        <v>5</v>
      </c>
      <c r="F10248" s="4">
        <v>9500</v>
      </c>
      <c r="G10248" s="4">
        <v>950</v>
      </c>
      <c r="H10248" s="4">
        <v>10450</v>
      </c>
    </row>
    <row r="10249" spans="1:8" ht="15.75">
      <c r="A10249" s="3" t="s">
        <v>2947</v>
      </c>
      <c r="B10249" s="2" t="s">
        <v>3534</v>
      </c>
      <c r="C10249" s="2" t="s">
        <v>1405</v>
      </c>
      <c r="D10249" s="2" t="s">
        <v>325</v>
      </c>
      <c r="E10249" s="4">
        <v>100</v>
      </c>
      <c r="F10249" s="4">
        <v>149500</v>
      </c>
      <c r="G10249" s="4">
        <v>14950</v>
      </c>
      <c r="H10249" s="4">
        <v>164450</v>
      </c>
    </row>
    <row r="10250" spans="1:8" ht="15.75">
      <c r="A10250" s="3" t="s">
        <v>2947</v>
      </c>
      <c r="B10250" s="2" t="s">
        <v>1450</v>
      </c>
      <c r="C10250" s="2" t="s">
        <v>822</v>
      </c>
      <c r="D10250" s="2" t="s">
        <v>1451</v>
      </c>
      <c r="E10250" s="4">
        <v>100</v>
      </c>
      <c r="F10250" s="4">
        <v>126900</v>
      </c>
      <c r="G10250" s="4">
        <v>12690</v>
      </c>
      <c r="H10250" s="4">
        <v>139590</v>
      </c>
    </row>
    <row r="10251" spans="1:8" ht="15.75">
      <c r="A10251" s="3" t="s">
        <v>2947</v>
      </c>
      <c r="B10251" s="2" t="s">
        <v>1455</v>
      </c>
      <c r="C10251" s="2" t="s">
        <v>1454</v>
      </c>
      <c r="D10251" s="2" t="s">
        <v>1456</v>
      </c>
      <c r="E10251" s="4">
        <v>3</v>
      </c>
      <c r="F10251" s="4">
        <v>360000</v>
      </c>
      <c r="G10251" s="4">
        <v>36000</v>
      </c>
      <c r="H10251" s="4">
        <v>396000</v>
      </c>
    </row>
    <row r="10252" spans="1:8" ht="15.75">
      <c r="A10252" s="3" t="s">
        <v>2947</v>
      </c>
      <c r="B10252" s="2" t="s">
        <v>3547</v>
      </c>
      <c r="C10252" s="2" t="s">
        <v>1443</v>
      </c>
      <c r="D10252" s="2" t="s">
        <v>3548</v>
      </c>
      <c r="E10252" s="4">
        <v>30</v>
      </c>
      <c r="F10252" s="4">
        <v>66000</v>
      </c>
      <c r="G10252" s="4">
        <v>6600</v>
      </c>
      <c r="H10252" s="4">
        <v>72600</v>
      </c>
    </row>
    <row r="10253" spans="1:8" ht="15.75">
      <c r="A10253" s="3" t="s">
        <v>2947</v>
      </c>
      <c r="B10253" s="2" t="s">
        <v>3555</v>
      </c>
      <c r="C10253" s="2" t="s">
        <v>3554</v>
      </c>
      <c r="D10253" s="2" t="s">
        <v>919</v>
      </c>
      <c r="E10253" s="4">
        <v>29</v>
      </c>
      <c r="F10253" s="4">
        <v>708354</v>
      </c>
      <c r="G10253" s="4">
        <v>70835</v>
      </c>
      <c r="H10253" s="4">
        <v>779189</v>
      </c>
    </row>
    <row r="10254" spans="1:8" ht="15.75">
      <c r="A10254" s="3" t="s">
        <v>2947</v>
      </c>
      <c r="B10254" s="2" t="s">
        <v>1474</v>
      </c>
      <c r="C10254" s="2" t="s">
        <v>1473</v>
      </c>
      <c r="D10254" s="2" t="s">
        <v>1475</v>
      </c>
      <c r="E10254" s="4">
        <v>43880</v>
      </c>
      <c r="F10254" s="4">
        <v>6550120</v>
      </c>
      <c r="G10254" s="4">
        <v>655013</v>
      </c>
      <c r="H10254" s="4">
        <v>7205133</v>
      </c>
    </row>
    <row r="10255" spans="1:8" ht="15.75">
      <c r="A10255" s="3" t="s">
        <v>2947</v>
      </c>
      <c r="B10255" s="2" t="s">
        <v>1486</v>
      </c>
      <c r="C10255" s="2" t="s">
        <v>1485</v>
      </c>
      <c r="D10255" s="2" t="s">
        <v>1487</v>
      </c>
      <c r="E10255" s="4">
        <v>1000</v>
      </c>
      <c r="F10255" s="4">
        <v>52000</v>
      </c>
      <c r="G10255" s="4">
        <v>5200</v>
      </c>
      <c r="H10255" s="4">
        <v>57200</v>
      </c>
    </row>
    <row r="10256" spans="1:8" ht="15.75">
      <c r="A10256" s="3" t="s">
        <v>2947</v>
      </c>
      <c r="B10256" s="2" t="s">
        <v>1510</v>
      </c>
      <c r="C10256" s="2" t="s">
        <v>1509</v>
      </c>
      <c r="D10256" s="2" t="s">
        <v>1511</v>
      </c>
      <c r="E10256" s="4">
        <v>1000</v>
      </c>
      <c r="F10256" s="4">
        <v>66000</v>
      </c>
      <c r="G10256" s="4">
        <v>6600</v>
      </c>
      <c r="H10256" s="4">
        <v>72600</v>
      </c>
    </row>
    <row r="10257" spans="1:8" ht="15.75">
      <c r="A10257" s="3" t="s">
        <v>2947</v>
      </c>
      <c r="B10257" s="2" t="s">
        <v>1513</v>
      </c>
      <c r="C10257" s="2" t="s">
        <v>1512</v>
      </c>
      <c r="D10257" s="2" t="s">
        <v>1514</v>
      </c>
      <c r="E10257" s="4">
        <v>1500</v>
      </c>
      <c r="F10257" s="4">
        <v>84000</v>
      </c>
      <c r="G10257" s="4">
        <v>8400</v>
      </c>
      <c r="H10257" s="4">
        <v>92400</v>
      </c>
    </row>
    <row r="10258" spans="1:8" ht="15.75">
      <c r="A10258" s="3" t="s">
        <v>2947</v>
      </c>
      <c r="B10258" s="2" t="s">
        <v>3565</v>
      </c>
      <c r="C10258" s="2" t="s">
        <v>1478</v>
      </c>
      <c r="D10258" s="2" t="s">
        <v>1480</v>
      </c>
      <c r="E10258" s="4">
        <v>159057</v>
      </c>
      <c r="F10258" s="4">
        <v>26686860</v>
      </c>
      <c r="G10258" s="4">
        <v>2668686</v>
      </c>
      <c r="H10258" s="4">
        <v>29355546</v>
      </c>
    </row>
    <row r="10259" spans="1:8" ht="15.75">
      <c r="A10259" s="3" t="s">
        <v>2947</v>
      </c>
      <c r="B10259" s="2" t="s">
        <v>1529</v>
      </c>
      <c r="C10259" s="2" t="s">
        <v>1528</v>
      </c>
      <c r="D10259" s="2" t="s">
        <v>1530</v>
      </c>
      <c r="E10259" s="4">
        <v>2000</v>
      </c>
      <c r="F10259" s="4">
        <v>5260000</v>
      </c>
      <c r="G10259" s="4">
        <v>526000</v>
      </c>
      <c r="H10259" s="4">
        <v>5786000</v>
      </c>
    </row>
    <row r="10260" spans="1:8" ht="15.75">
      <c r="A10260" s="3" t="s">
        <v>2947</v>
      </c>
      <c r="B10260" s="2" t="s">
        <v>1532</v>
      </c>
      <c r="C10260" s="2" t="s">
        <v>1531</v>
      </c>
      <c r="D10260" s="2" t="s">
        <v>1533</v>
      </c>
      <c r="E10260" s="4">
        <v>20</v>
      </c>
      <c r="F10260" s="4">
        <v>2685200</v>
      </c>
      <c r="G10260" s="4">
        <v>268520</v>
      </c>
      <c r="H10260" s="4">
        <v>2953720</v>
      </c>
    </row>
    <row r="10261" spans="1:8" ht="15.75">
      <c r="A10261" s="3" t="s">
        <v>2947</v>
      </c>
      <c r="B10261" s="2" t="s">
        <v>1555</v>
      </c>
      <c r="C10261" s="2" t="s">
        <v>1554</v>
      </c>
      <c r="D10261" s="2" t="s">
        <v>1556</v>
      </c>
      <c r="E10261" s="4">
        <v>6</v>
      </c>
      <c r="F10261" s="4">
        <v>8400</v>
      </c>
      <c r="G10261" s="4">
        <v>840</v>
      </c>
      <c r="H10261" s="4">
        <v>9240</v>
      </c>
    </row>
    <row r="10262" spans="1:8" ht="15.75">
      <c r="A10262" s="3" t="s">
        <v>2947</v>
      </c>
      <c r="B10262" s="2" t="s">
        <v>1558</v>
      </c>
      <c r="C10262" s="2" t="s">
        <v>1557</v>
      </c>
      <c r="D10262" s="2" t="s">
        <v>1559</v>
      </c>
      <c r="E10262" s="4">
        <v>8</v>
      </c>
      <c r="F10262" s="4">
        <v>53600</v>
      </c>
      <c r="G10262" s="4">
        <v>5360</v>
      </c>
      <c r="H10262" s="4">
        <v>58960</v>
      </c>
    </row>
    <row r="10263" spans="1:8" ht="15.75">
      <c r="A10263" s="3" t="s">
        <v>2947</v>
      </c>
      <c r="B10263" s="2" t="s">
        <v>1573</v>
      </c>
      <c r="C10263" s="2" t="s">
        <v>1572</v>
      </c>
      <c r="D10263" s="2" t="s">
        <v>1571</v>
      </c>
      <c r="E10263" s="4">
        <v>56000</v>
      </c>
      <c r="F10263" s="4">
        <v>2777000</v>
      </c>
      <c r="G10263" s="4">
        <v>277700</v>
      </c>
      <c r="H10263" s="4">
        <v>3054700</v>
      </c>
    </row>
    <row r="10264" spans="1:8" ht="15.75">
      <c r="A10264" s="3" t="s">
        <v>2947</v>
      </c>
      <c r="B10264" s="2" t="s">
        <v>1575</v>
      </c>
      <c r="C10264" s="2" t="s">
        <v>1574</v>
      </c>
      <c r="D10264" s="2" t="s">
        <v>1571</v>
      </c>
      <c r="E10264" s="4">
        <v>100</v>
      </c>
      <c r="F10264" s="4">
        <v>18000</v>
      </c>
      <c r="G10264" s="4">
        <v>1800</v>
      </c>
      <c r="H10264" s="4">
        <v>19800</v>
      </c>
    </row>
    <row r="10265" spans="1:8" ht="15.75">
      <c r="A10265" s="3" t="s">
        <v>2947</v>
      </c>
      <c r="B10265" s="2" t="s">
        <v>1577</v>
      </c>
      <c r="C10265" s="2" t="s">
        <v>1576</v>
      </c>
      <c r="D10265" s="2" t="s">
        <v>1578</v>
      </c>
      <c r="E10265" s="4">
        <v>100</v>
      </c>
      <c r="F10265" s="4">
        <v>8000</v>
      </c>
      <c r="G10265" s="4">
        <v>800</v>
      </c>
      <c r="H10265" s="4">
        <v>8800</v>
      </c>
    </row>
    <row r="10266" spans="1:8" ht="15.75">
      <c r="A10266" s="3" t="s">
        <v>2947</v>
      </c>
      <c r="B10266" s="2" t="s">
        <v>1580</v>
      </c>
      <c r="C10266" s="2" t="s">
        <v>1572</v>
      </c>
      <c r="D10266" s="2" t="s">
        <v>1578</v>
      </c>
      <c r="E10266" s="4">
        <v>68200</v>
      </c>
      <c r="F10266" s="4">
        <v>3363476</v>
      </c>
      <c r="G10266" s="4">
        <v>336348</v>
      </c>
      <c r="H10266" s="4">
        <v>3699824</v>
      </c>
    </row>
    <row r="10267" spans="1:8" ht="15.75">
      <c r="A10267" s="3" t="s">
        <v>2947</v>
      </c>
      <c r="B10267" s="2" t="s">
        <v>1585</v>
      </c>
      <c r="C10267" s="2" t="s">
        <v>1572</v>
      </c>
      <c r="D10267" s="2" t="s">
        <v>1584</v>
      </c>
      <c r="E10267" s="4">
        <v>5000</v>
      </c>
      <c r="F10267" s="4">
        <v>260000</v>
      </c>
      <c r="G10267" s="4">
        <v>26000</v>
      </c>
      <c r="H10267" s="4">
        <v>286000</v>
      </c>
    </row>
    <row r="10268" spans="1:8" ht="15.75">
      <c r="A10268" s="3" t="s">
        <v>2947</v>
      </c>
      <c r="B10268" s="2" t="s">
        <v>1586</v>
      </c>
      <c r="C10268" s="2" t="s">
        <v>1572</v>
      </c>
      <c r="D10268" s="2" t="s">
        <v>1587</v>
      </c>
      <c r="E10268" s="4">
        <v>1700</v>
      </c>
      <c r="F10268" s="4">
        <v>89760</v>
      </c>
      <c r="G10268" s="4">
        <v>8976</v>
      </c>
      <c r="H10268" s="4">
        <v>98736</v>
      </c>
    </row>
    <row r="10269" spans="1:8" ht="15.75">
      <c r="A10269" s="3" t="s">
        <v>2947</v>
      </c>
      <c r="B10269" s="2" t="s">
        <v>3599</v>
      </c>
      <c r="C10269" s="2" t="s">
        <v>1566</v>
      </c>
      <c r="D10269" s="2" t="s">
        <v>1568</v>
      </c>
      <c r="E10269" s="4">
        <v>12000</v>
      </c>
      <c r="F10269" s="4">
        <v>288000</v>
      </c>
      <c r="G10269" s="4">
        <v>28800</v>
      </c>
      <c r="H10269" s="4">
        <v>316800</v>
      </c>
    </row>
    <row r="10270" spans="1:8" ht="15.75">
      <c r="A10270" s="3" t="s">
        <v>2947</v>
      </c>
      <c r="B10270" s="2" t="s">
        <v>1598</v>
      </c>
      <c r="C10270" s="2" t="s">
        <v>1597</v>
      </c>
      <c r="D10270" s="2" t="s">
        <v>1599</v>
      </c>
      <c r="E10270" s="4">
        <v>2</v>
      </c>
      <c r="F10270" s="4"/>
      <c r="G10270" s="4"/>
      <c r="H10270" s="4"/>
    </row>
    <row r="10271" spans="1:8" ht="15.75">
      <c r="A10271" s="3" t="s">
        <v>2947</v>
      </c>
      <c r="B10271" s="2" t="s">
        <v>1617</v>
      </c>
      <c r="C10271" s="2" t="s">
        <v>1616</v>
      </c>
      <c r="D10271" s="2" t="s">
        <v>1618</v>
      </c>
      <c r="E10271" s="4">
        <v>5</v>
      </c>
      <c r="F10271" s="4">
        <v>634627</v>
      </c>
      <c r="G10271" s="4">
        <v>63463</v>
      </c>
      <c r="H10271" s="4">
        <v>698090</v>
      </c>
    </row>
    <row r="10272" spans="1:8" ht="15.75">
      <c r="A10272" s="3" t="s">
        <v>2947</v>
      </c>
      <c r="B10272" s="2" t="s">
        <v>1620</v>
      </c>
      <c r="C10272" s="2" t="s">
        <v>1619</v>
      </c>
      <c r="D10272" s="2" t="s">
        <v>1621</v>
      </c>
      <c r="E10272" s="4">
        <v>2</v>
      </c>
      <c r="F10272" s="4">
        <v>138200</v>
      </c>
      <c r="G10272" s="4">
        <v>13820</v>
      </c>
      <c r="H10272" s="4">
        <v>152020</v>
      </c>
    </row>
    <row r="10273" spans="1:8" ht="15.75">
      <c r="A10273" s="3" t="s">
        <v>2947</v>
      </c>
      <c r="B10273" s="2" t="s">
        <v>1623</v>
      </c>
      <c r="C10273" s="2" t="s">
        <v>1622</v>
      </c>
      <c r="D10273" s="2" t="s">
        <v>1624</v>
      </c>
      <c r="E10273" s="4">
        <v>1</v>
      </c>
      <c r="F10273" s="4">
        <v>40000</v>
      </c>
      <c r="G10273" s="4">
        <v>4000</v>
      </c>
      <c r="H10273" s="4">
        <v>44000</v>
      </c>
    </row>
    <row r="10274" spans="1:8" ht="15.75">
      <c r="A10274" s="3" t="s">
        <v>2947</v>
      </c>
      <c r="B10274" s="2" t="s">
        <v>1645</v>
      </c>
      <c r="C10274" s="2" t="s">
        <v>1644</v>
      </c>
      <c r="D10274" s="2" t="s">
        <v>1646</v>
      </c>
      <c r="E10274" s="4">
        <v>50</v>
      </c>
      <c r="F10274" s="4">
        <v>85000</v>
      </c>
      <c r="G10274" s="4">
        <v>8500</v>
      </c>
      <c r="H10274" s="4">
        <v>93500</v>
      </c>
    </row>
    <row r="10275" spans="1:8" ht="15.75">
      <c r="A10275" s="3" t="s">
        <v>2947</v>
      </c>
      <c r="B10275" s="2" t="s">
        <v>1651</v>
      </c>
      <c r="C10275" s="2" t="s">
        <v>1650</v>
      </c>
      <c r="D10275" s="2" t="s">
        <v>1652</v>
      </c>
      <c r="E10275" s="4">
        <v>5</v>
      </c>
      <c r="F10275" s="4">
        <v>309091</v>
      </c>
      <c r="G10275" s="4">
        <v>30909</v>
      </c>
      <c r="H10275" s="4">
        <v>340000</v>
      </c>
    </row>
    <row r="10276" spans="1:8" ht="15.75">
      <c r="A10276" s="3" t="s">
        <v>2947</v>
      </c>
      <c r="B10276" s="2" t="s">
        <v>1669</v>
      </c>
      <c r="C10276" s="2" t="s">
        <v>1668</v>
      </c>
      <c r="D10276" s="2" t="s">
        <v>1670</v>
      </c>
      <c r="E10276" s="4">
        <v>1</v>
      </c>
      <c r="F10276" s="4">
        <v>35000</v>
      </c>
      <c r="G10276" s="4">
        <v>3500</v>
      </c>
      <c r="H10276" s="4">
        <v>38500</v>
      </c>
    </row>
    <row r="10277" spans="1:8" ht="15.75">
      <c r="A10277" s="3" t="s">
        <v>2947</v>
      </c>
      <c r="B10277" s="2" t="s">
        <v>1678</v>
      </c>
      <c r="C10277" s="2" t="s">
        <v>1677</v>
      </c>
      <c r="D10277" s="2" t="s">
        <v>1679</v>
      </c>
      <c r="E10277" s="4">
        <v>1</v>
      </c>
      <c r="F10277" s="4">
        <v>28000</v>
      </c>
      <c r="G10277" s="4">
        <v>2800</v>
      </c>
      <c r="H10277" s="4">
        <v>30800</v>
      </c>
    </row>
    <row r="10278" spans="1:8" ht="15.75">
      <c r="A10278" s="3" t="s">
        <v>2947</v>
      </c>
      <c r="B10278" s="2" t="s">
        <v>1691</v>
      </c>
      <c r="C10278" s="2" t="s">
        <v>1628</v>
      </c>
      <c r="D10278" s="2" t="s">
        <v>1692</v>
      </c>
      <c r="E10278" s="4">
        <v>5</v>
      </c>
      <c r="F10278" s="4">
        <v>165000</v>
      </c>
      <c r="G10278" s="4">
        <v>16500</v>
      </c>
      <c r="H10278" s="4">
        <v>181500</v>
      </c>
    </row>
    <row r="10279" spans="1:8" ht="15.75">
      <c r="A10279" s="3" t="s">
        <v>2947</v>
      </c>
      <c r="B10279" s="2" t="s">
        <v>1703</v>
      </c>
      <c r="C10279" s="2" t="s">
        <v>1702</v>
      </c>
      <c r="D10279" s="2" t="s">
        <v>1704</v>
      </c>
      <c r="E10279" s="4">
        <v>18100</v>
      </c>
      <c r="F10279" s="4">
        <v>6646000</v>
      </c>
      <c r="G10279" s="4">
        <v>664600</v>
      </c>
      <c r="H10279" s="4">
        <v>7310600</v>
      </c>
    </row>
    <row r="10280" spans="1:8" ht="15.75">
      <c r="A10280" s="3" t="s">
        <v>2947</v>
      </c>
      <c r="B10280" s="2" t="s">
        <v>1720</v>
      </c>
      <c r="C10280" s="2" t="s">
        <v>1628</v>
      </c>
      <c r="D10280" s="2" t="s">
        <v>1721</v>
      </c>
      <c r="E10280" s="4">
        <v>1</v>
      </c>
      <c r="F10280" s="4">
        <v>33000</v>
      </c>
      <c r="G10280" s="4">
        <v>3300</v>
      </c>
      <c r="H10280" s="4">
        <v>36300</v>
      </c>
    </row>
    <row r="10281" spans="1:8" ht="15.75">
      <c r="A10281" s="3" t="s">
        <v>2947</v>
      </c>
      <c r="B10281" s="2" t="s">
        <v>1729</v>
      </c>
      <c r="C10281" s="2" t="s">
        <v>1728</v>
      </c>
      <c r="D10281" s="2" t="s">
        <v>1730</v>
      </c>
      <c r="E10281" s="4">
        <v>107000</v>
      </c>
      <c r="F10281" s="4">
        <v>4885500</v>
      </c>
      <c r="G10281" s="4">
        <v>488550</v>
      </c>
      <c r="H10281" s="4">
        <v>5374050</v>
      </c>
    </row>
    <row r="10282" spans="1:8" ht="15.75">
      <c r="A10282" s="3" t="s">
        <v>2947</v>
      </c>
      <c r="B10282" s="2" t="s">
        <v>3614</v>
      </c>
      <c r="C10282" s="2" t="s">
        <v>1731</v>
      </c>
      <c r="D10282" s="2" t="s">
        <v>3615</v>
      </c>
      <c r="E10282" s="4">
        <v>128300</v>
      </c>
      <c r="F10282" s="4">
        <v>7549636</v>
      </c>
      <c r="G10282" s="4">
        <v>754964</v>
      </c>
      <c r="H10282" s="4">
        <v>8304600</v>
      </c>
    </row>
    <row r="10283" spans="1:8" ht="15.75">
      <c r="A10283" s="3" t="s">
        <v>2947</v>
      </c>
      <c r="B10283" s="2" t="s">
        <v>1755</v>
      </c>
      <c r="C10283" s="2" t="s">
        <v>1754</v>
      </c>
      <c r="D10283" s="2" t="s">
        <v>1756</v>
      </c>
      <c r="E10283" s="4">
        <v>8</v>
      </c>
      <c r="F10283" s="4">
        <v>112100</v>
      </c>
      <c r="G10283" s="4">
        <v>11210</v>
      </c>
      <c r="H10283" s="4">
        <v>123310</v>
      </c>
    </row>
    <row r="10284" spans="1:8" ht="15.75">
      <c r="A10284" s="3" t="s">
        <v>2947</v>
      </c>
      <c r="B10284" s="2" t="s">
        <v>1767</v>
      </c>
      <c r="C10284" s="2" t="s">
        <v>1766</v>
      </c>
      <c r="D10284" s="2" t="s">
        <v>1768</v>
      </c>
      <c r="E10284" s="4">
        <v>1</v>
      </c>
      <c r="F10284" s="4">
        <v>10000</v>
      </c>
      <c r="G10284" s="4">
        <v>1000</v>
      </c>
      <c r="H10284" s="4">
        <v>11000</v>
      </c>
    </row>
    <row r="10285" spans="1:8" ht="15.75">
      <c r="A10285" s="3" t="s">
        <v>2947</v>
      </c>
      <c r="B10285" s="2" t="s">
        <v>1797</v>
      </c>
      <c r="C10285" s="2" t="s">
        <v>1796</v>
      </c>
      <c r="D10285" s="2" t="s">
        <v>1798</v>
      </c>
      <c r="E10285" s="4">
        <v>3</v>
      </c>
      <c r="F10285" s="4">
        <v>750000</v>
      </c>
      <c r="G10285" s="4">
        <v>75000</v>
      </c>
      <c r="H10285" s="4">
        <v>825000</v>
      </c>
    </row>
    <row r="10286" spans="1:8" ht="15.75">
      <c r="A10286" s="3" t="s">
        <v>2947</v>
      </c>
      <c r="B10286" s="2" t="s">
        <v>1802</v>
      </c>
      <c r="C10286" s="2" t="s">
        <v>1801</v>
      </c>
      <c r="D10286" s="2" t="s">
        <v>1803</v>
      </c>
      <c r="E10286" s="4">
        <v>85</v>
      </c>
      <c r="F10286" s="4">
        <v>1055950</v>
      </c>
      <c r="G10286" s="4">
        <v>105595</v>
      </c>
      <c r="H10286" s="4">
        <v>1161545</v>
      </c>
    </row>
    <row r="10287" spans="1:8" ht="15.75">
      <c r="A10287" s="3" t="s">
        <v>2947</v>
      </c>
      <c r="B10287" s="2" t="s">
        <v>1805</v>
      </c>
      <c r="C10287" s="2" t="s">
        <v>1804</v>
      </c>
      <c r="D10287" s="2" t="s">
        <v>1806</v>
      </c>
      <c r="E10287" s="4">
        <v>34</v>
      </c>
      <c r="F10287" s="4">
        <v>2816500</v>
      </c>
      <c r="G10287" s="4">
        <v>281650</v>
      </c>
      <c r="H10287" s="4">
        <v>3098150</v>
      </c>
    </row>
    <row r="10288" spans="1:8" ht="15.75">
      <c r="A10288" s="3" t="s">
        <v>2947</v>
      </c>
      <c r="B10288" s="2" t="s">
        <v>1808</v>
      </c>
      <c r="C10288" s="2" t="s">
        <v>1807</v>
      </c>
      <c r="D10288" s="2" t="s">
        <v>1809</v>
      </c>
      <c r="E10288" s="4">
        <v>3</v>
      </c>
      <c r="F10288" s="4">
        <v>87620</v>
      </c>
      <c r="G10288" s="4">
        <v>8762</v>
      </c>
      <c r="H10288" s="4">
        <v>96382</v>
      </c>
    </row>
    <row r="10289" spans="1:8" ht="15.75">
      <c r="A10289" s="3" t="s">
        <v>2947</v>
      </c>
      <c r="B10289" s="2" t="s">
        <v>1811</v>
      </c>
      <c r="C10289" s="2" t="s">
        <v>1810</v>
      </c>
      <c r="D10289" s="2" t="s">
        <v>1812</v>
      </c>
      <c r="E10289" s="4">
        <v>11</v>
      </c>
      <c r="F10289" s="4">
        <v>545600</v>
      </c>
      <c r="G10289" s="4">
        <v>54560</v>
      </c>
      <c r="H10289" s="4">
        <v>600160</v>
      </c>
    </row>
    <row r="10290" spans="1:8" ht="15.75">
      <c r="A10290" s="3" t="s">
        <v>2947</v>
      </c>
      <c r="B10290" s="2" t="s">
        <v>1823</v>
      </c>
      <c r="C10290" s="2" t="s">
        <v>1822</v>
      </c>
      <c r="D10290" s="2" t="s">
        <v>1824</v>
      </c>
      <c r="E10290" s="4">
        <v>3</v>
      </c>
      <c r="F10290" s="4">
        <v>186340</v>
      </c>
      <c r="G10290" s="4">
        <v>18634</v>
      </c>
      <c r="H10290" s="4">
        <v>204974</v>
      </c>
    </row>
    <row r="10291" spans="1:8" ht="15.75">
      <c r="A10291" s="3" t="s">
        <v>2947</v>
      </c>
      <c r="B10291" s="2" t="s">
        <v>1826</v>
      </c>
      <c r="C10291" s="2" t="s">
        <v>1825</v>
      </c>
      <c r="D10291" s="2" t="s">
        <v>1827</v>
      </c>
      <c r="E10291" s="4">
        <v>41</v>
      </c>
      <c r="F10291" s="4">
        <v>656000</v>
      </c>
      <c r="G10291" s="4">
        <v>65600</v>
      </c>
      <c r="H10291" s="4">
        <v>721600</v>
      </c>
    </row>
    <row r="10292" spans="1:8" ht="15.75">
      <c r="A10292" s="3" t="s">
        <v>2947</v>
      </c>
      <c r="B10292" s="2" t="s">
        <v>1829</v>
      </c>
      <c r="C10292" s="2" t="s">
        <v>1828</v>
      </c>
      <c r="D10292" s="2" t="s">
        <v>1830</v>
      </c>
      <c r="E10292" s="4">
        <v>8</v>
      </c>
      <c r="F10292" s="4">
        <v>104000</v>
      </c>
      <c r="G10292" s="4">
        <v>10400</v>
      </c>
      <c r="H10292" s="4">
        <v>114400</v>
      </c>
    </row>
    <row r="10293" spans="1:8" ht="15.75">
      <c r="A10293" s="3" t="s">
        <v>2947</v>
      </c>
      <c r="B10293" s="2" t="s">
        <v>1832</v>
      </c>
      <c r="C10293" s="2" t="s">
        <v>1831</v>
      </c>
      <c r="D10293" s="2" t="s">
        <v>1833</v>
      </c>
      <c r="E10293" s="4">
        <v>35</v>
      </c>
      <c r="F10293" s="4">
        <v>506690</v>
      </c>
      <c r="G10293" s="4">
        <v>50669</v>
      </c>
      <c r="H10293" s="4">
        <v>557359</v>
      </c>
    </row>
    <row r="10294" spans="1:8" ht="15.75">
      <c r="A10294" s="3" t="s">
        <v>2947</v>
      </c>
      <c r="B10294" s="2" t="s">
        <v>1835</v>
      </c>
      <c r="C10294" s="2" t="s">
        <v>1834</v>
      </c>
      <c r="D10294" s="2" t="s">
        <v>1836</v>
      </c>
      <c r="E10294" s="4">
        <v>48</v>
      </c>
      <c r="F10294" s="4">
        <v>2016000</v>
      </c>
      <c r="G10294" s="4">
        <v>201600</v>
      </c>
      <c r="H10294" s="4">
        <v>2217600</v>
      </c>
    </row>
    <row r="10295" spans="1:8" ht="15.75">
      <c r="A10295" s="3" t="s">
        <v>2947</v>
      </c>
      <c r="B10295" s="2" t="s">
        <v>1841</v>
      </c>
      <c r="C10295" s="2" t="s">
        <v>1840</v>
      </c>
      <c r="D10295" s="2" t="s">
        <v>1842</v>
      </c>
      <c r="E10295" s="4">
        <v>47</v>
      </c>
      <c r="F10295" s="4">
        <v>3317180</v>
      </c>
      <c r="G10295" s="4">
        <v>331718</v>
      </c>
      <c r="H10295" s="4">
        <v>3648898</v>
      </c>
    </row>
    <row r="10296" spans="1:8" ht="15.75">
      <c r="A10296" s="3" t="s">
        <v>2947</v>
      </c>
      <c r="B10296" s="2" t="s">
        <v>1844</v>
      </c>
      <c r="C10296" s="2" t="s">
        <v>1843</v>
      </c>
      <c r="D10296" s="2" t="s">
        <v>1845</v>
      </c>
      <c r="E10296" s="4">
        <v>47</v>
      </c>
      <c r="F10296" s="4">
        <v>794760</v>
      </c>
      <c r="G10296" s="4">
        <v>79476</v>
      </c>
      <c r="H10296" s="4">
        <v>874236</v>
      </c>
    </row>
    <row r="10297" spans="1:8" ht="15.75">
      <c r="A10297" s="3" t="s">
        <v>2947</v>
      </c>
      <c r="B10297" s="2" t="s">
        <v>1847</v>
      </c>
      <c r="C10297" s="2" t="s">
        <v>1846</v>
      </c>
      <c r="D10297" s="2" t="s">
        <v>1848</v>
      </c>
      <c r="E10297" s="4">
        <v>36</v>
      </c>
      <c r="F10297" s="4">
        <v>2609720</v>
      </c>
      <c r="G10297" s="4">
        <v>260972</v>
      </c>
      <c r="H10297" s="4">
        <v>2870692</v>
      </c>
    </row>
    <row r="10298" spans="1:8" ht="15.75">
      <c r="A10298" s="3" t="s">
        <v>2947</v>
      </c>
      <c r="B10298" s="2" t="s">
        <v>1853</v>
      </c>
      <c r="C10298" s="2" t="s">
        <v>1852</v>
      </c>
      <c r="D10298" s="2" t="s">
        <v>1854</v>
      </c>
      <c r="E10298" s="4">
        <v>8</v>
      </c>
      <c r="F10298" s="4">
        <v>545260</v>
      </c>
      <c r="G10298" s="4">
        <v>54526</v>
      </c>
      <c r="H10298" s="4">
        <v>599786</v>
      </c>
    </row>
    <row r="10299" spans="1:8" ht="15.75">
      <c r="A10299" s="3" t="s">
        <v>2947</v>
      </c>
      <c r="B10299" s="2" t="s">
        <v>1859</v>
      </c>
      <c r="C10299" s="2" t="s">
        <v>1858</v>
      </c>
      <c r="D10299" s="2" t="s">
        <v>1860</v>
      </c>
      <c r="E10299" s="4">
        <v>7</v>
      </c>
      <c r="F10299" s="4">
        <v>255500</v>
      </c>
      <c r="G10299" s="4">
        <v>25550</v>
      </c>
      <c r="H10299" s="4">
        <v>281050</v>
      </c>
    </row>
    <row r="10300" spans="1:8" ht="15.75">
      <c r="A10300" s="3" t="s">
        <v>2947</v>
      </c>
      <c r="B10300" s="2" t="s">
        <v>1865</v>
      </c>
      <c r="C10300" s="2" t="s">
        <v>1864</v>
      </c>
      <c r="D10300" s="2" t="s">
        <v>1866</v>
      </c>
      <c r="E10300" s="4">
        <v>5</v>
      </c>
      <c r="F10300" s="4">
        <v>60000</v>
      </c>
      <c r="G10300" s="4">
        <v>6000</v>
      </c>
      <c r="H10300" s="4">
        <v>66000</v>
      </c>
    </row>
    <row r="10301" spans="1:8" ht="15.75">
      <c r="A10301" s="3" t="s">
        <v>2947</v>
      </c>
      <c r="B10301" s="2" t="s">
        <v>1868</v>
      </c>
      <c r="C10301" s="2" t="s">
        <v>1867</v>
      </c>
      <c r="D10301" s="2" t="s">
        <v>1869</v>
      </c>
      <c r="E10301" s="4">
        <v>2</v>
      </c>
      <c r="F10301" s="4">
        <v>16000</v>
      </c>
      <c r="G10301" s="4">
        <v>1600</v>
      </c>
      <c r="H10301" s="4">
        <v>17600</v>
      </c>
    </row>
    <row r="10302" spans="1:8" ht="15.75">
      <c r="A10302" s="3" t="s">
        <v>2947</v>
      </c>
      <c r="B10302" s="2" t="s">
        <v>1877</v>
      </c>
      <c r="C10302" s="2" t="s">
        <v>1876</v>
      </c>
      <c r="D10302" s="2" t="s">
        <v>1878</v>
      </c>
      <c r="E10302" s="4">
        <v>2</v>
      </c>
      <c r="F10302" s="4">
        <v>28000</v>
      </c>
      <c r="G10302" s="4">
        <v>2800</v>
      </c>
      <c r="H10302" s="4">
        <v>30800</v>
      </c>
    </row>
    <row r="10303" spans="1:8" ht="15.75">
      <c r="A10303" s="3" t="s">
        <v>2947</v>
      </c>
      <c r="B10303" s="2" t="s">
        <v>1895</v>
      </c>
      <c r="C10303" s="2" t="s">
        <v>1894</v>
      </c>
      <c r="D10303" s="2" t="s">
        <v>1896</v>
      </c>
      <c r="E10303" s="4">
        <v>53</v>
      </c>
      <c r="F10303" s="4">
        <v>1298500</v>
      </c>
      <c r="G10303" s="4">
        <v>129850</v>
      </c>
      <c r="H10303" s="4">
        <v>1428350</v>
      </c>
    </row>
    <row r="10304" spans="1:8" ht="15.75">
      <c r="A10304" s="3" t="s">
        <v>2947</v>
      </c>
      <c r="B10304" s="2" t="s">
        <v>1901</v>
      </c>
      <c r="C10304" s="2" t="s">
        <v>1900</v>
      </c>
      <c r="D10304" s="2" t="s">
        <v>1902</v>
      </c>
      <c r="E10304" s="4">
        <v>32</v>
      </c>
      <c r="F10304" s="4">
        <v>659000</v>
      </c>
      <c r="G10304" s="4">
        <v>65900</v>
      </c>
      <c r="H10304" s="4">
        <v>724900</v>
      </c>
    </row>
    <row r="10305" spans="1:8" ht="15.75">
      <c r="A10305" s="3" t="s">
        <v>2947</v>
      </c>
      <c r="B10305" s="2" t="s">
        <v>1944</v>
      </c>
      <c r="C10305" s="2" t="s">
        <v>1943</v>
      </c>
      <c r="D10305" s="2"/>
      <c r="E10305" s="4">
        <v>37</v>
      </c>
      <c r="F10305" s="4">
        <v>118767</v>
      </c>
      <c r="G10305" s="4">
        <v>11873</v>
      </c>
      <c r="H10305" s="4">
        <v>130640</v>
      </c>
    </row>
    <row r="10306" spans="1:8" ht="15.75">
      <c r="A10306" s="3" t="s">
        <v>2947</v>
      </c>
      <c r="B10306" s="2" t="s">
        <v>1946</v>
      </c>
      <c r="C10306" s="2" t="s">
        <v>1945</v>
      </c>
      <c r="D10306" s="2"/>
      <c r="E10306" s="4">
        <v>1</v>
      </c>
      <c r="F10306" s="4">
        <v>30000</v>
      </c>
      <c r="G10306" s="4">
        <v>3000</v>
      </c>
      <c r="H10306" s="4">
        <v>33000</v>
      </c>
    </row>
    <row r="10307" spans="1:8" ht="15.75">
      <c r="A10307" s="3" t="s">
        <v>2947</v>
      </c>
      <c r="B10307" s="2" t="s">
        <v>3637</v>
      </c>
      <c r="C10307" s="2" t="s">
        <v>3636</v>
      </c>
      <c r="D10307" s="2" t="s">
        <v>3638</v>
      </c>
      <c r="E10307" s="4">
        <v>16</v>
      </c>
      <c r="F10307" s="4"/>
      <c r="G10307" s="4"/>
      <c r="H10307" s="4"/>
    </row>
    <row r="10308" spans="1:8" ht="15.75">
      <c r="A10308" s="3" t="s">
        <v>2947</v>
      </c>
      <c r="B10308" s="2" t="s">
        <v>3643</v>
      </c>
      <c r="C10308" s="2" t="s">
        <v>3642</v>
      </c>
      <c r="D10308" s="2"/>
      <c r="E10308" s="4">
        <v>1</v>
      </c>
      <c r="F10308" s="4">
        <v>15400000</v>
      </c>
      <c r="G10308" s="4">
        <v>1540000</v>
      </c>
      <c r="H10308" s="4">
        <v>16940000</v>
      </c>
    </row>
    <row r="10309" spans="1:8" ht="15.75">
      <c r="A10309" s="3" t="s">
        <v>2947</v>
      </c>
      <c r="B10309" s="2" t="s">
        <v>2004</v>
      </c>
      <c r="C10309" s="2" t="s">
        <v>2003</v>
      </c>
      <c r="D10309" s="2"/>
      <c r="E10309" s="4"/>
      <c r="F10309" s="4">
        <v>261595</v>
      </c>
      <c r="G10309" s="4">
        <v>26159</v>
      </c>
      <c r="H10309" s="4">
        <v>287754</v>
      </c>
    </row>
    <row r="10310" spans="1:8" ht="15.75">
      <c r="A10310" s="3" t="s">
        <v>2947</v>
      </c>
      <c r="B10310" s="2" t="s">
        <v>2006</v>
      </c>
      <c r="C10310" s="2" t="s">
        <v>2005</v>
      </c>
      <c r="D10310" s="2" t="s">
        <v>2007</v>
      </c>
      <c r="E10310" s="4">
        <v>30</v>
      </c>
      <c r="F10310" s="4">
        <v>378000</v>
      </c>
      <c r="G10310" s="4">
        <v>37800</v>
      </c>
      <c r="H10310" s="4">
        <v>415800</v>
      </c>
    </row>
    <row r="10311" spans="1:8" ht="15.75">
      <c r="A10311" s="3" t="s">
        <v>2947</v>
      </c>
      <c r="B10311" s="2" t="s">
        <v>2012</v>
      </c>
      <c r="C10311" s="2" t="s">
        <v>2011</v>
      </c>
      <c r="D10311" s="2" t="s">
        <v>2013</v>
      </c>
      <c r="E10311" s="4">
        <v>59</v>
      </c>
      <c r="F10311" s="4">
        <v>1970100</v>
      </c>
      <c r="G10311" s="4">
        <v>197010</v>
      </c>
      <c r="H10311" s="4">
        <v>2167110</v>
      </c>
    </row>
    <row r="10312" spans="1:8" ht="15.75">
      <c r="A10312" s="3" t="s">
        <v>2947</v>
      </c>
      <c r="B10312" s="2" t="s">
        <v>2021</v>
      </c>
      <c r="C10312" s="2" t="s">
        <v>2020</v>
      </c>
      <c r="D10312" s="2" t="s">
        <v>2022</v>
      </c>
      <c r="E10312" s="4">
        <v>663</v>
      </c>
      <c r="F10312" s="4">
        <v>42880800</v>
      </c>
      <c r="G10312" s="4">
        <v>4288080</v>
      </c>
      <c r="H10312" s="4">
        <v>47168880</v>
      </c>
    </row>
    <row r="10313" spans="1:8" ht="15.75">
      <c r="A10313" s="3" t="s">
        <v>2947</v>
      </c>
      <c r="B10313" s="2" t="s">
        <v>2027</v>
      </c>
      <c r="C10313" s="2" t="s">
        <v>2020</v>
      </c>
      <c r="D10313" s="2" t="s">
        <v>2028</v>
      </c>
      <c r="E10313" s="4">
        <v>100</v>
      </c>
      <c r="F10313" s="4">
        <v>6465000</v>
      </c>
      <c r="G10313" s="4">
        <v>646500</v>
      </c>
      <c r="H10313" s="4">
        <v>7111500</v>
      </c>
    </row>
    <row r="10314" spans="1:8" ht="15.75">
      <c r="A10314" s="3" t="s">
        <v>2947</v>
      </c>
      <c r="B10314" s="2" t="s">
        <v>2066</v>
      </c>
      <c r="C10314" s="2" t="s">
        <v>2065</v>
      </c>
      <c r="D10314" s="2" t="s">
        <v>2068</v>
      </c>
      <c r="E10314" s="4">
        <v>1</v>
      </c>
      <c r="F10314" s="4">
        <v>30360</v>
      </c>
      <c r="G10314" s="4">
        <v>3036</v>
      </c>
      <c r="H10314" s="4">
        <v>33396</v>
      </c>
    </row>
    <row r="10315" spans="1:8" ht="15.75">
      <c r="A10315" s="3" t="s">
        <v>2947</v>
      </c>
      <c r="B10315" s="2" t="s">
        <v>2070</v>
      </c>
      <c r="C10315" s="2" t="s">
        <v>2069</v>
      </c>
      <c r="D10315" s="2" t="s">
        <v>2072</v>
      </c>
      <c r="E10315" s="4">
        <v>6</v>
      </c>
      <c r="F10315" s="4">
        <v>199560</v>
      </c>
      <c r="G10315" s="4">
        <v>19956</v>
      </c>
      <c r="H10315" s="4">
        <v>219516</v>
      </c>
    </row>
    <row r="10316" spans="1:8" ht="15.75">
      <c r="A10316" s="3" t="s">
        <v>2947</v>
      </c>
      <c r="B10316" s="2" t="s">
        <v>2074</v>
      </c>
      <c r="C10316" s="2" t="s">
        <v>2073</v>
      </c>
      <c r="D10316" s="2" t="s">
        <v>2076</v>
      </c>
      <c r="E10316" s="4">
        <v>7</v>
      </c>
      <c r="F10316" s="4">
        <v>232820</v>
      </c>
      <c r="G10316" s="4">
        <v>23282</v>
      </c>
      <c r="H10316" s="4">
        <v>256102</v>
      </c>
    </row>
    <row r="10317" spans="1:8" ht="15.75">
      <c r="A10317" s="3" t="s">
        <v>2947</v>
      </c>
      <c r="B10317" s="2" t="s">
        <v>2086</v>
      </c>
      <c r="C10317" s="2" t="s">
        <v>2082</v>
      </c>
      <c r="D10317" s="2" t="s">
        <v>2088</v>
      </c>
      <c r="E10317" s="4">
        <v>30</v>
      </c>
      <c r="F10317" s="4">
        <v>1099200</v>
      </c>
      <c r="G10317" s="4">
        <v>109920</v>
      </c>
      <c r="H10317" s="4">
        <v>1209120</v>
      </c>
    </row>
    <row r="10318" spans="1:8" ht="15.75">
      <c r="A10318" s="3" t="s">
        <v>2947</v>
      </c>
      <c r="B10318" s="2" t="s">
        <v>2090</v>
      </c>
      <c r="C10318" s="2" t="s">
        <v>2089</v>
      </c>
      <c r="D10318" s="2" t="s">
        <v>2091</v>
      </c>
      <c r="E10318" s="4">
        <v>11</v>
      </c>
      <c r="F10318" s="4">
        <v>275000</v>
      </c>
      <c r="G10318" s="4">
        <v>27500</v>
      </c>
      <c r="H10318" s="4">
        <v>302500</v>
      </c>
    </row>
    <row r="10319" spans="1:8" ht="15.75">
      <c r="A10319" s="3" t="s">
        <v>2947</v>
      </c>
      <c r="B10319" s="2" t="s">
        <v>2092</v>
      </c>
      <c r="C10319" s="2" t="s">
        <v>2051</v>
      </c>
      <c r="D10319" s="2" t="s">
        <v>2091</v>
      </c>
      <c r="E10319" s="4">
        <v>8</v>
      </c>
      <c r="F10319" s="4">
        <v>200000</v>
      </c>
      <c r="G10319" s="4">
        <v>20000</v>
      </c>
      <c r="H10319" s="4">
        <v>220000</v>
      </c>
    </row>
    <row r="10320" spans="1:8" ht="15.75">
      <c r="A10320" s="3" t="s">
        <v>2947</v>
      </c>
      <c r="B10320" s="2" t="s">
        <v>2093</v>
      </c>
      <c r="C10320" s="2" t="s">
        <v>2059</v>
      </c>
      <c r="D10320" s="2" t="s">
        <v>2091</v>
      </c>
      <c r="E10320" s="4">
        <v>12</v>
      </c>
      <c r="F10320" s="4">
        <v>312000</v>
      </c>
      <c r="G10320" s="4">
        <v>31200</v>
      </c>
      <c r="H10320" s="4">
        <v>343200</v>
      </c>
    </row>
    <row r="10321" spans="1:8" ht="15.75">
      <c r="A10321" s="3" t="s">
        <v>2947</v>
      </c>
      <c r="B10321" s="2" t="s">
        <v>2095</v>
      </c>
      <c r="C10321" s="2" t="s">
        <v>2077</v>
      </c>
      <c r="D10321" s="2" t="s">
        <v>2091</v>
      </c>
      <c r="E10321" s="4">
        <v>2</v>
      </c>
      <c r="F10321" s="4">
        <v>54000</v>
      </c>
      <c r="G10321" s="4">
        <v>5400</v>
      </c>
      <c r="H10321" s="4">
        <v>59400</v>
      </c>
    </row>
    <row r="10322" spans="1:8" ht="15.75">
      <c r="A10322" s="3" t="s">
        <v>2947</v>
      </c>
      <c r="B10322" s="2" t="s">
        <v>3672</v>
      </c>
      <c r="C10322" s="2" t="s">
        <v>3674</v>
      </c>
      <c r="D10322" s="2" t="s">
        <v>3675</v>
      </c>
      <c r="E10322" s="4">
        <v>661</v>
      </c>
      <c r="F10322" s="4">
        <v>11898000</v>
      </c>
      <c r="G10322" s="4">
        <v>1189800</v>
      </c>
      <c r="H10322" s="4">
        <v>13087800</v>
      </c>
    </row>
    <row r="10323" spans="1:8" ht="15.75">
      <c r="A10323" s="3" t="s">
        <v>2947</v>
      </c>
      <c r="B10323" s="2" t="s">
        <v>3678</v>
      </c>
      <c r="C10323" s="2" t="s">
        <v>3680</v>
      </c>
      <c r="D10323" s="2" t="s">
        <v>3681</v>
      </c>
      <c r="E10323" s="4">
        <v>1259</v>
      </c>
      <c r="F10323" s="4">
        <v>23921000</v>
      </c>
      <c r="G10323" s="4">
        <v>2392100</v>
      </c>
      <c r="H10323" s="4">
        <v>26313100</v>
      </c>
    </row>
    <row r="10324" spans="1:8" ht="15.75">
      <c r="A10324" s="3" t="s">
        <v>2947</v>
      </c>
      <c r="B10324" s="2" t="s">
        <v>2104</v>
      </c>
      <c r="C10324" s="2" t="s">
        <v>2100</v>
      </c>
      <c r="D10324" s="2" t="s">
        <v>2106</v>
      </c>
      <c r="E10324" s="4">
        <v>7</v>
      </c>
      <c r="F10324" s="4">
        <v>419900</v>
      </c>
      <c r="G10324" s="4">
        <v>41990</v>
      </c>
      <c r="H10324" s="4">
        <v>461890</v>
      </c>
    </row>
    <row r="10325" spans="1:8" ht="15.75">
      <c r="A10325" s="3" t="s">
        <v>2947</v>
      </c>
      <c r="B10325" s="2" t="s">
        <v>3684</v>
      </c>
      <c r="C10325" s="2" t="s">
        <v>3686</v>
      </c>
      <c r="D10325" s="2" t="s">
        <v>3688</v>
      </c>
      <c r="E10325" s="4">
        <v>218</v>
      </c>
      <c r="F10325" s="4">
        <v>6867000</v>
      </c>
      <c r="G10325" s="4">
        <v>686700</v>
      </c>
      <c r="H10325" s="4">
        <v>7553700</v>
      </c>
    </row>
    <row r="10326" spans="1:8" ht="15.75">
      <c r="A10326" s="3" t="s">
        <v>2947</v>
      </c>
      <c r="B10326" s="2" t="s">
        <v>3690</v>
      </c>
      <c r="C10326" s="2" t="s">
        <v>3692</v>
      </c>
      <c r="D10326" s="2" t="s">
        <v>3694</v>
      </c>
      <c r="E10326" s="4">
        <v>92</v>
      </c>
      <c r="F10326" s="4">
        <v>3974400</v>
      </c>
      <c r="G10326" s="4">
        <v>397440</v>
      </c>
      <c r="H10326" s="4">
        <v>4371840</v>
      </c>
    </row>
    <row r="10327" spans="1:8" ht="15.75">
      <c r="A10327" s="3" t="s">
        <v>2947</v>
      </c>
      <c r="B10327" s="2" t="s">
        <v>2116</v>
      </c>
      <c r="C10327" s="2" t="s">
        <v>2113</v>
      </c>
      <c r="D10327" s="2" t="s">
        <v>2117</v>
      </c>
      <c r="E10327" s="4"/>
      <c r="F10327" s="4"/>
      <c r="G10327" s="4"/>
      <c r="H10327" s="4"/>
    </row>
    <row r="10328" spans="1:8" ht="15.75">
      <c r="A10328" s="3" t="s">
        <v>2947</v>
      </c>
      <c r="B10328" s="2" t="s">
        <v>2118</v>
      </c>
      <c r="C10328" s="2" t="s">
        <v>2113</v>
      </c>
      <c r="D10328" s="2" t="s">
        <v>2119</v>
      </c>
      <c r="E10328" s="4">
        <v>1</v>
      </c>
      <c r="F10328" s="4">
        <v>62720</v>
      </c>
      <c r="G10328" s="4">
        <v>6272</v>
      </c>
      <c r="H10328" s="4">
        <v>68992</v>
      </c>
    </row>
    <row r="10329" spans="1:8" ht="15.75">
      <c r="A10329" s="3" t="s">
        <v>2947</v>
      </c>
      <c r="B10329" s="2" t="s">
        <v>2124</v>
      </c>
      <c r="C10329" s="2" t="s">
        <v>2113</v>
      </c>
      <c r="D10329" s="2" t="s">
        <v>3695</v>
      </c>
      <c r="E10329" s="4">
        <v>14</v>
      </c>
      <c r="F10329" s="4">
        <v>742000</v>
      </c>
      <c r="G10329" s="4">
        <v>74200</v>
      </c>
      <c r="H10329" s="4">
        <v>816200</v>
      </c>
    </row>
    <row r="10330" spans="1:8" ht="15.75">
      <c r="A10330" s="3" t="s">
        <v>2947</v>
      </c>
      <c r="B10330" s="2" t="s">
        <v>3699</v>
      </c>
      <c r="C10330" s="2" t="s">
        <v>3701</v>
      </c>
      <c r="D10330" s="2" t="s">
        <v>3703</v>
      </c>
      <c r="E10330" s="4">
        <v>247</v>
      </c>
      <c r="F10330" s="4">
        <v>17438200</v>
      </c>
      <c r="G10330" s="4">
        <v>1743820</v>
      </c>
      <c r="H10330" s="4">
        <v>19182020</v>
      </c>
    </row>
    <row r="10331" spans="1:8" ht="15.75">
      <c r="A10331" s="3" t="s">
        <v>2947</v>
      </c>
      <c r="B10331" s="2" t="s">
        <v>2129</v>
      </c>
      <c r="C10331" s="2" t="s">
        <v>2126</v>
      </c>
      <c r="D10331" s="2" t="s">
        <v>2130</v>
      </c>
      <c r="E10331" s="4">
        <v>4</v>
      </c>
      <c r="F10331" s="4">
        <v>150960</v>
      </c>
      <c r="G10331" s="4">
        <v>15096</v>
      </c>
      <c r="H10331" s="4">
        <v>166056</v>
      </c>
    </row>
    <row r="10332" spans="1:8" ht="15.75">
      <c r="A10332" s="3" t="s">
        <v>2947</v>
      </c>
      <c r="B10332" s="2" t="s">
        <v>2138</v>
      </c>
      <c r="C10332" s="2" t="s">
        <v>2126</v>
      </c>
      <c r="D10332" s="2" t="s">
        <v>2139</v>
      </c>
      <c r="E10332" s="4">
        <v>4</v>
      </c>
      <c r="F10332" s="4">
        <v>168000</v>
      </c>
      <c r="G10332" s="4">
        <v>16800</v>
      </c>
      <c r="H10332" s="4">
        <v>184800</v>
      </c>
    </row>
    <row r="10333" spans="1:8" ht="15.75">
      <c r="A10333" s="3" t="s">
        <v>2947</v>
      </c>
      <c r="B10333" s="2" t="s">
        <v>2140</v>
      </c>
      <c r="C10333" s="2" t="s">
        <v>2126</v>
      </c>
      <c r="D10333" s="2" t="s">
        <v>2110</v>
      </c>
      <c r="E10333" s="4">
        <v>2</v>
      </c>
      <c r="F10333" s="4">
        <v>88000</v>
      </c>
      <c r="G10333" s="4">
        <v>8800</v>
      </c>
      <c r="H10333" s="4">
        <v>96800</v>
      </c>
    </row>
    <row r="10334" spans="1:8" ht="15.75">
      <c r="A10334" s="3" t="s">
        <v>2947</v>
      </c>
      <c r="B10334" s="2" t="s">
        <v>3705</v>
      </c>
      <c r="C10334" s="2" t="s">
        <v>3707</v>
      </c>
      <c r="D10334" s="2" t="s">
        <v>3709</v>
      </c>
      <c r="E10334" s="4">
        <v>55</v>
      </c>
      <c r="F10334" s="4">
        <v>1573000</v>
      </c>
      <c r="G10334" s="4">
        <v>157300</v>
      </c>
      <c r="H10334" s="4">
        <v>1730300</v>
      </c>
    </row>
    <row r="10335" spans="1:8" ht="15.75">
      <c r="A10335" s="3" t="s">
        <v>2947</v>
      </c>
      <c r="B10335" s="2" t="s">
        <v>2163</v>
      </c>
      <c r="C10335" s="2" t="s">
        <v>2160</v>
      </c>
      <c r="D10335" s="2" t="s">
        <v>2165</v>
      </c>
      <c r="E10335" s="4">
        <v>3</v>
      </c>
      <c r="F10335" s="4">
        <v>239550</v>
      </c>
      <c r="G10335" s="4">
        <v>23955</v>
      </c>
      <c r="H10335" s="4">
        <v>263505</v>
      </c>
    </row>
    <row r="10336" spans="1:8" ht="15.75">
      <c r="A10336" s="3" t="s">
        <v>2947</v>
      </c>
      <c r="B10336" s="2" t="s">
        <v>3714</v>
      </c>
      <c r="C10336" s="2" t="s">
        <v>3716</v>
      </c>
      <c r="D10336" s="2" t="s">
        <v>3718</v>
      </c>
      <c r="E10336" s="4">
        <v>204</v>
      </c>
      <c r="F10336" s="4">
        <v>8384400</v>
      </c>
      <c r="G10336" s="4">
        <v>838440</v>
      </c>
      <c r="H10336" s="4">
        <v>9222840</v>
      </c>
    </row>
    <row r="10337" spans="1:8" ht="15.75">
      <c r="A10337" s="3" t="s">
        <v>2947</v>
      </c>
      <c r="B10337" s="2" t="s">
        <v>3720</v>
      </c>
      <c r="C10337" s="2" t="s">
        <v>3722</v>
      </c>
      <c r="D10337" s="2" t="s">
        <v>3723</v>
      </c>
      <c r="E10337" s="4">
        <v>193</v>
      </c>
      <c r="F10337" s="4">
        <v>10132500</v>
      </c>
      <c r="G10337" s="4">
        <v>1013250</v>
      </c>
      <c r="H10337" s="4">
        <v>11145750</v>
      </c>
    </row>
    <row r="10338" spans="1:8" ht="15.75">
      <c r="A10338" s="3" t="s">
        <v>2947</v>
      </c>
      <c r="B10338" s="2" t="s">
        <v>3729</v>
      </c>
      <c r="C10338" s="2" t="s">
        <v>3728</v>
      </c>
      <c r="D10338" s="2" t="s">
        <v>3730</v>
      </c>
      <c r="E10338" s="4">
        <v>1</v>
      </c>
      <c r="F10338" s="4">
        <v>51000</v>
      </c>
      <c r="G10338" s="4">
        <v>5100</v>
      </c>
      <c r="H10338" s="4">
        <v>56100</v>
      </c>
    </row>
    <row r="10339" spans="1:8" ht="15.75">
      <c r="A10339" s="3" t="s">
        <v>2947</v>
      </c>
      <c r="B10339" s="2" t="s">
        <v>2171</v>
      </c>
      <c r="C10339" s="2" t="s">
        <v>2170</v>
      </c>
      <c r="D10339" s="2" t="s">
        <v>2172</v>
      </c>
      <c r="E10339" s="4">
        <v>30</v>
      </c>
      <c r="F10339" s="4">
        <v>1200000</v>
      </c>
      <c r="G10339" s="4">
        <v>120000</v>
      </c>
      <c r="H10339" s="4">
        <v>1320000</v>
      </c>
    </row>
    <row r="10340" spans="1:8" ht="15.75">
      <c r="A10340" s="3" t="s">
        <v>2947</v>
      </c>
      <c r="B10340" s="2" t="s">
        <v>2174</v>
      </c>
      <c r="C10340" s="2" t="s">
        <v>2173</v>
      </c>
      <c r="D10340" s="2" t="s">
        <v>2175</v>
      </c>
      <c r="E10340" s="4">
        <v>200</v>
      </c>
      <c r="F10340" s="4">
        <v>10864000</v>
      </c>
      <c r="G10340" s="4">
        <v>1086400</v>
      </c>
      <c r="H10340" s="4">
        <v>11950400</v>
      </c>
    </row>
    <row r="10341" spans="1:8" ht="15.75">
      <c r="A10341" s="3" t="s">
        <v>2947</v>
      </c>
      <c r="B10341" s="2" t="s">
        <v>2177</v>
      </c>
      <c r="C10341" s="2" t="s">
        <v>2176</v>
      </c>
      <c r="D10341" s="2" t="s">
        <v>2178</v>
      </c>
      <c r="E10341" s="4">
        <v>403</v>
      </c>
      <c r="F10341" s="4">
        <v>9652800</v>
      </c>
      <c r="G10341" s="4">
        <v>965280</v>
      </c>
      <c r="H10341" s="4">
        <v>10618080</v>
      </c>
    </row>
    <row r="10342" spans="1:8" ht="15.75">
      <c r="A10342" s="3" t="s">
        <v>2947</v>
      </c>
      <c r="B10342" s="2" t="s">
        <v>2180</v>
      </c>
      <c r="C10342" s="2" t="s">
        <v>2179</v>
      </c>
      <c r="D10342" s="2" t="s">
        <v>2181</v>
      </c>
      <c r="E10342" s="4">
        <v>614</v>
      </c>
      <c r="F10342" s="4">
        <v>12521400</v>
      </c>
      <c r="G10342" s="4">
        <v>1252140</v>
      </c>
      <c r="H10342" s="4">
        <v>13773540</v>
      </c>
    </row>
    <row r="10343" spans="1:8" ht="15.75">
      <c r="A10343" s="3" t="s">
        <v>2947</v>
      </c>
      <c r="B10343" s="2" t="s">
        <v>2183</v>
      </c>
      <c r="C10343" s="2" t="s">
        <v>2182</v>
      </c>
      <c r="D10343" s="2" t="s">
        <v>2185</v>
      </c>
      <c r="E10343" s="4">
        <v>30</v>
      </c>
      <c r="F10343" s="4">
        <v>780000</v>
      </c>
      <c r="G10343" s="4">
        <v>78000</v>
      </c>
      <c r="H10343" s="4">
        <v>858000</v>
      </c>
    </row>
    <row r="10344" spans="1:8" ht="15.75">
      <c r="A10344" s="3" t="s">
        <v>2947</v>
      </c>
      <c r="B10344" s="2" t="s">
        <v>2187</v>
      </c>
      <c r="C10344" s="2" t="s">
        <v>2186</v>
      </c>
      <c r="D10344" s="2" t="s">
        <v>2188</v>
      </c>
      <c r="E10344" s="4">
        <v>300</v>
      </c>
      <c r="F10344" s="4">
        <v>8340000</v>
      </c>
      <c r="G10344" s="4">
        <v>834000</v>
      </c>
      <c r="H10344" s="4">
        <v>9174000</v>
      </c>
    </row>
    <row r="10345" spans="1:8" ht="15.75">
      <c r="A10345" s="3" t="s">
        <v>2947</v>
      </c>
      <c r="B10345" s="2" t="s">
        <v>2197</v>
      </c>
      <c r="C10345" s="2" t="s">
        <v>2186</v>
      </c>
      <c r="D10345" s="2" t="s">
        <v>2198</v>
      </c>
      <c r="E10345" s="4">
        <v>45</v>
      </c>
      <c r="F10345" s="4">
        <v>1251000</v>
      </c>
      <c r="G10345" s="4">
        <v>125100</v>
      </c>
      <c r="H10345" s="4">
        <v>1376100</v>
      </c>
    </row>
    <row r="10346" spans="1:8" ht="15.75">
      <c r="A10346" s="3" t="s">
        <v>2947</v>
      </c>
      <c r="B10346" s="2" t="s">
        <v>2222</v>
      </c>
      <c r="C10346" s="2" t="s">
        <v>2221</v>
      </c>
      <c r="D10346" s="2" t="s">
        <v>2223</v>
      </c>
      <c r="E10346" s="4">
        <v>1680</v>
      </c>
      <c r="F10346" s="4">
        <v>47040000</v>
      </c>
      <c r="G10346" s="4">
        <v>4704000</v>
      </c>
      <c r="H10346" s="4">
        <v>51744000</v>
      </c>
    </row>
    <row r="10347" spans="1:8" ht="15.75">
      <c r="A10347" s="3" t="s">
        <v>2947</v>
      </c>
      <c r="B10347" s="2" t="s">
        <v>3742</v>
      </c>
      <c r="C10347" s="2" t="s">
        <v>3741</v>
      </c>
      <c r="D10347" s="2" t="s">
        <v>3743</v>
      </c>
      <c r="E10347" s="4">
        <v>38</v>
      </c>
      <c r="F10347" s="4">
        <v>969000</v>
      </c>
      <c r="G10347" s="4">
        <v>96900</v>
      </c>
      <c r="H10347" s="4">
        <v>1065900</v>
      </c>
    </row>
    <row r="10348" spans="1:8" ht="15.75">
      <c r="A10348" s="3" t="s">
        <v>2947</v>
      </c>
      <c r="B10348" s="2" t="s">
        <v>2233</v>
      </c>
      <c r="C10348" s="2" t="s">
        <v>2232</v>
      </c>
      <c r="D10348" s="2" t="s">
        <v>2234</v>
      </c>
      <c r="E10348" s="4">
        <v>1</v>
      </c>
      <c r="F10348" s="4">
        <v>34000</v>
      </c>
      <c r="G10348" s="4">
        <v>3400</v>
      </c>
      <c r="H10348" s="4">
        <v>37400</v>
      </c>
    </row>
    <row r="10349" spans="1:8" ht="15.75">
      <c r="A10349" s="3" t="s">
        <v>2947</v>
      </c>
      <c r="B10349" s="2" t="s">
        <v>2255</v>
      </c>
      <c r="C10349" s="2" t="s">
        <v>2254</v>
      </c>
      <c r="D10349" s="2" t="s">
        <v>2256</v>
      </c>
      <c r="E10349" s="4">
        <v>1742</v>
      </c>
      <c r="F10349" s="4">
        <v>13936000</v>
      </c>
      <c r="G10349" s="4">
        <v>1393600</v>
      </c>
      <c r="H10349" s="4">
        <v>15329600</v>
      </c>
    </row>
    <row r="10350" spans="1:8" ht="15.75">
      <c r="A10350" s="3" t="s">
        <v>2947</v>
      </c>
      <c r="B10350" s="2" t="s">
        <v>2264</v>
      </c>
      <c r="C10350" s="2" t="s">
        <v>2263</v>
      </c>
      <c r="D10350" s="2" t="s">
        <v>2265</v>
      </c>
      <c r="E10350" s="4">
        <v>470</v>
      </c>
      <c r="F10350" s="4">
        <v>3745900</v>
      </c>
      <c r="G10350" s="4">
        <v>374590</v>
      </c>
      <c r="H10350" s="4">
        <v>4120490</v>
      </c>
    </row>
    <row r="10351" spans="1:8" ht="15.75">
      <c r="A10351" s="3" t="s">
        <v>2947</v>
      </c>
      <c r="B10351" s="2" t="s">
        <v>2267</v>
      </c>
      <c r="C10351" s="2" t="s">
        <v>2266</v>
      </c>
      <c r="D10351" s="2" t="s">
        <v>2268</v>
      </c>
      <c r="E10351" s="4">
        <v>100</v>
      </c>
      <c r="F10351" s="4">
        <v>1084000</v>
      </c>
      <c r="G10351" s="4">
        <v>108400</v>
      </c>
      <c r="H10351" s="4">
        <v>1192400</v>
      </c>
    </row>
    <row r="10352" spans="1:8" ht="15.75">
      <c r="A10352" s="3" t="s">
        <v>2947</v>
      </c>
      <c r="B10352" s="2" t="s">
        <v>2270</v>
      </c>
      <c r="C10352" s="2" t="s">
        <v>2269</v>
      </c>
      <c r="D10352" s="2" t="s">
        <v>2271</v>
      </c>
      <c r="E10352" s="4">
        <v>150</v>
      </c>
      <c r="F10352" s="4">
        <v>2565000</v>
      </c>
      <c r="G10352" s="4">
        <v>256500</v>
      </c>
      <c r="H10352" s="4">
        <v>2821500</v>
      </c>
    </row>
    <row r="10353" spans="1:8" ht="15.75">
      <c r="A10353" s="3" t="s">
        <v>2947</v>
      </c>
      <c r="B10353" s="2" t="s">
        <v>2273</v>
      </c>
      <c r="C10353" s="2" t="s">
        <v>2272</v>
      </c>
      <c r="D10353" s="2" t="s">
        <v>2274</v>
      </c>
      <c r="E10353" s="4">
        <v>1210</v>
      </c>
      <c r="F10353" s="4">
        <v>23111000</v>
      </c>
      <c r="G10353" s="4">
        <v>2311100</v>
      </c>
      <c r="H10353" s="4">
        <v>25422100</v>
      </c>
    </row>
    <row r="10354" spans="1:8" ht="15.75">
      <c r="A10354" s="3" t="s">
        <v>2947</v>
      </c>
      <c r="B10354" s="2" t="s">
        <v>2323</v>
      </c>
      <c r="C10354" s="2" t="s">
        <v>264</v>
      </c>
      <c r="D10354" s="2" t="s">
        <v>2324</v>
      </c>
      <c r="E10354" s="4">
        <v>30</v>
      </c>
      <c r="F10354" s="4">
        <v>147180</v>
      </c>
      <c r="G10354" s="4">
        <v>14718</v>
      </c>
      <c r="H10354" s="4">
        <v>161898</v>
      </c>
    </row>
    <row r="10355" spans="1:8" ht="15.75">
      <c r="A10355" s="3" t="s">
        <v>2947</v>
      </c>
      <c r="B10355" s="2" t="s">
        <v>2325</v>
      </c>
      <c r="C10355" s="2" t="s">
        <v>264</v>
      </c>
      <c r="D10355" s="2" t="s">
        <v>2326</v>
      </c>
      <c r="E10355" s="4">
        <v>20</v>
      </c>
      <c r="F10355" s="4">
        <v>110740</v>
      </c>
      <c r="G10355" s="4">
        <v>11074</v>
      </c>
      <c r="H10355" s="4">
        <v>121814</v>
      </c>
    </row>
    <row r="10356" spans="1:8" ht="15.75">
      <c r="A10356" s="3" t="s">
        <v>2947</v>
      </c>
      <c r="B10356" s="2" t="s">
        <v>2329</v>
      </c>
      <c r="C10356" s="2" t="s">
        <v>294</v>
      </c>
      <c r="D10356" s="2" t="s">
        <v>2330</v>
      </c>
      <c r="E10356" s="4">
        <v>5</v>
      </c>
      <c r="F10356" s="4">
        <v>23800</v>
      </c>
      <c r="G10356" s="4">
        <v>2380</v>
      </c>
      <c r="H10356" s="4">
        <v>26180</v>
      </c>
    </row>
    <row r="10357" spans="1:8" ht="15.75">
      <c r="A10357" s="3" t="s">
        <v>2947</v>
      </c>
      <c r="B10357" s="2" t="s">
        <v>3766</v>
      </c>
      <c r="C10357" s="2" t="s">
        <v>252</v>
      </c>
      <c r="D10357" s="2" t="s">
        <v>3767</v>
      </c>
      <c r="E10357" s="4">
        <v>10</v>
      </c>
      <c r="F10357" s="4">
        <v>37690</v>
      </c>
      <c r="G10357" s="4">
        <v>3769</v>
      </c>
      <c r="H10357" s="4">
        <v>41459</v>
      </c>
    </row>
    <row r="10358" spans="1:8" ht="15.75">
      <c r="A10358" s="3" t="s">
        <v>2947</v>
      </c>
      <c r="B10358" s="2" t="s">
        <v>2377</v>
      </c>
      <c r="C10358" s="2" t="s">
        <v>236</v>
      </c>
      <c r="D10358" s="2" t="s">
        <v>2378</v>
      </c>
      <c r="E10358" s="4">
        <v>10</v>
      </c>
      <c r="F10358" s="4">
        <v>42360</v>
      </c>
      <c r="G10358" s="4">
        <v>4236</v>
      </c>
      <c r="H10358" s="4">
        <v>46596</v>
      </c>
    </row>
    <row r="10359" spans="1:8" ht="15.75">
      <c r="A10359" s="3" t="s">
        <v>2947</v>
      </c>
      <c r="B10359" s="2" t="s">
        <v>2397</v>
      </c>
      <c r="C10359" s="2" t="s">
        <v>236</v>
      </c>
      <c r="D10359" s="2" t="s">
        <v>2398</v>
      </c>
      <c r="E10359" s="4">
        <v>162</v>
      </c>
      <c r="F10359" s="4">
        <v>871398</v>
      </c>
      <c r="G10359" s="4">
        <v>87140</v>
      </c>
      <c r="H10359" s="4">
        <v>958538</v>
      </c>
    </row>
    <row r="10360" spans="1:8" ht="15.75">
      <c r="A10360" s="3" t="s">
        <v>2947</v>
      </c>
      <c r="B10360" s="2" t="s">
        <v>2400</v>
      </c>
      <c r="C10360" s="2" t="s">
        <v>236</v>
      </c>
      <c r="D10360" s="2" t="s">
        <v>2401</v>
      </c>
      <c r="E10360" s="4">
        <v>30</v>
      </c>
      <c r="F10360" s="4">
        <v>205620</v>
      </c>
      <c r="G10360" s="4">
        <v>20562</v>
      </c>
      <c r="H10360" s="4">
        <v>226182</v>
      </c>
    </row>
    <row r="10361" spans="1:8" ht="15.75">
      <c r="A10361" s="3" t="s">
        <v>2947</v>
      </c>
      <c r="B10361" s="2" t="s">
        <v>2402</v>
      </c>
      <c r="C10361" s="2" t="s">
        <v>236</v>
      </c>
      <c r="D10361" s="2" t="s">
        <v>2403</v>
      </c>
      <c r="E10361" s="4">
        <v>20</v>
      </c>
      <c r="F10361" s="4">
        <v>165320</v>
      </c>
      <c r="G10361" s="4">
        <v>16532</v>
      </c>
      <c r="H10361" s="4">
        <v>181852</v>
      </c>
    </row>
    <row r="10362" spans="1:8" ht="15.75">
      <c r="A10362" s="3" t="s">
        <v>2947</v>
      </c>
      <c r="B10362" s="2" t="s">
        <v>2406</v>
      </c>
      <c r="C10362" s="2" t="s">
        <v>236</v>
      </c>
      <c r="D10362" s="2" t="s">
        <v>2407</v>
      </c>
      <c r="E10362" s="4">
        <v>40</v>
      </c>
      <c r="F10362" s="4">
        <v>134560</v>
      </c>
      <c r="G10362" s="4">
        <v>13456</v>
      </c>
      <c r="H10362" s="4">
        <v>148016</v>
      </c>
    </row>
    <row r="10363" spans="1:8" ht="15.75">
      <c r="A10363" s="3" t="s">
        <v>2947</v>
      </c>
      <c r="B10363" s="2" t="s">
        <v>2408</v>
      </c>
      <c r="C10363" s="2" t="s">
        <v>236</v>
      </c>
      <c r="D10363" s="2" t="s">
        <v>2409</v>
      </c>
      <c r="E10363" s="4">
        <v>10</v>
      </c>
      <c r="F10363" s="4">
        <v>39040</v>
      </c>
      <c r="G10363" s="4">
        <v>3904</v>
      </c>
      <c r="H10363" s="4">
        <v>42944</v>
      </c>
    </row>
    <row r="10364" spans="1:8" ht="15.75">
      <c r="A10364" s="3" t="s">
        <v>2947</v>
      </c>
      <c r="B10364" s="2" t="s">
        <v>2432</v>
      </c>
      <c r="C10364" s="2" t="s">
        <v>267</v>
      </c>
      <c r="D10364" s="2" t="s">
        <v>2433</v>
      </c>
      <c r="E10364" s="4">
        <v>95</v>
      </c>
      <c r="F10364" s="4">
        <v>322430</v>
      </c>
      <c r="G10364" s="4">
        <v>32243</v>
      </c>
      <c r="H10364" s="4">
        <v>354673</v>
      </c>
    </row>
    <row r="10365" spans="1:8" ht="15.75">
      <c r="A10365" s="3" t="s">
        <v>2947</v>
      </c>
      <c r="B10365" s="2" t="s">
        <v>2436</v>
      </c>
      <c r="C10365" s="2" t="s">
        <v>267</v>
      </c>
      <c r="D10365" s="2" t="s">
        <v>2437</v>
      </c>
      <c r="E10365" s="4">
        <v>125</v>
      </c>
      <c r="F10365" s="4">
        <v>468245</v>
      </c>
      <c r="G10365" s="4">
        <v>46825</v>
      </c>
      <c r="H10365" s="4">
        <v>515070</v>
      </c>
    </row>
    <row r="10366" spans="1:8" ht="15.75">
      <c r="A10366" s="3" t="s">
        <v>2947</v>
      </c>
      <c r="B10366" s="2" t="s">
        <v>2440</v>
      </c>
      <c r="C10366" s="2" t="s">
        <v>267</v>
      </c>
      <c r="D10366" s="2" t="s">
        <v>2441</v>
      </c>
      <c r="E10366" s="4">
        <v>70</v>
      </c>
      <c r="F10366" s="4">
        <v>367150</v>
      </c>
      <c r="G10366" s="4">
        <v>36715</v>
      </c>
      <c r="H10366" s="4">
        <v>403865</v>
      </c>
    </row>
    <row r="10367" spans="1:8" ht="15.75">
      <c r="A10367" s="3" t="s">
        <v>2947</v>
      </c>
      <c r="B10367" s="2" t="s">
        <v>2442</v>
      </c>
      <c r="C10367" s="2" t="s">
        <v>267</v>
      </c>
      <c r="D10367" s="2" t="s">
        <v>2443</v>
      </c>
      <c r="E10367" s="4">
        <v>48</v>
      </c>
      <c r="F10367" s="4">
        <v>400536</v>
      </c>
      <c r="G10367" s="4">
        <v>40054</v>
      </c>
      <c r="H10367" s="4">
        <v>440590</v>
      </c>
    </row>
    <row r="10368" spans="1:8" ht="15.75">
      <c r="A10368" s="3" t="s">
        <v>2947</v>
      </c>
      <c r="B10368" s="2" t="s">
        <v>2461</v>
      </c>
      <c r="C10368" s="2" t="s">
        <v>271</v>
      </c>
      <c r="D10368" s="2" t="s">
        <v>2462</v>
      </c>
      <c r="E10368" s="4">
        <v>5</v>
      </c>
      <c r="F10368" s="4">
        <v>170430</v>
      </c>
      <c r="G10368" s="4">
        <v>17043</v>
      </c>
      <c r="H10368" s="4">
        <v>187473</v>
      </c>
    </row>
    <row r="10369" spans="1:8" ht="15.75">
      <c r="A10369" s="3" t="s">
        <v>2947</v>
      </c>
      <c r="B10369" s="2" t="s">
        <v>2463</v>
      </c>
      <c r="C10369" s="2" t="s">
        <v>271</v>
      </c>
      <c r="D10369" s="2" t="s">
        <v>2464</v>
      </c>
      <c r="E10369" s="4">
        <v>15</v>
      </c>
      <c r="F10369" s="4">
        <v>273780</v>
      </c>
      <c r="G10369" s="4">
        <v>27378</v>
      </c>
      <c r="H10369" s="4">
        <v>301158</v>
      </c>
    </row>
    <row r="10370" spans="1:8" ht="15.75">
      <c r="A10370" s="3" t="s">
        <v>2947</v>
      </c>
      <c r="B10370" s="2" t="s">
        <v>2465</v>
      </c>
      <c r="C10370" s="2" t="s">
        <v>271</v>
      </c>
      <c r="D10370" s="2" t="s">
        <v>2466</v>
      </c>
      <c r="E10370" s="4">
        <v>15</v>
      </c>
      <c r="F10370" s="4">
        <v>250775</v>
      </c>
      <c r="G10370" s="4">
        <v>25078</v>
      </c>
      <c r="H10370" s="4">
        <v>275853</v>
      </c>
    </row>
    <row r="10371" spans="1:8" ht="15.75">
      <c r="A10371" s="3" t="s">
        <v>2947</v>
      </c>
      <c r="B10371" s="2" t="s">
        <v>2467</v>
      </c>
      <c r="C10371" s="2" t="s">
        <v>271</v>
      </c>
      <c r="D10371" s="2" t="s">
        <v>2468</v>
      </c>
      <c r="E10371" s="4">
        <v>10</v>
      </c>
      <c r="F10371" s="4">
        <v>83090</v>
      </c>
      <c r="G10371" s="4">
        <v>8309</v>
      </c>
      <c r="H10371" s="4">
        <v>91399</v>
      </c>
    </row>
    <row r="10372" spans="1:8" ht="15.75">
      <c r="A10372" s="3" t="s">
        <v>2947</v>
      </c>
      <c r="B10372" s="2" t="s">
        <v>2471</v>
      </c>
      <c r="C10372" s="2" t="s">
        <v>271</v>
      </c>
      <c r="D10372" s="2" t="s">
        <v>2447</v>
      </c>
      <c r="E10372" s="4">
        <v>5</v>
      </c>
      <c r="F10372" s="4">
        <v>70500</v>
      </c>
      <c r="G10372" s="4">
        <v>7050</v>
      </c>
      <c r="H10372" s="4">
        <v>77550</v>
      </c>
    </row>
    <row r="10373" spans="1:8" ht="15.75">
      <c r="A10373" s="3" t="s">
        <v>2947</v>
      </c>
      <c r="B10373" s="2" t="s">
        <v>2473</v>
      </c>
      <c r="C10373" s="2" t="s">
        <v>264</v>
      </c>
      <c r="D10373" s="2" t="s">
        <v>2474</v>
      </c>
      <c r="E10373" s="4">
        <v>981</v>
      </c>
      <c r="F10373" s="4">
        <v>3754365</v>
      </c>
      <c r="G10373" s="4">
        <v>375437</v>
      </c>
      <c r="H10373" s="4">
        <v>4129802</v>
      </c>
    </row>
    <row r="10374" spans="1:8" ht="15.75">
      <c r="A10374" s="3" t="s">
        <v>2947</v>
      </c>
      <c r="B10374" s="2" t="s">
        <v>2475</v>
      </c>
      <c r="C10374" s="2" t="s">
        <v>264</v>
      </c>
      <c r="D10374" s="2" t="s">
        <v>2476</v>
      </c>
      <c r="E10374" s="4">
        <v>10</v>
      </c>
      <c r="F10374" s="4">
        <v>51730</v>
      </c>
      <c r="G10374" s="4">
        <v>5173</v>
      </c>
      <c r="H10374" s="4">
        <v>56903</v>
      </c>
    </row>
    <row r="10375" spans="1:8" ht="15.75">
      <c r="A10375" s="3" t="s">
        <v>2947</v>
      </c>
      <c r="B10375" s="2" t="s">
        <v>2477</v>
      </c>
      <c r="C10375" s="2" t="s">
        <v>264</v>
      </c>
      <c r="D10375" s="2" t="s">
        <v>2478</v>
      </c>
      <c r="E10375" s="4">
        <v>33</v>
      </c>
      <c r="F10375" s="4">
        <v>177408</v>
      </c>
      <c r="G10375" s="4">
        <v>17741</v>
      </c>
      <c r="H10375" s="4">
        <v>195149</v>
      </c>
    </row>
    <row r="10376" spans="1:8" ht="15.75">
      <c r="A10376" s="3" t="s">
        <v>2947</v>
      </c>
      <c r="B10376" s="2" t="s">
        <v>2479</v>
      </c>
      <c r="C10376" s="2" t="s">
        <v>264</v>
      </c>
      <c r="D10376" s="2" t="s">
        <v>2480</v>
      </c>
      <c r="E10376" s="4">
        <v>441</v>
      </c>
      <c r="F10376" s="4">
        <v>2091043</v>
      </c>
      <c r="G10376" s="4">
        <v>209105</v>
      </c>
      <c r="H10376" s="4">
        <v>2300148</v>
      </c>
    </row>
    <row r="10377" spans="1:8" ht="15.75">
      <c r="A10377" s="3" t="s">
        <v>2947</v>
      </c>
      <c r="B10377" s="2" t="s">
        <v>2484</v>
      </c>
      <c r="C10377" s="2" t="s">
        <v>264</v>
      </c>
      <c r="D10377" s="2" t="s">
        <v>2485</v>
      </c>
      <c r="E10377" s="4">
        <v>344</v>
      </c>
      <c r="F10377" s="4">
        <v>1959080</v>
      </c>
      <c r="G10377" s="4">
        <v>195908</v>
      </c>
      <c r="H10377" s="4">
        <v>2154988</v>
      </c>
    </row>
    <row r="10378" spans="1:8" ht="15.75">
      <c r="A10378" s="3" t="s">
        <v>2947</v>
      </c>
      <c r="B10378" s="2" t="s">
        <v>2486</v>
      </c>
      <c r="C10378" s="2" t="s">
        <v>264</v>
      </c>
      <c r="D10378" s="2" t="s">
        <v>2487</v>
      </c>
      <c r="E10378" s="4">
        <v>263</v>
      </c>
      <c r="F10378" s="4">
        <v>1743427</v>
      </c>
      <c r="G10378" s="4">
        <v>174343</v>
      </c>
      <c r="H10378" s="4">
        <v>1917770</v>
      </c>
    </row>
    <row r="10379" spans="1:8" ht="15.75">
      <c r="A10379" s="3" t="s">
        <v>2947</v>
      </c>
      <c r="B10379" s="2" t="s">
        <v>2488</v>
      </c>
      <c r="C10379" s="2" t="s">
        <v>264</v>
      </c>
      <c r="D10379" s="2" t="s">
        <v>2489</v>
      </c>
      <c r="E10379" s="4">
        <v>80</v>
      </c>
      <c r="F10379" s="4">
        <v>188240</v>
      </c>
      <c r="G10379" s="4">
        <v>18824</v>
      </c>
      <c r="H10379" s="4">
        <v>207064</v>
      </c>
    </row>
    <row r="10380" spans="1:8" ht="15.75">
      <c r="A10380" s="3" t="s">
        <v>2947</v>
      </c>
      <c r="B10380" s="2" t="s">
        <v>2490</v>
      </c>
      <c r="C10380" s="2" t="s">
        <v>264</v>
      </c>
      <c r="D10380" s="2" t="s">
        <v>2491</v>
      </c>
      <c r="E10380" s="4">
        <v>93</v>
      </c>
      <c r="F10380" s="4">
        <v>703183</v>
      </c>
      <c r="G10380" s="4">
        <v>70318</v>
      </c>
      <c r="H10380" s="4">
        <v>773501</v>
      </c>
    </row>
    <row r="10381" spans="1:8" ht="15.75">
      <c r="A10381" s="3" t="s">
        <v>2947</v>
      </c>
      <c r="B10381" s="2" t="s">
        <v>2492</v>
      </c>
      <c r="C10381" s="2" t="s">
        <v>264</v>
      </c>
      <c r="D10381" s="2" t="s">
        <v>2493</v>
      </c>
      <c r="E10381" s="4">
        <v>14</v>
      </c>
      <c r="F10381" s="4">
        <v>144154</v>
      </c>
      <c r="G10381" s="4">
        <v>14415</v>
      </c>
      <c r="H10381" s="4">
        <v>158569</v>
      </c>
    </row>
    <row r="10382" spans="1:8" ht="15.75">
      <c r="A10382" s="3" t="s">
        <v>2947</v>
      </c>
      <c r="B10382" s="2" t="s">
        <v>2494</v>
      </c>
      <c r="C10382" s="2" t="s">
        <v>264</v>
      </c>
      <c r="D10382" s="2" t="s">
        <v>2495</v>
      </c>
      <c r="E10382" s="4">
        <v>210</v>
      </c>
      <c r="F10382" s="4">
        <v>547260</v>
      </c>
      <c r="G10382" s="4">
        <v>54726</v>
      </c>
      <c r="H10382" s="4">
        <v>601986</v>
      </c>
    </row>
    <row r="10383" spans="1:8" ht="15.75">
      <c r="A10383" s="3" t="s">
        <v>2947</v>
      </c>
      <c r="B10383" s="2" t="s">
        <v>2496</v>
      </c>
      <c r="C10383" s="2" t="s">
        <v>264</v>
      </c>
      <c r="D10383" s="2" t="s">
        <v>2497</v>
      </c>
      <c r="E10383" s="4">
        <v>4</v>
      </c>
      <c r="F10383" s="4">
        <v>45760</v>
      </c>
      <c r="G10383" s="4">
        <v>4576</v>
      </c>
      <c r="H10383" s="4">
        <v>50336</v>
      </c>
    </row>
    <row r="10384" spans="1:8" ht="15.75">
      <c r="A10384" s="3" t="s">
        <v>2947</v>
      </c>
      <c r="B10384" s="2" t="s">
        <v>2498</v>
      </c>
      <c r="C10384" s="2" t="s">
        <v>264</v>
      </c>
      <c r="D10384" s="2" t="s">
        <v>2328</v>
      </c>
      <c r="E10384" s="4">
        <v>4</v>
      </c>
      <c r="F10384" s="4">
        <v>76400</v>
      </c>
      <c r="G10384" s="4">
        <v>7640</v>
      </c>
      <c r="H10384" s="4">
        <v>84040</v>
      </c>
    </row>
    <row r="10385" spans="1:8" ht="15.75">
      <c r="A10385" s="3" t="s">
        <v>2947</v>
      </c>
      <c r="B10385" s="2" t="s">
        <v>2501</v>
      </c>
      <c r="C10385" s="2" t="s">
        <v>264</v>
      </c>
      <c r="D10385" s="2" t="s">
        <v>2454</v>
      </c>
      <c r="E10385" s="4">
        <v>4</v>
      </c>
      <c r="F10385" s="4">
        <v>82800</v>
      </c>
      <c r="G10385" s="4">
        <v>8280</v>
      </c>
      <c r="H10385" s="4">
        <v>91080</v>
      </c>
    </row>
    <row r="10386" spans="1:8" ht="15.75">
      <c r="A10386" s="3" t="s">
        <v>2947</v>
      </c>
      <c r="B10386" s="2" t="s">
        <v>2503</v>
      </c>
      <c r="C10386" s="2" t="s">
        <v>264</v>
      </c>
      <c r="D10386" s="2" t="s">
        <v>2504</v>
      </c>
      <c r="E10386" s="4">
        <v>117</v>
      </c>
      <c r="F10386" s="4">
        <v>352807</v>
      </c>
      <c r="G10386" s="4">
        <v>35281</v>
      </c>
      <c r="H10386" s="4">
        <v>388088</v>
      </c>
    </row>
    <row r="10387" spans="1:8" ht="15.75">
      <c r="A10387" s="3" t="s">
        <v>2947</v>
      </c>
      <c r="B10387" s="2" t="s">
        <v>2505</v>
      </c>
      <c r="C10387" s="2" t="s">
        <v>264</v>
      </c>
      <c r="D10387" s="2" t="s">
        <v>2506</v>
      </c>
      <c r="E10387" s="4">
        <v>5</v>
      </c>
      <c r="F10387" s="4">
        <v>117500</v>
      </c>
      <c r="G10387" s="4">
        <v>11750</v>
      </c>
      <c r="H10387" s="4">
        <v>129250</v>
      </c>
    </row>
    <row r="10388" spans="1:8" ht="15.75">
      <c r="A10388" s="3" t="s">
        <v>2947</v>
      </c>
      <c r="B10388" s="2" t="s">
        <v>2509</v>
      </c>
      <c r="C10388" s="2" t="s">
        <v>264</v>
      </c>
      <c r="D10388" s="2" t="s">
        <v>2510</v>
      </c>
      <c r="E10388" s="4">
        <v>70</v>
      </c>
      <c r="F10388" s="4">
        <v>278030</v>
      </c>
      <c r="G10388" s="4">
        <v>27803</v>
      </c>
      <c r="H10388" s="4">
        <v>305833</v>
      </c>
    </row>
    <row r="10389" spans="1:8" ht="15.75">
      <c r="A10389" s="3" t="s">
        <v>2947</v>
      </c>
      <c r="B10389" s="2" t="s">
        <v>2511</v>
      </c>
      <c r="C10389" s="2" t="s">
        <v>264</v>
      </c>
      <c r="D10389" s="2" t="s">
        <v>2512</v>
      </c>
      <c r="E10389" s="4">
        <v>30</v>
      </c>
      <c r="F10389" s="4">
        <v>126990</v>
      </c>
      <c r="G10389" s="4">
        <v>12699</v>
      </c>
      <c r="H10389" s="4">
        <v>139689</v>
      </c>
    </row>
    <row r="10390" spans="1:8" ht="15.75">
      <c r="A10390" s="3" t="s">
        <v>2947</v>
      </c>
      <c r="B10390" s="2" t="s">
        <v>2513</v>
      </c>
      <c r="C10390" s="2" t="s">
        <v>294</v>
      </c>
      <c r="D10390" s="2" t="s">
        <v>2514</v>
      </c>
      <c r="E10390" s="4">
        <v>10</v>
      </c>
      <c r="F10390" s="4">
        <v>47450</v>
      </c>
      <c r="G10390" s="4">
        <v>4745</v>
      </c>
      <c r="H10390" s="4">
        <v>52195</v>
      </c>
    </row>
    <row r="10391" spans="1:8" ht="15.75">
      <c r="A10391" s="3" t="s">
        <v>2947</v>
      </c>
      <c r="B10391" s="2" t="s">
        <v>2515</v>
      </c>
      <c r="C10391" s="2" t="s">
        <v>294</v>
      </c>
      <c r="D10391" s="2" t="s">
        <v>2516</v>
      </c>
      <c r="E10391" s="4">
        <v>40</v>
      </c>
      <c r="F10391" s="4">
        <v>235560</v>
      </c>
      <c r="G10391" s="4">
        <v>23556</v>
      </c>
      <c r="H10391" s="4">
        <v>259116</v>
      </c>
    </row>
    <row r="10392" spans="1:8" ht="15.75">
      <c r="A10392" s="3" t="s">
        <v>2947</v>
      </c>
      <c r="B10392" s="2" t="s">
        <v>2519</v>
      </c>
      <c r="C10392" s="2" t="s">
        <v>294</v>
      </c>
      <c r="D10392" s="2" t="s">
        <v>2520</v>
      </c>
      <c r="E10392" s="4">
        <v>30</v>
      </c>
      <c r="F10392" s="4">
        <v>209100</v>
      </c>
      <c r="G10392" s="4">
        <v>20910</v>
      </c>
      <c r="H10392" s="4">
        <v>230010</v>
      </c>
    </row>
    <row r="10393" spans="1:8" ht="15.75">
      <c r="A10393" s="3" t="s">
        <v>2947</v>
      </c>
      <c r="B10393" s="2" t="s">
        <v>2523</v>
      </c>
      <c r="C10393" s="2" t="s">
        <v>294</v>
      </c>
      <c r="D10393" s="2" t="s">
        <v>2524</v>
      </c>
      <c r="E10393" s="4">
        <v>115</v>
      </c>
      <c r="F10393" s="4">
        <v>367195</v>
      </c>
      <c r="G10393" s="4">
        <v>36720</v>
      </c>
      <c r="H10393" s="4">
        <v>403915</v>
      </c>
    </row>
    <row r="10394" spans="1:8" ht="15.75">
      <c r="A10394" s="3" t="s">
        <v>2947</v>
      </c>
      <c r="B10394" s="2" t="s">
        <v>2528</v>
      </c>
      <c r="C10394" s="2" t="s">
        <v>294</v>
      </c>
      <c r="D10394" s="2" t="s">
        <v>2529</v>
      </c>
      <c r="E10394" s="4">
        <v>300</v>
      </c>
      <c r="F10394" s="4">
        <v>811200</v>
      </c>
      <c r="G10394" s="4">
        <v>81120</v>
      </c>
      <c r="H10394" s="4">
        <v>892320</v>
      </c>
    </row>
    <row r="10395" spans="1:8" ht="15.75">
      <c r="A10395" s="3" t="s">
        <v>2947</v>
      </c>
      <c r="B10395" s="2" t="s">
        <v>2534</v>
      </c>
      <c r="C10395" s="2" t="s">
        <v>299</v>
      </c>
      <c r="D10395" s="2" t="s">
        <v>2535</v>
      </c>
      <c r="E10395" s="4">
        <v>200</v>
      </c>
      <c r="F10395" s="4">
        <v>913600</v>
      </c>
      <c r="G10395" s="4">
        <v>91360</v>
      </c>
      <c r="H10395" s="4">
        <v>1004960</v>
      </c>
    </row>
    <row r="10396" spans="1:8" ht="15.75">
      <c r="A10396" s="3" t="s">
        <v>2947</v>
      </c>
      <c r="B10396" s="2" t="s">
        <v>2536</v>
      </c>
      <c r="C10396" s="2" t="s">
        <v>299</v>
      </c>
      <c r="D10396" s="2" t="s">
        <v>2537</v>
      </c>
      <c r="E10396" s="4">
        <v>20</v>
      </c>
      <c r="F10396" s="4">
        <v>100760</v>
      </c>
      <c r="G10396" s="4">
        <v>10076</v>
      </c>
      <c r="H10396" s="4">
        <v>110836</v>
      </c>
    </row>
    <row r="10397" spans="1:8" ht="15.75">
      <c r="A10397" s="3" t="s">
        <v>2947</v>
      </c>
      <c r="B10397" s="2" t="s">
        <v>2538</v>
      </c>
      <c r="C10397" s="2" t="s">
        <v>299</v>
      </c>
      <c r="D10397" s="2" t="s">
        <v>2539</v>
      </c>
      <c r="E10397" s="4">
        <v>150</v>
      </c>
      <c r="F10397" s="4">
        <v>702380</v>
      </c>
      <c r="G10397" s="4">
        <v>70238</v>
      </c>
      <c r="H10397" s="4">
        <v>772618</v>
      </c>
    </row>
    <row r="10398" spans="1:8" ht="15.75">
      <c r="A10398" s="3" t="s">
        <v>2947</v>
      </c>
      <c r="B10398" s="2" t="s">
        <v>3785</v>
      </c>
      <c r="C10398" s="2" t="s">
        <v>299</v>
      </c>
      <c r="D10398" s="2" t="s">
        <v>2439</v>
      </c>
      <c r="E10398" s="4">
        <v>20</v>
      </c>
      <c r="F10398" s="4">
        <v>180000</v>
      </c>
      <c r="G10398" s="4">
        <v>18000</v>
      </c>
      <c r="H10398" s="4">
        <v>198000</v>
      </c>
    </row>
    <row r="10399" spans="1:8" ht="15.75">
      <c r="A10399" s="3" t="s">
        <v>2947</v>
      </c>
      <c r="B10399" s="2" t="s">
        <v>2542</v>
      </c>
      <c r="C10399" s="2" t="s">
        <v>299</v>
      </c>
      <c r="D10399" s="2" t="s">
        <v>2543</v>
      </c>
      <c r="E10399" s="4">
        <v>119</v>
      </c>
      <c r="F10399" s="4">
        <v>808367</v>
      </c>
      <c r="G10399" s="4">
        <v>80837</v>
      </c>
      <c r="H10399" s="4">
        <v>889204</v>
      </c>
    </row>
    <row r="10400" spans="1:8" ht="15.75">
      <c r="A10400" s="3" t="s">
        <v>2947</v>
      </c>
      <c r="B10400" s="2" t="s">
        <v>2544</v>
      </c>
      <c r="C10400" s="2" t="s">
        <v>299</v>
      </c>
      <c r="D10400" s="2" t="s">
        <v>2545</v>
      </c>
      <c r="E10400" s="4">
        <v>75</v>
      </c>
      <c r="F10400" s="4">
        <v>595240</v>
      </c>
      <c r="G10400" s="4">
        <v>59524</v>
      </c>
      <c r="H10400" s="4">
        <v>654764</v>
      </c>
    </row>
    <row r="10401" spans="1:8" ht="15.75">
      <c r="A10401" s="3" t="s">
        <v>2947</v>
      </c>
      <c r="B10401" s="2" t="s">
        <v>2548</v>
      </c>
      <c r="C10401" s="2" t="s">
        <v>299</v>
      </c>
      <c r="D10401" s="2" t="s">
        <v>2549</v>
      </c>
      <c r="E10401" s="4">
        <v>20</v>
      </c>
      <c r="F10401" s="4">
        <v>181600</v>
      </c>
      <c r="G10401" s="4">
        <v>18160</v>
      </c>
      <c r="H10401" s="4">
        <v>199760</v>
      </c>
    </row>
    <row r="10402" spans="1:8" ht="15.75">
      <c r="A10402" s="3" t="s">
        <v>2947</v>
      </c>
      <c r="B10402" s="2" t="s">
        <v>2550</v>
      </c>
      <c r="C10402" s="2" t="s">
        <v>299</v>
      </c>
      <c r="D10402" s="2" t="s">
        <v>2551</v>
      </c>
      <c r="E10402" s="4">
        <v>10</v>
      </c>
      <c r="F10402" s="4">
        <v>30560</v>
      </c>
      <c r="G10402" s="4">
        <v>3056</v>
      </c>
      <c r="H10402" s="4">
        <v>33616</v>
      </c>
    </row>
    <row r="10403" spans="1:8" ht="15.75">
      <c r="A10403" s="3" t="s">
        <v>2947</v>
      </c>
      <c r="B10403" s="2" t="s">
        <v>2562</v>
      </c>
      <c r="C10403" s="2" t="s">
        <v>299</v>
      </c>
      <c r="D10403" s="2" t="s">
        <v>2563</v>
      </c>
      <c r="E10403" s="4">
        <v>50</v>
      </c>
      <c r="F10403" s="4">
        <v>194700</v>
      </c>
      <c r="G10403" s="4">
        <v>19470</v>
      </c>
      <c r="H10403" s="4">
        <v>214170</v>
      </c>
    </row>
    <row r="10404" spans="1:8" ht="15.75">
      <c r="A10404" s="3" t="s">
        <v>2947</v>
      </c>
      <c r="B10404" s="2" t="s">
        <v>2576</v>
      </c>
      <c r="C10404" s="2" t="s">
        <v>310</v>
      </c>
      <c r="D10404" s="2" t="s">
        <v>2577</v>
      </c>
      <c r="E10404" s="4">
        <v>75</v>
      </c>
      <c r="F10404" s="4">
        <v>364350</v>
      </c>
      <c r="G10404" s="4">
        <v>36435</v>
      </c>
      <c r="H10404" s="4">
        <v>400785</v>
      </c>
    </row>
    <row r="10405" spans="1:8" ht="15.75">
      <c r="A10405" s="3" t="s">
        <v>2947</v>
      </c>
      <c r="B10405" s="2" t="s">
        <v>2578</v>
      </c>
      <c r="C10405" s="2" t="s">
        <v>310</v>
      </c>
      <c r="D10405" s="2" t="s">
        <v>2579</v>
      </c>
      <c r="E10405" s="4">
        <v>50</v>
      </c>
      <c r="F10405" s="4">
        <v>300070</v>
      </c>
      <c r="G10405" s="4">
        <v>30007</v>
      </c>
      <c r="H10405" s="4">
        <v>330077</v>
      </c>
    </row>
    <row r="10406" spans="1:8" ht="15.75">
      <c r="A10406" s="3" t="s">
        <v>2947</v>
      </c>
      <c r="B10406" s="2" t="s">
        <v>2580</v>
      </c>
      <c r="C10406" s="2" t="s">
        <v>310</v>
      </c>
      <c r="D10406" s="2" t="s">
        <v>2581</v>
      </c>
      <c r="E10406" s="4">
        <v>22</v>
      </c>
      <c r="F10406" s="4">
        <v>155826</v>
      </c>
      <c r="G10406" s="4">
        <v>15583</v>
      </c>
      <c r="H10406" s="4">
        <v>171409</v>
      </c>
    </row>
    <row r="10407" spans="1:8" ht="15.75">
      <c r="A10407" s="3" t="s">
        <v>2947</v>
      </c>
      <c r="B10407" s="2" t="s">
        <v>2582</v>
      </c>
      <c r="C10407" s="2" t="s">
        <v>310</v>
      </c>
      <c r="D10407" s="2" t="s">
        <v>2583</v>
      </c>
      <c r="E10407" s="4">
        <v>30</v>
      </c>
      <c r="F10407" s="4">
        <v>246800</v>
      </c>
      <c r="G10407" s="4">
        <v>24680</v>
      </c>
      <c r="H10407" s="4">
        <v>271480</v>
      </c>
    </row>
    <row r="10408" spans="1:8" ht="15.75">
      <c r="A10408" s="3" t="s">
        <v>2947</v>
      </c>
      <c r="B10408" s="2" t="s">
        <v>2588</v>
      </c>
      <c r="C10408" s="2" t="s">
        <v>312</v>
      </c>
      <c r="D10408" s="2" t="s">
        <v>2589</v>
      </c>
      <c r="E10408" s="4"/>
      <c r="F10408" s="4"/>
      <c r="G10408" s="4"/>
      <c r="H10408" s="4"/>
    </row>
    <row r="10409" spans="1:8" ht="15.75">
      <c r="A10409" s="3" t="s">
        <v>2947</v>
      </c>
      <c r="B10409" s="2" t="s">
        <v>2602</v>
      </c>
      <c r="C10409" s="2" t="s">
        <v>314</v>
      </c>
      <c r="D10409" s="2" t="s">
        <v>2603</v>
      </c>
      <c r="E10409" s="4">
        <v>20</v>
      </c>
      <c r="F10409" s="4">
        <v>134200</v>
      </c>
      <c r="G10409" s="4">
        <v>13420</v>
      </c>
      <c r="H10409" s="4">
        <v>147620</v>
      </c>
    </row>
    <row r="10410" spans="1:8" ht="15.75">
      <c r="A10410" s="3" t="s">
        <v>2947</v>
      </c>
      <c r="B10410" s="2" t="s">
        <v>2604</v>
      </c>
      <c r="C10410" s="2" t="s">
        <v>314</v>
      </c>
      <c r="D10410" s="2" t="s">
        <v>2605</v>
      </c>
      <c r="E10410" s="4">
        <v>20</v>
      </c>
      <c r="F10410" s="4">
        <v>57660</v>
      </c>
      <c r="G10410" s="4">
        <v>5766</v>
      </c>
      <c r="H10410" s="4">
        <v>63426</v>
      </c>
    </row>
    <row r="10411" spans="1:8" ht="15.75">
      <c r="A10411" s="3" t="s">
        <v>2947</v>
      </c>
      <c r="B10411" s="2" t="s">
        <v>2606</v>
      </c>
      <c r="C10411" s="2" t="s">
        <v>314</v>
      </c>
      <c r="D10411" s="2" t="s">
        <v>2607</v>
      </c>
      <c r="E10411" s="4">
        <v>90</v>
      </c>
      <c r="F10411" s="4">
        <v>238950</v>
      </c>
      <c r="G10411" s="4">
        <v>23895</v>
      </c>
      <c r="H10411" s="4">
        <v>262845</v>
      </c>
    </row>
    <row r="10412" spans="1:8" ht="15.75">
      <c r="A10412" s="3" t="s">
        <v>2947</v>
      </c>
      <c r="B10412" s="2" t="s">
        <v>2614</v>
      </c>
      <c r="C10412" s="2" t="s">
        <v>318</v>
      </c>
      <c r="D10412" s="2" t="s">
        <v>2615</v>
      </c>
      <c r="E10412" s="4">
        <v>160</v>
      </c>
      <c r="F10412" s="4">
        <v>689280</v>
      </c>
      <c r="G10412" s="4">
        <v>68928</v>
      </c>
      <c r="H10412" s="4">
        <v>758208</v>
      </c>
    </row>
    <row r="10413" spans="1:8" ht="15.75">
      <c r="A10413" s="3" t="s">
        <v>2947</v>
      </c>
      <c r="B10413" s="2" t="s">
        <v>2616</v>
      </c>
      <c r="C10413" s="2" t="s">
        <v>318</v>
      </c>
      <c r="D10413" s="2" t="s">
        <v>2617</v>
      </c>
      <c r="E10413" s="4">
        <v>5</v>
      </c>
      <c r="F10413" s="4">
        <v>27255</v>
      </c>
      <c r="G10413" s="4">
        <v>2726</v>
      </c>
      <c r="H10413" s="4">
        <v>29981</v>
      </c>
    </row>
    <row r="10414" spans="1:8" ht="15.75">
      <c r="A10414" s="3" t="s">
        <v>2947</v>
      </c>
      <c r="B10414" s="2" t="s">
        <v>2618</v>
      </c>
      <c r="C10414" s="2" t="s">
        <v>318</v>
      </c>
      <c r="D10414" s="2" t="s">
        <v>2619</v>
      </c>
      <c r="E10414" s="4">
        <v>20</v>
      </c>
      <c r="F10414" s="4">
        <v>51500</v>
      </c>
      <c r="G10414" s="4">
        <v>5150</v>
      </c>
      <c r="H10414" s="4">
        <v>56650</v>
      </c>
    </row>
    <row r="10415" spans="1:8" ht="15.75">
      <c r="A10415" s="3" t="s">
        <v>2947</v>
      </c>
      <c r="B10415" s="2" t="s">
        <v>2620</v>
      </c>
      <c r="C10415" s="2" t="s">
        <v>318</v>
      </c>
      <c r="D10415" s="2" t="s">
        <v>2621</v>
      </c>
      <c r="E10415" s="4">
        <v>20</v>
      </c>
      <c r="F10415" s="4">
        <v>130660</v>
      </c>
      <c r="G10415" s="4">
        <v>13066</v>
      </c>
      <c r="H10415" s="4">
        <v>143726</v>
      </c>
    </row>
    <row r="10416" spans="1:8" ht="15.75">
      <c r="A10416" s="3" t="s">
        <v>2947</v>
      </c>
      <c r="B10416" s="2" t="s">
        <v>2624</v>
      </c>
      <c r="C10416" s="2" t="s">
        <v>318</v>
      </c>
      <c r="D10416" s="2" t="s">
        <v>2625</v>
      </c>
      <c r="E10416" s="4">
        <v>70</v>
      </c>
      <c r="F10416" s="4">
        <v>191100</v>
      </c>
      <c r="G10416" s="4">
        <v>19110</v>
      </c>
      <c r="H10416" s="4">
        <v>210210</v>
      </c>
    </row>
    <row r="10417" spans="1:8" ht="15.75">
      <c r="A10417" s="3" t="s">
        <v>2947</v>
      </c>
      <c r="B10417" s="2" t="s">
        <v>2626</v>
      </c>
      <c r="C10417" s="2" t="s">
        <v>318</v>
      </c>
      <c r="D10417" s="2" t="s">
        <v>2627</v>
      </c>
      <c r="E10417" s="4">
        <v>10</v>
      </c>
      <c r="F10417" s="4">
        <v>88200</v>
      </c>
      <c r="G10417" s="4">
        <v>8820</v>
      </c>
      <c r="H10417" s="4">
        <v>97020</v>
      </c>
    </row>
    <row r="10418" spans="1:8" ht="15.75">
      <c r="A10418" s="3" t="s">
        <v>2947</v>
      </c>
      <c r="B10418" s="2" t="s">
        <v>2628</v>
      </c>
      <c r="C10418" s="2" t="s">
        <v>318</v>
      </c>
      <c r="D10418" s="2" t="s">
        <v>2629</v>
      </c>
      <c r="E10418" s="4">
        <v>70</v>
      </c>
      <c r="F10418" s="4">
        <v>215950</v>
      </c>
      <c r="G10418" s="4">
        <v>21595</v>
      </c>
      <c r="H10418" s="4">
        <v>237545</v>
      </c>
    </row>
    <row r="10419" spans="1:8" ht="15.75">
      <c r="A10419" s="3" t="s">
        <v>2947</v>
      </c>
      <c r="B10419" s="2" t="s">
        <v>2634</v>
      </c>
      <c r="C10419" s="2" t="s">
        <v>318</v>
      </c>
      <c r="D10419" s="2" t="s">
        <v>2635</v>
      </c>
      <c r="E10419" s="4">
        <v>20</v>
      </c>
      <c r="F10419" s="4">
        <v>76760</v>
      </c>
      <c r="G10419" s="4">
        <v>7676</v>
      </c>
      <c r="H10419" s="4">
        <v>84436</v>
      </c>
    </row>
    <row r="10420" spans="1:8" ht="15.75">
      <c r="A10420" s="3" t="s">
        <v>2947</v>
      </c>
      <c r="B10420" s="2" t="s">
        <v>2636</v>
      </c>
      <c r="C10420" s="2" t="s">
        <v>2312</v>
      </c>
      <c r="D10420" s="2" t="s">
        <v>2637</v>
      </c>
      <c r="E10420" s="4">
        <v>15</v>
      </c>
      <c r="F10420" s="4">
        <v>89565</v>
      </c>
      <c r="G10420" s="4">
        <v>8957</v>
      </c>
      <c r="H10420" s="4">
        <v>98522</v>
      </c>
    </row>
    <row r="10421" spans="1:8" ht="15.75">
      <c r="A10421" s="3" t="s">
        <v>2947</v>
      </c>
      <c r="B10421" s="2" t="s">
        <v>2638</v>
      </c>
      <c r="C10421" s="2" t="s">
        <v>2312</v>
      </c>
      <c r="D10421" s="2" t="s">
        <v>2639</v>
      </c>
      <c r="E10421" s="4">
        <v>10</v>
      </c>
      <c r="F10421" s="4">
        <v>70530</v>
      </c>
      <c r="G10421" s="4">
        <v>7053</v>
      </c>
      <c r="H10421" s="4">
        <v>77583</v>
      </c>
    </row>
    <row r="10422" spans="1:8" ht="15.75">
      <c r="A10422" s="3" t="s">
        <v>2947</v>
      </c>
      <c r="B10422" s="2" t="s">
        <v>2671</v>
      </c>
      <c r="C10422" s="2" t="s">
        <v>2312</v>
      </c>
      <c r="D10422" s="2" t="s">
        <v>2672</v>
      </c>
      <c r="E10422" s="4">
        <v>15</v>
      </c>
      <c r="F10422" s="4">
        <v>72420</v>
      </c>
      <c r="G10422" s="4">
        <v>7242</v>
      </c>
      <c r="H10422" s="4">
        <v>79662</v>
      </c>
    </row>
    <row r="10423" spans="1:8" ht="15.75">
      <c r="A10423" s="3" t="s">
        <v>2947</v>
      </c>
      <c r="B10423" s="2" t="s">
        <v>2693</v>
      </c>
      <c r="C10423" s="2" t="s">
        <v>2692</v>
      </c>
      <c r="D10423" s="2" t="s">
        <v>2694</v>
      </c>
      <c r="E10423" s="4">
        <v>7</v>
      </c>
      <c r="F10423" s="4">
        <v>222040</v>
      </c>
      <c r="G10423" s="4">
        <v>22204</v>
      </c>
      <c r="H10423" s="4">
        <v>244244</v>
      </c>
    </row>
    <row r="10424" spans="1:8" ht="15.75">
      <c r="A10424" s="3" t="s">
        <v>2947</v>
      </c>
      <c r="B10424" s="2" t="s">
        <v>3813</v>
      </c>
      <c r="C10424" s="2" t="s">
        <v>2692</v>
      </c>
      <c r="D10424" s="2" t="s">
        <v>3814</v>
      </c>
      <c r="E10424" s="4">
        <v>30</v>
      </c>
      <c r="F10424" s="4">
        <v>1300620</v>
      </c>
      <c r="G10424" s="4">
        <v>130062</v>
      </c>
      <c r="H10424" s="4">
        <v>1430682</v>
      </c>
    </row>
    <row r="10425" spans="1:8" ht="15.75">
      <c r="A10425" s="3" t="s">
        <v>2947</v>
      </c>
      <c r="B10425" s="2" t="s">
        <v>2695</v>
      </c>
      <c r="C10425" s="2" t="s">
        <v>2692</v>
      </c>
      <c r="D10425" s="2" t="s">
        <v>2696</v>
      </c>
      <c r="E10425" s="4">
        <v>6</v>
      </c>
      <c r="F10425" s="4">
        <v>343386</v>
      </c>
      <c r="G10425" s="4">
        <v>34339</v>
      </c>
      <c r="H10425" s="4">
        <v>377725</v>
      </c>
    </row>
    <row r="10426" spans="1:8" ht="15.75">
      <c r="A10426" s="3" t="s">
        <v>2947</v>
      </c>
      <c r="B10426" s="2" t="s">
        <v>2712</v>
      </c>
      <c r="C10426" s="2" t="s">
        <v>1267</v>
      </c>
      <c r="D10426" s="2" t="s">
        <v>2713</v>
      </c>
      <c r="E10426" s="4">
        <v>10</v>
      </c>
      <c r="F10426" s="4">
        <v>242130</v>
      </c>
      <c r="G10426" s="4">
        <v>24213</v>
      </c>
      <c r="H10426" s="4">
        <v>266343</v>
      </c>
    </row>
    <row r="10427" spans="1:8" ht="15.75">
      <c r="A10427" s="3" t="s">
        <v>2947</v>
      </c>
      <c r="B10427" s="2" t="s">
        <v>2716</v>
      </c>
      <c r="C10427" s="2" t="s">
        <v>1267</v>
      </c>
      <c r="D10427" s="2" t="s">
        <v>2717</v>
      </c>
      <c r="E10427" s="4">
        <v>8</v>
      </c>
      <c r="F10427" s="4">
        <v>211744</v>
      </c>
      <c r="G10427" s="4">
        <v>21174</v>
      </c>
      <c r="H10427" s="4">
        <v>232918</v>
      </c>
    </row>
    <row r="10428" spans="1:8" ht="15.75">
      <c r="A10428" s="3" t="s">
        <v>2947</v>
      </c>
      <c r="B10428" s="2" t="s">
        <v>2722</v>
      </c>
      <c r="C10428" s="2" t="s">
        <v>1267</v>
      </c>
      <c r="D10428" s="2" t="s">
        <v>2723</v>
      </c>
      <c r="E10428" s="4">
        <v>50</v>
      </c>
      <c r="F10428" s="4">
        <v>1492500</v>
      </c>
      <c r="G10428" s="4">
        <v>149250</v>
      </c>
      <c r="H10428" s="4">
        <v>1641750</v>
      </c>
    </row>
    <row r="10429" spans="1:8" ht="15.75">
      <c r="A10429" s="3" t="s">
        <v>2947</v>
      </c>
      <c r="B10429" s="2" t="s">
        <v>2728</v>
      </c>
      <c r="C10429" s="2" t="s">
        <v>1267</v>
      </c>
      <c r="D10429" s="2" t="s">
        <v>2729</v>
      </c>
      <c r="E10429" s="4">
        <v>30</v>
      </c>
      <c r="F10429" s="4">
        <v>1132290</v>
      </c>
      <c r="G10429" s="4">
        <v>113229</v>
      </c>
      <c r="H10429" s="4">
        <v>1245519</v>
      </c>
    </row>
    <row r="10430" spans="1:8" ht="15.75">
      <c r="A10430" s="3" t="s">
        <v>2947</v>
      </c>
      <c r="B10430" s="2" t="s">
        <v>2733</v>
      </c>
      <c r="C10430" s="2" t="s">
        <v>2732</v>
      </c>
      <c r="D10430" s="2" t="s">
        <v>2734</v>
      </c>
      <c r="E10430" s="4">
        <v>30</v>
      </c>
      <c r="F10430" s="4">
        <v>366270</v>
      </c>
      <c r="G10430" s="4">
        <v>36627</v>
      </c>
      <c r="H10430" s="4">
        <v>402897</v>
      </c>
    </row>
    <row r="10431" spans="1:8" ht="15.75">
      <c r="A10431" s="3" t="s">
        <v>2947</v>
      </c>
      <c r="B10431" s="2" t="s">
        <v>2737</v>
      </c>
      <c r="C10431" s="2" t="s">
        <v>2732</v>
      </c>
      <c r="D10431" s="2" t="s">
        <v>2738</v>
      </c>
      <c r="E10431" s="4">
        <v>4</v>
      </c>
      <c r="F10431" s="4">
        <v>53536</v>
      </c>
      <c r="G10431" s="4">
        <v>5354</v>
      </c>
      <c r="H10431" s="4">
        <v>58890</v>
      </c>
    </row>
    <row r="10432" spans="1:8" ht="15.75">
      <c r="A10432" s="3" t="s">
        <v>2947</v>
      </c>
      <c r="B10432" s="2" t="s">
        <v>2741</v>
      </c>
      <c r="C10432" s="2" t="s">
        <v>2732</v>
      </c>
      <c r="D10432" s="2" t="s">
        <v>2742</v>
      </c>
      <c r="E10432" s="4">
        <v>30</v>
      </c>
      <c r="F10432" s="4">
        <v>454410</v>
      </c>
      <c r="G10432" s="4">
        <v>45441</v>
      </c>
      <c r="H10432" s="4">
        <v>499851</v>
      </c>
    </row>
    <row r="10433" spans="1:8" ht="15.75">
      <c r="A10433" s="3" t="s">
        <v>2947</v>
      </c>
      <c r="B10433" s="2" t="s">
        <v>2743</v>
      </c>
      <c r="C10433" s="2" t="s">
        <v>2732</v>
      </c>
      <c r="D10433" s="2" t="s">
        <v>2744</v>
      </c>
      <c r="E10433" s="4">
        <v>60</v>
      </c>
      <c r="F10433" s="4">
        <v>979320</v>
      </c>
      <c r="G10433" s="4">
        <v>97932</v>
      </c>
      <c r="H10433" s="4">
        <v>1077252</v>
      </c>
    </row>
    <row r="10434" spans="1:8" ht="15.75">
      <c r="A10434" s="3" t="s">
        <v>2947</v>
      </c>
      <c r="B10434" s="2" t="s">
        <v>2749</v>
      </c>
      <c r="C10434" s="2" t="s">
        <v>1267</v>
      </c>
      <c r="D10434" s="2" t="s">
        <v>2750</v>
      </c>
      <c r="E10434" s="4">
        <v>100</v>
      </c>
      <c r="F10434" s="4">
        <v>3210500</v>
      </c>
      <c r="G10434" s="4">
        <v>321050</v>
      </c>
      <c r="H10434" s="4">
        <v>3531550</v>
      </c>
    </row>
    <row r="10435" spans="1:8" ht="15.75">
      <c r="A10435" s="3" t="s">
        <v>2947</v>
      </c>
      <c r="B10435" s="2" t="s">
        <v>2779</v>
      </c>
      <c r="C10435" s="2" t="s">
        <v>1424</v>
      </c>
      <c r="D10435" s="2" t="s">
        <v>2780</v>
      </c>
      <c r="E10435" s="4">
        <v>10</v>
      </c>
      <c r="F10435" s="4">
        <v>50130</v>
      </c>
      <c r="G10435" s="4">
        <v>5013</v>
      </c>
      <c r="H10435" s="4">
        <v>55143</v>
      </c>
    </row>
    <row r="10436" spans="1:8" ht="15.75">
      <c r="A10436" s="3" t="s">
        <v>2947</v>
      </c>
      <c r="B10436" s="2" t="s">
        <v>2809</v>
      </c>
      <c r="C10436" s="2" t="s">
        <v>1443</v>
      </c>
      <c r="D10436" s="2" t="s">
        <v>2810</v>
      </c>
      <c r="E10436" s="4">
        <v>20</v>
      </c>
      <c r="F10436" s="4">
        <v>53100</v>
      </c>
      <c r="G10436" s="4">
        <v>5310</v>
      </c>
      <c r="H10436" s="4">
        <v>58410</v>
      </c>
    </row>
    <row r="10437" spans="1:8" ht="15.75">
      <c r="A10437" s="3" t="s">
        <v>2947</v>
      </c>
      <c r="B10437" s="2" t="s">
        <v>2811</v>
      </c>
      <c r="C10437" s="2" t="s">
        <v>1443</v>
      </c>
      <c r="D10437" s="2" t="s">
        <v>2812</v>
      </c>
      <c r="E10437" s="4">
        <v>20</v>
      </c>
      <c r="F10437" s="4">
        <v>49560</v>
      </c>
      <c r="G10437" s="4">
        <v>4956</v>
      </c>
      <c r="H10437" s="4">
        <v>54516</v>
      </c>
    </row>
    <row r="10438" spans="1:8" ht="15.75">
      <c r="A10438" s="3" t="s">
        <v>2947</v>
      </c>
      <c r="B10438" s="2" t="s">
        <v>2813</v>
      </c>
      <c r="C10438" s="2" t="s">
        <v>1443</v>
      </c>
      <c r="D10438" s="2" t="s">
        <v>2814</v>
      </c>
      <c r="E10438" s="4">
        <v>50</v>
      </c>
      <c r="F10438" s="4">
        <v>193400</v>
      </c>
      <c r="G10438" s="4">
        <v>19340</v>
      </c>
      <c r="H10438" s="4">
        <v>212740</v>
      </c>
    </row>
    <row r="10439" spans="1:8" ht="15.75">
      <c r="A10439" s="3" t="s">
        <v>2947</v>
      </c>
      <c r="B10439" s="2" t="s">
        <v>2831</v>
      </c>
      <c r="C10439" s="2" t="s">
        <v>1401</v>
      </c>
      <c r="D10439" s="2" t="s">
        <v>2832</v>
      </c>
      <c r="E10439" s="4">
        <v>600</v>
      </c>
      <c r="F10439" s="4">
        <v>1149000</v>
      </c>
      <c r="G10439" s="4">
        <v>114900</v>
      </c>
      <c r="H10439" s="4">
        <v>1263900</v>
      </c>
    </row>
    <row r="10440" spans="1:8" ht="15.75">
      <c r="A10440" s="3" t="s">
        <v>2947</v>
      </c>
      <c r="B10440" s="2" t="s">
        <v>2835</v>
      </c>
      <c r="C10440" s="2" t="s">
        <v>1401</v>
      </c>
      <c r="D10440" s="2" t="s">
        <v>2836</v>
      </c>
      <c r="E10440" s="4">
        <v>210</v>
      </c>
      <c r="F10440" s="4">
        <v>500220</v>
      </c>
      <c r="G10440" s="4">
        <v>50022</v>
      </c>
      <c r="H10440" s="4">
        <v>550242</v>
      </c>
    </row>
    <row r="10441" spans="1:8" ht="15.75">
      <c r="A10441" s="3" t="s">
        <v>2947</v>
      </c>
      <c r="B10441" s="2" t="s">
        <v>2838</v>
      </c>
      <c r="C10441" s="2" t="s">
        <v>1401</v>
      </c>
      <c r="D10441" s="2" t="s">
        <v>2839</v>
      </c>
      <c r="E10441" s="4">
        <v>50</v>
      </c>
      <c r="F10441" s="4">
        <v>54750</v>
      </c>
      <c r="G10441" s="4">
        <v>5475</v>
      </c>
      <c r="H10441" s="4">
        <v>60225</v>
      </c>
    </row>
    <row r="10442" spans="1:8" ht="15.75">
      <c r="A10442" s="3" t="s">
        <v>2947</v>
      </c>
      <c r="B10442" s="2" t="s">
        <v>2840</v>
      </c>
      <c r="C10442" s="2" t="s">
        <v>1401</v>
      </c>
      <c r="D10442" s="2" t="s">
        <v>2841</v>
      </c>
      <c r="E10442" s="4">
        <v>30</v>
      </c>
      <c r="F10442" s="4">
        <v>85440</v>
      </c>
      <c r="G10442" s="4">
        <v>8544</v>
      </c>
      <c r="H10442" s="4">
        <v>93984</v>
      </c>
    </row>
    <row r="10443" spans="1:8" ht="15.75">
      <c r="A10443" s="3" t="s">
        <v>2947</v>
      </c>
      <c r="B10443" s="2" t="s">
        <v>2842</v>
      </c>
      <c r="C10443" s="2" t="s">
        <v>1401</v>
      </c>
      <c r="D10443" s="2" t="s">
        <v>2843</v>
      </c>
      <c r="E10443" s="4">
        <v>30</v>
      </c>
      <c r="F10443" s="4">
        <v>128940</v>
      </c>
      <c r="G10443" s="4">
        <v>12894</v>
      </c>
      <c r="H10443" s="4">
        <v>141834</v>
      </c>
    </row>
    <row r="10444" spans="1:8" ht="15.75">
      <c r="A10444" s="3" t="s">
        <v>2947</v>
      </c>
      <c r="B10444" s="2" t="s">
        <v>2854</v>
      </c>
      <c r="C10444" s="2" t="s">
        <v>1401</v>
      </c>
      <c r="D10444" s="2" t="s">
        <v>2855</v>
      </c>
      <c r="E10444" s="4">
        <v>200</v>
      </c>
      <c r="F10444" s="4">
        <v>415600</v>
      </c>
      <c r="G10444" s="4">
        <v>41560</v>
      </c>
      <c r="H10444" s="4">
        <v>457160</v>
      </c>
    </row>
    <row r="10445" spans="1:8" ht="15.75">
      <c r="A10445" s="3" t="s">
        <v>2947</v>
      </c>
      <c r="B10445" s="2" t="s">
        <v>2871</v>
      </c>
      <c r="C10445" s="2" t="s">
        <v>1405</v>
      </c>
      <c r="D10445" s="2" t="s">
        <v>2872</v>
      </c>
      <c r="E10445" s="4">
        <v>-100</v>
      </c>
      <c r="F10445" s="4">
        <v>-495600</v>
      </c>
      <c r="G10445" s="4">
        <v>-49560</v>
      </c>
      <c r="H10445" s="4">
        <v>-545160</v>
      </c>
    </row>
    <row r="10446" spans="1:8" ht="15.75">
      <c r="A10446" s="3" t="s">
        <v>2947</v>
      </c>
      <c r="B10446" s="2" t="s">
        <v>2879</v>
      </c>
      <c r="C10446" s="2" t="s">
        <v>1412</v>
      </c>
      <c r="D10446" s="2" t="s">
        <v>2880</v>
      </c>
      <c r="E10446" s="4">
        <v>199</v>
      </c>
      <c r="F10446" s="4">
        <v>377901</v>
      </c>
      <c r="G10446" s="4">
        <v>37790</v>
      </c>
      <c r="H10446" s="4">
        <v>415691</v>
      </c>
    </row>
    <row r="10447" spans="1:8" ht="15.75">
      <c r="A10447" s="3" t="s">
        <v>2947</v>
      </c>
      <c r="B10447" s="2" t="s">
        <v>2882</v>
      </c>
      <c r="C10447" s="2" t="s">
        <v>1412</v>
      </c>
      <c r="D10447" s="2" t="s">
        <v>2646</v>
      </c>
      <c r="E10447" s="4">
        <v>100</v>
      </c>
      <c r="F10447" s="4">
        <v>236500</v>
      </c>
      <c r="G10447" s="4">
        <v>23650</v>
      </c>
      <c r="H10447" s="4">
        <v>260150</v>
      </c>
    </row>
    <row r="10448" spans="1:8" ht="15.75">
      <c r="A10448" s="3" t="s">
        <v>2947</v>
      </c>
      <c r="B10448" s="2" t="s">
        <v>2885</v>
      </c>
      <c r="C10448" s="2" t="s">
        <v>1412</v>
      </c>
      <c r="D10448" s="2" t="s">
        <v>2886</v>
      </c>
      <c r="E10448" s="4">
        <v>10</v>
      </c>
      <c r="F10448" s="4">
        <v>35930</v>
      </c>
      <c r="G10448" s="4">
        <v>3593</v>
      </c>
      <c r="H10448" s="4">
        <v>39523</v>
      </c>
    </row>
    <row r="10449" spans="1:8" ht="15.75">
      <c r="A10449" s="3" t="s">
        <v>2947</v>
      </c>
      <c r="B10449" s="2" t="s">
        <v>2895</v>
      </c>
      <c r="C10449" s="2" t="s">
        <v>1412</v>
      </c>
      <c r="D10449" s="2" t="s">
        <v>2896</v>
      </c>
      <c r="E10449" s="4">
        <v>110</v>
      </c>
      <c r="F10449" s="4">
        <v>217140</v>
      </c>
      <c r="G10449" s="4">
        <v>21714</v>
      </c>
      <c r="H10449" s="4">
        <v>238854</v>
      </c>
    </row>
    <row r="10450" spans="1:8" ht="15.75">
      <c r="A10450" s="3" t="s">
        <v>2947</v>
      </c>
      <c r="B10450" s="2" t="s">
        <v>2897</v>
      </c>
      <c r="C10450" s="2" t="s">
        <v>1412</v>
      </c>
      <c r="D10450" s="2" t="s">
        <v>2898</v>
      </c>
      <c r="E10450" s="4">
        <v>20</v>
      </c>
      <c r="F10450" s="4">
        <v>38160</v>
      </c>
      <c r="G10450" s="4">
        <v>3816</v>
      </c>
      <c r="H10450" s="4">
        <v>41976</v>
      </c>
    </row>
    <row r="10451" spans="1:8" ht="15.75">
      <c r="A10451" s="3" t="s">
        <v>2947</v>
      </c>
      <c r="B10451" s="2" t="s">
        <v>2899</v>
      </c>
      <c r="C10451" s="2" t="s">
        <v>1412</v>
      </c>
      <c r="D10451" s="2" t="s">
        <v>2900</v>
      </c>
      <c r="E10451" s="4">
        <v>70</v>
      </c>
      <c r="F10451" s="4">
        <v>140700</v>
      </c>
      <c r="G10451" s="4">
        <v>14070</v>
      </c>
      <c r="H10451" s="4">
        <v>154770</v>
      </c>
    </row>
    <row r="10452" spans="1:8" ht="15.75">
      <c r="A10452" s="3" t="s">
        <v>2947</v>
      </c>
      <c r="B10452" s="2" t="s">
        <v>2901</v>
      </c>
      <c r="C10452" s="2" t="s">
        <v>1412</v>
      </c>
      <c r="D10452" s="2" t="s">
        <v>2902</v>
      </c>
      <c r="E10452" s="4">
        <v>20</v>
      </c>
      <c r="F10452" s="4">
        <v>42260</v>
      </c>
      <c r="G10452" s="4">
        <v>4226</v>
      </c>
      <c r="H10452" s="4">
        <v>46486</v>
      </c>
    </row>
    <row r="10453" spans="1:8" ht="15.75">
      <c r="A10453" s="3" t="s">
        <v>2947</v>
      </c>
      <c r="B10453" s="2" t="s">
        <v>3857</v>
      </c>
      <c r="C10453" s="2" t="s">
        <v>1412</v>
      </c>
      <c r="D10453" s="2" t="s">
        <v>3858</v>
      </c>
      <c r="E10453" s="4">
        <v>20</v>
      </c>
      <c r="F10453" s="4">
        <v>56060</v>
      </c>
      <c r="G10453" s="4">
        <v>5606</v>
      </c>
      <c r="H10453" s="4">
        <v>61666</v>
      </c>
    </row>
    <row r="10454" spans="1:8" ht="15.75">
      <c r="A10454" s="3" t="s">
        <v>2947</v>
      </c>
      <c r="B10454" s="2" t="s">
        <v>2918</v>
      </c>
      <c r="C10454" s="2" t="s">
        <v>1424</v>
      </c>
      <c r="D10454" s="2" t="s">
        <v>2919</v>
      </c>
      <c r="E10454" s="4">
        <v>40</v>
      </c>
      <c r="F10454" s="4">
        <v>98520</v>
      </c>
      <c r="G10454" s="4">
        <v>9852</v>
      </c>
      <c r="H10454" s="4">
        <v>108372</v>
      </c>
    </row>
    <row r="10455" spans="1:8" ht="15.75">
      <c r="A10455" s="3" t="s">
        <v>2947</v>
      </c>
      <c r="B10455" s="2" t="s">
        <v>2920</v>
      </c>
      <c r="C10455" s="2" t="s">
        <v>1424</v>
      </c>
      <c r="D10455" s="2" t="s">
        <v>2921</v>
      </c>
      <c r="E10455" s="4">
        <v>30</v>
      </c>
      <c r="F10455" s="4">
        <v>112140</v>
      </c>
      <c r="G10455" s="4">
        <v>11214</v>
      </c>
      <c r="H10455" s="4">
        <v>123354</v>
      </c>
    </row>
    <row r="10456" spans="1:8" ht="15.75">
      <c r="A10456" s="3" t="s">
        <v>2947</v>
      </c>
      <c r="B10456" s="2" t="s">
        <v>2930</v>
      </c>
      <c r="C10456" s="2" t="s">
        <v>2781</v>
      </c>
      <c r="D10456" s="2" t="s">
        <v>2931</v>
      </c>
      <c r="E10456" s="4">
        <v>30</v>
      </c>
      <c r="F10456" s="4">
        <v>92220</v>
      </c>
      <c r="G10456" s="4">
        <v>9222</v>
      </c>
      <c r="H10456" s="4">
        <v>101442</v>
      </c>
    </row>
    <row r="10457" spans="1:8" ht="15.75">
      <c r="A10457" s="3" t="s">
        <v>2947</v>
      </c>
      <c r="B10457" s="2" t="s">
        <v>2932</v>
      </c>
      <c r="C10457" s="2" t="s">
        <v>2781</v>
      </c>
      <c r="D10457" s="2" t="s">
        <v>2933</v>
      </c>
      <c r="E10457" s="4">
        <v>30</v>
      </c>
      <c r="F10457" s="4">
        <v>109470</v>
      </c>
      <c r="G10457" s="4">
        <v>10947</v>
      </c>
      <c r="H10457" s="4">
        <v>120417</v>
      </c>
    </row>
    <row r="10458" spans="1:8" ht="15.75">
      <c r="A10458" s="3" t="s">
        <v>2947</v>
      </c>
      <c r="B10458" s="2" t="s">
        <v>3870</v>
      </c>
      <c r="C10458" s="2" t="s">
        <v>1426</v>
      </c>
      <c r="D10458" s="2" t="s">
        <v>3871</v>
      </c>
      <c r="E10458" s="4">
        <v>20</v>
      </c>
      <c r="F10458" s="4">
        <v>24480</v>
      </c>
      <c r="G10458" s="4">
        <v>2448</v>
      </c>
      <c r="H10458" s="4">
        <v>26928</v>
      </c>
    </row>
    <row r="10459" spans="1:8" ht="15.75">
      <c r="A10459" s="3" t="s">
        <v>2947</v>
      </c>
      <c r="B10459" s="2" t="s">
        <v>3872</v>
      </c>
      <c r="C10459" s="2" t="s">
        <v>1426</v>
      </c>
      <c r="D10459" s="2" t="s">
        <v>3873</v>
      </c>
      <c r="E10459" s="4">
        <v>360</v>
      </c>
      <c r="F10459" s="4">
        <v>462000</v>
      </c>
      <c r="G10459" s="4">
        <v>46200</v>
      </c>
      <c r="H10459" s="4">
        <v>508200</v>
      </c>
    </row>
    <row r="10460" spans="1:8" ht="15.75">
      <c r="A10460" s="3" t="s">
        <v>2947</v>
      </c>
      <c r="B10460" s="2" t="s">
        <v>3876</v>
      </c>
      <c r="C10460" s="2" t="s">
        <v>1433</v>
      </c>
      <c r="D10460" s="2" t="s">
        <v>3877</v>
      </c>
      <c r="E10460" s="4">
        <v>200</v>
      </c>
      <c r="F10460" s="4">
        <v>354600</v>
      </c>
      <c r="G10460" s="4">
        <v>35460</v>
      </c>
      <c r="H10460" s="4">
        <v>390060</v>
      </c>
    </row>
    <row r="10461" spans="1:8" ht="15.75">
      <c r="A10461" s="3" t="s">
        <v>2947</v>
      </c>
      <c r="B10461" s="2" t="s">
        <v>3878</v>
      </c>
      <c r="C10461" s="2" t="s">
        <v>1433</v>
      </c>
      <c r="D10461" s="2" t="s">
        <v>3879</v>
      </c>
      <c r="E10461" s="4">
        <v>56</v>
      </c>
      <c r="F10461" s="4">
        <v>128900</v>
      </c>
      <c r="G10461" s="4">
        <v>12890</v>
      </c>
      <c r="H10461" s="4">
        <v>141790</v>
      </c>
    </row>
    <row r="10462" spans="1:8" ht="15.75">
      <c r="A10462" s="3" t="s">
        <v>2947</v>
      </c>
      <c r="B10462" s="2" t="s">
        <v>3880</v>
      </c>
      <c r="C10462" s="2" t="s">
        <v>1433</v>
      </c>
      <c r="D10462" s="2" t="s">
        <v>3881</v>
      </c>
      <c r="E10462" s="4">
        <v>200</v>
      </c>
      <c r="F10462" s="4">
        <v>198800</v>
      </c>
      <c r="G10462" s="4">
        <v>19880</v>
      </c>
      <c r="H10462" s="4">
        <v>218680</v>
      </c>
    </row>
    <row r="10463" spans="1:8" ht="15.75">
      <c r="A10463" s="3" t="s">
        <v>2947</v>
      </c>
      <c r="B10463" s="2" t="s">
        <v>3886</v>
      </c>
      <c r="C10463" s="2" t="s">
        <v>1433</v>
      </c>
      <c r="D10463" s="2" t="s">
        <v>3887</v>
      </c>
      <c r="E10463" s="4">
        <v>50</v>
      </c>
      <c r="F10463" s="4">
        <v>54300</v>
      </c>
      <c r="G10463" s="4">
        <v>5430</v>
      </c>
      <c r="H10463" s="4">
        <v>59730</v>
      </c>
    </row>
    <row r="10464" spans="1:8" ht="15.75">
      <c r="A10464" s="3" t="s">
        <v>2947</v>
      </c>
      <c r="B10464" s="2" t="s">
        <v>3888</v>
      </c>
      <c r="C10464" s="2" t="s">
        <v>1433</v>
      </c>
      <c r="D10464" s="2" t="s">
        <v>3889</v>
      </c>
      <c r="E10464" s="4">
        <v>1410</v>
      </c>
      <c r="F10464" s="4">
        <v>1731750</v>
      </c>
      <c r="G10464" s="4">
        <v>173175</v>
      </c>
      <c r="H10464" s="4">
        <v>1904925</v>
      </c>
    </row>
    <row r="10465" spans="1:8" ht="15.75">
      <c r="A10465" s="3" t="s">
        <v>2947</v>
      </c>
      <c r="B10465" s="2" t="s">
        <v>3892</v>
      </c>
      <c r="C10465" s="2" t="s">
        <v>1433</v>
      </c>
      <c r="D10465" s="2" t="s">
        <v>3893</v>
      </c>
      <c r="E10465" s="4">
        <v>40</v>
      </c>
      <c r="F10465" s="4">
        <v>72760</v>
      </c>
      <c r="G10465" s="4">
        <v>7276</v>
      </c>
      <c r="H10465" s="4">
        <v>80036</v>
      </c>
    </row>
    <row r="10466" spans="1:8" ht="15.75">
      <c r="A10466" s="3" t="s">
        <v>2947</v>
      </c>
      <c r="B10466" s="2" t="s">
        <v>3894</v>
      </c>
      <c r="C10466" s="2" t="s">
        <v>1433</v>
      </c>
      <c r="D10466" s="2" t="s">
        <v>3895</v>
      </c>
      <c r="E10466" s="4">
        <v>100</v>
      </c>
      <c r="F10466" s="4">
        <v>151400</v>
      </c>
      <c r="G10466" s="4">
        <v>15140</v>
      </c>
      <c r="H10466" s="4">
        <v>166540</v>
      </c>
    </row>
    <row r="10467" spans="1:8" ht="15.75">
      <c r="A10467" s="3" t="s">
        <v>2947</v>
      </c>
      <c r="B10467" s="2" t="s">
        <v>3907</v>
      </c>
      <c r="C10467" s="2" t="s">
        <v>1401</v>
      </c>
      <c r="D10467" s="2" t="s">
        <v>3793</v>
      </c>
      <c r="E10467" s="4">
        <v>10</v>
      </c>
      <c r="F10467" s="4">
        <v>37350</v>
      </c>
      <c r="G10467" s="4">
        <v>3735</v>
      </c>
      <c r="H10467" s="4">
        <v>41085</v>
      </c>
    </row>
    <row r="10468" spans="1:8" ht="15.75">
      <c r="A10468" s="3" t="s">
        <v>2947</v>
      </c>
      <c r="B10468" s="2" t="s">
        <v>3939</v>
      </c>
      <c r="C10468" s="2" t="s">
        <v>3934</v>
      </c>
      <c r="D10468" s="2" t="s">
        <v>3940</v>
      </c>
      <c r="E10468" s="4">
        <v>100</v>
      </c>
      <c r="F10468" s="4">
        <v>265000</v>
      </c>
      <c r="G10468" s="4">
        <v>26500</v>
      </c>
      <c r="H10468" s="4">
        <v>291500</v>
      </c>
    </row>
    <row r="10469" spans="1:8" ht="15.75">
      <c r="A10469" s="3" t="s">
        <v>2947</v>
      </c>
      <c r="B10469" s="2" t="s">
        <v>3971</v>
      </c>
      <c r="C10469" s="2" t="s">
        <v>3968</v>
      </c>
      <c r="D10469" s="2" t="s">
        <v>3972</v>
      </c>
      <c r="E10469" s="4">
        <v>1700</v>
      </c>
      <c r="F10469" s="4">
        <v>2113000</v>
      </c>
      <c r="G10469" s="4">
        <v>211300</v>
      </c>
      <c r="H10469" s="4">
        <v>2324300</v>
      </c>
    </row>
    <row r="10470" spans="1:8" ht="15.75">
      <c r="A10470" s="3" t="s">
        <v>2947</v>
      </c>
      <c r="B10470" s="2" t="s">
        <v>3978</v>
      </c>
      <c r="C10470" s="2" t="s">
        <v>3975</v>
      </c>
      <c r="D10470" s="2" t="s">
        <v>3979</v>
      </c>
      <c r="E10470" s="4">
        <v>16000</v>
      </c>
      <c r="F10470" s="4">
        <v>18870000</v>
      </c>
      <c r="G10470" s="4">
        <v>1887000</v>
      </c>
      <c r="H10470" s="4">
        <v>20757000</v>
      </c>
    </row>
    <row r="10471" spans="1:8" ht="15.75">
      <c r="A10471" s="3" t="s">
        <v>2947</v>
      </c>
      <c r="B10471" s="2" t="s">
        <v>4001</v>
      </c>
      <c r="C10471" s="2" t="s">
        <v>4000</v>
      </c>
      <c r="D10471" s="2" t="s">
        <v>4002</v>
      </c>
      <c r="E10471" s="4">
        <v>71040</v>
      </c>
      <c r="F10471" s="4">
        <v>67769970</v>
      </c>
      <c r="G10471" s="4">
        <v>6776998</v>
      </c>
      <c r="H10471" s="4">
        <v>74546968</v>
      </c>
    </row>
    <row r="10472" spans="1:8" ht="15.75">
      <c r="A10472" s="3" t="s">
        <v>2947</v>
      </c>
      <c r="B10472" s="2" t="s">
        <v>4497</v>
      </c>
      <c r="C10472" s="2" t="s">
        <v>4496</v>
      </c>
      <c r="D10472" s="2" t="s">
        <v>4498</v>
      </c>
      <c r="E10472" s="4">
        <v>500</v>
      </c>
      <c r="F10472" s="4">
        <v>250000</v>
      </c>
      <c r="G10472" s="4">
        <v>25000</v>
      </c>
      <c r="H10472" s="4">
        <v>275000</v>
      </c>
    </row>
    <row r="10473" spans="1:8" ht="15.75">
      <c r="A10473" s="3" t="s">
        <v>2947</v>
      </c>
      <c r="B10473" s="2" t="s">
        <v>4508</v>
      </c>
      <c r="C10473" s="2" t="s">
        <v>4507</v>
      </c>
      <c r="D10473" s="2" t="s">
        <v>4509</v>
      </c>
      <c r="E10473" s="4">
        <v>10</v>
      </c>
      <c r="F10473" s="4">
        <v>40000</v>
      </c>
      <c r="G10473" s="4">
        <v>4000</v>
      </c>
      <c r="H10473" s="4">
        <v>44000</v>
      </c>
    </row>
    <row r="10474" spans="1:8" ht="15.75">
      <c r="A10474" s="3" t="s">
        <v>2947</v>
      </c>
      <c r="B10474" s="2" t="s">
        <v>4529</v>
      </c>
      <c r="C10474" s="2" t="s">
        <v>4526</v>
      </c>
      <c r="D10474" s="2" t="s">
        <v>4530</v>
      </c>
      <c r="E10474" s="4">
        <v>452</v>
      </c>
      <c r="F10474" s="4">
        <v>4261140</v>
      </c>
      <c r="G10474" s="4">
        <v>426114</v>
      </c>
      <c r="H10474" s="4">
        <v>4687254</v>
      </c>
    </row>
    <row r="10475" spans="1:8" ht="15.75">
      <c r="A10475" s="3" t="s">
        <v>2947</v>
      </c>
      <c r="B10475" s="2" t="s">
        <v>4534</v>
      </c>
      <c r="C10475" s="2" t="s">
        <v>4533</v>
      </c>
      <c r="D10475" s="2" t="s">
        <v>4535</v>
      </c>
      <c r="E10475" s="4">
        <v>192</v>
      </c>
      <c r="F10475" s="4">
        <v>2596490</v>
      </c>
      <c r="G10475" s="4">
        <v>259649</v>
      </c>
      <c r="H10475" s="4">
        <v>2856139</v>
      </c>
    </row>
    <row r="10476" spans="1:8" ht="15.75">
      <c r="A10476" s="3" t="s">
        <v>2947</v>
      </c>
      <c r="B10476" s="2" t="s">
        <v>4543</v>
      </c>
      <c r="C10476" s="2" t="s">
        <v>4542</v>
      </c>
      <c r="D10476" s="2" t="s">
        <v>4544</v>
      </c>
      <c r="E10476" s="4">
        <v>11</v>
      </c>
      <c r="F10476" s="4">
        <v>128370</v>
      </c>
      <c r="G10476" s="4">
        <v>12837</v>
      </c>
      <c r="H10476" s="4">
        <v>141207</v>
      </c>
    </row>
    <row r="10477" spans="1:8" ht="15.75">
      <c r="A10477" s="3" t="s">
        <v>2947</v>
      </c>
      <c r="B10477" s="2" t="s">
        <v>4546</v>
      </c>
      <c r="C10477" s="2" t="s">
        <v>4545</v>
      </c>
      <c r="D10477" s="2" t="s">
        <v>4547</v>
      </c>
      <c r="E10477" s="4">
        <v>21</v>
      </c>
      <c r="F10477" s="4">
        <v>438420</v>
      </c>
      <c r="G10477" s="4">
        <v>43842</v>
      </c>
      <c r="H10477" s="4">
        <v>482262</v>
      </c>
    </row>
    <row r="10478" spans="1:8" ht="15.75">
      <c r="A10478" s="3" t="s">
        <v>2947</v>
      </c>
      <c r="B10478" s="2" t="s">
        <v>4554</v>
      </c>
      <c r="C10478" s="2" t="s">
        <v>4553</v>
      </c>
      <c r="D10478" s="2" t="s">
        <v>4555</v>
      </c>
      <c r="E10478" s="4">
        <v>123</v>
      </c>
      <c r="F10478" s="4">
        <v>1124340</v>
      </c>
      <c r="G10478" s="4">
        <v>112434</v>
      </c>
      <c r="H10478" s="4">
        <v>1236774</v>
      </c>
    </row>
    <row r="10479" spans="1:8" ht="15.75">
      <c r="A10479" s="3" t="s">
        <v>2947</v>
      </c>
      <c r="B10479" s="2" t="s">
        <v>4569</v>
      </c>
      <c r="C10479" s="2" t="s">
        <v>4568</v>
      </c>
      <c r="D10479" s="2" t="s">
        <v>4570</v>
      </c>
      <c r="E10479" s="4">
        <v>60</v>
      </c>
      <c r="F10479" s="4">
        <v>588660</v>
      </c>
      <c r="G10479" s="4">
        <v>58866</v>
      </c>
      <c r="H10479" s="4">
        <v>647526</v>
      </c>
    </row>
    <row r="10480" spans="1:8" ht="15.75">
      <c r="A10480" s="3" t="s">
        <v>2947</v>
      </c>
      <c r="B10480" s="2" t="s">
        <v>4576</v>
      </c>
      <c r="C10480" s="2" t="s">
        <v>4575</v>
      </c>
      <c r="D10480" s="2" t="s">
        <v>4577</v>
      </c>
      <c r="E10480" s="4">
        <v>207</v>
      </c>
      <c r="F10480" s="4">
        <v>2899449</v>
      </c>
      <c r="G10480" s="4">
        <v>289945</v>
      </c>
      <c r="H10480" s="4">
        <v>3189394</v>
      </c>
    </row>
    <row r="10481" spans="1:8" ht="15.75">
      <c r="A10481" s="3" t="s">
        <v>2947</v>
      </c>
      <c r="B10481" s="2" t="s">
        <v>4581</v>
      </c>
      <c r="C10481" s="2" t="s">
        <v>4580</v>
      </c>
      <c r="D10481" s="2" t="s">
        <v>4582</v>
      </c>
      <c r="E10481" s="4">
        <v>71</v>
      </c>
      <c r="F10481" s="4">
        <v>1567590</v>
      </c>
      <c r="G10481" s="4">
        <v>156759</v>
      </c>
      <c r="H10481" s="4">
        <v>1724349</v>
      </c>
    </row>
    <row r="10482" spans="1:8" ht="15.75">
      <c r="A10482" s="3" t="s">
        <v>2947</v>
      </c>
      <c r="B10482" s="2" t="s">
        <v>4586</v>
      </c>
      <c r="C10482" s="2" t="s">
        <v>4585</v>
      </c>
      <c r="D10482" s="2" t="s">
        <v>6131</v>
      </c>
      <c r="E10482" s="4">
        <v>80</v>
      </c>
      <c r="F10482" s="4">
        <v>2491040</v>
      </c>
      <c r="G10482" s="4">
        <v>249104</v>
      </c>
      <c r="H10482" s="4">
        <v>2740144</v>
      </c>
    </row>
    <row r="10483" spans="1:8" ht="15.75">
      <c r="A10483" s="3" t="s">
        <v>2947</v>
      </c>
      <c r="B10483" s="2" t="s">
        <v>4597</v>
      </c>
      <c r="C10483" s="2" t="s">
        <v>4594</v>
      </c>
      <c r="D10483" s="2" t="s">
        <v>4598</v>
      </c>
      <c r="E10483" s="4">
        <v>100</v>
      </c>
      <c r="F10483" s="4">
        <v>1282100</v>
      </c>
      <c r="G10483" s="4">
        <v>128210</v>
      </c>
      <c r="H10483" s="4">
        <v>1410310</v>
      </c>
    </row>
    <row r="10484" spans="1:8" ht="15.75">
      <c r="A10484" s="3" t="s">
        <v>2947</v>
      </c>
      <c r="B10484" s="2" t="s">
        <v>4603</v>
      </c>
      <c r="C10484" s="2" t="s">
        <v>4602</v>
      </c>
      <c r="D10484" s="2" t="s">
        <v>4604</v>
      </c>
      <c r="E10484" s="4">
        <v>345</v>
      </c>
      <c r="F10484" s="4">
        <v>6101325</v>
      </c>
      <c r="G10484" s="4">
        <v>610133</v>
      </c>
      <c r="H10484" s="4">
        <v>6711458</v>
      </c>
    </row>
    <row r="10485" spans="1:8" ht="15.75">
      <c r="A10485" s="3" t="s">
        <v>2947</v>
      </c>
      <c r="B10485" s="2" t="s">
        <v>4609</v>
      </c>
      <c r="C10485" s="2" t="s">
        <v>4608</v>
      </c>
      <c r="D10485" s="2" t="s">
        <v>4610</v>
      </c>
      <c r="E10485" s="4">
        <v>60</v>
      </c>
      <c r="F10485" s="4">
        <v>1554420</v>
      </c>
      <c r="G10485" s="4">
        <v>155442</v>
      </c>
      <c r="H10485" s="4">
        <v>1709862</v>
      </c>
    </row>
    <row r="10486" spans="1:8" ht="15.75">
      <c r="A10486" s="3" t="s">
        <v>2947</v>
      </c>
      <c r="B10486" s="2" t="s">
        <v>4615</v>
      </c>
      <c r="C10486" s="2" t="s">
        <v>4614</v>
      </c>
      <c r="D10486" s="2" t="s">
        <v>4616</v>
      </c>
      <c r="E10486" s="4">
        <v>11</v>
      </c>
      <c r="F10486" s="4">
        <v>287562</v>
      </c>
      <c r="G10486" s="4">
        <v>28756</v>
      </c>
      <c r="H10486" s="4">
        <v>316318</v>
      </c>
    </row>
    <row r="10487" spans="1:8" ht="15.75">
      <c r="A10487" s="3" t="s">
        <v>2947</v>
      </c>
      <c r="B10487" s="2" t="s">
        <v>4621</v>
      </c>
      <c r="C10487" s="2" t="s">
        <v>4620</v>
      </c>
      <c r="D10487" s="2" t="s">
        <v>4622</v>
      </c>
      <c r="E10487" s="4">
        <v>230</v>
      </c>
      <c r="F10487" s="4">
        <v>3416070</v>
      </c>
      <c r="G10487" s="4">
        <v>341607</v>
      </c>
      <c r="H10487" s="4">
        <v>3757677</v>
      </c>
    </row>
    <row r="10488" spans="1:8" ht="15.75">
      <c r="A10488" s="3" t="s">
        <v>2947</v>
      </c>
      <c r="B10488" s="2" t="s">
        <v>6136</v>
      </c>
      <c r="C10488" s="2" t="s">
        <v>6137</v>
      </c>
      <c r="D10488" s="2" t="s">
        <v>6138</v>
      </c>
      <c r="E10488" s="4">
        <v>100</v>
      </c>
      <c r="F10488" s="4">
        <v>1885800</v>
      </c>
      <c r="G10488" s="4">
        <v>188580</v>
      </c>
      <c r="H10488" s="4">
        <v>2074380</v>
      </c>
    </row>
    <row r="10489" spans="1:8" ht="15.75">
      <c r="A10489" s="3" t="s">
        <v>2947</v>
      </c>
      <c r="B10489" s="2" t="s">
        <v>6141</v>
      </c>
      <c r="C10489" s="2" t="s">
        <v>6142</v>
      </c>
      <c r="D10489" s="2" t="s">
        <v>6143</v>
      </c>
      <c r="E10489" s="4">
        <v>5</v>
      </c>
      <c r="F10489" s="4">
        <v>190000</v>
      </c>
      <c r="G10489" s="4">
        <v>19000</v>
      </c>
      <c r="H10489" s="4">
        <v>209000</v>
      </c>
    </row>
    <row r="10490" spans="1:8" ht="15.75">
      <c r="A10490" s="3" t="s">
        <v>2947</v>
      </c>
      <c r="B10490" s="2" t="s">
        <v>6544</v>
      </c>
      <c r="C10490" s="2" t="s">
        <v>6543</v>
      </c>
      <c r="D10490" s="2"/>
      <c r="E10490" s="4">
        <v>1</v>
      </c>
      <c r="F10490" s="4">
        <v>33500</v>
      </c>
      <c r="G10490" s="4">
        <v>3350</v>
      </c>
      <c r="H10490" s="4">
        <v>36850</v>
      </c>
    </row>
    <row r="10491" spans="1:8" ht="15.75">
      <c r="A10491" s="3" t="s">
        <v>2947</v>
      </c>
      <c r="B10491" s="2" t="s">
        <v>6550</v>
      </c>
      <c r="C10491" s="2" t="s">
        <v>6549</v>
      </c>
      <c r="D10491" s="2"/>
      <c r="E10491" s="4">
        <v>2</v>
      </c>
      <c r="F10491" s="4">
        <v>53600</v>
      </c>
      <c r="G10491" s="4">
        <v>5360</v>
      </c>
      <c r="H10491" s="4">
        <v>58960</v>
      </c>
    </row>
    <row r="10492" spans="1:8" ht="15.75">
      <c r="A10492" s="3" t="s">
        <v>2947</v>
      </c>
      <c r="B10492" s="2" t="s">
        <v>6329</v>
      </c>
      <c r="C10492" s="2" t="s">
        <v>6330</v>
      </c>
      <c r="D10492" s="2"/>
      <c r="E10492" s="4">
        <v>1</v>
      </c>
      <c r="F10492" s="4">
        <v>89500</v>
      </c>
      <c r="G10492" s="4">
        <v>8950</v>
      </c>
      <c r="H10492" s="4">
        <v>98450</v>
      </c>
    </row>
    <row r="10493" spans="1:8" ht="15.75">
      <c r="A10493" s="3" t="s">
        <v>2947</v>
      </c>
      <c r="B10493" s="2" t="s">
        <v>6147</v>
      </c>
      <c r="C10493" s="2" t="s">
        <v>6148</v>
      </c>
      <c r="D10493" s="2" t="s">
        <v>6149</v>
      </c>
      <c r="E10493" s="4">
        <v>6</v>
      </c>
      <c r="F10493" s="4">
        <v>300164</v>
      </c>
      <c r="G10493" s="4">
        <v>30016</v>
      </c>
      <c r="H10493" s="4">
        <v>330180</v>
      </c>
    </row>
    <row r="10494" spans="1:8" ht="15.75">
      <c r="A10494" s="3" t="s">
        <v>2947</v>
      </c>
      <c r="B10494" s="2" t="s">
        <v>6152</v>
      </c>
      <c r="C10494" s="2" t="s">
        <v>6153</v>
      </c>
      <c r="D10494" s="2" t="s">
        <v>6154</v>
      </c>
      <c r="E10494" s="4">
        <v>3</v>
      </c>
      <c r="F10494" s="4">
        <v>199325</v>
      </c>
      <c r="G10494" s="4">
        <v>19933</v>
      </c>
      <c r="H10494" s="4">
        <v>219258</v>
      </c>
    </row>
    <row r="10495" spans="1:8" ht="15.75">
      <c r="A10495" s="3" t="s">
        <v>2947</v>
      </c>
      <c r="B10495" s="2" t="s">
        <v>6309</v>
      </c>
      <c r="C10495" s="2" t="s">
        <v>6310</v>
      </c>
      <c r="D10495" s="2" t="s">
        <v>6311</v>
      </c>
      <c r="E10495" s="4">
        <v>10</v>
      </c>
      <c r="F10495" s="4">
        <v>512270</v>
      </c>
      <c r="G10495" s="4">
        <v>51228</v>
      </c>
      <c r="H10495" s="4">
        <v>563498</v>
      </c>
    </row>
    <row r="10496" spans="1:8" ht="15.75">
      <c r="A10496" s="3" t="s">
        <v>2947</v>
      </c>
      <c r="B10496" s="2" t="s">
        <v>6157</v>
      </c>
      <c r="C10496" s="2" t="s">
        <v>6158</v>
      </c>
      <c r="D10496" s="2" t="s">
        <v>6159</v>
      </c>
      <c r="E10496" s="4">
        <v>8</v>
      </c>
      <c r="F10496" s="4">
        <v>1123200</v>
      </c>
      <c r="G10496" s="4">
        <v>112320</v>
      </c>
      <c r="H10496" s="4">
        <v>1235520</v>
      </c>
    </row>
    <row r="10497" spans="1:8" ht="15.75">
      <c r="A10497" s="3" t="s">
        <v>2947</v>
      </c>
      <c r="B10497" s="2" t="s">
        <v>6312</v>
      </c>
      <c r="C10497" s="2" t="s">
        <v>6313</v>
      </c>
      <c r="D10497" s="2"/>
      <c r="E10497" s="4">
        <v>1</v>
      </c>
      <c r="F10497" s="4">
        <v>127440</v>
      </c>
      <c r="G10497" s="4">
        <v>12744</v>
      </c>
      <c r="H10497" s="4">
        <v>140184</v>
      </c>
    </row>
    <row r="10498" spans="1:8" ht="15.75">
      <c r="A10498" s="3" t="s">
        <v>2947</v>
      </c>
      <c r="B10498" s="2" t="s">
        <v>4640</v>
      </c>
      <c r="C10498" s="2" t="s">
        <v>4639</v>
      </c>
      <c r="D10498" s="2"/>
      <c r="E10498" s="4">
        <v>190</v>
      </c>
      <c r="F10498" s="4">
        <v>1643000</v>
      </c>
      <c r="G10498" s="4">
        <v>164300</v>
      </c>
      <c r="H10498" s="4">
        <v>1807300</v>
      </c>
    </row>
    <row r="10499" spans="1:8" ht="15.75">
      <c r="A10499" s="3" t="s">
        <v>2947</v>
      </c>
      <c r="B10499" s="2" t="s">
        <v>4642</v>
      </c>
      <c r="C10499" s="2" t="s">
        <v>4641</v>
      </c>
      <c r="D10499" s="2"/>
      <c r="E10499" s="4">
        <v>270</v>
      </c>
      <c r="F10499" s="4">
        <v>2390000</v>
      </c>
      <c r="G10499" s="4">
        <v>239000</v>
      </c>
      <c r="H10499" s="4">
        <v>2629000</v>
      </c>
    </row>
    <row r="10500" spans="1:8" ht="15.75">
      <c r="A10500" s="3" t="s">
        <v>2947</v>
      </c>
      <c r="B10500" s="2" t="s">
        <v>6163</v>
      </c>
      <c r="C10500" s="2" t="s">
        <v>6164</v>
      </c>
      <c r="D10500" s="2" t="s">
        <v>6165</v>
      </c>
      <c r="E10500" s="4">
        <v>20</v>
      </c>
      <c r="F10500" s="4">
        <v>250000</v>
      </c>
      <c r="G10500" s="4">
        <v>25000</v>
      </c>
      <c r="H10500" s="4">
        <v>275000</v>
      </c>
    </row>
    <row r="10501" spans="1:8" ht="15.75">
      <c r="A10501" s="3" t="s">
        <v>2947</v>
      </c>
      <c r="B10501" s="2" t="s">
        <v>6166</v>
      </c>
      <c r="C10501" s="2" t="s">
        <v>6167</v>
      </c>
      <c r="D10501" s="2" t="s">
        <v>6168</v>
      </c>
      <c r="E10501" s="4">
        <v>100</v>
      </c>
      <c r="F10501" s="4">
        <v>1287700</v>
      </c>
      <c r="G10501" s="4">
        <v>128770</v>
      </c>
      <c r="H10501" s="4">
        <v>1416470</v>
      </c>
    </row>
    <row r="10502" spans="1:8" ht="15.75">
      <c r="A10502" s="3" t="s">
        <v>2947</v>
      </c>
      <c r="B10502" s="2" t="s">
        <v>6563</v>
      </c>
      <c r="C10502" s="2" t="s">
        <v>6562</v>
      </c>
      <c r="D10502" s="2"/>
      <c r="E10502" s="4">
        <v>10</v>
      </c>
      <c r="F10502" s="4">
        <v>650000</v>
      </c>
      <c r="G10502" s="4">
        <v>65000</v>
      </c>
      <c r="H10502" s="4">
        <v>715000</v>
      </c>
    </row>
    <row r="10503" spans="1:8" ht="15.75">
      <c r="A10503" s="3" t="s">
        <v>2947</v>
      </c>
      <c r="B10503" s="2" t="s">
        <v>6406</v>
      </c>
      <c r="C10503" s="2" t="s">
        <v>6407</v>
      </c>
      <c r="D10503" s="2"/>
      <c r="E10503" s="4">
        <v>1</v>
      </c>
      <c r="F10503" s="4">
        <v>2800000</v>
      </c>
      <c r="G10503" s="4">
        <v>280000</v>
      </c>
      <c r="H10503" s="4">
        <v>3080000</v>
      </c>
    </row>
    <row r="10504" spans="1:8" ht="15.75">
      <c r="A10504" s="3" t="s">
        <v>2947</v>
      </c>
      <c r="B10504" s="2" t="s">
        <v>6489</v>
      </c>
      <c r="C10504" s="2" t="s">
        <v>6385</v>
      </c>
      <c r="D10504" s="2" t="s">
        <v>6386</v>
      </c>
      <c r="E10504" s="4">
        <v>1</v>
      </c>
      <c r="F10504" s="4">
        <v>360000</v>
      </c>
      <c r="G10504" s="4">
        <v>36000</v>
      </c>
      <c r="H10504" s="4">
        <v>396000</v>
      </c>
    </row>
    <row r="10505" spans="1:8" ht="15.75">
      <c r="A10505" s="3" t="s">
        <v>2947</v>
      </c>
      <c r="B10505" s="2" t="s">
        <v>6193</v>
      </c>
      <c r="C10505" s="2" t="s">
        <v>6194</v>
      </c>
      <c r="D10505" s="2" t="s">
        <v>6195</v>
      </c>
      <c r="E10505" s="4"/>
      <c r="F10505" s="4">
        <v>187200</v>
      </c>
      <c r="G10505" s="4">
        <v>18720</v>
      </c>
      <c r="H10505" s="4">
        <v>205920</v>
      </c>
    </row>
    <row r="10506" spans="1:8" ht="15.75">
      <c r="A10506" s="3" t="s">
        <v>2947</v>
      </c>
      <c r="B10506" s="2" t="s">
        <v>6203</v>
      </c>
      <c r="C10506" s="2" t="s">
        <v>6570</v>
      </c>
      <c r="D10506" s="2" t="s">
        <v>6569</v>
      </c>
      <c r="E10506" s="4">
        <v>386</v>
      </c>
      <c r="F10506" s="4">
        <v>550000</v>
      </c>
      <c r="G10506" s="4">
        <v>55000</v>
      </c>
      <c r="H10506" s="4">
        <v>605000</v>
      </c>
    </row>
    <row r="10507" spans="1:8" ht="15.75">
      <c r="A10507" s="3" t="s">
        <v>2947</v>
      </c>
      <c r="B10507" s="2" t="s">
        <v>4900</v>
      </c>
      <c r="C10507" s="2" t="s">
        <v>4897</v>
      </c>
      <c r="D10507" s="2" t="s">
        <v>4901</v>
      </c>
      <c r="E10507" s="4">
        <v>250</v>
      </c>
      <c r="F10507" s="4">
        <v>737500</v>
      </c>
      <c r="G10507" s="4">
        <v>73750</v>
      </c>
      <c r="H10507" s="4">
        <v>811250</v>
      </c>
    </row>
    <row r="10508" spans="1:8" ht="15.75">
      <c r="A10508" s="3" t="s">
        <v>2947</v>
      </c>
      <c r="B10508" s="2" t="s">
        <v>6208</v>
      </c>
      <c r="C10508" s="2" t="s">
        <v>6209</v>
      </c>
      <c r="D10508" s="2" t="s">
        <v>6210</v>
      </c>
      <c r="E10508" s="4">
        <v>5100</v>
      </c>
      <c r="F10508" s="4">
        <v>14280000</v>
      </c>
      <c r="G10508" s="4">
        <v>1428000</v>
      </c>
      <c r="H10508" s="4">
        <v>15708000</v>
      </c>
    </row>
    <row r="10509" spans="1:8" ht="15.75">
      <c r="A10509" s="3" t="s">
        <v>2947</v>
      </c>
      <c r="B10509" s="2" t="s">
        <v>6211</v>
      </c>
      <c r="C10509" s="2" t="s">
        <v>6212</v>
      </c>
      <c r="D10509" s="2" t="s">
        <v>6213</v>
      </c>
      <c r="E10509" s="4">
        <v>130</v>
      </c>
      <c r="F10509" s="4">
        <v>1274000</v>
      </c>
      <c r="G10509" s="4">
        <v>127400</v>
      </c>
      <c r="H10509" s="4">
        <v>1401400</v>
      </c>
    </row>
    <row r="10510" spans="1:8" ht="15.75">
      <c r="A10510" s="3" t="s">
        <v>2947</v>
      </c>
      <c r="B10510" s="2" t="s">
        <v>6215</v>
      </c>
      <c r="C10510" s="2" t="s">
        <v>6216</v>
      </c>
      <c r="D10510" s="2" t="s">
        <v>6217</v>
      </c>
      <c r="E10510" s="4">
        <v>105</v>
      </c>
      <c r="F10510" s="4">
        <v>1207500</v>
      </c>
      <c r="G10510" s="4">
        <v>120750</v>
      </c>
      <c r="H10510" s="4">
        <v>1328250</v>
      </c>
    </row>
    <row r="10511" spans="1:8" ht="15.75">
      <c r="A10511" s="3" t="s">
        <v>2947</v>
      </c>
      <c r="B10511" s="2" t="s">
        <v>5138</v>
      </c>
      <c r="C10511" s="2" t="s">
        <v>5137</v>
      </c>
      <c r="D10511" s="2" t="s">
        <v>5139</v>
      </c>
      <c r="E10511" s="4">
        <v>110</v>
      </c>
      <c r="F10511" s="4">
        <v>3300</v>
      </c>
      <c r="G10511" s="4">
        <v>330</v>
      </c>
      <c r="H10511" s="4">
        <v>3630</v>
      </c>
    </row>
    <row r="10512" spans="1:8" ht="15.75">
      <c r="A10512" s="3" t="s">
        <v>2947</v>
      </c>
      <c r="B10512" s="2" t="s">
        <v>6580</v>
      </c>
      <c r="C10512" s="2" t="s">
        <v>6579</v>
      </c>
      <c r="D10512" s="2" t="s">
        <v>6581</v>
      </c>
      <c r="E10512" s="4">
        <v>100</v>
      </c>
      <c r="F10512" s="4">
        <v>120000</v>
      </c>
      <c r="G10512" s="4">
        <v>12000</v>
      </c>
      <c r="H10512" s="4">
        <v>132000</v>
      </c>
    </row>
    <row r="10513" spans="1:8" ht="15.75">
      <c r="A10513" s="3" t="s">
        <v>2947</v>
      </c>
      <c r="B10513" s="2" t="s">
        <v>6583</v>
      </c>
      <c r="C10513" s="2" t="s">
        <v>6582</v>
      </c>
      <c r="D10513" s="2" t="s">
        <v>6584</v>
      </c>
      <c r="E10513" s="4">
        <v>30</v>
      </c>
      <c r="F10513" s="4">
        <v>135000</v>
      </c>
      <c r="G10513" s="4">
        <v>13500</v>
      </c>
      <c r="H10513" s="4">
        <v>148500</v>
      </c>
    </row>
    <row r="10514" spans="1:8" ht="15.75">
      <c r="A10514" s="3" t="s">
        <v>2947</v>
      </c>
      <c r="B10514" s="2" t="s">
        <v>5208</v>
      </c>
      <c r="C10514" s="2" t="s">
        <v>5206</v>
      </c>
      <c r="D10514" s="2" t="s">
        <v>5209</v>
      </c>
      <c r="E10514" s="4">
        <v>50</v>
      </c>
      <c r="F10514" s="4">
        <v>75000</v>
      </c>
      <c r="G10514" s="4">
        <v>7500</v>
      </c>
      <c r="H10514" s="4">
        <v>82500</v>
      </c>
    </row>
    <row r="10515" spans="1:8" ht="15.75">
      <c r="A10515" s="3" t="s">
        <v>2947</v>
      </c>
      <c r="B10515" s="2" t="s">
        <v>6224</v>
      </c>
      <c r="C10515" s="2" t="s">
        <v>6225</v>
      </c>
      <c r="D10515" s="2" t="s">
        <v>6226</v>
      </c>
      <c r="E10515" s="4">
        <v>12</v>
      </c>
      <c r="F10515" s="4">
        <v>32400</v>
      </c>
      <c r="G10515" s="4">
        <v>3240</v>
      </c>
      <c r="H10515" s="4">
        <v>35640</v>
      </c>
    </row>
    <row r="10516" spans="1:8" ht="15.75">
      <c r="A10516" s="3" t="s">
        <v>2947</v>
      </c>
      <c r="B10516" s="2" t="s">
        <v>5217</v>
      </c>
      <c r="C10516" s="2" t="s">
        <v>5216</v>
      </c>
      <c r="D10516" s="2" t="s">
        <v>5218</v>
      </c>
      <c r="E10516" s="4">
        <v>-50</v>
      </c>
      <c r="F10516" s="4">
        <v>-210000</v>
      </c>
      <c r="G10516" s="4">
        <v>-21000</v>
      </c>
      <c r="H10516" s="4">
        <v>-231000</v>
      </c>
    </row>
    <row r="10517" spans="1:8" ht="15.75">
      <c r="A10517" s="3" t="s">
        <v>2947</v>
      </c>
      <c r="B10517" s="2" t="s">
        <v>6233</v>
      </c>
      <c r="C10517" s="2" t="s">
        <v>1478</v>
      </c>
      <c r="D10517" s="2" t="s">
        <v>1480</v>
      </c>
      <c r="E10517" s="4">
        <v>100</v>
      </c>
      <c r="F10517" s="4">
        <v>17545</v>
      </c>
      <c r="G10517" s="4">
        <v>1755</v>
      </c>
      <c r="H10517" s="4">
        <v>19300</v>
      </c>
    </row>
    <row r="10518" spans="1:8" ht="15.75">
      <c r="A10518" s="3" t="s">
        <v>2947</v>
      </c>
      <c r="B10518" s="2" t="s">
        <v>6321</v>
      </c>
      <c r="C10518" s="2" t="s">
        <v>1628</v>
      </c>
      <c r="D10518" s="2" t="s">
        <v>1632</v>
      </c>
      <c r="E10518" s="4">
        <v>1</v>
      </c>
      <c r="F10518" s="4">
        <v>33000</v>
      </c>
      <c r="G10518" s="4">
        <v>3300</v>
      </c>
      <c r="H10518" s="4">
        <v>36300</v>
      </c>
    </row>
    <row r="10519" spans="1:8" ht="15.75">
      <c r="A10519" s="3" t="s">
        <v>2947</v>
      </c>
      <c r="B10519" s="2" t="s">
        <v>6235</v>
      </c>
      <c r="C10519" s="2" t="s">
        <v>1628</v>
      </c>
      <c r="D10519" s="2" t="s">
        <v>1638</v>
      </c>
      <c r="E10519" s="4">
        <v>1</v>
      </c>
      <c r="F10519" s="4">
        <v>33000</v>
      </c>
      <c r="G10519" s="4">
        <v>3300</v>
      </c>
      <c r="H10519" s="4">
        <v>36300</v>
      </c>
    </row>
    <row r="10520" spans="1:8" ht="15.75">
      <c r="A10520" s="3" t="s">
        <v>2947</v>
      </c>
      <c r="B10520" s="2" t="s">
        <v>6236</v>
      </c>
      <c r="C10520" s="2" t="s">
        <v>1628</v>
      </c>
      <c r="D10520" s="2" t="s">
        <v>1692</v>
      </c>
      <c r="E10520" s="4">
        <v>4</v>
      </c>
      <c r="F10520" s="4">
        <v>132000</v>
      </c>
      <c r="G10520" s="4">
        <v>13200</v>
      </c>
      <c r="H10520" s="4">
        <v>145200</v>
      </c>
    </row>
    <row r="10521" spans="1:8" ht="15.75">
      <c r="A10521" s="3" t="s">
        <v>2947</v>
      </c>
      <c r="B10521" s="2" t="s">
        <v>6238</v>
      </c>
      <c r="C10521" s="2" t="s">
        <v>1628</v>
      </c>
      <c r="D10521" s="2" t="s">
        <v>1721</v>
      </c>
      <c r="E10521" s="4">
        <v>2</v>
      </c>
      <c r="F10521" s="4">
        <v>65091</v>
      </c>
      <c r="G10521" s="4">
        <v>6509</v>
      </c>
      <c r="H10521" s="4">
        <v>71600</v>
      </c>
    </row>
    <row r="10522" spans="1:8" ht="15.75">
      <c r="A10522" s="3" t="s">
        <v>2947</v>
      </c>
      <c r="B10522" s="2" t="s">
        <v>6239</v>
      </c>
      <c r="C10522" s="2" t="s">
        <v>2005</v>
      </c>
      <c r="D10522" s="2" t="s">
        <v>2007</v>
      </c>
      <c r="E10522" s="4">
        <v>6</v>
      </c>
      <c r="F10522" s="4">
        <v>42000</v>
      </c>
      <c r="G10522" s="4">
        <v>4200</v>
      </c>
      <c r="H10522" s="4">
        <v>46200</v>
      </c>
    </row>
    <row r="10523" spans="1:8" ht="15.75">
      <c r="A10523" s="3" t="s">
        <v>2947</v>
      </c>
      <c r="B10523" s="2" t="s">
        <v>6240</v>
      </c>
      <c r="C10523" s="2" t="s">
        <v>2008</v>
      </c>
      <c r="D10523" s="2" t="s">
        <v>2010</v>
      </c>
      <c r="E10523" s="4">
        <v>10</v>
      </c>
      <c r="F10523" s="4">
        <v>250000</v>
      </c>
      <c r="G10523" s="4">
        <v>25000</v>
      </c>
      <c r="H10523" s="4">
        <v>275000</v>
      </c>
    </row>
    <row r="10524" spans="1:8" ht="15.75">
      <c r="A10524" s="3" t="s">
        <v>2947</v>
      </c>
      <c r="B10524" s="2" t="s">
        <v>6241</v>
      </c>
      <c r="C10524" s="2" t="s">
        <v>2011</v>
      </c>
      <c r="D10524" s="2" t="s">
        <v>2013</v>
      </c>
      <c r="E10524" s="4">
        <v>4</v>
      </c>
      <c r="F10524" s="4">
        <v>164000</v>
      </c>
      <c r="G10524" s="4">
        <v>16400</v>
      </c>
      <c r="H10524" s="4">
        <v>180400</v>
      </c>
    </row>
    <row r="10525" spans="1:8" ht="15.75">
      <c r="A10525" s="3" t="s">
        <v>2947</v>
      </c>
      <c r="B10525" s="2" t="s">
        <v>6247</v>
      </c>
      <c r="C10525" s="2" t="s">
        <v>4000</v>
      </c>
      <c r="D10525" s="2" t="s">
        <v>6248</v>
      </c>
      <c r="E10525" s="4">
        <v>10</v>
      </c>
      <c r="F10525" s="4">
        <v>22000</v>
      </c>
      <c r="G10525" s="4">
        <v>2200</v>
      </c>
      <c r="H10525" s="4">
        <v>24200</v>
      </c>
    </row>
    <row r="10526" spans="1:8" ht="15.75">
      <c r="A10526" s="3" t="s">
        <v>2947</v>
      </c>
      <c r="B10526" s="2" t="s">
        <v>6392</v>
      </c>
      <c r="C10526" s="2" t="s">
        <v>6140</v>
      </c>
      <c r="D10526" s="2"/>
      <c r="E10526" s="4">
        <v>2</v>
      </c>
      <c r="F10526" s="4">
        <v>70000</v>
      </c>
      <c r="G10526" s="4">
        <v>7000</v>
      </c>
      <c r="H10526" s="4">
        <v>77000</v>
      </c>
    </row>
    <row r="10527" spans="1:8" ht="15.75">
      <c r="A10527" s="3" t="s">
        <v>2947</v>
      </c>
      <c r="B10527" s="2" t="s">
        <v>6252</v>
      </c>
      <c r="C10527" s="2" t="s">
        <v>6253</v>
      </c>
      <c r="D10527" s="2"/>
      <c r="E10527" s="4">
        <v>3</v>
      </c>
      <c r="F10527" s="4">
        <v>83091</v>
      </c>
      <c r="G10527" s="4">
        <v>8309</v>
      </c>
      <c r="H10527" s="4">
        <v>91400</v>
      </c>
    </row>
    <row r="10528" spans="1:8" ht="15.75">
      <c r="A10528" s="3" t="s">
        <v>2947</v>
      </c>
      <c r="B10528" s="2" t="s">
        <v>6254</v>
      </c>
      <c r="C10528" s="2" t="s">
        <v>6255</v>
      </c>
      <c r="D10528" s="2"/>
      <c r="E10528" s="4">
        <v>20</v>
      </c>
      <c r="F10528" s="4">
        <v>180000</v>
      </c>
      <c r="G10528" s="4">
        <v>18000</v>
      </c>
      <c r="H10528" s="4">
        <v>198000</v>
      </c>
    </row>
    <row r="10529" spans="1:8" ht="15.75">
      <c r="A10529" s="3" t="s">
        <v>2947</v>
      </c>
      <c r="B10529" s="2" t="s">
        <v>6256</v>
      </c>
      <c r="C10529" s="2" t="s">
        <v>6257</v>
      </c>
      <c r="D10529" s="2"/>
      <c r="E10529" s="4">
        <v>38</v>
      </c>
      <c r="F10529" s="4">
        <v>380000</v>
      </c>
      <c r="G10529" s="4">
        <v>38000</v>
      </c>
      <c r="H10529" s="4">
        <v>418000</v>
      </c>
    </row>
    <row r="10530" spans="1:8" ht="15.75">
      <c r="A10530" s="3" t="s">
        <v>2947</v>
      </c>
      <c r="B10530" s="2" t="s">
        <v>6264</v>
      </c>
      <c r="C10530" s="2" t="s">
        <v>6191</v>
      </c>
      <c r="D10530" s="2" t="s">
        <v>6192</v>
      </c>
      <c r="E10530" s="4">
        <v>4</v>
      </c>
      <c r="F10530" s="4">
        <v>570182</v>
      </c>
      <c r="G10530" s="4">
        <v>57018</v>
      </c>
      <c r="H10530" s="4">
        <v>627200</v>
      </c>
    </row>
    <row r="10531" spans="1:8" ht="15.75">
      <c r="A10531" s="3" t="s">
        <v>2947</v>
      </c>
      <c r="B10531" s="2" t="s">
        <v>6286</v>
      </c>
      <c r="C10531" s="2" t="s">
        <v>6194</v>
      </c>
      <c r="D10531" s="2" t="s">
        <v>6195</v>
      </c>
      <c r="E10531" s="4">
        <v>9</v>
      </c>
      <c r="F10531" s="4">
        <v>266400</v>
      </c>
      <c r="G10531" s="4">
        <v>26640</v>
      </c>
      <c r="H10531" s="4">
        <v>293040</v>
      </c>
    </row>
    <row r="10532" spans="1:8" ht="15.75">
      <c r="A10532" s="3" t="s">
        <v>2947</v>
      </c>
      <c r="B10532" s="2" t="s">
        <v>6265</v>
      </c>
      <c r="C10532" s="2" t="s">
        <v>6197</v>
      </c>
      <c r="D10532" s="2" t="s">
        <v>6198</v>
      </c>
      <c r="E10532" s="4">
        <v>1</v>
      </c>
      <c r="F10532" s="4">
        <v>39200</v>
      </c>
      <c r="G10532" s="4">
        <v>3920</v>
      </c>
      <c r="H10532" s="4">
        <v>43120</v>
      </c>
    </row>
    <row r="10533" spans="1:8" ht="15.75">
      <c r="A10533" s="3" t="s">
        <v>2941</v>
      </c>
      <c r="B10533" s="2" t="s">
        <v>2942</v>
      </c>
      <c r="C10533" s="2" t="s">
        <v>20</v>
      </c>
      <c r="D10533" s="2" t="s">
        <v>8</v>
      </c>
      <c r="E10533" s="4">
        <v>500</v>
      </c>
      <c r="F10533" s="4">
        <v>171000</v>
      </c>
      <c r="G10533" s="4">
        <v>17100</v>
      </c>
      <c r="H10533" s="4">
        <v>188100</v>
      </c>
    </row>
    <row r="10534" spans="1:8" ht="15.75">
      <c r="A10534" s="3" t="s">
        <v>2941</v>
      </c>
      <c r="B10534" s="2" t="s">
        <v>7</v>
      </c>
      <c r="C10534" s="2" t="s">
        <v>5</v>
      </c>
      <c r="D10534" s="2" t="s">
        <v>8</v>
      </c>
      <c r="E10534" s="4">
        <v>800</v>
      </c>
      <c r="F10534" s="4">
        <v>273600</v>
      </c>
      <c r="G10534" s="4">
        <v>27360</v>
      </c>
      <c r="H10534" s="4">
        <v>300960</v>
      </c>
    </row>
    <row r="10535" spans="1:8" ht="15.75">
      <c r="A10535" s="3" t="s">
        <v>2941</v>
      </c>
      <c r="B10535" s="2" t="s">
        <v>22</v>
      </c>
      <c r="C10535" s="2" t="s">
        <v>20</v>
      </c>
      <c r="D10535" s="2" t="s">
        <v>23</v>
      </c>
      <c r="E10535" s="4">
        <v>12136</v>
      </c>
      <c r="F10535" s="4">
        <v>1820400</v>
      </c>
      <c r="G10535" s="4">
        <v>182040</v>
      </c>
      <c r="H10535" s="4">
        <v>2002440</v>
      </c>
    </row>
    <row r="10536" spans="1:8" ht="15.75">
      <c r="A10536" s="3" t="s">
        <v>2941</v>
      </c>
      <c r="B10536" s="2" t="s">
        <v>24</v>
      </c>
      <c r="C10536" s="2" t="s">
        <v>20</v>
      </c>
      <c r="D10536" s="2" t="s">
        <v>25</v>
      </c>
      <c r="E10536" s="4">
        <v>20345</v>
      </c>
      <c r="F10536" s="4">
        <v>4411929</v>
      </c>
      <c r="G10536" s="4">
        <v>441193</v>
      </c>
      <c r="H10536" s="4">
        <v>4853122</v>
      </c>
    </row>
    <row r="10537" spans="1:8" ht="15.75">
      <c r="A10537" s="3" t="s">
        <v>2941</v>
      </c>
      <c r="B10537" s="2" t="s">
        <v>27</v>
      </c>
      <c r="C10537" s="2" t="s">
        <v>26</v>
      </c>
      <c r="D10537" s="2" t="s">
        <v>28</v>
      </c>
      <c r="E10537" s="4">
        <v>730</v>
      </c>
      <c r="F10537" s="4">
        <v>109500</v>
      </c>
      <c r="G10537" s="4">
        <v>10950</v>
      </c>
      <c r="H10537" s="4">
        <v>120450</v>
      </c>
    </row>
    <row r="10538" spans="1:8" ht="15.75">
      <c r="A10538" s="3" t="s">
        <v>2941</v>
      </c>
      <c r="B10538" s="2" t="s">
        <v>30</v>
      </c>
      <c r="C10538" s="2" t="s">
        <v>29</v>
      </c>
      <c r="D10538" s="2"/>
      <c r="E10538" s="4">
        <v>176</v>
      </c>
      <c r="F10538" s="4">
        <v>140400</v>
      </c>
      <c r="G10538" s="4">
        <v>14040</v>
      </c>
      <c r="H10538" s="4">
        <v>154440</v>
      </c>
    </row>
    <row r="10539" spans="1:8" ht="15.75">
      <c r="A10539" s="3" t="s">
        <v>2941</v>
      </c>
      <c r="B10539" s="2" t="s">
        <v>32</v>
      </c>
      <c r="C10539" s="2" t="s">
        <v>31</v>
      </c>
      <c r="D10539" s="2"/>
      <c r="E10539" s="4">
        <v>1682</v>
      </c>
      <c r="F10539" s="4">
        <v>1645976</v>
      </c>
      <c r="G10539" s="4">
        <v>164601</v>
      </c>
      <c r="H10539" s="4">
        <v>1810577</v>
      </c>
    </row>
    <row r="10540" spans="1:8" ht="15.75">
      <c r="A10540" s="3" t="s">
        <v>2941</v>
      </c>
      <c r="B10540" s="2" t="s">
        <v>39</v>
      </c>
      <c r="C10540" s="2" t="s">
        <v>38</v>
      </c>
      <c r="D10540" s="2"/>
      <c r="E10540" s="4">
        <v>1560</v>
      </c>
      <c r="F10540" s="4">
        <v>606754</v>
      </c>
      <c r="G10540" s="4">
        <v>60676</v>
      </c>
      <c r="H10540" s="4">
        <v>667430</v>
      </c>
    </row>
    <row r="10541" spans="1:8" ht="15.75">
      <c r="A10541" s="3" t="s">
        <v>2941</v>
      </c>
      <c r="B10541" s="2" t="s">
        <v>46</v>
      </c>
      <c r="C10541" s="2" t="s">
        <v>45</v>
      </c>
      <c r="D10541" s="2"/>
      <c r="E10541" s="4">
        <v>30</v>
      </c>
      <c r="F10541" s="4">
        <v>25110</v>
      </c>
      <c r="G10541" s="4">
        <v>2511</v>
      </c>
      <c r="H10541" s="4">
        <v>27621</v>
      </c>
    </row>
    <row r="10542" spans="1:8" ht="15.75">
      <c r="A10542" s="3" t="s">
        <v>2941</v>
      </c>
      <c r="B10542" s="2" t="s">
        <v>51</v>
      </c>
      <c r="C10542" s="2" t="s">
        <v>50</v>
      </c>
      <c r="D10542" s="2" t="s">
        <v>52</v>
      </c>
      <c r="E10542" s="4">
        <v>30</v>
      </c>
      <c r="F10542" s="4">
        <v>186000</v>
      </c>
      <c r="G10542" s="4">
        <v>18600</v>
      </c>
      <c r="H10542" s="4">
        <v>204600</v>
      </c>
    </row>
    <row r="10543" spans="1:8" ht="15.75">
      <c r="A10543" s="3" t="s">
        <v>2941</v>
      </c>
      <c r="B10543" s="2" t="s">
        <v>55</v>
      </c>
      <c r="C10543" s="2" t="s">
        <v>50</v>
      </c>
      <c r="D10543" s="2" t="s">
        <v>56</v>
      </c>
      <c r="E10543" s="4">
        <v>30</v>
      </c>
      <c r="F10543" s="4">
        <v>129000</v>
      </c>
      <c r="G10543" s="4">
        <v>12900</v>
      </c>
      <c r="H10543" s="4">
        <v>141900</v>
      </c>
    </row>
    <row r="10544" spans="1:8" ht="15.75">
      <c r="A10544" s="3" t="s">
        <v>2941</v>
      </c>
      <c r="B10544" s="2" t="s">
        <v>57</v>
      </c>
      <c r="C10544" s="2" t="s">
        <v>50</v>
      </c>
      <c r="D10544" s="2" t="s">
        <v>58</v>
      </c>
      <c r="E10544" s="4">
        <v>20</v>
      </c>
      <c r="F10544" s="4">
        <v>96000</v>
      </c>
      <c r="G10544" s="4">
        <v>9600</v>
      </c>
      <c r="H10544" s="4">
        <v>105600</v>
      </c>
    </row>
    <row r="10545" spans="1:8" ht="15.75">
      <c r="A10545" s="3" t="s">
        <v>2941</v>
      </c>
      <c r="B10545" s="2" t="s">
        <v>82</v>
      </c>
      <c r="C10545" s="2" t="s">
        <v>69</v>
      </c>
      <c r="D10545" s="2" t="s">
        <v>83</v>
      </c>
      <c r="E10545" s="4">
        <v>30</v>
      </c>
      <c r="F10545" s="4">
        <v>141000</v>
      </c>
      <c r="G10545" s="4">
        <v>14100</v>
      </c>
      <c r="H10545" s="4">
        <v>155100</v>
      </c>
    </row>
    <row r="10546" spans="1:8" ht="15.75">
      <c r="A10546" s="3" t="s">
        <v>2941</v>
      </c>
      <c r="B10546" s="2" t="s">
        <v>112</v>
      </c>
      <c r="C10546" s="2" t="s">
        <v>111</v>
      </c>
      <c r="D10546" s="2" t="s">
        <v>113</v>
      </c>
      <c r="E10546" s="4">
        <v>1000</v>
      </c>
      <c r="F10546" s="4">
        <v>133000</v>
      </c>
      <c r="G10546" s="4">
        <v>13300</v>
      </c>
      <c r="H10546" s="4">
        <v>146300</v>
      </c>
    </row>
    <row r="10547" spans="1:8" ht="15.75">
      <c r="A10547" s="3" t="s">
        <v>2941</v>
      </c>
      <c r="B10547" s="2" t="s">
        <v>117</v>
      </c>
      <c r="C10547" s="2" t="s">
        <v>118</v>
      </c>
      <c r="D10547" s="2" t="s">
        <v>113</v>
      </c>
      <c r="E10547" s="4">
        <v>6000</v>
      </c>
      <c r="F10547" s="4">
        <v>1368000</v>
      </c>
      <c r="G10547" s="4">
        <v>136800</v>
      </c>
      <c r="H10547" s="4">
        <v>1504800</v>
      </c>
    </row>
    <row r="10548" spans="1:8" ht="15.75">
      <c r="A10548" s="3" t="s">
        <v>2941</v>
      </c>
      <c r="B10548" s="2" t="s">
        <v>122</v>
      </c>
      <c r="C10548" s="2" t="s">
        <v>121</v>
      </c>
      <c r="D10548" s="2"/>
      <c r="E10548" s="4">
        <v>1000</v>
      </c>
      <c r="F10548" s="4">
        <v>418000</v>
      </c>
      <c r="G10548" s="4">
        <v>41800</v>
      </c>
      <c r="H10548" s="4">
        <v>459800</v>
      </c>
    </row>
    <row r="10549" spans="1:8" ht="15.75">
      <c r="A10549" s="3" t="s">
        <v>2941</v>
      </c>
      <c r="B10549" s="2" t="s">
        <v>126</v>
      </c>
      <c r="C10549" s="2" t="s">
        <v>96</v>
      </c>
      <c r="D10549" s="2" t="s">
        <v>75</v>
      </c>
      <c r="E10549" s="4">
        <v>30</v>
      </c>
      <c r="F10549" s="4">
        <v>573000</v>
      </c>
      <c r="G10549" s="4">
        <v>57300</v>
      </c>
      <c r="H10549" s="4">
        <v>630300</v>
      </c>
    </row>
    <row r="10550" spans="1:8" ht="15.75">
      <c r="A10550" s="3" t="s">
        <v>2941</v>
      </c>
      <c r="B10550" s="2" t="s">
        <v>127</v>
      </c>
      <c r="C10550" s="2" t="s">
        <v>96</v>
      </c>
      <c r="D10550" s="2" t="s">
        <v>90</v>
      </c>
      <c r="E10550" s="4">
        <v>20</v>
      </c>
      <c r="F10550" s="4">
        <v>470000</v>
      </c>
      <c r="G10550" s="4">
        <v>47000</v>
      </c>
      <c r="H10550" s="4">
        <v>517000</v>
      </c>
    </row>
    <row r="10551" spans="1:8" ht="15.75">
      <c r="A10551" s="3" t="s">
        <v>2941</v>
      </c>
      <c r="B10551" s="2" t="s">
        <v>133</v>
      </c>
      <c r="C10551" s="2" t="s">
        <v>96</v>
      </c>
      <c r="D10551" s="2" t="s">
        <v>80</v>
      </c>
      <c r="E10551" s="4">
        <v>15</v>
      </c>
      <c r="F10551" s="4">
        <v>457500</v>
      </c>
      <c r="G10551" s="4">
        <v>45750</v>
      </c>
      <c r="H10551" s="4">
        <v>503250</v>
      </c>
    </row>
    <row r="10552" spans="1:8" ht="15.75">
      <c r="A10552" s="3" t="s">
        <v>2941</v>
      </c>
      <c r="B10552" s="2" t="s">
        <v>174</v>
      </c>
      <c r="C10552" s="2" t="s">
        <v>173</v>
      </c>
      <c r="D10552" s="2" t="s">
        <v>175</v>
      </c>
      <c r="E10552" s="4">
        <v>100</v>
      </c>
      <c r="F10552" s="4">
        <v>2085000</v>
      </c>
      <c r="G10552" s="4">
        <v>208500</v>
      </c>
      <c r="H10552" s="4">
        <v>2293500</v>
      </c>
    </row>
    <row r="10553" spans="1:8" ht="15.75">
      <c r="A10553" s="3" t="s">
        <v>2941</v>
      </c>
      <c r="B10553" s="2" t="s">
        <v>2972</v>
      </c>
      <c r="C10553" s="2" t="s">
        <v>142</v>
      </c>
      <c r="D10553" s="2" t="s">
        <v>179</v>
      </c>
      <c r="E10553" s="4">
        <v>30</v>
      </c>
      <c r="F10553" s="4">
        <v>375000</v>
      </c>
      <c r="G10553" s="4">
        <v>37500</v>
      </c>
      <c r="H10553" s="4">
        <v>412500</v>
      </c>
    </row>
    <row r="10554" spans="1:8" ht="15.75">
      <c r="A10554" s="3" t="s">
        <v>2941</v>
      </c>
      <c r="B10554" s="2" t="s">
        <v>2973</v>
      </c>
      <c r="C10554" s="2" t="s">
        <v>154</v>
      </c>
      <c r="D10554" s="2" t="s">
        <v>179</v>
      </c>
      <c r="E10554" s="4">
        <v>30</v>
      </c>
      <c r="F10554" s="4">
        <v>420000</v>
      </c>
      <c r="G10554" s="4">
        <v>42000</v>
      </c>
      <c r="H10554" s="4">
        <v>462000</v>
      </c>
    </row>
    <row r="10555" spans="1:8" ht="15.75">
      <c r="A10555" s="3" t="s">
        <v>2941</v>
      </c>
      <c r="B10555" s="2" t="s">
        <v>2975</v>
      </c>
      <c r="C10555" s="2" t="s">
        <v>2974</v>
      </c>
      <c r="D10555" s="2" t="s">
        <v>179</v>
      </c>
      <c r="E10555" s="4">
        <v>20</v>
      </c>
      <c r="F10555" s="4">
        <v>330000</v>
      </c>
      <c r="G10555" s="4">
        <v>33000</v>
      </c>
      <c r="H10555" s="4">
        <v>363000</v>
      </c>
    </row>
    <row r="10556" spans="1:8" ht="15.75">
      <c r="A10556" s="3" t="s">
        <v>2941</v>
      </c>
      <c r="B10556" s="2" t="s">
        <v>212</v>
      </c>
      <c r="C10556" s="2" t="s">
        <v>96</v>
      </c>
      <c r="D10556" s="2" t="s">
        <v>78</v>
      </c>
      <c r="E10556" s="4">
        <v>20</v>
      </c>
      <c r="F10556" s="4">
        <v>558000</v>
      </c>
      <c r="G10556" s="4">
        <v>55800</v>
      </c>
      <c r="H10556" s="4">
        <v>613800</v>
      </c>
    </row>
    <row r="10557" spans="1:8" ht="15.75">
      <c r="A10557" s="3" t="s">
        <v>2941</v>
      </c>
      <c r="B10557" s="2" t="s">
        <v>225</v>
      </c>
      <c r="C10557" s="2" t="s">
        <v>223</v>
      </c>
      <c r="D10557" s="2" t="s">
        <v>75</v>
      </c>
      <c r="E10557" s="4">
        <v>5</v>
      </c>
      <c r="F10557" s="4">
        <v>108000</v>
      </c>
      <c r="G10557" s="4">
        <v>10800</v>
      </c>
      <c r="H10557" s="4">
        <v>118800</v>
      </c>
    </row>
    <row r="10558" spans="1:8" ht="15.75">
      <c r="A10558" s="3" t="s">
        <v>2941</v>
      </c>
      <c r="B10558" s="2" t="s">
        <v>3002</v>
      </c>
      <c r="C10558" s="2" t="s">
        <v>223</v>
      </c>
      <c r="D10558" s="2" t="s">
        <v>243</v>
      </c>
      <c r="E10558" s="4">
        <v>15</v>
      </c>
      <c r="F10558" s="4">
        <v>289500</v>
      </c>
      <c r="G10558" s="4">
        <v>28950</v>
      </c>
      <c r="H10558" s="4">
        <v>318450</v>
      </c>
    </row>
    <row r="10559" spans="1:8" ht="15.75">
      <c r="A10559" s="3" t="s">
        <v>2941</v>
      </c>
      <c r="B10559" s="2" t="s">
        <v>227</v>
      </c>
      <c r="C10559" s="2" t="s">
        <v>223</v>
      </c>
      <c r="D10559" s="2" t="s">
        <v>90</v>
      </c>
      <c r="E10559" s="4">
        <v>5</v>
      </c>
      <c r="F10559" s="4">
        <v>96500</v>
      </c>
      <c r="G10559" s="4">
        <v>9650</v>
      </c>
      <c r="H10559" s="4">
        <v>106150</v>
      </c>
    </row>
    <row r="10560" spans="1:8" ht="15.75">
      <c r="A10560" s="3" t="s">
        <v>2941</v>
      </c>
      <c r="B10560" s="2" t="s">
        <v>3003</v>
      </c>
      <c r="C10560" s="2" t="s">
        <v>223</v>
      </c>
      <c r="D10560" s="2" t="s">
        <v>68</v>
      </c>
      <c r="E10560" s="4">
        <v>1</v>
      </c>
      <c r="F10560" s="4">
        <v>35000</v>
      </c>
      <c r="G10560" s="4">
        <v>3500</v>
      </c>
      <c r="H10560" s="4">
        <v>38500</v>
      </c>
    </row>
    <row r="10561" spans="1:8" ht="15.75">
      <c r="A10561" s="3" t="s">
        <v>2941</v>
      </c>
      <c r="B10561" s="2" t="s">
        <v>3004</v>
      </c>
      <c r="C10561" s="2" t="s">
        <v>223</v>
      </c>
      <c r="D10561" s="2" t="s">
        <v>85</v>
      </c>
      <c r="E10561" s="4">
        <v>4</v>
      </c>
      <c r="F10561" s="4">
        <v>156000</v>
      </c>
      <c r="G10561" s="4">
        <v>15600</v>
      </c>
      <c r="H10561" s="4">
        <v>171600</v>
      </c>
    </row>
    <row r="10562" spans="1:8" ht="15.75">
      <c r="A10562" s="3" t="s">
        <v>2941</v>
      </c>
      <c r="B10562" s="2" t="s">
        <v>242</v>
      </c>
      <c r="C10562" s="2" t="s">
        <v>236</v>
      </c>
      <c r="D10562" s="2" t="s">
        <v>243</v>
      </c>
      <c r="E10562" s="4">
        <v>2</v>
      </c>
      <c r="F10562" s="4">
        <v>23728</v>
      </c>
      <c r="G10562" s="4">
        <v>2373</v>
      </c>
      <c r="H10562" s="4">
        <v>26101</v>
      </c>
    </row>
    <row r="10563" spans="1:8" ht="15.75">
      <c r="A10563" s="3" t="s">
        <v>2941</v>
      </c>
      <c r="B10563" s="2" t="s">
        <v>3005</v>
      </c>
      <c r="C10563" s="2" t="s">
        <v>236</v>
      </c>
      <c r="D10563" s="2" t="s">
        <v>90</v>
      </c>
      <c r="E10563" s="4">
        <v>7</v>
      </c>
      <c r="F10563" s="4">
        <v>90608</v>
      </c>
      <c r="G10563" s="4">
        <v>9061</v>
      </c>
      <c r="H10563" s="4">
        <v>99669</v>
      </c>
    </row>
    <row r="10564" spans="1:8" ht="15.75">
      <c r="A10564" s="3" t="s">
        <v>2941</v>
      </c>
      <c r="B10564" s="2" t="s">
        <v>273</v>
      </c>
      <c r="C10564" s="2" t="s">
        <v>264</v>
      </c>
      <c r="D10564" s="2" t="s">
        <v>52</v>
      </c>
      <c r="E10564" s="4">
        <v>20</v>
      </c>
      <c r="F10564" s="4">
        <v>101780</v>
      </c>
      <c r="G10564" s="4">
        <v>10178</v>
      </c>
      <c r="H10564" s="4">
        <v>111958</v>
      </c>
    </row>
    <row r="10565" spans="1:8" ht="15.75">
      <c r="A10565" s="3" t="s">
        <v>2941</v>
      </c>
      <c r="B10565" s="2" t="s">
        <v>293</v>
      </c>
      <c r="C10565" s="2" t="s">
        <v>264</v>
      </c>
      <c r="D10565" s="2" t="s">
        <v>99</v>
      </c>
      <c r="E10565" s="4">
        <v>300</v>
      </c>
      <c r="F10565" s="4">
        <v>1375500</v>
      </c>
      <c r="G10565" s="4">
        <v>137550</v>
      </c>
      <c r="H10565" s="4">
        <v>1513050</v>
      </c>
    </row>
    <row r="10566" spans="1:8" ht="15.75">
      <c r="A10566" s="3" t="s">
        <v>2941</v>
      </c>
      <c r="B10566" s="2" t="s">
        <v>301</v>
      </c>
      <c r="C10566" s="2" t="s">
        <v>299</v>
      </c>
      <c r="D10566" s="2" t="s">
        <v>184</v>
      </c>
      <c r="E10566" s="4">
        <v>4</v>
      </c>
      <c r="F10566" s="4">
        <v>16400</v>
      </c>
      <c r="G10566" s="4">
        <v>1640</v>
      </c>
      <c r="H10566" s="4">
        <v>18040</v>
      </c>
    </row>
    <row r="10567" spans="1:8" ht="15.75">
      <c r="A10567" s="3" t="s">
        <v>2941</v>
      </c>
      <c r="B10567" s="2" t="s">
        <v>311</v>
      </c>
      <c r="C10567" s="2" t="s">
        <v>310</v>
      </c>
      <c r="D10567" s="2" t="s">
        <v>56</v>
      </c>
      <c r="E10567" s="4">
        <v>5</v>
      </c>
      <c r="F10567" s="4">
        <v>24000</v>
      </c>
      <c r="G10567" s="4">
        <v>2400</v>
      </c>
      <c r="H10567" s="4">
        <v>26400</v>
      </c>
    </row>
    <row r="10568" spans="1:8" ht="15.75">
      <c r="A10568" s="3" t="s">
        <v>2941</v>
      </c>
      <c r="B10568" s="2" t="s">
        <v>342</v>
      </c>
      <c r="C10568" s="2" t="s">
        <v>264</v>
      </c>
      <c r="D10568" s="2" t="s">
        <v>343</v>
      </c>
      <c r="E10568" s="4">
        <v>30</v>
      </c>
      <c r="F10568" s="4">
        <v>170850</v>
      </c>
      <c r="G10568" s="4">
        <v>17085</v>
      </c>
      <c r="H10568" s="4">
        <v>187935</v>
      </c>
    </row>
    <row r="10569" spans="1:8" ht="15.75">
      <c r="A10569" s="3" t="s">
        <v>2941</v>
      </c>
      <c r="B10569" s="2" t="s">
        <v>3021</v>
      </c>
      <c r="C10569" s="2" t="s">
        <v>264</v>
      </c>
      <c r="D10569" s="2" t="s">
        <v>3022</v>
      </c>
      <c r="E10569" s="4">
        <v>10</v>
      </c>
      <c r="F10569" s="4">
        <v>101290</v>
      </c>
      <c r="G10569" s="4">
        <v>10129</v>
      </c>
      <c r="H10569" s="4">
        <v>111419</v>
      </c>
    </row>
    <row r="10570" spans="1:8" ht="15.75">
      <c r="A10570" s="3" t="s">
        <v>2941</v>
      </c>
      <c r="B10570" s="2" t="s">
        <v>3023</v>
      </c>
      <c r="C10570" s="2" t="s">
        <v>264</v>
      </c>
      <c r="D10570" s="2" t="s">
        <v>3024</v>
      </c>
      <c r="E10570" s="4">
        <v>30</v>
      </c>
      <c r="F10570" s="4">
        <v>88350</v>
      </c>
      <c r="G10570" s="4">
        <v>8835</v>
      </c>
      <c r="H10570" s="4">
        <v>97185</v>
      </c>
    </row>
    <row r="10571" spans="1:8" ht="15.75">
      <c r="A10571" s="3" t="s">
        <v>2941</v>
      </c>
      <c r="B10571" s="2" t="s">
        <v>3025</v>
      </c>
      <c r="C10571" s="2" t="s">
        <v>264</v>
      </c>
      <c r="D10571" s="2" t="s">
        <v>3026</v>
      </c>
      <c r="E10571" s="4">
        <v>50</v>
      </c>
      <c r="F10571" s="4">
        <v>152050</v>
      </c>
      <c r="G10571" s="4">
        <v>15205</v>
      </c>
      <c r="H10571" s="4">
        <v>167255</v>
      </c>
    </row>
    <row r="10572" spans="1:8" ht="15.75">
      <c r="A10572" s="3" t="s">
        <v>2941</v>
      </c>
      <c r="B10572" s="2" t="s">
        <v>3030</v>
      </c>
      <c r="C10572" s="2" t="s">
        <v>223</v>
      </c>
      <c r="D10572" s="2" t="s">
        <v>80</v>
      </c>
      <c r="E10572" s="4">
        <v>1</v>
      </c>
      <c r="F10572" s="4">
        <v>30500</v>
      </c>
      <c r="G10572" s="4">
        <v>3050</v>
      </c>
      <c r="H10572" s="4">
        <v>33550</v>
      </c>
    </row>
    <row r="10573" spans="1:8" ht="15.75">
      <c r="A10573" s="3" t="s">
        <v>2941</v>
      </c>
      <c r="B10573" s="2" t="s">
        <v>384</v>
      </c>
      <c r="C10573" s="2" t="s">
        <v>264</v>
      </c>
      <c r="D10573" s="2" t="s">
        <v>385</v>
      </c>
      <c r="E10573" s="4">
        <v>30</v>
      </c>
      <c r="F10573" s="4">
        <v>123000</v>
      </c>
      <c r="G10573" s="4">
        <v>12300</v>
      </c>
      <c r="H10573" s="4">
        <v>135300</v>
      </c>
    </row>
    <row r="10574" spans="1:8" ht="15.75">
      <c r="A10574" s="3" t="s">
        <v>2941</v>
      </c>
      <c r="B10574" s="2" t="s">
        <v>386</v>
      </c>
      <c r="C10574" s="2" t="s">
        <v>264</v>
      </c>
      <c r="D10574" s="2" t="s">
        <v>387</v>
      </c>
      <c r="E10574" s="4">
        <v>50</v>
      </c>
      <c r="F10574" s="4">
        <v>130300</v>
      </c>
      <c r="G10574" s="4">
        <v>13030</v>
      </c>
      <c r="H10574" s="4">
        <v>143330</v>
      </c>
    </row>
    <row r="10575" spans="1:8" ht="15.75">
      <c r="A10575" s="3" t="s">
        <v>2941</v>
      </c>
      <c r="B10575" s="2" t="s">
        <v>392</v>
      </c>
      <c r="C10575" s="2" t="s">
        <v>223</v>
      </c>
      <c r="D10575" s="2" t="s">
        <v>99</v>
      </c>
      <c r="E10575" s="4">
        <v>10</v>
      </c>
      <c r="F10575" s="4">
        <v>68000</v>
      </c>
      <c r="G10575" s="4">
        <v>6800</v>
      </c>
      <c r="H10575" s="4">
        <v>74800</v>
      </c>
    </row>
    <row r="10576" spans="1:8" ht="15.75">
      <c r="A10576" s="3" t="s">
        <v>2941</v>
      </c>
      <c r="B10576" s="2" t="s">
        <v>444</v>
      </c>
      <c r="C10576" s="2" t="s">
        <v>264</v>
      </c>
      <c r="D10576" s="2" t="s">
        <v>445</v>
      </c>
      <c r="E10576" s="4">
        <v>100</v>
      </c>
      <c r="F10576" s="4">
        <v>423300</v>
      </c>
      <c r="G10576" s="4">
        <v>42330</v>
      </c>
      <c r="H10576" s="4">
        <v>465630</v>
      </c>
    </row>
    <row r="10577" spans="1:8" ht="15.75">
      <c r="A10577" s="3" t="s">
        <v>2941</v>
      </c>
      <c r="B10577" s="2" t="s">
        <v>456</v>
      </c>
      <c r="C10577" s="2" t="s">
        <v>455</v>
      </c>
      <c r="D10577" s="2"/>
      <c r="E10577" s="4">
        <v>1</v>
      </c>
      <c r="F10577" s="4">
        <v>13000</v>
      </c>
      <c r="G10577" s="4">
        <v>1300</v>
      </c>
      <c r="H10577" s="4">
        <v>14300</v>
      </c>
    </row>
    <row r="10578" spans="1:8" ht="15.75">
      <c r="A10578" s="3" t="s">
        <v>2941</v>
      </c>
      <c r="B10578" s="2" t="s">
        <v>460</v>
      </c>
      <c r="C10578" s="2" t="s">
        <v>459</v>
      </c>
      <c r="D10578" s="2"/>
      <c r="E10578" s="4">
        <v>4</v>
      </c>
      <c r="F10578" s="4">
        <v>100000</v>
      </c>
      <c r="G10578" s="4">
        <v>10000</v>
      </c>
      <c r="H10578" s="4">
        <v>110000</v>
      </c>
    </row>
    <row r="10579" spans="1:8" ht="15.75">
      <c r="A10579" s="3" t="s">
        <v>2941</v>
      </c>
      <c r="B10579" s="2" t="s">
        <v>468</v>
      </c>
      <c r="C10579" s="2" t="s">
        <v>467</v>
      </c>
      <c r="D10579" s="2"/>
      <c r="E10579" s="4">
        <v>58</v>
      </c>
      <c r="F10579" s="4">
        <v>350000</v>
      </c>
      <c r="G10579" s="4">
        <v>35000</v>
      </c>
      <c r="H10579" s="4">
        <v>385000</v>
      </c>
    </row>
    <row r="10580" spans="1:8" ht="15.75">
      <c r="A10580" s="3" t="s">
        <v>2941</v>
      </c>
      <c r="B10580" s="2" t="s">
        <v>470</v>
      </c>
      <c r="C10580" s="2" t="s">
        <v>469</v>
      </c>
      <c r="D10580" s="2" t="s">
        <v>471</v>
      </c>
      <c r="E10580" s="4">
        <v>30</v>
      </c>
      <c r="F10580" s="4">
        <v>210000</v>
      </c>
      <c r="G10580" s="4">
        <v>21000</v>
      </c>
      <c r="H10580" s="4">
        <v>231000</v>
      </c>
    </row>
    <row r="10581" spans="1:8" ht="15.75">
      <c r="A10581" s="3" t="s">
        <v>2941</v>
      </c>
      <c r="B10581" s="2" t="s">
        <v>504</v>
      </c>
      <c r="C10581" s="2" t="s">
        <v>503</v>
      </c>
      <c r="D10581" s="2" t="s">
        <v>505</v>
      </c>
      <c r="E10581" s="4">
        <v>20</v>
      </c>
      <c r="F10581" s="4">
        <v>190424</v>
      </c>
      <c r="G10581" s="4">
        <v>19042</v>
      </c>
      <c r="H10581" s="4">
        <v>209466</v>
      </c>
    </row>
    <row r="10582" spans="1:8" ht="15.75">
      <c r="A10582" s="3" t="s">
        <v>2941</v>
      </c>
      <c r="B10582" s="2" t="s">
        <v>515</v>
      </c>
      <c r="C10582" s="2" t="s">
        <v>514</v>
      </c>
      <c r="D10582" s="2" t="s">
        <v>516</v>
      </c>
      <c r="E10582" s="4">
        <v>140</v>
      </c>
      <c r="F10582" s="4">
        <v>670020</v>
      </c>
      <c r="G10582" s="4">
        <v>67002</v>
      </c>
      <c r="H10582" s="4">
        <v>737022</v>
      </c>
    </row>
    <row r="10583" spans="1:8" ht="15.75">
      <c r="A10583" s="3" t="s">
        <v>2941</v>
      </c>
      <c r="B10583" s="2" t="s">
        <v>518</v>
      </c>
      <c r="C10583" s="2" t="s">
        <v>517</v>
      </c>
      <c r="D10583" s="2" t="s">
        <v>519</v>
      </c>
      <c r="E10583" s="4">
        <v>10</v>
      </c>
      <c r="F10583" s="4">
        <v>25640</v>
      </c>
      <c r="G10583" s="4">
        <v>2564</v>
      </c>
      <c r="H10583" s="4">
        <v>28204</v>
      </c>
    </row>
    <row r="10584" spans="1:8" ht="15.75">
      <c r="A10584" s="3" t="s">
        <v>2941</v>
      </c>
      <c r="B10584" s="2" t="s">
        <v>525</v>
      </c>
      <c r="C10584" s="2" t="s">
        <v>524</v>
      </c>
      <c r="D10584" s="2" t="s">
        <v>526</v>
      </c>
      <c r="E10584" s="4">
        <v>590</v>
      </c>
      <c r="F10584" s="4">
        <v>2924210</v>
      </c>
      <c r="G10584" s="4">
        <v>292421</v>
      </c>
      <c r="H10584" s="4">
        <v>3216631</v>
      </c>
    </row>
    <row r="10585" spans="1:8" ht="15.75">
      <c r="A10585" s="3" t="s">
        <v>2941</v>
      </c>
      <c r="B10585" s="2" t="s">
        <v>528</v>
      </c>
      <c r="C10585" s="2" t="s">
        <v>527</v>
      </c>
      <c r="D10585" s="2" t="s">
        <v>529</v>
      </c>
      <c r="E10585" s="4">
        <v>72</v>
      </c>
      <c r="F10585" s="4">
        <v>213590</v>
      </c>
      <c r="G10585" s="4">
        <v>21359</v>
      </c>
      <c r="H10585" s="4">
        <v>234949</v>
      </c>
    </row>
    <row r="10586" spans="1:8" ht="15.75">
      <c r="A10586" s="3" t="s">
        <v>2941</v>
      </c>
      <c r="B10586" s="2" t="s">
        <v>531</v>
      </c>
      <c r="C10586" s="2" t="s">
        <v>530</v>
      </c>
      <c r="D10586" s="2" t="s">
        <v>532</v>
      </c>
      <c r="E10586" s="4">
        <v>10</v>
      </c>
      <c r="F10586" s="4">
        <v>30000</v>
      </c>
      <c r="G10586" s="4">
        <v>3000</v>
      </c>
      <c r="H10586" s="4">
        <v>33000</v>
      </c>
    </row>
    <row r="10587" spans="1:8" ht="15.75">
      <c r="A10587" s="3" t="s">
        <v>2941</v>
      </c>
      <c r="B10587" s="2" t="s">
        <v>534</v>
      </c>
      <c r="C10587" s="2" t="s">
        <v>533</v>
      </c>
      <c r="D10587" s="2" t="s">
        <v>535</v>
      </c>
      <c r="E10587" s="4">
        <v>50</v>
      </c>
      <c r="F10587" s="4">
        <v>90900</v>
      </c>
      <c r="G10587" s="4">
        <v>9090</v>
      </c>
      <c r="H10587" s="4">
        <v>99990</v>
      </c>
    </row>
    <row r="10588" spans="1:8" ht="15.75">
      <c r="A10588" s="3" t="s">
        <v>2941</v>
      </c>
      <c r="B10588" s="2" t="s">
        <v>536</v>
      </c>
      <c r="C10588" s="2" t="s">
        <v>355</v>
      </c>
      <c r="D10588" s="2" t="s">
        <v>537</v>
      </c>
      <c r="E10588" s="4">
        <v>43</v>
      </c>
      <c r="F10588" s="4">
        <v>261935</v>
      </c>
      <c r="G10588" s="4">
        <v>26194</v>
      </c>
      <c r="H10588" s="4">
        <v>288129</v>
      </c>
    </row>
    <row r="10589" spans="1:8" ht="15.75">
      <c r="A10589" s="3" t="s">
        <v>2941</v>
      </c>
      <c r="B10589" s="2" t="s">
        <v>539</v>
      </c>
      <c r="C10589" s="2" t="s">
        <v>538</v>
      </c>
      <c r="D10589" s="2" t="s">
        <v>540</v>
      </c>
      <c r="E10589" s="4">
        <v>105</v>
      </c>
      <c r="F10589" s="4">
        <v>369275</v>
      </c>
      <c r="G10589" s="4">
        <v>36928</v>
      </c>
      <c r="H10589" s="4">
        <v>406203</v>
      </c>
    </row>
    <row r="10590" spans="1:8" ht="15.75">
      <c r="A10590" s="3" t="s">
        <v>2941</v>
      </c>
      <c r="B10590" s="2" t="s">
        <v>546</v>
      </c>
      <c r="C10590" s="2" t="s">
        <v>545</v>
      </c>
      <c r="D10590" s="2" t="s">
        <v>547</v>
      </c>
      <c r="E10590" s="4">
        <v>39</v>
      </c>
      <c r="F10590" s="4">
        <v>272193</v>
      </c>
      <c r="G10590" s="4">
        <v>27219</v>
      </c>
      <c r="H10590" s="4">
        <v>299412</v>
      </c>
    </row>
    <row r="10591" spans="1:8" ht="15.75">
      <c r="A10591" s="3" t="s">
        <v>2941</v>
      </c>
      <c r="B10591" s="2" t="s">
        <v>3058</v>
      </c>
      <c r="C10591" s="2" t="s">
        <v>3057</v>
      </c>
      <c r="D10591" s="2" t="s">
        <v>3059</v>
      </c>
      <c r="E10591" s="4">
        <v>97</v>
      </c>
      <c r="F10591" s="4">
        <v>360532</v>
      </c>
      <c r="G10591" s="4">
        <v>36053</v>
      </c>
      <c r="H10591" s="4">
        <v>396585</v>
      </c>
    </row>
    <row r="10592" spans="1:8" ht="15.75">
      <c r="A10592" s="3" t="s">
        <v>2941</v>
      </c>
      <c r="B10592" s="2" t="s">
        <v>549</v>
      </c>
      <c r="C10592" s="2" t="s">
        <v>548</v>
      </c>
      <c r="D10592" s="2" t="s">
        <v>550</v>
      </c>
      <c r="E10592" s="4">
        <v>10</v>
      </c>
      <c r="F10592" s="4">
        <v>31680</v>
      </c>
      <c r="G10592" s="4">
        <v>3168</v>
      </c>
      <c r="H10592" s="4">
        <v>34848</v>
      </c>
    </row>
    <row r="10593" spans="1:8" ht="15.75">
      <c r="A10593" s="3" t="s">
        <v>2941</v>
      </c>
      <c r="B10593" s="2" t="s">
        <v>552</v>
      </c>
      <c r="C10593" s="2" t="s">
        <v>551</v>
      </c>
      <c r="D10593" s="2" t="s">
        <v>553</v>
      </c>
      <c r="E10593" s="4">
        <v>20</v>
      </c>
      <c r="F10593" s="4">
        <v>157360</v>
      </c>
      <c r="G10593" s="4">
        <v>15736</v>
      </c>
      <c r="H10593" s="4">
        <v>173096</v>
      </c>
    </row>
    <row r="10594" spans="1:8" ht="15.75">
      <c r="A10594" s="3" t="s">
        <v>2941</v>
      </c>
      <c r="B10594" s="2" t="s">
        <v>555</v>
      </c>
      <c r="C10594" s="2" t="s">
        <v>554</v>
      </c>
      <c r="D10594" s="2" t="s">
        <v>556</v>
      </c>
      <c r="E10594" s="4">
        <v>101</v>
      </c>
      <c r="F10594" s="4">
        <v>391386</v>
      </c>
      <c r="G10594" s="4">
        <v>39139</v>
      </c>
      <c r="H10594" s="4">
        <v>430525</v>
      </c>
    </row>
    <row r="10595" spans="1:8" ht="15.75">
      <c r="A10595" s="3" t="s">
        <v>2941</v>
      </c>
      <c r="B10595" s="2" t="s">
        <v>561</v>
      </c>
      <c r="C10595" s="2" t="s">
        <v>560</v>
      </c>
      <c r="D10595" s="2" t="s">
        <v>562</v>
      </c>
      <c r="E10595" s="4">
        <v>488</v>
      </c>
      <c r="F10595" s="4">
        <v>1439716</v>
      </c>
      <c r="G10595" s="4">
        <v>143968</v>
      </c>
      <c r="H10595" s="4">
        <v>1583684</v>
      </c>
    </row>
    <row r="10596" spans="1:8" ht="15.75">
      <c r="A10596" s="3" t="s">
        <v>2941</v>
      </c>
      <c r="B10596" s="2" t="s">
        <v>564</v>
      </c>
      <c r="C10596" s="2" t="s">
        <v>563</v>
      </c>
      <c r="D10596" s="2" t="s">
        <v>565</v>
      </c>
      <c r="E10596" s="4">
        <v>90</v>
      </c>
      <c r="F10596" s="4">
        <v>178740</v>
      </c>
      <c r="G10596" s="4">
        <v>17874</v>
      </c>
      <c r="H10596" s="4">
        <v>196614</v>
      </c>
    </row>
    <row r="10597" spans="1:8" ht="15.75">
      <c r="A10597" s="3" t="s">
        <v>2941</v>
      </c>
      <c r="B10597" s="2" t="s">
        <v>567</v>
      </c>
      <c r="C10597" s="2" t="s">
        <v>566</v>
      </c>
      <c r="D10597" s="2" t="s">
        <v>568</v>
      </c>
      <c r="E10597" s="4">
        <v>50</v>
      </c>
      <c r="F10597" s="4">
        <v>498570</v>
      </c>
      <c r="G10597" s="4">
        <v>49857</v>
      </c>
      <c r="H10597" s="4">
        <v>548427</v>
      </c>
    </row>
    <row r="10598" spans="1:8" ht="15.75">
      <c r="A10598" s="3" t="s">
        <v>2941</v>
      </c>
      <c r="B10598" s="2" t="s">
        <v>570</v>
      </c>
      <c r="C10598" s="2" t="s">
        <v>569</v>
      </c>
      <c r="D10598" s="2" t="s">
        <v>571</v>
      </c>
      <c r="E10598" s="4">
        <v>50</v>
      </c>
      <c r="F10598" s="4">
        <v>568790</v>
      </c>
      <c r="G10598" s="4">
        <v>56879</v>
      </c>
      <c r="H10598" s="4">
        <v>625669</v>
      </c>
    </row>
    <row r="10599" spans="1:8" ht="15.75">
      <c r="A10599" s="3" t="s">
        <v>2941</v>
      </c>
      <c r="B10599" s="2" t="s">
        <v>3061</v>
      </c>
      <c r="C10599" s="2" t="s">
        <v>3060</v>
      </c>
      <c r="D10599" s="2" t="s">
        <v>3062</v>
      </c>
      <c r="E10599" s="4">
        <v>10</v>
      </c>
      <c r="F10599" s="4">
        <v>31760</v>
      </c>
      <c r="G10599" s="4">
        <v>3176</v>
      </c>
      <c r="H10599" s="4">
        <v>34936</v>
      </c>
    </row>
    <row r="10600" spans="1:8" ht="15.75">
      <c r="A10600" s="3" t="s">
        <v>2941</v>
      </c>
      <c r="B10600" s="2" t="s">
        <v>573</v>
      </c>
      <c r="C10600" s="2" t="s">
        <v>572</v>
      </c>
      <c r="D10600" s="2" t="s">
        <v>574</v>
      </c>
      <c r="E10600" s="4">
        <v>60</v>
      </c>
      <c r="F10600" s="4">
        <v>691950</v>
      </c>
      <c r="G10600" s="4">
        <v>69195</v>
      </c>
      <c r="H10600" s="4">
        <v>761145</v>
      </c>
    </row>
    <row r="10601" spans="1:8" ht="15.75">
      <c r="A10601" s="3" t="s">
        <v>2941</v>
      </c>
      <c r="B10601" s="2" t="s">
        <v>576</v>
      </c>
      <c r="C10601" s="2" t="s">
        <v>575</v>
      </c>
      <c r="D10601" s="2" t="s">
        <v>577</v>
      </c>
      <c r="E10601" s="4">
        <v>140</v>
      </c>
      <c r="F10601" s="4">
        <v>543584</v>
      </c>
      <c r="G10601" s="4">
        <v>54358</v>
      </c>
      <c r="H10601" s="4">
        <v>597942</v>
      </c>
    </row>
    <row r="10602" spans="1:8" ht="15.75">
      <c r="A10602" s="3" t="s">
        <v>2941</v>
      </c>
      <c r="B10602" s="2" t="s">
        <v>579</v>
      </c>
      <c r="C10602" s="2" t="s">
        <v>578</v>
      </c>
      <c r="D10602" s="2" t="s">
        <v>580</v>
      </c>
      <c r="E10602" s="4">
        <v>50</v>
      </c>
      <c r="F10602" s="4">
        <v>107700</v>
      </c>
      <c r="G10602" s="4">
        <v>10770</v>
      </c>
      <c r="H10602" s="4">
        <v>118470</v>
      </c>
    </row>
    <row r="10603" spans="1:8" ht="15.75">
      <c r="A10603" s="3" t="s">
        <v>2941</v>
      </c>
      <c r="B10603" s="2" t="s">
        <v>582</v>
      </c>
      <c r="C10603" s="2" t="s">
        <v>581</v>
      </c>
      <c r="D10603" s="2"/>
      <c r="E10603" s="4">
        <v>10</v>
      </c>
      <c r="F10603" s="4">
        <v>41700</v>
      </c>
      <c r="G10603" s="4">
        <v>4170</v>
      </c>
      <c r="H10603" s="4">
        <v>45870</v>
      </c>
    </row>
    <row r="10604" spans="1:8" ht="15.75">
      <c r="A10604" s="3" t="s">
        <v>2941</v>
      </c>
      <c r="B10604" s="2" t="s">
        <v>584</v>
      </c>
      <c r="C10604" s="2" t="s">
        <v>583</v>
      </c>
      <c r="D10604" s="2"/>
      <c r="E10604" s="4">
        <v>10</v>
      </c>
      <c r="F10604" s="4">
        <v>43650</v>
      </c>
      <c r="G10604" s="4">
        <v>4365</v>
      </c>
      <c r="H10604" s="4">
        <v>48015</v>
      </c>
    </row>
    <row r="10605" spans="1:8" ht="15.75">
      <c r="A10605" s="3" t="s">
        <v>2941</v>
      </c>
      <c r="B10605" s="2" t="s">
        <v>3072</v>
      </c>
      <c r="C10605" s="2" t="s">
        <v>3071</v>
      </c>
      <c r="D10605" s="2" t="s">
        <v>3073</v>
      </c>
      <c r="E10605" s="4">
        <v>20</v>
      </c>
      <c r="F10605" s="4">
        <v>143540</v>
      </c>
      <c r="G10605" s="4">
        <v>14354</v>
      </c>
      <c r="H10605" s="4">
        <v>157894</v>
      </c>
    </row>
    <row r="10606" spans="1:8" ht="15.75">
      <c r="A10606" s="3" t="s">
        <v>2941</v>
      </c>
      <c r="B10606" s="2" t="s">
        <v>612</v>
      </c>
      <c r="C10606" s="2" t="s">
        <v>363</v>
      </c>
      <c r="D10606" s="2" t="s">
        <v>613</v>
      </c>
      <c r="E10606" s="4">
        <v>495</v>
      </c>
      <c r="F10606" s="4">
        <v>2041940</v>
      </c>
      <c r="G10606" s="4">
        <v>204194</v>
      </c>
      <c r="H10606" s="4">
        <v>2246134</v>
      </c>
    </row>
    <row r="10607" spans="1:8" ht="15.75">
      <c r="A10607" s="3" t="s">
        <v>2941</v>
      </c>
      <c r="B10607" s="2" t="s">
        <v>615</v>
      </c>
      <c r="C10607" s="2" t="s">
        <v>614</v>
      </c>
      <c r="D10607" s="2" t="s">
        <v>616</v>
      </c>
      <c r="E10607" s="4">
        <v>10</v>
      </c>
      <c r="F10607" s="4">
        <v>22200</v>
      </c>
      <c r="G10607" s="4">
        <v>2220</v>
      </c>
      <c r="H10607" s="4">
        <v>24420</v>
      </c>
    </row>
    <row r="10608" spans="1:8" ht="15.75">
      <c r="A10608" s="3" t="s">
        <v>2941</v>
      </c>
      <c r="B10608" s="2" t="s">
        <v>619</v>
      </c>
      <c r="C10608" s="2" t="s">
        <v>366</v>
      </c>
      <c r="D10608" s="2" t="s">
        <v>620</v>
      </c>
      <c r="E10608" s="4">
        <v>173</v>
      </c>
      <c r="F10608" s="4">
        <v>39000</v>
      </c>
      <c r="G10608" s="4">
        <v>3900</v>
      </c>
      <c r="H10608" s="4">
        <v>42900</v>
      </c>
    </row>
    <row r="10609" spans="1:8" ht="15.75">
      <c r="A10609" s="3" t="s">
        <v>2941</v>
      </c>
      <c r="B10609" s="2" t="s">
        <v>622</v>
      </c>
      <c r="C10609" s="2" t="s">
        <v>621</v>
      </c>
      <c r="D10609" s="2" t="s">
        <v>623</v>
      </c>
      <c r="E10609" s="4">
        <v>253</v>
      </c>
      <c r="F10609" s="4">
        <v>663619</v>
      </c>
      <c r="G10609" s="4">
        <v>66362</v>
      </c>
      <c r="H10609" s="4">
        <v>729981</v>
      </c>
    </row>
    <row r="10610" spans="1:8" ht="15.75">
      <c r="A10610" s="3" t="s">
        <v>2941</v>
      </c>
      <c r="B10610" s="2" t="s">
        <v>631</v>
      </c>
      <c r="C10610" s="2" t="s">
        <v>630</v>
      </c>
      <c r="D10610" s="2" t="s">
        <v>632</v>
      </c>
      <c r="E10610" s="4">
        <v>86</v>
      </c>
      <c r="F10610" s="4">
        <v>237160</v>
      </c>
      <c r="G10610" s="4">
        <v>23716</v>
      </c>
      <c r="H10610" s="4">
        <v>260876</v>
      </c>
    </row>
    <row r="10611" spans="1:8" ht="15.75">
      <c r="A10611" s="3" t="s">
        <v>2941</v>
      </c>
      <c r="B10611" s="2" t="s">
        <v>634</v>
      </c>
      <c r="C10611" s="2" t="s">
        <v>633</v>
      </c>
      <c r="D10611" s="2" t="s">
        <v>635</v>
      </c>
      <c r="E10611" s="4">
        <v>431</v>
      </c>
      <c r="F10611" s="4">
        <v>645640</v>
      </c>
      <c r="G10611" s="4">
        <v>64564</v>
      </c>
      <c r="H10611" s="4">
        <v>710204</v>
      </c>
    </row>
    <row r="10612" spans="1:8" ht="15.75">
      <c r="A10612" s="3" t="s">
        <v>2941</v>
      </c>
      <c r="B10612" s="2" t="s">
        <v>638</v>
      </c>
      <c r="C10612" s="2" t="s">
        <v>352</v>
      </c>
      <c r="D10612" s="2" t="s">
        <v>639</v>
      </c>
      <c r="E10612" s="4">
        <v>182</v>
      </c>
      <c r="F10612" s="4">
        <v>888777</v>
      </c>
      <c r="G10612" s="4">
        <v>88878</v>
      </c>
      <c r="H10612" s="4">
        <v>977655</v>
      </c>
    </row>
    <row r="10613" spans="1:8" ht="15.75">
      <c r="A10613" s="3" t="s">
        <v>2941</v>
      </c>
      <c r="B10613" s="2" t="s">
        <v>641</v>
      </c>
      <c r="C10613" s="2" t="s">
        <v>640</v>
      </c>
      <c r="D10613" s="2" t="s">
        <v>642</v>
      </c>
      <c r="E10613" s="4">
        <v>257</v>
      </c>
      <c r="F10613" s="4">
        <v>778073</v>
      </c>
      <c r="G10613" s="4">
        <v>77807</v>
      </c>
      <c r="H10613" s="4">
        <v>855880</v>
      </c>
    </row>
    <row r="10614" spans="1:8" ht="15.75">
      <c r="A10614" s="3" t="s">
        <v>2941</v>
      </c>
      <c r="B10614" s="2" t="s">
        <v>645</v>
      </c>
      <c r="C10614" s="2" t="s">
        <v>358</v>
      </c>
      <c r="D10614" s="2" t="s">
        <v>646</v>
      </c>
      <c r="E10614" s="4">
        <v>231</v>
      </c>
      <c r="F10614" s="4">
        <v>5656547</v>
      </c>
      <c r="G10614" s="4">
        <v>565655</v>
      </c>
      <c r="H10614" s="4">
        <v>6222202</v>
      </c>
    </row>
    <row r="10615" spans="1:8" ht="15.75">
      <c r="A10615" s="3" t="s">
        <v>2941</v>
      </c>
      <c r="B10615" s="2" t="s">
        <v>648</v>
      </c>
      <c r="C10615" s="2" t="s">
        <v>647</v>
      </c>
      <c r="D10615" s="2" t="s">
        <v>649</v>
      </c>
      <c r="E10615" s="4">
        <v>133</v>
      </c>
      <c r="F10615" s="4">
        <v>441073</v>
      </c>
      <c r="G10615" s="4">
        <v>44107</v>
      </c>
      <c r="H10615" s="4">
        <v>485180</v>
      </c>
    </row>
    <row r="10616" spans="1:8" ht="15.75">
      <c r="A10616" s="3" t="s">
        <v>2941</v>
      </c>
      <c r="B10616" s="2" t="s">
        <v>655</v>
      </c>
      <c r="C10616" s="2" t="s">
        <v>654</v>
      </c>
      <c r="D10616" s="2" t="s">
        <v>656</v>
      </c>
      <c r="E10616" s="4">
        <v>340</v>
      </c>
      <c r="F10616" s="4">
        <v>1127604</v>
      </c>
      <c r="G10616" s="4">
        <v>112760</v>
      </c>
      <c r="H10616" s="4">
        <v>1240364</v>
      </c>
    </row>
    <row r="10617" spans="1:8" ht="15.75">
      <c r="A10617" s="3" t="s">
        <v>2941</v>
      </c>
      <c r="B10617" s="2" t="s">
        <v>658</v>
      </c>
      <c r="C10617" s="2" t="s">
        <v>657</v>
      </c>
      <c r="D10617" s="2" t="s">
        <v>659</v>
      </c>
      <c r="E10617" s="4">
        <v>30</v>
      </c>
      <c r="F10617" s="4">
        <v>42420</v>
      </c>
      <c r="G10617" s="4">
        <v>4242</v>
      </c>
      <c r="H10617" s="4">
        <v>46662</v>
      </c>
    </row>
    <row r="10618" spans="1:8" ht="15.75">
      <c r="A10618" s="3" t="s">
        <v>2941</v>
      </c>
      <c r="B10618" s="2" t="s">
        <v>660</v>
      </c>
      <c r="C10618" s="2" t="s">
        <v>448</v>
      </c>
      <c r="D10618" s="2" t="s">
        <v>661</v>
      </c>
      <c r="E10618" s="4">
        <v>12</v>
      </c>
      <c r="F10618" s="4">
        <v>97608</v>
      </c>
      <c r="G10618" s="4">
        <v>9761</v>
      </c>
      <c r="H10618" s="4">
        <v>107369</v>
      </c>
    </row>
    <row r="10619" spans="1:8" ht="15.75">
      <c r="A10619" s="3" t="s">
        <v>2941</v>
      </c>
      <c r="B10619" s="2" t="s">
        <v>663</v>
      </c>
      <c r="C10619" s="2" t="s">
        <v>662</v>
      </c>
      <c r="D10619" s="2" t="s">
        <v>664</v>
      </c>
      <c r="E10619" s="4">
        <v>84</v>
      </c>
      <c r="F10619" s="4">
        <v>311184</v>
      </c>
      <c r="G10619" s="4">
        <v>31118</v>
      </c>
      <c r="H10619" s="4">
        <v>342302</v>
      </c>
    </row>
    <row r="10620" spans="1:8" ht="15.75">
      <c r="A10620" s="3" t="s">
        <v>2941</v>
      </c>
      <c r="B10620" s="2" t="s">
        <v>3081</v>
      </c>
      <c r="C10620" s="2" t="s">
        <v>3080</v>
      </c>
      <c r="D10620" s="2"/>
      <c r="E10620" s="4">
        <v>5</v>
      </c>
      <c r="F10620" s="4">
        <v>21915</v>
      </c>
      <c r="G10620" s="4">
        <v>2192</v>
      </c>
      <c r="H10620" s="4">
        <v>24107</v>
      </c>
    </row>
    <row r="10621" spans="1:8" ht="15.75">
      <c r="A10621" s="3" t="s">
        <v>2941</v>
      </c>
      <c r="B10621" s="2" t="s">
        <v>666</v>
      </c>
      <c r="C10621" s="2" t="s">
        <v>665</v>
      </c>
      <c r="D10621" s="2" t="s">
        <v>667</v>
      </c>
      <c r="E10621" s="4">
        <v>2</v>
      </c>
      <c r="F10621" s="4">
        <v>16578</v>
      </c>
      <c r="G10621" s="4">
        <v>1658</v>
      </c>
      <c r="H10621" s="4">
        <v>18236</v>
      </c>
    </row>
    <row r="10622" spans="1:8" ht="15.75">
      <c r="A10622" s="3" t="s">
        <v>2941</v>
      </c>
      <c r="B10622" s="2" t="s">
        <v>669</v>
      </c>
      <c r="C10622" s="2" t="s">
        <v>668</v>
      </c>
      <c r="D10622" s="2" t="s">
        <v>670</v>
      </c>
      <c r="E10622" s="4">
        <v>12</v>
      </c>
      <c r="F10622" s="4">
        <v>49614</v>
      </c>
      <c r="G10622" s="4">
        <v>4961</v>
      </c>
      <c r="H10622" s="4">
        <v>54575</v>
      </c>
    </row>
    <row r="10623" spans="1:8" ht="15.75">
      <c r="A10623" s="3" t="s">
        <v>2941</v>
      </c>
      <c r="B10623" s="2" t="s">
        <v>674</v>
      </c>
      <c r="C10623" s="2" t="s">
        <v>673</v>
      </c>
      <c r="D10623" s="2" t="s">
        <v>675</v>
      </c>
      <c r="E10623" s="4">
        <v>117</v>
      </c>
      <c r="F10623" s="4">
        <v>79800</v>
      </c>
      <c r="G10623" s="4">
        <v>7980</v>
      </c>
      <c r="H10623" s="4">
        <v>87780</v>
      </c>
    </row>
    <row r="10624" spans="1:8" ht="15.75">
      <c r="A10624" s="3" t="s">
        <v>2941</v>
      </c>
      <c r="B10624" s="2" t="s">
        <v>677</v>
      </c>
      <c r="C10624" s="2" t="s">
        <v>676</v>
      </c>
      <c r="D10624" s="2" t="s">
        <v>678</v>
      </c>
      <c r="E10624" s="4">
        <v>3</v>
      </c>
      <c r="F10624" s="4">
        <v>5295</v>
      </c>
      <c r="G10624" s="4">
        <v>530</v>
      </c>
      <c r="H10624" s="4">
        <v>5825</v>
      </c>
    </row>
    <row r="10625" spans="1:8" ht="15.75">
      <c r="A10625" s="3" t="s">
        <v>2941</v>
      </c>
      <c r="B10625" s="2" t="s">
        <v>680</v>
      </c>
      <c r="C10625" s="2" t="s">
        <v>679</v>
      </c>
      <c r="D10625" s="2" t="s">
        <v>681</v>
      </c>
      <c r="E10625" s="4">
        <v>30</v>
      </c>
      <c r="F10625" s="4">
        <v>279300</v>
      </c>
      <c r="G10625" s="4">
        <v>27930</v>
      </c>
      <c r="H10625" s="4">
        <v>307230</v>
      </c>
    </row>
    <row r="10626" spans="1:8" ht="15.75">
      <c r="A10626" s="3" t="s">
        <v>2941</v>
      </c>
      <c r="B10626" s="2" t="s">
        <v>695</v>
      </c>
      <c r="C10626" s="2" t="s">
        <v>694</v>
      </c>
      <c r="D10626" s="2" t="s">
        <v>696</v>
      </c>
      <c r="E10626" s="4">
        <v>10</v>
      </c>
      <c r="F10626" s="4">
        <v>49220</v>
      </c>
      <c r="G10626" s="4">
        <v>4922</v>
      </c>
      <c r="H10626" s="4">
        <v>54142</v>
      </c>
    </row>
    <row r="10627" spans="1:8" ht="15.75">
      <c r="A10627" s="3" t="s">
        <v>2941</v>
      </c>
      <c r="B10627" s="2" t="s">
        <v>700</v>
      </c>
      <c r="C10627" s="2" t="s">
        <v>699</v>
      </c>
      <c r="D10627" s="2" t="s">
        <v>701</v>
      </c>
      <c r="E10627" s="4">
        <v>394</v>
      </c>
      <c r="F10627" s="4">
        <v>2932366</v>
      </c>
      <c r="G10627" s="4">
        <v>293237</v>
      </c>
      <c r="H10627" s="4">
        <v>3225603</v>
      </c>
    </row>
    <row r="10628" spans="1:8" ht="15.75">
      <c r="A10628" s="3" t="s">
        <v>2941</v>
      </c>
      <c r="B10628" s="2" t="s">
        <v>703</v>
      </c>
      <c r="C10628" s="2" t="s">
        <v>702</v>
      </c>
      <c r="D10628" s="2" t="s">
        <v>704</v>
      </c>
      <c r="E10628" s="4">
        <v>150</v>
      </c>
      <c r="F10628" s="4">
        <v>322500</v>
      </c>
      <c r="G10628" s="4">
        <v>32250</v>
      </c>
      <c r="H10628" s="4">
        <v>354750</v>
      </c>
    </row>
    <row r="10629" spans="1:8" ht="15.75">
      <c r="A10629" s="3" t="s">
        <v>2941</v>
      </c>
      <c r="B10629" s="2" t="s">
        <v>3086</v>
      </c>
      <c r="C10629" s="2" t="s">
        <v>3085</v>
      </c>
      <c r="D10629" s="2"/>
      <c r="E10629" s="4">
        <v>10</v>
      </c>
      <c r="F10629" s="4">
        <v>19390</v>
      </c>
      <c r="G10629" s="4">
        <v>1939</v>
      </c>
      <c r="H10629" s="4">
        <v>21329</v>
      </c>
    </row>
    <row r="10630" spans="1:8" ht="15.75">
      <c r="A10630" s="3" t="s">
        <v>2941</v>
      </c>
      <c r="B10630" s="2" t="s">
        <v>3088</v>
      </c>
      <c r="C10630" s="2" t="s">
        <v>3087</v>
      </c>
      <c r="D10630" s="2"/>
      <c r="E10630" s="4">
        <v>10</v>
      </c>
      <c r="F10630" s="4">
        <v>21270</v>
      </c>
      <c r="G10630" s="4">
        <v>2127</v>
      </c>
      <c r="H10630" s="4">
        <v>23397</v>
      </c>
    </row>
    <row r="10631" spans="1:8" ht="15.75">
      <c r="A10631" s="3" t="s">
        <v>2941</v>
      </c>
      <c r="B10631" s="2" t="s">
        <v>3090</v>
      </c>
      <c r="C10631" s="2" t="s">
        <v>3089</v>
      </c>
      <c r="D10631" s="2"/>
      <c r="E10631" s="4">
        <v>10</v>
      </c>
      <c r="F10631" s="4">
        <v>22210</v>
      </c>
      <c r="G10631" s="4">
        <v>2221</v>
      </c>
      <c r="H10631" s="4">
        <v>24431</v>
      </c>
    </row>
    <row r="10632" spans="1:8" ht="15.75">
      <c r="A10632" s="3" t="s">
        <v>2941</v>
      </c>
      <c r="B10632" s="2" t="s">
        <v>724</v>
      </c>
      <c r="C10632" s="2" t="s">
        <v>723</v>
      </c>
      <c r="D10632" s="2"/>
      <c r="E10632" s="4">
        <v>4</v>
      </c>
      <c r="F10632" s="4">
        <v>15840</v>
      </c>
      <c r="G10632" s="4">
        <v>1584</v>
      </c>
      <c r="H10632" s="4">
        <v>17424</v>
      </c>
    </row>
    <row r="10633" spans="1:8" ht="15.75">
      <c r="A10633" s="3" t="s">
        <v>2941</v>
      </c>
      <c r="B10633" s="2" t="s">
        <v>726</v>
      </c>
      <c r="C10633" s="2" t="s">
        <v>725</v>
      </c>
      <c r="D10633" s="2"/>
      <c r="E10633" s="4">
        <v>22</v>
      </c>
      <c r="F10633" s="4">
        <v>54580</v>
      </c>
      <c r="G10633" s="4">
        <v>5458</v>
      </c>
      <c r="H10633" s="4">
        <v>60038</v>
      </c>
    </row>
    <row r="10634" spans="1:8" ht="15.75">
      <c r="A10634" s="3" t="s">
        <v>2941</v>
      </c>
      <c r="B10634" s="2" t="s">
        <v>728</v>
      </c>
      <c r="C10634" s="2" t="s">
        <v>727</v>
      </c>
      <c r="D10634" s="2" t="s">
        <v>729</v>
      </c>
      <c r="E10634" s="4">
        <v>20</v>
      </c>
      <c r="F10634" s="4">
        <v>104000</v>
      </c>
      <c r="G10634" s="4">
        <v>10400</v>
      </c>
      <c r="H10634" s="4">
        <v>114400</v>
      </c>
    </row>
    <row r="10635" spans="1:8" ht="15.75">
      <c r="A10635" s="3" t="s">
        <v>2941</v>
      </c>
      <c r="B10635" s="2" t="s">
        <v>731</v>
      </c>
      <c r="C10635" s="2" t="s">
        <v>730</v>
      </c>
      <c r="D10635" s="2" t="s">
        <v>732</v>
      </c>
      <c r="E10635" s="4">
        <v>2</v>
      </c>
      <c r="F10635" s="4">
        <v>5400</v>
      </c>
      <c r="G10635" s="4">
        <v>540</v>
      </c>
      <c r="H10635" s="4">
        <v>5940</v>
      </c>
    </row>
    <row r="10636" spans="1:8" ht="15.75">
      <c r="A10636" s="3" t="s">
        <v>2941</v>
      </c>
      <c r="B10636" s="2" t="s">
        <v>734</v>
      </c>
      <c r="C10636" s="2" t="s">
        <v>733</v>
      </c>
      <c r="D10636" s="2" t="s">
        <v>735</v>
      </c>
      <c r="E10636" s="4">
        <v>153</v>
      </c>
      <c r="F10636" s="4">
        <v>664600</v>
      </c>
      <c r="G10636" s="4">
        <v>66460</v>
      </c>
      <c r="H10636" s="4">
        <v>731060</v>
      </c>
    </row>
    <row r="10637" spans="1:8" ht="15.75">
      <c r="A10637" s="3" t="s">
        <v>2941</v>
      </c>
      <c r="B10637" s="2" t="s">
        <v>737</v>
      </c>
      <c r="C10637" s="2" t="s">
        <v>736</v>
      </c>
      <c r="D10637" s="2" t="s">
        <v>738</v>
      </c>
      <c r="E10637" s="4">
        <v>2257</v>
      </c>
      <c r="F10637" s="4">
        <v>4232800</v>
      </c>
      <c r="G10637" s="4">
        <v>423280</v>
      </c>
      <c r="H10637" s="4">
        <v>4656080</v>
      </c>
    </row>
    <row r="10638" spans="1:8" ht="15.75">
      <c r="A10638" s="3" t="s">
        <v>2941</v>
      </c>
      <c r="B10638" s="2" t="s">
        <v>3109</v>
      </c>
      <c r="C10638" s="2" t="s">
        <v>3108</v>
      </c>
      <c r="D10638" s="2" t="s">
        <v>3110</v>
      </c>
      <c r="E10638" s="4">
        <v>20</v>
      </c>
      <c r="F10638" s="4">
        <v>78700</v>
      </c>
      <c r="G10638" s="4">
        <v>7870</v>
      </c>
      <c r="H10638" s="4">
        <v>86570</v>
      </c>
    </row>
    <row r="10639" spans="1:8" ht="15.75">
      <c r="A10639" s="3" t="s">
        <v>2941</v>
      </c>
      <c r="B10639" s="2" t="s">
        <v>745</v>
      </c>
      <c r="C10639" s="2" t="s">
        <v>744</v>
      </c>
      <c r="D10639" s="2" t="s">
        <v>746</v>
      </c>
      <c r="E10639" s="4">
        <v>111</v>
      </c>
      <c r="F10639" s="4">
        <v>509500</v>
      </c>
      <c r="G10639" s="4">
        <v>50950</v>
      </c>
      <c r="H10639" s="4">
        <v>560450</v>
      </c>
    </row>
    <row r="10640" spans="1:8" ht="15.75">
      <c r="A10640" s="3" t="s">
        <v>2941</v>
      </c>
      <c r="B10640" s="2" t="s">
        <v>748</v>
      </c>
      <c r="C10640" s="2" t="s">
        <v>747</v>
      </c>
      <c r="D10640" s="2" t="s">
        <v>749</v>
      </c>
      <c r="E10640" s="4">
        <v>600</v>
      </c>
      <c r="F10640" s="4">
        <v>1309200</v>
      </c>
      <c r="G10640" s="4">
        <v>130920</v>
      </c>
      <c r="H10640" s="4">
        <v>1440120</v>
      </c>
    </row>
    <row r="10641" spans="1:8" ht="15.75">
      <c r="A10641" s="3" t="s">
        <v>2941</v>
      </c>
      <c r="B10641" s="2" t="s">
        <v>757</v>
      </c>
      <c r="C10641" s="2" t="s">
        <v>756</v>
      </c>
      <c r="D10641" s="2" t="s">
        <v>758</v>
      </c>
      <c r="E10641" s="4">
        <v>10</v>
      </c>
      <c r="F10641" s="4">
        <v>36000</v>
      </c>
      <c r="G10641" s="4">
        <v>3600</v>
      </c>
      <c r="H10641" s="4">
        <v>39600</v>
      </c>
    </row>
    <row r="10642" spans="1:8" ht="15.75">
      <c r="A10642" s="3" t="s">
        <v>2941</v>
      </c>
      <c r="B10642" s="2" t="s">
        <v>771</v>
      </c>
      <c r="C10642" s="2" t="s">
        <v>770</v>
      </c>
      <c r="D10642" s="2" t="s">
        <v>772</v>
      </c>
      <c r="E10642" s="4">
        <v>1</v>
      </c>
      <c r="F10642" s="4">
        <v>8406</v>
      </c>
      <c r="G10642" s="4">
        <v>841</v>
      </c>
      <c r="H10642" s="4">
        <v>9247</v>
      </c>
    </row>
    <row r="10643" spans="1:8" ht="15.75">
      <c r="A10643" s="3" t="s">
        <v>2941</v>
      </c>
      <c r="B10643" s="2" t="s">
        <v>774</v>
      </c>
      <c r="C10643" s="2" t="s">
        <v>773</v>
      </c>
      <c r="D10643" s="2" t="s">
        <v>775</v>
      </c>
      <c r="E10643" s="4">
        <v>150</v>
      </c>
      <c r="F10643" s="4">
        <v>378850</v>
      </c>
      <c r="G10643" s="4">
        <v>37885</v>
      </c>
      <c r="H10643" s="4">
        <v>416735</v>
      </c>
    </row>
    <row r="10644" spans="1:8" ht="15.75">
      <c r="A10644" s="3" t="s">
        <v>2941</v>
      </c>
      <c r="B10644" s="2" t="s">
        <v>782</v>
      </c>
      <c r="C10644" s="2" t="s">
        <v>781</v>
      </c>
      <c r="D10644" s="2" t="s">
        <v>783</v>
      </c>
      <c r="E10644" s="4">
        <v>150</v>
      </c>
      <c r="F10644" s="4">
        <v>421200</v>
      </c>
      <c r="G10644" s="4">
        <v>42120</v>
      </c>
      <c r="H10644" s="4">
        <v>463320</v>
      </c>
    </row>
    <row r="10645" spans="1:8" ht="15.75">
      <c r="A10645" s="3" t="s">
        <v>2941</v>
      </c>
      <c r="B10645" s="2" t="s">
        <v>3138</v>
      </c>
      <c r="C10645" s="2" t="s">
        <v>3137</v>
      </c>
      <c r="D10645" s="2" t="s">
        <v>3139</v>
      </c>
      <c r="E10645" s="4">
        <v>10</v>
      </c>
      <c r="F10645" s="4">
        <v>32130</v>
      </c>
      <c r="G10645" s="4">
        <v>3213</v>
      </c>
      <c r="H10645" s="4">
        <v>35343</v>
      </c>
    </row>
    <row r="10646" spans="1:8" ht="15.75">
      <c r="A10646" s="3" t="s">
        <v>2941</v>
      </c>
      <c r="B10646" s="2" t="s">
        <v>3144</v>
      </c>
      <c r="C10646" s="2" t="s">
        <v>3143</v>
      </c>
      <c r="D10646" s="2" t="s">
        <v>3145</v>
      </c>
      <c r="E10646" s="4">
        <v>10</v>
      </c>
      <c r="F10646" s="4">
        <v>33940</v>
      </c>
      <c r="G10646" s="4">
        <v>3394</v>
      </c>
      <c r="H10646" s="4">
        <v>37334</v>
      </c>
    </row>
    <row r="10647" spans="1:8" ht="15.75">
      <c r="A10647" s="3" t="s">
        <v>2941</v>
      </c>
      <c r="B10647" s="2" t="s">
        <v>790</v>
      </c>
      <c r="C10647" s="2" t="s">
        <v>789</v>
      </c>
      <c r="D10647" s="2" t="s">
        <v>791</v>
      </c>
      <c r="E10647" s="4">
        <v>8</v>
      </c>
      <c r="F10647" s="4">
        <v>14400</v>
      </c>
      <c r="G10647" s="4">
        <v>1440</v>
      </c>
      <c r="H10647" s="4">
        <v>15840</v>
      </c>
    </row>
    <row r="10648" spans="1:8" ht="15.75">
      <c r="A10648" s="3" t="s">
        <v>2941</v>
      </c>
      <c r="B10648" s="2" t="s">
        <v>803</v>
      </c>
      <c r="C10648" s="2" t="s">
        <v>802</v>
      </c>
      <c r="D10648" s="2" t="s">
        <v>804</v>
      </c>
      <c r="E10648" s="4">
        <v>10</v>
      </c>
      <c r="F10648" s="4">
        <v>34760</v>
      </c>
      <c r="G10648" s="4">
        <v>3476</v>
      </c>
      <c r="H10648" s="4">
        <v>38236</v>
      </c>
    </row>
    <row r="10649" spans="1:8" ht="15.75">
      <c r="A10649" s="3" t="s">
        <v>2941</v>
      </c>
      <c r="B10649" s="2" t="s">
        <v>814</v>
      </c>
      <c r="C10649" s="2" t="s">
        <v>813</v>
      </c>
      <c r="D10649" s="2" t="s">
        <v>815</v>
      </c>
      <c r="E10649" s="4">
        <v>340</v>
      </c>
      <c r="F10649" s="4">
        <v>440800</v>
      </c>
      <c r="G10649" s="4">
        <v>44080</v>
      </c>
      <c r="H10649" s="4">
        <v>484880</v>
      </c>
    </row>
    <row r="10650" spans="1:8" ht="15.75">
      <c r="A10650" s="3" t="s">
        <v>2941</v>
      </c>
      <c r="B10650" s="2" t="s">
        <v>817</v>
      </c>
      <c r="C10650" s="2" t="s">
        <v>816</v>
      </c>
      <c r="D10650" s="2" t="s">
        <v>818</v>
      </c>
      <c r="E10650" s="4">
        <v>4</v>
      </c>
      <c r="F10650" s="4">
        <v>8000</v>
      </c>
      <c r="G10650" s="4">
        <v>800</v>
      </c>
      <c r="H10650" s="4">
        <v>8800</v>
      </c>
    </row>
    <row r="10651" spans="1:8" ht="15.75">
      <c r="A10651" s="3" t="s">
        <v>2941</v>
      </c>
      <c r="B10651" s="2" t="s">
        <v>820</v>
      </c>
      <c r="C10651" s="2" t="s">
        <v>819</v>
      </c>
      <c r="D10651" s="2" t="s">
        <v>821</v>
      </c>
      <c r="E10651" s="4">
        <v>26</v>
      </c>
      <c r="F10651" s="4">
        <v>96200</v>
      </c>
      <c r="G10651" s="4">
        <v>9620</v>
      </c>
      <c r="H10651" s="4">
        <v>105820</v>
      </c>
    </row>
    <row r="10652" spans="1:8" ht="15.75">
      <c r="A10652" s="3" t="s">
        <v>2941</v>
      </c>
      <c r="B10652" s="2" t="s">
        <v>823</v>
      </c>
      <c r="C10652" s="2" t="s">
        <v>822</v>
      </c>
      <c r="D10652" s="2" t="s">
        <v>824</v>
      </c>
      <c r="E10652" s="4">
        <v>4600</v>
      </c>
      <c r="F10652" s="4">
        <v>6412400</v>
      </c>
      <c r="G10652" s="4">
        <v>641240</v>
      </c>
      <c r="H10652" s="4">
        <v>7053640</v>
      </c>
    </row>
    <row r="10653" spans="1:8" ht="15.75">
      <c r="A10653" s="3" t="s">
        <v>2941</v>
      </c>
      <c r="B10653" s="2" t="s">
        <v>829</v>
      </c>
      <c r="C10653" s="2" t="s">
        <v>828</v>
      </c>
      <c r="D10653" s="2" t="s">
        <v>830</v>
      </c>
      <c r="E10653" s="4">
        <v>2</v>
      </c>
      <c r="F10653" s="4">
        <v>12600</v>
      </c>
      <c r="G10653" s="4">
        <v>1260</v>
      </c>
      <c r="H10653" s="4">
        <v>13860</v>
      </c>
    </row>
    <row r="10654" spans="1:8" ht="15.75">
      <c r="A10654" s="3" t="s">
        <v>2941</v>
      </c>
      <c r="B10654" s="2" t="s">
        <v>855</v>
      </c>
      <c r="C10654" s="2" t="s">
        <v>854</v>
      </c>
      <c r="D10654" s="2" t="s">
        <v>856</v>
      </c>
      <c r="E10654" s="4">
        <v>20</v>
      </c>
      <c r="F10654" s="4">
        <v>78000</v>
      </c>
      <c r="G10654" s="4">
        <v>7800</v>
      </c>
      <c r="H10654" s="4">
        <v>85800</v>
      </c>
    </row>
    <row r="10655" spans="1:8" ht="15.75">
      <c r="A10655" s="3" t="s">
        <v>2941</v>
      </c>
      <c r="B10655" s="2" t="s">
        <v>858</v>
      </c>
      <c r="C10655" s="2" t="s">
        <v>857</v>
      </c>
      <c r="D10655" s="2" t="s">
        <v>859</v>
      </c>
      <c r="E10655" s="4">
        <v>104</v>
      </c>
      <c r="F10655" s="4">
        <v>165800</v>
      </c>
      <c r="G10655" s="4">
        <v>16580</v>
      </c>
      <c r="H10655" s="4">
        <v>182380</v>
      </c>
    </row>
    <row r="10656" spans="1:8" ht="15.75">
      <c r="A10656" s="3" t="s">
        <v>2941</v>
      </c>
      <c r="B10656" s="2" t="s">
        <v>870</v>
      </c>
      <c r="C10656" s="2" t="s">
        <v>869</v>
      </c>
      <c r="D10656" s="2" t="s">
        <v>871</v>
      </c>
      <c r="E10656" s="4">
        <v>3</v>
      </c>
      <c r="F10656" s="4">
        <v>13500</v>
      </c>
      <c r="G10656" s="4">
        <v>1350</v>
      </c>
      <c r="H10656" s="4">
        <v>14850</v>
      </c>
    </row>
    <row r="10657" spans="1:8" ht="15.75">
      <c r="A10657" s="3" t="s">
        <v>2941</v>
      </c>
      <c r="B10657" s="2" t="s">
        <v>3168</v>
      </c>
      <c r="C10657" s="2" t="s">
        <v>1243</v>
      </c>
      <c r="D10657" s="2" t="s">
        <v>919</v>
      </c>
      <c r="E10657" s="4">
        <v>7</v>
      </c>
      <c r="F10657" s="4">
        <v>337120</v>
      </c>
      <c r="G10657" s="4">
        <v>33712</v>
      </c>
      <c r="H10657" s="4">
        <v>370832</v>
      </c>
    </row>
    <row r="10658" spans="1:8" ht="15.75">
      <c r="A10658" s="3" t="s">
        <v>2941</v>
      </c>
      <c r="B10658" s="2" t="s">
        <v>3170</v>
      </c>
      <c r="C10658" s="2" t="s">
        <v>3169</v>
      </c>
      <c r="D10658" s="2" t="s">
        <v>890</v>
      </c>
      <c r="E10658" s="4">
        <v>1</v>
      </c>
      <c r="F10658" s="4">
        <v>23788</v>
      </c>
      <c r="G10658" s="4">
        <v>2379</v>
      </c>
      <c r="H10658" s="4">
        <v>26167</v>
      </c>
    </row>
    <row r="10659" spans="1:8" ht="15.75">
      <c r="A10659" s="3" t="s">
        <v>2941</v>
      </c>
      <c r="B10659" s="2" t="s">
        <v>3187</v>
      </c>
      <c r="C10659" s="2" t="s">
        <v>3186</v>
      </c>
      <c r="D10659" s="2" t="s">
        <v>890</v>
      </c>
      <c r="E10659" s="4">
        <v>92</v>
      </c>
      <c r="F10659" s="4">
        <v>1132520</v>
      </c>
      <c r="G10659" s="4">
        <v>113252</v>
      </c>
      <c r="H10659" s="4">
        <v>1245772</v>
      </c>
    </row>
    <row r="10660" spans="1:8" ht="15.75">
      <c r="A10660" s="3" t="s">
        <v>2941</v>
      </c>
      <c r="B10660" s="2" t="s">
        <v>927</v>
      </c>
      <c r="C10660" s="2" t="s">
        <v>926</v>
      </c>
      <c r="D10660" s="2" t="s">
        <v>928</v>
      </c>
      <c r="E10660" s="4">
        <v>50</v>
      </c>
      <c r="F10660" s="4">
        <v>95200</v>
      </c>
      <c r="G10660" s="4">
        <v>9520</v>
      </c>
      <c r="H10660" s="4">
        <v>104720</v>
      </c>
    </row>
    <row r="10661" spans="1:8" ht="15.75">
      <c r="A10661" s="3" t="s">
        <v>2941</v>
      </c>
      <c r="B10661" s="2" t="s">
        <v>3198</v>
      </c>
      <c r="C10661" s="2" t="s">
        <v>3197</v>
      </c>
      <c r="D10661" s="2"/>
      <c r="E10661" s="4">
        <v>10</v>
      </c>
      <c r="F10661" s="4">
        <v>20330</v>
      </c>
      <c r="G10661" s="4">
        <v>2033</v>
      </c>
      <c r="H10661" s="4">
        <v>22363</v>
      </c>
    </row>
    <row r="10662" spans="1:8" ht="15.75">
      <c r="A10662" s="3" t="s">
        <v>2941</v>
      </c>
      <c r="B10662" s="2" t="s">
        <v>936</v>
      </c>
      <c r="C10662" s="2" t="s">
        <v>935</v>
      </c>
      <c r="D10662" s="2"/>
      <c r="E10662" s="4">
        <v>10</v>
      </c>
      <c r="F10662" s="4">
        <v>39750</v>
      </c>
      <c r="G10662" s="4">
        <v>3975</v>
      </c>
      <c r="H10662" s="4">
        <v>43725</v>
      </c>
    </row>
    <row r="10663" spans="1:8" ht="15.75">
      <c r="A10663" s="3" t="s">
        <v>2941</v>
      </c>
      <c r="B10663" s="2" t="s">
        <v>940</v>
      </c>
      <c r="C10663" s="2" t="s">
        <v>939</v>
      </c>
      <c r="D10663" s="2"/>
      <c r="E10663" s="4">
        <v>5</v>
      </c>
      <c r="F10663" s="4">
        <v>29625</v>
      </c>
      <c r="G10663" s="4">
        <v>2963</v>
      </c>
      <c r="H10663" s="4">
        <v>32588</v>
      </c>
    </row>
    <row r="10664" spans="1:8" ht="15.75">
      <c r="A10664" s="3" t="s">
        <v>2941</v>
      </c>
      <c r="B10664" s="2" t="s">
        <v>942</v>
      </c>
      <c r="C10664" s="2" t="s">
        <v>941</v>
      </c>
      <c r="D10664" s="2"/>
      <c r="E10664" s="4">
        <v>5</v>
      </c>
      <c r="F10664" s="4">
        <v>30600</v>
      </c>
      <c r="G10664" s="4">
        <v>3060</v>
      </c>
      <c r="H10664" s="4">
        <v>33660</v>
      </c>
    </row>
    <row r="10665" spans="1:8" ht="15.75">
      <c r="A10665" s="3" t="s">
        <v>2941</v>
      </c>
      <c r="B10665" s="2" t="s">
        <v>968</v>
      </c>
      <c r="C10665" s="2" t="s">
        <v>778</v>
      </c>
      <c r="D10665" s="2" t="s">
        <v>969</v>
      </c>
      <c r="E10665" s="4">
        <v>100</v>
      </c>
      <c r="F10665" s="4">
        <v>656400</v>
      </c>
      <c r="G10665" s="4">
        <v>65640</v>
      </c>
      <c r="H10665" s="4">
        <v>722040</v>
      </c>
    </row>
    <row r="10666" spans="1:8" ht="15.75">
      <c r="A10666" s="3" t="s">
        <v>2941</v>
      </c>
      <c r="B10666" s="2" t="s">
        <v>3215</v>
      </c>
      <c r="C10666" s="2" t="s">
        <v>3214</v>
      </c>
      <c r="D10666" s="2" t="s">
        <v>3216</v>
      </c>
      <c r="E10666" s="4">
        <v>10</v>
      </c>
      <c r="F10666" s="4">
        <v>31380</v>
      </c>
      <c r="G10666" s="4">
        <v>3138</v>
      </c>
      <c r="H10666" s="4">
        <v>34518</v>
      </c>
    </row>
    <row r="10667" spans="1:8" ht="15.75">
      <c r="A10667" s="3" t="s">
        <v>2941</v>
      </c>
      <c r="B10667" s="2" t="s">
        <v>3225</v>
      </c>
      <c r="C10667" s="2" t="s">
        <v>747</v>
      </c>
      <c r="D10667" s="2" t="s">
        <v>3226</v>
      </c>
      <c r="E10667" s="4">
        <v>10</v>
      </c>
      <c r="F10667" s="4">
        <v>20790</v>
      </c>
      <c r="G10667" s="4">
        <v>2079</v>
      </c>
      <c r="H10667" s="4">
        <v>22869</v>
      </c>
    </row>
    <row r="10668" spans="1:8" ht="15.75">
      <c r="A10668" s="3" t="s">
        <v>2941</v>
      </c>
      <c r="B10668" s="2" t="s">
        <v>3246</v>
      </c>
      <c r="C10668" s="2" t="s">
        <v>3245</v>
      </c>
      <c r="D10668" s="2" t="s">
        <v>3247</v>
      </c>
      <c r="E10668" s="4">
        <v>10</v>
      </c>
      <c r="F10668" s="4">
        <v>32890</v>
      </c>
      <c r="G10668" s="4">
        <v>3289</v>
      </c>
      <c r="H10668" s="4">
        <v>36179</v>
      </c>
    </row>
    <row r="10669" spans="1:8" ht="15.75">
      <c r="A10669" s="3" t="s">
        <v>2941</v>
      </c>
      <c r="B10669" s="2" t="s">
        <v>1043</v>
      </c>
      <c r="C10669" s="2" t="s">
        <v>1042</v>
      </c>
      <c r="D10669" s="2"/>
      <c r="E10669" s="4">
        <v>10</v>
      </c>
      <c r="F10669" s="4">
        <v>45600</v>
      </c>
      <c r="G10669" s="4">
        <v>4560</v>
      </c>
      <c r="H10669" s="4">
        <v>50160</v>
      </c>
    </row>
    <row r="10670" spans="1:8" ht="15.75">
      <c r="A10670" s="3" t="s">
        <v>2941</v>
      </c>
      <c r="B10670" s="2" t="s">
        <v>1075</v>
      </c>
      <c r="C10670" s="2" t="s">
        <v>822</v>
      </c>
      <c r="D10670" s="2" t="s">
        <v>1076</v>
      </c>
      <c r="E10670" s="4">
        <v>5018</v>
      </c>
      <c r="F10670" s="4">
        <v>6367842</v>
      </c>
      <c r="G10670" s="4">
        <v>636784</v>
      </c>
      <c r="H10670" s="4">
        <v>7004626</v>
      </c>
    </row>
    <row r="10671" spans="1:8" ht="15.75">
      <c r="A10671" s="3" t="s">
        <v>2941</v>
      </c>
      <c r="B10671" s="2" t="s">
        <v>3267</v>
      </c>
      <c r="C10671" s="2" t="s">
        <v>773</v>
      </c>
      <c r="D10671" s="2" t="s">
        <v>3268</v>
      </c>
      <c r="E10671" s="4">
        <v>10</v>
      </c>
      <c r="F10671" s="4">
        <v>24450</v>
      </c>
      <c r="G10671" s="4">
        <v>2445</v>
      </c>
      <c r="H10671" s="4">
        <v>26895</v>
      </c>
    </row>
    <row r="10672" spans="1:8" ht="15.75">
      <c r="A10672" s="3" t="s">
        <v>2941</v>
      </c>
      <c r="B10672" s="2" t="s">
        <v>3269</v>
      </c>
      <c r="C10672" s="2" t="s">
        <v>781</v>
      </c>
      <c r="D10672" s="2" t="s">
        <v>3270</v>
      </c>
      <c r="E10672" s="4">
        <v>10</v>
      </c>
      <c r="F10672" s="4">
        <v>28080</v>
      </c>
      <c r="G10672" s="4">
        <v>2808</v>
      </c>
      <c r="H10672" s="4">
        <v>30888</v>
      </c>
    </row>
    <row r="10673" spans="1:8" ht="15.75">
      <c r="A10673" s="3" t="s">
        <v>2941</v>
      </c>
      <c r="B10673" s="2" t="s">
        <v>3271</v>
      </c>
      <c r="C10673" s="2" t="s">
        <v>679</v>
      </c>
      <c r="D10673" s="2" t="s">
        <v>414</v>
      </c>
      <c r="E10673" s="4">
        <v>20</v>
      </c>
      <c r="F10673" s="4">
        <v>180620</v>
      </c>
      <c r="G10673" s="4">
        <v>18062</v>
      </c>
      <c r="H10673" s="4">
        <v>198682</v>
      </c>
    </row>
    <row r="10674" spans="1:8" ht="15.75">
      <c r="A10674" s="3" t="s">
        <v>2941</v>
      </c>
      <c r="B10674" s="2" t="s">
        <v>3275</v>
      </c>
      <c r="C10674" s="2" t="s">
        <v>917</v>
      </c>
      <c r="D10674" s="2" t="s">
        <v>3276</v>
      </c>
      <c r="E10674" s="4">
        <v>50</v>
      </c>
      <c r="F10674" s="4">
        <v>1170250</v>
      </c>
      <c r="G10674" s="4">
        <v>117025</v>
      </c>
      <c r="H10674" s="4">
        <v>1287275</v>
      </c>
    </row>
    <row r="10675" spans="1:8" ht="15.75">
      <c r="A10675" s="3" t="s">
        <v>2941</v>
      </c>
      <c r="B10675" s="2" t="s">
        <v>3284</v>
      </c>
      <c r="C10675" s="2" t="s">
        <v>3283</v>
      </c>
      <c r="D10675" s="2"/>
      <c r="E10675" s="4">
        <v>20</v>
      </c>
      <c r="F10675" s="4">
        <v>66440</v>
      </c>
      <c r="G10675" s="4">
        <v>6644</v>
      </c>
      <c r="H10675" s="4">
        <v>73084</v>
      </c>
    </row>
    <row r="10676" spans="1:8" ht="15.75">
      <c r="A10676" s="3" t="s">
        <v>2941</v>
      </c>
      <c r="B10676" s="2" t="s">
        <v>1178</v>
      </c>
      <c r="C10676" s="2" t="s">
        <v>1177</v>
      </c>
      <c r="D10676" s="2" t="s">
        <v>574</v>
      </c>
      <c r="E10676" s="4">
        <v>16</v>
      </c>
      <c r="F10676" s="4">
        <v>387200</v>
      </c>
      <c r="G10676" s="4">
        <v>38720</v>
      </c>
      <c r="H10676" s="4">
        <v>425920</v>
      </c>
    </row>
    <row r="10677" spans="1:8" ht="15.75">
      <c r="A10677" s="3" t="s">
        <v>2941</v>
      </c>
      <c r="B10677" s="2" t="s">
        <v>3344</v>
      </c>
      <c r="C10677" s="2" t="s">
        <v>566</v>
      </c>
      <c r="D10677" s="2" t="s">
        <v>414</v>
      </c>
      <c r="E10677" s="4">
        <v>10</v>
      </c>
      <c r="F10677" s="4">
        <v>83600</v>
      </c>
      <c r="G10677" s="4">
        <v>8360</v>
      </c>
      <c r="H10677" s="4">
        <v>91960</v>
      </c>
    </row>
    <row r="10678" spans="1:8" ht="15.75">
      <c r="A10678" s="3" t="s">
        <v>2941</v>
      </c>
      <c r="B10678" s="2" t="s">
        <v>3358</v>
      </c>
      <c r="C10678" s="2" t="s">
        <v>3357</v>
      </c>
      <c r="D10678" s="2"/>
      <c r="E10678" s="4">
        <v>10</v>
      </c>
      <c r="F10678" s="4">
        <v>27580</v>
      </c>
      <c r="G10678" s="4">
        <v>2758</v>
      </c>
      <c r="H10678" s="4">
        <v>30338</v>
      </c>
    </row>
    <row r="10679" spans="1:8" ht="15.75">
      <c r="A10679" s="3" t="s">
        <v>2941</v>
      </c>
      <c r="B10679" s="2" t="s">
        <v>3415</v>
      </c>
      <c r="C10679" s="2" t="s">
        <v>3414</v>
      </c>
      <c r="D10679" s="2"/>
      <c r="E10679" s="4">
        <v>1</v>
      </c>
      <c r="F10679" s="4">
        <v>79000</v>
      </c>
      <c r="G10679" s="4">
        <v>7900</v>
      </c>
      <c r="H10679" s="4">
        <v>86900</v>
      </c>
    </row>
    <row r="10680" spans="1:8" ht="15.75">
      <c r="A10680" s="3" t="s">
        <v>2941</v>
      </c>
      <c r="B10680" s="2" t="s">
        <v>3416</v>
      </c>
      <c r="C10680" s="2" t="s">
        <v>685</v>
      </c>
      <c r="D10680" s="2" t="s">
        <v>3417</v>
      </c>
      <c r="E10680" s="4">
        <v>5</v>
      </c>
      <c r="F10680" s="4">
        <v>48840</v>
      </c>
      <c r="G10680" s="4">
        <v>4884</v>
      </c>
      <c r="H10680" s="4">
        <v>53724</v>
      </c>
    </row>
    <row r="10681" spans="1:8" ht="15.75">
      <c r="A10681" s="3" t="s">
        <v>2941</v>
      </c>
      <c r="B10681" s="2" t="s">
        <v>3419</v>
      </c>
      <c r="C10681" s="2" t="s">
        <v>3418</v>
      </c>
      <c r="D10681" s="2"/>
      <c r="E10681" s="4">
        <v>5</v>
      </c>
      <c r="F10681" s="4">
        <v>21445</v>
      </c>
      <c r="G10681" s="4">
        <v>2145</v>
      </c>
      <c r="H10681" s="4">
        <v>23590</v>
      </c>
    </row>
    <row r="10682" spans="1:8" ht="15.75">
      <c r="A10682" s="3" t="s">
        <v>2941</v>
      </c>
      <c r="B10682" s="2" t="s">
        <v>3421</v>
      </c>
      <c r="C10682" s="2" t="s">
        <v>3420</v>
      </c>
      <c r="D10682" s="2"/>
      <c r="E10682" s="4">
        <v>5</v>
      </c>
      <c r="F10682" s="4">
        <v>22385</v>
      </c>
      <c r="G10682" s="4">
        <v>2239</v>
      </c>
      <c r="H10682" s="4">
        <v>24624</v>
      </c>
    </row>
    <row r="10683" spans="1:8" ht="15.75">
      <c r="A10683" s="3" t="s">
        <v>2941</v>
      </c>
      <c r="B10683" s="2" t="s">
        <v>3423</v>
      </c>
      <c r="C10683" s="2" t="s">
        <v>3422</v>
      </c>
      <c r="D10683" s="2"/>
      <c r="E10683" s="4">
        <v>5</v>
      </c>
      <c r="F10683" s="4">
        <v>22855</v>
      </c>
      <c r="G10683" s="4">
        <v>2286</v>
      </c>
      <c r="H10683" s="4">
        <v>25141</v>
      </c>
    </row>
    <row r="10684" spans="1:8" ht="15.75">
      <c r="A10684" s="3" t="s">
        <v>2941</v>
      </c>
      <c r="B10684" s="2" t="s">
        <v>3425</v>
      </c>
      <c r="C10684" s="2" t="s">
        <v>3424</v>
      </c>
      <c r="D10684" s="2"/>
      <c r="E10684" s="4">
        <v>10</v>
      </c>
      <c r="F10684" s="4">
        <v>28520</v>
      </c>
      <c r="G10684" s="4">
        <v>2852</v>
      </c>
      <c r="H10684" s="4">
        <v>31372</v>
      </c>
    </row>
    <row r="10685" spans="1:8" ht="15.75">
      <c r="A10685" s="3" t="s">
        <v>2941</v>
      </c>
      <c r="B10685" s="2" t="s">
        <v>3427</v>
      </c>
      <c r="C10685" s="2" t="s">
        <v>3426</v>
      </c>
      <c r="D10685" s="2"/>
      <c r="E10685" s="4">
        <v>10</v>
      </c>
      <c r="F10685" s="4">
        <v>29460</v>
      </c>
      <c r="G10685" s="4">
        <v>2946</v>
      </c>
      <c r="H10685" s="4">
        <v>32406</v>
      </c>
    </row>
    <row r="10686" spans="1:8" ht="15.75">
      <c r="A10686" s="3" t="s">
        <v>2941</v>
      </c>
      <c r="B10686" s="2" t="s">
        <v>3429</v>
      </c>
      <c r="C10686" s="2" t="s">
        <v>3428</v>
      </c>
      <c r="D10686" s="2"/>
      <c r="E10686" s="4">
        <v>10</v>
      </c>
      <c r="F10686" s="4">
        <v>30400</v>
      </c>
      <c r="G10686" s="4">
        <v>3040</v>
      </c>
      <c r="H10686" s="4">
        <v>33440</v>
      </c>
    </row>
    <row r="10687" spans="1:8" ht="15.75">
      <c r="A10687" s="3" t="s">
        <v>2941</v>
      </c>
      <c r="B10687" s="2" t="s">
        <v>3431</v>
      </c>
      <c r="C10687" s="2" t="s">
        <v>3430</v>
      </c>
      <c r="D10687" s="2"/>
      <c r="E10687" s="4">
        <v>20</v>
      </c>
      <c r="F10687" s="4">
        <v>64560</v>
      </c>
      <c r="G10687" s="4">
        <v>6456</v>
      </c>
      <c r="H10687" s="4">
        <v>71016</v>
      </c>
    </row>
    <row r="10688" spans="1:8" ht="15.75">
      <c r="A10688" s="3" t="s">
        <v>2941</v>
      </c>
      <c r="B10688" s="2" t="s">
        <v>3433</v>
      </c>
      <c r="C10688" s="2" t="s">
        <v>3432</v>
      </c>
      <c r="D10688" s="2"/>
      <c r="E10688" s="4">
        <v>20</v>
      </c>
      <c r="F10688" s="4">
        <v>68320</v>
      </c>
      <c r="G10688" s="4">
        <v>6832</v>
      </c>
      <c r="H10688" s="4">
        <v>75152</v>
      </c>
    </row>
    <row r="10689" spans="1:8" ht="15.75">
      <c r="A10689" s="3" t="s">
        <v>2941</v>
      </c>
      <c r="B10689" s="2" t="s">
        <v>3435</v>
      </c>
      <c r="C10689" s="2" t="s">
        <v>3434</v>
      </c>
      <c r="D10689" s="2"/>
      <c r="E10689" s="4">
        <v>20</v>
      </c>
      <c r="F10689" s="4">
        <v>70200</v>
      </c>
      <c r="G10689" s="4">
        <v>7020</v>
      </c>
      <c r="H10689" s="4">
        <v>77220</v>
      </c>
    </row>
    <row r="10690" spans="1:8" ht="15.75">
      <c r="A10690" s="3" t="s">
        <v>2941</v>
      </c>
      <c r="B10690" s="2" t="s">
        <v>3437</v>
      </c>
      <c r="C10690" s="2" t="s">
        <v>3436</v>
      </c>
      <c r="D10690" s="2"/>
      <c r="E10690" s="4">
        <v>20</v>
      </c>
      <c r="F10690" s="4">
        <v>73960</v>
      </c>
      <c r="G10690" s="4">
        <v>7396</v>
      </c>
      <c r="H10690" s="4">
        <v>81356</v>
      </c>
    </row>
    <row r="10691" spans="1:8" ht="15.75">
      <c r="A10691" s="3" t="s">
        <v>2941</v>
      </c>
      <c r="B10691" s="2" t="s">
        <v>3439</v>
      </c>
      <c r="C10691" s="2" t="s">
        <v>3438</v>
      </c>
      <c r="D10691" s="2"/>
      <c r="E10691" s="4">
        <v>20</v>
      </c>
      <c r="F10691" s="4">
        <v>75840</v>
      </c>
      <c r="G10691" s="4">
        <v>7584</v>
      </c>
      <c r="H10691" s="4">
        <v>83424</v>
      </c>
    </row>
    <row r="10692" spans="1:8" ht="15.75">
      <c r="A10692" s="3" t="s">
        <v>2941</v>
      </c>
      <c r="B10692" s="2" t="s">
        <v>3441</v>
      </c>
      <c r="C10692" s="2" t="s">
        <v>3440</v>
      </c>
      <c r="D10692" s="2"/>
      <c r="E10692" s="4">
        <v>20</v>
      </c>
      <c r="F10692" s="4">
        <v>77720</v>
      </c>
      <c r="G10692" s="4">
        <v>7772</v>
      </c>
      <c r="H10692" s="4">
        <v>85492</v>
      </c>
    </row>
    <row r="10693" spans="1:8" ht="15.75">
      <c r="A10693" s="3" t="s">
        <v>2941</v>
      </c>
      <c r="B10693" s="2" t="s">
        <v>3443</v>
      </c>
      <c r="C10693" s="2" t="s">
        <v>3442</v>
      </c>
      <c r="D10693" s="2"/>
      <c r="E10693" s="4">
        <v>20</v>
      </c>
      <c r="F10693" s="4">
        <v>79600</v>
      </c>
      <c r="G10693" s="4">
        <v>7960</v>
      </c>
      <c r="H10693" s="4">
        <v>87560</v>
      </c>
    </row>
    <row r="10694" spans="1:8" ht="15.75">
      <c r="A10694" s="3" t="s">
        <v>2941</v>
      </c>
      <c r="B10694" s="2" t="s">
        <v>3445</v>
      </c>
      <c r="C10694" s="2" t="s">
        <v>3444</v>
      </c>
      <c r="D10694" s="2"/>
      <c r="E10694" s="4">
        <v>10</v>
      </c>
      <c r="F10694" s="4">
        <v>41680</v>
      </c>
      <c r="G10694" s="4">
        <v>4168</v>
      </c>
      <c r="H10694" s="4">
        <v>45848</v>
      </c>
    </row>
    <row r="10695" spans="1:8" ht="15.75">
      <c r="A10695" s="3" t="s">
        <v>2941</v>
      </c>
      <c r="B10695" s="2" t="s">
        <v>3447</v>
      </c>
      <c r="C10695" s="2" t="s">
        <v>3446</v>
      </c>
      <c r="D10695" s="2"/>
      <c r="E10695" s="4">
        <v>10</v>
      </c>
      <c r="F10695" s="4">
        <v>42620</v>
      </c>
      <c r="G10695" s="4">
        <v>4262</v>
      </c>
      <c r="H10695" s="4">
        <v>46882</v>
      </c>
    </row>
    <row r="10696" spans="1:8" ht="15.75">
      <c r="A10696" s="3" t="s">
        <v>2941</v>
      </c>
      <c r="B10696" s="2" t="s">
        <v>3449</v>
      </c>
      <c r="C10696" s="2" t="s">
        <v>3448</v>
      </c>
      <c r="D10696" s="2"/>
      <c r="E10696" s="4">
        <v>10</v>
      </c>
      <c r="F10696" s="4">
        <v>43560</v>
      </c>
      <c r="G10696" s="4">
        <v>4356</v>
      </c>
      <c r="H10696" s="4">
        <v>47916</v>
      </c>
    </row>
    <row r="10697" spans="1:8" ht="15.75">
      <c r="A10697" s="3" t="s">
        <v>2941</v>
      </c>
      <c r="B10697" s="2" t="s">
        <v>3451</v>
      </c>
      <c r="C10697" s="2" t="s">
        <v>3450</v>
      </c>
      <c r="D10697" s="2"/>
      <c r="E10697" s="4">
        <v>10</v>
      </c>
      <c r="F10697" s="4">
        <v>44500</v>
      </c>
      <c r="G10697" s="4">
        <v>4450</v>
      </c>
      <c r="H10697" s="4">
        <v>48950</v>
      </c>
    </row>
    <row r="10698" spans="1:8" ht="15.75">
      <c r="A10698" s="3" t="s">
        <v>2941</v>
      </c>
      <c r="B10698" s="2" t="s">
        <v>1280</v>
      </c>
      <c r="C10698" s="2" t="s">
        <v>1279</v>
      </c>
      <c r="D10698" s="2"/>
      <c r="E10698" s="4">
        <v>80</v>
      </c>
      <c r="F10698" s="4">
        <v>323000</v>
      </c>
      <c r="G10698" s="4">
        <v>32300</v>
      </c>
      <c r="H10698" s="4">
        <v>355300</v>
      </c>
    </row>
    <row r="10699" spans="1:8" ht="15.75">
      <c r="A10699" s="3" t="s">
        <v>2941</v>
      </c>
      <c r="B10699" s="2" t="s">
        <v>1284</v>
      </c>
      <c r="C10699" s="2" t="s">
        <v>1283</v>
      </c>
      <c r="D10699" s="2" t="s">
        <v>1285</v>
      </c>
      <c r="E10699" s="4">
        <v>380</v>
      </c>
      <c r="F10699" s="4">
        <v>1100500</v>
      </c>
      <c r="G10699" s="4">
        <v>110050</v>
      </c>
      <c r="H10699" s="4">
        <v>1210550</v>
      </c>
    </row>
    <row r="10700" spans="1:8" ht="15.75">
      <c r="A10700" s="3" t="s">
        <v>2941</v>
      </c>
      <c r="B10700" s="2" t="s">
        <v>1293</v>
      </c>
      <c r="C10700" s="2" t="s">
        <v>1292</v>
      </c>
      <c r="D10700" s="2" t="s">
        <v>1294</v>
      </c>
      <c r="E10700" s="4">
        <v>2</v>
      </c>
      <c r="F10700" s="4">
        <v>9000</v>
      </c>
      <c r="G10700" s="4">
        <v>900</v>
      </c>
      <c r="H10700" s="4">
        <v>9900</v>
      </c>
    </row>
    <row r="10701" spans="1:8" ht="15.75">
      <c r="A10701" s="3" t="s">
        <v>2941</v>
      </c>
      <c r="B10701" s="2" t="s">
        <v>1303</v>
      </c>
      <c r="C10701" s="2" t="s">
        <v>1302</v>
      </c>
      <c r="D10701" s="2"/>
      <c r="E10701" s="4">
        <v>20</v>
      </c>
      <c r="F10701" s="4">
        <v>81000</v>
      </c>
      <c r="G10701" s="4">
        <v>8100</v>
      </c>
      <c r="H10701" s="4">
        <v>89100</v>
      </c>
    </row>
    <row r="10702" spans="1:8" ht="15.75">
      <c r="A10702" s="3" t="s">
        <v>2941</v>
      </c>
      <c r="B10702" s="2" t="s">
        <v>1307</v>
      </c>
      <c r="C10702" s="2" t="s">
        <v>1306</v>
      </c>
      <c r="D10702" s="2" t="s">
        <v>1308</v>
      </c>
      <c r="E10702" s="4">
        <v>70</v>
      </c>
      <c r="F10702" s="4">
        <v>283500</v>
      </c>
      <c r="G10702" s="4">
        <v>28350</v>
      </c>
      <c r="H10702" s="4">
        <v>311850</v>
      </c>
    </row>
    <row r="10703" spans="1:8" ht="15.75">
      <c r="A10703" s="3" t="s">
        <v>2941</v>
      </c>
      <c r="B10703" s="2" t="s">
        <v>1318</v>
      </c>
      <c r="C10703" s="2" t="s">
        <v>1317</v>
      </c>
      <c r="D10703" s="2" t="s">
        <v>1319</v>
      </c>
      <c r="E10703" s="4">
        <v>2</v>
      </c>
      <c r="F10703" s="4">
        <v>9000</v>
      </c>
      <c r="G10703" s="4">
        <v>900</v>
      </c>
      <c r="H10703" s="4">
        <v>9900</v>
      </c>
    </row>
    <row r="10704" spans="1:8" ht="15.75">
      <c r="A10704" s="3" t="s">
        <v>2941</v>
      </c>
      <c r="B10704" s="2" t="s">
        <v>3509</v>
      </c>
      <c r="C10704" s="2" t="s">
        <v>3508</v>
      </c>
      <c r="D10704" s="2"/>
      <c r="E10704" s="4">
        <v>2</v>
      </c>
      <c r="F10704" s="4">
        <v>9000</v>
      </c>
      <c r="G10704" s="4">
        <v>900</v>
      </c>
      <c r="H10704" s="4">
        <v>9900</v>
      </c>
    </row>
    <row r="10705" spans="1:8" ht="15.75">
      <c r="A10705" s="3" t="s">
        <v>2941</v>
      </c>
      <c r="B10705" s="2" t="s">
        <v>3513</v>
      </c>
      <c r="C10705" s="2" t="s">
        <v>3512</v>
      </c>
      <c r="D10705" s="2"/>
      <c r="E10705" s="4">
        <v>4</v>
      </c>
      <c r="F10705" s="4">
        <v>18000</v>
      </c>
      <c r="G10705" s="4">
        <v>1800</v>
      </c>
      <c r="H10705" s="4">
        <v>19800</v>
      </c>
    </row>
    <row r="10706" spans="1:8" ht="15.75">
      <c r="A10706" s="3" t="s">
        <v>2941</v>
      </c>
      <c r="B10706" s="2" t="s">
        <v>1348</v>
      </c>
      <c r="C10706" s="2" t="s">
        <v>1347</v>
      </c>
      <c r="D10706" s="2" t="s">
        <v>1349</v>
      </c>
      <c r="E10706" s="4">
        <v>16</v>
      </c>
      <c r="F10706" s="4">
        <v>608000</v>
      </c>
      <c r="G10706" s="4">
        <v>60800</v>
      </c>
      <c r="H10706" s="4">
        <v>668800</v>
      </c>
    </row>
    <row r="10707" spans="1:8" ht="15.75">
      <c r="A10707" s="3" t="s">
        <v>2941</v>
      </c>
      <c r="B10707" s="2" t="s">
        <v>1354</v>
      </c>
      <c r="C10707" s="2" t="s">
        <v>1353</v>
      </c>
      <c r="D10707" s="2" t="s">
        <v>1342</v>
      </c>
      <c r="E10707" s="4">
        <v>50</v>
      </c>
      <c r="F10707" s="4">
        <v>600000</v>
      </c>
      <c r="G10707" s="4">
        <v>60000</v>
      </c>
      <c r="H10707" s="4">
        <v>660000</v>
      </c>
    </row>
    <row r="10708" spans="1:8" ht="15.75">
      <c r="A10708" s="3" t="s">
        <v>2941</v>
      </c>
      <c r="B10708" s="2" t="s">
        <v>1356</v>
      </c>
      <c r="C10708" s="2" t="s">
        <v>1355</v>
      </c>
      <c r="D10708" s="2" t="s">
        <v>1352</v>
      </c>
      <c r="E10708" s="4">
        <v>250</v>
      </c>
      <c r="F10708" s="4">
        <v>237500</v>
      </c>
      <c r="G10708" s="4">
        <v>23750</v>
      </c>
      <c r="H10708" s="4">
        <v>261250</v>
      </c>
    </row>
    <row r="10709" spans="1:8" ht="15.75">
      <c r="A10709" s="3" t="s">
        <v>2941</v>
      </c>
      <c r="B10709" s="2" t="s">
        <v>3515</v>
      </c>
      <c r="C10709" s="2" t="s">
        <v>3514</v>
      </c>
      <c r="D10709" s="2" t="s">
        <v>1352</v>
      </c>
      <c r="E10709" s="4">
        <v>40</v>
      </c>
      <c r="F10709" s="4">
        <v>35600</v>
      </c>
      <c r="G10709" s="4">
        <v>3560</v>
      </c>
      <c r="H10709" s="4">
        <v>39160</v>
      </c>
    </row>
    <row r="10710" spans="1:8" ht="15.75">
      <c r="A10710" s="3" t="s">
        <v>2941</v>
      </c>
      <c r="B10710" s="2" t="s">
        <v>1361</v>
      </c>
      <c r="C10710" s="2" t="s">
        <v>1360</v>
      </c>
      <c r="D10710" s="2" t="s">
        <v>1352</v>
      </c>
      <c r="E10710" s="4">
        <v>24</v>
      </c>
      <c r="F10710" s="4">
        <v>24000</v>
      </c>
      <c r="G10710" s="4">
        <v>2400</v>
      </c>
      <c r="H10710" s="4">
        <v>26400</v>
      </c>
    </row>
    <row r="10711" spans="1:8" ht="15.75">
      <c r="A10711" s="3" t="s">
        <v>2941</v>
      </c>
      <c r="B10711" s="2" t="s">
        <v>1365</v>
      </c>
      <c r="C10711" s="2" t="s">
        <v>1364</v>
      </c>
      <c r="D10711" s="2" t="s">
        <v>1352</v>
      </c>
      <c r="E10711" s="4">
        <v>388</v>
      </c>
      <c r="F10711" s="4">
        <v>349200</v>
      </c>
      <c r="G10711" s="4">
        <v>34920</v>
      </c>
      <c r="H10711" s="4">
        <v>384120</v>
      </c>
    </row>
    <row r="10712" spans="1:8" ht="15.75">
      <c r="A10712" s="3" t="s">
        <v>2941</v>
      </c>
      <c r="B10712" s="2" t="s">
        <v>1370</v>
      </c>
      <c r="C10712" s="2" t="s">
        <v>1369</v>
      </c>
      <c r="D10712" s="2" t="s">
        <v>1352</v>
      </c>
      <c r="E10712" s="4">
        <v>374</v>
      </c>
      <c r="F10712" s="4">
        <v>9350000</v>
      </c>
      <c r="G10712" s="4">
        <v>935000</v>
      </c>
      <c r="H10712" s="4">
        <v>10285000</v>
      </c>
    </row>
    <row r="10713" spans="1:8" ht="15.75">
      <c r="A10713" s="3" t="s">
        <v>2941</v>
      </c>
      <c r="B10713" s="2" t="s">
        <v>1377</v>
      </c>
      <c r="C10713" s="2" t="s">
        <v>1376</v>
      </c>
      <c r="D10713" s="2" t="s">
        <v>1378</v>
      </c>
      <c r="E10713" s="4">
        <v>50</v>
      </c>
      <c r="F10713" s="4">
        <v>590000</v>
      </c>
      <c r="G10713" s="4">
        <v>59000</v>
      </c>
      <c r="H10713" s="4">
        <v>649000</v>
      </c>
    </row>
    <row r="10714" spans="1:8" ht="15.75">
      <c r="A10714" s="3" t="s">
        <v>2941</v>
      </c>
      <c r="B10714" s="2" t="s">
        <v>1380</v>
      </c>
      <c r="C10714" s="2" t="s">
        <v>1379</v>
      </c>
      <c r="D10714" s="2" t="s">
        <v>1352</v>
      </c>
      <c r="E10714" s="4">
        <v>3</v>
      </c>
      <c r="F10714" s="4">
        <v>96000</v>
      </c>
      <c r="G10714" s="4">
        <v>9600</v>
      </c>
      <c r="H10714" s="4">
        <v>105600</v>
      </c>
    </row>
    <row r="10715" spans="1:8" ht="15.75">
      <c r="A10715" s="3" t="s">
        <v>2941</v>
      </c>
      <c r="B10715" s="2" t="s">
        <v>3521</v>
      </c>
      <c r="C10715" s="2" t="s">
        <v>3520</v>
      </c>
      <c r="D10715" s="2" t="s">
        <v>1352</v>
      </c>
      <c r="E10715" s="4">
        <v>20</v>
      </c>
      <c r="F10715" s="4">
        <v>564000</v>
      </c>
      <c r="G10715" s="4">
        <v>56400</v>
      </c>
      <c r="H10715" s="4">
        <v>620400</v>
      </c>
    </row>
    <row r="10716" spans="1:8" ht="15.75">
      <c r="A10716" s="3" t="s">
        <v>2941</v>
      </c>
      <c r="B10716" s="2" t="s">
        <v>1398</v>
      </c>
      <c r="C10716" s="2" t="s">
        <v>1397</v>
      </c>
      <c r="D10716" s="2" t="s">
        <v>1359</v>
      </c>
      <c r="E10716" s="4">
        <v>50</v>
      </c>
      <c r="F10716" s="4">
        <v>735000</v>
      </c>
      <c r="G10716" s="4">
        <v>73500</v>
      </c>
      <c r="H10716" s="4">
        <v>808500</v>
      </c>
    </row>
    <row r="10717" spans="1:8" ht="15.75">
      <c r="A10717" s="3" t="s">
        <v>2941</v>
      </c>
      <c r="B10717" s="2" t="s">
        <v>1419</v>
      </c>
      <c r="C10717" s="2" t="s">
        <v>1417</v>
      </c>
      <c r="D10717" s="2" t="s">
        <v>73</v>
      </c>
      <c r="E10717" s="4">
        <v>8</v>
      </c>
      <c r="F10717" s="4">
        <v>15200</v>
      </c>
      <c r="G10717" s="4">
        <v>1520</v>
      </c>
      <c r="H10717" s="4">
        <v>16720</v>
      </c>
    </row>
    <row r="10718" spans="1:8" ht="15.75">
      <c r="A10718" s="3" t="s">
        <v>2941</v>
      </c>
      <c r="B10718" s="2" t="s">
        <v>1421</v>
      </c>
      <c r="C10718" s="2" t="s">
        <v>1417</v>
      </c>
      <c r="D10718" s="2" t="s">
        <v>184</v>
      </c>
      <c r="E10718" s="4">
        <v>6</v>
      </c>
      <c r="F10718" s="4">
        <v>11400</v>
      </c>
      <c r="G10718" s="4">
        <v>1140</v>
      </c>
      <c r="H10718" s="4">
        <v>12540</v>
      </c>
    </row>
    <row r="10719" spans="1:8" ht="15.75">
      <c r="A10719" s="3" t="s">
        <v>2941</v>
      </c>
      <c r="B10719" s="2" t="s">
        <v>1428</v>
      </c>
      <c r="C10719" s="2" t="s">
        <v>1426</v>
      </c>
      <c r="D10719" s="2" t="s">
        <v>73</v>
      </c>
      <c r="E10719" s="4">
        <v>1</v>
      </c>
      <c r="F10719" s="4">
        <v>1900</v>
      </c>
      <c r="G10719" s="4">
        <v>190</v>
      </c>
      <c r="H10719" s="4">
        <v>2090</v>
      </c>
    </row>
    <row r="10720" spans="1:8" ht="15.75">
      <c r="A10720" s="3" t="s">
        <v>2941</v>
      </c>
      <c r="B10720" s="2" t="s">
        <v>1474</v>
      </c>
      <c r="C10720" s="2" t="s">
        <v>1473</v>
      </c>
      <c r="D10720" s="2" t="s">
        <v>1475</v>
      </c>
      <c r="E10720" s="4">
        <v>33594</v>
      </c>
      <c r="F10720" s="4">
        <v>5005506</v>
      </c>
      <c r="G10720" s="4">
        <v>500551</v>
      </c>
      <c r="H10720" s="4">
        <v>5506057</v>
      </c>
    </row>
    <row r="10721" spans="1:8" ht="15.75">
      <c r="A10721" s="3" t="s">
        <v>2941</v>
      </c>
      <c r="B10721" s="2" t="s">
        <v>1483</v>
      </c>
      <c r="C10721" s="2" t="s">
        <v>1482</v>
      </c>
      <c r="D10721" s="2" t="s">
        <v>1484</v>
      </c>
      <c r="E10721" s="4">
        <v>1200</v>
      </c>
      <c r="F10721" s="4">
        <v>68400</v>
      </c>
      <c r="G10721" s="4">
        <v>6840</v>
      </c>
      <c r="H10721" s="4">
        <v>75240</v>
      </c>
    </row>
    <row r="10722" spans="1:8" ht="15.75">
      <c r="A10722" s="3" t="s">
        <v>2941</v>
      </c>
      <c r="B10722" s="2" t="s">
        <v>1486</v>
      </c>
      <c r="C10722" s="2" t="s">
        <v>1485</v>
      </c>
      <c r="D10722" s="2" t="s">
        <v>1487</v>
      </c>
      <c r="E10722" s="4">
        <v>500</v>
      </c>
      <c r="F10722" s="4">
        <v>35000</v>
      </c>
      <c r="G10722" s="4">
        <v>3500</v>
      </c>
      <c r="H10722" s="4">
        <v>38500</v>
      </c>
    </row>
    <row r="10723" spans="1:8" ht="15.75">
      <c r="A10723" s="3" t="s">
        <v>2941</v>
      </c>
      <c r="B10723" s="2" t="s">
        <v>1510</v>
      </c>
      <c r="C10723" s="2" t="s">
        <v>1509</v>
      </c>
      <c r="D10723" s="2" t="s">
        <v>1511</v>
      </c>
      <c r="E10723" s="4">
        <v>250</v>
      </c>
      <c r="F10723" s="4">
        <v>16500</v>
      </c>
      <c r="G10723" s="4">
        <v>1650</v>
      </c>
      <c r="H10723" s="4">
        <v>18150</v>
      </c>
    </row>
    <row r="10724" spans="1:8" ht="15.75">
      <c r="A10724" s="3" t="s">
        <v>2941</v>
      </c>
      <c r="B10724" s="2" t="s">
        <v>3565</v>
      </c>
      <c r="C10724" s="2" t="s">
        <v>1478</v>
      </c>
      <c r="D10724" s="2" t="s">
        <v>1480</v>
      </c>
      <c r="E10724" s="4">
        <v>182971</v>
      </c>
      <c r="F10724" s="4">
        <v>26847947</v>
      </c>
      <c r="G10724" s="4">
        <v>2684796</v>
      </c>
      <c r="H10724" s="4">
        <v>29532743</v>
      </c>
    </row>
    <row r="10725" spans="1:8" ht="15.75">
      <c r="A10725" s="3" t="s">
        <v>2941</v>
      </c>
      <c r="B10725" s="2" t="s">
        <v>3566</v>
      </c>
      <c r="C10725" s="2" t="s">
        <v>1478</v>
      </c>
      <c r="D10725" s="2" t="s">
        <v>3568</v>
      </c>
      <c r="E10725" s="4">
        <v>100000</v>
      </c>
      <c r="F10725" s="4">
        <v>9900000</v>
      </c>
      <c r="G10725" s="4">
        <v>990000</v>
      </c>
      <c r="H10725" s="4">
        <v>10890000</v>
      </c>
    </row>
    <row r="10726" spans="1:8" ht="15.75">
      <c r="A10726" s="3" t="s">
        <v>2941</v>
      </c>
      <c r="B10726" s="2" t="s">
        <v>1529</v>
      </c>
      <c r="C10726" s="2" t="s">
        <v>1528</v>
      </c>
      <c r="D10726" s="2" t="s">
        <v>1530</v>
      </c>
      <c r="E10726" s="4">
        <v>13300</v>
      </c>
      <c r="F10726" s="4">
        <v>34979000</v>
      </c>
      <c r="G10726" s="4">
        <v>3497900</v>
      </c>
      <c r="H10726" s="4">
        <v>38476900</v>
      </c>
    </row>
    <row r="10727" spans="1:8" ht="15.75">
      <c r="A10727" s="3" t="s">
        <v>2941</v>
      </c>
      <c r="B10727" s="2" t="s">
        <v>1532</v>
      </c>
      <c r="C10727" s="2" t="s">
        <v>1531</v>
      </c>
      <c r="D10727" s="2" t="s">
        <v>1533</v>
      </c>
      <c r="E10727" s="4">
        <v>136</v>
      </c>
      <c r="F10727" s="4">
        <v>18259360</v>
      </c>
      <c r="G10727" s="4">
        <v>1825936</v>
      </c>
      <c r="H10727" s="4">
        <v>20085296</v>
      </c>
    </row>
    <row r="10728" spans="1:8" ht="15.75">
      <c r="A10728" s="3" t="s">
        <v>2941</v>
      </c>
      <c r="B10728" s="2" t="s">
        <v>1552</v>
      </c>
      <c r="C10728" s="2" t="s">
        <v>1549</v>
      </c>
      <c r="D10728" s="2" t="s">
        <v>1553</v>
      </c>
      <c r="E10728" s="4">
        <v>3</v>
      </c>
      <c r="F10728" s="4">
        <v>98100</v>
      </c>
      <c r="G10728" s="4">
        <v>9810</v>
      </c>
      <c r="H10728" s="4">
        <v>107910</v>
      </c>
    </row>
    <row r="10729" spans="1:8" ht="15.75">
      <c r="A10729" s="3" t="s">
        <v>2941</v>
      </c>
      <c r="B10729" s="2" t="s">
        <v>1558</v>
      </c>
      <c r="C10729" s="2" t="s">
        <v>1557</v>
      </c>
      <c r="D10729" s="2" t="s">
        <v>1559</v>
      </c>
      <c r="E10729" s="4">
        <v>10</v>
      </c>
      <c r="F10729" s="4">
        <v>67000</v>
      </c>
      <c r="G10729" s="4">
        <v>6700</v>
      </c>
      <c r="H10729" s="4">
        <v>73700</v>
      </c>
    </row>
    <row r="10730" spans="1:8" ht="15.75">
      <c r="A10730" s="3" t="s">
        <v>2941</v>
      </c>
      <c r="B10730" s="2" t="s">
        <v>1573</v>
      </c>
      <c r="C10730" s="2" t="s">
        <v>1572</v>
      </c>
      <c r="D10730" s="2" t="s">
        <v>1571</v>
      </c>
      <c r="E10730" s="4">
        <v>73400</v>
      </c>
      <c r="F10730" s="4">
        <v>3636800</v>
      </c>
      <c r="G10730" s="4">
        <v>363680</v>
      </c>
      <c r="H10730" s="4">
        <v>4000480</v>
      </c>
    </row>
    <row r="10731" spans="1:8" ht="15.75">
      <c r="A10731" s="3" t="s">
        <v>2941</v>
      </c>
      <c r="B10731" s="2" t="s">
        <v>1580</v>
      </c>
      <c r="C10731" s="2" t="s">
        <v>1572</v>
      </c>
      <c r="D10731" s="2" t="s">
        <v>1578</v>
      </c>
      <c r="E10731" s="4">
        <v>8000</v>
      </c>
      <c r="F10731" s="4">
        <v>382144</v>
      </c>
      <c r="G10731" s="4">
        <v>38215</v>
      </c>
      <c r="H10731" s="4">
        <v>420359</v>
      </c>
    </row>
    <row r="10732" spans="1:8" ht="15.75">
      <c r="A10732" s="3" t="s">
        <v>2941</v>
      </c>
      <c r="B10732" s="2" t="s">
        <v>1586</v>
      </c>
      <c r="C10732" s="2" t="s">
        <v>1572</v>
      </c>
      <c r="D10732" s="2" t="s">
        <v>1587</v>
      </c>
      <c r="E10732" s="4">
        <v>500</v>
      </c>
      <c r="F10732" s="4">
        <v>26400</v>
      </c>
      <c r="G10732" s="4">
        <v>2640</v>
      </c>
      <c r="H10732" s="4">
        <v>29040</v>
      </c>
    </row>
    <row r="10733" spans="1:8" ht="15.75">
      <c r="A10733" s="3" t="s">
        <v>2941</v>
      </c>
      <c r="B10733" s="2" t="s">
        <v>3601</v>
      </c>
      <c r="C10733" s="2" t="s">
        <v>3600</v>
      </c>
      <c r="D10733" s="2" t="s">
        <v>3602</v>
      </c>
      <c r="E10733" s="4">
        <v>5</v>
      </c>
      <c r="F10733" s="4">
        <v>110015</v>
      </c>
      <c r="G10733" s="4">
        <v>11002</v>
      </c>
      <c r="H10733" s="4">
        <v>121017</v>
      </c>
    </row>
    <row r="10734" spans="1:8" ht="15.75">
      <c r="A10734" s="3" t="s">
        <v>2941</v>
      </c>
      <c r="B10734" s="2" t="s">
        <v>1589</v>
      </c>
      <c r="C10734" s="2" t="s">
        <v>1588</v>
      </c>
      <c r="D10734" s="2" t="s">
        <v>1590</v>
      </c>
      <c r="E10734" s="4">
        <v>1</v>
      </c>
      <c r="F10734" s="4">
        <v>120000</v>
      </c>
      <c r="G10734" s="4">
        <v>12000</v>
      </c>
      <c r="H10734" s="4">
        <v>132000</v>
      </c>
    </row>
    <row r="10735" spans="1:8" ht="15.75">
      <c r="A10735" s="3" t="s">
        <v>2941</v>
      </c>
      <c r="B10735" s="2" t="s">
        <v>1592</v>
      </c>
      <c r="C10735" s="2" t="s">
        <v>1591</v>
      </c>
      <c r="D10735" s="2" t="s">
        <v>1593</v>
      </c>
      <c r="E10735" s="4">
        <v>1</v>
      </c>
      <c r="F10735" s="4">
        <v>120000</v>
      </c>
      <c r="G10735" s="4">
        <v>12000</v>
      </c>
      <c r="H10735" s="4">
        <v>132000</v>
      </c>
    </row>
    <row r="10736" spans="1:8" ht="15.75">
      <c r="A10736" s="3" t="s">
        <v>2941</v>
      </c>
      <c r="B10736" s="2" t="s">
        <v>1595</v>
      </c>
      <c r="C10736" s="2" t="s">
        <v>1594</v>
      </c>
      <c r="D10736" s="2" t="s">
        <v>1596</v>
      </c>
      <c r="E10736" s="4">
        <v>1</v>
      </c>
      <c r="F10736" s="4">
        <v>119091</v>
      </c>
      <c r="G10736" s="4">
        <v>11909</v>
      </c>
      <c r="H10736" s="4">
        <v>131000</v>
      </c>
    </row>
    <row r="10737" spans="1:8" ht="15.75">
      <c r="A10737" s="3" t="s">
        <v>2941</v>
      </c>
      <c r="B10737" s="2" t="s">
        <v>1598</v>
      </c>
      <c r="C10737" s="2" t="s">
        <v>1597</v>
      </c>
      <c r="D10737" s="2" t="s">
        <v>1599</v>
      </c>
      <c r="E10737" s="4">
        <v>3</v>
      </c>
      <c r="F10737" s="4">
        <v>181400</v>
      </c>
      <c r="G10737" s="4">
        <v>18140</v>
      </c>
      <c r="H10737" s="4">
        <v>199540</v>
      </c>
    </row>
    <row r="10738" spans="1:8" ht="15.75">
      <c r="A10738" s="3" t="s">
        <v>2941</v>
      </c>
      <c r="B10738" s="2" t="s">
        <v>1601</v>
      </c>
      <c r="C10738" s="2" t="s">
        <v>1600</v>
      </c>
      <c r="D10738" s="2" t="s">
        <v>1602</v>
      </c>
      <c r="E10738" s="4">
        <v>1</v>
      </c>
      <c r="F10738" s="4">
        <v>1500000</v>
      </c>
      <c r="G10738" s="4">
        <v>150000</v>
      </c>
      <c r="H10738" s="4">
        <v>1650000</v>
      </c>
    </row>
    <row r="10739" spans="1:8" ht="15.75">
      <c r="A10739" s="3" t="s">
        <v>2941</v>
      </c>
      <c r="B10739" s="2" t="s">
        <v>1631</v>
      </c>
      <c r="C10739" s="2" t="s">
        <v>1628</v>
      </c>
      <c r="D10739" s="2" t="s">
        <v>1632</v>
      </c>
      <c r="E10739" s="4">
        <v>1</v>
      </c>
      <c r="F10739" s="4">
        <v>33000</v>
      </c>
      <c r="G10739" s="4">
        <v>3300</v>
      </c>
      <c r="H10739" s="4">
        <v>36300</v>
      </c>
    </row>
    <row r="10740" spans="1:8" ht="15.75">
      <c r="A10740" s="3" t="s">
        <v>2941</v>
      </c>
      <c r="B10740" s="2" t="s">
        <v>1637</v>
      </c>
      <c r="C10740" s="2" t="s">
        <v>1628</v>
      </c>
      <c r="D10740" s="2" t="s">
        <v>1638</v>
      </c>
      <c r="E10740" s="4">
        <v>1</v>
      </c>
      <c r="F10740" s="4">
        <v>33000</v>
      </c>
      <c r="G10740" s="4">
        <v>3300</v>
      </c>
      <c r="H10740" s="4">
        <v>36300</v>
      </c>
    </row>
    <row r="10741" spans="1:8" ht="15.75">
      <c r="A10741" s="3" t="s">
        <v>2941</v>
      </c>
      <c r="B10741" s="2" t="s">
        <v>1654</v>
      </c>
      <c r="C10741" s="2" t="s">
        <v>1653</v>
      </c>
      <c r="D10741" s="2" t="s">
        <v>1655</v>
      </c>
      <c r="E10741" s="4">
        <v>8</v>
      </c>
      <c r="F10741" s="4">
        <v>248000</v>
      </c>
      <c r="G10741" s="4">
        <v>24800</v>
      </c>
      <c r="H10741" s="4">
        <v>272800</v>
      </c>
    </row>
    <row r="10742" spans="1:8" ht="15.75">
      <c r="A10742" s="3" t="s">
        <v>2941</v>
      </c>
      <c r="B10742" s="2" t="s">
        <v>1675</v>
      </c>
      <c r="C10742" s="2" t="s">
        <v>1674</v>
      </c>
      <c r="D10742" s="2" t="s">
        <v>1676</v>
      </c>
      <c r="E10742" s="4">
        <v>24</v>
      </c>
      <c r="F10742" s="4">
        <v>1584000</v>
      </c>
      <c r="G10742" s="4">
        <v>158400</v>
      </c>
      <c r="H10742" s="4">
        <v>1742400</v>
      </c>
    </row>
    <row r="10743" spans="1:8" ht="15.75">
      <c r="A10743" s="3" t="s">
        <v>2941</v>
      </c>
      <c r="B10743" s="2" t="s">
        <v>1691</v>
      </c>
      <c r="C10743" s="2" t="s">
        <v>1628</v>
      </c>
      <c r="D10743" s="2" t="s">
        <v>1692</v>
      </c>
      <c r="E10743" s="4">
        <v>2</v>
      </c>
      <c r="F10743" s="4">
        <v>68000</v>
      </c>
      <c r="G10743" s="4">
        <v>6800</v>
      </c>
      <c r="H10743" s="4">
        <v>74800</v>
      </c>
    </row>
    <row r="10744" spans="1:8" ht="15.75">
      <c r="A10744" s="3" t="s">
        <v>2941</v>
      </c>
      <c r="B10744" s="2" t="s">
        <v>1699</v>
      </c>
      <c r="C10744" s="2" t="s">
        <v>1698</v>
      </c>
      <c r="D10744" s="2" t="s">
        <v>1700</v>
      </c>
      <c r="E10744" s="4">
        <v>3</v>
      </c>
      <c r="F10744" s="4">
        <v>279000</v>
      </c>
      <c r="G10744" s="4">
        <v>27900</v>
      </c>
      <c r="H10744" s="4">
        <v>306900</v>
      </c>
    </row>
    <row r="10745" spans="1:8" ht="15.75">
      <c r="A10745" s="3" t="s">
        <v>2941</v>
      </c>
      <c r="B10745" s="2" t="s">
        <v>1703</v>
      </c>
      <c r="C10745" s="2" t="s">
        <v>1702</v>
      </c>
      <c r="D10745" s="2" t="s">
        <v>1704</v>
      </c>
      <c r="E10745" s="4">
        <v>10500</v>
      </c>
      <c r="F10745" s="4">
        <v>3853500</v>
      </c>
      <c r="G10745" s="4">
        <v>385350</v>
      </c>
      <c r="H10745" s="4">
        <v>4238850</v>
      </c>
    </row>
    <row r="10746" spans="1:8" ht="15.75">
      <c r="A10746" s="3" t="s">
        <v>2941</v>
      </c>
      <c r="B10746" s="2" t="s">
        <v>1706</v>
      </c>
      <c r="C10746" s="2" t="s">
        <v>1705</v>
      </c>
      <c r="D10746" s="2" t="s">
        <v>1707</v>
      </c>
      <c r="E10746" s="4">
        <v>5</v>
      </c>
      <c r="F10746" s="4">
        <v>4500</v>
      </c>
      <c r="G10746" s="4">
        <v>450</v>
      </c>
      <c r="H10746" s="4">
        <v>4950</v>
      </c>
    </row>
    <row r="10747" spans="1:8" ht="15.75">
      <c r="A10747" s="3" t="s">
        <v>2941</v>
      </c>
      <c r="B10747" s="2" t="s">
        <v>1720</v>
      </c>
      <c r="C10747" s="2" t="s">
        <v>1628</v>
      </c>
      <c r="D10747" s="2" t="s">
        <v>1721</v>
      </c>
      <c r="E10747" s="4">
        <v>1</v>
      </c>
      <c r="F10747" s="4">
        <v>33000</v>
      </c>
      <c r="G10747" s="4">
        <v>3300</v>
      </c>
      <c r="H10747" s="4">
        <v>36300</v>
      </c>
    </row>
    <row r="10748" spans="1:8" ht="15.75">
      <c r="A10748" s="3" t="s">
        <v>2941</v>
      </c>
      <c r="B10748" s="2" t="s">
        <v>1729</v>
      </c>
      <c r="C10748" s="2" t="s">
        <v>1728</v>
      </c>
      <c r="D10748" s="2" t="s">
        <v>1730</v>
      </c>
      <c r="E10748" s="4">
        <v>117505</v>
      </c>
      <c r="F10748" s="4">
        <v>5252062</v>
      </c>
      <c r="G10748" s="4">
        <v>525206</v>
      </c>
      <c r="H10748" s="4">
        <v>5777268</v>
      </c>
    </row>
    <row r="10749" spans="1:8" ht="15.75">
      <c r="A10749" s="3" t="s">
        <v>2941</v>
      </c>
      <c r="B10749" s="2" t="s">
        <v>3614</v>
      </c>
      <c r="C10749" s="2" t="s">
        <v>1731</v>
      </c>
      <c r="D10749" s="2" t="s">
        <v>3615</v>
      </c>
      <c r="E10749" s="4">
        <v>141000</v>
      </c>
      <c r="F10749" s="4">
        <v>8460000</v>
      </c>
      <c r="G10749" s="4">
        <v>846000</v>
      </c>
      <c r="H10749" s="4">
        <v>9306000</v>
      </c>
    </row>
    <row r="10750" spans="1:8" ht="15.75">
      <c r="A10750" s="3" t="s">
        <v>2941</v>
      </c>
      <c r="B10750" s="2" t="s">
        <v>1765</v>
      </c>
      <c r="C10750" s="2" t="s">
        <v>1763</v>
      </c>
      <c r="D10750" s="2" t="s">
        <v>1758</v>
      </c>
      <c r="E10750" s="4">
        <v>2</v>
      </c>
      <c r="F10750" s="4">
        <v>28000</v>
      </c>
      <c r="G10750" s="4">
        <v>2800</v>
      </c>
      <c r="H10750" s="4">
        <v>30800</v>
      </c>
    </row>
    <row r="10751" spans="1:8" ht="15.75">
      <c r="A10751" s="3" t="s">
        <v>2941</v>
      </c>
      <c r="B10751" s="2" t="s">
        <v>1773</v>
      </c>
      <c r="C10751" s="2" t="s">
        <v>3620</v>
      </c>
      <c r="D10751" s="2" t="s">
        <v>3621</v>
      </c>
      <c r="E10751" s="4">
        <v>200</v>
      </c>
      <c r="F10751" s="4">
        <v>66000</v>
      </c>
      <c r="G10751" s="4">
        <v>6600</v>
      </c>
      <c r="H10751" s="4">
        <v>72600</v>
      </c>
    </row>
    <row r="10752" spans="1:8" ht="15.75">
      <c r="A10752" s="3" t="s">
        <v>2941</v>
      </c>
      <c r="B10752" s="2" t="s">
        <v>1802</v>
      </c>
      <c r="C10752" s="2" t="s">
        <v>1801</v>
      </c>
      <c r="D10752" s="2" t="s">
        <v>1803</v>
      </c>
      <c r="E10752" s="4">
        <v>35</v>
      </c>
      <c r="F10752" s="4">
        <v>783550</v>
      </c>
      <c r="G10752" s="4">
        <v>78355</v>
      </c>
      <c r="H10752" s="4">
        <v>861905</v>
      </c>
    </row>
    <row r="10753" spans="1:8" ht="15.75">
      <c r="A10753" s="3" t="s">
        <v>2941</v>
      </c>
      <c r="B10753" s="2" t="s">
        <v>1805</v>
      </c>
      <c r="C10753" s="2" t="s">
        <v>1804</v>
      </c>
      <c r="D10753" s="2" t="s">
        <v>1806</v>
      </c>
      <c r="E10753" s="4">
        <v>94</v>
      </c>
      <c r="F10753" s="4">
        <v>9089750</v>
      </c>
      <c r="G10753" s="4">
        <v>908975</v>
      </c>
      <c r="H10753" s="4">
        <v>9998725</v>
      </c>
    </row>
    <row r="10754" spans="1:8" ht="15.75">
      <c r="A10754" s="3" t="s">
        <v>2941</v>
      </c>
      <c r="B10754" s="2" t="s">
        <v>1811</v>
      </c>
      <c r="C10754" s="2" t="s">
        <v>1810</v>
      </c>
      <c r="D10754" s="2" t="s">
        <v>1812</v>
      </c>
      <c r="E10754" s="4">
        <v>1</v>
      </c>
      <c r="F10754" s="4">
        <v>52810</v>
      </c>
      <c r="G10754" s="4">
        <v>5281</v>
      </c>
      <c r="H10754" s="4">
        <v>58091</v>
      </c>
    </row>
    <row r="10755" spans="1:8" ht="15.75">
      <c r="A10755" s="3" t="s">
        <v>2941</v>
      </c>
      <c r="B10755" s="2" t="s">
        <v>1823</v>
      </c>
      <c r="C10755" s="2" t="s">
        <v>1822</v>
      </c>
      <c r="D10755" s="2" t="s">
        <v>1824</v>
      </c>
      <c r="E10755" s="4">
        <v>12</v>
      </c>
      <c r="F10755" s="4">
        <v>729600</v>
      </c>
      <c r="G10755" s="4">
        <v>72960</v>
      </c>
      <c r="H10755" s="4">
        <v>802560</v>
      </c>
    </row>
    <row r="10756" spans="1:8" ht="15.75">
      <c r="A10756" s="3" t="s">
        <v>2941</v>
      </c>
      <c r="B10756" s="2" t="s">
        <v>1826</v>
      </c>
      <c r="C10756" s="2" t="s">
        <v>1825</v>
      </c>
      <c r="D10756" s="2" t="s">
        <v>1827</v>
      </c>
      <c r="E10756" s="4">
        <v>220</v>
      </c>
      <c r="F10756" s="4">
        <v>3525200</v>
      </c>
      <c r="G10756" s="4">
        <v>352520</v>
      </c>
      <c r="H10756" s="4">
        <v>3877720</v>
      </c>
    </row>
    <row r="10757" spans="1:8" ht="15.75">
      <c r="A10757" s="3" t="s">
        <v>2941</v>
      </c>
      <c r="B10757" s="2" t="s">
        <v>1829</v>
      </c>
      <c r="C10757" s="2" t="s">
        <v>1828</v>
      </c>
      <c r="D10757" s="2" t="s">
        <v>1830</v>
      </c>
      <c r="E10757" s="4">
        <v>94</v>
      </c>
      <c r="F10757" s="4">
        <v>1223680</v>
      </c>
      <c r="G10757" s="4">
        <v>122368</v>
      </c>
      <c r="H10757" s="4">
        <v>1346048</v>
      </c>
    </row>
    <row r="10758" spans="1:8" ht="15.75">
      <c r="A10758" s="3" t="s">
        <v>2941</v>
      </c>
      <c r="B10758" s="2" t="s">
        <v>1832</v>
      </c>
      <c r="C10758" s="2" t="s">
        <v>1831</v>
      </c>
      <c r="D10758" s="2" t="s">
        <v>1833</v>
      </c>
      <c r="E10758" s="4">
        <v>94</v>
      </c>
      <c r="F10758" s="4">
        <v>1789690</v>
      </c>
      <c r="G10758" s="4">
        <v>178969</v>
      </c>
      <c r="H10758" s="4">
        <v>1968659</v>
      </c>
    </row>
    <row r="10759" spans="1:8" ht="15.75">
      <c r="A10759" s="3" t="s">
        <v>2941</v>
      </c>
      <c r="B10759" s="2" t="s">
        <v>1835</v>
      </c>
      <c r="C10759" s="2" t="s">
        <v>1834</v>
      </c>
      <c r="D10759" s="2" t="s">
        <v>1836</v>
      </c>
      <c r="E10759" s="4">
        <v>305</v>
      </c>
      <c r="F10759" s="4">
        <v>12829040</v>
      </c>
      <c r="G10759" s="4">
        <v>1282904</v>
      </c>
      <c r="H10759" s="4">
        <v>14111944</v>
      </c>
    </row>
    <row r="10760" spans="1:8" ht="15.75">
      <c r="A10760" s="3" t="s">
        <v>2941</v>
      </c>
      <c r="B10760" s="2" t="s">
        <v>1841</v>
      </c>
      <c r="C10760" s="2" t="s">
        <v>1840</v>
      </c>
      <c r="D10760" s="2" t="s">
        <v>1842</v>
      </c>
      <c r="E10760" s="4">
        <v>195</v>
      </c>
      <c r="F10760" s="4">
        <v>13686240</v>
      </c>
      <c r="G10760" s="4">
        <v>1368624</v>
      </c>
      <c r="H10760" s="4">
        <v>15054864</v>
      </c>
    </row>
    <row r="10761" spans="1:8" ht="15.75">
      <c r="A10761" s="3" t="s">
        <v>2941</v>
      </c>
      <c r="B10761" s="2" t="s">
        <v>1844</v>
      </c>
      <c r="C10761" s="2" t="s">
        <v>1843</v>
      </c>
      <c r="D10761" s="2" t="s">
        <v>1845</v>
      </c>
      <c r="E10761" s="4">
        <v>139</v>
      </c>
      <c r="F10761" s="4">
        <v>2298850</v>
      </c>
      <c r="G10761" s="4">
        <v>229885</v>
      </c>
      <c r="H10761" s="4">
        <v>2528735</v>
      </c>
    </row>
    <row r="10762" spans="1:8" ht="15.75">
      <c r="A10762" s="3" t="s">
        <v>2941</v>
      </c>
      <c r="B10762" s="2" t="s">
        <v>1847</v>
      </c>
      <c r="C10762" s="2" t="s">
        <v>1846</v>
      </c>
      <c r="D10762" s="2" t="s">
        <v>1848</v>
      </c>
      <c r="E10762" s="4">
        <v>94</v>
      </c>
      <c r="F10762" s="4">
        <v>7064580</v>
      </c>
      <c r="G10762" s="4">
        <v>706458</v>
      </c>
      <c r="H10762" s="4">
        <v>7771038</v>
      </c>
    </row>
    <row r="10763" spans="1:8" ht="15.75">
      <c r="A10763" s="3" t="s">
        <v>2941</v>
      </c>
      <c r="B10763" s="2" t="s">
        <v>1850</v>
      </c>
      <c r="C10763" s="2" t="s">
        <v>1849</v>
      </c>
      <c r="D10763" s="2" t="s">
        <v>1851</v>
      </c>
      <c r="E10763" s="4">
        <v>12</v>
      </c>
      <c r="F10763" s="4">
        <v>1980000</v>
      </c>
      <c r="G10763" s="4">
        <v>198000</v>
      </c>
      <c r="H10763" s="4">
        <v>2178000</v>
      </c>
    </row>
    <row r="10764" spans="1:8" ht="15.75">
      <c r="A10764" s="3" t="s">
        <v>2941</v>
      </c>
      <c r="B10764" s="2" t="s">
        <v>1853</v>
      </c>
      <c r="C10764" s="2" t="s">
        <v>1852</v>
      </c>
      <c r="D10764" s="2" t="s">
        <v>1854</v>
      </c>
      <c r="E10764" s="4">
        <v>15</v>
      </c>
      <c r="F10764" s="4">
        <v>979210</v>
      </c>
      <c r="G10764" s="4">
        <v>97921</v>
      </c>
      <c r="H10764" s="4">
        <v>1077131</v>
      </c>
    </row>
    <row r="10765" spans="1:8" ht="15.75">
      <c r="A10765" s="3" t="s">
        <v>2941</v>
      </c>
      <c r="B10765" s="2" t="s">
        <v>1859</v>
      </c>
      <c r="C10765" s="2" t="s">
        <v>1858</v>
      </c>
      <c r="D10765" s="2" t="s">
        <v>1860</v>
      </c>
      <c r="E10765" s="4">
        <v>48</v>
      </c>
      <c r="F10765" s="4">
        <v>1756720</v>
      </c>
      <c r="G10765" s="4">
        <v>175672</v>
      </c>
      <c r="H10765" s="4">
        <v>1932392</v>
      </c>
    </row>
    <row r="10766" spans="1:8" ht="15.75">
      <c r="A10766" s="3" t="s">
        <v>2941</v>
      </c>
      <c r="B10766" s="2" t="s">
        <v>1865</v>
      </c>
      <c r="C10766" s="2" t="s">
        <v>1864</v>
      </c>
      <c r="D10766" s="2" t="s">
        <v>1866</v>
      </c>
      <c r="E10766" s="4">
        <v>11</v>
      </c>
      <c r="F10766" s="4">
        <v>132780</v>
      </c>
      <c r="G10766" s="4">
        <v>13278</v>
      </c>
      <c r="H10766" s="4">
        <v>146058</v>
      </c>
    </row>
    <row r="10767" spans="1:8" ht="15.75">
      <c r="A10767" s="3" t="s">
        <v>2941</v>
      </c>
      <c r="B10767" s="2" t="s">
        <v>1868</v>
      </c>
      <c r="C10767" s="2" t="s">
        <v>1867</v>
      </c>
      <c r="D10767" s="2" t="s">
        <v>1869</v>
      </c>
      <c r="E10767" s="4">
        <v>21</v>
      </c>
      <c r="F10767" s="4">
        <v>168520</v>
      </c>
      <c r="G10767" s="4">
        <v>16852</v>
      </c>
      <c r="H10767" s="4">
        <v>185372</v>
      </c>
    </row>
    <row r="10768" spans="1:8" ht="15.75">
      <c r="A10768" s="3" t="s">
        <v>2941</v>
      </c>
      <c r="B10768" s="2" t="s">
        <v>1874</v>
      </c>
      <c r="C10768" s="2" t="s">
        <v>1873</v>
      </c>
      <c r="D10768" s="2" t="s">
        <v>1875</v>
      </c>
      <c r="E10768" s="4">
        <v>2</v>
      </c>
      <c r="F10768" s="4">
        <v>76000</v>
      </c>
      <c r="G10768" s="4">
        <v>7600</v>
      </c>
      <c r="H10768" s="4">
        <v>83600</v>
      </c>
    </row>
    <row r="10769" spans="1:8" ht="15.75">
      <c r="A10769" s="3" t="s">
        <v>2941</v>
      </c>
      <c r="B10769" s="2" t="s">
        <v>1877</v>
      </c>
      <c r="C10769" s="2" t="s">
        <v>1876</v>
      </c>
      <c r="D10769" s="2" t="s">
        <v>1878</v>
      </c>
      <c r="E10769" s="4">
        <v>27</v>
      </c>
      <c r="F10769" s="4">
        <v>378910</v>
      </c>
      <c r="G10769" s="4">
        <v>37891</v>
      </c>
      <c r="H10769" s="4">
        <v>416801</v>
      </c>
    </row>
    <row r="10770" spans="1:8" ht="15.75">
      <c r="A10770" s="3" t="s">
        <v>2941</v>
      </c>
      <c r="B10770" s="2" t="s">
        <v>1880</v>
      </c>
      <c r="C10770" s="2" t="s">
        <v>1879</v>
      </c>
      <c r="D10770" s="2" t="s">
        <v>1881</v>
      </c>
      <c r="E10770" s="4">
        <v>2</v>
      </c>
      <c r="F10770" s="4">
        <v>84000</v>
      </c>
      <c r="G10770" s="4">
        <v>8400</v>
      </c>
      <c r="H10770" s="4">
        <v>92400</v>
      </c>
    </row>
    <row r="10771" spans="1:8" ht="15.75">
      <c r="A10771" s="3" t="s">
        <v>2941</v>
      </c>
      <c r="B10771" s="2" t="s">
        <v>1886</v>
      </c>
      <c r="C10771" s="2" t="s">
        <v>1885</v>
      </c>
      <c r="D10771" s="2" t="s">
        <v>1887</v>
      </c>
      <c r="E10771" s="4">
        <v>3</v>
      </c>
      <c r="F10771" s="4">
        <v>202200</v>
      </c>
      <c r="G10771" s="4">
        <v>20220</v>
      </c>
      <c r="H10771" s="4">
        <v>222420</v>
      </c>
    </row>
    <row r="10772" spans="1:8" ht="15.75">
      <c r="A10772" s="3" t="s">
        <v>2941</v>
      </c>
      <c r="B10772" s="2" t="s">
        <v>1901</v>
      </c>
      <c r="C10772" s="2" t="s">
        <v>1900</v>
      </c>
      <c r="D10772" s="2" t="s">
        <v>1902</v>
      </c>
      <c r="E10772" s="4">
        <v>94</v>
      </c>
      <c r="F10772" s="4">
        <v>1648390</v>
      </c>
      <c r="G10772" s="4">
        <v>164839</v>
      </c>
      <c r="H10772" s="4">
        <v>1813229</v>
      </c>
    </row>
    <row r="10773" spans="1:8" ht="15.75">
      <c r="A10773" s="3" t="s">
        <v>2941</v>
      </c>
      <c r="B10773" s="2" t="s">
        <v>1944</v>
      </c>
      <c r="C10773" s="2" t="s">
        <v>1943</v>
      </c>
      <c r="D10773" s="2"/>
      <c r="E10773" s="4">
        <v>47</v>
      </c>
      <c r="F10773" s="4">
        <v>147924</v>
      </c>
      <c r="G10773" s="4">
        <v>14786</v>
      </c>
      <c r="H10773" s="4">
        <v>162710</v>
      </c>
    </row>
    <row r="10774" spans="1:8" ht="15.75">
      <c r="A10774" s="3" t="s">
        <v>2941</v>
      </c>
      <c r="B10774" s="2" t="s">
        <v>1946</v>
      </c>
      <c r="C10774" s="2" t="s">
        <v>1945</v>
      </c>
      <c r="D10774" s="2"/>
      <c r="E10774" s="4">
        <v>3</v>
      </c>
      <c r="F10774" s="4">
        <v>110000</v>
      </c>
      <c r="G10774" s="4">
        <v>11000</v>
      </c>
      <c r="H10774" s="4">
        <v>121000</v>
      </c>
    </row>
    <row r="10775" spans="1:8" ht="15.75">
      <c r="A10775" s="3" t="s">
        <v>2941</v>
      </c>
      <c r="B10775" s="2" t="s">
        <v>1964</v>
      </c>
      <c r="C10775" s="2" t="s">
        <v>6595</v>
      </c>
      <c r="D10775" s="2"/>
      <c r="E10775" s="4">
        <v>5</v>
      </c>
      <c r="F10775" s="4">
        <v>317663900</v>
      </c>
      <c r="G10775" s="4">
        <v>31766390</v>
      </c>
      <c r="H10775" s="4">
        <v>349430290</v>
      </c>
    </row>
    <row r="10776" spans="1:8" ht="15.75">
      <c r="A10776" s="3" t="s">
        <v>2941</v>
      </c>
      <c r="B10776" s="2" t="s">
        <v>1997</v>
      </c>
      <c r="C10776" s="2" t="s">
        <v>1996</v>
      </c>
      <c r="D10776" s="2" t="s">
        <v>1998</v>
      </c>
      <c r="E10776" s="4">
        <v>30</v>
      </c>
      <c r="F10776" s="4">
        <v>96000</v>
      </c>
      <c r="G10776" s="4">
        <v>9600</v>
      </c>
      <c r="H10776" s="4">
        <v>105600</v>
      </c>
    </row>
    <row r="10777" spans="1:8" ht="15.75">
      <c r="A10777" s="3" t="s">
        <v>2941</v>
      </c>
      <c r="B10777" s="2" t="s">
        <v>3637</v>
      </c>
      <c r="C10777" s="2" t="s">
        <v>3636</v>
      </c>
      <c r="D10777" s="2" t="s">
        <v>3638</v>
      </c>
      <c r="E10777" s="4">
        <v>16</v>
      </c>
      <c r="F10777" s="4"/>
      <c r="G10777" s="4"/>
      <c r="H10777" s="4"/>
    </row>
    <row r="10778" spans="1:8" ht="15.75">
      <c r="A10778" s="3" t="s">
        <v>2941</v>
      </c>
      <c r="B10778" s="2" t="s">
        <v>3643</v>
      </c>
      <c r="C10778" s="2" t="s">
        <v>3642</v>
      </c>
      <c r="D10778" s="2"/>
      <c r="E10778" s="4">
        <v>1</v>
      </c>
      <c r="F10778" s="4">
        <v>15400000</v>
      </c>
      <c r="G10778" s="4">
        <v>1540000</v>
      </c>
      <c r="H10778" s="4">
        <v>16940000</v>
      </c>
    </row>
    <row r="10779" spans="1:8" ht="15.75">
      <c r="A10779" s="3" t="s">
        <v>2941</v>
      </c>
      <c r="B10779" s="2" t="s">
        <v>3647</v>
      </c>
      <c r="C10779" s="2" t="s">
        <v>3646</v>
      </c>
      <c r="D10779" s="2"/>
      <c r="E10779" s="4">
        <v>3</v>
      </c>
      <c r="F10779" s="4">
        <v>1564017800</v>
      </c>
      <c r="G10779" s="4">
        <v>156401780</v>
      </c>
      <c r="H10779" s="4">
        <v>1720419580</v>
      </c>
    </row>
    <row r="10780" spans="1:8" ht="15.75">
      <c r="A10780" s="3" t="s">
        <v>2941</v>
      </c>
      <c r="B10780" s="2" t="s">
        <v>2002</v>
      </c>
      <c r="C10780" s="2" t="s">
        <v>2001</v>
      </c>
      <c r="D10780" s="2"/>
      <c r="E10780" s="4">
        <v>1</v>
      </c>
      <c r="F10780" s="4">
        <v>3700</v>
      </c>
      <c r="G10780" s="4">
        <v>370</v>
      </c>
      <c r="H10780" s="4">
        <v>4070</v>
      </c>
    </row>
    <row r="10781" spans="1:8" ht="15.75">
      <c r="A10781" s="3" t="s">
        <v>2941</v>
      </c>
      <c r="B10781" s="2" t="s">
        <v>2004</v>
      </c>
      <c r="C10781" s="2" t="s">
        <v>2003</v>
      </c>
      <c r="D10781" s="2"/>
      <c r="E10781" s="4">
        <v>-2</v>
      </c>
      <c r="F10781" s="4">
        <v>-700104</v>
      </c>
      <c r="G10781" s="4">
        <v>-70010</v>
      </c>
      <c r="H10781" s="4">
        <v>-770114</v>
      </c>
    </row>
    <row r="10782" spans="1:8" ht="15.75">
      <c r="A10782" s="3" t="s">
        <v>2941</v>
      </c>
      <c r="B10782" s="2" t="s">
        <v>2006</v>
      </c>
      <c r="C10782" s="2" t="s">
        <v>2005</v>
      </c>
      <c r="D10782" s="2" t="s">
        <v>2007</v>
      </c>
      <c r="E10782" s="4">
        <v>25</v>
      </c>
      <c r="F10782" s="4">
        <v>315000</v>
      </c>
      <c r="G10782" s="4">
        <v>31500</v>
      </c>
      <c r="H10782" s="4">
        <v>346500</v>
      </c>
    </row>
    <row r="10783" spans="1:8" ht="15.75">
      <c r="A10783" s="3" t="s">
        <v>2941</v>
      </c>
      <c r="B10783" s="2" t="s">
        <v>2009</v>
      </c>
      <c r="C10783" s="2" t="s">
        <v>2008</v>
      </c>
      <c r="D10783" s="2" t="s">
        <v>2010</v>
      </c>
      <c r="E10783" s="4">
        <v>30</v>
      </c>
      <c r="F10783" s="4">
        <v>660000</v>
      </c>
      <c r="G10783" s="4">
        <v>66000</v>
      </c>
      <c r="H10783" s="4">
        <v>726000</v>
      </c>
    </row>
    <row r="10784" spans="1:8" ht="15.75">
      <c r="A10784" s="3" t="s">
        <v>2941</v>
      </c>
      <c r="B10784" s="2" t="s">
        <v>2012</v>
      </c>
      <c r="C10784" s="2" t="s">
        <v>2011</v>
      </c>
      <c r="D10784" s="2" t="s">
        <v>2013</v>
      </c>
      <c r="E10784" s="4">
        <v>150</v>
      </c>
      <c r="F10784" s="4">
        <v>4942500</v>
      </c>
      <c r="G10784" s="4">
        <v>494250</v>
      </c>
      <c r="H10784" s="4">
        <v>5436750</v>
      </c>
    </row>
    <row r="10785" spans="1:8" ht="15.75">
      <c r="A10785" s="3" t="s">
        <v>2941</v>
      </c>
      <c r="B10785" s="2" t="s">
        <v>2015</v>
      </c>
      <c r="C10785" s="2" t="s">
        <v>2014</v>
      </c>
      <c r="D10785" s="2" t="s">
        <v>2016</v>
      </c>
      <c r="E10785" s="4">
        <v>13</v>
      </c>
      <c r="F10785" s="4">
        <v>509000</v>
      </c>
      <c r="G10785" s="4">
        <v>50900</v>
      </c>
      <c r="H10785" s="4">
        <v>559900</v>
      </c>
    </row>
    <row r="10786" spans="1:8" ht="15.75">
      <c r="A10786" s="3" t="s">
        <v>2941</v>
      </c>
      <c r="B10786" s="2" t="s">
        <v>2021</v>
      </c>
      <c r="C10786" s="2" t="s">
        <v>2020</v>
      </c>
      <c r="D10786" s="2" t="s">
        <v>2022</v>
      </c>
      <c r="E10786" s="4">
        <v>1216</v>
      </c>
      <c r="F10786" s="4">
        <v>78670500</v>
      </c>
      <c r="G10786" s="4">
        <v>7867050</v>
      </c>
      <c r="H10786" s="4">
        <v>86537550</v>
      </c>
    </row>
    <row r="10787" spans="1:8" ht="15.75">
      <c r="A10787" s="3" t="s">
        <v>2941</v>
      </c>
      <c r="B10787" s="2" t="s">
        <v>2024</v>
      </c>
      <c r="C10787" s="2" t="s">
        <v>3650</v>
      </c>
      <c r="D10787" s="2" t="s">
        <v>3651</v>
      </c>
      <c r="E10787" s="4">
        <v>4</v>
      </c>
      <c r="F10787" s="4">
        <v>260000</v>
      </c>
      <c r="G10787" s="4">
        <v>26000</v>
      </c>
      <c r="H10787" s="4">
        <v>286000</v>
      </c>
    </row>
    <row r="10788" spans="1:8" ht="15.75">
      <c r="A10788" s="3" t="s">
        <v>2941</v>
      </c>
      <c r="B10788" s="2" t="s">
        <v>2027</v>
      </c>
      <c r="C10788" s="2" t="s">
        <v>2020</v>
      </c>
      <c r="D10788" s="2" t="s">
        <v>2028</v>
      </c>
      <c r="E10788" s="4">
        <v>100</v>
      </c>
      <c r="F10788" s="4">
        <v>6465000</v>
      </c>
      <c r="G10788" s="4">
        <v>646500</v>
      </c>
      <c r="H10788" s="4">
        <v>7111500</v>
      </c>
    </row>
    <row r="10789" spans="1:8" ht="15.75">
      <c r="A10789" s="3" t="s">
        <v>2941</v>
      </c>
      <c r="B10789" s="2" t="s">
        <v>2030</v>
      </c>
      <c r="C10789" s="2" t="s">
        <v>2029</v>
      </c>
      <c r="D10789" s="2" t="s">
        <v>2031</v>
      </c>
      <c r="E10789" s="4">
        <v>287</v>
      </c>
      <c r="F10789" s="4">
        <v>21188800</v>
      </c>
      <c r="G10789" s="4">
        <v>2118880</v>
      </c>
      <c r="H10789" s="4">
        <v>23307680</v>
      </c>
    </row>
    <row r="10790" spans="1:8" ht="15.75">
      <c r="A10790" s="3" t="s">
        <v>2941</v>
      </c>
      <c r="B10790" s="2" t="s">
        <v>2034</v>
      </c>
      <c r="C10790" s="2" t="s">
        <v>2029</v>
      </c>
      <c r="D10790" s="2" t="s">
        <v>2035</v>
      </c>
      <c r="E10790" s="4">
        <v>50</v>
      </c>
      <c r="F10790" s="4">
        <v>3684000</v>
      </c>
      <c r="G10790" s="4">
        <v>368400</v>
      </c>
      <c r="H10790" s="4">
        <v>4052400</v>
      </c>
    </row>
    <row r="10791" spans="1:8" ht="15.75">
      <c r="A10791" s="3" t="s">
        <v>2941</v>
      </c>
      <c r="B10791" s="2" t="s">
        <v>2037</v>
      </c>
      <c r="C10791" s="2" t="s">
        <v>2036</v>
      </c>
      <c r="D10791" s="2" t="s">
        <v>2038</v>
      </c>
      <c r="E10791" s="4">
        <v>135</v>
      </c>
      <c r="F10791" s="4">
        <v>12509190</v>
      </c>
      <c r="G10791" s="4">
        <v>1250919</v>
      </c>
      <c r="H10791" s="4">
        <v>13760109</v>
      </c>
    </row>
    <row r="10792" spans="1:8" ht="15.75">
      <c r="A10792" s="3" t="s">
        <v>2941</v>
      </c>
      <c r="B10792" s="2" t="s">
        <v>2046</v>
      </c>
      <c r="C10792" s="2" t="s">
        <v>2045</v>
      </c>
      <c r="D10792" s="2" t="s">
        <v>2047</v>
      </c>
      <c r="E10792" s="4">
        <v>56</v>
      </c>
      <c r="F10792" s="4">
        <v>7444640</v>
      </c>
      <c r="G10792" s="4">
        <v>744464</v>
      </c>
      <c r="H10792" s="4">
        <v>8189104</v>
      </c>
    </row>
    <row r="10793" spans="1:8" ht="15.75">
      <c r="A10793" s="3" t="s">
        <v>2941</v>
      </c>
      <c r="B10793" s="2" t="s">
        <v>2056</v>
      </c>
      <c r="C10793" s="2" t="s">
        <v>2055</v>
      </c>
      <c r="D10793" s="2" t="s">
        <v>2058</v>
      </c>
      <c r="E10793" s="4">
        <v>7</v>
      </c>
      <c r="F10793" s="4">
        <v>200830</v>
      </c>
      <c r="G10793" s="4">
        <v>20083</v>
      </c>
      <c r="H10793" s="4">
        <v>220913</v>
      </c>
    </row>
    <row r="10794" spans="1:8" ht="15.75">
      <c r="A10794" s="3" t="s">
        <v>2941</v>
      </c>
      <c r="B10794" s="2" t="s">
        <v>2062</v>
      </c>
      <c r="C10794" s="2" t="s">
        <v>2059</v>
      </c>
      <c r="D10794" s="2" t="s">
        <v>2064</v>
      </c>
      <c r="E10794" s="4"/>
      <c r="F10794" s="4"/>
      <c r="G10794" s="4"/>
      <c r="H10794" s="4"/>
    </row>
    <row r="10795" spans="1:8" ht="15.75">
      <c r="A10795" s="3" t="s">
        <v>2941</v>
      </c>
      <c r="B10795" s="2" t="s">
        <v>2074</v>
      </c>
      <c r="C10795" s="2" t="s">
        <v>2073</v>
      </c>
      <c r="D10795" s="2" t="s">
        <v>2076</v>
      </c>
      <c r="E10795" s="4">
        <v>7</v>
      </c>
      <c r="F10795" s="4">
        <v>232820</v>
      </c>
      <c r="G10795" s="4">
        <v>23282</v>
      </c>
      <c r="H10795" s="4">
        <v>256102</v>
      </c>
    </row>
    <row r="10796" spans="1:8" ht="15.75">
      <c r="A10796" s="3" t="s">
        <v>2941</v>
      </c>
      <c r="B10796" s="2" t="s">
        <v>2090</v>
      </c>
      <c r="C10796" s="2" t="s">
        <v>2089</v>
      </c>
      <c r="D10796" s="2" t="s">
        <v>2091</v>
      </c>
      <c r="E10796" s="4">
        <v>143</v>
      </c>
      <c r="F10796" s="4">
        <v>3575000</v>
      </c>
      <c r="G10796" s="4">
        <v>357500</v>
      </c>
      <c r="H10796" s="4">
        <v>3932500</v>
      </c>
    </row>
    <row r="10797" spans="1:8" ht="15.75">
      <c r="A10797" s="3" t="s">
        <v>2941</v>
      </c>
      <c r="B10797" s="2" t="s">
        <v>2092</v>
      </c>
      <c r="C10797" s="2" t="s">
        <v>2051</v>
      </c>
      <c r="D10797" s="2" t="s">
        <v>2091</v>
      </c>
      <c r="E10797" s="4">
        <v>47</v>
      </c>
      <c r="F10797" s="4">
        <v>1175000</v>
      </c>
      <c r="G10797" s="4">
        <v>117500</v>
      </c>
      <c r="H10797" s="4">
        <v>1292500</v>
      </c>
    </row>
    <row r="10798" spans="1:8" ht="15.75">
      <c r="A10798" s="3" t="s">
        <v>2941</v>
      </c>
      <c r="B10798" s="2" t="s">
        <v>2093</v>
      </c>
      <c r="C10798" s="2" t="s">
        <v>2059</v>
      </c>
      <c r="D10798" s="2" t="s">
        <v>2091</v>
      </c>
      <c r="E10798" s="4">
        <v>16</v>
      </c>
      <c r="F10798" s="4">
        <v>416000</v>
      </c>
      <c r="G10798" s="4">
        <v>41600</v>
      </c>
      <c r="H10798" s="4">
        <v>457600</v>
      </c>
    </row>
    <row r="10799" spans="1:8" ht="15.75">
      <c r="A10799" s="3" t="s">
        <v>2941</v>
      </c>
      <c r="B10799" s="2" t="s">
        <v>2094</v>
      </c>
      <c r="C10799" s="2" t="s">
        <v>2069</v>
      </c>
      <c r="D10799" s="2" t="s">
        <v>2091</v>
      </c>
      <c r="E10799" s="4">
        <v>8</v>
      </c>
      <c r="F10799" s="4">
        <v>216000</v>
      </c>
      <c r="G10799" s="4">
        <v>21600</v>
      </c>
      <c r="H10799" s="4">
        <v>237600</v>
      </c>
    </row>
    <row r="10800" spans="1:8" ht="15.75">
      <c r="A10800" s="3" t="s">
        <v>2941</v>
      </c>
      <c r="B10800" s="2" t="s">
        <v>3672</v>
      </c>
      <c r="C10800" s="2" t="s">
        <v>3674</v>
      </c>
      <c r="D10800" s="2" t="s">
        <v>3676</v>
      </c>
      <c r="E10800" s="4">
        <v>1431</v>
      </c>
      <c r="F10800" s="4">
        <v>25758000</v>
      </c>
      <c r="G10800" s="4">
        <v>2575800</v>
      </c>
      <c r="H10800" s="4">
        <v>28333800</v>
      </c>
    </row>
    <row r="10801" spans="1:8" ht="15.75">
      <c r="A10801" s="3" t="s">
        <v>2941</v>
      </c>
      <c r="B10801" s="2" t="s">
        <v>3678</v>
      </c>
      <c r="C10801" s="2" t="s">
        <v>3680</v>
      </c>
      <c r="D10801" s="2" t="s">
        <v>3682</v>
      </c>
      <c r="E10801" s="4">
        <v>2452</v>
      </c>
      <c r="F10801" s="4">
        <v>46588000</v>
      </c>
      <c r="G10801" s="4">
        <v>4658800</v>
      </c>
      <c r="H10801" s="4">
        <v>51246800</v>
      </c>
    </row>
    <row r="10802" spans="1:8" ht="15.75">
      <c r="A10802" s="3" t="s">
        <v>2941</v>
      </c>
      <c r="B10802" s="2" t="s">
        <v>2104</v>
      </c>
      <c r="C10802" s="2" t="s">
        <v>2100</v>
      </c>
      <c r="D10802" s="2" t="s">
        <v>2106</v>
      </c>
      <c r="E10802" s="4">
        <v>4</v>
      </c>
      <c r="F10802" s="4">
        <v>215960</v>
      </c>
      <c r="G10802" s="4">
        <v>21596</v>
      </c>
      <c r="H10802" s="4">
        <v>237556</v>
      </c>
    </row>
    <row r="10803" spans="1:8" ht="15.75">
      <c r="A10803" s="3" t="s">
        <v>2941</v>
      </c>
      <c r="B10803" s="2" t="s">
        <v>2107</v>
      </c>
      <c r="C10803" s="2" t="s">
        <v>2096</v>
      </c>
      <c r="D10803" s="2" t="s">
        <v>2091</v>
      </c>
      <c r="E10803" s="4">
        <v>9</v>
      </c>
      <c r="F10803" s="4">
        <v>387000</v>
      </c>
      <c r="G10803" s="4">
        <v>38700</v>
      </c>
      <c r="H10803" s="4">
        <v>425700</v>
      </c>
    </row>
    <row r="10804" spans="1:8" ht="15.75">
      <c r="A10804" s="3" t="s">
        <v>2941</v>
      </c>
      <c r="B10804" s="2" t="s">
        <v>3684</v>
      </c>
      <c r="C10804" s="2" t="s">
        <v>3686</v>
      </c>
      <c r="D10804" s="2" t="s">
        <v>3687</v>
      </c>
      <c r="E10804" s="4">
        <v>576</v>
      </c>
      <c r="F10804" s="4">
        <v>18144000</v>
      </c>
      <c r="G10804" s="4">
        <v>1814400</v>
      </c>
      <c r="H10804" s="4">
        <v>19958400</v>
      </c>
    </row>
    <row r="10805" spans="1:8" ht="15.75">
      <c r="A10805" s="3" t="s">
        <v>2941</v>
      </c>
      <c r="B10805" s="2" t="s">
        <v>3690</v>
      </c>
      <c r="C10805" s="2" t="s">
        <v>3692</v>
      </c>
      <c r="D10805" s="2" t="s">
        <v>3693</v>
      </c>
      <c r="E10805" s="4">
        <v>207</v>
      </c>
      <c r="F10805" s="4">
        <v>8942400</v>
      </c>
      <c r="G10805" s="4">
        <v>894240</v>
      </c>
      <c r="H10805" s="4">
        <v>9836640</v>
      </c>
    </row>
    <row r="10806" spans="1:8" ht="15.75">
      <c r="A10806" s="3" t="s">
        <v>2941</v>
      </c>
      <c r="B10806" s="2" t="s">
        <v>2116</v>
      </c>
      <c r="C10806" s="2" t="s">
        <v>2113</v>
      </c>
      <c r="D10806" s="2" t="s">
        <v>2117</v>
      </c>
      <c r="E10806" s="4">
        <v>4</v>
      </c>
      <c r="F10806" s="4">
        <v>250880</v>
      </c>
      <c r="G10806" s="4">
        <v>25088</v>
      </c>
      <c r="H10806" s="4">
        <v>275968</v>
      </c>
    </row>
    <row r="10807" spans="1:8" ht="15.75">
      <c r="A10807" s="3" t="s">
        <v>2941</v>
      </c>
      <c r="B10807" s="2" t="s">
        <v>2118</v>
      </c>
      <c r="C10807" s="2" t="s">
        <v>2113</v>
      </c>
      <c r="D10807" s="2" t="s">
        <v>2119</v>
      </c>
      <c r="E10807" s="4">
        <v>7</v>
      </c>
      <c r="F10807" s="4">
        <v>439040</v>
      </c>
      <c r="G10807" s="4">
        <v>43904</v>
      </c>
      <c r="H10807" s="4">
        <v>482944</v>
      </c>
    </row>
    <row r="10808" spans="1:8" ht="15.75">
      <c r="A10808" s="3" t="s">
        <v>2941</v>
      </c>
      <c r="B10808" s="2" t="s">
        <v>3699</v>
      </c>
      <c r="C10808" s="2" t="s">
        <v>3701</v>
      </c>
      <c r="D10808" s="2" t="s">
        <v>3703</v>
      </c>
      <c r="E10808" s="4">
        <v>440</v>
      </c>
      <c r="F10808" s="4">
        <v>31064000</v>
      </c>
      <c r="G10808" s="4">
        <v>3106400</v>
      </c>
      <c r="H10808" s="4">
        <v>34170400</v>
      </c>
    </row>
    <row r="10809" spans="1:8" ht="15.75">
      <c r="A10809" s="3" t="s">
        <v>2941</v>
      </c>
      <c r="B10809" s="2" t="s">
        <v>2129</v>
      </c>
      <c r="C10809" s="2" t="s">
        <v>2126</v>
      </c>
      <c r="D10809" s="2" t="s">
        <v>2130</v>
      </c>
      <c r="E10809" s="4">
        <v>11</v>
      </c>
      <c r="F10809" s="4">
        <v>415140</v>
      </c>
      <c r="G10809" s="4">
        <v>41514</v>
      </c>
      <c r="H10809" s="4">
        <v>456654</v>
      </c>
    </row>
    <row r="10810" spans="1:8" ht="15.75">
      <c r="A10810" s="3" t="s">
        <v>2941</v>
      </c>
      <c r="B10810" s="2" t="s">
        <v>2135</v>
      </c>
      <c r="C10810" s="2" t="s">
        <v>2126</v>
      </c>
      <c r="D10810" s="2" t="s">
        <v>2137</v>
      </c>
      <c r="E10810" s="4">
        <v>6</v>
      </c>
      <c r="F10810" s="4">
        <v>252000</v>
      </c>
      <c r="G10810" s="4">
        <v>25200</v>
      </c>
      <c r="H10810" s="4">
        <v>277200</v>
      </c>
    </row>
    <row r="10811" spans="1:8" ht="15.75">
      <c r="A10811" s="3" t="s">
        <v>2941</v>
      </c>
      <c r="B10811" s="2" t="s">
        <v>2140</v>
      </c>
      <c r="C10811" s="2" t="s">
        <v>2126</v>
      </c>
      <c r="D10811" s="2" t="s">
        <v>2110</v>
      </c>
      <c r="E10811" s="4">
        <v>17</v>
      </c>
      <c r="F10811" s="4">
        <v>748000</v>
      </c>
      <c r="G10811" s="4">
        <v>74800</v>
      </c>
      <c r="H10811" s="4">
        <v>822800</v>
      </c>
    </row>
    <row r="10812" spans="1:8" ht="15.75">
      <c r="A10812" s="3" t="s">
        <v>2941</v>
      </c>
      <c r="B10812" s="2" t="s">
        <v>2141</v>
      </c>
      <c r="C10812" s="2" t="s">
        <v>2126</v>
      </c>
      <c r="D10812" s="2" t="s">
        <v>2112</v>
      </c>
      <c r="E10812" s="4">
        <v>6</v>
      </c>
      <c r="F10812" s="4">
        <v>264000</v>
      </c>
      <c r="G10812" s="4">
        <v>26400</v>
      </c>
      <c r="H10812" s="4">
        <v>290400</v>
      </c>
    </row>
    <row r="10813" spans="1:8" ht="15.75">
      <c r="A10813" s="3" t="s">
        <v>2941</v>
      </c>
      <c r="B10813" s="2" t="s">
        <v>2144</v>
      </c>
      <c r="C10813" s="2" t="s">
        <v>2126</v>
      </c>
      <c r="D10813" s="2" t="s">
        <v>2145</v>
      </c>
      <c r="E10813" s="4">
        <v>10</v>
      </c>
      <c r="F10813" s="4">
        <v>450000</v>
      </c>
      <c r="G10813" s="4">
        <v>45000</v>
      </c>
      <c r="H10813" s="4">
        <v>495000</v>
      </c>
    </row>
    <row r="10814" spans="1:8" ht="15.75">
      <c r="A10814" s="3" t="s">
        <v>2941</v>
      </c>
      <c r="B10814" s="2" t="s">
        <v>3705</v>
      </c>
      <c r="C10814" s="2" t="s">
        <v>3707</v>
      </c>
      <c r="D10814" s="2" t="s">
        <v>3709</v>
      </c>
      <c r="E10814" s="4">
        <v>25</v>
      </c>
      <c r="F10814" s="4">
        <v>715000</v>
      </c>
      <c r="G10814" s="4">
        <v>71500</v>
      </c>
      <c r="H10814" s="4">
        <v>786500</v>
      </c>
    </row>
    <row r="10815" spans="1:8" ht="15.75">
      <c r="A10815" s="3" t="s">
        <v>2941</v>
      </c>
      <c r="B10815" s="2" t="s">
        <v>2157</v>
      </c>
      <c r="C10815" s="2" t="s">
        <v>2153</v>
      </c>
      <c r="D10815" s="2" t="s">
        <v>2159</v>
      </c>
      <c r="E10815" s="4">
        <v>2</v>
      </c>
      <c r="F10815" s="4">
        <v>150000</v>
      </c>
      <c r="G10815" s="4">
        <v>15000</v>
      </c>
      <c r="H10815" s="4">
        <v>165000</v>
      </c>
    </row>
    <row r="10816" spans="1:8" ht="15.75">
      <c r="A10816" s="3" t="s">
        <v>2941</v>
      </c>
      <c r="B10816" s="2" t="s">
        <v>2163</v>
      </c>
      <c r="C10816" s="2" t="s">
        <v>2160</v>
      </c>
      <c r="D10816" s="2" t="s">
        <v>2165</v>
      </c>
      <c r="E10816" s="4">
        <v>11</v>
      </c>
      <c r="F10816" s="4">
        <v>878350</v>
      </c>
      <c r="G10816" s="4">
        <v>87835</v>
      </c>
      <c r="H10816" s="4">
        <v>966185</v>
      </c>
    </row>
    <row r="10817" spans="1:8" ht="15.75">
      <c r="A10817" s="3" t="s">
        <v>2941</v>
      </c>
      <c r="B10817" s="2" t="s">
        <v>2166</v>
      </c>
      <c r="C10817" s="2" t="s">
        <v>2153</v>
      </c>
      <c r="D10817" s="2" t="s">
        <v>2091</v>
      </c>
      <c r="E10817" s="4">
        <v>2</v>
      </c>
      <c r="F10817" s="4">
        <v>130000</v>
      </c>
      <c r="G10817" s="4">
        <v>13000</v>
      </c>
      <c r="H10817" s="4">
        <v>143000</v>
      </c>
    </row>
    <row r="10818" spans="1:8" ht="15.75">
      <c r="A10818" s="3" t="s">
        <v>2941</v>
      </c>
      <c r="B10818" s="2" t="s">
        <v>3714</v>
      </c>
      <c r="C10818" s="2" t="s">
        <v>3716</v>
      </c>
      <c r="D10818" s="2" t="s">
        <v>3718</v>
      </c>
      <c r="E10818" s="4">
        <v>297</v>
      </c>
      <c r="F10818" s="4">
        <v>12206700</v>
      </c>
      <c r="G10818" s="4">
        <v>1220670</v>
      </c>
      <c r="H10818" s="4">
        <v>13427370</v>
      </c>
    </row>
    <row r="10819" spans="1:8" ht="15.75">
      <c r="A10819" s="3" t="s">
        <v>2941</v>
      </c>
      <c r="B10819" s="2" t="s">
        <v>3720</v>
      </c>
      <c r="C10819" s="2" t="s">
        <v>3722</v>
      </c>
      <c r="D10819" s="2" t="s">
        <v>3724</v>
      </c>
      <c r="E10819" s="4">
        <v>277</v>
      </c>
      <c r="F10819" s="4">
        <v>14542500</v>
      </c>
      <c r="G10819" s="4">
        <v>1454250</v>
      </c>
      <c r="H10819" s="4">
        <v>15996750</v>
      </c>
    </row>
    <row r="10820" spans="1:8" ht="15.75">
      <c r="A10820" s="3" t="s">
        <v>2941</v>
      </c>
      <c r="B10820" s="2" t="s">
        <v>2171</v>
      </c>
      <c r="C10820" s="2" t="s">
        <v>2170</v>
      </c>
      <c r="D10820" s="2" t="s">
        <v>2172</v>
      </c>
      <c r="E10820" s="4">
        <v>66</v>
      </c>
      <c r="F10820" s="4">
        <v>2640000</v>
      </c>
      <c r="G10820" s="4">
        <v>264000</v>
      </c>
      <c r="H10820" s="4">
        <v>2904000</v>
      </c>
    </row>
    <row r="10821" spans="1:8" ht="15.75">
      <c r="A10821" s="3" t="s">
        <v>2941</v>
      </c>
      <c r="B10821" s="2" t="s">
        <v>2174</v>
      </c>
      <c r="C10821" s="2" t="s">
        <v>2173</v>
      </c>
      <c r="D10821" s="2" t="s">
        <v>2175</v>
      </c>
      <c r="E10821" s="4">
        <v>115</v>
      </c>
      <c r="F10821" s="4">
        <v>6246800</v>
      </c>
      <c r="G10821" s="4">
        <v>624680</v>
      </c>
      <c r="H10821" s="4">
        <v>6871480</v>
      </c>
    </row>
    <row r="10822" spans="1:8" ht="15.75">
      <c r="A10822" s="3" t="s">
        <v>2941</v>
      </c>
      <c r="B10822" s="2" t="s">
        <v>2177</v>
      </c>
      <c r="C10822" s="2" t="s">
        <v>2176</v>
      </c>
      <c r="D10822" s="2" t="s">
        <v>2178</v>
      </c>
      <c r="E10822" s="4">
        <v>285</v>
      </c>
      <c r="F10822" s="4">
        <v>6742800</v>
      </c>
      <c r="G10822" s="4">
        <v>674280</v>
      </c>
      <c r="H10822" s="4">
        <v>7417080</v>
      </c>
    </row>
    <row r="10823" spans="1:8" ht="15.75">
      <c r="A10823" s="3" t="s">
        <v>2941</v>
      </c>
      <c r="B10823" s="2" t="s">
        <v>2180</v>
      </c>
      <c r="C10823" s="2" t="s">
        <v>2179</v>
      </c>
      <c r="D10823" s="2" t="s">
        <v>2181</v>
      </c>
      <c r="E10823" s="4">
        <v>576</v>
      </c>
      <c r="F10823" s="4">
        <v>11742400</v>
      </c>
      <c r="G10823" s="4">
        <v>1174240</v>
      </c>
      <c r="H10823" s="4">
        <v>12916640</v>
      </c>
    </row>
    <row r="10824" spans="1:8" ht="15.75">
      <c r="A10824" s="3" t="s">
        <v>2941</v>
      </c>
      <c r="B10824" s="2" t="s">
        <v>2183</v>
      </c>
      <c r="C10824" s="2" t="s">
        <v>2182</v>
      </c>
      <c r="D10824" s="2" t="s">
        <v>2185</v>
      </c>
      <c r="E10824" s="4">
        <v>16</v>
      </c>
      <c r="F10824" s="4">
        <v>416000</v>
      </c>
      <c r="G10824" s="4">
        <v>41600</v>
      </c>
      <c r="H10824" s="4">
        <v>457600</v>
      </c>
    </row>
    <row r="10825" spans="1:8" ht="15.75">
      <c r="A10825" s="3" t="s">
        <v>2941</v>
      </c>
      <c r="B10825" s="2" t="s">
        <v>2187</v>
      </c>
      <c r="C10825" s="2" t="s">
        <v>2186</v>
      </c>
      <c r="D10825" s="2" t="s">
        <v>2188</v>
      </c>
      <c r="E10825" s="4">
        <v>865</v>
      </c>
      <c r="F10825" s="4">
        <v>24047000</v>
      </c>
      <c r="G10825" s="4">
        <v>2404700</v>
      </c>
      <c r="H10825" s="4">
        <v>26451700</v>
      </c>
    </row>
    <row r="10826" spans="1:8" ht="15.75">
      <c r="A10826" s="3" t="s">
        <v>2941</v>
      </c>
      <c r="B10826" s="2" t="s">
        <v>3734</v>
      </c>
      <c r="C10826" s="2" t="s">
        <v>2186</v>
      </c>
      <c r="D10826" s="2" t="s">
        <v>3735</v>
      </c>
      <c r="E10826" s="4">
        <v>100</v>
      </c>
      <c r="F10826" s="4">
        <v>2780000</v>
      </c>
      <c r="G10826" s="4">
        <v>278000</v>
      </c>
      <c r="H10826" s="4">
        <v>3058000</v>
      </c>
    </row>
    <row r="10827" spans="1:8" ht="15.75">
      <c r="A10827" s="3" t="s">
        <v>2941</v>
      </c>
      <c r="B10827" s="2" t="s">
        <v>2197</v>
      </c>
      <c r="C10827" s="2" t="s">
        <v>2186</v>
      </c>
      <c r="D10827" s="2" t="s">
        <v>2198</v>
      </c>
      <c r="E10827" s="4">
        <v>150</v>
      </c>
      <c r="F10827" s="4">
        <v>4170000</v>
      </c>
      <c r="G10827" s="4">
        <v>417000</v>
      </c>
      <c r="H10827" s="4">
        <v>4587000</v>
      </c>
    </row>
    <row r="10828" spans="1:8" ht="15.75">
      <c r="A10828" s="3" t="s">
        <v>2941</v>
      </c>
      <c r="B10828" s="2" t="s">
        <v>2201</v>
      </c>
      <c r="C10828" s="2" t="s">
        <v>2186</v>
      </c>
      <c r="D10828" s="2" t="s">
        <v>2202</v>
      </c>
      <c r="E10828" s="4">
        <v>50</v>
      </c>
      <c r="F10828" s="4">
        <v>1390000</v>
      </c>
      <c r="G10828" s="4">
        <v>139000</v>
      </c>
      <c r="H10828" s="4">
        <v>1529000</v>
      </c>
    </row>
    <row r="10829" spans="1:8" ht="15.75">
      <c r="A10829" s="3" t="s">
        <v>2941</v>
      </c>
      <c r="B10829" s="2" t="s">
        <v>2203</v>
      </c>
      <c r="C10829" s="2" t="s">
        <v>2186</v>
      </c>
      <c r="D10829" s="2" t="s">
        <v>2204</v>
      </c>
      <c r="E10829" s="4">
        <v>100</v>
      </c>
      <c r="F10829" s="4">
        <v>2780000</v>
      </c>
      <c r="G10829" s="4">
        <v>278000</v>
      </c>
      <c r="H10829" s="4">
        <v>3058000</v>
      </c>
    </row>
    <row r="10830" spans="1:8" ht="15.75">
      <c r="A10830" s="3" t="s">
        <v>2941</v>
      </c>
      <c r="B10830" s="2" t="s">
        <v>2209</v>
      </c>
      <c r="C10830" s="2" t="s">
        <v>2186</v>
      </c>
      <c r="D10830" s="2" t="s">
        <v>2210</v>
      </c>
      <c r="E10830" s="4">
        <v>100</v>
      </c>
      <c r="F10830" s="4">
        <v>2780000</v>
      </c>
      <c r="G10830" s="4">
        <v>278000</v>
      </c>
      <c r="H10830" s="4">
        <v>3058000</v>
      </c>
    </row>
    <row r="10831" spans="1:8" ht="15.75">
      <c r="A10831" s="3" t="s">
        <v>2941</v>
      </c>
      <c r="B10831" s="2" t="s">
        <v>2218</v>
      </c>
      <c r="C10831" s="2" t="s">
        <v>2217</v>
      </c>
      <c r="D10831" s="2" t="s">
        <v>2219</v>
      </c>
      <c r="E10831" s="4">
        <v>30</v>
      </c>
      <c r="F10831" s="4">
        <v>681000</v>
      </c>
      <c r="G10831" s="4">
        <v>68100</v>
      </c>
      <c r="H10831" s="4">
        <v>749100</v>
      </c>
    </row>
    <row r="10832" spans="1:8" ht="15.75">
      <c r="A10832" s="3" t="s">
        <v>2941</v>
      </c>
      <c r="B10832" s="2" t="s">
        <v>2222</v>
      </c>
      <c r="C10832" s="2" t="s">
        <v>2221</v>
      </c>
      <c r="D10832" s="2" t="s">
        <v>2223</v>
      </c>
      <c r="E10832" s="4">
        <v>292</v>
      </c>
      <c r="F10832" s="4">
        <v>8176000</v>
      </c>
      <c r="G10832" s="4">
        <v>817600</v>
      </c>
      <c r="H10832" s="4">
        <v>8993600</v>
      </c>
    </row>
    <row r="10833" spans="1:8" ht="15.75">
      <c r="A10833" s="3" t="s">
        <v>2941</v>
      </c>
      <c r="B10833" s="2" t="s">
        <v>2225</v>
      </c>
      <c r="C10833" s="2" t="s">
        <v>2224</v>
      </c>
      <c r="D10833" s="2" t="s">
        <v>2226</v>
      </c>
      <c r="E10833" s="4">
        <v>260</v>
      </c>
      <c r="F10833" s="4">
        <v>6708000</v>
      </c>
      <c r="G10833" s="4">
        <v>670800</v>
      </c>
      <c r="H10833" s="4">
        <v>7378800</v>
      </c>
    </row>
    <row r="10834" spans="1:8" ht="15.75">
      <c r="A10834" s="3" t="s">
        <v>2941</v>
      </c>
      <c r="B10834" s="2" t="s">
        <v>2227</v>
      </c>
      <c r="C10834" s="2" t="s">
        <v>2224</v>
      </c>
      <c r="D10834" s="2" t="s">
        <v>2228</v>
      </c>
      <c r="E10834" s="4">
        <v>390</v>
      </c>
      <c r="F10834" s="4">
        <v>10335000</v>
      </c>
      <c r="G10834" s="4">
        <v>1033500</v>
      </c>
      <c r="H10834" s="4">
        <v>11368500</v>
      </c>
    </row>
    <row r="10835" spans="1:8" ht="15.75">
      <c r="A10835" s="3" t="s">
        <v>2941</v>
      </c>
      <c r="B10835" s="2" t="s">
        <v>2244</v>
      </c>
      <c r="C10835" s="2" t="s">
        <v>2241</v>
      </c>
      <c r="D10835" s="2" t="s">
        <v>2245</v>
      </c>
      <c r="E10835" s="4">
        <v>6</v>
      </c>
      <c r="F10835" s="4">
        <v>270000</v>
      </c>
      <c r="G10835" s="4">
        <v>27000</v>
      </c>
      <c r="H10835" s="4">
        <v>297000</v>
      </c>
    </row>
    <row r="10836" spans="1:8" ht="15.75">
      <c r="A10836" s="3" t="s">
        <v>2941</v>
      </c>
      <c r="B10836" s="2" t="s">
        <v>2264</v>
      </c>
      <c r="C10836" s="2" t="s">
        <v>2263</v>
      </c>
      <c r="D10836" s="2" t="s">
        <v>2265</v>
      </c>
      <c r="E10836" s="4">
        <v>390</v>
      </c>
      <c r="F10836" s="4">
        <v>3108300</v>
      </c>
      <c r="G10836" s="4">
        <v>310830</v>
      </c>
      <c r="H10836" s="4">
        <v>3419130</v>
      </c>
    </row>
    <row r="10837" spans="1:8" ht="15.75">
      <c r="A10837" s="3" t="s">
        <v>2941</v>
      </c>
      <c r="B10837" s="2" t="s">
        <v>2267</v>
      </c>
      <c r="C10837" s="2" t="s">
        <v>2266</v>
      </c>
      <c r="D10837" s="2" t="s">
        <v>2268</v>
      </c>
      <c r="E10837" s="4">
        <v>300</v>
      </c>
      <c r="F10837" s="4">
        <v>3252000</v>
      </c>
      <c r="G10837" s="4">
        <v>325200</v>
      </c>
      <c r="H10837" s="4">
        <v>3577200</v>
      </c>
    </row>
    <row r="10838" spans="1:8" ht="15.75">
      <c r="A10838" s="3" t="s">
        <v>2941</v>
      </c>
      <c r="B10838" s="2" t="s">
        <v>2270</v>
      </c>
      <c r="C10838" s="2" t="s">
        <v>2269</v>
      </c>
      <c r="D10838" s="2" t="s">
        <v>2271</v>
      </c>
      <c r="E10838" s="4">
        <v>90</v>
      </c>
      <c r="F10838" s="4">
        <v>1638000</v>
      </c>
      <c r="G10838" s="4">
        <v>163800</v>
      </c>
      <c r="H10838" s="4">
        <v>1801800</v>
      </c>
    </row>
    <row r="10839" spans="1:8" ht="15.75">
      <c r="A10839" s="3" t="s">
        <v>2941</v>
      </c>
      <c r="B10839" s="2" t="s">
        <v>2273</v>
      </c>
      <c r="C10839" s="2" t="s">
        <v>2272</v>
      </c>
      <c r="D10839" s="2" t="s">
        <v>2274</v>
      </c>
      <c r="E10839" s="4">
        <v>940</v>
      </c>
      <c r="F10839" s="4">
        <v>17954000</v>
      </c>
      <c r="G10839" s="4">
        <v>1795400</v>
      </c>
      <c r="H10839" s="4">
        <v>19749400</v>
      </c>
    </row>
    <row r="10840" spans="1:8" ht="15.75">
      <c r="A10840" s="3" t="s">
        <v>2941</v>
      </c>
      <c r="B10840" s="2" t="s">
        <v>2278</v>
      </c>
      <c r="C10840" s="2" t="s">
        <v>2277</v>
      </c>
      <c r="D10840" s="2" t="s">
        <v>2279</v>
      </c>
      <c r="E10840" s="4">
        <v>20</v>
      </c>
      <c r="F10840" s="4">
        <v>440000</v>
      </c>
      <c r="G10840" s="4">
        <v>44000</v>
      </c>
      <c r="H10840" s="4">
        <v>484000</v>
      </c>
    </row>
    <row r="10841" spans="1:8" ht="15.75">
      <c r="A10841" s="3" t="s">
        <v>2941</v>
      </c>
      <c r="B10841" s="2" t="s">
        <v>2284</v>
      </c>
      <c r="C10841" s="2" t="s">
        <v>2283</v>
      </c>
      <c r="D10841" s="2" t="s">
        <v>2285</v>
      </c>
      <c r="E10841" s="4">
        <v>5</v>
      </c>
      <c r="F10841" s="4">
        <v>100000</v>
      </c>
      <c r="G10841" s="4">
        <v>10000</v>
      </c>
      <c r="H10841" s="4">
        <v>110000</v>
      </c>
    </row>
    <row r="10842" spans="1:8" ht="15.75">
      <c r="A10842" s="3" t="s">
        <v>2941</v>
      </c>
      <c r="B10842" s="2" t="s">
        <v>3766</v>
      </c>
      <c r="C10842" s="2" t="s">
        <v>252</v>
      </c>
      <c r="D10842" s="2" t="s">
        <v>3767</v>
      </c>
      <c r="E10842" s="4">
        <v>8</v>
      </c>
      <c r="F10842" s="4"/>
      <c r="G10842" s="4"/>
      <c r="H10842" s="4"/>
    </row>
    <row r="10843" spans="1:8" ht="15.75">
      <c r="A10843" s="3" t="s">
        <v>2941</v>
      </c>
      <c r="B10843" s="2" t="s">
        <v>2339</v>
      </c>
      <c r="C10843" s="2" t="s">
        <v>299</v>
      </c>
      <c r="D10843" s="2" t="s">
        <v>2340</v>
      </c>
      <c r="E10843" s="4">
        <v>50</v>
      </c>
      <c r="F10843" s="4">
        <v>144250</v>
      </c>
      <c r="G10843" s="4">
        <v>14425</v>
      </c>
      <c r="H10843" s="4">
        <v>158675</v>
      </c>
    </row>
    <row r="10844" spans="1:8" ht="15.75">
      <c r="A10844" s="3" t="s">
        <v>2941</v>
      </c>
      <c r="B10844" s="2" t="s">
        <v>2343</v>
      </c>
      <c r="C10844" s="2" t="s">
        <v>299</v>
      </c>
      <c r="D10844" s="2" t="s">
        <v>2344</v>
      </c>
      <c r="E10844" s="4">
        <v>10</v>
      </c>
      <c r="F10844" s="4">
        <v>101610</v>
      </c>
      <c r="G10844" s="4">
        <v>10161</v>
      </c>
      <c r="H10844" s="4">
        <v>111771</v>
      </c>
    </row>
    <row r="10845" spans="1:8" ht="15.75">
      <c r="A10845" s="3" t="s">
        <v>2941</v>
      </c>
      <c r="B10845" s="2" t="s">
        <v>2369</v>
      </c>
      <c r="C10845" s="2" t="s">
        <v>318</v>
      </c>
      <c r="D10845" s="2" t="s">
        <v>2370</v>
      </c>
      <c r="E10845" s="4">
        <v>10</v>
      </c>
      <c r="F10845" s="4">
        <v>47780</v>
      </c>
      <c r="G10845" s="4">
        <v>4778</v>
      </c>
      <c r="H10845" s="4">
        <v>52558</v>
      </c>
    </row>
    <row r="10846" spans="1:8" ht="15.75">
      <c r="A10846" s="3" t="s">
        <v>2941</v>
      </c>
      <c r="B10846" s="2" t="s">
        <v>2375</v>
      </c>
      <c r="C10846" s="2" t="s">
        <v>236</v>
      </c>
      <c r="D10846" s="2" t="s">
        <v>2376</v>
      </c>
      <c r="E10846" s="4">
        <v>10</v>
      </c>
      <c r="F10846" s="4">
        <v>112160</v>
      </c>
      <c r="G10846" s="4">
        <v>11215</v>
      </c>
      <c r="H10846" s="4">
        <v>123375</v>
      </c>
    </row>
    <row r="10847" spans="1:8" ht="15.75">
      <c r="A10847" s="3" t="s">
        <v>2941</v>
      </c>
      <c r="B10847" s="2" t="s">
        <v>2377</v>
      </c>
      <c r="C10847" s="2" t="s">
        <v>236</v>
      </c>
      <c r="D10847" s="2" t="s">
        <v>2378</v>
      </c>
      <c r="E10847" s="4">
        <v>7</v>
      </c>
      <c r="F10847" s="4"/>
      <c r="G10847" s="4"/>
      <c r="H10847" s="4"/>
    </row>
    <row r="10848" spans="1:8" ht="15.75">
      <c r="A10848" s="3" t="s">
        <v>2941</v>
      </c>
      <c r="B10848" s="2" t="s">
        <v>2383</v>
      </c>
      <c r="C10848" s="2" t="s">
        <v>252</v>
      </c>
      <c r="D10848" s="2" t="s">
        <v>2384</v>
      </c>
      <c r="E10848" s="4">
        <v>8</v>
      </c>
      <c r="F10848" s="4">
        <v>53752</v>
      </c>
      <c r="G10848" s="4">
        <v>5375</v>
      </c>
      <c r="H10848" s="4">
        <v>59127</v>
      </c>
    </row>
    <row r="10849" spans="1:8" ht="15.75">
      <c r="A10849" s="3" t="s">
        <v>2941</v>
      </c>
      <c r="B10849" s="2" t="s">
        <v>2385</v>
      </c>
      <c r="C10849" s="2" t="s">
        <v>252</v>
      </c>
      <c r="D10849" s="2" t="s">
        <v>2386</v>
      </c>
      <c r="E10849" s="4"/>
      <c r="F10849" s="4"/>
      <c r="G10849" s="4"/>
      <c r="H10849" s="4"/>
    </row>
    <row r="10850" spans="1:8" ht="15.75">
      <c r="A10850" s="3" t="s">
        <v>2941</v>
      </c>
      <c r="B10850" s="2" t="s">
        <v>2387</v>
      </c>
      <c r="C10850" s="2" t="s">
        <v>252</v>
      </c>
      <c r="D10850" s="2" t="s">
        <v>2388</v>
      </c>
      <c r="E10850" s="4"/>
      <c r="F10850" s="4"/>
      <c r="G10850" s="4"/>
      <c r="H10850" s="4"/>
    </row>
    <row r="10851" spans="1:8" ht="15.75">
      <c r="A10851" s="3" t="s">
        <v>2941</v>
      </c>
      <c r="B10851" s="2" t="s">
        <v>2397</v>
      </c>
      <c r="C10851" s="2" t="s">
        <v>236</v>
      </c>
      <c r="D10851" s="2" t="s">
        <v>2398</v>
      </c>
      <c r="E10851" s="4">
        <v>158</v>
      </c>
      <c r="F10851" s="4">
        <v>849882</v>
      </c>
      <c r="G10851" s="4">
        <v>84989</v>
      </c>
      <c r="H10851" s="4">
        <v>934871</v>
      </c>
    </row>
    <row r="10852" spans="1:8" ht="15.75">
      <c r="A10852" s="3" t="s">
        <v>2941</v>
      </c>
      <c r="B10852" s="2" t="s">
        <v>2400</v>
      </c>
      <c r="C10852" s="2" t="s">
        <v>236</v>
      </c>
      <c r="D10852" s="2" t="s">
        <v>2401</v>
      </c>
      <c r="E10852" s="4">
        <v>94</v>
      </c>
      <c r="F10852" s="4">
        <v>644276</v>
      </c>
      <c r="G10852" s="4">
        <v>64428</v>
      </c>
      <c r="H10852" s="4">
        <v>708704</v>
      </c>
    </row>
    <row r="10853" spans="1:8" ht="15.75">
      <c r="A10853" s="3" t="s">
        <v>2941</v>
      </c>
      <c r="B10853" s="2" t="s">
        <v>2402</v>
      </c>
      <c r="C10853" s="2" t="s">
        <v>236</v>
      </c>
      <c r="D10853" s="2" t="s">
        <v>2403</v>
      </c>
      <c r="E10853" s="4">
        <v>24</v>
      </c>
      <c r="F10853" s="4">
        <v>198384</v>
      </c>
      <c r="G10853" s="4">
        <v>19838</v>
      </c>
      <c r="H10853" s="4">
        <v>218222</v>
      </c>
    </row>
    <row r="10854" spans="1:8" ht="15.75">
      <c r="A10854" s="3" t="s">
        <v>2941</v>
      </c>
      <c r="B10854" s="2" t="s">
        <v>2404</v>
      </c>
      <c r="C10854" s="2" t="s">
        <v>236</v>
      </c>
      <c r="D10854" s="2" t="s">
        <v>2405</v>
      </c>
      <c r="E10854" s="4">
        <v>6</v>
      </c>
      <c r="F10854" s="4">
        <v>58446</v>
      </c>
      <c r="G10854" s="4">
        <v>5845</v>
      </c>
      <c r="H10854" s="4">
        <v>64291</v>
      </c>
    </row>
    <row r="10855" spans="1:8" ht="15.75">
      <c r="A10855" s="3" t="s">
        <v>2941</v>
      </c>
      <c r="B10855" s="2" t="s">
        <v>2406</v>
      </c>
      <c r="C10855" s="2" t="s">
        <v>236</v>
      </c>
      <c r="D10855" s="2" t="s">
        <v>2407</v>
      </c>
      <c r="E10855" s="4">
        <v>77</v>
      </c>
      <c r="F10855" s="4">
        <v>235480</v>
      </c>
      <c r="G10855" s="4">
        <v>23548</v>
      </c>
      <c r="H10855" s="4">
        <v>259028</v>
      </c>
    </row>
    <row r="10856" spans="1:8" ht="15.75">
      <c r="A10856" s="3" t="s">
        <v>2941</v>
      </c>
      <c r="B10856" s="2" t="s">
        <v>2408</v>
      </c>
      <c r="C10856" s="2" t="s">
        <v>236</v>
      </c>
      <c r="D10856" s="2" t="s">
        <v>2409</v>
      </c>
      <c r="E10856" s="4">
        <v>40</v>
      </c>
      <c r="F10856" s="4">
        <v>156160</v>
      </c>
      <c r="G10856" s="4">
        <v>15616</v>
      </c>
      <c r="H10856" s="4">
        <v>171776</v>
      </c>
    </row>
    <row r="10857" spans="1:8" ht="15.75">
      <c r="A10857" s="3" t="s">
        <v>2941</v>
      </c>
      <c r="B10857" s="2" t="s">
        <v>2410</v>
      </c>
      <c r="C10857" s="2" t="s">
        <v>223</v>
      </c>
      <c r="D10857" s="2" t="s">
        <v>52</v>
      </c>
      <c r="E10857" s="4">
        <v>30</v>
      </c>
      <c r="F10857" s="4">
        <v>488600</v>
      </c>
      <c r="G10857" s="4">
        <v>48860</v>
      </c>
      <c r="H10857" s="4">
        <v>537460</v>
      </c>
    </row>
    <row r="10858" spans="1:8" ht="15.75">
      <c r="A10858" s="3" t="s">
        <v>2941</v>
      </c>
      <c r="B10858" s="2" t="s">
        <v>2411</v>
      </c>
      <c r="C10858" s="2" t="s">
        <v>223</v>
      </c>
      <c r="D10858" s="2" t="s">
        <v>104</v>
      </c>
      <c r="E10858" s="4">
        <v>9</v>
      </c>
      <c r="F10858" s="4">
        <v>96000</v>
      </c>
      <c r="G10858" s="4">
        <v>9600</v>
      </c>
      <c r="H10858" s="4">
        <v>105600</v>
      </c>
    </row>
    <row r="10859" spans="1:8" ht="15.75">
      <c r="A10859" s="3" t="s">
        <v>2941</v>
      </c>
      <c r="B10859" s="2" t="s">
        <v>2412</v>
      </c>
      <c r="C10859" s="2" t="s">
        <v>223</v>
      </c>
      <c r="D10859" s="2" t="s">
        <v>54</v>
      </c>
      <c r="E10859" s="4">
        <v>15</v>
      </c>
      <c r="F10859" s="4">
        <v>204500</v>
      </c>
      <c r="G10859" s="4">
        <v>20450</v>
      </c>
      <c r="H10859" s="4">
        <v>224950</v>
      </c>
    </row>
    <row r="10860" spans="1:8" ht="15.75">
      <c r="A10860" s="3" t="s">
        <v>2941</v>
      </c>
      <c r="B10860" s="2" t="s">
        <v>2413</v>
      </c>
      <c r="C10860" s="2" t="s">
        <v>223</v>
      </c>
      <c r="D10860" s="2" t="s">
        <v>65</v>
      </c>
      <c r="E10860" s="4">
        <v>5</v>
      </c>
      <c r="F10860" s="4">
        <v>72850</v>
      </c>
      <c r="G10860" s="4">
        <v>7285</v>
      </c>
      <c r="H10860" s="4">
        <v>80135</v>
      </c>
    </row>
    <row r="10861" spans="1:8" ht="15.75">
      <c r="A10861" s="3" t="s">
        <v>2941</v>
      </c>
      <c r="B10861" s="2" t="s">
        <v>2418</v>
      </c>
      <c r="C10861" s="2" t="s">
        <v>2287</v>
      </c>
      <c r="D10861" s="2" t="s">
        <v>2419</v>
      </c>
      <c r="E10861" s="4">
        <v>10</v>
      </c>
      <c r="F10861" s="4">
        <v>54080</v>
      </c>
      <c r="G10861" s="4">
        <v>5408</v>
      </c>
      <c r="H10861" s="4">
        <v>59488</v>
      </c>
    </row>
    <row r="10862" spans="1:8" ht="15.75">
      <c r="A10862" s="3" t="s">
        <v>2941</v>
      </c>
      <c r="B10862" s="2" t="s">
        <v>2420</v>
      </c>
      <c r="C10862" s="2" t="s">
        <v>2287</v>
      </c>
      <c r="D10862" s="2" t="s">
        <v>2421</v>
      </c>
      <c r="E10862" s="4">
        <v>5</v>
      </c>
      <c r="F10862" s="4">
        <v>32755</v>
      </c>
      <c r="G10862" s="4">
        <v>3276</v>
      </c>
      <c r="H10862" s="4">
        <v>36031</v>
      </c>
    </row>
    <row r="10863" spans="1:8" ht="15.75">
      <c r="A10863" s="3" t="s">
        <v>2941</v>
      </c>
      <c r="B10863" s="2" t="s">
        <v>2432</v>
      </c>
      <c r="C10863" s="2" t="s">
        <v>267</v>
      </c>
      <c r="D10863" s="2" t="s">
        <v>2433</v>
      </c>
      <c r="E10863" s="4">
        <v>94</v>
      </c>
      <c r="F10863" s="4">
        <v>470852</v>
      </c>
      <c r="G10863" s="4">
        <v>47085</v>
      </c>
      <c r="H10863" s="4">
        <v>517937</v>
      </c>
    </row>
    <row r="10864" spans="1:8" ht="15.75">
      <c r="A10864" s="3" t="s">
        <v>2941</v>
      </c>
      <c r="B10864" s="2" t="s">
        <v>2436</v>
      </c>
      <c r="C10864" s="2" t="s">
        <v>267</v>
      </c>
      <c r="D10864" s="2" t="s">
        <v>2437</v>
      </c>
      <c r="E10864" s="4">
        <v>135</v>
      </c>
      <c r="F10864" s="4">
        <v>668925</v>
      </c>
      <c r="G10864" s="4">
        <v>66893</v>
      </c>
      <c r="H10864" s="4">
        <v>735818</v>
      </c>
    </row>
    <row r="10865" spans="1:8" ht="15.75">
      <c r="A10865" s="3" t="s">
        <v>2941</v>
      </c>
      <c r="B10865" s="2" t="s">
        <v>2440</v>
      </c>
      <c r="C10865" s="2" t="s">
        <v>267</v>
      </c>
      <c r="D10865" s="2" t="s">
        <v>2441</v>
      </c>
      <c r="E10865" s="4">
        <v>87</v>
      </c>
      <c r="F10865" s="4">
        <v>624161</v>
      </c>
      <c r="G10865" s="4">
        <v>62417</v>
      </c>
      <c r="H10865" s="4">
        <v>686578</v>
      </c>
    </row>
    <row r="10866" spans="1:8" ht="15.75">
      <c r="A10866" s="3" t="s">
        <v>2941</v>
      </c>
      <c r="B10866" s="2" t="s">
        <v>2442</v>
      </c>
      <c r="C10866" s="2" t="s">
        <v>267</v>
      </c>
      <c r="D10866" s="2" t="s">
        <v>2443</v>
      </c>
      <c r="E10866" s="4">
        <v>25</v>
      </c>
      <c r="F10866" s="4">
        <v>212150</v>
      </c>
      <c r="G10866" s="4">
        <v>21215</v>
      </c>
      <c r="H10866" s="4">
        <v>233365</v>
      </c>
    </row>
    <row r="10867" spans="1:8" ht="15.75">
      <c r="A10867" s="3" t="s">
        <v>2941</v>
      </c>
      <c r="B10867" s="2" t="s">
        <v>2444</v>
      </c>
      <c r="C10867" s="2" t="s">
        <v>267</v>
      </c>
      <c r="D10867" s="2" t="s">
        <v>2445</v>
      </c>
      <c r="E10867" s="4">
        <v>10</v>
      </c>
      <c r="F10867" s="4">
        <v>96300</v>
      </c>
      <c r="G10867" s="4">
        <v>9630</v>
      </c>
      <c r="H10867" s="4">
        <v>105930</v>
      </c>
    </row>
    <row r="10868" spans="1:8" ht="15.75">
      <c r="A10868" s="3" t="s">
        <v>2941</v>
      </c>
      <c r="B10868" s="2" t="s">
        <v>2457</v>
      </c>
      <c r="C10868" s="2" t="s">
        <v>267</v>
      </c>
      <c r="D10868" s="2" t="s">
        <v>2458</v>
      </c>
      <c r="E10868" s="4">
        <v>1</v>
      </c>
      <c r="F10868" s="4">
        <v>5113</v>
      </c>
      <c r="G10868" s="4">
        <v>511</v>
      </c>
      <c r="H10868" s="4">
        <v>5624</v>
      </c>
    </row>
    <row r="10869" spans="1:8" ht="15.75">
      <c r="A10869" s="3" t="s">
        <v>2941</v>
      </c>
      <c r="B10869" s="2" t="s">
        <v>2461</v>
      </c>
      <c r="C10869" s="2" t="s">
        <v>271</v>
      </c>
      <c r="D10869" s="2" t="s">
        <v>2462</v>
      </c>
      <c r="E10869" s="4">
        <v>35</v>
      </c>
      <c r="F10869" s="4">
        <v>172900</v>
      </c>
      <c r="G10869" s="4">
        <v>17290</v>
      </c>
      <c r="H10869" s="4">
        <v>190190</v>
      </c>
    </row>
    <row r="10870" spans="1:8" ht="15.75">
      <c r="A10870" s="3" t="s">
        <v>2941</v>
      </c>
      <c r="B10870" s="2" t="s">
        <v>2463</v>
      </c>
      <c r="C10870" s="2" t="s">
        <v>271</v>
      </c>
      <c r="D10870" s="2" t="s">
        <v>2464</v>
      </c>
      <c r="E10870" s="4">
        <v>113</v>
      </c>
      <c r="F10870" s="4">
        <v>687492</v>
      </c>
      <c r="G10870" s="4">
        <v>68749</v>
      </c>
      <c r="H10870" s="4">
        <v>756241</v>
      </c>
    </row>
    <row r="10871" spans="1:8" ht="15.75">
      <c r="A10871" s="3" t="s">
        <v>2941</v>
      </c>
      <c r="B10871" s="2" t="s">
        <v>2465</v>
      </c>
      <c r="C10871" s="2" t="s">
        <v>271</v>
      </c>
      <c r="D10871" s="2" t="s">
        <v>2466</v>
      </c>
      <c r="E10871" s="4">
        <v>90</v>
      </c>
      <c r="F10871" s="4">
        <v>644850</v>
      </c>
      <c r="G10871" s="4">
        <v>64486</v>
      </c>
      <c r="H10871" s="4">
        <v>709336</v>
      </c>
    </row>
    <row r="10872" spans="1:8" ht="15.75">
      <c r="A10872" s="3" t="s">
        <v>2941</v>
      </c>
      <c r="B10872" s="2" t="s">
        <v>2467</v>
      </c>
      <c r="C10872" s="2" t="s">
        <v>271</v>
      </c>
      <c r="D10872" s="2" t="s">
        <v>2468</v>
      </c>
      <c r="E10872" s="4">
        <v>70</v>
      </c>
      <c r="F10872" s="4">
        <v>581630</v>
      </c>
      <c r="G10872" s="4">
        <v>58163</v>
      </c>
      <c r="H10872" s="4">
        <v>639793</v>
      </c>
    </row>
    <row r="10873" spans="1:8" ht="15.75">
      <c r="A10873" s="3" t="s">
        <v>2941</v>
      </c>
      <c r="B10873" s="2" t="s">
        <v>2469</v>
      </c>
      <c r="C10873" s="2" t="s">
        <v>271</v>
      </c>
      <c r="D10873" s="2" t="s">
        <v>2470</v>
      </c>
      <c r="E10873" s="4">
        <v>60</v>
      </c>
      <c r="F10873" s="4">
        <v>567180</v>
      </c>
      <c r="G10873" s="4">
        <v>56718</v>
      </c>
      <c r="H10873" s="4">
        <v>623898</v>
      </c>
    </row>
    <row r="10874" spans="1:8" ht="15.75">
      <c r="A10874" s="3" t="s">
        <v>2941</v>
      </c>
      <c r="B10874" s="2" t="s">
        <v>2472</v>
      </c>
      <c r="C10874" s="2" t="s">
        <v>271</v>
      </c>
      <c r="D10874" s="2" t="s">
        <v>2451</v>
      </c>
      <c r="E10874" s="4">
        <v>4</v>
      </c>
      <c r="F10874" s="4">
        <v>70800</v>
      </c>
      <c r="G10874" s="4">
        <v>7080</v>
      </c>
      <c r="H10874" s="4">
        <v>77880</v>
      </c>
    </row>
    <row r="10875" spans="1:8" ht="15.75">
      <c r="A10875" s="3" t="s">
        <v>2941</v>
      </c>
      <c r="B10875" s="2" t="s">
        <v>3783</v>
      </c>
      <c r="C10875" s="2" t="s">
        <v>271</v>
      </c>
      <c r="D10875" s="2" t="s">
        <v>3784</v>
      </c>
      <c r="E10875" s="4">
        <v>3</v>
      </c>
      <c r="F10875" s="4">
        <v>14805</v>
      </c>
      <c r="G10875" s="4">
        <v>1481</v>
      </c>
      <c r="H10875" s="4">
        <v>16286</v>
      </c>
    </row>
    <row r="10876" spans="1:8" ht="15.75">
      <c r="A10876" s="3" t="s">
        <v>2941</v>
      </c>
      <c r="B10876" s="2" t="s">
        <v>2473</v>
      </c>
      <c r="C10876" s="2" t="s">
        <v>264</v>
      </c>
      <c r="D10876" s="2" t="s">
        <v>2474</v>
      </c>
      <c r="E10876" s="4">
        <v>1597</v>
      </c>
      <c r="F10876" s="4">
        <v>6105050</v>
      </c>
      <c r="G10876" s="4">
        <v>610505</v>
      </c>
      <c r="H10876" s="4">
        <v>6715555</v>
      </c>
    </row>
    <row r="10877" spans="1:8" ht="15.75">
      <c r="A10877" s="3" t="s">
        <v>2941</v>
      </c>
      <c r="B10877" s="2" t="s">
        <v>2475</v>
      </c>
      <c r="C10877" s="2" t="s">
        <v>264</v>
      </c>
      <c r="D10877" s="2" t="s">
        <v>2476</v>
      </c>
      <c r="E10877" s="4">
        <v>30</v>
      </c>
      <c r="F10877" s="4">
        <v>155190</v>
      </c>
      <c r="G10877" s="4">
        <v>15519</v>
      </c>
      <c r="H10877" s="4">
        <v>170709</v>
      </c>
    </row>
    <row r="10878" spans="1:8" ht="15.75">
      <c r="A10878" s="3" t="s">
        <v>2941</v>
      </c>
      <c r="B10878" s="2" t="s">
        <v>2479</v>
      </c>
      <c r="C10878" s="2" t="s">
        <v>264</v>
      </c>
      <c r="D10878" s="2" t="s">
        <v>2480</v>
      </c>
      <c r="E10878" s="4">
        <v>1025</v>
      </c>
      <c r="F10878" s="4">
        <v>4872555</v>
      </c>
      <c r="G10878" s="4">
        <v>487257</v>
      </c>
      <c r="H10878" s="4">
        <v>5359812</v>
      </c>
    </row>
    <row r="10879" spans="1:8" ht="15.75">
      <c r="A10879" s="3" t="s">
        <v>2941</v>
      </c>
      <c r="B10879" s="2" t="s">
        <v>2484</v>
      </c>
      <c r="C10879" s="2" t="s">
        <v>264</v>
      </c>
      <c r="D10879" s="2" t="s">
        <v>2485</v>
      </c>
      <c r="E10879" s="4">
        <v>357</v>
      </c>
      <c r="F10879" s="4">
        <v>2033115</v>
      </c>
      <c r="G10879" s="4">
        <v>203314</v>
      </c>
      <c r="H10879" s="4">
        <v>2236429</v>
      </c>
    </row>
    <row r="10880" spans="1:8" ht="15.75">
      <c r="A10880" s="3" t="s">
        <v>2941</v>
      </c>
      <c r="B10880" s="2" t="s">
        <v>2486</v>
      </c>
      <c r="C10880" s="2" t="s">
        <v>264</v>
      </c>
      <c r="D10880" s="2" t="s">
        <v>2487</v>
      </c>
      <c r="E10880" s="4">
        <v>235</v>
      </c>
      <c r="F10880" s="4">
        <v>1557815</v>
      </c>
      <c r="G10880" s="4">
        <v>155782</v>
      </c>
      <c r="H10880" s="4">
        <v>1713597</v>
      </c>
    </row>
    <row r="10881" spans="1:8" ht="15.75">
      <c r="A10881" s="3" t="s">
        <v>2941</v>
      </c>
      <c r="B10881" s="2" t="s">
        <v>2488</v>
      </c>
      <c r="C10881" s="2" t="s">
        <v>264</v>
      </c>
      <c r="D10881" s="2" t="s">
        <v>2489</v>
      </c>
      <c r="E10881" s="4">
        <v>60</v>
      </c>
      <c r="F10881" s="4">
        <v>140280</v>
      </c>
      <c r="G10881" s="4">
        <v>14028</v>
      </c>
      <c r="H10881" s="4">
        <v>154308</v>
      </c>
    </row>
    <row r="10882" spans="1:8" ht="15.75">
      <c r="A10882" s="3" t="s">
        <v>2941</v>
      </c>
      <c r="B10882" s="2" t="s">
        <v>2490</v>
      </c>
      <c r="C10882" s="2" t="s">
        <v>264</v>
      </c>
      <c r="D10882" s="2" t="s">
        <v>2491</v>
      </c>
      <c r="E10882" s="4">
        <v>94</v>
      </c>
      <c r="F10882" s="4">
        <v>710814</v>
      </c>
      <c r="G10882" s="4">
        <v>71081</v>
      </c>
      <c r="H10882" s="4">
        <v>781895</v>
      </c>
    </row>
    <row r="10883" spans="1:8" ht="15.75">
      <c r="A10883" s="3" t="s">
        <v>2941</v>
      </c>
      <c r="B10883" s="2" t="s">
        <v>2492</v>
      </c>
      <c r="C10883" s="2" t="s">
        <v>264</v>
      </c>
      <c r="D10883" s="2" t="s">
        <v>2493</v>
      </c>
      <c r="E10883" s="4">
        <v>76</v>
      </c>
      <c r="F10883" s="4">
        <v>782496</v>
      </c>
      <c r="G10883" s="4">
        <v>78250</v>
      </c>
      <c r="H10883" s="4">
        <v>860746</v>
      </c>
    </row>
    <row r="10884" spans="1:8" ht="15.75">
      <c r="A10884" s="3" t="s">
        <v>2941</v>
      </c>
      <c r="B10884" s="2" t="s">
        <v>2494</v>
      </c>
      <c r="C10884" s="2" t="s">
        <v>264</v>
      </c>
      <c r="D10884" s="2" t="s">
        <v>2495</v>
      </c>
      <c r="E10884" s="4">
        <v>290</v>
      </c>
      <c r="F10884" s="4">
        <v>742770</v>
      </c>
      <c r="G10884" s="4">
        <v>74277</v>
      </c>
      <c r="H10884" s="4">
        <v>817047</v>
      </c>
    </row>
    <row r="10885" spans="1:8" ht="15.75">
      <c r="A10885" s="3" t="s">
        <v>2941</v>
      </c>
      <c r="B10885" s="2" t="s">
        <v>2496</v>
      </c>
      <c r="C10885" s="2" t="s">
        <v>264</v>
      </c>
      <c r="D10885" s="2" t="s">
        <v>2497</v>
      </c>
      <c r="E10885" s="4">
        <v>46</v>
      </c>
      <c r="F10885" s="4">
        <v>526240</v>
      </c>
      <c r="G10885" s="4">
        <v>52624</v>
      </c>
      <c r="H10885" s="4">
        <v>578864</v>
      </c>
    </row>
    <row r="10886" spans="1:8" ht="15.75">
      <c r="A10886" s="3" t="s">
        <v>2941</v>
      </c>
      <c r="B10886" s="2" t="s">
        <v>2498</v>
      </c>
      <c r="C10886" s="2" t="s">
        <v>264</v>
      </c>
      <c r="D10886" s="2" t="s">
        <v>2328</v>
      </c>
      <c r="E10886" s="4">
        <v>6</v>
      </c>
      <c r="F10886" s="4">
        <v>114600</v>
      </c>
      <c r="G10886" s="4">
        <v>11460</v>
      </c>
      <c r="H10886" s="4">
        <v>126060</v>
      </c>
    </row>
    <row r="10887" spans="1:8" ht="15.75">
      <c r="A10887" s="3" t="s">
        <v>2941</v>
      </c>
      <c r="B10887" s="2" t="s">
        <v>2503</v>
      </c>
      <c r="C10887" s="2" t="s">
        <v>264</v>
      </c>
      <c r="D10887" s="2" t="s">
        <v>2504</v>
      </c>
      <c r="E10887" s="4">
        <v>140</v>
      </c>
      <c r="F10887" s="4">
        <v>425740</v>
      </c>
      <c r="G10887" s="4">
        <v>42574</v>
      </c>
      <c r="H10887" s="4">
        <v>468314</v>
      </c>
    </row>
    <row r="10888" spans="1:8" ht="15.75">
      <c r="A10888" s="3" t="s">
        <v>2941</v>
      </c>
      <c r="B10888" s="2" t="s">
        <v>2509</v>
      </c>
      <c r="C10888" s="2" t="s">
        <v>264</v>
      </c>
      <c r="D10888" s="2" t="s">
        <v>2510</v>
      </c>
      <c r="E10888" s="4">
        <v>67</v>
      </c>
      <c r="F10888" s="4">
        <v>269943</v>
      </c>
      <c r="G10888" s="4">
        <v>26994</v>
      </c>
      <c r="H10888" s="4">
        <v>296937</v>
      </c>
    </row>
    <row r="10889" spans="1:8" ht="15.75">
      <c r="A10889" s="3" t="s">
        <v>2941</v>
      </c>
      <c r="B10889" s="2" t="s">
        <v>2511</v>
      </c>
      <c r="C10889" s="2" t="s">
        <v>264</v>
      </c>
      <c r="D10889" s="2" t="s">
        <v>2512</v>
      </c>
      <c r="E10889" s="4">
        <v>130</v>
      </c>
      <c r="F10889" s="4">
        <v>550290</v>
      </c>
      <c r="G10889" s="4">
        <v>55029</v>
      </c>
      <c r="H10889" s="4">
        <v>605319</v>
      </c>
    </row>
    <row r="10890" spans="1:8" ht="15.75">
      <c r="A10890" s="3" t="s">
        <v>2941</v>
      </c>
      <c r="B10890" s="2" t="s">
        <v>2513</v>
      </c>
      <c r="C10890" s="2" t="s">
        <v>294</v>
      </c>
      <c r="D10890" s="2" t="s">
        <v>2514</v>
      </c>
      <c r="E10890" s="4">
        <v>45</v>
      </c>
      <c r="F10890" s="4">
        <v>213525</v>
      </c>
      <c r="G10890" s="4">
        <v>21353</v>
      </c>
      <c r="H10890" s="4">
        <v>234878</v>
      </c>
    </row>
    <row r="10891" spans="1:8" ht="15.75">
      <c r="A10891" s="3" t="s">
        <v>2941</v>
      </c>
      <c r="B10891" s="2" t="s">
        <v>2515</v>
      </c>
      <c r="C10891" s="2" t="s">
        <v>294</v>
      </c>
      <c r="D10891" s="2" t="s">
        <v>2516</v>
      </c>
      <c r="E10891" s="4">
        <v>55</v>
      </c>
      <c r="F10891" s="4">
        <v>323895</v>
      </c>
      <c r="G10891" s="4">
        <v>32390</v>
      </c>
      <c r="H10891" s="4">
        <v>356285</v>
      </c>
    </row>
    <row r="10892" spans="1:8" ht="15.75">
      <c r="A10892" s="3" t="s">
        <v>2941</v>
      </c>
      <c r="B10892" s="2" t="s">
        <v>2528</v>
      </c>
      <c r="C10892" s="2" t="s">
        <v>294</v>
      </c>
      <c r="D10892" s="2" t="s">
        <v>2529</v>
      </c>
      <c r="E10892" s="4">
        <v>300</v>
      </c>
      <c r="F10892" s="4">
        <v>811200</v>
      </c>
      <c r="G10892" s="4">
        <v>81120</v>
      </c>
      <c r="H10892" s="4">
        <v>892320</v>
      </c>
    </row>
    <row r="10893" spans="1:8" ht="15.75">
      <c r="A10893" s="3" t="s">
        <v>2941</v>
      </c>
      <c r="B10893" s="2" t="s">
        <v>2534</v>
      </c>
      <c r="C10893" s="2" t="s">
        <v>299</v>
      </c>
      <c r="D10893" s="2" t="s">
        <v>2535</v>
      </c>
      <c r="E10893" s="4">
        <v>406</v>
      </c>
      <c r="F10893" s="4">
        <v>1840898</v>
      </c>
      <c r="G10893" s="4">
        <v>184089</v>
      </c>
      <c r="H10893" s="4">
        <v>2024987</v>
      </c>
    </row>
    <row r="10894" spans="1:8" ht="15.75">
      <c r="A10894" s="3" t="s">
        <v>2941</v>
      </c>
      <c r="B10894" s="2" t="s">
        <v>2536</v>
      </c>
      <c r="C10894" s="2" t="s">
        <v>299</v>
      </c>
      <c r="D10894" s="2" t="s">
        <v>2537</v>
      </c>
      <c r="E10894" s="4">
        <v>80</v>
      </c>
      <c r="F10894" s="4">
        <v>403040</v>
      </c>
      <c r="G10894" s="4">
        <v>40304</v>
      </c>
      <c r="H10894" s="4">
        <v>443344</v>
      </c>
    </row>
    <row r="10895" spans="1:8" ht="15.75">
      <c r="A10895" s="3" t="s">
        <v>2941</v>
      </c>
      <c r="B10895" s="2" t="s">
        <v>2538</v>
      </c>
      <c r="C10895" s="2" t="s">
        <v>299</v>
      </c>
      <c r="D10895" s="2" t="s">
        <v>2539</v>
      </c>
      <c r="E10895" s="4">
        <v>303</v>
      </c>
      <c r="F10895" s="4">
        <v>1438952</v>
      </c>
      <c r="G10895" s="4">
        <v>143896</v>
      </c>
      <c r="H10895" s="4">
        <v>1582848</v>
      </c>
    </row>
    <row r="10896" spans="1:8" ht="15.75">
      <c r="A10896" s="3" t="s">
        <v>2941</v>
      </c>
      <c r="B10896" s="2" t="s">
        <v>2542</v>
      </c>
      <c r="C10896" s="2" t="s">
        <v>299</v>
      </c>
      <c r="D10896" s="2" t="s">
        <v>2543</v>
      </c>
      <c r="E10896" s="4">
        <v>213</v>
      </c>
      <c r="F10896" s="4">
        <v>1446909</v>
      </c>
      <c r="G10896" s="4">
        <v>144691</v>
      </c>
      <c r="H10896" s="4">
        <v>1591600</v>
      </c>
    </row>
    <row r="10897" spans="1:8" ht="15.75">
      <c r="A10897" s="3" t="s">
        <v>2941</v>
      </c>
      <c r="B10897" s="2" t="s">
        <v>2544</v>
      </c>
      <c r="C10897" s="2" t="s">
        <v>299</v>
      </c>
      <c r="D10897" s="2" t="s">
        <v>2545</v>
      </c>
      <c r="E10897" s="4">
        <v>151</v>
      </c>
      <c r="F10897" s="4">
        <v>1198407</v>
      </c>
      <c r="G10897" s="4">
        <v>119841</v>
      </c>
      <c r="H10897" s="4">
        <v>1318248</v>
      </c>
    </row>
    <row r="10898" spans="1:8" ht="15.75">
      <c r="A10898" s="3" t="s">
        <v>2941</v>
      </c>
      <c r="B10898" s="2" t="s">
        <v>2546</v>
      </c>
      <c r="C10898" s="2" t="s">
        <v>299</v>
      </c>
      <c r="D10898" s="2" t="s">
        <v>2547</v>
      </c>
      <c r="E10898" s="4">
        <v>50</v>
      </c>
      <c r="F10898" s="4">
        <v>157000</v>
      </c>
      <c r="G10898" s="4">
        <v>15700</v>
      </c>
      <c r="H10898" s="4">
        <v>172700</v>
      </c>
    </row>
    <row r="10899" spans="1:8" ht="15.75">
      <c r="A10899" s="3" t="s">
        <v>2941</v>
      </c>
      <c r="B10899" s="2" t="s">
        <v>2548</v>
      </c>
      <c r="C10899" s="2" t="s">
        <v>299</v>
      </c>
      <c r="D10899" s="2" t="s">
        <v>2549</v>
      </c>
      <c r="E10899" s="4">
        <v>10</v>
      </c>
      <c r="F10899" s="4">
        <v>90800</v>
      </c>
      <c r="G10899" s="4">
        <v>9080</v>
      </c>
      <c r="H10899" s="4">
        <v>99880</v>
      </c>
    </row>
    <row r="10900" spans="1:8" ht="15.75">
      <c r="A10900" s="3" t="s">
        <v>2941</v>
      </c>
      <c r="B10900" s="2" t="s">
        <v>2550</v>
      </c>
      <c r="C10900" s="2" t="s">
        <v>299</v>
      </c>
      <c r="D10900" s="2" t="s">
        <v>2551</v>
      </c>
      <c r="E10900" s="4">
        <v>204</v>
      </c>
      <c r="F10900" s="4">
        <v>685800</v>
      </c>
      <c r="G10900" s="4">
        <v>68580</v>
      </c>
      <c r="H10900" s="4">
        <v>754380</v>
      </c>
    </row>
    <row r="10901" spans="1:8" ht="15.75">
      <c r="A10901" s="3" t="s">
        <v>2941</v>
      </c>
      <c r="B10901" s="2" t="s">
        <v>2552</v>
      </c>
      <c r="C10901" s="2" t="s">
        <v>299</v>
      </c>
      <c r="D10901" s="2" t="s">
        <v>2553</v>
      </c>
      <c r="E10901" s="4">
        <v>14</v>
      </c>
      <c r="F10901" s="4">
        <v>152370</v>
      </c>
      <c r="G10901" s="4">
        <v>15237</v>
      </c>
      <c r="H10901" s="4">
        <v>167607</v>
      </c>
    </row>
    <row r="10902" spans="1:8" ht="15.75">
      <c r="A10902" s="3" t="s">
        <v>2941</v>
      </c>
      <c r="B10902" s="2" t="s">
        <v>2562</v>
      </c>
      <c r="C10902" s="2" t="s">
        <v>299</v>
      </c>
      <c r="D10902" s="2" t="s">
        <v>2563</v>
      </c>
      <c r="E10902" s="4">
        <v>10</v>
      </c>
      <c r="F10902" s="4">
        <v>35050</v>
      </c>
      <c r="G10902" s="4">
        <v>3505</v>
      </c>
      <c r="H10902" s="4">
        <v>38555</v>
      </c>
    </row>
    <row r="10903" spans="1:8" ht="15.75">
      <c r="A10903" s="3" t="s">
        <v>2941</v>
      </c>
      <c r="B10903" s="2" t="s">
        <v>2564</v>
      </c>
      <c r="C10903" s="2" t="s">
        <v>299</v>
      </c>
      <c r="D10903" s="2" t="s">
        <v>2565</v>
      </c>
      <c r="E10903" s="4">
        <v>20</v>
      </c>
      <c r="F10903" s="4">
        <v>81960</v>
      </c>
      <c r="G10903" s="4">
        <v>8196</v>
      </c>
      <c r="H10903" s="4">
        <v>90156</v>
      </c>
    </row>
    <row r="10904" spans="1:8" ht="15.75">
      <c r="A10904" s="3" t="s">
        <v>2941</v>
      </c>
      <c r="B10904" s="2" t="s">
        <v>2566</v>
      </c>
      <c r="C10904" s="2" t="s">
        <v>307</v>
      </c>
      <c r="D10904" s="2" t="s">
        <v>2567</v>
      </c>
      <c r="E10904" s="4">
        <v>20</v>
      </c>
      <c r="F10904" s="4">
        <v>93260</v>
      </c>
      <c r="G10904" s="4">
        <v>9326</v>
      </c>
      <c r="H10904" s="4">
        <v>102586</v>
      </c>
    </row>
    <row r="10905" spans="1:8" ht="15.75">
      <c r="A10905" s="3" t="s">
        <v>2941</v>
      </c>
      <c r="B10905" s="2" t="s">
        <v>2568</v>
      </c>
      <c r="C10905" s="2" t="s">
        <v>307</v>
      </c>
      <c r="D10905" s="2" t="s">
        <v>2569</v>
      </c>
      <c r="E10905" s="4">
        <v>10</v>
      </c>
      <c r="F10905" s="4">
        <v>58060</v>
      </c>
      <c r="G10905" s="4">
        <v>5806</v>
      </c>
      <c r="H10905" s="4">
        <v>63866</v>
      </c>
    </row>
    <row r="10906" spans="1:8" ht="15.75">
      <c r="A10906" s="3" t="s">
        <v>2941</v>
      </c>
      <c r="B10906" s="2" t="s">
        <v>2570</v>
      </c>
      <c r="C10906" s="2" t="s">
        <v>307</v>
      </c>
      <c r="D10906" s="2" t="s">
        <v>2571</v>
      </c>
      <c r="E10906" s="4">
        <v>10</v>
      </c>
      <c r="F10906" s="4">
        <v>68880</v>
      </c>
      <c r="G10906" s="4">
        <v>6888</v>
      </c>
      <c r="H10906" s="4">
        <v>75768</v>
      </c>
    </row>
    <row r="10907" spans="1:8" ht="15.75">
      <c r="A10907" s="3" t="s">
        <v>2941</v>
      </c>
      <c r="B10907" s="2" t="s">
        <v>2576</v>
      </c>
      <c r="C10907" s="2" t="s">
        <v>310</v>
      </c>
      <c r="D10907" s="2" t="s">
        <v>2577</v>
      </c>
      <c r="E10907" s="4">
        <v>85</v>
      </c>
      <c r="F10907" s="4">
        <v>412930</v>
      </c>
      <c r="G10907" s="4">
        <v>41293</v>
      </c>
      <c r="H10907" s="4">
        <v>454223</v>
      </c>
    </row>
    <row r="10908" spans="1:8" ht="15.75">
      <c r="A10908" s="3" t="s">
        <v>2941</v>
      </c>
      <c r="B10908" s="2" t="s">
        <v>2578</v>
      </c>
      <c r="C10908" s="2" t="s">
        <v>310</v>
      </c>
      <c r="D10908" s="2" t="s">
        <v>2579</v>
      </c>
      <c r="E10908" s="4">
        <v>90</v>
      </c>
      <c r="F10908" s="4">
        <v>540090</v>
      </c>
      <c r="G10908" s="4">
        <v>54009</v>
      </c>
      <c r="H10908" s="4">
        <v>594099</v>
      </c>
    </row>
    <row r="10909" spans="1:8" ht="15.75">
      <c r="A10909" s="3" t="s">
        <v>2941</v>
      </c>
      <c r="B10909" s="2" t="s">
        <v>2580</v>
      </c>
      <c r="C10909" s="2" t="s">
        <v>310</v>
      </c>
      <c r="D10909" s="2" t="s">
        <v>2581</v>
      </c>
      <c r="E10909" s="4">
        <v>70</v>
      </c>
      <c r="F10909" s="4">
        <v>495810</v>
      </c>
      <c r="G10909" s="4">
        <v>49581</v>
      </c>
      <c r="H10909" s="4">
        <v>545391</v>
      </c>
    </row>
    <row r="10910" spans="1:8" ht="15.75">
      <c r="A10910" s="3" t="s">
        <v>2941</v>
      </c>
      <c r="B10910" s="2" t="s">
        <v>2582</v>
      </c>
      <c r="C10910" s="2" t="s">
        <v>310</v>
      </c>
      <c r="D10910" s="2" t="s">
        <v>2583</v>
      </c>
      <c r="E10910" s="4">
        <v>36</v>
      </c>
      <c r="F10910" s="4">
        <v>296136</v>
      </c>
      <c r="G10910" s="4">
        <v>29614</v>
      </c>
      <c r="H10910" s="4">
        <v>325750</v>
      </c>
    </row>
    <row r="10911" spans="1:8" ht="15.75">
      <c r="A10911" s="3" t="s">
        <v>2941</v>
      </c>
      <c r="B10911" s="2" t="s">
        <v>2584</v>
      </c>
      <c r="C10911" s="2" t="s">
        <v>310</v>
      </c>
      <c r="D10911" s="2" t="s">
        <v>2585</v>
      </c>
      <c r="E10911" s="4">
        <v>10</v>
      </c>
      <c r="F10911" s="4">
        <v>93700</v>
      </c>
      <c r="G10911" s="4">
        <v>9370</v>
      </c>
      <c r="H10911" s="4">
        <v>103070</v>
      </c>
    </row>
    <row r="10912" spans="1:8" ht="15.75">
      <c r="A10912" s="3" t="s">
        <v>2941</v>
      </c>
      <c r="B10912" s="2" t="s">
        <v>2606</v>
      </c>
      <c r="C10912" s="2" t="s">
        <v>314</v>
      </c>
      <c r="D10912" s="2" t="s">
        <v>2607</v>
      </c>
      <c r="E10912" s="4">
        <v>555</v>
      </c>
      <c r="F10912" s="4">
        <v>1473525</v>
      </c>
      <c r="G10912" s="4">
        <v>147353</v>
      </c>
      <c r="H10912" s="4">
        <v>1620878</v>
      </c>
    </row>
    <row r="10913" spans="1:8" ht="15.75">
      <c r="A10913" s="3" t="s">
        <v>2941</v>
      </c>
      <c r="B10913" s="2" t="s">
        <v>2614</v>
      </c>
      <c r="C10913" s="2" t="s">
        <v>318</v>
      </c>
      <c r="D10913" s="2" t="s">
        <v>2615</v>
      </c>
      <c r="E10913" s="4">
        <v>110</v>
      </c>
      <c r="F10913" s="4">
        <v>473880</v>
      </c>
      <c r="G10913" s="4">
        <v>47388</v>
      </c>
      <c r="H10913" s="4">
        <v>521268</v>
      </c>
    </row>
    <row r="10914" spans="1:8" ht="15.75">
      <c r="A10914" s="3" t="s">
        <v>2941</v>
      </c>
      <c r="B10914" s="2" t="s">
        <v>2616</v>
      </c>
      <c r="C10914" s="2" t="s">
        <v>318</v>
      </c>
      <c r="D10914" s="2" t="s">
        <v>2617</v>
      </c>
      <c r="E10914" s="4">
        <v>112</v>
      </c>
      <c r="F10914" s="4">
        <v>610562</v>
      </c>
      <c r="G10914" s="4">
        <v>61056</v>
      </c>
      <c r="H10914" s="4">
        <v>671618</v>
      </c>
    </row>
    <row r="10915" spans="1:8" ht="15.75">
      <c r="A10915" s="3" t="s">
        <v>2941</v>
      </c>
      <c r="B10915" s="2" t="s">
        <v>2618</v>
      </c>
      <c r="C10915" s="2" t="s">
        <v>318</v>
      </c>
      <c r="D10915" s="2" t="s">
        <v>2619</v>
      </c>
      <c r="E10915" s="4">
        <v>30</v>
      </c>
      <c r="F10915" s="4">
        <v>77250</v>
      </c>
      <c r="G10915" s="4">
        <v>7725</v>
      </c>
      <c r="H10915" s="4">
        <v>84975</v>
      </c>
    </row>
    <row r="10916" spans="1:8" ht="15.75">
      <c r="A10916" s="3" t="s">
        <v>2941</v>
      </c>
      <c r="B10916" s="2" t="s">
        <v>2620</v>
      </c>
      <c r="C10916" s="2" t="s">
        <v>318</v>
      </c>
      <c r="D10916" s="2" t="s">
        <v>2621</v>
      </c>
      <c r="E10916" s="4">
        <v>23</v>
      </c>
      <c r="F10916" s="4">
        <v>150259</v>
      </c>
      <c r="G10916" s="4">
        <v>15026</v>
      </c>
      <c r="H10916" s="4">
        <v>165285</v>
      </c>
    </row>
    <row r="10917" spans="1:8" ht="15.75">
      <c r="A10917" s="3" t="s">
        <v>2941</v>
      </c>
      <c r="B10917" s="2" t="s">
        <v>2622</v>
      </c>
      <c r="C10917" s="2" t="s">
        <v>318</v>
      </c>
      <c r="D10917" s="2" t="s">
        <v>2623</v>
      </c>
      <c r="E10917" s="4">
        <v>23</v>
      </c>
      <c r="F10917" s="4">
        <v>176548</v>
      </c>
      <c r="G10917" s="4">
        <v>17655</v>
      </c>
      <c r="H10917" s="4">
        <v>194203</v>
      </c>
    </row>
    <row r="10918" spans="1:8" ht="15.75">
      <c r="A10918" s="3" t="s">
        <v>2941</v>
      </c>
      <c r="B10918" s="2" t="s">
        <v>2628</v>
      </c>
      <c r="C10918" s="2" t="s">
        <v>318</v>
      </c>
      <c r="D10918" s="2" t="s">
        <v>2629</v>
      </c>
      <c r="E10918" s="4">
        <v>180</v>
      </c>
      <c r="F10918" s="4">
        <v>555300</v>
      </c>
      <c r="G10918" s="4">
        <v>55530</v>
      </c>
      <c r="H10918" s="4">
        <v>610830</v>
      </c>
    </row>
    <row r="10919" spans="1:8" ht="15.75">
      <c r="A10919" s="3" t="s">
        <v>2941</v>
      </c>
      <c r="B10919" s="2" t="s">
        <v>2632</v>
      </c>
      <c r="C10919" s="2" t="s">
        <v>318</v>
      </c>
      <c r="D10919" s="2" t="s">
        <v>2633</v>
      </c>
      <c r="E10919" s="4">
        <v>91</v>
      </c>
      <c r="F10919" s="4">
        <v>327145</v>
      </c>
      <c r="G10919" s="4">
        <v>32715</v>
      </c>
      <c r="H10919" s="4">
        <v>359860</v>
      </c>
    </row>
    <row r="10920" spans="1:8" ht="15.75">
      <c r="A10920" s="3" t="s">
        <v>2941</v>
      </c>
      <c r="B10920" s="2" t="s">
        <v>2634</v>
      </c>
      <c r="C10920" s="2" t="s">
        <v>318</v>
      </c>
      <c r="D10920" s="2" t="s">
        <v>2635</v>
      </c>
      <c r="E10920" s="4">
        <v>2</v>
      </c>
      <c r="F10920" s="4">
        <v>7676</v>
      </c>
      <c r="G10920" s="4">
        <v>768</v>
      </c>
      <c r="H10920" s="4">
        <v>8444</v>
      </c>
    </row>
    <row r="10921" spans="1:8" ht="15.75">
      <c r="A10921" s="3" t="s">
        <v>2941</v>
      </c>
      <c r="B10921" s="2" t="s">
        <v>3792</v>
      </c>
      <c r="C10921" s="2" t="s">
        <v>318</v>
      </c>
      <c r="D10921" s="2" t="s">
        <v>3793</v>
      </c>
      <c r="E10921" s="4">
        <v>2</v>
      </c>
      <c r="F10921" s="4">
        <v>13800</v>
      </c>
      <c r="G10921" s="4">
        <v>1380</v>
      </c>
      <c r="H10921" s="4">
        <v>15180</v>
      </c>
    </row>
    <row r="10922" spans="1:8" ht="15.75">
      <c r="A10922" s="3" t="s">
        <v>2941</v>
      </c>
      <c r="B10922" s="2" t="s">
        <v>3794</v>
      </c>
      <c r="C10922" s="2" t="s">
        <v>318</v>
      </c>
      <c r="D10922" s="2" t="s">
        <v>3795</v>
      </c>
      <c r="E10922" s="4">
        <v>2</v>
      </c>
      <c r="F10922" s="4">
        <v>17000</v>
      </c>
      <c r="G10922" s="4">
        <v>1700</v>
      </c>
      <c r="H10922" s="4">
        <v>18700</v>
      </c>
    </row>
    <row r="10923" spans="1:8" ht="15.75">
      <c r="A10923" s="3" t="s">
        <v>2941</v>
      </c>
      <c r="B10923" s="2" t="s">
        <v>3796</v>
      </c>
      <c r="C10923" s="2" t="s">
        <v>318</v>
      </c>
      <c r="D10923" s="2" t="s">
        <v>3797</v>
      </c>
      <c r="E10923" s="4">
        <v>2</v>
      </c>
      <c r="F10923" s="4">
        <v>20400</v>
      </c>
      <c r="G10923" s="4">
        <v>2040</v>
      </c>
      <c r="H10923" s="4">
        <v>22440</v>
      </c>
    </row>
    <row r="10924" spans="1:8" ht="15.75">
      <c r="A10924" s="3" t="s">
        <v>2941</v>
      </c>
      <c r="B10924" s="2" t="s">
        <v>3798</v>
      </c>
      <c r="C10924" s="2" t="s">
        <v>318</v>
      </c>
      <c r="D10924" s="2" t="s">
        <v>3799</v>
      </c>
      <c r="E10924" s="4">
        <v>3</v>
      </c>
      <c r="F10924" s="4">
        <v>32400</v>
      </c>
      <c r="G10924" s="4">
        <v>3240</v>
      </c>
      <c r="H10924" s="4">
        <v>35640</v>
      </c>
    </row>
    <row r="10925" spans="1:8" ht="15.75">
      <c r="A10925" s="3" t="s">
        <v>2941</v>
      </c>
      <c r="B10925" s="2" t="s">
        <v>3800</v>
      </c>
      <c r="C10925" s="2" t="s">
        <v>318</v>
      </c>
      <c r="D10925" s="2" t="s">
        <v>3801</v>
      </c>
      <c r="E10925" s="4">
        <v>1</v>
      </c>
      <c r="F10925" s="4">
        <v>12100</v>
      </c>
      <c r="G10925" s="4">
        <v>1210</v>
      </c>
      <c r="H10925" s="4">
        <v>13310</v>
      </c>
    </row>
    <row r="10926" spans="1:8" ht="15.75">
      <c r="A10926" s="3" t="s">
        <v>2941</v>
      </c>
      <c r="B10926" s="2" t="s">
        <v>2671</v>
      </c>
      <c r="C10926" s="2" t="s">
        <v>2312</v>
      </c>
      <c r="D10926" s="2" t="s">
        <v>2672</v>
      </c>
      <c r="E10926" s="4">
        <v>10</v>
      </c>
      <c r="F10926" s="4">
        <v>48280</v>
      </c>
      <c r="G10926" s="4">
        <v>4828</v>
      </c>
      <c r="H10926" s="4">
        <v>53108</v>
      </c>
    </row>
    <row r="10927" spans="1:8" ht="15.75">
      <c r="A10927" s="3" t="s">
        <v>2941</v>
      </c>
      <c r="B10927" s="2" t="s">
        <v>2722</v>
      </c>
      <c r="C10927" s="2" t="s">
        <v>1267</v>
      </c>
      <c r="D10927" s="2" t="s">
        <v>2723</v>
      </c>
      <c r="E10927" s="4">
        <v>30</v>
      </c>
      <c r="F10927" s="4">
        <v>895500</v>
      </c>
      <c r="G10927" s="4">
        <v>89550</v>
      </c>
      <c r="H10927" s="4">
        <v>985050</v>
      </c>
    </row>
    <row r="10928" spans="1:8" ht="15.75">
      <c r="A10928" s="3" t="s">
        <v>2941</v>
      </c>
      <c r="B10928" s="2" t="s">
        <v>2726</v>
      </c>
      <c r="C10928" s="2" t="s">
        <v>1267</v>
      </c>
      <c r="D10928" s="2" t="s">
        <v>2727</v>
      </c>
      <c r="E10928" s="4">
        <v>21</v>
      </c>
      <c r="F10928" s="4">
        <v>721560</v>
      </c>
      <c r="G10928" s="4">
        <v>72156</v>
      </c>
      <c r="H10928" s="4">
        <v>793716</v>
      </c>
    </row>
    <row r="10929" spans="1:8" ht="15.75">
      <c r="A10929" s="3" t="s">
        <v>2941</v>
      </c>
      <c r="B10929" s="2" t="s">
        <v>2728</v>
      </c>
      <c r="C10929" s="2" t="s">
        <v>1267</v>
      </c>
      <c r="D10929" s="2" t="s">
        <v>2729</v>
      </c>
      <c r="E10929" s="4">
        <v>8</v>
      </c>
      <c r="F10929" s="4">
        <v>301944</v>
      </c>
      <c r="G10929" s="4">
        <v>30194</v>
      </c>
      <c r="H10929" s="4">
        <v>332138</v>
      </c>
    </row>
    <row r="10930" spans="1:8" ht="15.75">
      <c r="A10930" s="3" t="s">
        <v>2941</v>
      </c>
      <c r="B10930" s="2" t="s">
        <v>2741</v>
      </c>
      <c r="C10930" s="2" t="s">
        <v>2732</v>
      </c>
      <c r="D10930" s="2" t="s">
        <v>2742</v>
      </c>
      <c r="E10930" s="4">
        <v>15</v>
      </c>
      <c r="F10930" s="4">
        <v>227190</v>
      </c>
      <c r="G10930" s="4">
        <v>22719</v>
      </c>
      <c r="H10930" s="4">
        <v>249909</v>
      </c>
    </row>
    <row r="10931" spans="1:8" ht="15.75">
      <c r="A10931" s="3" t="s">
        <v>2941</v>
      </c>
      <c r="B10931" s="2" t="s">
        <v>2745</v>
      </c>
      <c r="C10931" s="2" t="s">
        <v>2732</v>
      </c>
      <c r="D10931" s="2" t="s">
        <v>2746</v>
      </c>
      <c r="E10931" s="4">
        <v>3</v>
      </c>
      <c r="F10931" s="4">
        <v>57777</v>
      </c>
      <c r="G10931" s="4">
        <v>5778</v>
      </c>
      <c r="H10931" s="4">
        <v>63555</v>
      </c>
    </row>
    <row r="10932" spans="1:8" ht="15.75">
      <c r="A10932" s="3" t="s">
        <v>2941</v>
      </c>
      <c r="B10932" s="2" t="s">
        <v>2751</v>
      </c>
      <c r="C10932" s="2" t="s">
        <v>2732</v>
      </c>
      <c r="D10932" s="2" t="s">
        <v>2752</v>
      </c>
      <c r="E10932" s="4">
        <v>15</v>
      </c>
      <c r="F10932" s="4">
        <v>475620</v>
      </c>
      <c r="G10932" s="4">
        <v>47562</v>
      </c>
      <c r="H10932" s="4">
        <v>523182</v>
      </c>
    </row>
    <row r="10933" spans="1:8" ht="15.75">
      <c r="A10933" s="3" t="s">
        <v>2941</v>
      </c>
      <c r="B10933" s="2" t="s">
        <v>2756</v>
      </c>
      <c r="C10933" s="2" t="s">
        <v>1443</v>
      </c>
      <c r="D10933" s="2" t="s">
        <v>2757</v>
      </c>
      <c r="E10933" s="4">
        <v>10</v>
      </c>
      <c r="F10933" s="4">
        <v>51430</v>
      </c>
      <c r="G10933" s="4">
        <v>5143</v>
      </c>
      <c r="H10933" s="4">
        <v>56573</v>
      </c>
    </row>
    <row r="10934" spans="1:8" ht="15.75">
      <c r="A10934" s="3" t="s">
        <v>2941</v>
      </c>
      <c r="B10934" s="2" t="s">
        <v>2760</v>
      </c>
      <c r="C10934" s="2" t="s">
        <v>1443</v>
      </c>
      <c r="D10934" s="2" t="s">
        <v>2761</v>
      </c>
      <c r="E10934" s="4">
        <v>10</v>
      </c>
      <c r="F10934" s="4">
        <v>23250</v>
      </c>
      <c r="G10934" s="4">
        <v>2325</v>
      </c>
      <c r="H10934" s="4">
        <v>25575</v>
      </c>
    </row>
    <row r="10935" spans="1:8" ht="15.75">
      <c r="A10935" s="3" t="s">
        <v>2941</v>
      </c>
      <c r="B10935" s="2" t="s">
        <v>3820</v>
      </c>
      <c r="C10935" s="2" t="s">
        <v>1443</v>
      </c>
      <c r="D10935" s="2" t="s">
        <v>3821</v>
      </c>
      <c r="E10935" s="4">
        <v>20</v>
      </c>
      <c r="F10935" s="4">
        <v>47760</v>
      </c>
      <c r="G10935" s="4">
        <v>4776</v>
      </c>
      <c r="H10935" s="4">
        <v>52536</v>
      </c>
    </row>
    <row r="10936" spans="1:8" ht="15.75">
      <c r="A10936" s="3" t="s">
        <v>2941</v>
      </c>
      <c r="B10936" s="2" t="s">
        <v>2779</v>
      </c>
      <c r="C10936" s="2" t="s">
        <v>1424</v>
      </c>
      <c r="D10936" s="2" t="s">
        <v>2780</v>
      </c>
      <c r="E10936" s="4">
        <v>10</v>
      </c>
      <c r="F10936" s="4">
        <v>50130</v>
      </c>
      <c r="G10936" s="4">
        <v>5013</v>
      </c>
      <c r="H10936" s="4">
        <v>55143</v>
      </c>
    </row>
    <row r="10937" spans="1:8" ht="15.75">
      <c r="A10937" s="3" t="s">
        <v>2941</v>
      </c>
      <c r="B10937" s="2" t="s">
        <v>2811</v>
      </c>
      <c r="C10937" s="2" t="s">
        <v>1443</v>
      </c>
      <c r="D10937" s="2" t="s">
        <v>2812</v>
      </c>
      <c r="E10937" s="4">
        <v>30</v>
      </c>
      <c r="F10937" s="4">
        <v>74340</v>
      </c>
      <c r="G10937" s="4">
        <v>7434</v>
      </c>
      <c r="H10937" s="4">
        <v>81774</v>
      </c>
    </row>
    <row r="10938" spans="1:8" ht="15.75">
      <c r="A10938" s="3" t="s">
        <v>2941</v>
      </c>
      <c r="B10938" s="2" t="s">
        <v>2831</v>
      </c>
      <c r="C10938" s="2" t="s">
        <v>1401</v>
      </c>
      <c r="D10938" s="2" t="s">
        <v>2832</v>
      </c>
      <c r="E10938" s="4">
        <v>50</v>
      </c>
      <c r="F10938" s="4">
        <v>95750</v>
      </c>
      <c r="G10938" s="4">
        <v>9575</v>
      </c>
      <c r="H10938" s="4">
        <v>105325</v>
      </c>
    </row>
    <row r="10939" spans="1:8" ht="15.75">
      <c r="A10939" s="3" t="s">
        <v>2941</v>
      </c>
      <c r="B10939" s="2" t="s">
        <v>2835</v>
      </c>
      <c r="C10939" s="2" t="s">
        <v>1401</v>
      </c>
      <c r="D10939" s="2" t="s">
        <v>2836</v>
      </c>
      <c r="E10939" s="4">
        <v>615</v>
      </c>
      <c r="F10939" s="4">
        <v>1464680</v>
      </c>
      <c r="G10939" s="4">
        <v>146468</v>
      </c>
      <c r="H10939" s="4">
        <v>1611148</v>
      </c>
    </row>
    <row r="10940" spans="1:8" ht="15.75">
      <c r="A10940" s="3" t="s">
        <v>2941</v>
      </c>
      <c r="B10940" s="2" t="s">
        <v>2840</v>
      </c>
      <c r="C10940" s="2" t="s">
        <v>1401</v>
      </c>
      <c r="D10940" s="2" t="s">
        <v>2841</v>
      </c>
      <c r="E10940" s="4">
        <v>150</v>
      </c>
      <c r="F10940" s="4">
        <v>427200</v>
      </c>
      <c r="G10940" s="4">
        <v>42720</v>
      </c>
      <c r="H10940" s="4">
        <v>469920</v>
      </c>
    </row>
    <row r="10941" spans="1:8" ht="15.75">
      <c r="A10941" s="3" t="s">
        <v>2941</v>
      </c>
      <c r="B10941" s="2" t="s">
        <v>2842</v>
      </c>
      <c r="C10941" s="2" t="s">
        <v>1401</v>
      </c>
      <c r="D10941" s="2" t="s">
        <v>2843</v>
      </c>
      <c r="E10941" s="4">
        <v>155</v>
      </c>
      <c r="F10941" s="4">
        <v>666190</v>
      </c>
      <c r="G10941" s="4">
        <v>66619</v>
      </c>
      <c r="H10941" s="4">
        <v>732809</v>
      </c>
    </row>
    <row r="10942" spans="1:8" ht="15.75">
      <c r="A10942" s="3" t="s">
        <v>2941</v>
      </c>
      <c r="B10942" s="2" t="s">
        <v>2846</v>
      </c>
      <c r="C10942" s="2" t="s">
        <v>1401</v>
      </c>
      <c r="D10942" s="2" t="s">
        <v>2847</v>
      </c>
      <c r="E10942" s="4">
        <v>10</v>
      </c>
      <c r="F10942" s="4">
        <v>49350</v>
      </c>
      <c r="G10942" s="4">
        <v>4935</v>
      </c>
      <c r="H10942" s="4">
        <v>54285</v>
      </c>
    </row>
    <row r="10943" spans="1:8" ht="15.75">
      <c r="A10943" s="3" t="s">
        <v>2941</v>
      </c>
      <c r="B10943" s="2" t="s">
        <v>2848</v>
      </c>
      <c r="C10943" s="2" t="s">
        <v>1401</v>
      </c>
      <c r="D10943" s="2" t="s">
        <v>2849</v>
      </c>
      <c r="E10943" s="4">
        <v>100</v>
      </c>
      <c r="F10943" s="4">
        <v>130400</v>
      </c>
      <c r="G10943" s="4">
        <v>13040</v>
      </c>
      <c r="H10943" s="4">
        <v>143440</v>
      </c>
    </row>
    <row r="10944" spans="1:8" ht="15.75">
      <c r="A10944" s="3" t="s">
        <v>2941</v>
      </c>
      <c r="B10944" s="2" t="s">
        <v>2879</v>
      </c>
      <c r="C10944" s="2" t="s">
        <v>1412</v>
      </c>
      <c r="D10944" s="2" t="s">
        <v>2880</v>
      </c>
      <c r="E10944" s="4">
        <v>230</v>
      </c>
      <c r="F10944" s="4">
        <v>436770</v>
      </c>
      <c r="G10944" s="4">
        <v>43677</v>
      </c>
      <c r="H10944" s="4">
        <v>480447</v>
      </c>
    </row>
    <row r="10945" spans="1:8" ht="15.75">
      <c r="A10945" s="3" t="s">
        <v>2941</v>
      </c>
      <c r="B10945" s="2" t="s">
        <v>2881</v>
      </c>
      <c r="C10945" s="2" t="s">
        <v>1412</v>
      </c>
      <c r="D10945" s="2" t="s">
        <v>2435</v>
      </c>
      <c r="E10945" s="4">
        <v>5</v>
      </c>
      <c r="F10945" s="4">
        <v>20000</v>
      </c>
      <c r="G10945" s="4">
        <v>2000</v>
      </c>
      <c r="H10945" s="4">
        <v>22000</v>
      </c>
    </row>
    <row r="10946" spans="1:8" ht="15.75">
      <c r="A10946" s="3" t="s">
        <v>2941</v>
      </c>
      <c r="B10946" s="2" t="s">
        <v>2882</v>
      </c>
      <c r="C10946" s="2" t="s">
        <v>1412</v>
      </c>
      <c r="D10946" s="2" t="s">
        <v>2646</v>
      </c>
      <c r="E10946" s="4">
        <v>405</v>
      </c>
      <c r="F10946" s="4">
        <v>950745</v>
      </c>
      <c r="G10946" s="4">
        <v>95075</v>
      </c>
      <c r="H10946" s="4">
        <v>1045820</v>
      </c>
    </row>
    <row r="10947" spans="1:8" ht="15.75">
      <c r="A10947" s="3" t="s">
        <v>2941</v>
      </c>
      <c r="B10947" s="2" t="s">
        <v>2885</v>
      </c>
      <c r="C10947" s="2" t="s">
        <v>1412</v>
      </c>
      <c r="D10947" s="2" t="s">
        <v>2886</v>
      </c>
      <c r="E10947" s="4">
        <v>30</v>
      </c>
      <c r="F10947" s="4">
        <v>107790</v>
      </c>
      <c r="G10947" s="4">
        <v>10779</v>
      </c>
      <c r="H10947" s="4">
        <v>118569</v>
      </c>
    </row>
    <row r="10948" spans="1:8" ht="15.75">
      <c r="A10948" s="3" t="s">
        <v>2941</v>
      </c>
      <c r="B10948" s="2" t="s">
        <v>2887</v>
      </c>
      <c r="C10948" s="2" t="s">
        <v>1412</v>
      </c>
      <c r="D10948" s="2" t="s">
        <v>2888</v>
      </c>
      <c r="E10948" s="4">
        <v>10</v>
      </c>
      <c r="F10948" s="4">
        <v>42300</v>
      </c>
      <c r="G10948" s="4">
        <v>4230</v>
      </c>
      <c r="H10948" s="4">
        <v>46530</v>
      </c>
    </row>
    <row r="10949" spans="1:8" ht="15.75">
      <c r="A10949" s="3" t="s">
        <v>2941</v>
      </c>
      <c r="B10949" s="2" t="s">
        <v>2889</v>
      </c>
      <c r="C10949" s="2" t="s">
        <v>1412</v>
      </c>
      <c r="D10949" s="2" t="s">
        <v>2890</v>
      </c>
      <c r="E10949" s="4">
        <v>20</v>
      </c>
      <c r="F10949" s="4">
        <v>31900</v>
      </c>
      <c r="G10949" s="4">
        <v>3190</v>
      </c>
      <c r="H10949" s="4">
        <v>35090</v>
      </c>
    </row>
    <row r="10950" spans="1:8" ht="15.75">
      <c r="A10950" s="3" t="s">
        <v>2941</v>
      </c>
      <c r="B10950" s="2" t="s">
        <v>2891</v>
      </c>
      <c r="C10950" s="2" t="s">
        <v>1412</v>
      </c>
      <c r="D10950" s="2" t="s">
        <v>2892</v>
      </c>
      <c r="E10950" s="4">
        <v>35</v>
      </c>
      <c r="F10950" s="4">
        <v>170380</v>
      </c>
      <c r="G10950" s="4">
        <v>17038</v>
      </c>
      <c r="H10950" s="4">
        <v>187418</v>
      </c>
    </row>
    <row r="10951" spans="1:8" ht="15.75">
      <c r="A10951" s="3" t="s">
        <v>2941</v>
      </c>
      <c r="B10951" s="2" t="s">
        <v>2893</v>
      </c>
      <c r="C10951" s="2" t="s">
        <v>1412</v>
      </c>
      <c r="D10951" s="2" t="s">
        <v>2894</v>
      </c>
      <c r="E10951" s="4">
        <v>60</v>
      </c>
      <c r="F10951" s="4">
        <v>103270</v>
      </c>
      <c r="G10951" s="4">
        <v>10327</v>
      </c>
      <c r="H10951" s="4">
        <v>113597</v>
      </c>
    </row>
    <row r="10952" spans="1:8" ht="15.75">
      <c r="A10952" s="3" t="s">
        <v>2941</v>
      </c>
      <c r="B10952" s="2" t="s">
        <v>2899</v>
      </c>
      <c r="C10952" s="2" t="s">
        <v>1412</v>
      </c>
      <c r="D10952" s="2" t="s">
        <v>2900</v>
      </c>
      <c r="E10952" s="4">
        <v>40</v>
      </c>
      <c r="F10952" s="4">
        <v>80400</v>
      </c>
      <c r="G10952" s="4">
        <v>8040</v>
      </c>
      <c r="H10952" s="4">
        <v>88440</v>
      </c>
    </row>
    <row r="10953" spans="1:8" ht="15.75">
      <c r="A10953" s="3" t="s">
        <v>2941</v>
      </c>
      <c r="B10953" s="2" t="s">
        <v>2901</v>
      </c>
      <c r="C10953" s="2" t="s">
        <v>1412</v>
      </c>
      <c r="D10953" s="2" t="s">
        <v>2902</v>
      </c>
      <c r="E10953" s="4">
        <v>50</v>
      </c>
      <c r="F10953" s="4">
        <v>105650</v>
      </c>
      <c r="G10953" s="4">
        <v>10565</v>
      </c>
      <c r="H10953" s="4">
        <v>116215</v>
      </c>
    </row>
    <row r="10954" spans="1:8" ht="15.75">
      <c r="A10954" s="3" t="s">
        <v>2941</v>
      </c>
      <c r="B10954" s="2" t="s">
        <v>3857</v>
      </c>
      <c r="C10954" s="2" t="s">
        <v>1412</v>
      </c>
      <c r="D10954" s="2" t="s">
        <v>3858</v>
      </c>
      <c r="E10954" s="4">
        <v>50</v>
      </c>
      <c r="F10954" s="4">
        <v>140150</v>
      </c>
      <c r="G10954" s="4">
        <v>14015</v>
      </c>
      <c r="H10954" s="4">
        <v>154165</v>
      </c>
    </row>
    <row r="10955" spans="1:8" ht="15.75">
      <c r="A10955" s="3" t="s">
        <v>2941</v>
      </c>
      <c r="B10955" s="2" t="s">
        <v>3859</v>
      </c>
      <c r="C10955" s="2" t="s">
        <v>1412</v>
      </c>
      <c r="D10955" s="2" t="s">
        <v>2447</v>
      </c>
      <c r="E10955" s="4">
        <v>10</v>
      </c>
      <c r="F10955" s="4">
        <v>81000</v>
      </c>
      <c r="G10955" s="4">
        <v>8100</v>
      </c>
      <c r="H10955" s="4">
        <v>89100</v>
      </c>
    </row>
    <row r="10956" spans="1:8" ht="15.75">
      <c r="A10956" s="3" t="s">
        <v>2941</v>
      </c>
      <c r="B10956" s="2" t="s">
        <v>3860</v>
      </c>
      <c r="C10956" s="2" t="s">
        <v>1412</v>
      </c>
      <c r="D10956" s="2" t="s">
        <v>3793</v>
      </c>
      <c r="E10956" s="4">
        <v>20</v>
      </c>
      <c r="F10956" s="4">
        <v>76000</v>
      </c>
      <c r="G10956" s="4">
        <v>7600</v>
      </c>
      <c r="H10956" s="4">
        <v>83600</v>
      </c>
    </row>
    <row r="10957" spans="1:8" ht="15.75">
      <c r="A10957" s="3" t="s">
        <v>2941</v>
      </c>
      <c r="B10957" s="2" t="s">
        <v>2912</v>
      </c>
      <c r="C10957" s="2" t="s">
        <v>1417</v>
      </c>
      <c r="D10957" s="2" t="s">
        <v>2913</v>
      </c>
      <c r="E10957" s="4">
        <v>50</v>
      </c>
      <c r="F10957" s="4">
        <v>70000</v>
      </c>
      <c r="G10957" s="4">
        <v>7000</v>
      </c>
      <c r="H10957" s="4">
        <v>77000</v>
      </c>
    </row>
    <row r="10958" spans="1:8" ht="15.75">
      <c r="A10958" s="3" t="s">
        <v>2941</v>
      </c>
      <c r="B10958" s="2" t="s">
        <v>2916</v>
      </c>
      <c r="C10958" s="2" t="s">
        <v>1424</v>
      </c>
      <c r="D10958" s="2" t="s">
        <v>2917</v>
      </c>
      <c r="E10958" s="4">
        <v>40</v>
      </c>
      <c r="F10958" s="4">
        <v>101000</v>
      </c>
      <c r="G10958" s="4">
        <v>10100</v>
      </c>
      <c r="H10958" s="4">
        <v>111100</v>
      </c>
    </row>
    <row r="10959" spans="1:8" ht="15.75">
      <c r="A10959" s="3" t="s">
        <v>2941</v>
      </c>
      <c r="B10959" s="2" t="s">
        <v>2918</v>
      </c>
      <c r="C10959" s="2" t="s">
        <v>1424</v>
      </c>
      <c r="D10959" s="2" t="s">
        <v>2919</v>
      </c>
      <c r="E10959" s="4">
        <v>60</v>
      </c>
      <c r="F10959" s="4">
        <v>147780</v>
      </c>
      <c r="G10959" s="4">
        <v>14778</v>
      </c>
      <c r="H10959" s="4">
        <v>162558</v>
      </c>
    </row>
    <row r="10960" spans="1:8" ht="15.75">
      <c r="A10960" s="3" t="s">
        <v>2941</v>
      </c>
      <c r="B10960" s="2" t="s">
        <v>2920</v>
      </c>
      <c r="C10960" s="2" t="s">
        <v>1424</v>
      </c>
      <c r="D10960" s="2" t="s">
        <v>2921</v>
      </c>
      <c r="E10960" s="4">
        <v>50</v>
      </c>
      <c r="F10960" s="4">
        <v>181290</v>
      </c>
      <c r="G10960" s="4">
        <v>18129</v>
      </c>
      <c r="H10960" s="4">
        <v>199419</v>
      </c>
    </row>
    <row r="10961" spans="1:8" ht="15.75">
      <c r="A10961" s="3" t="s">
        <v>2941</v>
      </c>
      <c r="B10961" s="2" t="s">
        <v>2922</v>
      </c>
      <c r="C10961" s="2" t="s">
        <v>1424</v>
      </c>
      <c r="D10961" s="2" t="s">
        <v>2923</v>
      </c>
      <c r="E10961" s="4">
        <v>35</v>
      </c>
      <c r="F10961" s="4">
        <v>153125</v>
      </c>
      <c r="G10961" s="4">
        <v>15313</v>
      </c>
      <c r="H10961" s="4">
        <v>168438</v>
      </c>
    </row>
    <row r="10962" spans="1:8" ht="15.75">
      <c r="A10962" s="3" t="s">
        <v>2941</v>
      </c>
      <c r="B10962" s="2" t="s">
        <v>2924</v>
      </c>
      <c r="C10962" s="2" t="s">
        <v>1424</v>
      </c>
      <c r="D10962" s="2" t="s">
        <v>2925</v>
      </c>
      <c r="E10962" s="4">
        <v>20</v>
      </c>
      <c r="F10962" s="4">
        <v>43400</v>
      </c>
      <c r="G10962" s="4">
        <v>4340</v>
      </c>
      <c r="H10962" s="4">
        <v>47740</v>
      </c>
    </row>
    <row r="10963" spans="1:8" ht="15.75">
      <c r="A10963" s="3" t="s">
        <v>2941</v>
      </c>
      <c r="B10963" s="2" t="s">
        <v>2926</v>
      </c>
      <c r="C10963" s="2" t="s">
        <v>1424</v>
      </c>
      <c r="D10963" s="2" t="s">
        <v>2927</v>
      </c>
      <c r="E10963" s="4">
        <v>5</v>
      </c>
      <c r="F10963" s="4">
        <v>12115</v>
      </c>
      <c r="G10963" s="4">
        <v>1212</v>
      </c>
      <c r="H10963" s="4">
        <v>13327</v>
      </c>
    </row>
    <row r="10964" spans="1:8" ht="15.75">
      <c r="A10964" s="3" t="s">
        <v>2941</v>
      </c>
      <c r="B10964" s="2" t="s">
        <v>3866</v>
      </c>
      <c r="C10964" s="2" t="s">
        <v>1426</v>
      </c>
      <c r="D10964" s="2" t="s">
        <v>3867</v>
      </c>
      <c r="E10964" s="4">
        <v>360</v>
      </c>
      <c r="F10964" s="4">
        <v>400260</v>
      </c>
      <c r="G10964" s="4">
        <v>40026</v>
      </c>
      <c r="H10964" s="4">
        <v>440286</v>
      </c>
    </row>
    <row r="10965" spans="1:8" ht="15.75">
      <c r="A10965" s="3" t="s">
        <v>2941</v>
      </c>
      <c r="B10965" s="2" t="s">
        <v>3870</v>
      </c>
      <c r="C10965" s="2" t="s">
        <v>1426</v>
      </c>
      <c r="D10965" s="2" t="s">
        <v>3871</v>
      </c>
      <c r="E10965" s="4">
        <v>140</v>
      </c>
      <c r="F10965" s="4">
        <v>171460</v>
      </c>
      <c r="G10965" s="4">
        <v>17146</v>
      </c>
      <c r="H10965" s="4">
        <v>188606</v>
      </c>
    </row>
    <row r="10966" spans="1:8" ht="15.75">
      <c r="A10966" s="3" t="s">
        <v>2941</v>
      </c>
      <c r="B10966" s="2" t="s">
        <v>3872</v>
      </c>
      <c r="C10966" s="2" t="s">
        <v>1426</v>
      </c>
      <c r="D10966" s="2" t="s">
        <v>3873</v>
      </c>
      <c r="E10966" s="4">
        <v>1080</v>
      </c>
      <c r="F10966" s="4">
        <v>1374400</v>
      </c>
      <c r="G10966" s="4">
        <v>137440</v>
      </c>
      <c r="H10966" s="4">
        <v>1511840</v>
      </c>
    </row>
    <row r="10967" spans="1:8" ht="15.75">
      <c r="A10967" s="3" t="s">
        <v>2941</v>
      </c>
      <c r="B10967" s="2" t="s">
        <v>3876</v>
      </c>
      <c r="C10967" s="2" t="s">
        <v>1433</v>
      </c>
      <c r="D10967" s="2" t="s">
        <v>3877</v>
      </c>
      <c r="E10967" s="4">
        <v>411</v>
      </c>
      <c r="F10967" s="4">
        <v>728790</v>
      </c>
      <c r="G10967" s="4">
        <v>72879</v>
      </c>
      <c r="H10967" s="4">
        <v>801669</v>
      </c>
    </row>
    <row r="10968" spans="1:8" ht="15.75">
      <c r="A10968" s="3" t="s">
        <v>2941</v>
      </c>
      <c r="B10968" s="2" t="s">
        <v>3878</v>
      </c>
      <c r="C10968" s="2" t="s">
        <v>1433</v>
      </c>
      <c r="D10968" s="2" t="s">
        <v>3879</v>
      </c>
      <c r="E10968" s="4">
        <v>115</v>
      </c>
      <c r="F10968" s="4">
        <v>264900</v>
      </c>
      <c r="G10968" s="4">
        <v>26490</v>
      </c>
      <c r="H10968" s="4">
        <v>291390</v>
      </c>
    </row>
    <row r="10969" spans="1:8" ht="15.75">
      <c r="A10969" s="3" t="s">
        <v>2941</v>
      </c>
      <c r="B10969" s="2" t="s">
        <v>3880</v>
      </c>
      <c r="C10969" s="2" t="s">
        <v>1433</v>
      </c>
      <c r="D10969" s="2" t="s">
        <v>3881</v>
      </c>
      <c r="E10969" s="4">
        <v>470</v>
      </c>
      <c r="F10969" s="4">
        <v>491620</v>
      </c>
      <c r="G10969" s="4">
        <v>49162</v>
      </c>
      <c r="H10969" s="4">
        <v>540782</v>
      </c>
    </row>
    <row r="10970" spans="1:8" ht="15.75">
      <c r="A10970" s="3" t="s">
        <v>2941</v>
      </c>
      <c r="B10970" s="2" t="s">
        <v>3886</v>
      </c>
      <c r="C10970" s="2" t="s">
        <v>1433</v>
      </c>
      <c r="D10970" s="2" t="s">
        <v>3887</v>
      </c>
      <c r="E10970" s="4">
        <v>100</v>
      </c>
      <c r="F10970" s="4">
        <v>114300</v>
      </c>
      <c r="G10970" s="4">
        <v>11430</v>
      </c>
      <c r="H10970" s="4">
        <v>125730</v>
      </c>
    </row>
    <row r="10971" spans="1:8" ht="15.75">
      <c r="A10971" s="3" t="s">
        <v>2941</v>
      </c>
      <c r="B10971" s="2" t="s">
        <v>3888</v>
      </c>
      <c r="C10971" s="2" t="s">
        <v>1433</v>
      </c>
      <c r="D10971" s="2" t="s">
        <v>3889</v>
      </c>
      <c r="E10971" s="4">
        <v>1200</v>
      </c>
      <c r="F10971" s="4">
        <v>1471350</v>
      </c>
      <c r="G10971" s="4">
        <v>147132</v>
      </c>
      <c r="H10971" s="4">
        <v>1618482</v>
      </c>
    </row>
    <row r="10972" spans="1:8" ht="15.75">
      <c r="A10972" s="3" t="s">
        <v>2941</v>
      </c>
      <c r="B10972" s="2" t="s">
        <v>3892</v>
      </c>
      <c r="C10972" s="2" t="s">
        <v>1433</v>
      </c>
      <c r="D10972" s="2" t="s">
        <v>3893</v>
      </c>
      <c r="E10972" s="4">
        <v>120</v>
      </c>
      <c r="F10972" s="4">
        <v>200080</v>
      </c>
      <c r="G10972" s="4">
        <v>20008</v>
      </c>
      <c r="H10972" s="4">
        <v>220088</v>
      </c>
    </row>
    <row r="10973" spans="1:8" ht="15.75">
      <c r="A10973" s="3" t="s">
        <v>2941</v>
      </c>
      <c r="B10973" s="2" t="s">
        <v>3894</v>
      </c>
      <c r="C10973" s="2" t="s">
        <v>1433</v>
      </c>
      <c r="D10973" s="2" t="s">
        <v>3895</v>
      </c>
      <c r="E10973" s="4">
        <v>70</v>
      </c>
      <c r="F10973" s="4">
        <v>106780</v>
      </c>
      <c r="G10973" s="4">
        <v>10678</v>
      </c>
      <c r="H10973" s="4">
        <v>117458</v>
      </c>
    </row>
    <row r="10974" spans="1:8" ht="15.75">
      <c r="A10974" s="3" t="s">
        <v>2941</v>
      </c>
      <c r="B10974" s="2" t="s">
        <v>3939</v>
      </c>
      <c r="C10974" s="2" t="s">
        <v>3934</v>
      </c>
      <c r="D10974" s="2" t="s">
        <v>3940</v>
      </c>
      <c r="E10974" s="4">
        <v>100</v>
      </c>
      <c r="F10974" s="4">
        <v>250000</v>
      </c>
      <c r="G10974" s="4">
        <v>25000</v>
      </c>
      <c r="H10974" s="4">
        <v>275000</v>
      </c>
    </row>
    <row r="10975" spans="1:8" ht="15.75">
      <c r="A10975" s="3" t="s">
        <v>2941</v>
      </c>
      <c r="B10975" s="2" t="s">
        <v>3971</v>
      </c>
      <c r="C10975" s="2" t="s">
        <v>3968</v>
      </c>
      <c r="D10975" s="2" t="s">
        <v>3972</v>
      </c>
      <c r="E10975" s="4">
        <v>500</v>
      </c>
      <c r="F10975" s="4">
        <v>770000</v>
      </c>
      <c r="G10975" s="4">
        <v>77000</v>
      </c>
      <c r="H10975" s="4">
        <v>847000</v>
      </c>
    </row>
    <row r="10976" spans="1:8" ht="15.75">
      <c r="A10976" s="3" t="s">
        <v>2941</v>
      </c>
      <c r="B10976" s="2" t="s">
        <v>3973</v>
      </c>
      <c r="C10976" s="2" t="s">
        <v>3968</v>
      </c>
      <c r="D10976" s="2" t="s">
        <v>3974</v>
      </c>
      <c r="E10976" s="4">
        <v>500</v>
      </c>
      <c r="F10976" s="4">
        <v>750000</v>
      </c>
      <c r="G10976" s="4">
        <v>75000</v>
      </c>
      <c r="H10976" s="4">
        <v>825000</v>
      </c>
    </row>
    <row r="10977" spans="1:8" ht="15.75">
      <c r="A10977" s="3" t="s">
        <v>2941</v>
      </c>
      <c r="B10977" s="2" t="s">
        <v>3978</v>
      </c>
      <c r="C10977" s="2" t="s">
        <v>3975</v>
      </c>
      <c r="D10977" s="2" t="s">
        <v>3979</v>
      </c>
      <c r="E10977" s="4">
        <v>11100</v>
      </c>
      <c r="F10977" s="4">
        <v>13365000</v>
      </c>
      <c r="G10977" s="4">
        <v>1336500</v>
      </c>
      <c r="H10977" s="4">
        <v>14701500</v>
      </c>
    </row>
    <row r="10978" spans="1:8" ht="15.75">
      <c r="A10978" s="3" t="s">
        <v>2941</v>
      </c>
      <c r="B10978" s="2" t="s">
        <v>4001</v>
      </c>
      <c r="C10978" s="2" t="s">
        <v>4000</v>
      </c>
      <c r="D10978" s="2" t="s">
        <v>4002</v>
      </c>
      <c r="E10978" s="4">
        <v>61020</v>
      </c>
      <c r="F10978" s="4">
        <v>59057025</v>
      </c>
      <c r="G10978" s="4">
        <v>5905703</v>
      </c>
      <c r="H10978" s="4">
        <v>64962728</v>
      </c>
    </row>
    <row r="10979" spans="1:8" ht="15.75">
      <c r="A10979" s="3" t="s">
        <v>2941</v>
      </c>
      <c r="B10979" s="2" t="s">
        <v>4497</v>
      </c>
      <c r="C10979" s="2" t="s">
        <v>4496</v>
      </c>
      <c r="D10979" s="2" t="s">
        <v>4498</v>
      </c>
      <c r="E10979" s="4">
        <v>200</v>
      </c>
      <c r="F10979" s="4">
        <v>80000</v>
      </c>
      <c r="G10979" s="4">
        <v>8000</v>
      </c>
      <c r="H10979" s="4">
        <v>88000</v>
      </c>
    </row>
    <row r="10980" spans="1:8" ht="15.75">
      <c r="A10980" s="3" t="s">
        <v>2941</v>
      </c>
      <c r="B10980" s="2" t="s">
        <v>4529</v>
      </c>
      <c r="C10980" s="2" t="s">
        <v>4526</v>
      </c>
      <c r="D10980" s="2" t="s">
        <v>4530</v>
      </c>
      <c r="E10980" s="4">
        <v>50</v>
      </c>
      <c r="F10980" s="4">
        <v>471300</v>
      </c>
      <c r="G10980" s="4">
        <v>47130</v>
      </c>
      <c r="H10980" s="4">
        <v>518430</v>
      </c>
    </row>
    <row r="10981" spans="1:8" ht="15.75">
      <c r="A10981" s="3" t="s">
        <v>2941</v>
      </c>
      <c r="B10981" s="2" t="s">
        <v>4534</v>
      </c>
      <c r="C10981" s="2" t="s">
        <v>4533</v>
      </c>
      <c r="D10981" s="2" t="s">
        <v>4535</v>
      </c>
      <c r="E10981" s="4">
        <v>150</v>
      </c>
      <c r="F10981" s="4">
        <v>2027850</v>
      </c>
      <c r="G10981" s="4">
        <v>202785</v>
      </c>
      <c r="H10981" s="4">
        <v>2230635</v>
      </c>
    </row>
    <row r="10982" spans="1:8" ht="15.75">
      <c r="A10982" s="3" t="s">
        <v>2941</v>
      </c>
      <c r="B10982" s="2" t="s">
        <v>4537</v>
      </c>
      <c r="C10982" s="2" t="s">
        <v>4536</v>
      </c>
      <c r="D10982" s="2" t="s">
        <v>4538</v>
      </c>
      <c r="E10982" s="4">
        <v>80</v>
      </c>
      <c r="F10982" s="4">
        <v>1748240</v>
      </c>
      <c r="G10982" s="4">
        <v>174824</v>
      </c>
      <c r="H10982" s="4">
        <v>1923064</v>
      </c>
    </row>
    <row r="10983" spans="1:8" ht="15.75">
      <c r="A10983" s="3" t="s">
        <v>2941</v>
      </c>
      <c r="B10983" s="2" t="s">
        <v>4543</v>
      </c>
      <c r="C10983" s="2" t="s">
        <v>4542</v>
      </c>
      <c r="D10983" s="2" t="s">
        <v>4544</v>
      </c>
      <c r="E10983" s="4">
        <v>10</v>
      </c>
      <c r="F10983" s="4">
        <v>141300</v>
      </c>
      <c r="G10983" s="4">
        <v>14130</v>
      </c>
      <c r="H10983" s="4">
        <v>155430</v>
      </c>
    </row>
    <row r="10984" spans="1:8" ht="15.75">
      <c r="A10984" s="3" t="s">
        <v>2941</v>
      </c>
      <c r="B10984" s="2" t="s">
        <v>4546</v>
      </c>
      <c r="C10984" s="2" t="s">
        <v>4545</v>
      </c>
      <c r="D10984" s="2" t="s">
        <v>4547</v>
      </c>
      <c r="E10984" s="4">
        <v>80</v>
      </c>
      <c r="F10984" s="4">
        <v>1667680</v>
      </c>
      <c r="G10984" s="4">
        <v>166768</v>
      </c>
      <c r="H10984" s="4">
        <v>1834448</v>
      </c>
    </row>
    <row r="10985" spans="1:8" ht="15.75">
      <c r="A10985" s="3" t="s">
        <v>2941</v>
      </c>
      <c r="B10985" s="2" t="s">
        <v>4576</v>
      </c>
      <c r="C10985" s="2" t="s">
        <v>4575</v>
      </c>
      <c r="D10985" s="2" t="s">
        <v>4577</v>
      </c>
      <c r="E10985" s="4">
        <v>50</v>
      </c>
      <c r="F10985" s="4">
        <v>700350</v>
      </c>
      <c r="G10985" s="4">
        <v>70035</v>
      </c>
      <c r="H10985" s="4">
        <v>770385</v>
      </c>
    </row>
    <row r="10986" spans="1:8" ht="15.75">
      <c r="A10986" s="3" t="s">
        <v>2941</v>
      </c>
      <c r="B10986" s="2" t="s">
        <v>4597</v>
      </c>
      <c r="C10986" s="2" t="s">
        <v>4594</v>
      </c>
      <c r="D10986" s="2" t="s">
        <v>4598</v>
      </c>
      <c r="E10986" s="4">
        <v>150</v>
      </c>
      <c r="F10986" s="4">
        <v>1923150</v>
      </c>
      <c r="G10986" s="4">
        <v>192315</v>
      </c>
      <c r="H10986" s="4">
        <v>2115465</v>
      </c>
    </row>
    <row r="10987" spans="1:8" ht="15.75">
      <c r="A10987" s="3" t="s">
        <v>2941</v>
      </c>
      <c r="B10987" s="2" t="s">
        <v>4603</v>
      </c>
      <c r="C10987" s="2" t="s">
        <v>4602</v>
      </c>
      <c r="D10987" s="2" t="s">
        <v>4604</v>
      </c>
      <c r="E10987" s="4">
        <v>840</v>
      </c>
      <c r="F10987" s="4">
        <v>14855400</v>
      </c>
      <c r="G10987" s="4">
        <v>1485540</v>
      </c>
      <c r="H10987" s="4">
        <v>16340940</v>
      </c>
    </row>
    <row r="10988" spans="1:8" ht="15.75">
      <c r="A10988" s="3" t="s">
        <v>2941</v>
      </c>
      <c r="B10988" s="2" t="s">
        <v>4609</v>
      </c>
      <c r="C10988" s="2" t="s">
        <v>4608</v>
      </c>
      <c r="D10988" s="2" t="s">
        <v>4610</v>
      </c>
      <c r="E10988" s="4">
        <v>170</v>
      </c>
      <c r="F10988" s="4">
        <v>4404190</v>
      </c>
      <c r="G10988" s="4">
        <v>440419</v>
      </c>
      <c r="H10988" s="4">
        <v>4844609</v>
      </c>
    </row>
    <row r="10989" spans="1:8" ht="15.75">
      <c r="A10989" s="3" t="s">
        <v>2941</v>
      </c>
      <c r="B10989" s="2" t="s">
        <v>4615</v>
      </c>
      <c r="C10989" s="2" t="s">
        <v>4614</v>
      </c>
      <c r="D10989" s="2" t="s">
        <v>4616</v>
      </c>
      <c r="E10989" s="4">
        <v>500</v>
      </c>
      <c r="F10989" s="4">
        <v>13071000</v>
      </c>
      <c r="G10989" s="4">
        <v>1307100</v>
      </c>
      <c r="H10989" s="4">
        <v>14378100</v>
      </c>
    </row>
    <row r="10990" spans="1:8" ht="15.75">
      <c r="A10990" s="3" t="s">
        <v>2941</v>
      </c>
      <c r="B10990" s="2" t="s">
        <v>4621</v>
      </c>
      <c r="C10990" s="2" t="s">
        <v>4620</v>
      </c>
      <c r="D10990" s="2" t="s">
        <v>4622</v>
      </c>
      <c r="E10990" s="4">
        <v>19</v>
      </c>
      <c r="F10990" s="4">
        <v>266000</v>
      </c>
      <c r="G10990" s="4">
        <v>26600</v>
      </c>
      <c r="H10990" s="4">
        <v>292600</v>
      </c>
    </row>
    <row r="10991" spans="1:8" ht="15.75">
      <c r="A10991" s="3" t="s">
        <v>2941</v>
      </c>
      <c r="B10991" s="2" t="s">
        <v>6139</v>
      </c>
      <c r="C10991" s="2" t="s">
        <v>6140</v>
      </c>
      <c r="D10991" s="2"/>
      <c r="E10991" s="4">
        <v>1</v>
      </c>
      <c r="F10991" s="4">
        <v>38000</v>
      </c>
      <c r="G10991" s="4">
        <v>3800</v>
      </c>
      <c r="H10991" s="4">
        <v>41800</v>
      </c>
    </row>
    <row r="10992" spans="1:8" ht="15.75">
      <c r="A10992" s="3" t="s">
        <v>2941</v>
      </c>
      <c r="B10992" s="2" t="s">
        <v>6141</v>
      </c>
      <c r="C10992" s="2" t="s">
        <v>6142</v>
      </c>
      <c r="D10992" s="2" t="s">
        <v>6143</v>
      </c>
      <c r="E10992" s="4">
        <v>4</v>
      </c>
      <c r="F10992" s="4">
        <v>158000</v>
      </c>
      <c r="G10992" s="4">
        <v>15800</v>
      </c>
      <c r="H10992" s="4">
        <v>173800</v>
      </c>
    </row>
    <row r="10993" spans="1:8" ht="15.75">
      <c r="A10993" s="3" t="s">
        <v>2941</v>
      </c>
      <c r="B10993" s="2" t="s">
        <v>6546</v>
      </c>
      <c r="C10993" s="2" t="s">
        <v>6545</v>
      </c>
      <c r="D10993" s="2"/>
      <c r="E10993" s="4">
        <v>2</v>
      </c>
      <c r="F10993" s="4">
        <v>72000</v>
      </c>
      <c r="G10993" s="4">
        <v>7200</v>
      </c>
      <c r="H10993" s="4">
        <v>79200</v>
      </c>
    </row>
    <row r="10994" spans="1:8" ht="15.75">
      <c r="A10994" s="3" t="s">
        <v>2941</v>
      </c>
      <c r="B10994" s="2" t="s">
        <v>6329</v>
      </c>
      <c r="C10994" s="2" t="s">
        <v>6330</v>
      </c>
      <c r="D10994" s="2" t="s">
        <v>1477</v>
      </c>
      <c r="E10994" s="4">
        <v>1</v>
      </c>
      <c r="F10994" s="4">
        <v>76630</v>
      </c>
      <c r="G10994" s="4">
        <v>7663</v>
      </c>
      <c r="H10994" s="4">
        <v>84293</v>
      </c>
    </row>
    <row r="10995" spans="1:8" ht="15.75">
      <c r="A10995" s="3" t="s">
        <v>2941</v>
      </c>
      <c r="B10995" s="2" t="s">
        <v>6144</v>
      </c>
      <c r="C10995" s="2" t="s">
        <v>6145</v>
      </c>
      <c r="D10995" s="2" t="s">
        <v>6146</v>
      </c>
      <c r="E10995" s="4">
        <v>3</v>
      </c>
      <c r="F10995" s="4">
        <v>158032</v>
      </c>
      <c r="G10995" s="4">
        <v>15803</v>
      </c>
      <c r="H10995" s="4">
        <v>173835</v>
      </c>
    </row>
    <row r="10996" spans="1:8" ht="15.75">
      <c r="A10996" s="3" t="s">
        <v>2941</v>
      </c>
      <c r="B10996" s="2" t="s">
        <v>6147</v>
      </c>
      <c r="C10996" s="2" t="s">
        <v>6148</v>
      </c>
      <c r="D10996" s="2" t="s">
        <v>6149</v>
      </c>
      <c r="E10996" s="4">
        <v>23</v>
      </c>
      <c r="F10996" s="4">
        <v>1440082</v>
      </c>
      <c r="G10996" s="4">
        <v>144008</v>
      </c>
      <c r="H10996" s="4">
        <v>1584090</v>
      </c>
    </row>
    <row r="10997" spans="1:8" ht="15.75">
      <c r="A10997" s="3" t="s">
        <v>2941</v>
      </c>
      <c r="B10997" s="2" t="s">
        <v>6152</v>
      </c>
      <c r="C10997" s="2" t="s">
        <v>6153</v>
      </c>
      <c r="D10997" s="2" t="s">
        <v>6154</v>
      </c>
      <c r="E10997" s="4">
        <v>13</v>
      </c>
      <c r="F10997" s="4">
        <v>929500</v>
      </c>
      <c r="G10997" s="4">
        <v>92950</v>
      </c>
      <c r="H10997" s="4">
        <v>1022450</v>
      </c>
    </row>
    <row r="10998" spans="1:8" ht="15.75">
      <c r="A10998" s="3" t="s">
        <v>2941</v>
      </c>
      <c r="B10998" s="2" t="s">
        <v>6309</v>
      </c>
      <c r="C10998" s="2" t="s">
        <v>6310</v>
      </c>
      <c r="D10998" s="2" t="s">
        <v>6311</v>
      </c>
      <c r="E10998" s="4">
        <v>10</v>
      </c>
      <c r="F10998" s="4">
        <v>695000</v>
      </c>
      <c r="G10998" s="4">
        <v>69500</v>
      </c>
      <c r="H10998" s="4">
        <v>764500</v>
      </c>
    </row>
    <row r="10999" spans="1:8" ht="15.75">
      <c r="A10999" s="3" t="s">
        <v>2941</v>
      </c>
      <c r="B10999" s="2" t="s">
        <v>6555</v>
      </c>
      <c r="C10999" s="2" t="s">
        <v>6554</v>
      </c>
      <c r="D10999" s="2" t="s">
        <v>6556</v>
      </c>
      <c r="E10999" s="4">
        <v>4</v>
      </c>
      <c r="F10999" s="4">
        <v>632000</v>
      </c>
      <c r="G10999" s="4">
        <v>63200</v>
      </c>
      <c r="H10999" s="4">
        <v>695200</v>
      </c>
    </row>
    <row r="11000" spans="1:8" ht="15.75">
      <c r="A11000" s="3" t="s">
        <v>2941</v>
      </c>
      <c r="B11000" s="2" t="s">
        <v>6157</v>
      </c>
      <c r="C11000" s="2" t="s">
        <v>6158</v>
      </c>
      <c r="D11000" s="2" t="s">
        <v>6159</v>
      </c>
      <c r="E11000" s="4">
        <v>4</v>
      </c>
      <c r="F11000" s="4">
        <v>561600</v>
      </c>
      <c r="G11000" s="4">
        <v>56160</v>
      </c>
      <c r="H11000" s="4">
        <v>617760</v>
      </c>
    </row>
    <row r="11001" spans="1:8" ht="15.75">
      <c r="A11001" s="3" t="s">
        <v>2941</v>
      </c>
      <c r="B11001" s="2" t="s">
        <v>6160</v>
      </c>
      <c r="C11001" s="2" t="s">
        <v>6161</v>
      </c>
      <c r="D11001" s="2" t="s">
        <v>6162</v>
      </c>
      <c r="E11001" s="4">
        <v>20</v>
      </c>
      <c r="F11001" s="4">
        <v>2485080</v>
      </c>
      <c r="G11001" s="4">
        <v>248508</v>
      </c>
      <c r="H11001" s="4">
        <v>2733588</v>
      </c>
    </row>
    <row r="11002" spans="1:8" ht="15.75">
      <c r="A11002" s="3" t="s">
        <v>2941</v>
      </c>
      <c r="B11002" s="2" t="s">
        <v>6307</v>
      </c>
      <c r="C11002" s="2" t="s">
        <v>6308</v>
      </c>
      <c r="D11002" s="2"/>
      <c r="E11002" s="4">
        <v>11</v>
      </c>
      <c r="F11002" s="4">
        <v>79200</v>
      </c>
      <c r="G11002" s="4">
        <v>7920</v>
      </c>
      <c r="H11002" s="4">
        <v>87120</v>
      </c>
    </row>
    <row r="11003" spans="1:8" ht="15.75">
      <c r="A11003" s="3" t="s">
        <v>2941</v>
      </c>
      <c r="B11003" s="2" t="s">
        <v>4640</v>
      </c>
      <c r="C11003" s="2" t="s">
        <v>4639</v>
      </c>
      <c r="D11003" s="2"/>
      <c r="E11003" s="4">
        <v>292</v>
      </c>
      <c r="F11003" s="4">
        <v>2381000</v>
      </c>
      <c r="G11003" s="4">
        <v>238100</v>
      </c>
      <c r="H11003" s="4">
        <v>2619100</v>
      </c>
    </row>
    <row r="11004" spans="1:8" ht="15.75">
      <c r="A11004" s="3" t="s">
        <v>2941</v>
      </c>
      <c r="B11004" s="2" t="s">
        <v>6274</v>
      </c>
      <c r="C11004" s="2" t="s">
        <v>6275</v>
      </c>
      <c r="D11004" s="2" t="s">
        <v>6276</v>
      </c>
      <c r="E11004" s="4">
        <v>60</v>
      </c>
      <c r="F11004" s="4">
        <v>390000</v>
      </c>
      <c r="G11004" s="4">
        <v>39000</v>
      </c>
      <c r="H11004" s="4">
        <v>429000</v>
      </c>
    </row>
    <row r="11005" spans="1:8" ht="15.75">
      <c r="A11005" s="3" t="s">
        <v>2941</v>
      </c>
      <c r="B11005" s="2" t="s">
        <v>4642</v>
      </c>
      <c r="C11005" s="2" t="s">
        <v>4641</v>
      </c>
      <c r="D11005" s="2"/>
      <c r="E11005" s="4">
        <v>274</v>
      </c>
      <c r="F11005" s="4">
        <v>2711720</v>
      </c>
      <c r="G11005" s="4">
        <v>271172</v>
      </c>
      <c r="H11005" s="4">
        <v>2982892</v>
      </c>
    </row>
    <row r="11006" spans="1:8" ht="15.75">
      <c r="A11006" s="3" t="s">
        <v>2941</v>
      </c>
      <c r="B11006" s="2" t="s">
        <v>6166</v>
      </c>
      <c r="C11006" s="2" t="s">
        <v>6167</v>
      </c>
      <c r="D11006" s="2" t="s">
        <v>6168</v>
      </c>
      <c r="E11006" s="4">
        <v>100</v>
      </c>
      <c r="F11006" s="4">
        <v>1287700</v>
      </c>
      <c r="G11006" s="4">
        <v>128770</v>
      </c>
      <c r="H11006" s="4">
        <v>1416470</v>
      </c>
    </row>
    <row r="11007" spans="1:8" ht="15.75">
      <c r="A11007" s="3" t="s">
        <v>2941</v>
      </c>
      <c r="B11007" s="2" t="s">
        <v>6560</v>
      </c>
      <c r="C11007" s="2" t="s">
        <v>6559</v>
      </c>
      <c r="D11007" s="2" t="s">
        <v>6561</v>
      </c>
      <c r="E11007" s="4">
        <v>1</v>
      </c>
      <c r="F11007" s="4">
        <v>41200</v>
      </c>
      <c r="G11007" s="4">
        <v>4120</v>
      </c>
      <c r="H11007" s="4">
        <v>45320</v>
      </c>
    </row>
    <row r="11008" spans="1:8" ht="15.75">
      <c r="A11008" s="3" t="s">
        <v>2941</v>
      </c>
      <c r="B11008" s="2" t="s">
        <v>6171</v>
      </c>
      <c r="C11008" s="2" t="s">
        <v>6172</v>
      </c>
      <c r="D11008" s="2"/>
      <c r="E11008" s="4">
        <v>5</v>
      </c>
      <c r="F11008" s="4">
        <v>130000</v>
      </c>
      <c r="G11008" s="4">
        <v>13000</v>
      </c>
      <c r="H11008" s="4">
        <v>143000</v>
      </c>
    </row>
    <row r="11009" spans="1:8" ht="15.75">
      <c r="A11009" s="3" t="s">
        <v>2941</v>
      </c>
      <c r="B11009" s="2" t="s">
        <v>6173</v>
      </c>
      <c r="C11009" s="2" t="s">
        <v>6174</v>
      </c>
      <c r="D11009" s="2"/>
      <c r="E11009" s="4">
        <v>10</v>
      </c>
      <c r="F11009" s="4">
        <v>220000</v>
      </c>
      <c r="G11009" s="4">
        <v>22000</v>
      </c>
      <c r="H11009" s="4">
        <v>242000</v>
      </c>
    </row>
    <row r="11010" spans="1:8" ht="15.75">
      <c r="A11010" s="3" t="s">
        <v>2941</v>
      </c>
      <c r="B11010" s="2" t="s">
        <v>6187</v>
      </c>
      <c r="C11010" s="2" t="s">
        <v>6188</v>
      </c>
      <c r="D11010" s="2" t="s">
        <v>6189</v>
      </c>
      <c r="E11010" s="4">
        <v>5</v>
      </c>
      <c r="F11010" s="4">
        <v>300000</v>
      </c>
      <c r="G11010" s="4">
        <v>30000</v>
      </c>
      <c r="H11010" s="4">
        <v>330000</v>
      </c>
    </row>
    <row r="11011" spans="1:8" ht="15.75">
      <c r="A11011" s="3" t="s">
        <v>2941</v>
      </c>
      <c r="B11011" s="2" t="s">
        <v>6337</v>
      </c>
      <c r="C11011" s="2" t="s">
        <v>6338</v>
      </c>
      <c r="D11011" s="2" t="s">
        <v>6339</v>
      </c>
      <c r="E11011" s="4">
        <v>1</v>
      </c>
      <c r="F11011" s="4">
        <v>290000</v>
      </c>
      <c r="G11011" s="4">
        <v>29000</v>
      </c>
      <c r="H11011" s="4">
        <v>319000</v>
      </c>
    </row>
    <row r="11012" spans="1:8" ht="15.75">
      <c r="A11012" s="3" t="s">
        <v>2941</v>
      </c>
      <c r="B11012" s="2" t="s">
        <v>6193</v>
      </c>
      <c r="C11012" s="2" t="s">
        <v>6194</v>
      </c>
      <c r="D11012" s="2" t="s">
        <v>6195</v>
      </c>
      <c r="E11012" s="4">
        <v>127</v>
      </c>
      <c r="F11012" s="4">
        <v>933000</v>
      </c>
      <c r="G11012" s="4">
        <v>93300</v>
      </c>
      <c r="H11012" s="4">
        <v>1026300</v>
      </c>
    </row>
    <row r="11013" spans="1:8" ht="15.75">
      <c r="A11013" s="3" t="s">
        <v>2941</v>
      </c>
      <c r="B11013" s="2" t="s">
        <v>4671</v>
      </c>
      <c r="C11013" s="2" t="s">
        <v>6199</v>
      </c>
      <c r="D11013" s="2" t="s">
        <v>4672</v>
      </c>
      <c r="E11013" s="4">
        <v>3</v>
      </c>
      <c r="F11013" s="4">
        <v>530580</v>
      </c>
      <c r="G11013" s="4">
        <v>53058</v>
      </c>
      <c r="H11013" s="4">
        <v>583638</v>
      </c>
    </row>
    <row r="11014" spans="1:8" ht="15.75">
      <c r="A11014" s="3" t="s">
        <v>2941</v>
      </c>
      <c r="B11014" s="2" t="s">
        <v>6203</v>
      </c>
      <c r="C11014" s="2" t="s">
        <v>6204</v>
      </c>
      <c r="D11014" s="2" t="s">
        <v>6205</v>
      </c>
      <c r="E11014" s="4">
        <v>504</v>
      </c>
      <c r="F11014" s="4">
        <v>110000</v>
      </c>
      <c r="G11014" s="4">
        <v>11000</v>
      </c>
      <c r="H11014" s="4">
        <v>121000</v>
      </c>
    </row>
    <row r="11015" spans="1:8" ht="15.75">
      <c r="A11015" s="3" t="s">
        <v>2941</v>
      </c>
      <c r="B11015" s="2" t="s">
        <v>4836</v>
      </c>
      <c r="C11015" s="2" t="s">
        <v>4834</v>
      </c>
      <c r="D11015" s="2" t="s">
        <v>4837</v>
      </c>
      <c r="E11015" s="4">
        <v>30</v>
      </c>
      <c r="F11015" s="4">
        <v>30000</v>
      </c>
      <c r="G11015" s="4">
        <v>3000</v>
      </c>
      <c r="H11015" s="4">
        <v>33000</v>
      </c>
    </row>
    <row r="11016" spans="1:8" ht="15.75">
      <c r="A11016" s="3" t="s">
        <v>2941</v>
      </c>
      <c r="B11016" s="2" t="s">
        <v>4843</v>
      </c>
      <c r="C11016" s="2" t="s">
        <v>6206</v>
      </c>
      <c r="D11016" s="2" t="s">
        <v>4844</v>
      </c>
      <c r="E11016" s="4">
        <v>30</v>
      </c>
      <c r="F11016" s="4">
        <v>60000</v>
      </c>
      <c r="G11016" s="4">
        <v>6000</v>
      </c>
      <c r="H11016" s="4">
        <v>66000</v>
      </c>
    </row>
    <row r="11017" spans="1:8" ht="15.75">
      <c r="A11017" s="3" t="s">
        <v>2941</v>
      </c>
      <c r="B11017" s="2" t="s">
        <v>4900</v>
      </c>
      <c r="C11017" s="2" t="s">
        <v>4897</v>
      </c>
      <c r="D11017" s="2" t="s">
        <v>4901</v>
      </c>
      <c r="E11017" s="4">
        <v>200</v>
      </c>
      <c r="F11017" s="4">
        <v>590000</v>
      </c>
      <c r="G11017" s="4">
        <v>59000</v>
      </c>
      <c r="H11017" s="4">
        <v>649000</v>
      </c>
    </row>
    <row r="11018" spans="1:8" ht="15.75">
      <c r="A11018" s="3" t="s">
        <v>2941</v>
      </c>
      <c r="B11018" s="2" t="s">
        <v>6208</v>
      </c>
      <c r="C11018" s="2" t="s">
        <v>6209</v>
      </c>
      <c r="D11018" s="2" t="s">
        <v>6210</v>
      </c>
      <c r="E11018" s="4">
        <v>4600</v>
      </c>
      <c r="F11018" s="4">
        <v>12790000</v>
      </c>
      <c r="G11018" s="4">
        <v>1279000</v>
      </c>
      <c r="H11018" s="4">
        <v>14069000</v>
      </c>
    </row>
    <row r="11019" spans="1:8" ht="15.75">
      <c r="A11019" s="3" t="s">
        <v>2941</v>
      </c>
      <c r="B11019" s="2" t="s">
        <v>4903</v>
      </c>
      <c r="C11019" s="2" t="s">
        <v>4902</v>
      </c>
      <c r="D11019" s="2" t="s">
        <v>4904</v>
      </c>
      <c r="E11019" s="4">
        <v>1970</v>
      </c>
      <c r="F11019" s="4">
        <v>2290000</v>
      </c>
      <c r="G11019" s="4">
        <v>229000</v>
      </c>
      <c r="H11019" s="4">
        <v>2519000</v>
      </c>
    </row>
    <row r="11020" spans="1:8" ht="15.75">
      <c r="A11020" s="3" t="s">
        <v>2941</v>
      </c>
      <c r="B11020" s="2" t="s">
        <v>4920</v>
      </c>
      <c r="C11020" s="2" t="s">
        <v>4911</v>
      </c>
      <c r="D11020" s="2" t="s">
        <v>4921</v>
      </c>
      <c r="E11020" s="4">
        <v>10</v>
      </c>
      <c r="F11020" s="4">
        <v>30000</v>
      </c>
      <c r="G11020" s="4">
        <v>3000</v>
      </c>
      <c r="H11020" s="4">
        <v>33000</v>
      </c>
    </row>
    <row r="11021" spans="1:8" ht="15.75">
      <c r="A11021" s="3" t="s">
        <v>2941</v>
      </c>
      <c r="B11021" s="2" t="s">
        <v>4926</v>
      </c>
      <c r="C11021" s="2" t="s">
        <v>4911</v>
      </c>
      <c r="D11021" s="2" t="s">
        <v>4927</v>
      </c>
      <c r="E11021" s="4">
        <v>15</v>
      </c>
      <c r="F11021" s="4">
        <v>62000</v>
      </c>
      <c r="G11021" s="4">
        <v>6200</v>
      </c>
      <c r="H11021" s="4">
        <v>68200</v>
      </c>
    </row>
    <row r="11022" spans="1:8" ht="15.75">
      <c r="A11022" s="3" t="s">
        <v>2941</v>
      </c>
      <c r="B11022" s="2" t="s">
        <v>4934</v>
      </c>
      <c r="C11022" s="2" t="s">
        <v>4931</v>
      </c>
      <c r="D11022" s="2" t="s">
        <v>4935</v>
      </c>
      <c r="E11022" s="4">
        <v>2200</v>
      </c>
      <c r="F11022" s="4">
        <v>31240</v>
      </c>
      <c r="G11022" s="4">
        <v>3124</v>
      </c>
      <c r="H11022" s="4">
        <v>34364</v>
      </c>
    </row>
    <row r="11023" spans="1:8" ht="15.75">
      <c r="A11023" s="3" t="s">
        <v>2941</v>
      </c>
      <c r="B11023" s="2" t="s">
        <v>6220</v>
      </c>
      <c r="C11023" s="2" t="s">
        <v>6519</v>
      </c>
      <c r="D11023" s="2" t="s">
        <v>6221</v>
      </c>
      <c r="E11023" s="4">
        <v>2</v>
      </c>
      <c r="F11023" s="4">
        <v>84000</v>
      </c>
      <c r="G11023" s="4">
        <v>8400</v>
      </c>
      <c r="H11023" s="4">
        <v>92400</v>
      </c>
    </row>
    <row r="11024" spans="1:8" ht="15.75">
      <c r="A11024" s="3" t="s">
        <v>2941</v>
      </c>
      <c r="B11024" s="2" t="s">
        <v>6222</v>
      </c>
      <c r="C11024" s="2" t="s">
        <v>6223</v>
      </c>
      <c r="D11024" s="2" t="s">
        <v>5215</v>
      </c>
      <c r="E11024" s="4">
        <v>10</v>
      </c>
      <c r="F11024" s="4">
        <v>20000</v>
      </c>
      <c r="G11024" s="4">
        <v>2000</v>
      </c>
      <c r="H11024" s="4">
        <v>22000</v>
      </c>
    </row>
    <row r="11025" spans="1:8" ht="15.75">
      <c r="A11025" s="3" t="s">
        <v>2941</v>
      </c>
      <c r="B11025" s="2" t="s">
        <v>5214</v>
      </c>
      <c r="C11025" s="2" t="s">
        <v>5213</v>
      </c>
      <c r="D11025" s="2" t="s">
        <v>5215</v>
      </c>
      <c r="E11025" s="4">
        <v>14</v>
      </c>
      <c r="F11025" s="4">
        <v>68992</v>
      </c>
      <c r="G11025" s="4">
        <v>6899</v>
      </c>
      <c r="H11025" s="4">
        <v>75891</v>
      </c>
    </row>
    <row r="11026" spans="1:8" ht="15.75">
      <c r="A11026" s="3" t="s">
        <v>2941</v>
      </c>
      <c r="B11026" s="2" t="s">
        <v>5217</v>
      </c>
      <c r="C11026" s="2" t="s">
        <v>5216</v>
      </c>
      <c r="D11026" s="2" t="s">
        <v>5218</v>
      </c>
      <c r="E11026" s="4">
        <v>299</v>
      </c>
      <c r="F11026" s="4">
        <v>1255800</v>
      </c>
      <c r="G11026" s="4">
        <v>125580</v>
      </c>
      <c r="H11026" s="4">
        <v>1381380</v>
      </c>
    </row>
    <row r="11027" spans="1:8" ht="15.75">
      <c r="A11027" s="3" t="s">
        <v>2941</v>
      </c>
      <c r="B11027" s="2" t="s">
        <v>6233</v>
      </c>
      <c r="C11027" s="2" t="s">
        <v>1478</v>
      </c>
      <c r="D11027" s="2" t="s">
        <v>1480</v>
      </c>
      <c r="E11027" s="4">
        <v>500</v>
      </c>
      <c r="F11027" s="4">
        <v>87726</v>
      </c>
      <c r="G11027" s="4">
        <v>8774</v>
      </c>
      <c r="H11027" s="4">
        <v>96500</v>
      </c>
    </row>
    <row r="11028" spans="1:8" ht="15.75">
      <c r="A11028" s="3" t="s">
        <v>2941</v>
      </c>
      <c r="B11028" s="2" t="s">
        <v>6239</v>
      </c>
      <c r="C11028" s="2" t="s">
        <v>2005</v>
      </c>
      <c r="D11028" s="2" t="s">
        <v>2007</v>
      </c>
      <c r="E11028" s="4">
        <v>-1</v>
      </c>
      <c r="F11028" s="4">
        <v>-14000</v>
      </c>
      <c r="G11028" s="4">
        <v>-1400</v>
      </c>
      <c r="H11028" s="4">
        <v>-15400</v>
      </c>
    </row>
    <row r="11029" spans="1:8" ht="15.75">
      <c r="A11029" s="3" t="s">
        <v>2941</v>
      </c>
      <c r="B11029" s="2" t="s">
        <v>6240</v>
      </c>
      <c r="C11029" s="2" t="s">
        <v>2008</v>
      </c>
      <c r="D11029" s="2" t="s">
        <v>2010</v>
      </c>
      <c r="E11029" s="4">
        <v>26</v>
      </c>
      <c r="F11029" s="4">
        <v>649091</v>
      </c>
      <c r="G11029" s="4">
        <v>64909</v>
      </c>
      <c r="H11029" s="4">
        <v>714000</v>
      </c>
    </row>
    <row r="11030" spans="1:8" ht="15.75">
      <c r="A11030" s="3" t="s">
        <v>2941</v>
      </c>
      <c r="B11030" s="2" t="s">
        <v>6241</v>
      </c>
      <c r="C11030" s="2" t="s">
        <v>2011</v>
      </c>
      <c r="D11030" s="2" t="s">
        <v>2013</v>
      </c>
      <c r="E11030" s="4">
        <v>1</v>
      </c>
      <c r="F11030" s="4">
        <v>41000</v>
      </c>
      <c r="G11030" s="4">
        <v>4100</v>
      </c>
      <c r="H11030" s="4">
        <v>45100</v>
      </c>
    </row>
    <row r="11031" spans="1:8" ht="15.75">
      <c r="A11031" s="3" t="s">
        <v>2941</v>
      </c>
      <c r="B11031" s="2" t="s">
        <v>6533</v>
      </c>
      <c r="C11031" s="2" t="s">
        <v>3950</v>
      </c>
      <c r="D11031" s="2" t="s">
        <v>6243</v>
      </c>
      <c r="E11031" s="4">
        <v>10</v>
      </c>
      <c r="F11031" s="4">
        <v>42000</v>
      </c>
      <c r="G11031" s="4">
        <v>4200</v>
      </c>
      <c r="H11031" s="4">
        <v>46200</v>
      </c>
    </row>
    <row r="11032" spans="1:8" ht="15.75">
      <c r="A11032" s="3" t="s">
        <v>2941</v>
      </c>
      <c r="B11032" s="2" t="s">
        <v>6244</v>
      </c>
      <c r="C11032" s="2" t="s">
        <v>3968</v>
      </c>
      <c r="D11032" s="2" t="s">
        <v>6245</v>
      </c>
      <c r="E11032" s="4">
        <v>10</v>
      </c>
      <c r="F11032" s="4">
        <v>21000</v>
      </c>
      <c r="G11032" s="4">
        <v>2100</v>
      </c>
      <c r="H11032" s="4">
        <v>23100</v>
      </c>
    </row>
    <row r="11033" spans="1:8" ht="15.75">
      <c r="A11033" s="3" t="s">
        <v>2941</v>
      </c>
      <c r="B11033" s="2" t="s">
        <v>6408</v>
      </c>
      <c r="C11033" s="2" t="s">
        <v>4561</v>
      </c>
      <c r="D11033" s="2"/>
      <c r="E11033" s="4">
        <v>1</v>
      </c>
      <c r="F11033" s="4">
        <v>12000</v>
      </c>
      <c r="G11033" s="4">
        <v>1200</v>
      </c>
      <c r="H11033" s="4">
        <v>13200</v>
      </c>
    </row>
    <row r="11034" spans="1:8" ht="15.75">
      <c r="A11034" s="3" t="s">
        <v>2941</v>
      </c>
      <c r="B11034" s="2" t="s">
        <v>6392</v>
      </c>
      <c r="C11034" s="2" t="s">
        <v>6140</v>
      </c>
      <c r="D11034" s="2"/>
      <c r="E11034" s="4">
        <v>5</v>
      </c>
      <c r="F11034" s="4">
        <v>175000</v>
      </c>
      <c r="G11034" s="4">
        <v>17500</v>
      </c>
      <c r="H11034" s="4">
        <v>192500</v>
      </c>
    </row>
    <row r="11035" spans="1:8" ht="15.75">
      <c r="A11035" s="3" t="s">
        <v>2941</v>
      </c>
      <c r="B11035" s="2" t="s">
        <v>6252</v>
      </c>
      <c r="C11035" s="2" t="s">
        <v>6253</v>
      </c>
      <c r="D11035" s="2"/>
      <c r="E11035" s="4">
        <v>1</v>
      </c>
      <c r="F11035" s="4">
        <v>28000</v>
      </c>
      <c r="G11035" s="4">
        <v>2800</v>
      </c>
      <c r="H11035" s="4">
        <v>30800</v>
      </c>
    </row>
    <row r="11036" spans="1:8" ht="15.75">
      <c r="A11036" s="3" t="s">
        <v>2941</v>
      </c>
      <c r="B11036" s="2" t="s">
        <v>6254</v>
      </c>
      <c r="C11036" s="2" t="s">
        <v>6255</v>
      </c>
      <c r="D11036" s="2"/>
      <c r="E11036" s="4">
        <v>15</v>
      </c>
      <c r="F11036" s="4">
        <v>135000</v>
      </c>
      <c r="G11036" s="4">
        <v>13500</v>
      </c>
      <c r="H11036" s="4">
        <v>148500</v>
      </c>
    </row>
    <row r="11037" spans="1:8" ht="15.75">
      <c r="A11037" s="3" t="s">
        <v>2941</v>
      </c>
      <c r="B11037" s="2" t="s">
        <v>6256</v>
      </c>
      <c r="C11037" s="2" t="s">
        <v>6257</v>
      </c>
      <c r="D11037" s="2"/>
      <c r="E11037" s="4">
        <v>5</v>
      </c>
      <c r="F11037" s="4">
        <v>49091</v>
      </c>
      <c r="G11037" s="4">
        <v>4909</v>
      </c>
      <c r="H11037" s="4">
        <v>54000</v>
      </c>
    </row>
    <row r="11038" spans="1:8" ht="15.75">
      <c r="A11038" s="3" t="s">
        <v>2941</v>
      </c>
      <c r="B11038" s="2" t="s">
        <v>6264</v>
      </c>
      <c r="C11038" s="2" t="s">
        <v>6191</v>
      </c>
      <c r="D11038" s="2" t="s">
        <v>6192</v>
      </c>
      <c r="E11038" s="4">
        <v>1</v>
      </c>
      <c r="F11038" s="4">
        <v>143000</v>
      </c>
      <c r="G11038" s="4">
        <v>14300</v>
      </c>
      <c r="H11038" s="4">
        <v>157300</v>
      </c>
    </row>
    <row r="11039" spans="1:8" ht="15.75">
      <c r="A11039" s="3" t="s">
        <v>2941</v>
      </c>
      <c r="B11039" s="2" t="s">
        <v>6286</v>
      </c>
      <c r="C11039" s="2" t="s">
        <v>6194</v>
      </c>
      <c r="D11039" s="2" t="s">
        <v>6195</v>
      </c>
      <c r="E11039" s="4">
        <v>29</v>
      </c>
      <c r="F11039" s="4">
        <v>231200</v>
      </c>
      <c r="G11039" s="4">
        <v>23120</v>
      </c>
      <c r="H11039" s="4">
        <v>254320</v>
      </c>
    </row>
    <row r="11040" spans="1:8" ht="15.75">
      <c r="A11040" s="3" t="s">
        <v>2941</v>
      </c>
      <c r="B11040" s="2" t="s">
        <v>6270</v>
      </c>
      <c r="C11040" s="2" t="s">
        <v>6271</v>
      </c>
      <c r="D11040" s="2" t="s">
        <v>5139</v>
      </c>
      <c r="E11040" s="4">
        <v>200</v>
      </c>
      <c r="F11040" s="4">
        <v>6000</v>
      </c>
      <c r="G11040" s="4">
        <v>600</v>
      </c>
      <c r="H11040" s="4">
        <v>6600</v>
      </c>
    </row>
    <row r="11041" spans="1:8" ht="15.75">
      <c r="A11041" s="3" t="s">
        <v>2938</v>
      </c>
      <c r="B11041" s="2" t="s">
        <v>2939</v>
      </c>
      <c r="C11041" s="2" t="s">
        <v>2937</v>
      </c>
      <c r="D11041" s="2" t="s">
        <v>2940</v>
      </c>
      <c r="E11041" s="4">
        <v>2</v>
      </c>
      <c r="F11041" s="4">
        <v>6600</v>
      </c>
      <c r="G11041" s="4">
        <v>660</v>
      </c>
      <c r="H11041" s="4">
        <v>7260</v>
      </c>
    </row>
    <row r="11042" spans="1:8" ht="15.75">
      <c r="A11042" s="3" t="s">
        <v>2938</v>
      </c>
      <c r="B11042" s="2" t="s">
        <v>7</v>
      </c>
      <c r="C11042" s="2" t="s">
        <v>5</v>
      </c>
      <c r="D11042" s="2" t="s">
        <v>8</v>
      </c>
      <c r="E11042" s="4">
        <v>14800</v>
      </c>
      <c r="F11042" s="4">
        <v>5061600</v>
      </c>
      <c r="G11042" s="4">
        <v>506160</v>
      </c>
      <c r="H11042" s="4">
        <v>5567760</v>
      </c>
    </row>
    <row r="11043" spans="1:8" ht="15.75">
      <c r="A11043" s="3" t="s">
        <v>2938</v>
      </c>
      <c r="B11043" s="2" t="s">
        <v>22</v>
      </c>
      <c r="C11043" s="2" t="s">
        <v>20</v>
      </c>
      <c r="D11043" s="2" t="s">
        <v>23</v>
      </c>
      <c r="E11043" s="4">
        <v>36950</v>
      </c>
      <c r="F11043" s="4">
        <v>5542500</v>
      </c>
      <c r="G11043" s="4">
        <v>554250</v>
      </c>
      <c r="H11043" s="4">
        <v>6096750</v>
      </c>
    </row>
    <row r="11044" spans="1:8" ht="15.75">
      <c r="A11044" s="3" t="s">
        <v>2938</v>
      </c>
      <c r="B11044" s="2" t="s">
        <v>24</v>
      </c>
      <c r="C11044" s="2" t="s">
        <v>20</v>
      </c>
      <c r="D11044" s="2" t="s">
        <v>25</v>
      </c>
      <c r="E11044" s="4">
        <v>37265</v>
      </c>
      <c r="F11044" s="4">
        <v>13649009</v>
      </c>
      <c r="G11044" s="4">
        <v>1364901</v>
      </c>
      <c r="H11044" s="4">
        <v>15013910</v>
      </c>
    </row>
    <row r="11045" spans="1:8" ht="15.75">
      <c r="A11045" s="3" t="s">
        <v>2938</v>
      </c>
      <c r="B11045" s="2" t="s">
        <v>27</v>
      </c>
      <c r="C11045" s="2" t="s">
        <v>26</v>
      </c>
      <c r="D11045" s="2" t="s">
        <v>28</v>
      </c>
      <c r="E11045" s="4">
        <v>5700</v>
      </c>
      <c r="F11045" s="4">
        <v>989400</v>
      </c>
      <c r="G11045" s="4">
        <v>98940</v>
      </c>
      <c r="H11045" s="4">
        <v>1088340</v>
      </c>
    </row>
    <row r="11046" spans="1:8" ht="15.75">
      <c r="A11046" s="3" t="s">
        <v>2938</v>
      </c>
      <c r="B11046" s="2" t="s">
        <v>30</v>
      </c>
      <c r="C11046" s="2" t="s">
        <v>29</v>
      </c>
      <c r="D11046" s="2"/>
      <c r="E11046" s="4">
        <v>300</v>
      </c>
      <c r="F11046" s="4">
        <v>270000</v>
      </c>
      <c r="G11046" s="4">
        <v>27000</v>
      </c>
      <c r="H11046" s="4">
        <v>297000</v>
      </c>
    </row>
    <row r="11047" spans="1:8" ht="15.75">
      <c r="A11047" s="3" t="s">
        <v>2938</v>
      </c>
      <c r="B11047" s="2" t="s">
        <v>32</v>
      </c>
      <c r="C11047" s="2" t="s">
        <v>31</v>
      </c>
      <c r="D11047" s="2"/>
      <c r="E11047" s="4">
        <v>185</v>
      </c>
      <c r="F11047" s="4">
        <v>224750</v>
      </c>
      <c r="G11047" s="4">
        <v>22475</v>
      </c>
      <c r="H11047" s="4">
        <v>247225</v>
      </c>
    </row>
    <row r="11048" spans="1:8" ht="15.75">
      <c r="A11048" s="3" t="s">
        <v>2938</v>
      </c>
      <c r="B11048" s="2" t="s">
        <v>39</v>
      </c>
      <c r="C11048" s="2" t="s">
        <v>38</v>
      </c>
      <c r="D11048" s="2"/>
      <c r="E11048" s="4">
        <v>100</v>
      </c>
      <c r="F11048" s="4">
        <v>25455</v>
      </c>
      <c r="G11048" s="4">
        <v>2545</v>
      </c>
      <c r="H11048" s="4">
        <v>28000</v>
      </c>
    </row>
    <row r="11049" spans="1:8" ht="15.75">
      <c r="A11049" s="3" t="s">
        <v>2938</v>
      </c>
      <c r="B11049" s="2" t="s">
        <v>55</v>
      </c>
      <c r="C11049" s="2" t="s">
        <v>50</v>
      </c>
      <c r="D11049" s="2" t="s">
        <v>56</v>
      </c>
      <c r="E11049" s="4">
        <v>130</v>
      </c>
      <c r="F11049" s="4">
        <v>514000</v>
      </c>
      <c r="G11049" s="4">
        <v>51400</v>
      </c>
      <c r="H11049" s="4">
        <v>565400</v>
      </c>
    </row>
    <row r="11050" spans="1:8" ht="15.75">
      <c r="A11050" s="3" t="s">
        <v>2938</v>
      </c>
      <c r="B11050" s="2" t="s">
        <v>57</v>
      </c>
      <c r="C11050" s="2" t="s">
        <v>50</v>
      </c>
      <c r="D11050" s="2" t="s">
        <v>58</v>
      </c>
      <c r="E11050" s="4">
        <v>30</v>
      </c>
      <c r="F11050" s="4">
        <v>144000</v>
      </c>
      <c r="G11050" s="4">
        <v>14400</v>
      </c>
      <c r="H11050" s="4">
        <v>158400</v>
      </c>
    </row>
    <row r="11051" spans="1:8" ht="15.75">
      <c r="A11051" s="3" t="s">
        <v>2938</v>
      </c>
      <c r="B11051" s="2" t="s">
        <v>61</v>
      </c>
      <c r="C11051" s="2" t="s">
        <v>59</v>
      </c>
      <c r="D11051" s="2" t="s">
        <v>54</v>
      </c>
      <c r="E11051" s="4">
        <v>50</v>
      </c>
      <c r="F11051" s="4">
        <v>390000</v>
      </c>
      <c r="G11051" s="4">
        <v>39000</v>
      </c>
      <c r="H11051" s="4">
        <v>429000</v>
      </c>
    </row>
    <row r="11052" spans="1:8" ht="15.75">
      <c r="A11052" s="3" t="s">
        <v>2938</v>
      </c>
      <c r="B11052" s="2" t="s">
        <v>82</v>
      </c>
      <c r="C11052" s="2" t="s">
        <v>69</v>
      </c>
      <c r="D11052" s="2" t="s">
        <v>83</v>
      </c>
      <c r="E11052" s="4">
        <v>100</v>
      </c>
      <c r="F11052" s="4">
        <v>410000</v>
      </c>
      <c r="G11052" s="4">
        <v>41000</v>
      </c>
      <c r="H11052" s="4">
        <v>451000</v>
      </c>
    </row>
    <row r="11053" spans="1:8" ht="15.75">
      <c r="A11053" s="3" t="s">
        <v>2938</v>
      </c>
      <c r="B11053" s="2" t="s">
        <v>117</v>
      </c>
      <c r="C11053" s="2" t="s">
        <v>118</v>
      </c>
      <c r="D11053" s="2" t="s">
        <v>113</v>
      </c>
      <c r="E11053" s="4">
        <v>8000</v>
      </c>
      <c r="F11053" s="4">
        <v>1824000</v>
      </c>
      <c r="G11053" s="4">
        <v>182400</v>
      </c>
      <c r="H11053" s="4">
        <v>2006400</v>
      </c>
    </row>
    <row r="11054" spans="1:8" ht="15.75">
      <c r="A11054" s="3" t="s">
        <v>2938</v>
      </c>
      <c r="B11054" s="2" t="s">
        <v>155</v>
      </c>
      <c r="C11054" s="2" t="s">
        <v>154</v>
      </c>
      <c r="D11054" s="2" t="s">
        <v>156</v>
      </c>
      <c r="E11054" s="4">
        <v>10</v>
      </c>
      <c r="F11054" s="4">
        <v>264000</v>
      </c>
      <c r="G11054" s="4">
        <v>26400</v>
      </c>
      <c r="H11054" s="4">
        <v>290400</v>
      </c>
    </row>
    <row r="11055" spans="1:8" ht="15.75">
      <c r="A11055" s="3" t="s">
        <v>2938</v>
      </c>
      <c r="B11055" s="2" t="s">
        <v>165</v>
      </c>
      <c r="C11055" s="2" t="s">
        <v>96</v>
      </c>
      <c r="D11055" s="2" t="s">
        <v>52</v>
      </c>
      <c r="E11055" s="4">
        <v>20</v>
      </c>
      <c r="F11055" s="4">
        <v>216000</v>
      </c>
      <c r="G11055" s="4">
        <v>21600</v>
      </c>
      <c r="H11055" s="4">
        <v>237600</v>
      </c>
    </row>
    <row r="11056" spans="1:8" ht="15.75">
      <c r="A11056" s="3" t="s">
        <v>2938</v>
      </c>
      <c r="B11056" s="2" t="s">
        <v>166</v>
      </c>
      <c r="C11056" s="2" t="s">
        <v>96</v>
      </c>
      <c r="D11056" s="2" t="s">
        <v>167</v>
      </c>
      <c r="E11056" s="4">
        <v>10</v>
      </c>
      <c r="F11056" s="4">
        <v>80000</v>
      </c>
      <c r="G11056" s="4">
        <v>8000</v>
      </c>
      <c r="H11056" s="4">
        <v>88000</v>
      </c>
    </row>
    <row r="11057" spans="1:8" ht="15.75">
      <c r="A11057" s="3" t="s">
        <v>2938</v>
      </c>
      <c r="B11057" s="2" t="s">
        <v>171</v>
      </c>
      <c r="C11057" s="2" t="s">
        <v>138</v>
      </c>
      <c r="D11057" s="2" t="s">
        <v>172</v>
      </c>
      <c r="E11057" s="4">
        <v>50</v>
      </c>
      <c r="F11057" s="4">
        <v>475000</v>
      </c>
      <c r="G11057" s="4">
        <v>47500</v>
      </c>
      <c r="H11057" s="4">
        <v>522500</v>
      </c>
    </row>
    <row r="11058" spans="1:8" ht="15.75">
      <c r="A11058" s="3" t="s">
        <v>2938</v>
      </c>
      <c r="B11058" s="2" t="s">
        <v>202</v>
      </c>
      <c r="C11058" s="2" t="s">
        <v>147</v>
      </c>
      <c r="D11058" s="2" t="s">
        <v>172</v>
      </c>
      <c r="E11058" s="4">
        <v>100</v>
      </c>
      <c r="F11058" s="4">
        <v>750000</v>
      </c>
      <c r="G11058" s="4">
        <v>75000</v>
      </c>
      <c r="H11058" s="4">
        <v>825000</v>
      </c>
    </row>
    <row r="11059" spans="1:8" ht="15.75">
      <c r="A11059" s="3" t="s">
        <v>2938</v>
      </c>
      <c r="B11059" s="2" t="s">
        <v>221</v>
      </c>
      <c r="C11059" s="2" t="s">
        <v>128</v>
      </c>
      <c r="D11059" s="2" t="s">
        <v>172</v>
      </c>
      <c r="E11059" s="4">
        <v>100</v>
      </c>
      <c r="F11059" s="4">
        <v>800000</v>
      </c>
      <c r="G11059" s="4">
        <v>80000</v>
      </c>
      <c r="H11059" s="4">
        <v>880000</v>
      </c>
    </row>
    <row r="11060" spans="1:8" ht="15.75">
      <c r="A11060" s="3" t="s">
        <v>2938</v>
      </c>
      <c r="B11060" s="2" t="s">
        <v>2994</v>
      </c>
      <c r="C11060" s="2" t="s">
        <v>2993</v>
      </c>
      <c r="D11060" s="2" t="s">
        <v>2995</v>
      </c>
      <c r="E11060" s="4">
        <v>50</v>
      </c>
      <c r="F11060" s="4">
        <v>750000</v>
      </c>
      <c r="G11060" s="4">
        <v>75000</v>
      </c>
      <c r="H11060" s="4">
        <v>825000</v>
      </c>
    </row>
    <row r="11061" spans="1:8" ht="15.75">
      <c r="A11061" s="3" t="s">
        <v>2938</v>
      </c>
      <c r="B11061" s="2" t="s">
        <v>2996</v>
      </c>
      <c r="C11061" s="2" t="s">
        <v>140</v>
      </c>
      <c r="D11061" s="2" t="s">
        <v>2995</v>
      </c>
      <c r="E11061" s="4">
        <v>30</v>
      </c>
      <c r="F11061" s="4">
        <v>570000</v>
      </c>
      <c r="G11061" s="4">
        <v>57000</v>
      </c>
      <c r="H11061" s="4">
        <v>627000</v>
      </c>
    </row>
    <row r="11062" spans="1:8" ht="15.75">
      <c r="A11062" s="3" t="s">
        <v>2938</v>
      </c>
      <c r="B11062" s="2" t="s">
        <v>2998</v>
      </c>
      <c r="C11062" s="2" t="s">
        <v>2997</v>
      </c>
      <c r="D11062" s="2" t="s">
        <v>104</v>
      </c>
      <c r="E11062" s="4">
        <v>110</v>
      </c>
      <c r="F11062" s="4"/>
      <c r="G11062" s="4"/>
      <c r="H11062" s="4"/>
    </row>
    <row r="11063" spans="1:8" ht="15.75">
      <c r="A11063" s="3" t="s">
        <v>2938</v>
      </c>
      <c r="B11063" s="2" t="s">
        <v>2999</v>
      </c>
      <c r="C11063" s="2" t="s">
        <v>2997</v>
      </c>
      <c r="D11063" s="2" t="s">
        <v>52</v>
      </c>
      <c r="E11063" s="4">
        <v>110</v>
      </c>
      <c r="F11063" s="4">
        <v>5048630</v>
      </c>
      <c r="G11063" s="4">
        <v>504863</v>
      </c>
      <c r="H11063" s="4">
        <v>5553493</v>
      </c>
    </row>
    <row r="11064" spans="1:8" ht="15.75">
      <c r="A11064" s="3" t="s">
        <v>2938</v>
      </c>
      <c r="B11064" s="2" t="s">
        <v>3000</v>
      </c>
      <c r="C11064" s="2" t="s">
        <v>2989</v>
      </c>
      <c r="D11064" s="2" t="s">
        <v>54</v>
      </c>
      <c r="E11064" s="4">
        <v>70</v>
      </c>
      <c r="F11064" s="4"/>
      <c r="G11064" s="4"/>
      <c r="H11064" s="4"/>
    </row>
    <row r="11065" spans="1:8" ht="15.75">
      <c r="A11065" s="3" t="s">
        <v>2938</v>
      </c>
      <c r="B11065" s="2" t="s">
        <v>3001</v>
      </c>
      <c r="C11065" s="2" t="s">
        <v>2989</v>
      </c>
      <c r="D11065" s="2" t="s">
        <v>52</v>
      </c>
      <c r="E11065" s="4">
        <v>70</v>
      </c>
      <c r="F11065" s="4"/>
      <c r="G11065" s="4"/>
      <c r="H11065" s="4"/>
    </row>
    <row r="11066" spans="1:8" ht="15.75">
      <c r="A11066" s="3" t="s">
        <v>2938</v>
      </c>
      <c r="B11066" s="2" t="s">
        <v>3002</v>
      </c>
      <c r="C11066" s="2" t="s">
        <v>223</v>
      </c>
      <c r="D11066" s="2" t="s">
        <v>243</v>
      </c>
      <c r="E11066" s="4">
        <v>5</v>
      </c>
      <c r="F11066" s="4">
        <v>85500</v>
      </c>
      <c r="G11066" s="4">
        <v>8550</v>
      </c>
      <c r="H11066" s="4">
        <v>94050</v>
      </c>
    </row>
    <row r="11067" spans="1:8" ht="15.75">
      <c r="A11067" s="3" t="s">
        <v>2938</v>
      </c>
      <c r="B11067" s="2" t="s">
        <v>226</v>
      </c>
      <c r="C11067" s="2" t="s">
        <v>223</v>
      </c>
      <c r="D11067" s="2" t="s">
        <v>56</v>
      </c>
      <c r="E11067" s="4">
        <v>20</v>
      </c>
      <c r="F11067" s="4">
        <v>120000</v>
      </c>
      <c r="G11067" s="4">
        <v>12000</v>
      </c>
      <c r="H11067" s="4">
        <v>132000</v>
      </c>
    </row>
    <row r="11068" spans="1:8" ht="15.75">
      <c r="A11068" s="3" t="s">
        <v>2938</v>
      </c>
      <c r="B11068" s="2" t="s">
        <v>242</v>
      </c>
      <c r="C11068" s="2" t="s">
        <v>236</v>
      </c>
      <c r="D11068" s="2" t="s">
        <v>243</v>
      </c>
      <c r="E11068" s="4">
        <v>4</v>
      </c>
      <c r="F11068" s="4">
        <v>69600</v>
      </c>
      <c r="G11068" s="4">
        <v>6960</v>
      </c>
      <c r="H11068" s="4">
        <v>76560</v>
      </c>
    </row>
    <row r="11069" spans="1:8" ht="15.75">
      <c r="A11069" s="3" t="s">
        <v>2938</v>
      </c>
      <c r="B11069" s="2" t="s">
        <v>3020</v>
      </c>
      <c r="C11069" s="2" t="s">
        <v>223</v>
      </c>
      <c r="D11069" s="2" t="s">
        <v>167</v>
      </c>
      <c r="E11069" s="4">
        <v>50</v>
      </c>
      <c r="F11069" s="4">
        <v>300000</v>
      </c>
      <c r="G11069" s="4">
        <v>30000</v>
      </c>
      <c r="H11069" s="4">
        <v>330000</v>
      </c>
    </row>
    <row r="11070" spans="1:8" ht="15.75">
      <c r="A11070" s="3" t="s">
        <v>2938</v>
      </c>
      <c r="B11070" s="2" t="s">
        <v>3023</v>
      </c>
      <c r="C11070" s="2" t="s">
        <v>264</v>
      </c>
      <c r="D11070" s="2" t="s">
        <v>3024</v>
      </c>
      <c r="E11070" s="4">
        <v>30</v>
      </c>
      <c r="F11070" s="4">
        <v>88350</v>
      </c>
      <c r="G11070" s="4">
        <v>8835</v>
      </c>
      <c r="H11070" s="4">
        <v>97185</v>
      </c>
    </row>
    <row r="11071" spans="1:8" ht="15.75">
      <c r="A11071" s="3" t="s">
        <v>2938</v>
      </c>
      <c r="B11071" s="2" t="s">
        <v>361</v>
      </c>
      <c r="C11071" s="2" t="s">
        <v>264</v>
      </c>
      <c r="D11071" s="2" t="s">
        <v>362</v>
      </c>
      <c r="E11071" s="4">
        <v>20</v>
      </c>
      <c r="F11071" s="4">
        <v>80580</v>
      </c>
      <c r="G11071" s="4">
        <v>8058</v>
      </c>
      <c r="H11071" s="4">
        <v>88638</v>
      </c>
    </row>
    <row r="11072" spans="1:8" ht="15.75">
      <c r="A11072" s="3" t="s">
        <v>2938</v>
      </c>
      <c r="B11072" s="2" t="s">
        <v>3028</v>
      </c>
      <c r="C11072" s="2" t="s">
        <v>264</v>
      </c>
      <c r="D11072" s="2" t="s">
        <v>3029</v>
      </c>
      <c r="E11072" s="4">
        <v>20</v>
      </c>
      <c r="F11072" s="4">
        <v>76500</v>
      </c>
      <c r="G11072" s="4">
        <v>7650</v>
      </c>
      <c r="H11072" s="4">
        <v>84150</v>
      </c>
    </row>
    <row r="11073" spans="1:8" ht="15.75">
      <c r="A11073" s="3" t="s">
        <v>2938</v>
      </c>
      <c r="B11073" s="2" t="s">
        <v>367</v>
      </c>
      <c r="C11073" s="2" t="s">
        <v>366</v>
      </c>
      <c r="D11073" s="2" t="s">
        <v>368</v>
      </c>
      <c r="E11073" s="4">
        <v>-100</v>
      </c>
      <c r="F11073" s="4"/>
      <c r="G11073" s="4"/>
      <c r="H11073" s="4"/>
    </row>
    <row r="11074" spans="1:8" ht="15.75">
      <c r="A11074" s="3" t="s">
        <v>2938</v>
      </c>
      <c r="B11074" s="2" t="s">
        <v>386</v>
      </c>
      <c r="C11074" s="2" t="s">
        <v>264</v>
      </c>
      <c r="D11074" s="2" t="s">
        <v>387</v>
      </c>
      <c r="E11074" s="4">
        <v>20</v>
      </c>
      <c r="F11074" s="4">
        <v>52120</v>
      </c>
      <c r="G11074" s="4">
        <v>5212</v>
      </c>
      <c r="H11074" s="4">
        <v>57332</v>
      </c>
    </row>
    <row r="11075" spans="1:8" ht="15.75">
      <c r="A11075" s="3" t="s">
        <v>2938</v>
      </c>
      <c r="B11075" s="2" t="s">
        <v>452</v>
      </c>
      <c r="C11075" s="2" t="s">
        <v>451</v>
      </c>
      <c r="D11075" s="2"/>
      <c r="E11075" s="4">
        <v>12</v>
      </c>
      <c r="F11075" s="4">
        <v>92400</v>
      </c>
      <c r="G11075" s="4">
        <v>9240</v>
      </c>
      <c r="H11075" s="4">
        <v>101640</v>
      </c>
    </row>
    <row r="11076" spans="1:8" ht="15.75">
      <c r="A11076" s="3" t="s">
        <v>2938</v>
      </c>
      <c r="B11076" s="2" t="s">
        <v>470</v>
      </c>
      <c r="C11076" s="2" t="s">
        <v>469</v>
      </c>
      <c r="D11076" s="2" t="s">
        <v>471</v>
      </c>
      <c r="E11076" s="4">
        <v>57</v>
      </c>
      <c r="F11076" s="4">
        <v>57370</v>
      </c>
      <c r="G11076" s="4">
        <v>5737</v>
      </c>
      <c r="H11076" s="4">
        <v>63107</v>
      </c>
    </row>
    <row r="11077" spans="1:8" ht="15.75">
      <c r="A11077" s="3" t="s">
        <v>2938</v>
      </c>
      <c r="B11077" s="2" t="s">
        <v>473</v>
      </c>
      <c r="C11077" s="2" t="s">
        <v>472</v>
      </c>
      <c r="D11077" s="2" t="s">
        <v>474</v>
      </c>
      <c r="E11077" s="4">
        <v>10</v>
      </c>
      <c r="F11077" s="4">
        <v>50110</v>
      </c>
      <c r="G11077" s="4">
        <v>5011</v>
      </c>
      <c r="H11077" s="4">
        <v>55121</v>
      </c>
    </row>
    <row r="11078" spans="1:8" ht="15.75">
      <c r="A11078" s="3" t="s">
        <v>2938</v>
      </c>
      <c r="B11078" s="2" t="s">
        <v>3048</v>
      </c>
      <c r="C11078" s="2" t="s">
        <v>3047</v>
      </c>
      <c r="D11078" s="2" t="s">
        <v>3049</v>
      </c>
      <c r="E11078" s="4">
        <v>10</v>
      </c>
      <c r="F11078" s="4">
        <v>28310</v>
      </c>
      <c r="G11078" s="4">
        <v>2831</v>
      </c>
      <c r="H11078" s="4">
        <v>31141</v>
      </c>
    </row>
    <row r="11079" spans="1:8" ht="15.75">
      <c r="A11079" s="3" t="s">
        <v>2938</v>
      </c>
      <c r="B11079" s="2" t="s">
        <v>476</v>
      </c>
      <c r="C11079" s="2" t="s">
        <v>475</v>
      </c>
      <c r="D11079" s="2" t="s">
        <v>477</v>
      </c>
      <c r="E11079" s="4">
        <v>10</v>
      </c>
      <c r="F11079" s="4">
        <v>56860</v>
      </c>
      <c r="G11079" s="4">
        <v>5686</v>
      </c>
      <c r="H11079" s="4">
        <v>62546</v>
      </c>
    </row>
    <row r="11080" spans="1:8" ht="15.75">
      <c r="A11080" s="3" t="s">
        <v>2938</v>
      </c>
      <c r="B11080" s="2" t="s">
        <v>490</v>
      </c>
      <c r="C11080" s="2" t="s">
        <v>489</v>
      </c>
      <c r="D11080" s="2" t="s">
        <v>491</v>
      </c>
      <c r="E11080" s="4">
        <v>5</v>
      </c>
      <c r="F11080" s="4">
        <v>64000</v>
      </c>
      <c r="G11080" s="4">
        <v>6400</v>
      </c>
      <c r="H11080" s="4">
        <v>70400</v>
      </c>
    </row>
    <row r="11081" spans="1:8" ht="15.75">
      <c r="A11081" s="3" t="s">
        <v>2938</v>
      </c>
      <c r="B11081" s="2" t="s">
        <v>496</v>
      </c>
      <c r="C11081" s="2" t="s">
        <v>495</v>
      </c>
      <c r="D11081" s="2" t="s">
        <v>497</v>
      </c>
      <c r="E11081" s="4">
        <v>34</v>
      </c>
      <c r="F11081" s="4">
        <v>173540</v>
      </c>
      <c r="G11081" s="4">
        <v>17354</v>
      </c>
      <c r="H11081" s="4">
        <v>190894</v>
      </c>
    </row>
    <row r="11082" spans="1:8" ht="15.75">
      <c r="A11082" s="3" t="s">
        <v>2938</v>
      </c>
      <c r="B11082" s="2" t="s">
        <v>502</v>
      </c>
      <c r="C11082" s="2" t="s">
        <v>501</v>
      </c>
      <c r="D11082" s="2" t="s">
        <v>500</v>
      </c>
      <c r="E11082" s="4">
        <v>30</v>
      </c>
      <c r="F11082" s="4">
        <v>525000</v>
      </c>
      <c r="G11082" s="4">
        <v>52500</v>
      </c>
      <c r="H11082" s="4">
        <v>577500</v>
      </c>
    </row>
    <row r="11083" spans="1:8" ht="15.75">
      <c r="A11083" s="3" t="s">
        <v>2938</v>
      </c>
      <c r="B11083" s="2" t="s">
        <v>504</v>
      </c>
      <c r="C11083" s="2" t="s">
        <v>503</v>
      </c>
      <c r="D11083" s="2" t="s">
        <v>505</v>
      </c>
      <c r="E11083" s="4">
        <v>71</v>
      </c>
      <c r="F11083" s="4">
        <v>179420</v>
      </c>
      <c r="G11083" s="4">
        <v>17942</v>
      </c>
      <c r="H11083" s="4">
        <v>197362</v>
      </c>
    </row>
    <row r="11084" spans="1:8" ht="15.75">
      <c r="A11084" s="3" t="s">
        <v>2938</v>
      </c>
      <c r="B11084" s="2" t="s">
        <v>515</v>
      </c>
      <c r="C11084" s="2" t="s">
        <v>514</v>
      </c>
      <c r="D11084" s="2" t="s">
        <v>516</v>
      </c>
      <c r="E11084" s="4">
        <v>900</v>
      </c>
      <c r="F11084" s="4">
        <v>3832448</v>
      </c>
      <c r="G11084" s="4">
        <v>383245</v>
      </c>
      <c r="H11084" s="4">
        <v>4215693</v>
      </c>
    </row>
    <row r="11085" spans="1:8" ht="15.75">
      <c r="A11085" s="3" t="s">
        <v>2938</v>
      </c>
      <c r="B11085" s="2" t="s">
        <v>518</v>
      </c>
      <c r="C11085" s="2" t="s">
        <v>517</v>
      </c>
      <c r="D11085" s="2" t="s">
        <v>519</v>
      </c>
      <c r="E11085" s="4">
        <v>20</v>
      </c>
      <c r="F11085" s="4">
        <v>51280</v>
      </c>
      <c r="G11085" s="4">
        <v>5128</v>
      </c>
      <c r="H11085" s="4">
        <v>56408</v>
      </c>
    </row>
    <row r="11086" spans="1:8" ht="15.75">
      <c r="A11086" s="3" t="s">
        <v>2938</v>
      </c>
      <c r="B11086" s="2" t="s">
        <v>525</v>
      </c>
      <c r="C11086" s="2" t="s">
        <v>524</v>
      </c>
      <c r="D11086" s="2" t="s">
        <v>526</v>
      </c>
      <c r="E11086" s="4">
        <v>657</v>
      </c>
      <c r="F11086" s="4">
        <v>3469528</v>
      </c>
      <c r="G11086" s="4">
        <v>346953</v>
      </c>
      <c r="H11086" s="4">
        <v>3816481</v>
      </c>
    </row>
    <row r="11087" spans="1:8" ht="15.75">
      <c r="A11087" s="3" t="s">
        <v>2938</v>
      </c>
      <c r="B11087" s="2" t="s">
        <v>528</v>
      </c>
      <c r="C11087" s="2" t="s">
        <v>527</v>
      </c>
      <c r="D11087" s="2" t="s">
        <v>529</v>
      </c>
      <c r="E11087" s="4">
        <v>544</v>
      </c>
      <c r="F11087" s="4">
        <v>1469888</v>
      </c>
      <c r="G11087" s="4">
        <v>146989</v>
      </c>
      <c r="H11087" s="4">
        <v>1616877</v>
      </c>
    </row>
    <row r="11088" spans="1:8" ht="15.75">
      <c r="A11088" s="3" t="s">
        <v>2938</v>
      </c>
      <c r="B11088" s="2" t="s">
        <v>531</v>
      </c>
      <c r="C11088" s="2" t="s">
        <v>530</v>
      </c>
      <c r="D11088" s="2" t="s">
        <v>532</v>
      </c>
      <c r="E11088" s="4">
        <v>344</v>
      </c>
      <c r="F11088" s="4">
        <v>1030920</v>
      </c>
      <c r="G11088" s="4">
        <v>103092</v>
      </c>
      <c r="H11088" s="4">
        <v>1134012</v>
      </c>
    </row>
    <row r="11089" spans="1:8" ht="15.75">
      <c r="A11089" s="3" t="s">
        <v>2938</v>
      </c>
      <c r="B11089" s="2" t="s">
        <v>536</v>
      </c>
      <c r="C11089" s="2" t="s">
        <v>355</v>
      </c>
      <c r="D11089" s="2" t="s">
        <v>537</v>
      </c>
      <c r="E11089" s="4">
        <v>480</v>
      </c>
      <c r="F11089" s="4">
        <v>3372360</v>
      </c>
      <c r="G11089" s="4">
        <v>337236</v>
      </c>
      <c r="H11089" s="4">
        <v>3709596</v>
      </c>
    </row>
    <row r="11090" spans="1:8" ht="15.75">
      <c r="A11090" s="3" t="s">
        <v>2938</v>
      </c>
      <c r="B11090" s="2" t="s">
        <v>546</v>
      </c>
      <c r="C11090" s="2" t="s">
        <v>545</v>
      </c>
      <c r="D11090" s="2" t="s">
        <v>547</v>
      </c>
      <c r="E11090" s="4">
        <v>100</v>
      </c>
      <c r="F11090" s="4">
        <v>716040</v>
      </c>
      <c r="G11090" s="4">
        <v>71604</v>
      </c>
      <c r="H11090" s="4">
        <v>787644</v>
      </c>
    </row>
    <row r="11091" spans="1:8" ht="15.75">
      <c r="A11091" s="3" t="s">
        <v>2938</v>
      </c>
      <c r="B11091" s="2" t="s">
        <v>549</v>
      </c>
      <c r="C11091" s="2" t="s">
        <v>548</v>
      </c>
      <c r="D11091" s="2" t="s">
        <v>550</v>
      </c>
      <c r="E11091" s="4">
        <v>22</v>
      </c>
      <c r="F11091" s="4">
        <v>71960</v>
      </c>
      <c r="G11091" s="4">
        <v>7196</v>
      </c>
      <c r="H11091" s="4">
        <v>79156</v>
      </c>
    </row>
    <row r="11092" spans="1:8" ht="15.75">
      <c r="A11092" s="3" t="s">
        <v>2938</v>
      </c>
      <c r="B11092" s="2" t="s">
        <v>552</v>
      </c>
      <c r="C11092" s="2" t="s">
        <v>551</v>
      </c>
      <c r="D11092" s="2" t="s">
        <v>553</v>
      </c>
      <c r="E11092" s="4">
        <v>125</v>
      </c>
      <c r="F11092" s="4">
        <v>1020140</v>
      </c>
      <c r="G11092" s="4">
        <v>102014</v>
      </c>
      <c r="H11092" s="4">
        <v>1122154</v>
      </c>
    </row>
    <row r="11093" spans="1:8" ht="15.75">
      <c r="A11093" s="3" t="s">
        <v>2938</v>
      </c>
      <c r="B11093" s="2" t="s">
        <v>558</v>
      </c>
      <c r="C11093" s="2" t="s">
        <v>557</v>
      </c>
      <c r="D11093" s="2" t="s">
        <v>559</v>
      </c>
      <c r="E11093" s="4">
        <v>20</v>
      </c>
      <c r="F11093" s="4">
        <v>157260</v>
      </c>
      <c r="G11093" s="4">
        <v>15726</v>
      </c>
      <c r="H11093" s="4">
        <v>172986</v>
      </c>
    </row>
    <row r="11094" spans="1:8" ht="15.75">
      <c r="A11094" s="3" t="s">
        <v>2938</v>
      </c>
      <c r="B11094" s="2" t="s">
        <v>561</v>
      </c>
      <c r="C11094" s="2" t="s">
        <v>560</v>
      </c>
      <c r="D11094" s="2" t="s">
        <v>562</v>
      </c>
      <c r="E11094" s="4">
        <v>310</v>
      </c>
      <c r="F11094" s="4">
        <v>1034470</v>
      </c>
      <c r="G11094" s="4">
        <v>103447</v>
      </c>
      <c r="H11094" s="4">
        <v>1137917</v>
      </c>
    </row>
    <row r="11095" spans="1:8" ht="15.75">
      <c r="A11095" s="3" t="s">
        <v>2938</v>
      </c>
      <c r="B11095" s="2" t="s">
        <v>567</v>
      </c>
      <c r="C11095" s="2" t="s">
        <v>566</v>
      </c>
      <c r="D11095" s="2" t="s">
        <v>568</v>
      </c>
      <c r="E11095" s="4">
        <v>25</v>
      </c>
      <c r="F11095" s="4">
        <v>247380</v>
      </c>
      <c r="G11095" s="4">
        <v>24738</v>
      </c>
      <c r="H11095" s="4">
        <v>272118</v>
      </c>
    </row>
    <row r="11096" spans="1:8" ht="15.75">
      <c r="A11096" s="3" t="s">
        <v>2938</v>
      </c>
      <c r="B11096" s="2" t="s">
        <v>3061</v>
      </c>
      <c r="C11096" s="2" t="s">
        <v>3060</v>
      </c>
      <c r="D11096" s="2" t="s">
        <v>3062</v>
      </c>
      <c r="E11096" s="4">
        <v>4</v>
      </c>
      <c r="F11096" s="4">
        <v>11532</v>
      </c>
      <c r="G11096" s="4">
        <v>1153</v>
      </c>
      <c r="H11096" s="4">
        <v>12685</v>
      </c>
    </row>
    <row r="11097" spans="1:8" ht="15.75">
      <c r="A11097" s="3" t="s">
        <v>2938</v>
      </c>
      <c r="B11097" s="2" t="s">
        <v>573</v>
      </c>
      <c r="C11097" s="2" t="s">
        <v>572</v>
      </c>
      <c r="D11097" s="2" t="s">
        <v>574</v>
      </c>
      <c r="E11097" s="4">
        <v>10</v>
      </c>
      <c r="F11097" s="4">
        <v>111240</v>
      </c>
      <c r="G11097" s="4">
        <v>11124</v>
      </c>
      <c r="H11097" s="4">
        <v>122364</v>
      </c>
    </row>
    <row r="11098" spans="1:8" ht="15.75">
      <c r="A11098" s="3" t="s">
        <v>2938</v>
      </c>
      <c r="B11098" s="2" t="s">
        <v>576</v>
      </c>
      <c r="C11098" s="2" t="s">
        <v>575</v>
      </c>
      <c r="D11098" s="2" t="s">
        <v>577</v>
      </c>
      <c r="E11098" s="4">
        <v>380</v>
      </c>
      <c r="F11098" s="4">
        <v>1395360</v>
      </c>
      <c r="G11098" s="4">
        <v>139536</v>
      </c>
      <c r="H11098" s="4">
        <v>1534896</v>
      </c>
    </row>
    <row r="11099" spans="1:8" ht="15.75">
      <c r="A11099" s="3" t="s">
        <v>2938</v>
      </c>
      <c r="B11099" s="2" t="s">
        <v>579</v>
      </c>
      <c r="C11099" s="2" t="s">
        <v>578</v>
      </c>
      <c r="D11099" s="2" t="s">
        <v>580</v>
      </c>
      <c r="E11099" s="4">
        <v>20</v>
      </c>
      <c r="F11099" s="4">
        <v>43080</v>
      </c>
      <c r="G11099" s="4">
        <v>4308</v>
      </c>
      <c r="H11099" s="4">
        <v>47388</v>
      </c>
    </row>
    <row r="11100" spans="1:8" ht="15.75">
      <c r="A11100" s="3" t="s">
        <v>2938</v>
      </c>
      <c r="B11100" s="2" t="s">
        <v>582</v>
      </c>
      <c r="C11100" s="2" t="s">
        <v>581</v>
      </c>
      <c r="D11100" s="2"/>
      <c r="E11100" s="4">
        <v>141</v>
      </c>
      <c r="F11100" s="4">
        <v>569160</v>
      </c>
      <c r="G11100" s="4">
        <v>56916</v>
      </c>
      <c r="H11100" s="4">
        <v>626076</v>
      </c>
    </row>
    <row r="11101" spans="1:8" ht="15.75">
      <c r="A11101" s="3" t="s">
        <v>2938</v>
      </c>
      <c r="B11101" s="2" t="s">
        <v>584</v>
      </c>
      <c r="C11101" s="2" t="s">
        <v>583</v>
      </c>
      <c r="D11101" s="2"/>
      <c r="E11101" s="4">
        <v>136</v>
      </c>
      <c r="F11101" s="4">
        <v>575688</v>
      </c>
      <c r="G11101" s="4">
        <v>57569</v>
      </c>
      <c r="H11101" s="4">
        <v>633257</v>
      </c>
    </row>
    <row r="11102" spans="1:8" ht="15.75">
      <c r="A11102" s="3" t="s">
        <v>2938</v>
      </c>
      <c r="B11102" s="2" t="s">
        <v>612</v>
      </c>
      <c r="C11102" s="2" t="s">
        <v>363</v>
      </c>
      <c r="D11102" s="2" t="s">
        <v>613</v>
      </c>
      <c r="E11102" s="4">
        <v>1407</v>
      </c>
      <c r="F11102" s="4">
        <v>6503916</v>
      </c>
      <c r="G11102" s="4">
        <v>650392</v>
      </c>
      <c r="H11102" s="4">
        <v>7154308</v>
      </c>
    </row>
    <row r="11103" spans="1:8" ht="15.75">
      <c r="A11103" s="3" t="s">
        <v>2938</v>
      </c>
      <c r="B11103" s="2" t="s">
        <v>615</v>
      </c>
      <c r="C11103" s="2" t="s">
        <v>614</v>
      </c>
      <c r="D11103" s="2" t="s">
        <v>616</v>
      </c>
      <c r="E11103" s="4">
        <v>374</v>
      </c>
      <c r="F11103" s="4">
        <v>801680</v>
      </c>
      <c r="G11103" s="4">
        <v>80168</v>
      </c>
      <c r="H11103" s="4">
        <v>881848</v>
      </c>
    </row>
    <row r="11104" spans="1:8" ht="15.75">
      <c r="A11104" s="3" t="s">
        <v>2938</v>
      </c>
      <c r="B11104" s="2" t="s">
        <v>619</v>
      </c>
      <c r="C11104" s="2" t="s">
        <v>366</v>
      </c>
      <c r="D11104" s="2" t="s">
        <v>620</v>
      </c>
      <c r="E11104" s="4">
        <v>51</v>
      </c>
      <c r="F11104" s="4">
        <v>325500</v>
      </c>
      <c r="G11104" s="4">
        <v>32550</v>
      </c>
      <c r="H11104" s="4">
        <v>358050</v>
      </c>
    </row>
    <row r="11105" spans="1:8" ht="15.75">
      <c r="A11105" s="3" t="s">
        <v>2938</v>
      </c>
      <c r="B11105" s="2" t="s">
        <v>622</v>
      </c>
      <c r="C11105" s="2" t="s">
        <v>621</v>
      </c>
      <c r="D11105" s="2" t="s">
        <v>623</v>
      </c>
      <c r="E11105" s="4">
        <v>163</v>
      </c>
      <c r="F11105" s="4">
        <v>421649</v>
      </c>
      <c r="G11105" s="4">
        <v>42165</v>
      </c>
      <c r="H11105" s="4">
        <v>463814</v>
      </c>
    </row>
    <row r="11106" spans="1:8" ht="15.75">
      <c r="A11106" s="3" t="s">
        <v>2938</v>
      </c>
      <c r="B11106" s="2" t="s">
        <v>631</v>
      </c>
      <c r="C11106" s="2" t="s">
        <v>630</v>
      </c>
      <c r="D11106" s="2" t="s">
        <v>632</v>
      </c>
      <c r="E11106" s="4">
        <v>894</v>
      </c>
      <c r="F11106" s="4">
        <v>2638800</v>
      </c>
      <c r="G11106" s="4">
        <v>263880</v>
      </c>
      <c r="H11106" s="4">
        <v>2902680</v>
      </c>
    </row>
    <row r="11107" spans="1:8" ht="15.75">
      <c r="A11107" s="3" t="s">
        <v>2938</v>
      </c>
      <c r="B11107" s="2" t="s">
        <v>634</v>
      </c>
      <c r="C11107" s="2" t="s">
        <v>633</v>
      </c>
      <c r="D11107" s="2" t="s">
        <v>635</v>
      </c>
      <c r="E11107" s="4">
        <v>805</v>
      </c>
      <c r="F11107" s="4">
        <v>1155485</v>
      </c>
      <c r="G11107" s="4">
        <v>115550</v>
      </c>
      <c r="H11107" s="4">
        <v>1271035</v>
      </c>
    </row>
    <row r="11108" spans="1:8" ht="15.75">
      <c r="A11108" s="3" t="s">
        <v>2938</v>
      </c>
      <c r="B11108" s="2" t="s">
        <v>638</v>
      </c>
      <c r="C11108" s="2" t="s">
        <v>352</v>
      </c>
      <c r="D11108" s="2" t="s">
        <v>639</v>
      </c>
      <c r="E11108" s="4">
        <v>1081</v>
      </c>
      <c r="F11108" s="4">
        <v>6779000</v>
      </c>
      <c r="G11108" s="4">
        <v>677900</v>
      </c>
      <c r="H11108" s="4">
        <v>7456900</v>
      </c>
    </row>
    <row r="11109" spans="1:8" ht="15.75">
      <c r="A11109" s="3" t="s">
        <v>2938</v>
      </c>
      <c r="B11109" s="2" t="s">
        <v>641</v>
      </c>
      <c r="C11109" s="2" t="s">
        <v>640</v>
      </c>
      <c r="D11109" s="2" t="s">
        <v>642</v>
      </c>
      <c r="E11109" s="4">
        <v>199</v>
      </c>
      <c r="F11109" s="4">
        <v>421470</v>
      </c>
      <c r="G11109" s="4">
        <v>42147</v>
      </c>
      <c r="H11109" s="4">
        <v>463617</v>
      </c>
    </row>
    <row r="11110" spans="1:8" ht="15.75">
      <c r="A11110" s="3" t="s">
        <v>2938</v>
      </c>
      <c r="B11110" s="2" t="s">
        <v>645</v>
      </c>
      <c r="C11110" s="2" t="s">
        <v>358</v>
      </c>
      <c r="D11110" s="2" t="s">
        <v>646</v>
      </c>
      <c r="E11110" s="4">
        <v>470</v>
      </c>
      <c r="F11110" s="4">
        <v>3515440</v>
      </c>
      <c r="G11110" s="4">
        <v>351544</v>
      </c>
      <c r="H11110" s="4">
        <v>3866984</v>
      </c>
    </row>
    <row r="11111" spans="1:8" ht="15.75">
      <c r="A11111" s="3" t="s">
        <v>2938</v>
      </c>
      <c r="B11111" s="2" t="s">
        <v>648</v>
      </c>
      <c r="C11111" s="2" t="s">
        <v>647</v>
      </c>
      <c r="D11111" s="2" t="s">
        <v>649</v>
      </c>
      <c r="E11111" s="4">
        <v>100</v>
      </c>
      <c r="F11111" s="4">
        <v>340300</v>
      </c>
      <c r="G11111" s="4">
        <v>34030</v>
      </c>
      <c r="H11111" s="4">
        <v>374330</v>
      </c>
    </row>
    <row r="11112" spans="1:8" ht="15.75">
      <c r="A11112" s="3" t="s">
        <v>2938</v>
      </c>
      <c r="B11112" s="2" t="s">
        <v>655</v>
      </c>
      <c r="C11112" s="2" t="s">
        <v>654</v>
      </c>
      <c r="D11112" s="2" t="s">
        <v>656</v>
      </c>
      <c r="E11112" s="4">
        <v>540</v>
      </c>
      <c r="F11112" s="4">
        <v>1777460</v>
      </c>
      <c r="G11112" s="4">
        <v>177746</v>
      </c>
      <c r="H11112" s="4">
        <v>1955206</v>
      </c>
    </row>
    <row r="11113" spans="1:8" ht="15.75">
      <c r="A11113" s="3" t="s">
        <v>2938</v>
      </c>
      <c r="B11113" s="2" t="s">
        <v>660</v>
      </c>
      <c r="C11113" s="2" t="s">
        <v>448</v>
      </c>
      <c r="D11113" s="2" t="s">
        <v>661</v>
      </c>
      <c r="E11113" s="4">
        <v>292</v>
      </c>
      <c r="F11113" s="4">
        <v>2443590</v>
      </c>
      <c r="G11113" s="4">
        <v>244359</v>
      </c>
      <c r="H11113" s="4">
        <v>2687949</v>
      </c>
    </row>
    <row r="11114" spans="1:8" ht="15.75">
      <c r="A11114" s="3" t="s">
        <v>2938</v>
      </c>
      <c r="B11114" s="2" t="s">
        <v>663</v>
      </c>
      <c r="C11114" s="2" t="s">
        <v>662</v>
      </c>
      <c r="D11114" s="2" t="s">
        <v>664</v>
      </c>
      <c r="E11114" s="4">
        <v>110</v>
      </c>
      <c r="F11114" s="4">
        <v>190250</v>
      </c>
      <c r="G11114" s="4">
        <v>19025</v>
      </c>
      <c r="H11114" s="4">
        <v>209275</v>
      </c>
    </row>
    <row r="11115" spans="1:8" ht="15.75">
      <c r="A11115" s="3" t="s">
        <v>2938</v>
      </c>
      <c r="B11115" s="2" t="s">
        <v>666</v>
      </c>
      <c r="C11115" s="2" t="s">
        <v>665</v>
      </c>
      <c r="D11115" s="2" t="s">
        <v>667</v>
      </c>
      <c r="E11115" s="4">
        <v>240</v>
      </c>
      <c r="F11115" s="4">
        <v>2143096</v>
      </c>
      <c r="G11115" s="4">
        <v>214310</v>
      </c>
      <c r="H11115" s="4">
        <v>2357406</v>
      </c>
    </row>
    <row r="11116" spans="1:8" ht="15.75">
      <c r="A11116" s="3" t="s">
        <v>2938</v>
      </c>
      <c r="B11116" s="2" t="s">
        <v>669</v>
      </c>
      <c r="C11116" s="2" t="s">
        <v>668</v>
      </c>
      <c r="D11116" s="2" t="s">
        <v>670</v>
      </c>
      <c r="E11116" s="4">
        <v>50</v>
      </c>
      <c r="F11116" s="4">
        <v>210400</v>
      </c>
      <c r="G11116" s="4">
        <v>21040</v>
      </c>
      <c r="H11116" s="4">
        <v>231440</v>
      </c>
    </row>
    <row r="11117" spans="1:8" ht="15.75">
      <c r="A11117" s="3" t="s">
        <v>2938</v>
      </c>
      <c r="B11117" s="2" t="s">
        <v>674</v>
      </c>
      <c r="C11117" s="2" t="s">
        <v>673</v>
      </c>
      <c r="D11117" s="2" t="s">
        <v>675</v>
      </c>
      <c r="E11117" s="4">
        <v>23</v>
      </c>
      <c r="F11117" s="4">
        <v>96600</v>
      </c>
      <c r="G11117" s="4">
        <v>9660</v>
      </c>
      <c r="H11117" s="4">
        <v>106260</v>
      </c>
    </row>
    <row r="11118" spans="1:8" ht="15.75">
      <c r="A11118" s="3" t="s">
        <v>2938</v>
      </c>
      <c r="B11118" s="2" t="s">
        <v>677</v>
      </c>
      <c r="C11118" s="2" t="s">
        <v>676</v>
      </c>
      <c r="D11118" s="2" t="s">
        <v>678</v>
      </c>
      <c r="E11118" s="4">
        <v>303</v>
      </c>
      <c r="F11118" s="4">
        <v>534795</v>
      </c>
      <c r="G11118" s="4">
        <v>53480</v>
      </c>
      <c r="H11118" s="4">
        <v>588275</v>
      </c>
    </row>
    <row r="11119" spans="1:8" ht="15.75">
      <c r="A11119" s="3" t="s">
        <v>2938</v>
      </c>
      <c r="B11119" s="2" t="s">
        <v>680</v>
      </c>
      <c r="C11119" s="2" t="s">
        <v>679</v>
      </c>
      <c r="D11119" s="2" t="s">
        <v>681</v>
      </c>
      <c r="E11119" s="4">
        <v>60</v>
      </c>
      <c r="F11119" s="4">
        <v>558600</v>
      </c>
      <c r="G11119" s="4">
        <v>55860</v>
      </c>
      <c r="H11119" s="4">
        <v>614460</v>
      </c>
    </row>
    <row r="11120" spans="1:8" ht="15.75">
      <c r="A11120" s="3" t="s">
        <v>2938</v>
      </c>
      <c r="B11120" s="2" t="s">
        <v>686</v>
      </c>
      <c r="C11120" s="2" t="s">
        <v>685</v>
      </c>
      <c r="D11120" s="2" t="s">
        <v>687</v>
      </c>
      <c r="E11120" s="4">
        <v>20</v>
      </c>
      <c r="F11120" s="4">
        <v>201400</v>
      </c>
      <c r="G11120" s="4">
        <v>20140</v>
      </c>
      <c r="H11120" s="4">
        <v>221540</v>
      </c>
    </row>
    <row r="11121" spans="1:8" ht="15.75">
      <c r="A11121" s="3" t="s">
        <v>2938</v>
      </c>
      <c r="B11121" s="2" t="s">
        <v>689</v>
      </c>
      <c r="C11121" s="2" t="s">
        <v>688</v>
      </c>
      <c r="D11121" s="2" t="s">
        <v>690</v>
      </c>
      <c r="E11121" s="4">
        <v>300</v>
      </c>
      <c r="F11121" s="4">
        <v>1027500</v>
      </c>
      <c r="G11121" s="4">
        <v>102750</v>
      </c>
      <c r="H11121" s="4">
        <v>1130250</v>
      </c>
    </row>
    <row r="11122" spans="1:8" ht="15.75">
      <c r="A11122" s="3" t="s">
        <v>2938</v>
      </c>
      <c r="B11122" s="2" t="s">
        <v>692</v>
      </c>
      <c r="C11122" s="2" t="s">
        <v>691</v>
      </c>
      <c r="D11122" s="2" t="s">
        <v>693</v>
      </c>
      <c r="E11122" s="4">
        <v>100</v>
      </c>
      <c r="F11122" s="4">
        <v>1180700</v>
      </c>
      <c r="G11122" s="4">
        <v>118070</v>
      </c>
      <c r="H11122" s="4">
        <v>1298770</v>
      </c>
    </row>
    <row r="11123" spans="1:8" ht="15.75">
      <c r="A11123" s="3" t="s">
        <v>2938</v>
      </c>
      <c r="B11123" s="2" t="s">
        <v>700</v>
      </c>
      <c r="C11123" s="2" t="s">
        <v>699</v>
      </c>
      <c r="D11123" s="2" t="s">
        <v>701</v>
      </c>
      <c r="E11123" s="4">
        <v>899</v>
      </c>
      <c r="F11123" s="4">
        <v>3494030</v>
      </c>
      <c r="G11123" s="4">
        <v>349403</v>
      </c>
      <c r="H11123" s="4">
        <v>3843433</v>
      </c>
    </row>
    <row r="11124" spans="1:8" ht="15.75">
      <c r="A11124" s="3" t="s">
        <v>2938</v>
      </c>
      <c r="B11124" s="2" t="s">
        <v>703</v>
      </c>
      <c r="C11124" s="2" t="s">
        <v>702</v>
      </c>
      <c r="D11124" s="2" t="s">
        <v>704</v>
      </c>
      <c r="E11124" s="4">
        <v>100</v>
      </c>
      <c r="F11124" s="4">
        <v>180500</v>
      </c>
      <c r="G11124" s="4">
        <v>18050</v>
      </c>
      <c r="H11124" s="4">
        <v>198550</v>
      </c>
    </row>
    <row r="11125" spans="1:8" ht="15.75">
      <c r="A11125" s="3" t="s">
        <v>2938</v>
      </c>
      <c r="B11125" s="2" t="s">
        <v>705</v>
      </c>
      <c r="C11125" s="2" t="s">
        <v>412</v>
      </c>
      <c r="D11125" s="2"/>
      <c r="E11125" s="4">
        <v>15</v>
      </c>
      <c r="F11125" s="4">
        <v>214500</v>
      </c>
      <c r="G11125" s="4">
        <v>21450</v>
      </c>
      <c r="H11125" s="4">
        <v>235950</v>
      </c>
    </row>
    <row r="11126" spans="1:8" ht="15.75">
      <c r="A11126" s="3" t="s">
        <v>2938</v>
      </c>
      <c r="B11126" s="2" t="s">
        <v>720</v>
      </c>
      <c r="C11126" s="2" t="s">
        <v>719</v>
      </c>
      <c r="D11126" s="2"/>
      <c r="E11126" s="4">
        <v>200</v>
      </c>
      <c r="F11126" s="4">
        <v>224200</v>
      </c>
      <c r="G11126" s="4">
        <v>22420</v>
      </c>
      <c r="H11126" s="4">
        <v>246620</v>
      </c>
    </row>
    <row r="11127" spans="1:8" ht="15.75">
      <c r="A11127" s="3" t="s">
        <v>2938</v>
      </c>
      <c r="B11127" s="2" t="s">
        <v>734</v>
      </c>
      <c r="C11127" s="2" t="s">
        <v>733</v>
      </c>
      <c r="D11127" s="2" t="s">
        <v>735</v>
      </c>
      <c r="E11127" s="4">
        <v>1289</v>
      </c>
      <c r="F11127" s="4">
        <v>4782480</v>
      </c>
      <c r="G11127" s="4">
        <v>478248</v>
      </c>
      <c r="H11127" s="4">
        <v>5260728</v>
      </c>
    </row>
    <row r="11128" spans="1:8" ht="15.75">
      <c r="A11128" s="3" t="s">
        <v>2938</v>
      </c>
      <c r="B11128" s="2" t="s">
        <v>737</v>
      </c>
      <c r="C11128" s="2" t="s">
        <v>736</v>
      </c>
      <c r="D11128" s="2" t="s">
        <v>738</v>
      </c>
      <c r="E11128" s="4">
        <v>1010</v>
      </c>
      <c r="F11128" s="4">
        <v>1841820</v>
      </c>
      <c r="G11128" s="4">
        <v>184182</v>
      </c>
      <c r="H11128" s="4">
        <v>2026002</v>
      </c>
    </row>
    <row r="11129" spans="1:8" ht="15.75">
      <c r="A11129" s="3" t="s">
        <v>2938</v>
      </c>
      <c r="B11129" s="2" t="s">
        <v>3100</v>
      </c>
      <c r="C11129" s="2" t="s">
        <v>3099</v>
      </c>
      <c r="D11129" s="2" t="s">
        <v>3101</v>
      </c>
      <c r="E11129" s="4">
        <v>30</v>
      </c>
      <c r="F11129" s="4">
        <v>122040</v>
      </c>
      <c r="G11129" s="4">
        <v>12204</v>
      </c>
      <c r="H11129" s="4">
        <v>134244</v>
      </c>
    </row>
    <row r="11130" spans="1:8" ht="15.75">
      <c r="A11130" s="3" t="s">
        <v>2938</v>
      </c>
      <c r="B11130" s="2" t="s">
        <v>3103</v>
      </c>
      <c r="C11130" s="2" t="s">
        <v>3102</v>
      </c>
      <c r="D11130" s="2" t="s">
        <v>3104</v>
      </c>
      <c r="E11130" s="4">
        <v>20</v>
      </c>
      <c r="F11130" s="4">
        <v>40780</v>
      </c>
      <c r="G11130" s="4">
        <v>4078</v>
      </c>
      <c r="H11130" s="4">
        <v>44858</v>
      </c>
    </row>
    <row r="11131" spans="1:8" ht="15.75">
      <c r="A11131" s="3" t="s">
        <v>2938</v>
      </c>
      <c r="B11131" s="2" t="s">
        <v>3109</v>
      </c>
      <c r="C11131" s="2" t="s">
        <v>3108</v>
      </c>
      <c r="D11131" s="2" t="s">
        <v>3110</v>
      </c>
      <c r="E11131" s="4">
        <v>30</v>
      </c>
      <c r="F11131" s="4">
        <v>129720</v>
      </c>
      <c r="G11131" s="4">
        <v>12972</v>
      </c>
      <c r="H11131" s="4">
        <v>142692</v>
      </c>
    </row>
    <row r="11132" spans="1:8" ht="15.75">
      <c r="A11132" s="3" t="s">
        <v>2938</v>
      </c>
      <c r="B11132" s="2" t="s">
        <v>745</v>
      </c>
      <c r="C11132" s="2" t="s">
        <v>744</v>
      </c>
      <c r="D11132" s="2" t="s">
        <v>746</v>
      </c>
      <c r="E11132" s="4">
        <v>750</v>
      </c>
      <c r="F11132" s="4">
        <v>3672000</v>
      </c>
      <c r="G11132" s="4">
        <v>367200</v>
      </c>
      <c r="H11132" s="4">
        <v>4039200</v>
      </c>
    </row>
    <row r="11133" spans="1:8" ht="15.75">
      <c r="A11133" s="3" t="s">
        <v>2938</v>
      </c>
      <c r="B11133" s="2" t="s">
        <v>748</v>
      </c>
      <c r="C11133" s="2" t="s">
        <v>747</v>
      </c>
      <c r="D11133" s="2" t="s">
        <v>749</v>
      </c>
      <c r="E11133" s="4">
        <v>812</v>
      </c>
      <c r="F11133" s="4">
        <v>1398420</v>
      </c>
      <c r="G11133" s="4">
        <v>139842</v>
      </c>
      <c r="H11133" s="4">
        <v>1538262</v>
      </c>
    </row>
    <row r="11134" spans="1:8" ht="15.75">
      <c r="A11134" s="3" t="s">
        <v>2938</v>
      </c>
      <c r="B11134" s="2" t="s">
        <v>3115</v>
      </c>
      <c r="C11134" s="2" t="s">
        <v>3114</v>
      </c>
      <c r="D11134" s="2" t="s">
        <v>3116</v>
      </c>
      <c r="E11134" s="4">
        <v>30</v>
      </c>
      <c r="F11134" s="4">
        <v>140490</v>
      </c>
      <c r="G11134" s="4">
        <v>14049</v>
      </c>
      <c r="H11134" s="4">
        <v>154539</v>
      </c>
    </row>
    <row r="11135" spans="1:8" ht="15.75">
      <c r="A11135" s="3" t="s">
        <v>2938</v>
      </c>
      <c r="B11135" s="2" t="s">
        <v>3118</v>
      </c>
      <c r="C11135" s="2" t="s">
        <v>3117</v>
      </c>
      <c r="D11135" s="2" t="s">
        <v>3119</v>
      </c>
      <c r="E11135" s="4">
        <v>20</v>
      </c>
      <c r="F11135" s="4">
        <v>47280</v>
      </c>
      <c r="G11135" s="4">
        <v>4728</v>
      </c>
      <c r="H11135" s="4">
        <v>52008</v>
      </c>
    </row>
    <row r="11136" spans="1:8" ht="15.75">
      <c r="A11136" s="3" t="s">
        <v>2938</v>
      </c>
      <c r="B11136" s="2" t="s">
        <v>3121</v>
      </c>
      <c r="C11136" s="2" t="s">
        <v>3120</v>
      </c>
      <c r="D11136" s="2" t="s">
        <v>3122</v>
      </c>
      <c r="E11136" s="4">
        <v>30</v>
      </c>
      <c r="F11136" s="4">
        <v>149970</v>
      </c>
      <c r="G11136" s="4">
        <v>14997</v>
      </c>
      <c r="H11136" s="4">
        <v>164967</v>
      </c>
    </row>
    <row r="11137" spans="1:8" ht="15.75">
      <c r="A11137" s="3" t="s">
        <v>2938</v>
      </c>
      <c r="B11137" s="2" t="s">
        <v>3124</v>
      </c>
      <c r="C11137" s="2" t="s">
        <v>3123</v>
      </c>
      <c r="D11137" s="2" t="s">
        <v>3125</v>
      </c>
      <c r="E11137" s="4">
        <v>20</v>
      </c>
      <c r="F11137" s="4">
        <v>50500</v>
      </c>
      <c r="G11137" s="4">
        <v>5050</v>
      </c>
      <c r="H11137" s="4">
        <v>55550</v>
      </c>
    </row>
    <row r="11138" spans="1:8" ht="15.75">
      <c r="A11138" s="3" t="s">
        <v>2938</v>
      </c>
      <c r="B11138" s="2" t="s">
        <v>757</v>
      </c>
      <c r="C11138" s="2" t="s">
        <v>756</v>
      </c>
      <c r="D11138" s="2" t="s">
        <v>758</v>
      </c>
      <c r="E11138" s="4">
        <v>224</v>
      </c>
      <c r="F11138" s="4">
        <v>503460</v>
      </c>
      <c r="G11138" s="4">
        <v>50346</v>
      </c>
      <c r="H11138" s="4">
        <v>553806</v>
      </c>
    </row>
    <row r="11139" spans="1:8" ht="15.75">
      <c r="A11139" s="3" t="s">
        <v>2938</v>
      </c>
      <c r="B11139" s="2" t="s">
        <v>760</v>
      </c>
      <c r="C11139" s="2" t="s">
        <v>759</v>
      </c>
      <c r="D11139" s="2" t="s">
        <v>761</v>
      </c>
      <c r="E11139" s="4">
        <v>200</v>
      </c>
      <c r="F11139" s="4">
        <v>224200</v>
      </c>
      <c r="G11139" s="4">
        <v>22420</v>
      </c>
      <c r="H11139" s="4">
        <v>246620</v>
      </c>
    </row>
    <row r="11140" spans="1:8" ht="15.75">
      <c r="A11140" s="3" t="s">
        <v>2938</v>
      </c>
      <c r="B11140" s="2" t="s">
        <v>771</v>
      </c>
      <c r="C11140" s="2" t="s">
        <v>770</v>
      </c>
      <c r="D11140" s="2" t="s">
        <v>772</v>
      </c>
      <c r="E11140" s="4">
        <v>861</v>
      </c>
      <c r="F11140" s="4">
        <v>4581620</v>
      </c>
      <c r="G11140" s="4">
        <v>458162</v>
      </c>
      <c r="H11140" s="4">
        <v>5039782</v>
      </c>
    </row>
    <row r="11141" spans="1:8" ht="15.75">
      <c r="A11141" s="3" t="s">
        <v>2938</v>
      </c>
      <c r="B11141" s="2" t="s">
        <v>774</v>
      </c>
      <c r="C11141" s="2" t="s">
        <v>773</v>
      </c>
      <c r="D11141" s="2" t="s">
        <v>775</v>
      </c>
      <c r="E11141" s="4">
        <v>1110</v>
      </c>
      <c r="F11141" s="4">
        <v>2310820</v>
      </c>
      <c r="G11141" s="4">
        <v>231082</v>
      </c>
      <c r="H11141" s="4">
        <v>2541902</v>
      </c>
    </row>
    <row r="11142" spans="1:8" ht="15.75">
      <c r="A11142" s="3" t="s">
        <v>2938</v>
      </c>
      <c r="B11142" s="2" t="s">
        <v>3129</v>
      </c>
      <c r="C11142" s="2" t="s">
        <v>3128</v>
      </c>
      <c r="D11142" s="2" t="s">
        <v>3130</v>
      </c>
      <c r="E11142" s="4">
        <v>30</v>
      </c>
      <c r="F11142" s="4">
        <v>168210</v>
      </c>
      <c r="G11142" s="4">
        <v>16821</v>
      </c>
      <c r="H11142" s="4">
        <v>185031</v>
      </c>
    </row>
    <row r="11143" spans="1:8" ht="15.75">
      <c r="A11143" s="3" t="s">
        <v>2938</v>
      </c>
      <c r="B11143" s="2" t="s">
        <v>3132</v>
      </c>
      <c r="C11143" s="2" t="s">
        <v>3131</v>
      </c>
      <c r="D11143" s="2" t="s">
        <v>3133</v>
      </c>
      <c r="E11143" s="4">
        <v>30</v>
      </c>
      <c r="F11143" s="4">
        <v>177240</v>
      </c>
      <c r="G11143" s="4">
        <v>17724</v>
      </c>
      <c r="H11143" s="4">
        <v>194964</v>
      </c>
    </row>
    <row r="11144" spans="1:8" ht="15.75">
      <c r="A11144" s="3" t="s">
        <v>2938</v>
      </c>
      <c r="B11144" s="2" t="s">
        <v>779</v>
      </c>
      <c r="C11144" s="2" t="s">
        <v>778</v>
      </c>
      <c r="D11144" s="2" t="s">
        <v>780</v>
      </c>
      <c r="E11144" s="4">
        <v>550</v>
      </c>
      <c r="F11144" s="4">
        <v>3644260</v>
      </c>
      <c r="G11144" s="4">
        <v>364426</v>
      </c>
      <c r="H11144" s="4">
        <v>4008686</v>
      </c>
    </row>
    <row r="11145" spans="1:8" ht="15.75">
      <c r="A11145" s="3" t="s">
        <v>2938</v>
      </c>
      <c r="B11145" s="2" t="s">
        <v>782</v>
      </c>
      <c r="C11145" s="2" t="s">
        <v>781</v>
      </c>
      <c r="D11145" s="2" t="s">
        <v>783</v>
      </c>
      <c r="E11145" s="4">
        <v>300</v>
      </c>
      <c r="F11145" s="4">
        <v>925800</v>
      </c>
      <c r="G11145" s="4">
        <v>92580</v>
      </c>
      <c r="H11145" s="4">
        <v>1018380</v>
      </c>
    </row>
    <row r="11146" spans="1:8" ht="15.75">
      <c r="A11146" s="3" t="s">
        <v>2938</v>
      </c>
      <c r="B11146" s="2" t="s">
        <v>800</v>
      </c>
      <c r="C11146" s="2" t="s">
        <v>799</v>
      </c>
      <c r="D11146" s="2" t="s">
        <v>801</v>
      </c>
      <c r="E11146" s="4">
        <v>368</v>
      </c>
      <c r="F11146" s="4">
        <v>2219360</v>
      </c>
      <c r="G11146" s="4">
        <v>221936</v>
      </c>
      <c r="H11146" s="4">
        <v>2441296</v>
      </c>
    </row>
    <row r="11147" spans="1:8" ht="15.75">
      <c r="A11147" s="3" t="s">
        <v>2938</v>
      </c>
      <c r="B11147" s="2" t="s">
        <v>803</v>
      </c>
      <c r="C11147" s="2" t="s">
        <v>802</v>
      </c>
      <c r="D11147" s="2" t="s">
        <v>804</v>
      </c>
      <c r="E11147" s="4">
        <v>1</v>
      </c>
      <c r="F11147" s="4">
        <v>4800</v>
      </c>
      <c r="G11147" s="4">
        <v>480</v>
      </c>
      <c r="H11147" s="4">
        <v>5280</v>
      </c>
    </row>
    <row r="11148" spans="1:8" ht="15.75">
      <c r="A11148" s="3" t="s">
        <v>2938</v>
      </c>
      <c r="B11148" s="2" t="s">
        <v>806</v>
      </c>
      <c r="C11148" s="2" t="s">
        <v>805</v>
      </c>
      <c r="D11148" s="2" t="s">
        <v>807</v>
      </c>
      <c r="E11148" s="4">
        <v>100</v>
      </c>
      <c r="F11148" s="4">
        <v>760000</v>
      </c>
      <c r="G11148" s="4">
        <v>76000</v>
      </c>
      <c r="H11148" s="4">
        <v>836000</v>
      </c>
    </row>
    <row r="11149" spans="1:8" ht="15.75">
      <c r="A11149" s="3" t="s">
        <v>2938</v>
      </c>
      <c r="B11149" s="2" t="s">
        <v>814</v>
      </c>
      <c r="C11149" s="2" t="s">
        <v>813</v>
      </c>
      <c r="D11149" s="2" t="s">
        <v>815</v>
      </c>
      <c r="E11149" s="4">
        <v>3000</v>
      </c>
      <c r="F11149" s="4">
        <v>4239000</v>
      </c>
      <c r="G11149" s="4">
        <v>423897</v>
      </c>
      <c r="H11149" s="4">
        <v>4662897</v>
      </c>
    </row>
    <row r="11150" spans="1:8" ht="15.75">
      <c r="A11150" s="3" t="s">
        <v>2938</v>
      </c>
      <c r="B11150" s="2" t="s">
        <v>817</v>
      </c>
      <c r="C11150" s="2" t="s">
        <v>816</v>
      </c>
      <c r="D11150" s="2" t="s">
        <v>818</v>
      </c>
      <c r="E11150" s="4">
        <v>300</v>
      </c>
      <c r="F11150" s="4">
        <v>393000</v>
      </c>
      <c r="G11150" s="4">
        <v>39300</v>
      </c>
      <c r="H11150" s="4">
        <v>432300</v>
      </c>
    </row>
    <row r="11151" spans="1:8" ht="15.75">
      <c r="A11151" s="3" t="s">
        <v>2938</v>
      </c>
      <c r="B11151" s="2" t="s">
        <v>820</v>
      </c>
      <c r="C11151" s="2" t="s">
        <v>819</v>
      </c>
      <c r="D11151" s="2" t="s">
        <v>821</v>
      </c>
      <c r="E11151" s="4">
        <v>320</v>
      </c>
      <c r="F11151" s="4">
        <v>838300</v>
      </c>
      <c r="G11151" s="4">
        <v>83830</v>
      </c>
      <c r="H11151" s="4">
        <v>922130</v>
      </c>
    </row>
    <row r="11152" spans="1:8" ht="15.75">
      <c r="A11152" s="3" t="s">
        <v>2938</v>
      </c>
      <c r="B11152" s="2" t="s">
        <v>823</v>
      </c>
      <c r="C11152" s="2" t="s">
        <v>822</v>
      </c>
      <c r="D11152" s="2" t="s">
        <v>824</v>
      </c>
      <c r="E11152" s="4">
        <v>32271</v>
      </c>
      <c r="F11152" s="4">
        <v>44988304</v>
      </c>
      <c r="G11152" s="4">
        <v>4498830</v>
      </c>
      <c r="H11152" s="4">
        <v>49487134</v>
      </c>
    </row>
    <row r="11153" spans="1:8" ht="15.75">
      <c r="A11153" s="3" t="s">
        <v>2938</v>
      </c>
      <c r="B11153" s="2" t="s">
        <v>826</v>
      </c>
      <c r="C11153" s="2" t="s">
        <v>825</v>
      </c>
      <c r="D11153" s="2" t="s">
        <v>827</v>
      </c>
      <c r="E11153" s="4">
        <v>60</v>
      </c>
      <c r="F11153" s="4">
        <v>501960</v>
      </c>
      <c r="G11153" s="4">
        <v>50196</v>
      </c>
      <c r="H11153" s="4">
        <v>552156</v>
      </c>
    </row>
    <row r="11154" spans="1:8" ht="15.75">
      <c r="A11154" s="3" t="s">
        <v>2938</v>
      </c>
      <c r="B11154" s="2" t="s">
        <v>829</v>
      </c>
      <c r="C11154" s="2" t="s">
        <v>828</v>
      </c>
      <c r="D11154" s="2" t="s">
        <v>830</v>
      </c>
      <c r="E11154" s="4">
        <v>10</v>
      </c>
      <c r="F11154" s="4">
        <v>38290</v>
      </c>
      <c r="G11154" s="4">
        <v>3829</v>
      </c>
      <c r="H11154" s="4">
        <v>42119</v>
      </c>
    </row>
    <row r="11155" spans="1:8" ht="15.75">
      <c r="A11155" s="3" t="s">
        <v>2938</v>
      </c>
      <c r="B11155" s="2" t="s">
        <v>3150</v>
      </c>
      <c r="C11155" s="2" t="s">
        <v>3149</v>
      </c>
      <c r="D11155" s="2" t="s">
        <v>3151</v>
      </c>
      <c r="E11155" s="4">
        <v>50</v>
      </c>
      <c r="F11155" s="4">
        <v>147300</v>
      </c>
      <c r="G11155" s="4">
        <v>14730</v>
      </c>
      <c r="H11155" s="4">
        <v>162030</v>
      </c>
    </row>
    <row r="11156" spans="1:8" ht="15.75">
      <c r="A11156" s="3" t="s">
        <v>2938</v>
      </c>
      <c r="B11156" s="2" t="s">
        <v>841</v>
      </c>
      <c r="C11156" s="2" t="s">
        <v>840</v>
      </c>
      <c r="D11156" s="2" t="s">
        <v>842</v>
      </c>
      <c r="E11156" s="4">
        <v>95</v>
      </c>
      <c r="F11156" s="4">
        <v>492450</v>
      </c>
      <c r="G11156" s="4">
        <v>49245</v>
      </c>
      <c r="H11156" s="4">
        <v>541695</v>
      </c>
    </row>
    <row r="11157" spans="1:8" ht="15.75">
      <c r="A11157" s="3" t="s">
        <v>2938</v>
      </c>
      <c r="B11157" s="2" t="s">
        <v>855</v>
      </c>
      <c r="C11157" s="2" t="s">
        <v>854</v>
      </c>
      <c r="D11157" s="2" t="s">
        <v>856</v>
      </c>
      <c r="E11157" s="4">
        <v>868</v>
      </c>
      <c r="F11157" s="4">
        <v>4122500</v>
      </c>
      <c r="G11157" s="4">
        <v>412250</v>
      </c>
      <c r="H11157" s="4">
        <v>4534750</v>
      </c>
    </row>
    <row r="11158" spans="1:8" ht="15.75">
      <c r="A11158" s="3" t="s">
        <v>2938</v>
      </c>
      <c r="B11158" s="2" t="s">
        <v>858</v>
      </c>
      <c r="C11158" s="2" t="s">
        <v>857</v>
      </c>
      <c r="D11158" s="2" t="s">
        <v>859</v>
      </c>
      <c r="E11158" s="4">
        <v>180</v>
      </c>
      <c r="F11158" s="4">
        <v>1940428</v>
      </c>
      <c r="G11158" s="4">
        <v>194042</v>
      </c>
      <c r="H11158" s="4">
        <v>2134470</v>
      </c>
    </row>
    <row r="11159" spans="1:8" ht="15.75">
      <c r="A11159" s="3" t="s">
        <v>2938</v>
      </c>
      <c r="B11159" s="2" t="s">
        <v>3153</v>
      </c>
      <c r="C11159" s="2" t="s">
        <v>3152</v>
      </c>
      <c r="D11159" s="2" t="s">
        <v>3154</v>
      </c>
      <c r="E11159" s="4">
        <v>30</v>
      </c>
      <c r="F11159" s="4">
        <v>101940</v>
      </c>
      <c r="G11159" s="4">
        <v>10194</v>
      </c>
      <c r="H11159" s="4">
        <v>112134</v>
      </c>
    </row>
    <row r="11160" spans="1:8" ht="15.75">
      <c r="A11160" s="3" t="s">
        <v>2938</v>
      </c>
      <c r="B11160" s="2" t="s">
        <v>878</v>
      </c>
      <c r="C11160" s="2" t="s">
        <v>877</v>
      </c>
      <c r="D11160" s="2" t="s">
        <v>879</v>
      </c>
      <c r="E11160" s="4">
        <v>20</v>
      </c>
      <c r="F11160" s="4">
        <v>34160</v>
      </c>
      <c r="G11160" s="4">
        <v>3416</v>
      </c>
      <c r="H11160" s="4">
        <v>37576</v>
      </c>
    </row>
    <row r="11161" spans="1:8" ht="15.75">
      <c r="A11161" s="3" t="s">
        <v>2938</v>
      </c>
      <c r="B11161" s="2" t="s">
        <v>883</v>
      </c>
      <c r="C11161" s="2" t="s">
        <v>882</v>
      </c>
      <c r="D11161" s="2" t="s">
        <v>884</v>
      </c>
      <c r="E11161" s="4">
        <v>60</v>
      </c>
      <c r="F11161" s="4">
        <v>1188420</v>
      </c>
      <c r="G11161" s="4">
        <v>118842</v>
      </c>
      <c r="H11161" s="4">
        <v>1307262</v>
      </c>
    </row>
    <row r="11162" spans="1:8" ht="15.75">
      <c r="A11162" s="3" t="s">
        <v>2938</v>
      </c>
      <c r="B11162" s="2" t="s">
        <v>3163</v>
      </c>
      <c r="C11162" s="2" t="s">
        <v>3162</v>
      </c>
      <c r="D11162" s="2" t="s">
        <v>919</v>
      </c>
      <c r="E11162" s="4">
        <v>20</v>
      </c>
      <c r="F11162" s="4">
        <v>626600</v>
      </c>
      <c r="G11162" s="4">
        <v>62660</v>
      </c>
      <c r="H11162" s="4">
        <v>689260</v>
      </c>
    </row>
    <row r="11163" spans="1:8" ht="15.75">
      <c r="A11163" s="3" t="s">
        <v>2938</v>
      </c>
      <c r="B11163" s="2" t="s">
        <v>889</v>
      </c>
      <c r="C11163" s="2" t="s">
        <v>888</v>
      </c>
      <c r="D11163" s="2" t="s">
        <v>890</v>
      </c>
      <c r="E11163" s="4">
        <v>90</v>
      </c>
      <c r="F11163" s="4">
        <v>1361490</v>
      </c>
      <c r="G11163" s="4">
        <v>136149</v>
      </c>
      <c r="H11163" s="4">
        <v>1497639</v>
      </c>
    </row>
    <row r="11164" spans="1:8" ht="15.75">
      <c r="A11164" s="3" t="s">
        <v>2938</v>
      </c>
      <c r="B11164" s="2" t="s">
        <v>897</v>
      </c>
      <c r="C11164" s="2" t="s">
        <v>896</v>
      </c>
      <c r="D11164" s="2" t="s">
        <v>884</v>
      </c>
      <c r="E11164" s="4">
        <v>130</v>
      </c>
      <c r="F11164" s="4">
        <v>2968290</v>
      </c>
      <c r="G11164" s="4">
        <v>296829</v>
      </c>
      <c r="H11164" s="4">
        <v>3265119</v>
      </c>
    </row>
    <row r="11165" spans="1:8" ht="15.75">
      <c r="A11165" s="3" t="s">
        <v>2938</v>
      </c>
      <c r="B11165" s="2" t="s">
        <v>3165</v>
      </c>
      <c r="C11165" s="2" t="s">
        <v>3164</v>
      </c>
      <c r="D11165" s="2" t="s">
        <v>909</v>
      </c>
      <c r="E11165" s="4">
        <v>150</v>
      </c>
      <c r="F11165" s="4">
        <v>1642430</v>
      </c>
      <c r="G11165" s="4">
        <v>164243</v>
      </c>
      <c r="H11165" s="4">
        <v>1806673</v>
      </c>
    </row>
    <row r="11166" spans="1:8" ht="15.75">
      <c r="A11166" s="3" t="s">
        <v>2938</v>
      </c>
      <c r="B11166" s="2" t="s">
        <v>902</v>
      </c>
      <c r="C11166" s="2" t="s">
        <v>901</v>
      </c>
      <c r="D11166" s="2" t="s">
        <v>890</v>
      </c>
      <c r="E11166" s="4">
        <v>160</v>
      </c>
      <c r="F11166" s="4">
        <v>2767010</v>
      </c>
      <c r="G11166" s="4">
        <v>276701</v>
      </c>
      <c r="H11166" s="4">
        <v>3043711</v>
      </c>
    </row>
    <row r="11167" spans="1:8" ht="15.75">
      <c r="A11167" s="3" t="s">
        <v>2938</v>
      </c>
      <c r="B11167" s="2" t="s">
        <v>906</v>
      </c>
      <c r="C11167" s="2" t="s">
        <v>905</v>
      </c>
      <c r="D11167" s="2" t="s">
        <v>884</v>
      </c>
      <c r="E11167" s="4">
        <v>130</v>
      </c>
      <c r="F11167" s="4">
        <v>3361670</v>
      </c>
      <c r="G11167" s="4">
        <v>336167</v>
      </c>
      <c r="H11167" s="4">
        <v>3697837</v>
      </c>
    </row>
    <row r="11168" spans="1:8" ht="15.75">
      <c r="A11168" s="3" t="s">
        <v>2938</v>
      </c>
      <c r="B11168" s="2" t="s">
        <v>908</v>
      </c>
      <c r="C11168" s="2" t="s">
        <v>907</v>
      </c>
      <c r="D11168" s="2" t="s">
        <v>909</v>
      </c>
      <c r="E11168" s="4">
        <v>150</v>
      </c>
      <c r="F11168" s="4">
        <v>1872060</v>
      </c>
      <c r="G11168" s="4">
        <v>187206</v>
      </c>
      <c r="H11168" s="4">
        <v>2059266</v>
      </c>
    </row>
    <row r="11169" spans="1:8" ht="15.75">
      <c r="A11169" s="3" t="s">
        <v>2938</v>
      </c>
      <c r="B11169" s="2" t="s">
        <v>3167</v>
      </c>
      <c r="C11169" s="2" t="s">
        <v>3166</v>
      </c>
      <c r="D11169" s="2" t="s">
        <v>890</v>
      </c>
      <c r="E11169" s="4">
        <v>160</v>
      </c>
      <c r="F11169" s="4">
        <v>3147380</v>
      </c>
      <c r="G11169" s="4">
        <v>314738</v>
      </c>
      <c r="H11169" s="4">
        <v>3462118</v>
      </c>
    </row>
    <row r="11170" spans="1:8" ht="15.75">
      <c r="A11170" s="3" t="s">
        <v>2938</v>
      </c>
      <c r="B11170" s="2" t="s">
        <v>911</v>
      </c>
      <c r="C11170" s="2" t="s">
        <v>910</v>
      </c>
      <c r="D11170" s="2" t="s">
        <v>884</v>
      </c>
      <c r="E11170" s="4">
        <v>130</v>
      </c>
      <c r="F11170" s="4">
        <v>3754920</v>
      </c>
      <c r="G11170" s="4">
        <v>375492</v>
      </c>
      <c r="H11170" s="4">
        <v>4130412</v>
      </c>
    </row>
    <row r="11171" spans="1:8" ht="15.75">
      <c r="A11171" s="3" t="s">
        <v>2938</v>
      </c>
      <c r="B11171" s="2" t="s">
        <v>3170</v>
      </c>
      <c r="C11171" s="2" t="s">
        <v>3169</v>
      </c>
      <c r="D11171" s="2" t="s">
        <v>890</v>
      </c>
      <c r="E11171" s="4">
        <v>160</v>
      </c>
      <c r="F11171" s="4">
        <v>3527750</v>
      </c>
      <c r="G11171" s="4">
        <v>352775</v>
      </c>
      <c r="H11171" s="4">
        <v>3880525</v>
      </c>
    </row>
    <row r="11172" spans="1:8" ht="15.75">
      <c r="A11172" s="3" t="s">
        <v>2938</v>
      </c>
      <c r="B11172" s="2" t="s">
        <v>3172</v>
      </c>
      <c r="C11172" s="2" t="s">
        <v>3171</v>
      </c>
      <c r="D11172" s="2" t="s">
        <v>884</v>
      </c>
      <c r="E11172" s="4">
        <v>30</v>
      </c>
      <c r="F11172" s="4">
        <v>957300</v>
      </c>
      <c r="G11172" s="4">
        <v>95730</v>
      </c>
      <c r="H11172" s="4">
        <v>1053030</v>
      </c>
    </row>
    <row r="11173" spans="1:8" ht="15.75">
      <c r="A11173" s="3" t="s">
        <v>2938</v>
      </c>
      <c r="B11173" s="2" t="s">
        <v>3174</v>
      </c>
      <c r="C11173" s="2" t="s">
        <v>3173</v>
      </c>
      <c r="D11173" s="2" t="s">
        <v>909</v>
      </c>
      <c r="E11173" s="4">
        <v>50</v>
      </c>
      <c r="F11173" s="4">
        <v>797290</v>
      </c>
      <c r="G11173" s="4">
        <v>79729</v>
      </c>
      <c r="H11173" s="4">
        <v>877019</v>
      </c>
    </row>
    <row r="11174" spans="1:8" ht="15.75">
      <c r="A11174" s="3" t="s">
        <v>2938</v>
      </c>
      <c r="B11174" s="2" t="s">
        <v>3176</v>
      </c>
      <c r="C11174" s="2" t="s">
        <v>3175</v>
      </c>
      <c r="D11174" s="2" t="s">
        <v>890</v>
      </c>
      <c r="E11174" s="4">
        <v>50</v>
      </c>
      <c r="F11174" s="4">
        <v>1246490</v>
      </c>
      <c r="G11174" s="4">
        <v>124649</v>
      </c>
      <c r="H11174" s="4">
        <v>1371139</v>
      </c>
    </row>
    <row r="11175" spans="1:8" ht="15.75">
      <c r="A11175" s="3" t="s">
        <v>2938</v>
      </c>
      <c r="B11175" s="2" t="s">
        <v>3180</v>
      </c>
      <c r="C11175" s="2" t="s">
        <v>3179</v>
      </c>
      <c r="D11175" s="2" t="s">
        <v>919</v>
      </c>
      <c r="E11175" s="4">
        <v>30</v>
      </c>
      <c r="F11175" s="4">
        <v>737940</v>
      </c>
      <c r="G11175" s="4">
        <v>73794</v>
      </c>
      <c r="H11175" s="4">
        <v>811734</v>
      </c>
    </row>
    <row r="11176" spans="1:8" ht="15.75">
      <c r="A11176" s="3" t="s">
        <v>2938</v>
      </c>
      <c r="B11176" s="2" t="s">
        <v>3187</v>
      </c>
      <c r="C11176" s="2" t="s">
        <v>3186</v>
      </c>
      <c r="D11176" s="2" t="s">
        <v>890</v>
      </c>
      <c r="E11176" s="4">
        <v>30</v>
      </c>
      <c r="F11176" s="4">
        <v>405840</v>
      </c>
      <c r="G11176" s="4">
        <v>40584</v>
      </c>
      <c r="H11176" s="4">
        <v>446424</v>
      </c>
    </row>
    <row r="11177" spans="1:8" ht="15.75">
      <c r="A11177" s="3" t="s">
        <v>2938</v>
      </c>
      <c r="B11177" s="2" t="s">
        <v>930</v>
      </c>
      <c r="C11177" s="2" t="s">
        <v>929</v>
      </c>
      <c r="D11177" s="2"/>
      <c r="E11177" s="4">
        <v>59</v>
      </c>
      <c r="F11177" s="4">
        <v>821280</v>
      </c>
      <c r="G11177" s="4">
        <v>82128</v>
      </c>
      <c r="H11177" s="4">
        <v>903408</v>
      </c>
    </row>
    <row r="11178" spans="1:8" ht="15.75">
      <c r="A11178" s="3" t="s">
        <v>2938</v>
      </c>
      <c r="B11178" s="2" t="s">
        <v>3191</v>
      </c>
      <c r="C11178" s="2" t="s">
        <v>3190</v>
      </c>
      <c r="D11178" s="2" t="s">
        <v>3192</v>
      </c>
      <c r="E11178" s="4">
        <v>20</v>
      </c>
      <c r="F11178" s="4">
        <v>44060</v>
      </c>
      <c r="G11178" s="4">
        <v>4406</v>
      </c>
      <c r="H11178" s="4">
        <v>48466</v>
      </c>
    </row>
    <row r="11179" spans="1:8" ht="15.75">
      <c r="A11179" s="3" t="s">
        <v>2938</v>
      </c>
      <c r="B11179" s="2" t="s">
        <v>932</v>
      </c>
      <c r="C11179" s="2" t="s">
        <v>931</v>
      </c>
      <c r="D11179" s="2" t="s">
        <v>890</v>
      </c>
      <c r="E11179" s="4">
        <v>85</v>
      </c>
      <c r="F11179" s="4">
        <v>1106275</v>
      </c>
      <c r="G11179" s="4">
        <v>110628</v>
      </c>
      <c r="H11179" s="4">
        <v>1216903</v>
      </c>
    </row>
    <row r="11180" spans="1:8" ht="15.75">
      <c r="A11180" s="3" t="s">
        <v>2938</v>
      </c>
      <c r="B11180" s="2" t="s">
        <v>3200</v>
      </c>
      <c r="C11180" s="2" t="s">
        <v>3199</v>
      </c>
      <c r="D11180" s="2" t="s">
        <v>909</v>
      </c>
      <c r="E11180" s="4">
        <v>150</v>
      </c>
      <c r="F11180" s="4">
        <v>2101560</v>
      </c>
      <c r="G11180" s="4">
        <v>210156</v>
      </c>
      <c r="H11180" s="4">
        <v>2311716</v>
      </c>
    </row>
    <row r="11181" spans="1:8" ht="15.75">
      <c r="A11181" s="3" t="s">
        <v>2938</v>
      </c>
      <c r="B11181" s="2" t="s">
        <v>3213</v>
      </c>
      <c r="C11181" s="2" t="s">
        <v>3212</v>
      </c>
      <c r="D11181" s="2"/>
      <c r="E11181" s="4">
        <v>2</v>
      </c>
      <c r="F11181" s="4">
        <v>20400</v>
      </c>
      <c r="G11181" s="4">
        <v>2040</v>
      </c>
      <c r="H11181" s="4">
        <v>22440</v>
      </c>
    </row>
    <row r="11182" spans="1:8" ht="15.75">
      <c r="A11182" s="3" t="s">
        <v>2938</v>
      </c>
      <c r="B11182" s="2" t="s">
        <v>3221</v>
      </c>
      <c r="C11182" s="2" t="s">
        <v>621</v>
      </c>
      <c r="D11182" s="2" t="s">
        <v>3222</v>
      </c>
      <c r="E11182" s="4">
        <v>200</v>
      </c>
      <c r="F11182" s="4">
        <v>524600</v>
      </c>
      <c r="G11182" s="4">
        <v>52460</v>
      </c>
      <c r="H11182" s="4">
        <v>577060</v>
      </c>
    </row>
    <row r="11183" spans="1:8" ht="15.75">
      <c r="A11183" s="3" t="s">
        <v>2938</v>
      </c>
      <c r="B11183" s="2" t="s">
        <v>1017</v>
      </c>
      <c r="C11183" s="2" t="s">
        <v>1016</v>
      </c>
      <c r="D11183" s="2" t="s">
        <v>919</v>
      </c>
      <c r="E11183" s="4">
        <v>4</v>
      </c>
      <c r="F11183" s="4">
        <v>170200</v>
      </c>
      <c r="G11183" s="4">
        <v>17020</v>
      </c>
      <c r="H11183" s="4">
        <v>187220</v>
      </c>
    </row>
    <row r="11184" spans="1:8" ht="15.75">
      <c r="A11184" s="3" t="s">
        <v>2938</v>
      </c>
      <c r="B11184" s="2" t="s">
        <v>3229</v>
      </c>
      <c r="C11184" s="2" t="s">
        <v>614</v>
      </c>
      <c r="D11184" s="2" t="s">
        <v>3230</v>
      </c>
      <c r="E11184" s="4">
        <v>200</v>
      </c>
      <c r="F11184" s="4">
        <v>444000</v>
      </c>
      <c r="G11184" s="4">
        <v>44400</v>
      </c>
      <c r="H11184" s="4">
        <v>488400</v>
      </c>
    </row>
    <row r="11185" spans="1:8" ht="15.75">
      <c r="A11185" s="3" t="s">
        <v>2938</v>
      </c>
      <c r="B11185" s="2" t="s">
        <v>3238</v>
      </c>
      <c r="C11185" s="2" t="s">
        <v>3237</v>
      </c>
      <c r="D11185" s="2" t="s">
        <v>909</v>
      </c>
      <c r="E11185" s="4">
        <v>76</v>
      </c>
      <c r="F11185" s="4">
        <v>728940</v>
      </c>
      <c r="G11185" s="4">
        <v>72894</v>
      </c>
      <c r="H11185" s="4">
        <v>801834</v>
      </c>
    </row>
    <row r="11186" spans="1:8" ht="15.75">
      <c r="A11186" s="3" t="s">
        <v>2938</v>
      </c>
      <c r="B11186" s="2" t="s">
        <v>3243</v>
      </c>
      <c r="C11186" s="2" t="s">
        <v>363</v>
      </c>
      <c r="D11186" s="2" t="s">
        <v>3244</v>
      </c>
      <c r="E11186" s="4">
        <v>200</v>
      </c>
      <c r="F11186" s="4">
        <v>956800</v>
      </c>
      <c r="G11186" s="4">
        <v>95680</v>
      </c>
      <c r="H11186" s="4">
        <v>1052480</v>
      </c>
    </row>
    <row r="11187" spans="1:8" ht="15.75">
      <c r="A11187" s="3" t="s">
        <v>2938</v>
      </c>
      <c r="B11187" s="2" t="s">
        <v>1028</v>
      </c>
      <c r="C11187" s="2" t="s">
        <v>352</v>
      </c>
      <c r="D11187" s="2" t="s">
        <v>1029</v>
      </c>
      <c r="E11187" s="4">
        <v>100</v>
      </c>
      <c r="F11187" s="4">
        <v>611000</v>
      </c>
      <c r="G11187" s="4">
        <v>61100</v>
      </c>
      <c r="H11187" s="4">
        <v>672100</v>
      </c>
    </row>
    <row r="11188" spans="1:8" ht="15.75">
      <c r="A11188" s="3" t="s">
        <v>2938</v>
      </c>
      <c r="B11188" s="2" t="s">
        <v>1043</v>
      </c>
      <c r="C11188" s="2" t="s">
        <v>1042</v>
      </c>
      <c r="D11188" s="2"/>
      <c r="E11188" s="4">
        <v>8</v>
      </c>
      <c r="F11188" s="4">
        <v>44296</v>
      </c>
      <c r="G11188" s="4">
        <v>4430</v>
      </c>
      <c r="H11188" s="4">
        <v>48726</v>
      </c>
    </row>
    <row r="11189" spans="1:8" ht="15.75">
      <c r="A11189" s="3" t="s">
        <v>2938</v>
      </c>
      <c r="B11189" s="2" t="s">
        <v>1073</v>
      </c>
      <c r="C11189" s="2" t="s">
        <v>789</v>
      </c>
      <c r="D11189" s="2" t="s">
        <v>1074</v>
      </c>
      <c r="E11189" s="4">
        <v>100</v>
      </c>
      <c r="F11189" s="4">
        <v>118700</v>
      </c>
      <c r="G11189" s="4">
        <v>11870</v>
      </c>
      <c r="H11189" s="4">
        <v>130570</v>
      </c>
    </row>
    <row r="11190" spans="1:8" ht="15.75">
      <c r="A11190" s="3" t="s">
        <v>2938</v>
      </c>
      <c r="B11190" s="2" t="s">
        <v>1075</v>
      </c>
      <c r="C11190" s="2" t="s">
        <v>822</v>
      </c>
      <c r="D11190" s="2" t="s">
        <v>1076</v>
      </c>
      <c r="E11190" s="4">
        <v>7100</v>
      </c>
      <c r="F11190" s="4">
        <v>9009900</v>
      </c>
      <c r="G11190" s="4">
        <v>900990</v>
      </c>
      <c r="H11190" s="4">
        <v>9910890</v>
      </c>
    </row>
    <row r="11191" spans="1:8" ht="15.75">
      <c r="A11191" s="3" t="s">
        <v>2938</v>
      </c>
      <c r="B11191" s="2" t="s">
        <v>1090</v>
      </c>
      <c r="C11191" s="2" t="s">
        <v>366</v>
      </c>
      <c r="D11191" s="2" t="s">
        <v>1091</v>
      </c>
      <c r="E11191" s="4">
        <v>100</v>
      </c>
      <c r="F11191" s="4"/>
      <c r="G11191" s="4"/>
      <c r="H11191" s="4"/>
    </row>
    <row r="11192" spans="1:8" ht="15.75">
      <c r="A11192" s="3" t="s">
        <v>2938</v>
      </c>
      <c r="B11192" s="2" t="s">
        <v>1116</v>
      </c>
      <c r="C11192" s="2" t="s">
        <v>514</v>
      </c>
      <c r="D11192" s="2" t="s">
        <v>3272</v>
      </c>
      <c r="E11192" s="4">
        <v>12</v>
      </c>
      <c r="F11192" s="4">
        <v>74400</v>
      </c>
      <c r="G11192" s="4">
        <v>7440</v>
      </c>
      <c r="H11192" s="4">
        <v>81840</v>
      </c>
    </row>
    <row r="11193" spans="1:8" ht="15.75">
      <c r="A11193" s="3" t="s">
        <v>2938</v>
      </c>
      <c r="B11193" s="2" t="s">
        <v>1122</v>
      </c>
      <c r="C11193" s="2" t="s">
        <v>366</v>
      </c>
      <c r="D11193" s="2" t="s">
        <v>1117</v>
      </c>
      <c r="E11193" s="4">
        <v>3</v>
      </c>
      <c r="F11193" s="4">
        <v>20100</v>
      </c>
      <c r="G11193" s="4">
        <v>2010</v>
      </c>
      <c r="H11193" s="4">
        <v>22110</v>
      </c>
    </row>
    <row r="11194" spans="1:8" ht="15.75">
      <c r="A11194" s="3" t="s">
        <v>2938</v>
      </c>
      <c r="B11194" s="2" t="s">
        <v>1127</v>
      </c>
      <c r="C11194" s="2" t="s">
        <v>355</v>
      </c>
      <c r="D11194" s="2" t="s">
        <v>1117</v>
      </c>
      <c r="E11194" s="4">
        <v>3</v>
      </c>
      <c r="F11194" s="4">
        <v>23700</v>
      </c>
      <c r="G11194" s="4">
        <v>2370</v>
      </c>
      <c r="H11194" s="4">
        <v>26070</v>
      </c>
    </row>
    <row r="11195" spans="1:8" ht="15.75">
      <c r="A11195" s="3" t="s">
        <v>2938</v>
      </c>
      <c r="B11195" s="2" t="s">
        <v>3282</v>
      </c>
      <c r="C11195" s="2" t="s">
        <v>3281</v>
      </c>
      <c r="D11195" s="2" t="s">
        <v>890</v>
      </c>
      <c r="E11195" s="4">
        <v>20</v>
      </c>
      <c r="F11195" s="4">
        <v>732260</v>
      </c>
      <c r="G11195" s="4">
        <v>73226</v>
      </c>
      <c r="H11195" s="4">
        <v>805486</v>
      </c>
    </row>
    <row r="11196" spans="1:8" ht="15.75">
      <c r="A11196" s="3" t="s">
        <v>2938</v>
      </c>
      <c r="B11196" s="2" t="s">
        <v>3288</v>
      </c>
      <c r="C11196" s="2" t="s">
        <v>3287</v>
      </c>
      <c r="D11196" s="2" t="s">
        <v>890</v>
      </c>
      <c r="E11196" s="4">
        <v>20</v>
      </c>
      <c r="F11196" s="4">
        <v>578360</v>
      </c>
      <c r="G11196" s="4">
        <v>57836</v>
      </c>
      <c r="H11196" s="4">
        <v>636196</v>
      </c>
    </row>
    <row r="11197" spans="1:8" ht="15.75">
      <c r="A11197" s="3" t="s">
        <v>2938</v>
      </c>
      <c r="B11197" s="2" t="s">
        <v>1176</v>
      </c>
      <c r="C11197" s="2" t="s">
        <v>1175</v>
      </c>
      <c r="D11197" s="2"/>
      <c r="E11197" s="4">
        <v>8</v>
      </c>
      <c r="F11197" s="4">
        <v>19200</v>
      </c>
      <c r="G11197" s="4">
        <v>1920</v>
      </c>
      <c r="H11197" s="4">
        <v>21120</v>
      </c>
    </row>
    <row r="11198" spans="1:8" ht="15.75">
      <c r="A11198" s="3" t="s">
        <v>2938</v>
      </c>
      <c r="B11198" s="2" t="s">
        <v>1178</v>
      </c>
      <c r="C11198" s="2" t="s">
        <v>1177</v>
      </c>
      <c r="D11198" s="2" t="s">
        <v>574</v>
      </c>
      <c r="E11198" s="4">
        <v>20</v>
      </c>
      <c r="F11198" s="4">
        <v>484000</v>
      </c>
      <c r="G11198" s="4">
        <v>48400</v>
      </c>
      <c r="H11198" s="4">
        <v>532400</v>
      </c>
    </row>
    <row r="11199" spans="1:8" ht="15.75">
      <c r="A11199" s="3" t="s">
        <v>2938</v>
      </c>
      <c r="B11199" s="2" t="s">
        <v>1183</v>
      </c>
      <c r="C11199" s="2" t="s">
        <v>548</v>
      </c>
      <c r="D11199" s="2" t="s">
        <v>414</v>
      </c>
      <c r="E11199" s="4">
        <v>100</v>
      </c>
      <c r="F11199" s="4">
        <v>316800</v>
      </c>
      <c r="G11199" s="4">
        <v>31680</v>
      </c>
      <c r="H11199" s="4">
        <v>348480</v>
      </c>
    </row>
    <row r="11200" spans="1:8" ht="15.75">
      <c r="A11200" s="3" t="s">
        <v>2938</v>
      </c>
      <c r="B11200" s="2" t="s">
        <v>1199</v>
      </c>
      <c r="C11200" s="2" t="s">
        <v>1198</v>
      </c>
      <c r="D11200" s="2"/>
      <c r="E11200" s="4">
        <v>14</v>
      </c>
      <c r="F11200" s="4">
        <v>68684</v>
      </c>
      <c r="G11200" s="4">
        <v>6868</v>
      </c>
      <c r="H11200" s="4">
        <v>75552</v>
      </c>
    </row>
    <row r="11201" spans="1:8" ht="15.75">
      <c r="A11201" s="3" t="s">
        <v>2938</v>
      </c>
      <c r="B11201" s="2" t="s">
        <v>3452</v>
      </c>
      <c r="C11201" s="2" t="s">
        <v>363</v>
      </c>
      <c r="D11201" s="2" t="s">
        <v>3453</v>
      </c>
      <c r="E11201" s="4">
        <v>1020</v>
      </c>
      <c r="F11201" s="4">
        <v>4440060</v>
      </c>
      <c r="G11201" s="4">
        <v>444006</v>
      </c>
      <c r="H11201" s="4">
        <v>4884066</v>
      </c>
    </row>
    <row r="11202" spans="1:8" ht="15.75">
      <c r="A11202" s="3" t="s">
        <v>2938</v>
      </c>
      <c r="B11202" s="2" t="s">
        <v>3454</v>
      </c>
      <c r="C11202" s="2" t="s">
        <v>352</v>
      </c>
      <c r="D11202" s="2" t="s">
        <v>3455</v>
      </c>
      <c r="E11202" s="4">
        <v>1010</v>
      </c>
      <c r="F11202" s="4">
        <v>5615600</v>
      </c>
      <c r="G11202" s="4">
        <v>561560</v>
      </c>
      <c r="H11202" s="4">
        <v>6177160</v>
      </c>
    </row>
    <row r="11203" spans="1:8" ht="15.75">
      <c r="A11203" s="3" t="s">
        <v>2938</v>
      </c>
      <c r="B11203" s="2" t="s">
        <v>3456</v>
      </c>
      <c r="C11203" s="2" t="s">
        <v>736</v>
      </c>
      <c r="D11203" s="2" t="s">
        <v>3457</v>
      </c>
      <c r="E11203" s="4">
        <v>1550</v>
      </c>
      <c r="F11203" s="4">
        <v>2859750</v>
      </c>
      <c r="G11203" s="4">
        <v>285975</v>
      </c>
      <c r="H11203" s="4">
        <v>3145725</v>
      </c>
    </row>
    <row r="11204" spans="1:8" ht="15.75">
      <c r="A11204" s="3" t="s">
        <v>2938</v>
      </c>
      <c r="B11204" s="2" t="s">
        <v>3458</v>
      </c>
      <c r="C11204" s="2" t="s">
        <v>747</v>
      </c>
      <c r="D11204" s="2" t="s">
        <v>3459</v>
      </c>
      <c r="E11204" s="4">
        <v>1118</v>
      </c>
      <c r="F11204" s="4">
        <v>2324322</v>
      </c>
      <c r="G11204" s="4">
        <v>232432</v>
      </c>
      <c r="H11204" s="4">
        <v>2556754</v>
      </c>
    </row>
    <row r="11205" spans="1:8" ht="15.75">
      <c r="A11205" s="3" t="s">
        <v>2938</v>
      </c>
      <c r="B11205" s="2" t="s">
        <v>3460</v>
      </c>
      <c r="C11205" s="2" t="s">
        <v>773</v>
      </c>
      <c r="D11205" s="2" t="s">
        <v>3461</v>
      </c>
      <c r="E11205" s="4">
        <v>1230</v>
      </c>
      <c r="F11205" s="4">
        <v>3007350</v>
      </c>
      <c r="G11205" s="4">
        <v>300735</v>
      </c>
      <c r="H11205" s="4">
        <v>3308085</v>
      </c>
    </row>
    <row r="11206" spans="1:8" ht="15.75">
      <c r="A11206" s="3" t="s">
        <v>2938</v>
      </c>
      <c r="B11206" s="2" t="s">
        <v>3462</v>
      </c>
      <c r="C11206" s="2" t="s">
        <v>781</v>
      </c>
      <c r="D11206" s="2" t="s">
        <v>3463</v>
      </c>
      <c r="E11206" s="4">
        <v>1000</v>
      </c>
      <c r="F11206" s="4">
        <v>2808000</v>
      </c>
      <c r="G11206" s="4">
        <v>280800</v>
      </c>
      <c r="H11206" s="4">
        <v>3088800</v>
      </c>
    </row>
    <row r="11207" spans="1:8" ht="15.75">
      <c r="A11207" s="3" t="s">
        <v>2938</v>
      </c>
      <c r="B11207" s="2" t="s">
        <v>3464</v>
      </c>
      <c r="C11207" s="2" t="s">
        <v>802</v>
      </c>
      <c r="D11207" s="2" t="s">
        <v>3465</v>
      </c>
      <c r="E11207" s="4">
        <v>150</v>
      </c>
      <c r="F11207" s="4">
        <v>474450</v>
      </c>
      <c r="G11207" s="4">
        <v>47445</v>
      </c>
      <c r="H11207" s="4">
        <v>521895</v>
      </c>
    </row>
    <row r="11208" spans="1:8" ht="15.75">
      <c r="A11208" s="3" t="s">
        <v>2938</v>
      </c>
      <c r="B11208" s="2" t="s">
        <v>3466</v>
      </c>
      <c r="C11208" s="2" t="s">
        <v>808</v>
      </c>
      <c r="D11208" s="2" t="s">
        <v>3467</v>
      </c>
      <c r="E11208" s="4">
        <v>150</v>
      </c>
      <c r="F11208" s="4">
        <v>522600</v>
      </c>
      <c r="G11208" s="4">
        <v>52260</v>
      </c>
      <c r="H11208" s="4">
        <v>574860</v>
      </c>
    </row>
    <row r="11209" spans="1:8" ht="15.75">
      <c r="A11209" s="3" t="s">
        <v>2938</v>
      </c>
      <c r="B11209" s="2" t="s">
        <v>3468</v>
      </c>
      <c r="C11209" s="2" t="s">
        <v>828</v>
      </c>
      <c r="D11209" s="2" t="s">
        <v>3469</v>
      </c>
      <c r="E11209" s="4">
        <v>150</v>
      </c>
      <c r="F11209" s="4">
        <v>522600</v>
      </c>
      <c r="G11209" s="4">
        <v>52260</v>
      </c>
      <c r="H11209" s="4">
        <v>574860</v>
      </c>
    </row>
    <row r="11210" spans="1:8" ht="15.75">
      <c r="A11210" s="3" t="s">
        <v>2938</v>
      </c>
      <c r="B11210" s="2" t="s">
        <v>3470</v>
      </c>
      <c r="C11210" s="2" t="s">
        <v>733</v>
      </c>
      <c r="D11210" s="2" t="s">
        <v>3471</v>
      </c>
      <c r="E11210" s="4">
        <v>100</v>
      </c>
      <c r="F11210" s="4">
        <v>367300</v>
      </c>
      <c r="G11210" s="4">
        <v>36730</v>
      </c>
      <c r="H11210" s="4">
        <v>404030</v>
      </c>
    </row>
    <row r="11211" spans="1:8" ht="15.75">
      <c r="A11211" s="3" t="s">
        <v>2938</v>
      </c>
      <c r="B11211" s="2" t="s">
        <v>3472</v>
      </c>
      <c r="C11211" s="2" t="s">
        <v>770</v>
      </c>
      <c r="D11211" s="2" t="s">
        <v>3473</v>
      </c>
      <c r="E11211" s="4">
        <v>100</v>
      </c>
      <c r="F11211" s="4">
        <v>522100</v>
      </c>
      <c r="G11211" s="4">
        <v>52210</v>
      </c>
      <c r="H11211" s="4">
        <v>574310</v>
      </c>
    </row>
    <row r="11212" spans="1:8" ht="15.75">
      <c r="A11212" s="3" t="s">
        <v>2938</v>
      </c>
      <c r="B11212" s="2" t="s">
        <v>3474</v>
      </c>
      <c r="C11212" s="2" t="s">
        <v>799</v>
      </c>
      <c r="D11212" s="2" t="s">
        <v>3475</v>
      </c>
      <c r="E11212" s="4">
        <v>100</v>
      </c>
      <c r="F11212" s="4">
        <v>622300</v>
      </c>
      <c r="G11212" s="4">
        <v>62230</v>
      </c>
      <c r="H11212" s="4">
        <v>684530</v>
      </c>
    </row>
    <row r="11213" spans="1:8" ht="15.75">
      <c r="A11213" s="3" t="s">
        <v>2938</v>
      </c>
      <c r="B11213" s="2" t="s">
        <v>3476</v>
      </c>
      <c r="C11213" s="2" t="s">
        <v>825</v>
      </c>
      <c r="D11213" s="2" t="s">
        <v>3477</v>
      </c>
      <c r="E11213" s="4">
        <v>100</v>
      </c>
      <c r="F11213" s="4">
        <v>761300</v>
      </c>
      <c r="G11213" s="4">
        <v>76130</v>
      </c>
      <c r="H11213" s="4">
        <v>837430</v>
      </c>
    </row>
    <row r="11214" spans="1:8" ht="15.75">
      <c r="A11214" s="3" t="s">
        <v>2938</v>
      </c>
      <c r="B11214" s="2" t="s">
        <v>3478</v>
      </c>
      <c r="C11214" s="2" t="s">
        <v>630</v>
      </c>
      <c r="D11214" s="2" t="s">
        <v>3479</v>
      </c>
      <c r="E11214" s="4">
        <v>30</v>
      </c>
      <c r="F11214" s="4">
        <v>79710</v>
      </c>
      <c r="G11214" s="4">
        <v>7971</v>
      </c>
      <c r="H11214" s="4">
        <v>87681</v>
      </c>
    </row>
    <row r="11215" spans="1:8" ht="15.75">
      <c r="A11215" s="3" t="s">
        <v>2938</v>
      </c>
      <c r="B11215" s="2" t="s">
        <v>3480</v>
      </c>
      <c r="C11215" s="2" t="s">
        <v>654</v>
      </c>
      <c r="D11215" s="2" t="s">
        <v>3481</v>
      </c>
      <c r="E11215" s="4">
        <v>10</v>
      </c>
      <c r="F11215" s="4">
        <v>30320</v>
      </c>
      <c r="G11215" s="4">
        <v>3032</v>
      </c>
      <c r="H11215" s="4">
        <v>33352</v>
      </c>
    </row>
    <row r="11216" spans="1:8" ht="15.75">
      <c r="A11216" s="3" t="s">
        <v>2938</v>
      </c>
      <c r="B11216" s="2" t="s">
        <v>3482</v>
      </c>
      <c r="C11216" s="2" t="s">
        <v>699</v>
      </c>
      <c r="D11216" s="2" t="s">
        <v>3483</v>
      </c>
      <c r="E11216" s="4">
        <v>452</v>
      </c>
      <c r="F11216" s="4">
        <v>1594656</v>
      </c>
      <c r="G11216" s="4">
        <v>159466</v>
      </c>
      <c r="H11216" s="4">
        <v>1754122</v>
      </c>
    </row>
    <row r="11217" spans="1:8" ht="15.75">
      <c r="A11217" s="3" t="s">
        <v>2938</v>
      </c>
      <c r="B11217" s="2" t="s">
        <v>3484</v>
      </c>
      <c r="C11217" s="2" t="s">
        <v>358</v>
      </c>
      <c r="D11217" s="2" t="s">
        <v>3485</v>
      </c>
      <c r="E11217" s="4">
        <v>1162</v>
      </c>
      <c r="F11217" s="4">
        <v>7924840</v>
      </c>
      <c r="G11217" s="4">
        <v>792484</v>
      </c>
      <c r="H11217" s="4">
        <v>8717324</v>
      </c>
    </row>
    <row r="11218" spans="1:8" ht="15.75">
      <c r="A11218" s="3" t="s">
        <v>2938</v>
      </c>
      <c r="B11218" s="2" t="s">
        <v>3486</v>
      </c>
      <c r="C11218" s="2" t="s">
        <v>486</v>
      </c>
      <c r="D11218" s="2" t="s">
        <v>3487</v>
      </c>
      <c r="E11218" s="4">
        <v>10</v>
      </c>
      <c r="F11218" s="4">
        <v>26860</v>
      </c>
      <c r="G11218" s="4">
        <v>2686</v>
      </c>
      <c r="H11218" s="4">
        <v>29546</v>
      </c>
    </row>
    <row r="11219" spans="1:8" ht="15.75">
      <c r="A11219" s="3" t="s">
        <v>2938</v>
      </c>
      <c r="B11219" s="2" t="s">
        <v>3488</v>
      </c>
      <c r="C11219" s="2" t="s">
        <v>475</v>
      </c>
      <c r="D11219" s="2" t="s">
        <v>3489</v>
      </c>
      <c r="E11219" s="4">
        <v>1020</v>
      </c>
      <c r="F11219" s="4">
        <v>5277480</v>
      </c>
      <c r="G11219" s="4">
        <v>527748</v>
      </c>
      <c r="H11219" s="4">
        <v>5805228</v>
      </c>
    </row>
    <row r="11220" spans="1:8" ht="15.75">
      <c r="A11220" s="3" t="s">
        <v>2938</v>
      </c>
      <c r="B11220" s="2" t="s">
        <v>3491</v>
      </c>
      <c r="C11220" s="2" t="s">
        <v>3490</v>
      </c>
      <c r="D11220" s="2" t="s">
        <v>85</v>
      </c>
      <c r="E11220" s="4">
        <v>1</v>
      </c>
      <c r="F11220" s="4">
        <v>22400</v>
      </c>
      <c r="G11220" s="4">
        <v>2240</v>
      </c>
      <c r="H11220" s="4">
        <v>24640</v>
      </c>
    </row>
    <row r="11221" spans="1:8" ht="15.75">
      <c r="A11221" s="3" t="s">
        <v>2938</v>
      </c>
      <c r="B11221" s="2" t="s">
        <v>3493</v>
      </c>
      <c r="C11221" s="2" t="s">
        <v>2692</v>
      </c>
      <c r="D11221" s="2" t="s">
        <v>56</v>
      </c>
      <c r="E11221" s="4">
        <v>4</v>
      </c>
      <c r="F11221" s="4">
        <v>109332</v>
      </c>
      <c r="G11221" s="4">
        <v>10933</v>
      </c>
      <c r="H11221" s="4">
        <v>120265</v>
      </c>
    </row>
    <row r="11222" spans="1:8" ht="15.75">
      <c r="A11222" s="3" t="s">
        <v>2938</v>
      </c>
      <c r="B11222" s="2" t="s">
        <v>3500</v>
      </c>
      <c r="C11222" s="2" t="s">
        <v>3499</v>
      </c>
      <c r="D11222" s="2"/>
      <c r="E11222" s="4">
        <v>-2</v>
      </c>
      <c r="F11222" s="4">
        <v>-9000</v>
      </c>
      <c r="G11222" s="4">
        <v>-900</v>
      </c>
      <c r="H11222" s="4">
        <v>-9900</v>
      </c>
    </row>
    <row r="11223" spans="1:8" ht="15.75">
      <c r="A11223" s="3" t="s">
        <v>2938</v>
      </c>
      <c r="B11223" s="2" t="s">
        <v>3502</v>
      </c>
      <c r="C11223" s="2" t="s">
        <v>3501</v>
      </c>
      <c r="D11223" s="2"/>
      <c r="E11223" s="4">
        <v>2</v>
      </c>
      <c r="F11223" s="4">
        <v>9000</v>
      </c>
      <c r="G11223" s="4">
        <v>900</v>
      </c>
      <c r="H11223" s="4">
        <v>9900</v>
      </c>
    </row>
    <row r="11224" spans="1:8" ht="15.75">
      <c r="A11224" s="3" t="s">
        <v>2938</v>
      </c>
      <c r="B11224" s="2" t="s">
        <v>1284</v>
      </c>
      <c r="C11224" s="2" t="s">
        <v>1283</v>
      </c>
      <c r="D11224" s="2" t="s">
        <v>1285</v>
      </c>
      <c r="E11224" s="4">
        <v>2572</v>
      </c>
      <c r="F11224" s="4">
        <v>6574000</v>
      </c>
      <c r="G11224" s="4">
        <v>657400</v>
      </c>
      <c r="H11224" s="4">
        <v>7231400</v>
      </c>
    </row>
    <row r="11225" spans="1:8" ht="15.75">
      <c r="A11225" s="3" t="s">
        <v>2938</v>
      </c>
      <c r="B11225" s="2" t="s">
        <v>1291</v>
      </c>
      <c r="C11225" s="2" t="s">
        <v>1290</v>
      </c>
      <c r="D11225" s="2"/>
      <c r="E11225" s="4">
        <v>220</v>
      </c>
      <c r="F11225" s="4">
        <v>427500</v>
      </c>
      <c r="G11225" s="4">
        <v>42750</v>
      </c>
      <c r="H11225" s="4">
        <v>470250</v>
      </c>
    </row>
    <row r="11226" spans="1:8" ht="15.75">
      <c r="A11226" s="3" t="s">
        <v>2938</v>
      </c>
      <c r="B11226" s="2" t="s">
        <v>1293</v>
      </c>
      <c r="C11226" s="2" t="s">
        <v>1292</v>
      </c>
      <c r="D11226" s="2" t="s">
        <v>1294</v>
      </c>
      <c r="E11226" s="4">
        <v>2662</v>
      </c>
      <c r="F11226" s="4">
        <v>6957000</v>
      </c>
      <c r="G11226" s="4">
        <v>695700</v>
      </c>
      <c r="H11226" s="4">
        <v>7652700</v>
      </c>
    </row>
    <row r="11227" spans="1:8" ht="15.75">
      <c r="A11227" s="3" t="s">
        <v>2938</v>
      </c>
      <c r="B11227" s="2" t="s">
        <v>1296</v>
      </c>
      <c r="C11227" s="2" t="s">
        <v>1295</v>
      </c>
      <c r="D11227" s="2" t="s">
        <v>1297</v>
      </c>
      <c r="E11227" s="4">
        <v>2</v>
      </c>
      <c r="F11227" s="4">
        <v>9000</v>
      </c>
      <c r="G11227" s="4">
        <v>900</v>
      </c>
      <c r="H11227" s="4">
        <v>9900</v>
      </c>
    </row>
    <row r="11228" spans="1:8" ht="15.75">
      <c r="A11228" s="3" t="s">
        <v>2938</v>
      </c>
      <c r="B11228" s="2" t="s">
        <v>1299</v>
      </c>
      <c r="C11228" s="2" t="s">
        <v>1298</v>
      </c>
      <c r="D11228" s="2"/>
      <c r="E11228" s="4">
        <v>10</v>
      </c>
      <c r="F11228" s="4">
        <v>45000</v>
      </c>
      <c r="G11228" s="4">
        <v>4500</v>
      </c>
      <c r="H11228" s="4">
        <v>49500</v>
      </c>
    </row>
    <row r="11229" spans="1:8" ht="15.75">
      <c r="A11229" s="3" t="s">
        <v>2938</v>
      </c>
      <c r="B11229" s="2" t="s">
        <v>1301</v>
      </c>
      <c r="C11229" s="2" t="s">
        <v>1300</v>
      </c>
      <c r="D11229" s="2"/>
      <c r="E11229" s="4">
        <v>12</v>
      </c>
      <c r="F11229" s="4">
        <v>54000</v>
      </c>
      <c r="G11229" s="4">
        <v>5400</v>
      </c>
      <c r="H11229" s="4">
        <v>59400</v>
      </c>
    </row>
    <row r="11230" spans="1:8" ht="15.75">
      <c r="A11230" s="3" t="s">
        <v>2938</v>
      </c>
      <c r="B11230" s="2" t="s">
        <v>1303</v>
      </c>
      <c r="C11230" s="2" t="s">
        <v>1302</v>
      </c>
      <c r="D11230" s="2"/>
      <c r="E11230" s="4">
        <v>10</v>
      </c>
      <c r="F11230" s="4">
        <v>45000</v>
      </c>
      <c r="G11230" s="4">
        <v>4500</v>
      </c>
      <c r="H11230" s="4">
        <v>49500</v>
      </c>
    </row>
    <row r="11231" spans="1:8" ht="15.75">
      <c r="A11231" s="3" t="s">
        <v>2938</v>
      </c>
      <c r="B11231" s="2" t="s">
        <v>1307</v>
      </c>
      <c r="C11231" s="2" t="s">
        <v>1306</v>
      </c>
      <c r="D11231" s="2" t="s">
        <v>1308</v>
      </c>
      <c r="E11231" s="4">
        <v>77</v>
      </c>
      <c r="F11231" s="4">
        <v>282500</v>
      </c>
      <c r="G11231" s="4">
        <v>28250</v>
      </c>
      <c r="H11231" s="4">
        <v>310750</v>
      </c>
    </row>
    <row r="11232" spans="1:8" ht="15.75">
      <c r="A11232" s="3" t="s">
        <v>2938</v>
      </c>
      <c r="B11232" s="2" t="s">
        <v>1312</v>
      </c>
      <c r="C11232" s="2" t="s">
        <v>1311</v>
      </c>
      <c r="D11232" s="2"/>
      <c r="E11232" s="4">
        <v>10</v>
      </c>
      <c r="F11232" s="4">
        <v>45000</v>
      </c>
      <c r="G11232" s="4">
        <v>4500</v>
      </c>
      <c r="H11232" s="4">
        <v>49500</v>
      </c>
    </row>
    <row r="11233" spans="1:8" ht="15.75">
      <c r="A11233" s="3" t="s">
        <v>2938</v>
      </c>
      <c r="B11233" s="2" t="s">
        <v>1314</v>
      </c>
      <c r="C11233" s="2" t="s">
        <v>1313</v>
      </c>
      <c r="D11233" s="2"/>
      <c r="E11233" s="4">
        <v>14</v>
      </c>
      <c r="F11233" s="4">
        <v>63000</v>
      </c>
      <c r="G11233" s="4">
        <v>6300</v>
      </c>
      <c r="H11233" s="4">
        <v>69300</v>
      </c>
    </row>
    <row r="11234" spans="1:8" ht="15.75">
      <c r="A11234" s="3" t="s">
        <v>2938</v>
      </c>
      <c r="B11234" s="2" t="s">
        <v>1318</v>
      </c>
      <c r="C11234" s="2" t="s">
        <v>1317</v>
      </c>
      <c r="D11234" s="2" t="s">
        <v>1319</v>
      </c>
      <c r="E11234" s="4">
        <v>150</v>
      </c>
      <c r="F11234" s="4">
        <v>575000</v>
      </c>
      <c r="G11234" s="4">
        <v>57500</v>
      </c>
      <c r="H11234" s="4">
        <v>632500</v>
      </c>
    </row>
    <row r="11235" spans="1:8" ht="15.75">
      <c r="A11235" s="3" t="s">
        <v>2938</v>
      </c>
      <c r="B11235" s="2" t="s">
        <v>1321</v>
      </c>
      <c r="C11235" s="2" t="s">
        <v>1320</v>
      </c>
      <c r="D11235" s="2" t="s">
        <v>1322</v>
      </c>
      <c r="E11235" s="4">
        <v>4</v>
      </c>
      <c r="F11235" s="4">
        <v>18000</v>
      </c>
      <c r="G11235" s="4">
        <v>1800</v>
      </c>
      <c r="H11235" s="4">
        <v>19800</v>
      </c>
    </row>
    <row r="11236" spans="1:8" ht="15.75">
      <c r="A11236" s="3" t="s">
        <v>2938</v>
      </c>
      <c r="B11236" s="2" t="s">
        <v>1337</v>
      </c>
      <c r="C11236" s="2" t="s">
        <v>1336</v>
      </c>
      <c r="D11236" s="2"/>
      <c r="E11236" s="4">
        <v>1</v>
      </c>
      <c r="F11236" s="4">
        <v>4500</v>
      </c>
      <c r="G11236" s="4">
        <v>450</v>
      </c>
      <c r="H11236" s="4">
        <v>4950</v>
      </c>
    </row>
    <row r="11237" spans="1:8" ht="15.75">
      <c r="A11237" s="3" t="s">
        <v>2938</v>
      </c>
      <c r="B11237" s="2" t="s">
        <v>1346</v>
      </c>
      <c r="C11237" s="2" t="s">
        <v>1345</v>
      </c>
      <c r="D11237" s="2" t="s">
        <v>1342</v>
      </c>
      <c r="E11237" s="4">
        <v>60</v>
      </c>
      <c r="F11237" s="4">
        <v>720000</v>
      </c>
      <c r="G11237" s="4">
        <v>72000</v>
      </c>
      <c r="H11237" s="4">
        <v>792000</v>
      </c>
    </row>
    <row r="11238" spans="1:8" ht="15.75">
      <c r="A11238" s="3" t="s">
        <v>2938</v>
      </c>
      <c r="B11238" s="2" t="s">
        <v>1354</v>
      </c>
      <c r="C11238" s="2" t="s">
        <v>1353</v>
      </c>
      <c r="D11238" s="2" t="s">
        <v>1342</v>
      </c>
      <c r="E11238" s="4">
        <v>150</v>
      </c>
      <c r="F11238" s="4">
        <v>1710000</v>
      </c>
      <c r="G11238" s="4">
        <v>171000</v>
      </c>
      <c r="H11238" s="4">
        <v>1881000</v>
      </c>
    </row>
    <row r="11239" spans="1:8" ht="15.75">
      <c r="A11239" s="3" t="s">
        <v>2938</v>
      </c>
      <c r="B11239" s="2" t="s">
        <v>1363</v>
      </c>
      <c r="C11239" s="2" t="s">
        <v>1362</v>
      </c>
      <c r="D11239" s="2" t="s">
        <v>1342</v>
      </c>
      <c r="E11239" s="4">
        <v>202</v>
      </c>
      <c r="F11239" s="4">
        <v>2181600</v>
      </c>
      <c r="G11239" s="4">
        <v>218160</v>
      </c>
      <c r="H11239" s="4">
        <v>2399760</v>
      </c>
    </row>
    <row r="11240" spans="1:8" ht="15.75">
      <c r="A11240" s="3" t="s">
        <v>2938</v>
      </c>
      <c r="B11240" s="2" t="s">
        <v>1365</v>
      </c>
      <c r="C11240" s="2" t="s">
        <v>1364</v>
      </c>
      <c r="D11240" s="2" t="s">
        <v>1352</v>
      </c>
      <c r="E11240" s="4">
        <v>500</v>
      </c>
      <c r="F11240" s="4">
        <v>450000</v>
      </c>
      <c r="G11240" s="4">
        <v>45000</v>
      </c>
      <c r="H11240" s="4">
        <v>495000</v>
      </c>
    </row>
    <row r="11241" spans="1:8" ht="15.75">
      <c r="A11241" s="3" t="s">
        <v>2938</v>
      </c>
      <c r="B11241" s="2" t="s">
        <v>1370</v>
      </c>
      <c r="C11241" s="2" t="s">
        <v>1369</v>
      </c>
      <c r="D11241" s="2" t="s">
        <v>1352</v>
      </c>
      <c r="E11241" s="4">
        <v>162</v>
      </c>
      <c r="F11241" s="4">
        <v>4050000</v>
      </c>
      <c r="G11241" s="4">
        <v>405000</v>
      </c>
      <c r="H11241" s="4">
        <v>4455000</v>
      </c>
    </row>
    <row r="11242" spans="1:8" ht="15.75">
      <c r="A11242" s="3" t="s">
        <v>2938</v>
      </c>
      <c r="B11242" s="2" t="s">
        <v>1372</v>
      </c>
      <c r="C11242" s="2" t="s">
        <v>1371</v>
      </c>
      <c r="D11242" s="2" t="s">
        <v>1352</v>
      </c>
      <c r="E11242" s="4">
        <v>24</v>
      </c>
      <c r="F11242" s="4">
        <v>600000</v>
      </c>
      <c r="G11242" s="4">
        <v>60000</v>
      </c>
      <c r="H11242" s="4">
        <v>660000</v>
      </c>
    </row>
    <row r="11243" spans="1:8" ht="15.75">
      <c r="A11243" s="3" t="s">
        <v>2938</v>
      </c>
      <c r="B11243" s="2" t="s">
        <v>1373</v>
      </c>
      <c r="C11243" s="2" t="s">
        <v>1362</v>
      </c>
      <c r="D11243" s="2" t="s">
        <v>1374</v>
      </c>
      <c r="E11243" s="4">
        <v>75</v>
      </c>
      <c r="F11243" s="4">
        <v>810000</v>
      </c>
      <c r="G11243" s="4">
        <v>81000</v>
      </c>
      <c r="H11243" s="4">
        <v>891000</v>
      </c>
    </row>
    <row r="11244" spans="1:8" ht="15.75">
      <c r="A11244" s="3" t="s">
        <v>2938</v>
      </c>
      <c r="B11244" s="2" t="s">
        <v>3528</v>
      </c>
      <c r="C11244" s="2" t="s">
        <v>1401</v>
      </c>
      <c r="D11244" s="2" t="s">
        <v>184</v>
      </c>
      <c r="E11244" s="4">
        <v>13</v>
      </c>
      <c r="F11244" s="4">
        <v>28600</v>
      </c>
      <c r="G11244" s="4">
        <v>2860</v>
      </c>
      <c r="H11244" s="4">
        <v>31460</v>
      </c>
    </row>
    <row r="11245" spans="1:8" ht="15.75">
      <c r="A11245" s="3" t="s">
        <v>2938</v>
      </c>
      <c r="B11245" s="2" t="s">
        <v>1422</v>
      </c>
      <c r="C11245" s="2" t="s">
        <v>1417</v>
      </c>
      <c r="D11245" s="2" t="s">
        <v>56</v>
      </c>
      <c r="E11245" s="4">
        <v>5</v>
      </c>
      <c r="F11245" s="4">
        <v>10000</v>
      </c>
      <c r="G11245" s="4">
        <v>1000</v>
      </c>
      <c r="H11245" s="4">
        <v>11000</v>
      </c>
    </row>
    <row r="11246" spans="1:8" ht="15.75">
      <c r="A11246" s="3" t="s">
        <v>2938</v>
      </c>
      <c r="B11246" s="2" t="s">
        <v>1423</v>
      </c>
      <c r="C11246" s="2" t="s">
        <v>1417</v>
      </c>
      <c r="D11246" s="2" t="s">
        <v>58</v>
      </c>
      <c r="E11246" s="4">
        <v>4</v>
      </c>
      <c r="F11246" s="4">
        <v>9200</v>
      </c>
      <c r="G11246" s="4">
        <v>920</v>
      </c>
      <c r="H11246" s="4">
        <v>10120</v>
      </c>
    </row>
    <row r="11247" spans="1:8" ht="15.75">
      <c r="A11247" s="3" t="s">
        <v>2938</v>
      </c>
      <c r="B11247" s="2" t="s">
        <v>1428</v>
      </c>
      <c r="C11247" s="2" t="s">
        <v>1426</v>
      </c>
      <c r="D11247" s="2" t="s">
        <v>73</v>
      </c>
      <c r="E11247" s="4">
        <v>7</v>
      </c>
      <c r="F11247" s="4">
        <v>13300</v>
      </c>
      <c r="G11247" s="4">
        <v>1330</v>
      </c>
      <c r="H11247" s="4">
        <v>14630</v>
      </c>
    </row>
    <row r="11248" spans="1:8" ht="15.75">
      <c r="A11248" s="3" t="s">
        <v>2938</v>
      </c>
      <c r="B11248" s="2" t="s">
        <v>1429</v>
      </c>
      <c r="C11248" s="2" t="s">
        <v>1426</v>
      </c>
      <c r="D11248" s="2" t="s">
        <v>54</v>
      </c>
      <c r="E11248" s="4">
        <v>10</v>
      </c>
      <c r="F11248" s="4">
        <v>35000</v>
      </c>
      <c r="G11248" s="4">
        <v>3500</v>
      </c>
      <c r="H11248" s="4">
        <v>38500</v>
      </c>
    </row>
    <row r="11249" spans="1:8" ht="15.75">
      <c r="A11249" s="3" t="s">
        <v>2938</v>
      </c>
      <c r="B11249" s="2" t="s">
        <v>1432</v>
      </c>
      <c r="C11249" s="2" t="s">
        <v>1426</v>
      </c>
      <c r="D11249" s="2" t="s">
        <v>58</v>
      </c>
      <c r="E11249" s="4">
        <v>10</v>
      </c>
      <c r="F11249" s="4">
        <v>21000</v>
      </c>
      <c r="G11249" s="4">
        <v>2100</v>
      </c>
      <c r="H11249" s="4">
        <v>23100</v>
      </c>
    </row>
    <row r="11250" spans="1:8" ht="15.75">
      <c r="A11250" s="3" t="s">
        <v>2938</v>
      </c>
      <c r="B11250" s="2" t="s">
        <v>3552</v>
      </c>
      <c r="C11250" s="2" t="s">
        <v>1401</v>
      </c>
      <c r="D11250" s="2" t="s">
        <v>3553</v>
      </c>
      <c r="E11250" s="4">
        <v>30</v>
      </c>
      <c r="F11250" s="4">
        <v>57450</v>
      </c>
      <c r="G11250" s="4">
        <v>5745</v>
      </c>
      <c r="H11250" s="4">
        <v>63195</v>
      </c>
    </row>
    <row r="11251" spans="1:8" ht="15.75">
      <c r="A11251" s="3" t="s">
        <v>2938</v>
      </c>
      <c r="B11251" s="2" t="s">
        <v>3557</v>
      </c>
      <c r="C11251" s="2" t="s">
        <v>3556</v>
      </c>
      <c r="D11251" s="2" t="s">
        <v>909</v>
      </c>
      <c r="E11251" s="4">
        <v>20</v>
      </c>
      <c r="F11251" s="4">
        <v>370320</v>
      </c>
      <c r="G11251" s="4">
        <v>37032</v>
      </c>
      <c r="H11251" s="4">
        <v>407352</v>
      </c>
    </row>
    <row r="11252" spans="1:8" ht="15.75">
      <c r="A11252" s="3" t="s">
        <v>2938</v>
      </c>
      <c r="B11252" s="2" t="s">
        <v>1474</v>
      </c>
      <c r="C11252" s="2" t="s">
        <v>1473</v>
      </c>
      <c r="D11252" s="2" t="s">
        <v>1475</v>
      </c>
      <c r="E11252" s="4">
        <v>78633</v>
      </c>
      <c r="F11252" s="4">
        <v>11716657</v>
      </c>
      <c r="G11252" s="4">
        <v>1171666</v>
      </c>
      <c r="H11252" s="4">
        <v>12888323</v>
      </c>
    </row>
    <row r="11253" spans="1:8" ht="15.75">
      <c r="A11253" s="3" t="s">
        <v>2938</v>
      </c>
      <c r="B11253" s="2" t="s">
        <v>1483</v>
      </c>
      <c r="C11253" s="2" t="s">
        <v>1482</v>
      </c>
      <c r="D11253" s="2" t="s">
        <v>1484</v>
      </c>
      <c r="E11253" s="4">
        <v>320</v>
      </c>
      <c r="F11253" s="4">
        <v>17600</v>
      </c>
      <c r="G11253" s="4">
        <v>1760</v>
      </c>
      <c r="H11253" s="4">
        <v>19360</v>
      </c>
    </row>
    <row r="11254" spans="1:8" ht="15.75">
      <c r="A11254" s="3" t="s">
        <v>2938</v>
      </c>
      <c r="B11254" s="2" t="s">
        <v>1492</v>
      </c>
      <c r="C11254" s="2" t="s">
        <v>1491</v>
      </c>
      <c r="D11254" s="2" t="s">
        <v>1493</v>
      </c>
      <c r="E11254" s="4">
        <v>100</v>
      </c>
      <c r="F11254" s="4">
        <v>33600</v>
      </c>
      <c r="G11254" s="4">
        <v>3360</v>
      </c>
      <c r="H11254" s="4">
        <v>36960</v>
      </c>
    </row>
    <row r="11255" spans="1:8" ht="15.75">
      <c r="A11255" s="3" t="s">
        <v>2938</v>
      </c>
      <c r="B11255" s="2" t="s">
        <v>1495</v>
      </c>
      <c r="C11255" s="2" t="s">
        <v>1494</v>
      </c>
      <c r="D11255" s="2" t="s">
        <v>1496</v>
      </c>
      <c r="E11255" s="4">
        <v>1</v>
      </c>
      <c r="F11255" s="4">
        <v>1090</v>
      </c>
      <c r="G11255" s="4">
        <v>109</v>
      </c>
      <c r="H11255" s="4">
        <v>1199</v>
      </c>
    </row>
    <row r="11256" spans="1:8" ht="15.75">
      <c r="A11256" s="3" t="s">
        <v>2938</v>
      </c>
      <c r="B11256" s="2" t="s">
        <v>1498</v>
      </c>
      <c r="C11256" s="2" t="s">
        <v>1497</v>
      </c>
      <c r="D11256" s="2" t="s">
        <v>1499</v>
      </c>
      <c r="E11256" s="4">
        <v>500</v>
      </c>
      <c r="F11256" s="4">
        <v>750000</v>
      </c>
      <c r="G11256" s="4">
        <v>75000</v>
      </c>
      <c r="H11256" s="4">
        <v>825000</v>
      </c>
    </row>
    <row r="11257" spans="1:8" ht="15.75">
      <c r="A11257" s="3" t="s">
        <v>2938</v>
      </c>
      <c r="B11257" s="2" t="s">
        <v>3559</v>
      </c>
      <c r="C11257" s="2" t="s">
        <v>3558</v>
      </c>
      <c r="D11257" s="2" t="s">
        <v>3560</v>
      </c>
      <c r="E11257" s="4">
        <v>120</v>
      </c>
      <c r="F11257" s="4"/>
      <c r="G11257" s="4"/>
      <c r="H11257" s="4"/>
    </row>
    <row r="11258" spans="1:8" ht="15.75">
      <c r="A11258" s="3" t="s">
        <v>2938</v>
      </c>
      <c r="B11258" s="2" t="s">
        <v>3562</v>
      </c>
      <c r="C11258" s="2" t="s">
        <v>3561</v>
      </c>
      <c r="D11258" s="2" t="s">
        <v>1505</v>
      </c>
      <c r="E11258" s="4"/>
      <c r="F11258" s="4"/>
      <c r="G11258" s="4"/>
      <c r="H11258" s="4"/>
    </row>
    <row r="11259" spans="1:8" ht="15.75">
      <c r="A11259" s="3" t="s">
        <v>2938</v>
      </c>
      <c r="B11259" s="2" t="s">
        <v>3564</v>
      </c>
      <c r="C11259" s="2" t="s">
        <v>3563</v>
      </c>
      <c r="D11259" s="2" t="s">
        <v>1508</v>
      </c>
      <c r="E11259" s="4"/>
      <c r="F11259" s="4">
        <v>-60909</v>
      </c>
      <c r="G11259" s="4">
        <v>-6091</v>
      </c>
      <c r="H11259" s="4">
        <v>-67000</v>
      </c>
    </row>
    <row r="11260" spans="1:8" ht="15.75">
      <c r="A11260" s="3" t="s">
        <v>2938</v>
      </c>
      <c r="B11260" s="2" t="s">
        <v>1504</v>
      </c>
      <c r="C11260" s="2" t="s">
        <v>1503</v>
      </c>
      <c r="D11260" s="2" t="s">
        <v>1505</v>
      </c>
      <c r="E11260" s="4">
        <v>300</v>
      </c>
      <c r="F11260" s="4">
        <v>255000</v>
      </c>
      <c r="G11260" s="4">
        <v>25500</v>
      </c>
      <c r="H11260" s="4">
        <v>280500</v>
      </c>
    </row>
    <row r="11261" spans="1:8" ht="15.75">
      <c r="A11261" s="3" t="s">
        <v>2938</v>
      </c>
      <c r="B11261" s="2" t="s">
        <v>1507</v>
      </c>
      <c r="C11261" s="2" t="s">
        <v>1506</v>
      </c>
      <c r="D11261" s="2" t="s">
        <v>1508</v>
      </c>
      <c r="E11261" s="4">
        <v>2000</v>
      </c>
      <c r="F11261" s="4">
        <v>3060000</v>
      </c>
      <c r="G11261" s="4">
        <v>306000</v>
      </c>
      <c r="H11261" s="4">
        <v>3366000</v>
      </c>
    </row>
    <row r="11262" spans="1:8" ht="15.75">
      <c r="A11262" s="3" t="s">
        <v>2938</v>
      </c>
      <c r="B11262" s="2" t="s">
        <v>1513</v>
      </c>
      <c r="C11262" s="2" t="s">
        <v>1512</v>
      </c>
      <c r="D11262" s="2" t="s">
        <v>1514</v>
      </c>
      <c r="E11262" s="4">
        <v>2000</v>
      </c>
      <c r="F11262" s="4">
        <v>112000</v>
      </c>
      <c r="G11262" s="4">
        <v>11200</v>
      </c>
      <c r="H11262" s="4">
        <v>123200</v>
      </c>
    </row>
    <row r="11263" spans="1:8" ht="15.75">
      <c r="A11263" s="3" t="s">
        <v>2938</v>
      </c>
      <c r="B11263" s="2" t="s">
        <v>3565</v>
      </c>
      <c r="C11263" s="2" t="s">
        <v>1478</v>
      </c>
      <c r="D11263" s="2" t="s">
        <v>1480</v>
      </c>
      <c r="E11263" s="4">
        <v>159198</v>
      </c>
      <c r="F11263" s="4">
        <v>25569906</v>
      </c>
      <c r="G11263" s="4">
        <v>2556992</v>
      </c>
      <c r="H11263" s="4">
        <v>28126898</v>
      </c>
    </row>
    <row r="11264" spans="1:8" ht="15.75">
      <c r="A11264" s="3" t="s">
        <v>2938</v>
      </c>
      <c r="B11264" s="2" t="s">
        <v>3566</v>
      </c>
      <c r="C11264" s="2" t="s">
        <v>1478</v>
      </c>
      <c r="D11264" s="2" t="s">
        <v>3568</v>
      </c>
      <c r="E11264" s="4">
        <v>100000</v>
      </c>
      <c r="F11264" s="4">
        <v>9900000</v>
      </c>
      <c r="G11264" s="4">
        <v>990000</v>
      </c>
      <c r="H11264" s="4">
        <v>10890000</v>
      </c>
    </row>
    <row r="11265" spans="1:8" ht="15.75">
      <c r="A11265" s="3" t="s">
        <v>2938</v>
      </c>
      <c r="B11265" s="2" t="s">
        <v>1524</v>
      </c>
      <c r="C11265" s="2" t="s">
        <v>1523</v>
      </c>
      <c r="D11265" s="2" t="s">
        <v>1525</v>
      </c>
      <c r="E11265" s="4">
        <v>1</v>
      </c>
      <c r="F11265" s="4">
        <v>3600</v>
      </c>
      <c r="G11265" s="4">
        <v>360</v>
      </c>
      <c r="H11265" s="4">
        <v>3960</v>
      </c>
    </row>
    <row r="11266" spans="1:8" ht="15.75">
      <c r="A11266" s="3" t="s">
        <v>2938</v>
      </c>
      <c r="B11266" s="2" t="s">
        <v>3574</v>
      </c>
      <c r="C11266" s="2" t="s">
        <v>3573</v>
      </c>
      <c r="D11266" s="2" t="s">
        <v>3575</v>
      </c>
      <c r="E11266" s="4">
        <v>5</v>
      </c>
      <c r="F11266" s="4">
        <v>117500</v>
      </c>
      <c r="G11266" s="4">
        <v>11750</v>
      </c>
      <c r="H11266" s="4">
        <v>129250</v>
      </c>
    </row>
    <row r="11267" spans="1:8" ht="15.75">
      <c r="A11267" s="3" t="s">
        <v>2938</v>
      </c>
      <c r="B11267" s="2" t="s">
        <v>1529</v>
      </c>
      <c r="C11267" s="2" t="s">
        <v>1528</v>
      </c>
      <c r="D11267" s="2" t="s">
        <v>1530</v>
      </c>
      <c r="E11267" s="4">
        <v>59300</v>
      </c>
      <c r="F11267" s="4">
        <v>155959000</v>
      </c>
      <c r="G11267" s="4">
        <v>15595900</v>
      </c>
      <c r="H11267" s="4">
        <v>171554900</v>
      </c>
    </row>
    <row r="11268" spans="1:8" ht="15.75">
      <c r="A11268" s="3" t="s">
        <v>2938</v>
      </c>
      <c r="B11268" s="2" t="s">
        <v>1532</v>
      </c>
      <c r="C11268" s="2" t="s">
        <v>1531</v>
      </c>
      <c r="D11268" s="2" t="s">
        <v>1533</v>
      </c>
      <c r="E11268" s="4">
        <v>593</v>
      </c>
      <c r="F11268" s="4">
        <v>79616180</v>
      </c>
      <c r="G11268" s="4">
        <v>7961618</v>
      </c>
      <c r="H11268" s="4">
        <v>87577798</v>
      </c>
    </row>
    <row r="11269" spans="1:8" ht="15.75">
      <c r="A11269" s="3" t="s">
        <v>2938</v>
      </c>
      <c r="B11269" s="2" t="s">
        <v>1535</v>
      </c>
      <c r="C11269" s="2" t="s">
        <v>1534</v>
      </c>
      <c r="D11269" s="2" t="s">
        <v>1536</v>
      </c>
      <c r="E11269" s="4">
        <v>50</v>
      </c>
      <c r="F11269" s="4">
        <v>142000</v>
      </c>
      <c r="G11269" s="4">
        <v>14200</v>
      </c>
      <c r="H11269" s="4">
        <v>156200</v>
      </c>
    </row>
    <row r="11270" spans="1:8" ht="15.75">
      <c r="A11270" s="3" t="s">
        <v>2938</v>
      </c>
      <c r="B11270" s="2" t="s">
        <v>1538</v>
      </c>
      <c r="C11270" s="2" t="s">
        <v>1537</v>
      </c>
      <c r="D11270" s="2" t="s">
        <v>1539</v>
      </c>
      <c r="E11270" s="4">
        <v>2</v>
      </c>
      <c r="F11270" s="4">
        <v>7200</v>
      </c>
      <c r="G11270" s="4">
        <v>720</v>
      </c>
      <c r="H11270" s="4">
        <v>7920</v>
      </c>
    </row>
    <row r="11271" spans="1:8" ht="15.75">
      <c r="A11271" s="3" t="s">
        <v>2938</v>
      </c>
      <c r="B11271" s="2" t="s">
        <v>1541</v>
      </c>
      <c r="C11271" s="2" t="s">
        <v>1540</v>
      </c>
      <c r="D11271" s="2" t="s">
        <v>1542</v>
      </c>
      <c r="E11271" s="4">
        <v>50</v>
      </c>
      <c r="F11271" s="4">
        <v>539000</v>
      </c>
      <c r="G11271" s="4">
        <v>53900</v>
      </c>
      <c r="H11271" s="4">
        <v>592900</v>
      </c>
    </row>
    <row r="11272" spans="1:8" ht="15.75">
      <c r="A11272" s="3" t="s">
        <v>2938</v>
      </c>
      <c r="B11272" s="2" t="s">
        <v>1564</v>
      </c>
      <c r="C11272" s="2" t="s">
        <v>1563</v>
      </c>
      <c r="D11272" s="2" t="s">
        <v>1565</v>
      </c>
      <c r="E11272" s="4">
        <v>2</v>
      </c>
      <c r="F11272" s="4">
        <v>38000</v>
      </c>
      <c r="G11272" s="4">
        <v>3800</v>
      </c>
      <c r="H11272" s="4">
        <v>41800</v>
      </c>
    </row>
    <row r="11273" spans="1:8" ht="15.75">
      <c r="A11273" s="3" t="s">
        <v>2938</v>
      </c>
      <c r="B11273" s="2" t="s">
        <v>1573</v>
      </c>
      <c r="C11273" s="2" t="s">
        <v>1572</v>
      </c>
      <c r="D11273" s="2" t="s">
        <v>1571</v>
      </c>
      <c r="E11273" s="4">
        <v>181300</v>
      </c>
      <c r="F11273" s="4">
        <v>8977600</v>
      </c>
      <c r="G11273" s="4">
        <v>897760</v>
      </c>
      <c r="H11273" s="4">
        <v>9875360</v>
      </c>
    </row>
    <row r="11274" spans="1:8" ht="15.75">
      <c r="A11274" s="3" t="s">
        <v>2938</v>
      </c>
      <c r="B11274" s="2" t="s">
        <v>1575</v>
      </c>
      <c r="C11274" s="2" t="s">
        <v>1574</v>
      </c>
      <c r="D11274" s="2" t="s">
        <v>1571</v>
      </c>
      <c r="E11274" s="4">
        <v>100</v>
      </c>
      <c r="F11274" s="4">
        <v>18000</v>
      </c>
      <c r="G11274" s="4">
        <v>1800</v>
      </c>
      <c r="H11274" s="4">
        <v>19800</v>
      </c>
    </row>
    <row r="11275" spans="1:8" ht="15.75">
      <c r="A11275" s="3" t="s">
        <v>2938</v>
      </c>
      <c r="B11275" s="2" t="s">
        <v>1580</v>
      </c>
      <c r="C11275" s="2" t="s">
        <v>1572</v>
      </c>
      <c r="D11275" s="2" t="s">
        <v>1578</v>
      </c>
      <c r="E11275" s="4">
        <v>127000</v>
      </c>
      <c r="F11275" s="4">
        <v>6267948</v>
      </c>
      <c r="G11275" s="4">
        <v>626795</v>
      </c>
      <c r="H11275" s="4">
        <v>6894743</v>
      </c>
    </row>
    <row r="11276" spans="1:8" ht="15.75">
      <c r="A11276" s="3" t="s">
        <v>2938</v>
      </c>
      <c r="B11276" s="2" t="s">
        <v>1586</v>
      </c>
      <c r="C11276" s="2" t="s">
        <v>1572</v>
      </c>
      <c r="D11276" s="2" t="s">
        <v>1587</v>
      </c>
      <c r="E11276" s="4">
        <v>15300</v>
      </c>
      <c r="F11276" s="4">
        <v>789240</v>
      </c>
      <c r="G11276" s="4">
        <v>78925</v>
      </c>
      <c r="H11276" s="4">
        <v>868165</v>
      </c>
    </row>
    <row r="11277" spans="1:8" ht="15.75">
      <c r="A11277" s="3" t="s">
        <v>2938</v>
      </c>
      <c r="B11277" s="2" t="s">
        <v>3599</v>
      </c>
      <c r="C11277" s="2" t="s">
        <v>1566</v>
      </c>
      <c r="D11277" s="2" t="s">
        <v>1568</v>
      </c>
      <c r="E11277" s="4">
        <v>3000</v>
      </c>
      <c r="F11277" s="4">
        <v>71628</v>
      </c>
      <c r="G11277" s="4">
        <v>7164</v>
      </c>
      <c r="H11277" s="4">
        <v>78792</v>
      </c>
    </row>
    <row r="11278" spans="1:8" ht="15.75">
      <c r="A11278" s="3" t="s">
        <v>2938</v>
      </c>
      <c r="B11278" s="2" t="s">
        <v>1598</v>
      </c>
      <c r="C11278" s="2" t="s">
        <v>1597</v>
      </c>
      <c r="D11278" s="2" t="s">
        <v>1599</v>
      </c>
      <c r="E11278" s="4">
        <v>6</v>
      </c>
      <c r="F11278" s="4">
        <v>242400</v>
      </c>
      <c r="G11278" s="4">
        <v>24240</v>
      </c>
      <c r="H11278" s="4">
        <v>266640</v>
      </c>
    </row>
    <row r="11279" spans="1:8" ht="15.75">
      <c r="A11279" s="3" t="s">
        <v>2938</v>
      </c>
      <c r="B11279" s="2" t="s">
        <v>1617</v>
      </c>
      <c r="C11279" s="2" t="s">
        <v>1616</v>
      </c>
      <c r="D11279" s="2" t="s">
        <v>1618</v>
      </c>
      <c r="E11279" s="4">
        <v>16</v>
      </c>
      <c r="F11279" s="4">
        <v>1702879</v>
      </c>
      <c r="G11279" s="4">
        <v>170288</v>
      </c>
      <c r="H11279" s="4">
        <v>1873167</v>
      </c>
    </row>
    <row r="11280" spans="1:8" ht="15.75">
      <c r="A11280" s="3" t="s">
        <v>2938</v>
      </c>
      <c r="B11280" s="2" t="s">
        <v>1620</v>
      </c>
      <c r="C11280" s="2" t="s">
        <v>1619</v>
      </c>
      <c r="D11280" s="2" t="s">
        <v>1621</v>
      </c>
      <c r="E11280" s="4">
        <v>3</v>
      </c>
      <c r="F11280" s="4">
        <v>213725</v>
      </c>
      <c r="G11280" s="4">
        <v>21373</v>
      </c>
      <c r="H11280" s="4">
        <v>235098</v>
      </c>
    </row>
    <row r="11281" spans="1:8" ht="15.75">
      <c r="A11281" s="3" t="s">
        <v>2938</v>
      </c>
      <c r="B11281" s="2" t="s">
        <v>1623</v>
      </c>
      <c r="C11281" s="2" t="s">
        <v>1622</v>
      </c>
      <c r="D11281" s="2" t="s">
        <v>1624</v>
      </c>
      <c r="E11281" s="4">
        <v>2</v>
      </c>
      <c r="F11281" s="4">
        <v>79090</v>
      </c>
      <c r="G11281" s="4">
        <v>7910</v>
      </c>
      <c r="H11281" s="4">
        <v>87000</v>
      </c>
    </row>
    <row r="11282" spans="1:8" ht="15.75">
      <c r="A11282" s="3" t="s">
        <v>2938</v>
      </c>
      <c r="B11282" s="2" t="s">
        <v>1631</v>
      </c>
      <c r="C11282" s="2" t="s">
        <v>1628</v>
      </c>
      <c r="D11282" s="2" t="s">
        <v>1632</v>
      </c>
      <c r="E11282" s="4">
        <v>2</v>
      </c>
      <c r="F11282" s="4">
        <v>66000</v>
      </c>
      <c r="G11282" s="4">
        <v>6600</v>
      </c>
      <c r="H11282" s="4">
        <v>72600</v>
      </c>
    </row>
    <row r="11283" spans="1:8" ht="15.75">
      <c r="A11283" s="3" t="s">
        <v>2938</v>
      </c>
      <c r="B11283" s="2" t="s">
        <v>1637</v>
      </c>
      <c r="C11283" s="2" t="s">
        <v>1628</v>
      </c>
      <c r="D11283" s="2" t="s">
        <v>1638</v>
      </c>
      <c r="E11283" s="4">
        <v>2</v>
      </c>
      <c r="F11283" s="4">
        <v>66000</v>
      </c>
      <c r="G11283" s="4">
        <v>6600</v>
      </c>
      <c r="H11283" s="4">
        <v>72600</v>
      </c>
    </row>
    <row r="11284" spans="1:8" ht="15.75">
      <c r="A11284" s="3" t="s">
        <v>2938</v>
      </c>
      <c r="B11284" s="2" t="s">
        <v>1642</v>
      </c>
      <c r="C11284" s="2" t="s">
        <v>1641</v>
      </c>
      <c r="D11284" s="2" t="s">
        <v>1643</v>
      </c>
      <c r="E11284" s="4">
        <v>200</v>
      </c>
      <c r="F11284" s="4">
        <v>320000</v>
      </c>
      <c r="G11284" s="4">
        <v>32000</v>
      </c>
      <c r="H11284" s="4">
        <v>352000</v>
      </c>
    </row>
    <row r="11285" spans="1:8" ht="15.75">
      <c r="A11285" s="3" t="s">
        <v>2938</v>
      </c>
      <c r="B11285" s="2" t="s">
        <v>1657</v>
      </c>
      <c r="C11285" s="2" t="s">
        <v>1656</v>
      </c>
      <c r="D11285" s="2" t="s">
        <v>1658</v>
      </c>
      <c r="E11285" s="4">
        <v>2</v>
      </c>
      <c r="F11285" s="4">
        <v>27000</v>
      </c>
      <c r="G11285" s="4">
        <v>2700</v>
      </c>
      <c r="H11285" s="4">
        <v>29700</v>
      </c>
    </row>
    <row r="11286" spans="1:8" ht="15.75">
      <c r="A11286" s="3" t="s">
        <v>2938</v>
      </c>
      <c r="B11286" s="2" t="s">
        <v>1675</v>
      </c>
      <c r="C11286" s="2" t="s">
        <v>1674</v>
      </c>
      <c r="D11286" s="2" t="s">
        <v>1676</v>
      </c>
      <c r="E11286" s="4">
        <v>5</v>
      </c>
      <c r="F11286" s="4">
        <v>330000</v>
      </c>
      <c r="G11286" s="4">
        <v>33000</v>
      </c>
      <c r="H11286" s="4">
        <v>363000</v>
      </c>
    </row>
    <row r="11287" spans="1:8" ht="15.75">
      <c r="A11287" s="3" t="s">
        <v>2938</v>
      </c>
      <c r="B11287" s="2" t="s">
        <v>1678</v>
      </c>
      <c r="C11287" s="2" t="s">
        <v>1677</v>
      </c>
      <c r="D11287" s="2" t="s">
        <v>1679</v>
      </c>
      <c r="E11287" s="4"/>
      <c r="F11287" s="4"/>
      <c r="G11287" s="4"/>
      <c r="H11287" s="4"/>
    </row>
    <row r="11288" spans="1:8" ht="15.75">
      <c r="A11288" s="3" t="s">
        <v>2938</v>
      </c>
      <c r="B11288" s="2" t="s">
        <v>1684</v>
      </c>
      <c r="C11288" s="2" t="s">
        <v>1683</v>
      </c>
      <c r="D11288" s="2" t="s">
        <v>1685</v>
      </c>
      <c r="E11288" s="4">
        <v>14</v>
      </c>
      <c r="F11288" s="4">
        <v>539000</v>
      </c>
      <c r="G11288" s="4">
        <v>53900</v>
      </c>
      <c r="H11288" s="4">
        <v>592900</v>
      </c>
    </row>
    <row r="11289" spans="1:8" ht="15.75">
      <c r="A11289" s="3" t="s">
        <v>2938</v>
      </c>
      <c r="B11289" s="2" t="s">
        <v>1691</v>
      </c>
      <c r="C11289" s="2" t="s">
        <v>1628</v>
      </c>
      <c r="D11289" s="2" t="s">
        <v>1692</v>
      </c>
      <c r="E11289" s="4">
        <v>14</v>
      </c>
      <c r="F11289" s="4">
        <v>464000</v>
      </c>
      <c r="G11289" s="4">
        <v>46400</v>
      </c>
      <c r="H11289" s="4">
        <v>510400</v>
      </c>
    </row>
    <row r="11290" spans="1:8" ht="15.75">
      <c r="A11290" s="3" t="s">
        <v>2938</v>
      </c>
      <c r="B11290" s="2" t="s">
        <v>1699</v>
      </c>
      <c r="C11290" s="2" t="s">
        <v>1698</v>
      </c>
      <c r="D11290" s="2" t="s">
        <v>1700</v>
      </c>
      <c r="E11290" s="4">
        <v>3</v>
      </c>
      <c r="F11290" s="4">
        <v>401889</v>
      </c>
      <c r="G11290" s="4">
        <v>40189</v>
      </c>
      <c r="H11290" s="4">
        <v>442078</v>
      </c>
    </row>
    <row r="11291" spans="1:8" ht="15.75">
      <c r="A11291" s="3" t="s">
        <v>2938</v>
      </c>
      <c r="B11291" s="2" t="s">
        <v>1703</v>
      </c>
      <c r="C11291" s="2" t="s">
        <v>1702</v>
      </c>
      <c r="D11291" s="2" t="s">
        <v>1704</v>
      </c>
      <c r="E11291" s="4">
        <v>17000</v>
      </c>
      <c r="F11291" s="4">
        <v>6239000</v>
      </c>
      <c r="G11291" s="4">
        <v>623900</v>
      </c>
      <c r="H11291" s="4">
        <v>6862900</v>
      </c>
    </row>
    <row r="11292" spans="1:8" ht="15.75">
      <c r="A11292" s="3" t="s">
        <v>2938</v>
      </c>
      <c r="B11292" s="2" t="s">
        <v>1720</v>
      </c>
      <c r="C11292" s="2" t="s">
        <v>1628</v>
      </c>
      <c r="D11292" s="2" t="s">
        <v>1721</v>
      </c>
      <c r="E11292" s="4">
        <v>13</v>
      </c>
      <c r="F11292" s="4">
        <v>427000</v>
      </c>
      <c r="G11292" s="4">
        <v>42700</v>
      </c>
      <c r="H11292" s="4">
        <v>469700</v>
      </c>
    </row>
    <row r="11293" spans="1:8" ht="15.75">
      <c r="A11293" s="3" t="s">
        <v>2938</v>
      </c>
      <c r="B11293" s="2" t="s">
        <v>3612</v>
      </c>
      <c r="C11293" s="2" t="s">
        <v>3611</v>
      </c>
      <c r="D11293" s="2" t="s">
        <v>3613</v>
      </c>
      <c r="E11293" s="4">
        <v>2</v>
      </c>
      <c r="F11293" s="4">
        <v>77000</v>
      </c>
      <c r="G11293" s="4">
        <v>7700</v>
      </c>
      <c r="H11293" s="4">
        <v>84700</v>
      </c>
    </row>
    <row r="11294" spans="1:8" ht="15.75">
      <c r="A11294" s="3" t="s">
        <v>2938</v>
      </c>
      <c r="B11294" s="2" t="s">
        <v>1729</v>
      </c>
      <c r="C11294" s="2" t="s">
        <v>1728</v>
      </c>
      <c r="D11294" s="2" t="s">
        <v>1730</v>
      </c>
      <c r="E11294" s="4">
        <v>100500</v>
      </c>
      <c r="F11294" s="4">
        <v>4514500</v>
      </c>
      <c r="G11294" s="4">
        <v>451450</v>
      </c>
      <c r="H11294" s="4">
        <v>4965950</v>
      </c>
    </row>
    <row r="11295" spans="1:8" ht="15.75">
      <c r="A11295" s="3" t="s">
        <v>2938</v>
      </c>
      <c r="B11295" s="2" t="s">
        <v>3614</v>
      </c>
      <c r="C11295" s="2" t="s">
        <v>1731</v>
      </c>
      <c r="D11295" s="2" t="s">
        <v>3615</v>
      </c>
      <c r="E11295" s="4">
        <v>70300</v>
      </c>
      <c r="F11295" s="4">
        <v>4198000</v>
      </c>
      <c r="G11295" s="4">
        <v>419800</v>
      </c>
      <c r="H11295" s="4">
        <v>4617800</v>
      </c>
    </row>
    <row r="11296" spans="1:8" ht="15.75">
      <c r="A11296" s="3" t="s">
        <v>2938</v>
      </c>
      <c r="B11296" s="2" t="s">
        <v>1767</v>
      </c>
      <c r="C11296" s="2" t="s">
        <v>1766</v>
      </c>
      <c r="D11296" s="2" t="s">
        <v>1768</v>
      </c>
      <c r="E11296" s="4">
        <v>1</v>
      </c>
      <c r="F11296" s="4">
        <v>10000</v>
      </c>
      <c r="G11296" s="4">
        <v>1000</v>
      </c>
      <c r="H11296" s="4">
        <v>11000</v>
      </c>
    </row>
    <row r="11297" spans="1:8" ht="15.75">
      <c r="A11297" s="3" t="s">
        <v>2938</v>
      </c>
      <c r="B11297" s="2" t="s">
        <v>1785</v>
      </c>
      <c r="C11297" s="2" t="s">
        <v>1784</v>
      </c>
      <c r="D11297" s="2" t="s">
        <v>1786</v>
      </c>
      <c r="E11297" s="4">
        <v>2</v>
      </c>
      <c r="F11297" s="4">
        <v>1400000</v>
      </c>
      <c r="G11297" s="4">
        <v>140000</v>
      </c>
      <c r="H11297" s="4">
        <v>1540000</v>
      </c>
    </row>
    <row r="11298" spans="1:8" ht="15.75">
      <c r="A11298" s="3" t="s">
        <v>2938</v>
      </c>
      <c r="B11298" s="2" t="s">
        <v>1802</v>
      </c>
      <c r="C11298" s="2" t="s">
        <v>1801</v>
      </c>
      <c r="D11298" s="2" t="s">
        <v>1803</v>
      </c>
      <c r="E11298" s="4">
        <v>310</v>
      </c>
      <c r="F11298" s="4">
        <v>6276588</v>
      </c>
      <c r="G11298" s="4">
        <v>627659</v>
      </c>
      <c r="H11298" s="4">
        <v>6904247</v>
      </c>
    </row>
    <row r="11299" spans="1:8" ht="15.75">
      <c r="A11299" s="3" t="s">
        <v>2938</v>
      </c>
      <c r="B11299" s="2" t="s">
        <v>1805</v>
      </c>
      <c r="C11299" s="2" t="s">
        <v>1804</v>
      </c>
      <c r="D11299" s="2" t="s">
        <v>1806</v>
      </c>
      <c r="E11299" s="4">
        <v>258</v>
      </c>
      <c r="F11299" s="4">
        <v>24060000</v>
      </c>
      <c r="G11299" s="4">
        <v>2406000</v>
      </c>
      <c r="H11299" s="4">
        <v>26466000</v>
      </c>
    </row>
    <row r="11300" spans="1:8" ht="15.75">
      <c r="A11300" s="3" t="s">
        <v>2938</v>
      </c>
      <c r="B11300" s="2" t="s">
        <v>1808</v>
      </c>
      <c r="C11300" s="2" t="s">
        <v>1807</v>
      </c>
      <c r="D11300" s="2" t="s">
        <v>1809</v>
      </c>
      <c r="E11300" s="4">
        <v>5</v>
      </c>
      <c r="F11300" s="4">
        <v>145430</v>
      </c>
      <c r="G11300" s="4">
        <v>14543</v>
      </c>
      <c r="H11300" s="4">
        <v>159973</v>
      </c>
    </row>
    <row r="11301" spans="1:8" ht="15.75">
      <c r="A11301" s="3" t="s">
        <v>2938</v>
      </c>
      <c r="B11301" s="2" t="s">
        <v>1811</v>
      </c>
      <c r="C11301" s="2" t="s">
        <v>1810</v>
      </c>
      <c r="D11301" s="2" t="s">
        <v>1812</v>
      </c>
      <c r="E11301" s="4">
        <v>83</v>
      </c>
      <c r="F11301" s="4">
        <v>4161740</v>
      </c>
      <c r="G11301" s="4">
        <v>416174</v>
      </c>
      <c r="H11301" s="4">
        <v>4577914</v>
      </c>
    </row>
    <row r="11302" spans="1:8" ht="15.75">
      <c r="A11302" s="3" t="s">
        <v>2938</v>
      </c>
      <c r="B11302" s="2" t="s">
        <v>1814</v>
      </c>
      <c r="C11302" s="2" t="s">
        <v>1813</v>
      </c>
      <c r="D11302" s="2" t="s">
        <v>1815</v>
      </c>
      <c r="E11302" s="4">
        <v>13</v>
      </c>
      <c r="F11302" s="4">
        <v>457400</v>
      </c>
      <c r="G11302" s="4">
        <v>45740</v>
      </c>
      <c r="H11302" s="4">
        <v>503140</v>
      </c>
    </row>
    <row r="11303" spans="1:8" ht="15.75">
      <c r="A11303" s="3" t="s">
        <v>2938</v>
      </c>
      <c r="B11303" s="2" t="s">
        <v>1817</v>
      </c>
      <c r="C11303" s="2" t="s">
        <v>1816</v>
      </c>
      <c r="D11303" s="2" t="s">
        <v>1818</v>
      </c>
      <c r="E11303" s="4">
        <v>5</v>
      </c>
      <c r="F11303" s="4">
        <v>194600</v>
      </c>
      <c r="G11303" s="4">
        <v>19460</v>
      </c>
      <c r="H11303" s="4">
        <v>214060</v>
      </c>
    </row>
    <row r="11304" spans="1:8" ht="15.75">
      <c r="A11304" s="3" t="s">
        <v>2938</v>
      </c>
      <c r="B11304" s="2" t="s">
        <v>1823</v>
      </c>
      <c r="C11304" s="2" t="s">
        <v>1822</v>
      </c>
      <c r="D11304" s="2" t="s">
        <v>1824</v>
      </c>
      <c r="E11304" s="4">
        <v>91</v>
      </c>
      <c r="F11304" s="4">
        <v>5653540</v>
      </c>
      <c r="G11304" s="4">
        <v>565354</v>
      </c>
      <c r="H11304" s="4">
        <v>6218894</v>
      </c>
    </row>
    <row r="11305" spans="1:8" ht="15.75">
      <c r="A11305" s="3" t="s">
        <v>2938</v>
      </c>
      <c r="B11305" s="2" t="s">
        <v>1826</v>
      </c>
      <c r="C11305" s="2" t="s">
        <v>1825</v>
      </c>
      <c r="D11305" s="2" t="s">
        <v>1827</v>
      </c>
      <c r="E11305" s="4">
        <v>107</v>
      </c>
      <c r="F11305" s="4">
        <v>1751240</v>
      </c>
      <c r="G11305" s="4">
        <v>175124</v>
      </c>
      <c r="H11305" s="4">
        <v>1926364</v>
      </c>
    </row>
    <row r="11306" spans="1:8" ht="15.75">
      <c r="A11306" s="3" t="s">
        <v>2938</v>
      </c>
      <c r="B11306" s="2" t="s">
        <v>1829</v>
      </c>
      <c r="C11306" s="2" t="s">
        <v>1828</v>
      </c>
      <c r="D11306" s="2" t="s">
        <v>1830</v>
      </c>
      <c r="E11306" s="4">
        <v>178</v>
      </c>
      <c r="F11306" s="4">
        <v>2356000</v>
      </c>
      <c r="G11306" s="4">
        <v>235600</v>
      </c>
      <c r="H11306" s="4">
        <v>2591600</v>
      </c>
    </row>
    <row r="11307" spans="1:8" ht="15.75">
      <c r="A11307" s="3" t="s">
        <v>2938</v>
      </c>
      <c r="B11307" s="2" t="s">
        <v>1832</v>
      </c>
      <c r="C11307" s="2" t="s">
        <v>1831</v>
      </c>
      <c r="D11307" s="2" t="s">
        <v>1833</v>
      </c>
      <c r="E11307" s="4">
        <v>172</v>
      </c>
      <c r="F11307" s="4">
        <v>3240060</v>
      </c>
      <c r="G11307" s="4">
        <v>324006</v>
      </c>
      <c r="H11307" s="4">
        <v>3564066</v>
      </c>
    </row>
    <row r="11308" spans="1:8" ht="15.75">
      <c r="A11308" s="3" t="s">
        <v>2938</v>
      </c>
      <c r="B11308" s="2" t="s">
        <v>3623</v>
      </c>
      <c r="C11308" s="2" t="s">
        <v>3622</v>
      </c>
      <c r="D11308" s="2" t="s">
        <v>3624</v>
      </c>
      <c r="E11308" s="4">
        <v>23</v>
      </c>
      <c r="F11308" s="4">
        <v>437000</v>
      </c>
      <c r="G11308" s="4">
        <v>43700</v>
      </c>
      <c r="H11308" s="4">
        <v>480700</v>
      </c>
    </row>
    <row r="11309" spans="1:8" ht="15.75">
      <c r="A11309" s="3" t="s">
        <v>2938</v>
      </c>
      <c r="B11309" s="2" t="s">
        <v>1835</v>
      </c>
      <c r="C11309" s="2" t="s">
        <v>1834</v>
      </c>
      <c r="D11309" s="2" t="s">
        <v>1836</v>
      </c>
      <c r="E11309" s="4">
        <v>276</v>
      </c>
      <c r="F11309" s="4">
        <v>11826640</v>
      </c>
      <c r="G11309" s="4">
        <v>1182664</v>
      </c>
      <c r="H11309" s="4">
        <v>13009304</v>
      </c>
    </row>
    <row r="11310" spans="1:8" ht="15.75">
      <c r="A11310" s="3" t="s">
        <v>2938</v>
      </c>
      <c r="B11310" s="2" t="s">
        <v>1841</v>
      </c>
      <c r="C11310" s="2" t="s">
        <v>1840</v>
      </c>
      <c r="D11310" s="2" t="s">
        <v>1842</v>
      </c>
      <c r="E11310" s="4">
        <v>120</v>
      </c>
      <c r="F11310" s="4">
        <v>9250000</v>
      </c>
      <c r="G11310" s="4">
        <v>925000</v>
      </c>
      <c r="H11310" s="4">
        <v>10175000</v>
      </c>
    </row>
    <row r="11311" spans="1:8" ht="15.75">
      <c r="A11311" s="3" t="s">
        <v>2938</v>
      </c>
      <c r="B11311" s="2" t="s">
        <v>1844</v>
      </c>
      <c r="C11311" s="2" t="s">
        <v>1843</v>
      </c>
      <c r="D11311" s="2" t="s">
        <v>1845</v>
      </c>
      <c r="E11311" s="4">
        <v>142</v>
      </c>
      <c r="F11311" s="4">
        <v>2415570</v>
      </c>
      <c r="G11311" s="4">
        <v>241557</v>
      </c>
      <c r="H11311" s="4">
        <v>2657127</v>
      </c>
    </row>
    <row r="11312" spans="1:8" ht="15.75">
      <c r="A11312" s="3" t="s">
        <v>2938</v>
      </c>
      <c r="B11312" s="2" t="s">
        <v>1847</v>
      </c>
      <c r="C11312" s="2" t="s">
        <v>1846</v>
      </c>
      <c r="D11312" s="2" t="s">
        <v>1848</v>
      </c>
      <c r="E11312" s="4">
        <v>152</v>
      </c>
      <c r="F11312" s="4">
        <v>11533920</v>
      </c>
      <c r="G11312" s="4">
        <v>1153392</v>
      </c>
      <c r="H11312" s="4">
        <v>12687312</v>
      </c>
    </row>
    <row r="11313" spans="1:8" ht="15.75">
      <c r="A11313" s="3" t="s">
        <v>2938</v>
      </c>
      <c r="B11313" s="2" t="s">
        <v>1850</v>
      </c>
      <c r="C11313" s="2" t="s">
        <v>1849</v>
      </c>
      <c r="D11313" s="2" t="s">
        <v>1851</v>
      </c>
      <c r="E11313" s="4">
        <v>23</v>
      </c>
      <c r="F11313" s="4">
        <v>3848400</v>
      </c>
      <c r="G11313" s="4">
        <v>384840</v>
      </c>
      <c r="H11313" s="4">
        <v>4233240</v>
      </c>
    </row>
    <row r="11314" spans="1:8" ht="15.75">
      <c r="A11314" s="3" t="s">
        <v>2938</v>
      </c>
      <c r="B11314" s="2" t="s">
        <v>1853</v>
      </c>
      <c r="C11314" s="2" t="s">
        <v>1852</v>
      </c>
      <c r="D11314" s="2" t="s">
        <v>1854</v>
      </c>
      <c r="E11314" s="4">
        <v>40</v>
      </c>
      <c r="F11314" s="4">
        <v>2625260</v>
      </c>
      <c r="G11314" s="4">
        <v>262526</v>
      </c>
      <c r="H11314" s="4">
        <v>2887786</v>
      </c>
    </row>
    <row r="11315" spans="1:8" ht="15.75">
      <c r="A11315" s="3" t="s">
        <v>2938</v>
      </c>
      <c r="B11315" s="2" t="s">
        <v>1859</v>
      </c>
      <c r="C11315" s="2" t="s">
        <v>1858</v>
      </c>
      <c r="D11315" s="2" t="s">
        <v>1860</v>
      </c>
      <c r="E11315" s="4">
        <v>174</v>
      </c>
      <c r="F11315" s="4">
        <v>6476080</v>
      </c>
      <c r="G11315" s="4">
        <v>647608</v>
      </c>
      <c r="H11315" s="4">
        <v>7123688</v>
      </c>
    </row>
    <row r="11316" spans="1:8" ht="15.75">
      <c r="A11316" s="3" t="s">
        <v>2938</v>
      </c>
      <c r="B11316" s="2" t="s">
        <v>1865</v>
      </c>
      <c r="C11316" s="2" t="s">
        <v>1864</v>
      </c>
      <c r="D11316" s="2" t="s">
        <v>1866</v>
      </c>
      <c r="E11316" s="4">
        <v>176</v>
      </c>
      <c r="F11316" s="4">
        <v>2153340</v>
      </c>
      <c r="G11316" s="4">
        <v>215334</v>
      </c>
      <c r="H11316" s="4">
        <v>2368674</v>
      </c>
    </row>
    <row r="11317" spans="1:8" ht="15.75">
      <c r="A11317" s="3" t="s">
        <v>2938</v>
      </c>
      <c r="B11317" s="2" t="s">
        <v>1868</v>
      </c>
      <c r="C11317" s="2" t="s">
        <v>1867</v>
      </c>
      <c r="D11317" s="2" t="s">
        <v>1869</v>
      </c>
      <c r="E11317" s="4">
        <v>64</v>
      </c>
      <c r="F11317" s="4">
        <v>512520</v>
      </c>
      <c r="G11317" s="4">
        <v>51252</v>
      </c>
      <c r="H11317" s="4">
        <v>563772</v>
      </c>
    </row>
    <row r="11318" spans="1:8" ht="15.75">
      <c r="A11318" s="3" t="s">
        <v>2938</v>
      </c>
      <c r="B11318" s="2" t="s">
        <v>1874</v>
      </c>
      <c r="C11318" s="2" t="s">
        <v>1873</v>
      </c>
      <c r="D11318" s="2" t="s">
        <v>1875</v>
      </c>
      <c r="E11318" s="4">
        <v>1</v>
      </c>
      <c r="F11318" s="4">
        <v>40460</v>
      </c>
      <c r="G11318" s="4">
        <v>4046</v>
      </c>
      <c r="H11318" s="4">
        <v>44506</v>
      </c>
    </row>
    <row r="11319" spans="1:8" ht="15.75">
      <c r="A11319" s="3" t="s">
        <v>2938</v>
      </c>
      <c r="B11319" s="2" t="s">
        <v>1877</v>
      </c>
      <c r="C11319" s="2" t="s">
        <v>1876</v>
      </c>
      <c r="D11319" s="2" t="s">
        <v>1878</v>
      </c>
      <c r="E11319" s="4">
        <v>60</v>
      </c>
      <c r="F11319" s="4">
        <v>840000</v>
      </c>
      <c r="G11319" s="4">
        <v>84000</v>
      </c>
      <c r="H11319" s="4">
        <v>924000</v>
      </c>
    </row>
    <row r="11320" spans="1:8" ht="15.75">
      <c r="A11320" s="3" t="s">
        <v>2938</v>
      </c>
      <c r="B11320" s="2" t="s">
        <v>1880</v>
      </c>
      <c r="C11320" s="2" t="s">
        <v>1879</v>
      </c>
      <c r="D11320" s="2" t="s">
        <v>1881</v>
      </c>
      <c r="E11320" s="4">
        <v>20</v>
      </c>
      <c r="F11320" s="4">
        <v>840000</v>
      </c>
      <c r="G11320" s="4">
        <v>84000</v>
      </c>
      <c r="H11320" s="4">
        <v>924000</v>
      </c>
    </row>
    <row r="11321" spans="1:8" ht="15.75">
      <c r="A11321" s="3" t="s">
        <v>2938</v>
      </c>
      <c r="B11321" s="2" t="s">
        <v>1883</v>
      </c>
      <c r="C11321" s="2" t="s">
        <v>1882</v>
      </c>
      <c r="D11321" s="2" t="s">
        <v>1884</v>
      </c>
      <c r="E11321" s="4">
        <v>1</v>
      </c>
      <c r="F11321" s="4">
        <v>24000</v>
      </c>
      <c r="G11321" s="4">
        <v>2400</v>
      </c>
      <c r="H11321" s="4">
        <v>26400</v>
      </c>
    </row>
    <row r="11322" spans="1:8" ht="15.75">
      <c r="A11322" s="3" t="s">
        <v>2938</v>
      </c>
      <c r="B11322" s="2" t="s">
        <v>1886</v>
      </c>
      <c r="C11322" s="2" t="s">
        <v>1885</v>
      </c>
      <c r="D11322" s="2" t="s">
        <v>1887</v>
      </c>
      <c r="E11322" s="4">
        <v>45</v>
      </c>
      <c r="F11322" s="4">
        <v>3033000</v>
      </c>
      <c r="G11322" s="4">
        <v>303300</v>
      </c>
      <c r="H11322" s="4">
        <v>3336300</v>
      </c>
    </row>
    <row r="11323" spans="1:8" ht="15.75">
      <c r="A11323" s="3" t="s">
        <v>2938</v>
      </c>
      <c r="B11323" s="2" t="s">
        <v>3626</v>
      </c>
      <c r="C11323" s="2" t="s">
        <v>3625</v>
      </c>
      <c r="D11323" s="2" t="s">
        <v>3627</v>
      </c>
      <c r="E11323" s="4">
        <v>40</v>
      </c>
      <c r="F11323" s="4">
        <v>3100000</v>
      </c>
      <c r="G11323" s="4">
        <v>310000</v>
      </c>
      <c r="H11323" s="4">
        <v>3410000</v>
      </c>
    </row>
    <row r="11324" spans="1:8" ht="15.75">
      <c r="A11324" s="3" t="s">
        <v>2938</v>
      </c>
      <c r="B11324" s="2" t="s">
        <v>1889</v>
      </c>
      <c r="C11324" s="2" t="s">
        <v>1888</v>
      </c>
      <c r="D11324" s="2" t="s">
        <v>1890</v>
      </c>
      <c r="E11324" s="4">
        <v>40</v>
      </c>
      <c r="F11324" s="4">
        <v>1960000</v>
      </c>
      <c r="G11324" s="4">
        <v>196000</v>
      </c>
      <c r="H11324" s="4">
        <v>2156000</v>
      </c>
    </row>
    <row r="11325" spans="1:8" ht="15.75">
      <c r="A11325" s="3" t="s">
        <v>2938</v>
      </c>
      <c r="B11325" s="2" t="s">
        <v>1892</v>
      </c>
      <c r="C11325" s="2" t="s">
        <v>1891</v>
      </c>
      <c r="D11325" s="2" t="s">
        <v>1893</v>
      </c>
      <c r="E11325" s="4">
        <v>5</v>
      </c>
      <c r="F11325" s="4">
        <v>115680</v>
      </c>
      <c r="G11325" s="4">
        <v>11568</v>
      </c>
      <c r="H11325" s="4">
        <v>127248</v>
      </c>
    </row>
    <row r="11326" spans="1:8" ht="15.75">
      <c r="A11326" s="3" t="s">
        <v>2938</v>
      </c>
      <c r="B11326" s="2" t="s">
        <v>1895</v>
      </c>
      <c r="C11326" s="2" t="s">
        <v>1894</v>
      </c>
      <c r="D11326" s="2" t="s">
        <v>1896</v>
      </c>
      <c r="E11326" s="4">
        <v>15</v>
      </c>
      <c r="F11326" s="4">
        <v>383100</v>
      </c>
      <c r="G11326" s="4">
        <v>38310</v>
      </c>
      <c r="H11326" s="4">
        <v>421410</v>
      </c>
    </row>
    <row r="11327" spans="1:8" ht="15.75">
      <c r="A11327" s="3" t="s">
        <v>2938</v>
      </c>
      <c r="B11327" s="2" t="s">
        <v>1901</v>
      </c>
      <c r="C11327" s="2" t="s">
        <v>1900</v>
      </c>
      <c r="D11327" s="2" t="s">
        <v>1902</v>
      </c>
      <c r="E11327" s="4">
        <v>209</v>
      </c>
      <c r="F11327" s="4">
        <v>3766140</v>
      </c>
      <c r="G11327" s="4">
        <v>376614</v>
      </c>
      <c r="H11327" s="4">
        <v>4142754</v>
      </c>
    </row>
    <row r="11328" spans="1:8" ht="15.75">
      <c r="A11328" s="3" t="s">
        <v>2938</v>
      </c>
      <c r="B11328" s="2" t="s">
        <v>1944</v>
      </c>
      <c r="C11328" s="2" t="s">
        <v>1943</v>
      </c>
      <c r="D11328" s="2"/>
      <c r="E11328" s="4">
        <v>46</v>
      </c>
      <c r="F11328" s="4">
        <v>148442</v>
      </c>
      <c r="G11328" s="4">
        <v>14838</v>
      </c>
      <c r="H11328" s="4">
        <v>163280</v>
      </c>
    </row>
    <row r="11329" spans="1:8" ht="15.75">
      <c r="A11329" s="3" t="s">
        <v>2938</v>
      </c>
      <c r="B11329" s="2" t="s">
        <v>1946</v>
      </c>
      <c r="C11329" s="2" t="s">
        <v>1945</v>
      </c>
      <c r="D11329" s="2"/>
      <c r="E11329" s="4">
        <v>1</v>
      </c>
      <c r="F11329" s="4">
        <v>50000</v>
      </c>
      <c r="G11329" s="4">
        <v>5000</v>
      </c>
      <c r="H11329" s="4">
        <v>55000</v>
      </c>
    </row>
    <row r="11330" spans="1:8" ht="15.75">
      <c r="A11330" s="3" t="s">
        <v>2938</v>
      </c>
      <c r="B11330" s="2" t="s">
        <v>1956</v>
      </c>
      <c r="C11330" s="2" t="s">
        <v>1955</v>
      </c>
      <c r="D11330" s="2" t="s">
        <v>1957</v>
      </c>
      <c r="E11330" s="4">
        <v>3</v>
      </c>
      <c r="F11330" s="4">
        <v>900000</v>
      </c>
      <c r="G11330" s="4">
        <v>90000</v>
      </c>
      <c r="H11330" s="4">
        <v>990000</v>
      </c>
    </row>
    <row r="11331" spans="1:8" ht="15.75">
      <c r="A11331" s="3" t="s">
        <v>2938</v>
      </c>
      <c r="B11331" s="2" t="s">
        <v>1986</v>
      </c>
      <c r="C11331" s="2" t="s">
        <v>1985</v>
      </c>
      <c r="D11331" s="2"/>
      <c r="E11331" s="4">
        <v>3</v>
      </c>
      <c r="F11331" s="4">
        <v>3000000</v>
      </c>
      <c r="G11331" s="4">
        <v>300000</v>
      </c>
      <c r="H11331" s="4">
        <v>3300000</v>
      </c>
    </row>
    <row r="11332" spans="1:8" ht="15.75">
      <c r="A11332" s="3" t="s">
        <v>2938</v>
      </c>
      <c r="B11332" s="2" t="s">
        <v>3637</v>
      </c>
      <c r="C11332" s="2" t="s">
        <v>3636</v>
      </c>
      <c r="D11332" s="2" t="s">
        <v>3638</v>
      </c>
      <c r="E11332" s="4">
        <v>16</v>
      </c>
      <c r="F11332" s="4"/>
      <c r="G11332" s="4"/>
      <c r="H11332" s="4"/>
    </row>
    <row r="11333" spans="1:8" ht="15.75">
      <c r="A11333" s="3" t="s">
        <v>2938</v>
      </c>
      <c r="B11333" s="2" t="s">
        <v>3643</v>
      </c>
      <c r="C11333" s="2" t="s">
        <v>3642</v>
      </c>
      <c r="D11333" s="2"/>
      <c r="E11333" s="4">
        <v>1</v>
      </c>
      <c r="F11333" s="4">
        <v>15400000</v>
      </c>
      <c r="G11333" s="4">
        <v>1540000</v>
      </c>
      <c r="H11333" s="4">
        <v>16940000</v>
      </c>
    </row>
    <row r="11334" spans="1:8" ht="15.75">
      <c r="A11334" s="3" t="s">
        <v>2938</v>
      </c>
      <c r="B11334" s="2" t="s">
        <v>2002</v>
      </c>
      <c r="C11334" s="2" t="s">
        <v>2001</v>
      </c>
      <c r="D11334" s="2"/>
      <c r="E11334" s="4">
        <v>5</v>
      </c>
      <c r="F11334" s="4">
        <v>15910</v>
      </c>
      <c r="G11334" s="4">
        <v>1590</v>
      </c>
      <c r="H11334" s="4">
        <v>17500</v>
      </c>
    </row>
    <row r="11335" spans="1:8" ht="15.75">
      <c r="A11335" s="3" t="s">
        <v>2938</v>
      </c>
      <c r="B11335" s="2" t="s">
        <v>2004</v>
      </c>
      <c r="C11335" s="2" t="s">
        <v>2003</v>
      </c>
      <c r="D11335" s="2"/>
      <c r="E11335" s="4">
        <v>-2</v>
      </c>
      <c r="F11335" s="4">
        <v>-2311848</v>
      </c>
      <c r="G11335" s="4">
        <v>-231188</v>
      </c>
      <c r="H11335" s="4">
        <v>-2543036</v>
      </c>
    </row>
    <row r="11336" spans="1:8" ht="15.75">
      <c r="A11336" s="3" t="s">
        <v>2938</v>
      </c>
      <c r="B11336" s="2" t="s">
        <v>2006</v>
      </c>
      <c r="C11336" s="2" t="s">
        <v>2005</v>
      </c>
      <c r="D11336" s="2" t="s">
        <v>2007</v>
      </c>
      <c r="E11336" s="4">
        <v>105</v>
      </c>
      <c r="F11336" s="4">
        <v>1293000</v>
      </c>
      <c r="G11336" s="4">
        <v>129300</v>
      </c>
      <c r="H11336" s="4">
        <v>1422300</v>
      </c>
    </row>
    <row r="11337" spans="1:8" ht="15.75">
      <c r="A11337" s="3" t="s">
        <v>2938</v>
      </c>
      <c r="B11337" s="2" t="s">
        <v>2009</v>
      </c>
      <c r="C11337" s="2" t="s">
        <v>2008</v>
      </c>
      <c r="D11337" s="2" t="s">
        <v>2010</v>
      </c>
      <c r="E11337" s="4">
        <v>3003</v>
      </c>
      <c r="F11337" s="4">
        <v>66066000</v>
      </c>
      <c r="G11337" s="4">
        <v>6606600</v>
      </c>
      <c r="H11337" s="4">
        <v>72672600</v>
      </c>
    </row>
    <row r="11338" spans="1:8" ht="15.75">
      <c r="A11338" s="3" t="s">
        <v>2938</v>
      </c>
      <c r="B11338" s="2" t="s">
        <v>2012</v>
      </c>
      <c r="C11338" s="2" t="s">
        <v>2011</v>
      </c>
      <c r="D11338" s="2" t="s">
        <v>2013</v>
      </c>
      <c r="E11338" s="4">
        <v>183</v>
      </c>
      <c r="F11338" s="4">
        <v>6029850</v>
      </c>
      <c r="G11338" s="4">
        <v>602985</v>
      </c>
      <c r="H11338" s="4">
        <v>6632835</v>
      </c>
    </row>
    <row r="11339" spans="1:8" ht="15.75">
      <c r="A11339" s="3" t="s">
        <v>2938</v>
      </c>
      <c r="B11339" s="2" t="s">
        <v>2015</v>
      </c>
      <c r="C11339" s="2" t="s">
        <v>2014</v>
      </c>
      <c r="D11339" s="2" t="s">
        <v>2016</v>
      </c>
      <c r="E11339" s="4">
        <v>162</v>
      </c>
      <c r="F11339" s="4">
        <v>5727600</v>
      </c>
      <c r="G11339" s="4">
        <v>572760</v>
      </c>
      <c r="H11339" s="4">
        <v>6300360</v>
      </c>
    </row>
    <row r="11340" spans="1:8" ht="15.75">
      <c r="A11340" s="3" t="s">
        <v>2938</v>
      </c>
      <c r="B11340" s="2" t="s">
        <v>2021</v>
      </c>
      <c r="C11340" s="2" t="s">
        <v>2020</v>
      </c>
      <c r="D11340" s="2" t="s">
        <v>2022</v>
      </c>
      <c r="E11340" s="4">
        <v>4946</v>
      </c>
      <c r="F11340" s="4">
        <v>319707000</v>
      </c>
      <c r="G11340" s="4">
        <v>31970700</v>
      </c>
      <c r="H11340" s="4">
        <v>351677700</v>
      </c>
    </row>
    <row r="11341" spans="1:8" ht="15.75">
      <c r="A11341" s="3" t="s">
        <v>2938</v>
      </c>
      <c r="B11341" s="2" t="s">
        <v>2027</v>
      </c>
      <c r="C11341" s="2" t="s">
        <v>2020</v>
      </c>
      <c r="D11341" s="2" t="s">
        <v>2028</v>
      </c>
      <c r="E11341" s="4">
        <v>495</v>
      </c>
      <c r="F11341" s="4">
        <v>31089600</v>
      </c>
      <c r="G11341" s="4">
        <v>3108960</v>
      </c>
      <c r="H11341" s="4">
        <v>34198560</v>
      </c>
    </row>
    <row r="11342" spans="1:8" ht="15.75">
      <c r="A11342" s="3" t="s">
        <v>2938</v>
      </c>
      <c r="B11342" s="2" t="s">
        <v>2030</v>
      </c>
      <c r="C11342" s="2" t="s">
        <v>2029</v>
      </c>
      <c r="D11342" s="2" t="s">
        <v>2031</v>
      </c>
      <c r="E11342" s="4">
        <v>1257</v>
      </c>
      <c r="F11342" s="4">
        <v>92615760</v>
      </c>
      <c r="G11342" s="4">
        <v>9261576</v>
      </c>
      <c r="H11342" s="4">
        <v>101877336</v>
      </c>
    </row>
    <row r="11343" spans="1:8" ht="15.75">
      <c r="A11343" s="3" t="s">
        <v>2938</v>
      </c>
      <c r="B11343" s="2" t="s">
        <v>2034</v>
      </c>
      <c r="C11343" s="2" t="s">
        <v>2029</v>
      </c>
      <c r="D11343" s="2" t="s">
        <v>2035</v>
      </c>
      <c r="E11343" s="4">
        <v>70</v>
      </c>
      <c r="F11343" s="4">
        <v>10315200</v>
      </c>
      <c r="G11343" s="4">
        <v>1031520</v>
      </c>
      <c r="H11343" s="4">
        <v>11346720</v>
      </c>
    </row>
    <row r="11344" spans="1:8" ht="15.75">
      <c r="A11344" s="3" t="s">
        <v>2938</v>
      </c>
      <c r="B11344" s="2" t="s">
        <v>2037</v>
      </c>
      <c r="C11344" s="2" t="s">
        <v>2036</v>
      </c>
      <c r="D11344" s="2" t="s">
        <v>2038</v>
      </c>
      <c r="E11344" s="4">
        <v>423</v>
      </c>
      <c r="F11344" s="4">
        <v>39097890</v>
      </c>
      <c r="G11344" s="4">
        <v>3909789</v>
      </c>
      <c r="H11344" s="4">
        <v>43007679</v>
      </c>
    </row>
    <row r="11345" spans="1:8" ht="15.75">
      <c r="A11345" s="3" t="s">
        <v>2938</v>
      </c>
      <c r="B11345" s="2" t="s">
        <v>2040</v>
      </c>
      <c r="C11345" s="2" t="s">
        <v>2036</v>
      </c>
      <c r="D11345" s="2" t="s">
        <v>2041</v>
      </c>
      <c r="E11345" s="4">
        <v>9</v>
      </c>
      <c r="F11345" s="4">
        <v>831870</v>
      </c>
      <c r="G11345" s="4">
        <v>83187</v>
      </c>
      <c r="H11345" s="4">
        <v>915057</v>
      </c>
    </row>
    <row r="11346" spans="1:8" ht="15.75">
      <c r="A11346" s="3" t="s">
        <v>2938</v>
      </c>
      <c r="B11346" s="2" t="s">
        <v>2046</v>
      </c>
      <c r="C11346" s="2" t="s">
        <v>2045</v>
      </c>
      <c r="D11346" s="2" t="s">
        <v>2047</v>
      </c>
      <c r="E11346" s="4">
        <v>149</v>
      </c>
      <c r="F11346" s="4">
        <v>19808060</v>
      </c>
      <c r="G11346" s="4">
        <v>1980806</v>
      </c>
      <c r="H11346" s="4">
        <v>21788866</v>
      </c>
    </row>
    <row r="11347" spans="1:8" ht="15.75">
      <c r="A11347" s="3" t="s">
        <v>2938</v>
      </c>
      <c r="B11347" s="2" t="s">
        <v>2066</v>
      </c>
      <c r="C11347" s="2" t="s">
        <v>2065</v>
      </c>
      <c r="D11347" s="2" t="s">
        <v>2068</v>
      </c>
      <c r="E11347" s="4">
        <v>62</v>
      </c>
      <c r="F11347" s="4">
        <v>1882320</v>
      </c>
      <c r="G11347" s="4">
        <v>188232</v>
      </c>
      <c r="H11347" s="4">
        <v>2070552</v>
      </c>
    </row>
    <row r="11348" spans="1:8" ht="15.75">
      <c r="A11348" s="3" t="s">
        <v>2938</v>
      </c>
      <c r="B11348" s="2" t="s">
        <v>2083</v>
      </c>
      <c r="C11348" s="2" t="s">
        <v>2082</v>
      </c>
      <c r="D11348" s="2" t="s">
        <v>2085</v>
      </c>
      <c r="E11348" s="4">
        <v>20</v>
      </c>
      <c r="F11348" s="4">
        <v>732800</v>
      </c>
      <c r="G11348" s="4">
        <v>73280</v>
      </c>
      <c r="H11348" s="4">
        <v>806080</v>
      </c>
    </row>
    <row r="11349" spans="1:8" ht="15.75">
      <c r="A11349" s="3" t="s">
        <v>2938</v>
      </c>
      <c r="B11349" s="2" t="s">
        <v>2090</v>
      </c>
      <c r="C11349" s="2" t="s">
        <v>2089</v>
      </c>
      <c r="D11349" s="2" t="s">
        <v>2091</v>
      </c>
      <c r="E11349" s="4">
        <v>28</v>
      </c>
      <c r="F11349" s="4">
        <v>700000</v>
      </c>
      <c r="G11349" s="4">
        <v>70000</v>
      </c>
      <c r="H11349" s="4">
        <v>770000</v>
      </c>
    </row>
    <row r="11350" spans="1:8" ht="15.75">
      <c r="A11350" s="3" t="s">
        <v>2938</v>
      </c>
      <c r="B11350" s="2" t="s">
        <v>2092</v>
      </c>
      <c r="C11350" s="2" t="s">
        <v>2051</v>
      </c>
      <c r="D11350" s="2" t="s">
        <v>2091</v>
      </c>
      <c r="E11350" s="4">
        <v>7</v>
      </c>
      <c r="F11350" s="4">
        <v>175000</v>
      </c>
      <c r="G11350" s="4">
        <v>17500</v>
      </c>
      <c r="H11350" s="4">
        <v>192500</v>
      </c>
    </row>
    <row r="11351" spans="1:8" ht="15.75">
      <c r="A11351" s="3" t="s">
        <v>2938</v>
      </c>
      <c r="B11351" s="2" t="s">
        <v>2093</v>
      </c>
      <c r="C11351" s="2" t="s">
        <v>2059</v>
      </c>
      <c r="D11351" s="2" t="s">
        <v>2091</v>
      </c>
      <c r="E11351" s="4">
        <v>2</v>
      </c>
      <c r="F11351" s="4">
        <v>52000</v>
      </c>
      <c r="G11351" s="4">
        <v>5200</v>
      </c>
      <c r="H11351" s="4">
        <v>57200</v>
      </c>
    </row>
    <row r="11352" spans="1:8" ht="15.75">
      <c r="A11352" s="3" t="s">
        <v>2938</v>
      </c>
      <c r="B11352" s="2" t="s">
        <v>2094</v>
      </c>
      <c r="C11352" s="2" t="s">
        <v>2069</v>
      </c>
      <c r="D11352" s="2" t="s">
        <v>2091</v>
      </c>
      <c r="E11352" s="4">
        <v>3</v>
      </c>
      <c r="F11352" s="4">
        <v>81000</v>
      </c>
      <c r="G11352" s="4">
        <v>8100</v>
      </c>
      <c r="H11352" s="4">
        <v>89100</v>
      </c>
    </row>
    <row r="11353" spans="1:8" ht="15.75">
      <c r="A11353" s="3" t="s">
        <v>2938</v>
      </c>
      <c r="B11353" s="2" t="s">
        <v>2095</v>
      </c>
      <c r="C11353" s="2" t="s">
        <v>2077</v>
      </c>
      <c r="D11353" s="2" t="s">
        <v>2091</v>
      </c>
      <c r="E11353" s="4">
        <v>3</v>
      </c>
      <c r="F11353" s="4">
        <v>81000</v>
      </c>
      <c r="G11353" s="4">
        <v>8100</v>
      </c>
      <c r="H11353" s="4">
        <v>89100</v>
      </c>
    </row>
    <row r="11354" spans="1:8" ht="15.75">
      <c r="A11354" s="3" t="s">
        <v>2938</v>
      </c>
      <c r="B11354" s="2" t="s">
        <v>3672</v>
      </c>
      <c r="C11354" s="2" t="s">
        <v>3674</v>
      </c>
      <c r="D11354" s="2" t="s">
        <v>3676</v>
      </c>
      <c r="E11354" s="4">
        <v>656</v>
      </c>
      <c r="F11354" s="4">
        <v>11808000</v>
      </c>
      <c r="G11354" s="4">
        <v>1180800</v>
      </c>
      <c r="H11354" s="4">
        <v>12988800</v>
      </c>
    </row>
    <row r="11355" spans="1:8" ht="15.75">
      <c r="A11355" s="3" t="s">
        <v>2938</v>
      </c>
      <c r="B11355" s="2" t="s">
        <v>3678</v>
      </c>
      <c r="C11355" s="2" t="s">
        <v>3680</v>
      </c>
      <c r="D11355" s="2" t="s">
        <v>3682</v>
      </c>
      <c r="E11355" s="4">
        <v>1182</v>
      </c>
      <c r="F11355" s="4">
        <v>22458000</v>
      </c>
      <c r="G11355" s="4">
        <v>2245800</v>
      </c>
      <c r="H11355" s="4">
        <v>24703800</v>
      </c>
    </row>
    <row r="11356" spans="1:8" ht="15.75">
      <c r="A11356" s="3" t="s">
        <v>2938</v>
      </c>
      <c r="B11356" s="2" t="s">
        <v>3684</v>
      </c>
      <c r="C11356" s="2" t="s">
        <v>3686</v>
      </c>
      <c r="D11356" s="2" t="s">
        <v>3688</v>
      </c>
      <c r="E11356" s="4">
        <v>239</v>
      </c>
      <c r="F11356" s="4">
        <v>7528500</v>
      </c>
      <c r="G11356" s="4">
        <v>752850</v>
      </c>
      <c r="H11356" s="4">
        <v>8281350</v>
      </c>
    </row>
    <row r="11357" spans="1:8" ht="15.75">
      <c r="A11357" s="3" t="s">
        <v>2938</v>
      </c>
      <c r="B11357" s="2" t="s">
        <v>3690</v>
      </c>
      <c r="C11357" s="2" t="s">
        <v>3692</v>
      </c>
      <c r="D11357" s="2" t="s">
        <v>3693</v>
      </c>
      <c r="E11357" s="4">
        <v>284</v>
      </c>
      <c r="F11357" s="4">
        <v>12268800</v>
      </c>
      <c r="G11357" s="4">
        <v>1226880</v>
      </c>
      <c r="H11357" s="4">
        <v>13495680</v>
      </c>
    </row>
    <row r="11358" spans="1:8" ht="15.75">
      <c r="A11358" s="3" t="s">
        <v>2938</v>
      </c>
      <c r="B11358" s="2" t="s">
        <v>3696</v>
      </c>
      <c r="C11358" s="2" t="s">
        <v>2113</v>
      </c>
      <c r="D11358" s="2" t="s">
        <v>3697</v>
      </c>
      <c r="E11358" s="4">
        <v>4</v>
      </c>
      <c r="F11358" s="4">
        <v>212000</v>
      </c>
      <c r="G11358" s="4">
        <v>21200</v>
      </c>
      <c r="H11358" s="4">
        <v>233200</v>
      </c>
    </row>
    <row r="11359" spans="1:8" ht="15.75">
      <c r="A11359" s="3" t="s">
        <v>2938</v>
      </c>
      <c r="B11359" s="2" t="s">
        <v>3699</v>
      </c>
      <c r="C11359" s="2" t="s">
        <v>3701</v>
      </c>
      <c r="D11359" s="2" t="s">
        <v>3703</v>
      </c>
      <c r="E11359" s="4">
        <v>286</v>
      </c>
      <c r="F11359" s="4">
        <v>20191600</v>
      </c>
      <c r="G11359" s="4">
        <v>2019160</v>
      </c>
      <c r="H11359" s="4">
        <v>22210760</v>
      </c>
    </row>
    <row r="11360" spans="1:8" ht="15.75">
      <c r="A11360" s="3" t="s">
        <v>2938</v>
      </c>
      <c r="B11360" s="2" t="s">
        <v>2129</v>
      </c>
      <c r="C11360" s="2" t="s">
        <v>2126</v>
      </c>
      <c r="D11360" s="2" t="s">
        <v>2130</v>
      </c>
      <c r="E11360" s="4">
        <v>11</v>
      </c>
      <c r="F11360" s="4">
        <v>415140</v>
      </c>
      <c r="G11360" s="4">
        <v>41514</v>
      </c>
      <c r="H11360" s="4">
        <v>456654</v>
      </c>
    </row>
    <row r="11361" spans="1:8" ht="15.75">
      <c r="A11361" s="3" t="s">
        <v>2938</v>
      </c>
      <c r="B11361" s="2" t="s">
        <v>2135</v>
      </c>
      <c r="C11361" s="2" t="s">
        <v>2126</v>
      </c>
      <c r="D11361" s="2" t="s">
        <v>2137</v>
      </c>
      <c r="E11361" s="4">
        <v>16</v>
      </c>
      <c r="F11361" s="4">
        <v>672000</v>
      </c>
      <c r="G11361" s="4">
        <v>67200</v>
      </c>
      <c r="H11361" s="4">
        <v>739200</v>
      </c>
    </row>
    <row r="11362" spans="1:8" ht="15.75">
      <c r="A11362" s="3" t="s">
        <v>2938</v>
      </c>
      <c r="B11362" s="2" t="s">
        <v>2138</v>
      </c>
      <c r="C11362" s="2" t="s">
        <v>2126</v>
      </c>
      <c r="D11362" s="2" t="s">
        <v>2139</v>
      </c>
      <c r="E11362" s="4">
        <v>5</v>
      </c>
      <c r="F11362" s="4">
        <v>210000</v>
      </c>
      <c r="G11362" s="4">
        <v>21000</v>
      </c>
      <c r="H11362" s="4">
        <v>231000</v>
      </c>
    </row>
    <row r="11363" spans="1:8" ht="15.75">
      <c r="A11363" s="3" t="s">
        <v>2938</v>
      </c>
      <c r="B11363" s="2" t="s">
        <v>2140</v>
      </c>
      <c r="C11363" s="2" t="s">
        <v>2126</v>
      </c>
      <c r="D11363" s="2" t="s">
        <v>2110</v>
      </c>
      <c r="E11363" s="4">
        <v>3</v>
      </c>
      <c r="F11363" s="4">
        <v>132000</v>
      </c>
      <c r="G11363" s="4">
        <v>13200</v>
      </c>
      <c r="H11363" s="4">
        <v>145200</v>
      </c>
    </row>
    <row r="11364" spans="1:8" ht="15.75">
      <c r="A11364" s="3" t="s">
        <v>2938</v>
      </c>
      <c r="B11364" s="2" t="s">
        <v>2141</v>
      </c>
      <c r="C11364" s="2" t="s">
        <v>2126</v>
      </c>
      <c r="D11364" s="2" t="s">
        <v>2112</v>
      </c>
      <c r="E11364" s="4"/>
      <c r="F11364" s="4"/>
      <c r="G11364" s="4"/>
      <c r="H11364" s="4"/>
    </row>
    <row r="11365" spans="1:8" ht="15.75">
      <c r="A11365" s="3" t="s">
        <v>2938</v>
      </c>
      <c r="B11365" s="2" t="s">
        <v>2142</v>
      </c>
      <c r="C11365" s="2" t="s">
        <v>2126</v>
      </c>
      <c r="D11365" s="2" t="s">
        <v>2143</v>
      </c>
      <c r="E11365" s="4">
        <v>2</v>
      </c>
      <c r="F11365" s="4">
        <v>88000</v>
      </c>
      <c r="G11365" s="4">
        <v>8800</v>
      </c>
      <c r="H11365" s="4">
        <v>96800</v>
      </c>
    </row>
    <row r="11366" spans="1:8" ht="15.75">
      <c r="A11366" s="3" t="s">
        <v>2938</v>
      </c>
      <c r="B11366" s="2" t="s">
        <v>3705</v>
      </c>
      <c r="C11366" s="2" t="s">
        <v>3707</v>
      </c>
      <c r="D11366" s="2" t="s">
        <v>3709</v>
      </c>
      <c r="E11366" s="4">
        <v>4</v>
      </c>
      <c r="F11366" s="4">
        <v>114400</v>
      </c>
      <c r="G11366" s="4">
        <v>11440</v>
      </c>
      <c r="H11366" s="4">
        <v>125840</v>
      </c>
    </row>
    <row r="11367" spans="1:8" ht="15.75">
      <c r="A11367" s="3" t="s">
        <v>2938</v>
      </c>
      <c r="B11367" s="2" t="s">
        <v>3711</v>
      </c>
      <c r="C11367" s="2" t="s">
        <v>3710</v>
      </c>
      <c r="D11367" s="2" t="s">
        <v>3712</v>
      </c>
      <c r="E11367" s="4">
        <v>600</v>
      </c>
      <c r="F11367" s="4">
        <v>10800000</v>
      </c>
      <c r="G11367" s="4">
        <v>1080000</v>
      </c>
      <c r="H11367" s="4">
        <v>11880000</v>
      </c>
    </row>
    <row r="11368" spans="1:8" ht="15.75">
      <c r="A11368" s="3" t="s">
        <v>2938</v>
      </c>
      <c r="B11368" s="2" t="s">
        <v>3714</v>
      </c>
      <c r="C11368" s="2" t="s">
        <v>3716</v>
      </c>
      <c r="D11368" s="2" t="s">
        <v>3718</v>
      </c>
      <c r="E11368" s="4">
        <v>182</v>
      </c>
      <c r="F11368" s="4">
        <v>7480200</v>
      </c>
      <c r="G11368" s="4">
        <v>748020</v>
      </c>
      <c r="H11368" s="4">
        <v>8228220</v>
      </c>
    </row>
    <row r="11369" spans="1:8" ht="15.75">
      <c r="A11369" s="3" t="s">
        <v>2938</v>
      </c>
      <c r="B11369" s="2" t="s">
        <v>3720</v>
      </c>
      <c r="C11369" s="2" t="s">
        <v>3722</v>
      </c>
      <c r="D11369" s="2" t="s">
        <v>3724</v>
      </c>
      <c r="E11369" s="4">
        <v>147</v>
      </c>
      <c r="F11369" s="4">
        <v>7717500</v>
      </c>
      <c r="G11369" s="4">
        <v>771750</v>
      </c>
      <c r="H11369" s="4">
        <v>8489250</v>
      </c>
    </row>
    <row r="11370" spans="1:8" ht="15.75">
      <c r="A11370" s="3" t="s">
        <v>2938</v>
      </c>
      <c r="B11370" s="2" t="s">
        <v>3729</v>
      </c>
      <c r="C11370" s="2" t="s">
        <v>3728</v>
      </c>
      <c r="D11370" s="2" t="s">
        <v>3730</v>
      </c>
      <c r="E11370" s="4">
        <v>2</v>
      </c>
      <c r="F11370" s="4">
        <v>102000</v>
      </c>
      <c r="G11370" s="4">
        <v>10200</v>
      </c>
      <c r="H11370" s="4">
        <v>112200</v>
      </c>
    </row>
    <row r="11371" spans="1:8" ht="15.75">
      <c r="A11371" s="3" t="s">
        <v>2938</v>
      </c>
      <c r="B11371" s="2" t="s">
        <v>2171</v>
      </c>
      <c r="C11371" s="2" t="s">
        <v>2170</v>
      </c>
      <c r="D11371" s="2" t="s">
        <v>2172</v>
      </c>
      <c r="E11371" s="4">
        <v>83</v>
      </c>
      <c r="F11371" s="4">
        <v>3320000</v>
      </c>
      <c r="G11371" s="4">
        <v>332000</v>
      </c>
      <c r="H11371" s="4">
        <v>3652000</v>
      </c>
    </row>
    <row r="11372" spans="1:8" ht="15.75">
      <c r="A11372" s="3" t="s">
        <v>2938</v>
      </c>
      <c r="B11372" s="2" t="s">
        <v>2174</v>
      </c>
      <c r="C11372" s="2" t="s">
        <v>2173</v>
      </c>
      <c r="D11372" s="2" t="s">
        <v>2175</v>
      </c>
      <c r="E11372" s="4">
        <v>725</v>
      </c>
      <c r="F11372" s="4">
        <v>39382000</v>
      </c>
      <c r="G11372" s="4">
        <v>3938200</v>
      </c>
      <c r="H11372" s="4">
        <v>43320200</v>
      </c>
    </row>
    <row r="11373" spans="1:8" ht="15.75">
      <c r="A11373" s="3" t="s">
        <v>2938</v>
      </c>
      <c r="B11373" s="2" t="s">
        <v>2177</v>
      </c>
      <c r="C11373" s="2" t="s">
        <v>2176</v>
      </c>
      <c r="D11373" s="2" t="s">
        <v>2178</v>
      </c>
      <c r="E11373" s="4">
        <v>227</v>
      </c>
      <c r="F11373" s="4">
        <v>5396400</v>
      </c>
      <c r="G11373" s="4">
        <v>539640</v>
      </c>
      <c r="H11373" s="4">
        <v>5936040</v>
      </c>
    </row>
    <row r="11374" spans="1:8" ht="15.75">
      <c r="A11374" s="3" t="s">
        <v>2938</v>
      </c>
      <c r="B11374" s="2" t="s">
        <v>2180</v>
      </c>
      <c r="C11374" s="2" t="s">
        <v>2179</v>
      </c>
      <c r="D11374" s="2" t="s">
        <v>2181</v>
      </c>
      <c r="E11374" s="4">
        <v>431</v>
      </c>
      <c r="F11374" s="4">
        <v>8740175</v>
      </c>
      <c r="G11374" s="4">
        <v>874018</v>
      </c>
      <c r="H11374" s="4">
        <v>9614193</v>
      </c>
    </row>
    <row r="11375" spans="1:8" ht="15.75">
      <c r="A11375" s="3" t="s">
        <v>2938</v>
      </c>
      <c r="B11375" s="2" t="s">
        <v>2187</v>
      </c>
      <c r="C11375" s="2" t="s">
        <v>2186</v>
      </c>
      <c r="D11375" s="2" t="s">
        <v>2188</v>
      </c>
      <c r="E11375" s="4">
        <v>6902</v>
      </c>
      <c r="F11375" s="4">
        <v>191875600</v>
      </c>
      <c r="G11375" s="4">
        <v>19187560</v>
      </c>
      <c r="H11375" s="4">
        <v>211063160</v>
      </c>
    </row>
    <row r="11376" spans="1:8" ht="15.75">
      <c r="A11376" s="3" t="s">
        <v>2938</v>
      </c>
      <c r="B11376" s="2" t="s">
        <v>2191</v>
      </c>
      <c r="C11376" s="2" t="s">
        <v>2186</v>
      </c>
      <c r="D11376" s="2" t="s">
        <v>2192</v>
      </c>
      <c r="E11376" s="4">
        <v>20</v>
      </c>
      <c r="F11376" s="4">
        <v>556000</v>
      </c>
      <c r="G11376" s="4">
        <v>55600</v>
      </c>
      <c r="H11376" s="4">
        <v>611600</v>
      </c>
    </row>
    <row r="11377" spans="1:8" ht="15.75">
      <c r="A11377" s="3" t="s">
        <v>2938</v>
      </c>
      <c r="B11377" s="2" t="s">
        <v>2197</v>
      </c>
      <c r="C11377" s="2" t="s">
        <v>2186</v>
      </c>
      <c r="D11377" s="2" t="s">
        <v>2198</v>
      </c>
      <c r="E11377" s="4">
        <v>170</v>
      </c>
      <c r="F11377" s="4">
        <v>4726000</v>
      </c>
      <c r="G11377" s="4">
        <v>472600</v>
      </c>
      <c r="H11377" s="4">
        <v>5198600</v>
      </c>
    </row>
    <row r="11378" spans="1:8" ht="15.75">
      <c r="A11378" s="3" t="s">
        <v>2938</v>
      </c>
      <c r="B11378" s="2" t="s">
        <v>2199</v>
      </c>
      <c r="C11378" s="2" t="s">
        <v>2186</v>
      </c>
      <c r="D11378" s="2" t="s">
        <v>2200</v>
      </c>
      <c r="E11378" s="4">
        <v>300</v>
      </c>
      <c r="F11378" s="4">
        <v>8340000</v>
      </c>
      <c r="G11378" s="4">
        <v>834000</v>
      </c>
      <c r="H11378" s="4">
        <v>9174000</v>
      </c>
    </row>
    <row r="11379" spans="1:8" ht="15.75">
      <c r="A11379" s="3" t="s">
        <v>2938</v>
      </c>
      <c r="B11379" s="2" t="s">
        <v>2201</v>
      </c>
      <c r="C11379" s="2" t="s">
        <v>2186</v>
      </c>
      <c r="D11379" s="2" t="s">
        <v>2202</v>
      </c>
      <c r="E11379" s="4">
        <v>5</v>
      </c>
      <c r="F11379" s="4">
        <v>139000</v>
      </c>
      <c r="G11379" s="4">
        <v>13900</v>
      </c>
      <c r="H11379" s="4">
        <v>152900</v>
      </c>
    </row>
    <row r="11380" spans="1:8" ht="15.75">
      <c r="A11380" s="3" t="s">
        <v>2938</v>
      </c>
      <c r="B11380" s="2" t="s">
        <v>2203</v>
      </c>
      <c r="C11380" s="2" t="s">
        <v>2186</v>
      </c>
      <c r="D11380" s="2" t="s">
        <v>2204</v>
      </c>
      <c r="E11380" s="4">
        <v>100</v>
      </c>
      <c r="F11380" s="4">
        <v>2780000</v>
      </c>
      <c r="G11380" s="4">
        <v>278000</v>
      </c>
      <c r="H11380" s="4">
        <v>3058000</v>
      </c>
    </row>
    <row r="11381" spans="1:8" ht="15.75">
      <c r="A11381" s="3" t="s">
        <v>2938</v>
      </c>
      <c r="B11381" s="2" t="s">
        <v>2205</v>
      </c>
      <c r="C11381" s="2" t="s">
        <v>2186</v>
      </c>
      <c r="D11381" s="2" t="s">
        <v>2206</v>
      </c>
      <c r="E11381" s="4">
        <v>50</v>
      </c>
      <c r="F11381" s="4">
        <v>1390000</v>
      </c>
      <c r="G11381" s="4">
        <v>139000</v>
      </c>
      <c r="H11381" s="4">
        <v>1529000</v>
      </c>
    </row>
    <row r="11382" spans="1:8" ht="15.75">
      <c r="A11382" s="3" t="s">
        <v>2938</v>
      </c>
      <c r="B11382" s="2" t="s">
        <v>3736</v>
      </c>
      <c r="C11382" s="2" t="s">
        <v>2186</v>
      </c>
      <c r="D11382" s="2" t="s">
        <v>3737</v>
      </c>
      <c r="E11382" s="4">
        <v>140</v>
      </c>
      <c r="F11382" s="4">
        <v>3892000</v>
      </c>
      <c r="G11382" s="4">
        <v>389200</v>
      </c>
      <c r="H11382" s="4">
        <v>4281200</v>
      </c>
    </row>
    <row r="11383" spans="1:8" ht="15.75">
      <c r="A11383" s="3" t="s">
        <v>2938</v>
      </c>
      <c r="B11383" s="2" t="s">
        <v>2211</v>
      </c>
      <c r="C11383" s="2" t="s">
        <v>2186</v>
      </c>
      <c r="D11383" s="2" t="s">
        <v>2212</v>
      </c>
      <c r="E11383" s="4">
        <v>100</v>
      </c>
      <c r="F11383" s="4">
        <v>2780000</v>
      </c>
      <c r="G11383" s="4">
        <v>278000</v>
      </c>
      <c r="H11383" s="4">
        <v>3058000</v>
      </c>
    </row>
    <row r="11384" spans="1:8" ht="15.75">
      <c r="A11384" s="3" t="s">
        <v>2938</v>
      </c>
      <c r="B11384" s="2" t="s">
        <v>2213</v>
      </c>
      <c r="C11384" s="2" t="s">
        <v>2186</v>
      </c>
      <c r="D11384" s="2" t="s">
        <v>2214</v>
      </c>
      <c r="E11384" s="4">
        <v>40</v>
      </c>
      <c r="F11384" s="4">
        <v>1112000</v>
      </c>
      <c r="G11384" s="4">
        <v>111200</v>
      </c>
      <c r="H11384" s="4">
        <v>1223200</v>
      </c>
    </row>
    <row r="11385" spans="1:8" ht="15.75">
      <c r="A11385" s="3" t="s">
        <v>2938</v>
      </c>
      <c r="B11385" s="2" t="s">
        <v>2222</v>
      </c>
      <c r="C11385" s="2" t="s">
        <v>2221</v>
      </c>
      <c r="D11385" s="2" t="s">
        <v>2223</v>
      </c>
      <c r="E11385" s="4">
        <v>515</v>
      </c>
      <c r="F11385" s="4">
        <v>14420000</v>
      </c>
      <c r="G11385" s="4">
        <v>1442000</v>
      </c>
      <c r="H11385" s="4">
        <v>15862000</v>
      </c>
    </row>
    <row r="11386" spans="1:8" ht="15.75">
      <c r="A11386" s="3" t="s">
        <v>2938</v>
      </c>
      <c r="B11386" s="2" t="s">
        <v>2225</v>
      </c>
      <c r="C11386" s="2" t="s">
        <v>2224</v>
      </c>
      <c r="D11386" s="2" t="s">
        <v>2226</v>
      </c>
      <c r="E11386" s="4">
        <v>2708</v>
      </c>
      <c r="F11386" s="4">
        <v>69866400</v>
      </c>
      <c r="G11386" s="4">
        <v>6986640</v>
      </c>
      <c r="H11386" s="4">
        <v>76853040</v>
      </c>
    </row>
    <row r="11387" spans="1:8" ht="15.75">
      <c r="A11387" s="3" t="s">
        <v>2938</v>
      </c>
      <c r="B11387" s="2" t="s">
        <v>2255</v>
      </c>
      <c r="C11387" s="2" t="s">
        <v>2254</v>
      </c>
      <c r="D11387" s="2" t="s">
        <v>2256</v>
      </c>
      <c r="E11387" s="4">
        <v>740</v>
      </c>
      <c r="F11387" s="4">
        <v>800000</v>
      </c>
      <c r="G11387" s="4">
        <v>80000</v>
      </c>
      <c r="H11387" s="4">
        <v>880000</v>
      </c>
    </row>
    <row r="11388" spans="1:8" ht="15.75">
      <c r="A11388" s="3" t="s">
        <v>2938</v>
      </c>
      <c r="B11388" s="2" t="s">
        <v>2258</v>
      </c>
      <c r="C11388" s="2" t="s">
        <v>2257</v>
      </c>
      <c r="D11388" s="2" t="s">
        <v>2259</v>
      </c>
      <c r="E11388" s="4">
        <v>399</v>
      </c>
      <c r="F11388" s="4">
        <v>4238440</v>
      </c>
      <c r="G11388" s="4">
        <v>423844</v>
      </c>
      <c r="H11388" s="4">
        <v>4662284</v>
      </c>
    </row>
    <row r="11389" spans="1:8" ht="15.75">
      <c r="A11389" s="3" t="s">
        <v>2938</v>
      </c>
      <c r="B11389" s="2" t="s">
        <v>2264</v>
      </c>
      <c r="C11389" s="2" t="s">
        <v>2263</v>
      </c>
      <c r="D11389" s="2" t="s">
        <v>2265</v>
      </c>
      <c r="E11389" s="4">
        <v>1766</v>
      </c>
      <c r="F11389" s="4">
        <v>61895020</v>
      </c>
      <c r="G11389" s="4">
        <v>6189502</v>
      </c>
      <c r="H11389" s="4">
        <v>68084522</v>
      </c>
    </row>
    <row r="11390" spans="1:8" ht="15.75">
      <c r="A11390" s="3" t="s">
        <v>2938</v>
      </c>
      <c r="B11390" s="2" t="s">
        <v>2267</v>
      </c>
      <c r="C11390" s="2" t="s">
        <v>2266</v>
      </c>
      <c r="D11390" s="2" t="s">
        <v>2268</v>
      </c>
      <c r="E11390" s="4">
        <v>1230</v>
      </c>
      <c r="F11390" s="4">
        <v>13333200</v>
      </c>
      <c r="G11390" s="4">
        <v>1333320</v>
      </c>
      <c r="H11390" s="4">
        <v>14666520</v>
      </c>
    </row>
    <row r="11391" spans="1:8" ht="15.75">
      <c r="A11391" s="3" t="s">
        <v>2938</v>
      </c>
      <c r="B11391" s="2" t="s">
        <v>2270</v>
      </c>
      <c r="C11391" s="2" t="s">
        <v>2269</v>
      </c>
      <c r="D11391" s="2" t="s">
        <v>2271</v>
      </c>
      <c r="E11391" s="4">
        <v>2970</v>
      </c>
      <c r="F11391" s="4">
        <v>50787000</v>
      </c>
      <c r="G11391" s="4">
        <v>5078700</v>
      </c>
      <c r="H11391" s="4">
        <v>55865700</v>
      </c>
    </row>
    <row r="11392" spans="1:8" ht="15.75">
      <c r="A11392" s="3" t="s">
        <v>2938</v>
      </c>
      <c r="B11392" s="2" t="s">
        <v>2273</v>
      </c>
      <c r="C11392" s="2" t="s">
        <v>2272</v>
      </c>
      <c r="D11392" s="2" t="s">
        <v>2274</v>
      </c>
      <c r="E11392" s="4">
        <v>6533</v>
      </c>
      <c r="F11392" s="4">
        <v>124818000</v>
      </c>
      <c r="G11392" s="4">
        <v>12481800</v>
      </c>
      <c r="H11392" s="4">
        <v>137299800</v>
      </c>
    </row>
    <row r="11393" spans="1:8" ht="15.75">
      <c r="A11393" s="3" t="s">
        <v>2938</v>
      </c>
      <c r="B11393" s="2" t="s">
        <v>2276</v>
      </c>
      <c r="C11393" s="2" t="s">
        <v>2275</v>
      </c>
      <c r="D11393" s="2"/>
      <c r="E11393" s="4">
        <v>30</v>
      </c>
      <c r="F11393" s="4">
        <v>852000</v>
      </c>
      <c r="G11393" s="4">
        <v>85200</v>
      </c>
      <c r="H11393" s="4">
        <v>937200</v>
      </c>
    </row>
    <row r="11394" spans="1:8" ht="15.75">
      <c r="A11394" s="3" t="s">
        <v>2938</v>
      </c>
      <c r="B11394" s="2" t="s">
        <v>2281</v>
      </c>
      <c r="C11394" s="2" t="s">
        <v>2280</v>
      </c>
      <c r="D11394" s="2" t="s">
        <v>2282</v>
      </c>
      <c r="E11394" s="4">
        <v>11</v>
      </c>
      <c r="F11394" s="4">
        <v>132000</v>
      </c>
      <c r="G11394" s="4">
        <v>13200</v>
      </c>
      <c r="H11394" s="4">
        <v>145200</v>
      </c>
    </row>
    <row r="11395" spans="1:8" ht="15.75">
      <c r="A11395" s="3" t="s">
        <v>2938</v>
      </c>
      <c r="B11395" s="2" t="s">
        <v>2284</v>
      </c>
      <c r="C11395" s="2" t="s">
        <v>2283</v>
      </c>
      <c r="D11395" s="2" t="s">
        <v>2285</v>
      </c>
      <c r="E11395" s="4">
        <v>8</v>
      </c>
      <c r="F11395" s="4">
        <v>160000</v>
      </c>
      <c r="G11395" s="4">
        <v>16000</v>
      </c>
      <c r="H11395" s="4">
        <v>176000</v>
      </c>
    </row>
    <row r="11396" spans="1:8" ht="15.75">
      <c r="A11396" s="3" t="s">
        <v>2938</v>
      </c>
      <c r="B11396" s="2" t="s">
        <v>2304</v>
      </c>
      <c r="C11396" s="2" t="s">
        <v>2303</v>
      </c>
      <c r="D11396" s="2" t="s">
        <v>2305</v>
      </c>
      <c r="E11396" s="4">
        <v>10</v>
      </c>
      <c r="F11396" s="4">
        <v>72780</v>
      </c>
      <c r="G11396" s="4">
        <v>7278</v>
      </c>
      <c r="H11396" s="4">
        <v>80058</v>
      </c>
    </row>
    <row r="11397" spans="1:8" ht="15.75">
      <c r="A11397" s="3" t="s">
        <v>2938</v>
      </c>
      <c r="B11397" s="2" t="s">
        <v>3760</v>
      </c>
      <c r="C11397" s="2" t="s">
        <v>2303</v>
      </c>
      <c r="D11397" s="2" t="s">
        <v>3761</v>
      </c>
      <c r="E11397" s="4">
        <v>5</v>
      </c>
      <c r="F11397" s="4">
        <v>47825</v>
      </c>
      <c r="G11397" s="4">
        <v>4783</v>
      </c>
      <c r="H11397" s="4">
        <v>52608</v>
      </c>
    </row>
    <row r="11398" spans="1:8" ht="15.75">
      <c r="A11398" s="3" t="s">
        <v>2938</v>
      </c>
      <c r="B11398" s="2" t="s">
        <v>3762</v>
      </c>
      <c r="C11398" s="2" t="s">
        <v>236</v>
      </c>
      <c r="D11398" s="2" t="s">
        <v>3763</v>
      </c>
      <c r="E11398" s="4"/>
      <c r="F11398" s="4"/>
      <c r="G11398" s="4"/>
      <c r="H11398" s="4"/>
    </row>
    <row r="11399" spans="1:8" ht="15.75">
      <c r="A11399" s="3" t="s">
        <v>2938</v>
      </c>
      <c r="B11399" s="2" t="s">
        <v>2333</v>
      </c>
      <c r="C11399" s="2" t="s">
        <v>252</v>
      </c>
      <c r="D11399" s="2" t="s">
        <v>2334</v>
      </c>
      <c r="E11399" s="4">
        <v>10</v>
      </c>
      <c r="F11399" s="4">
        <v>33090</v>
      </c>
      <c r="G11399" s="4">
        <v>3308</v>
      </c>
      <c r="H11399" s="4">
        <v>36398</v>
      </c>
    </row>
    <row r="11400" spans="1:8" ht="15.75">
      <c r="A11400" s="3" t="s">
        <v>2938</v>
      </c>
      <c r="B11400" s="2" t="s">
        <v>2339</v>
      </c>
      <c r="C11400" s="2" t="s">
        <v>299</v>
      </c>
      <c r="D11400" s="2" t="s">
        <v>2340</v>
      </c>
      <c r="E11400" s="4">
        <v>20</v>
      </c>
      <c r="F11400" s="4">
        <v>57700</v>
      </c>
      <c r="G11400" s="4">
        <v>5770</v>
      </c>
      <c r="H11400" s="4">
        <v>63470</v>
      </c>
    </row>
    <row r="11401" spans="1:8" ht="15.75">
      <c r="A11401" s="3" t="s">
        <v>2938</v>
      </c>
      <c r="B11401" s="2" t="s">
        <v>2359</v>
      </c>
      <c r="C11401" s="2" t="s">
        <v>312</v>
      </c>
      <c r="D11401" s="2" t="s">
        <v>2360</v>
      </c>
      <c r="E11401" s="4">
        <v>2</v>
      </c>
      <c r="F11401" s="4">
        <v>18386</v>
      </c>
      <c r="G11401" s="4">
        <v>1839</v>
      </c>
      <c r="H11401" s="4">
        <v>20225</v>
      </c>
    </row>
    <row r="11402" spans="1:8" ht="15.75">
      <c r="A11402" s="3" t="s">
        <v>2938</v>
      </c>
      <c r="B11402" s="2" t="s">
        <v>2365</v>
      </c>
      <c r="C11402" s="2" t="s">
        <v>314</v>
      </c>
      <c r="D11402" s="2" t="s">
        <v>2366</v>
      </c>
      <c r="E11402" s="4">
        <v>2</v>
      </c>
      <c r="F11402" s="4">
        <v>17996</v>
      </c>
      <c r="G11402" s="4">
        <v>1800</v>
      </c>
      <c r="H11402" s="4">
        <v>19796</v>
      </c>
    </row>
    <row r="11403" spans="1:8" ht="15.75">
      <c r="A11403" s="3" t="s">
        <v>2938</v>
      </c>
      <c r="B11403" s="2" t="s">
        <v>2371</v>
      </c>
      <c r="C11403" s="2" t="s">
        <v>318</v>
      </c>
      <c r="D11403" s="2" t="s">
        <v>2372</v>
      </c>
      <c r="E11403" s="4">
        <v>10</v>
      </c>
      <c r="F11403" s="4">
        <v>36340</v>
      </c>
      <c r="G11403" s="4">
        <v>3634</v>
      </c>
      <c r="H11403" s="4">
        <v>39974</v>
      </c>
    </row>
    <row r="11404" spans="1:8" ht="15.75">
      <c r="A11404" s="3" t="s">
        <v>2938</v>
      </c>
      <c r="B11404" s="2" t="s">
        <v>2375</v>
      </c>
      <c r="C11404" s="2" t="s">
        <v>236</v>
      </c>
      <c r="D11404" s="2" t="s">
        <v>2376</v>
      </c>
      <c r="E11404" s="4">
        <v>4</v>
      </c>
      <c r="F11404" s="4">
        <v>44864</v>
      </c>
      <c r="G11404" s="4">
        <v>4486</v>
      </c>
      <c r="H11404" s="4">
        <v>49350</v>
      </c>
    </row>
    <row r="11405" spans="1:8" ht="15.75">
      <c r="A11405" s="3" t="s">
        <v>2938</v>
      </c>
      <c r="B11405" s="2" t="s">
        <v>2381</v>
      </c>
      <c r="C11405" s="2" t="s">
        <v>252</v>
      </c>
      <c r="D11405" s="2" t="s">
        <v>2382</v>
      </c>
      <c r="E11405" s="4">
        <v>15</v>
      </c>
      <c r="F11405" s="4">
        <v>78660</v>
      </c>
      <c r="G11405" s="4">
        <v>7866</v>
      </c>
      <c r="H11405" s="4">
        <v>86526</v>
      </c>
    </row>
    <row r="11406" spans="1:8" ht="15.75">
      <c r="A11406" s="3" t="s">
        <v>2938</v>
      </c>
      <c r="B11406" s="2" t="s">
        <v>2383</v>
      </c>
      <c r="C11406" s="2" t="s">
        <v>252</v>
      </c>
      <c r="D11406" s="2" t="s">
        <v>2384</v>
      </c>
      <c r="E11406" s="4"/>
      <c r="F11406" s="4"/>
      <c r="G11406" s="4"/>
      <c r="H11406" s="4"/>
    </row>
    <row r="11407" spans="1:8" ht="15.75">
      <c r="A11407" s="3" t="s">
        <v>2938</v>
      </c>
      <c r="B11407" s="2" t="s">
        <v>2387</v>
      </c>
      <c r="C11407" s="2" t="s">
        <v>252</v>
      </c>
      <c r="D11407" s="2" t="s">
        <v>2388</v>
      </c>
      <c r="E11407" s="4"/>
      <c r="F11407" s="4"/>
      <c r="G11407" s="4"/>
      <c r="H11407" s="4"/>
    </row>
    <row r="11408" spans="1:8" ht="15.75">
      <c r="A11408" s="3" t="s">
        <v>2938</v>
      </c>
      <c r="B11408" s="2" t="s">
        <v>2397</v>
      </c>
      <c r="C11408" s="2" t="s">
        <v>236</v>
      </c>
      <c r="D11408" s="2" t="s">
        <v>2398</v>
      </c>
      <c r="E11408" s="4">
        <v>60</v>
      </c>
      <c r="F11408" s="4">
        <v>322740</v>
      </c>
      <c r="G11408" s="4">
        <v>32274</v>
      </c>
      <c r="H11408" s="4">
        <v>355014</v>
      </c>
    </row>
    <row r="11409" spans="1:8" ht="15.75">
      <c r="A11409" s="3" t="s">
        <v>2938</v>
      </c>
      <c r="B11409" s="2" t="s">
        <v>2400</v>
      </c>
      <c r="C11409" s="2" t="s">
        <v>236</v>
      </c>
      <c r="D11409" s="2" t="s">
        <v>2401</v>
      </c>
      <c r="E11409" s="4">
        <v>10</v>
      </c>
      <c r="F11409" s="4">
        <v>68540</v>
      </c>
      <c r="G11409" s="4">
        <v>6854</v>
      </c>
      <c r="H11409" s="4">
        <v>75394</v>
      </c>
    </row>
    <row r="11410" spans="1:8" ht="15.75">
      <c r="A11410" s="3" t="s">
        <v>2938</v>
      </c>
      <c r="B11410" s="2" t="s">
        <v>2402</v>
      </c>
      <c r="C11410" s="2" t="s">
        <v>236</v>
      </c>
      <c r="D11410" s="2" t="s">
        <v>2403</v>
      </c>
      <c r="E11410" s="4"/>
      <c r="F11410" s="4"/>
      <c r="G11410" s="4"/>
      <c r="H11410" s="4"/>
    </row>
    <row r="11411" spans="1:8" ht="15.75">
      <c r="A11411" s="3" t="s">
        <v>2938</v>
      </c>
      <c r="B11411" s="2" t="s">
        <v>2404</v>
      </c>
      <c r="C11411" s="2" t="s">
        <v>236</v>
      </c>
      <c r="D11411" s="2" t="s">
        <v>2405</v>
      </c>
      <c r="E11411" s="4">
        <v>10</v>
      </c>
      <c r="F11411" s="4">
        <v>97410</v>
      </c>
      <c r="G11411" s="4">
        <v>9741</v>
      </c>
      <c r="H11411" s="4">
        <v>107151</v>
      </c>
    </row>
    <row r="11412" spans="1:8" ht="15.75">
      <c r="A11412" s="3" t="s">
        <v>2938</v>
      </c>
      <c r="B11412" s="2" t="s">
        <v>2406</v>
      </c>
      <c r="C11412" s="2" t="s">
        <v>236</v>
      </c>
      <c r="D11412" s="2" t="s">
        <v>2407</v>
      </c>
      <c r="E11412" s="4">
        <v>20</v>
      </c>
      <c r="F11412" s="4">
        <v>67280</v>
      </c>
      <c r="G11412" s="4">
        <v>6728</v>
      </c>
      <c r="H11412" s="4">
        <v>74008</v>
      </c>
    </row>
    <row r="11413" spans="1:8" ht="15.75">
      <c r="A11413" s="3" t="s">
        <v>2938</v>
      </c>
      <c r="B11413" s="2" t="s">
        <v>2410</v>
      </c>
      <c r="C11413" s="2" t="s">
        <v>223</v>
      </c>
      <c r="D11413" s="2" t="s">
        <v>52</v>
      </c>
      <c r="E11413" s="4">
        <v>10</v>
      </c>
      <c r="F11413" s="4">
        <v>88000</v>
      </c>
      <c r="G11413" s="4">
        <v>8800</v>
      </c>
      <c r="H11413" s="4">
        <v>96800</v>
      </c>
    </row>
    <row r="11414" spans="1:8" ht="15.75">
      <c r="A11414" s="3" t="s">
        <v>2938</v>
      </c>
      <c r="B11414" s="2" t="s">
        <v>2418</v>
      </c>
      <c r="C11414" s="2" t="s">
        <v>2287</v>
      </c>
      <c r="D11414" s="2" t="s">
        <v>2419</v>
      </c>
      <c r="E11414" s="4">
        <v>4</v>
      </c>
      <c r="F11414" s="4">
        <v>21632</v>
      </c>
      <c r="G11414" s="4">
        <v>2163</v>
      </c>
      <c r="H11414" s="4">
        <v>23795</v>
      </c>
    </row>
    <row r="11415" spans="1:8" ht="15.75">
      <c r="A11415" s="3" t="s">
        <v>2938</v>
      </c>
      <c r="B11415" s="2" t="s">
        <v>2420</v>
      </c>
      <c r="C11415" s="2" t="s">
        <v>2287</v>
      </c>
      <c r="D11415" s="2" t="s">
        <v>2421</v>
      </c>
      <c r="E11415" s="4">
        <v>20</v>
      </c>
      <c r="F11415" s="4">
        <v>131020</v>
      </c>
      <c r="G11415" s="4">
        <v>13102</v>
      </c>
      <c r="H11415" s="4">
        <v>144122</v>
      </c>
    </row>
    <row r="11416" spans="1:8" ht="15.75">
      <c r="A11416" s="3" t="s">
        <v>2938</v>
      </c>
      <c r="B11416" s="2" t="s">
        <v>2422</v>
      </c>
      <c r="C11416" s="2" t="s">
        <v>2287</v>
      </c>
      <c r="D11416" s="2" t="s">
        <v>2423</v>
      </c>
      <c r="E11416" s="4">
        <v>20</v>
      </c>
      <c r="F11416" s="4">
        <v>152660</v>
      </c>
      <c r="G11416" s="4">
        <v>15266</v>
      </c>
      <c r="H11416" s="4">
        <v>167926</v>
      </c>
    </row>
    <row r="11417" spans="1:8" ht="15.75">
      <c r="A11417" s="3" t="s">
        <v>2938</v>
      </c>
      <c r="B11417" s="2" t="s">
        <v>3777</v>
      </c>
      <c r="C11417" s="2" t="s">
        <v>2287</v>
      </c>
      <c r="D11417" s="2" t="s">
        <v>2291</v>
      </c>
      <c r="E11417" s="4">
        <v>4</v>
      </c>
      <c r="F11417" s="4">
        <v>24040</v>
      </c>
      <c r="G11417" s="4">
        <v>2404</v>
      </c>
      <c r="H11417" s="4">
        <v>26444</v>
      </c>
    </row>
    <row r="11418" spans="1:8" ht="15.75">
      <c r="A11418" s="3" t="s">
        <v>2938</v>
      </c>
      <c r="B11418" s="2" t="s">
        <v>2428</v>
      </c>
      <c r="C11418" s="2" t="s">
        <v>2303</v>
      </c>
      <c r="D11418" s="2" t="s">
        <v>2429</v>
      </c>
      <c r="E11418" s="4">
        <v>10</v>
      </c>
      <c r="F11418" s="4">
        <v>50530</v>
      </c>
      <c r="G11418" s="4">
        <v>5053</v>
      </c>
      <c r="H11418" s="4">
        <v>55583</v>
      </c>
    </row>
    <row r="11419" spans="1:8" ht="15.75">
      <c r="A11419" s="3" t="s">
        <v>2938</v>
      </c>
      <c r="B11419" s="2" t="s">
        <v>2432</v>
      </c>
      <c r="C11419" s="2" t="s">
        <v>267</v>
      </c>
      <c r="D11419" s="2" t="s">
        <v>2433</v>
      </c>
      <c r="E11419" s="4">
        <v>45</v>
      </c>
      <c r="F11419" s="4">
        <v>230310</v>
      </c>
      <c r="G11419" s="4">
        <v>23031</v>
      </c>
      <c r="H11419" s="4">
        <v>253341</v>
      </c>
    </row>
    <row r="11420" spans="1:8" ht="15.75">
      <c r="A11420" s="3" t="s">
        <v>2938</v>
      </c>
      <c r="B11420" s="2" t="s">
        <v>2436</v>
      </c>
      <c r="C11420" s="2" t="s">
        <v>267</v>
      </c>
      <c r="D11420" s="2" t="s">
        <v>2437</v>
      </c>
      <c r="E11420" s="4">
        <v>105</v>
      </c>
      <c r="F11420" s="4">
        <v>520275</v>
      </c>
      <c r="G11420" s="4">
        <v>52028</v>
      </c>
      <c r="H11420" s="4">
        <v>572303</v>
      </c>
    </row>
    <row r="11421" spans="1:8" ht="15.75">
      <c r="A11421" s="3" t="s">
        <v>2938</v>
      </c>
      <c r="B11421" s="2" t="s">
        <v>2440</v>
      </c>
      <c r="C11421" s="2" t="s">
        <v>267</v>
      </c>
      <c r="D11421" s="2" t="s">
        <v>2441</v>
      </c>
      <c r="E11421" s="4">
        <v>80</v>
      </c>
      <c r="F11421" s="4">
        <v>580180</v>
      </c>
      <c r="G11421" s="4">
        <v>58019</v>
      </c>
      <c r="H11421" s="4">
        <v>638199</v>
      </c>
    </row>
    <row r="11422" spans="1:8" ht="15.75">
      <c r="A11422" s="3" t="s">
        <v>2938</v>
      </c>
      <c r="B11422" s="2" t="s">
        <v>2442</v>
      </c>
      <c r="C11422" s="2" t="s">
        <v>267</v>
      </c>
      <c r="D11422" s="2" t="s">
        <v>2443</v>
      </c>
      <c r="E11422" s="4">
        <v>20</v>
      </c>
      <c r="F11422" s="4">
        <v>169740</v>
      </c>
      <c r="G11422" s="4">
        <v>16974</v>
      </c>
      <c r="H11422" s="4">
        <v>186714</v>
      </c>
    </row>
    <row r="11423" spans="1:8" ht="15.75">
      <c r="A11423" s="3" t="s">
        <v>2938</v>
      </c>
      <c r="B11423" s="2" t="s">
        <v>2444</v>
      </c>
      <c r="C11423" s="2" t="s">
        <v>267</v>
      </c>
      <c r="D11423" s="2" t="s">
        <v>2445</v>
      </c>
      <c r="E11423" s="4">
        <v>27</v>
      </c>
      <c r="F11423" s="4">
        <v>250470</v>
      </c>
      <c r="G11423" s="4">
        <v>25047</v>
      </c>
      <c r="H11423" s="4">
        <v>275517</v>
      </c>
    </row>
    <row r="11424" spans="1:8" ht="15.75">
      <c r="A11424" s="3" t="s">
        <v>2938</v>
      </c>
      <c r="B11424" s="2" t="s">
        <v>2457</v>
      </c>
      <c r="C11424" s="2" t="s">
        <v>267</v>
      </c>
      <c r="D11424" s="2" t="s">
        <v>2458</v>
      </c>
      <c r="E11424" s="4">
        <v>3</v>
      </c>
      <c r="F11424" s="4">
        <v>15339</v>
      </c>
      <c r="G11424" s="4">
        <v>1534</v>
      </c>
      <c r="H11424" s="4">
        <v>16873</v>
      </c>
    </row>
    <row r="11425" spans="1:8" ht="15.75">
      <c r="A11425" s="3" t="s">
        <v>2938</v>
      </c>
      <c r="B11425" s="2" t="s">
        <v>2459</v>
      </c>
      <c r="C11425" s="2" t="s">
        <v>267</v>
      </c>
      <c r="D11425" s="2" t="s">
        <v>2460</v>
      </c>
      <c r="E11425" s="4">
        <v>5</v>
      </c>
      <c r="F11425" s="4">
        <v>22220</v>
      </c>
      <c r="G11425" s="4">
        <v>2222</v>
      </c>
      <c r="H11425" s="4">
        <v>24442</v>
      </c>
    </row>
    <row r="11426" spans="1:8" ht="15.75">
      <c r="A11426" s="3" t="s">
        <v>2938</v>
      </c>
      <c r="B11426" s="2" t="s">
        <v>2461</v>
      </c>
      <c r="C11426" s="2" t="s">
        <v>271</v>
      </c>
      <c r="D11426" s="2" t="s">
        <v>2462</v>
      </c>
      <c r="E11426" s="4">
        <v>10</v>
      </c>
      <c r="F11426" s="4">
        <v>49400</v>
      </c>
      <c r="G11426" s="4">
        <v>4940</v>
      </c>
      <c r="H11426" s="4">
        <v>54340</v>
      </c>
    </row>
    <row r="11427" spans="1:8" ht="15.75">
      <c r="A11427" s="3" t="s">
        <v>2938</v>
      </c>
      <c r="B11427" s="2" t="s">
        <v>2463</v>
      </c>
      <c r="C11427" s="2" t="s">
        <v>271</v>
      </c>
      <c r="D11427" s="2" t="s">
        <v>2464</v>
      </c>
      <c r="E11427" s="4">
        <v>10</v>
      </c>
      <c r="F11427" s="4">
        <v>60840</v>
      </c>
      <c r="G11427" s="4">
        <v>6084</v>
      </c>
      <c r="H11427" s="4">
        <v>66924</v>
      </c>
    </row>
    <row r="11428" spans="1:8" ht="15.75">
      <c r="A11428" s="3" t="s">
        <v>2938</v>
      </c>
      <c r="B11428" s="2" t="s">
        <v>2465</v>
      </c>
      <c r="C11428" s="2" t="s">
        <v>271</v>
      </c>
      <c r="D11428" s="2" t="s">
        <v>2466</v>
      </c>
      <c r="E11428" s="4"/>
      <c r="F11428" s="4"/>
      <c r="G11428" s="4"/>
      <c r="H11428" s="4"/>
    </row>
    <row r="11429" spans="1:8" ht="15.75">
      <c r="A11429" s="3" t="s">
        <v>2938</v>
      </c>
      <c r="B11429" s="2" t="s">
        <v>2467</v>
      </c>
      <c r="C11429" s="2" t="s">
        <v>271</v>
      </c>
      <c r="D11429" s="2" t="s">
        <v>2468</v>
      </c>
      <c r="E11429" s="4">
        <v>10</v>
      </c>
      <c r="F11429" s="4">
        <v>83090</v>
      </c>
      <c r="G11429" s="4">
        <v>8309</v>
      </c>
      <c r="H11429" s="4">
        <v>91399</v>
      </c>
    </row>
    <row r="11430" spans="1:8" ht="15.75">
      <c r="A11430" s="3" t="s">
        <v>2938</v>
      </c>
      <c r="B11430" s="2" t="s">
        <v>2469</v>
      </c>
      <c r="C11430" s="2" t="s">
        <v>271</v>
      </c>
      <c r="D11430" s="2" t="s">
        <v>2470</v>
      </c>
      <c r="E11430" s="4">
        <v>2</v>
      </c>
      <c r="F11430" s="4">
        <v>18906</v>
      </c>
      <c r="G11430" s="4">
        <v>1891</v>
      </c>
      <c r="H11430" s="4">
        <v>20797</v>
      </c>
    </row>
    <row r="11431" spans="1:8" ht="15.75">
      <c r="A11431" s="3" t="s">
        <v>2938</v>
      </c>
      <c r="B11431" s="2" t="s">
        <v>2473</v>
      </c>
      <c r="C11431" s="2" t="s">
        <v>264</v>
      </c>
      <c r="D11431" s="2" t="s">
        <v>2474</v>
      </c>
      <c r="E11431" s="4">
        <v>1323</v>
      </c>
      <c r="F11431" s="4">
        <v>5055660</v>
      </c>
      <c r="G11431" s="4">
        <v>505566</v>
      </c>
      <c r="H11431" s="4">
        <v>5561226</v>
      </c>
    </row>
    <row r="11432" spans="1:8" ht="15.75">
      <c r="A11432" s="3" t="s">
        <v>2938</v>
      </c>
      <c r="B11432" s="2" t="s">
        <v>2477</v>
      </c>
      <c r="C11432" s="2" t="s">
        <v>264</v>
      </c>
      <c r="D11432" s="2" t="s">
        <v>2478</v>
      </c>
      <c r="E11432" s="4">
        <v>10</v>
      </c>
      <c r="F11432" s="4">
        <v>53760</v>
      </c>
      <c r="G11432" s="4">
        <v>5376</v>
      </c>
      <c r="H11432" s="4">
        <v>59136</v>
      </c>
    </row>
    <row r="11433" spans="1:8" ht="15.75">
      <c r="A11433" s="3" t="s">
        <v>2938</v>
      </c>
      <c r="B11433" s="2" t="s">
        <v>2479</v>
      </c>
      <c r="C11433" s="2" t="s">
        <v>264</v>
      </c>
      <c r="D11433" s="2" t="s">
        <v>2480</v>
      </c>
      <c r="E11433" s="4">
        <v>755</v>
      </c>
      <c r="F11433" s="4">
        <v>3583789</v>
      </c>
      <c r="G11433" s="4">
        <v>358381</v>
      </c>
      <c r="H11433" s="4">
        <v>3942170</v>
      </c>
    </row>
    <row r="11434" spans="1:8" ht="15.75">
      <c r="A11434" s="3" t="s">
        <v>2938</v>
      </c>
      <c r="B11434" s="2" t="s">
        <v>2484</v>
      </c>
      <c r="C11434" s="2" t="s">
        <v>264</v>
      </c>
      <c r="D11434" s="2" t="s">
        <v>2485</v>
      </c>
      <c r="E11434" s="4">
        <v>310</v>
      </c>
      <c r="F11434" s="4">
        <v>2055700</v>
      </c>
      <c r="G11434" s="4">
        <v>205571</v>
      </c>
      <c r="H11434" s="4">
        <v>2261271</v>
      </c>
    </row>
    <row r="11435" spans="1:8" ht="15.75">
      <c r="A11435" s="3" t="s">
        <v>2938</v>
      </c>
      <c r="B11435" s="2" t="s">
        <v>2486</v>
      </c>
      <c r="C11435" s="2" t="s">
        <v>264</v>
      </c>
      <c r="D11435" s="2" t="s">
        <v>2487</v>
      </c>
      <c r="E11435" s="4">
        <v>179</v>
      </c>
      <c r="F11435" s="4">
        <v>1185267</v>
      </c>
      <c r="G11435" s="4">
        <v>118527</v>
      </c>
      <c r="H11435" s="4">
        <v>1303794</v>
      </c>
    </row>
    <row r="11436" spans="1:8" ht="15.75">
      <c r="A11436" s="3" t="s">
        <v>2938</v>
      </c>
      <c r="B11436" s="2" t="s">
        <v>2488</v>
      </c>
      <c r="C11436" s="2" t="s">
        <v>264</v>
      </c>
      <c r="D11436" s="2" t="s">
        <v>2489</v>
      </c>
      <c r="E11436" s="4">
        <v>150</v>
      </c>
      <c r="F11436" s="4">
        <v>356100</v>
      </c>
      <c r="G11436" s="4">
        <v>35610</v>
      </c>
      <c r="H11436" s="4">
        <v>391710</v>
      </c>
    </row>
    <row r="11437" spans="1:8" ht="15.75">
      <c r="A11437" s="3" t="s">
        <v>2938</v>
      </c>
      <c r="B11437" s="2" t="s">
        <v>2490</v>
      </c>
      <c r="C11437" s="2" t="s">
        <v>264</v>
      </c>
      <c r="D11437" s="2" t="s">
        <v>2491</v>
      </c>
      <c r="E11437" s="4">
        <v>69</v>
      </c>
      <c r="F11437" s="4">
        <v>521331</v>
      </c>
      <c r="G11437" s="4">
        <v>52133</v>
      </c>
      <c r="H11437" s="4">
        <v>573464</v>
      </c>
    </row>
    <row r="11438" spans="1:8" ht="15.75">
      <c r="A11438" s="3" t="s">
        <v>2938</v>
      </c>
      <c r="B11438" s="2" t="s">
        <v>2492</v>
      </c>
      <c r="C11438" s="2" t="s">
        <v>264</v>
      </c>
      <c r="D11438" s="2" t="s">
        <v>2493</v>
      </c>
      <c r="E11438" s="4">
        <v>40</v>
      </c>
      <c r="F11438" s="4">
        <v>411840</v>
      </c>
      <c r="G11438" s="4">
        <v>41184</v>
      </c>
      <c r="H11438" s="4">
        <v>453024</v>
      </c>
    </row>
    <row r="11439" spans="1:8" ht="15.75">
      <c r="A11439" s="3" t="s">
        <v>2938</v>
      </c>
      <c r="B11439" s="2" t="s">
        <v>2494</v>
      </c>
      <c r="C11439" s="2" t="s">
        <v>264</v>
      </c>
      <c r="D11439" s="2" t="s">
        <v>2495</v>
      </c>
      <c r="E11439" s="4">
        <v>137</v>
      </c>
      <c r="F11439" s="4">
        <v>353122</v>
      </c>
      <c r="G11439" s="4">
        <v>35312</v>
      </c>
      <c r="H11439" s="4">
        <v>388434</v>
      </c>
    </row>
    <row r="11440" spans="1:8" ht="15.75">
      <c r="A11440" s="3" t="s">
        <v>2938</v>
      </c>
      <c r="B11440" s="2" t="s">
        <v>2498</v>
      </c>
      <c r="C11440" s="2" t="s">
        <v>264</v>
      </c>
      <c r="D11440" s="2" t="s">
        <v>2328</v>
      </c>
      <c r="E11440" s="4">
        <v>10</v>
      </c>
      <c r="F11440" s="4">
        <v>191000</v>
      </c>
      <c r="G11440" s="4">
        <v>19100</v>
      </c>
      <c r="H11440" s="4">
        <v>210100</v>
      </c>
    </row>
    <row r="11441" spans="1:8" ht="15.75">
      <c r="A11441" s="3" t="s">
        <v>2938</v>
      </c>
      <c r="B11441" s="2" t="s">
        <v>2499</v>
      </c>
      <c r="C11441" s="2" t="s">
        <v>264</v>
      </c>
      <c r="D11441" s="2" t="s">
        <v>2500</v>
      </c>
      <c r="E11441" s="4">
        <v>20</v>
      </c>
      <c r="F11441" s="4">
        <v>74200</v>
      </c>
      <c r="G11441" s="4">
        <v>7420</v>
      </c>
      <c r="H11441" s="4">
        <v>81620</v>
      </c>
    </row>
    <row r="11442" spans="1:8" ht="15.75">
      <c r="A11442" s="3" t="s">
        <v>2938</v>
      </c>
      <c r="B11442" s="2" t="s">
        <v>2503</v>
      </c>
      <c r="C11442" s="2" t="s">
        <v>264</v>
      </c>
      <c r="D11442" s="2" t="s">
        <v>2504</v>
      </c>
      <c r="E11442" s="4">
        <v>20</v>
      </c>
      <c r="F11442" s="4">
        <v>60820</v>
      </c>
      <c r="G11442" s="4">
        <v>6082</v>
      </c>
      <c r="H11442" s="4">
        <v>66902</v>
      </c>
    </row>
    <row r="11443" spans="1:8" ht="15.75">
      <c r="A11443" s="3" t="s">
        <v>2938</v>
      </c>
      <c r="B11443" s="2" t="s">
        <v>2509</v>
      </c>
      <c r="C11443" s="2" t="s">
        <v>264</v>
      </c>
      <c r="D11443" s="2" t="s">
        <v>2510</v>
      </c>
      <c r="E11443" s="4">
        <v>20</v>
      </c>
      <c r="F11443" s="4">
        <v>80580</v>
      </c>
      <c r="G11443" s="4">
        <v>8058</v>
      </c>
      <c r="H11443" s="4">
        <v>88638</v>
      </c>
    </row>
    <row r="11444" spans="1:8" ht="15.75">
      <c r="A11444" s="3" t="s">
        <v>2938</v>
      </c>
      <c r="B11444" s="2" t="s">
        <v>2511</v>
      </c>
      <c r="C11444" s="2" t="s">
        <v>264</v>
      </c>
      <c r="D11444" s="2" t="s">
        <v>2512</v>
      </c>
      <c r="E11444" s="4">
        <v>130</v>
      </c>
      <c r="F11444" s="4">
        <v>550290</v>
      </c>
      <c r="G11444" s="4">
        <v>55029</v>
      </c>
      <c r="H11444" s="4">
        <v>605319</v>
      </c>
    </row>
    <row r="11445" spans="1:8" ht="15.75">
      <c r="A11445" s="3" t="s">
        <v>2938</v>
      </c>
      <c r="B11445" s="2" t="s">
        <v>2513</v>
      </c>
      <c r="C11445" s="2" t="s">
        <v>294</v>
      </c>
      <c r="D11445" s="2" t="s">
        <v>2514</v>
      </c>
      <c r="E11445" s="4">
        <v>25</v>
      </c>
      <c r="F11445" s="4">
        <v>118625</v>
      </c>
      <c r="G11445" s="4">
        <v>11863</v>
      </c>
      <c r="H11445" s="4">
        <v>130488</v>
      </c>
    </row>
    <row r="11446" spans="1:8" ht="15.75">
      <c r="A11446" s="3" t="s">
        <v>2938</v>
      </c>
      <c r="B11446" s="2" t="s">
        <v>2515</v>
      </c>
      <c r="C11446" s="2" t="s">
        <v>294</v>
      </c>
      <c r="D11446" s="2" t="s">
        <v>2516</v>
      </c>
      <c r="E11446" s="4">
        <v>20</v>
      </c>
      <c r="F11446" s="4">
        <v>117780</v>
      </c>
      <c r="G11446" s="4">
        <v>11778</v>
      </c>
      <c r="H11446" s="4">
        <v>129558</v>
      </c>
    </row>
    <row r="11447" spans="1:8" ht="15.75">
      <c r="A11447" s="3" t="s">
        <v>2938</v>
      </c>
      <c r="B11447" s="2" t="s">
        <v>2517</v>
      </c>
      <c r="C11447" s="2" t="s">
        <v>294</v>
      </c>
      <c r="D11447" s="2" t="s">
        <v>2518</v>
      </c>
      <c r="E11447" s="4">
        <v>30</v>
      </c>
      <c r="F11447" s="4">
        <v>88140</v>
      </c>
      <c r="G11447" s="4">
        <v>8814</v>
      </c>
      <c r="H11447" s="4">
        <v>96954</v>
      </c>
    </row>
    <row r="11448" spans="1:8" ht="15.75">
      <c r="A11448" s="3" t="s">
        <v>2938</v>
      </c>
      <c r="B11448" s="2" t="s">
        <v>2523</v>
      </c>
      <c r="C11448" s="2" t="s">
        <v>294</v>
      </c>
      <c r="D11448" s="2" t="s">
        <v>2524</v>
      </c>
      <c r="E11448" s="4">
        <v>110</v>
      </c>
      <c r="F11448" s="4">
        <v>351230</v>
      </c>
      <c r="G11448" s="4">
        <v>35123</v>
      </c>
      <c r="H11448" s="4">
        <v>386353</v>
      </c>
    </row>
    <row r="11449" spans="1:8" ht="15.75">
      <c r="A11449" s="3" t="s">
        <v>2938</v>
      </c>
      <c r="B11449" s="2" t="s">
        <v>2525</v>
      </c>
      <c r="C11449" s="2" t="s">
        <v>294</v>
      </c>
      <c r="D11449" s="2" t="s">
        <v>2526</v>
      </c>
      <c r="E11449" s="4">
        <v>4</v>
      </c>
      <c r="F11449" s="4">
        <v>37032</v>
      </c>
      <c r="G11449" s="4">
        <v>3704</v>
      </c>
      <c r="H11449" s="4">
        <v>40736</v>
      </c>
    </row>
    <row r="11450" spans="1:8" ht="15.75">
      <c r="A11450" s="3" t="s">
        <v>2938</v>
      </c>
      <c r="B11450" s="2" t="s">
        <v>2528</v>
      </c>
      <c r="C11450" s="2" t="s">
        <v>294</v>
      </c>
      <c r="D11450" s="2" t="s">
        <v>2529</v>
      </c>
      <c r="E11450" s="4">
        <v>90</v>
      </c>
      <c r="F11450" s="4">
        <v>243360</v>
      </c>
      <c r="G11450" s="4">
        <v>24336</v>
      </c>
      <c r="H11450" s="4">
        <v>267696</v>
      </c>
    </row>
    <row r="11451" spans="1:8" ht="15.75">
      <c r="A11451" s="3" t="s">
        <v>2938</v>
      </c>
      <c r="B11451" s="2" t="s">
        <v>2530</v>
      </c>
      <c r="C11451" s="2" t="s">
        <v>294</v>
      </c>
      <c r="D11451" s="2" t="s">
        <v>2531</v>
      </c>
      <c r="E11451" s="4">
        <v>30</v>
      </c>
      <c r="F11451" s="4">
        <v>118740</v>
      </c>
      <c r="G11451" s="4">
        <v>11874</v>
      </c>
      <c r="H11451" s="4">
        <v>130614</v>
      </c>
    </row>
    <row r="11452" spans="1:8" ht="15.75">
      <c r="A11452" s="3" t="s">
        <v>2938</v>
      </c>
      <c r="B11452" s="2" t="s">
        <v>2534</v>
      </c>
      <c r="C11452" s="2" t="s">
        <v>299</v>
      </c>
      <c r="D11452" s="2" t="s">
        <v>2535</v>
      </c>
      <c r="E11452" s="4">
        <v>90</v>
      </c>
      <c r="F11452" s="4">
        <v>411120</v>
      </c>
      <c r="G11452" s="4">
        <v>41112</v>
      </c>
      <c r="H11452" s="4">
        <v>452232</v>
      </c>
    </row>
    <row r="11453" spans="1:8" ht="15.75">
      <c r="A11453" s="3" t="s">
        <v>2938</v>
      </c>
      <c r="B11453" s="2" t="s">
        <v>2538</v>
      </c>
      <c r="C11453" s="2" t="s">
        <v>299</v>
      </c>
      <c r="D11453" s="2" t="s">
        <v>2539</v>
      </c>
      <c r="E11453" s="4">
        <v>120</v>
      </c>
      <c r="F11453" s="4">
        <v>565680</v>
      </c>
      <c r="G11453" s="4">
        <v>56568</v>
      </c>
      <c r="H11453" s="4">
        <v>622248</v>
      </c>
    </row>
    <row r="11454" spans="1:8" ht="15.75">
      <c r="A11454" s="3" t="s">
        <v>2938</v>
      </c>
      <c r="B11454" s="2" t="s">
        <v>2542</v>
      </c>
      <c r="C11454" s="2" t="s">
        <v>299</v>
      </c>
      <c r="D11454" s="2" t="s">
        <v>2543</v>
      </c>
      <c r="E11454" s="4">
        <v>70</v>
      </c>
      <c r="F11454" s="4">
        <v>475510</v>
      </c>
      <c r="G11454" s="4">
        <v>47551</v>
      </c>
      <c r="H11454" s="4">
        <v>523061</v>
      </c>
    </row>
    <row r="11455" spans="1:8" ht="15.75">
      <c r="A11455" s="3" t="s">
        <v>2938</v>
      </c>
      <c r="B11455" s="2" t="s">
        <v>2544</v>
      </c>
      <c r="C11455" s="2" t="s">
        <v>299</v>
      </c>
      <c r="D11455" s="2" t="s">
        <v>2545</v>
      </c>
      <c r="E11455" s="4">
        <v>78</v>
      </c>
      <c r="F11455" s="4">
        <v>615832</v>
      </c>
      <c r="G11455" s="4">
        <v>61583</v>
      </c>
      <c r="H11455" s="4">
        <v>677415</v>
      </c>
    </row>
    <row r="11456" spans="1:8" ht="15.75">
      <c r="A11456" s="3" t="s">
        <v>2938</v>
      </c>
      <c r="B11456" s="2" t="s">
        <v>2546</v>
      </c>
      <c r="C11456" s="2" t="s">
        <v>299</v>
      </c>
      <c r="D11456" s="2" t="s">
        <v>2547</v>
      </c>
      <c r="E11456" s="4">
        <v>10</v>
      </c>
      <c r="F11456" s="4">
        <v>31400</v>
      </c>
      <c r="G11456" s="4">
        <v>3140</v>
      </c>
      <c r="H11456" s="4">
        <v>34540</v>
      </c>
    </row>
    <row r="11457" spans="1:8" ht="15.75">
      <c r="A11457" s="3" t="s">
        <v>2938</v>
      </c>
      <c r="B11457" s="2" t="s">
        <v>2548</v>
      </c>
      <c r="C11457" s="2" t="s">
        <v>299</v>
      </c>
      <c r="D11457" s="2" t="s">
        <v>2549</v>
      </c>
      <c r="E11457" s="4">
        <v>6</v>
      </c>
      <c r="F11457" s="4">
        <v>54480</v>
      </c>
      <c r="G11457" s="4">
        <v>5448</v>
      </c>
      <c r="H11457" s="4">
        <v>59928</v>
      </c>
    </row>
    <row r="11458" spans="1:8" ht="15.75">
      <c r="A11458" s="3" t="s">
        <v>2938</v>
      </c>
      <c r="B11458" s="2" t="s">
        <v>2550</v>
      </c>
      <c r="C11458" s="2" t="s">
        <v>299</v>
      </c>
      <c r="D11458" s="2" t="s">
        <v>2551</v>
      </c>
      <c r="E11458" s="4">
        <v>150</v>
      </c>
      <c r="F11458" s="4">
        <v>505890</v>
      </c>
      <c r="G11458" s="4">
        <v>50589</v>
      </c>
      <c r="H11458" s="4">
        <v>556479</v>
      </c>
    </row>
    <row r="11459" spans="1:8" ht="15.75">
      <c r="A11459" s="3" t="s">
        <v>2938</v>
      </c>
      <c r="B11459" s="2" t="s">
        <v>2554</v>
      </c>
      <c r="C11459" s="2" t="s">
        <v>299</v>
      </c>
      <c r="D11459" s="2" t="s">
        <v>2555</v>
      </c>
      <c r="E11459" s="4">
        <v>20</v>
      </c>
      <c r="F11459" s="4">
        <v>73000</v>
      </c>
      <c r="G11459" s="4">
        <v>7300</v>
      </c>
      <c r="H11459" s="4">
        <v>80300</v>
      </c>
    </row>
    <row r="11460" spans="1:8" ht="15.75">
      <c r="A11460" s="3" t="s">
        <v>2938</v>
      </c>
      <c r="B11460" s="2" t="s">
        <v>2556</v>
      </c>
      <c r="C11460" s="2" t="s">
        <v>299</v>
      </c>
      <c r="D11460" s="2" t="s">
        <v>2557</v>
      </c>
      <c r="E11460" s="4">
        <v>30</v>
      </c>
      <c r="F11460" s="4">
        <v>117150</v>
      </c>
      <c r="G11460" s="4">
        <v>11715</v>
      </c>
      <c r="H11460" s="4">
        <v>128865</v>
      </c>
    </row>
    <row r="11461" spans="1:8" ht="15.75">
      <c r="A11461" s="3" t="s">
        <v>2938</v>
      </c>
      <c r="B11461" s="2" t="s">
        <v>2576</v>
      </c>
      <c r="C11461" s="2" t="s">
        <v>310</v>
      </c>
      <c r="D11461" s="2" t="s">
        <v>2577</v>
      </c>
      <c r="E11461" s="4">
        <v>25</v>
      </c>
      <c r="F11461" s="4">
        <v>121450</v>
      </c>
      <c r="G11461" s="4">
        <v>12145</v>
      </c>
      <c r="H11461" s="4">
        <v>133595</v>
      </c>
    </row>
    <row r="11462" spans="1:8" ht="15.75">
      <c r="A11462" s="3" t="s">
        <v>2938</v>
      </c>
      <c r="B11462" s="2" t="s">
        <v>2578</v>
      </c>
      <c r="C11462" s="2" t="s">
        <v>310</v>
      </c>
      <c r="D11462" s="2" t="s">
        <v>2579</v>
      </c>
      <c r="E11462" s="4">
        <v>110</v>
      </c>
      <c r="F11462" s="4">
        <v>654170</v>
      </c>
      <c r="G11462" s="4">
        <v>65418</v>
      </c>
      <c r="H11462" s="4">
        <v>719588</v>
      </c>
    </row>
    <row r="11463" spans="1:8" ht="15.75">
      <c r="A11463" s="3" t="s">
        <v>2938</v>
      </c>
      <c r="B11463" s="2" t="s">
        <v>2580</v>
      </c>
      <c r="C11463" s="2" t="s">
        <v>310</v>
      </c>
      <c r="D11463" s="2" t="s">
        <v>2581</v>
      </c>
      <c r="E11463" s="4">
        <v>15</v>
      </c>
      <c r="F11463" s="4">
        <v>106245</v>
      </c>
      <c r="G11463" s="4">
        <v>10625</v>
      </c>
      <c r="H11463" s="4">
        <v>116870</v>
      </c>
    </row>
    <row r="11464" spans="1:8" ht="15.75">
      <c r="A11464" s="3" t="s">
        <v>2938</v>
      </c>
      <c r="B11464" s="2" t="s">
        <v>2582</v>
      </c>
      <c r="C11464" s="2" t="s">
        <v>310</v>
      </c>
      <c r="D11464" s="2" t="s">
        <v>2583</v>
      </c>
      <c r="E11464" s="4">
        <v>30</v>
      </c>
      <c r="F11464" s="4">
        <v>246780</v>
      </c>
      <c r="G11464" s="4">
        <v>24678</v>
      </c>
      <c r="H11464" s="4">
        <v>271458</v>
      </c>
    </row>
    <row r="11465" spans="1:8" ht="15.75">
      <c r="A11465" s="3" t="s">
        <v>2938</v>
      </c>
      <c r="B11465" s="2" t="s">
        <v>2584</v>
      </c>
      <c r="C11465" s="2" t="s">
        <v>310</v>
      </c>
      <c r="D11465" s="2" t="s">
        <v>2585</v>
      </c>
      <c r="E11465" s="4">
        <v>2</v>
      </c>
      <c r="F11465" s="4">
        <v>18740</v>
      </c>
      <c r="G11465" s="4">
        <v>1874</v>
      </c>
      <c r="H11465" s="4">
        <v>20614</v>
      </c>
    </row>
    <row r="11466" spans="1:8" ht="15.75">
      <c r="A11466" s="3" t="s">
        <v>2938</v>
      </c>
      <c r="B11466" s="2" t="s">
        <v>2598</v>
      </c>
      <c r="C11466" s="2" t="s">
        <v>314</v>
      </c>
      <c r="D11466" s="2" t="s">
        <v>2599</v>
      </c>
      <c r="E11466" s="4">
        <v>20</v>
      </c>
      <c r="F11466" s="4">
        <v>112580</v>
      </c>
      <c r="G11466" s="4">
        <v>11258</v>
      </c>
      <c r="H11466" s="4">
        <v>123838</v>
      </c>
    </row>
    <row r="11467" spans="1:8" ht="15.75">
      <c r="A11467" s="3" t="s">
        <v>2938</v>
      </c>
      <c r="B11467" s="2" t="s">
        <v>2604</v>
      </c>
      <c r="C11467" s="2" t="s">
        <v>314</v>
      </c>
      <c r="D11467" s="2" t="s">
        <v>2605</v>
      </c>
      <c r="E11467" s="4"/>
      <c r="F11467" s="4"/>
      <c r="G11467" s="4"/>
      <c r="H11467" s="4"/>
    </row>
    <row r="11468" spans="1:8" ht="15.75">
      <c r="A11468" s="3" t="s">
        <v>2938</v>
      </c>
      <c r="B11468" s="2" t="s">
        <v>2606</v>
      </c>
      <c r="C11468" s="2" t="s">
        <v>314</v>
      </c>
      <c r="D11468" s="2" t="s">
        <v>2607</v>
      </c>
      <c r="E11468" s="4">
        <v>110</v>
      </c>
      <c r="F11468" s="4">
        <v>292050</v>
      </c>
      <c r="G11468" s="4">
        <v>29205</v>
      </c>
      <c r="H11468" s="4">
        <v>321255</v>
      </c>
    </row>
    <row r="11469" spans="1:8" ht="15.75">
      <c r="A11469" s="3" t="s">
        <v>2938</v>
      </c>
      <c r="B11469" s="2" t="s">
        <v>2610</v>
      </c>
      <c r="C11469" s="2" t="s">
        <v>314</v>
      </c>
      <c r="D11469" s="2" t="s">
        <v>2611</v>
      </c>
      <c r="E11469" s="4">
        <v>2</v>
      </c>
      <c r="F11469" s="4">
        <v>7296</v>
      </c>
      <c r="G11469" s="4">
        <v>730</v>
      </c>
      <c r="H11469" s="4">
        <v>8026</v>
      </c>
    </row>
    <row r="11470" spans="1:8" ht="15.75">
      <c r="A11470" s="3" t="s">
        <v>2938</v>
      </c>
      <c r="B11470" s="2" t="s">
        <v>2614</v>
      </c>
      <c r="C11470" s="2" t="s">
        <v>318</v>
      </c>
      <c r="D11470" s="2" t="s">
        <v>2615</v>
      </c>
      <c r="E11470" s="4">
        <v>45</v>
      </c>
      <c r="F11470" s="4">
        <v>193860</v>
      </c>
      <c r="G11470" s="4">
        <v>19386</v>
      </c>
      <c r="H11470" s="4">
        <v>213246</v>
      </c>
    </row>
    <row r="11471" spans="1:8" ht="15.75">
      <c r="A11471" s="3" t="s">
        <v>2938</v>
      </c>
      <c r="B11471" s="2" t="s">
        <v>2616</v>
      </c>
      <c r="C11471" s="2" t="s">
        <v>318</v>
      </c>
      <c r="D11471" s="2" t="s">
        <v>2617</v>
      </c>
      <c r="E11471" s="4">
        <v>5</v>
      </c>
      <c r="F11471" s="4">
        <v>27255</v>
      </c>
      <c r="G11471" s="4">
        <v>2726</v>
      </c>
      <c r="H11471" s="4">
        <v>29981</v>
      </c>
    </row>
    <row r="11472" spans="1:8" ht="15.75">
      <c r="A11472" s="3" t="s">
        <v>2938</v>
      </c>
      <c r="B11472" s="2" t="s">
        <v>2618</v>
      </c>
      <c r="C11472" s="2" t="s">
        <v>318</v>
      </c>
      <c r="D11472" s="2" t="s">
        <v>2619</v>
      </c>
      <c r="E11472" s="4">
        <v>10</v>
      </c>
      <c r="F11472" s="4">
        <v>25750</v>
      </c>
      <c r="G11472" s="4">
        <v>2575</v>
      </c>
      <c r="H11472" s="4">
        <v>28325</v>
      </c>
    </row>
    <row r="11473" spans="1:8" ht="15.75">
      <c r="A11473" s="3" t="s">
        <v>2938</v>
      </c>
      <c r="B11473" s="2" t="s">
        <v>2620</v>
      </c>
      <c r="C11473" s="2" t="s">
        <v>318</v>
      </c>
      <c r="D11473" s="2" t="s">
        <v>2621</v>
      </c>
      <c r="E11473" s="4">
        <v>20</v>
      </c>
      <c r="F11473" s="4">
        <v>130660</v>
      </c>
      <c r="G11473" s="4">
        <v>13066</v>
      </c>
      <c r="H11473" s="4">
        <v>143726</v>
      </c>
    </row>
    <row r="11474" spans="1:8" ht="15.75">
      <c r="A11474" s="3" t="s">
        <v>2938</v>
      </c>
      <c r="B11474" s="2" t="s">
        <v>2626</v>
      </c>
      <c r="C11474" s="2" t="s">
        <v>318</v>
      </c>
      <c r="D11474" s="2" t="s">
        <v>2627</v>
      </c>
      <c r="E11474" s="4">
        <v>1</v>
      </c>
      <c r="F11474" s="4">
        <v>8820</v>
      </c>
      <c r="G11474" s="4">
        <v>882</v>
      </c>
      <c r="H11474" s="4">
        <v>9702</v>
      </c>
    </row>
    <row r="11475" spans="1:8" ht="15.75">
      <c r="A11475" s="3" t="s">
        <v>2938</v>
      </c>
      <c r="B11475" s="2" t="s">
        <v>2628</v>
      </c>
      <c r="C11475" s="2" t="s">
        <v>318</v>
      </c>
      <c r="D11475" s="2" t="s">
        <v>2629</v>
      </c>
      <c r="E11475" s="4">
        <v>130</v>
      </c>
      <c r="F11475" s="4">
        <v>401050</v>
      </c>
      <c r="G11475" s="4">
        <v>40105</v>
      </c>
      <c r="H11475" s="4">
        <v>441155</v>
      </c>
    </row>
    <row r="11476" spans="1:8" ht="15.75">
      <c r="A11476" s="3" t="s">
        <v>2938</v>
      </c>
      <c r="B11476" s="2" t="s">
        <v>2630</v>
      </c>
      <c r="C11476" s="2" t="s">
        <v>318</v>
      </c>
      <c r="D11476" s="2" t="s">
        <v>2631</v>
      </c>
      <c r="E11476" s="4">
        <v>20</v>
      </c>
      <c r="F11476" s="4">
        <v>66800</v>
      </c>
      <c r="G11476" s="4">
        <v>6680</v>
      </c>
      <c r="H11476" s="4">
        <v>73480</v>
      </c>
    </row>
    <row r="11477" spans="1:8" ht="15.75">
      <c r="A11477" s="3" t="s">
        <v>2938</v>
      </c>
      <c r="B11477" s="2" t="s">
        <v>2632</v>
      </c>
      <c r="C11477" s="2" t="s">
        <v>318</v>
      </c>
      <c r="D11477" s="2" t="s">
        <v>2633</v>
      </c>
      <c r="E11477" s="4">
        <v>105</v>
      </c>
      <c r="F11477" s="4">
        <v>377475</v>
      </c>
      <c r="G11477" s="4">
        <v>37748</v>
      </c>
      <c r="H11477" s="4">
        <v>415223</v>
      </c>
    </row>
    <row r="11478" spans="1:8" ht="15.75">
      <c r="A11478" s="3" t="s">
        <v>2938</v>
      </c>
      <c r="B11478" s="2" t="s">
        <v>3816</v>
      </c>
      <c r="C11478" s="2" t="s">
        <v>3815</v>
      </c>
      <c r="D11478" s="2" t="s">
        <v>3817</v>
      </c>
      <c r="E11478" s="4">
        <v>1</v>
      </c>
      <c r="F11478" s="4">
        <v>42745</v>
      </c>
      <c r="G11478" s="4">
        <v>4275</v>
      </c>
      <c r="H11478" s="4">
        <v>47020</v>
      </c>
    </row>
    <row r="11479" spans="1:8" ht="15.75">
      <c r="A11479" s="3" t="s">
        <v>2938</v>
      </c>
      <c r="B11479" s="2" t="s">
        <v>2712</v>
      </c>
      <c r="C11479" s="2" t="s">
        <v>1267</v>
      </c>
      <c r="D11479" s="2" t="s">
        <v>2713</v>
      </c>
      <c r="E11479" s="4">
        <v>10</v>
      </c>
      <c r="F11479" s="4">
        <v>242130</v>
      </c>
      <c r="G11479" s="4">
        <v>24213</v>
      </c>
      <c r="H11479" s="4">
        <v>266343</v>
      </c>
    </row>
    <row r="11480" spans="1:8" ht="15.75">
      <c r="A11480" s="3" t="s">
        <v>2938</v>
      </c>
      <c r="B11480" s="2" t="s">
        <v>2718</v>
      </c>
      <c r="C11480" s="2" t="s">
        <v>1267</v>
      </c>
      <c r="D11480" s="2" t="s">
        <v>2719</v>
      </c>
      <c r="E11480" s="4">
        <v>58</v>
      </c>
      <c r="F11480" s="4">
        <v>1600510</v>
      </c>
      <c r="G11480" s="4">
        <v>160051</v>
      </c>
      <c r="H11480" s="4">
        <v>1760561</v>
      </c>
    </row>
    <row r="11481" spans="1:8" ht="15.75">
      <c r="A11481" s="3" t="s">
        <v>2938</v>
      </c>
      <c r="B11481" s="2" t="s">
        <v>2722</v>
      </c>
      <c r="C11481" s="2" t="s">
        <v>1267</v>
      </c>
      <c r="D11481" s="2" t="s">
        <v>2723</v>
      </c>
      <c r="E11481" s="4">
        <v>50</v>
      </c>
      <c r="F11481" s="4">
        <v>1492500</v>
      </c>
      <c r="G11481" s="4">
        <v>149250</v>
      </c>
      <c r="H11481" s="4">
        <v>1641750</v>
      </c>
    </row>
    <row r="11482" spans="1:8" ht="15.75">
      <c r="A11482" s="3" t="s">
        <v>2938</v>
      </c>
      <c r="B11482" s="2" t="s">
        <v>2728</v>
      </c>
      <c r="C11482" s="2" t="s">
        <v>1267</v>
      </c>
      <c r="D11482" s="2" t="s">
        <v>2729</v>
      </c>
      <c r="E11482" s="4">
        <v>10</v>
      </c>
      <c r="F11482" s="4">
        <v>377430</v>
      </c>
      <c r="G11482" s="4">
        <v>37743</v>
      </c>
      <c r="H11482" s="4">
        <v>415173</v>
      </c>
    </row>
    <row r="11483" spans="1:8" ht="15.75">
      <c r="A11483" s="3" t="s">
        <v>2938</v>
      </c>
      <c r="B11483" s="2" t="s">
        <v>2747</v>
      </c>
      <c r="C11483" s="2" t="s">
        <v>2732</v>
      </c>
      <c r="D11483" s="2" t="s">
        <v>2748</v>
      </c>
      <c r="E11483" s="4">
        <v>54</v>
      </c>
      <c r="F11483" s="4">
        <v>929124</v>
      </c>
      <c r="G11483" s="4">
        <v>92912</v>
      </c>
      <c r="H11483" s="4">
        <v>1022036</v>
      </c>
    </row>
    <row r="11484" spans="1:8" ht="15.75">
      <c r="A11484" s="3" t="s">
        <v>2938</v>
      </c>
      <c r="B11484" s="2" t="s">
        <v>2749</v>
      </c>
      <c r="C11484" s="2" t="s">
        <v>1267</v>
      </c>
      <c r="D11484" s="2" t="s">
        <v>2750</v>
      </c>
      <c r="E11484" s="4">
        <v>8</v>
      </c>
      <c r="F11484" s="4">
        <v>256840</v>
      </c>
      <c r="G11484" s="4">
        <v>25684</v>
      </c>
      <c r="H11484" s="4">
        <v>282524</v>
      </c>
    </row>
    <row r="11485" spans="1:8" ht="15.75">
      <c r="A11485" s="3" t="s">
        <v>2938</v>
      </c>
      <c r="B11485" s="2" t="s">
        <v>2765</v>
      </c>
      <c r="C11485" s="2" t="s">
        <v>2762</v>
      </c>
      <c r="D11485" s="2" t="s">
        <v>2766</v>
      </c>
      <c r="E11485" s="4">
        <v>30</v>
      </c>
      <c r="F11485" s="4">
        <v>74670</v>
      </c>
      <c r="G11485" s="4">
        <v>7467</v>
      </c>
      <c r="H11485" s="4">
        <v>82137</v>
      </c>
    </row>
    <row r="11486" spans="1:8" ht="15.75">
      <c r="A11486" s="3" t="s">
        <v>2938</v>
      </c>
      <c r="B11486" s="2" t="s">
        <v>3822</v>
      </c>
      <c r="C11486" s="2" t="s">
        <v>2762</v>
      </c>
      <c r="D11486" s="2" t="s">
        <v>3823</v>
      </c>
      <c r="E11486" s="4">
        <v>30</v>
      </c>
      <c r="F11486" s="4">
        <v>65880</v>
      </c>
      <c r="G11486" s="4">
        <v>6588</v>
      </c>
      <c r="H11486" s="4">
        <v>72468</v>
      </c>
    </row>
    <row r="11487" spans="1:8" ht="15.75">
      <c r="A11487" s="3" t="s">
        <v>2938</v>
      </c>
      <c r="B11487" s="2" t="s">
        <v>3850</v>
      </c>
      <c r="C11487" s="2" t="s">
        <v>1433</v>
      </c>
      <c r="D11487" s="2" t="s">
        <v>3851</v>
      </c>
      <c r="E11487" s="4">
        <v>10</v>
      </c>
      <c r="F11487" s="4">
        <v>47380</v>
      </c>
      <c r="G11487" s="4">
        <v>4738</v>
      </c>
      <c r="H11487" s="4">
        <v>52118</v>
      </c>
    </row>
    <row r="11488" spans="1:8" ht="15.75">
      <c r="A11488" s="3" t="s">
        <v>2938</v>
      </c>
      <c r="B11488" s="2" t="s">
        <v>2817</v>
      </c>
      <c r="C11488" s="2" t="s">
        <v>1443</v>
      </c>
      <c r="D11488" s="2" t="s">
        <v>2818</v>
      </c>
      <c r="E11488" s="4">
        <v>1</v>
      </c>
      <c r="F11488" s="4">
        <v>2449</v>
      </c>
      <c r="G11488" s="4">
        <v>245</v>
      </c>
      <c r="H11488" s="4">
        <v>2694</v>
      </c>
    </row>
    <row r="11489" spans="1:8" ht="15.75">
      <c r="A11489" s="3" t="s">
        <v>2938</v>
      </c>
      <c r="B11489" s="2" t="s">
        <v>2819</v>
      </c>
      <c r="C11489" s="2" t="s">
        <v>2762</v>
      </c>
      <c r="D11489" s="2" t="s">
        <v>2820</v>
      </c>
      <c r="E11489" s="4">
        <v>30</v>
      </c>
      <c r="F11489" s="4">
        <v>76980</v>
      </c>
      <c r="G11489" s="4">
        <v>7698</v>
      </c>
      <c r="H11489" s="4">
        <v>84678</v>
      </c>
    </row>
    <row r="11490" spans="1:8" ht="15.75">
      <c r="A11490" s="3" t="s">
        <v>2938</v>
      </c>
      <c r="B11490" s="2" t="s">
        <v>2828</v>
      </c>
      <c r="C11490" s="2" t="s">
        <v>2827</v>
      </c>
      <c r="D11490" s="2" t="s">
        <v>2646</v>
      </c>
      <c r="E11490" s="4">
        <v>10</v>
      </c>
      <c r="F11490" s="4">
        <v>50000</v>
      </c>
      <c r="G11490" s="4">
        <v>5000</v>
      </c>
      <c r="H11490" s="4">
        <v>55000</v>
      </c>
    </row>
    <row r="11491" spans="1:8" ht="15.75">
      <c r="A11491" s="3" t="s">
        <v>2938</v>
      </c>
      <c r="B11491" s="2" t="s">
        <v>2829</v>
      </c>
      <c r="C11491" s="2" t="s">
        <v>2827</v>
      </c>
      <c r="D11491" s="2" t="s">
        <v>2648</v>
      </c>
      <c r="E11491" s="4">
        <v>5</v>
      </c>
      <c r="F11491" s="4">
        <v>29000</v>
      </c>
      <c r="G11491" s="4">
        <v>2900</v>
      </c>
      <c r="H11491" s="4">
        <v>31900</v>
      </c>
    </row>
    <row r="11492" spans="1:8" ht="15.75">
      <c r="A11492" s="3" t="s">
        <v>2938</v>
      </c>
      <c r="B11492" s="2" t="s">
        <v>2831</v>
      </c>
      <c r="C11492" s="2" t="s">
        <v>1401</v>
      </c>
      <c r="D11492" s="2" t="s">
        <v>2832</v>
      </c>
      <c r="E11492" s="4">
        <v>220</v>
      </c>
      <c r="F11492" s="4">
        <v>421300</v>
      </c>
      <c r="G11492" s="4">
        <v>42130</v>
      </c>
      <c r="H11492" s="4">
        <v>463430</v>
      </c>
    </row>
    <row r="11493" spans="1:8" ht="15.75">
      <c r="A11493" s="3" t="s">
        <v>2938</v>
      </c>
      <c r="B11493" s="2" t="s">
        <v>2834</v>
      </c>
      <c r="C11493" s="2" t="s">
        <v>1401</v>
      </c>
      <c r="D11493" s="2" t="s">
        <v>1414</v>
      </c>
      <c r="E11493" s="4">
        <v>10</v>
      </c>
      <c r="F11493" s="4"/>
      <c r="G11493" s="4"/>
      <c r="H11493" s="4"/>
    </row>
    <row r="11494" spans="1:8" ht="15.75">
      <c r="A11494" s="3" t="s">
        <v>2938</v>
      </c>
      <c r="B11494" s="2" t="s">
        <v>2835</v>
      </c>
      <c r="C11494" s="2" t="s">
        <v>1401</v>
      </c>
      <c r="D11494" s="2" t="s">
        <v>2836</v>
      </c>
      <c r="E11494" s="4">
        <v>50</v>
      </c>
      <c r="F11494" s="4">
        <v>115510</v>
      </c>
      <c r="G11494" s="4">
        <v>11551</v>
      </c>
      <c r="H11494" s="4">
        <v>127061</v>
      </c>
    </row>
    <row r="11495" spans="1:8" ht="15.75">
      <c r="A11495" s="3" t="s">
        <v>2938</v>
      </c>
      <c r="B11495" s="2" t="s">
        <v>2840</v>
      </c>
      <c r="C11495" s="2" t="s">
        <v>1401</v>
      </c>
      <c r="D11495" s="2" t="s">
        <v>2841</v>
      </c>
      <c r="E11495" s="4">
        <v>60</v>
      </c>
      <c r="F11495" s="4">
        <v>170880</v>
      </c>
      <c r="G11495" s="4">
        <v>17088</v>
      </c>
      <c r="H11495" s="4">
        <v>187968</v>
      </c>
    </row>
    <row r="11496" spans="1:8" ht="15.75">
      <c r="A11496" s="3" t="s">
        <v>2938</v>
      </c>
      <c r="B11496" s="2" t="s">
        <v>2846</v>
      </c>
      <c r="C11496" s="2" t="s">
        <v>1401</v>
      </c>
      <c r="D11496" s="2" t="s">
        <v>2847</v>
      </c>
      <c r="E11496" s="4">
        <v>2</v>
      </c>
      <c r="F11496" s="4">
        <v>9623</v>
      </c>
      <c r="G11496" s="4">
        <v>963</v>
      </c>
      <c r="H11496" s="4">
        <v>10586</v>
      </c>
    </row>
    <row r="11497" spans="1:8" ht="15.75">
      <c r="A11497" s="3" t="s">
        <v>2938</v>
      </c>
      <c r="B11497" s="2" t="s">
        <v>2848</v>
      </c>
      <c r="C11497" s="2" t="s">
        <v>1401</v>
      </c>
      <c r="D11497" s="2" t="s">
        <v>2849</v>
      </c>
      <c r="E11497" s="4">
        <v>35</v>
      </c>
      <c r="F11497" s="4">
        <v>45640</v>
      </c>
      <c r="G11497" s="4">
        <v>4564</v>
      </c>
      <c r="H11497" s="4">
        <v>50204</v>
      </c>
    </row>
    <row r="11498" spans="1:8" ht="15.75">
      <c r="A11498" s="3" t="s">
        <v>2938</v>
      </c>
      <c r="B11498" s="2" t="s">
        <v>2863</v>
      </c>
      <c r="C11498" s="2" t="s">
        <v>1405</v>
      </c>
      <c r="D11498" s="2" t="s">
        <v>2864</v>
      </c>
      <c r="E11498" s="4">
        <v>10</v>
      </c>
      <c r="F11498" s="4">
        <v>31060</v>
      </c>
      <c r="G11498" s="4">
        <v>3106</v>
      </c>
      <c r="H11498" s="4">
        <v>34166</v>
      </c>
    </row>
    <row r="11499" spans="1:8" ht="15.75">
      <c r="A11499" s="3" t="s">
        <v>2938</v>
      </c>
      <c r="B11499" s="2" t="s">
        <v>2879</v>
      </c>
      <c r="C11499" s="2" t="s">
        <v>1412</v>
      </c>
      <c r="D11499" s="2" t="s">
        <v>2880</v>
      </c>
      <c r="E11499" s="4">
        <v>85</v>
      </c>
      <c r="F11499" s="4">
        <v>159055</v>
      </c>
      <c r="G11499" s="4">
        <v>15906</v>
      </c>
      <c r="H11499" s="4">
        <v>174961</v>
      </c>
    </row>
    <row r="11500" spans="1:8" ht="15.75">
      <c r="A11500" s="3" t="s">
        <v>2938</v>
      </c>
      <c r="B11500" s="2" t="s">
        <v>2881</v>
      </c>
      <c r="C11500" s="2" t="s">
        <v>1412</v>
      </c>
      <c r="D11500" s="2" t="s">
        <v>2435</v>
      </c>
      <c r="E11500" s="4">
        <v>20</v>
      </c>
      <c r="F11500" s="4">
        <v>86000</v>
      </c>
      <c r="G11500" s="4">
        <v>8600</v>
      </c>
      <c r="H11500" s="4">
        <v>94600</v>
      </c>
    </row>
    <row r="11501" spans="1:8" ht="15.75">
      <c r="A11501" s="3" t="s">
        <v>2938</v>
      </c>
      <c r="B11501" s="2" t="s">
        <v>2882</v>
      </c>
      <c r="C11501" s="2" t="s">
        <v>1412</v>
      </c>
      <c r="D11501" s="2" t="s">
        <v>2646</v>
      </c>
      <c r="E11501" s="4">
        <v>51</v>
      </c>
      <c r="F11501" s="4">
        <v>120615</v>
      </c>
      <c r="G11501" s="4">
        <v>12062</v>
      </c>
      <c r="H11501" s="4">
        <v>132677</v>
      </c>
    </row>
    <row r="11502" spans="1:8" ht="15.75">
      <c r="A11502" s="3" t="s">
        <v>2938</v>
      </c>
      <c r="B11502" s="2" t="s">
        <v>2887</v>
      </c>
      <c r="C11502" s="2" t="s">
        <v>1412</v>
      </c>
      <c r="D11502" s="2" t="s">
        <v>2888</v>
      </c>
      <c r="E11502" s="4">
        <v>1</v>
      </c>
      <c r="F11502" s="4">
        <v>4230</v>
      </c>
      <c r="G11502" s="4">
        <v>423</v>
      </c>
      <c r="H11502" s="4">
        <v>4653</v>
      </c>
    </row>
    <row r="11503" spans="1:8" ht="15.75">
      <c r="A11503" s="3" t="s">
        <v>2938</v>
      </c>
      <c r="B11503" s="2" t="s">
        <v>2891</v>
      </c>
      <c r="C11503" s="2" t="s">
        <v>1412</v>
      </c>
      <c r="D11503" s="2" t="s">
        <v>2892</v>
      </c>
      <c r="E11503" s="4">
        <v>2</v>
      </c>
      <c r="F11503" s="4">
        <v>9493</v>
      </c>
      <c r="G11503" s="4">
        <v>950</v>
      </c>
      <c r="H11503" s="4">
        <v>10443</v>
      </c>
    </row>
    <row r="11504" spans="1:8" ht="15.75">
      <c r="A11504" s="3" t="s">
        <v>2938</v>
      </c>
      <c r="B11504" s="2" t="s">
        <v>2893</v>
      </c>
      <c r="C11504" s="2" t="s">
        <v>1412</v>
      </c>
      <c r="D11504" s="2" t="s">
        <v>2894</v>
      </c>
      <c r="E11504" s="4">
        <v>185</v>
      </c>
      <c r="F11504" s="4">
        <v>302475</v>
      </c>
      <c r="G11504" s="4">
        <v>30248</v>
      </c>
      <c r="H11504" s="4">
        <v>332723</v>
      </c>
    </row>
    <row r="11505" spans="1:8" ht="15.75">
      <c r="A11505" s="3" t="s">
        <v>2938</v>
      </c>
      <c r="B11505" s="2" t="s">
        <v>2899</v>
      </c>
      <c r="C11505" s="2" t="s">
        <v>1412</v>
      </c>
      <c r="D11505" s="2" t="s">
        <v>2900</v>
      </c>
      <c r="E11505" s="4">
        <v>40</v>
      </c>
      <c r="F11505" s="4">
        <v>80400</v>
      </c>
      <c r="G11505" s="4">
        <v>8040</v>
      </c>
      <c r="H11505" s="4">
        <v>88440</v>
      </c>
    </row>
    <row r="11506" spans="1:8" ht="15.75">
      <c r="A11506" s="3" t="s">
        <v>2938</v>
      </c>
      <c r="B11506" s="2" t="s">
        <v>2901</v>
      </c>
      <c r="C11506" s="2" t="s">
        <v>1412</v>
      </c>
      <c r="D11506" s="2" t="s">
        <v>2902</v>
      </c>
      <c r="E11506" s="4">
        <v>50</v>
      </c>
      <c r="F11506" s="4">
        <v>105650</v>
      </c>
      <c r="G11506" s="4">
        <v>10565</v>
      </c>
      <c r="H11506" s="4">
        <v>116215</v>
      </c>
    </row>
    <row r="11507" spans="1:8" ht="15.75">
      <c r="A11507" s="3" t="s">
        <v>2938</v>
      </c>
      <c r="B11507" s="2" t="s">
        <v>3857</v>
      </c>
      <c r="C11507" s="2" t="s">
        <v>1412</v>
      </c>
      <c r="D11507" s="2" t="s">
        <v>3858</v>
      </c>
      <c r="E11507" s="4">
        <v>50</v>
      </c>
      <c r="F11507" s="4">
        <v>140150</v>
      </c>
      <c r="G11507" s="4">
        <v>14015</v>
      </c>
      <c r="H11507" s="4">
        <v>154165</v>
      </c>
    </row>
    <row r="11508" spans="1:8" ht="15.75">
      <c r="A11508" s="3" t="s">
        <v>2938</v>
      </c>
      <c r="B11508" s="2" t="s">
        <v>3859</v>
      </c>
      <c r="C11508" s="2" t="s">
        <v>1412</v>
      </c>
      <c r="D11508" s="2" t="s">
        <v>2447</v>
      </c>
      <c r="E11508" s="4">
        <v>48</v>
      </c>
      <c r="F11508" s="4">
        <v>316830</v>
      </c>
      <c r="G11508" s="4">
        <v>31683</v>
      </c>
      <c r="H11508" s="4">
        <v>348513</v>
      </c>
    </row>
    <row r="11509" spans="1:8" ht="15.75">
      <c r="A11509" s="3" t="s">
        <v>2938</v>
      </c>
      <c r="B11509" s="2" t="s">
        <v>3860</v>
      </c>
      <c r="C11509" s="2" t="s">
        <v>1412</v>
      </c>
      <c r="D11509" s="2" t="s">
        <v>3793</v>
      </c>
      <c r="E11509" s="4">
        <v>30</v>
      </c>
      <c r="F11509" s="4">
        <v>114000</v>
      </c>
      <c r="G11509" s="4">
        <v>11400</v>
      </c>
      <c r="H11509" s="4">
        <v>125400</v>
      </c>
    </row>
    <row r="11510" spans="1:8" ht="15.75">
      <c r="A11510" s="3" t="s">
        <v>2938</v>
      </c>
      <c r="B11510" s="2" t="s">
        <v>3861</v>
      </c>
      <c r="C11510" s="2" t="s">
        <v>1412</v>
      </c>
      <c r="D11510" s="2" t="s">
        <v>1414</v>
      </c>
      <c r="E11510" s="4">
        <v>30</v>
      </c>
      <c r="F11510" s="4">
        <v>135000</v>
      </c>
      <c r="G11510" s="4">
        <v>13500</v>
      </c>
      <c r="H11510" s="4">
        <v>148500</v>
      </c>
    </row>
    <row r="11511" spans="1:8" ht="15.75">
      <c r="A11511" s="3" t="s">
        <v>2938</v>
      </c>
      <c r="B11511" s="2" t="s">
        <v>2912</v>
      </c>
      <c r="C11511" s="2" t="s">
        <v>1417</v>
      </c>
      <c r="D11511" s="2" t="s">
        <v>2913</v>
      </c>
      <c r="E11511" s="4">
        <v>45</v>
      </c>
      <c r="F11511" s="4">
        <v>63000</v>
      </c>
      <c r="G11511" s="4">
        <v>6300</v>
      </c>
      <c r="H11511" s="4">
        <v>69300</v>
      </c>
    </row>
    <row r="11512" spans="1:8" ht="15.75">
      <c r="A11512" s="3" t="s">
        <v>2938</v>
      </c>
      <c r="B11512" s="2" t="s">
        <v>2918</v>
      </c>
      <c r="C11512" s="2" t="s">
        <v>1424</v>
      </c>
      <c r="D11512" s="2" t="s">
        <v>2919</v>
      </c>
      <c r="E11512" s="4">
        <v>20</v>
      </c>
      <c r="F11512" s="4">
        <v>49260</v>
      </c>
      <c r="G11512" s="4">
        <v>4926</v>
      </c>
      <c r="H11512" s="4">
        <v>54186</v>
      </c>
    </row>
    <row r="11513" spans="1:8" ht="15.75">
      <c r="A11513" s="3" t="s">
        <v>2938</v>
      </c>
      <c r="B11513" s="2" t="s">
        <v>2920</v>
      </c>
      <c r="C11513" s="2" t="s">
        <v>1424</v>
      </c>
      <c r="D11513" s="2" t="s">
        <v>2921</v>
      </c>
      <c r="E11513" s="4">
        <v>20</v>
      </c>
      <c r="F11513" s="4">
        <v>74760</v>
      </c>
      <c r="G11513" s="4">
        <v>7476</v>
      </c>
      <c r="H11513" s="4">
        <v>82236</v>
      </c>
    </row>
    <row r="11514" spans="1:8" ht="15.75">
      <c r="A11514" s="3" t="s">
        <v>2938</v>
      </c>
      <c r="B11514" s="2" t="s">
        <v>2922</v>
      </c>
      <c r="C11514" s="2" t="s">
        <v>1424</v>
      </c>
      <c r="D11514" s="2" t="s">
        <v>2923</v>
      </c>
      <c r="E11514" s="4">
        <v>26</v>
      </c>
      <c r="F11514" s="4">
        <v>113750</v>
      </c>
      <c r="G11514" s="4">
        <v>11375</v>
      </c>
      <c r="H11514" s="4">
        <v>125125</v>
      </c>
    </row>
    <row r="11515" spans="1:8" ht="15.75">
      <c r="A11515" s="3" t="s">
        <v>2938</v>
      </c>
      <c r="B11515" s="2" t="s">
        <v>2928</v>
      </c>
      <c r="C11515" s="2" t="s">
        <v>2781</v>
      </c>
      <c r="D11515" s="2" t="s">
        <v>2929</v>
      </c>
      <c r="E11515" s="4">
        <v>5</v>
      </c>
      <c r="F11515" s="4">
        <v>12180</v>
      </c>
      <c r="G11515" s="4">
        <v>1218</v>
      </c>
      <c r="H11515" s="4">
        <v>13398</v>
      </c>
    </row>
    <row r="11516" spans="1:8" ht="15.75">
      <c r="A11516" s="3" t="s">
        <v>2938</v>
      </c>
      <c r="B11516" s="2" t="s">
        <v>2930</v>
      </c>
      <c r="C11516" s="2" t="s">
        <v>2781</v>
      </c>
      <c r="D11516" s="2" t="s">
        <v>2931</v>
      </c>
      <c r="E11516" s="4">
        <v>5</v>
      </c>
      <c r="F11516" s="4">
        <v>15370</v>
      </c>
      <c r="G11516" s="4">
        <v>1537</v>
      </c>
      <c r="H11516" s="4">
        <v>16907</v>
      </c>
    </row>
    <row r="11517" spans="1:8" ht="15.75">
      <c r="A11517" s="3" t="s">
        <v>2938</v>
      </c>
      <c r="B11517" s="2" t="s">
        <v>3862</v>
      </c>
      <c r="C11517" s="2" t="s">
        <v>1426</v>
      </c>
      <c r="D11517" s="2" t="s">
        <v>3863</v>
      </c>
      <c r="E11517" s="4">
        <v>10</v>
      </c>
      <c r="F11517" s="4">
        <v>23390</v>
      </c>
      <c r="G11517" s="4">
        <v>2339</v>
      </c>
      <c r="H11517" s="4">
        <v>25729</v>
      </c>
    </row>
    <row r="11518" spans="1:8" ht="15.75">
      <c r="A11518" s="3" t="s">
        <v>2938</v>
      </c>
      <c r="B11518" s="2" t="s">
        <v>3864</v>
      </c>
      <c r="C11518" s="2" t="s">
        <v>1426</v>
      </c>
      <c r="D11518" s="2" t="s">
        <v>3865</v>
      </c>
      <c r="E11518" s="4">
        <v>10</v>
      </c>
      <c r="F11518" s="4">
        <v>29760</v>
      </c>
      <c r="G11518" s="4">
        <v>2976</v>
      </c>
      <c r="H11518" s="4">
        <v>32736</v>
      </c>
    </row>
    <row r="11519" spans="1:8" ht="15.75">
      <c r="A11519" s="3" t="s">
        <v>2938</v>
      </c>
      <c r="B11519" s="2" t="s">
        <v>3866</v>
      </c>
      <c r="C11519" s="2" t="s">
        <v>1426</v>
      </c>
      <c r="D11519" s="2" t="s">
        <v>3867</v>
      </c>
      <c r="E11519" s="4">
        <v>150</v>
      </c>
      <c r="F11519" s="4">
        <v>163900</v>
      </c>
      <c r="G11519" s="4">
        <v>16390</v>
      </c>
      <c r="H11519" s="4">
        <v>180290</v>
      </c>
    </row>
    <row r="11520" spans="1:8" ht="15.75">
      <c r="A11520" s="3" t="s">
        <v>2938</v>
      </c>
      <c r="B11520" s="2" t="s">
        <v>3870</v>
      </c>
      <c r="C11520" s="2" t="s">
        <v>1426</v>
      </c>
      <c r="D11520" s="2" t="s">
        <v>3871</v>
      </c>
      <c r="E11520" s="4">
        <v>50</v>
      </c>
      <c r="F11520" s="4">
        <v>61200</v>
      </c>
      <c r="G11520" s="4">
        <v>6120</v>
      </c>
      <c r="H11520" s="4">
        <v>67320</v>
      </c>
    </row>
    <row r="11521" spans="1:8" ht="15.75">
      <c r="A11521" s="3" t="s">
        <v>2938</v>
      </c>
      <c r="B11521" s="2" t="s">
        <v>3872</v>
      </c>
      <c r="C11521" s="2" t="s">
        <v>1426</v>
      </c>
      <c r="D11521" s="2" t="s">
        <v>3873</v>
      </c>
      <c r="E11521" s="4">
        <v>200</v>
      </c>
      <c r="F11521" s="4">
        <v>260700</v>
      </c>
      <c r="G11521" s="4">
        <v>26070</v>
      </c>
      <c r="H11521" s="4">
        <v>286770</v>
      </c>
    </row>
    <row r="11522" spans="1:8" ht="15.75">
      <c r="A11522" s="3" t="s">
        <v>2938</v>
      </c>
      <c r="B11522" s="2" t="s">
        <v>3876</v>
      </c>
      <c r="C11522" s="2" t="s">
        <v>1433</v>
      </c>
      <c r="D11522" s="2" t="s">
        <v>3877</v>
      </c>
      <c r="E11522" s="4">
        <v>245</v>
      </c>
      <c r="F11522" s="4">
        <v>447880</v>
      </c>
      <c r="G11522" s="4">
        <v>44788</v>
      </c>
      <c r="H11522" s="4">
        <v>492668</v>
      </c>
    </row>
    <row r="11523" spans="1:8" ht="15.75">
      <c r="A11523" s="3" t="s">
        <v>2938</v>
      </c>
      <c r="B11523" s="2" t="s">
        <v>3878</v>
      </c>
      <c r="C11523" s="2" t="s">
        <v>1433</v>
      </c>
      <c r="D11523" s="2" t="s">
        <v>3879</v>
      </c>
      <c r="E11523" s="4">
        <v>95</v>
      </c>
      <c r="F11523" s="4">
        <v>218250</v>
      </c>
      <c r="G11523" s="4">
        <v>21825</v>
      </c>
      <c r="H11523" s="4">
        <v>240075</v>
      </c>
    </row>
    <row r="11524" spans="1:8" ht="15.75">
      <c r="A11524" s="3" t="s">
        <v>2938</v>
      </c>
      <c r="B11524" s="2" t="s">
        <v>3880</v>
      </c>
      <c r="C11524" s="2" t="s">
        <v>1433</v>
      </c>
      <c r="D11524" s="2" t="s">
        <v>3881</v>
      </c>
      <c r="E11524" s="4">
        <v>410</v>
      </c>
      <c r="F11524" s="4">
        <v>428860</v>
      </c>
      <c r="G11524" s="4">
        <v>42886</v>
      </c>
      <c r="H11524" s="4">
        <v>471746</v>
      </c>
    </row>
    <row r="11525" spans="1:8" ht="15.75">
      <c r="A11525" s="3" t="s">
        <v>2938</v>
      </c>
      <c r="B11525" s="2" t="s">
        <v>3882</v>
      </c>
      <c r="C11525" s="2" t="s">
        <v>1433</v>
      </c>
      <c r="D11525" s="2" t="s">
        <v>3883</v>
      </c>
      <c r="E11525" s="4">
        <v>42</v>
      </c>
      <c r="F11525" s="4">
        <v>145446</v>
      </c>
      <c r="G11525" s="4">
        <v>14545</v>
      </c>
      <c r="H11525" s="4">
        <v>159991</v>
      </c>
    </row>
    <row r="11526" spans="1:8" ht="15.75">
      <c r="A11526" s="3" t="s">
        <v>2938</v>
      </c>
      <c r="B11526" s="2" t="s">
        <v>3886</v>
      </c>
      <c r="C11526" s="2" t="s">
        <v>1433</v>
      </c>
      <c r="D11526" s="2" t="s">
        <v>3887</v>
      </c>
      <c r="E11526" s="4">
        <v>275</v>
      </c>
      <c r="F11526" s="4">
        <v>314325</v>
      </c>
      <c r="G11526" s="4">
        <v>31433</v>
      </c>
      <c r="H11526" s="4">
        <v>345758</v>
      </c>
    </row>
    <row r="11527" spans="1:8" ht="15.75">
      <c r="A11527" s="3" t="s">
        <v>2938</v>
      </c>
      <c r="B11527" s="2" t="s">
        <v>3888</v>
      </c>
      <c r="C11527" s="2" t="s">
        <v>1433</v>
      </c>
      <c r="D11527" s="2" t="s">
        <v>3889</v>
      </c>
      <c r="E11527" s="4">
        <v>1160</v>
      </c>
      <c r="F11527" s="4">
        <v>1455800</v>
      </c>
      <c r="G11527" s="4">
        <v>145580</v>
      </c>
      <c r="H11527" s="4">
        <v>1601380</v>
      </c>
    </row>
    <row r="11528" spans="1:8" ht="15.75">
      <c r="A11528" s="3" t="s">
        <v>2938</v>
      </c>
      <c r="B11528" s="2" t="s">
        <v>3892</v>
      </c>
      <c r="C11528" s="2" t="s">
        <v>1433</v>
      </c>
      <c r="D11528" s="2" t="s">
        <v>3893</v>
      </c>
      <c r="E11528" s="4">
        <v>20</v>
      </c>
      <c r="F11528" s="4">
        <v>36380</v>
      </c>
      <c r="G11528" s="4">
        <v>3638</v>
      </c>
      <c r="H11528" s="4">
        <v>40018</v>
      </c>
    </row>
    <row r="11529" spans="1:8" ht="15.75">
      <c r="A11529" s="3" t="s">
        <v>2938</v>
      </c>
      <c r="B11529" s="2" t="s">
        <v>3894</v>
      </c>
      <c r="C11529" s="2" t="s">
        <v>1433</v>
      </c>
      <c r="D11529" s="2" t="s">
        <v>3895</v>
      </c>
      <c r="E11529" s="4">
        <v>160</v>
      </c>
      <c r="F11529" s="4">
        <v>255040</v>
      </c>
      <c r="G11529" s="4">
        <v>25504</v>
      </c>
      <c r="H11529" s="4">
        <v>280544</v>
      </c>
    </row>
    <row r="11530" spans="1:8" ht="15.75">
      <c r="A11530" s="3" t="s">
        <v>2938</v>
      </c>
      <c r="B11530" s="2" t="s">
        <v>3909</v>
      </c>
      <c r="C11530" s="2" t="s">
        <v>1401</v>
      </c>
      <c r="D11530" s="2" t="s">
        <v>3910</v>
      </c>
      <c r="E11530" s="4">
        <v>4</v>
      </c>
      <c r="F11530" s="4">
        <v>31600</v>
      </c>
      <c r="G11530" s="4">
        <v>3160</v>
      </c>
      <c r="H11530" s="4">
        <v>34760</v>
      </c>
    </row>
    <row r="11531" spans="1:8" ht="15.75">
      <c r="A11531" s="3" t="s">
        <v>2938</v>
      </c>
      <c r="B11531" s="2" t="s">
        <v>3915</v>
      </c>
      <c r="C11531" s="2" t="s">
        <v>2827</v>
      </c>
      <c r="D11531" s="2" t="s">
        <v>2644</v>
      </c>
      <c r="E11531" s="4">
        <v>5</v>
      </c>
      <c r="F11531" s="4">
        <v>20000</v>
      </c>
      <c r="G11531" s="4">
        <v>2000</v>
      </c>
      <c r="H11531" s="4">
        <v>22000</v>
      </c>
    </row>
    <row r="11532" spans="1:8" ht="15.75">
      <c r="A11532" s="3" t="s">
        <v>2938</v>
      </c>
      <c r="B11532" s="2" t="s">
        <v>3927</v>
      </c>
      <c r="C11532" s="2" t="s">
        <v>1433</v>
      </c>
      <c r="D11532" s="2" t="s">
        <v>3928</v>
      </c>
      <c r="E11532" s="4">
        <v>2</v>
      </c>
      <c r="F11532" s="4">
        <v>8400</v>
      </c>
      <c r="G11532" s="4">
        <v>840</v>
      </c>
      <c r="H11532" s="4">
        <v>9240</v>
      </c>
    </row>
    <row r="11533" spans="1:8" ht="15.75">
      <c r="A11533" s="3" t="s">
        <v>2938</v>
      </c>
      <c r="B11533" s="2" t="s">
        <v>3929</v>
      </c>
      <c r="C11533" s="2" t="s">
        <v>1417</v>
      </c>
      <c r="D11533" s="2" t="s">
        <v>3928</v>
      </c>
      <c r="E11533" s="4">
        <v>2</v>
      </c>
      <c r="F11533" s="4">
        <v>9000</v>
      </c>
      <c r="G11533" s="4">
        <v>900</v>
      </c>
      <c r="H11533" s="4">
        <v>9900</v>
      </c>
    </row>
    <row r="11534" spans="1:8" ht="15.75">
      <c r="A11534" s="3" t="s">
        <v>2938</v>
      </c>
      <c r="B11534" s="2" t="s">
        <v>3939</v>
      </c>
      <c r="C11534" s="2" t="s">
        <v>3934</v>
      </c>
      <c r="D11534" s="2" t="s">
        <v>3941</v>
      </c>
      <c r="E11534" s="4">
        <v>50</v>
      </c>
      <c r="F11534" s="4">
        <v>125000</v>
      </c>
      <c r="G11534" s="4">
        <v>12500</v>
      </c>
      <c r="H11534" s="4">
        <v>137500</v>
      </c>
    </row>
    <row r="11535" spans="1:8" ht="15.75">
      <c r="A11535" s="3" t="s">
        <v>2938</v>
      </c>
      <c r="B11535" s="2" t="s">
        <v>3971</v>
      </c>
      <c r="C11535" s="2" t="s">
        <v>3968</v>
      </c>
      <c r="D11535" s="2" t="s">
        <v>3972</v>
      </c>
      <c r="E11535" s="4">
        <v>2500</v>
      </c>
      <c r="F11535" s="4">
        <v>3250000</v>
      </c>
      <c r="G11535" s="4">
        <v>325000</v>
      </c>
      <c r="H11535" s="4">
        <v>3575000</v>
      </c>
    </row>
    <row r="11536" spans="1:8" ht="15.75">
      <c r="A11536" s="3" t="s">
        <v>2938</v>
      </c>
      <c r="B11536" s="2" t="s">
        <v>3978</v>
      </c>
      <c r="C11536" s="2" t="s">
        <v>3975</v>
      </c>
      <c r="D11536" s="2" t="s">
        <v>3979</v>
      </c>
      <c r="E11536" s="4">
        <v>1500</v>
      </c>
      <c r="F11536" s="4">
        <v>2025000</v>
      </c>
      <c r="G11536" s="4">
        <v>202500</v>
      </c>
      <c r="H11536" s="4">
        <v>2227500</v>
      </c>
    </row>
    <row r="11537" spans="1:8" ht="15.75">
      <c r="A11537" s="3" t="s">
        <v>2938</v>
      </c>
      <c r="B11537" s="2" t="s">
        <v>4001</v>
      </c>
      <c r="C11537" s="2" t="s">
        <v>4000</v>
      </c>
      <c r="D11537" s="2" t="s">
        <v>4002</v>
      </c>
      <c r="E11537" s="4">
        <v>190500</v>
      </c>
      <c r="F11537" s="4">
        <v>186840420</v>
      </c>
      <c r="G11537" s="4">
        <v>18684043</v>
      </c>
      <c r="H11537" s="4">
        <v>205524463</v>
      </c>
    </row>
    <row r="11538" spans="1:8" ht="15.75">
      <c r="A11538" s="3" t="s">
        <v>2938</v>
      </c>
      <c r="B11538" s="2" t="s">
        <v>4529</v>
      </c>
      <c r="C11538" s="2" t="s">
        <v>4526</v>
      </c>
      <c r="D11538" s="2" t="s">
        <v>4530</v>
      </c>
      <c r="E11538" s="4">
        <v>921</v>
      </c>
      <c r="F11538" s="4">
        <v>8684580</v>
      </c>
      <c r="G11538" s="4">
        <v>868458</v>
      </c>
      <c r="H11538" s="4">
        <v>9553038</v>
      </c>
    </row>
    <row r="11539" spans="1:8" ht="15.75">
      <c r="A11539" s="3" t="s">
        <v>2938</v>
      </c>
      <c r="B11539" s="2" t="s">
        <v>4534</v>
      </c>
      <c r="C11539" s="2" t="s">
        <v>4533</v>
      </c>
      <c r="D11539" s="2" t="s">
        <v>4535</v>
      </c>
      <c r="E11539" s="4">
        <v>2084</v>
      </c>
      <c r="F11539" s="4">
        <v>28443280</v>
      </c>
      <c r="G11539" s="4">
        <v>2844328</v>
      </c>
      <c r="H11539" s="4">
        <v>31287608</v>
      </c>
    </row>
    <row r="11540" spans="1:8" ht="15.75">
      <c r="A11540" s="3" t="s">
        <v>2938</v>
      </c>
      <c r="B11540" s="2" t="s">
        <v>4537</v>
      </c>
      <c r="C11540" s="2" t="s">
        <v>4536</v>
      </c>
      <c r="D11540" s="2" t="s">
        <v>4538</v>
      </c>
      <c r="E11540" s="4">
        <v>165</v>
      </c>
      <c r="F11540" s="4">
        <v>3956049</v>
      </c>
      <c r="G11540" s="4">
        <v>395605</v>
      </c>
      <c r="H11540" s="4">
        <v>4351654</v>
      </c>
    </row>
    <row r="11541" spans="1:8" ht="15.75">
      <c r="A11541" s="3" t="s">
        <v>2938</v>
      </c>
      <c r="B11541" s="2" t="s">
        <v>4543</v>
      </c>
      <c r="C11541" s="2" t="s">
        <v>4542</v>
      </c>
      <c r="D11541" s="2" t="s">
        <v>4544</v>
      </c>
      <c r="E11541" s="4">
        <v>100</v>
      </c>
      <c r="F11541" s="4">
        <v>1131700</v>
      </c>
      <c r="G11541" s="4">
        <v>113170</v>
      </c>
      <c r="H11541" s="4">
        <v>1244870</v>
      </c>
    </row>
    <row r="11542" spans="1:8" ht="15.75">
      <c r="A11542" s="3" t="s">
        <v>2938</v>
      </c>
      <c r="B11542" s="2" t="s">
        <v>4546</v>
      </c>
      <c r="C11542" s="2" t="s">
        <v>4545</v>
      </c>
      <c r="D11542" s="2" t="s">
        <v>4547</v>
      </c>
      <c r="E11542" s="4">
        <v>737</v>
      </c>
      <c r="F11542" s="4">
        <v>15702900</v>
      </c>
      <c r="G11542" s="4">
        <v>1570290</v>
      </c>
      <c r="H11542" s="4">
        <v>17273190</v>
      </c>
    </row>
    <row r="11543" spans="1:8" ht="15.75">
      <c r="A11543" s="3" t="s">
        <v>2938</v>
      </c>
      <c r="B11543" s="2" t="s">
        <v>4554</v>
      </c>
      <c r="C11543" s="2" t="s">
        <v>4553</v>
      </c>
      <c r="D11543" s="2" t="s">
        <v>4555</v>
      </c>
      <c r="E11543" s="4">
        <v>324</v>
      </c>
      <c r="F11543" s="4">
        <v>2959416</v>
      </c>
      <c r="G11543" s="4">
        <v>295942</v>
      </c>
      <c r="H11543" s="4">
        <v>3255358</v>
      </c>
    </row>
    <row r="11544" spans="1:8" ht="15.75">
      <c r="A11544" s="3" t="s">
        <v>2938</v>
      </c>
      <c r="B11544" s="2" t="s">
        <v>4569</v>
      </c>
      <c r="C11544" s="2" t="s">
        <v>4568</v>
      </c>
      <c r="D11544" s="2" t="s">
        <v>4570</v>
      </c>
      <c r="E11544" s="4">
        <v>635</v>
      </c>
      <c r="F11544" s="4">
        <v>6229985</v>
      </c>
      <c r="G11544" s="4">
        <v>622999</v>
      </c>
      <c r="H11544" s="4">
        <v>6852984</v>
      </c>
    </row>
    <row r="11545" spans="1:8" ht="15.75">
      <c r="A11545" s="3" t="s">
        <v>2938</v>
      </c>
      <c r="B11545" s="2" t="s">
        <v>4576</v>
      </c>
      <c r="C11545" s="2" t="s">
        <v>4575</v>
      </c>
      <c r="D11545" s="2" t="s">
        <v>4577</v>
      </c>
      <c r="E11545" s="4">
        <v>1285</v>
      </c>
      <c r="F11545" s="4">
        <v>17998995</v>
      </c>
      <c r="G11545" s="4">
        <v>1799900</v>
      </c>
      <c r="H11545" s="4">
        <v>19798895</v>
      </c>
    </row>
    <row r="11546" spans="1:8" ht="15.75">
      <c r="A11546" s="3" t="s">
        <v>2938</v>
      </c>
      <c r="B11546" s="2" t="s">
        <v>4581</v>
      </c>
      <c r="C11546" s="2" t="s">
        <v>4580</v>
      </c>
      <c r="D11546" s="2" t="s">
        <v>4582</v>
      </c>
      <c r="E11546" s="4">
        <v>501</v>
      </c>
      <c r="F11546" s="4">
        <v>11056569</v>
      </c>
      <c r="G11546" s="4">
        <v>1105657</v>
      </c>
      <c r="H11546" s="4">
        <v>12162226</v>
      </c>
    </row>
    <row r="11547" spans="1:8" ht="15.75">
      <c r="A11547" s="3" t="s">
        <v>2938</v>
      </c>
      <c r="B11547" s="2" t="s">
        <v>4586</v>
      </c>
      <c r="C11547" s="2" t="s">
        <v>4585</v>
      </c>
      <c r="D11547" s="2" t="s">
        <v>6131</v>
      </c>
      <c r="E11547" s="4">
        <v>300</v>
      </c>
      <c r="F11547" s="4">
        <v>9341400</v>
      </c>
      <c r="G11547" s="4">
        <v>934140</v>
      </c>
      <c r="H11547" s="4">
        <v>10275540</v>
      </c>
    </row>
    <row r="11548" spans="1:8" ht="15.75">
      <c r="A11548" s="3" t="s">
        <v>2938</v>
      </c>
      <c r="B11548" s="2" t="s">
        <v>4597</v>
      </c>
      <c r="C11548" s="2" t="s">
        <v>4594</v>
      </c>
      <c r="D11548" s="2" t="s">
        <v>4598</v>
      </c>
      <c r="E11548" s="4">
        <v>670</v>
      </c>
      <c r="F11548" s="4">
        <v>8590070</v>
      </c>
      <c r="G11548" s="4">
        <v>859007</v>
      </c>
      <c r="H11548" s="4">
        <v>9449077</v>
      </c>
    </row>
    <row r="11549" spans="1:8" ht="15.75">
      <c r="A11549" s="3" t="s">
        <v>2938</v>
      </c>
      <c r="B11549" s="2" t="s">
        <v>4603</v>
      </c>
      <c r="C11549" s="2" t="s">
        <v>4602</v>
      </c>
      <c r="D11549" s="2" t="s">
        <v>4604</v>
      </c>
      <c r="E11549" s="4">
        <v>2947</v>
      </c>
      <c r="F11549" s="4">
        <v>53254300</v>
      </c>
      <c r="G11549" s="4">
        <v>5325431</v>
      </c>
      <c r="H11549" s="4">
        <v>58579731</v>
      </c>
    </row>
    <row r="11550" spans="1:8" ht="15.75">
      <c r="A11550" s="3" t="s">
        <v>2938</v>
      </c>
      <c r="B11550" s="2" t="s">
        <v>4609</v>
      </c>
      <c r="C11550" s="2" t="s">
        <v>4608</v>
      </c>
      <c r="D11550" s="2" t="s">
        <v>4610</v>
      </c>
      <c r="E11550" s="4">
        <v>2270</v>
      </c>
      <c r="F11550" s="4">
        <v>58808890</v>
      </c>
      <c r="G11550" s="4">
        <v>5880889</v>
      </c>
      <c r="H11550" s="4">
        <v>64689779</v>
      </c>
    </row>
    <row r="11551" spans="1:8" ht="15.75">
      <c r="A11551" s="3" t="s">
        <v>2938</v>
      </c>
      <c r="B11551" s="2" t="s">
        <v>4615</v>
      </c>
      <c r="C11551" s="2" t="s">
        <v>4614</v>
      </c>
      <c r="D11551" s="2" t="s">
        <v>4616</v>
      </c>
      <c r="E11551" s="4">
        <v>2003</v>
      </c>
      <c r="F11551" s="4">
        <v>52362426</v>
      </c>
      <c r="G11551" s="4">
        <v>5236242</v>
      </c>
      <c r="H11551" s="4">
        <v>57598668</v>
      </c>
    </row>
    <row r="11552" spans="1:8" ht="15.75">
      <c r="A11552" s="3" t="s">
        <v>2938</v>
      </c>
      <c r="B11552" s="2" t="s">
        <v>4621</v>
      </c>
      <c r="C11552" s="2" t="s">
        <v>4620</v>
      </c>
      <c r="D11552" s="2" t="s">
        <v>4622</v>
      </c>
      <c r="E11552" s="4">
        <v>2737</v>
      </c>
      <c r="F11552" s="4">
        <v>32001144</v>
      </c>
      <c r="G11552" s="4">
        <v>3200114</v>
      </c>
      <c r="H11552" s="4">
        <v>35201258</v>
      </c>
    </row>
    <row r="11553" spans="1:8" ht="15.75">
      <c r="A11553" s="3" t="s">
        <v>2938</v>
      </c>
      <c r="B11553" s="2" t="s">
        <v>4634</v>
      </c>
      <c r="C11553" s="2" t="s">
        <v>4632</v>
      </c>
      <c r="D11553" s="2" t="s">
        <v>4635</v>
      </c>
      <c r="E11553" s="4">
        <v>300</v>
      </c>
      <c r="F11553" s="4">
        <v>3883200</v>
      </c>
      <c r="G11553" s="4">
        <v>388320</v>
      </c>
      <c r="H11553" s="4">
        <v>4271520</v>
      </c>
    </row>
    <row r="11554" spans="1:8" ht="15.75">
      <c r="A11554" s="3" t="s">
        <v>2938</v>
      </c>
      <c r="B11554" s="2" t="s">
        <v>6133</v>
      </c>
      <c r="C11554" s="2" t="s">
        <v>6134</v>
      </c>
      <c r="D11554" s="2" t="s">
        <v>6135</v>
      </c>
      <c r="E11554" s="4">
        <v>250</v>
      </c>
      <c r="F11554" s="4">
        <v>4554000</v>
      </c>
      <c r="G11554" s="4">
        <v>455400</v>
      </c>
      <c r="H11554" s="4">
        <v>5009400</v>
      </c>
    </row>
    <row r="11555" spans="1:8" ht="15.75">
      <c r="A11555" s="3" t="s">
        <v>2938</v>
      </c>
      <c r="B11555" s="2" t="s">
        <v>6136</v>
      </c>
      <c r="C11555" s="2" t="s">
        <v>6137</v>
      </c>
      <c r="D11555" s="2" t="s">
        <v>6138</v>
      </c>
      <c r="E11555" s="4">
        <v>300</v>
      </c>
      <c r="F11555" s="4">
        <v>5850000</v>
      </c>
      <c r="G11555" s="4">
        <v>585000</v>
      </c>
      <c r="H11555" s="4">
        <v>6435000</v>
      </c>
    </row>
    <row r="11556" spans="1:8" ht="15.75">
      <c r="A11556" s="3" t="s">
        <v>2938</v>
      </c>
      <c r="B11556" s="2" t="s">
        <v>6139</v>
      </c>
      <c r="C11556" s="2" t="s">
        <v>6140</v>
      </c>
      <c r="D11556" s="2"/>
      <c r="E11556" s="4">
        <v>1</v>
      </c>
      <c r="F11556" s="4">
        <v>35000</v>
      </c>
      <c r="G11556" s="4">
        <v>3500</v>
      </c>
      <c r="H11556" s="4">
        <v>38500</v>
      </c>
    </row>
    <row r="11557" spans="1:8" ht="15.75">
      <c r="A11557" s="3" t="s">
        <v>2938</v>
      </c>
      <c r="B11557" s="2" t="s">
        <v>6144</v>
      </c>
      <c r="C11557" s="2" t="s">
        <v>6145</v>
      </c>
      <c r="D11557" s="2" t="s">
        <v>6146</v>
      </c>
      <c r="E11557" s="4">
        <v>30</v>
      </c>
      <c r="F11557" s="4">
        <v>1790080</v>
      </c>
      <c r="G11557" s="4">
        <v>179008</v>
      </c>
      <c r="H11557" s="4">
        <v>1969088</v>
      </c>
    </row>
    <row r="11558" spans="1:8" ht="15.75">
      <c r="A11558" s="3" t="s">
        <v>2938</v>
      </c>
      <c r="B11558" s="2" t="s">
        <v>6147</v>
      </c>
      <c r="C11558" s="2" t="s">
        <v>6148</v>
      </c>
      <c r="D11558" s="2" t="s">
        <v>6149</v>
      </c>
      <c r="E11558" s="4">
        <v>6</v>
      </c>
      <c r="F11558" s="4">
        <v>365291</v>
      </c>
      <c r="G11558" s="4">
        <v>36529</v>
      </c>
      <c r="H11558" s="4">
        <v>401820</v>
      </c>
    </row>
    <row r="11559" spans="1:8" ht="15.75">
      <c r="A11559" s="3" t="s">
        <v>2938</v>
      </c>
      <c r="B11559" s="2" t="s">
        <v>6152</v>
      </c>
      <c r="C11559" s="2" t="s">
        <v>6153</v>
      </c>
      <c r="D11559" s="2" t="s">
        <v>6154</v>
      </c>
      <c r="E11559" s="4">
        <v>12</v>
      </c>
      <c r="F11559" s="4">
        <v>675900</v>
      </c>
      <c r="G11559" s="4">
        <v>67590</v>
      </c>
      <c r="H11559" s="4">
        <v>743490</v>
      </c>
    </row>
    <row r="11560" spans="1:8" ht="15.75">
      <c r="A11560" s="3" t="s">
        <v>2938</v>
      </c>
      <c r="B11560" s="2" t="s">
        <v>6309</v>
      </c>
      <c r="C11560" s="2" t="s">
        <v>6310</v>
      </c>
      <c r="D11560" s="2" t="s">
        <v>6311</v>
      </c>
      <c r="E11560" s="4">
        <v>25</v>
      </c>
      <c r="F11560" s="4">
        <v>1737500</v>
      </c>
      <c r="G11560" s="4">
        <v>173750</v>
      </c>
      <c r="H11560" s="4">
        <v>1911250</v>
      </c>
    </row>
    <row r="11561" spans="1:8" ht="15.75">
      <c r="A11561" s="3" t="s">
        <v>2938</v>
      </c>
      <c r="B11561" s="2" t="s">
        <v>6157</v>
      </c>
      <c r="C11561" s="2" t="s">
        <v>6158</v>
      </c>
      <c r="D11561" s="2" t="s">
        <v>6159</v>
      </c>
      <c r="E11561" s="4">
        <v>12</v>
      </c>
      <c r="F11561" s="4">
        <v>1684800</v>
      </c>
      <c r="G11561" s="4">
        <v>168480</v>
      </c>
      <c r="H11561" s="4">
        <v>1853280</v>
      </c>
    </row>
    <row r="11562" spans="1:8" ht="15.75">
      <c r="A11562" s="3" t="s">
        <v>2938</v>
      </c>
      <c r="B11562" s="2" t="s">
        <v>6160</v>
      </c>
      <c r="C11562" s="2" t="s">
        <v>6161</v>
      </c>
      <c r="D11562" s="2" t="s">
        <v>6162</v>
      </c>
      <c r="E11562" s="4">
        <v>20</v>
      </c>
      <c r="F11562" s="4">
        <v>2548800</v>
      </c>
      <c r="G11562" s="4">
        <v>254880</v>
      </c>
      <c r="H11562" s="4">
        <v>2803680</v>
      </c>
    </row>
    <row r="11563" spans="1:8" ht="15.75">
      <c r="A11563" s="3" t="s">
        <v>2938</v>
      </c>
      <c r="B11563" s="2" t="s">
        <v>6312</v>
      </c>
      <c r="C11563" s="2" t="s">
        <v>6313</v>
      </c>
      <c r="D11563" s="2"/>
      <c r="E11563" s="4">
        <v>2</v>
      </c>
      <c r="F11563" s="4">
        <v>254880</v>
      </c>
      <c r="G11563" s="4">
        <v>25488</v>
      </c>
      <c r="H11563" s="4">
        <v>280368</v>
      </c>
    </row>
    <row r="11564" spans="1:8" ht="15.75">
      <c r="A11564" s="3" t="s">
        <v>2938</v>
      </c>
      <c r="B11564" s="2" t="s">
        <v>4640</v>
      </c>
      <c r="C11564" s="2" t="s">
        <v>4639</v>
      </c>
      <c r="D11564" s="2"/>
      <c r="E11564" s="4">
        <v>280</v>
      </c>
      <c r="F11564" s="4">
        <v>3048500</v>
      </c>
      <c r="G11564" s="4">
        <v>304850</v>
      </c>
      <c r="H11564" s="4">
        <v>3353350</v>
      </c>
    </row>
    <row r="11565" spans="1:8" ht="15.75">
      <c r="A11565" s="3" t="s">
        <v>2938</v>
      </c>
      <c r="B11565" s="2" t="s">
        <v>6274</v>
      </c>
      <c r="C11565" s="2" t="s">
        <v>6275</v>
      </c>
      <c r="D11565" s="2" t="s">
        <v>6276</v>
      </c>
      <c r="E11565" s="4">
        <v>60</v>
      </c>
      <c r="F11565" s="4">
        <v>390000</v>
      </c>
      <c r="G11565" s="4">
        <v>39000</v>
      </c>
      <c r="H11565" s="4">
        <v>429000</v>
      </c>
    </row>
    <row r="11566" spans="1:8" ht="15.75">
      <c r="A11566" s="3" t="s">
        <v>2938</v>
      </c>
      <c r="B11566" s="2" t="s">
        <v>4642</v>
      </c>
      <c r="C11566" s="2" t="s">
        <v>4641</v>
      </c>
      <c r="D11566" s="2"/>
      <c r="E11566" s="4">
        <v>320</v>
      </c>
      <c r="F11566" s="4">
        <v>3716600</v>
      </c>
      <c r="G11566" s="4">
        <v>371660</v>
      </c>
      <c r="H11566" s="4">
        <v>4088260</v>
      </c>
    </row>
    <row r="11567" spans="1:8" ht="15.75">
      <c r="A11567" s="3" t="s">
        <v>2938</v>
      </c>
      <c r="B11567" s="2" t="s">
        <v>6166</v>
      </c>
      <c r="C11567" s="2" t="s">
        <v>6167</v>
      </c>
      <c r="D11567" s="2" t="s">
        <v>6168</v>
      </c>
      <c r="E11567" s="4">
        <v>1733</v>
      </c>
      <c r="F11567" s="4">
        <v>22329178</v>
      </c>
      <c r="G11567" s="4">
        <v>2232918</v>
      </c>
      <c r="H11567" s="4">
        <v>24562096</v>
      </c>
    </row>
    <row r="11568" spans="1:8" ht="15.75">
      <c r="A11568" s="3" t="s">
        <v>2938</v>
      </c>
      <c r="B11568" s="2" t="s">
        <v>6474</v>
      </c>
      <c r="C11568" s="2" t="s">
        <v>6473</v>
      </c>
      <c r="D11568" s="2" t="s">
        <v>6475</v>
      </c>
      <c r="E11568" s="4">
        <v>30</v>
      </c>
      <c r="F11568" s="4">
        <v>516420</v>
      </c>
      <c r="G11568" s="4">
        <v>51642</v>
      </c>
      <c r="H11568" s="4">
        <v>568062</v>
      </c>
    </row>
    <row r="11569" spans="1:8" ht="15.75">
      <c r="A11569" s="3" t="s">
        <v>2938</v>
      </c>
      <c r="B11569" s="2" t="s">
        <v>6480</v>
      </c>
      <c r="C11569" s="2" t="s">
        <v>6479</v>
      </c>
      <c r="D11569" s="2" t="s">
        <v>6481</v>
      </c>
      <c r="E11569" s="4">
        <v>50</v>
      </c>
      <c r="F11569" s="4">
        <v>1294400</v>
      </c>
      <c r="G11569" s="4">
        <v>129440</v>
      </c>
      <c r="H11569" s="4">
        <v>1423840</v>
      </c>
    </row>
    <row r="11570" spans="1:8" ht="15.75">
      <c r="A11570" s="3" t="s">
        <v>2938</v>
      </c>
      <c r="B11570" s="2" t="s">
        <v>4649</v>
      </c>
      <c r="C11570" s="2" t="s">
        <v>4643</v>
      </c>
      <c r="D11570" s="2" t="s">
        <v>4650</v>
      </c>
      <c r="E11570" s="4">
        <v>1</v>
      </c>
      <c r="F11570" s="4">
        <v>7500000</v>
      </c>
      <c r="G11570" s="4">
        <v>750000</v>
      </c>
      <c r="H11570" s="4">
        <v>8250000</v>
      </c>
    </row>
    <row r="11571" spans="1:8" ht="15.75">
      <c r="A11571" s="3" t="s">
        <v>2938</v>
      </c>
      <c r="B11571" s="2" t="s">
        <v>6187</v>
      </c>
      <c r="C11571" s="2" t="s">
        <v>6188</v>
      </c>
      <c r="D11571" s="2" t="s">
        <v>6189</v>
      </c>
      <c r="E11571" s="4">
        <v>7</v>
      </c>
      <c r="F11571" s="4">
        <v>420000</v>
      </c>
      <c r="G11571" s="4">
        <v>42000</v>
      </c>
      <c r="H11571" s="4">
        <v>462000</v>
      </c>
    </row>
    <row r="11572" spans="1:8" ht="15.75">
      <c r="A11572" s="3" t="s">
        <v>2938</v>
      </c>
      <c r="B11572" s="2" t="s">
        <v>6565</v>
      </c>
      <c r="C11572" s="2" t="s">
        <v>6564</v>
      </c>
      <c r="D11572" s="2"/>
      <c r="E11572" s="4">
        <v>1</v>
      </c>
      <c r="F11572" s="4">
        <v>21000000</v>
      </c>
      <c r="G11572" s="4">
        <v>2100000</v>
      </c>
      <c r="H11572" s="4">
        <v>23100000</v>
      </c>
    </row>
    <row r="11573" spans="1:8" ht="15.75">
      <c r="A11573" s="3" t="s">
        <v>2938</v>
      </c>
      <c r="B11573" s="2" t="s">
        <v>6288</v>
      </c>
      <c r="C11573" s="2" t="s">
        <v>6289</v>
      </c>
      <c r="D11573" s="2" t="s">
        <v>6290</v>
      </c>
      <c r="E11573" s="4">
        <v>2</v>
      </c>
      <c r="F11573" s="4">
        <v>738000</v>
      </c>
      <c r="G11573" s="4">
        <v>73800</v>
      </c>
      <c r="H11573" s="4">
        <v>811800</v>
      </c>
    </row>
    <row r="11574" spans="1:8" ht="15.75">
      <c r="A11574" s="3" t="s">
        <v>2938</v>
      </c>
      <c r="B11574" s="2" t="s">
        <v>6489</v>
      </c>
      <c r="C11574" s="2" t="s">
        <v>6385</v>
      </c>
      <c r="D11574" s="2" t="s">
        <v>6386</v>
      </c>
      <c r="E11574" s="4">
        <v>1</v>
      </c>
      <c r="F11574" s="4">
        <v>389500</v>
      </c>
      <c r="G11574" s="4">
        <v>38950</v>
      </c>
      <c r="H11574" s="4">
        <v>428450</v>
      </c>
    </row>
    <row r="11575" spans="1:8" ht="15.75">
      <c r="A11575" s="3" t="s">
        <v>2938</v>
      </c>
      <c r="B11575" s="2" t="s">
        <v>6190</v>
      </c>
      <c r="C11575" s="2" t="s">
        <v>6191</v>
      </c>
      <c r="D11575" s="2" t="s">
        <v>6192</v>
      </c>
      <c r="E11575" s="4">
        <v>4</v>
      </c>
      <c r="F11575" s="4">
        <v>557000</v>
      </c>
      <c r="G11575" s="4">
        <v>55700</v>
      </c>
      <c r="H11575" s="4">
        <v>612700</v>
      </c>
    </row>
    <row r="11576" spans="1:8" ht="15.75">
      <c r="A11576" s="3" t="s">
        <v>2938</v>
      </c>
      <c r="B11576" s="2" t="s">
        <v>6193</v>
      </c>
      <c r="C11576" s="2" t="s">
        <v>6194</v>
      </c>
      <c r="D11576" s="2" t="s">
        <v>6195</v>
      </c>
      <c r="E11576" s="4">
        <v>40</v>
      </c>
      <c r="F11576" s="4">
        <v>187800</v>
      </c>
      <c r="G11576" s="4">
        <v>18780</v>
      </c>
      <c r="H11576" s="4">
        <v>206580</v>
      </c>
    </row>
    <row r="11577" spans="1:8" ht="15.75">
      <c r="A11577" s="3" t="s">
        <v>2938</v>
      </c>
      <c r="B11577" s="2" t="s">
        <v>4671</v>
      </c>
      <c r="C11577" s="2" t="s">
        <v>6199</v>
      </c>
      <c r="D11577" s="2" t="s">
        <v>4672</v>
      </c>
      <c r="E11577" s="4">
        <v>9</v>
      </c>
      <c r="F11577" s="4">
        <v>1379000</v>
      </c>
      <c r="G11577" s="4">
        <v>137900</v>
      </c>
      <c r="H11577" s="4">
        <v>1516900</v>
      </c>
    </row>
    <row r="11578" spans="1:8" ht="15.75">
      <c r="A11578" s="3" t="s">
        <v>2938</v>
      </c>
      <c r="B11578" s="2" t="s">
        <v>6200</v>
      </c>
      <c r="C11578" s="2" t="s">
        <v>6201</v>
      </c>
      <c r="D11578" s="2" t="s">
        <v>6202</v>
      </c>
      <c r="E11578" s="4">
        <v>100</v>
      </c>
      <c r="F11578" s="4">
        <v>32000</v>
      </c>
      <c r="G11578" s="4">
        <v>3200</v>
      </c>
      <c r="H11578" s="4">
        <v>35200</v>
      </c>
    </row>
    <row r="11579" spans="1:8" ht="15.75">
      <c r="A11579" s="3" t="s">
        <v>2938</v>
      </c>
      <c r="B11579" s="2" t="s">
        <v>6203</v>
      </c>
      <c r="C11579" s="2" t="s">
        <v>6204</v>
      </c>
      <c r="D11579" s="2" t="s">
        <v>6205</v>
      </c>
      <c r="E11579" s="4">
        <v>433</v>
      </c>
      <c r="F11579" s="4"/>
      <c r="G11579" s="4"/>
      <c r="H11579" s="4"/>
    </row>
    <row r="11580" spans="1:8" ht="15.75">
      <c r="A11580" s="3" t="s">
        <v>2938</v>
      </c>
      <c r="B11580" s="2" t="s">
        <v>4843</v>
      </c>
      <c r="C11580" s="2" t="s">
        <v>6206</v>
      </c>
      <c r="D11580" s="2" t="s">
        <v>4844</v>
      </c>
      <c r="E11580" s="4">
        <v>50</v>
      </c>
      <c r="F11580" s="4">
        <v>100000</v>
      </c>
      <c r="G11580" s="4">
        <v>10000</v>
      </c>
      <c r="H11580" s="4">
        <v>110000</v>
      </c>
    </row>
    <row r="11581" spans="1:8" ht="15.75">
      <c r="A11581" s="3" t="s">
        <v>2938</v>
      </c>
      <c r="B11581" s="2" t="s">
        <v>4900</v>
      </c>
      <c r="C11581" s="2" t="s">
        <v>4897</v>
      </c>
      <c r="D11581" s="2" t="s">
        <v>4901</v>
      </c>
      <c r="E11581" s="4">
        <v>100</v>
      </c>
      <c r="F11581" s="4">
        <v>295000</v>
      </c>
      <c r="G11581" s="4">
        <v>29500</v>
      </c>
      <c r="H11581" s="4">
        <v>324500</v>
      </c>
    </row>
    <row r="11582" spans="1:8" ht="15.75">
      <c r="A11582" s="3" t="s">
        <v>2938</v>
      </c>
      <c r="B11582" s="2" t="s">
        <v>6208</v>
      </c>
      <c r="C11582" s="2" t="s">
        <v>6209</v>
      </c>
      <c r="D11582" s="2" t="s">
        <v>6210</v>
      </c>
      <c r="E11582" s="4">
        <v>7695</v>
      </c>
      <c r="F11582" s="4">
        <v>21156000</v>
      </c>
      <c r="G11582" s="4">
        <v>2115597</v>
      </c>
      <c r="H11582" s="4">
        <v>23271597</v>
      </c>
    </row>
    <row r="11583" spans="1:8" ht="15.75">
      <c r="A11583" s="3" t="s">
        <v>2938</v>
      </c>
      <c r="B11583" s="2" t="s">
        <v>4903</v>
      </c>
      <c r="C11583" s="2" t="s">
        <v>4902</v>
      </c>
      <c r="D11583" s="2" t="s">
        <v>4904</v>
      </c>
      <c r="E11583" s="4">
        <v>180</v>
      </c>
      <c r="F11583" s="4">
        <v>197040</v>
      </c>
      <c r="G11583" s="4">
        <v>19704</v>
      </c>
      <c r="H11583" s="4">
        <v>216744</v>
      </c>
    </row>
    <row r="11584" spans="1:8" ht="15.75">
      <c r="A11584" s="3" t="s">
        <v>2938</v>
      </c>
      <c r="B11584" s="2" t="s">
        <v>6211</v>
      </c>
      <c r="C11584" s="2" t="s">
        <v>6212</v>
      </c>
      <c r="D11584" s="2" t="s">
        <v>6213</v>
      </c>
      <c r="E11584" s="4">
        <v>80</v>
      </c>
      <c r="F11584" s="4">
        <v>784000</v>
      </c>
      <c r="G11584" s="4">
        <v>78400</v>
      </c>
      <c r="H11584" s="4">
        <v>862400</v>
      </c>
    </row>
    <row r="11585" spans="1:8" ht="15.75">
      <c r="A11585" s="3" t="s">
        <v>2938</v>
      </c>
      <c r="B11585" s="2" t="s">
        <v>6215</v>
      </c>
      <c r="C11585" s="2" t="s">
        <v>6216</v>
      </c>
      <c r="D11585" s="2" t="s">
        <v>6217</v>
      </c>
      <c r="E11585" s="4">
        <v>20</v>
      </c>
      <c r="F11585" s="4">
        <v>230000</v>
      </c>
      <c r="G11585" s="4">
        <v>23000</v>
      </c>
      <c r="H11585" s="4">
        <v>253000</v>
      </c>
    </row>
    <row r="11586" spans="1:8" ht="15.75">
      <c r="A11586" s="3" t="s">
        <v>2938</v>
      </c>
      <c r="B11586" s="2" t="s">
        <v>4934</v>
      </c>
      <c r="C11586" s="2" t="s">
        <v>4931</v>
      </c>
      <c r="D11586" s="2" t="s">
        <v>4935</v>
      </c>
      <c r="E11586" s="4">
        <v>6000</v>
      </c>
      <c r="F11586" s="4">
        <v>81580</v>
      </c>
      <c r="G11586" s="4">
        <v>8158</v>
      </c>
      <c r="H11586" s="4">
        <v>89738</v>
      </c>
    </row>
    <row r="11587" spans="1:8" ht="15.75">
      <c r="A11587" s="3" t="s">
        <v>2938</v>
      </c>
      <c r="B11587" s="2" t="s">
        <v>5208</v>
      </c>
      <c r="C11587" s="2" t="s">
        <v>5206</v>
      </c>
      <c r="D11587" s="2" t="s">
        <v>5209</v>
      </c>
      <c r="E11587" s="4">
        <v>100</v>
      </c>
      <c r="F11587" s="4">
        <v>150000</v>
      </c>
      <c r="G11587" s="4">
        <v>15000</v>
      </c>
      <c r="H11587" s="4">
        <v>165000</v>
      </c>
    </row>
    <row r="11588" spans="1:8" ht="15.75">
      <c r="A11588" s="3" t="s">
        <v>2938</v>
      </c>
      <c r="B11588" s="2" t="s">
        <v>6222</v>
      </c>
      <c r="C11588" s="2" t="s">
        <v>6223</v>
      </c>
      <c r="D11588" s="2" t="s">
        <v>5215</v>
      </c>
      <c r="E11588" s="4">
        <v>10</v>
      </c>
      <c r="F11588" s="4">
        <v>28000</v>
      </c>
      <c r="G11588" s="4">
        <v>2800</v>
      </c>
      <c r="H11588" s="4">
        <v>30800</v>
      </c>
    </row>
    <row r="11589" spans="1:8" ht="15.75">
      <c r="A11589" s="3" t="s">
        <v>2938</v>
      </c>
      <c r="B11589" s="2" t="s">
        <v>5214</v>
      </c>
      <c r="C11589" s="2" t="s">
        <v>5213</v>
      </c>
      <c r="D11589" s="2" t="s">
        <v>5215</v>
      </c>
      <c r="E11589" s="4">
        <v>12</v>
      </c>
      <c r="F11589" s="4">
        <v>59136</v>
      </c>
      <c r="G11589" s="4">
        <v>5914</v>
      </c>
      <c r="H11589" s="4">
        <v>65050</v>
      </c>
    </row>
    <row r="11590" spans="1:8" ht="15.75">
      <c r="A11590" s="3" t="s">
        <v>2938</v>
      </c>
      <c r="B11590" s="2" t="s">
        <v>5217</v>
      </c>
      <c r="C11590" s="2" t="s">
        <v>5216</v>
      </c>
      <c r="D11590" s="2" t="s">
        <v>5218</v>
      </c>
      <c r="E11590" s="4">
        <v>230</v>
      </c>
      <c r="F11590" s="4">
        <v>962000</v>
      </c>
      <c r="G11590" s="4">
        <v>96200</v>
      </c>
      <c r="H11590" s="4">
        <v>1058200</v>
      </c>
    </row>
    <row r="11591" spans="1:8" ht="15.75">
      <c r="A11591" s="3" t="s">
        <v>2938</v>
      </c>
      <c r="B11591" s="2" t="s">
        <v>6230</v>
      </c>
      <c r="C11591" s="2" t="s">
        <v>5160</v>
      </c>
      <c r="D11591" s="2" t="s">
        <v>6231</v>
      </c>
      <c r="E11591" s="4">
        <v>1</v>
      </c>
      <c r="F11591" s="4">
        <v>1000</v>
      </c>
      <c r="G11591" s="4">
        <v>100</v>
      </c>
      <c r="H11591" s="4">
        <v>1100</v>
      </c>
    </row>
    <row r="11592" spans="1:8" ht="15.75">
      <c r="A11592" s="3" t="s">
        <v>2938</v>
      </c>
      <c r="B11592" s="2" t="s">
        <v>6232</v>
      </c>
      <c r="C11592" s="2" t="s">
        <v>1473</v>
      </c>
      <c r="D11592" s="2" t="s">
        <v>1475</v>
      </c>
      <c r="E11592" s="4">
        <v>300</v>
      </c>
      <c r="F11592" s="4">
        <v>49636</v>
      </c>
      <c r="G11592" s="4">
        <v>4964</v>
      </c>
      <c r="H11592" s="4">
        <v>54600</v>
      </c>
    </row>
    <row r="11593" spans="1:8" ht="15.75">
      <c r="A11593" s="3" t="s">
        <v>2938</v>
      </c>
      <c r="B11593" s="2" t="s">
        <v>6306</v>
      </c>
      <c r="C11593" s="2" t="s">
        <v>1641</v>
      </c>
      <c r="D11593" s="2" t="s">
        <v>1643</v>
      </c>
      <c r="E11593" s="4">
        <v>47</v>
      </c>
      <c r="F11593" s="4">
        <v>74200</v>
      </c>
      <c r="G11593" s="4">
        <v>7420</v>
      </c>
      <c r="H11593" s="4">
        <v>81620</v>
      </c>
    </row>
    <row r="11594" spans="1:8" ht="15.75">
      <c r="A11594" s="3" t="s">
        <v>2938</v>
      </c>
      <c r="B11594" s="2" t="s">
        <v>6236</v>
      </c>
      <c r="C11594" s="2" t="s">
        <v>1628</v>
      </c>
      <c r="D11594" s="2" t="s">
        <v>1692</v>
      </c>
      <c r="E11594" s="4">
        <v>3</v>
      </c>
      <c r="F11594" s="4">
        <v>99000</v>
      </c>
      <c r="G11594" s="4">
        <v>9900</v>
      </c>
      <c r="H11594" s="4">
        <v>108900</v>
      </c>
    </row>
    <row r="11595" spans="1:8" ht="15.75">
      <c r="A11595" s="3" t="s">
        <v>2938</v>
      </c>
      <c r="B11595" s="2" t="s">
        <v>6239</v>
      </c>
      <c r="C11595" s="2" t="s">
        <v>2005</v>
      </c>
      <c r="D11595" s="2" t="s">
        <v>2007</v>
      </c>
      <c r="E11595" s="4">
        <v>9</v>
      </c>
      <c r="F11595" s="4">
        <v>126000</v>
      </c>
      <c r="G11595" s="4">
        <v>12600</v>
      </c>
      <c r="H11595" s="4">
        <v>138600</v>
      </c>
    </row>
    <row r="11596" spans="1:8" ht="15.75">
      <c r="A11596" s="3" t="s">
        <v>2938</v>
      </c>
      <c r="B11596" s="2" t="s">
        <v>6240</v>
      </c>
      <c r="C11596" s="2" t="s">
        <v>2008</v>
      </c>
      <c r="D11596" s="2" t="s">
        <v>2010</v>
      </c>
      <c r="E11596" s="4">
        <v>11</v>
      </c>
      <c r="F11596" s="4">
        <v>274091</v>
      </c>
      <c r="G11596" s="4">
        <v>27409</v>
      </c>
      <c r="H11596" s="4">
        <v>301500</v>
      </c>
    </row>
    <row r="11597" spans="1:8" ht="15.75">
      <c r="A11597" s="3" t="s">
        <v>2938</v>
      </c>
      <c r="B11597" s="2" t="s">
        <v>6241</v>
      </c>
      <c r="C11597" s="2" t="s">
        <v>2011</v>
      </c>
      <c r="D11597" s="2" t="s">
        <v>2013</v>
      </c>
      <c r="E11597" s="4">
        <v>7</v>
      </c>
      <c r="F11597" s="4">
        <v>285182</v>
      </c>
      <c r="G11597" s="4">
        <v>28518</v>
      </c>
      <c r="H11597" s="4">
        <v>313700</v>
      </c>
    </row>
    <row r="11598" spans="1:8" ht="15.75">
      <c r="A11598" s="3" t="s">
        <v>2938</v>
      </c>
      <c r="B11598" s="2" t="s">
        <v>6242</v>
      </c>
      <c r="C11598" s="2" t="s">
        <v>3934</v>
      </c>
      <c r="D11598" s="2" t="s">
        <v>6243</v>
      </c>
      <c r="E11598" s="4">
        <v>10</v>
      </c>
      <c r="F11598" s="4">
        <v>42000</v>
      </c>
      <c r="G11598" s="4">
        <v>4200</v>
      </c>
      <c r="H11598" s="4">
        <v>46200</v>
      </c>
    </row>
    <row r="11599" spans="1:8" ht="15.75">
      <c r="A11599" s="3" t="s">
        <v>2938</v>
      </c>
      <c r="B11599" s="2" t="s">
        <v>6533</v>
      </c>
      <c r="C11599" s="2" t="s">
        <v>3950</v>
      </c>
      <c r="D11599" s="2" t="s">
        <v>6243</v>
      </c>
      <c r="E11599" s="4">
        <v>10</v>
      </c>
      <c r="F11599" s="4">
        <v>42000</v>
      </c>
      <c r="G11599" s="4">
        <v>4200</v>
      </c>
      <c r="H11599" s="4">
        <v>46200</v>
      </c>
    </row>
    <row r="11600" spans="1:8" ht="15.75">
      <c r="A11600" s="3" t="s">
        <v>2938</v>
      </c>
      <c r="B11600" s="2" t="s">
        <v>6247</v>
      </c>
      <c r="C11600" s="2" t="s">
        <v>4000</v>
      </c>
      <c r="D11600" s="2" t="s">
        <v>6248</v>
      </c>
      <c r="E11600" s="4">
        <v>80</v>
      </c>
      <c r="F11600" s="4">
        <v>176000</v>
      </c>
      <c r="G11600" s="4">
        <v>17600</v>
      </c>
      <c r="H11600" s="4">
        <v>193600</v>
      </c>
    </row>
    <row r="11601" spans="1:8" ht="15.75">
      <c r="A11601" s="3" t="s">
        <v>2938</v>
      </c>
      <c r="B11601" s="2" t="s">
        <v>6250</v>
      </c>
      <c r="C11601" s="2" t="s">
        <v>4493</v>
      </c>
      <c r="D11601" s="2" t="s">
        <v>6251</v>
      </c>
      <c r="E11601" s="4">
        <v>48</v>
      </c>
      <c r="F11601" s="4">
        <v>96000</v>
      </c>
      <c r="G11601" s="4">
        <v>9600</v>
      </c>
      <c r="H11601" s="4">
        <v>105600</v>
      </c>
    </row>
    <row r="11602" spans="1:8" ht="15.75">
      <c r="A11602" s="3" t="s">
        <v>2938</v>
      </c>
      <c r="B11602" s="2" t="s">
        <v>6534</v>
      </c>
      <c r="C11602" s="2" t="s">
        <v>6130</v>
      </c>
      <c r="D11602" s="2" t="s">
        <v>6535</v>
      </c>
      <c r="E11602" s="4">
        <v>2</v>
      </c>
      <c r="F11602" s="4">
        <v>12000</v>
      </c>
      <c r="G11602" s="4">
        <v>1200</v>
      </c>
      <c r="H11602" s="4">
        <v>13200</v>
      </c>
    </row>
    <row r="11603" spans="1:8" ht="15.75">
      <c r="A11603" s="3" t="s">
        <v>2938</v>
      </c>
      <c r="B11603" s="2" t="s">
        <v>6252</v>
      </c>
      <c r="C11603" s="2" t="s">
        <v>6253</v>
      </c>
      <c r="D11603" s="2"/>
      <c r="E11603" s="4">
        <v>4</v>
      </c>
      <c r="F11603" s="4">
        <v>112000</v>
      </c>
      <c r="G11603" s="4">
        <v>11200</v>
      </c>
      <c r="H11603" s="4">
        <v>123200</v>
      </c>
    </row>
    <row r="11604" spans="1:8" ht="15.75">
      <c r="A11604" s="3" t="s">
        <v>2938</v>
      </c>
      <c r="B11604" s="2" t="s">
        <v>6254</v>
      </c>
      <c r="C11604" s="2" t="s">
        <v>6255</v>
      </c>
      <c r="D11604" s="2"/>
      <c r="E11604" s="4">
        <v>55</v>
      </c>
      <c r="F11604" s="4">
        <v>495000</v>
      </c>
      <c r="G11604" s="4">
        <v>49500</v>
      </c>
      <c r="H11604" s="4">
        <v>544500</v>
      </c>
    </row>
    <row r="11605" spans="1:8" ht="15.75">
      <c r="A11605" s="3" t="s">
        <v>2938</v>
      </c>
      <c r="B11605" s="2" t="s">
        <v>6256</v>
      </c>
      <c r="C11605" s="2" t="s">
        <v>6257</v>
      </c>
      <c r="D11605" s="2"/>
      <c r="E11605" s="4">
        <v>12</v>
      </c>
      <c r="F11605" s="4">
        <v>120000</v>
      </c>
      <c r="G11605" s="4">
        <v>12000</v>
      </c>
      <c r="H11605" s="4">
        <v>132000</v>
      </c>
    </row>
    <row r="11606" spans="1:8" ht="15.75">
      <c r="A11606" s="3" t="s">
        <v>2938</v>
      </c>
      <c r="B11606" s="2" t="s">
        <v>6384</v>
      </c>
      <c r="C11606" s="2" t="s">
        <v>6385</v>
      </c>
      <c r="D11606" s="2" t="s">
        <v>6386</v>
      </c>
      <c r="E11606" s="4">
        <v>2</v>
      </c>
      <c r="F11606" s="4">
        <v>738000</v>
      </c>
      <c r="G11606" s="4">
        <v>73800</v>
      </c>
      <c r="H11606" s="4">
        <v>811800</v>
      </c>
    </row>
    <row r="11607" spans="1:8" ht="15.75">
      <c r="A11607" s="3" t="s">
        <v>2938</v>
      </c>
      <c r="B11607" s="2" t="s">
        <v>6264</v>
      </c>
      <c r="C11607" s="2" t="s">
        <v>6191</v>
      </c>
      <c r="D11607" s="2" t="s">
        <v>6192</v>
      </c>
      <c r="E11607" s="4">
        <v>2</v>
      </c>
      <c r="F11607" s="4">
        <v>286000</v>
      </c>
      <c r="G11607" s="4">
        <v>28600</v>
      </c>
      <c r="H11607" s="4">
        <v>314600</v>
      </c>
    </row>
    <row r="11608" spans="1:8" ht="15.75">
      <c r="A11608" s="3" t="s">
        <v>2938</v>
      </c>
      <c r="B11608" s="2" t="s">
        <v>6286</v>
      </c>
      <c r="C11608" s="2" t="s">
        <v>6194</v>
      </c>
      <c r="D11608" s="2" t="s">
        <v>6195</v>
      </c>
      <c r="E11608" s="4">
        <v>6</v>
      </c>
      <c r="F11608" s="4">
        <v>176000</v>
      </c>
      <c r="G11608" s="4">
        <v>17600</v>
      </c>
      <c r="H11608" s="4">
        <v>193600</v>
      </c>
    </row>
    <row r="11609" spans="1:8" ht="15.75">
      <c r="A11609" s="3" t="s">
        <v>2938</v>
      </c>
      <c r="B11609" s="2" t="s">
        <v>6265</v>
      </c>
      <c r="C11609" s="2" t="s">
        <v>6197</v>
      </c>
      <c r="D11609" s="2" t="s">
        <v>6198</v>
      </c>
      <c r="E11609" s="4">
        <v>1</v>
      </c>
      <c r="F11609" s="4">
        <v>39200</v>
      </c>
      <c r="G11609" s="4">
        <v>3920</v>
      </c>
      <c r="H11609" s="4">
        <v>43120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698D-BC01-437F-9BFD-6141E19BD9BB}">
  <dimension ref="A1:I1692"/>
  <sheetViews>
    <sheetView topLeftCell="A31" workbookViewId="0">
      <selection activeCell="C6" sqref="C6"/>
    </sheetView>
  </sheetViews>
  <sheetFormatPr defaultRowHeight="15"/>
  <cols>
    <col min="1" max="2" width="16.7109375" customWidth="1"/>
    <col min="3" max="3" width="25" customWidth="1"/>
    <col min="4" max="5" width="16.7109375" customWidth="1"/>
    <col min="6" max="9" width="20" customWidth="1"/>
  </cols>
  <sheetData>
    <row r="1" spans="1:9">
      <c r="A1" s="1" t="s">
        <v>6819</v>
      </c>
    </row>
    <row r="2" spans="1:9" ht="15.75">
      <c r="A2" s="5" t="s">
        <v>0</v>
      </c>
      <c r="B2" s="33" t="s">
        <v>6597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4013</v>
      </c>
      <c r="H2" s="5" t="s">
        <v>4014</v>
      </c>
      <c r="I2" s="5" t="s">
        <v>4015</v>
      </c>
    </row>
    <row r="3" spans="1:9" ht="15.75">
      <c r="A3" s="3" t="s">
        <v>6982</v>
      </c>
      <c r="B3" s="2" t="s">
        <v>5</v>
      </c>
      <c r="C3" s="2" t="s">
        <v>7</v>
      </c>
      <c r="D3" s="2" t="s">
        <v>5</v>
      </c>
      <c r="E3" s="2" t="s">
        <v>8</v>
      </c>
      <c r="F3" s="4">
        <v>1429</v>
      </c>
      <c r="G3" s="4">
        <v>488718</v>
      </c>
      <c r="H3" s="4">
        <v>48872</v>
      </c>
      <c r="I3" s="4">
        <v>537590</v>
      </c>
    </row>
    <row r="4" spans="1:9" ht="15.75">
      <c r="A4" s="3" t="s">
        <v>6982</v>
      </c>
      <c r="B4" s="2" t="s">
        <v>20</v>
      </c>
      <c r="C4" s="2" t="s">
        <v>24</v>
      </c>
      <c r="D4" s="2" t="s">
        <v>20</v>
      </c>
      <c r="E4" s="2" t="s">
        <v>25</v>
      </c>
      <c r="F4" s="4">
        <v>20002</v>
      </c>
      <c r="G4" s="4">
        <v>4369340</v>
      </c>
      <c r="H4" s="4">
        <v>436934</v>
      </c>
      <c r="I4" s="4">
        <v>4806274</v>
      </c>
    </row>
    <row r="5" spans="1:9" ht="15.75">
      <c r="A5" s="3" t="s">
        <v>6982</v>
      </c>
      <c r="B5" s="2" t="s">
        <v>26</v>
      </c>
      <c r="C5" s="2" t="s">
        <v>27</v>
      </c>
      <c r="D5" s="2" t="s">
        <v>26</v>
      </c>
      <c r="E5" s="2" t="s">
        <v>28</v>
      </c>
      <c r="F5" s="4">
        <v>100</v>
      </c>
      <c r="G5" s="4">
        <v>35300</v>
      </c>
      <c r="H5" s="4">
        <v>3530</v>
      </c>
      <c r="I5" s="4">
        <v>38830</v>
      </c>
    </row>
    <row r="6" spans="1:9" ht="15.75">
      <c r="A6" s="3" t="s">
        <v>6982</v>
      </c>
      <c r="B6" s="2" t="s">
        <v>29</v>
      </c>
      <c r="C6" s="2" t="s">
        <v>30</v>
      </c>
      <c r="D6" s="2" t="s">
        <v>29</v>
      </c>
      <c r="E6" s="2"/>
      <c r="F6" s="4">
        <v>900</v>
      </c>
      <c r="G6" s="4">
        <v>810000</v>
      </c>
      <c r="H6" s="4">
        <v>81000</v>
      </c>
      <c r="I6" s="4">
        <v>891000</v>
      </c>
    </row>
    <row r="7" spans="1:9" ht="15.75">
      <c r="A7" s="3" t="s">
        <v>6982</v>
      </c>
      <c r="B7" s="2" t="s">
        <v>31</v>
      </c>
      <c r="C7" s="2" t="s">
        <v>32</v>
      </c>
      <c r="D7" s="2" t="s">
        <v>31</v>
      </c>
      <c r="E7" s="2"/>
      <c r="F7" s="4">
        <v>510</v>
      </c>
      <c r="G7" s="4">
        <v>631000</v>
      </c>
      <c r="H7" s="4">
        <v>63100</v>
      </c>
      <c r="I7" s="4">
        <v>694100</v>
      </c>
    </row>
    <row r="8" spans="1:9" ht="15.75">
      <c r="A8" s="3" t="s">
        <v>6982</v>
      </c>
      <c r="B8" s="2" t="s">
        <v>33</v>
      </c>
      <c r="C8" s="2" t="s">
        <v>34</v>
      </c>
      <c r="D8" s="2" t="s">
        <v>33</v>
      </c>
      <c r="E8" s="2" t="s">
        <v>35</v>
      </c>
      <c r="F8" s="4">
        <v>3000</v>
      </c>
      <c r="G8" s="4">
        <v>1026000</v>
      </c>
      <c r="H8" s="4">
        <v>102600</v>
      </c>
      <c r="I8" s="4">
        <v>1128600</v>
      </c>
    </row>
    <row r="9" spans="1:9" ht="15.75">
      <c r="A9" s="3" t="s">
        <v>6982</v>
      </c>
      <c r="B9" s="2" t="s">
        <v>38</v>
      </c>
      <c r="C9" s="2" t="s">
        <v>39</v>
      </c>
      <c r="D9" s="2" t="s">
        <v>38</v>
      </c>
      <c r="E9" s="2"/>
      <c r="F9" s="4">
        <v>6340</v>
      </c>
      <c r="G9" s="4">
        <v>616000</v>
      </c>
      <c r="H9" s="4">
        <v>61600</v>
      </c>
      <c r="I9" s="4">
        <v>677600</v>
      </c>
    </row>
    <row r="10" spans="1:9" ht="15.75">
      <c r="A10" s="3" t="s">
        <v>6982</v>
      </c>
      <c r="B10" s="2" t="s">
        <v>45</v>
      </c>
      <c r="C10" s="2" t="s">
        <v>46</v>
      </c>
      <c r="D10" s="2" t="s">
        <v>45</v>
      </c>
      <c r="E10" s="2"/>
      <c r="F10" s="4">
        <v>50</v>
      </c>
      <c r="G10" s="4">
        <v>62500</v>
      </c>
      <c r="H10" s="4">
        <v>6250</v>
      </c>
      <c r="I10" s="4">
        <v>68750</v>
      </c>
    </row>
    <row r="11" spans="1:9" ht="15.75">
      <c r="A11" s="3" t="s">
        <v>6982</v>
      </c>
      <c r="B11" s="2" t="s">
        <v>50</v>
      </c>
      <c r="C11" s="2" t="s">
        <v>55</v>
      </c>
      <c r="D11" s="2" t="s">
        <v>50</v>
      </c>
      <c r="E11" s="2" t="s">
        <v>56</v>
      </c>
      <c r="F11" s="4">
        <v>50</v>
      </c>
      <c r="G11" s="4">
        <v>205000</v>
      </c>
      <c r="H11" s="4">
        <v>20500</v>
      </c>
      <c r="I11" s="4">
        <v>225500</v>
      </c>
    </row>
    <row r="12" spans="1:9" ht="15.75">
      <c r="A12" s="3" t="s">
        <v>6982</v>
      </c>
      <c r="B12" s="2" t="s">
        <v>59</v>
      </c>
      <c r="C12" s="2" t="s">
        <v>60</v>
      </c>
      <c r="D12" s="2" t="s">
        <v>59</v>
      </c>
      <c r="E12" s="2" t="s">
        <v>52</v>
      </c>
      <c r="F12" s="4">
        <v>110</v>
      </c>
      <c r="G12" s="4"/>
      <c r="H12" s="4"/>
      <c r="I12" s="4"/>
    </row>
    <row r="13" spans="1:9" ht="15.75">
      <c r="A13" s="3" t="s">
        <v>6982</v>
      </c>
      <c r="B13" s="2" t="s">
        <v>62</v>
      </c>
      <c r="C13" s="2" t="s">
        <v>63</v>
      </c>
      <c r="D13" s="2" t="s">
        <v>62</v>
      </c>
      <c r="E13" s="2" t="s">
        <v>52</v>
      </c>
      <c r="F13" s="4">
        <v>5</v>
      </c>
      <c r="G13" s="4">
        <v>26000</v>
      </c>
      <c r="H13" s="4">
        <v>2600</v>
      </c>
      <c r="I13" s="4">
        <v>28600</v>
      </c>
    </row>
    <row r="14" spans="1:9" ht="15.75">
      <c r="A14" s="3" t="s">
        <v>6982</v>
      </c>
      <c r="B14" s="2" t="s">
        <v>88</v>
      </c>
      <c r="C14" s="2" t="s">
        <v>6036</v>
      </c>
      <c r="D14" s="2" t="s">
        <v>88</v>
      </c>
      <c r="E14" s="2" t="s">
        <v>58</v>
      </c>
      <c r="F14" s="4">
        <v>10</v>
      </c>
      <c r="G14" s="4">
        <v>49000</v>
      </c>
      <c r="H14" s="4">
        <v>4900</v>
      </c>
      <c r="I14" s="4">
        <v>53900</v>
      </c>
    </row>
    <row r="15" spans="1:9" ht="15.75">
      <c r="A15" s="3" t="s">
        <v>6982</v>
      </c>
      <c r="B15" s="2" t="s">
        <v>59</v>
      </c>
      <c r="C15" s="2" t="s">
        <v>103</v>
      </c>
      <c r="D15" s="2" t="s">
        <v>59</v>
      </c>
      <c r="E15" s="2" t="s">
        <v>104</v>
      </c>
      <c r="F15" s="4">
        <v>110</v>
      </c>
      <c r="G15" s="4"/>
      <c r="H15" s="4"/>
      <c r="I15" s="4"/>
    </row>
    <row r="16" spans="1:9" ht="15.75">
      <c r="A16" s="3" t="s">
        <v>6982</v>
      </c>
      <c r="B16" s="2" t="s">
        <v>59</v>
      </c>
      <c r="C16" s="2" t="s">
        <v>109</v>
      </c>
      <c r="D16" s="2" t="s">
        <v>59</v>
      </c>
      <c r="E16" s="2" t="s">
        <v>58</v>
      </c>
      <c r="F16" s="4">
        <v>20</v>
      </c>
      <c r="G16" s="4">
        <v>100000</v>
      </c>
      <c r="H16" s="4">
        <v>10000</v>
      </c>
      <c r="I16" s="4">
        <v>110000</v>
      </c>
    </row>
    <row r="17" spans="1:9" ht="15.75">
      <c r="A17" s="3" t="s">
        <v>6982</v>
      </c>
      <c r="B17" s="2" t="s">
        <v>118</v>
      </c>
      <c r="C17" s="2" t="s">
        <v>117</v>
      </c>
      <c r="D17" s="2" t="s">
        <v>118</v>
      </c>
      <c r="E17" s="2" t="s">
        <v>113</v>
      </c>
      <c r="F17" s="4">
        <v>10000</v>
      </c>
      <c r="G17" s="4">
        <v>2280000</v>
      </c>
      <c r="H17" s="4">
        <v>228000</v>
      </c>
      <c r="I17" s="4">
        <v>2508000</v>
      </c>
    </row>
    <row r="18" spans="1:9" ht="15.75">
      <c r="A18" s="3" t="s">
        <v>6982</v>
      </c>
      <c r="B18" s="2" t="s">
        <v>121</v>
      </c>
      <c r="C18" s="2" t="s">
        <v>122</v>
      </c>
      <c r="D18" s="2" t="s">
        <v>121</v>
      </c>
      <c r="E18" s="2"/>
      <c r="F18" s="4">
        <v>1000</v>
      </c>
      <c r="G18" s="4">
        <v>418000</v>
      </c>
      <c r="H18" s="4">
        <v>41800</v>
      </c>
      <c r="I18" s="4">
        <v>459800</v>
      </c>
    </row>
    <row r="19" spans="1:9" ht="15.75">
      <c r="A19" s="3" t="s">
        <v>6982</v>
      </c>
      <c r="B19" s="2" t="s">
        <v>157</v>
      </c>
      <c r="C19" s="2" t="s">
        <v>6038</v>
      </c>
      <c r="D19" s="2" t="s">
        <v>157</v>
      </c>
      <c r="E19" s="2" t="s">
        <v>130</v>
      </c>
      <c r="F19" s="4">
        <v>40</v>
      </c>
      <c r="G19" s="4">
        <v>1560000</v>
      </c>
      <c r="H19" s="4">
        <v>156000</v>
      </c>
      <c r="I19" s="4">
        <v>1716000</v>
      </c>
    </row>
    <row r="20" spans="1:9" ht="15.75">
      <c r="A20" s="3" t="s">
        <v>6982</v>
      </c>
      <c r="B20" s="2" t="s">
        <v>159</v>
      </c>
      <c r="C20" s="2" t="s">
        <v>5712</v>
      </c>
      <c r="D20" s="2" t="s">
        <v>159</v>
      </c>
      <c r="E20" s="2" t="s">
        <v>130</v>
      </c>
      <c r="F20" s="4">
        <v>10</v>
      </c>
      <c r="G20" s="4">
        <v>470000</v>
      </c>
      <c r="H20" s="4">
        <v>47000</v>
      </c>
      <c r="I20" s="4">
        <v>517000</v>
      </c>
    </row>
    <row r="21" spans="1:9" ht="15.75">
      <c r="A21" s="3" t="s">
        <v>6982</v>
      </c>
      <c r="B21" s="2" t="s">
        <v>161</v>
      </c>
      <c r="C21" s="2" t="s">
        <v>6039</v>
      </c>
      <c r="D21" s="2" t="s">
        <v>161</v>
      </c>
      <c r="E21" s="2" t="s">
        <v>130</v>
      </c>
      <c r="F21" s="4">
        <v>10</v>
      </c>
      <c r="G21" s="4">
        <v>550000</v>
      </c>
      <c r="H21" s="4">
        <v>55000</v>
      </c>
      <c r="I21" s="4">
        <v>605000</v>
      </c>
    </row>
    <row r="22" spans="1:9" ht="15.75">
      <c r="A22" s="3" t="s">
        <v>6982</v>
      </c>
      <c r="B22" s="2" t="s">
        <v>6041</v>
      </c>
      <c r="C22" s="2" t="s">
        <v>6040</v>
      </c>
      <c r="D22" s="2" t="s">
        <v>6041</v>
      </c>
      <c r="E22" s="2" t="s">
        <v>52</v>
      </c>
      <c r="F22" s="4">
        <v>5</v>
      </c>
      <c r="G22" s="4">
        <v>27000</v>
      </c>
      <c r="H22" s="4">
        <v>2700</v>
      </c>
      <c r="I22" s="4">
        <v>29700</v>
      </c>
    </row>
    <row r="23" spans="1:9" ht="15.75">
      <c r="A23" s="3" t="s">
        <v>6982</v>
      </c>
      <c r="B23" s="2" t="s">
        <v>5720</v>
      </c>
      <c r="C23" s="2" t="s">
        <v>5719</v>
      </c>
      <c r="D23" s="2" t="s">
        <v>5720</v>
      </c>
      <c r="E23" s="2" t="s">
        <v>130</v>
      </c>
      <c r="F23" s="4">
        <v>40</v>
      </c>
      <c r="G23" s="4">
        <v>720000</v>
      </c>
      <c r="H23" s="4">
        <v>72000</v>
      </c>
      <c r="I23" s="4">
        <v>792000</v>
      </c>
    </row>
    <row r="24" spans="1:9" ht="15.75">
      <c r="A24" s="3" t="s">
        <v>6982</v>
      </c>
      <c r="B24" s="2" t="s">
        <v>96</v>
      </c>
      <c r="C24" s="2" t="s">
        <v>182</v>
      </c>
      <c r="D24" s="2" t="s">
        <v>96</v>
      </c>
      <c r="E24" s="2" t="s">
        <v>58</v>
      </c>
      <c r="F24" s="4">
        <v>30</v>
      </c>
      <c r="G24" s="4">
        <v>180000</v>
      </c>
      <c r="H24" s="4">
        <v>18000</v>
      </c>
      <c r="I24" s="4">
        <v>198000</v>
      </c>
    </row>
    <row r="25" spans="1:9" ht="15.75">
      <c r="A25" s="3" t="s">
        <v>6982</v>
      </c>
      <c r="B25" s="2" t="s">
        <v>96</v>
      </c>
      <c r="C25" s="2" t="s">
        <v>193</v>
      </c>
      <c r="D25" s="2" t="s">
        <v>96</v>
      </c>
      <c r="E25" s="2" t="s">
        <v>54</v>
      </c>
      <c r="F25" s="4">
        <v>20</v>
      </c>
      <c r="G25" s="4">
        <v>258000</v>
      </c>
      <c r="H25" s="4">
        <v>25800</v>
      </c>
      <c r="I25" s="4">
        <v>283800</v>
      </c>
    </row>
    <row r="26" spans="1:9" ht="15.75">
      <c r="A26" s="3" t="s">
        <v>6982</v>
      </c>
      <c r="B26" s="2" t="s">
        <v>2997</v>
      </c>
      <c r="C26" s="2" t="s">
        <v>2998</v>
      </c>
      <c r="D26" s="2" t="s">
        <v>2997</v>
      </c>
      <c r="E26" s="2" t="s">
        <v>104</v>
      </c>
      <c r="F26" s="4">
        <v>-110</v>
      </c>
      <c r="G26" s="4"/>
      <c r="H26" s="4"/>
      <c r="I26" s="4"/>
    </row>
    <row r="27" spans="1:9" ht="15.75">
      <c r="A27" s="3" t="s">
        <v>6982</v>
      </c>
      <c r="B27" s="2" t="s">
        <v>2997</v>
      </c>
      <c r="C27" s="2" t="s">
        <v>2999</v>
      </c>
      <c r="D27" s="2" t="s">
        <v>2997</v>
      </c>
      <c r="E27" s="2" t="s">
        <v>52</v>
      </c>
      <c r="F27" s="4">
        <v>-110</v>
      </c>
      <c r="G27" s="4"/>
      <c r="H27" s="4"/>
      <c r="I27" s="4"/>
    </row>
    <row r="28" spans="1:9" ht="15.75">
      <c r="A28" s="3" t="s">
        <v>6982</v>
      </c>
      <c r="B28" s="2" t="s">
        <v>223</v>
      </c>
      <c r="C28" s="2" t="s">
        <v>224</v>
      </c>
      <c r="D28" s="2" t="s">
        <v>223</v>
      </c>
      <c r="E28" s="2" t="s">
        <v>95</v>
      </c>
      <c r="F28" s="4">
        <v>7</v>
      </c>
      <c r="G28" s="4">
        <v>63700</v>
      </c>
      <c r="H28" s="4">
        <v>6370</v>
      </c>
      <c r="I28" s="4">
        <v>70070</v>
      </c>
    </row>
    <row r="29" spans="1:9" ht="15.75">
      <c r="A29" s="3" t="s">
        <v>6982</v>
      </c>
      <c r="B29" s="2" t="s">
        <v>223</v>
      </c>
      <c r="C29" s="2" t="s">
        <v>231</v>
      </c>
      <c r="D29" s="2" t="s">
        <v>223</v>
      </c>
      <c r="E29" s="2" t="s">
        <v>83</v>
      </c>
      <c r="F29" s="4">
        <v>50</v>
      </c>
      <c r="G29" s="4">
        <v>370000</v>
      </c>
      <c r="H29" s="4">
        <v>37000</v>
      </c>
      <c r="I29" s="4">
        <v>407000</v>
      </c>
    </row>
    <row r="30" spans="1:9" ht="15.75">
      <c r="A30" s="3" t="s">
        <v>6982</v>
      </c>
      <c r="B30" s="2" t="s">
        <v>236</v>
      </c>
      <c r="C30" s="2" t="s">
        <v>242</v>
      </c>
      <c r="D30" s="2" t="s">
        <v>236</v>
      </c>
      <c r="E30" s="2" t="s">
        <v>243</v>
      </c>
      <c r="F30" s="4">
        <v>2</v>
      </c>
      <c r="G30" s="4">
        <v>33600</v>
      </c>
      <c r="H30" s="4">
        <v>3360</v>
      </c>
      <c r="I30" s="4">
        <v>36960</v>
      </c>
    </row>
    <row r="31" spans="1:9" ht="15.75">
      <c r="A31" s="3" t="s">
        <v>6982</v>
      </c>
      <c r="B31" s="2" t="s">
        <v>236</v>
      </c>
      <c r="C31" s="2" t="s">
        <v>3005</v>
      </c>
      <c r="D31" s="2" t="s">
        <v>236</v>
      </c>
      <c r="E31" s="2" t="s">
        <v>90</v>
      </c>
      <c r="F31" s="4">
        <v>6</v>
      </c>
      <c r="G31" s="4">
        <v>81000</v>
      </c>
      <c r="H31" s="4">
        <v>8100</v>
      </c>
      <c r="I31" s="4">
        <v>89100</v>
      </c>
    </row>
    <row r="32" spans="1:9" ht="15.75">
      <c r="A32" s="3" t="s">
        <v>6982</v>
      </c>
      <c r="B32" s="2" t="s">
        <v>236</v>
      </c>
      <c r="C32" s="2" t="s">
        <v>244</v>
      </c>
      <c r="D32" s="2" t="s">
        <v>236</v>
      </c>
      <c r="E32" s="2" t="s">
        <v>245</v>
      </c>
      <c r="F32" s="4">
        <v>2</v>
      </c>
      <c r="G32" s="4">
        <v>28048</v>
      </c>
      <c r="H32" s="4">
        <v>2805</v>
      </c>
      <c r="I32" s="4">
        <v>30853</v>
      </c>
    </row>
    <row r="33" spans="1:9" ht="15.75">
      <c r="A33" s="3" t="s">
        <v>6982</v>
      </c>
      <c r="B33" s="2" t="s">
        <v>236</v>
      </c>
      <c r="C33" s="2" t="s">
        <v>246</v>
      </c>
      <c r="D33" s="2" t="s">
        <v>236</v>
      </c>
      <c r="E33" s="2" t="s">
        <v>78</v>
      </c>
      <c r="F33" s="4">
        <v>3</v>
      </c>
      <c r="G33" s="4">
        <v>45312</v>
      </c>
      <c r="H33" s="4">
        <v>4531</v>
      </c>
      <c r="I33" s="4">
        <v>49843</v>
      </c>
    </row>
    <row r="34" spans="1:9" ht="15.75">
      <c r="A34" s="3" t="s">
        <v>6982</v>
      </c>
      <c r="B34" s="2" t="s">
        <v>236</v>
      </c>
      <c r="C34" s="2" t="s">
        <v>3006</v>
      </c>
      <c r="D34" s="2" t="s">
        <v>236</v>
      </c>
      <c r="E34" s="2" t="s">
        <v>290</v>
      </c>
      <c r="F34" s="4">
        <v>4</v>
      </c>
      <c r="G34" s="4">
        <v>64736</v>
      </c>
      <c r="H34" s="4">
        <v>6474</v>
      </c>
      <c r="I34" s="4">
        <v>71210</v>
      </c>
    </row>
    <row r="35" spans="1:9" ht="15.75">
      <c r="A35" s="3" t="s">
        <v>6982</v>
      </c>
      <c r="B35" s="2" t="s">
        <v>236</v>
      </c>
      <c r="C35" s="2" t="s">
        <v>249</v>
      </c>
      <c r="D35" s="2" t="s">
        <v>236</v>
      </c>
      <c r="E35" s="2" t="s">
        <v>80</v>
      </c>
      <c r="F35" s="4">
        <v>6</v>
      </c>
      <c r="G35" s="4">
        <v>103584</v>
      </c>
      <c r="H35" s="4">
        <v>10358</v>
      </c>
      <c r="I35" s="4">
        <v>113942</v>
      </c>
    </row>
    <row r="36" spans="1:9" ht="15.75">
      <c r="A36" s="3" t="s">
        <v>6982</v>
      </c>
      <c r="B36" s="2" t="s">
        <v>271</v>
      </c>
      <c r="C36" s="2" t="s">
        <v>6042</v>
      </c>
      <c r="D36" s="2" t="s">
        <v>271</v>
      </c>
      <c r="E36" s="2" t="s">
        <v>78</v>
      </c>
      <c r="F36" s="4">
        <v>1</v>
      </c>
      <c r="G36" s="4">
        <v>10058</v>
      </c>
      <c r="H36" s="4">
        <v>1006</v>
      </c>
      <c r="I36" s="4">
        <v>11064</v>
      </c>
    </row>
    <row r="37" spans="1:9" ht="15.75">
      <c r="A37" s="3" t="s">
        <v>6982</v>
      </c>
      <c r="B37" s="2" t="s">
        <v>264</v>
      </c>
      <c r="C37" s="2" t="s">
        <v>273</v>
      </c>
      <c r="D37" s="2" t="s">
        <v>264</v>
      </c>
      <c r="E37" s="2" t="s">
        <v>52</v>
      </c>
      <c r="F37" s="4">
        <v>100</v>
      </c>
      <c r="G37" s="4">
        <v>508900</v>
      </c>
      <c r="H37" s="4">
        <v>50890</v>
      </c>
      <c r="I37" s="4">
        <v>559790</v>
      </c>
    </row>
    <row r="38" spans="1:9" ht="15.75">
      <c r="A38" s="3" t="s">
        <v>6982</v>
      </c>
      <c r="B38" s="2" t="s">
        <v>264</v>
      </c>
      <c r="C38" s="2" t="s">
        <v>293</v>
      </c>
      <c r="D38" s="2" t="s">
        <v>264</v>
      </c>
      <c r="E38" s="2" t="s">
        <v>99</v>
      </c>
      <c r="F38" s="4">
        <v>1000</v>
      </c>
      <c r="G38" s="4">
        <v>4585000</v>
      </c>
      <c r="H38" s="4">
        <v>458500</v>
      </c>
      <c r="I38" s="4">
        <v>5043500</v>
      </c>
    </row>
    <row r="39" spans="1:9" ht="15.75">
      <c r="A39" s="3" t="s">
        <v>6982</v>
      </c>
      <c r="B39" s="2" t="s">
        <v>223</v>
      </c>
      <c r="C39" s="2" t="s">
        <v>3020</v>
      </c>
      <c r="D39" s="2" t="s">
        <v>223</v>
      </c>
      <c r="E39" s="2" t="s">
        <v>167</v>
      </c>
      <c r="F39" s="4">
        <v>50</v>
      </c>
      <c r="G39" s="4">
        <v>300000</v>
      </c>
      <c r="H39" s="4">
        <v>30000</v>
      </c>
      <c r="I39" s="4">
        <v>330000</v>
      </c>
    </row>
    <row r="40" spans="1:9" ht="15.75">
      <c r="A40" s="3" t="s">
        <v>6982</v>
      </c>
      <c r="B40" s="2" t="s">
        <v>223</v>
      </c>
      <c r="C40" s="2" t="s">
        <v>326</v>
      </c>
      <c r="D40" s="2" t="s">
        <v>223</v>
      </c>
      <c r="E40" s="2" t="s">
        <v>102</v>
      </c>
      <c r="F40" s="4">
        <v>20</v>
      </c>
      <c r="G40" s="4">
        <v>146000</v>
      </c>
      <c r="H40" s="4">
        <v>14600</v>
      </c>
      <c r="I40" s="4">
        <v>160600</v>
      </c>
    </row>
    <row r="41" spans="1:9" ht="15.75">
      <c r="A41" s="3" t="s">
        <v>6982</v>
      </c>
      <c r="B41" s="2" t="s">
        <v>264</v>
      </c>
      <c r="C41" s="2" t="s">
        <v>3023</v>
      </c>
      <c r="D41" s="2" t="s">
        <v>264</v>
      </c>
      <c r="E41" s="2" t="s">
        <v>3024</v>
      </c>
      <c r="F41" s="4">
        <v>50</v>
      </c>
      <c r="G41" s="4">
        <v>147250</v>
      </c>
      <c r="H41" s="4">
        <v>14725</v>
      </c>
      <c r="I41" s="4">
        <v>161975</v>
      </c>
    </row>
    <row r="42" spans="1:9" ht="15.75">
      <c r="A42" s="3" t="s">
        <v>6982</v>
      </c>
      <c r="B42" s="2" t="s">
        <v>223</v>
      </c>
      <c r="C42" s="2" t="s">
        <v>392</v>
      </c>
      <c r="D42" s="2" t="s">
        <v>223</v>
      </c>
      <c r="E42" s="2" t="s">
        <v>99</v>
      </c>
      <c r="F42" s="4">
        <v>10</v>
      </c>
      <c r="G42" s="4">
        <v>68000</v>
      </c>
      <c r="H42" s="4">
        <v>6800</v>
      </c>
      <c r="I42" s="4">
        <v>74800</v>
      </c>
    </row>
    <row r="43" spans="1:9" ht="15.75">
      <c r="A43" s="3" t="s">
        <v>6982</v>
      </c>
      <c r="B43" s="2" t="s">
        <v>223</v>
      </c>
      <c r="C43" s="2" t="s">
        <v>3033</v>
      </c>
      <c r="D43" s="2" t="s">
        <v>223</v>
      </c>
      <c r="E43" s="2" t="s">
        <v>56</v>
      </c>
      <c r="F43" s="4">
        <v>20</v>
      </c>
      <c r="G43" s="4">
        <v>104000</v>
      </c>
      <c r="H43" s="4">
        <v>10400</v>
      </c>
      <c r="I43" s="4">
        <v>114400</v>
      </c>
    </row>
    <row r="44" spans="1:9" ht="15.75">
      <c r="A44" s="3" t="s">
        <v>6982</v>
      </c>
      <c r="B44" s="2" t="s">
        <v>451</v>
      </c>
      <c r="C44" s="2" t="s">
        <v>452</v>
      </c>
      <c r="D44" s="2" t="s">
        <v>451</v>
      </c>
      <c r="E44" s="2"/>
      <c r="F44" s="4">
        <v>26</v>
      </c>
      <c r="G44" s="4">
        <v>207400</v>
      </c>
      <c r="H44" s="4">
        <v>20740</v>
      </c>
      <c r="I44" s="4">
        <v>228140</v>
      </c>
    </row>
    <row r="45" spans="1:9" ht="15.75">
      <c r="A45" s="3" t="s">
        <v>6982</v>
      </c>
      <c r="B45" s="2" t="s">
        <v>453</v>
      </c>
      <c r="C45" s="2" t="s">
        <v>454</v>
      </c>
      <c r="D45" s="2" t="s">
        <v>453</v>
      </c>
      <c r="E45" s="2"/>
      <c r="F45" s="4">
        <v>134</v>
      </c>
      <c r="G45" s="4">
        <v>1214000</v>
      </c>
      <c r="H45" s="4">
        <v>121400</v>
      </c>
      <c r="I45" s="4">
        <v>1335400</v>
      </c>
    </row>
    <row r="46" spans="1:9" ht="15.75">
      <c r="A46" s="3" t="s">
        <v>6982</v>
      </c>
      <c r="B46" s="2" t="s">
        <v>455</v>
      </c>
      <c r="C46" s="2" t="s">
        <v>456</v>
      </c>
      <c r="D46" s="2" t="s">
        <v>455</v>
      </c>
      <c r="E46" s="2"/>
      <c r="F46" s="4">
        <v>26</v>
      </c>
      <c r="G46" s="4">
        <v>84000</v>
      </c>
      <c r="H46" s="4">
        <v>8400</v>
      </c>
      <c r="I46" s="4">
        <v>92400</v>
      </c>
    </row>
    <row r="47" spans="1:9" ht="15.75">
      <c r="A47" s="3" t="s">
        <v>6982</v>
      </c>
      <c r="B47" s="2" t="s">
        <v>457</v>
      </c>
      <c r="C47" s="2" t="s">
        <v>458</v>
      </c>
      <c r="D47" s="2" t="s">
        <v>457</v>
      </c>
      <c r="E47" s="2"/>
      <c r="F47" s="4">
        <v>20</v>
      </c>
      <c r="G47" s="4"/>
      <c r="H47" s="4"/>
      <c r="I47" s="4"/>
    </row>
    <row r="48" spans="1:9" ht="15.75">
      <c r="A48" s="3" t="s">
        <v>6982</v>
      </c>
      <c r="B48" s="2" t="s">
        <v>472</v>
      </c>
      <c r="C48" s="2" t="s">
        <v>473</v>
      </c>
      <c r="D48" s="2" t="s">
        <v>472</v>
      </c>
      <c r="E48" s="2" t="s">
        <v>474</v>
      </c>
      <c r="F48" s="4">
        <v>70</v>
      </c>
      <c r="G48" s="4">
        <v>560000</v>
      </c>
      <c r="H48" s="4">
        <v>56000</v>
      </c>
      <c r="I48" s="4">
        <v>616000</v>
      </c>
    </row>
    <row r="49" spans="1:9" ht="15.75">
      <c r="A49" s="3" t="s">
        <v>6982</v>
      </c>
      <c r="B49" s="2" t="s">
        <v>514</v>
      </c>
      <c r="C49" s="2" t="s">
        <v>515</v>
      </c>
      <c r="D49" s="2" t="s">
        <v>514</v>
      </c>
      <c r="E49" s="2" t="s">
        <v>516</v>
      </c>
      <c r="F49" s="4">
        <v>60</v>
      </c>
      <c r="G49" s="4">
        <v>142710</v>
      </c>
      <c r="H49" s="4">
        <v>14271</v>
      </c>
      <c r="I49" s="4">
        <v>156981</v>
      </c>
    </row>
    <row r="50" spans="1:9" ht="15.75">
      <c r="A50" s="3" t="s">
        <v>6982</v>
      </c>
      <c r="B50" s="2" t="s">
        <v>524</v>
      </c>
      <c r="C50" s="2" t="s">
        <v>525</v>
      </c>
      <c r="D50" s="2" t="s">
        <v>524</v>
      </c>
      <c r="E50" s="2" t="s">
        <v>526</v>
      </c>
      <c r="F50" s="4">
        <v>30</v>
      </c>
      <c r="G50" s="4"/>
      <c r="H50" s="4"/>
      <c r="I50" s="4"/>
    </row>
    <row r="51" spans="1:9" ht="15.75">
      <c r="A51" s="3" t="s">
        <v>6982</v>
      </c>
      <c r="B51" s="2" t="s">
        <v>530</v>
      </c>
      <c r="C51" s="2" t="s">
        <v>531</v>
      </c>
      <c r="D51" s="2" t="s">
        <v>530</v>
      </c>
      <c r="E51" s="2" t="s">
        <v>532</v>
      </c>
      <c r="F51" s="4">
        <v>4</v>
      </c>
      <c r="G51" s="4">
        <v>12000</v>
      </c>
      <c r="H51" s="4">
        <v>1200</v>
      </c>
      <c r="I51" s="4">
        <v>13200</v>
      </c>
    </row>
    <row r="52" spans="1:9" ht="15.75">
      <c r="A52" s="3" t="s">
        <v>6982</v>
      </c>
      <c r="B52" s="2" t="s">
        <v>355</v>
      </c>
      <c r="C52" s="2" t="s">
        <v>536</v>
      </c>
      <c r="D52" s="2" t="s">
        <v>355</v>
      </c>
      <c r="E52" s="2" t="s">
        <v>537</v>
      </c>
      <c r="F52" s="4">
        <v>60</v>
      </c>
      <c r="G52" s="4">
        <v>185550</v>
      </c>
      <c r="H52" s="4">
        <v>18555</v>
      </c>
      <c r="I52" s="4">
        <v>204105</v>
      </c>
    </row>
    <row r="53" spans="1:9" ht="15.75">
      <c r="A53" s="3" t="s">
        <v>6982</v>
      </c>
      <c r="B53" s="2" t="s">
        <v>545</v>
      </c>
      <c r="C53" s="2" t="s">
        <v>546</v>
      </c>
      <c r="D53" s="2" t="s">
        <v>545</v>
      </c>
      <c r="E53" s="2" t="s">
        <v>547</v>
      </c>
      <c r="F53" s="4">
        <v>30</v>
      </c>
      <c r="G53" s="4">
        <v>210630</v>
      </c>
      <c r="H53" s="4">
        <v>21063</v>
      </c>
      <c r="I53" s="4">
        <v>231693</v>
      </c>
    </row>
    <row r="54" spans="1:9" ht="15.75">
      <c r="A54" s="3" t="s">
        <v>6982</v>
      </c>
      <c r="B54" s="2" t="s">
        <v>575</v>
      </c>
      <c r="C54" s="2" t="s">
        <v>576</v>
      </c>
      <c r="D54" s="2" t="s">
        <v>575</v>
      </c>
      <c r="E54" s="2" t="s">
        <v>577</v>
      </c>
      <c r="F54" s="4">
        <v>20</v>
      </c>
      <c r="G54" s="4">
        <v>91000</v>
      </c>
      <c r="H54" s="4">
        <v>9100</v>
      </c>
      <c r="I54" s="4">
        <v>100100</v>
      </c>
    </row>
    <row r="55" spans="1:9" ht="15.75">
      <c r="A55" s="3" t="s">
        <v>6982</v>
      </c>
      <c r="B55" s="2" t="s">
        <v>363</v>
      </c>
      <c r="C55" s="2" t="s">
        <v>612</v>
      </c>
      <c r="D55" s="2" t="s">
        <v>363</v>
      </c>
      <c r="E55" s="2" t="s">
        <v>613</v>
      </c>
      <c r="F55" s="4">
        <v>135</v>
      </c>
      <c r="G55" s="4">
        <v>441200</v>
      </c>
      <c r="H55" s="4">
        <v>44120</v>
      </c>
      <c r="I55" s="4">
        <v>485320</v>
      </c>
    </row>
    <row r="56" spans="1:9" ht="15.75">
      <c r="A56" s="3" t="s">
        <v>6982</v>
      </c>
      <c r="B56" s="2" t="s">
        <v>614</v>
      </c>
      <c r="C56" s="2" t="s">
        <v>615</v>
      </c>
      <c r="D56" s="2" t="s">
        <v>614</v>
      </c>
      <c r="E56" s="2" t="s">
        <v>616</v>
      </c>
      <c r="F56" s="4">
        <v>50</v>
      </c>
      <c r="G56" s="4">
        <v>111000</v>
      </c>
      <c r="H56" s="4">
        <v>11100</v>
      </c>
      <c r="I56" s="4">
        <v>122100</v>
      </c>
    </row>
    <row r="57" spans="1:9" ht="15.75">
      <c r="A57" s="3" t="s">
        <v>6982</v>
      </c>
      <c r="B57" s="2" t="s">
        <v>366</v>
      </c>
      <c r="C57" s="2" t="s">
        <v>619</v>
      </c>
      <c r="D57" s="2" t="s">
        <v>366</v>
      </c>
      <c r="E57" s="2" t="s">
        <v>620</v>
      </c>
      <c r="F57" s="4">
        <v>141</v>
      </c>
      <c r="G57" s="4">
        <v>571856</v>
      </c>
      <c r="H57" s="4">
        <v>57186</v>
      </c>
      <c r="I57" s="4">
        <v>629042</v>
      </c>
    </row>
    <row r="58" spans="1:9" ht="15.75">
      <c r="A58" s="3" t="s">
        <v>6982</v>
      </c>
      <c r="B58" s="2" t="s">
        <v>630</v>
      </c>
      <c r="C58" s="2" t="s">
        <v>631</v>
      </c>
      <c r="D58" s="2" t="s">
        <v>630</v>
      </c>
      <c r="E58" s="2" t="s">
        <v>632</v>
      </c>
      <c r="F58" s="4">
        <v>54</v>
      </c>
      <c r="G58" s="4">
        <v>157680</v>
      </c>
      <c r="H58" s="4">
        <v>15768</v>
      </c>
      <c r="I58" s="4">
        <v>173448</v>
      </c>
    </row>
    <row r="59" spans="1:9" ht="15.75">
      <c r="A59" s="3" t="s">
        <v>6982</v>
      </c>
      <c r="B59" s="2" t="s">
        <v>633</v>
      </c>
      <c r="C59" s="2" t="s">
        <v>634</v>
      </c>
      <c r="D59" s="2" t="s">
        <v>633</v>
      </c>
      <c r="E59" s="2" t="s">
        <v>635</v>
      </c>
      <c r="F59" s="4">
        <v>80</v>
      </c>
      <c r="G59" s="4">
        <v>117520</v>
      </c>
      <c r="H59" s="4">
        <v>11752</v>
      </c>
      <c r="I59" s="4">
        <v>129272</v>
      </c>
    </row>
    <row r="60" spans="1:9" ht="15.75">
      <c r="A60" s="3" t="s">
        <v>6982</v>
      </c>
      <c r="B60" s="2" t="s">
        <v>352</v>
      </c>
      <c r="C60" s="2" t="s">
        <v>638</v>
      </c>
      <c r="D60" s="2" t="s">
        <v>352</v>
      </c>
      <c r="E60" s="2" t="s">
        <v>639</v>
      </c>
      <c r="F60" s="4">
        <v>150</v>
      </c>
      <c r="G60" s="4">
        <v>305200</v>
      </c>
      <c r="H60" s="4">
        <v>30520</v>
      </c>
      <c r="I60" s="4">
        <v>335720</v>
      </c>
    </row>
    <row r="61" spans="1:9" ht="15.75">
      <c r="A61" s="3" t="s">
        <v>6982</v>
      </c>
      <c r="B61" s="2" t="s">
        <v>654</v>
      </c>
      <c r="C61" s="2" t="s">
        <v>655</v>
      </c>
      <c r="D61" s="2" t="s">
        <v>654</v>
      </c>
      <c r="E61" s="2" t="s">
        <v>656</v>
      </c>
      <c r="F61" s="4">
        <v>398</v>
      </c>
      <c r="G61" s="4">
        <v>1314464</v>
      </c>
      <c r="H61" s="4">
        <v>131446</v>
      </c>
      <c r="I61" s="4">
        <v>1445910</v>
      </c>
    </row>
    <row r="62" spans="1:9" ht="15.75">
      <c r="A62" s="3" t="s">
        <v>6982</v>
      </c>
      <c r="B62" s="2" t="s">
        <v>657</v>
      </c>
      <c r="C62" s="2" t="s">
        <v>658</v>
      </c>
      <c r="D62" s="2" t="s">
        <v>657</v>
      </c>
      <c r="E62" s="2" t="s">
        <v>659</v>
      </c>
      <c r="F62" s="4">
        <v>10</v>
      </c>
      <c r="G62" s="4">
        <v>20000</v>
      </c>
      <c r="H62" s="4">
        <v>2000</v>
      </c>
      <c r="I62" s="4">
        <v>22000</v>
      </c>
    </row>
    <row r="63" spans="1:9" ht="15.75">
      <c r="A63" s="3" t="s">
        <v>6982</v>
      </c>
      <c r="B63" s="2" t="s">
        <v>448</v>
      </c>
      <c r="C63" s="2" t="s">
        <v>660</v>
      </c>
      <c r="D63" s="2" t="s">
        <v>448</v>
      </c>
      <c r="E63" s="2" t="s">
        <v>661</v>
      </c>
      <c r="F63" s="4">
        <v>22</v>
      </c>
      <c r="G63" s="4">
        <v>22600</v>
      </c>
      <c r="H63" s="4">
        <v>2260</v>
      </c>
      <c r="I63" s="4">
        <v>24860</v>
      </c>
    </row>
    <row r="64" spans="1:9" ht="15.75">
      <c r="A64" s="3" t="s">
        <v>6982</v>
      </c>
      <c r="B64" s="2" t="s">
        <v>673</v>
      </c>
      <c r="C64" s="2" t="s">
        <v>674</v>
      </c>
      <c r="D64" s="2" t="s">
        <v>673</v>
      </c>
      <c r="E64" s="2" t="s">
        <v>675</v>
      </c>
      <c r="F64" s="4"/>
      <c r="G64" s="4"/>
      <c r="H64" s="4"/>
      <c r="I64" s="4"/>
    </row>
    <row r="65" spans="1:9" ht="15.75">
      <c r="A65" s="3" t="s">
        <v>6982</v>
      </c>
      <c r="B65" s="2" t="s">
        <v>676</v>
      </c>
      <c r="C65" s="2" t="s">
        <v>677</v>
      </c>
      <c r="D65" s="2" t="s">
        <v>676</v>
      </c>
      <c r="E65" s="2" t="s">
        <v>678</v>
      </c>
      <c r="F65" s="4">
        <v>13</v>
      </c>
      <c r="G65" s="4">
        <v>27300</v>
      </c>
      <c r="H65" s="4">
        <v>2730</v>
      </c>
      <c r="I65" s="4">
        <v>30030</v>
      </c>
    </row>
    <row r="66" spans="1:9" ht="15.75">
      <c r="A66" s="3" t="s">
        <v>6982</v>
      </c>
      <c r="B66" s="2" t="s">
        <v>699</v>
      </c>
      <c r="C66" s="2" t="s">
        <v>700</v>
      </c>
      <c r="D66" s="2" t="s">
        <v>699</v>
      </c>
      <c r="E66" s="2" t="s">
        <v>701</v>
      </c>
      <c r="F66" s="4">
        <v>85</v>
      </c>
      <c r="G66" s="4">
        <v>335430</v>
      </c>
      <c r="H66" s="4">
        <v>33543</v>
      </c>
      <c r="I66" s="4">
        <v>368973</v>
      </c>
    </row>
    <row r="67" spans="1:9" ht="15.75">
      <c r="A67" s="3" t="s">
        <v>6982</v>
      </c>
      <c r="B67" s="2" t="s">
        <v>702</v>
      </c>
      <c r="C67" s="2" t="s">
        <v>703</v>
      </c>
      <c r="D67" s="2" t="s">
        <v>702</v>
      </c>
      <c r="E67" s="2" t="s">
        <v>704</v>
      </c>
      <c r="F67" s="4">
        <v>20</v>
      </c>
      <c r="G67" s="4">
        <v>36100</v>
      </c>
      <c r="H67" s="4">
        <v>3610</v>
      </c>
      <c r="I67" s="4">
        <v>39710</v>
      </c>
    </row>
    <row r="68" spans="1:9" ht="15.75">
      <c r="A68" s="3" t="s">
        <v>6982</v>
      </c>
      <c r="B68" s="2" t="s">
        <v>730</v>
      </c>
      <c r="C68" s="2" t="s">
        <v>731</v>
      </c>
      <c r="D68" s="2" t="s">
        <v>730</v>
      </c>
      <c r="E68" s="2" t="s">
        <v>732</v>
      </c>
      <c r="F68" s="4">
        <v>1</v>
      </c>
      <c r="G68" s="4">
        <v>2700</v>
      </c>
      <c r="H68" s="4">
        <v>270</v>
      </c>
      <c r="I68" s="4">
        <v>2970</v>
      </c>
    </row>
    <row r="69" spans="1:9" ht="15.75">
      <c r="A69" s="3" t="s">
        <v>6982</v>
      </c>
      <c r="B69" s="2" t="s">
        <v>733</v>
      </c>
      <c r="C69" s="2" t="s">
        <v>734</v>
      </c>
      <c r="D69" s="2" t="s">
        <v>733</v>
      </c>
      <c r="E69" s="2" t="s">
        <v>735</v>
      </c>
      <c r="F69" s="4">
        <v>52</v>
      </c>
      <c r="G69" s="4">
        <v>70800</v>
      </c>
      <c r="H69" s="4">
        <v>7080</v>
      </c>
      <c r="I69" s="4">
        <v>77880</v>
      </c>
    </row>
    <row r="70" spans="1:9" ht="15.75">
      <c r="A70" s="3" t="s">
        <v>6982</v>
      </c>
      <c r="B70" s="2" t="s">
        <v>736</v>
      </c>
      <c r="C70" s="2" t="s">
        <v>737</v>
      </c>
      <c r="D70" s="2" t="s">
        <v>736</v>
      </c>
      <c r="E70" s="2" t="s">
        <v>738</v>
      </c>
      <c r="F70" s="4">
        <v>50</v>
      </c>
      <c r="G70" s="4">
        <v>101400</v>
      </c>
      <c r="H70" s="4">
        <v>10140</v>
      </c>
      <c r="I70" s="4">
        <v>111540</v>
      </c>
    </row>
    <row r="71" spans="1:9" ht="15.75">
      <c r="A71" s="3" t="s">
        <v>6982</v>
      </c>
      <c r="B71" s="2" t="s">
        <v>744</v>
      </c>
      <c r="C71" s="2" t="s">
        <v>745</v>
      </c>
      <c r="D71" s="2" t="s">
        <v>744</v>
      </c>
      <c r="E71" s="2" t="s">
        <v>746</v>
      </c>
      <c r="F71" s="4">
        <v>40</v>
      </c>
      <c r="G71" s="4"/>
      <c r="H71" s="4"/>
      <c r="I71" s="4"/>
    </row>
    <row r="72" spans="1:9" ht="15.75">
      <c r="A72" s="3" t="s">
        <v>6982</v>
      </c>
      <c r="B72" s="2" t="s">
        <v>747</v>
      </c>
      <c r="C72" s="2" t="s">
        <v>748</v>
      </c>
      <c r="D72" s="2" t="s">
        <v>747</v>
      </c>
      <c r="E72" s="2" t="s">
        <v>749</v>
      </c>
      <c r="F72" s="4">
        <v>200</v>
      </c>
      <c r="G72" s="4">
        <v>457000</v>
      </c>
      <c r="H72" s="4">
        <v>45700</v>
      </c>
      <c r="I72" s="4">
        <v>502700</v>
      </c>
    </row>
    <row r="73" spans="1:9" ht="15.75">
      <c r="A73" s="3" t="s">
        <v>6982</v>
      </c>
      <c r="B73" s="2" t="s">
        <v>759</v>
      </c>
      <c r="C73" s="2" t="s">
        <v>760</v>
      </c>
      <c r="D73" s="2" t="s">
        <v>759</v>
      </c>
      <c r="E73" s="2" t="s">
        <v>761</v>
      </c>
      <c r="F73" s="4">
        <v>500</v>
      </c>
      <c r="G73" s="4">
        <v>560500</v>
      </c>
      <c r="H73" s="4">
        <v>56050</v>
      </c>
      <c r="I73" s="4">
        <v>616550</v>
      </c>
    </row>
    <row r="74" spans="1:9" ht="15.75">
      <c r="A74" s="3" t="s">
        <v>6982</v>
      </c>
      <c r="B74" s="2" t="s">
        <v>773</v>
      </c>
      <c r="C74" s="2" t="s">
        <v>774</v>
      </c>
      <c r="D74" s="2" t="s">
        <v>773</v>
      </c>
      <c r="E74" s="2" t="s">
        <v>775</v>
      </c>
      <c r="F74" s="4">
        <v>104</v>
      </c>
      <c r="G74" s="4">
        <v>282700</v>
      </c>
      <c r="H74" s="4">
        <v>28270</v>
      </c>
      <c r="I74" s="4">
        <v>310970</v>
      </c>
    </row>
    <row r="75" spans="1:9" ht="15.75">
      <c r="A75" s="3" t="s">
        <v>6982</v>
      </c>
      <c r="B75" s="2" t="s">
        <v>781</v>
      </c>
      <c r="C75" s="2" t="s">
        <v>782</v>
      </c>
      <c r="D75" s="2" t="s">
        <v>781</v>
      </c>
      <c r="E75" s="2" t="s">
        <v>783</v>
      </c>
      <c r="F75" s="4">
        <v>100</v>
      </c>
      <c r="G75" s="4">
        <v>308600</v>
      </c>
      <c r="H75" s="4">
        <v>30860</v>
      </c>
      <c r="I75" s="4">
        <v>339460</v>
      </c>
    </row>
    <row r="76" spans="1:9" ht="15.75">
      <c r="A76" s="3" t="s">
        <v>6982</v>
      </c>
      <c r="B76" s="2" t="s">
        <v>784</v>
      </c>
      <c r="C76" s="2" t="s">
        <v>785</v>
      </c>
      <c r="D76" s="2" t="s">
        <v>784</v>
      </c>
      <c r="E76" s="2"/>
      <c r="F76" s="4">
        <v>10</v>
      </c>
      <c r="G76" s="4">
        <v>19000</v>
      </c>
      <c r="H76" s="4">
        <v>1900</v>
      </c>
      <c r="I76" s="4">
        <v>20900</v>
      </c>
    </row>
    <row r="77" spans="1:9" ht="15.75">
      <c r="A77" s="3" t="s">
        <v>6982</v>
      </c>
      <c r="B77" s="2" t="s">
        <v>813</v>
      </c>
      <c r="C77" s="2" t="s">
        <v>814</v>
      </c>
      <c r="D77" s="2" t="s">
        <v>813</v>
      </c>
      <c r="E77" s="2" t="s">
        <v>815</v>
      </c>
      <c r="F77" s="4">
        <v>50</v>
      </c>
      <c r="G77" s="4">
        <v>66500</v>
      </c>
      <c r="H77" s="4">
        <v>6650</v>
      </c>
      <c r="I77" s="4">
        <v>73150</v>
      </c>
    </row>
    <row r="78" spans="1:9" ht="15.75">
      <c r="A78" s="3" t="s">
        <v>6982</v>
      </c>
      <c r="B78" s="2" t="s">
        <v>816</v>
      </c>
      <c r="C78" s="2" t="s">
        <v>817</v>
      </c>
      <c r="D78" s="2" t="s">
        <v>816</v>
      </c>
      <c r="E78" s="2" t="s">
        <v>818</v>
      </c>
      <c r="F78" s="4">
        <v>25</v>
      </c>
      <c r="G78" s="4">
        <v>50000</v>
      </c>
      <c r="H78" s="4">
        <v>5000</v>
      </c>
      <c r="I78" s="4">
        <v>55000</v>
      </c>
    </row>
    <row r="79" spans="1:9" ht="15.75">
      <c r="A79" s="3" t="s">
        <v>6982</v>
      </c>
      <c r="B79" s="2" t="s">
        <v>822</v>
      </c>
      <c r="C79" s="2" t="s">
        <v>823</v>
      </c>
      <c r="D79" s="2" t="s">
        <v>822</v>
      </c>
      <c r="E79" s="2" t="s">
        <v>824</v>
      </c>
      <c r="F79" s="4">
        <v>22</v>
      </c>
      <c r="G79" s="4">
        <v>41800</v>
      </c>
      <c r="H79" s="4">
        <v>4180</v>
      </c>
      <c r="I79" s="4">
        <v>45980</v>
      </c>
    </row>
    <row r="80" spans="1:9" ht="15.75">
      <c r="A80" s="3" t="s">
        <v>6982</v>
      </c>
      <c r="B80" s="2" t="s">
        <v>828</v>
      </c>
      <c r="C80" s="2" t="s">
        <v>829</v>
      </c>
      <c r="D80" s="2" t="s">
        <v>828</v>
      </c>
      <c r="E80" s="2" t="s">
        <v>830</v>
      </c>
      <c r="F80" s="4">
        <v>3</v>
      </c>
      <c r="G80" s="4">
        <v>18900</v>
      </c>
      <c r="H80" s="4">
        <v>1890</v>
      </c>
      <c r="I80" s="4">
        <v>20790</v>
      </c>
    </row>
    <row r="81" spans="1:9" ht="15.75">
      <c r="A81" s="3" t="s">
        <v>6982</v>
      </c>
      <c r="B81" s="2" t="s">
        <v>857</v>
      </c>
      <c r="C81" s="2" t="s">
        <v>858</v>
      </c>
      <c r="D81" s="2" t="s">
        <v>857</v>
      </c>
      <c r="E81" s="2" t="s">
        <v>859</v>
      </c>
      <c r="F81" s="4">
        <v>100</v>
      </c>
      <c r="G81" s="4">
        <v>157400</v>
      </c>
      <c r="H81" s="4">
        <v>15740</v>
      </c>
      <c r="I81" s="4">
        <v>173140</v>
      </c>
    </row>
    <row r="82" spans="1:9" ht="15.75">
      <c r="A82" s="3" t="s">
        <v>6982</v>
      </c>
      <c r="B82" s="2" t="s">
        <v>869</v>
      </c>
      <c r="C82" s="2" t="s">
        <v>870</v>
      </c>
      <c r="D82" s="2" t="s">
        <v>869</v>
      </c>
      <c r="E82" s="2" t="s">
        <v>871</v>
      </c>
      <c r="F82" s="4">
        <v>10</v>
      </c>
      <c r="G82" s="4">
        <v>45000</v>
      </c>
      <c r="H82" s="4">
        <v>4500</v>
      </c>
      <c r="I82" s="4">
        <v>49500</v>
      </c>
    </row>
    <row r="83" spans="1:9" ht="15.75">
      <c r="A83" s="3" t="s">
        <v>6982</v>
      </c>
      <c r="B83" s="2" t="s">
        <v>352</v>
      </c>
      <c r="C83" s="2" t="s">
        <v>1123</v>
      </c>
      <c r="D83" s="2" t="s">
        <v>352</v>
      </c>
      <c r="E83" s="2" t="s">
        <v>1117</v>
      </c>
      <c r="F83" s="4">
        <v>4</v>
      </c>
      <c r="G83" s="4">
        <v>30000</v>
      </c>
      <c r="H83" s="4">
        <v>3000</v>
      </c>
      <c r="I83" s="4">
        <v>33000</v>
      </c>
    </row>
    <row r="84" spans="1:9" ht="15.75">
      <c r="A84" s="3" t="s">
        <v>6982</v>
      </c>
      <c r="B84" s="2" t="s">
        <v>1175</v>
      </c>
      <c r="C84" s="2" t="s">
        <v>1176</v>
      </c>
      <c r="D84" s="2" t="s">
        <v>1175</v>
      </c>
      <c r="E84" s="2"/>
      <c r="F84" s="4">
        <v>10</v>
      </c>
      <c r="G84" s="4">
        <v>24000</v>
      </c>
      <c r="H84" s="4">
        <v>2400</v>
      </c>
      <c r="I84" s="4">
        <v>26400</v>
      </c>
    </row>
    <row r="85" spans="1:9" ht="15.75">
      <c r="A85" s="3" t="s">
        <v>6982</v>
      </c>
      <c r="B85" s="2" t="s">
        <v>1279</v>
      </c>
      <c r="C85" s="2" t="s">
        <v>1280</v>
      </c>
      <c r="D85" s="2" t="s">
        <v>1279</v>
      </c>
      <c r="E85" s="2"/>
      <c r="F85" s="4">
        <v>50</v>
      </c>
      <c r="G85" s="4">
        <v>200000</v>
      </c>
      <c r="H85" s="4">
        <v>20000</v>
      </c>
      <c r="I85" s="4">
        <v>220000</v>
      </c>
    </row>
    <row r="86" spans="1:9" ht="15.75">
      <c r="A86" s="3" t="s">
        <v>6982</v>
      </c>
      <c r="B86" s="2" t="s">
        <v>1283</v>
      </c>
      <c r="C86" s="2" t="s">
        <v>1284</v>
      </c>
      <c r="D86" s="2" t="s">
        <v>1283</v>
      </c>
      <c r="E86" s="2" t="s">
        <v>1285</v>
      </c>
      <c r="F86" s="4">
        <v>50</v>
      </c>
      <c r="G86" s="4">
        <v>200000</v>
      </c>
      <c r="H86" s="4">
        <v>20000</v>
      </c>
      <c r="I86" s="4">
        <v>220000</v>
      </c>
    </row>
    <row r="87" spans="1:9" ht="15.75">
      <c r="A87" s="3" t="s">
        <v>6982</v>
      </c>
      <c r="B87" s="2" t="s">
        <v>1288</v>
      </c>
      <c r="C87" s="2" t="s">
        <v>1289</v>
      </c>
      <c r="D87" s="2" t="s">
        <v>1288</v>
      </c>
      <c r="E87" s="2"/>
      <c r="F87" s="4">
        <v>20</v>
      </c>
      <c r="G87" s="4">
        <v>80000</v>
      </c>
      <c r="H87" s="4">
        <v>8000</v>
      </c>
      <c r="I87" s="4">
        <v>88000</v>
      </c>
    </row>
    <row r="88" spans="1:9" ht="15.75">
      <c r="A88" s="3" t="s">
        <v>6982</v>
      </c>
      <c r="B88" s="2" t="s">
        <v>1300</v>
      </c>
      <c r="C88" s="2" t="s">
        <v>1301</v>
      </c>
      <c r="D88" s="2" t="s">
        <v>1300</v>
      </c>
      <c r="E88" s="2"/>
      <c r="F88" s="4">
        <v>8</v>
      </c>
      <c r="G88" s="4">
        <v>36000</v>
      </c>
      <c r="H88" s="4">
        <v>3600</v>
      </c>
      <c r="I88" s="4">
        <v>39600</v>
      </c>
    </row>
    <row r="89" spans="1:9" ht="15.75">
      <c r="A89" s="3" t="s">
        <v>6982</v>
      </c>
      <c r="B89" s="2" t="s">
        <v>1302</v>
      </c>
      <c r="C89" s="2" t="s">
        <v>1303</v>
      </c>
      <c r="D89" s="2" t="s">
        <v>1302</v>
      </c>
      <c r="E89" s="2"/>
      <c r="F89" s="4">
        <v>58</v>
      </c>
      <c r="G89" s="4">
        <v>238500</v>
      </c>
      <c r="H89" s="4">
        <v>23850</v>
      </c>
      <c r="I89" s="4">
        <v>262350</v>
      </c>
    </row>
    <row r="90" spans="1:9" ht="15.75">
      <c r="A90" s="3" t="s">
        <v>6982</v>
      </c>
      <c r="B90" s="2" t="s">
        <v>1306</v>
      </c>
      <c r="C90" s="2" t="s">
        <v>1307</v>
      </c>
      <c r="D90" s="2" t="s">
        <v>1306</v>
      </c>
      <c r="E90" s="2" t="s">
        <v>1308</v>
      </c>
      <c r="F90" s="4">
        <v>130</v>
      </c>
      <c r="G90" s="4">
        <v>526500</v>
      </c>
      <c r="H90" s="4">
        <v>52650</v>
      </c>
      <c r="I90" s="4">
        <v>579150</v>
      </c>
    </row>
    <row r="91" spans="1:9" ht="15.75">
      <c r="A91" s="3" t="s">
        <v>6982</v>
      </c>
      <c r="B91" s="2" t="s">
        <v>1311</v>
      </c>
      <c r="C91" s="2" t="s">
        <v>1312</v>
      </c>
      <c r="D91" s="2" t="s">
        <v>1311</v>
      </c>
      <c r="E91" s="2"/>
      <c r="F91" s="4">
        <v>100</v>
      </c>
      <c r="G91" s="4">
        <v>405000</v>
      </c>
      <c r="H91" s="4">
        <v>40500</v>
      </c>
      <c r="I91" s="4">
        <v>445500</v>
      </c>
    </row>
    <row r="92" spans="1:9" ht="15.75">
      <c r="A92" s="3" t="s">
        <v>6982</v>
      </c>
      <c r="B92" s="2" t="s">
        <v>1317</v>
      </c>
      <c r="C92" s="2" t="s">
        <v>1318</v>
      </c>
      <c r="D92" s="2" t="s">
        <v>1317</v>
      </c>
      <c r="E92" s="2" t="s">
        <v>1319</v>
      </c>
      <c r="F92" s="4">
        <v>20</v>
      </c>
      <c r="G92" s="4">
        <v>81000</v>
      </c>
      <c r="H92" s="4">
        <v>8100</v>
      </c>
      <c r="I92" s="4">
        <v>89100</v>
      </c>
    </row>
    <row r="93" spans="1:9" ht="15.75">
      <c r="A93" s="3" t="s">
        <v>6982</v>
      </c>
      <c r="B93" s="2" t="s">
        <v>1320</v>
      </c>
      <c r="C93" s="2" t="s">
        <v>1321</v>
      </c>
      <c r="D93" s="2" t="s">
        <v>1320</v>
      </c>
      <c r="E93" s="2" t="s">
        <v>1322</v>
      </c>
      <c r="F93" s="4">
        <v>20</v>
      </c>
      <c r="G93" s="4">
        <v>81000</v>
      </c>
      <c r="H93" s="4">
        <v>8100</v>
      </c>
      <c r="I93" s="4">
        <v>89100</v>
      </c>
    </row>
    <row r="94" spans="1:9" ht="15.75">
      <c r="A94" s="3" t="s">
        <v>6982</v>
      </c>
      <c r="B94" s="2" t="s">
        <v>1345</v>
      </c>
      <c r="C94" s="2" t="s">
        <v>1346</v>
      </c>
      <c r="D94" s="2" t="s">
        <v>1345</v>
      </c>
      <c r="E94" s="2" t="s">
        <v>1342</v>
      </c>
      <c r="F94" s="4">
        <v>60</v>
      </c>
      <c r="G94" s="4">
        <v>640800</v>
      </c>
      <c r="H94" s="4">
        <v>64080</v>
      </c>
      <c r="I94" s="4">
        <v>704880</v>
      </c>
    </row>
    <row r="95" spans="1:9" ht="15.75">
      <c r="A95" s="3" t="s">
        <v>6982</v>
      </c>
      <c r="B95" s="2" t="s">
        <v>1353</v>
      </c>
      <c r="C95" s="2" t="s">
        <v>1354</v>
      </c>
      <c r="D95" s="2" t="s">
        <v>1353</v>
      </c>
      <c r="E95" s="2" t="s">
        <v>1342</v>
      </c>
      <c r="F95" s="4">
        <v>10</v>
      </c>
      <c r="G95" s="4">
        <v>106800</v>
      </c>
      <c r="H95" s="4">
        <v>10680</v>
      </c>
      <c r="I95" s="4">
        <v>117480</v>
      </c>
    </row>
    <row r="96" spans="1:9" ht="15.75">
      <c r="A96" s="3" t="s">
        <v>6982</v>
      </c>
      <c r="B96" s="2" t="s">
        <v>1355</v>
      </c>
      <c r="C96" s="2" t="s">
        <v>1356</v>
      </c>
      <c r="D96" s="2" t="s">
        <v>1355</v>
      </c>
      <c r="E96" s="2" t="s">
        <v>1352</v>
      </c>
      <c r="F96" s="4">
        <v>350</v>
      </c>
      <c r="G96" s="4">
        <v>340000</v>
      </c>
      <c r="H96" s="4">
        <v>34000</v>
      </c>
      <c r="I96" s="4">
        <v>374000</v>
      </c>
    </row>
    <row r="97" spans="1:9" ht="15.75">
      <c r="A97" s="3" t="s">
        <v>6982</v>
      </c>
      <c r="B97" s="2" t="s">
        <v>1362</v>
      </c>
      <c r="C97" s="2" t="s">
        <v>1363</v>
      </c>
      <c r="D97" s="2" t="s">
        <v>1362</v>
      </c>
      <c r="E97" s="2" t="s">
        <v>1342</v>
      </c>
      <c r="F97" s="4">
        <v>4</v>
      </c>
      <c r="G97" s="4">
        <v>43200</v>
      </c>
      <c r="H97" s="4">
        <v>4320</v>
      </c>
      <c r="I97" s="4">
        <v>47520</v>
      </c>
    </row>
    <row r="98" spans="1:9" ht="15.75">
      <c r="A98" s="3" t="s">
        <v>6982</v>
      </c>
      <c r="B98" s="2" t="s">
        <v>1364</v>
      </c>
      <c r="C98" s="2" t="s">
        <v>1365</v>
      </c>
      <c r="D98" s="2" t="s">
        <v>1364</v>
      </c>
      <c r="E98" s="2" t="s">
        <v>1352</v>
      </c>
      <c r="F98" s="4">
        <v>11550</v>
      </c>
      <c r="G98" s="4">
        <v>10395000</v>
      </c>
      <c r="H98" s="4">
        <v>1039500</v>
      </c>
      <c r="I98" s="4">
        <v>11434500</v>
      </c>
    </row>
    <row r="99" spans="1:9" ht="15.75">
      <c r="A99" s="3" t="s">
        <v>6982</v>
      </c>
      <c r="B99" s="2" t="s">
        <v>1369</v>
      </c>
      <c r="C99" s="2" t="s">
        <v>1370</v>
      </c>
      <c r="D99" s="2" t="s">
        <v>1369</v>
      </c>
      <c r="E99" s="2" t="s">
        <v>1352</v>
      </c>
      <c r="F99" s="4">
        <v>192</v>
      </c>
      <c r="G99" s="4">
        <v>5286000</v>
      </c>
      <c r="H99" s="4">
        <v>528600</v>
      </c>
      <c r="I99" s="4">
        <v>5814600</v>
      </c>
    </row>
    <row r="100" spans="1:9" ht="15.75">
      <c r="A100" s="3" t="s">
        <v>6982</v>
      </c>
      <c r="B100" s="2" t="s">
        <v>1371</v>
      </c>
      <c r="C100" s="2" t="s">
        <v>1372</v>
      </c>
      <c r="D100" s="2" t="s">
        <v>1371</v>
      </c>
      <c r="E100" s="2" t="s">
        <v>1352</v>
      </c>
      <c r="F100" s="4">
        <v>20</v>
      </c>
      <c r="G100" s="4">
        <v>53090</v>
      </c>
      <c r="H100" s="4">
        <v>5310</v>
      </c>
      <c r="I100" s="4">
        <v>58400</v>
      </c>
    </row>
    <row r="101" spans="1:9" ht="15.75">
      <c r="A101" s="3" t="s">
        <v>6982</v>
      </c>
      <c r="B101" s="2" t="s">
        <v>1395</v>
      </c>
      <c r="C101" s="2" t="s">
        <v>1396</v>
      </c>
      <c r="D101" s="2" t="s">
        <v>1395</v>
      </c>
      <c r="E101" s="2" t="s">
        <v>1342</v>
      </c>
      <c r="F101" s="4">
        <v>30</v>
      </c>
      <c r="G101" s="4">
        <v>320400</v>
      </c>
      <c r="H101" s="4">
        <v>32040</v>
      </c>
      <c r="I101" s="4">
        <v>352440</v>
      </c>
    </row>
    <row r="102" spans="1:9" ht="15.75">
      <c r="A102" s="3" t="s">
        <v>6982</v>
      </c>
      <c r="B102" s="2" t="s">
        <v>1401</v>
      </c>
      <c r="C102" s="2" t="s">
        <v>1403</v>
      </c>
      <c r="D102" s="2" t="s">
        <v>1401</v>
      </c>
      <c r="E102" s="2" t="s">
        <v>73</v>
      </c>
      <c r="F102" s="4">
        <v>10</v>
      </c>
      <c r="G102" s="4">
        <v>22000</v>
      </c>
      <c r="H102" s="4">
        <v>2200</v>
      </c>
      <c r="I102" s="4">
        <v>24200</v>
      </c>
    </row>
    <row r="103" spans="1:9" ht="15.75">
      <c r="A103" s="3" t="s">
        <v>6982</v>
      </c>
      <c r="B103" s="2" t="s">
        <v>1401</v>
      </c>
      <c r="C103" s="2" t="s">
        <v>3528</v>
      </c>
      <c r="D103" s="2" t="s">
        <v>1401</v>
      </c>
      <c r="E103" s="2" t="s">
        <v>184</v>
      </c>
      <c r="F103" s="4"/>
      <c r="G103" s="4"/>
      <c r="H103" s="4"/>
      <c r="I103" s="4"/>
    </row>
    <row r="104" spans="1:9" ht="15.75">
      <c r="A104" s="3" t="s">
        <v>6982</v>
      </c>
      <c r="B104" s="2" t="s">
        <v>1412</v>
      </c>
      <c r="C104" s="2" t="s">
        <v>6056</v>
      </c>
      <c r="D104" s="2" t="s">
        <v>1412</v>
      </c>
      <c r="E104" s="2" t="s">
        <v>73</v>
      </c>
      <c r="F104" s="4">
        <v>10</v>
      </c>
      <c r="G104" s="4">
        <v>20000</v>
      </c>
      <c r="H104" s="4">
        <v>2000</v>
      </c>
      <c r="I104" s="4">
        <v>22000</v>
      </c>
    </row>
    <row r="105" spans="1:9" ht="15.75">
      <c r="A105" s="3" t="s">
        <v>6982</v>
      </c>
      <c r="B105" s="2" t="s">
        <v>1412</v>
      </c>
      <c r="C105" s="2" t="s">
        <v>6057</v>
      </c>
      <c r="D105" s="2" t="s">
        <v>1412</v>
      </c>
      <c r="E105" s="2" t="s">
        <v>56</v>
      </c>
      <c r="F105" s="4">
        <v>31</v>
      </c>
      <c r="G105" s="4">
        <v>65100</v>
      </c>
      <c r="H105" s="4">
        <v>6510</v>
      </c>
      <c r="I105" s="4">
        <v>71610</v>
      </c>
    </row>
    <row r="106" spans="1:9" ht="15.75">
      <c r="A106" s="3" t="s">
        <v>6982</v>
      </c>
      <c r="B106" s="2" t="s">
        <v>1417</v>
      </c>
      <c r="C106" s="2" t="s">
        <v>1422</v>
      </c>
      <c r="D106" s="2" t="s">
        <v>1417</v>
      </c>
      <c r="E106" s="2" t="s">
        <v>56</v>
      </c>
      <c r="F106" s="4">
        <v>10</v>
      </c>
      <c r="G106" s="4">
        <v>20000</v>
      </c>
      <c r="H106" s="4">
        <v>2000</v>
      </c>
      <c r="I106" s="4">
        <v>22000</v>
      </c>
    </row>
    <row r="107" spans="1:9" ht="15.75">
      <c r="A107" s="3" t="s">
        <v>6982</v>
      </c>
      <c r="B107" s="2" t="s">
        <v>1426</v>
      </c>
      <c r="C107" s="2" t="s">
        <v>1428</v>
      </c>
      <c r="D107" s="2" t="s">
        <v>1426</v>
      </c>
      <c r="E107" s="2" t="s">
        <v>73</v>
      </c>
      <c r="F107" s="4">
        <v>1</v>
      </c>
      <c r="G107" s="4">
        <v>1900</v>
      </c>
      <c r="H107" s="4">
        <v>190</v>
      </c>
      <c r="I107" s="4">
        <v>2090</v>
      </c>
    </row>
    <row r="108" spans="1:9" ht="15.75">
      <c r="A108" s="3" t="s">
        <v>6982</v>
      </c>
      <c r="B108" s="2" t="s">
        <v>3902</v>
      </c>
      <c r="C108" s="2" t="s">
        <v>5865</v>
      </c>
      <c r="D108" s="2" t="s">
        <v>3902</v>
      </c>
      <c r="E108" s="2" t="s">
        <v>52</v>
      </c>
      <c r="F108" s="4">
        <v>10</v>
      </c>
      <c r="G108" s="4">
        <v>30000</v>
      </c>
      <c r="H108" s="4">
        <v>3000</v>
      </c>
      <c r="I108" s="4">
        <v>33000</v>
      </c>
    </row>
    <row r="109" spans="1:9" ht="15.75">
      <c r="A109" s="3" t="s">
        <v>6982</v>
      </c>
      <c r="B109" s="2" t="s">
        <v>1433</v>
      </c>
      <c r="C109" s="2" t="s">
        <v>6058</v>
      </c>
      <c r="D109" s="2" t="s">
        <v>1433</v>
      </c>
      <c r="E109" s="2" t="s">
        <v>78</v>
      </c>
      <c r="F109" s="4">
        <v>10</v>
      </c>
      <c r="G109" s="4">
        <v>82000</v>
      </c>
      <c r="H109" s="4">
        <v>8200</v>
      </c>
      <c r="I109" s="4">
        <v>90200</v>
      </c>
    </row>
    <row r="110" spans="1:9" ht="15.75">
      <c r="A110" s="3" t="s">
        <v>6982</v>
      </c>
      <c r="B110" s="2" t="s">
        <v>1473</v>
      </c>
      <c r="C110" s="2" t="s">
        <v>1474</v>
      </c>
      <c r="D110" s="2" t="s">
        <v>1473</v>
      </c>
      <c r="E110" s="2" t="s">
        <v>1475</v>
      </c>
      <c r="F110" s="4">
        <v>32803</v>
      </c>
      <c r="G110" s="4">
        <v>4887647</v>
      </c>
      <c r="H110" s="4">
        <v>488764</v>
      </c>
      <c r="I110" s="4">
        <v>5376411</v>
      </c>
    </row>
    <row r="111" spans="1:9" ht="15.75">
      <c r="A111" s="3" t="s">
        <v>6982</v>
      </c>
      <c r="B111" s="2" t="s">
        <v>1482</v>
      </c>
      <c r="C111" s="2" t="s">
        <v>1483</v>
      </c>
      <c r="D111" s="2" t="s">
        <v>1482</v>
      </c>
      <c r="E111" s="2" t="s">
        <v>1484</v>
      </c>
      <c r="F111" s="4">
        <v>1700</v>
      </c>
      <c r="G111" s="4">
        <v>93000</v>
      </c>
      <c r="H111" s="4">
        <v>9300</v>
      </c>
      <c r="I111" s="4">
        <v>102300</v>
      </c>
    </row>
    <row r="112" spans="1:9" ht="15.75">
      <c r="A112" s="3" t="s">
        <v>6982</v>
      </c>
      <c r="B112" s="2" t="s">
        <v>1488</v>
      </c>
      <c r="C112" s="2" t="s">
        <v>1489</v>
      </c>
      <c r="D112" s="2" t="s">
        <v>1488</v>
      </c>
      <c r="E112" s="2" t="s">
        <v>1490</v>
      </c>
      <c r="F112" s="4">
        <v>1400</v>
      </c>
      <c r="G112" s="4">
        <v>74200</v>
      </c>
      <c r="H112" s="4">
        <v>7420</v>
      </c>
      <c r="I112" s="4">
        <v>81620</v>
      </c>
    </row>
    <row r="113" spans="1:9" ht="15.75">
      <c r="A113" s="3" t="s">
        <v>6982</v>
      </c>
      <c r="B113" s="2" t="s">
        <v>1478</v>
      </c>
      <c r="C113" s="2" t="s">
        <v>3565</v>
      </c>
      <c r="D113" s="2" t="s">
        <v>1478</v>
      </c>
      <c r="E113" s="2" t="s">
        <v>1480</v>
      </c>
      <c r="F113" s="4">
        <v>120860</v>
      </c>
      <c r="G113" s="4">
        <v>20734362</v>
      </c>
      <c r="H113" s="4">
        <v>2073438</v>
      </c>
      <c r="I113" s="4">
        <v>22807800</v>
      </c>
    </row>
    <row r="114" spans="1:9" ht="15.75">
      <c r="A114" s="3" t="s">
        <v>6982</v>
      </c>
      <c r="B114" s="2" t="s">
        <v>1540</v>
      </c>
      <c r="C114" s="2" t="s">
        <v>1541</v>
      </c>
      <c r="D114" s="2" t="s">
        <v>1540</v>
      </c>
      <c r="E114" s="2" t="s">
        <v>1542</v>
      </c>
      <c r="F114" s="4">
        <v>25</v>
      </c>
      <c r="G114" s="4">
        <v>180000</v>
      </c>
      <c r="H114" s="4">
        <v>18000</v>
      </c>
      <c r="I114" s="4">
        <v>198000</v>
      </c>
    </row>
    <row r="115" spans="1:9" ht="15.75">
      <c r="A115" s="3" t="s">
        <v>6982</v>
      </c>
      <c r="B115" s="2" t="s">
        <v>1549</v>
      </c>
      <c r="C115" s="2" t="s">
        <v>1552</v>
      </c>
      <c r="D115" s="2" t="s">
        <v>1549</v>
      </c>
      <c r="E115" s="2" t="s">
        <v>1553</v>
      </c>
      <c r="F115" s="4">
        <v>1</v>
      </c>
      <c r="G115" s="4">
        <v>32700</v>
      </c>
      <c r="H115" s="4">
        <v>3270</v>
      </c>
      <c r="I115" s="4">
        <v>35970</v>
      </c>
    </row>
    <row r="116" spans="1:9" ht="15.75">
      <c r="A116" s="3" t="s">
        <v>6982</v>
      </c>
      <c r="B116" s="2" t="s">
        <v>3595</v>
      </c>
      <c r="C116" s="2" t="s">
        <v>6059</v>
      </c>
      <c r="D116" s="2" t="s">
        <v>3595</v>
      </c>
      <c r="E116" s="2" t="s">
        <v>6060</v>
      </c>
      <c r="F116" s="4">
        <v>100</v>
      </c>
      <c r="G116" s="4">
        <v>4546</v>
      </c>
      <c r="H116" s="4">
        <v>454</v>
      </c>
      <c r="I116" s="4">
        <v>5000</v>
      </c>
    </row>
    <row r="117" spans="1:9" ht="15.75">
      <c r="A117" s="3" t="s">
        <v>6982</v>
      </c>
      <c r="B117" s="2" t="s">
        <v>1566</v>
      </c>
      <c r="C117" s="2" t="s">
        <v>1567</v>
      </c>
      <c r="D117" s="2" t="s">
        <v>1566</v>
      </c>
      <c r="E117" s="2" t="s">
        <v>1568</v>
      </c>
      <c r="F117" s="4">
        <v>100</v>
      </c>
      <c r="G117" s="4">
        <v>3300</v>
      </c>
      <c r="H117" s="4">
        <v>330</v>
      </c>
      <c r="I117" s="4">
        <v>3630</v>
      </c>
    </row>
    <row r="118" spans="1:9" ht="15.75">
      <c r="A118" s="3" t="s">
        <v>6982</v>
      </c>
      <c r="B118" s="2" t="s">
        <v>1572</v>
      </c>
      <c r="C118" s="2" t="s">
        <v>1573</v>
      </c>
      <c r="D118" s="2" t="s">
        <v>1572</v>
      </c>
      <c r="E118" s="2" t="s">
        <v>1571</v>
      </c>
      <c r="F118" s="4">
        <v>38100</v>
      </c>
      <c r="G118" s="4">
        <v>1892900</v>
      </c>
      <c r="H118" s="4">
        <v>189290</v>
      </c>
      <c r="I118" s="4">
        <v>2082190</v>
      </c>
    </row>
    <row r="119" spans="1:9" ht="15.75">
      <c r="A119" s="3" t="s">
        <v>6982</v>
      </c>
      <c r="B119" s="2" t="s">
        <v>1572</v>
      </c>
      <c r="C119" s="2" t="s">
        <v>1580</v>
      </c>
      <c r="D119" s="2" t="s">
        <v>1572</v>
      </c>
      <c r="E119" s="2" t="s">
        <v>1578</v>
      </c>
      <c r="F119" s="4">
        <v>6000</v>
      </c>
      <c r="G119" s="4">
        <v>297000</v>
      </c>
      <c r="H119" s="4">
        <v>29700</v>
      </c>
      <c r="I119" s="4">
        <v>326700</v>
      </c>
    </row>
    <row r="120" spans="1:9" ht="15.75">
      <c r="A120" s="3" t="s">
        <v>6982</v>
      </c>
      <c r="B120" s="2" t="s">
        <v>1572</v>
      </c>
      <c r="C120" s="2" t="s">
        <v>1586</v>
      </c>
      <c r="D120" s="2" t="s">
        <v>1572</v>
      </c>
      <c r="E120" s="2" t="s">
        <v>1587</v>
      </c>
      <c r="F120" s="4">
        <v>1500</v>
      </c>
      <c r="G120" s="4">
        <v>76875</v>
      </c>
      <c r="H120" s="4">
        <v>7689</v>
      </c>
      <c r="I120" s="4">
        <v>84564</v>
      </c>
    </row>
    <row r="121" spans="1:9" ht="15.75">
      <c r="A121" s="3" t="s">
        <v>6982</v>
      </c>
      <c r="B121" s="2" t="s">
        <v>1597</v>
      </c>
      <c r="C121" s="2" t="s">
        <v>1598</v>
      </c>
      <c r="D121" s="2" t="s">
        <v>1597</v>
      </c>
      <c r="E121" s="2" t="s">
        <v>1599</v>
      </c>
      <c r="F121" s="4">
        <v>6</v>
      </c>
      <c r="G121" s="4">
        <v>126546</v>
      </c>
      <c r="H121" s="4"/>
      <c r="I121" s="4">
        <v>126546</v>
      </c>
    </row>
    <row r="122" spans="1:9" ht="15.75">
      <c r="A122" s="3" t="s">
        <v>6982</v>
      </c>
      <c r="B122" s="2" t="s">
        <v>1616</v>
      </c>
      <c r="C122" s="2" t="s">
        <v>1617</v>
      </c>
      <c r="D122" s="2" t="s">
        <v>1616</v>
      </c>
      <c r="E122" s="2" t="s">
        <v>1618</v>
      </c>
      <c r="F122" s="4">
        <v>3</v>
      </c>
      <c r="G122" s="4">
        <v>520409</v>
      </c>
      <c r="H122" s="4">
        <v>52041</v>
      </c>
      <c r="I122" s="4">
        <v>572450</v>
      </c>
    </row>
    <row r="123" spans="1:9" ht="15.75">
      <c r="A123" s="3" t="s">
        <v>6982</v>
      </c>
      <c r="B123" s="2" t="s">
        <v>1619</v>
      </c>
      <c r="C123" s="2" t="s">
        <v>1620</v>
      </c>
      <c r="D123" s="2" t="s">
        <v>1619</v>
      </c>
      <c r="E123" s="2" t="s">
        <v>1621</v>
      </c>
      <c r="F123" s="4">
        <v>2</v>
      </c>
      <c r="G123" s="4">
        <v>67725</v>
      </c>
      <c r="H123" s="4">
        <v>6773</v>
      </c>
      <c r="I123" s="4">
        <v>74498</v>
      </c>
    </row>
    <row r="124" spans="1:9" ht="15.75">
      <c r="A124" s="3" t="s">
        <v>6982</v>
      </c>
      <c r="B124" s="2" t="s">
        <v>1628</v>
      </c>
      <c r="C124" s="2" t="s">
        <v>1629</v>
      </c>
      <c r="D124" s="2" t="s">
        <v>1628</v>
      </c>
      <c r="E124" s="2" t="s">
        <v>1630</v>
      </c>
      <c r="F124" s="4">
        <v>1</v>
      </c>
      <c r="G124" s="4">
        <v>31000</v>
      </c>
      <c r="H124" s="4">
        <v>3100</v>
      </c>
      <c r="I124" s="4">
        <v>34100</v>
      </c>
    </row>
    <row r="125" spans="1:9" ht="15.75">
      <c r="A125" s="3" t="s">
        <v>6982</v>
      </c>
      <c r="B125" s="2" t="s">
        <v>1628</v>
      </c>
      <c r="C125" s="2" t="s">
        <v>1631</v>
      </c>
      <c r="D125" s="2" t="s">
        <v>1628</v>
      </c>
      <c r="E125" s="2" t="s">
        <v>1632</v>
      </c>
      <c r="F125" s="4">
        <v>2</v>
      </c>
      <c r="G125" s="4">
        <v>66000</v>
      </c>
      <c r="H125" s="4">
        <v>6600</v>
      </c>
      <c r="I125" s="4">
        <v>72600</v>
      </c>
    </row>
    <row r="126" spans="1:9" ht="15.75">
      <c r="A126" s="3" t="s">
        <v>6982</v>
      </c>
      <c r="B126" s="2" t="s">
        <v>1628</v>
      </c>
      <c r="C126" s="2" t="s">
        <v>1633</v>
      </c>
      <c r="D126" s="2" t="s">
        <v>1628</v>
      </c>
      <c r="E126" s="2" t="s">
        <v>1634</v>
      </c>
      <c r="F126" s="4">
        <v>1</v>
      </c>
      <c r="G126" s="4">
        <v>31000</v>
      </c>
      <c r="H126" s="4">
        <v>3100</v>
      </c>
      <c r="I126" s="4">
        <v>34100</v>
      </c>
    </row>
    <row r="127" spans="1:9" ht="15.75">
      <c r="A127" s="3" t="s">
        <v>6982</v>
      </c>
      <c r="B127" s="2" t="s">
        <v>1628</v>
      </c>
      <c r="C127" s="2" t="s">
        <v>1637</v>
      </c>
      <c r="D127" s="2" t="s">
        <v>1628</v>
      </c>
      <c r="E127" s="2" t="s">
        <v>1638</v>
      </c>
      <c r="F127" s="4">
        <v>2</v>
      </c>
      <c r="G127" s="4">
        <v>66000</v>
      </c>
      <c r="H127" s="4">
        <v>6600</v>
      </c>
      <c r="I127" s="4">
        <v>72600</v>
      </c>
    </row>
    <row r="128" spans="1:9" ht="15.75">
      <c r="A128" s="3" t="s">
        <v>6982</v>
      </c>
      <c r="B128" s="2" t="s">
        <v>1628</v>
      </c>
      <c r="C128" s="2" t="s">
        <v>1639</v>
      </c>
      <c r="D128" s="2" t="s">
        <v>1628</v>
      </c>
      <c r="E128" s="2" t="s">
        <v>1640</v>
      </c>
      <c r="F128" s="4">
        <v>1</v>
      </c>
      <c r="G128" s="4">
        <v>31000</v>
      </c>
      <c r="H128" s="4">
        <v>3100</v>
      </c>
      <c r="I128" s="4">
        <v>34100</v>
      </c>
    </row>
    <row r="129" spans="1:9" ht="15.75">
      <c r="A129" s="3" t="s">
        <v>6982</v>
      </c>
      <c r="B129" s="2" t="s">
        <v>1644</v>
      </c>
      <c r="C129" s="2" t="s">
        <v>1645</v>
      </c>
      <c r="D129" s="2" t="s">
        <v>1644</v>
      </c>
      <c r="E129" s="2" t="s">
        <v>1646</v>
      </c>
      <c r="F129" s="4">
        <v>100</v>
      </c>
      <c r="G129" s="4">
        <v>170000</v>
      </c>
      <c r="H129" s="4">
        <v>17000</v>
      </c>
      <c r="I129" s="4">
        <v>187000</v>
      </c>
    </row>
    <row r="130" spans="1:9" ht="15.75">
      <c r="A130" s="3" t="s">
        <v>6982</v>
      </c>
      <c r="B130" s="2" t="s">
        <v>1656</v>
      </c>
      <c r="C130" s="2" t="s">
        <v>1657</v>
      </c>
      <c r="D130" s="2" t="s">
        <v>1656</v>
      </c>
      <c r="E130" s="2" t="s">
        <v>1658</v>
      </c>
      <c r="F130" s="4">
        <v>30</v>
      </c>
      <c r="G130" s="4">
        <v>281702</v>
      </c>
      <c r="H130" s="4"/>
      <c r="I130" s="4">
        <v>281702</v>
      </c>
    </row>
    <row r="131" spans="1:9" ht="15.75">
      <c r="A131" s="3" t="s">
        <v>6982</v>
      </c>
      <c r="B131" s="2" t="s">
        <v>1688</v>
      </c>
      <c r="C131" s="2" t="s">
        <v>1689</v>
      </c>
      <c r="D131" s="2" t="s">
        <v>1688</v>
      </c>
      <c r="E131" s="2" t="s">
        <v>1690</v>
      </c>
      <c r="F131" s="4">
        <v>7</v>
      </c>
      <c r="G131" s="4">
        <v>1559518</v>
      </c>
      <c r="H131" s="4">
        <v>17900</v>
      </c>
      <c r="I131" s="4">
        <v>1577418</v>
      </c>
    </row>
    <row r="132" spans="1:9" ht="15.75">
      <c r="A132" s="3" t="s">
        <v>6982</v>
      </c>
      <c r="B132" s="2" t="s">
        <v>1628</v>
      </c>
      <c r="C132" s="2" t="s">
        <v>1691</v>
      </c>
      <c r="D132" s="2" t="s">
        <v>1628</v>
      </c>
      <c r="E132" s="2" t="s">
        <v>1692</v>
      </c>
      <c r="F132" s="4">
        <v>22</v>
      </c>
      <c r="G132" s="4">
        <v>720000</v>
      </c>
      <c r="H132" s="4">
        <v>72000</v>
      </c>
      <c r="I132" s="4">
        <v>792000</v>
      </c>
    </row>
    <row r="133" spans="1:9" ht="15.75">
      <c r="A133" s="3" t="s">
        <v>6982</v>
      </c>
      <c r="B133" s="2" t="s">
        <v>1702</v>
      </c>
      <c r="C133" s="2" t="s">
        <v>1703</v>
      </c>
      <c r="D133" s="2" t="s">
        <v>1702</v>
      </c>
      <c r="E133" s="2" t="s">
        <v>1704</v>
      </c>
      <c r="F133" s="4">
        <v>41000</v>
      </c>
      <c r="G133" s="4">
        <v>14596000</v>
      </c>
      <c r="H133" s="4">
        <v>1459600</v>
      </c>
      <c r="I133" s="4">
        <v>16055600</v>
      </c>
    </row>
    <row r="134" spans="1:9" ht="15.75">
      <c r="A134" s="3" t="s">
        <v>6982</v>
      </c>
      <c r="B134" s="2" t="s">
        <v>1628</v>
      </c>
      <c r="C134" s="2" t="s">
        <v>1714</v>
      </c>
      <c r="D134" s="2" t="s">
        <v>1628</v>
      </c>
      <c r="E134" s="2" t="s">
        <v>1715</v>
      </c>
      <c r="F134" s="4">
        <v>1</v>
      </c>
      <c r="G134" s="4">
        <v>31000</v>
      </c>
      <c r="H134" s="4">
        <v>3100</v>
      </c>
      <c r="I134" s="4">
        <v>34100</v>
      </c>
    </row>
    <row r="135" spans="1:9" ht="15.75">
      <c r="A135" s="3" t="s">
        <v>6982</v>
      </c>
      <c r="B135" s="2" t="s">
        <v>1628</v>
      </c>
      <c r="C135" s="2" t="s">
        <v>1716</v>
      </c>
      <c r="D135" s="2" t="s">
        <v>1628</v>
      </c>
      <c r="E135" s="2" t="s">
        <v>1717</v>
      </c>
      <c r="F135" s="4">
        <v>1</v>
      </c>
      <c r="G135" s="4">
        <v>31000</v>
      </c>
      <c r="H135" s="4">
        <v>3100</v>
      </c>
      <c r="I135" s="4">
        <v>34100</v>
      </c>
    </row>
    <row r="136" spans="1:9" ht="15.75">
      <c r="A136" s="3" t="s">
        <v>6982</v>
      </c>
      <c r="B136" s="2" t="s">
        <v>1628</v>
      </c>
      <c r="C136" s="2" t="s">
        <v>1720</v>
      </c>
      <c r="D136" s="2" t="s">
        <v>1628</v>
      </c>
      <c r="E136" s="2" t="s">
        <v>1721</v>
      </c>
      <c r="F136" s="4">
        <v>5</v>
      </c>
      <c r="G136" s="4">
        <v>165000</v>
      </c>
      <c r="H136" s="4">
        <v>16500</v>
      </c>
      <c r="I136" s="4">
        <v>181500</v>
      </c>
    </row>
    <row r="137" spans="1:9" ht="15.75">
      <c r="A137" s="3" t="s">
        <v>6982</v>
      </c>
      <c r="B137" s="2" t="s">
        <v>1728</v>
      </c>
      <c r="C137" s="2" t="s">
        <v>1729</v>
      </c>
      <c r="D137" s="2" t="s">
        <v>1728</v>
      </c>
      <c r="E137" s="2" t="s">
        <v>1730</v>
      </c>
      <c r="F137" s="4">
        <v>260900</v>
      </c>
      <c r="G137" s="4">
        <v>11885128</v>
      </c>
      <c r="H137" s="4">
        <v>1188513</v>
      </c>
      <c r="I137" s="4">
        <v>13073641</v>
      </c>
    </row>
    <row r="138" spans="1:9" ht="15.75">
      <c r="A138" s="3" t="s">
        <v>6982</v>
      </c>
      <c r="B138" s="2" t="s">
        <v>1731</v>
      </c>
      <c r="C138" s="2" t="s">
        <v>4302</v>
      </c>
      <c r="D138" s="2" t="s">
        <v>1731</v>
      </c>
      <c r="E138" s="2" t="s">
        <v>4303</v>
      </c>
      <c r="F138" s="4">
        <v>512000</v>
      </c>
      <c r="G138" s="4">
        <v>30330000</v>
      </c>
      <c r="H138" s="4">
        <v>3032997</v>
      </c>
      <c r="I138" s="4">
        <v>33362997</v>
      </c>
    </row>
    <row r="139" spans="1:9" ht="15.75">
      <c r="A139" s="3" t="s">
        <v>6982</v>
      </c>
      <c r="B139" s="2" t="s">
        <v>1731</v>
      </c>
      <c r="C139" s="2" t="s">
        <v>3614</v>
      </c>
      <c r="D139" s="2" t="s">
        <v>1731</v>
      </c>
      <c r="E139" s="2" t="s">
        <v>3615</v>
      </c>
      <c r="F139" s="4">
        <v>69500</v>
      </c>
      <c r="G139" s="4">
        <v>4511636</v>
      </c>
      <c r="H139" s="4">
        <v>451164</v>
      </c>
      <c r="I139" s="4">
        <v>4962800</v>
      </c>
    </row>
    <row r="140" spans="1:9" ht="15.75">
      <c r="A140" s="3" t="s">
        <v>6982</v>
      </c>
      <c r="B140" s="2" t="s">
        <v>1766</v>
      </c>
      <c r="C140" s="2" t="s">
        <v>1767</v>
      </c>
      <c r="D140" s="2" t="s">
        <v>1766</v>
      </c>
      <c r="E140" s="2" t="s">
        <v>1768</v>
      </c>
      <c r="F140" s="4">
        <v>6</v>
      </c>
      <c r="G140" s="4">
        <v>61352</v>
      </c>
      <c r="H140" s="4">
        <v>1000</v>
      </c>
      <c r="I140" s="4">
        <v>62352</v>
      </c>
    </row>
    <row r="141" spans="1:9" ht="15.75">
      <c r="A141" s="3" t="s">
        <v>6982</v>
      </c>
      <c r="B141" s="2" t="s">
        <v>1793</v>
      </c>
      <c r="C141" s="2" t="s">
        <v>1794</v>
      </c>
      <c r="D141" s="2" t="s">
        <v>1793</v>
      </c>
      <c r="E141" s="2" t="s">
        <v>1795</v>
      </c>
      <c r="F141" s="4">
        <v>1</v>
      </c>
      <c r="G141" s="4">
        <v>997090</v>
      </c>
      <c r="H141" s="4">
        <v>99710</v>
      </c>
      <c r="I141" s="4">
        <v>1096800</v>
      </c>
    </row>
    <row r="142" spans="1:9" ht="15.75">
      <c r="A142" s="3" t="s">
        <v>6982</v>
      </c>
      <c r="B142" s="2" t="s">
        <v>1796</v>
      </c>
      <c r="C142" s="2" t="s">
        <v>1799</v>
      </c>
      <c r="D142" s="2" t="s">
        <v>1796</v>
      </c>
      <c r="E142" s="2" t="s">
        <v>1800</v>
      </c>
      <c r="F142" s="4">
        <v>4</v>
      </c>
      <c r="G142" s="4">
        <v>720000</v>
      </c>
      <c r="H142" s="4">
        <v>72000</v>
      </c>
      <c r="I142" s="4">
        <v>792000</v>
      </c>
    </row>
    <row r="143" spans="1:9" ht="15.75">
      <c r="A143" s="3" t="s">
        <v>6982</v>
      </c>
      <c r="B143" s="2" t="s">
        <v>1801</v>
      </c>
      <c r="C143" s="2" t="s">
        <v>1802</v>
      </c>
      <c r="D143" s="2" t="s">
        <v>1801</v>
      </c>
      <c r="E143" s="2" t="s">
        <v>1803</v>
      </c>
      <c r="F143" s="4">
        <v>30</v>
      </c>
      <c r="G143" s="4">
        <v>628000</v>
      </c>
      <c r="H143" s="4">
        <v>62800</v>
      </c>
      <c r="I143" s="4">
        <v>690800</v>
      </c>
    </row>
    <row r="144" spans="1:9" ht="15.75">
      <c r="A144" s="3" t="s">
        <v>6982</v>
      </c>
      <c r="B144" s="2" t="s">
        <v>1804</v>
      </c>
      <c r="C144" s="2" t="s">
        <v>1805</v>
      </c>
      <c r="D144" s="2" t="s">
        <v>1804</v>
      </c>
      <c r="E144" s="2" t="s">
        <v>1806</v>
      </c>
      <c r="F144" s="4">
        <v>7</v>
      </c>
      <c r="G144" s="4">
        <v>621000</v>
      </c>
      <c r="H144" s="4">
        <v>62100</v>
      </c>
      <c r="I144" s="4">
        <v>683100</v>
      </c>
    </row>
    <row r="145" spans="1:9" ht="15.75">
      <c r="A145" s="3" t="s">
        <v>6982</v>
      </c>
      <c r="B145" s="2" t="s">
        <v>1822</v>
      </c>
      <c r="C145" s="2" t="s">
        <v>1823</v>
      </c>
      <c r="D145" s="2" t="s">
        <v>1822</v>
      </c>
      <c r="E145" s="2" t="s">
        <v>1824</v>
      </c>
      <c r="F145" s="4">
        <v>1</v>
      </c>
      <c r="G145" s="4">
        <v>64740</v>
      </c>
      <c r="H145" s="4">
        <v>6474</v>
      </c>
      <c r="I145" s="4">
        <v>71214</v>
      </c>
    </row>
    <row r="146" spans="1:9" ht="15.75">
      <c r="A146" s="3" t="s">
        <v>6982</v>
      </c>
      <c r="B146" s="2" t="s">
        <v>1825</v>
      </c>
      <c r="C146" s="2" t="s">
        <v>1826</v>
      </c>
      <c r="D146" s="2" t="s">
        <v>1825</v>
      </c>
      <c r="E146" s="2" t="s">
        <v>1827</v>
      </c>
      <c r="F146" s="4">
        <v>6</v>
      </c>
      <c r="G146" s="4">
        <v>102240</v>
      </c>
      <c r="H146" s="4">
        <v>10224</v>
      </c>
      <c r="I146" s="4">
        <v>112464</v>
      </c>
    </row>
    <row r="147" spans="1:9" ht="15.75">
      <c r="A147" s="3" t="s">
        <v>6982</v>
      </c>
      <c r="B147" s="2" t="s">
        <v>1831</v>
      </c>
      <c r="C147" s="2" t="s">
        <v>1832</v>
      </c>
      <c r="D147" s="2" t="s">
        <v>1831</v>
      </c>
      <c r="E147" s="2" t="s">
        <v>1833</v>
      </c>
      <c r="F147" s="4">
        <v>7</v>
      </c>
      <c r="G147" s="4">
        <v>110920</v>
      </c>
      <c r="H147" s="4">
        <v>11092</v>
      </c>
      <c r="I147" s="4">
        <v>122012</v>
      </c>
    </row>
    <row r="148" spans="1:9" ht="15.75">
      <c r="A148" s="3" t="s">
        <v>6982</v>
      </c>
      <c r="B148" s="2" t="s">
        <v>1834</v>
      </c>
      <c r="C148" s="2" t="s">
        <v>1835</v>
      </c>
      <c r="D148" s="2" t="s">
        <v>1834</v>
      </c>
      <c r="E148" s="2" t="s">
        <v>1836</v>
      </c>
      <c r="F148" s="4">
        <v>6</v>
      </c>
      <c r="G148" s="4">
        <v>268320</v>
      </c>
      <c r="H148" s="4">
        <v>26832</v>
      </c>
      <c r="I148" s="4">
        <v>295152</v>
      </c>
    </row>
    <row r="149" spans="1:9" ht="15.75">
      <c r="A149" s="3" t="s">
        <v>6982</v>
      </c>
      <c r="B149" s="2" t="s">
        <v>1840</v>
      </c>
      <c r="C149" s="2" t="s">
        <v>1841</v>
      </c>
      <c r="D149" s="2" t="s">
        <v>1840</v>
      </c>
      <c r="E149" s="2" t="s">
        <v>1842</v>
      </c>
      <c r="F149" s="4">
        <v>7</v>
      </c>
      <c r="G149" s="4">
        <v>521710</v>
      </c>
      <c r="H149" s="4">
        <v>52171</v>
      </c>
      <c r="I149" s="4">
        <v>573881</v>
      </c>
    </row>
    <row r="150" spans="1:9" ht="15.75">
      <c r="A150" s="3" t="s">
        <v>6982</v>
      </c>
      <c r="B150" s="2" t="s">
        <v>1843</v>
      </c>
      <c r="C150" s="2" t="s">
        <v>1844</v>
      </c>
      <c r="D150" s="2" t="s">
        <v>1843</v>
      </c>
      <c r="E150" s="2" t="s">
        <v>1845</v>
      </c>
      <c r="F150" s="4">
        <v>4</v>
      </c>
      <c r="G150" s="4">
        <v>70280</v>
      </c>
      <c r="H150" s="4">
        <v>7028</v>
      </c>
      <c r="I150" s="4">
        <v>77308</v>
      </c>
    </row>
    <row r="151" spans="1:9" ht="15.75">
      <c r="A151" s="3" t="s">
        <v>6982</v>
      </c>
      <c r="B151" s="2" t="s">
        <v>1846</v>
      </c>
      <c r="C151" s="2" t="s">
        <v>1847</v>
      </c>
      <c r="D151" s="2" t="s">
        <v>1846</v>
      </c>
      <c r="E151" s="2" t="s">
        <v>1848</v>
      </c>
      <c r="F151" s="4">
        <v>12</v>
      </c>
      <c r="G151" s="4">
        <v>1085940</v>
      </c>
      <c r="H151" s="4">
        <v>108594</v>
      </c>
      <c r="I151" s="4">
        <v>1194534</v>
      </c>
    </row>
    <row r="152" spans="1:9" ht="15.75">
      <c r="A152" s="3" t="s">
        <v>6982</v>
      </c>
      <c r="B152" s="2" t="s">
        <v>1852</v>
      </c>
      <c r="C152" s="2" t="s">
        <v>1853</v>
      </c>
      <c r="D152" s="2" t="s">
        <v>1852</v>
      </c>
      <c r="E152" s="2" t="s">
        <v>1854</v>
      </c>
      <c r="F152" s="4">
        <v>1</v>
      </c>
      <c r="G152" s="4">
        <v>69210</v>
      </c>
      <c r="H152" s="4">
        <v>6921</v>
      </c>
      <c r="I152" s="4">
        <v>76131</v>
      </c>
    </row>
    <row r="153" spans="1:9" ht="15.75">
      <c r="A153" s="3" t="s">
        <v>6982</v>
      </c>
      <c r="B153" s="2" t="s">
        <v>1873</v>
      </c>
      <c r="C153" s="2" t="s">
        <v>1874</v>
      </c>
      <c r="D153" s="2" t="s">
        <v>1873</v>
      </c>
      <c r="E153" s="2" t="s">
        <v>1875</v>
      </c>
      <c r="F153" s="4">
        <v>1</v>
      </c>
      <c r="G153" s="4">
        <v>56400</v>
      </c>
      <c r="H153" s="4">
        <v>5640</v>
      </c>
      <c r="I153" s="4">
        <v>62040</v>
      </c>
    </row>
    <row r="154" spans="1:9" ht="15.75">
      <c r="A154" s="3" t="s">
        <v>6982</v>
      </c>
      <c r="B154" s="2" t="s">
        <v>1876</v>
      </c>
      <c r="C154" s="2" t="s">
        <v>1877</v>
      </c>
      <c r="D154" s="2" t="s">
        <v>1876</v>
      </c>
      <c r="E154" s="2" t="s">
        <v>1878</v>
      </c>
      <c r="F154" s="4">
        <v>1</v>
      </c>
      <c r="G154" s="4">
        <v>20800</v>
      </c>
      <c r="H154" s="4">
        <v>2080</v>
      </c>
      <c r="I154" s="4">
        <v>22880</v>
      </c>
    </row>
    <row r="155" spans="1:9" ht="15.75">
      <c r="A155" s="3" t="s">
        <v>6982</v>
      </c>
      <c r="B155" s="2" t="s">
        <v>1900</v>
      </c>
      <c r="C155" s="2" t="s">
        <v>1901</v>
      </c>
      <c r="D155" s="2" t="s">
        <v>1900</v>
      </c>
      <c r="E155" s="2" t="s">
        <v>1902</v>
      </c>
      <c r="F155" s="4">
        <v>9</v>
      </c>
      <c r="G155" s="4">
        <v>182020</v>
      </c>
      <c r="H155" s="4">
        <v>18202</v>
      </c>
      <c r="I155" s="4">
        <v>200222</v>
      </c>
    </row>
    <row r="156" spans="1:9" ht="15.75">
      <c r="A156" s="3" t="s">
        <v>6982</v>
      </c>
      <c r="B156" s="2" t="s">
        <v>1943</v>
      </c>
      <c r="C156" s="2" t="s">
        <v>1944</v>
      </c>
      <c r="D156" s="2" t="s">
        <v>1943</v>
      </c>
      <c r="E156" s="2"/>
      <c r="F156" s="4">
        <v>45</v>
      </c>
      <c r="G156" s="4">
        <v>144543</v>
      </c>
      <c r="H156" s="4">
        <v>14446</v>
      </c>
      <c r="I156" s="4">
        <v>158989</v>
      </c>
    </row>
    <row r="157" spans="1:9" ht="15.75">
      <c r="A157" s="3" t="s">
        <v>6982</v>
      </c>
      <c r="B157" s="2" t="s">
        <v>3636</v>
      </c>
      <c r="C157" s="2" t="s">
        <v>3637</v>
      </c>
      <c r="D157" s="2" t="s">
        <v>3636</v>
      </c>
      <c r="E157" s="2" t="s">
        <v>3638</v>
      </c>
      <c r="F157" s="4">
        <v>4</v>
      </c>
      <c r="G157" s="4"/>
      <c r="H157" s="4"/>
      <c r="I157" s="4"/>
    </row>
    <row r="158" spans="1:9" ht="15.75">
      <c r="A158" s="3" t="s">
        <v>6982</v>
      </c>
      <c r="B158" s="2" t="s">
        <v>3642</v>
      </c>
      <c r="C158" s="2" t="s">
        <v>3643</v>
      </c>
      <c r="D158" s="2" t="s">
        <v>3642</v>
      </c>
      <c r="E158" s="2"/>
      <c r="F158" s="4">
        <v>1</v>
      </c>
      <c r="G158" s="4">
        <v>16180000</v>
      </c>
      <c r="H158" s="4">
        <v>1618000</v>
      </c>
      <c r="I158" s="4">
        <v>17798000</v>
      </c>
    </row>
    <row r="159" spans="1:9" ht="15.75">
      <c r="A159" s="3" t="s">
        <v>6982</v>
      </c>
      <c r="B159" s="2" t="s">
        <v>6068</v>
      </c>
      <c r="C159" s="2" t="s">
        <v>3647</v>
      </c>
      <c r="D159" s="2" t="s">
        <v>6068</v>
      </c>
      <c r="E159" s="2"/>
      <c r="F159" s="4">
        <v>1</v>
      </c>
      <c r="G159" s="4">
        <v>1622648100</v>
      </c>
      <c r="H159" s="4">
        <v>162264810</v>
      </c>
      <c r="I159" s="4">
        <v>1784912910</v>
      </c>
    </row>
    <row r="160" spans="1:9" ht="15.75">
      <c r="A160" s="3" t="s">
        <v>6982</v>
      </c>
      <c r="B160" s="2" t="s">
        <v>2001</v>
      </c>
      <c r="C160" s="2" t="s">
        <v>2002</v>
      </c>
      <c r="D160" s="2" t="s">
        <v>2001</v>
      </c>
      <c r="E160" s="2"/>
      <c r="F160" s="4">
        <v>2</v>
      </c>
      <c r="G160" s="4">
        <v>6364</v>
      </c>
      <c r="H160" s="4">
        <v>636</v>
      </c>
      <c r="I160" s="4">
        <v>7000</v>
      </c>
    </row>
    <row r="161" spans="1:9" ht="15.75">
      <c r="A161" s="3" t="s">
        <v>6982</v>
      </c>
      <c r="B161" s="2" t="s">
        <v>2003</v>
      </c>
      <c r="C161" s="2" t="s">
        <v>2004</v>
      </c>
      <c r="D161" s="2" t="s">
        <v>2003</v>
      </c>
      <c r="E161" s="2"/>
      <c r="F161" s="4">
        <v>1</v>
      </c>
      <c r="G161" s="4">
        <v>75000</v>
      </c>
      <c r="H161" s="4">
        <v>7500</v>
      </c>
      <c r="I161" s="4">
        <v>82500</v>
      </c>
    </row>
    <row r="162" spans="1:9" ht="15.75">
      <c r="A162" s="3" t="s">
        <v>6982</v>
      </c>
      <c r="B162" s="2" t="s">
        <v>2005</v>
      </c>
      <c r="C162" s="2" t="s">
        <v>2006</v>
      </c>
      <c r="D162" s="2" t="s">
        <v>2005</v>
      </c>
      <c r="E162" s="2" t="s">
        <v>2007</v>
      </c>
      <c r="F162" s="4">
        <v>22</v>
      </c>
      <c r="G162" s="4">
        <v>282000</v>
      </c>
      <c r="H162" s="4">
        <v>28200</v>
      </c>
      <c r="I162" s="4">
        <v>310200</v>
      </c>
    </row>
    <row r="163" spans="1:9" ht="15.75">
      <c r="A163" s="3" t="s">
        <v>6982</v>
      </c>
      <c r="B163" s="2" t="s">
        <v>2020</v>
      </c>
      <c r="C163" s="2" t="s">
        <v>2021</v>
      </c>
      <c r="D163" s="2" t="s">
        <v>2020</v>
      </c>
      <c r="E163" s="2" t="s">
        <v>2022</v>
      </c>
      <c r="F163" s="4">
        <v>-24</v>
      </c>
      <c r="G163" s="4">
        <v>-1577500</v>
      </c>
      <c r="H163" s="4">
        <v>-157750</v>
      </c>
      <c r="I163" s="4">
        <v>-1735250</v>
      </c>
    </row>
    <row r="164" spans="1:9" ht="15.75">
      <c r="A164" s="3" t="s">
        <v>6982</v>
      </c>
      <c r="B164" s="2" t="s">
        <v>3653</v>
      </c>
      <c r="C164" s="2" t="s">
        <v>3654</v>
      </c>
      <c r="D164" s="2" t="s">
        <v>3653</v>
      </c>
      <c r="E164" s="2" t="s">
        <v>3655</v>
      </c>
      <c r="F164" s="4">
        <v>15</v>
      </c>
      <c r="G164" s="4">
        <v>900000</v>
      </c>
      <c r="H164" s="4">
        <v>90000</v>
      </c>
      <c r="I164" s="4">
        <v>990000</v>
      </c>
    </row>
    <row r="165" spans="1:9" ht="15.75">
      <c r="A165" s="3" t="s">
        <v>6982</v>
      </c>
      <c r="B165" s="2" t="s">
        <v>3653</v>
      </c>
      <c r="C165" s="2" t="s">
        <v>6069</v>
      </c>
      <c r="D165" s="2" t="s">
        <v>3653</v>
      </c>
      <c r="E165" s="2" t="s">
        <v>6070</v>
      </c>
      <c r="F165" s="4">
        <v>1</v>
      </c>
      <c r="G165" s="4">
        <v>60000</v>
      </c>
      <c r="H165" s="4">
        <v>6000</v>
      </c>
      <c r="I165" s="4">
        <v>66000</v>
      </c>
    </row>
    <row r="166" spans="1:9" ht="15.75">
      <c r="A166" s="3" t="s">
        <v>6982</v>
      </c>
      <c r="B166" s="2" t="s">
        <v>2051</v>
      </c>
      <c r="C166" s="2" t="s">
        <v>2052</v>
      </c>
      <c r="D166" s="2" t="s">
        <v>2051</v>
      </c>
      <c r="E166" s="2" t="s">
        <v>2054</v>
      </c>
      <c r="F166" s="4">
        <v>5</v>
      </c>
      <c r="G166" s="4">
        <v>143450</v>
      </c>
      <c r="H166" s="4">
        <v>14345</v>
      </c>
      <c r="I166" s="4">
        <v>157795</v>
      </c>
    </row>
    <row r="167" spans="1:9" ht="15.75">
      <c r="A167" s="3" t="s">
        <v>6982</v>
      </c>
      <c r="B167" s="2" t="s">
        <v>2055</v>
      </c>
      <c r="C167" s="2" t="s">
        <v>2056</v>
      </c>
      <c r="D167" s="2" t="s">
        <v>2055</v>
      </c>
      <c r="E167" s="2" t="s">
        <v>2058</v>
      </c>
      <c r="F167" s="4">
        <v>8</v>
      </c>
      <c r="G167" s="4">
        <v>229520</v>
      </c>
      <c r="H167" s="4">
        <v>22952</v>
      </c>
      <c r="I167" s="4">
        <v>252472</v>
      </c>
    </row>
    <row r="168" spans="1:9" ht="15.75">
      <c r="A168" s="3" t="s">
        <v>6982</v>
      </c>
      <c r="B168" s="2" t="s">
        <v>2059</v>
      </c>
      <c r="C168" s="2" t="s">
        <v>2062</v>
      </c>
      <c r="D168" s="2" t="s">
        <v>2059</v>
      </c>
      <c r="E168" s="2" t="s">
        <v>2064</v>
      </c>
      <c r="F168" s="4">
        <v>30</v>
      </c>
      <c r="G168" s="4">
        <v>910800</v>
      </c>
      <c r="H168" s="4">
        <v>91080</v>
      </c>
      <c r="I168" s="4">
        <v>1001880</v>
      </c>
    </row>
    <row r="169" spans="1:9" ht="15.75">
      <c r="A169" s="3" t="s">
        <v>6982</v>
      </c>
      <c r="B169" s="2" t="s">
        <v>2065</v>
      </c>
      <c r="C169" s="2" t="s">
        <v>2066</v>
      </c>
      <c r="D169" s="2" t="s">
        <v>2065</v>
      </c>
      <c r="E169" s="2" t="s">
        <v>2068</v>
      </c>
      <c r="F169" s="4">
        <v>12</v>
      </c>
      <c r="G169" s="4">
        <v>364320</v>
      </c>
      <c r="H169" s="4">
        <v>36432</v>
      </c>
      <c r="I169" s="4">
        <v>400752</v>
      </c>
    </row>
    <row r="170" spans="1:9" ht="15.75">
      <c r="A170" s="3" t="s">
        <v>6982</v>
      </c>
      <c r="B170" s="2" t="s">
        <v>2069</v>
      </c>
      <c r="C170" s="2" t="s">
        <v>2070</v>
      </c>
      <c r="D170" s="2" t="s">
        <v>2069</v>
      </c>
      <c r="E170" s="2" t="s">
        <v>2072</v>
      </c>
      <c r="F170" s="4">
        <v>3</v>
      </c>
      <c r="G170" s="4">
        <v>99780</v>
      </c>
      <c r="H170" s="4">
        <v>9978</v>
      </c>
      <c r="I170" s="4">
        <v>109758</v>
      </c>
    </row>
    <row r="171" spans="1:9" ht="15.75">
      <c r="A171" s="3" t="s">
        <v>6982</v>
      </c>
      <c r="B171" s="2" t="s">
        <v>2073</v>
      </c>
      <c r="C171" s="2" t="s">
        <v>2074</v>
      </c>
      <c r="D171" s="2" t="s">
        <v>2073</v>
      </c>
      <c r="E171" s="2" t="s">
        <v>2076</v>
      </c>
      <c r="F171" s="4">
        <v>20</v>
      </c>
      <c r="G171" s="4">
        <v>665200</v>
      </c>
      <c r="H171" s="4">
        <v>66520</v>
      </c>
      <c r="I171" s="4">
        <v>731720</v>
      </c>
    </row>
    <row r="172" spans="1:9" ht="15.75">
      <c r="A172" s="3" t="s">
        <v>6982</v>
      </c>
      <c r="B172" s="2" t="s">
        <v>2082</v>
      </c>
      <c r="C172" s="2" t="s">
        <v>2086</v>
      </c>
      <c r="D172" s="2" t="s">
        <v>2082</v>
      </c>
      <c r="E172" s="2" t="s">
        <v>2088</v>
      </c>
      <c r="F172" s="4">
        <v>30</v>
      </c>
      <c r="G172" s="4">
        <v>1099200</v>
      </c>
      <c r="H172" s="4">
        <v>109920</v>
      </c>
      <c r="I172" s="4">
        <v>1209120</v>
      </c>
    </row>
    <row r="173" spans="1:9" ht="15.75">
      <c r="A173" s="3" t="s">
        <v>6982</v>
      </c>
      <c r="B173" s="2" t="s">
        <v>2089</v>
      </c>
      <c r="C173" s="2" t="s">
        <v>2090</v>
      </c>
      <c r="D173" s="2" t="s">
        <v>2089</v>
      </c>
      <c r="E173" s="2" t="s">
        <v>2091</v>
      </c>
      <c r="F173" s="4">
        <v>8</v>
      </c>
      <c r="G173" s="4">
        <v>200000</v>
      </c>
      <c r="H173" s="4">
        <v>20000</v>
      </c>
      <c r="I173" s="4">
        <v>220000</v>
      </c>
    </row>
    <row r="174" spans="1:9" ht="15.75">
      <c r="A174" s="3" t="s">
        <v>6982</v>
      </c>
      <c r="B174" s="2" t="s">
        <v>2051</v>
      </c>
      <c r="C174" s="2" t="s">
        <v>2092</v>
      </c>
      <c r="D174" s="2" t="s">
        <v>2051</v>
      </c>
      <c r="E174" s="2" t="s">
        <v>2091</v>
      </c>
      <c r="F174" s="4">
        <v>8</v>
      </c>
      <c r="G174" s="4">
        <v>200000</v>
      </c>
      <c r="H174" s="4">
        <v>20000</v>
      </c>
      <c r="I174" s="4">
        <v>220000</v>
      </c>
    </row>
    <row r="175" spans="1:9" ht="15.75">
      <c r="A175" s="3" t="s">
        <v>6982</v>
      </c>
      <c r="B175" s="2" t="s">
        <v>2069</v>
      </c>
      <c r="C175" s="2" t="s">
        <v>2094</v>
      </c>
      <c r="D175" s="2" t="s">
        <v>2069</v>
      </c>
      <c r="E175" s="2" t="s">
        <v>2091</v>
      </c>
      <c r="F175" s="4">
        <v>11</v>
      </c>
      <c r="G175" s="4">
        <v>297000</v>
      </c>
      <c r="H175" s="4">
        <v>29700</v>
      </c>
      <c r="I175" s="4">
        <v>326700</v>
      </c>
    </row>
    <row r="176" spans="1:9" ht="15.75">
      <c r="A176" s="3" t="s">
        <v>6982</v>
      </c>
      <c r="B176" s="2" t="s">
        <v>3674</v>
      </c>
      <c r="C176" s="2" t="s">
        <v>3672</v>
      </c>
      <c r="D176" s="2" t="s">
        <v>3674</v>
      </c>
      <c r="E176" s="2" t="s">
        <v>3676</v>
      </c>
      <c r="F176" s="4">
        <v>982</v>
      </c>
      <c r="G176" s="4">
        <v>17676000</v>
      </c>
      <c r="H176" s="4">
        <v>1767600</v>
      </c>
      <c r="I176" s="4">
        <v>19443600</v>
      </c>
    </row>
    <row r="177" spans="1:9" ht="15.75">
      <c r="A177" s="3" t="s">
        <v>6982</v>
      </c>
      <c r="B177" s="2" t="s">
        <v>3680</v>
      </c>
      <c r="C177" s="2" t="s">
        <v>3678</v>
      </c>
      <c r="D177" s="2" t="s">
        <v>3680</v>
      </c>
      <c r="E177" s="2" t="s">
        <v>3682</v>
      </c>
      <c r="F177" s="4">
        <v>2147</v>
      </c>
      <c r="G177" s="4">
        <v>40793000</v>
      </c>
      <c r="H177" s="4">
        <v>4079300</v>
      </c>
      <c r="I177" s="4">
        <v>44872300</v>
      </c>
    </row>
    <row r="178" spans="1:9" ht="15.75">
      <c r="A178" s="3" t="s">
        <v>6982</v>
      </c>
      <c r="B178" s="2" t="s">
        <v>2100</v>
      </c>
      <c r="C178" s="2" t="s">
        <v>2104</v>
      </c>
      <c r="D178" s="2" t="s">
        <v>2100</v>
      </c>
      <c r="E178" s="2" t="s">
        <v>2106</v>
      </c>
      <c r="F178" s="4">
        <v>3</v>
      </c>
      <c r="G178" s="4">
        <v>161970</v>
      </c>
      <c r="H178" s="4">
        <v>16197</v>
      </c>
      <c r="I178" s="4">
        <v>178167</v>
      </c>
    </row>
    <row r="179" spans="1:9" ht="15.75">
      <c r="A179" s="3" t="s">
        <v>6982</v>
      </c>
      <c r="B179" s="2" t="s">
        <v>2096</v>
      </c>
      <c r="C179" s="2" t="s">
        <v>2107</v>
      </c>
      <c r="D179" s="2" t="s">
        <v>2096</v>
      </c>
      <c r="E179" s="2" t="s">
        <v>2091</v>
      </c>
      <c r="F179" s="4">
        <v>3</v>
      </c>
      <c r="G179" s="4">
        <v>129000</v>
      </c>
      <c r="H179" s="4">
        <v>12900</v>
      </c>
      <c r="I179" s="4">
        <v>141900</v>
      </c>
    </row>
    <row r="180" spans="1:9" ht="15.75">
      <c r="A180" s="3" t="s">
        <v>6982</v>
      </c>
      <c r="B180" s="2" t="s">
        <v>3686</v>
      </c>
      <c r="C180" s="2" t="s">
        <v>3684</v>
      </c>
      <c r="D180" s="2" t="s">
        <v>3686</v>
      </c>
      <c r="E180" s="2" t="s">
        <v>3688</v>
      </c>
      <c r="F180" s="4">
        <v>432</v>
      </c>
      <c r="G180" s="4">
        <v>13608000</v>
      </c>
      <c r="H180" s="4">
        <v>1360800</v>
      </c>
      <c r="I180" s="4">
        <v>14968800</v>
      </c>
    </row>
    <row r="181" spans="1:9" ht="15.75">
      <c r="A181" s="3" t="s">
        <v>6982</v>
      </c>
      <c r="B181" s="2" t="s">
        <v>3692</v>
      </c>
      <c r="C181" s="2" t="s">
        <v>3690</v>
      </c>
      <c r="D181" s="2" t="s">
        <v>3692</v>
      </c>
      <c r="E181" s="2" t="s">
        <v>3694</v>
      </c>
      <c r="F181" s="4">
        <v>190</v>
      </c>
      <c r="G181" s="4">
        <v>8208000</v>
      </c>
      <c r="H181" s="4">
        <v>820800</v>
      </c>
      <c r="I181" s="4">
        <v>9028800</v>
      </c>
    </row>
    <row r="182" spans="1:9" ht="15.75">
      <c r="A182" s="3" t="s">
        <v>6982</v>
      </c>
      <c r="B182" s="2" t="s">
        <v>6854</v>
      </c>
      <c r="C182" s="2" t="s">
        <v>6853</v>
      </c>
      <c r="D182" s="2" t="s">
        <v>6854</v>
      </c>
      <c r="E182" s="2" t="s">
        <v>6855</v>
      </c>
      <c r="F182" s="4">
        <v>300</v>
      </c>
      <c r="G182" s="4">
        <v>13461525</v>
      </c>
      <c r="H182" s="4"/>
      <c r="I182" s="4">
        <v>13461525</v>
      </c>
    </row>
    <row r="183" spans="1:9" ht="15.75">
      <c r="A183" s="3" t="s">
        <v>6982</v>
      </c>
      <c r="B183" s="2" t="s">
        <v>6854</v>
      </c>
      <c r="C183" s="2" t="s">
        <v>6856</v>
      </c>
      <c r="D183" s="2" t="s">
        <v>6854</v>
      </c>
      <c r="E183" s="2" t="s">
        <v>6857</v>
      </c>
      <c r="F183" s="4">
        <v>40</v>
      </c>
      <c r="G183" s="4">
        <v>2045582</v>
      </c>
      <c r="H183" s="4"/>
      <c r="I183" s="4">
        <v>2045582</v>
      </c>
    </row>
    <row r="184" spans="1:9" ht="15.75">
      <c r="A184" s="3" t="s">
        <v>6982</v>
      </c>
      <c r="B184" s="2" t="s">
        <v>2113</v>
      </c>
      <c r="C184" s="2" t="s">
        <v>2118</v>
      </c>
      <c r="D184" s="2" t="s">
        <v>2113</v>
      </c>
      <c r="E184" s="2" t="s">
        <v>2119</v>
      </c>
      <c r="F184" s="4">
        <v>2</v>
      </c>
      <c r="G184" s="4">
        <v>125440</v>
      </c>
      <c r="H184" s="4">
        <v>12544</v>
      </c>
      <c r="I184" s="4">
        <v>137984</v>
      </c>
    </row>
    <row r="185" spans="1:9" ht="15.75">
      <c r="A185" s="3" t="s">
        <v>6982</v>
      </c>
      <c r="B185" s="2" t="s">
        <v>2113</v>
      </c>
      <c r="C185" s="2" t="s">
        <v>2124</v>
      </c>
      <c r="D185" s="2" t="s">
        <v>2113</v>
      </c>
      <c r="E185" s="2" t="s">
        <v>3695</v>
      </c>
      <c r="F185" s="4">
        <v>13</v>
      </c>
      <c r="G185" s="4">
        <v>689000</v>
      </c>
      <c r="H185" s="4">
        <v>68900</v>
      </c>
      <c r="I185" s="4">
        <v>757900</v>
      </c>
    </row>
    <row r="186" spans="1:9" ht="15.75">
      <c r="A186" s="3" t="s">
        <v>6982</v>
      </c>
      <c r="B186" s="2" t="s">
        <v>2113</v>
      </c>
      <c r="C186" s="2" t="s">
        <v>3696</v>
      </c>
      <c r="D186" s="2" t="s">
        <v>2113</v>
      </c>
      <c r="E186" s="2" t="s">
        <v>3697</v>
      </c>
      <c r="F186" s="4">
        <v>4</v>
      </c>
      <c r="G186" s="4">
        <v>212000</v>
      </c>
      <c r="H186" s="4">
        <v>21200</v>
      </c>
      <c r="I186" s="4">
        <v>233200</v>
      </c>
    </row>
    <row r="187" spans="1:9" ht="15.75">
      <c r="A187" s="3" t="s">
        <v>6982</v>
      </c>
      <c r="B187" s="2" t="s">
        <v>3701</v>
      </c>
      <c r="C187" s="2" t="s">
        <v>3699</v>
      </c>
      <c r="D187" s="2" t="s">
        <v>3701</v>
      </c>
      <c r="E187" s="2" t="s">
        <v>3703</v>
      </c>
      <c r="F187" s="4">
        <v>216</v>
      </c>
      <c r="G187" s="4">
        <v>15249600</v>
      </c>
      <c r="H187" s="4">
        <v>1524960</v>
      </c>
      <c r="I187" s="4">
        <v>16774560</v>
      </c>
    </row>
    <row r="188" spans="1:9" ht="15.75">
      <c r="A188" s="3" t="s">
        <v>6982</v>
      </c>
      <c r="B188" s="2" t="s">
        <v>2126</v>
      </c>
      <c r="C188" s="2" t="s">
        <v>2129</v>
      </c>
      <c r="D188" s="2" t="s">
        <v>2126</v>
      </c>
      <c r="E188" s="2" t="s">
        <v>2130</v>
      </c>
      <c r="F188" s="4">
        <v>5</v>
      </c>
      <c r="G188" s="4">
        <v>188700</v>
      </c>
      <c r="H188" s="4">
        <v>18870</v>
      </c>
      <c r="I188" s="4">
        <v>207570</v>
      </c>
    </row>
    <row r="189" spans="1:9" ht="15.75">
      <c r="A189" s="3" t="s">
        <v>6982</v>
      </c>
      <c r="B189" s="2" t="s">
        <v>2126</v>
      </c>
      <c r="C189" s="2" t="s">
        <v>2133</v>
      </c>
      <c r="D189" s="2" t="s">
        <v>2126</v>
      </c>
      <c r="E189" s="2" t="s">
        <v>2134</v>
      </c>
      <c r="F189" s="4">
        <v>1</v>
      </c>
      <c r="G189" s="4">
        <v>39090</v>
      </c>
      <c r="H189" s="4">
        <v>3909</v>
      </c>
      <c r="I189" s="4">
        <v>42999</v>
      </c>
    </row>
    <row r="190" spans="1:9" ht="15.75">
      <c r="A190" s="3" t="s">
        <v>6982</v>
      </c>
      <c r="B190" s="2" t="s">
        <v>2126</v>
      </c>
      <c r="C190" s="2" t="s">
        <v>2135</v>
      </c>
      <c r="D190" s="2" t="s">
        <v>2126</v>
      </c>
      <c r="E190" s="2" t="s">
        <v>2137</v>
      </c>
      <c r="F190" s="4">
        <v>8</v>
      </c>
      <c r="G190" s="4">
        <v>336000</v>
      </c>
      <c r="H190" s="4">
        <v>33600</v>
      </c>
      <c r="I190" s="4">
        <v>369600</v>
      </c>
    </row>
    <row r="191" spans="1:9" ht="15.75">
      <c r="A191" s="3" t="s">
        <v>6982</v>
      </c>
      <c r="B191" s="2" t="s">
        <v>2126</v>
      </c>
      <c r="C191" s="2" t="s">
        <v>2140</v>
      </c>
      <c r="D191" s="2" t="s">
        <v>2126</v>
      </c>
      <c r="E191" s="2" t="s">
        <v>2110</v>
      </c>
      <c r="F191" s="4">
        <v>11</v>
      </c>
      <c r="G191" s="4">
        <v>484000</v>
      </c>
      <c r="H191" s="4">
        <v>48400</v>
      </c>
      <c r="I191" s="4">
        <v>532400</v>
      </c>
    </row>
    <row r="192" spans="1:9" ht="15.75">
      <c r="A192" s="3" t="s">
        <v>6982</v>
      </c>
      <c r="B192" s="2" t="s">
        <v>2126</v>
      </c>
      <c r="C192" s="2" t="s">
        <v>2141</v>
      </c>
      <c r="D192" s="2" t="s">
        <v>2126</v>
      </c>
      <c r="E192" s="2" t="s">
        <v>2112</v>
      </c>
      <c r="F192" s="4">
        <v>2</v>
      </c>
      <c r="G192" s="4">
        <v>88000</v>
      </c>
      <c r="H192" s="4">
        <v>8800</v>
      </c>
      <c r="I192" s="4">
        <v>96800</v>
      </c>
    </row>
    <row r="193" spans="1:9" ht="15.75">
      <c r="A193" s="3" t="s">
        <v>6982</v>
      </c>
      <c r="B193" s="2" t="s">
        <v>2126</v>
      </c>
      <c r="C193" s="2" t="s">
        <v>2144</v>
      </c>
      <c r="D193" s="2" t="s">
        <v>2126</v>
      </c>
      <c r="E193" s="2" t="s">
        <v>2145</v>
      </c>
      <c r="F193" s="4">
        <v>6</v>
      </c>
      <c r="G193" s="4">
        <v>270000</v>
      </c>
      <c r="H193" s="4">
        <v>27000</v>
      </c>
      <c r="I193" s="4">
        <v>297000</v>
      </c>
    </row>
    <row r="194" spans="1:9" ht="15.75">
      <c r="A194" s="3" t="s">
        <v>6982</v>
      </c>
      <c r="B194" s="2" t="s">
        <v>3707</v>
      </c>
      <c r="C194" s="2" t="s">
        <v>3705</v>
      </c>
      <c r="D194" s="2" t="s">
        <v>3707</v>
      </c>
      <c r="E194" s="2" t="s">
        <v>3709</v>
      </c>
      <c r="F194" s="4">
        <v>143</v>
      </c>
      <c r="G194" s="4">
        <v>4089800</v>
      </c>
      <c r="H194" s="4">
        <v>408980</v>
      </c>
      <c r="I194" s="4">
        <v>4498780</v>
      </c>
    </row>
    <row r="195" spans="1:9" ht="15.75">
      <c r="A195" s="3" t="s">
        <v>6982</v>
      </c>
      <c r="B195" s="2" t="s">
        <v>2153</v>
      </c>
      <c r="C195" s="2" t="s">
        <v>2166</v>
      </c>
      <c r="D195" s="2" t="s">
        <v>2153</v>
      </c>
      <c r="E195" s="2" t="s">
        <v>2091</v>
      </c>
      <c r="F195" s="4">
        <v>2</v>
      </c>
      <c r="G195" s="4">
        <v>130000</v>
      </c>
      <c r="H195" s="4">
        <v>13000</v>
      </c>
      <c r="I195" s="4">
        <v>143000</v>
      </c>
    </row>
    <row r="196" spans="1:9" ht="15.75">
      <c r="A196" s="3" t="s">
        <v>6982</v>
      </c>
      <c r="B196" s="2" t="s">
        <v>3716</v>
      </c>
      <c r="C196" s="2" t="s">
        <v>3714</v>
      </c>
      <c r="D196" s="2" t="s">
        <v>3716</v>
      </c>
      <c r="E196" s="2" t="s">
        <v>3718</v>
      </c>
      <c r="F196" s="4">
        <v>284</v>
      </c>
      <c r="G196" s="4">
        <v>11672400</v>
      </c>
      <c r="H196" s="4">
        <v>1167240</v>
      </c>
      <c r="I196" s="4">
        <v>12839640</v>
      </c>
    </row>
    <row r="197" spans="1:9" ht="15.75">
      <c r="A197" s="3" t="s">
        <v>6982</v>
      </c>
      <c r="B197" s="2" t="s">
        <v>3722</v>
      </c>
      <c r="C197" s="2" t="s">
        <v>3720</v>
      </c>
      <c r="D197" s="2" t="s">
        <v>3722</v>
      </c>
      <c r="E197" s="2" t="s">
        <v>3724</v>
      </c>
      <c r="F197" s="4">
        <v>100</v>
      </c>
      <c r="G197" s="4">
        <v>5250000</v>
      </c>
      <c r="H197" s="4">
        <v>525000</v>
      </c>
      <c r="I197" s="4">
        <v>5775000</v>
      </c>
    </row>
    <row r="198" spans="1:9" ht="15.75">
      <c r="A198" s="3" t="s">
        <v>6982</v>
      </c>
      <c r="B198" s="2" t="s">
        <v>2170</v>
      </c>
      <c r="C198" s="2" t="s">
        <v>2171</v>
      </c>
      <c r="D198" s="2" t="s">
        <v>2170</v>
      </c>
      <c r="E198" s="2" t="s">
        <v>2172</v>
      </c>
      <c r="F198" s="4">
        <v>72</v>
      </c>
      <c r="G198" s="4">
        <v>2880000</v>
      </c>
      <c r="H198" s="4">
        <v>288000</v>
      </c>
      <c r="I198" s="4">
        <v>3168000</v>
      </c>
    </row>
    <row r="199" spans="1:9" ht="15.75">
      <c r="A199" s="3" t="s">
        <v>6982</v>
      </c>
      <c r="B199" s="2" t="s">
        <v>2176</v>
      </c>
      <c r="C199" s="2" t="s">
        <v>2177</v>
      </c>
      <c r="D199" s="2" t="s">
        <v>2176</v>
      </c>
      <c r="E199" s="2" t="s">
        <v>2178</v>
      </c>
      <c r="F199" s="4">
        <v>330</v>
      </c>
      <c r="G199" s="4">
        <v>7910400</v>
      </c>
      <c r="H199" s="4">
        <v>791040</v>
      </c>
      <c r="I199" s="4">
        <v>8701440</v>
      </c>
    </row>
    <row r="200" spans="1:9" ht="15.75">
      <c r="A200" s="3" t="s">
        <v>6982</v>
      </c>
      <c r="B200" s="2" t="s">
        <v>2179</v>
      </c>
      <c r="C200" s="2" t="s">
        <v>2180</v>
      </c>
      <c r="D200" s="2" t="s">
        <v>2179</v>
      </c>
      <c r="E200" s="2" t="s">
        <v>2181</v>
      </c>
      <c r="F200" s="4">
        <v>546</v>
      </c>
      <c r="G200" s="4">
        <v>11135600</v>
      </c>
      <c r="H200" s="4">
        <v>1113560</v>
      </c>
      <c r="I200" s="4">
        <v>12249160</v>
      </c>
    </row>
    <row r="201" spans="1:9" ht="15.75">
      <c r="A201" s="3" t="s">
        <v>6982</v>
      </c>
      <c r="B201" s="2" t="s">
        <v>2182</v>
      </c>
      <c r="C201" s="2" t="s">
        <v>2183</v>
      </c>
      <c r="D201" s="2" t="s">
        <v>2182</v>
      </c>
      <c r="E201" s="2" t="s">
        <v>2185</v>
      </c>
      <c r="F201" s="4"/>
      <c r="G201" s="4"/>
      <c r="H201" s="4"/>
      <c r="I201" s="4"/>
    </row>
    <row r="202" spans="1:9" ht="15.75">
      <c r="A202" s="3" t="s">
        <v>6982</v>
      </c>
      <c r="B202" s="2" t="s">
        <v>2221</v>
      </c>
      <c r="C202" s="2" t="s">
        <v>2222</v>
      </c>
      <c r="D202" s="2" t="s">
        <v>2221</v>
      </c>
      <c r="E202" s="2" t="s">
        <v>2223</v>
      </c>
      <c r="F202" s="4">
        <v>5761</v>
      </c>
      <c r="G202" s="4">
        <v>161308000</v>
      </c>
      <c r="H202" s="4">
        <v>16130800</v>
      </c>
      <c r="I202" s="4">
        <v>177438800</v>
      </c>
    </row>
    <row r="203" spans="1:9" ht="15.75">
      <c r="A203" s="3" t="s">
        <v>6982</v>
      </c>
      <c r="B203" s="2" t="s">
        <v>2238</v>
      </c>
      <c r="C203" s="2" t="s">
        <v>2239</v>
      </c>
      <c r="D203" s="2" t="s">
        <v>2238</v>
      </c>
      <c r="E203" s="2" t="s">
        <v>2240</v>
      </c>
      <c r="F203" s="4">
        <v>76</v>
      </c>
      <c r="G203" s="4">
        <v>2258300</v>
      </c>
      <c r="H203" s="4">
        <v>225830</v>
      </c>
      <c r="I203" s="4">
        <v>2484130</v>
      </c>
    </row>
    <row r="204" spans="1:9" ht="15.75">
      <c r="A204" s="3" t="s">
        <v>6982</v>
      </c>
      <c r="B204" s="2" t="s">
        <v>2241</v>
      </c>
      <c r="C204" s="2" t="s">
        <v>2244</v>
      </c>
      <c r="D204" s="2" t="s">
        <v>2241</v>
      </c>
      <c r="E204" s="2" t="s">
        <v>2246</v>
      </c>
      <c r="F204" s="4">
        <v>14</v>
      </c>
      <c r="G204" s="4">
        <v>630000</v>
      </c>
      <c r="H204" s="4">
        <v>63000</v>
      </c>
      <c r="I204" s="4">
        <v>693000</v>
      </c>
    </row>
    <row r="205" spans="1:9" ht="15.75">
      <c r="A205" s="3" t="s">
        <v>6982</v>
      </c>
      <c r="B205" s="2" t="s">
        <v>2263</v>
      </c>
      <c r="C205" s="2" t="s">
        <v>2264</v>
      </c>
      <c r="D205" s="2" t="s">
        <v>2263</v>
      </c>
      <c r="E205" s="2" t="s">
        <v>2265</v>
      </c>
      <c r="F205" s="4">
        <v>6190</v>
      </c>
      <c r="G205" s="4">
        <v>1652100</v>
      </c>
      <c r="H205" s="4">
        <v>165210</v>
      </c>
      <c r="I205" s="4">
        <v>1817310</v>
      </c>
    </row>
    <row r="206" spans="1:9" ht="15.75">
      <c r="A206" s="3" t="s">
        <v>6982</v>
      </c>
      <c r="B206" s="2" t="s">
        <v>2272</v>
      </c>
      <c r="C206" s="2" t="s">
        <v>2273</v>
      </c>
      <c r="D206" s="2" t="s">
        <v>2272</v>
      </c>
      <c r="E206" s="2" t="s">
        <v>2274</v>
      </c>
      <c r="F206" s="4">
        <v>1</v>
      </c>
      <c r="G206" s="4">
        <v>29000</v>
      </c>
      <c r="H206" s="4">
        <v>2900</v>
      </c>
      <c r="I206" s="4">
        <v>31900</v>
      </c>
    </row>
    <row r="207" spans="1:9" ht="15.75">
      <c r="A207" s="3" t="s">
        <v>6982</v>
      </c>
      <c r="B207" s="2" t="s">
        <v>2303</v>
      </c>
      <c r="C207" s="2" t="s">
        <v>2304</v>
      </c>
      <c r="D207" s="2" t="s">
        <v>2303</v>
      </c>
      <c r="E207" s="2" t="s">
        <v>2305</v>
      </c>
      <c r="F207" s="4">
        <v>15</v>
      </c>
      <c r="G207" s="4">
        <v>109170</v>
      </c>
      <c r="H207" s="4">
        <v>10917</v>
      </c>
      <c r="I207" s="4">
        <v>120087</v>
      </c>
    </row>
    <row r="208" spans="1:9" ht="15.75">
      <c r="A208" s="3" t="s">
        <v>6982</v>
      </c>
      <c r="B208" s="2" t="s">
        <v>236</v>
      </c>
      <c r="C208" s="2" t="s">
        <v>6075</v>
      </c>
      <c r="D208" s="2" t="s">
        <v>236</v>
      </c>
      <c r="E208" s="2" t="s">
        <v>6045</v>
      </c>
      <c r="F208" s="4">
        <v>9</v>
      </c>
      <c r="G208" s="4">
        <v>174816</v>
      </c>
      <c r="H208" s="4">
        <v>17482</v>
      </c>
      <c r="I208" s="4">
        <v>192298</v>
      </c>
    </row>
    <row r="209" spans="1:9" ht="15.75">
      <c r="A209" s="3" t="s">
        <v>6982</v>
      </c>
      <c r="B209" s="2" t="s">
        <v>264</v>
      </c>
      <c r="C209" s="2" t="s">
        <v>2323</v>
      </c>
      <c r="D209" s="2" t="s">
        <v>264</v>
      </c>
      <c r="E209" s="2" t="s">
        <v>2324</v>
      </c>
      <c r="F209" s="4">
        <v>20</v>
      </c>
      <c r="G209" s="4">
        <v>98120</v>
      </c>
      <c r="H209" s="4">
        <v>9812</v>
      </c>
      <c r="I209" s="4">
        <v>107932</v>
      </c>
    </row>
    <row r="210" spans="1:9" ht="15.75">
      <c r="A210" s="3" t="s">
        <v>6982</v>
      </c>
      <c r="B210" s="2" t="s">
        <v>264</v>
      </c>
      <c r="C210" s="2" t="s">
        <v>2325</v>
      </c>
      <c r="D210" s="2" t="s">
        <v>264</v>
      </c>
      <c r="E210" s="2" t="s">
        <v>2326</v>
      </c>
      <c r="F210" s="4">
        <v>30</v>
      </c>
      <c r="G210" s="4">
        <v>166110</v>
      </c>
      <c r="H210" s="4">
        <v>16611</v>
      </c>
      <c r="I210" s="4">
        <v>182721</v>
      </c>
    </row>
    <row r="211" spans="1:9" ht="15.75">
      <c r="A211" s="3" t="s">
        <v>6982</v>
      </c>
      <c r="B211" s="2" t="s">
        <v>299</v>
      </c>
      <c r="C211" s="2" t="s">
        <v>2339</v>
      </c>
      <c r="D211" s="2" t="s">
        <v>299</v>
      </c>
      <c r="E211" s="2" t="s">
        <v>2340</v>
      </c>
      <c r="F211" s="4">
        <v>30</v>
      </c>
      <c r="G211" s="4">
        <v>86550</v>
      </c>
      <c r="H211" s="4">
        <v>8655</v>
      </c>
      <c r="I211" s="4">
        <v>95205</v>
      </c>
    </row>
    <row r="212" spans="1:9" ht="15.75">
      <c r="A212" s="3" t="s">
        <v>6982</v>
      </c>
      <c r="B212" s="2" t="s">
        <v>299</v>
      </c>
      <c r="C212" s="2" t="s">
        <v>2343</v>
      </c>
      <c r="D212" s="2" t="s">
        <v>299</v>
      </c>
      <c r="E212" s="2" t="s">
        <v>2344</v>
      </c>
      <c r="F212" s="4">
        <v>5</v>
      </c>
      <c r="G212" s="4">
        <v>45725</v>
      </c>
      <c r="H212" s="4">
        <v>4573</v>
      </c>
      <c r="I212" s="4">
        <v>50298</v>
      </c>
    </row>
    <row r="213" spans="1:9" ht="15.75">
      <c r="A213" s="3" t="s">
        <v>6982</v>
      </c>
      <c r="B213" s="2" t="s">
        <v>299</v>
      </c>
      <c r="C213" s="2" t="s">
        <v>2345</v>
      </c>
      <c r="D213" s="2" t="s">
        <v>299</v>
      </c>
      <c r="E213" s="2" t="s">
        <v>2328</v>
      </c>
      <c r="F213" s="4">
        <v>2</v>
      </c>
      <c r="G213" s="4">
        <v>39400</v>
      </c>
      <c r="H213" s="4">
        <v>3940</v>
      </c>
      <c r="I213" s="4">
        <v>43340</v>
      </c>
    </row>
    <row r="214" spans="1:9" ht="15.75">
      <c r="A214" s="3" t="s">
        <v>6982</v>
      </c>
      <c r="B214" s="2" t="s">
        <v>312</v>
      </c>
      <c r="C214" s="2" t="s">
        <v>2359</v>
      </c>
      <c r="D214" s="2" t="s">
        <v>312</v>
      </c>
      <c r="E214" s="2" t="s">
        <v>2360</v>
      </c>
      <c r="F214" s="4">
        <v>10</v>
      </c>
      <c r="G214" s="4">
        <v>91930</v>
      </c>
      <c r="H214" s="4">
        <v>9193</v>
      </c>
      <c r="I214" s="4">
        <v>101123</v>
      </c>
    </row>
    <row r="215" spans="1:9" ht="15.75">
      <c r="A215" s="3" t="s">
        <v>6982</v>
      </c>
      <c r="B215" s="2" t="s">
        <v>314</v>
      </c>
      <c r="C215" s="2" t="s">
        <v>2363</v>
      </c>
      <c r="D215" s="2" t="s">
        <v>314</v>
      </c>
      <c r="E215" s="2" t="s">
        <v>2364</v>
      </c>
      <c r="F215" s="4">
        <v>10</v>
      </c>
      <c r="G215" s="4">
        <v>78540</v>
      </c>
      <c r="H215" s="4">
        <v>7854</v>
      </c>
      <c r="I215" s="4">
        <v>86394</v>
      </c>
    </row>
    <row r="216" spans="1:9" ht="15.75">
      <c r="A216" s="3" t="s">
        <v>6982</v>
      </c>
      <c r="B216" s="2" t="s">
        <v>314</v>
      </c>
      <c r="C216" s="2" t="s">
        <v>2365</v>
      </c>
      <c r="D216" s="2" t="s">
        <v>314</v>
      </c>
      <c r="E216" s="2" t="s">
        <v>2366</v>
      </c>
      <c r="F216" s="4">
        <v>20</v>
      </c>
      <c r="G216" s="4">
        <v>179960</v>
      </c>
      <c r="H216" s="4">
        <v>17996</v>
      </c>
      <c r="I216" s="4">
        <v>197956</v>
      </c>
    </row>
    <row r="217" spans="1:9" ht="15.75">
      <c r="A217" s="3" t="s">
        <v>6982</v>
      </c>
      <c r="B217" s="2" t="s">
        <v>318</v>
      </c>
      <c r="C217" s="2" t="s">
        <v>2371</v>
      </c>
      <c r="D217" s="2" t="s">
        <v>318</v>
      </c>
      <c r="E217" s="2" t="s">
        <v>2372</v>
      </c>
      <c r="F217" s="4">
        <v>100</v>
      </c>
      <c r="G217" s="4">
        <v>363400</v>
      </c>
      <c r="H217" s="4">
        <v>36340</v>
      </c>
      <c r="I217" s="4">
        <v>399740</v>
      </c>
    </row>
    <row r="218" spans="1:9" ht="15.75">
      <c r="A218" s="3" t="s">
        <v>6982</v>
      </c>
      <c r="B218" s="2" t="s">
        <v>236</v>
      </c>
      <c r="C218" s="2" t="s">
        <v>2379</v>
      </c>
      <c r="D218" s="2" t="s">
        <v>236</v>
      </c>
      <c r="E218" s="2" t="s">
        <v>2380</v>
      </c>
      <c r="F218" s="4">
        <v>36</v>
      </c>
      <c r="G218" s="4">
        <v>178990</v>
      </c>
      <c r="H218" s="4">
        <v>17899</v>
      </c>
      <c r="I218" s="4">
        <v>196889</v>
      </c>
    </row>
    <row r="219" spans="1:9" ht="15.75">
      <c r="A219" s="3" t="s">
        <v>6982</v>
      </c>
      <c r="B219" s="2" t="s">
        <v>236</v>
      </c>
      <c r="C219" s="2" t="s">
        <v>2397</v>
      </c>
      <c r="D219" s="2" t="s">
        <v>236</v>
      </c>
      <c r="E219" s="2" t="s">
        <v>2398</v>
      </c>
      <c r="F219" s="4">
        <v>70</v>
      </c>
      <c r="G219" s="4">
        <v>376530</v>
      </c>
      <c r="H219" s="4">
        <v>37653</v>
      </c>
      <c r="I219" s="4">
        <v>414183</v>
      </c>
    </row>
    <row r="220" spans="1:9" ht="15.75">
      <c r="A220" s="3" t="s">
        <v>6982</v>
      </c>
      <c r="B220" s="2" t="s">
        <v>236</v>
      </c>
      <c r="C220" s="2" t="s">
        <v>2400</v>
      </c>
      <c r="D220" s="2" t="s">
        <v>236</v>
      </c>
      <c r="E220" s="2" t="s">
        <v>2401</v>
      </c>
      <c r="F220" s="4">
        <v>50</v>
      </c>
      <c r="G220" s="4">
        <v>342700</v>
      </c>
      <c r="H220" s="4">
        <v>34270</v>
      </c>
      <c r="I220" s="4">
        <v>376970</v>
      </c>
    </row>
    <row r="221" spans="1:9" ht="15.75">
      <c r="A221" s="3" t="s">
        <v>6982</v>
      </c>
      <c r="B221" s="2" t="s">
        <v>236</v>
      </c>
      <c r="C221" s="2" t="s">
        <v>2402</v>
      </c>
      <c r="D221" s="2" t="s">
        <v>236</v>
      </c>
      <c r="E221" s="2" t="s">
        <v>2403</v>
      </c>
      <c r="F221" s="4">
        <v>24</v>
      </c>
      <c r="G221" s="4">
        <v>280800</v>
      </c>
      <c r="H221" s="4">
        <v>28080</v>
      </c>
      <c r="I221" s="4">
        <v>308880</v>
      </c>
    </row>
    <row r="222" spans="1:9" ht="15.75">
      <c r="A222" s="3" t="s">
        <v>6982</v>
      </c>
      <c r="B222" s="2" t="s">
        <v>236</v>
      </c>
      <c r="C222" s="2" t="s">
        <v>2406</v>
      </c>
      <c r="D222" s="2" t="s">
        <v>236</v>
      </c>
      <c r="E222" s="2" t="s">
        <v>2407</v>
      </c>
      <c r="F222" s="4">
        <v>20</v>
      </c>
      <c r="G222" s="4">
        <v>67280</v>
      </c>
      <c r="H222" s="4">
        <v>6728</v>
      </c>
      <c r="I222" s="4">
        <v>74008</v>
      </c>
    </row>
    <row r="223" spans="1:9" ht="15.75">
      <c r="A223" s="3" t="s">
        <v>6982</v>
      </c>
      <c r="B223" s="2" t="s">
        <v>236</v>
      </c>
      <c r="C223" s="2" t="s">
        <v>2408</v>
      </c>
      <c r="D223" s="2" t="s">
        <v>236</v>
      </c>
      <c r="E223" s="2" t="s">
        <v>2409</v>
      </c>
      <c r="F223" s="4">
        <v>10</v>
      </c>
      <c r="G223" s="4">
        <v>39040</v>
      </c>
      <c r="H223" s="4">
        <v>3904</v>
      </c>
      <c r="I223" s="4">
        <v>42944</v>
      </c>
    </row>
    <row r="224" spans="1:9" ht="15.75">
      <c r="A224" s="3" t="s">
        <v>6982</v>
      </c>
      <c r="B224" s="2" t="s">
        <v>223</v>
      </c>
      <c r="C224" s="2" t="s">
        <v>2410</v>
      </c>
      <c r="D224" s="2" t="s">
        <v>223</v>
      </c>
      <c r="E224" s="2" t="s">
        <v>52</v>
      </c>
      <c r="F224" s="4">
        <v>30</v>
      </c>
      <c r="G224" s="4">
        <v>263000</v>
      </c>
      <c r="H224" s="4">
        <v>26300</v>
      </c>
      <c r="I224" s="4">
        <v>289300</v>
      </c>
    </row>
    <row r="225" spans="1:9" ht="15.75">
      <c r="A225" s="3" t="s">
        <v>6982</v>
      </c>
      <c r="B225" s="2" t="s">
        <v>223</v>
      </c>
      <c r="C225" s="2" t="s">
        <v>2411</v>
      </c>
      <c r="D225" s="2" t="s">
        <v>223</v>
      </c>
      <c r="E225" s="2" t="s">
        <v>104</v>
      </c>
      <c r="F225" s="4">
        <v>10</v>
      </c>
      <c r="G225" s="4">
        <v>110000</v>
      </c>
      <c r="H225" s="4">
        <v>11000</v>
      </c>
      <c r="I225" s="4">
        <v>121000</v>
      </c>
    </row>
    <row r="226" spans="1:9" ht="15.75">
      <c r="A226" s="3" t="s">
        <v>6982</v>
      </c>
      <c r="B226" s="2" t="s">
        <v>2287</v>
      </c>
      <c r="C226" s="2" t="s">
        <v>2426</v>
      </c>
      <c r="D226" s="2" t="s">
        <v>2287</v>
      </c>
      <c r="E226" s="2" t="s">
        <v>2427</v>
      </c>
      <c r="F226" s="4">
        <v>5</v>
      </c>
      <c r="G226" s="4">
        <v>49600</v>
      </c>
      <c r="H226" s="4">
        <v>4960</v>
      </c>
      <c r="I226" s="4">
        <v>54560</v>
      </c>
    </row>
    <row r="227" spans="1:9" ht="15.75">
      <c r="A227" s="3" t="s">
        <v>6982</v>
      </c>
      <c r="B227" s="2" t="s">
        <v>2287</v>
      </c>
      <c r="C227" s="2" t="s">
        <v>6079</v>
      </c>
      <c r="D227" s="2" t="s">
        <v>2287</v>
      </c>
      <c r="E227" s="2" t="s">
        <v>2328</v>
      </c>
      <c r="F227" s="4">
        <v>5</v>
      </c>
      <c r="G227" s="4">
        <v>102500</v>
      </c>
      <c r="H227" s="4">
        <v>10250</v>
      </c>
      <c r="I227" s="4">
        <v>112750</v>
      </c>
    </row>
    <row r="228" spans="1:9" ht="15.75">
      <c r="A228" s="3" t="s">
        <v>6982</v>
      </c>
      <c r="B228" s="2" t="s">
        <v>267</v>
      </c>
      <c r="C228" s="2" t="s">
        <v>2432</v>
      </c>
      <c r="D228" s="2" t="s">
        <v>267</v>
      </c>
      <c r="E228" s="2" t="s">
        <v>2433</v>
      </c>
      <c r="F228" s="4">
        <v>100</v>
      </c>
      <c r="G228" s="4">
        <v>501560</v>
      </c>
      <c r="H228" s="4">
        <v>50156</v>
      </c>
      <c r="I228" s="4">
        <v>551716</v>
      </c>
    </row>
    <row r="229" spans="1:9" ht="15.75">
      <c r="A229" s="3" t="s">
        <v>6982</v>
      </c>
      <c r="B229" s="2" t="s">
        <v>267</v>
      </c>
      <c r="C229" s="2" t="s">
        <v>2436</v>
      </c>
      <c r="D229" s="2" t="s">
        <v>267</v>
      </c>
      <c r="E229" s="2" t="s">
        <v>2437</v>
      </c>
      <c r="F229" s="4">
        <v>50</v>
      </c>
      <c r="G229" s="4">
        <v>247750</v>
      </c>
      <c r="H229" s="4">
        <v>24776</v>
      </c>
      <c r="I229" s="4">
        <v>272526</v>
      </c>
    </row>
    <row r="230" spans="1:9" ht="15.75">
      <c r="A230" s="3" t="s">
        <v>6982</v>
      </c>
      <c r="B230" s="2" t="s">
        <v>267</v>
      </c>
      <c r="C230" s="2" t="s">
        <v>2440</v>
      </c>
      <c r="D230" s="2" t="s">
        <v>267</v>
      </c>
      <c r="E230" s="2" t="s">
        <v>2441</v>
      </c>
      <c r="F230" s="4">
        <v>47</v>
      </c>
      <c r="G230" s="4">
        <v>345121</v>
      </c>
      <c r="H230" s="4">
        <v>34513</v>
      </c>
      <c r="I230" s="4">
        <v>379634</v>
      </c>
    </row>
    <row r="231" spans="1:9" ht="15.75">
      <c r="A231" s="3" t="s">
        <v>6982</v>
      </c>
      <c r="B231" s="2" t="s">
        <v>267</v>
      </c>
      <c r="C231" s="2" t="s">
        <v>2442</v>
      </c>
      <c r="D231" s="2" t="s">
        <v>267</v>
      </c>
      <c r="E231" s="2" t="s">
        <v>2443</v>
      </c>
      <c r="F231" s="4">
        <v>49</v>
      </c>
      <c r="G231" s="4">
        <v>415814</v>
      </c>
      <c r="H231" s="4">
        <v>41581</v>
      </c>
      <c r="I231" s="4">
        <v>457395</v>
      </c>
    </row>
    <row r="232" spans="1:9" ht="15.75">
      <c r="A232" s="3" t="s">
        <v>6982</v>
      </c>
      <c r="B232" s="2" t="s">
        <v>267</v>
      </c>
      <c r="C232" s="2" t="s">
        <v>2444</v>
      </c>
      <c r="D232" s="2" t="s">
        <v>267</v>
      </c>
      <c r="E232" s="2" t="s">
        <v>2445</v>
      </c>
      <c r="F232" s="4">
        <v>21</v>
      </c>
      <c r="G232" s="4">
        <v>202230</v>
      </c>
      <c r="H232" s="4">
        <v>20223</v>
      </c>
      <c r="I232" s="4">
        <v>222453</v>
      </c>
    </row>
    <row r="233" spans="1:9" ht="15.75">
      <c r="A233" s="3" t="s">
        <v>6982</v>
      </c>
      <c r="B233" s="2" t="s">
        <v>267</v>
      </c>
      <c r="C233" s="2" t="s">
        <v>2446</v>
      </c>
      <c r="D233" s="2" t="s">
        <v>267</v>
      </c>
      <c r="E233" s="2" t="s">
        <v>2447</v>
      </c>
      <c r="F233" s="4">
        <v>10</v>
      </c>
      <c r="G233" s="4">
        <v>147000</v>
      </c>
      <c r="H233" s="4">
        <v>14700</v>
      </c>
      <c r="I233" s="4">
        <v>161700</v>
      </c>
    </row>
    <row r="234" spans="1:9" ht="15.75">
      <c r="A234" s="3" t="s">
        <v>6982</v>
      </c>
      <c r="B234" s="2" t="s">
        <v>267</v>
      </c>
      <c r="C234" s="2" t="s">
        <v>2450</v>
      </c>
      <c r="D234" s="2" t="s">
        <v>267</v>
      </c>
      <c r="E234" s="2" t="s">
        <v>2451</v>
      </c>
      <c r="F234" s="4">
        <v>10</v>
      </c>
      <c r="G234" s="4">
        <v>181000</v>
      </c>
      <c r="H234" s="4">
        <v>18100</v>
      </c>
      <c r="I234" s="4">
        <v>199100</v>
      </c>
    </row>
    <row r="235" spans="1:9" ht="15.75">
      <c r="A235" s="3" t="s">
        <v>6982</v>
      </c>
      <c r="B235" s="2" t="s">
        <v>267</v>
      </c>
      <c r="C235" s="2" t="s">
        <v>2457</v>
      </c>
      <c r="D235" s="2" t="s">
        <v>267</v>
      </c>
      <c r="E235" s="2" t="s">
        <v>2458</v>
      </c>
      <c r="F235" s="4">
        <v>20</v>
      </c>
      <c r="G235" s="4">
        <v>102260</v>
      </c>
      <c r="H235" s="4">
        <v>10226</v>
      </c>
      <c r="I235" s="4">
        <v>112486</v>
      </c>
    </row>
    <row r="236" spans="1:9" ht="15.75">
      <c r="A236" s="3" t="s">
        <v>6982</v>
      </c>
      <c r="B236" s="2" t="s">
        <v>267</v>
      </c>
      <c r="C236" s="2" t="s">
        <v>2459</v>
      </c>
      <c r="D236" s="2" t="s">
        <v>267</v>
      </c>
      <c r="E236" s="2" t="s">
        <v>2460</v>
      </c>
      <c r="F236" s="4">
        <v>8</v>
      </c>
      <c r="G236" s="4">
        <v>35552</v>
      </c>
      <c r="H236" s="4">
        <v>3555</v>
      </c>
      <c r="I236" s="4">
        <v>39107</v>
      </c>
    </row>
    <row r="237" spans="1:9" ht="15.75">
      <c r="A237" s="3" t="s">
        <v>6982</v>
      </c>
      <c r="B237" s="2" t="s">
        <v>271</v>
      </c>
      <c r="C237" s="2" t="s">
        <v>2467</v>
      </c>
      <c r="D237" s="2" t="s">
        <v>271</v>
      </c>
      <c r="E237" s="2" t="s">
        <v>2468</v>
      </c>
      <c r="F237" s="4">
        <v>10</v>
      </c>
      <c r="G237" s="4">
        <v>83090</v>
      </c>
      <c r="H237" s="4">
        <v>8309</v>
      </c>
      <c r="I237" s="4">
        <v>91399</v>
      </c>
    </row>
    <row r="238" spans="1:9" ht="15.75">
      <c r="A238" s="3" t="s">
        <v>6982</v>
      </c>
      <c r="B238" s="2" t="s">
        <v>271</v>
      </c>
      <c r="C238" s="2" t="s">
        <v>6083</v>
      </c>
      <c r="D238" s="2" t="s">
        <v>271</v>
      </c>
      <c r="E238" s="2" t="s">
        <v>2506</v>
      </c>
      <c r="F238" s="4">
        <v>3</v>
      </c>
      <c r="G238" s="4">
        <v>70800</v>
      </c>
      <c r="H238" s="4">
        <v>7080</v>
      </c>
      <c r="I238" s="4">
        <v>77880</v>
      </c>
    </row>
    <row r="239" spans="1:9" ht="15.75">
      <c r="A239" s="3" t="s">
        <v>6982</v>
      </c>
      <c r="B239" s="2" t="s">
        <v>264</v>
      </c>
      <c r="C239" s="2" t="s">
        <v>2473</v>
      </c>
      <c r="D239" s="2" t="s">
        <v>264</v>
      </c>
      <c r="E239" s="2" t="s">
        <v>2474</v>
      </c>
      <c r="F239" s="4">
        <v>677</v>
      </c>
      <c r="G239" s="4">
        <v>2583410</v>
      </c>
      <c r="H239" s="4">
        <v>258341</v>
      </c>
      <c r="I239" s="4">
        <v>2841751</v>
      </c>
    </row>
    <row r="240" spans="1:9" ht="15.75">
      <c r="A240" s="3" t="s">
        <v>6982</v>
      </c>
      <c r="B240" s="2" t="s">
        <v>264</v>
      </c>
      <c r="C240" s="2" t="s">
        <v>2475</v>
      </c>
      <c r="D240" s="2" t="s">
        <v>264</v>
      </c>
      <c r="E240" s="2" t="s">
        <v>2476</v>
      </c>
      <c r="F240" s="4">
        <v>20</v>
      </c>
      <c r="G240" s="4">
        <v>103460</v>
      </c>
      <c r="H240" s="4">
        <v>10346</v>
      </c>
      <c r="I240" s="4">
        <v>113806</v>
      </c>
    </row>
    <row r="241" spans="1:9" ht="15.75">
      <c r="A241" s="3" t="s">
        <v>6982</v>
      </c>
      <c r="B241" s="2" t="s">
        <v>264</v>
      </c>
      <c r="C241" s="2" t="s">
        <v>2479</v>
      </c>
      <c r="D241" s="2" t="s">
        <v>264</v>
      </c>
      <c r="E241" s="2" t="s">
        <v>2480</v>
      </c>
      <c r="F241" s="4">
        <v>977</v>
      </c>
      <c r="G241" s="4">
        <v>4651660</v>
      </c>
      <c r="H241" s="4">
        <v>465167</v>
      </c>
      <c r="I241" s="4">
        <v>5116827</v>
      </c>
    </row>
    <row r="242" spans="1:9" ht="15.75">
      <c r="A242" s="3" t="s">
        <v>6982</v>
      </c>
      <c r="B242" s="2" t="s">
        <v>264</v>
      </c>
      <c r="C242" s="2" t="s">
        <v>2482</v>
      </c>
      <c r="D242" s="2" t="s">
        <v>264</v>
      </c>
      <c r="E242" s="2" t="s">
        <v>2483</v>
      </c>
      <c r="F242" s="4">
        <v>30</v>
      </c>
      <c r="G242" s="4">
        <v>88350</v>
      </c>
      <c r="H242" s="4">
        <v>8835</v>
      </c>
      <c r="I242" s="4">
        <v>97185</v>
      </c>
    </row>
    <row r="243" spans="1:9" ht="15.75">
      <c r="A243" s="3" t="s">
        <v>6982</v>
      </c>
      <c r="B243" s="2" t="s">
        <v>264</v>
      </c>
      <c r="C243" s="2" t="s">
        <v>2484</v>
      </c>
      <c r="D243" s="2" t="s">
        <v>264</v>
      </c>
      <c r="E243" s="2" t="s">
        <v>2485</v>
      </c>
      <c r="F243" s="4">
        <v>236</v>
      </c>
      <c r="G243" s="4">
        <v>1345225</v>
      </c>
      <c r="H243" s="4">
        <v>134523</v>
      </c>
      <c r="I243" s="4">
        <v>1479748</v>
      </c>
    </row>
    <row r="244" spans="1:9" ht="15.75">
      <c r="A244" s="3" t="s">
        <v>6982</v>
      </c>
      <c r="B244" s="2" t="s">
        <v>264</v>
      </c>
      <c r="C244" s="2" t="s">
        <v>2486</v>
      </c>
      <c r="D244" s="2" t="s">
        <v>264</v>
      </c>
      <c r="E244" s="2" t="s">
        <v>2487</v>
      </c>
      <c r="F244" s="4">
        <v>68</v>
      </c>
      <c r="G244" s="4">
        <v>444152</v>
      </c>
      <c r="H244" s="4">
        <v>44416</v>
      </c>
      <c r="I244" s="4">
        <v>488568</v>
      </c>
    </row>
    <row r="245" spans="1:9" ht="15.75">
      <c r="A245" s="3" t="s">
        <v>6982</v>
      </c>
      <c r="B245" s="2" t="s">
        <v>264</v>
      </c>
      <c r="C245" s="2" t="s">
        <v>2488</v>
      </c>
      <c r="D245" s="2" t="s">
        <v>264</v>
      </c>
      <c r="E245" s="2" t="s">
        <v>2489</v>
      </c>
      <c r="F245" s="4">
        <v>80</v>
      </c>
      <c r="G245" s="4">
        <v>188240</v>
      </c>
      <c r="H245" s="4">
        <v>18824</v>
      </c>
      <c r="I245" s="4">
        <v>207064</v>
      </c>
    </row>
    <row r="246" spans="1:9" ht="15.75">
      <c r="A246" s="3" t="s">
        <v>6982</v>
      </c>
      <c r="B246" s="2" t="s">
        <v>264</v>
      </c>
      <c r="C246" s="2" t="s">
        <v>2490</v>
      </c>
      <c r="D246" s="2" t="s">
        <v>264</v>
      </c>
      <c r="E246" s="2" t="s">
        <v>2491</v>
      </c>
      <c r="F246" s="4">
        <v>39</v>
      </c>
      <c r="G246" s="4">
        <v>295257</v>
      </c>
      <c r="H246" s="4">
        <v>29526</v>
      </c>
      <c r="I246" s="4">
        <v>324783</v>
      </c>
    </row>
    <row r="247" spans="1:9" ht="15.75">
      <c r="A247" s="3" t="s">
        <v>6982</v>
      </c>
      <c r="B247" s="2" t="s">
        <v>264</v>
      </c>
      <c r="C247" s="2" t="s">
        <v>2492</v>
      </c>
      <c r="D247" s="2" t="s">
        <v>264</v>
      </c>
      <c r="E247" s="2" t="s">
        <v>2493</v>
      </c>
      <c r="F247" s="4">
        <v>12</v>
      </c>
      <c r="G247" s="4">
        <v>123552</v>
      </c>
      <c r="H247" s="4">
        <v>12355</v>
      </c>
      <c r="I247" s="4">
        <v>135907</v>
      </c>
    </row>
    <row r="248" spans="1:9" ht="15.75">
      <c r="A248" s="3" t="s">
        <v>6982</v>
      </c>
      <c r="B248" s="2" t="s">
        <v>264</v>
      </c>
      <c r="C248" s="2" t="s">
        <v>2494</v>
      </c>
      <c r="D248" s="2" t="s">
        <v>264</v>
      </c>
      <c r="E248" s="2" t="s">
        <v>2495</v>
      </c>
      <c r="F248" s="4">
        <v>176</v>
      </c>
      <c r="G248" s="4">
        <v>458761</v>
      </c>
      <c r="H248" s="4">
        <v>45876</v>
      </c>
      <c r="I248" s="4">
        <v>504637</v>
      </c>
    </row>
    <row r="249" spans="1:9" ht="15.75">
      <c r="A249" s="3" t="s">
        <v>6982</v>
      </c>
      <c r="B249" s="2" t="s">
        <v>264</v>
      </c>
      <c r="C249" s="2" t="s">
        <v>2498</v>
      </c>
      <c r="D249" s="2" t="s">
        <v>264</v>
      </c>
      <c r="E249" s="2" t="s">
        <v>2328</v>
      </c>
      <c r="F249" s="4">
        <v>9</v>
      </c>
      <c r="G249" s="4">
        <v>154900</v>
      </c>
      <c r="H249" s="4">
        <v>15490</v>
      </c>
      <c r="I249" s="4">
        <v>170390</v>
      </c>
    </row>
    <row r="250" spans="1:9" ht="15.75">
      <c r="A250" s="3" t="s">
        <v>6982</v>
      </c>
      <c r="B250" s="2" t="s">
        <v>264</v>
      </c>
      <c r="C250" s="2" t="s">
        <v>2499</v>
      </c>
      <c r="D250" s="2" t="s">
        <v>264</v>
      </c>
      <c r="E250" s="2" t="s">
        <v>2500</v>
      </c>
      <c r="F250" s="4">
        <v>100</v>
      </c>
      <c r="G250" s="4">
        <v>371000</v>
      </c>
      <c r="H250" s="4">
        <v>37100</v>
      </c>
      <c r="I250" s="4">
        <v>408100</v>
      </c>
    </row>
    <row r="251" spans="1:9" ht="15.75">
      <c r="A251" s="3" t="s">
        <v>6982</v>
      </c>
      <c r="B251" s="2" t="s">
        <v>264</v>
      </c>
      <c r="C251" s="2" t="s">
        <v>2501</v>
      </c>
      <c r="D251" s="2" t="s">
        <v>264</v>
      </c>
      <c r="E251" s="2" t="s">
        <v>2454</v>
      </c>
      <c r="F251" s="4">
        <v>5</v>
      </c>
      <c r="G251" s="4">
        <v>97885</v>
      </c>
      <c r="H251" s="4">
        <v>9789</v>
      </c>
      <c r="I251" s="4">
        <v>107674</v>
      </c>
    </row>
    <row r="252" spans="1:9" ht="15.75">
      <c r="A252" s="3" t="s">
        <v>6982</v>
      </c>
      <c r="B252" s="2" t="s">
        <v>264</v>
      </c>
      <c r="C252" s="2" t="s">
        <v>2503</v>
      </c>
      <c r="D252" s="2" t="s">
        <v>264</v>
      </c>
      <c r="E252" s="2" t="s">
        <v>2504</v>
      </c>
      <c r="F252" s="4">
        <v>50</v>
      </c>
      <c r="G252" s="4">
        <v>152050</v>
      </c>
      <c r="H252" s="4">
        <v>15205</v>
      </c>
      <c r="I252" s="4">
        <v>167255</v>
      </c>
    </row>
    <row r="253" spans="1:9" ht="15.75">
      <c r="A253" s="3" t="s">
        <v>6982</v>
      </c>
      <c r="B253" s="2" t="s">
        <v>264</v>
      </c>
      <c r="C253" s="2" t="s">
        <v>2507</v>
      </c>
      <c r="D253" s="2" t="s">
        <v>264</v>
      </c>
      <c r="E253" s="2" t="s">
        <v>2508</v>
      </c>
      <c r="F253" s="4">
        <v>10</v>
      </c>
      <c r="G253" s="4">
        <v>38250</v>
      </c>
      <c r="H253" s="4">
        <v>3825</v>
      </c>
      <c r="I253" s="4">
        <v>42075</v>
      </c>
    </row>
    <row r="254" spans="1:9" ht="15.75">
      <c r="A254" s="3" t="s">
        <v>6982</v>
      </c>
      <c r="B254" s="2" t="s">
        <v>264</v>
      </c>
      <c r="C254" s="2" t="s">
        <v>2509</v>
      </c>
      <c r="D254" s="2" t="s">
        <v>264</v>
      </c>
      <c r="E254" s="2" t="s">
        <v>2510</v>
      </c>
      <c r="F254" s="4">
        <v>105</v>
      </c>
      <c r="G254" s="4">
        <v>423045</v>
      </c>
      <c r="H254" s="4">
        <v>42305</v>
      </c>
      <c r="I254" s="4">
        <v>465350</v>
      </c>
    </row>
    <row r="255" spans="1:9" ht="15.75">
      <c r="A255" s="3" t="s">
        <v>6982</v>
      </c>
      <c r="B255" s="2" t="s">
        <v>264</v>
      </c>
      <c r="C255" s="2" t="s">
        <v>2511</v>
      </c>
      <c r="D255" s="2" t="s">
        <v>264</v>
      </c>
      <c r="E255" s="2" t="s">
        <v>2512</v>
      </c>
      <c r="F255" s="4">
        <v>10</v>
      </c>
      <c r="G255" s="4">
        <v>42330</v>
      </c>
      <c r="H255" s="4">
        <v>4233</v>
      </c>
      <c r="I255" s="4">
        <v>46563</v>
      </c>
    </row>
    <row r="256" spans="1:9" ht="15.75">
      <c r="A256" s="3" t="s">
        <v>6982</v>
      </c>
      <c r="B256" s="2" t="s">
        <v>294</v>
      </c>
      <c r="C256" s="2" t="s">
        <v>2513</v>
      </c>
      <c r="D256" s="2" t="s">
        <v>294</v>
      </c>
      <c r="E256" s="2" t="s">
        <v>2514</v>
      </c>
      <c r="F256" s="4">
        <v>39</v>
      </c>
      <c r="G256" s="4">
        <v>175575</v>
      </c>
      <c r="H256" s="4">
        <v>17558</v>
      </c>
      <c r="I256" s="4">
        <v>193133</v>
      </c>
    </row>
    <row r="257" spans="1:9" ht="15.75">
      <c r="A257" s="3" t="s">
        <v>6982</v>
      </c>
      <c r="B257" s="2" t="s">
        <v>294</v>
      </c>
      <c r="C257" s="2" t="s">
        <v>2515</v>
      </c>
      <c r="D257" s="2" t="s">
        <v>294</v>
      </c>
      <c r="E257" s="2" t="s">
        <v>2516</v>
      </c>
      <c r="F257" s="4">
        <v>32</v>
      </c>
      <c r="G257" s="4">
        <v>176668</v>
      </c>
      <c r="H257" s="4">
        <v>17667</v>
      </c>
      <c r="I257" s="4">
        <v>194335</v>
      </c>
    </row>
    <row r="258" spans="1:9" ht="15.75">
      <c r="A258" s="3" t="s">
        <v>6982</v>
      </c>
      <c r="B258" s="2" t="s">
        <v>294</v>
      </c>
      <c r="C258" s="2" t="s">
        <v>2523</v>
      </c>
      <c r="D258" s="2" t="s">
        <v>294</v>
      </c>
      <c r="E258" s="2" t="s">
        <v>2524</v>
      </c>
      <c r="F258" s="4">
        <v>20</v>
      </c>
      <c r="G258" s="4">
        <v>63860</v>
      </c>
      <c r="H258" s="4">
        <v>6386</v>
      </c>
      <c r="I258" s="4">
        <v>70246</v>
      </c>
    </row>
    <row r="259" spans="1:9" ht="15.75">
      <c r="A259" s="3" t="s">
        <v>6982</v>
      </c>
      <c r="B259" s="2" t="s">
        <v>294</v>
      </c>
      <c r="C259" s="2" t="s">
        <v>2525</v>
      </c>
      <c r="D259" s="2" t="s">
        <v>294</v>
      </c>
      <c r="E259" s="2" t="s">
        <v>2526</v>
      </c>
      <c r="F259" s="4">
        <v>1</v>
      </c>
      <c r="G259" s="4">
        <v>9258</v>
      </c>
      <c r="H259" s="4">
        <v>926</v>
      </c>
      <c r="I259" s="4">
        <v>10184</v>
      </c>
    </row>
    <row r="260" spans="1:9" ht="15.75">
      <c r="A260" s="3" t="s">
        <v>6982</v>
      </c>
      <c r="B260" s="2" t="s">
        <v>294</v>
      </c>
      <c r="C260" s="2" t="s">
        <v>2528</v>
      </c>
      <c r="D260" s="2" t="s">
        <v>294</v>
      </c>
      <c r="E260" s="2" t="s">
        <v>2529</v>
      </c>
      <c r="F260" s="4">
        <v>100</v>
      </c>
      <c r="G260" s="4">
        <v>260950</v>
      </c>
      <c r="H260" s="4">
        <v>26095</v>
      </c>
      <c r="I260" s="4">
        <v>287045</v>
      </c>
    </row>
    <row r="261" spans="1:9" ht="15.75">
      <c r="A261" s="3" t="s">
        <v>6982</v>
      </c>
      <c r="B261" s="2" t="s">
        <v>294</v>
      </c>
      <c r="C261" s="2" t="s">
        <v>2530</v>
      </c>
      <c r="D261" s="2" t="s">
        <v>294</v>
      </c>
      <c r="E261" s="2" t="s">
        <v>2531</v>
      </c>
      <c r="F261" s="4">
        <v>20</v>
      </c>
      <c r="G261" s="4">
        <v>79160</v>
      </c>
      <c r="H261" s="4">
        <v>7916</v>
      </c>
      <c r="I261" s="4">
        <v>87076</v>
      </c>
    </row>
    <row r="262" spans="1:9" ht="15.75">
      <c r="A262" s="3" t="s">
        <v>6982</v>
      </c>
      <c r="B262" s="2" t="s">
        <v>299</v>
      </c>
      <c r="C262" s="2" t="s">
        <v>2534</v>
      </c>
      <c r="D262" s="2" t="s">
        <v>299</v>
      </c>
      <c r="E262" s="2" t="s">
        <v>2535</v>
      </c>
      <c r="F262" s="4">
        <v>206</v>
      </c>
      <c r="G262" s="4">
        <v>941008</v>
      </c>
      <c r="H262" s="4">
        <v>94101</v>
      </c>
      <c r="I262" s="4">
        <v>1035109</v>
      </c>
    </row>
    <row r="263" spans="1:9" ht="15.75">
      <c r="A263" s="3" t="s">
        <v>6982</v>
      </c>
      <c r="B263" s="2" t="s">
        <v>299</v>
      </c>
      <c r="C263" s="2" t="s">
        <v>2538</v>
      </c>
      <c r="D263" s="2" t="s">
        <v>299</v>
      </c>
      <c r="E263" s="2" t="s">
        <v>2539</v>
      </c>
      <c r="F263" s="4">
        <v>211</v>
      </c>
      <c r="G263" s="4">
        <v>981674</v>
      </c>
      <c r="H263" s="4">
        <v>98167</v>
      </c>
      <c r="I263" s="4">
        <v>1079841</v>
      </c>
    </row>
    <row r="264" spans="1:9" ht="15.75">
      <c r="A264" s="3" t="s">
        <v>6982</v>
      </c>
      <c r="B264" s="2" t="s">
        <v>299</v>
      </c>
      <c r="C264" s="2" t="s">
        <v>2542</v>
      </c>
      <c r="D264" s="2" t="s">
        <v>299</v>
      </c>
      <c r="E264" s="2" t="s">
        <v>2543</v>
      </c>
      <c r="F264" s="4">
        <v>138</v>
      </c>
      <c r="G264" s="4">
        <v>927249</v>
      </c>
      <c r="H264" s="4">
        <v>92725</v>
      </c>
      <c r="I264" s="4">
        <v>1019974</v>
      </c>
    </row>
    <row r="265" spans="1:9" ht="15.75">
      <c r="A265" s="3" t="s">
        <v>6982</v>
      </c>
      <c r="B265" s="2" t="s">
        <v>299</v>
      </c>
      <c r="C265" s="2" t="s">
        <v>2544</v>
      </c>
      <c r="D265" s="2" t="s">
        <v>299</v>
      </c>
      <c r="E265" s="2" t="s">
        <v>2545</v>
      </c>
      <c r="F265" s="4">
        <v>20</v>
      </c>
      <c r="G265" s="4">
        <v>158720</v>
      </c>
      <c r="H265" s="4">
        <v>15872</v>
      </c>
      <c r="I265" s="4">
        <v>174592</v>
      </c>
    </row>
    <row r="266" spans="1:9" ht="15.75">
      <c r="A266" s="3" t="s">
        <v>6982</v>
      </c>
      <c r="B266" s="2" t="s">
        <v>299</v>
      </c>
      <c r="C266" s="2" t="s">
        <v>2546</v>
      </c>
      <c r="D266" s="2" t="s">
        <v>299</v>
      </c>
      <c r="E266" s="2" t="s">
        <v>2547</v>
      </c>
      <c r="F266" s="4">
        <v>50</v>
      </c>
      <c r="G266" s="4">
        <v>157000</v>
      </c>
      <c r="H266" s="4">
        <v>15700</v>
      </c>
      <c r="I266" s="4">
        <v>172700</v>
      </c>
    </row>
    <row r="267" spans="1:9" ht="15.75">
      <c r="A267" s="3" t="s">
        <v>6982</v>
      </c>
      <c r="B267" s="2" t="s">
        <v>299</v>
      </c>
      <c r="C267" s="2" t="s">
        <v>2548</v>
      </c>
      <c r="D267" s="2" t="s">
        <v>299</v>
      </c>
      <c r="E267" s="2" t="s">
        <v>2549</v>
      </c>
      <c r="F267" s="4">
        <v>45</v>
      </c>
      <c r="G267" s="4">
        <v>404060</v>
      </c>
      <c r="H267" s="4">
        <v>40406</v>
      </c>
      <c r="I267" s="4">
        <v>444466</v>
      </c>
    </row>
    <row r="268" spans="1:9" ht="15.75">
      <c r="A268" s="3" t="s">
        <v>6982</v>
      </c>
      <c r="B268" s="2" t="s">
        <v>299</v>
      </c>
      <c r="C268" s="2" t="s">
        <v>2550</v>
      </c>
      <c r="D268" s="2" t="s">
        <v>299</v>
      </c>
      <c r="E268" s="2" t="s">
        <v>2551</v>
      </c>
      <c r="F268" s="4">
        <v>35</v>
      </c>
      <c r="G268" s="4">
        <v>118825</v>
      </c>
      <c r="H268" s="4">
        <v>11883</v>
      </c>
      <c r="I268" s="4">
        <v>130708</v>
      </c>
    </row>
    <row r="269" spans="1:9" ht="15.75">
      <c r="A269" s="3" t="s">
        <v>6982</v>
      </c>
      <c r="B269" s="2" t="s">
        <v>299</v>
      </c>
      <c r="C269" s="2" t="s">
        <v>2554</v>
      </c>
      <c r="D269" s="2" t="s">
        <v>299</v>
      </c>
      <c r="E269" s="2" t="s">
        <v>2555</v>
      </c>
      <c r="F269" s="4">
        <v>50</v>
      </c>
      <c r="G269" s="4">
        <v>182500</v>
      </c>
      <c r="H269" s="4">
        <v>18250</v>
      </c>
      <c r="I269" s="4">
        <v>200750</v>
      </c>
    </row>
    <row r="270" spans="1:9" ht="15.75">
      <c r="A270" s="3" t="s">
        <v>6982</v>
      </c>
      <c r="B270" s="2" t="s">
        <v>299</v>
      </c>
      <c r="C270" s="2" t="s">
        <v>6085</v>
      </c>
      <c r="D270" s="2" t="s">
        <v>299</v>
      </c>
      <c r="E270" s="2" t="s">
        <v>2456</v>
      </c>
      <c r="F270" s="4">
        <v>2</v>
      </c>
      <c r="G270" s="4">
        <v>46200</v>
      </c>
      <c r="H270" s="4">
        <v>4620</v>
      </c>
      <c r="I270" s="4">
        <v>50820</v>
      </c>
    </row>
    <row r="271" spans="1:9" ht="15.75">
      <c r="A271" s="3" t="s">
        <v>6982</v>
      </c>
      <c r="B271" s="2" t="s">
        <v>299</v>
      </c>
      <c r="C271" s="2" t="s">
        <v>2556</v>
      </c>
      <c r="D271" s="2" t="s">
        <v>299</v>
      </c>
      <c r="E271" s="2" t="s">
        <v>2557</v>
      </c>
      <c r="F271" s="4">
        <v>20</v>
      </c>
      <c r="G271" s="4">
        <v>78100</v>
      </c>
      <c r="H271" s="4">
        <v>7810</v>
      </c>
      <c r="I271" s="4">
        <v>85910</v>
      </c>
    </row>
    <row r="272" spans="1:9" ht="15.75">
      <c r="A272" s="3" t="s">
        <v>6982</v>
      </c>
      <c r="B272" s="2" t="s">
        <v>299</v>
      </c>
      <c r="C272" s="2" t="s">
        <v>2564</v>
      </c>
      <c r="D272" s="2" t="s">
        <v>299</v>
      </c>
      <c r="E272" s="2" t="s">
        <v>2565</v>
      </c>
      <c r="F272" s="4">
        <v>10</v>
      </c>
      <c r="G272" s="4">
        <v>40980</v>
      </c>
      <c r="H272" s="4">
        <v>4098</v>
      </c>
      <c r="I272" s="4">
        <v>45078</v>
      </c>
    </row>
    <row r="273" spans="1:9" ht="15.75">
      <c r="A273" s="3" t="s">
        <v>6982</v>
      </c>
      <c r="B273" s="2" t="s">
        <v>307</v>
      </c>
      <c r="C273" s="2" t="s">
        <v>2572</v>
      </c>
      <c r="D273" s="2" t="s">
        <v>307</v>
      </c>
      <c r="E273" s="2" t="s">
        <v>2573</v>
      </c>
      <c r="F273" s="4">
        <v>50</v>
      </c>
      <c r="G273" s="4">
        <v>159500</v>
      </c>
      <c r="H273" s="4">
        <v>15950</v>
      </c>
      <c r="I273" s="4">
        <v>175450</v>
      </c>
    </row>
    <row r="274" spans="1:9" ht="15.75">
      <c r="A274" s="3" t="s">
        <v>6982</v>
      </c>
      <c r="B274" s="2" t="s">
        <v>310</v>
      </c>
      <c r="C274" s="2" t="s">
        <v>2576</v>
      </c>
      <c r="D274" s="2" t="s">
        <v>310</v>
      </c>
      <c r="E274" s="2" t="s">
        <v>2577</v>
      </c>
      <c r="F274" s="4">
        <v>105</v>
      </c>
      <c r="G274" s="4">
        <v>510090</v>
      </c>
      <c r="H274" s="4">
        <v>51009</v>
      </c>
      <c r="I274" s="4">
        <v>561099</v>
      </c>
    </row>
    <row r="275" spans="1:9" ht="15.75">
      <c r="A275" s="3" t="s">
        <v>6982</v>
      </c>
      <c r="B275" s="2" t="s">
        <v>310</v>
      </c>
      <c r="C275" s="2" t="s">
        <v>3786</v>
      </c>
      <c r="D275" s="2" t="s">
        <v>310</v>
      </c>
      <c r="E275" s="2" t="s">
        <v>2435</v>
      </c>
      <c r="F275" s="4">
        <v>30</v>
      </c>
      <c r="G275" s="4">
        <v>261000</v>
      </c>
      <c r="H275" s="4">
        <v>26100</v>
      </c>
      <c r="I275" s="4">
        <v>287100</v>
      </c>
    </row>
    <row r="276" spans="1:9" ht="15.75">
      <c r="A276" s="3" t="s">
        <v>6982</v>
      </c>
      <c r="B276" s="2" t="s">
        <v>310</v>
      </c>
      <c r="C276" s="2" t="s">
        <v>2578</v>
      </c>
      <c r="D276" s="2" t="s">
        <v>310</v>
      </c>
      <c r="E276" s="2" t="s">
        <v>2579</v>
      </c>
      <c r="F276" s="4">
        <v>225</v>
      </c>
      <c r="G276" s="4">
        <v>1350225</v>
      </c>
      <c r="H276" s="4">
        <v>135024</v>
      </c>
      <c r="I276" s="4">
        <v>1485249</v>
      </c>
    </row>
    <row r="277" spans="1:9" ht="15.75">
      <c r="A277" s="3" t="s">
        <v>6982</v>
      </c>
      <c r="B277" s="2" t="s">
        <v>310</v>
      </c>
      <c r="C277" s="2" t="s">
        <v>2580</v>
      </c>
      <c r="D277" s="2" t="s">
        <v>310</v>
      </c>
      <c r="E277" s="2" t="s">
        <v>2581</v>
      </c>
      <c r="F277" s="4">
        <v>206</v>
      </c>
      <c r="G277" s="4">
        <v>1452018</v>
      </c>
      <c r="H277" s="4">
        <v>145202</v>
      </c>
      <c r="I277" s="4">
        <v>1597220</v>
      </c>
    </row>
    <row r="278" spans="1:9" ht="15.75">
      <c r="A278" s="3" t="s">
        <v>6982</v>
      </c>
      <c r="B278" s="2" t="s">
        <v>310</v>
      </c>
      <c r="C278" s="2" t="s">
        <v>2584</v>
      </c>
      <c r="D278" s="2" t="s">
        <v>310</v>
      </c>
      <c r="E278" s="2" t="s">
        <v>2585</v>
      </c>
      <c r="F278" s="4">
        <v>40</v>
      </c>
      <c r="G278" s="4">
        <v>374800</v>
      </c>
      <c r="H278" s="4">
        <v>37480</v>
      </c>
      <c r="I278" s="4">
        <v>412280</v>
      </c>
    </row>
    <row r="279" spans="1:9" ht="15.75">
      <c r="A279" s="3" t="s">
        <v>6982</v>
      </c>
      <c r="B279" s="2" t="s">
        <v>310</v>
      </c>
      <c r="C279" s="2" t="s">
        <v>6087</v>
      </c>
      <c r="D279" s="2" t="s">
        <v>310</v>
      </c>
      <c r="E279" s="2" t="s">
        <v>2451</v>
      </c>
      <c r="F279" s="4">
        <v>5</v>
      </c>
      <c r="G279" s="4">
        <v>92400</v>
      </c>
      <c r="H279" s="4">
        <v>9240</v>
      </c>
      <c r="I279" s="4">
        <v>101640</v>
      </c>
    </row>
    <row r="280" spans="1:9" ht="15.75">
      <c r="A280" s="3" t="s">
        <v>6982</v>
      </c>
      <c r="B280" s="2" t="s">
        <v>310</v>
      </c>
      <c r="C280" s="2" t="s">
        <v>6089</v>
      </c>
      <c r="D280" s="2" t="s">
        <v>310</v>
      </c>
      <c r="E280" s="2" t="s">
        <v>2456</v>
      </c>
      <c r="F280" s="4">
        <v>4</v>
      </c>
      <c r="G280" s="4">
        <v>94400</v>
      </c>
      <c r="H280" s="4">
        <v>9440</v>
      </c>
      <c r="I280" s="4">
        <v>103840</v>
      </c>
    </row>
    <row r="281" spans="1:9" ht="15.75">
      <c r="A281" s="3" t="s">
        <v>6982</v>
      </c>
      <c r="B281" s="2" t="s">
        <v>310</v>
      </c>
      <c r="C281" s="2" t="s">
        <v>3790</v>
      </c>
      <c r="D281" s="2" t="s">
        <v>310</v>
      </c>
      <c r="E281" s="2" t="s">
        <v>3791</v>
      </c>
      <c r="F281" s="4">
        <v>45</v>
      </c>
      <c r="G281" s="4">
        <v>197460</v>
      </c>
      <c r="H281" s="4">
        <v>19746</v>
      </c>
      <c r="I281" s="4">
        <v>217206</v>
      </c>
    </row>
    <row r="282" spans="1:9" ht="15.75">
      <c r="A282" s="3" t="s">
        <v>6982</v>
      </c>
      <c r="B282" s="2" t="s">
        <v>312</v>
      </c>
      <c r="C282" s="2" t="s">
        <v>2590</v>
      </c>
      <c r="D282" s="2" t="s">
        <v>312</v>
      </c>
      <c r="E282" s="2" t="s">
        <v>2591</v>
      </c>
      <c r="F282" s="4">
        <v>10</v>
      </c>
      <c r="G282" s="4">
        <v>58240</v>
      </c>
      <c r="H282" s="4">
        <v>5824</v>
      </c>
      <c r="I282" s="4">
        <v>64064</v>
      </c>
    </row>
    <row r="283" spans="1:9" ht="15.75">
      <c r="A283" s="3" t="s">
        <v>6982</v>
      </c>
      <c r="B283" s="2" t="s">
        <v>312</v>
      </c>
      <c r="C283" s="2" t="s">
        <v>2592</v>
      </c>
      <c r="D283" s="2" t="s">
        <v>312</v>
      </c>
      <c r="E283" s="2" t="s">
        <v>2593</v>
      </c>
      <c r="F283" s="4">
        <v>30</v>
      </c>
      <c r="G283" s="4">
        <v>207150</v>
      </c>
      <c r="H283" s="4">
        <v>20715</v>
      </c>
      <c r="I283" s="4">
        <v>227865</v>
      </c>
    </row>
    <row r="284" spans="1:9" ht="15.75">
      <c r="A284" s="3" t="s">
        <v>6982</v>
      </c>
      <c r="B284" s="2" t="s">
        <v>314</v>
      </c>
      <c r="C284" s="2" t="s">
        <v>2596</v>
      </c>
      <c r="D284" s="2" t="s">
        <v>314</v>
      </c>
      <c r="E284" s="2" t="s">
        <v>2597</v>
      </c>
      <c r="F284" s="4">
        <v>30</v>
      </c>
      <c r="G284" s="4">
        <v>121110</v>
      </c>
      <c r="H284" s="4">
        <v>12111</v>
      </c>
      <c r="I284" s="4">
        <v>133221</v>
      </c>
    </row>
    <row r="285" spans="1:9" ht="15.75">
      <c r="A285" s="3" t="s">
        <v>6982</v>
      </c>
      <c r="B285" s="2" t="s">
        <v>314</v>
      </c>
      <c r="C285" s="2" t="s">
        <v>2598</v>
      </c>
      <c r="D285" s="2" t="s">
        <v>314</v>
      </c>
      <c r="E285" s="2" t="s">
        <v>2599</v>
      </c>
      <c r="F285" s="4">
        <v>40</v>
      </c>
      <c r="G285" s="4">
        <v>213900</v>
      </c>
      <c r="H285" s="4">
        <v>21390</v>
      </c>
      <c r="I285" s="4">
        <v>235290</v>
      </c>
    </row>
    <row r="286" spans="1:9" ht="15.75">
      <c r="A286" s="3" t="s">
        <v>6982</v>
      </c>
      <c r="B286" s="2" t="s">
        <v>314</v>
      </c>
      <c r="C286" s="2" t="s">
        <v>2604</v>
      </c>
      <c r="D286" s="2" t="s">
        <v>314</v>
      </c>
      <c r="E286" s="2" t="s">
        <v>2605</v>
      </c>
      <c r="F286" s="4">
        <v>360</v>
      </c>
      <c r="G286" s="4">
        <v>1015000</v>
      </c>
      <c r="H286" s="4">
        <v>101500</v>
      </c>
      <c r="I286" s="4">
        <v>1116500</v>
      </c>
    </row>
    <row r="287" spans="1:9" ht="15.75">
      <c r="A287" s="3" t="s">
        <v>6982</v>
      </c>
      <c r="B287" s="2" t="s">
        <v>314</v>
      </c>
      <c r="C287" s="2" t="s">
        <v>2606</v>
      </c>
      <c r="D287" s="2" t="s">
        <v>314</v>
      </c>
      <c r="E287" s="2" t="s">
        <v>2607</v>
      </c>
      <c r="F287" s="4">
        <v>550</v>
      </c>
      <c r="G287" s="4">
        <v>1447050</v>
      </c>
      <c r="H287" s="4">
        <v>144705</v>
      </c>
      <c r="I287" s="4">
        <v>1591755</v>
      </c>
    </row>
    <row r="288" spans="1:9" ht="15.75">
      <c r="A288" s="3" t="s">
        <v>6982</v>
      </c>
      <c r="B288" s="2" t="s">
        <v>314</v>
      </c>
      <c r="C288" s="2" t="s">
        <v>2610</v>
      </c>
      <c r="D288" s="2" t="s">
        <v>314</v>
      </c>
      <c r="E288" s="2" t="s">
        <v>2611</v>
      </c>
      <c r="F288" s="4">
        <v>10</v>
      </c>
      <c r="G288" s="4">
        <v>36480</v>
      </c>
      <c r="H288" s="4">
        <v>3648</v>
      </c>
      <c r="I288" s="4">
        <v>40128</v>
      </c>
    </row>
    <row r="289" spans="1:9" ht="15.75">
      <c r="A289" s="3" t="s">
        <v>6982</v>
      </c>
      <c r="B289" s="2" t="s">
        <v>318</v>
      </c>
      <c r="C289" s="2" t="s">
        <v>2614</v>
      </c>
      <c r="D289" s="2" t="s">
        <v>318</v>
      </c>
      <c r="E289" s="2" t="s">
        <v>2615</v>
      </c>
      <c r="F289" s="4">
        <v>17</v>
      </c>
      <c r="G289" s="4">
        <v>76696</v>
      </c>
      <c r="H289" s="4">
        <v>7670</v>
      </c>
      <c r="I289" s="4">
        <v>84366</v>
      </c>
    </row>
    <row r="290" spans="1:9" ht="15.75">
      <c r="A290" s="3" t="s">
        <v>6982</v>
      </c>
      <c r="B290" s="2" t="s">
        <v>318</v>
      </c>
      <c r="C290" s="2" t="s">
        <v>2616</v>
      </c>
      <c r="D290" s="2" t="s">
        <v>318</v>
      </c>
      <c r="E290" s="2" t="s">
        <v>2617</v>
      </c>
      <c r="F290" s="4">
        <v>56</v>
      </c>
      <c r="G290" s="4">
        <v>306953</v>
      </c>
      <c r="H290" s="4">
        <v>30695</v>
      </c>
      <c r="I290" s="4">
        <v>337648</v>
      </c>
    </row>
    <row r="291" spans="1:9" ht="15.75">
      <c r="A291" s="3" t="s">
        <v>6982</v>
      </c>
      <c r="B291" s="2" t="s">
        <v>318</v>
      </c>
      <c r="C291" s="2" t="s">
        <v>2618</v>
      </c>
      <c r="D291" s="2" t="s">
        <v>318</v>
      </c>
      <c r="E291" s="2" t="s">
        <v>2619</v>
      </c>
      <c r="F291" s="4">
        <v>50</v>
      </c>
      <c r="G291" s="4">
        <v>128750</v>
      </c>
      <c r="H291" s="4">
        <v>12875</v>
      </c>
      <c r="I291" s="4">
        <v>141625</v>
      </c>
    </row>
    <row r="292" spans="1:9" ht="15.75">
      <c r="A292" s="3" t="s">
        <v>6982</v>
      </c>
      <c r="B292" s="2" t="s">
        <v>318</v>
      </c>
      <c r="C292" s="2" t="s">
        <v>2620</v>
      </c>
      <c r="D292" s="2" t="s">
        <v>318</v>
      </c>
      <c r="E292" s="2" t="s">
        <v>2621</v>
      </c>
      <c r="F292" s="4">
        <v>52</v>
      </c>
      <c r="G292" s="4">
        <v>339716</v>
      </c>
      <c r="H292" s="4">
        <v>33972</v>
      </c>
      <c r="I292" s="4">
        <v>373688</v>
      </c>
    </row>
    <row r="293" spans="1:9" ht="15.75">
      <c r="A293" s="3" t="s">
        <v>6982</v>
      </c>
      <c r="B293" s="2" t="s">
        <v>318</v>
      </c>
      <c r="C293" s="2" t="s">
        <v>2626</v>
      </c>
      <c r="D293" s="2" t="s">
        <v>318</v>
      </c>
      <c r="E293" s="2" t="s">
        <v>2627</v>
      </c>
      <c r="F293" s="4">
        <v>15</v>
      </c>
      <c r="G293" s="4">
        <v>132300</v>
      </c>
      <c r="H293" s="4">
        <v>13230</v>
      </c>
      <c r="I293" s="4">
        <v>145530</v>
      </c>
    </row>
    <row r="294" spans="1:9" ht="15.75">
      <c r="A294" s="3" t="s">
        <v>6982</v>
      </c>
      <c r="B294" s="2" t="s">
        <v>318</v>
      </c>
      <c r="C294" s="2" t="s">
        <v>2628</v>
      </c>
      <c r="D294" s="2" t="s">
        <v>318</v>
      </c>
      <c r="E294" s="2" t="s">
        <v>2629</v>
      </c>
      <c r="F294" s="4">
        <v>293</v>
      </c>
      <c r="G294" s="4">
        <v>905750</v>
      </c>
      <c r="H294" s="4">
        <v>90575</v>
      </c>
      <c r="I294" s="4">
        <v>996325</v>
      </c>
    </row>
    <row r="295" spans="1:9" ht="15.75">
      <c r="A295" s="3" t="s">
        <v>6982</v>
      </c>
      <c r="B295" s="2" t="s">
        <v>318</v>
      </c>
      <c r="C295" s="2" t="s">
        <v>2630</v>
      </c>
      <c r="D295" s="2" t="s">
        <v>318</v>
      </c>
      <c r="E295" s="2" t="s">
        <v>2631</v>
      </c>
      <c r="F295" s="4">
        <v>100</v>
      </c>
      <c r="G295" s="4">
        <v>334000</v>
      </c>
      <c r="H295" s="4">
        <v>33400</v>
      </c>
      <c r="I295" s="4">
        <v>367400</v>
      </c>
    </row>
    <row r="296" spans="1:9" ht="15.75">
      <c r="A296" s="3" t="s">
        <v>6982</v>
      </c>
      <c r="B296" s="2" t="s">
        <v>318</v>
      </c>
      <c r="C296" s="2" t="s">
        <v>2632</v>
      </c>
      <c r="D296" s="2" t="s">
        <v>318</v>
      </c>
      <c r="E296" s="2" t="s">
        <v>2633</v>
      </c>
      <c r="F296" s="4">
        <v>55</v>
      </c>
      <c r="G296" s="4">
        <v>200250</v>
      </c>
      <c r="H296" s="4">
        <v>20025</v>
      </c>
      <c r="I296" s="4">
        <v>220275</v>
      </c>
    </row>
    <row r="297" spans="1:9" ht="15.75">
      <c r="A297" s="3" t="s">
        <v>6982</v>
      </c>
      <c r="B297" s="2" t="s">
        <v>318</v>
      </c>
      <c r="C297" s="2" t="s">
        <v>6090</v>
      </c>
      <c r="D297" s="2" t="s">
        <v>318</v>
      </c>
      <c r="E297" s="2" t="s">
        <v>6091</v>
      </c>
      <c r="F297" s="4">
        <v>50</v>
      </c>
      <c r="G297" s="4">
        <v>134450</v>
      </c>
      <c r="H297" s="4">
        <v>13445</v>
      </c>
      <c r="I297" s="4">
        <v>147895</v>
      </c>
    </row>
    <row r="298" spans="1:9" ht="15.75">
      <c r="A298" s="3" t="s">
        <v>6982</v>
      </c>
      <c r="B298" s="2" t="s">
        <v>318</v>
      </c>
      <c r="C298" s="2" t="s">
        <v>2634</v>
      </c>
      <c r="D298" s="2" t="s">
        <v>318</v>
      </c>
      <c r="E298" s="2" t="s">
        <v>2635</v>
      </c>
      <c r="F298" s="4">
        <v>10</v>
      </c>
      <c r="G298" s="4">
        <v>38380</v>
      </c>
      <c r="H298" s="4">
        <v>3838</v>
      </c>
      <c r="I298" s="4">
        <v>42218</v>
      </c>
    </row>
    <row r="299" spans="1:9" ht="15.75">
      <c r="A299" s="3" t="s">
        <v>6982</v>
      </c>
      <c r="B299" s="2" t="s">
        <v>2312</v>
      </c>
      <c r="C299" s="2" t="s">
        <v>2636</v>
      </c>
      <c r="D299" s="2" t="s">
        <v>2312</v>
      </c>
      <c r="E299" s="2" t="s">
        <v>2637</v>
      </c>
      <c r="F299" s="4">
        <v>15</v>
      </c>
      <c r="G299" s="4">
        <v>89565</v>
      </c>
      <c r="H299" s="4">
        <v>8957</v>
      </c>
      <c r="I299" s="4">
        <v>98522</v>
      </c>
    </row>
    <row r="300" spans="1:9" ht="15.75">
      <c r="A300" s="3" t="s">
        <v>6982</v>
      </c>
      <c r="B300" s="2" t="s">
        <v>271</v>
      </c>
      <c r="C300" s="2" t="s">
        <v>2651</v>
      </c>
      <c r="D300" s="2" t="s">
        <v>271</v>
      </c>
      <c r="E300" s="2" t="s">
        <v>2328</v>
      </c>
      <c r="F300" s="4">
        <v>5</v>
      </c>
      <c r="G300" s="4">
        <v>97500</v>
      </c>
      <c r="H300" s="4">
        <v>9750</v>
      </c>
      <c r="I300" s="4">
        <v>107250</v>
      </c>
    </row>
    <row r="301" spans="1:9" ht="15.75">
      <c r="A301" s="3" t="s">
        <v>6982</v>
      </c>
      <c r="B301" s="2" t="s">
        <v>2312</v>
      </c>
      <c r="C301" s="2" t="s">
        <v>2656</v>
      </c>
      <c r="D301" s="2" t="s">
        <v>2312</v>
      </c>
      <c r="E301" s="2" t="s">
        <v>2657</v>
      </c>
      <c r="F301" s="4">
        <v>25</v>
      </c>
      <c r="G301" s="4">
        <v>92625</v>
      </c>
      <c r="H301" s="4">
        <v>9263</v>
      </c>
      <c r="I301" s="4">
        <v>101888</v>
      </c>
    </row>
    <row r="302" spans="1:9" ht="15.75">
      <c r="A302" s="3" t="s">
        <v>6982</v>
      </c>
      <c r="B302" s="2" t="s">
        <v>6096</v>
      </c>
      <c r="C302" s="2" t="s">
        <v>6095</v>
      </c>
      <c r="D302" s="2" t="s">
        <v>6096</v>
      </c>
      <c r="E302" s="2" t="s">
        <v>6097</v>
      </c>
      <c r="F302" s="4">
        <v>7</v>
      </c>
      <c r="G302" s="4">
        <v>232190</v>
      </c>
      <c r="H302" s="4">
        <v>23219</v>
      </c>
      <c r="I302" s="4">
        <v>255409</v>
      </c>
    </row>
    <row r="303" spans="1:9" ht="15.75">
      <c r="A303" s="3" t="s">
        <v>6982</v>
      </c>
      <c r="B303" s="2" t="s">
        <v>1267</v>
      </c>
      <c r="C303" s="2" t="s">
        <v>2722</v>
      </c>
      <c r="D303" s="2" t="s">
        <v>1267</v>
      </c>
      <c r="E303" s="2" t="s">
        <v>2723</v>
      </c>
      <c r="F303" s="4">
        <v>15</v>
      </c>
      <c r="G303" s="4">
        <v>447750</v>
      </c>
      <c r="H303" s="4">
        <v>44775</v>
      </c>
      <c r="I303" s="4">
        <v>492525</v>
      </c>
    </row>
    <row r="304" spans="1:9" ht="15.75">
      <c r="A304" s="3" t="s">
        <v>6982</v>
      </c>
      <c r="B304" s="2" t="s">
        <v>1267</v>
      </c>
      <c r="C304" s="2" t="s">
        <v>2726</v>
      </c>
      <c r="D304" s="2" t="s">
        <v>1267</v>
      </c>
      <c r="E304" s="2" t="s">
        <v>2727</v>
      </c>
      <c r="F304" s="4">
        <v>15</v>
      </c>
      <c r="G304" s="4">
        <v>515400</v>
      </c>
      <c r="H304" s="4">
        <v>51540</v>
      </c>
      <c r="I304" s="4">
        <v>566940</v>
      </c>
    </row>
    <row r="305" spans="1:9" ht="15.75">
      <c r="A305" s="3" t="s">
        <v>6982</v>
      </c>
      <c r="B305" s="2" t="s">
        <v>1267</v>
      </c>
      <c r="C305" s="2" t="s">
        <v>2728</v>
      </c>
      <c r="D305" s="2" t="s">
        <v>1267</v>
      </c>
      <c r="E305" s="2" t="s">
        <v>2729</v>
      </c>
      <c r="F305" s="4">
        <v>15</v>
      </c>
      <c r="G305" s="4">
        <v>566145</v>
      </c>
      <c r="H305" s="4">
        <v>56615</v>
      </c>
      <c r="I305" s="4">
        <v>622760</v>
      </c>
    </row>
    <row r="306" spans="1:9" ht="15.75">
      <c r="A306" s="3" t="s">
        <v>6982</v>
      </c>
      <c r="B306" s="2" t="s">
        <v>1267</v>
      </c>
      <c r="C306" s="2" t="s">
        <v>2749</v>
      </c>
      <c r="D306" s="2" t="s">
        <v>1267</v>
      </c>
      <c r="E306" s="2" t="s">
        <v>2750</v>
      </c>
      <c r="F306" s="4">
        <v>90</v>
      </c>
      <c r="G306" s="4">
        <v>2889450</v>
      </c>
      <c r="H306" s="4">
        <v>288945</v>
      </c>
      <c r="I306" s="4">
        <v>3178395</v>
      </c>
    </row>
    <row r="307" spans="1:9" ht="15.75">
      <c r="A307" s="3" t="s">
        <v>6982</v>
      </c>
      <c r="B307" s="2" t="s">
        <v>6103</v>
      </c>
      <c r="C307" s="2" t="s">
        <v>6102</v>
      </c>
      <c r="D307" s="2" t="s">
        <v>6103</v>
      </c>
      <c r="E307" s="2" t="s">
        <v>6104</v>
      </c>
      <c r="F307" s="4">
        <v>50</v>
      </c>
      <c r="G307" s="4"/>
      <c r="H307" s="4"/>
      <c r="I307" s="4"/>
    </row>
    <row r="308" spans="1:9" ht="15.75">
      <c r="A308" s="3" t="s">
        <v>6982</v>
      </c>
      <c r="B308" s="2" t="s">
        <v>1424</v>
      </c>
      <c r="C308" s="2" t="s">
        <v>2777</v>
      </c>
      <c r="D308" s="2" t="s">
        <v>1424</v>
      </c>
      <c r="E308" s="2" t="s">
        <v>2778</v>
      </c>
      <c r="F308" s="4">
        <v>10</v>
      </c>
      <c r="G308" s="4">
        <v>20440</v>
      </c>
      <c r="H308" s="4">
        <v>2044</v>
      </c>
      <c r="I308" s="4">
        <v>22484</v>
      </c>
    </row>
    <row r="309" spans="1:9" ht="15.75">
      <c r="A309" s="3" t="s">
        <v>6982</v>
      </c>
      <c r="B309" s="2" t="s">
        <v>1424</v>
      </c>
      <c r="C309" s="2" t="s">
        <v>2779</v>
      </c>
      <c r="D309" s="2" t="s">
        <v>1424</v>
      </c>
      <c r="E309" s="2" t="s">
        <v>2780</v>
      </c>
      <c r="F309" s="4">
        <v>2</v>
      </c>
      <c r="G309" s="4">
        <v>10026</v>
      </c>
      <c r="H309" s="4">
        <v>1003</v>
      </c>
      <c r="I309" s="4">
        <v>11029</v>
      </c>
    </row>
    <row r="310" spans="1:9" ht="15.75">
      <c r="A310" s="3" t="s">
        <v>6982</v>
      </c>
      <c r="B310" s="2" t="s">
        <v>1443</v>
      </c>
      <c r="C310" s="2" t="s">
        <v>2809</v>
      </c>
      <c r="D310" s="2" t="s">
        <v>1443</v>
      </c>
      <c r="E310" s="2" t="s">
        <v>2810</v>
      </c>
      <c r="F310" s="4">
        <v>60</v>
      </c>
      <c r="G310" s="4">
        <v>159300</v>
      </c>
      <c r="H310" s="4">
        <v>15930</v>
      </c>
      <c r="I310" s="4">
        <v>175230</v>
      </c>
    </row>
    <row r="311" spans="1:9" ht="15.75">
      <c r="A311" s="3" t="s">
        <v>6982</v>
      </c>
      <c r="B311" s="2" t="s">
        <v>1443</v>
      </c>
      <c r="C311" s="2" t="s">
        <v>2811</v>
      </c>
      <c r="D311" s="2" t="s">
        <v>1443</v>
      </c>
      <c r="E311" s="2" t="s">
        <v>2812</v>
      </c>
      <c r="F311" s="4">
        <v>40</v>
      </c>
      <c r="G311" s="4">
        <v>99120</v>
      </c>
      <c r="H311" s="4">
        <v>9912</v>
      </c>
      <c r="I311" s="4">
        <v>109032</v>
      </c>
    </row>
    <row r="312" spans="1:9" ht="15.75">
      <c r="A312" s="3" t="s">
        <v>6982</v>
      </c>
      <c r="B312" s="2" t="s">
        <v>2762</v>
      </c>
      <c r="C312" s="2" t="s">
        <v>2825</v>
      </c>
      <c r="D312" s="2" t="s">
        <v>2762</v>
      </c>
      <c r="E312" s="2" t="s">
        <v>2826</v>
      </c>
      <c r="F312" s="4">
        <v>30</v>
      </c>
      <c r="G312" s="4">
        <v>132480</v>
      </c>
      <c r="H312" s="4">
        <v>13248</v>
      </c>
      <c r="I312" s="4">
        <v>145728</v>
      </c>
    </row>
    <row r="313" spans="1:9" ht="15.75">
      <c r="A313" s="3" t="s">
        <v>6982</v>
      </c>
      <c r="B313" s="2" t="s">
        <v>1401</v>
      </c>
      <c r="C313" s="2" t="s">
        <v>2831</v>
      </c>
      <c r="D313" s="2" t="s">
        <v>1401</v>
      </c>
      <c r="E313" s="2" t="s">
        <v>2832</v>
      </c>
      <c r="F313" s="4">
        <v>130</v>
      </c>
      <c r="G313" s="4">
        <v>248950</v>
      </c>
      <c r="H313" s="4">
        <v>24895</v>
      </c>
      <c r="I313" s="4">
        <v>273845</v>
      </c>
    </row>
    <row r="314" spans="1:9" ht="15.75">
      <c r="A314" s="3" t="s">
        <v>6982</v>
      </c>
      <c r="B314" s="2" t="s">
        <v>1401</v>
      </c>
      <c r="C314" s="2" t="s">
        <v>2835</v>
      </c>
      <c r="D314" s="2" t="s">
        <v>1401</v>
      </c>
      <c r="E314" s="2" t="s">
        <v>2836</v>
      </c>
      <c r="F314" s="4">
        <v>130</v>
      </c>
      <c r="G314" s="4">
        <v>309560</v>
      </c>
      <c r="H314" s="4">
        <v>30956</v>
      </c>
      <c r="I314" s="4">
        <v>340516</v>
      </c>
    </row>
    <row r="315" spans="1:9" ht="15.75">
      <c r="A315" s="3" t="s">
        <v>6982</v>
      </c>
      <c r="B315" s="2" t="s">
        <v>1401</v>
      </c>
      <c r="C315" s="2" t="s">
        <v>2838</v>
      </c>
      <c r="D315" s="2" t="s">
        <v>1401</v>
      </c>
      <c r="E315" s="2" t="s">
        <v>2839</v>
      </c>
      <c r="F315" s="4">
        <v>50</v>
      </c>
      <c r="G315" s="4">
        <v>54750</v>
      </c>
      <c r="H315" s="4">
        <v>5475</v>
      </c>
      <c r="I315" s="4">
        <v>60225</v>
      </c>
    </row>
    <row r="316" spans="1:9" ht="15.75">
      <c r="A316" s="3" t="s">
        <v>6982</v>
      </c>
      <c r="B316" s="2" t="s">
        <v>1401</v>
      </c>
      <c r="C316" s="2" t="s">
        <v>2840</v>
      </c>
      <c r="D316" s="2" t="s">
        <v>1401</v>
      </c>
      <c r="E316" s="2" t="s">
        <v>2841</v>
      </c>
      <c r="F316" s="4">
        <v>50</v>
      </c>
      <c r="G316" s="4">
        <v>142400</v>
      </c>
      <c r="H316" s="4">
        <v>14240</v>
      </c>
      <c r="I316" s="4">
        <v>156640</v>
      </c>
    </row>
    <row r="317" spans="1:9" ht="15.75">
      <c r="A317" s="3" t="s">
        <v>6982</v>
      </c>
      <c r="B317" s="2" t="s">
        <v>1401</v>
      </c>
      <c r="C317" s="2" t="s">
        <v>2846</v>
      </c>
      <c r="D317" s="2" t="s">
        <v>1401</v>
      </c>
      <c r="E317" s="2" t="s">
        <v>2847</v>
      </c>
      <c r="F317" s="4">
        <v>-1</v>
      </c>
      <c r="G317" s="4">
        <v>-4688</v>
      </c>
      <c r="H317" s="4">
        <v>-469</v>
      </c>
      <c r="I317" s="4">
        <v>-5157</v>
      </c>
    </row>
    <row r="318" spans="1:9" ht="15.75">
      <c r="A318" s="3" t="s">
        <v>6982</v>
      </c>
      <c r="B318" s="2" t="s">
        <v>1401</v>
      </c>
      <c r="C318" s="2" t="s">
        <v>2850</v>
      </c>
      <c r="D318" s="2" t="s">
        <v>1401</v>
      </c>
      <c r="E318" s="2" t="s">
        <v>2851</v>
      </c>
      <c r="F318" s="4">
        <v>30</v>
      </c>
      <c r="G318" s="4">
        <v>45390</v>
      </c>
      <c r="H318" s="4">
        <v>4539</v>
      </c>
      <c r="I318" s="4">
        <v>49929</v>
      </c>
    </row>
    <row r="319" spans="1:9" ht="15.75">
      <c r="A319" s="3" t="s">
        <v>6982</v>
      </c>
      <c r="B319" s="2" t="s">
        <v>1412</v>
      </c>
      <c r="C319" s="2" t="s">
        <v>2879</v>
      </c>
      <c r="D319" s="2" t="s">
        <v>1412</v>
      </c>
      <c r="E319" s="2" t="s">
        <v>2880</v>
      </c>
      <c r="F319" s="4">
        <v>155</v>
      </c>
      <c r="G319" s="4">
        <v>294345</v>
      </c>
      <c r="H319" s="4">
        <v>29435</v>
      </c>
      <c r="I319" s="4">
        <v>323780</v>
      </c>
    </row>
    <row r="320" spans="1:9" ht="15.75">
      <c r="A320" s="3" t="s">
        <v>6982</v>
      </c>
      <c r="B320" s="2" t="s">
        <v>1412</v>
      </c>
      <c r="C320" s="2" t="s">
        <v>2882</v>
      </c>
      <c r="D320" s="2" t="s">
        <v>1412</v>
      </c>
      <c r="E320" s="2" t="s">
        <v>2646</v>
      </c>
      <c r="F320" s="4">
        <v>150</v>
      </c>
      <c r="G320" s="4">
        <v>354750</v>
      </c>
      <c r="H320" s="4">
        <v>35476</v>
      </c>
      <c r="I320" s="4">
        <v>390226</v>
      </c>
    </row>
    <row r="321" spans="1:9" ht="15.75">
      <c r="A321" s="3" t="s">
        <v>6982</v>
      </c>
      <c r="B321" s="2" t="s">
        <v>1412</v>
      </c>
      <c r="C321" s="2" t="s">
        <v>2885</v>
      </c>
      <c r="D321" s="2" t="s">
        <v>1412</v>
      </c>
      <c r="E321" s="2" t="s">
        <v>2886</v>
      </c>
      <c r="F321" s="4">
        <v>70</v>
      </c>
      <c r="G321" s="4">
        <v>251510</v>
      </c>
      <c r="H321" s="4">
        <v>25151</v>
      </c>
      <c r="I321" s="4">
        <v>276661</v>
      </c>
    </row>
    <row r="322" spans="1:9" ht="15.75">
      <c r="A322" s="3" t="s">
        <v>6982</v>
      </c>
      <c r="B322" s="2" t="s">
        <v>1412</v>
      </c>
      <c r="C322" s="2" t="s">
        <v>2887</v>
      </c>
      <c r="D322" s="2" t="s">
        <v>1412</v>
      </c>
      <c r="E322" s="2" t="s">
        <v>2888</v>
      </c>
      <c r="F322" s="4">
        <v>18</v>
      </c>
      <c r="G322" s="4">
        <v>76140</v>
      </c>
      <c r="H322" s="4">
        <v>7614</v>
      </c>
      <c r="I322" s="4">
        <v>83754</v>
      </c>
    </row>
    <row r="323" spans="1:9" ht="15.75">
      <c r="A323" s="3" t="s">
        <v>6982</v>
      </c>
      <c r="B323" s="2" t="s">
        <v>1412</v>
      </c>
      <c r="C323" s="2" t="s">
        <v>2889</v>
      </c>
      <c r="D323" s="2" t="s">
        <v>1412</v>
      </c>
      <c r="E323" s="2" t="s">
        <v>2890</v>
      </c>
      <c r="F323" s="4">
        <v>10</v>
      </c>
      <c r="G323" s="4">
        <v>15950</v>
      </c>
      <c r="H323" s="4">
        <v>1595</v>
      </c>
      <c r="I323" s="4">
        <v>17545</v>
      </c>
    </row>
    <row r="324" spans="1:9" ht="15.75">
      <c r="A324" s="3" t="s">
        <v>6982</v>
      </c>
      <c r="B324" s="2" t="s">
        <v>1412</v>
      </c>
      <c r="C324" s="2" t="s">
        <v>2891</v>
      </c>
      <c r="D324" s="2" t="s">
        <v>1412</v>
      </c>
      <c r="E324" s="2" t="s">
        <v>2892</v>
      </c>
      <c r="F324" s="4">
        <v>-1</v>
      </c>
      <c r="G324" s="4">
        <v>-4625</v>
      </c>
      <c r="H324" s="4">
        <v>-463</v>
      </c>
      <c r="I324" s="4">
        <v>-5088</v>
      </c>
    </row>
    <row r="325" spans="1:9" ht="15.75">
      <c r="A325" s="3" t="s">
        <v>6982</v>
      </c>
      <c r="B325" s="2" t="s">
        <v>1412</v>
      </c>
      <c r="C325" s="2" t="s">
        <v>2893</v>
      </c>
      <c r="D325" s="2" t="s">
        <v>1412</v>
      </c>
      <c r="E325" s="2" t="s">
        <v>2894</v>
      </c>
      <c r="F325" s="4">
        <v>40</v>
      </c>
      <c r="G325" s="4">
        <v>67120</v>
      </c>
      <c r="H325" s="4">
        <v>6712</v>
      </c>
      <c r="I325" s="4">
        <v>73832</v>
      </c>
    </row>
    <row r="326" spans="1:9" ht="15.75">
      <c r="A326" s="3" t="s">
        <v>6982</v>
      </c>
      <c r="B326" s="2" t="s">
        <v>1412</v>
      </c>
      <c r="C326" s="2" t="s">
        <v>2895</v>
      </c>
      <c r="D326" s="2" t="s">
        <v>1412</v>
      </c>
      <c r="E326" s="2" t="s">
        <v>2896</v>
      </c>
      <c r="F326" s="4">
        <v>50</v>
      </c>
      <c r="G326" s="4">
        <v>98700</v>
      </c>
      <c r="H326" s="4">
        <v>9870</v>
      </c>
      <c r="I326" s="4">
        <v>108570</v>
      </c>
    </row>
    <row r="327" spans="1:9" ht="15.75">
      <c r="A327" s="3" t="s">
        <v>6982</v>
      </c>
      <c r="B327" s="2" t="s">
        <v>1412</v>
      </c>
      <c r="C327" s="2" t="s">
        <v>2897</v>
      </c>
      <c r="D327" s="2" t="s">
        <v>1412</v>
      </c>
      <c r="E327" s="2" t="s">
        <v>2898</v>
      </c>
      <c r="F327" s="4">
        <v>10</v>
      </c>
      <c r="G327" s="4">
        <v>19080</v>
      </c>
      <c r="H327" s="4">
        <v>1908</v>
      </c>
      <c r="I327" s="4">
        <v>20988</v>
      </c>
    </row>
    <row r="328" spans="1:9" ht="15.75">
      <c r="A328" s="3" t="s">
        <v>6982</v>
      </c>
      <c r="B328" s="2" t="s">
        <v>1412</v>
      </c>
      <c r="C328" s="2" t="s">
        <v>2899</v>
      </c>
      <c r="D328" s="2" t="s">
        <v>1412</v>
      </c>
      <c r="E328" s="2" t="s">
        <v>2900</v>
      </c>
      <c r="F328" s="4">
        <v>50</v>
      </c>
      <c r="G328" s="4">
        <v>100500</v>
      </c>
      <c r="H328" s="4">
        <v>10050</v>
      </c>
      <c r="I328" s="4">
        <v>110550</v>
      </c>
    </row>
    <row r="329" spans="1:9" ht="15.75">
      <c r="A329" s="3" t="s">
        <v>6982</v>
      </c>
      <c r="B329" s="2" t="s">
        <v>1412</v>
      </c>
      <c r="C329" s="2" t="s">
        <v>3857</v>
      </c>
      <c r="D329" s="2" t="s">
        <v>1412</v>
      </c>
      <c r="E329" s="2" t="s">
        <v>3858</v>
      </c>
      <c r="F329" s="4">
        <v>20</v>
      </c>
      <c r="G329" s="4">
        <v>56060</v>
      </c>
      <c r="H329" s="4">
        <v>5606</v>
      </c>
      <c r="I329" s="4">
        <v>61666</v>
      </c>
    </row>
    <row r="330" spans="1:9" ht="15.75">
      <c r="A330" s="3" t="s">
        <v>6982</v>
      </c>
      <c r="B330" s="2" t="s">
        <v>1412</v>
      </c>
      <c r="C330" s="2" t="s">
        <v>3859</v>
      </c>
      <c r="D330" s="2" t="s">
        <v>1412</v>
      </c>
      <c r="E330" s="2" t="s">
        <v>2447</v>
      </c>
      <c r="F330" s="4"/>
      <c r="G330" s="4">
        <v>-28030</v>
      </c>
      <c r="H330" s="4">
        <v>-2803</v>
      </c>
      <c r="I330" s="4">
        <v>-30833</v>
      </c>
    </row>
    <row r="331" spans="1:9" ht="15.75">
      <c r="A331" s="3" t="s">
        <v>6982</v>
      </c>
      <c r="B331" s="2" t="s">
        <v>1417</v>
      </c>
      <c r="C331" s="2" t="s">
        <v>2912</v>
      </c>
      <c r="D331" s="2" t="s">
        <v>1417</v>
      </c>
      <c r="E331" s="2" t="s">
        <v>2913</v>
      </c>
      <c r="F331" s="4">
        <v>320</v>
      </c>
      <c r="G331" s="4">
        <v>448000</v>
      </c>
      <c r="H331" s="4">
        <v>44800</v>
      </c>
      <c r="I331" s="4">
        <v>492800</v>
      </c>
    </row>
    <row r="332" spans="1:9" ht="15.75">
      <c r="A332" s="3" t="s">
        <v>6982</v>
      </c>
      <c r="B332" s="2" t="s">
        <v>1424</v>
      </c>
      <c r="C332" s="2" t="s">
        <v>2916</v>
      </c>
      <c r="D332" s="2" t="s">
        <v>1424</v>
      </c>
      <c r="E332" s="2" t="s">
        <v>2917</v>
      </c>
      <c r="F332" s="4">
        <v>140</v>
      </c>
      <c r="G332" s="4">
        <v>353500</v>
      </c>
      <c r="H332" s="4">
        <v>35350</v>
      </c>
      <c r="I332" s="4">
        <v>388850</v>
      </c>
    </row>
    <row r="333" spans="1:9" ht="15.75">
      <c r="A333" s="3" t="s">
        <v>6982</v>
      </c>
      <c r="B333" s="2" t="s">
        <v>1424</v>
      </c>
      <c r="C333" s="2" t="s">
        <v>2918</v>
      </c>
      <c r="D333" s="2" t="s">
        <v>1424</v>
      </c>
      <c r="E333" s="2" t="s">
        <v>2919</v>
      </c>
      <c r="F333" s="4">
        <v>205</v>
      </c>
      <c r="G333" s="4">
        <v>504915</v>
      </c>
      <c r="H333" s="4">
        <v>50492</v>
      </c>
      <c r="I333" s="4">
        <v>555407</v>
      </c>
    </row>
    <row r="334" spans="1:9" ht="15.75">
      <c r="A334" s="3" t="s">
        <v>6982</v>
      </c>
      <c r="B334" s="2" t="s">
        <v>1424</v>
      </c>
      <c r="C334" s="2" t="s">
        <v>2920</v>
      </c>
      <c r="D334" s="2" t="s">
        <v>1424</v>
      </c>
      <c r="E334" s="2" t="s">
        <v>2921</v>
      </c>
      <c r="F334" s="4">
        <v>114</v>
      </c>
      <c r="G334" s="4">
        <v>426132</v>
      </c>
      <c r="H334" s="4">
        <v>42614</v>
      </c>
      <c r="I334" s="4">
        <v>468746</v>
      </c>
    </row>
    <row r="335" spans="1:9" ht="15.75">
      <c r="A335" s="3" t="s">
        <v>6982</v>
      </c>
      <c r="B335" s="2" t="s">
        <v>1424</v>
      </c>
      <c r="C335" s="2" t="s">
        <v>2922</v>
      </c>
      <c r="D335" s="2" t="s">
        <v>1424</v>
      </c>
      <c r="E335" s="2" t="s">
        <v>2923</v>
      </c>
      <c r="F335" s="4">
        <v>84</v>
      </c>
      <c r="G335" s="4">
        <v>367500</v>
      </c>
      <c r="H335" s="4">
        <v>36750</v>
      </c>
      <c r="I335" s="4">
        <v>404250</v>
      </c>
    </row>
    <row r="336" spans="1:9" ht="15.75">
      <c r="A336" s="3" t="s">
        <v>6982</v>
      </c>
      <c r="B336" s="2" t="s">
        <v>1424</v>
      </c>
      <c r="C336" s="2" t="s">
        <v>2926</v>
      </c>
      <c r="D336" s="2" t="s">
        <v>1424</v>
      </c>
      <c r="E336" s="2" t="s">
        <v>2927</v>
      </c>
      <c r="F336" s="4">
        <v>20</v>
      </c>
      <c r="G336" s="4">
        <v>48460</v>
      </c>
      <c r="H336" s="4">
        <v>4846</v>
      </c>
      <c r="I336" s="4">
        <v>53306</v>
      </c>
    </row>
    <row r="337" spans="1:9" ht="15.75">
      <c r="A337" s="3" t="s">
        <v>6982</v>
      </c>
      <c r="B337" s="2" t="s">
        <v>1426</v>
      </c>
      <c r="C337" s="2" t="s">
        <v>3862</v>
      </c>
      <c r="D337" s="2" t="s">
        <v>1426</v>
      </c>
      <c r="E337" s="2" t="s">
        <v>3863</v>
      </c>
      <c r="F337" s="4">
        <v>30</v>
      </c>
      <c r="G337" s="4">
        <v>66660</v>
      </c>
      <c r="H337" s="4">
        <v>6666</v>
      </c>
      <c r="I337" s="4">
        <v>73326</v>
      </c>
    </row>
    <row r="338" spans="1:9" ht="15.75">
      <c r="A338" s="3" t="s">
        <v>6982</v>
      </c>
      <c r="B338" s="2" t="s">
        <v>1426</v>
      </c>
      <c r="C338" s="2" t="s">
        <v>3870</v>
      </c>
      <c r="D338" s="2" t="s">
        <v>1426</v>
      </c>
      <c r="E338" s="2" t="s">
        <v>3871</v>
      </c>
      <c r="F338" s="4">
        <v>260</v>
      </c>
      <c r="G338" s="4">
        <v>315190</v>
      </c>
      <c r="H338" s="4">
        <v>31519</v>
      </c>
      <c r="I338" s="4">
        <v>346709</v>
      </c>
    </row>
    <row r="339" spans="1:9" ht="15.75">
      <c r="A339" s="3" t="s">
        <v>6982</v>
      </c>
      <c r="B339" s="2" t="s">
        <v>1426</v>
      </c>
      <c r="C339" s="2" t="s">
        <v>3872</v>
      </c>
      <c r="D339" s="2" t="s">
        <v>1426</v>
      </c>
      <c r="E339" s="2" t="s">
        <v>3873</v>
      </c>
      <c r="F339" s="4">
        <v>2310</v>
      </c>
      <c r="G339" s="4">
        <v>2991400</v>
      </c>
      <c r="H339" s="4">
        <v>299140</v>
      </c>
      <c r="I339" s="4">
        <v>3290540</v>
      </c>
    </row>
    <row r="340" spans="1:9" ht="15.75">
      <c r="A340" s="3" t="s">
        <v>6982</v>
      </c>
      <c r="B340" s="2" t="s">
        <v>1433</v>
      </c>
      <c r="C340" s="2" t="s">
        <v>3876</v>
      </c>
      <c r="D340" s="2" t="s">
        <v>1433</v>
      </c>
      <c r="E340" s="2" t="s">
        <v>3877</v>
      </c>
      <c r="F340" s="4">
        <v>200</v>
      </c>
      <c r="G340" s="4">
        <v>362040</v>
      </c>
      <c r="H340" s="4">
        <v>36204</v>
      </c>
      <c r="I340" s="4">
        <v>398244</v>
      </c>
    </row>
    <row r="341" spans="1:9" ht="15.75">
      <c r="A341" s="3" t="s">
        <v>6982</v>
      </c>
      <c r="B341" s="2" t="s">
        <v>1433</v>
      </c>
      <c r="C341" s="2" t="s">
        <v>6114</v>
      </c>
      <c r="D341" s="2" t="s">
        <v>1433</v>
      </c>
      <c r="E341" s="2" t="s">
        <v>2435</v>
      </c>
      <c r="F341" s="4">
        <v>100</v>
      </c>
      <c r="G341" s="4"/>
      <c r="H341" s="4"/>
      <c r="I341" s="4"/>
    </row>
    <row r="342" spans="1:9" ht="15.75">
      <c r="A342" s="3" t="s">
        <v>6982</v>
      </c>
      <c r="B342" s="2" t="s">
        <v>1433</v>
      </c>
      <c r="C342" s="2" t="s">
        <v>3878</v>
      </c>
      <c r="D342" s="2" t="s">
        <v>1433</v>
      </c>
      <c r="E342" s="2" t="s">
        <v>3879</v>
      </c>
      <c r="F342" s="4">
        <v>30</v>
      </c>
      <c r="G342" s="4">
        <v>70020</v>
      </c>
      <c r="H342" s="4">
        <v>7002</v>
      </c>
      <c r="I342" s="4">
        <v>77022</v>
      </c>
    </row>
    <row r="343" spans="1:9" ht="15.75">
      <c r="A343" s="3" t="s">
        <v>6982</v>
      </c>
      <c r="B343" s="2" t="s">
        <v>1433</v>
      </c>
      <c r="C343" s="2" t="s">
        <v>3880</v>
      </c>
      <c r="D343" s="2" t="s">
        <v>1433</v>
      </c>
      <c r="E343" s="2" t="s">
        <v>3881</v>
      </c>
      <c r="F343" s="4">
        <v>1610</v>
      </c>
      <c r="G343" s="4">
        <v>1607050</v>
      </c>
      <c r="H343" s="4">
        <v>160705</v>
      </c>
      <c r="I343" s="4">
        <v>1767755</v>
      </c>
    </row>
    <row r="344" spans="1:9" ht="15.75">
      <c r="A344" s="3" t="s">
        <v>6982</v>
      </c>
      <c r="B344" s="2" t="s">
        <v>1433</v>
      </c>
      <c r="C344" s="2" t="s">
        <v>3882</v>
      </c>
      <c r="D344" s="2" t="s">
        <v>1433</v>
      </c>
      <c r="E344" s="2" t="s">
        <v>3883</v>
      </c>
      <c r="F344" s="4">
        <v>16</v>
      </c>
      <c r="G344" s="4">
        <v>55408</v>
      </c>
      <c r="H344" s="4">
        <v>5541</v>
      </c>
      <c r="I344" s="4">
        <v>60949</v>
      </c>
    </row>
    <row r="345" spans="1:9" ht="15.75">
      <c r="A345" s="3" t="s">
        <v>6982</v>
      </c>
      <c r="B345" s="2" t="s">
        <v>1433</v>
      </c>
      <c r="C345" s="2" t="s">
        <v>3884</v>
      </c>
      <c r="D345" s="2" t="s">
        <v>1433</v>
      </c>
      <c r="E345" s="2" t="s">
        <v>3885</v>
      </c>
      <c r="F345" s="4">
        <v>27</v>
      </c>
      <c r="G345" s="4">
        <v>110700</v>
      </c>
      <c r="H345" s="4">
        <v>11070</v>
      </c>
      <c r="I345" s="4">
        <v>121770</v>
      </c>
    </row>
    <row r="346" spans="1:9" ht="15.75">
      <c r="A346" s="3" t="s">
        <v>6982</v>
      </c>
      <c r="B346" s="2" t="s">
        <v>1433</v>
      </c>
      <c r="C346" s="2" t="s">
        <v>3886</v>
      </c>
      <c r="D346" s="2" t="s">
        <v>1433</v>
      </c>
      <c r="E346" s="2" t="s">
        <v>3887</v>
      </c>
      <c r="F346" s="4">
        <v>1070</v>
      </c>
      <c r="G346" s="4">
        <v>1205340</v>
      </c>
      <c r="H346" s="4">
        <v>120534</v>
      </c>
      <c r="I346" s="4">
        <v>1325874</v>
      </c>
    </row>
    <row r="347" spans="1:9" ht="15.75">
      <c r="A347" s="3" t="s">
        <v>6982</v>
      </c>
      <c r="B347" s="2" t="s">
        <v>1433</v>
      </c>
      <c r="C347" s="2" t="s">
        <v>3888</v>
      </c>
      <c r="D347" s="2" t="s">
        <v>1433</v>
      </c>
      <c r="E347" s="2" t="s">
        <v>3889</v>
      </c>
      <c r="F347" s="4">
        <v>2660</v>
      </c>
      <c r="G347" s="4">
        <v>3241660</v>
      </c>
      <c r="H347" s="4">
        <v>324166</v>
      </c>
      <c r="I347" s="4">
        <v>3565826</v>
      </c>
    </row>
    <row r="348" spans="1:9" ht="15.75">
      <c r="A348" s="3" t="s">
        <v>6982</v>
      </c>
      <c r="B348" s="2" t="s">
        <v>1433</v>
      </c>
      <c r="C348" s="2" t="s">
        <v>3892</v>
      </c>
      <c r="D348" s="2" t="s">
        <v>1433</v>
      </c>
      <c r="E348" s="2" t="s">
        <v>3893</v>
      </c>
      <c r="F348" s="4">
        <v>41</v>
      </c>
      <c r="G348" s="4">
        <v>74579</v>
      </c>
      <c r="H348" s="4">
        <v>7458</v>
      </c>
      <c r="I348" s="4">
        <v>82037</v>
      </c>
    </row>
    <row r="349" spans="1:9" ht="15.75">
      <c r="A349" s="3" t="s">
        <v>6982</v>
      </c>
      <c r="B349" s="2" t="s">
        <v>3902</v>
      </c>
      <c r="C349" s="2" t="s">
        <v>5883</v>
      </c>
      <c r="D349" s="2" t="s">
        <v>3902</v>
      </c>
      <c r="E349" s="2" t="s">
        <v>5884</v>
      </c>
      <c r="F349" s="4"/>
      <c r="G349" s="4">
        <v>195000</v>
      </c>
      <c r="H349" s="4">
        <v>19500</v>
      </c>
      <c r="I349" s="4">
        <v>214500</v>
      </c>
    </row>
    <row r="350" spans="1:9" ht="15.75">
      <c r="A350" s="3" t="s">
        <v>6982</v>
      </c>
      <c r="B350" s="2" t="s">
        <v>1433</v>
      </c>
      <c r="C350" s="2" t="s">
        <v>5888</v>
      </c>
      <c r="D350" s="2" t="s">
        <v>1433</v>
      </c>
      <c r="E350" s="2" t="s">
        <v>3925</v>
      </c>
      <c r="F350" s="4"/>
      <c r="G350" s="4"/>
      <c r="H350" s="4"/>
      <c r="I350" s="4"/>
    </row>
    <row r="351" spans="1:9" ht="15.75">
      <c r="A351" s="3" t="s">
        <v>6982</v>
      </c>
      <c r="B351" s="2" t="s">
        <v>1424</v>
      </c>
      <c r="C351" s="2" t="s">
        <v>6123</v>
      </c>
      <c r="D351" s="2" t="s">
        <v>1424</v>
      </c>
      <c r="E351" s="2" t="s">
        <v>2454</v>
      </c>
      <c r="F351" s="4">
        <v>1</v>
      </c>
      <c r="G351" s="4">
        <v>8500</v>
      </c>
      <c r="H351" s="4">
        <v>850</v>
      </c>
      <c r="I351" s="4">
        <v>9350</v>
      </c>
    </row>
    <row r="352" spans="1:9" ht="15.75">
      <c r="A352" s="3" t="s">
        <v>6982</v>
      </c>
      <c r="B352" s="2" t="s">
        <v>3934</v>
      </c>
      <c r="C352" s="2" t="s">
        <v>3935</v>
      </c>
      <c r="D352" s="2" t="s">
        <v>3934</v>
      </c>
      <c r="E352" s="2" t="s">
        <v>3936</v>
      </c>
      <c r="F352" s="4">
        <v>3000</v>
      </c>
      <c r="G352" s="4">
        <v>8543201</v>
      </c>
      <c r="H352" s="4"/>
      <c r="I352" s="4">
        <v>8543201</v>
      </c>
    </row>
    <row r="353" spans="1:9" ht="15.75">
      <c r="A353" s="3" t="s">
        <v>6982</v>
      </c>
      <c r="B353" s="2" t="s">
        <v>3934</v>
      </c>
      <c r="C353" s="2" t="s">
        <v>3937</v>
      </c>
      <c r="D353" s="2" t="s">
        <v>3934</v>
      </c>
      <c r="E353" s="2" t="s">
        <v>3938</v>
      </c>
      <c r="F353" s="4">
        <v>1000</v>
      </c>
      <c r="G353" s="4">
        <v>2886688</v>
      </c>
      <c r="H353" s="4"/>
      <c r="I353" s="4">
        <v>2886688</v>
      </c>
    </row>
    <row r="354" spans="1:9" ht="15.75">
      <c r="A354" s="3" t="s">
        <v>6982</v>
      </c>
      <c r="B354" s="2" t="s">
        <v>3934</v>
      </c>
      <c r="C354" s="2" t="s">
        <v>3939</v>
      </c>
      <c r="D354" s="2" t="s">
        <v>3934</v>
      </c>
      <c r="E354" s="2" t="s">
        <v>6127</v>
      </c>
      <c r="F354" s="4">
        <v>120</v>
      </c>
      <c r="G354" s="4">
        <v>300000</v>
      </c>
      <c r="H354" s="4">
        <v>30000</v>
      </c>
      <c r="I354" s="4">
        <v>330000</v>
      </c>
    </row>
    <row r="355" spans="1:9" ht="15.75">
      <c r="A355" s="3" t="s">
        <v>6982</v>
      </c>
      <c r="B355" s="2" t="s">
        <v>3953</v>
      </c>
      <c r="C355" s="2" t="s">
        <v>3954</v>
      </c>
      <c r="D355" s="2" t="s">
        <v>3953</v>
      </c>
      <c r="E355" s="2" t="s">
        <v>3955</v>
      </c>
      <c r="F355" s="4">
        <v>14500</v>
      </c>
      <c r="G355" s="4">
        <v>33407367</v>
      </c>
      <c r="H355" s="4"/>
      <c r="I355" s="4">
        <v>33407367</v>
      </c>
    </row>
    <row r="356" spans="1:9" ht="15.75">
      <c r="A356" s="3" t="s">
        <v>6982</v>
      </c>
      <c r="B356" s="2" t="s">
        <v>3953</v>
      </c>
      <c r="C356" s="2" t="s">
        <v>3956</v>
      </c>
      <c r="D356" s="2" t="s">
        <v>3953</v>
      </c>
      <c r="E356" s="2" t="s">
        <v>3957</v>
      </c>
      <c r="F356" s="4">
        <v>2000</v>
      </c>
      <c r="G356" s="4">
        <v>5311264</v>
      </c>
      <c r="H356" s="4"/>
      <c r="I356" s="4">
        <v>5311264</v>
      </c>
    </row>
    <row r="357" spans="1:9" ht="15.75">
      <c r="A357" s="3" t="s">
        <v>6982</v>
      </c>
      <c r="B357" s="2" t="s">
        <v>3968</v>
      </c>
      <c r="C357" s="2" t="s">
        <v>3971</v>
      </c>
      <c r="D357" s="2" t="s">
        <v>3968</v>
      </c>
      <c r="E357" s="2" t="s">
        <v>3972</v>
      </c>
      <c r="F357" s="4">
        <v>2900</v>
      </c>
      <c r="G357" s="4">
        <v>3720000</v>
      </c>
      <c r="H357" s="4">
        <v>372000</v>
      </c>
      <c r="I357" s="4">
        <v>4092000</v>
      </c>
    </row>
    <row r="358" spans="1:9" ht="15.75">
      <c r="A358" s="3" t="s">
        <v>6982</v>
      </c>
      <c r="B358" s="2" t="s">
        <v>3975</v>
      </c>
      <c r="C358" s="2" t="s">
        <v>3978</v>
      </c>
      <c r="D358" s="2" t="s">
        <v>3975</v>
      </c>
      <c r="E358" s="2" t="s">
        <v>3979</v>
      </c>
      <c r="F358" s="4">
        <v>20000</v>
      </c>
      <c r="G358" s="4">
        <v>23280000</v>
      </c>
      <c r="H358" s="4">
        <v>2328000</v>
      </c>
      <c r="I358" s="4">
        <v>25608000</v>
      </c>
    </row>
    <row r="359" spans="1:9" ht="15.75">
      <c r="A359" s="3" t="s">
        <v>6982</v>
      </c>
      <c r="B359" s="2" t="s">
        <v>3991</v>
      </c>
      <c r="C359" s="2" t="s">
        <v>3992</v>
      </c>
      <c r="D359" s="2" t="s">
        <v>3991</v>
      </c>
      <c r="E359" s="2" t="s">
        <v>3993</v>
      </c>
      <c r="F359" s="4">
        <v>1000</v>
      </c>
      <c r="G359" s="4">
        <v>1875640</v>
      </c>
      <c r="H359" s="4"/>
      <c r="I359" s="4">
        <v>1875640</v>
      </c>
    </row>
    <row r="360" spans="1:9" ht="15.75">
      <c r="A360" s="3" t="s">
        <v>6982</v>
      </c>
      <c r="B360" s="2" t="s">
        <v>3991</v>
      </c>
      <c r="C360" s="2" t="s">
        <v>3994</v>
      </c>
      <c r="D360" s="2" t="s">
        <v>3991</v>
      </c>
      <c r="E360" s="2" t="s">
        <v>3995</v>
      </c>
      <c r="F360" s="4">
        <v>3000</v>
      </c>
      <c r="G360" s="4">
        <v>6012793</v>
      </c>
      <c r="H360" s="4"/>
      <c r="I360" s="4">
        <v>6012793</v>
      </c>
    </row>
    <row r="361" spans="1:9" ht="15.75">
      <c r="A361" s="3" t="s">
        <v>6982</v>
      </c>
      <c r="B361" s="2" t="s">
        <v>4000</v>
      </c>
      <c r="C361" s="2" t="s">
        <v>4001</v>
      </c>
      <c r="D361" s="2" t="s">
        <v>4000</v>
      </c>
      <c r="E361" s="2" t="s">
        <v>4002</v>
      </c>
      <c r="F361" s="4">
        <v>34796</v>
      </c>
      <c r="G361" s="4">
        <v>32416295</v>
      </c>
      <c r="H361" s="4">
        <v>3241629</v>
      </c>
      <c r="I361" s="4">
        <v>35657924</v>
      </c>
    </row>
    <row r="362" spans="1:9" ht="15.75">
      <c r="A362" s="3" t="s">
        <v>6982</v>
      </c>
      <c r="B362" s="2" t="s">
        <v>6130</v>
      </c>
      <c r="C362" s="2" t="s">
        <v>6875</v>
      </c>
      <c r="D362" s="2" t="s">
        <v>6130</v>
      </c>
      <c r="E362" s="2" t="s">
        <v>6130</v>
      </c>
      <c r="F362" s="4">
        <v>20</v>
      </c>
      <c r="G362" s="4">
        <v>191464</v>
      </c>
      <c r="H362" s="4"/>
      <c r="I362" s="4">
        <v>191464</v>
      </c>
    </row>
    <row r="363" spans="1:9" ht="15.75">
      <c r="A363" s="3" t="s">
        <v>6982</v>
      </c>
      <c r="B363" s="2" t="s">
        <v>4496</v>
      </c>
      <c r="C363" s="2" t="s">
        <v>4497</v>
      </c>
      <c r="D363" s="2" t="s">
        <v>4496</v>
      </c>
      <c r="E363" s="2" t="s">
        <v>4498</v>
      </c>
      <c r="F363" s="4">
        <v>500</v>
      </c>
      <c r="G363" s="4">
        <v>200000</v>
      </c>
      <c r="H363" s="4">
        <v>20000</v>
      </c>
      <c r="I363" s="4">
        <v>220000</v>
      </c>
    </row>
    <row r="364" spans="1:9" ht="15.75">
      <c r="A364" s="3" t="s">
        <v>6982</v>
      </c>
      <c r="B364" s="2" t="s">
        <v>4526</v>
      </c>
      <c r="C364" s="2" t="s">
        <v>4529</v>
      </c>
      <c r="D364" s="2" t="s">
        <v>4526</v>
      </c>
      <c r="E364" s="2" t="s">
        <v>4530</v>
      </c>
      <c r="F364" s="4">
        <v>247</v>
      </c>
      <c r="G364" s="4">
        <v>2588585</v>
      </c>
      <c r="H364" s="4">
        <v>258859</v>
      </c>
      <c r="I364" s="4">
        <v>2847444</v>
      </c>
    </row>
    <row r="365" spans="1:9" ht="15.75">
      <c r="A365" s="3" t="s">
        <v>6982</v>
      </c>
      <c r="B365" s="2" t="s">
        <v>4533</v>
      </c>
      <c r="C365" s="2" t="s">
        <v>4534</v>
      </c>
      <c r="D365" s="2" t="s">
        <v>4533</v>
      </c>
      <c r="E365" s="2" t="s">
        <v>4535</v>
      </c>
      <c r="F365" s="4">
        <v>120</v>
      </c>
      <c r="G365" s="4">
        <v>1630700</v>
      </c>
      <c r="H365" s="4">
        <v>163070</v>
      </c>
      <c r="I365" s="4">
        <v>1793770</v>
      </c>
    </row>
    <row r="366" spans="1:9" ht="15.75">
      <c r="A366" s="3" t="s">
        <v>6982</v>
      </c>
      <c r="B366" s="2" t="s">
        <v>4553</v>
      </c>
      <c r="C366" s="2" t="s">
        <v>4554</v>
      </c>
      <c r="D366" s="2" t="s">
        <v>4553</v>
      </c>
      <c r="E366" s="2" t="s">
        <v>4555</v>
      </c>
      <c r="F366" s="4">
        <v>5</v>
      </c>
      <c r="G366" s="4">
        <v>47100</v>
      </c>
      <c r="H366" s="4">
        <v>4710</v>
      </c>
      <c r="I366" s="4">
        <v>51810</v>
      </c>
    </row>
    <row r="367" spans="1:9" ht="15.75">
      <c r="A367" s="3" t="s">
        <v>6982</v>
      </c>
      <c r="B367" s="2" t="s">
        <v>4608</v>
      </c>
      <c r="C367" s="2" t="s">
        <v>4609</v>
      </c>
      <c r="D367" s="2" t="s">
        <v>4608</v>
      </c>
      <c r="E367" s="2" t="s">
        <v>4610</v>
      </c>
      <c r="F367" s="4">
        <v>50</v>
      </c>
      <c r="G367" s="4">
        <v>1295350</v>
      </c>
      <c r="H367" s="4">
        <v>129535</v>
      </c>
      <c r="I367" s="4">
        <v>1424885</v>
      </c>
    </row>
    <row r="368" spans="1:9" ht="15.75">
      <c r="A368" s="3" t="s">
        <v>6982</v>
      </c>
      <c r="B368" s="2" t="s">
        <v>4614</v>
      </c>
      <c r="C368" s="2" t="s">
        <v>4615</v>
      </c>
      <c r="D368" s="2" t="s">
        <v>4614</v>
      </c>
      <c r="E368" s="2" t="s">
        <v>4616</v>
      </c>
      <c r="F368" s="4">
        <v>50</v>
      </c>
      <c r="G368" s="4">
        <v>1307100</v>
      </c>
      <c r="H368" s="4">
        <v>130710</v>
      </c>
      <c r="I368" s="4">
        <v>1437810</v>
      </c>
    </row>
    <row r="369" spans="1:9" ht="15.75">
      <c r="A369" s="3" t="s">
        <v>6982</v>
      </c>
      <c r="B369" s="2" t="s">
        <v>4620</v>
      </c>
      <c r="C369" s="2" t="s">
        <v>4621</v>
      </c>
      <c r="D369" s="2" t="s">
        <v>4620</v>
      </c>
      <c r="E369" s="2" t="s">
        <v>4622</v>
      </c>
      <c r="F369" s="4">
        <v>9</v>
      </c>
      <c r="G369" s="4">
        <v>126000</v>
      </c>
      <c r="H369" s="4">
        <v>12600</v>
      </c>
      <c r="I369" s="4">
        <v>138600</v>
      </c>
    </row>
    <row r="370" spans="1:9" ht="15.75">
      <c r="A370" s="3" t="s">
        <v>6982</v>
      </c>
      <c r="B370" s="2" t="s">
        <v>6134</v>
      </c>
      <c r="C370" s="2" t="s">
        <v>6133</v>
      </c>
      <c r="D370" s="2" t="s">
        <v>6134</v>
      </c>
      <c r="E370" s="2" t="s">
        <v>6135</v>
      </c>
      <c r="F370" s="4">
        <v>11</v>
      </c>
      <c r="G370" s="4">
        <v>200376</v>
      </c>
      <c r="H370" s="4">
        <v>20038</v>
      </c>
      <c r="I370" s="4">
        <v>220414</v>
      </c>
    </row>
    <row r="371" spans="1:9" ht="15.75">
      <c r="A371" s="3" t="s">
        <v>6982</v>
      </c>
      <c r="B371" s="2" t="s">
        <v>6142</v>
      </c>
      <c r="C371" s="2" t="s">
        <v>6141</v>
      </c>
      <c r="D371" s="2" t="s">
        <v>6142</v>
      </c>
      <c r="E371" s="2" t="s">
        <v>6143</v>
      </c>
      <c r="F371" s="4">
        <v>2</v>
      </c>
      <c r="G371" s="4">
        <v>84600</v>
      </c>
      <c r="H371" s="4">
        <v>8460</v>
      </c>
      <c r="I371" s="4">
        <v>93060</v>
      </c>
    </row>
    <row r="372" spans="1:9" ht="15.75">
      <c r="A372" s="3" t="s">
        <v>6982</v>
      </c>
      <c r="B372" s="2" t="s">
        <v>6151</v>
      </c>
      <c r="C372" s="2" t="s">
        <v>6150</v>
      </c>
      <c r="D372" s="2" t="s">
        <v>6151</v>
      </c>
      <c r="E372" s="2"/>
      <c r="F372" s="4">
        <v>6</v>
      </c>
      <c r="G372" s="4">
        <v>1320000</v>
      </c>
      <c r="H372" s="4">
        <v>132000</v>
      </c>
      <c r="I372" s="4">
        <v>1452000</v>
      </c>
    </row>
    <row r="373" spans="1:9" ht="15.75">
      <c r="A373" s="3" t="s">
        <v>6982</v>
      </c>
      <c r="B373" s="2" t="s">
        <v>6156</v>
      </c>
      <c r="C373" s="2" t="s">
        <v>6155</v>
      </c>
      <c r="D373" s="2" t="s">
        <v>6156</v>
      </c>
      <c r="E373" s="2"/>
      <c r="F373" s="4">
        <v>2</v>
      </c>
      <c r="G373" s="4">
        <v>94000</v>
      </c>
      <c r="H373" s="4">
        <v>9400</v>
      </c>
      <c r="I373" s="4">
        <v>103400</v>
      </c>
    </row>
    <row r="374" spans="1:9" ht="15.75">
      <c r="A374" s="3" t="s">
        <v>6982</v>
      </c>
      <c r="B374" s="2" t="s">
        <v>6158</v>
      </c>
      <c r="C374" s="2" t="s">
        <v>6157</v>
      </c>
      <c r="D374" s="2" t="s">
        <v>6158</v>
      </c>
      <c r="E374" s="2" t="s">
        <v>6159</v>
      </c>
      <c r="F374" s="4">
        <v>3</v>
      </c>
      <c r="G374" s="4">
        <v>421200</v>
      </c>
      <c r="H374" s="4">
        <v>42120</v>
      </c>
      <c r="I374" s="4">
        <v>463320</v>
      </c>
    </row>
    <row r="375" spans="1:9" ht="15.75">
      <c r="A375" s="3" t="s">
        <v>6982</v>
      </c>
      <c r="B375" s="2" t="s">
        <v>4639</v>
      </c>
      <c r="C375" s="2" t="s">
        <v>4640</v>
      </c>
      <c r="D375" s="2" t="s">
        <v>4639</v>
      </c>
      <c r="E375" s="2"/>
      <c r="F375" s="4">
        <v>20</v>
      </c>
      <c r="G375" s="4">
        <v>200300</v>
      </c>
      <c r="H375" s="4">
        <v>20030</v>
      </c>
      <c r="I375" s="4">
        <v>220330</v>
      </c>
    </row>
    <row r="376" spans="1:9" ht="15.75">
      <c r="A376" s="3" t="s">
        <v>6982</v>
      </c>
      <c r="B376" s="2" t="s">
        <v>6179</v>
      </c>
      <c r="C376" s="2" t="s">
        <v>6178</v>
      </c>
      <c r="D376" s="2" t="s">
        <v>6179</v>
      </c>
      <c r="E376" s="2" t="s">
        <v>6180</v>
      </c>
      <c r="F376" s="4">
        <v>20</v>
      </c>
      <c r="G376" s="4">
        <v>5549000</v>
      </c>
      <c r="H376" s="4">
        <v>554900</v>
      </c>
      <c r="I376" s="4">
        <v>6103900</v>
      </c>
    </row>
    <row r="377" spans="1:9" ht="15.75">
      <c r="A377" s="3" t="s">
        <v>6982</v>
      </c>
      <c r="B377" s="2" t="s">
        <v>6182</v>
      </c>
      <c r="C377" s="2" t="s">
        <v>6181</v>
      </c>
      <c r="D377" s="2" t="s">
        <v>6182</v>
      </c>
      <c r="E377" s="2" t="s">
        <v>6183</v>
      </c>
      <c r="F377" s="4">
        <v>5</v>
      </c>
      <c r="G377" s="4">
        <v>704700</v>
      </c>
      <c r="H377" s="4">
        <v>70470</v>
      </c>
      <c r="I377" s="4">
        <v>775170</v>
      </c>
    </row>
    <row r="378" spans="1:9" ht="15.75">
      <c r="A378" s="3" t="s">
        <v>6982</v>
      </c>
      <c r="B378" s="2" t="s">
        <v>6185</v>
      </c>
      <c r="C378" s="2" t="s">
        <v>6184</v>
      </c>
      <c r="D378" s="2" t="s">
        <v>6185</v>
      </c>
      <c r="E378" s="2" t="s">
        <v>6186</v>
      </c>
      <c r="F378" s="4">
        <v>1</v>
      </c>
      <c r="G378" s="4">
        <v>1185200</v>
      </c>
      <c r="H378" s="4">
        <v>118520</v>
      </c>
      <c r="I378" s="4">
        <v>1303720</v>
      </c>
    </row>
    <row r="379" spans="1:9" ht="15.75">
      <c r="A379" s="3" t="s">
        <v>6982</v>
      </c>
      <c r="B379" s="2" t="s">
        <v>4643</v>
      </c>
      <c r="C379" s="2" t="s">
        <v>4649</v>
      </c>
      <c r="D379" s="2" t="s">
        <v>4643</v>
      </c>
      <c r="E379" s="2" t="s">
        <v>4650</v>
      </c>
      <c r="F379" s="4">
        <v>45</v>
      </c>
      <c r="G379" s="4">
        <v>261000000</v>
      </c>
      <c r="H379" s="4">
        <v>26100000</v>
      </c>
      <c r="I379" s="4">
        <v>287100000</v>
      </c>
    </row>
    <row r="380" spans="1:9" ht="15.75">
      <c r="A380" s="3" t="s">
        <v>6982</v>
      </c>
      <c r="B380" s="2" t="s">
        <v>6188</v>
      </c>
      <c r="C380" s="2" t="s">
        <v>6187</v>
      </c>
      <c r="D380" s="2" t="s">
        <v>6188</v>
      </c>
      <c r="E380" s="2" t="s">
        <v>6189</v>
      </c>
      <c r="F380" s="4">
        <v>8</v>
      </c>
      <c r="G380" s="4">
        <v>480000</v>
      </c>
      <c r="H380" s="4">
        <v>48000</v>
      </c>
      <c r="I380" s="4">
        <v>528000</v>
      </c>
    </row>
    <row r="381" spans="1:9" ht="15.75">
      <c r="A381" s="3" t="s">
        <v>6982</v>
      </c>
      <c r="B381" s="2" t="s">
        <v>6194</v>
      </c>
      <c r="C381" s="2" t="s">
        <v>6193</v>
      </c>
      <c r="D381" s="2" t="s">
        <v>6194</v>
      </c>
      <c r="E381" s="2" t="s">
        <v>6195</v>
      </c>
      <c r="F381" s="4">
        <v>6</v>
      </c>
      <c r="G381" s="4">
        <v>52801</v>
      </c>
      <c r="H381" s="4">
        <v>5279</v>
      </c>
      <c r="I381" s="4">
        <v>58080</v>
      </c>
    </row>
    <row r="382" spans="1:9" ht="15.75">
      <c r="A382" s="3" t="s">
        <v>6982</v>
      </c>
      <c r="B382" s="2" t="s">
        <v>6197</v>
      </c>
      <c r="C382" s="2" t="s">
        <v>6196</v>
      </c>
      <c r="D382" s="2" t="s">
        <v>6197</v>
      </c>
      <c r="E382" s="2" t="s">
        <v>6198</v>
      </c>
      <c r="F382" s="4">
        <v>3</v>
      </c>
      <c r="G382" s="4">
        <v>117600</v>
      </c>
      <c r="H382" s="4">
        <v>11760</v>
      </c>
      <c r="I382" s="4">
        <v>129360</v>
      </c>
    </row>
    <row r="383" spans="1:9" ht="15.75">
      <c r="A383" s="3" t="s">
        <v>6982</v>
      </c>
      <c r="B383" s="2" t="s">
        <v>6199</v>
      </c>
      <c r="C383" s="2" t="s">
        <v>4668</v>
      </c>
      <c r="D383" s="2" t="s">
        <v>6199</v>
      </c>
      <c r="E383" s="2" t="s">
        <v>4669</v>
      </c>
      <c r="F383" s="4">
        <v>1</v>
      </c>
      <c r="G383" s="4">
        <v>170001</v>
      </c>
      <c r="H383" s="4">
        <v>16999</v>
      </c>
      <c r="I383" s="4">
        <v>187000</v>
      </c>
    </row>
    <row r="384" spans="1:9" ht="15.75">
      <c r="A384" s="3" t="s">
        <v>6982</v>
      </c>
      <c r="B384" s="2" t="s">
        <v>6199</v>
      </c>
      <c r="C384" s="2" t="s">
        <v>4671</v>
      </c>
      <c r="D384" s="2" t="s">
        <v>6199</v>
      </c>
      <c r="E384" s="2" t="s">
        <v>4672</v>
      </c>
      <c r="F384" s="4">
        <v>2</v>
      </c>
      <c r="G384" s="4">
        <v>271000</v>
      </c>
      <c r="H384" s="4">
        <v>27100</v>
      </c>
      <c r="I384" s="4">
        <v>298100</v>
      </c>
    </row>
    <row r="385" spans="1:9" ht="15.75">
      <c r="A385" s="3" t="s">
        <v>6982</v>
      </c>
      <c r="B385" s="2" t="s">
        <v>6877</v>
      </c>
      <c r="C385" s="2" t="s">
        <v>6876</v>
      </c>
      <c r="D385" s="2" t="s">
        <v>6877</v>
      </c>
      <c r="E385" s="2" t="s">
        <v>6878</v>
      </c>
      <c r="F385" s="4">
        <v>1000</v>
      </c>
      <c r="G385" s="4">
        <v>3626948</v>
      </c>
      <c r="H385" s="4"/>
      <c r="I385" s="4">
        <v>3626948</v>
      </c>
    </row>
    <row r="386" spans="1:9" ht="15.75">
      <c r="A386" s="3" t="s">
        <v>6982</v>
      </c>
      <c r="B386" s="2" t="s">
        <v>4797</v>
      </c>
      <c r="C386" s="2" t="s">
        <v>4798</v>
      </c>
      <c r="D386" s="2" t="s">
        <v>4797</v>
      </c>
      <c r="E386" s="2" t="s">
        <v>4799</v>
      </c>
      <c r="F386" s="4">
        <v>7000</v>
      </c>
      <c r="G386" s="4">
        <v>196000</v>
      </c>
      <c r="H386" s="4">
        <v>19600</v>
      </c>
      <c r="I386" s="4">
        <v>215600</v>
      </c>
    </row>
    <row r="387" spans="1:9" ht="15.75">
      <c r="A387" s="3" t="s">
        <v>6982</v>
      </c>
      <c r="B387" s="2" t="s">
        <v>6201</v>
      </c>
      <c r="C387" s="2" t="s">
        <v>6200</v>
      </c>
      <c r="D387" s="2" t="s">
        <v>6201</v>
      </c>
      <c r="E387" s="2" t="s">
        <v>6202</v>
      </c>
      <c r="F387" s="4">
        <v>100</v>
      </c>
      <c r="G387" s="4">
        <v>32000</v>
      </c>
      <c r="H387" s="4">
        <v>3200</v>
      </c>
      <c r="I387" s="4">
        <v>35200</v>
      </c>
    </row>
    <row r="388" spans="1:9" ht="15.75">
      <c r="A388" s="3" t="s">
        <v>6982</v>
      </c>
      <c r="B388" s="2" t="s">
        <v>6204</v>
      </c>
      <c r="C388" s="2" t="s">
        <v>6203</v>
      </c>
      <c r="D388" s="2" t="s">
        <v>6204</v>
      </c>
      <c r="E388" s="2" t="s">
        <v>6205</v>
      </c>
      <c r="F388" s="4">
        <v>310</v>
      </c>
      <c r="G388" s="4">
        <v>110000</v>
      </c>
      <c r="H388" s="4">
        <v>11000</v>
      </c>
      <c r="I388" s="4">
        <v>121000</v>
      </c>
    </row>
    <row r="389" spans="1:9" ht="15.75">
      <c r="A389" s="3" t="s">
        <v>6982</v>
      </c>
      <c r="B389" s="2" t="s">
        <v>4897</v>
      </c>
      <c r="C389" s="2" t="s">
        <v>4900</v>
      </c>
      <c r="D389" s="2" t="s">
        <v>4897</v>
      </c>
      <c r="E389" s="2" t="s">
        <v>4901</v>
      </c>
      <c r="F389" s="4">
        <v>500</v>
      </c>
      <c r="G389" s="4">
        <v>1475000</v>
      </c>
      <c r="H389" s="4">
        <v>147500</v>
      </c>
      <c r="I389" s="4">
        <v>1622500</v>
      </c>
    </row>
    <row r="390" spans="1:9" ht="15.75">
      <c r="A390" s="3" t="s">
        <v>6982</v>
      </c>
      <c r="B390" s="2" t="s">
        <v>6209</v>
      </c>
      <c r="C390" s="2" t="s">
        <v>6208</v>
      </c>
      <c r="D390" s="2" t="s">
        <v>6209</v>
      </c>
      <c r="E390" s="2" t="s">
        <v>6210</v>
      </c>
      <c r="F390" s="4">
        <v>5830</v>
      </c>
      <c r="G390" s="4">
        <v>15994000</v>
      </c>
      <c r="H390" s="4">
        <v>1599400</v>
      </c>
      <c r="I390" s="4">
        <v>17593400</v>
      </c>
    </row>
    <row r="391" spans="1:9" ht="15.75">
      <c r="A391" s="3" t="s">
        <v>6982</v>
      </c>
      <c r="B391" s="2" t="s">
        <v>4902</v>
      </c>
      <c r="C391" s="2" t="s">
        <v>4903</v>
      </c>
      <c r="D391" s="2" t="s">
        <v>4902</v>
      </c>
      <c r="E391" s="2" t="s">
        <v>4904</v>
      </c>
      <c r="F391" s="4">
        <v>690</v>
      </c>
      <c r="G391" s="4">
        <v>746800</v>
      </c>
      <c r="H391" s="4">
        <v>74680</v>
      </c>
      <c r="I391" s="4">
        <v>821480</v>
      </c>
    </row>
    <row r="392" spans="1:9" ht="15.75">
      <c r="A392" s="3" t="s">
        <v>6982</v>
      </c>
      <c r="B392" s="2" t="s">
        <v>6212</v>
      </c>
      <c r="C392" s="2" t="s">
        <v>6211</v>
      </c>
      <c r="D392" s="2" t="s">
        <v>6212</v>
      </c>
      <c r="E392" s="2" t="s">
        <v>6213</v>
      </c>
      <c r="F392" s="4">
        <v>70</v>
      </c>
      <c r="G392" s="4">
        <v>682000</v>
      </c>
      <c r="H392" s="4">
        <v>68200</v>
      </c>
      <c r="I392" s="4">
        <v>750200</v>
      </c>
    </row>
    <row r="393" spans="1:9" ht="15.75">
      <c r="A393" s="3" t="s">
        <v>6982</v>
      </c>
      <c r="B393" s="2" t="s">
        <v>4911</v>
      </c>
      <c r="C393" s="2" t="s">
        <v>4926</v>
      </c>
      <c r="D393" s="2" t="s">
        <v>4911</v>
      </c>
      <c r="E393" s="2" t="s">
        <v>4927</v>
      </c>
      <c r="F393" s="4">
        <v>30</v>
      </c>
      <c r="G393" s="4">
        <v>129000</v>
      </c>
      <c r="H393" s="4">
        <v>12900</v>
      </c>
      <c r="I393" s="4">
        <v>141900</v>
      </c>
    </row>
    <row r="394" spans="1:9" ht="15.75">
      <c r="A394" s="3" t="s">
        <v>6982</v>
      </c>
      <c r="B394" s="2" t="s">
        <v>4931</v>
      </c>
      <c r="C394" s="2" t="s">
        <v>4934</v>
      </c>
      <c r="D394" s="2" t="s">
        <v>4931</v>
      </c>
      <c r="E394" s="2" t="s">
        <v>4935</v>
      </c>
      <c r="F394" s="4">
        <v>2000</v>
      </c>
      <c r="G394" s="4">
        <v>29700</v>
      </c>
      <c r="H394" s="4">
        <v>2970</v>
      </c>
      <c r="I394" s="4">
        <v>32670</v>
      </c>
    </row>
    <row r="395" spans="1:9" ht="15.75">
      <c r="A395" s="3" t="s">
        <v>6982</v>
      </c>
      <c r="B395" s="2" t="s">
        <v>6821</v>
      </c>
      <c r="C395" s="2" t="s">
        <v>6820</v>
      </c>
      <c r="D395" s="2" t="s">
        <v>6821</v>
      </c>
      <c r="E395" s="2" t="s">
        <v>6822</v>
      </c>
      <c r="F395" s="4">
        <v>330000</v>
      </c>
      <c r="G395" s="4">
        <v>1950300</v>
      </c>
      <c r="H395" s="4"/>
      <c r="I395" s="4">
        <v>1950300</v>
      </c>
    </row>
    <row r="396" spans="1:9" ht="15.75">
      <c r="A396" s="3" t="s">
        <v>6982</v>
      </c>
      <c r="B396" s="2" t="s">
        <v>6824</v>
      </c>
      <c r="C396" s="2" t="s">
        <v>6823</v>
      </c>
      <c r="D396" s="2" t="s">
        <v>6824</v>
      </c>
      <c r="E396" s="2" t="s">
        <v>6825</v>
      </c>
      <c r="F396" s="4">
        <v>180000</v>
      </c>
      <c r="G396" s="4">
        <v>1061616</v>
      </c>
      <c r="H396" s="4"/>
      <c r="I396" s="4">
        <v>1061616</v>
      </c>
    </row>
    <row r="397" spans="1:9" ht="15.75">
      <c r="A397" s="3" t="s">
        <v>6982</v>
      </c>
      <c r="B397" s="2" t="s">
        <v>6219</v>
      </c>
      <c r="C397" s="2" t="s">
        <v>6218</v>
      </c>
      <c r="D397" s="2" t="s">
        <v>6219</v>
      </c>
      <c r="E397" s="2"/>
      <c r="F397" s="4">
        <v>400</v>
      </c>
      <c r="G397" s="4">
        <v>200000</v>
      </c>
      <c r="H397" s="4">
        <v>20000</v>
      </c>
      <c r="I397" s="4">
        <v>220000</v>
      </c>
    </row>
    <row r="398" spans="1:9" ht="15.75">
      <c r="A398" s="3" t="s">
        <v>6982</v>
      </c>
      <c r="B398" s="2" t="s">
        <v>6884</v>
      </c>
      <c r="C398" s="2" t="s">
        <v>6883</v>
      </c>
      <c r="D398" s="2" t="s">
        <v>6884</v>
      </c>
      <c r="E398" s="2" t="s">
        <v>6885</v>
      </c>
      <c r="F398" s="4">
        <v>40000</v>
      </c>
      <c r="G398" s="4">
        <v>5023040</v>
      </c>
      <c r="H398" s="4"/>
      <c r="I398" s="4">
        <v>5023040</v>
      </c>
    </row>
    <row r="399" spans="1:9" ht="15.75">
      <c r="A399" s="3" t="s">
        <v>6982</v>
      </c>
      <c r="B399" s="2" t="s">
        <v>6889</v>
      </c>
      <c r="C399" s="2" t="s">
        <v>6888</v>
      </c>
      <c r="D399" s="2" t="s">
        <v>6889</v>
      </c>
      <c r="E399" s="2" t="s">
        <v>6890</v>
      </c>
      <c r="F399" s="4">
        <v>20000</v>
      </c>
      <c r="G399" s="4">
        <v>2511520</v>
      </c>
      <c r="H399" s="4"/>
      <c r="I399" s="4">
        <v>2511520</v>
      </c>
    </row>
    <row r="400" spans="1:9" ht="15.75">
      <c r="A400" s="3" t="s">
        <v>6982</v>
      </c>
      <c r="B400" s="2" t="s">
        <v>6884</v>
      </c>
      <c r="C400" s="2" t="s">
        <v>6886</v>
      </c>
      <c r="D400" s="2" t="s">
        <v>6884</v>
      </c>
      <c r="E400" s="2" t="s">
        <v>6887</v>
      </c>
      <c r="F400" s="4">
        <v>3000</v>
      </c>
      <c r="G400" s="4">
        <v>376728</v>
      </c>
      <c r="H400" s="4"/>
      <c r="I400" s="4">
        <v>376728</v>
      </c>
    </row>
    <row r="401" spans="1:9" ht="15.75">
      <c r="A401" s="3" t="s">
        <v>6982</v>
      </c>
      <c r="B401" s="2" t="s">
        <v>6827</v>
      </c>
      <c r="C401" s="2" t="s">
        <v>6826</v>
      </c>
      <c r="D401" s="2" t="s">
        <v>6827</v>
      </c>
      <c r="E401" s="2"/>
      <c r="F401" s="4">
        <v>190000</v>
      </c>
      <c r="G401" s="4">
        <v>13474800</v>
      </c>
      <c r="H401" s="4"/>
      <c r="I401" s="4">
        <v>13474800</v>
      </c>
    </row>
    <row r="402" spans="1:9" ht="15.75">
      <c r="A402" s="3" t="s">
        <v>6982</v>
      </c>
      <c r="B402" s="2" t="s">
        <v>6867</v>
      </c>
      <c r="C402" s="2" t="s">
        <v>6866</v>
      </c>
      <c r="D402" s="2" t="s">
        <v>6867</v>
      </c>
      <c r="E402" s="2" t="s">
        <v>6868</v>
      </c>
      <c r="F402" s="4">
        <v>40000</v>
      </c>
      <c r="G402" s="4">
        <v>2410308</v>
      </c>
      <c r="H402" s="4"/>
      <c r="I402" s="4">
        <v>2410308</v>
      </c>
    </row>
    <row r="403" spans="1:9" ht="15.75">
      <c r="A403" s="3" t="s">
        <v>6982</v>
      </c>
      <c r="B403" s="2" t="s">
        <v>6862</v>
      </c>
      <c r="C403" s="2" t="s">
        <v>6861</v>
      </c>
      <c r="D403" s="2" t="s">
        <v>6862</v>
      </c>
      <c r="E403" s="2"/>
      <c r="F403" s="4">
        <v>110000</v>
      </c>
      <c r="G403" s="4">
        <v>4766745</v>
      </c>
      <c r="H403" s="4"/>
      <c r="I403" s="4">
        <v>4766745</v>
      </c>
    </row>
    <row r="404" spans="1:9" ht="15.75">
      <c r="A404" s="3" t="s">
        <v>6982</v>
      </c>
      <c r="B404" s="2" t="s">
        <v>6838</v>
      </c>
      <c r="C404" s="2" t="s">
        <v>6837</v>
      </c>
      <c r="D404" s="2" t="s">
        <v>6838</v>
      </c>
      <c r="E404" s="2"/>
      <c r="F404" s="4">
        <v>100000</v>
      </c>
      <c r="G404" s="4">
        <v>2955000</v>
      </c>
      <c r="H404" s="4"/>
      <c r="I404" s="4">
        <v>2955000</v>
      </c>
    </row>
    <row r="405" spans="1:9" ht="15.75">
      <c r="A405" s="3" t="s">
        <v>6982</v>
      </c>
      <c r="B405" s="2" t="s">
        <v>5137</v>
      </c>
      <c r="C405" s="2" t="s">
        <v>6831</v>
      </c>
      <c r="D405" s="2" t="s">
        <v>5137</v>
      </c>
      <c r="E405" s="2" t="s">
        <v>6832</v>
      </c>
      <c r="F405" s="4">
        <v>2000</v>
      </c>
      <c r="G405" s="4">
        <v>812625</v>
      </c>
      <c r="H405" s="4"/>
      <c r="I405" s="4">
        <v>812625</v>
      </c>
    </row>
    <row r="406" spans="1:9" ht="15.75">
      <c r="A406" s="3" t="s">
        <v>6982</v>
      </c>
      <c r="B406" s="2" t="s">
        <v>5140</v>
      </c>
      <c r="C406" s="2" t="s">
        <v>6833</v>
      </c>
      <c r="D406" s="2" t="s">
        <v>5140</v>
      </c>
      <c r="E406" s="2" t="s">
        <v>6834</v>
      </c>
      <c r="F406" s="4">
        <v>2000</v>
      </c>
      <c r="G406" s="4">
        <v>812625</v>
      </c>
      <c r="H406" s="4"/>
      <c r="I406" s="4">
        <v>812625</v>
      </c>
    </row>
    <row r="407" spans="1:9" ht="15.75">
      <c r="A407" s="3" t="s">
        <v>6982</v>
      </c>
      <c r="B407" s="2" t="s">
        <v>6881</v>
      </c>
      <c r="C407" s="2" t="s">
        <v>6880</v>
      </c>
      <c r="D407" s="2" t="s">
        <v>6881</v>
      </c>
      <c r="E407" s="2" t="s">
        <v>6882</v>
      </c>
      <c r="F407" s="4">
        <v>240000</v>
      </c>
      <c r="G407" s="4">
        <v>10616880</v>
      </c>
      <c r="H407" s="4"/>
      <c r="I407" s="4">
        <v>10616880</v>
      </c>
    </row>
    <row r="408" spans="1:9" ht="15.75">
      <c r="A408" s="3" t="s">
        <v>6982</v>
      </c>
      <c r="B408" s="2" t="s">
        <v>6873</v>
      </c>
      <c r="C408" s="2" t="s">
        <v>6872</v>
      </c>
      <c r="D408" s="2" t="s">
        <v>6873</v>
      </c>
      <c r="E408" s="2" t="s">
        <v>6874</v>
      </c>
      <c r="F408" s="4">
        <v>320000</v>
      </c>
      <c r="G408" s="4">
        <v>13391156</v>
      </c>
      <c r="H408" s="4"/>
      <c r="I408" s="4">
        <v>13391156</v>
      </c>
    </row>
    <row r="409" spans="1:9" ht="15.75">
      <c r="A409" s="3" t="s">
        <v>6982</v>
      </c>
      <c r="B409" s="2" t="s">
        <v>6864</v>
      </c>
      <c r="C409" s="2" t="s">
        <v>6863</v>
      </c>
      <c r="D409" s="2" t="s">
        <v>6864</v>
      </c>
      <c r="E409" s="2" t="s">
        <v>6865</v>
      </c>
      <c r="F409" s="4">
        <v>390000</v>
      </c>
      <c r="G409" s="4">
        <v>12036844</v>
      </c>
      <c r="H409" s="4"/>
      <c r="I409" s="4">
        <v>12036844</v>
      </c>
    </row>
    <row r="410" spans="1:9" ht="15.75">
      <c r="A410" s="3" t="s">
        <v>6982</v>
      </c>
      <c r="B410" s="2" t="s">
        <v>5160</v>
      </c>
      <c r="C410" s="2" t="s">
        <v>5161</v>
      </c>
      <c r="D410" s="2" t="s">
        <v>5160</v>
      </c>
      <c r="E410" s="2" t="s">
        <v>5162</v>
      </c>
      <c r="F410" s="4">
        <v>4000</v>
      </c>
      <c r="G410" s="4">
        <v>177300</v>
      </c>
      <c r="H410" s="4"/>
      <c r="I410" s="4">
        <v>177300</v>
      </c>
    </row>
    <row r="411" spans="1:9" ht="15.75">
      <c r="A411" s="3" t="s">
        <v>6982</v>
      </c>
      <c r="B411" s="2" t="s">
        <v>6840</v>
      </c>
      <c r="C411" s="2" t="s">
        <v>6839</v>
      </c>
      <c r="D411" s="2" t="s">
        <v>6840</v>
      </c>
      <c r="E411" s="2" t="s">
        <v>6841</v>
      </c>
      <c r="F411" s="4">
        <v>149000</v>
      </c>
      <c r="G411" s="4">
        <v>7883039</v>
      </c>
      <c r="H411" s="4"/>
      <c r="I411" s="4">
        <v>7883039</v>
      </c>
    </row>
    <row r="412" spans="1:9" ht="15.75">
      <c r="A412" s="3" t="s">
        <v>6982</v>
      </c>
      <c r="B412" s="2" t="s">
        <v>6843</v>
      </c>
      <c r="C412" s="2" t="s">
        <v>6842</v>
      </c>
      <c r="D412" s="2" t="s">
        <v>6843</v>
      </c>
      <c r="E412" s="2" t="s">
        <v>6841</v>
      </c>
      <c r="F412" s="4">
        <v>140000</v>
      </c>
      <c r="G412" s="4">
        <v>5966092</v>
      </c>
      <c r="H412" s="4"/>
      <c r="I412" s="4">
        <v>5966092</v>
      </c>
    </row>
    <row r="413" spans="1:9" ht="15.75">
      <c r="A413" s="3" t="s">
        <v>6982</v>
      </c>
      <c r="B413" s="2" t="s">
        <v>6870</v>
      </c>
      <c r="C413" s="2" t="s">
        <v>6869</v>
      </c>
      <c r="D413" s="2" t="s">
        <v>6870</v>
      </c>
      <c r="E413" s="2"/>
      <c r="F413" s="4">
        <v>64500</v>
      </c>
      <c r="G413" s="4">
        <v>2464687</v>
      </c>
      <c r="H413" s="4"/>
      <c r="I413" s="4">
        <v>2464687</v>
      </c>
    </row>
    <row r="414" spans="1:9" ht="15.75">
      <c r="A414" s="3" t="s">
        <v>6982</v>
      </c>
      <c r="B414" s="2" t="s">
        <v>6836</v>
      </c>
      <c r="C414" s="2" t="s">
        <v>6835</v>
      </c>
      <c r="D414" s="2" t="s">
        <v>6836</v>
      </c>
      <c r="E414" s="2"/>
      <c r="F414" s="4">
        <v>100000</v>
      </c>
      <c r="G414" s="4">
        <v>4268916</v>
      </c>
      <c r="H414" s="4"/>
      <c r="I414" s="4">
        <v>4268916</v>
      </c>
    </row>
    <row r="415" spans="1:9" ht="15.75">
      <c r="A415" s="3" t="s">
        <v>6982</v>
      </c>
      <c r="B415" s="2" t="s">
        <v>6845</v>
      </c>
      <c r="C415" s="2" t="s">
        <v>6844</v>
      </c>
      <c r="D415" s="2" t="s">
        <v>6845</v>
      </c>
      <c r="E415" s="2" t="s">
        <v>5162</v>
      </c>
      <c r="F415" s="4">
        <v>10000</v>
      </c>
      <c r="G415" s="4">
        <v>443250</v>
      </c>
      <c r="H415" s="4"/>
      <c r="I415" s="4">
        <v>443250</v>
      </c>
    </row>
    <row r="416" spans="1:9" ht="15.75">
      <c r="A416" s="3" t="s">
        <v>6982</v>
      </c>
      <c r="B416" s="2" t="s">
        <v>6847</v>
      </c>
      <c r="C416" s="2" t="s">
        <v>6846</v>
      </c>
      <c r="D416" s="2" t="s">
        <v>6847</v>
      </c>
      <c r="E416" s="2" t="s">
        <v>6848</v>
      </c>
      <c r="F416" s="4">
        <v>26750</v>
      </c>
      <c r="G416" s="4">
        <v>1185694</v>
      </c>
      <c r="H416" s="4"/>
      <c r="I416" s="4">
        <v>1185694</v>
      </c>
    </row>
    <row r="417" spans="1:9" ht="15.75">
      <c r="A417" s="3" t="s">
        <v>6982</v>
      </c>
      <c r="B417" s="2" t="s">
        <v>6850</v>
      </c>
      <c r="C417" s="2" t="s">
        <v>6849</v>
      </c>
      <c r="D417" s="2" t="s">
        <v>6850</v>
      </c>
      <c r="E417" s="2"/>
      <c r="F417" s="4">
        <v>30500</v>
      </c>
      <c r="G417" s="4">
        <v>1126594</v>
      </c>
      <c r="H417" s="4"/>
      <c r="I417" s="4">
        <v>1126594</v>
      </c>
    </row>
    <row r="418" spans="1:9" ht="15.75">
      <c r="A418" s="3" t="s">
        <v>6982</v>
      </c>
      <c r="B418" s="2" t="s">
        <v>6852</v>
      </c>
      <c r="C418" s="2" t="s">
        <v>6851</v>
      </c>
      <c r="D418" s="2" t="s">
        <v>6852</v>
      </c>
      <c r="E418" s="2"/>
      <c r="F418" s="4">
        <v>24000</v>
      </c>
      <c r="G418" s="4">
        <v>886500</v>
      </c>
      <c r="H418" s="4"/>
      <c r="I418" s="4">
        <v>886500</v>
      </c>
    </row>
    <row r="419" spans="1:9" ht="15.75">
      <c r="A419" s="3" t="s">
        <v>6982</v>
      </c>
      <c r="B419" s="2" t="s">
        <v>6829</v>
      </c>
      <c r="C419" s="2" t="s">
        <v>6828</v>
      </c>
      <c r="D419" s="2" t="s">
        <v>6829</v>
      </c>
      <c r="E419" s="2" t="s">
        <v>6830</v>
      </c>
      <c r="F419" s="4">
        <v>2</v>
      </c>
      <c r="G419" s="4">
        <v>810025</v>
      </c>
      <c r="H419" s="4"/>
      <c r="I419" s="4">
        <v>810025</v>
      </c>
    </row>
    <row r="420" spans="1:9" ht="15.75">
      <c r="A420" s="3" t="s">
        <v>6982</v>
      </c>
      <c r="B420" s="2" t="s">
        <v>6879</v>
      </c>
      <c r="C420" s="2" t="s">
        <v>6220</v>
      </c>
      <c r="D420" s="2" t="s">
        <v>6879</v>
      </c>
      <c r="E420" s="2" t="s">
        <v>6221</v>
      </c>
      <c r="F420" s="4">
        <v>50</v>
      </c>
      <c r="G420" s="4">
        <v>2002728</v>
      </c>
      <c r="H420" s="4"/>
      <c r="I420" s="4">
        <v>2002728</v>
      </c>
    </row>
    <row r="421" spans="1:9" ht="15.75">
      <c r="A421" s="3" t="s">
        <v>6982</v>
      </c>
      <c r="B421" s="2" t="s">
        <v>5206</v>
      </c>
      <c r="C421" s="2" t="s">
        <v>5208</v>
      </c>
      <c r="D421" s="2" t="s">
        <v>5206</v>
      </c>
      <c r="E421" s="2" t="s">
        <v>5209</v>
      </c>
      <c r="F421" s="4"/>
      <c r="G421" s="4"/>
      <c r="H421" s="4"/>
      <c r="I421" s="4"/>
    </row>
    <row r="422" spans="1:9" ht="15.75">
      <c r="A422" s="3" t="s">
        <v>6982</v>
      </c>
      <c r="B422" s="2" t="s">
        <v>6223</v>
      </c>
      <c r="C422" s="2" t="s">
        <v>6222</v>
      </c>
      <c r="D422" s="2" t="s">
        <v>6223</v>
      </c>
      <c r="E422" s="2" t="s">
        <v>5215</v>
      </c>
      <c r="F422" s="4">
        <v>30</v>
      </c>
      <c r="G422" s="4">
        <v>60000</v>
      </c>
      <c r="H422" s="4">
        <v>6000</v>
      </c>
      <c r="I422" s="4">
        <v>66000</v>
      </c>
    </row>
    <row r="423" spans="1:9" ht="15.75">
      <c r="A423" s="3" t="s">
        <v>6982</v>
      </c>
      <c r="B423" s="2" t="s">
        <v>6859</v>
      </c>
      <c r="C423" s="2" t="s">
        <v>6858</v>
      </c>
      <c r="D423" s="2" t="s">
        <v>6859</v>
      </c>
      <c r="E423" s="2" t="s">
        <v>6860</v>
      </c>
      <c r="F423" s="4">
        <v>100</v>
      </c>
      <c r="G423" s="4">
        <v>284900</v>
      </c>
      <c r="H423" s="4"/>
      <c r="I423" s="4">
        <v>284900</v>
      </c>
    </row>
    <row r="424" spans="1:9" ht="15.75">
      <c r="A424" s="3" t="s">
        <v>6982</v>
      </c>
      <c r="B424" s="2" t="s">
        <v>6225</v>
      </c>
      <c r="C424" s="2" t="s">
        <v>6224</v>
      </c>
      <c r="D424" s="2" t="s">
        <v>6225</v>
      </c>
      <c r="E424" s="2" t="s">
        <v>6226</v>
      </c>
      <c r="F424" s="4">
        <v>10</v>
      </c>
      <c r="G424" s="4">
        <v>20000</v>
      </c>
      <c r="H424" s="4">
        <v>2000</v>
      </c>
      <c r="I424" s="4">
        <v>22000</v>
      </c>
    </row>
    <row r="425" spans="1:9" ht="15.75">
      <c r="A425" s="3" t="s">
        <v>6982</v>
      </c>
      <c r="B425" s="2" t="s">
        <v>6228</v>
      </c>
      <c r="C425" s="2" t="s">
        <v>6227</v>
      </c>
      <c r="D425" s="2" t="s">
        <v>6228</v>
      </c>
      <c r="E425" s="2" t="s">
        <v>6229</v>
      </c>
      <c r="F425" s="4">
        <v>100</v>
      </c>
      <c r="G425" s="4">
        <v>420000</v>
      </c>
      <c r="H425" s="4">
        <v>42000</v>
      </c>
      <c r="I425" s="4">
        <v>462000</v>
      </c>
    </row>
    <row r="426" spans="1:9" ht="15.75">
      <c r="A426" s="3" t="s">
        <v>6982</v>
      </c>
      <c r="B426" s="2" t="s">
        <v>5216</v>
      </c>
      <c r="C426" s="2" t="s">
        <v>5217</v>
      </c>
      <c r="D426" s="2" t="s">
        <v>5216</v>
      </c>
      <c r="E426" s="2" t="s">
        <v>5218</v>
      </c>
      <c r="F426" s="4">
        <v>200</v>
      </c>
      <c r="G426" s="4">
        <v>840000</v>
      </c>
      <c r="H426" s="4">
        <v>84000</v>
      </c>
      <c r="I426" s="4">
        <v>924000</v>
      </c>
    </row>
    <row r="427" spans="1:9" ht="15.75">
      <c r="A427" s="3" t="s">
        <v>6982</v>
      </c>
      <c r="B427" s="2" t="s">
        <v>1473</v>
      </c>
      <c r="C427" s="2" t="s">
        <v>6232</v>
      </c>
      <c r="D427" s="2" t="s">
        <v>1473</v>
      </c>
      <c r="E427" s="2" t="s">
        <v>1475</v>
      </c>
      <c r="F427" s="4">
        <v>100</v>
      </c>
      <c r="G427" s="4">
        <v>16546</v>
      </c>
      <c r="H427" s="4">
        <v>1654</v>
      </c>
      <c r="I427" s="4">
        <v>18200</v>
      </c>
    </row>
    <row r="428" spans="1:9" ht="15.75">
      <c r="A428" s="3" t="s">
        <v>6982</v>
      </c>
      <c r="B428" s="2" t="s">
        <v>1478</v>
      </c>
      <c r="C428" s="2" t="s">
        <v>6233</v>
      </c>
      <c r="D428" s="2" t="s">
        <v>1478</v>
      </c>
      <c r="E428" s="2" t="s">
        <v>1480</v>
      </c>
      <c r="F428" s="4">
        <v>100</v>
      </c>
      <c r="G428" s="4">
        <v>17546</v>
      </c>
      <c r="H428" s="4">
        <v>1754</v>
      </c>
      <c r="I428" s="4">
        <v>19300</v>
      </c>
    </row>
    <row r="429" spans="1:9" ht="15.75">
      <c r="A429" s="3" t="s">
        <v>6982</v>
      </c>
      <c r="B429" s="2" t="s">
        <v>1576</v>
      </c>
      <c r="C429" s="2" t="s">
        <v>5256</v>
      </c>
      <c r="D429" s="2" t="s">
        <v>1576</v>
      </c>
      <c r="E429" s="2" t="s">
        <v>1582</v>
      </c>
      <c r="F429" s="4">
        <v>100</v>
      </c>
      <c r="G429" s="4">
        <v>9500</v>
      </c>
      <c r="H429" s="4">
        <v>950</v>
      </c>
      <c r="I429" s="4">
        <v>10450</v>
      </c>
    </row>
    <row r="430" spans="1:9" ht="15.75">
      <c r="A430" s="3" t="s">
        <v>6982</v>
      </c>
      <c r="B430" s="2" t="s">
        <v>1628</v>
      </c>
      <c r="C430" s="2" t="s">
        <v>6234</v>
      </c>
      <c r="D430" s="2" t="s">
        <v>1628</v>
      </c>
      <c r="E430" s="2" t="s">
        <v>1636</v>
      </c>
      <c r="F430" s="4">
        <v>1</v>
      </c>
      <c r="G430" s="4">
        <v>31000</v>
      </c>
      <c r="H430" s="4">
        <v>3100</v>
      </c>
      <c r="I430" s="4">
        <v>34100</v>
      </c>
    </row>
    <row r="431" spans="1:9" ht="15.75">
      <c r="A431" s="3" t="s">
        <v>6982</v>
      </c>
      <c r="B431" s="2" t="s">
        <v>1628</v>
      </c>
      <c r="C431" s="2" t="s">
        <v>6235</v>
      </c>
      <c r="D431" s="2" t="s">
        <v>1628</v>
      </c>
      <c r="E431" s="2" t="s">
        <v>1638</v>
      </c>
      <c r="F431" s="4">
        <v>1</v>
      </c>
      <c r="G431" s="4">
        <v>33000</v>
      </c>
      <c r="H431" s="4">
        <v>3301</v>
      </c>
      <c r="I431" s="4">
        <v>36301</v>
      </c>
    </row>
    <row r="432" spans="1:9" ht="15.75">
      <c r="A432" s="3" t="s">
        <v>6982</v>
      </c>
      <c r="B432" s="2" t="s">
        <v>1628</v>
      </c>
      <c r="C432" s="2" t="s">
        <v>6236</v>
      </c>
      <c r="D432" s="2" t="s">
        <v>1628</v>
      </c>
      <c r="E432" s="2" t="s">
        <v>1692</v>
      </c>
      <c r="F432" s="4">
        <v>5</v>
      </c>
      <c r="G432" s="4">
        <v>196182</v>
      </c>
      <c r="H432" s="4">
        <v>19617</v>
      </c>
      <c r="I432" s="4">
        <v>215799</v>
      </c>
    </row>
    <row r="433" spans="1:9" ht="15.75">
      <c r="A433" s="3" t="s">
        <v>6982</v>
      </c>
      <c r="B433" s="2" t="s">
        <v>1628</v>
      </c>
      <c r="C433" s="2" t="s">
        <v>6237</v>
      </c>
      <c r="D433" s="2" t="s">
        <v>1628</v>
      </c>
      <c r="E433" s="2" t="s">
        <v>1713</v>
      </c>
      <c r="F433" s="4">
        <v>1</v>
      </c>
      <c r="G433" s="4">
        <v>33000</v>
      </c>
      <c r="H433" s="4">
        <v>3300</v>
      </c>
      <c r="I433" s="4">
        <v>36300</v>
      </c>
    </row>
    <row r="434" spans="1:9" ht="15.75">
      <c r="A434" s="3" t="s">
        <v>6982</v>
      </c>
      <c r="B434" s="2" t="s">
        <v>1628</v>
      </c>
      <c r="C434" s="2" t="s">
        <v>6238</v>
      </c>
      <c r="D434" s="2" t="s">
        <v>1628</v>
      </c>
      <c r="E434" s="2" t="s">
        <v>1721</v>
      </c>
      <c r="F434" s="4">
        <v>2</v>
      </c>
      <c r="G434" s="4">
        <v>33000</v>
      </c>
      <c r="H434" s="4">
        <v>3300</v>
      </c>
      <c r="I434" s="4">
        <v>36300</v>
      </c>
    </row>
    <row r="435" spans="1:9" ht="15.75">
      <c r="A435" s="3" t="s">
        <v>6982</v>
      </c>
      <c r="B435" s="2" t="s">
        <v>2011</v>
      </c>
      <c r="C435" s="2" t="s">
        <v>6241</v>
      </c>
      <c r="D435" s="2" t="s">
        <v>2011</v>
      </c>
      <c r="E435" s="2" t="s">
        <v>2013</v>
      </c>
      <c r="F435" s="4">
        <v>2</v>
      </c>
      <c r="G435" s="4">
        <v>82000</v>
      </c>
      <c r="H435" s="4">
        <v>8200</v>
      </c>
      <c r="I435" s="4">
        <v>90200</v>
      </c>
    </row>
    <row r="436" spans="1:9" ht="15.75">
      <c r="A436" s="3" t="s">
        <v>6982</v>
      </c>
      <c r="B436" s="2" t="s">
        <v>3934</v>
      </c>
      <c r="C436" s="2" t="s">
        <v>6242</v>
      </c>
      <c r="D436" s="2" t="s">
        <v>3934</v>
      </c>
      <c r="E436" s="2" t="s">
        <v>6243</v>
      </c>
      <c r="F436" s="4">
        <v>10</v>
      </c>
      <c r="G436" s="4">
        <v>41091</v>
      </c>
      <c r="H436" s="4">
        <v>4109</v>
      </c>
      <c r="I436" s="4">
        <v>45200</v>
      </c>
    </row>
    <row r="437" spans="1:9" ht="15.75">
      <c r="A437" s="3" t="s">
        <v>6982</v>
      </c>
      <c r="B437" s="2" t="s">
        <v>3968</v>
      </c>
      <c r="C437" s="2" t="s">
        <v>6244</v>
      </c>
      <c r="D437" s="2" t="s">
        <v>3968</v>
      </c>
      <c r="E437" s="2" t="s">
        <v>6245</v>
      </c>
      <c r="F437" s="4">
        <v>40</v>
      </c>
      <c r="G437" s="4">
        <v>84000</v>
      </c>
      <c r="H437" s="4">
        <v>8400</v>
      </c>
      <c r="I437" s="4">
        <v>92400</v>
      </c>
    </row>
    <row r="438" spans="1:9" ht="15.75">
      <c r="A438" s="3" t="s">
        <v>6982</v>
      </c>
      <c r="B438" s="2" t="s">
        <v>3975</v>
      </c>
      <c r="C438" s="2" t="s">
        <v>6246</v>
      </c>
      <c r="D438" s="2" t="s">
        <v>3975</v>
      </c>
      <c r="E438" s="2" t="s">
        <v>6245</v>
      </c>
      <c r="F438" s="4">
        <v>20</v>
      </c>
      <c r="G438" s="4">
        <v>41091</v>
      </c>
      <c r="H438" s="4">
        <v>4109</v>
      </c>
      <c r="I438" s="4">
        <v>45200</v>
      </c>
    </row>
    <row r="439" spans="1:9" ht="15.75">
      <c r="A439" s="3" t="s">
        <v>6982</v>
      </c>
      <c r="B439" s="2" t="s">
        <v>4000</v>
      </c>
      <c r="C439" s="2" t="s">
        <v>6247</v>
      </c>
      <c r="D439" s="2" t="s">
        <v>4000</v>
      </c>
      <c r="E439" s="2" t="s">
        <v>6248</v>
      </c>
      <c r="F439" s="4">
        <v>70</v>
      </c>
      <c r="G439" s="4">
        <v>154000</v>
      </c>
      <c r="H439" s="4">
        <v>15400</v>
      </c>
      <c r="I439" s="4">
        <v>169400</v>
      </c>
    </row>
    <row r="440" spans="1:9" ht="15.75">
      <c r="A440" s="3" t="s">
        <v>6982</v>
      </c>
      <c r="B440" s="2" t="s">
        <v>6255</v>
      </c>
      <c r="C440" s="2" t="s">
        <v>6254</v>
      </c>
      <c r="D440" s="2" t="s">
        <v>6255</v>
      </c>
      <c r="E440" s="2"/>
      <c r="F440" s="4">
        <v>5</v>
      </c>
      <c r="G440" s="4">
        <v>45000</v>
      </c>
      <c r="H440" s="4">
        <v>4500</v>
      </c>
      <c r="I440" s="4">
        <v>49500</v>
      </c>
    </row>
    <row r="441" spans="1:9" ht="15.75">
      <c r="A441" s="3" t="s">
        <v>6982</v>
      </c>
      <c r="B441" s="2" t="s">
        <v>6257</v>
      </c>
      <c r="C441" s="2" t="s">
        <v>6256</v>
      </c>
      <c r="D441" s="2" t="s">
        <v>6257</v>
      </c>
      <c r="E441" s="2"/>
      <c r="F441" s="4">
        <v>20</v>
      </c>
      <c r="G441" s="4">
        <v>200000</v>
      </c>
      <c r="H441" s="4">
        <v>20000</v>
      </c>
      <c r="I441" s="4">
        <v>220000</v>
      </c>
    </row>
    <row r="442" spans="1:9" ht="15.75">
      <c r="A442" s="3" t="s">
        <v>6982</v>
      </c>
      <c r="B442" s="2" t="s">
        <v>6259</v>
      </c>
      <c r="C442" s="2" t="s">
        <v>6258</v>
      </c>
      <c r="D442" s="2" t="s">
        <v>6259</v>
      </c>
      <c r="E442" s="2" t="s">
        <v>6260</v>
      </c>
      <c r="F442" s="4">
        <v>2</v>
      </c>
      <c r="G442" s="4">
        <v>4800</v>
      </c>
      <c r="H442" s="4">
        <v>480</v>
      </c>
      <c r="I442" s="4">
        <v>5280</v>
      </c>
    </row>
    <row r="443" spans="1:9" ht="15.75">
      <c r="A443" s="3" t="s">
        <v>6982</v>
      </c>
      <c r="B443" s="2" t="s">
        <v>6197</v>
      </c>
      <c r="C443" s="2" t="s">
        <v>6265</v>
      </c>
      <c r="D443" s="2" t="s">
        <v>6197</v>
      </c>
      <c r="E443" s="2" t="s">
        <v>6198</v>
      </c>
      <c r="F443" s="4">
        <v>3</v>
      </c>
      <c r="G443" s="4">
        <v>117600</v>
      </c>
      <c r="H443" s="4">
        <v>11760</v>
      </c>
      <c r="I443" s="4">
        <v>129360</v>
      </c>
    </row>
    <row r="444" spans="1:9" ht="15.75">
      <c r="A444" s="3" t="s">
        <v>6982</v>
      </c>
      <c r="B444" s="2" t="s">
        <v>6269</v>
      </c>
      <c r="C444" s="2" t="s">
        <v>6268</v>
      </c>
      <c r="D444" s="2" t="s">
        <v>6269</v>
      </c>
      <c r="E444" s="2" t="s">
        <v>5136</v>
      </c>
      <c r="F444" s="4">
        <v>10</v>
      </c>
      <c r="G444" s="4">
        <v>300</v>
      </c>
      <c r="H444" s="4">
        <v>30</v>
      </c>
      <c r="I444" s="4">
        <v>330</v>
      </c>
    </row>
    <row r="445" spans="1:9" ht="15.75">
      <c r="A445" s="3" t="s">
        <v>6982</v>
      </c>
      <c r="B445" s="2" t="s">
        <v>6271</v>
      </c>
      <c r="C445" s="2" t="s">
        <v>6270</v>
      </c>
      <c r="D445" s="2" t="s">
        <v>6271</v>
      </c>
      <c r="E445" s="2" t="s">
        <v>5139</v>
      </c>
      <c r="F445" s="4">
        <v>110</v>
      </c>
      <c r="G445" s="4">
        <v>3300</v>
      </c>
      <c r="H445" s="4">
        <v>330</v>
      </c>
      <c r="I445" s="4">
        <v>3630</v>
      </c>
    </row>
    <row r="446" spans="1:9" ht="15.75">
      <c r="A446" s="3" t="s">
        <v>6982</v>
      </c>
      <c r="B446" s="2" t="s">
        <v>6273</v>
      </c>
      <c r="C446" s="2" t="s">
        <v>6272</v>
      </c>
      <c r="D446" s="2" t="s">
        <v>6273</v>
      </c>
      <c r="E446" s="2" t="s">
        <v>5142</v>
      </c>
      <c r="F446" s="4">
        <v>40</v>
      </c>
      <c r="G446" s="4">
        <v>1200</v>
      </c>
      <c r="H446" s="4">
        <v>120</v>
      </c>
      <c r="I446" s="4">
        <v>1320</v>
      </c>
    </row>
    <row r="447" spans="1:9" ht="15.75">
      <c r="A447" s="3" t="s">
        <v>6983</v>
      </c>
      <c r="B447" s="2" t="s">
        <v>5</v>
      </c>
      <c r="C447" s="2" t="s">
        <v>7</v>
      </c>
      <c r="D447" s="2" t="s">
        <v>5</v>
      </c>
      <c r="E447" s="2" t="s">
        <v>8</v>
      </c>
      <c r="F447" s="4">
        <v>8919</v>
      </c>
      <c r="G447" s="4">
        <v>3050298</v>
      </c>
      <c r="H447" s="4">
        <v>305030</v>
      </c>
      <c r="I447" s="4">
        <v>3355328</v>
      </c>
    </row>
    <row r="448" spans="1:9" ht="15.75">
      <c r="A448" s="3" t="s">
        <v>6983</v>
      </c>
      <c r="B448" s="2" t="s">
        <v>20</v>
      </c>
      <c r="C448" s="2" t="s">
        <v>22</v>
      </c>
      <c r="D448" s="2" t="s">
        <v>20</v>
      </c>
      <c r="E448" s="2" t="s">
        <v>23</v>
      </c>
      <c r="F448" s="4">
        <v>1388</v>
      </c>
      <c r="G448" s="4">
        <v>208200</v>
      </c>
      <c r="H448" s="4">
        <v>20820</v>
      </c>
      <c r="I448" s="4">
        <v>229020</v>
      </c>
    </row>
    <row r="449" spans="1:9" ht="15.75">
      <c r="A449" s="3" t="s">
        <v>6983</v>
      </c>
      <c r="B449" s="2" t="s">
        <v>6910</v>
      </c>
      <c r="C449" s="2" t="s">
        <v>24</v>
      </c>
      <c r="D449" s="2" t="s">
        <v>6910</v>
      </c>
      <c r="E449" s="2" t="s">
        <v>25</v>
      </c>
      <c r="F449" s="4">
        <v>85180</v>
      </c>
      <c r="G449" s="4">
        <v>10299270</v>
      </c>
      <c r="H449" s="4">
        <v>141370</v>
      </c>
      <c r="I449" s="4">
        <v>10440640</v>
      </c>
    </row>
    <row r="450" spans="1:9" ht="15.75">
      <c r="A450" s="3" t="s">
        <v>6983</v>
      </c>
      <c r="B450" s="2" t="s">
        <v>26</v>
      </c>
      <c r="C450" s="2" t="s">
        <v>27</v>
      </c>
      <c r="D450" s="2" t="s">
        <v>26</v>
      </c>
      <c r="E450" s="2" t="s">
        <v>28</v>
      </c>
      <c r="F450" s="4">
        <v>50</v>
      </c>
      <c r="G450" s="4">
        <v>7500</v>
      </c>
      <c r="H450" s="4">
        <v>750</v>
      </c>
      <c r="I450" s="4">
        <v>8250</v>
      </c>
    </row>
    <row r="451" spans="1:9" ht="15.75">
      <c r="A451" s="3" t="s">
        <v>6983</v>
      </c>
      <c r="B451" s="2" t="s">
        <v>29</v>
      </c>
      <c r="C451" s="2" t="s">
        <v>30</v>
      </c>
      <c r="D451" s="2" t="s">
        <v>29</v>
      </c>
      <c r="E451" s="2"/>
      <c r="F451" s="4">
        <v>20</v>
      </c>
      <c r="G451" s="4">
        <v>18000</v>
      </c>
      <c r="H451" s="4">
        <v>1800</v>
      </c>
      <c r="I451" s="4">
        <v>19800</v>
      </c>
    </row>
    <row r="452" spans="1:9" ht="15.75">
      <c r="A452" s="3" t="s">
        <v>6983</v>
      </c>
      <c r="B452" s="2" t="s">
        <v>31</v>
      </c>
      <c r="C452" s="2" t="s">
        <v>32</v>
      </c>
      <c r="D452" s="2" t="s">
        <v>31</v>
      </c>
      <c r="E452" s="2"/>
      <c r="F452" s="4">
        <v>246</v>
      </c>
      <c r="G452" s="4">
        <v>297500</v>
      </c>
      <c r="H452" s="4">
        <v>29750</v>
      </c>
      <c r="I452" s="4">
        <v>327250</v>
      </c>
    </row>
    <row r="453" spans="1:9" ht="15.75">
      <c r="A453" s="3" t="s">
        <v>6983</v>
      </c>
      <c r="B453" s="2" t="s">
        <v>36</v>
      </c>
      <c r="C453" s="2" t="s">
        <v>37</v>
      </c>
      <c r="D453" s="2" t="s">
        <v>36</v>
      </c>
      <c r="E453" s="2"/>
      <c r="F453" s="4">
        <v>100</v>
      </c>
      <c r="G453" s="4">
        <v>90000</v>
      </c>
      <c r="H453" s="4">
        <v>9000</v>
      </c>
      <c r="I453" s="4">
        <v>99000</v>
      </c>
    </row>
    <row r="454" spans="1:9" ht="15.75">
      <c r="A454" s="3" t="s">
        <v>6983</v>
      </c>
      <c r="B454" s="2" t="s">
        <v>6911</v>
      </c>
      <c r="C454" s="2" t="s">
        <v>39</v>
      </c>
      <c r="D454" s="2" t="s">
        <v>6911</v>
      </c>
      <c r="E454" s="2"/>
      <c r="F454" s="4">
        <v>18100</v>
      </c>
      <c r="G454" s="4">
        <v>1836381</v>
      </c>
      <c r="H454" s="4">
        <v>52000</v>
      </c>
      <c r="I454" s="4">
        <v>1888381</v>
      </c>
    </row>
    <row r="455" spans="1:9" ht="15.75">
      <c r="A455" s="3" t="s">
        <v>6983</v>
      </c>
      <c r="B455" s="2" t="s">
        <v>40</v>
      </c>
      <c r="C455" s="2" t="s">
        <v>41</v>
      </c>
      <c r="D455" s="2" t="s">
        <v>40</v>
      </c>
      <c r="E455" s="2"/>
      <c r="F455" s="4">
        <v>30</v>
      </c>
      <c r="G455" s="4">
        <v>27000</v>
      </c>
      <c r="H455" s="4">
        <v>2700</v>
      </c>
      <c r="I455" s="4">
        <v>29700</v>
      </c>
    </row>
    <row r="456" spans="1:9" ht="15.75">
      <c r="A456" s="3" t="s">
        <v>6983</v>
      </c>
      <c r="B456" s="2" t="s">
        <v>50</v>
      </c>
      <c r="C456" s="2" t="s">
        <v>57</v>
      </c>
      <c r="D456" s="2" t="s">
        <v>50</v>
      </c>
      <c r="E456" s="2" t="s">
        <v>58</v>
      </c>
      <c r="F456" s="4">
        <v>10</v>
      </c>
      <c r="G456" s="4">
        <v>45000</v>
      </c>
      <c r="H456" s="4">
        <v>4500</v>
      </c>
      <c r="I456" s="4">
        <v>49500</v>
      </c>
    </row>
    <row r="457" spans="1:9" ht="15.75">
      <c r="A457" s="3" t="s">
        <v>6983</v>
      </c>
      <c r="B457" s="2" t="s">
        <v>59</v>
      </c>
      <c r="C457" s="2" t="s">
        <v>60</v>
      </c>
      <c r="D457" s="2" t="s">
        <v>59</v>
      </c>
      <c r="E457" s="2" t="s">
        <v>52</v>
      </c>
      <c r="F457" s="4">
        <v>10</v>
      </c>
      <c r="G457" s="4">
        <v>62000</v>
      </c>
      <c r="H457" s="4">
        <v>6200</v>
      </c>
      <c r="I457" s="4">
        <v>68200</v>
      </c>
    </row>
    <row r="458" spans="1:9" ht="15.75">
      <c r="A458" s="3" t="s">
        <v>6983</v>
      </c>
      <c r="B458" s="2" t="s">
        <v>59</v>
      </c>
      <c r="C458" s="2" t="s">
        <v>61</v>
      </c>
      <c r="D458" s="2" t="s">
        <v>59</v>
      </c>
      <c r="E458" s="2" t="s">
        <v>54</v>
      </c>
      <c r="F458" s="4">
        <v>10</v>
      </c>
      <c r="G458" s="4">
        <v>90000</v>
      </c>
      <c r="H458" s="4">
        <v>9000</v>
      </c>
      <c r="I458" s="4">
        <v>99000</v>
      </c>
    </row>
    <row r="459" spans="1:9" ht="15.75">
      <c r="A459" s="3" t="s">
        <v>6983</v>
      </c>
      <c r="B459" s="2" t="s">
        <v>62</v>
      </c>
      <c r="C459" s="2" t="s">
        <v>2957</v>
      </c>
      <c r="D459" s="2" t="s">
        <v>62</v>
      </c>
      <c r="E459" s="2" t="s">
        <v>78</v>
      </c>
      <c r="F459" s="4">
        <v>1</v>
      </c>
      <c r="G459" s="4">
        <v>17600</v>
      </c>
      <c r="H459" s="4">
        <v>1760</v>
      </c>
      <c r="I459" s="4">
        <v>19360</v>
      </c>
    </row>
    <row r="460" spans="1:9" ht="15.75">
      <c r="A460" s="3" t="s">
        <v>6983</v>
      </c>
      <c r="B460" s="2" t="s">
        <v>59</v>
      </c>
      <c r="C460" s="2" t="s">
        <v>103</v>
      </c>
      <c r="D460" s="2" t="s">
        <v>59</v>
      </c>
      <c r="E460" s="2" t="s">
        <v>104</v>
      </c>
      <c r="F460" s="4">
        <v>10</v>
      </c>
      <c r="G460" s="4">
        <v>76000</v>
      </c>
      <c r="H460" s="4">
        <v>7600</v>
      </c>
      <c r="I460" s="4">
        <v>83600</v>
      </c>
    </row>
    <row r="461" spans="1:9" ht="15.75">
      <c r="A461" s="3" t="s">
        <v>6983</v>
      </c>
      <c r="B461" s="2" t="s">
        <v>59</v>
      </c>
      <c r="C461" s="2" t="s">
        <v>6037</v>
      </c>
      <c r="D461" s="2" t="s">
        <v>59</v>
      </c>
      <c r="E461" s="2" t="s">
        <v>56</v>
      </c>
      <c r="F461" s="4">
        <v>10</v>
      </c>
      <c r="G461" s="4">
        <v>43000</v>
      </c>
      <c r="H461" s="4">
        <v>4300</v>
      </c>
      <c r="I461" s="4">
        <v>47300</v>
      </c>
    </row>
    <row r="462" spans="1:9" ht="15.75">
      <c r="A462" s="3" t="s">
        <v>6983</v>
      </c>
      <c r="B462" s="2" t="s">
        <v>59</v>
      </c>
      <c r="C462" s="2" t="s">
        <v>109</v>
      </c>
      <c r="D462" s="2" t="s">
        <v>59</v>
      </c>
      <c r="E462" s="2" t="s">
        <v>58</v>
      </c>
      <c r="F462" s="4">
        <v>10</v>
      </c>
      <c r="G462" s="4">
        <v>48000</v>
      </c>
      <c r="H462" s="4">
        <v>4800</v>
      </c>
      <c r="I462" s="4">
        <v>52800</v>
      </c>
    </row>
    <row r="463" spans="1:9" ht="15.75">
      <c r="A463" s="3" t="s">
        <v>6983</v>
      </c>
      <c r="B463" s="2" t="s">
        <v>118</v>
      </c>
      <c r="C463" s="2" t="s">
        <v>117</v>
      </c>
      <c r="D463" s="2" t="s">
        <v>118</v>
      </c>
      <c r="E463" s="2" t="s">
        <v>113</v>
      </c>
      <c r="F463" s="4">
        <v>1000</v>
      </c>
      <c r="G463" s="4">
        <v>228000</v>
      </c>
      <c r="H463" s="4">
        <v>22800</v>
      </c>
      <c r="I463" s="4">
        <v>250800</v>
      </c>
    </row>
    <row r="464" spans="1:9" ht="15.75">
      <c r="A464" s="3" t="s">
        <v>6983</v>
      </c>
      <c r="B464" s="2" t="s">
        <v>59</v>
      </c>
      <c r="C464" s="2" t="s">
        <v>131</v>
      </c>
      <c r="D464" s="2" t="s">
        <v>59</v>
      </c>
      <c r="E464" s="2" t="s">
        <v>83</v>
      </c>
      <c r="F464" s="4">
        <v>10</v>
      </c>
      <c r="G464" s="4">
        <v>54000</v>
      </c>
      <c r="H464" s="4">
        <v>5400</v>
      </c>
      <c r="I464" s="4">
        <v>59400</v>
      </c>
    </row>
    <row r="465" spans="1:9" ht="15.75">
      <c r="A465" s="3" t="s">
        <v>6983</v>
      </c>
      <c r="B465" s="2" t="s">
        <v>173</v>
      </c>
      <c r="C465" s="2" t="s">
        <v>174</v>
      </c>
      <c r="D465" s="2" t="s">
        <v>173</v>
      </c>
      <c r="E465" s="2" t="s">
        <v>175</v>
      </c>
      <c r="F465" s="4">
        <v>30</v>
      </c>
      <c r="G465" s="4">
        <v>621000</v>
      </c>
      <c r="H465" s="4">
        <v>62100</v>
      </c>
      <c r="I465" s="4">
        <v>683100</v>
      </c>
    </row>
    <row r="466" spans="1:9" ht="15.75">
      <c r="A466" s="3" t="s">
        <v>6983</v>
      </c>
      <c r="B466" s="2" t="s">
        <v>232</v>
      </c>
      <c r="C466" s="2" t="s">
        <v>233</v>
      </c>
      <c r="D466" s="2" t="s">
        <v>232</v>
      </c>
      <c r="E466" s="2" t="s">
        <v>52</v>
      </c>
      <c r="F466" s="4"/>
      <c r="G466" s="4"/>
      <c r="H466" s="4"/>
      <c r="I466" s="4"/>
    </row>
    <row r="467" spans="1:9" ht="15.75">
      <c r="A467" s="3" t="s">
        <v>6983</v>
      </c>
      <c r="B467" s="2" t="s">
        <v>236</v>
      </c>
      <c r="C467" s="2" t="s">
        <v>242</v>
      </c>
      <c r="D467" s="2" t="s">
        <v>236</v>
      </c>
      <c r="E467" s="2" t="s">
        <v>243</v>
      </c>
      <c r="F467" s="4">
        <v>1</v>
      </c>
      <c r="G467" s="4">
        <v>16800</v>
      </c>
      <c r="H467" s="4">
        <v>1680</v>
      </c>
      <c r="I467" s="4">
        <v>18480</v>
      </c>
    </row>
    <row r="468" spans="1:9" ht="15.75">
      <c r="A468" s="3" t="s">
        <v>6983</v>
      </c>
      <c r="B468" s="2" t="s">
        <v>236</v>
      </c>
      <c r="C468" s="2" t="s">
        <v>3005</v>
      </c>
      <c r="D468" s="2" t="s">
        <v>236</v>
      </c>
      <c r="E468" s="2" t="s">
        <v>90</v>
      </c>
      <c r="F468" s="4">
        <v>1</v>
      </c>
      <c r="G468" s="4">
        <v>13500</v>
      </c>
      <c r="H468" s="4">
        <v>1350</v>
      </c>
      <c r="I468" s="4">
        <v>14850</v>
      </c>
    </row>
    <row r="469" spans="1:9" ht="15.75">
      <c r="A469" s="3" t="s">
        <v>6983</v>
      </c>
      <c r="B469" s="2" t="s">
        <v>236</v>
      </c>
      <c r="C469" s="2" t="s">
        <v>244</v>
      </c>
      <c r="D469" s="2" t="s">
        <v>236</v>
      </c>
      <c r="E469" s="2" t="s">
        <v>245</v>
      </c>
      <c r="F469" s="4">
        <v>1</v>
      </c>
      <c r="G469" s="4">
        <v>14024</v>
      </c>
      <c r="H469" s="4">
        <v>1402</v>
      </c>
      <c r="I469" s="4">
        <v>15426</v>
      </c>
    </row>
    <row r="470" spans="1:9" ht="15.75">
      <c r="A470" s="3" t="s">
        <v>6983</v>
      </c>
      <c r="B470" s="2" t="s">
        <v>236</v>
      </c>
      <c r="C470" s="2" t="s">
        <v>246</v>
      </c>
      <c r="D470" s="2" t="s">
        <v>236</v>
      </c>
      <c r="E470" s="2" t="s">
        <v>78</v>
      </c>
      <c r="F470" s="4">
        <v>1</v>
      </c>
      <c r="G470" s="4">
        <v>15104</v>
      </c>
      <c r="H470" s="4">
        <v>1510</v>
      </c>
      <c r="I470" s="4">
        <v>16614</v>
      </c>
    </row>
    <row r="471" spans="1:9" ht="15.75">
      <c r="A471" s="3" t="s">
        <v>6983</v>
      </c>
      <c r="B471" s="2" t="s">
        <v>236</v>
      </c>
      <c r="C471" s="2" t="s">
        <v>3006</v>
      </c>
      <c r="D471" s="2" t="s">
        <v>236</v>
      </c>
      <c r="E471" s="2" t="s">
        <v>290</v>
      </c>
      <c r="F471" s="4">
        <v>1</v>
      </c>
      <c r="G471" s="4">
        <v>16184</v>
      </c>
      <c r="H471" s="4">
        <v>1618</v>
      </c>
      <c r="I471" s="4">
        <v>17802</v>
      </c>
    </row>
    <row r="472" spans="1:9" ht="15.75">
      <c r="A472" s="3" t="s">
        <v>6983</v>
      </c>
      <c r="B472" s="2" t="s">
        <v>236</v>
      </c>
      <c r="C472" s="2" t="s">
        <v>249</v>
      </c>
      <c r="D472" s="2" t="s">
        <v>236</v>
      </c>
      <c r="E472" s="2" t="s">
        <v>80</v>
      </c>
      <c r="F472" s="4">
        <v>1</v>
      </c>
      <c r="G472" s="4">
        <v>17264</v>
      </c>
      <c r="H472" s="4">
        <v>1726</v>
      </c>
      <c r="I472" s="4">
        <v>18990</v>
      </c>
    </row>
    <row r="473" spans="1:9" ht="15.75">
      <c r="A473" s="3" t="s">
        <v>6983</v>
      </c>
      <c r="B473" s="2" t="s">
        <v>271</v>
      </c>
      <c r="C473" s="2" t="s">
        <v>6042</v>
      </c>
      <c r="D473" s="2" t="s">
        <v>271</v>
      </c>
      <c r="E473" s="2" t="s">
        <v>78</v>
      </c>
      <c r="F473" s="4">
        <v>1</v>
      </c>
      <c r="G473" s="4">
        <v>14400</v>
      </c>
      <c r="H473" s="4">
        <v>1440</v>
      </c>
      <c r="I473" s="4">
        <v>15840</v>
      </c>
    </row>
    <row r="474" spans="1:9" ht="15.75">
      <c r="A474" s="3" t="s">
        <v>6983</v>
      </c>
      <c r="B474" s="2" t="s">
        <v>264</v>
      </c>
      <c r="C474" s="2" t="s">
        <v>6043</v>
      </c>
      <c r="D474" s="2" t="s">
        <v>264</v>
      </c>
      <c r="E474" s="2" t="s">
        <v>325</v>
      </c>
      <c r="F474" s="4">
        <v>50</v>
      </c>
      <c r="G474" s="4">
        <v>185000</v>
      </c>
      <c r="H474" s="4">
        <v>18500</v>
      </c>
      <c r="I474" s="4">
        <v>203500</v>
      </c>
    </row>
    <row r="475" spans="1:9" ht="15.75">
      <c r="A475" s="3" t="s">
        <v>6983</v>
      </c>
      <c r="B475" s="2" t="s">
        <v>264</v>
      </c>
      <c r="C475" s="2" t="s">
        <v>6044</v>
      </c>
      <c r="D475" s="2" t="s">
        <v>264</v>
      </c>
      <c r="E475" s="2" t="s">
        <v>6045</v>
      </c>
      <c r="F475" s="4">
        <v>2</v>
      </c>
      <c r="G475" s="4">
        <v>34200</v>
      </c>
      <c r="H475" s="4">
        <v>3420</v>
      </c>
      <c r="I475" s="4">
        <v>37620</v>
      </c>
    </row>
    <row r="476" spans="1:9" ht="15.75">
      <c r="A476" s="3" t="s">
        <v>6983</v>
      </c>
      <c r="B476" s="2" t="s">
        <v>310</v>
      </c>
      <c r="C476" s="2" t="s">
        <v>311</v>
      </c>
      <c r="D476" s="2" t="s">
        <v>310</v>
      </c>
      <c r="E476" s="2" t="s">
        <v>56</v>
      </c>
      <c r="F476" s="4">
        <v>1</v>
      </c>
      <c r="G476" s="4">
        <v>4800</v>
      </c>
      <c r="H476" s="4">
        <v>480</v>
      </c>
      <c r="I476" s="4">
        <v>5280</v>
      </c>
    </row>
    <row r="477" spans="1:9" ht="15.75">
      <c r="A477" s="3" t="s">
        <v>6983</v>
      </c>
      <c r="B477" s="2" t="s">
        <v>232</v>
      </c>
      <c r="C477" s="2" t="s">
        <v>5941</v>
      </c>
      <c r="D477" s="2" t="s">
        <v>232</v>
      </c>
      <c r="E477" s="2" t="s">
        <v>104</v>
      </c>
      <c r="F477" s="4"/>
      <c r="G477" s="4"/>
      <c r="H477" s="4"/>
      <c r="I477" s="4"/>
    </row>
    <row r="478" spans="1:9" ht="15.75">
      <c r="A478" s="3" t="s">
        <v>6983</v>
      </c>
      <c r="B478" s="2" t="s">
        <v>457</v>
      </c>
      <c r="C478" s="2" t="s">
        <v>458</v>
      </c>
      <c r="D478" s="2" t="s">
        <v>457</v>
      </c>
      <c r="E478" s="2"/>
      <c r="F478" s="4">
        <v>20</v>
      </c>
      <c r="G478" s="4">
        <v>324000</v>
      </c>
      <c r="H478" s="4">
        <v>32400</v>
      </c>
      <c r="I478" s="4">
        <v>356400</v>
      </c>
    </row>
    <row r="479" spans="1:9" ht="15.75">
      <c r="A479" s="3" t="s">
        <v>6983</v>
      </c>
      <c r="B479" s="2" t="s">
        <v>514</v>
      </c>
      <c r="C479" s="2" t="s">
        <v>515</v>
      </c>
      <c r="D479" s="2" t="s">
        <v>514</v>
      </c>
      <c r="E479" s="2" t="s">
        <v>516</v>
      </c>
      <c r="F479" s="4">
        <v>62</v>
      </c>
      <c r="G479" s="4">
        <v>318710</v>
      </c>
      <c r="H479" s="4">
        <v>31871</v>
      </c>
      <c r="I479" s="4">
        <v>350581</v>
      </c>
    </row>
    <row r="480" spans="1:9" ht="15.75">
      <c r="A480" s="3" t="s">
        <v>6983</v>
      </c>
      <c r="B480" s="2" t="s">
        <v>524</v>
      </c>
      <c r="C480" s="2" t="s">
        <v>525</v>
      </c>
      <c r="D480" s="2" t="s">
        <v>524</v>
      </c>
      <c r="E480" s="2" t="s">
        <v>526</v>
      </c>
      <c r="F480" s="4">
        <v>59</v>
      </c>
      <c r="G480" s="4">
        <v>315532</v>
      </c>
      <c r="H480" s="4">
        <v>31553</v>
      </c>
      <c r="I480" s="4">
        <v>347085</v>
      </c>
    </row>
    <row r="481" spans="1:9" ht="15.75">
      <c r="A481" s="3" t="s">
        <v>6983</v>
      </c>
      <c r="B481" s="2" t="s">
        <v>545</v>
      </c>
      <c r="C481" s="2" t="s">
        <v>546</v>
      </c>
      <c r="D481" s="2" t="s">
        <v>545</v>
      </c>
      <c r="E481" s="2" t="s">
        <v>547</v>
      </c>
      <c r="F481" s="4">
        <v>42</v>
      </c>
      <c r="G481" s="4">
        <v>295176</v>
      </c>
      <c r="H481" s="4">
        <v>29518</v>
      </c>
      <c r="I481" s="4">
        <v>324694</v>
      </c>
    </row>
    <row r="482" spans="1:9" ht="15.75">
      <c r="A482" s="3" t="s">
        <v>6983</v>
      </c>
      <c r="B482" s="2" t="s">
        <v>560</v>
      </c>
      <c r="C482" s="2" t="s">
        <v>561</v>
      </c>
      <c r="D482" s="2" t="s">
        <v>560</v>
      </c>
      <c r="E482" s="2" t="s">
        <v>562</v>
      </c>
      <c r="F482" s="4">
        <v>2</v>
      </c>
      <c r="G482" s="4">
        <v>9200</v>
      </c>
      <c r="H482" s="4">
        <v>920</v>
      </c>
      <c r="I482" s="4">
        <v>10120</v>
      </c>
    </row>
    <row r="483" spans="1:9" ht="15.75">
      <c r="A483" s="3" t="s">
        <v>6983</v>
      </c>
      <c r="B483" s="2" t="s">
        <v>575</v>
      </c>
      <c r="C483" s="2" t="s">
        <v>576</v>
      </c>
      <c r="D483" s="2" t="s">
        <v>575</v>
      </c>
      <c r="E483" s="2" t="s">
        <v>577</v>
      </c>
      <c r="F483" s="4">
        <v>4</v>
      </c>
      <c r="G483" s="4">
        <v>19200</v>
      </c>
      <c r="H483" s="4">
        <v>1920</v>
      </c>
      <c r="I483" s="4">
        <v>21120</v>
      </c>
    </row>
    <row r="484" spans="1:9" ht="15.75">
      <c r="A484" s="3" t="s">
        <v>6983</v>
      </c>
      <c r="B484" s="2" t="s">
        <v>607</v>
      </c>
      <c r="C484" s="2" t="s">
        <v>608</v>
      </c>
      <c r="D484" s="2" t="s">
        <v>607</v>
      </c>
      <c r="E484" s="2"/>
      <c r="F484" s="4"/>
      <c r="G484" s="4"/>
      <c r="H484" s="4"/>
      <c r="I484" s="4"/>
    </row>
    <row r="485" spans="1:9" ht="15.75">
      <c r="A485" s="3" t="s">
        <v>6983</v>
      </c>
      <c r="B485" s="2" t="s">
        <v>363</v>
      </c>
      <c r="C485" s="2" t="s">
        <v>612</v>
      </c>
      <c r="D485" s="2" t="s">
        <v>363</v>
      </c>
      <c r="E485" s="2" t="s">
        <v>613</v>
      </c>
      <c r="F485" s="4">
        <v>2</v>
      </c>
      <c r="G485" s="4">
        <v>10545</v>
      </c>
      <c r="H485" s="4">
        <v>1055</v>
      </c>
      <c r="I485" s="4">
        <v>11600</v>
      </c>
    </row>
    <row r="486" spans="1:9" ht="15.75">
      <c r="A486" s="3" t="s">
        <v>6983</v>
      </c>
      <c r="B486" s="2" t="s">
        <v>614</v>
      </c>
      <c r="C486" s="2" t="s">
        <v>615</v>
      </c>
      <c r="D486" s="2" t="s">
        <v>614</v>
      </c>
      <c r="E486" s="2" t="s">
        <v>616</v>
      </c>
      <c r="F486" s="4">
        <v>8</v>
      </c>
      <c r="G486" s="4">
        <v>17760</v>
      </c>
      <c r="H486" s="4">
        <v>1775</v>
      </c>
      <c r="I486" s="4">
        <v>19535</v>
      </c>
    </row>
    <row r="487" spans="1:9" ht="15.75">
      <c r="A487" s="3" t="s">
        <v>6983</v>
      </c>
      <c r="B487" s="2" t="s">
        <v>366</v>
      </c>
      <c r="C487" s="2" t="s">
        <v>619</v>
      </c>
      <c r="D487" s="2" t="s">
        <v>366</v>
      </c>
      <c r="E487" s="2" t="s">
        <v>620</v>
      </c>
      <c r="F487" s="4">
        <v>150</v>
      </c>
      <c r="G487" s="4">
        <v>861800</v>
      </c>
      <c r="H487" s="4">
        <v>86180</v>
      </c>
      <c r="I487" s="4">
        <v>947980</v>
      </c>
    </row>
    <row r="488" spans="1:9" ht="15.75">
      <c r="A488" s="3" t="s">
        <v>6983</v>
      </c>
      <c r="B488" s="2" t="s">
        <v>621</v>
      </c>
      <c r="C488" s="2" t="s">
        <v>622</v>
      </c>
      <c r="D488" s="2" t="s">
        <v>621</v>
      </c>
      <c r="E488" s="2" t="s">
        <v>623</v>
      </c>
      <c r="F488" s="4">
        <v>14</v>
      </c>
      <c r="G488" s="4">
        <v>36722</v>
      </c>
      <c r="H488" s="4">
        <v>3672</v>
      </c>
      <c r="I488" s="4">
        <v>40394</v>
      </c>
    </row>
    <row r="489" spans="1:9" ht="15.75">
      <c r="A489" s="3" t="s">
        <v>6983</v>
      </c>
      <c r="B489" s="2" t="s">
        <v>633</v>
      </c>
      <c r="C489" s="2" t="s">
        <v>634</v>
      </c>
      <c r="D489" s="2" t="s">
        <v>633</v>
      </c>
      <c r="E489" s="2" t="s">
        <v>635</v>
      </c>
      <c r="F489" s="4">
        <v>42</v>
      </c>
      <c r="G489" s="4">
        <v>61698</v>
      </c>
      <c r="H489" s="4">
        <v>6170</v>
      </c>
      <c r="I489" s="4">
        <v>67868</v>
      </c>
    </row>
    <row r="490" spans="1:9" ht="15.75">
      <c r="A490" s="3" t="s">
        <v>6983</v>
      </c>
      <c r="B490" s="2" t="s">
        <v>352</v>
      </c>
      <c r="C490" s="2" t="s">
        <v>638</v>
      </c>
      <c r="D490" s="2" t="s">
        <v>352</v>
      </c>
      <c r="E490" s="2" t="s">
        <v>639</v>
      </c>
      <c r="F490" s="4">
        <v>53</v>
      </c>
      <c r="G490" s="4">
        <v>485180</v>
      </c>
      <c r="H490" s="4">
        <v>48518</v>
      </c>
      <c r="I490" s="4">
        <v>533698</v>
      </c>
    </row>
    <row r="491" spans="1:9" ht="15.75">
      <c r="A491" s="3" t="s">
        <v>6983</v>
      </c>
      <c r="B491" s="2" t="s">
        <v>647</v>
      </c>
      <c r="C491" s="2" t="s">
        <v>648</v>
      </c>
      <c r="D491" s="2" t="s">
        <v>647</v>
      </c>
      <c r="E491" s="2" t="s">
        <v>649</v>
      </c>
      <c r="F491" s="4">
        <v>28</v>
      </c>
      <c r="G491" s="4">
        <v>95284</v>
      </c>
      <c r="H491" s="4">
        <v>9528</v>
      </c>
      <c r="I491" s="4">
        <v>104812</v>
      </c>
    </row>
    <row r="492" spans="1:9" ht="15.75">
      <c r="A492" s="3" t="s">
        <v>6983</v>
      </c>
      <c r="B492" s="2" t="s">
        <v>654</v>
      </c>
      <c r="C492" s="2" t="s">
        <v>655</v>
      </c>
      <c r="D492" s="2" t="s">
        <v>654</v>
      </c>
      <c r="E492" s="2" t="s">
        <v>656</v>
      </c>
      <c r="F492" s="4">
        <v>10</v>
      </c>
      <c r="G492" s="4">
        <v>34180</v>
      </c>
      <c r="H492" s="4">
        <v>3418</v>
      </c>
      <c r="I492" s="4">
        <v>37598</v>
      </c>
    </row>
    <row r="493" spans="1:9" ht="15.75">
      <c r="A493" s="3" t="s">
        <v>6983</v>
      </c>
      <c r="B493" s="2" t="s">
        <v>448</v>
      </c>
      <c r="C493" s="2" t="s">
        <v>660</v>
      </c>
      <c r="D493" s="2" t="s">
        <v>448</v>
      </c>
      <c r="E493" s="2" t="s">
        <v>661</v>
      </c>
      <c r="F493" s="4">
        <v>26</v>
      </c>
      <c r="G493" s="4">
        <v>338000</v>
      </c>
      <c r="H493" s="4">
        <v>33800</v>
      </c>
      <c r="I493" s="4">
        <v>371800</v>
      </c>
    </row>
    <row r="494" spans="1:9" ht="15.75">
      <c r="A494" s="3" t="s">
        <v>6983</v>
      </c>
      <c r="B494" s="2" t="s">
        <v>673</v>
      </c>
      <c r="C494" s="2" t="s">
        <v>674</v>
      </c>
      <c r="D494" s="2" t="s">
        <v>673</v>
      </c>
      <c r="E494" s="2" t="s">
        <v>675</v>
      </c>
      <c r="F494" s="4">
        <v>42</v>
      </c>
      <c r="G494" s="4">
        <v>163028</v>
      </c>
      <c r="H494" s="4">
        <v>16303</v>
      </c>
      <c r="I494" s="4">
        <v>179331</v>
      </c>
    </row>
    <row r="495" spans="1:9" ht="15.75">
      <c r="A495" s="3" t="s">
        <v>6983</v>
      </c>
      <c r="B495" s="2" t="s">
        <v>679</v>
      </c>
      <c r="C495" s="2" t="s">
        <v>680</v>
      </c>
      <c r="D495" s="2" t="s">
        <v>679</v>
      </c>
      <c r="E495" s="2" t="s">
        <v>681</v>
      </c>
      <c r="F495" s="4">
        <v>20</v>
      </c>
      <c r="G495" s="4">
        <v>250000</v>
      </c>
      <c r="H495" s="4">
        <v>25000</v>
      </c>
      <c r="I495" s="4">
        <v>275000</v>
      </c>
    </row>
    <row r="496" spans="1:9" ht="15.75">
      <c r="A496" s="3" t="s">
        <v>6983</v>
      </c>
      <c r="B496" s="2" t="s">
        <v>685</v>
      </c>
      <c r="C496" s="2" t="s">
        <v>686</v>
      </c>
      <c r="D496" s="2" t="s">
        <v>685</v>
      </c>
      <c r="E496" s="2" t="s">
        <v>687</v>
      </c>
      <c r="F496" s="4">
        <v>20</v>
      </c>
      <c r="G496" s="4">
        <v>274000</v>
      </c>
      <c r="H496" s="4">
        <v>27400</v>
      </c>
      <c r="I496" s="4">
        <v>301400</v>
      </c>
    </row>
    <row r="497" spans="1:9" ht="15.75">
      <c r="A497" s="3" t="s">
        <v>6983</v>
      </c>
      <c r="B497" s="2" t="s">
        <v>699</v>
      </c>
      <c r="C497" s="2" t="s">
        <v>700</v>
      </c>
      <c r="D497" s="2" t="s">
        <v>699</v>
      </c>
      <c r="E497" s="2" t="s">
        <v>701</v>
      </c>
      <c r="F497" s="4">
        <v>6</v>
      </c>
      <c r="G497" s="4">
        <v>23862</v>
      </c>
      <c r="H497" s="4">
        <v>2386</v>
      </c>
      <c r="I497" s="4">
        <v>26248</v>
      </c>
    </row>
    <row r="498" spans="1:9" ht="15.75">
      <c r="A498" s="3" t="s">
        <v>6983</v>
      </c>
      <c r="B498" s="2" t="s">
        <v>725</v>
      </c>
      <c r="C498" s="2" t="s">
        <v>726</v>
      </c>
      <c r="D498" s="2" t="s">
        <v>725</v>
      </c>
      <c r="E498" s="2"/>
      <c r="F498" s="4">
        <v>40</v>
      </c>
      <c r="G498" s="4">
        <v>128000</v>
      </c>
      <c r="H498" s="4">
        <v>12800</v>
      </c>
      <c r="I498" s="4">
        <v>140800</v>
      </c>
    </row>
    <row r="499" spans="1:9" ht="15.75">
      <c r="A499" s="3" t="s">
        <v>6983</v>
      </c>
      <c r="B499" s="2" t="s">
        <v>739</v>
      </c>
      <c r="C499" s="2" t="s">
        <v>740</v>
      </c>
      <c r="D499" s="2" t="s">
        <v>739</v>
      </c>
      <c r="E499" s="2"/>
      <c r="F499" s="4">
        <v>40</v>
      </c>
      <c r="G499" s="4">
        <v>156000</v>
      </c>
      <c r="H499" s="4">
        <v>15600</v>
      </c>
      <c r="I499" s="4">
        <v>171600</v>
      </c>
    </row>
    <row r="500" spans="1:9" ht="15.75">
      <c r="A500" s="3" t="s">
        <v>6983</v>
      </c>
      <c r="B500" s="2" t="s">
        <v>747</v>
      </c>
      <c r="C500" s="2" t="s">
        <v>748</v>
      </c>
      <c r="D500" s="2" t="s">
        <v>747</v>
      </c>
      <c r="E500" s="2" t="s">
        <v>749</v>
      </c>
      <c r="F500" s="4">
        <v>150</v>
      </c>
      <c r="G500" s="4">
        <v>342750</v>
      </c>
      <c r="H500" s="4">
        <v>34275</v>
      </c>
      <c r="I500" s="4">
        <v>377025</v>
      </c>
    </row>
    <row r="501" spans="1:9" ht="15.75">
      <c r="A501" s="3" t="s">
        <v>6983</v>
      </c>
      <c r="B501" s="2" t="s">
        <v>759</v>
      </c>
      <c r="C501" s="2" t="s">
        <v>760</v>
      </c>
      <c r="D501" s="2" t="s">
        <v>759</v>
      </c>
      <c r="E501" s="2" t="s">
        <v>761</v>
      </c>
      <c r="F501" s="4">
        <v>-2608</v>
      </c>
      <c r="G501" s="4">
        <v>11200</v>
      </c>
      <c r="H501" s="4">
        <v>1120</v>
      </c>
      <c r="I501" s="4">
        <v>12320</v>
      </c>
    </row>
    <row r="502" spans="1:9" ht="15.75">
      <c r="A502" s="3" t="s">
        <v>6983</v>
      </c>
      <c r="B502" s="2" t="s">
        <v>762</v>
      </c>
      <c r="C502" s="2" t="s">
        <v>763</v>
      </c>
      <c r="D502" s="2" t="s">
        <v>762</v>
      </c>
      <c r="E502" s="2"/>
      <c r="F502" s="4">
        <v>40</v>
      </c>
      <c r="G502" s="4">
        <v>176000</v>
      </c>
      <c r="H502" s="4">
        <v>17600</v>
      </c>
      <c r="I502" s="4">
        <v>193600</v>
      </c>
    </row>
    <row r="503" spans="1:9" ht="15.75">
      <c r="A503" s="3" t="s">
        <v>6983</v>
      </c>
      <c r="B503" s="2" t="s">
        <v>770</v>
      </c>
      <c r="C503" s="2" t="s">
        <v>771</v>
      </c>
      <c r="D503" s="2" t="s">
        <v>770</v>
      </c>
      <c r="E503" s="2" t="s">
        <v>772</v>
      </c>
      <c r="F503" s="4">
        <v>200</v>
      </c>
      <c r="G503" s="4">
        <v>1147400</v>
      </c>
      <c r="H503" s="4">
        <v>114740</v>
      </c>
      <c r="I503" s="4">
        <v>1262140</v>
      </c>
    </row>
    <row r="504" spans="1:9" ht="15.75">
      <c r="A504" s="3" t="s">
        <v>6983</v>
      </c>
      <c r="B504" s="2" t="s">
        <v>773</v>
      </c>
      <c r="C504" s="2" t="s">
        <v>774</v>
      </c>
      <c r="D504" s="2" t="s">
        <v>773</v>
      </c>
      <c r="E504" s="2" t="s">
        <v>775</v>
      </c>
      <c r="F504" s="4">
        <v>50</v>
      </c>
      <c r="G504" s="4">
        <v>134350</v>
      </c>
      <c r="H504" s="4">
        <v>13435</v>
      </c>
      <c r="I504" s="4">
        <v>147785</v>
      </c>
    </row>
    <row r="505" spans="1:9" ht="15.75">
      <c r="A505" s="3" t="s">
        <v>6983</v>
      </c>
      <c r="B505" s="2" t="s">
        <v>781</v>
      </c>
      <c r="C505" s="2" t="s">
        <v>782</v>
      </c>
      <c r="D505" s="2" t="s">
        <v>781</v>
      </c>
      <c r="E505" s="2" t="s">
        <v>783</v>
      </c>
      <c r="F505" s="4">
        <v>50</v>
      </c>
      <c r="G505" s="4">
        <v>154300</v>
      </c>
      <c r="H505" s="4">
        <v>15430</v>
      </c>
      <c r="I505" s="4">
        <v>169730</v>
      </c>
    </row>
    <row r="506" spans="1:9" ht="15.75">
      <c r="A506" s="3" t="s">
        <v>6983</v>
      </c>
      <c r="B506" s="2" t="s">
        <v>789</v>
      </c>
      <c r="C506" s="2" t="s">
        <v>790</v>
      </c>
      <c r="D506" s="2" t="s">
        <v>789</v>
      </c>
      <c r="E506" s="2" t="s">
        <v>791</v>
      </c>
      <c r="F506" s="4">
        <v>34</v>
      </c>
      <c r="G506" s="4">
        <v>108800</v>
      </c>
      <c r="H506" s="4">
        <v>10880</v>
      </c>
      <c r="I506" s="4">
        <v>119680</v>
      </c>
    </row>
    <row r="507" spans="1:9" ht="15.75">
      <c r="A507" s="3" t="s">
        <v>6983</v>
      </c>
      <c r="B507" s="2" t="s">
        <v>794</v>
      </c>
      <c r="C507" s="2" t="s">
        <v>795</v>
      </c>
      <c r="D507" s="2" t="s">
        <v>794</v>
      </c>
      <c r="E507" s="2"/>
      <c r="F507" s="4">
        <v>1</v>
      </c>
      <c r="G507" s="4">
        <v>9000</v>
      </c>
      <c r="H507" s="4">
        <v>900</v>
      </c>
      <c r="I507" s="4">
        <v>9900</v>
      </c>
    </row>
    <row r="508" spans="1:9" ht="15.75">
      <c r="A508" s="3" t="s">
        <v>6983</v>
      </c>
      <c r="B508" s="2" t="s">
        <v>796</v>
      </c>
      <c r="C508" s="2" t="s">
        <v>797</v>
      </c>
      <c r="D508" s="2" t="s">
        <v>796</v>
      </c>
      <c r="E508" s="2" t="s">
        <v>798</v>
      </c>
      <c r="F508" s="4">
        <v>50</v>
      </c>
      <c r="G508" s="4">
        <v>280000</v>
      </c>
      <c r="H508" s="4">
        <v>28000</v>
      </c>
      <c r="I508" s="4">
        <v>308000</v>
      </c>
    </row>
    <row r="509" spans="1:9" ht="15.75">
      <c r="A509" s="3" t="s">
        <v>6983</v>
      </c>
      <c r="B509" s="2" t="s">
        <v>802</v>
      </c>
      <c r="C509" s="2" t="s">
        <v>803</v>
      </c>
      <c r="D509" s="2" t="s">
        <v>802</v>
      </c>
      <c r="E509" s="2"/>
      <c r="F509" s="4">
        <v>50</v>
      </c>
      <c r="G509" s="4">
        <v>173800</v>
      </c>
      <c r="H509" s="4">
        <v>17380</v>
      </c>
      <c r="I509" s="4">
        <v>191180</v>
      </c>
    </row>
    <row r="510" spans="1:9" ht="15.75">
      <c r="A510" s="3" t="s">
        <v>6983</v>
      </c>
      <c r="B510" s="2" t="s">
        <v>813</v>
      </c>
      <c r="C510" s="2" t="s">
        <v>814</v>
      </c>
      <c r="D510" s="2" t="s">
        <v>813</v>
      </c>
      <c r="E510" s="2"/>
      <c r="F510" s="4">
        <v>240</v>
      </c>
      <c r="G510" s="4">
        <v>374600</v>
      </c>
      <c r="H510" s="4">
        <v>37460</v>
      </c>
      <c r="I510" s="4">
        <v>412060</v>
      </c>
    </row>
    <row r="511" spans="1:9" ht="15.75">
      <c r="A511" s="3" t="s">
        <v>6983</v>
      </c>
      <c r="B511" s="2" t="s">
        <v>819</v>
      </c>
      <c r="C511" s="2" t="s">
        <v>820</v>
      </c>
      <c r="D511" s="2" t="s">
        <v>819</v>
      </c>
      <c r="E511" s="2" t="s">
        <v>821</v>
      </c>
      <c r="F511" s="4">
        <v>20</v>
      </c>
      <c r="G511" s="4">
        <v>74000</v>
      </c>
      <c r="H511" s="4">
        <v>7400</v>
      </c>
      <c r="I511" s="4">
        <v>81400</v>
      </c>
    </row>
    <row r="512" spans="1:9" ht="15.75">
      <c r="A512" s="3" t="s">
        <v>6983</v>
      </c>
      <c r="B512" s="2" t="s">
        <v>822</v>
      </c>
      <c r="C512" s="2" t="s">
        <v>823</v>
      </c>
      <c r="D512" s="2" t="s">
        <v>822</v>
      </c>
      <c r="E512" s="2" t="s">
        <v>824</v>
      </c>
      <c r="F512" s="4">
        <v>2327</v>
      </c>
      <c r="G512" s="4">
        <v>3243838</v>
      </c>
      <c r="H512" s="4">
        <v>324384</v>
      </c>
      <c r="I512" s="4">
        <v>3568222</v>
      </c>
    </row>
    <row r="513" spans="1:9" ht="15.75">
      <c r="A513" s="3" t="s">
        <v>6983</v>
      </c>
      <c r="B513" s="2" t="s">
        <v>828</v>
      </c>
      <c r="C513" s="2" t="s">
        <v>829</v>
      </c>
      <c r="D513" s="2" t="s">
        <v>828</v>
      </c>
      <c r="E513" s="2" t="s">
        <v>830</v>
      </c>
      <c r="F513" s="4">
        <v>3</v>
      </c>
      <c r="G513" s="4">
        <v>18900</v>
      </c>
      <c r="H513" s="4">
        <v>1890</v>
      </c>
      <c r="I513" s="4">
        <v>20790</v>
      </c>
    </row>
    <row r="514" spans="1:9" ht="15.75">
      <c r="A514" s="3" t="s">
        <v>6983</v>
      </c>
      <c r="B514" s="2" t="s">
        <v>831</v>
      </c>
      <c r="C514" s="2" t="s">
        <v>832</v>
      </c>
      <c r="D514" s="2" t="s">
        <v>831</v>
      </c>
      <c r="E514" s="2" t="s">
        <v>833</v>
      </c>
      <c r="F514" s="4">
        <v>10</v>
      </c>
      <c r="G514" s="4">
        <v>135000</v>
      </c>
      <c r="H514" s="4">
        <v>13500</v>
      </c>
      <c r="I514" s="4">
        <v>148500</v>
      </c>
    </row>
    <row r="515" spans="1:9" ht="15.75">
      <c r="A515" s="3" t="s">
        <v>6983</v>
      </c>
      <c r="B515" s="2" t="s">
        <v>846</v>
      </c>
      <c r="C515" s="2" t="s">
        <v>847</v>
      </c>
      <c r="D515" s="2" t="s">
        <v>846</v>
      </c>
      <c r="E515" s="2"/>
      <c r="F515" s="4">
        <v>40</v>
      </c>
      <c r="G515" s="4">
        <v>100000</v>
      </c>
      <c r="H515" s="4">
        <v>10000</v>
      </c>
      <c r="I515" s="4">
        <v>110000</v>
      </c>
    </row>
    <row r="516" spans="1:9" ht="15.75">
      <c r="A516" s="3" t="s">
        <v>6983</v>
      </c>
      <c r="B516" s="2" t="s">
        <v>854</v>
      </c>
      <c r="C516" s="2" t="s">
        <v>855</v>
      </c>
      <c r="D516" s="2" t="s">
        <v>854</v>
      </c>
      <c r="E516" s="2" t="s">
        <v>856</v>
      </c>
      <c r="F516" s="4">
        <v>30</v>
      </c>
      <c r="G516" s="4">
        <v>121500</v>
      </c>
      <c r="H516" s="4">
        <v>12150</v>
      </c>
      <c r="I516" s="4">
        <v>133650</v>
      </c>
    </row>
    <row r="517" spans="1:9" ht="15.75">
      <c r="A517" s="3" t="s">
        <v>6983</v>
      </c>
      <c r="B517" s="2" t="s">
        <v>867</v>
      </c>
      <c r="C517" s="2" t="s">
        <v>868</v>
      </c>
      <c r="D517" s="2" t="s">
        <v>867</v>
      </c>
      <c r="E517" s="2"/>
      <c r="F517" s="4">
        <v>40</v>
      </c>
      <c r="G517" s="4">
        <v>112000</v>
      </c>
      <c r="H517" s="4">
        <v>11200</v>
      </c>
      <c r="I517" s="4">
        <v>123200</v>
      </c>
    </row>
    <row r="518" spans="1:9" ht="15.75">
      <c r="A518" s="3" t="s">
        <v>6983</v>
      </c>
      <c r="B518" s="2" t="s">
        <v>880</v>
      </c>
      <c r="C518" s="2" t="s">
        <v>881</v>
      </c>
      <c r="D518" s="2" t="s">
        <v>880</v>
      </c>
      <c r="E518" s="2"/>
      <c r="F518" s="4"/>
      <c r="G518" s="4"/>
      <c r="H518" s="4"/>
      <c r="I518" s="4"/>
    </row>
    <row r="519" spans="1:9" ht="15.75">
      <c r="A519" s="3" t="s">
        <v>6983</v>
      </c>
      <c r="B519" s="2" t="s">
        <v>929</v>
      </c>
      <c r="C519" s="2" t="s">
        <v>930</v>
      </c>
      <c r="D519" s="2" t="s">
        <v>929</v>
      </c>
      <c r="E519" s="2"/>
      <c r="F519" s="4">
        <v>10</v>
      </c>
      <c r="G519" s="4">
        <v>139200</v>
      </c>
      <c r="H519" s="4">
        <v>13920</v>
      </c>
      <c r="I519" s="4">
        <v>153120</v>
      </c>
    </row>
    <row r="520" spans="1:9" ht="15.75">
      <c r="A520" s="3" t="s">
        <v>6983</v>
      </c>
      <c r="B520" s="2" t="s">
        <v>759</v>
      </c>
      <c r="C520" s="2" t="s">
        <v>1071</v>
      </c>
      <c r="D520" s="2" t="s">
        <v>759</v>
      </c>
      <c r="E520" s="2" t="s">
        <v>1072</v>
      </c>
      <c r="F520" s="4">
        <v>28</v>
      </c>
      <c r="G520" s="4">
        <v>28560</v>
      </c>
      <c r="H520" s="4">
        <v>2856</v>
      </c>
      <c r="I520" s="4">
        <v>31416</v>
      </c>
    </row>
    <row r="521" spans="1:9" ht="15.75">
      <c r="A521" s="3" t="s">
        <v>6983</v>
      </c>
      <c r="B521" s="2" t="s">
        <v>759</v>
      </c>
      <c r="C521" s="2" t="s">
        <v>1081</v>
      </c>
      <c r="D521" s="2" t="s">
        <v>759</v>
      </c>
      <c r="E521" s="2" t="s">
        <v>1082</v>
      </c>
      <c r="F521" s="4">
        <v>3000</v>
      </c>
      <c r="G521" s="4">
        <v>432706</v>
      </c>
      <c r="H521" s="4">
        <v>43271</v>
      </c>
      <c r="I521" s="4">
        <v>475977</v>
      </c>
    </row>
    <row r="522" spans="1:9" ht="15.75">
      <c r="A522" s="3" t="s">
        <v>6983</v>
      </c>
      <c r="B522" s="2" t="s">
        <v>5943</v>
      </c>
      <c r="C522" s="2" t="s">
        <v>5942</v>
      </c>
      <c r="D522" s="2" t="s">
        <v>5943</v>
      </c>
      <c r="E522" s="2"/>
      <c r="F522" s="4"/>
      <c r="G522" s="4"/>
      <c r="H522" s="4"/>
      <c r="I522" s="4"/>
    </row>
    <row r="523" spans="1:9" ht="15.75">
      <c r="A523" s="3" t="s">
        <v>6983</v>
      </c>
      <c r="B523" s="2" t="s">
        <v>1177</v>
      </c>
      <c r="C523" s="2" t="s">
        <v>1178</v>
      </c>
      <c r="D523" s="2" t="s">
        <v>1177</v>
      </c>
      <c r="E523" s="2" t="s">
        <v>574</v>
      </c>
      <c r="F523" s="4">
        <v>5</v>
      </c>
      <c r="G523" s="4">
        <v>121000</v>
      </c>
      <c r="H523" s="4">
        <v>12100</v>
      </c>
      <c r="I523" s="4">
        <v>133100</v>
      </c>
    </row>
    <row r="524" spans="1:9" ht="15.75">
      <c r="A524" s="3" t="s">
        <v>6983</v>
      </c>
      <c r="B524" s="2" t="s">
        <v>1211</v>
      </c>
      <c r="C524" s="2" t="s">
        <v>1212</v>
      </c>
      <c r="D524" s="2" t="s">
        <v>1211</v>
      </c>
      <c r="E524" s="2"/>
      <c r="F524" s="4"/>
      <c r="G524" s="4"/>
      <c r="H524" s="4"/>
      <c r="I524" s="4"/>
    </row>
    <row r="525" spans="1:9" ht="15.75">
      <c r="A525" s="3" t="s">
        <v>6983</v>
      </c>
      <c r="B525" s="2" t="s">
        <v>1232</v>
      </c>
      <c r="C525" s="2" t="s">
        <v>1233</v>
      </c>
      <c r="D525" s="2" t="s">
        <v>1232</v>
      </c>
      <c r="E525" s="2"/>
      <c r="F525" s="4"/>
      <c r="G525" s="4"/>
      <c r="H525" s="4"/>
      <c r="I525" s="4"/>
    </row>
    <row r="526" spans="1:9" ht="15.75">
      <c r="A526" s="3" t="s">
        <v>6983</v>
      </c>
      <c r="B526" s="2" t="s">
        <v>1279</v>
      </c>
      <c r="C526" s="2" t="s">
        <v>1280</v>
      </c>
      <c r="D526" s="2" t="s">
        <v>1279</v>
      </c>
      <c r="E526" s="2"/>
      <c r="F526" s="4">
        <v>100</v>
      </c>
      <c r="G526" s="4">
        <v>410000</v>
      </c>
      <c r="H526" s="4">
        <v>41000</v>
      </c>
      <c r="I526" s="4">
        <v>451000</v>
      </c>
    </row>
    <row r="527" spans="1:9" ht="15.75">
      <c r="A527" s="3" t="s">
        <v>6983</v>
      </c>
      <c r="B527" s="2" t="s">
        <v>1281</v>
      </c>
      <c r="C527" s="2" t="s">
        <v>1282</v>
      </c>
      <c r="D527" s="2" t="s">
        <v>1281</v>
      </c>
      <c r="E527" s="2"/>
      <c r="F527" s="4">
        <v>100</v>
      </c>
      <c r="G527" s="4">
        <v>410000</v>
      </c>
      <c r="H527" s="4">
        <v>41000</v>
      </c>
      <c r="I527" s="4">
        <v>451000</v>
      </c>
    </row>
    <row r="528" spans="1:9" ht="15.75">
      <c r="A528" s="3" t="s">
        <v>6983</v>
      </c>
      <c r="B528" s="2" t="s">
        <v>1283</v>
      </c>
      <c r="C528" s="2" t="s">
        <v>1284</v>
      </c>
      <c r="D528" s="2" t="s">
        <v>1283</v>
      </c>
      <c r="E528" s="2" t="s">
        <v>1285</v>
      </c>
      <c r="F528" s="4">
        <v>230</v>
      </c>
      <c r="G528" s="4">
        <v>943000</v>
      </c>
      <c r="H528" s="4">
        <v>94300</v>
      </c>
      <c r="I528" s="4">
        <v>1037300</v>
      </c>
    </row>
    <row r="529" spans="1:9" ht="15.75">
      <c r="A529" s="3" t="s">
        <v>6983</v>
      </c>
      <c r="B529" s="2" t="s">
        <v>1292</v>
      </c>
      <c r="C529" s="2" t="s">
        <v>1293</v>
      </c>
      <c r="D529" s="2" t="s">
        <v>1292</v>
      </c>
      <c r="E529" s="2" t="s">
        <v>1294</v>
      </c>
      <c r="F529" s="4">
        <v>100</v>
      </c>
      <c r="G529" s="4">
        <v>285000</v>
      </c>
      <c r="H529" s="4">
        <v>28500</v>
      </c>
      <c r="I529" s="4">
        <v>313500</v>
      </c>
    </row>
    <row r="530" spans="1:9" ht="15.75">
      <c r="A530" s="3" t="s">
        <v>6983</v>
      </c>
      <c r="B530" s="2" t="s">
        <v>1302</v>
      </c>
      <c r="C530" s="2" t="s">
        <v>1303</v>
      </c>
      <c r="D530" s="2" t="s">
        <v>1302</v>
      </c>
      <c r="E530" s="2"/>
      <c r="F530" s="4">
        <v>50</v>
      </c>
      <c r="G530" s="4">
        <v>204000</v>
      </c>
      <c r="H530" s="4">
        <v>20400</v>
      </c>
      <c r="I530" s="4">
        <v>224400</v>
      </c>
    </row>
    <row r="531" spans="1:9" ht="15.75">
      <c r="A531" s="3" t="s">
        <v>6983</v>
      </c>
      <c r="B531" s="2" t="s">
        <v>1306</v>
      </c>
      <c r="C531" s="2" t="s">
        <v>1307</v>
      </c>
      <c r="D531" s="2" t="s">
        <v>1306</v>
      </c>
      <c r="E531" s="2" t="s">
        <v>1308</v>
      </c>
      <c r="F531" s="4">
        <v>100</v>
      </c>
      <c r="G531" s="4">
        <v>406500</v>
      </c>
      <c r="H531" s="4">
        <v>40650</v>
      </c>
      <c r="I531" s="4">
        <v>447150</v>
      </c>
    </row>
    <row r="532" spans="1:9" ht="15.75">
      <c r="A532" s="3" t="s">
        <v>6983</v>
      </c>
      <c r="B532" s="2" t="s">
        <v>1317</v>
      </c>
      <c r="C532" s="2" t="s">
        <v>1318</v>
      </c>
      <c r="D532" s="2" t="s">
        <v>1317</v>
      </c>
      <c r="E532" s="2" t="s">
        <v>1319</v>
      </c>
      <c r="F532" s="4">
        <v>100</v>
      </c>
      <c r="G532" s="4">
        <v>405000</v>
      </c>
      <c r="H532" s="4">
        <v>40500</v>
      </c>
      <c r="I532" s="4">
        <v>445500</v>
      </c>
    </row>
    <row r="533" spans="1:9" ht="15.75">
      <c r="A533" s="3" t="s">
        <v>6983</v>
      </c>
      <c r="B533" s="2" t="s">
        <v>1343</v>
      </c>
      <c r="C533" s="2" t="s">
        <v>1344</v>
      </c>
      <c r="D533" s="2" t="s">
        <v>1343</v>
      </c>
      <c r="E533" s="2" t="s">
        <v>1342</v>
      </c>
      <c r="F533" s="4">
        <v>108</v>
      </c>
      <c r="G533" s="4">
        <v>1684800</v>
      </c>
      <c r="H533" s="4">
        <v>168480</v>
      </c>
      <c r="I533" s="4">
        <v>1853280</v>
      </c>
    </row>
    <row r="534" spans="1:9" ht="15.75">
      <c r="A534" s="3" t="s">
        <v>6983</v>
      </c>
      <c r="B534" s="2" t="s">
        <v>1353</v>
      </c>
      <c r="C534" s="2" t="s">
        <v>1354</v>
      </c>
      <c r="D534" s="2" t="s">
        <v>1353</v>
      </c>
      <c r="E534" s="2" t="s">
        <v>1342</v>
      </c>
      <c r="F534" s="4">
        <v>10</v>
      </c>
      <c r="G534" s="4">
        <v>114000</v>
      </c>
      <c r="H534" s="4">
        <v>11400</v>
      </c>
      <c r="I534" s="4">
        <v>125400</v>
      </c>
    </row>
    <row r="535" spans="1:9" ht="15.75">
      <c r="A535" s="3" t="s">
        <v>6983</v>
      </c>
      <c r="B535" s="2" t="s">
        <v>1355</v>
      </c>
      <c r="C535" s="2" t="s">
        <v>1356</v>
      </c>
      <c r="D535" s="2" t="s">
        <v>1355</v>
      </c>
      <c r="E535" s="2" t="s">
        <v>1352</v>
      </c>
      <c r="F535" s="4">
        <v>300</v>
      </c>
      <c r="G535" s="4">
        <v>280000</v>
      </c>
      <c r="H535" s="4">
        <v>28000</v>
      </c>
      <c r="I535" s="4">
        <v>308000</v>
      </c>
    </row>
    <row r="536" spans="1:9" ht="15.75">
      <c r="A536" s="3" t="s">
        <v>6983</v>
      </c>
      <c r="B536" s="2" t="s">
        <v>3514</v>
      </c>
      <c r="C536" s="2" t="s">
        <v>3515</v>
      </c>
      <c r="D536" s="2" t="s">
        <v>3514</v>
      </c>
      <c r="E536" s="2" t="s">
        <v>1352</v>
      </c>
      <c r="F536" s="4">
        <v>60</v>
      </c>
      <c r="G536" s="4">
        <v>63000</v>
      </c>
      <c r="H536" s="4">
        <v>6300</v>
      </c>
      <c r="I536" s="4">
        <v>69300</v>
      </c>
    </row>
    <row r="537" spans="1:9" ht="15.75">
      <c r="A537" s="3" t="s">
        <v>6983</v>
      </c>
      <c r="B537" s="2" t="s">
        <v>1364</v>
      </c>
      <c r="C537" s="2" t="s">
        <v>1365</v>
      </c>
      <c r="D537" s="2" t="s">
        <v>1364</v>
      </c>
      <c r="E537" s="2" t="s">
        <v>1352</v>
      </c>
      <c r="F537" s="4">
        <v>230</v>
      </c>
      <c r="G537" s="4">
        <v>207000</v>
      </c>
      <c r="H537" s="4">
        <v>20700</v>
      </c>
      <c r="I537" s="4">
        <v>227700</v>
      </c>
    </row>
    <row r="538" spans="1:9" ht="15.75">
      <c r="A538" s="3" t="s">
        <v>6983</v>
      </c>
      <c r="B538" s="2" t="s">
        <v>1369</v>
      </c>
      <c r="C538" s="2" t="s">
        <v>1370</v>
      </c>
      <c r="D538" s="2" t="s">
        <v>1369</v>
      </c>
      <c r="E538" s="2" t="s">
        <v>1352</v>
      </c>
      <c r="F538" s="4">
        <v>90</v>
      </c>
      <c r="G538" s="4">
        <v>2250000</v>
      </c>
      <c r="H538" s="4">
        <v>225000</v>
      </c>
      <c r="I538" s="4">
        <v>2475000</v>
      </c>
    </row>
    <row r="539" spans="1:9" ht="15.75">
      <c r="A539" s="3" t="s">
        <v>6983</v>
      </c>
      <c r="B539" s="2" t="s">
        <v>1417</v>
      </c>
      <c r="C539" s="2" t="s">
        <v>1419</v>
      </c>
      <c r="D539" s="2" t="s">
        <v>1417</v>
      </c>
      <c r="E539" s="2" t="s">
        <v>5751</v>
      </c>
      <c r="F539" s="4">
        <v>3</v>
      </c>
      <c r="G539" s="4">
        <v>5700</v>
      </c>
      <c r="H539" s="4">
        <v>570</v>
      </c>
      <c r="I539" s="4">
        <v>6270</v>
      </c>
    </row>
    <row r="540" spans="1:9" ht="15.75">
      <c r="A540" s="3" t="s">
        <v>6983</v>
      </c>
      <c r="B540" s="2" t="s">
        <v>1426</v>
      </c>
      <c r="C540" s="2" t="s">
        <v>1428</v>
      </c>
      <c r="D540" s="2" t="s">
        <v>1426</v>
      </c>
      <c r="E540" s="2" t="s">
        <v>73</v>
      </c>
      <c r="F540" s="4">
        <v>10</v>
      </c>
      <c r="G540" s="4">
        <v>18600</v>
      </c>
      <c r="H540" s="4">
        <v>1860</v>
      </c>
      <c r="I540" s="4">
        <v>20460</v>
      </c>
    </row>
    <row r="541" spans="1:9" ht="15.75">
      <c r="A541" s="3" t="s">
        <v>6983</v>
      </c>
      <c r="B541" s="2" t="s">
        <v>1426</v>
      </c>
      <c r="C541" s="2" t="s">
        <v>1430</v>
      </c>
      <c r="D541" s="2" t="s">
        <v>1426</v>
      </c>
      <c r="E541" s="2" t="s">
        <v>5735</v>
      </c>
      <c r="F541" s="4">
        <v>1</v>
      </c>
      <c r="G541" s="4">
        <v>1900</v>
      </c>
      <c r="H541" s="4">
        <v>190</v>
      </c>
      <c r="I541" s="4">
        <v>2090</v>
      </c>
    </row>
    <row r="542" spans="1:9" ht="15.75">
      <c r="A542" s="3" t="s">
        <v>6983</v>
      </c>
      <c r="B542" s="2" t="s">
        <v>1433</v>
      </c>
      <c r="C542" s="2" t="s">
        <v>3530</v>
      </c>
      <c r="D542" s="2" t="s">
        <v>1433</v>
      </c>
      <c r="E542" s="2" t="s">
        <v>73</v>
      </c>
      <c r="F542" s="4">
        <v>5</v>
      </c>
      <c r="G542" s="4">
        <v>9000</v>
      </c>
      <c r="H542" s="4">
        <v>900</v>
      </c>
      <c r="I542" s="4">
        <v>9900</v>
      </c>
    </row>
    <row r="543" spans="1:9" ht="15.75">
      <c r="A543" s="3" t="s">
        <v>6983</v>
      </c>
      <c r="B543" s="2" t="s">
        <v>1405</v>
      </c>
      <c r="C543" s="2" t="s">
        <v>3534</v>
      </c>
      <c r="D543" s="2" t="s">
        <v>1405</v>
      </c>
      <c r="E543" s="2" t="s">
        <v>325</v>
      </c>
      <c r="F543" s="4">
        <v>50</v>
      </c>
      <c r="G543" s="4">
        <v>95000</v>
      </c>
      <c r="H543" s="4">
        <v>9500</v>
      </c>
      <c r="I543" s="4">
        <v>104500</v>
      </c>
    </row>
    <row r="544" spans="1:9" ht="15.75">
      <c r="A544" s="3" t="s">
        <v>6983</v>
      </c>
      <c r="B544" s="2" t="s">
        <v>1454</v>
      </c>
      <c r="C544" s="2" t="s">
        <v>1455</v>
      </c>
      <c r="D544" s="2" t="s">
        <v>1454</v>
      </c>
      <c r="E544" s="2" t="s">
        <v>1456</v>
      </c>
      <c r="F544" s="4">
        <v>12</v>
      </c>
      <c r="G544" s="4">
        <v>1440000</v>
      </c>
      <c r="H544" s="4">
        <v>144000</v>
      </c>
      <c r="I544" s="4">
        <v>1584000</v>
      </c>
    </row>
    <row r="545" spans="1:9" ht="15.75">
      <c r="A545" s="3" t="s">
        <v>6983</v>
      </c>
      <c r="B545" s="2" t="s">
        <v>3544</v>
      </c>
      <c r="C545" s="2" t="s">
        <v>3545</v>
      </c>
      <c r="D545" s="2" t="s">
        <v>3544</v>
      </c>
      <c r="E545" s="2" t="s">
        <v>3546</v>
      </c>
      <c r="F545" s="4">
        <v>4</v>
      </c>
      <c r="G545" s="4">
        <v>608000</v>
      </c>
      <c r="H545" s="4">
        <v>60800</v>
      </c>
      <c r="I545" s="4">
        <v>668800</v>
      </c>
    </row>
    <row r="546" spans="1:9" ht="15.75">
      <c r="A546" s="3" t="s">
        <v>6983</v>
      </c>
      <c r="B546" s="2" t="s">
        <v>1473</v>
      </c>
      <c r="C546" s="2" t="s">
        <v>1474</v>
      </c>
      <c r="D546" s="2" t="s">
        <v>1473</v>
      </c>
      <c r="E546" s="2" t="s">
        <v>1475</v>
      </c>
      <c r="F546" s="4">
        <v>19080</v>
      </c>
      <c r="G546" s="4">
        <v>3015015</v>
      </c>
      <c r="H546" s="4">
        <v>301502</v>
      </c>
      <c r="I546" s="4">
        <v>3316517</v>
      </c>
    </row>
    <row r="547" spans="1:9" ht="15.75">
      <c r="A547" s="3" t="s">
        <v>6983</v>
      </c>
      <c r="B547" s="2" t="s">
        <v>1512</v>
      </c>
      <c r="C547" s="2" t="s">
        <v>1513</v>
      </c>
      <c r="D547" s="2" t="s">
        <v>1512</v>
      </c>
      <c r="E547" s="2" t="s">
        <v>1514</v>
      </c>
      <c r="F547" s="4">
        <v>800</v>
      </c>
      <c r="G547" s="4">
        <v>48000</v>
      </c>
      <c r="H547" s="4">
        <v>4800</v>
      </c>
      <c r="I547" s="4">
        <v>52800</v>
      </c>
    </row>
    <row r="548" spans="1:9" ht="15.75">
      <c r="A548" s="3" t="s">
        <v>6983</v>
      </c>
      <c r="B548" s="2" t="s">
        <v>1478</v>
      </c>
      <c r="C548" s="2" t="s">
        <v>3565</v>
      </c>
      <c r="D548" s="2" t="s">
        <v>1478</v>
      </c>
      <c r="E548" s="2" t="s">
        <v>1480</v>
      </c>
      <c r="F548" s="4">
        <v>96201</v>
      </c>
      <c r="G548" s="4">
        <v>16480447</v>
      </c>
      <c r="H548" s="4">
        <v>1648046</v>
      </c>
      <c r="I548" s="4">
        <v>18128493</v>
      </c>
    </row>
    <row r="549" spans="1:9" ht="15.75">
      <c r="A549" s="3" t="s">
        <v>6983</v>
      </c>
      <c r="B549" s="2" t="s">
        <v>1478</v>
      </c>
      <c r="C549" s="2" t="s">
        <v>3566</v>
      </c>
      <c r="D549" s="2" t="s">
        <v>1478</v>
      </c>
      <c r="E549" s="2" t="s">
        <v>3568</v>
      </c>
      <c r="F549" s="4">
        <v>100000</v>
      </c>
      <c r="G549" s="4">
        <v>9900000</v>
      </c>
      <c r="H549" s="4">
        <v>990000</v>
      </c>
      <c r="I549" s="4">
        <v>10890000</v>
      </c>
    </row>
    <row r="550" spans="1:9" ht="15.75">
      <c r="A550" s="3" t="s">
        <v>6983</v>
      </c>
      <c r="B550" s="2" t="s">
        <v>1520</v>
      </c>
      <c r="C550" s="2" t="s">
        <v>1521</v>
      </c>
      <c r="D550" s="2" t="s">
        <v>1520</v>
      </c>
      <c r="E550" s="2" t="s">
        <v>1522</v>
      </c>
      <c r="F550" s="4">
        <v>3</v>
      </c>
      <c r="G550" s="4">
        <v>57000</v>
      </c>
      <c r="H550" s="4">
        <v>5700</v>
      </c>
      <c r="I550" s="4">
        <v>62700</v>
      </c>
    </row>
    <row r="551" spans="1:9" ht="15.75">
      <c r="A551" s="3" t="s">
        <v>6983</v>
      </c>
      <c r="B551" s="2" t="s">
        <v>1523</v>
      </c>
      <c r="C551" s="2" t="s">
        <v>1524</v>
      </c>
      <c r="D551" s="2" t="s">
        <v>1523</v>
      </c>
      <c r="E551" s="2" t="s">
        <v>1525</v>
      </c>
      <c r="F551" s="4">
        <v>11</v>
      </c>
      <c r="G551" s="4">
        <v>22560</v>
      </c>
      <c r="H551" s="4">
        <v>2256</v>
      </c>
      <c r="I551" s="4">
        <v>24816</v>
      </c>
    </row>
    <row r="552" spans="1:9" ht="15.75">
      <c r="A552" s="3" t="s">
        <v>6983</v>
      </c>
      <c r="B552" s="2" t="s">
        <v>3573</v>
      </c>
      <c r="C552" s="2" t="s">
        <v>3574</v>
      </c>
      <c r="D552" s="2" t="s">
        <v>3573</v>
      </c>
      <c r="E552" s="2" t="s">
        <v>3575</v>
      </c>
      <c r="F552" s="4">
        <v>2</v>
      </c>
      <c r="G552" s="4">
        <v>50000</v>
      </c>
      <c r="H552" s="4">
        <v>5000</v>
      </c>
      <c r="I552" s="4">
        <v>55000</v>
      </c>
    </row>
    <row r="553" spans="1:9" ht="15.75">
      <c r="A553" s="3" t="s">
        <v>6983</v>
      </c>
      <c r="B553" s="2" t="s">
        <v>1526</v>
      </c>
      <c r="C553" s="2" t="s">
        <v>1527</v>
      </c>
      <c r="D553" s="2" t="s">
        <v>1526</v>
      </c>
      <c r="E553" s="2"/>
      <c r="F553" s="4">
        <v>2</v>
      </c>
      <c r="G553" s="4">
        <v>44000</v>
      </c>
      <c r="H553" s="4">
        <v>4400</v>
      </c>
      <c r="I553" s="4">
        <v>48400</v>
      </c>
    </row>
    <row r="554" spans="1:9" ht="15.75">
      <c r="A554" s="3" t="s">
        <v>6983</v>
      </c>
      <c r="B554" s="2" t="s">
        <v>1528</v>
      </c>
      <c r="C554" s="2" t="s">
        <v>1529</v>
      </c>
      <c r="D554" s="2" t="s">
        <v>1528</v>
      </c>
      <c r="E554" s="2" t="s">
        <v>1530</v>
      </c>
      <c r="F554" s="4">
        <v>1800</v>
      </c>
      <c r="G554" s="4">
        <v>4734000</v>
      </c>
      <c r="H554" s="4">
        <v>473400</v>
      </c>
      <c r="I554" s="4">
        <v>5207400</v>
      </c>
    </row>
    <row r="555" spans="1:9" ht="15.75">
      <c r="A555" s="3" t="s">
        <v>6983</v>
      </c>
      <c r="B555" s="2" t="s">
        <v>1531</v>
      </c>
      <c r="C555" s="2" t="s">
        <v>1532</v>
      </c>
      <c r="D555" s="2" t="s">
        <v>1531</v>
      </c>
      <c r="E555" s="2" t="s">
        <v>1533</v>
      </c>
      <c r="F555" s="4">
        <v>18</v>
      </c>
      <c r="G555" s="4">
        <v>2416680</v>
      </c>
      <c r="H555" s="4">
        <v>241668</v>
      </c>
      <c r="I555" s="4">
        <v>2658348</v>
      </c>
    </row>
    <row r="556" spans="1:9" ht="15.75">
      <c r="A556" s="3" t="s">
        <v>6983</v>
      </c>
      <c r="B556" s="2" t="s">
        <v>3595</v>
      </c>
      <c r="C556" s="2" t="s">
        <v>3596</v>
      </c>
      <c r="D556" s="2" t="s">
        <v>3595</v>
      </c>
      <c r="E556" s="2" t="s">
        <v>3597</v>
      </c>
      <c r="F556" s="4">
        <v>100</v>
      </c>
      <c r="G556" s="4">
        <v>5300</v>
      </c>
      <c r="H556" s="4">
        <v>530</v>
      </c>
      <c r="I556" s="4">
        <v>5830</v>
      </c>
    </row>
    <row r="557" spans="1:9" ht="15.75">
      <c r="A557" s="3" t="s">
        <v>6983</v>
      </c>
      <c r="B557" s="2" t="s">
        <v>1572</v>
      </c>
      <c r="C557" s="2" t="s">
        <v>1573</v>
      </c>
      <c r="D557" s="2" t="s">
        <v>1572</v>
      </c>
      <c r="E557" s="2" t="s">
        <v>1571</v>
      </c>
      <c r="F557" s="4">
        <v>37300</v>
      </c>
      <c r="G557" s="4">
        <v>1848100</v>
      </c>
      <c r="H557" s="4">
        <v>184810</v>
      </c>
      <c r="I557" s="4">
        <v>2032910</v>
      </c>
    </row>
    <row r="558" spans="1:9" ht="15.75">
      <c r="A558" s="3" t="s">
        <v>6983</v>
      </c>
      <c r="B558" s="2" t="s">
        <v>1574</v>
      </c>
      <c r="C558" s="2" t="s">
        <v>1575</v>
      </c>
      <c r="D558" s="2" t="s">
        <v>1574</v>
      </c>
      <c r="E558" s="2" t="s">
        <v>1571</v>
      </c>
      <c r="F558" s="4">
        <v>100</v>
      </c>
      <c r="G558" s="4">
        <v>18000</v>
      </c>
      <c r="H558" s="4">
        <v>1800</v>
      </c>
      <c r="I558" s="4">
        <v>19800</v>
      </c>
    </row>
    <row r="559" spans="1:9" ht="15.75">
      <c r="A559" s="3" t="s">
        <v>6983</v>
      </c>
      <c r="B559" s="2" t="s">
        <v>1572</v>
      </c>
      <c r="C559" s="2" t="s">
        <v>1580</v>
      </c>
      <c r="D559" s="2" t="s">
        <v>1572</v>
      </c>
      <c r="E559" s="2" t="s">
        <v>1578</v>
      </c>
      <c r="F559" s="4">
        <v>1000</v>
      </c>
      <c r="G559" s="4">
        <v>47768</v>
      </c>
      <c r="H559" s="4">
        <v>4777</v>
      </c>
      <c r="I559" s="4">
        <v>52545</v>
      </c>
    </row>
    <row r="560" spans="1:9" ht="15.75">
      <c r="A560" s="3" t="s">
        <v>6983</v>
      </c>
      <c r="B560" s="2" t="s">
        <v>1572</v>
      </c>
      <c r="C560" s="2" t="s">
        <v>1585</v>
      </c>
      <c r="D560" s="2" t="s">
        <v>1572</v>
      </c>
      <c r="E560" s="2" t="s">
        <v>1584</v>
      </c>
      <c r="F560" s="4">
        <v>9700</v>
      </c>
      <c r="G560" s="4">
        <v>504400</v>
      </c>
      <c r="H560" s="4">
        <v>50440</v>
      </c>
      <c r="I560" s="4">
        <v>554840</v>
      </c>
    </row>
    <row r="561" spans="1:9" ht="15.75">
      <c r="A561" s="3" t="s">
        <v>6983</v>
      </c>
      <c r="B561" s="2" t="s">
        <v>1572</v>
      </c>
      <c r="C561" s="2" t="s">
        <v>1586</v>
      </c>
      <c r="D561" s="2" t="s">
        <v>1572</v>
      </c>
      <c r="E561" s="2" t="s">
        <v>1587</v>
      </c>
      <c r="F561" s="4">
        <v>1100</v>
      </c>
      <c r="G561" s="4">
        <v>56375</v>
      </c>
      <c r="H561" s="4">
        <v>5638</v>
      </c>
      <c r="I561" s="4">
        <v>62013</v>
      </c>
    </row>
    <row r="562" spans="1:9" ht="15.75">
      <c r="A562" s="3" t="s">
        <v>6983</v>
      </c>
      <c r="B562" s="2" t="s">
        <v>1566</v>
      </c>
      <c r="C562" s="2" t="s">
        <v>3599</v>
      </c>
      <c r="D562" s="2" t="s">
        <v>1566</v>
      </c>
      <c r="E562" s="2" t="s">
        <v>1568</v>
      </c>
      <c r="F562" s="4">
        <v>6000</v>
      </c>
      <c r="G562" s="4">
        <v>143256</v>
      </c>
      <c r="H562" s="4">
        <v>14326</v>
      </c>
      <c r="I562" s="4">
        <v>157582</v>
      </c>
    </row>
    <row r="563" spans="1:9" ht="15.75">
      <c r="A563" s="3" t="s">
        <v>6983</v>
      </c>
      <c r="B563" s="2" t="s">
        <v>1597</v>
      </c>
      <c r="C563" s="2" t="s">
        <v>1598</v>
      </c>
      <c r="D563" s="2" t="s">
        <v>1597</v>
      </c>
      <c r="E563" s="2" t="s">
        <v>1599</v>
      </c>
      <c r="F563" s="4">
        <v>2</v>
      </c>
      <c r="G563" s="4">
        <v>120000</v>
      </c>
      <c r="H563" s="4">
        <v>12000</v>
      </c>
      <c r="I563" s="4">
        <v>132000</v>
      </c>
    </row>
    <row r="564" spans="1:9" ht="15.75">
      <c r="A564" s="3" t="s">
        <v>6983</v>
      </c>
      <c r="B564" s="2" t="s">
        <v>1616</v>
      </c>
      <c r="C564" s="2" t="s">
        <v>1617</v>
      </c>
      <c r="D564" s="2" t="s">
        <v>1616</v>
      </c>
      <c r="E564" s="2" t="s">
        <v>1618</v>
      </c>
      <c r="F564" s="4">
        <v>1</v>
      </c>
      <c r="G564" s="4">
        <v>96409</v>
      </c>
      <c r="H564" s="4">
        <v>9641</v>
      </c>
      <c r="I564" s="4">
        <v>106050</v>
      </c>
    </row>
    <row r="565" spans="1:9" ht="15.75">
      <c r="A565" s="3" t="s">
        <v>6983</v>
      </c>
      <c r="B565" s="2" t="s">
        <v>1641</v>
      </c>
      <c r="C565" s="2" t="s">
        <v>1642</v>
      </c>
      <c r="D565" s="2" t="s">
        <v>1641</v>
      </c>
      <c r="E565" s="2" t="s">
        <v>1643</v>
      </c>
      <c r="F565" s="4">
        <v>16</v>
      </c>
      <c r="G565" s="4">
        <v>25600</v>
      </c>
      <c r="H565" s="4">
        <v>2560</v>
      </c>
      <c r="I565" s="4">
        <v>28160</v>
      </c>
    </row>
    <row r="566" spans="1:9" ht="15.75">
      <c r="A566" s="3" t="s">
        <v>6983</v>
      </c>
      <c r="B566" s="2" t="s">
        <v>1644</v>
      </c>
      <c r="C566" s="2" t="s">
        <v>1645</v>
      </c>
      <c r="D566" s="2" t="s">
        <v>1644</v>
      </c>
      <c r="E566" s="2" t="s">
        <v>1646</v>
      </c>
      <c r="F566" s="4">
        <v>430</v>
      </c>
      <c r="G566" s="4">
        <v>731000</v>
      </c>
      <c r="H566" s="4">
        <v>73100</v>
      </c>
      <c r="I566" s="4">
        <v>804100</v>
      </c>
    </row>
    <row r="567" spans="1:9" ht="15.75">
      <c r="A567" s="3" t="s">
        <v>6983</v>
      </c>
      <c r="B567" s="2" t="s">
        <v>1656</v>
      </c>
      <c r="C567" s="2" t="s">
        <v>1657</v>
      </c>
      <c r="D567" s="2" t="s">
        <v>1656</v>
      </c>
      <c r="E567" s="2" t="s">
        <v>1658</v>
      </c>
      <c r="F567" s="4">
        <v>1</v>
      </c>
      <c r="G567" s="4">
        <v>13499</v>
      </c>
      <c r="H567" s="4">
        <v>1350</v>
      </c>
      <c r="I567" s="4">
        <v>14849</v>
      </c>
    </row>
    <row r="568" spans="1:9" ht="15.75">
      <c r="A568" s="3" t="s">
        <v>6983</v>
      </c>
      <c r="B568" s="2" t="s">
        <v>1677</v>
      </c>
      <c r="C568" s="2" t="s">
        <v>1678</v>
      </c>
      <c r="D568" s="2" t="s">
        <v>1677</v>
      </c>
      <c r="E568" s="2" t="s">
        <v>1679</v>
      </c>
      <c r="F568" s="4">
        <v>3</v>
      </c>
      <c r="G568" s="4">
        <v>84000</v>
      </c>
      <c r="H568" s="4">
        <v>8400</v>
      </c>
      <c r="I568" s="4">
        <v>92400</v>
      </c>
    </row>
    <row r="569" spans="1:9" ht="15.75">
      <c r="A569" s="3" t="s">
        <v>6983</v>
      </c>
      <c r="B569" s="2" t="s">
        <v>1628</v>
      </c>
      <c r="C569" s="2" t="s">
        <v>1720</v>
      </c>
      <c r="D569" s="2" t="s">
        <v>1628</v>
      </c>
      <c r="E569" s="2" t="s">
        <v>1721</v>
      </c>
      <c r="F569" s="4">
        <v>6</v>
      </c>
      <c r="G569" s="4">
        <v>198000</v>
      </c>
      <c r="H569" s="4">
        <v>19800</v>
      </c>
      <c r="I569" s="4">
        <v>217800</v>
      </c>
    </row>
    <row r="570" spans="1:9" ht="15.75">
      <c r="A570" s="3" t="s">
        <v>6983</v>
      </c>
      <c r="B570" s="2" t="s">
        <v>1722</v>
      </c>
      <c r="C570" s="2" t="s">
        <v>1723</v>
      </c>
      <c r="D570" s="2" t="s">
        <v>1722</v>
      </c>
      <c r="E570" s="2" t="s">
        <v>1724</v>
      </c>
      <c r="F570" s="4">
        <v>30</v>
      </c>
      <c r="G570" s="4">
        <v>1270481</v>
      </c>
      <c r="H570" s="4"/>
      <c r="I570" s="4">
        <v>1270481</v>
      </c>
    </row>
    <row r="571" spans="1:9" ht="15.75">
      <c r="A571" s="3" t="s">
        <v>6983</v>
      </c>
      <c r="B571" s="2" t="s">
        <v>1728</v>
      </c>
      <c r="C571" s="2" t="s">
        <v>1729</v>
      </c>
      <c r="D571" s="2" t="s">
        <v>1728</v>
      </c>
      <c r="E571" s="2" t="s">
        <v>1730</v>
      </c>
      <c r="F571" s="4">
        <v>162200</v>
      </c>
      <c r="G571" s="4">
        <v>7290090</v>
      </c>
      <c r="H571" s="4">
        <v>729010</v>
      </c>
      <c r="I571" s="4">
        <v>8019100</v>
      </c>
    </row>
    <row r="572" spans="1:9" ht="15.75">
      <c r="A572" s="3" t="s">
        <v>6983</v>
      </c>
      <c r="B572" s="2" t="s">
        <v>1731</v>
      </c>
      <c r="C572" s="2" t="s">
        <v>4302</v>
      </c>
      <c r="D572" s="2" t="s">
        <v>1731</v>
      </c>
      <c r="E572" s="2" t="s">
        <v>4303</v>
      </c>
      <c r="F572" s="4">
        <v>211500</v>
      </c>
      <c r="G572" s="4">
        <v>12690000</v>
      </c>
      <c r="H572" s="4">
        <v>1269000</v>
      </c>
      <c r="I572" s="4">
        <v>13959000</v>
      </c>
    </row>
    <row r="573" spans="1:9" ht="15.75">
      <c r="A573" s="3" t="s">
        <v>6983</v>
      </c>
      <c r="B573" s="2" t="s">
        <v>1731</v>
      </c>
      <c r="C573" s="2" t="s">
        <v>3614</v>
      </c>
      <c r="D573" s="2" t="s">
        <v>1731</v>
      </c>
      <c r="E573" s="2" t="s">
        <v>3615</v>
      </c>
      <c r="F573" s="4">
        <v>5000</v>
      </c>
      <c r="G573" s="4">
        <v>120000</v>
      </c>
      <c r="H573" s="4">
        <v>12000</v>
      </c>
      <c r="I573" s="4">
        <v>132000</v>
      </c>
    </row>
    <row r="574" spans="1:9" ht="15.75">
      <c r="A574" s="3" t="s">
        <v>6983</v>
      </c>
      <c r="B574" s="2" t="s">
        <v>1784</v>
      </c>
      <c r="C574" s="2" t="s">
        <v>1785</v>
      </c>
      <c r="D574" s="2" t="s">
        <v>1784</v>
      </c>
      <c r="E574" s="2" t="s">
        <v>1786</v>
      </c>
      <c r="F574" s="4">
        <v>1</v>
      </c>
      <c r="G574" s="4">
        <v>761600</v>
      </c>
      <c r="H574" s="4">
        <v>76160</v>
      </c>
      <c r="I574" s="4">
        <v>837760</v>
      </c>
    </row>
    <row r="575" spans="1:9" ht="15.75">
      <c r="A575" s="3" t="s">
        <v>6983</v>
      </c>
      <c r="B575" s="2" t="s">
        <v>6900</v>
      </c>
      <c r="C575" s="2" t="s">
        <v>6899</v>
      </c>
      <c r="D575" s="2" t="s">
        <v>6900</v>
      </c>
      <c r="E575" s="2" t="s">
        <v>6901</v>
      </c>
      <c r="F575" s="4">
        <v>20</v>
      </c>
      <c r="G575" s="4">
        <v>214489</v>
      </c>
      <c r="H575" s="4"/>
      <c r="I575" s="4">
        <v>214489</v>
      </c>
    </row>
    <row r="576" spans="1:9" ht="15.75">
      <c r="A576" s="3" t="s">
        <v>6983</v>
      </c>
      <c r="B576" s="2" t="s">
        <v>1801</v>
      </c>
      <c r="C576" s="2" t="s">
        <v>1802</v>
      </c>
      <c r="D576" s="2" t="s">
        <v>1801</v>
      </c>
      <c r="E576" s="2" t="s">
        <v>1803</v>
      </c>
      <c r="F576" s="4">
        <v>47</v>
      </c>
      <c r="G576" s="4">
        <v>635700</v>
      </c>
      <c r="H576" s="4">
        <v>63570</v>
      </c>
      <c r="I576" s="4">
        <v>699270</v>
      </c>
    </row>
    <row r="577" spans="1:9" ht="15.75">
      <c r="A577" s="3" t="s">
        <v>6983</v>
      </c>
      <c r="B577" s="2" t="s">
        <v>1804</v>
      </c>
      <c r="C577" s="2" t="s">
        <v>1805</v>
      </c>
      <c r="D577" s="2" t="s">
        <v>1804</v>
      </c>
      <c r="E577" s="2" t="s">
        <v>1806</v>
      </c>
      <c r="F577" s="4">
        <v>5</v>
      </c>
      <c r="G577" s="4">
        <v>350000</v>
      </c>
      <c r="H577" s="4">
        <v>35000</v>
      </c>
      <c r="I577" s="4">
        <v>385000</v>
      </c>
    </row>
    <row r="578" spans="1:9" ht="15.75">
      <c r="A578" s="3" t="s">
        <v>6983</v>
      </c>
      <c r="B578" s="2" t="s">
        <v>1831</v>
      </c>
      <c r="C578" s="2" t="s">
        <v>1832</v>
      </c>
      <c r="D578" s="2" t="s">
        <v>1831</v>
      </c>
      <c r="E578" s="2" t="s">
        <v>1833</v>
      </c>
      <c r="F578" s="4">
        <v>10</v>
      </c>
      <c r="G578" s="4">
        <v>100000</v>
      </c>
      <c r="H578" s="4">
        <v>10000</v>
      </c>
      <c r="I578" s="4">
        <v>110000</v>
      </c>
    </row>
    <row r="579" spans="1:9" ht="15.75">
      <c r="A579" s="3" t="s">
        <v>6983</v>
      </c>
      <c r="B579" s="2" t="s">
        <v>1846</v>
      </c>
      <c r="C579" s="2" t="s">
        <v>1847</v>
      </c>
      <c r="D579" s="2" t="s">
        <v>1846</v>
      </c>
      <c r="E579" s="2" t="s">
        <v>1848</v>
      </c>
      <c r="F579" s="4">
        <v>10</v>
      </c>
      <c r="G579" s="4">
        <v>700000</v>
      </c>
      <c r="H579" s="4">
        <v>70000</v>
      </c>
      <c r="I579" s="4">
        <v>770000</v>
      </c>
    </row>
    <row r="580" spans="1:9" ht="15.75">
      <c r="A580" s="3" t="s">
        <v>6983</v>
      </c>
      <c r="B580" s="2" t="s">
        <v>1900</v>
      </c>
      <c r="C580" s="2" t="s">
        <v>1901</v>
      </c>
      <c r="D580" s="2" t="s">
        <v>1900</v>
      </c>
      <c r="E580" s="2" t="s">
        <v>1902</v>
      </c>
      <c r="F580" s="4">
        <v>5</v>
      </c>
      <c r="G580" s="4">
        <v>115000</v>
      </c>
      <c r="H580" s="4">
        <v>11500</v>
      </c>
      <c r="I580" s="4">
        <v>126500</v>
      </c>
    </row>
    <row r="581" spans="1:9" ht="15.75">
      <c r="A581" s="3" t="s">
        <v>6983</v>
      </c>
      <c r="B581" s="2" t="s">
        <v>6908</v>
      </c>
      <c r="C581" s="2" t="s">
        <v>6907</v>
      </c>
      <c r="D581" s="2" t="s">
        <v>6908</v>
      </c>
      <c r="E581" s="2" t="s">
        <v>6909</v>
      </c>
      <c r="F581" s="4">
        <v>16</v>
      </c>
      <c r="G581" s="4">
        <v>9057624</v>
      </c>
      <c r="H581" s="4"/>
      <c r="I581" s="4">
        <v>9057624</v>
      </c>
    </row>
    <row r="582" spans="1:9" ht="15.75">
      <c r="A582" s="3" t="s">
        <v>6983</v>
      </c>
      <c r="B582" s="2" t="s">
        <v>1915</v>
      </c>
      <c r="C582" s="2" t="s">
        <v>6066</v>
      </c>
      <c r="D582" s="2" t="s">
        <v>1915</v>
      </c>
      <c r="E582" s="2" t="s">
        <v>6067</v>
      </c>
      <c r="F582" s="4">
        <v>1</v>
      </c>
      <c r="G582" s="4">
        <v>30000</v>
      </c>
      <c r="H582" s="4">
        <v>3000</v>
      </c>
      <c r="I582" s="4">
        <v>33000</v>
      </c>
    </row>
    <row r="583" spans="1:9" ht="15.75">
      <c r="A583" s="3" t="s">
        <v>6983</v>
      </c>
      <c r="B583" s="2" t="s">
        <v>1943</v>
      </c>
      <c r="C583" s="2" t="s">
        <v>1944</v>
      </c>
      <c r="D583" s="2" t="s">
        <v>1943</v>
      </c>
      <c r="E583" s="2"/>
      <c r="F583" s="4">
        <v>27</v>
      </c>
      <c r="G583" s="4">
        <v>86951</v>
      </c>
      <c r="H583" s="4">
        <v>8690</v>
      </c>
      <c r="I583" s="4">
        <v>95641</v>
      </c>
    </row>
    <row r="584" spans="1:9" ht="15.75">
      <c r="A584" s="3" t="s">
        <v>6983</v>
      </c>
      <c r="B584" s="2" t="s">
        <v>3636</v>
      </c>
      <c r="C584" s="2" t="s">
        <v>3637</v>
      </c>
      <c r="D584" s="2" t="s">
        <v>3636</v>
      </c>
      <c r="E584" s="2" t="s">
        <v>3638</v>
      </c>
      <c r="F584" s="4">
        <v>5</v>
      </c>
      <c r="G584" s="4"/>
      <c r="H584" s="4"/>
      <c r="I584" s="4"/>
    </row>
    <row r="585" spans="1:9" ht="15.75">
      <c r="A585" s="3" t="s">
        <v>6983</v>
      </c>
      <c r="B585" s="2" t="s">
        <v>3642</v>
      </c>
      <c r="C585" s="2" t="s">
        <v>3643</v>
      </c>
      <c r="D585" s="2" t="s">
        <v>3642</v>
      </c>
      <c r="E585" s="2"/>
      <c r="F585" s="4">
        <v>1</v>
      </c>
      <c r="G585" s="4">
        <v>16180000</v>
      </c>
      <c r="H585" s="4">
        <v>1618000</v>
      </c>
      <c r="I585" s="4">
        <v>17798000</v>
      </c>
    </row>
    <row r="586" spans="1:9" ht="15.75">
      <c r="A586" s="3" t="s">
        <v>6983</v>
      </c>
      <c r="B586" s="2" t="s">
        <v>2003</v>
      </c>
      <c r="C586" s="2" t="s">
        <v>2004</v>
      </c>
      <c r="D586" s="2" t="s">
        <v>2003</v>
      </c>
      <c r="E586" s="2"/>
      <c r="F586" s="4">
        <v>-1</v>
      </c>
      <c r="G586" s="4">
        <v>-12145</v>
      </c>
      <c r="H586" s="4">
        <v>-1215</v>
      </c>
      <c r="I586" s="4">
        <v>-13360</v>
      </c>
    </row>
    <row r="587" spans="1:9" ht="15.75">
      <c r="A587" s="3" t="s">
        <v>6983</v>
      </c>
      <c r="B587" s="2" t="s">
        <v>6967</v>
      </c>
      <c r="C587" s="2" t="s">
        <v>6966</v>
      </c>
      <c r="D587" s="2" t="s">
        <v>6967</v>
      </c>
      <c r="E587" s="2" t="s">
        <v>6968</v>
      </c>
      <c r="F587" s="4">
        <v>120</v>
      </c>
      <c r="G587" s="4">
        <v>1276437</v>
      </c>
      <c r="H587" s="4"/>
      <c r="I587" s="4">
        <v>1276437</v>
      </c>
    </row>
    <row r="588" spans="1:9" ht="15.75">
      <c r="A588" s="3" t="s">
        <v>6983</v>
      </c>
      <c r="B588" s="2" t="s">
        <v>2008</v>
      </c>
      <c r="C588" s="2" t="s">
        <v>2009</v>
      </c>
      <c r="D588" s="2" t="s">
        <v>2008</v>
      </c>
      <c r="E588" s="2" t="s">
        <v>2010</v>
      </c>
      <c r="F588" s="4">
        <v>-84</v>
      </c>
      <c r="G588" s="4">
        <v>-1808100</v>
      </c>
      <c r="H588" s="4">
        <v>-180810</v>
      </c>
      <c r="I588" s="4">
        <v>-1988910</v>
      </c>
    </row>
    <row r="589" spans="1:9" ht="15.75">
      <c r="A589" s="3" t="s">
        <v>6983</v>
      </c>
      <c r="B589" s="2" t="s">
        <v>2011</v>
      </c>
      <c r="C589" s="2" t="s">
        <v>2012</v>
      </c>
      <c r="D589" s="2" t="s">
        <v>2011</v>
      </c>
      <c r="E589" s="2" t="s">
        <v>2013</v>
      </c>
      <c r="F589" s="4">
        <v>64</v>
      </c>
      <c r="G589" s="4">
        <v>2310000</v>
      </c>
      <c r="H589" s="4">
        <v>231000</v>
      </c>
      <c r="I589" s="4">
        <v>2541000</v>
      </c>
    </row>
    <row r="590" spans="1:9" ht="15.75">
      <c r="A590" s="3" t="s">
        <v>6983</v>
      </c>
      <c r="B590" s="2" t="s">
        <v>6970</v>
      </c>
      <c r="C590" s="2" t="s">
        <v>6969</v>
      </c>
      <c r="D590" s="2" t="s">
        <v>6970</v>
      </c>
      <c r="E590" s="2" t="s">
        <v>6971</v>
      </c>
      <c r="F590" s="4">
        <v>72</v>
      </c>
      <c r="G590" s="4">
        <v>2270038</v>
      </c>
      <c r="H590" s="4"/>
      <c r="I590" s="4">
        <v>2270038</v>
      </c>
    </row>
    <row r="591" spans="1:9" ht="15.75">
      <c r="A591" s="3" t="s">
        <v>6983</v>
      </c>
      <c r="B591" s="2" t="s">
        <v>2014</v>
      </c>
      <c r="C591" s="2" t="s">
        <v>2015</v>
      </c>
      <c r="D591" s="2" t="s">
        <v>2014</v>
      </c>
      <c r="E591" s="2" t="s">
        <v>2016</v>
      </c>
      <c r="F591" s="4">
        <v>10</v>
      </c>
      <c r="G591" s="4">
        <v>430000</v>
      </c>
      <c r="H591" s="4">
        <v>43000</v>
      </c>
      <c r="I591" s="4">
        <v>473000</v>
      </c>
    </row>
    <row r="592" spans="1:9" ht="15.75">
      <c r="A592" s="3" t="s">
        <v>6983</v>
      </c>
      <c r="B592" s="2" t="s">
        <v>2020</v>
      </c>
      <c r="C592" s="2" t="s">
        <v>2021</v>
      </c>
      <c r="D592" s="2" t="s">
        <v>2020</v>
      </c>
      <c r="E592" s="2" t="s">
        <v>2022</v>
      </c>
      <c r="F592" s="4">
        <v>561</v>
      </c>
      <c r="G592" s="4">
        <v>36287350</v>
      </c>
      <c r="H592" s="4">
        <v>3628735</v>
      </c>
      <c r="I592" s="4">
        <v>39916085</v>
      </c>
    </row>
    <row r="593" spans="1:9" ht="15.75">
      <c r="A593" s="3" t="s">
        <v>6983</v>
      </c>
      <c r="B593" s="2" t="s">
        <v>6973</v>
      </c>
      <c r="C593" s="2" t="s">
        <v>6972</v>
      </c>
      <c r="D593" s="2" t="s">
        <v>6973</v>
      </c>
      <c r="E593" s="2" t="s">
        <v>6974</v>
      </c>
      <c r="F593" s="4">
        <v>60</v>
      </c>
      <c r="G593" s="4">
        <v>3627285</v>
      </c>
      <c r="H593" s="4"/>
      <c r="I593" s="4">
        <v>3627285</v>
      </c>
    </row>
    <row r="594" spans="1:9" ht="15.75">
      <c r="A594" s="3" t="s">
        <v>6983</v>
      </c>
      <c r="B594" s="2" t="s">
        <v>2020</v>
      </c>
      <c r="C594" s="2" t="s">
        <v>2027</v>
      </c>
      <c r="D594" s="2" t="s">
        <v>2020</v>
      </c>
      <c r="E594" s="2" t="s">
        <v>2028</v>
      </c>
      <c r="F594" s="4">
        <v>10</v>
      </c>
      <c r="G594" s="4">
        <v>-128500</v>
      </c>
      <c r="H594" s="4">
        <v>-12850</v>
      </c>
      <c r="I594" s="4">
        <v>-141350</v>
      </c>
    </row>
    <row r="595" spans="1:9" ht="15.75">
      <c r="A595" s="3" t="s">
        <v>6983</v>
      </c>
      <c r="B595" s="2" t="s">
        <v>2029</v>
      </c>
      <c r="C595" s="2" t="s">
        <v>2030</v>
      </c>
      <c r="D595" s="2" t="s">
        <v>2029</v>
      </c>
      <c r="E595" s="2" t="s">
        <v>2031</v>
      </c>
      <c r="F595" s="4">
        <v>13</v>
      </c>
      <c r="G595" s="4">
        <v>957840</v>
      </c>
      <c r="H595" s="4">
        <v>95784</v>
      </c>
      <c r="I595" s="4">
        <v>1053624</v>
      </c>
    </row>
    <row r="596" spans="1:9" ht="15.75">
      <c r="A596" s="3" t="s">
        <v>6983</v>
      </c>
      <c r="B596" s="2" t="s">
        <v>2042</v>
      </c>
      <c r="C596" s="2" t="s">
        <v>2043</v>
      </c>
      <c r="D596" s="2" t="s">
        <v>2042</v>
      </c>
      <c r="E596" s="2" t="s">
        <v>2044</v>
      </c>
      <c r="F596" s="4">
        <v>27</v>
      </c>
      <c r="G596" s="4">
        <v>2889000</v>
      </c>
      <c r="H596" s="4">
        <v>288900</v>
      </c>
      <c r="I596" s="4">
        <v>3177900</v>
      </c>
    </row>
    <row r="597" spans="1:9" ht="15.75">
      <c r="A597" s="3" t="s">
        <v>6983</v>
      </c>
      <c r="B597" s="2" t="s">
        <v>2059</v>
      </c>
      <c r="C597" s="2" t="s">
        <v>2062</v>
      </c>
      <c r="D597" s="2" t="s">
        <v>2059</v>
      </c>
      <c r="E597" s="2" t="s">
        <v>2064</v>
      </c>
      <c r="F597" s="4">
        <v>4</v>
      </c>
      <c r="G597" s="4">
        <v>121440</v>
      </c>
      <c r="H597" s="4">
        <v>12144</v>
      </c>
      <c r="I597" s="4">
        <v>133584</v>
      </c>
    </row>
    <row r="598" spans="1:9" ht="15.75">
      <c r="A598" s="3" t="s">
        <v>6983</v>
      </c>
      <c r="B598" s="2" t="s">
        <v>2065</v>
      </c>
      <c r="C598" s="2" t="s">
        <v>2066</v>
      </c>
      <c r="D598" s="2" t="s">
        <v>2065</v>
      </c>
      <c r="E598" s="2" t="s">
        <v>2068</v>
      </c>
      <c r="F598" s="4">
        <v>18</v>
      </c>
      <c r="G598" s="4">
        <v>546480</v>
      </c>
      <c r="H598" s="4">
        <v>54648</v>
      </c>
      <c r="I598" s="4">
        <v>601128</v>
      </c>
    </row>
    <row r="599" spans="1:9" ht="15.75">
      <c r="A599" s="3" t="s">
        <v>6983</v>
      </c>
      <c r="B599" s="2" t="s">
        <v>2089</v>
      </c>
      <c r="C599" s="2" t="s">
        <v>2090</v>
      </c>
      <c r="D599" s="2" t="s">
        <v>2089</v>
      </c>
      <c r="E599" s="2" t="s">
        <v>2091</v>
      </c>
      <c r="F599" s="4">
        <v>4</v>
      </c>
      <c r="G599" s="4">
        <v>100000</v>
      </c>
      <c r="H599" s="4">
        <v>10000</v>
      </c>
      <c r="I599" s="4">
        <v>110000</v>
      </c>
    </row>
    <row r="600" spans="1:9" ht="15.75">
      <c r="A600" s="3" t="s">
        <v>6983</v>
      </c>
      <c r="B600" s="2" t="s">
        <v>2051</v>
      </c>
      <c r="C600" s="2" t="s">
        <v>2092</v>
      </c>
      <c r="D600" s="2" t="s">
        <v>2051</v>
      </c>
      <c r="E600" s="2" t="s">
        <v>2091</v>
      </c>
      <c r="F600" s="4">
        <v>16</v>
      </c>
      <c r="G600" s="4">
        <v>400000</v>
      </c>
      <c r="H600" s="4">
        <v>40000</v>
      </c>
      <c r="I600" s="4">
        <v>440000</v>
      </c>
    </row>
    <row r="601" spans="1:9" ht="15.75">
      <c r="A601" s="3" t="s">
        <v>6983</v>
      </c>
      <c r="B601" s="2" t="s">
        <v>2059</v>
      </c>
      <c r="C601" s="2" t="s">
        <v>2093</v>
      </c>
      <c r="D601" s="2" t="s">
        <v>2059</v>
      </c>
      <c r="E601" s="2" t="s">
        <v>2091</v>
      </c>
      <c r="F601" s="4">
        <v>39</v>
      </c>
      <c r="G601" s="4">
        <v>1030000</v>
      </c>
      <c r="H601" s="4">
        <v>103000</v>
      </c>
      <c r="I601" s="4">
        <v>1133000</v>
      </c>
    </row>
    <row r="602" spans="1:9" ht="15.75">
      <c r="A602" s="3" t="s">
        <v>6983</v>
      </c>
      <c r="B602" s="2" t="s">
        <v>2069</v>
      </c>
      <c r="C602" s="2" t="s">
        <v>2094</v>
      </c>
      <c r="D602" s="2" t="s">
        <v>2069</v>
      </c>
      <c r="E602" s="2" t="s">
        <v>2091</v>
      </c>
      <c r="F602" s="4">
        <v>14</v>
      </c>
      <c r="G602" s="4">
        <v>378000</v>
      </c>
      <c r="H602" s="4">
        <v>37800</v>
      </c>
      <c r="I602" s="4">
        <v>415800</v>
      </c>
    </row>
    <row r="603" spans="1:9" ht="15.75">
      <c r="A603" s="3" t="s">
        <v>6983</v>
      </c>
      <c r="B603" s="2" t="s">
        <v>2077</v>
      </c>
      <c r="C603" s="2" t="s">
        <v>2095</v>
      </c>
      <c r="D603" s="2" t="s">
        <v>2077</v>
      </c>
      <c r="E603" s="2" t="s">
        <v>2091</v>
      </c>
      <c r="F603" s="4">
        <v>5</v>
      </c>
      <c r="G603" s="4">
        <v>135000</v>
      </c>
      <c r="H603" s="4">
        <v>13500</v>
      </c>
      <c r="I603" s="4">
        <v>148500</v>
      </c>
    </row>
    <row r="604" spans="1:9" ht="15.75">
      <c r="A604" s="3" t="s">
        <v>6983</v>
      </c>
      <c r="B604" s="2" t="s">
        <v>3674</v>
      </c>
      <c r="C604" s="2" t="s">
        <v>3672</v>
      </c>
      <c r="D604" s="2" t="s">
        <v>3674</v>
      </c>
      <c r="E604" s="2" t="s">
        <v>3676</v>
      </c>
      <c r="F604" s="4">
        <v>393</v>
      </c>
      <c r="G604" s="4">
        <v>7074000</v>
      </c>
      <c r="H604" s="4">
        <v>707400</v>
      </c>
      <c r="I604" s="4">
        <v>7781400</v>
      </c>
    </row>
    <row r="605" spans="1:9" ht="15.75">
      <c r="A605" s="3" t="s">
        <v>6983</v>
      </c>
      <c r="B605" s="2" t="s">
        <v>3680</v>
      </c>
      <c r="C605" s="2" t="s">
        <v>3678</v>
      </c>
      <c r="D605" s="2" t="s">
        <v>3680</v>
      </c>
      <c r="E605" s="2" t="s">
        <v>3682</v>
      </c>
      <c r="F605" s="4">
        <v>1053</v>
      </c>
      <c r="G605" s="4">
        <v>19988000</v>
      </c>
      <c r="H605" s="4">
        <v>1998800</v>
      </c>
      <c r="I605" s="4">
        <v>21986800</v>
      </c>
    </row>
    <row r="606" spans="1:9" ht="15.75">
      <c r="A606" s="3" t="s">
        <v>6983</v>
      </c>
      <c r="B606" s="2" t="s">
        <v>3686</v>
      </c>
      <c r="C606" s="2" t="s">
        <v>3684</v>
      </c>
      <c r="D606" s="2" t="s">
        <v>3686</v>
      </c>
      <c r="E606" s="2" t="s">
        <v>3688</v>
      </c>
      <c r="F606" s="4">
        <v>390</v>
      </c>
      <c r="G606" s="4">
        <v>12285000</v>
      </c>
      <c r="H606" s="4">
        <v>1228500</v>
      </c>
      <c r="I606" s="4">
        <v>13513500</v>
      </c>
    </row>
    <row r="607" spans="1:9" ht="15.75">
      <c r="A607" s="3" t="s">
        <v>6983</v>
      </c>
      <c r="B607" s="2" t="s">
        <v>3692</v>
      </c>
      <c r="C607" s="2" t="s">
        <v>3690</v>
      </c>
      <c r="D607" s="2" t="s">
        <v>3692</v>
      </c>
      <c r="E607" s="2" t="s">
        <v>3694</v>
      </c>
      <c r="F607" s="4">
        <v>105</v>
      </c>
      <c r="G607" s="4">
        <v>4536000</v>
      </c>
      <c r="H607" s="4">
        <v>453600</v>
      </c>
      <c r="I607" s="4">
        <v>4989600</v>
      </c>
    </row>
    <row r="608" spans="1:9" ht="15.75">
      <c r="A608" s="3" t="s">
        <v>6983</v>
      </c>
      <c r="B608" s="2" t="s">
        <v>2113</v>
      </c>
      <c r="C608" s="2" t="s">
        <v>2124</v>
      </c>
      <c r="D608" s="2" t="s">
        <v>2113</v>
      </c>
      <c r="E608" s="2" t="s">
        <v>3695</v>
      </c>
      <c r="F608" s="4">
        <v>2</v>
      </c>
      <c r="G608" s="4">
        <v>106000</v>
      </c>
      <c r="H608" s="4">
        <v>10600</v>
      </c>
      <c r="I608" s="4">
        <v>116600</v>
      </c>
    </row>
    <row r="609" spans="1:9" ht="15.75">
      <c r="A609" s="3" t="s">
        <v>6983</v>
      </c>
      <c r="B609" s="2" t="s">
        <v>3701</v>
      </c>
      <c r="C609" s="2" t="s">
        <v>3699</v>
      </c>
      <c r="D609" s="2" t="s">
        <v>3701</v>
      </c>
      <c r="E609" s="2" t="s">
        <v>3703</v>
      </c>
      <c r="F609" s="4">
        <v>167</v>
      </c>
      <c r="G609" s="4">
        <v>11790200</v>
      </c>
      <c r="H609" s="4">
        <v>1179020</v>
      </c>
      <c r="I609" s="4">
        <v>12969220</v>
      </c>
    </row>
    <row r="610" spans="1:9" ht="15.75">
      <c r="A610" s="3" t="s">
        <v>6983</v>
      </c>
      <c r="B610" s="2" t="s">
        <v>2126</v>
      </c>
      <c r="C610" s="2" t="s">
        <v>2135</v>
      </c>
      <c r="D610" s="2" t="s">
        <v>2126</v>
      </c>
      <c r="E610" s="2" t="s">
        <v>2137</v>
      </c>
      <c r="F610" s="4">
        <v>24</v>
      </c>
      <c r="G610" s="4">
        <v>1008000</v>
      </c>
      <c r="H610" s="4">
        <v>100800</v>
      </c>
      <c r="I610" s="4">
        <v>1108800</v>
      </c>
    </row>
    <row r="611" spans="1:9" ht="15.75">
      <c r="A611" s="3" t="s">
        <v>6983</v>
      </c>
      <c r="B611" s="2" t="s">
        <v>2126</v>
      </c>
      <c r="C611" s="2" t="s">
        <v>2144</v>
      </c>
      <c r="D611" s="2" t="s">
        <v>2126</v>
      </c>
      <c r="E611" s="2" t="s">
        <v>2145</v>
      </c>
      <c r="F611" s="4">
        <v>3</v>
      </c>
      <c r="G611" s="4">
        <v>135000</v>
      </c>
      <c r="H611" s="4">
        <v>13500</v>
      </c>
      <c r="I611" s="4">
        <v>148500</v>
      </c>
    </row>
    <row r="612" spans="1:9" ht="15.75">
      <c r="A612" s="3" t="s">
        <v>6983</v>
      </c>
      <c r="B612" s="2" t="s">
        <v>3707</v>
      </c>
      <c r="C612" s="2" t="s">
        <v>3705</v>
      </c>
      <c r="D612" s="2" t="s">
        <v>3707</v>
      </c>
      <c r="E612" s="2" t="s">
        <v>3709</v>
      </c>
      <c r="F612" s="4">
        <v>124</v>
      </c>
      <c r="G612" s="4">
        <v>3546400</v>
      </c>
      <c r="H612" s="4">
        <v>354640</v>
      </c>
      <c r="I612" s="4">
        <v>3901040</v>
      </c>
    </row>
    <row r="613" spans="1:9" ht="15.75">
      <c r="A613" s="3" t="s">
        <v>6983</v>
      </c>
      <c r="B613" s="2" t="s">
        <v>3716</v>
      </c>
      <c r="C613" s="2" t="s">
        <v>3714</v>
      </c>
      <c r="D613" s="2" t="s">
        <v>3716</v>
      </c>
      <c r="E613" s="2" t="s">
        <v>3718</v>
      </c>
      <c r="F613" s="4">
        <v>171</v>
      </c>
      <c r="G613" s="4">
        <v>7028100</v>
      </c>
      <c r="H613" s="4">
        <v>702810</v>
      </c>
      <c r="I613" s="4">
        <v>7730910</v>
      </c>
    </row>
    <row r="614" spans="1:9" ht="15.75">
      <c r="A614" s="3" t="s">
        <v>6983</v>
      </c>
      <c r="B614" s="2" t="s">
        <v>3722</v>
      </c>
      <c r="C614" s="2" t="s">
        <v>3720</v>
      </c>
      <c r="D614" s="2" t="s">
        <v>3722</v>
      </c>
      <c r="E614" s="2" t="s">
        <v>3724</v>
      </c>
      <c r="F614" s="4">
        <v>153</v>
      </c>
      <c r="G614" s="4">
        <v>8032500</v>
      </c>
      <c r="H614" s="4">
        <v>803250</v>
      </c>
      <c r="I614" s="4">
        <v>8835750</v>
      </c>
    </row>
    <row r="615" spans="1:9" ht="15.75">
      <c r="A615" s="3" t="s">
        <v>6983</v>
      </c>
      <c r="B615" s="2" t="s">
        <v>3725</v>
      </c>
      <c r="C615" s="2" t="s">
        <v>3726</v>
      </c>
      <c r="D615" s="2" t="s">
        <v>3725</v>
      </c>
      <c r="E615" s="2" t="s">
        <v>3727</v>
      </c>
      <c r="F615" s="4">
        <v>1</v>
      </c>
      <c r="G615" s="4">
        <v>51000</v>
      </c>
      <c r="H615" s="4">
        <v>5100</v>
      </c>
      <c r="I615" s="4">
        <v>56100</v>
      </c>
    </row>
    <row r="616" spans="1:9" ht="15.75">
      <c r="A616" s="3" t="s">
        <v>6983</v>
      </c>
      <c r="B616" s="2" t="s">
        <v>3728</v>
      </c>
      <c r="C616" s="2" t="s">
        <v>3729</v>
      </c>
      <c r="D616" s="2" t="s">
        <v>3728</v>
      </c>
      <c r="E616" s="2" t="s">
        <v>3730</v>
      </c>
      <c r="F616" s="4">
        <v>1</v>
      </c>
      <c r="G616" s="4">
        <v>51000</v>
      </c>
      <c r="H616" s="4">
        <v>5100</v>
      </c>
      <c r="I616" s="4">
        <v>56100</v>
      </c>
    </row>
    <row r="617" spans="1:9" ht="15.75">
      <c r="A617" s="3" t="s">
        <v>6983</v>
      </c>
      <c r="B617" s="2" t="s">
        <v>2170</v>
      </c>
      <c r="C617" s="2" t="s">
        <v>2171</v>
      </c>
      <c r="D617" s="2" t="s">
        <v>2170</v>
      </c>
      <c r="E617" s="2" t="s">
        <v>2172</v>
      </c>
      <c r="F617" s="4">
        <v>30</v>
      </c>
      <c r="G617" s="4">
        <v>1470000</v>
      </c>
      <c r="H617" s="4">
        <v>147000</v>
      </c>
      <c r="I617" s="4">
        <v>1617000</v>
      </c>
    </row>
    <row r="618" spans="1:9" ht="15.75">
      <c r="A618" s="3" t="s">
        <v>6983</v>
      </c>
      <c r="B618" s="2" t="s">
        <v>2176</v>
      </c>
      <c r="C618" s="2" t="s">
        <v>2177</v>
      </c>
      <c r="D618" s="2" t="s">
        <v>2176</v>
      </c>
      <c r="E618" s="2" t="s">
        <v>2178</v>
      </c>
      <c r="F618" s="4">
        <v>80</v>
      </c>
      <c r="G618" s="4">
        <v>1920000</v>
      </c>
      <c r="H618" s="4">
        <v>192000</v>
      </c>
      <c r="I618" s="4">
        <v>2112000</v>
      </c>
    </row>
    <row r="619" spans="1:9" ht="15.75">
      <c r="A619" s="3" t="s">
        <v>6983</v>
      </c>
      <c r="B619" s="2" t="s">
        <v>2179</v>
      </c>
      <c r="C619" s="2" t="s">
        <v>2180</v>
      </c>
      <c r="D619" s="2" t="s">
        <v>2179</v>
      </c>
      <c r="E619" s="2" t="s">
        <v>2181</v>
      </c>
      <c r="F619" s="4">
        <v>361</v>
      </c>
      <c r="G619" s="4">
        <v>7400500</v>
      </c>
      <c r="H619" s="4">
        <v>740050</v>
      </c>
      <c r="I619" s="4">
        <v>8140550</v>
      </c>
    </row>
    <row r="620" spans="1:9" ht="15.75">
      <c r="A620" s="3" t="s">
        <v>6983</v>
      </c>
      <c r="B620" s="2" t="s">
        <v>2224</v>
      </c>
      <c r="C620" s="2" t="s">
        <v>2227</v>
      </c>
      <c r="D620" s="2" t="s">
        <v>2224</v>
      </c>
      <c r="E620" s="2" t="s">
        <v>2228</v>
      </c>
      <c r="F620" s="4">
        <v>709</v>
      </c>
      <c r="G620" s="4">
        <v>18788500</v>
      </c>
      <c r="H620" s="4">
        <v>1878850</v>
      </c>
      <c r="I620" s="4">
        <v>20667350</v>
      </c>
    </row>
    <row r="621" spans="1:9" ht="15.75">
      <c r="A621" s="3" t="s">
        <v>6983</v>
      </c>
      <c r="B621" s="2" t="s">
        <v>2260</v>
      </c>
      <c r="C621" s="2" t="s">
        <v>2261</v>
      </c>
      <c r="D621" s="2" t="s">
        <v>2260</v>
      </c>
      <c r="E621" s="2" t="s">
        <v>2262</v>
      </c>
      <c r="F621" s="4">
        <v>82</v>
      </c>
      <c r="G621" s="4">
        <v>745476</v>
      </c>
      <c r="H621" s="4"/>
      <c r="I621" s="4">
        <v>745476</v>
      </c>
    </row>
    <row r="622" spans="1:9" ht="15.75">
      <c r="A622" s="3" t="s">
        <v>6983</v>
      </c>
      <c r="B622" s="2" t="s">
        <v>2266</v>
      </c>
      <c r="C622" s="2" t="s">
        <v>2267</v>
      </c>
      <c r="D622" s="2" t="s">
        <v>2266</v>
      </c>
      <c r="E622" s="2" t="s">
        <v>2268</v>
      </c>
      <c r="F622" s="4">
        <v>250</v>
      </c>
      <c r="G622" s="4">
        <v>2710000</v>
      </c>
      <c r="H622" s="4">
        <v>271000</v>
      </c>
      <c r="I622" s="4">
        <v>2981000</v>
      </c>
    </row>
    <row r="623" spans="1:9" ht="15.75">
      <c r="A623" s="3" t="s">
        <v>6983</v>
      </c>
      <c r="B623" s="2" t="s">
        <v>2269</v>
      </c>
      <c r="C623" s="2" t="s">
        <v>2270</v>
      </c>
      <c r="D623" s="2" t="s">
        <v>2269</v>
      </c>
      <c r="E623" s="2" t="s">
        <v>2271</v>
      </c>
      <c r="F623" s="4">
        <v>303</v>
      </c>
      <c r="G623" s="4">
        <v>5211000</v>
      </c>
      <c r="H623" s="4">
        <v>521100</v>
      </c>
      <c r="I623" s="4">
        <v>5732100</v>
      </c>
    </row>
    <row r="624" spans="1:9" ht="15.75">
      <c r="A624" s="3" t="s">
        <v>6983</v>
      </c>
      <c r="B624" s="2" t="s">
        <v>2272</v>
      </c>
      <c r="C624" s="2" t="s">
        <v>2273</v>
      </c>
      <c r="D624" s="2" t="s">
        <v>2272</v>
      </c>
      <c r="E624" s="2" t="s">
        <v>2274</v>
      </c>
      <c r="F624" s="4">
        <v>592</v>
      </c>
      <c r="G624" s="4">
        <v>11488640</v>
      </c>
      <c r="H624" s="4">
        <v>1148864</v>
      </c>
      <c r="I624" s="4">
        <v>12637504</v>
      </c>
    </row>
    <row r="625" spans="1:9" ht="15.75">
      <c r="A625" s="3" t="s">
        <v>6983</v>
      </c>
      <c r="B625" s="2" t="s">
        <v>2283</v>
      </c>
      <c r="C625" s="2" t="s">
        <v>2284</v>
      </c>
      <c r="D625" s="2" t="s">
        <v>2283</v>
      </c>
      <c r="E625" s="2" t="s">
        <v>2285</v>
      </c>
      <c r="F625" s="4">
        <v>2</v>
      </c>
      <c r="G625" s="4">
        <v>40000</v>
      </c>
      <c r="H625" s="4">
        <v>4000</v>
      </c>
      <c r="I625" s="4">
        <v>44000</v>
      </c>
    </row>
    <row r="626" spans="1:9" ht="15.75">
      <c r="A626" s="3" t="s">
        <v>6983</v>
      </c>
      <c r="B626" s="2" t="s">
        <v>236</v>
      </c>
      <c r="C626" s="2" t="s">
        <v>6075</v>
      </c>
      <c r="D626" s="2" t="s">
        <v>236</v>
      </c>
      <c r="E626" s="2" t="s">
        <v>6045</v>
      </c>
      <c r="F626" s="4">
        <v>2</v>
      </c>
      <c r="G626" s="4">
        <v>38848</v>
      </c>
      <c r="H626" s="4">
        <v>3885</v>
      </c>
      <c r="I626" s="4">
        <v>42733</v>
      </c>
    </row>
    <row r="627" spans="1:9" ht="15.75">
      <c r="A627" s="3" t="s">
        <v>6983</v>
      </c>
      <c r="B627" s="2" t="s">
        <v>264</v>
      </c>
      <c r="C627" s="2" t="s">
        <v>2323</v>
      </c>
      <c r="D627" s="2" t="s">
        <v>264</v>
      </c>
      <c r="E627" s="2" t="s">
        <v>2324</v>
      </c>
      <c r="F627" s="4">
        <v>5</v>
      </c>
      <c r="G627" s="4">
        <v>24530</v>
      </c>
      <c r="H627" s="4">
        <v>2453</v>
      </c>
      <c r="I627" s="4">
        <v>26983</v>
      </c>
    </row>
    <row r="628" spans="1:9" ht="15.75">
      <c r="A628" s="3" t="s">
        <v>6983</v>
      </c>
      <c r="B628" s="2" t="s">
        <v>264</v>
      </c>
      <c r="C628" s="2" t="s">
        <v>2327</v>
      </c>
      <c r="D628" s="2" t="s">
        <v>264</v>
      </c>
      <c r="E628" s="2" t="s">
        <v>2328</v>
      </c>
      <c r="F628" s="4">
        <v>6</v>
      </c>
      <c r="G628" s="4">
        <v>125900</v>
      </c>
      <c r="H628" s="4">
        <v>12590</v>
      </c>
      <c r="I628" s="4">
        <v>138490</v>
      </c>
    </row>
    <row r="629" spans="1:9" ht="15.75">
      <c r="A629" s="3" t="s">
        <v>6983</v>
      </c>
      <c r="B629" s="2" t="s">
        <v>299</v>
      </c>
      <c r="C629" s="2" t="s">
        <v>2343</v>
      </c>
      <c r="D629" s="2" t="s">
        <v>299</v>
      </c>
      <c r="E629" s="2" t="s">
        <v>2344</v>
      </c>
      <c r="F629" s="4">
        <v>10</v>
      </c>
      <c r="G629" s="4">
        <v>101620</v>
      </c>
      <c r="H629" s="4">
        <v>10162</v>
      </c>
      <c r="I629" s="4">
        <v>111782</v>
      </c>
    </row>
    <row r="630" spans="1:9" ht="15.75">
      <c r="A630" s="3" t="s">
        <v>6983</v>
      </c>
      <c r="B630" s="2" t="s">
        <v>299</v>
      </c>
      <c r="C630" s="2" t="s">
        <v>2345</v>
      </c>
      <c r="D630" s="2" t="s">
        <v>299</v>
      </c>
      <c r="E630" s="2" t="s">
        <v>2328</v>
      </c>
      <c r="F630" s="4">
        <v>5</v>
      </c>
      <c r="G630" s="4">
        <v>98500</v>
      </c>
      <c r="H630" s="4">
        <v>9850</v>
      </c>
      <c r="I630" s="4">
        <v>108350</v>
      </c>
    </row>
    <row r="631" spans="1:9" ht="15.75">
      <c r="A631" s="3" t="s">
        <v>6983</v>
      </c>
      <c r="B631" s="2" t="s">
        <v>299</v>
      </c>
      <c r="C631" s="2" t="s">
        <v>6076</v>
      </c>
      <c r="D631" s="2" t="s">
        <v>299</v>
      </c>
      <c r="E631" s="2" t="s">
        <v>2456</v>
      </c>
      <c r="F631" s="4">
        <v>7</v>
      </c>
      <c r="G631" s="4">
        <v>161000</v>
      </c>
      <c r="H631" s="4">
        <v>16100</v>
      </c>
      <c r="I631" s="4">
        <v>177100</v>
      </c>
    </row>
    <row r="632" spans="1:9" ht="15.75">
      <c r="A632" s="3" t="s">
        <v>6983</v>
      </c>
      <c r="B632" s="2" t="s">
        <v>314</v>
      </c>
      <c r="C632" s="2" t="s">
        <v>2363</v>
      </c>
      <c r="D632" s="2" t="s">
        <v>314</v>
      </c>
      <c r="E632" s="2" t="s">
        <v>2364</v>
      </c>
      <c r="F632" s="4">
        <v>1</v>
      </c>
      <c r="G632" s="4">
        <v>7854</v>
      </c>
      <c r="H632" s="4">
        <v>785</v>
      </c>
      <c r="I632" s="4">
        <v>8639</v>
      </c>
    </row>
    <row r="633" spans="1:9" ht="15.75">
      <c r="A633" s="3" t="s">
        <v>6983</v>
      </c>
      <c r="B633" s="2" t="s">
        <v>236</v>
      </c>
      <c r="C633" s="2" t="s">
        <v>2375</v>
      </c>
      <c r="D633" s="2" t="s">
        <v>236</v>
      </c>
      <c r="E633" s="2" t="s">
        <v>2376</v>
      </c>
      <c r="F633" s="4">
        <v>5</v>
      </c>
      <c r="G633" s="4">
        <v>56080</v>
      </c>
      <c r="H633" s="4">
        <v>5608</v>
      </c>
      <c r="I633" s="4">
        <v>61688</v>
      </c>
    </row>
    <row r="634" spans="1:9" ht="15.75">
      <c r="A634" s="3" t="s">
        <v>6983</v>
      </c>
      <c r="B634" s="2" t="s">
        <v>236</v>
      </c>
      <c r="C634" s="2" t="s">
        <v>2377</v>
      </c>
      <c r="D634" s="2" t="s">
        <v>236</v>
      </c>
      <c r="E634" s="2" t="s">
        <v>2378</v>
      </c>
      <c r="F634" s="4">
        <v>10</v>
      </c>
      <c r="G634" s="4">
        <v>42360</v>
      </c>
      <c r="H634" s="4">
        <v>4236</v>
      </c>
      <c r="I634" s="4">
        <v>46596</v>
      </c>
    </row>
    <row r="635" spans="1:9" ht="15.75">
      <c r="A635" s="3" t="s">
        <v>6983</v>
      </c>
      <c r="B635" s="2" t="s">
        <v>236</v>
      </c>
      <c r="C635" s="2" t="s">
        <v>2379</v>
      </c>
      <c r="D635" s="2" t="s">
        <v>236</v>
      </c>
      <c r="E635" s="2" t="s">
        <v>2380</v>
      </c>
      <c r="F635" s="4">
        <v>2</v>
      </c>
      <c r="G635" s="4">
        <v>14600</v>
      </c>
      <c r="H635" s="4">
        <v>1460</v>
      </c>
      <c r="I635" s="4">
        <v>16060</v>
      </c>
    </row>
    <row r="636" spans="1:9" ht="15.75">
      <c r="A636" s="3" t="s">
        <v>6983</v>
      </c>
      <c r="B636" s="2" t="s">
        <v>236</v>
      </c>
      <c r="C636" s="2" t="s">
        <v>2397</v>
      </c>
      <c r="D636" s="2" t="s">
        <v>236</v>
      </c>
      <c r="E636" s="2" t="s">
        <v>2398</v>
      </c>
      <c r="F636" s="4">
        <v>32</v>
      </c>
      <c r="G636" s="4">
        <v>172128</v>
      </c>
      <c r="H636" s="4">
        <v>17213</v>
      </c>
      <c r="I636" s="4">
        <v>189341</v>
      </c>
    </row>
    <row r="637" spans="1:9" ht="15.75">
      <c r="A637" s="3" t="s">
        <v>6983</v>
      </c>
      <c r="B637" s="2" t="s">
        <v>236</v>
      </c>
      <c r="C637" s="2" t="s">
        <v>2400</v>
      </c>
      <c r="D637" s="2" t="s">
        <v>236</v>
      </c>
      <c r="E637" s="2" t="s">
        <v>2401</v>
      </c>
      <c r="F637" s="4">
        <v>10</v>
      </c>
      <c r="G637" s="4">
        <v>68540</v>
      </c>
      <c r="H637" s="4">
        <v>6854</v>
      </c>
      <c r="I637" s="4">
        <v>75394</v>
      </c>
    </row>
    <row r="638" spans="1:9" ht="15.75">
      <c r="A638" s="3" t="s">
        <v>6983</v>
      </c>
      <c r="B638" s="2" t="s">
        <v>236</v>
      </c>
      <c r="C638" s="2" t="s">
        <v>2402</v>
      </c>
      <c r="D638" s="2" t="s">
        <v>236</v>
      </c>
      <c r="E638" s="2" t="s">
        <v>2403</v>
      </c>
      <c r="F638" s="4">
        <v>48</v>
      </c>
      <c r="G638" s="4">
        <v>396776</v>
      </c>
      <c r="H638" s="4">
        <v>39678</v>
      </c>
      <c r="I638" s="4">
        <v>436454</v>
      </c>
    </row>
    <row r="639" spans="1:9" ht="15.75">
      <c r="A639" s="3" t="s">
        <v>6983</v>
      </c>
      <c r="B639" s="2" t="s">
        <v>223</v>
      </c>
      <c r="C639" s="2" t="s">
        <v>2410</v>
      </c>
      <c r="D639" s="2" t="s">
        <v>223</v>
      </c>
      <c r="E639" s="2" t="s">
        <v>52</v>
      </c>
      <c r="F639" s="4">
        <v>19</v>
      </c>
      <c r="G639" s="4">
        <v>185500</v>
      </c>
      <c r="H639" s="4">
        <v>18550</v>
      </c>
      <c r="I639" s="4">
        <v>204050</v>
      </c>
    </row>
    <row r="640" spans="1:9" ht="15.75">
      <c r="A640" s="3" t="s">
        <v>6983</v>
      </c>
      <c r="B640" s="2" t="s">
        <v>223</v>
      </c>
      <c r="C640" s="2" t="s">
        <v>2411</v>
      </c>
      <c r="D640" s="2" t="s">
        <v>223</v>
      </c>
      <c r="E640" s="2" t="s">
        <v>104</v>
      </c>
      <c r="F640" s="4">
        <v>10</v>
      </c>
      <c r="G640" s="4">
        <v>120000</v>
      </c>
      <c r="H640" s="4">
        <v>12000</v>
      </c>
      <c r="I640" s="4">
        <v>132000</v>
      </c>
    </row>
    <row r="641" spans="1:9" ht="15.75">
      <c r="A641" s="3" t="s">
        <v>6983</v>
      </c>
      <c r="B641" s="2" t="s">
        <v>223</v>
      </c>
      <c r="C641" s="2" t="s">
        <v>2412</v>
      </c>
      <c r="D641" s="2" t="s">
        <v>223</v>
      </c>
      <c r="E641" s="2" t="s">
        <v>54</v>
      </c>
      <c r="F641" s="4">
        <v>5</v>
      </c>
      <c r="G641" s="4">
        <v>67500</v>
      </c>
      <c r="H641" s="4">
        <v>6750</v>
      </c>
      <c r="I641" s="4">
        <v>74250</v>
      </c>
    </row>
    <row r="642" spans="1:9" ht="15.75">
      <c r="A642" s="3" t="s">
        <v>6983</v>
      </c>
      <c r="B642" s="2" t="s">
        <v>223</v>
      </c>
      <c r="C642" s="2" t="s">
        <v>2413</v>
      </c>
      <c r="D642" s="2" t="s">
        <v>223</v>
      </c>
      <c r="E642" s="2" t="s">
        <v>65</v>
      </c>
      <c r="F642" s="4">
        <v>5</v>
      </c>
      <c r="G642" s="4">
        <v>80000</v>
      </c>
      <c r="H642" s="4">
        <v>8000</v>
      </c>
      <c r="I642" s="4">
        <v>88000</v>
      </c>
    </row>
    <row r="643" spans="1:9" ht="15.75">
      <c r="A643" s="3" t="s">
        <v>6983</v>
      </c>
      <c r="B643" s="2" t="s">
        <v>267</v>
      </c>
      <c r="C643" s="2" t="s">
        <v>2432</v>
      </c>
      <c r="D643" s="2" t="s">
        <v>267</v>
      </c>
      <c r="E643" s="2" t="s">
        <v>2433</v>
      </c>
      <c r="F643" s="4">
        <v>55</v>
      </c>
      <c r="G643" s="4">
        <v>276370</v>
      </c>
      <c r="H643" s="4">
        <v>27637</v>
      </c>
      <c r="I643" s="4">
        <v>304007</v>
      </c>
    </row>
    <row r="644" spans="1:9" ht="15.75">
      <c r="A644" s="3" t="s">
        <v>6983</v>
      </c>
      <c r="B644" s="2" t="s">
        <v>267</v>
      </c>
      <c r="C644" s="2" t="s">
        <v>2436</v>
      </c>
      <c r="D644" s="2" t="s">
        <v>267</v>
      </c>
      <c r="E644" s="2" t="s">
        <v>2437</v>
      </c>
      <c r="F644" s="4">
        <v>79</v>
      </c>
      <c r="G644" s="4">
        <v>391445</v>
      </c>
      <c r="H644" s="4">
        <v>39145</v>
      </c>
      <c r="I644" s="4">
        <v>430590</v>
      </c>
    </row>
    <row r="645" spans="1:9" ht="15.75">
      <c r="A645" s="3" t="s">
        <v>6983</v>
      </c>
      <c r="B645" s="2" t="s">
        <v>267</v>
      </c>
      <c r="C645" s="2" t="s">
        <v>2440</v>
      </c>
      <c r="D645" s="2" t="s">
        <v>267</v>
      </c>
      <c r="E645" s="2" t="s">
        <v>2441</v>
      </c>
      <c r="F645" s="4">
        <v>19</v>
      </c>
      <c r="G645" s="4">
        <v>139517</v>
      </c>
      <c r="H645" s="4">
        <v>13952</v>
      </c>
      <c r="I645" s="4">
        <v>153469</v>
      </c>
    </row>
    <row r="646" spans="1:9" ht="15.75">
      <c r="A646" s="3" t="s">
        <v>6983</v>
      </c>
      <c r="B646" s="2" t="s">
        <v>267</v>
      </c>
      <c r="C646" s="2" t="s">
        <v>2442</v>
      </c>
      <c r="D646" s="2" t="s">
        <v>267</v>
      </c>
      <c r="E646" s="2" t="s">
        <v>2443</v>
      </c>
      <c r="F646" s="4">
        <v>8</v>
      </c>
      <c r="G646" s="4">
        <v>67888</v>
      </c>
      <c r="H646" s="4">
        <v>6789</v>
      </c>
      <c r="I646" s="4">
        <v>74677</v>
      </c>
    </row>
    <row r="647" spans="1:9" ht="15.75">
      <c r="A647" s="3" t="s">
        <v>6983</v>
      </c>
      <c r="B647" s="2" t="s">
        <v>267</v>
      </c>
      <c r="C647" s="2" t="s">
        <v>2446</v>
      </c>
      <c r="D647" s="2" t="s">
        <v>267</v>
      </c>
      <c r="E647" s="2" t="s">
        <v>2447</v>
      </c>
      <c r="F647" s="4">
        <v>7</v>
      </c>
      <c r="G647" s="4">
        <v>137900</v>
      </c>
      <c r="H647" s="4">
        <v>13790</v>
      </c>
      <c r="I647" s="4">
        <v>151690</v>
      </c>
    </row>
    <row r="648" spans="1:9" ht="15.75">
      <c r="A648" s="3" t="s">
        <v>6983</v>
      </c>
      <c r="B648" s="2" t="s">
        <v>267</v>
      </c>
      <c r="C648" s="2" t="s">
        <v>2450</v>
      </c>
      <c r="D648" s="2" t="s">
        <v>267</v>
      </c>
      <c r="E648" s="2" t="s">
        <v>2451</v>
      </c>
      <c r="F648" s="4">
        <v>19</v>
      </c>
      <c r="G648" s="4">
        <v>409200</v>
      </c>
      <c r="H648" s="4">
        <v>40920</v>
      </c>
      <c r="I648" s="4">
        <v>450120</v>
      </c>
    </row>
    <row r="649" spans="1:9" ht="15.75">
      <c r="A649" s="3" t="s">
        <v>6983</v>
      </c>
      <c r="B649" s="2" t="s">
        <v>267</v>
      </c>
      <c r="C649" s="2" t="s">
        <v>2455</v>
      </c>
      <c r="D649" s="2" t="s">
        <v>267</v>
      </c>
      <c r="E649" s="2" t="s">
        <v>2456</v>
      </c>
      <c r="F649" s="4">
        <v>4</v>
      </c>
      <c r="G649" s="4">
        <v>92400</v>
      </c>
      <c r="H649" s="4">
        <v>9240</v>
      </c>
      <c r="I649" s="4">
        <v>101640</v>
      </c>
    </row>
    <row r="650" spans="1:9" ht="15.75">
      <c r="A650" s="3" t="s">
        <v>6983</v>
      </c>
      <c r="B650" s="2" t="s">
        <v>267</v>
      </c>
      <c r="C650" s="2" t="s">
        <v>2457</v>
      </c>
      <c r="D650" s="2" t="s">
        <v>267</v>
      </c>
      <c r="E650" s="2" t="s">
        <v>2458</v>
      </c>
      <c r="F650" s="4">
        <v>5</v>
      </c>
      <c r="G650" s="4">
        <v>25565</v>
      </c>
      <c r="H650" s="4">
        <v>2557</v>
      </c>
      <c r="I650" s="4">
        <v>28122</v>
      </c>
    </row>
    <row r="651" spans="1:9" ht="15.75">
      <c r="A651" s="3" t="s">
        <v>6983</v>
      </c>
      <c r="B651" s="2" t="s">
        <v>267</v>
      </c>
      <c r="C651" s="2" t="s">
        <v>6080</v>
      </c>
      <c r="D651" s="2" t="s">
        <v>267</v>
      </c>
      <c r="E651" s="2" t="s">
        <v>2506</v>
      </c>
      <c r="F651" s="4">
        <v>2</v>
      </c>
      <c r="G651" s="4">
        <v>60400</v>
      </c>
      <c r="H651" s="4">
        <v>6040</v>
      </c>
      <c r="I651" s="4">
        <v>66440</v>
      </c>
    </row>
    <row r="652" spans="1:9" ht="15.75">
      <c r="A652" s="3" t="s">
        <v>6983</v>
      </c>
      <c r="B652" s="2" t="s">
        <v>267</v>
      </c>
      <c r="C652" s="2" t="s">
        <v>6081</v>
      </c>
      <c r="D652" s="2" t="s">
        <v>267</v>
      </c>
      <c r="E652" s="2" t="s">
        <v>6082</v>
      </c>
      <c r="F652" s="4">
        <v>2</v>
      </c>
      <c r="G652" s="4">
        <v>52800</v>
      </c>
      <c r="H652" s="4">
        <v>5280</v>
      </c>
      <c r="I652" s="4">
        <v>58080</v>
      </c>
    </row>
    <row r="653" spans="1:9" ht="15.75">
      <c r="A653" s="3" t="s">
        <v>6983</v>
      </c>
      <c r="B653" s="2" t="s">
        <v>271</v>
      </c>
      <c r="C653" s="2" t="s">
        <v>2463</v>
      </c>
      <c r="D653" s="2" t="s">
        <v>271</v>
      </c>
      <c r="E653" s="2" t="s">
        <v>2464</v>
      </c>
      <c r="F653" s="4">
        <v>120</v>
      </c>
      <c r="G653" s="4">
        <v>730080</v>
      </c>
      <c r="H653" s="4">
        <v>73008</v>
      </c>
      <c r="I653" s="4">
        <v>803088</v>
      </c>
    </row>
    <row r="654" spans="1:9" ht="15.75">
      <c r="A654" s="3" t="s">
        <v>6983</v>
      </c>
      <c r="B654" s="2" t="s">
        <v>271</v>
      </c>
      <c r="C654" s="2" t="s">
        <v>2465</v>
      </c>
      <c r="D654" s="2" t="s">
        <v>271</v>
      </c>
      <c r="E654" s="2" t="s">
        <v>2466</v>
      </c>
      <c r="F654" s="4">
        <v>120</v>
      </c>
      <c r="G654" s="4">
        <v>859800</v>
      </c>
      <c r="H654" s="4">
        <v>85980</v>
      </c>
      <c r="I654" s="4">
        <v>945780</v>
      </c>
    </row>
    <row r="655" spans="1:9" ht="15.75">
      <c r="A655" s="3" t="s">
        <v>6983</v>
      </c>
      <c r="B655" s="2" t="s">
        <v>271</v>
      </c>
      <c r="C655" s="2" t="s">
        <v>2469</v>
      </c>
      <c r="D655" s="2" t="s">
        <v>271</v>
      </c>
      <c r="E655" s="2" t="s">
        <v>2470</v>
      </c>
      <c r="F655" s="4">
        <v>20</v>
      </c>
      <c r="G655" s="4">
        <v>189060</v>
      </c>
      <c r="H655" s="4">
        <v>18906</v>
      </c>
      <c r="I655" s="4">
        <v>207966</v>
      </c>
    </row>
    <row r="656" spans="1:9" ht="15.75">
      <c r="A656" s="3" t="s">
        <v>6983</v>
      </c>
      <c r="B656" s="2" t="s">
        <v>271</v>
      </c>
      <c r="C656" s="2" t="s">
        <v>3783</v>
      </c>
      <c r="D656" s="2" t="s">
        <v>271</v>
      </c>
      <c r="E656" s="2" t="s">
        <v>3784</v>
      </c>
      <c r="F656" s="4">
        <v>20</v>
      </c>
      <c r="G656" s="4">
        <v>98700</v>
      </c>
      <c r="H656" s="4">
        <v>9870</v>
      </c>
      <c r="I656" s="4">
        <v>108570</v>
      </c>
    </row>
    <row r="657" spans="1:9" ht="15.75">
      <c r="A657" s="3" t="s">
        <v>6983</v>
      </c>
      <c r="B657" s="2" t="s">
        <v>271</v>
      </c>
      <c r="C657" s="2" t="s">
        <v>6083</v>
      </c>
      <c r="D657" s="2" t="s">
        <v>271</v>
      </c>
      <c r="E657" s="2" t="s">
        <v>2506</v>
      </c>
      <c r="F657" s="4">
        <v>2</v>
      </c>
      <c r="G657" s="4">
        <v>47200</v>
      </c>
      <c r="H657" s="4">
        <v>4720</v>
      </c>
      <c r="I657" s="4">
        <v>51920</v>
      </c>
    </row>
    <row r="658" spans="1:9" ht="15.75">
      <c r="A658" s="3" t="s">
        <v>6983</v>
      </c>
      <c r="B658" s="2" t="s">
        <v>264</v>
      </c>
      <c r="C658" s="2" t="s">
        <v>2473</v>
      </c>
      <c r="D658" s="2" t="s">
        <v>264</v>
      </c>
      <c r="E658" s="2" t="s">
        <v>2474</v>
      </c>
      <c r="F658" s="4">
        <v>1276</v>
      </c>
      <c r="G658" s="4">
        <v>4883280</v>
      </c>
      <c r="H658" s="4">
        <v>488328</v>
      </c>
      <c r="I658" s="4">
        <v>5371608</v>
      </c>
    </row>
    <row r="659" spans="1:9" ht="15.75">
      <c r="A659" s="3" t="s">
        <v>6983</v>
      </c>
      <c r="B659" s="2" t="s">
        <v>264</v>
      </c>
      <c r="C659" s="2" t="s">
        <v>2475</v>
      </c>
      <c r="D659" s="2" t="s">
        <v>264</v>
      </c>
      <c r="E659" s="2" t="s">
        <v>2476</v>
      </c>
      <c r="F659" s="4">
        <v>20</v>
      </c>
      <c r="G659" s="4">
        <v>103460</v>
      </c>
      <c r="H659" s="4">
        <v>10346</v>
      </c>
      <c r="I659" s="4">
        <v>113806</v>
      </c>
    </row>
    <row r="660" spans="1:9" ht="15.75">
      <c r="A660" s="3" t="s">
        <v>6983</v>
      </c>
      <c r="B660" s="2" t="s">
        <v>264</v>
      </c>
      <c r="C660" s="2" t="s">
        <v>2479</v>
      </c>
      <c r="D660" s="2" t="s">
        <v>264</v>
      </c>
      <c r="E660" s="2" t="s">
        <v>2480</v>
      </c>
      <c r="F660" s="4">
        <v>970</v>
      </c>
      <c r="G660" s="4">
        <v>5116670</v>
      </c>
      <c r="H660" s="4">
        <v>511667</v>
      </c>
      <c r="I660" s="4">
        <v>5628337</v>
      </c>
    </row>
    <row r="661" spans="1:9" ht="15.75">
      <c r="A661" s="3" t="s">
        <v>6983</v>
      </c>
      <c r="B661" s="2" t="s">
        <v>264</v>
      </c>
      <c r="C661" s="2" t="s">
        <v>2484</v>
      </c>
      <c r="D661" s="2" t="s">
        <v>264</v>
      </c>
      <c r="E661" s="2" t="s">
        <v>2485</v>
      </c>
      <c r="F661" s="4">
        <v>490</v>
      </c>
      <c r="G661" s="4">
        <v>3472500</v>
      </c>
      <c r="H661" s="4">
        <v>347250</v>
      </c>
      <c r="I661" s="4">
        <v>3819750</v>
      </c>
    </row>
    <row r="662" spans="1:9" ht="15.75">
      <c r="A662" s="3" t="s">
        <v>6983</v>
      </c>
      <c r="B662" s="2" t="s">
        <v>264</v>
      </c>
      <c r="C662" s="2" t="s">
        <v>2486</v>
      </c>
      <c r="D662" s="2" t="s">
        <v>264</v>
      </c>
      <c r="E662" s="2" t="s">
        <v>2487</v>
      </c>
      <c r="F662" s="4">
        <v>268</v>
      </c>
      <c r="G662" s="4">
        <v>1776572</v>
      </c>
      <c r="H662" s="4">
        <v>177657</v>
      </c>
      <c r="I662" s="4">
        <v>1954229</v>
      </c>
    </row>
    <row r="663" spans="1:9" ht="15.75">
      <c r="A663" s="3" t="s">
        <v>6983</v>
      </c>
      <c r="B663" s="2" t="s">
        <v>264</v>
      </c>
      <c r="C663" s="2" t="s">
        <v>2488</v>
      </c>
      <c r="D663" s="2" t="s">
        <v>264</v>
      </c>
      <c r="E663" s="2" t="s">
        <v>2489</v>
      </c>
      <c r="F663" s="4">
        <v>400</v>
      </c>
      <c r="G663" s="4">
        <v>959200</v>
      </c>
      <c r="H663" s="4">
        <v>95920</v>
      </c>
      <c r="I663" s="4">
        <v>1055120</v>
      </c>
    </row>
    <row r="664" spans="1:9" ht="15.75">
      <c r="A664" s="3" t="s">
        <v>6983</v>
      </c>
      <c r="B664" s="2" t="s">
        <v>264</v>
      </c>
      <c r="C664" s="2" t="s">
        <v>2490</v>
      </c>
      <c r="D664" s="2" t="s">
        <v>264</v>
      </c>
      <c r="E664" s="2" t="s">
        <v>2491</v>
      </c>
      <c r="F664" s="4">
        <v>60</v>
      </c>
      <c r="G664" s="4">
        <v>453720</v>
      </c>
      <c r="H664" s="4">
        <v>45372</v>
      </c>
      <c r="I664" s="4">
        <v>499092</v>
      </c>
    </row>
    <row r="665" spans="1:9" ht="15.75">
      <c r="A665" s="3" t="s">
        <v>6983</v>
      </c>
      <c r="B665" s="2" t="s">
        <v>264</v>
      </c>
      <c r="C665" s="2" t="s">
        <v>2492</v>
      </c>
      <c r="D665" s="2" t="s">
        <v>264</v>
      </c>
      <c r="E665" s="2" t="s">
        <v>2493</v>
      </c>
      <c r="F665" s="4">
        <v>28</v>
      </c>
      <c r="G665" s="4">
        <v>288288</v>
      </c>
      <c r="H665" s="4">
        <v>28830</v>
      </c>
      <c r="I665" s="4">
        <v>317118</v>
      </c>
    </row>
    <row r="666" spans="1:9" ht="15.75">
      <c r="A666" s="3" t="s">
        <v>6983</v>
      </c>
      <c r="B666" s="2" t="s">
        <v>264</v>
      </c>
      <c r="C666" s="2" t="s">
        <v>2494</v>
      </c>
      <c r="D666" s="2" t="s">
        <v>264</v>
      </c>
      <c r="E666" s="2" t="s">
        <v>2495</v>
      </c>
      <c r="F666" s="4">
        <v>553</v>
      </c>
      <c r="G666" s="4">
        <v>1441611</v>
      </c>
      <c r="H666" s="4">
        <v>144161</v>
      </c>
      <c r="I666" s="4">
        <v>1585772</v>
      </c>
    </row>
    <row r="667" spans="1:9" ht="15.75">
      <c r="A667" s="3" t="s">
        <v>6983</v>
      </c>
      <c r="B667" s="2" t="s">
        <v>264</v>
      </c>
      <c r="C667" s="2" t="s">
        <v>2496</v>
      </c>
      <c r="D667" s="2" t="s">
        <v>264</v>
      </c>
      <c r="E667" s="2" t="s">
        <v>2497</v>
      </c>
      <c r="F667" s="4">
        <v>1</v>
      </c>
      <c r="G667" s="4">
        <v>20900</v>
      </c>
      <c r="H667" s="4">
        <v>2090</v>
      </c>
      <c r="I667" s="4">
        <v>22990</v>
      </c>
    </row>
    <row r="668" spans="1:9" ht="15.75">
      <c r="A668" s="3" t="s">
        <v>6983</v>
      </c>
      <c r="B668" s="2" t="s">
        <v>264</v>
      </c>
      <c r="C668" s="2" t="s">
        <v>2498</v>
      </c>
      <c r="D668" s="2" t="s">
        <v>264</v>
      </c>
      <c r="E668" s="2" t="s">
        <v>2328</v>
      </c>
      <c r="F668" s="4">
        <v>10</v>
      </c>
      <c r="G668" s="4">
        <v>191000</v>
      </c>
      <c r="H668" s="4">
        <v>19100</v>
      </c>
      <c r="I668" s="4">
        <v>210100</v>
      </c>
    </row>
    <row r="669" spans="1:9" ht="15.75">
      <c r="A669" s="3" t="s">
        <v>6983</v>
      </c>
      <c r="B669" s="2" t="s">
        <v>264</v>
      </c>
      <c r="C669" s="2" t="s">
        <v>2501</v>
      </c>
      <c r="D669" s="2" t="s">
        <v>264</v>
      </c>
      <c r="E669" s="2" t="s">
        <v>2454</v>
      </c>
      <c r="F669" s="4">
        <v>2</v>
      </c>
      <c r="G669" s="4">
        <v>50600</v>
      </c>
      <c r="H669" s="4">
        <v>5060</v>
      </c>
      <c r="I669" s="4">
        <v>55660</v>
      </c>
    </row>
    <row r="670" spans="1:9" ht="15.75">
      <c r="A670" s="3" t="s">
        <v>6983</v>
      </c>
      <c r="B670" s="2" t="s">
        <v>264</v>
      </c>
      <c r="C670" s="2" t="s">
        <v>2502</v>
      </c>
      <c r="D670" s="2" t="s">
        <v>264</v>
      </c>
      <c r="E670" s="2" t="s">
        <v>2456</v>
      </c>
      <c r="F670" s="4">
        <v>11</v>
      </c>
      <c r="G670" s="4">
        <v>201600</v>
      </c>
      <c r="H670" s="4">
        <v>20160</v>
      </c>
      <c r="I670" s="4">
        <v>221760</v>
      </c>
    </row>
    <row r="671" spans="1:9" ht="15.75">
      <c r="A671" s="3" t="s">
        <v>6983</v>
      </c>
      <c r="B671" s="2" t="s">
        <v>264</v>
      </c>
      <c r="C671" s="2" t="s">
        <v>2503</v>
      </c>
      <c r="D671" s="2" t="s">
        <v>264</v>
      </c>
      <c r="E671" s="2" t="s">
        <v>2504</v>
      </c>
      <c r="F671" s="4">
        <v>20</v>
      </c>
      <c r="G671" s="4">
        <v>60820</v>
      </c>
      <c r="H671" s="4">
        <v>6082</v>
      </c>
      <c r="I671" s="4">
        <v>66902</v>
      </c>
    </row>
    <row r="672" spans="1:9" ht="15.75">
      <c r="A672" s="3" t="s">
        <v>6983</v>
      </c>
      <c r="B672" s="2" t="s">
        <v>264</v>
      </c>
      <c r="C672" s="2" t="s">
        <v>2505</v>
      </c>
      <c r="D672" s="2" t="s">
        <v>264</v>
      </c>
      <c r="E672" s="2" t="s">
        <v>2506</v>
      </c>
      <c r="F672" s="4">
        <v>2</v>
      </c>
      <c r="G672" s="4">
        <v>48200</v>
      </c>
      <c r="H672" s="4">
        <v>4820</v>
      </c>
      <c r="I672" s="4">
        <v>53020</v>
      </c>
    </row>
    <row r="673" spans="1:9" ht="15.75">
      <c r="A673" s="3" t="s">
        <v>6983</v>
      </c>
      <c r="B673" s="2" t="s">
        <v>264</v>
      </c>
      <c r="C673" s="2" t="s">
        <v>2507</v>
      </c>
      <c r="D673" s="2" t="s">
        <v>264</v>
      </c>
      <c r="E673" s="2" t="s">
        <v>2508</v>
      </c>
      <c r="F673" s="4">
        <v>520</v>
      </c>
      <c r="G673" s="4">
        <v>1989000</v>
      </c>
      <c r="H673" s="4">
        <v>198900</v>
      </c>
      <c r="I673" s="4">
        <v>2187900</v>
      </c>
    </row>
    <row r="674" spans="1:9" ht="15.75">
      <c r="A674" s="3" t="s">
        <v>6983</v>
      </c>
      <c r="B674" s="2" t="s">
        <v>264</v>
      </c>
      <c r="C674" s="2" t="s">
        <v>2509</v>
      </c>
      <c r="D674" s="2" t="s">
        <v>264</v>
      </c>
      <c r="E674" s="2" t="s">
        <v>2510</v>
      </c>
      <c r="F674" s="4">
        <v>51</v>
      </c>
      <c r="G674" s="4">
        <v>207450</v>
      </c>
      <c r="H674" s="4">
        <v>20745</v>
      </c>
      <c r="I674" s="4">
        <v>228195</v>
      </c>
    </row>
    <row r="675" spans="1:9" ht="15.75">
      <c r="A675" s="3" t="s">
        <v>6983</v>
      </c>
      <c r="B675" s="2" t="s">
        <v>264</v>
      </c>
      <c r="C675" s="2" t="s">
        <v>2511</v>
      </c>
      <c r="D675" s="2" t="s">
        <v>264</v>
      </c>
      <c r="E675" s="2" t="s">
        <v>2512</v>
      </c>
      <c r="F675" s="4">
        <v>10</v>
      </c>
      <c r="G675" s="4">
        <v>42330</v>
      </c>
      <c r="H675" s="4">
        <v>4233</v>
      </c>
      <c r="I675" s="4">
        <v>46563</v>
      </c>
    </row>
    <row r="676" spans="1:9" ht="15.75">
      <c r="A676" s="3" t="s">
        <v>6983</v>
      </c>
      <c r="B676" s="2" t="s">
        <v>294</v>
      </c>
      <c r="C676" s="2" t="s">
        <v>2513</v>
      </c>
      <c r="D676" s="2" t="s">
        <v>294</v>
      </c>
      <c r="E676" s="2" t="s">
        <v>2514</v>
      </c>
      <c r="F676" s="4">
        <v>4</v>
      </c>
      <c r="G676" s="4">
        <v>18980</v>
      </c>
      <c r="H676" s="4">
        <v>1898</v>
      </c>
      <c r="I676" s="4">
        <v>20878</v>
      </c>
    </row>
    <row r="677" spans="1:9" ht="15.75">
      <c r="A677" s="3" t="s">
        <v>6983</v>
      </c>
      <c r="B677" s="2" t="s">
        <v>294</v>
      </c>
      <c r="C677" s="2" t="s">
        <v>2515</v>
      </c>
      <c r="D677" s="2" t="s">
        <v>294</v>
      </c>
      <c r="E677" s="2" t="s">
        <v>2516</v>
      </c>
      <c r="F677" s="4">
        <v>20</v>
      </c>
      <c r="G677" s="4">
        <v>117780</v>
      </c>
      <c r="H677" s="4">
        <v>11778</v>
      </c>
      <c r="I677" s="4">
        <v>129558</v>
      </c>
    </row>
    <row r="678" spans="1:9" ht="15.75">
      <c r="A678" s="3" t="s">
        <v>6983</v>
      </c>
      <c r="B678" s="2" t="s">
        <v>294</v>
      </c>
      <c r="C678" s="2" t="s">
        <v>2517</v>
      </c>
      <c r="D678" s="2" t="s">
        <v>294</v>
      </c>
      <c r="E678" s="2" t="s">
        <v>2518</v>
      </c>
      <c r="F678" s="4">
        <v>150</v>
      </c>
      <c r="G678" s="4">
        <v>440700</v>
      </c>
      <c r="H678" s="4">
        <v>44070</v>
      </c>
      <c r="I678" s="4">
        <v>484770</v>
      </c>
    </row>
    <row r="679" spans="1:9" ht="15.75">
      <c r="A679" s="3" t="s">
        <v>6983</v>
      </c>
      <c r="B679" s="2" t="s">
        <v>294</v>
      </c>
      <c r="C679" s="2" t="s">
        <v>2519</v>
      </c>
      <c r="D679" s="2" t="s">
        <v>294</v>
      </c>
      <c r="E679" s="2" t="s">
        <v>2520</v>
      </c>
      <c r="F679" s="4">
        <v>20</v>
      </c>
      <c r="G679" s="4">
        <v>139400</v>
      </c>
      <c r="H679" s="4">
        <v>13940</v>
      </c>
      <c r="I679" s="4">
        <v>153340</v>
      </c>
    </row>
    <row r="680" spans="1:9" ht="15.75">
      <c r="A680" s="3" t="s">
        <v>6983</v>
      </c>
      <c r="B680" s="2" t="s">
        <v>294</v>
      </c>
      <c r="C680" s="2" t="s">
        <v>2523</v>
      </c>
      <c r="D680" s="2" t="s">
        <v>294</v>
      </c>
      <c r="E680" s="2" t="s">
        <v>2524</v>
      </c>
      <c r="F680" s="4">
        <v>180</v>
      </c>
      <c r="G680" s="4">
        <v>574740</v>
      </c>
      <c r="H680" s="4">
        <v>57474</v>
      </c>
      <c r="I680" s="4">
        <v>632214</v>
      </c>
    </row>
    <row r="681" spans="1:9" ht="15.75">
      <c r="A681" s="3" t="s">
        <v>6983</v>
      </c>
      <c r="B681" s="2" t="s">
        <v>294</v>
      </c>
      <c r="C681" s="2" t="s">
        <v>2528</v>
      </c>
      <c r="D681" s="2" t="s">
        <v>294</v>
      </c>
      <c r="E681" s="2" t="s">
        <v>2529</v>
      </c>
      <c r="F681" s="4">
        <v>185</v>
      </c>
      <c r="G681" s="4">
        <v>500240</v>
      </c>
      <c r="H681" s="4">
        <v>50024</v>
      </c>
      <c r="I681" s="4">
        <v>550264</v>
      </c>
    </row>
    <row r="682" spans="1:9" ht="15.75">
      <c r="A682" s="3" t="s">
        <v>6983</v>
      </c>
      <c r="B682" s="2" t="s">
        <v>299</v>
      </c>
      <c r="C682" s="2" t="s">
        <v>2534</v>
      </c>
      <c r="D682" s="2" t="s">
        <v>299</v>
      </c>
      <c r="E682" s="2" t="s">
        <v>2535</v>
      </c>
      <c r="F682" s="4">
        <v>100</v>
      </c>
      <c r="G682" s="4">
        <v>433950</v>
      </c>
      <c r="H682" s="4">
        <v>43395</v>
      </c>
      <c r="I682" s="4">
        <v>477345</v>
      </c>
    </row>
    <row r="683" spans="1:9" ht="15.75">
      <c r="A683" s="3" t="s">
        <v>6983</v>
      </c>
      <c r="B683" s="2" t="s">
        <v>299</v>
      </c>
      <c r="C683" s="2" t="s">
        <v>2536</v>
      </c>
      <c r="D683" s="2" t="s">
        <v>299</v>
      </c>
      <c r="E683" s="2" t="s">
        <v>2537</v>
      </c>
      <c r="F683" s="4">
        <v>10</v>
      </c>
      <c r="G683" s="4">
        <v>50380</v>
      </c>
      <c r="H683" s="4">
        <v>5038</v>
      </c>
      <c r="I683" s="4">
        <v>55418</v>
      </c>
    </row>
    <row r="684" spans="1:9" ht="15.75">
      <c r="A684" s="3" t="s">
        <v>6983</v>
      </c>
      <c r="B684" s="2" t="s">
        <v>299</v>
      </c>
      <c r="C684" s="2" t="s">
        <v>2538</v>
      </c>
      <c r="D684" s="2" t="s">
        <v>299</v>
      </c>
      <c r="E684" s="2" t="s">
        <v>2539</v>
      </c>
      <c r="F684" s="4">
        <v>60</v>
      </c>
      <c r="G684" s="4">
        <v>278120</v>
      </c>
      <c r="H684" s="4">
        <v>27812</v>
      </c>
      <c r="I684" s="4">
        <v>305932</v>
      </c>
    </row>
    <row r="685" spans="1:9" ht="15.75">
      <c r="A685" s="3" t="s">
        <v>6983</v>
      </c>
      <c r="B685" s="2" t="s">
        <v>299</v>
      </c>
      <c r="C685" s="2" t="s">
        <v>2542</v>
      </c>
      <c r="D685" s="2" t="s">
        <v>299</v>
      </c>
      <c r="E685" s="2" t="s">
        <v>2543</v>
      </c>
      <c r="F685" s="4">
        <v>78</v>
      </c>
      <c r="G685" s="4">
        <v>523054</v>
      </c>
      <c r="H685" s="4">
        <v>52306</v>
      </c>
      <c r="I685" s="4">
        <v>575360</v>
      </c>
    </row>
    <row r="686" spans="1:9" ht="15.75">
      <c r="A686" s="3" t="s">
        <v>6983</v>
      </c>
      <c r="B686" s="2" t="s">
        <v>299</v>
      </c>
      <c r="C686" s="2" t="s">
        <v>2544</v>
      </c>
      <c r="D686" s="2" t="s">
        <v>299</v>
      </c>
      <c r="E686" s="2" t="s">
        <v>2545</v>
      </c>
      <c r="F686" s="4">
        <v>35</v>
      </c>
      <c r="G686" s="4">
        <v>277790</v>
      </c>
      <c r="H686" s="4">
        <v>27778</v>
      </c>
      <c r="I686" s="4">
        <v>305568</v>
      </c>
    </row>
    <row r="687" spans="1:9" ht="15.75">
      <c r="A687" s="3" t="s">
        <v>6983</v>
      </c>
      <c r="B687" s="2" t="s">
        <v>299</v>
      </c>
      <c r="C687" s="2" t="s">
        <v>2546</v>
      </c>
      <c r="D687" s="2" t="s">
        <v>299</v>
      </c>
      <c r="E687" s="2" t="s">
        <v>2547</v>
      </c>
      <c r="F687" s="4">
        <v>10</v>
      </c>
      <c r="G687" s="4">
        <v>28260</v>
      </c>
      <c r="H687" s="4">
        <v>2826</v>
      </c>
      <c r="I687" s="4">
        <v>31086</v>
      </c>
    </row>
    <row r="688" spans="1:9" ht="15.75">
      <c r="A688" s="3" t="s">
        <v>6983</v>
      </c>
      <c r="B688" s="2" t="s">
        <v>299</v>
      </c>
      <c r="C688" s="2" t="s">
        <v>2548</v>
      </c>
      <c r="D688" s="2" t="s">
        <v>299</v>
      </c>
      <c r="E688" s="2" t="s">
        <v>2549</v>
      </c>
      <c r="F688" s="4">
        <v>30</v>
      </c>
      <c r="G688" s="4">
        <v>272400</v>
      </c>
      <c r="H688" s="4">
        <v>27240</v>
      </c>
      <c r="I688" s="4">
        <v>299640</v>
      </c>
    </row>
    <row r="689" spans="1:9" ht="15.75">
      <c r="A689" s="3" t="s">
        <v>6983</v>
      </c>
      <c r="B689" s="2" t="s">
        <v>299</v>
      </c>
      <c r="C689" s="2" t="s">
        <v>2550</v>
      </c>
      <c r="D689" s="2" t="s">
        <v>299</v>
      </c>
      <c r="E689" s="2" t="s">
        <v>2551</v>
      </c>
      <c r="F689" s="4">
        <v>100</v>
      </c>
      <c r="G689" s="4">
        <v>329330</v>
      </c>
      <c r="H689" s="4">
        <v>32934</v>
      </c>
      <c r="I689" s="4">
        <v>362264</v>
      </c>
    </row>
    <row r="690" spans="1:9" ht="15.75">
      <c r="A690" s="3" t="s">
        <v>6983</v>
      </c>
      <c r="B690" s="2" t="s">
        <v>299</v>
      </c>
      <c r="C690" s="2" t="s">
        <v>2552</v>
      </c>
      <c r="D690" s="2" t="s">
        <v>299</v>
      </c>
      <c r="E690" s="2" t="s">
        <v>2553</v>
      </c>
      <c r="F690" s="4">
        <v>2</v>
      </c>
      <c r="G690" s="4">
        <v>35400</v>
      </c>
      <c r="H690" s="4">
        <v>3540</v>
      </c>
      <c r="I690" s="4">
        <v>38940</v>
      </c>
    </row>
    <row r="691" spans="1:9" ht="15.75">
      <c r="A691" s="3" t="s">
        <v>6983</v>
      </c>
      <c r="B691" s="2" t="s">
        <v>299</v>
      </c>
      <c r="C691" s="2" t="s">
        <v>6084</v>
      </c>
      <c r="D691" s="2" t="s">
        <v>299</v>
      </c>
      <c r="E691" s="2" t="s">
        <v>2454</v>
      </c>
      <c r="F691" s="4">
        <v>3</v>
      </c>
      <c r="G691" s="4">
        <v>66000</v>
      </c>
      <c r="H691" s="4">
        <v>6600</v>
      </c>
      <c r="I691" s="4">
        <v>72600</v>
      </c>
    </row>
    <row r="692" spans="1:9" ht="15.75">
      <c r="A692" s="3" t="s">
        <v>6983</v>
      </c>
      <c r="B692" s="2" t="s">
        <v>299</v>
      </c>
      <c r="C692" s="2" t="s">
        <v>2556</v>
      </c>
      <c r="D692" s="2" t="s">
        <v>299</v>
      </c>
      <c r="E692" s="2" t="s">
        <v>2557</v>
      </c>
      <c r="F692" s="4">
        <v>20</v>
      </c>
      <c r="G692" s="4">
        <v>70300</v>
      </c>
      <c r="H692" s="4">
        <v>7030</v>
      </c>
      <c r="I692" s="4">
        <v>77330</v>
      </c>
    </row>
    <row r="693" spans="1:9" ht="15.75">
      <c r="A693" s="3" t="s">
        <v>6983</v>
      </c>
      <c r="B693" s="2" t="s">
        <v>299</v>
      </c>
      <c r="C693" s="2" t="s">
        <v>6086</v>
      </c>
      <c r="D693" s="2" t="s">
        <v>299</v>
      </c>
      <c r="E693" s="2" t="s">
        <v>2328</v>
      </c>
      <c r="F693" s="4">
        <v>5</v>
      </c>
      <c r="G693" s="4">
        <v>97500</v>
      </c>
      <c r="H693" s="4">
        <v>9750</v>
      </c>
      <c r="I693" s="4">
        <v>107250</v>
      </c>
    </row>
    <row r="694" spans="1:9" ht="15.75">
      <c r="A694" s="3" t="s">
        <v>6983</v>
      </c>
      <c r="B694" s="2" t="s">
        <v>310</v>
      </c>
      <c r="C694" s="2" t="s">
        <v>2576</v>
      </c>
      <c r="D694" s="2" t="s">
        <v>310</v>
      </c>
      <c r="E694" s="2" t="s">
        <v>2577</v>
      </c>
      <c r="F694" s="4">
        <v>10</v>
      </c>
      <c r="G694" s="4">
        <v>48580</v>
      </c>
      <c r="H694" s="4">
        <v>4858</v>
      </c>
      <c r="I694" s="4">
        <v>53438</v>
      </c>
    </row>
    <row r="695" spans="1:9" ht="15.75">
      <c r="A695" s="3" t="s">
        <v>6983</v>
      </c>
      <c r="B695" s="2" t="s">
        <v>310</v>
      </c>
      <c r="C695" s="2" t="s">
        <v>2578</v>
      </c>
      <c r="D695" s="2" t="s">
        <v>310</v>
      </c>
      <c r="E695" s="2" t="s">
        <v>2579</v>
      </c>
      <c r="F695" s="4">
        <v>55</v>
      </c>
      <c r="G695" s="4">
        <v>330055</v>
      </c>
      <c r="H695" s="4">
        <v>33007</v>
      </c>
      <c r="I695" s="4">
        <v>363062</v>
      </c>
    </row>
    <row r="696" spans="1:9" ht="15.75">
      <c r="A696" s="3" t="s">
        <v>6983</v>
      </c>
      <c r="B696" s="2" t="s">
        <v>310</v>
      </c>
      <c r="C696" s="2" t="s">
        <v>2580</v>
      </c>
      <c r="D696" s="2" t="s">
        <v>310</v>
      </c>
      <c r="E696" s="2" t="s">
        <v>2581</v>
      </c>
      <c r="F696" s="4">
        <v>76</v>
      </c>
      <c r="G696" s="4">
        <v>531228</v>
      </c>
      <c r="H696" s="4">
        <v>53124</v>
      </c>
      <c r="I696" s="4">
        <v>584352</v>
      </c>
    </row>
    <row r="697" spans="1:9" ht="15.75">
      <c r="A697" s="3" t="s">
        <v>6983</v>
      </c>
      <c r="B697" s="2" t="s">
        <v>310</v>
      </c>
      <c r="C697" s="2" t="s">
        <v>2582</v>
      </c>
      <c r="D697" s="2" t="s">
        <v>310</v>
      </c>
      <c r="E697" s="2" t="s">
        <v>2583</v>
      </c>
      <c r="F697" s="4">
        <v>25</v>
      </c>
      <c r="G697" s="4">
        <v>197430</v>
      </c>
      <c r="H697" s="4">
        <v>19743</v>
      </c>
      <c r="I697" s="4">
        <v>217173</v>
      </c>
    </row>
    <row r="698" spans="1:9" ht="15.75">
      <c r="A698" s="3" t="s">
        <v>6983</v>
      </c>
      <c r="B698" s="2" t="s">
        <v>310</v>
      </c>
      <c r="C698" s="2" t="s">
        <v>2584</v>
      </c>
      <c r="D698" s="2" t="s">
        <v>310</v>
      </c>
      <c r="E698" s="2" t="s">
        <v>2585</v>
      </c>
      <c r="F698" s="4">
        <v>30</v>
      </c>
      <c r="G698" s="4">
        <v>276420</v>
      </c>
      <c r="H698" s="4">
        <v>27642</v>
      </c>
      <c r="I698" s="4">
        <v>304062</v>
      </c>
    </row>
    <row r="699" spans="1:9" ht="15.75">
      <c r="A699" s="3" t="s">
        <v>6983</v>
      </c>
      <c r="B699" s="2" t="s">
        <v>310</v>
      </c>
      <c r="C699" s="2" t="s">
        <v>3787</v>
      </c>
      <c r="D699" s="2" t="s">
        <v>310</v>
      </c>
      <c r="E699" s="2" t="s">
        <v>2447</v>
      </c>
      <c r="F699" s="4">
        <v>10</v>
      </c>
      <c r="G699" s="4">
        <v>166000</v>
      </c>
      <c r="H699" s="4">
        <v>16600</v>
      </c>
      <c r="I699" s="4">
        <v>182600</v>
      </c>
    </row>
    <row r="700" spans="1:9" ht="15.75">
      <c r="A700" s="3" t="s">
        <v>6983</v>
      </c>
      <c r="B700" s="2" t="s">
        <v>310</v>
      </c>
      <c r="C700" s="2" t="s">
        <v>6088</v>
      </c>
      <c r="D700" s="2" t="s">
        <v>310</v>
      </c>
      <c r="E700" s="2" t="s">
        <v>2328</v>
      </c>
      <c r="F700" s="4">
        <v>5</v>
      </c>
      <c r="G700" s="4">
        <v>105000</v>
      </c>
      <c r="H700" s="4">
        <v>10500</v>
      </c>
      <c r="I700" s="4">
        <v>115500</v>
      </c>
    </row>
    <row r="701" spans="1:9" ht="15.75">
      <c r="A701" s="3" t="s">
        <v>6983</v>
      </c>
      <c r="B701" s="2" t="s">
        <v>310</v>
      </c>
      <c r="C701" s="2" t="s">
        <v>6089</v>
      </c>
      <c r="D701" s="2" t="s">
        <v>310</v>
      </c>
      <c r="E701" s="2" t="s">
        <v>2456</v>
      </c>
      <c r="F701" s="4">
        <v>5</v>
      </c>
      <c r="G701" s="4">
        <v>118000</v>
      </c>
      <c r="H701" s="4">
        <v>11800</v>
      </c>
      <c r="I701" s="4">
        <v>129800</v>
      </c>
    </row>
    <row r="702" spans="1:9" ht="15.75">
      <c r="A702" s="3" t="s">
        <v>6983</v>
      </c>
      <c r="B702" s="2" t="s">
        <v>310</v>
      </c>
      <c r="C702" s="2" t="s">
        <v>2586</v>
      </c>
      <c r="D702" s="2" t="s">
        <v>310</v>
      </c>
      <c r="E702" s="2" t="s">
        <v>2587</v>
      </c>
      <c r="F702" s="4">
        <v>5</v>
      </c>
      <c r="G702" s="4">
        <v>24015</v>
      </c>
      <c r="H702" s="4">
        <v>2402</v>
      </c>
      <c r="I702" s="4">
        <v>26417</v>
      </c>
    </row>
    <row r="703" spans="1:9" ht="15.75">
      <c r="A703" s="3" t="s">
        <v>6983</v>
      </c>
      <c r="B703" s="2" t="s">
        <v>312</v>
      </c>
      <c r="C703" s="2" t="s">
        <v>2588</v>
      </c>
      <c r="D703" s="2" t="s">
        <v>312</v>
      </c>
      <c r="E703" s="2" t="s">
        <v>2589</v>
      </c>
      <c r="F703" s="4">
        <v>50</v>
      </c>
      <c r="G703" s="4">
        <v>234000</v>
      </c>
      <c r="H703" s="4">
        <v>23400</v>
      </c>
      <c r="I703" s="4">
        <v>257400</v>
      </c>
    </row>
    <row r="704" spans="1:9" ht="15.75">
      <c r="A704" s="3" t="s">
        <v>6983</v>
      </c>
      <c r="B704" s="2" t="s">
        <v>312</v>
      </c>
      <c r="C704" s="2" t="s">
        <v>2590</v>
      </c>
      <c r="D704" s="2" t="s">
        <v>312</v>
      </c>
      <c r="E704" s="2" t="s">
        <v>2591</v>
      </c>
      <c r="F704" s="4">
        <v>50</v>
      </c>
      <c r="G704" s="4">
        <v>291200</v>
      </c>
      <c r="H704" s="4">
        <v>29120</v>
      </c>
      <c r="I704" s="4">
        <v>320320</v>
      </c>
    </row>
    <row r="705" spans="1:9" ht="15.75">
      <c r="A705" s="3" t="s">
        <v>6983</v>
      </c>
      <c r="B705" s="2" t="s">
        <v>314</v>
      </c>
      <c r="C705" s="2" t="s">
        <v>2596</v>
      </c>
      <c r="D705" s="2" t="s">
        <v>314</v>
      </c>
      <c r="E705" s="2" t="s">
        <v>2597</v>
      </c>
      <c r="F705" s="4">
        <v>20</v>
      </c>
      <c r="G705" s="4">
        <v>80740</v>
      </c>
      <c r="H705" s="4">
        <v>8074</v>
      </c>
      <c r="I705" s="4">
        <v>88814</v>
      </c>
    </row>
    <row r="706" spans="1:9" ht="15.75">
      <c r="A706" s="3" t="s">
        <v>6983</v>
      </c>
      <c r="B706" s="2" t="s">
        <v>314</v>
      </c>
      <c r="C706" s="2" t="s">
        <v>2598</v>
      </c>
      <c r="D706" s="2" t="s">
        <v>314</v>
      </c>
      <c r="E706" s="2" t="s">
        <v>2599</v>
      </c>
      <c r="F706" s="4">
        <v>10</v>
      </c>
      <c r="G706" s="4">
        <v>56290</v>
      </c>
      <c r="H706" s="4">
        <v>5629</v>
      </c>
      <c r="I706" s="4">
        <v>61919</v>
      </c>
    </row>
    <row r="707" spans="1:9" ht="15.75">
      <c r="A707" s="3" t="s">
        <v>6983</v>
      </c>
      <c r="B707" s="2" t="s">
        <v>314</v>
      </c>
      <c r="C707" s="2" t="s">
        <v>2604</v>
      </c>
      <c r="D707" s="2" t="s">
        <v>314</v>
      </c>
      <c r="E707" s="2" t="s">
        <v>2605</v>
      </c>
      <c r="F707" s="4">
        <v>320</v>
      </c>
      <c r="G707" s="4">
        <v>922560</v>
      </c>
      <c r="H707" s="4">
        <v>92256</v>
      </c>
      <c r="I707" s="4">
        <v>1014816</v>
      </c>
    </row>
    <row r="708" spans="1:9" ht="15.75">
      <c r="A708" s="3" t="s">
        <v>6983</v>
      </c>
      <c r="B708" s="2" t="s">
        <v>314</v>
      </c>
      <c r="C708" s="2" t="s">
        <v>2606</v>
      </c>
      <c r="D708" s="2" t="s">
        <v>314</v>
      </c>
      <c r="E708" s="2" t="s">
        <v>2607</v>
      </c>
      <c r="F708" s="4">
        <v>450</v>
      </c>
      <c r="G708" s="4">
        <v>1194750</v>
      </c>
      <c r="H708" s="4">
        <v>119475</v>
      </c>
      <c r="I708" s="4">
        <v>1314225</v>
      </c>
    </row>
    <row r="709" spans="1:9" ht="15.75">
      <c r="A709" s="3" t="s">
        <v>6983</v>
      </c>
      <c r="B709" s="2" t="s">
        <v>314</v>
      </c>
      <c r="C709" s="2" t="s">
        <v>2610</v>
      </c>
      <c r="D709" s="2" t="s">
        <v>314</v>
      </c>
      <c r="E709" s="2" t="s">
        <v>2611</v>
      </c>
      <c r="F709" s="4">
        <v>10</v>
      </c>
      <c r="G709" s="4">
        <v>36480</v>
      </c>
      <c r="H709" s="4">
        <v>3648</v>
      </c>
      <c r="I709" s="4">
        <v>40128</v>
      </c>
    </row>
    <row r="710" spans="1:9" ht="15.75">
      <c r="A710" s="3" t="s">
        <v>6983</v>
      </c>
      <c r="B710" s="2" t="s">
        <v>318</v>
      </c>
      <c r="C710" s="2" t="s">
        <v>2614</v>
      </c>
      <c r="D710" s="2" t="s">
        <v>318</v>
      </c>
      <c r="E710" s="2" t="s">
        <v>2615</v>
      </c>
      <c r="F710" s="4">
        <v>34</v>
      </c>
      <c r="G710" s="4">
        <v>146472</v>
      </c>
      <c r="H710" s="4">
        <v>14647</v>
      </c>
      <c r="I710" s="4">
        <v>161119</v>
      </c>
    </row>
    <row r="711" spans="1:9" ht="15.75">
      <c r="A711" s="3" t="s">
        <v>6983</v>
      </c>
      <c r="B711" s="2" t="s">
        <v>318</v>
      </c>
      <c r="C711" s="2" t="s">
        <v>2616</v>
      </c>
      <c r="D711" s="2" t="s">
        <v>318</v>
      </c>
      <c r="E711" s="2" t="s">
        <v>2617</v>
      </c>
      <c r="F711" s="4">
        <v>30</v>
      </c>
      <c r="G711" s="4">
        <v>163530</v>
      </c>
      <c r="H711" s="4">
        <v>16353</v>
      </c>
      <c r="I711" s="4">
        <v>179883</v>
      </c>
    </row>
    <row r="712" spans="1:9" ht="15.75">
      <c r="A712" s="3" t="s">
        <v>6983</v>
      </c>
      <c r="B712" s="2" t="s">
        <v>318</v>
      </c>
      <c r="C712" s="2" t="s">
        <v>2620</v>
      </c>
      <c r="D712" s="2" t="s">
        <v>318</v>
      </c>
      <c r="E712" s="2" t="s">
        <v>2621</v>
      </c>
      <c r="F712" s="4">
        <v>20</v>
      </c>
      <c r="G712" s="4">
        <v>130660</v>
      </c>
      <c r="H712" s="4">
        <v>13066</v>
      </c>
      <c r="I712" s="4">
        <v>143726</v>
      </c>
    </row>
    <row r="713" spans="1:9" ht="15.75">
      <c r="A713" s="3" t="s">
        <v>6983</v>
      </c>
      <c r="B713" s="2" t="s">
        <v>318</v>
      </c>
      <c r="C713" s="2" t="s">
        <v>2624</v>
      </c>
      <c r="D713" s="2" t="s">
        <v>318</v>
      </c>
      <c r="E713" s="2" t="s">
        <v>2625</v>
      </c>
      <c r="F713" s="4">
        <v>30</v>
      </c>
      <c r="G713" s="4">
        <v>84900</v>
      </c>
      <c r="H713" s="4">
        <v>8490</v>
      </c>
      <c r="I713" s="4">
        <v>93390</v>
      </c>
    </row>
    <row r="714" spans="1:9" ht="15.75">
      <c r="A714" s="3" t="s">
        <v>6983</v>
      </c>
      <c r="B714" s="2" t="s">
        <v>318</v>
      </c>
      <c r="C714" s="2" t="s">
        <v>2628</v>
      </c>
      <c r="D714" s="2" t="s">
        <v>318</v>
      </c>
      <c r="E714" s="2" t="s">
        <v>2629</v>
      </c>
      <c r="F714" s="4">
        <v>50</v>
      </c>
      <c r="G714" s="4">
        <v>154250</v>
      </c>
      <c r="H714" s="4">
        <v>15425</v>
      </c>
      <c r="I714" s="4">
        <v>169675</v>
      </c>
    </row>
    <row r="715" spans="1:9" ht="15.75">
      <c r="A715" s="3" t="s">
        <v>6983</v>
      </c>
      <c r="B715" s="2" t="s">
        <v>312</v>
      </c>
      <c r="C715" s="2" t="s">
        <v>6092</v>
      </c>
      <c r="D715" s="2" t="s">
        <v>312</v>
      </c>
      <c r="E715" s="2" t="s">
        <v>2454</v>
      </c>
      <c r="F715" s="4">
        <v>3</v>
      </c>
      <c r="G715" s="4">
        <v>66000</v>
      </c>
      <c r="H715" s="4">
        <v>6600</v>
      </c>
      <c r="I715" s="4">
        <v>72600</v>
      </c>
    </row>
    <row r="716" spans="1:9" ht="15.75">
      <c r="A716" s="3" t="s">
        <v>6983</v>
      </c>
      <c r="B716" s="2" t="s">
        <v>2312</v>
      </c>
      <c r="C716" s="2" t="s">
        <v>2636</v>
      </c>
      <c r="D716" s="2" t="s">
        <v>2312</v>
      </c>
      <c r="E716" s="2" t="s">
        <v>2637</v>
      </c>
      <c r="F716" s="4">
        <v>10</v>
      </c>
      <c r="G716" s="4">
        <v>56750</v>
      </c>
      <c r="H716" s="4">
        <v>5675</v>
      </c>
      <c r="I716" s="4">
        <v>62425</v>
      </c>
    </row>
    <row r="717" spans="1:9" ht="15.75">
      <c r="A717" s="3" t="s">
        <v>6983</v>
      </c>
      <c r="B717" s="2" t="s">
        <v>1401</v>
      </c>
      <c r="C717" s="2" t="s">
        <v>6098</v>
      </c>
      <c r="D717" s="2" t="s">
        <v>1401</v>
      </c>
      <c r="E717" s="2" t="s">
        <v>6099</v>
      </c>
      <c r="F717" s="4">
        <v>20</v>
      </c>
      <c r="G717" s="4">
        <v>46900</v>
      </c>
      <c r="H717" s="4">
        <v>4690</v>
      </c>
      <c r="I717" s="4">
        <v>51590</v>
      </c>
    </row>
    <row r="718" spans="1:9" ht="15.75">
      <c r="A718" s="3" t="s">
        <v>6983</v>
      </c>
      <c r="B718" s="2" t="s">
        <v>1426</v>
      </c>
      <c r="C718" s="2" t="s">
        <v>6107</v>
      </c>
      <c r="D718" s="2" t="s">
        <v>1426</v>
      </c>
      <c r="E718" s="2" t="s">
        <v>6108</v>
      </c>
      <c r="F718" s="4">
        <v>10</v>
      </c>
      <c r="G718" s="4">
        <v>48270</v>
      </c>
      <c r="H718" s="4">
        <v>4827</v>
      </c>
      <c r="I718" s="4">
        <v>53097</v>
      </c>
    </row>
    <row r="719" spans="1:9" ht="15.75">
      <c r="A719" s="3" t="s">
        <v>6983</v>
      </c>
      <c r="B719" s="2" t="s">
        <v>1443</v>
      </c>
      <c r="C719" s="2" t="s">
        <v>2811</v>
      </c>
      <c r="D719" s="2" t="s">
        <v>1443</v>
      </c>
      <c r="E719" s="2" t="s">
        <v>2812</v>
      </c>
      <c r="F719" s="4">
        <v>10</v>
      </c>
      <c r="G719" s="4">
        <v>24780</v>
      </c>
      <c r="H719" s="4">
        <v>2478</v>
      </c>
      <c r="I719" s="4">
        <v>27258</v>
      </c>
    </row>
    <row r="720" spans="1:9" ht="15.75">
      <c r="A720" s="3" t="s">
        <v>6983</v>
      </c>
      <c r="B720" s="2" t="s">
        <v>1443</v>
      </c>
      <c r="C720" s="2" t="s">
        <v>2813</v>
      </c>
      <c r="D720" s="2" t="s">
        <v>1443</v>
      </c>
      <c r="E720" s="2" t="s">
        <v>2814</v>
      </c>
      <c r="F720" s="4">
        <v>10</v>
      </c>
      <c r="G720" s="4">
        <v>38680</v>
      </c>
      <c r="H720" s="4">
        <v>3868</v>
      </c>
      <c r="I720" s="4">
        <v>42548</v>
      </c>
    </row>
    <row r="721" spans="1:9" ht="15.75">
      <c r="A721" s="3" t="s">
        <v>6983</v>
      </c>
      <c r="B721" s="2" t="s">
        <v>1401</v>
      </c>
      <c r="C721" s="2" t="s">
        <v>2831</v>
      </c>
      <c r="D721" s="2" t="s">
        <v>1401</v>
      </c>
      <c r="E721" s="2" t="s">
        <v>2832</v>
      </c>
      <c r="F721" s="4">
        <v>330</v>
      </c>
      <c r="G721" s="4">
        <v>631950</v>
      </c>
      <c r="H721" s="4">
        <v>63195</v>
      </c>
      <c r="I721" s="4">
        <v>695145</v>
      </c>
    </row>
    <row r="722" spans="1:9" ht="15.75">
      <c r="A722" s="3" t="s">
        <v>6983</v>
      </c>
      <c r="B722" s="2" t="s">
        <v>1401</v>
      </c>
      <c r="C722" s="2" t="s">
        <v>2834</v>
      </c>
      <c r="D722" s="2" t="s">
        <v>1401</v>
      </c>
      <c r="E722" s="2" t="s">
        <v>1414</v>
      </c>
      <c r="F722" s="4">
        <v>10</v>
      </c>
      <c r="G722" s="4">
        <v>45000</v>
      </c>
      <c r="H722" s="4">
        <v>4500</v>
      </c>
      <c r="I722" s="4">
        <v>49500</v>
      </c>
    </row>
    <row r="723" spans="1:9" ht="15.75">
      <c r="A723" s="3" t="s">
        <v>6983</v>
      </c>
      <c r="B723" s="2" t="s">
        <v>1401</v>
      </c>
      <c r="C723" s="2" t="s">
        <v>2835</v>
      </c>
      <c r="D723" s="2" t="s">
        <v>1401</v>
      </c>
      <c r="E723" s="2" t="s">
        <v>2836</v>
      </c>
      <c r="F723" s="4">
        <v>30</v>
      </c>
      <c r="G723" s="4">
        <v>71430</v>
      </c>
      <c r="H723" s="4">
        <v>7143</v>
      </c>
      <c r="I723" s="4">
        <v>78573</v>
      </c>
    </row>
    <row r="724" spans="1:9" ht="15.75">
      <c r="A724" s="3" t="s">
        <v>6983</v>
      </c>
      <c r="B724" s="2" t="s">
        <v>1401</v>
      </c>
      <c r="C724" s="2" t="s">
        <v>6109</v>
      </c>
      <c r="D724" s="2" t="s">
        <v>1401</v>
      </c>
      <c r="E724" s="2" t="s">
        <v>3795</v>
      </c>
      <c r="F724" s="4">
        <v>10</v>
      </c>
      <c r="G724" s="4">
        <v>52000</v>
      </c>
      <c r="H724" s="4">
        <v>5200</v>
      </c>
      <c r="I724" s="4">
        <v>57200</v>
      </c>
    </row>
    <row r="725" spans="1:9" ht="15.75">
      <c r="A725" s="3" t="s">
        <v>6983</v>
      </c>
      <c r="B725" s="2" t="s">
        <v>1401</v>
      </c>
      <c r="C725" s="2" t="s">
        <v>6110</v>
      </c>
      <c r="D725" s="2" t="s">
        <v>1401</v>
      </c>
      <c r="E725" s="2" t="s">
        <v>2541</v>
      </c>
      <c r="F725" s="4">
        <v>10</v>
      </c>
      <c r="G725" s="4">
        <v>54000</v>
      </c>
      <c r="H725" s="4">
        <v>5400</v>
      </c>
      <c r="I725" s="4">
        <v>59400</v>
      </c>
    </row>
    <row r="726" spans="1:9" ht="15.75">
      <c r="A726" s="3" t="s">
        <v>6983</v>
      </c>
      <c r="B726" s="2" t="s">
        <v>1401</v>
      </c>
      <c r="C726" s="2" t="s">
        <v>2837</v>
      </c>
      <c r="D726" s="2" t="s">
        <v>1401</v>
      </c>
      <c r="E726" s="2" t="s">
        <v>2439</v>
      </c>
      <c r="F726" s="4">
        <v>10</v>
      </c>
      <c r="G726" s="4">
        <v>54000</v>
      </c>
      <c r="H726" s="4">
        <v>5400</v>
      </c>
      <c r="I726" s="4">
        <v>59400</v>
      </c>
    </row>
    <row r="727" spans="1:9" ht="15.75">
      <c r="A727" s="3" t="s">
        <v>6983</v>
      </c>
      <c r="B727" s="2" t="s">
        <v>1401</v>
      </c>
      <c r="C727" s="2" t="s">
        <v>2838</v>
      </c>
      <c r="D727" s="2" t="s">
        <v>1401</v>
      </c>
      <c r="E727" s="2" t="s">
        <v>2839</v>
      </c>
      <c r="F727" s="4">
        <v>200</v>
      </c>
      <c r="G727" s="4">
        <v>219000</v>
      </c>
      <c r="H727" s="4">
        <v>21900</v>
      </c>
      <c r="I727" s="4">
        <v>240900</v>
      </c>
    </row>
    <row r="728" spans="1:9" ht="15.75">
      <c r="A728" s="3" t="s">
        <v>6983</v>
      </c>
      <c r="B728" s="2" t="s">
        <v>1401</v>
      </c>
      <c r="C728" s="2" t="s">
        <v>2848</v>
      </c>
      <c r="D728" s="2" t="s">
        <v>1401</v>
      </c>
      <c r="E728" s="2" t="s">
        <v>2849</v>
      </c>
      <c r="F728" s="4">
        <v>40</v>
      </c>
      <c r="G728" s="4">
        <v>52160</v>
      </c>
      <c r="H728" s="4">
        <v>5216</v>
      </c>
      <c r="I728" s="4">
        <v>57376</v>
      </c>
    </row>
    <row r="729" spans="1:9" ht="15.75">
      <c r="A729" s="3" t="s">
        <v>6983</v>
      </c>
      <c r="B729" s="2" t="s">
        <v>1401</v>
      </c>
      <c r="C729" s="2" t="s">
        <v>6111</v>
      </c>
      <c r="D729" s="2" t="s">
        <v>1401</v>
      </c>
      <c r="E729" s="2" t="s">
        <v>6112</v>
      </c>
      <c r="F729" s="4">
        <v>1</v>
      </c>
      <c r="G729" s="4">
        <v>21000</v>
      </c>
      <c r="H729" s="4">
        <v>2100</v>
      </c>
      <c r="I729" s="4">
        <v>23100</v>
      </c>
    </row>
    <row r="730" spans="1:9" ht="15.75">
      <c r="A730" s="3" t="s">
        <v>6983</v>
      </c>
      <c r="B730" s="2" t="s">
        <v>1401</v>
      </c>
      <c r="C730" s="2" t="s">
        <v>2852</v>
      </c>
      <c r="D730" s="2" t="s">
        <v>1401</v>
      </c>
      <c r="E730" s="2" t="s">
        <v>2853</v>
      </c>
      <c r="F730" s="4">
        <v>20</v>
      </c>
      <c r="G730" s="4">
        <v>39500</v>
      </c>
      <c r="H730" s="4">
        <v>3950</v>
      </c>
      <c r="I730" s="4">
        <v>43450</v>
      </c>
    </row>
    <row r="731" spans="1:9" ht="15.75">
      <c r="A731" s="3" t="s">
        <v>6983</v>
      </c>
      <c r="B731" s="2" t="s">
        <v>1401</v>
      </c>
      <c r="C731" s="2" t="s">
        <v>2854</v>
      </c>
      <c r="D731" s="2" t="s">
        <v>1401</v>
      </c>
      <c r="E731" s="2" t="s">
        <v>2855</v>
      </c>
      <c r="F731" s="4">
        <v>20</v>
      </c>
      <c r="G731" s="4">
        <v>41560</v>
      </c>
      <c r="H731" s="4">
        <v>4156</v>
      </c>
      <c r="I731" s="4">
        <v>45716</v>
      </c>
    </row>
    <row r="732" spans="1:9" ht="15.75">
      <c r="A732" s="3" t="s">
        <v>6983</v>
      </c>
      <c r="B732" s="2" t="s">
        <v>1401</v>
      </c>
      <c r="C732" s="2" t="s">
        <v>2856</v>
      </c>
      <c r="D732" s="2" t="s">
        <v>1401</v>
      </c>
      <c r="E732" s="2" t="s">
        <v>2857</v>
      </c>
      <c r="F732" s="4">
        <v>20</v>
      </c>
      <c r="G732" s="4">
        <v>43600</v>
      </c>
      <c r="H732" s="4">
        <v>4360</v>
      </c>
      <c r="I732" s="4">
        <v>47960</v>
      </c>
    </row>
    <row r="733" spans="1:9" ht="15.75">
      <c r="A733" s="3" t="s">
        <v>6983</v>
      </c>
      <c r="B733" s="2" t="s">
        <v>1412</v>
      </c>
      <c r="C733" s="2" t="s">
        <v>2879</v>
      </c>
      <c r="D733" s="2" t="s">
        <v>1412</v>
      </c>
      <c r="E733" s="2" t="s">
        <v>2880</v>
      </c>
      <c r="F733" s="4">
        <v>519</v>
      </c>
      <c r="G733" s="4">
        <v>984631</v>
      </c>
      <c r="H733" s="4">
        <v>98463</v>
      </c>
      <c r="I733" s="4">
        <v>1083094</v>
      </c>
    </row>
    <row r="734" spans="1:9" ht="15.75">
      <c r="A734" s="3" t="s">
        <v>6983</v>
      </c>
      <c r="B734" s="2" t="s">
        <v>1412</v>
      </c>
      <c r="C734" s="2" t="s">
        <v>2881</v>
      </c>
      <c r="D734" s="2" t="s">
        <v>1412</v>
      </c>
      <c r="E734" s="2" t="s">
        <v>2435</v>
      </c>
      <c r="F734" s="4">
        <v>20</v>
      </c>
      <c r="G734" s="4">
        <v>100760</v>
      </c>
      <c r="H734" s="4">
        <v>10076</v>
      </c>
      <c r="I734" s="4">
        <v>110836</v>
      </c>
    </row>
    <row r="735" spans="1:9" ht="15.75">
      <c r="A735" s="3" t="s">
        <v>6983</v>
      </c>
      <c r="B735" s="2" t="s">
        <v>1412</v>
      </c>
      <c r="C735" s="2" t="s">
        <v>2882</v>
      </c>
      <c r="D735" s="2" t="s">
        <v>1412</v>
      </c>
      <c r="E735" s="2" t="s">
        <v>2646</v>
      </c>
      <c r="F735" s="4">
        <v>275</v>
      </c>
      <c r="G735" s="4">
        <v>649195</v>
      </c>
      <c r="H735" s="4">
        <v>64920</v>
      </c>
      <c r="I735" s="4">
        <v>714115</v>
      </c>
    </row>
    <row r="736" spans="1:9" ht="15.75">
      <c r="A736" s="3" t="s">
        <v>6983</v>
      </c>
      <c r="B736" s="2" t="s">
        <v>1412</v>
      </c>
      <c r="C736" s="2" t="s">
        <v>2885</v>
      </c>
      <c r="D736" s="2" t="s">
        <v>1412</v>
      </c>
      <c r="E736" s="2" t="s">
        <v>2886</v>
      </c>
      <c r="F736" s="4">
        <v>165</v>
      </c>
      <c r="G736" s="4">
        <v>592845</v>
      </c>
      <c r="H736" s="4">
        <v>59285</v>
      </c>
      <c r="I736" s="4">
        <v>652130</v>
      </c>
    </row>
    <row r="737" spans="1:9" ht="15.75">
      <c r="A737" s="3" t="s">
        <v>6983</v>
      </c>
      <c r="B737" s="2" t="s">
        <v>1412</v>
      </c>
      <c r="C737" s="2" t="s">
        <v>2887</v>
      </c>
      <c r="D737" s="2" t="s">
        <v>1412</v>
      </c>
      <c r="E737" s="2" t="s">
        <v>2888</v>
      </c>
      <c r="F737" s="4">
        <v>90</v>
      </c>
      <c r="G737" s="4">
        <v>380700</v>
      </c>
      <c r="H737" s="4">
        <v>38070</v>
      </c>
      <c r="I737" s="4">
        <v>418770</v>
      </c>
    </row>
    <row r="738" spans="1:9" ht="15.75">
      <c r="A738" s="3" t="s">
        <v>6983</v>
      </c>
      <c r="B738" s="2" t="s">
        <v>1412</v>
      </c>
      <c r="C738" s="2" t="s">
        <v>2893</v>
      </c>
      <c r="D738" s="2" t="s">
        <v>1412</v>
      </c>
      <c r="E738" s="2" t="s">
        <v>2894</v>
      </c>
      <c r="F738" s="4">
        <v>120</v>
      </c>
      <c r="G738" s="4">
        <v>204880</v>
      </c>
      <c r="H738" s="4">
        <v>20488</v>
      </c>
      <c r="I738" s="4">
        <v>225368</v>
      </c>
    </row>
    <row r="739" spans="1:9" ht="15.75">
      <c r="A739" s="3" t="s">
        <v>6983</v>
      </c>
      <c r="B739" s="2" t="s">
        <v>1412</v>
      </c>
      <c r="C739" s="2" t="s">
        <v>2895</v>
      </c>
      <c r="D739" s="2" t="s">
        <v>1412</v>
      </c>
      <c r="E739" s="2" t="s">
        <v>2896</v>
      </c>
      <c r="F739" s="4">
        <v>80</v>
      </c>
      <c r="G739" s="4">
        <v>157920</v>
      </c>
      <c r="H739" s="4">
        <v>15792</v>
      </c>
      <c r="I739" s="4">
        <v>173712</v>
      </c>
    </row>
    <row r="740" spans="1:9" ht="15.75">
      <c r="A740" s="3" t="s">
        <v>6983</v>
      </c>
      <c r="B740" s="2" t="s">
        <v>1417</v>
      </c>
      <c r="C740" s="2" t="s">
        <v>2912</v>
      </c>
      <c r="D740" s="2" t="s">
        <v>1417</v>
      </c>
      <c r="E740" s="2" t="s">
        <v>2913</v>
      </c>
      <c r="F740" s="4">
        <v>60</v>
      </c>
      <c r="G740" s="4">
        <v>84000</v>
      </c>
      <c r="H740" s="4">
        <v>8400</v>
      </c>
      <c r="I740" s="4">
        <v>92400</v>
      </c>
    </row>
    <row r="741" spans="1:9" ht="15.75">
      <c r="A741" s="3" t="s">
        <v>6983</v>
      </c>
      <c r="B741" s="2" t="s">
        <v>1424</v>
      </c>
      <c r="C741" s="2" t="s">
        <v>2916</v>
      </c>
      <c r="D741" s="2" t="s">
        <v>1424</v>
      </c>
      <c r="E741" s="2" t="s">
        <v>2917</v>
      </c>
      <c r="F741" s="4">
        <v>30</v>
      </c>
      <c r="G741" s="4">
        <v>75750</v>
      </c>
      <c r="H741" s="4">
        <v>7575</v>
      </c>
      <c r="I741" s="4">
        <v>83325</v>
      </c>
    </row>
    <row r="742" spans="1:9" ht="15.75">
      <c r="A742" s="3" t="s">
        <v>6983</v>
      </c>
      <c r="B742" s="2" t="s">
        <v>1424</v>
      </c>
      <c r="C742" s="2" t="s">
        <v>2918</v>
      </c>
      <c r="D742" s="2" t="s">
        <v>1424</v>
      </c>
      <c r="E742" s="2" t="s">
        <v>2919</v>
      </c>
      <c r="F742" s="4">
        <v>98</v>
      </c>
      <c r="G742" s="4">
        <v>241374</v>
      </c>
      <c r="H742" s="4">
        <v>24137</v>
      </c>
      <c r="I742" s="4">
        <v>265511</v>
      </c>
    </row>
    <row r="743" spans="1:9" ht="15.75">
      <c r="A743" s="3" t="s">
        <v>6983</v>
      </c>
      <c r="B743" s="2" t="s">
        <v>1424</v>
      </c>
      <c r="C743" s="2" t="s">
        <v>2920</v>
      </c>
      <c r="D743" s="2" t="s">
        <v>1424</v>
      </c>
      <c r="E743" s="2" t="s">
        <v>2921</v>
      </c>
      <c r="F743" s="4">
        <v>35</v>
      </c>
      <c r="G743" s="4">
        <v>130830</v>
      </c>
      <c r="H743" s="4">
        <v>13083</v>
      </c>
      <c r="I743" s="4">
        <v>143913</v>
      </c>
    </row>
    <row r="744" spans="1:9" ht="15.75">
      <c r="A744" s="3" t="s">
        <v>6983</v>
      </c>
      <c r="B744" s="2" t="s">
        <v>1424</v>
      </c>
      <c r="C744" s="2" t="s">
        <v>2922</v>
      </c>
      <c r="D744" s="2" t="s">
        <v>1424</v>
      </c>
      <c r="E744" s="2" t="s">
        <v>2923</v>
      </c>
      <c r="F744" s="4">
        <v>35</v>
      </c>
      <c r="G744" s="4">
        <v>153125</v>
      </c>
      <c r="H744" s="4">
        <v>15313</v>
      </c>
      <c r="I744" s="4">
        <v>168438</v>
      </c>
    </row>
    <row r="745" spans="1:9" ht="15.75">
      <c r="A745" s="3" t="s">
        <v>6983</v>
      </c>
      <c r="B745" s="2" t="s">
        <v>1424</v>
      </c>
      <c r="C745" s="2" t="s">
        <v>6113</v>
      </c>
      <c r="D745" s="2" t="s">
        <v>1424</v>
      </c>
      <c r="E745" s="2" t="s">
        <v>2447</v>
      </c>
      <c r="F745" s="4">
        <v>10</v>
      </c>
      <c r="G745" s="4">
        <v>43750</v>
      </c>
      <c r="H745" s="4">
        <v>4375</v>
      </c>
      <c r="I745" s="4">
        <v>48125</v>
      </c>
    </row>
    <row r="746" spans="1:9" ht="15.75">
      <c r="A746" s="3" t="s">
        <v>6983</v>
      </c>
      <c r="B746" s="2" t="s">
        <v>1424</v>
      </c>
      <c r="C746" s="2" t="s">
        <v>2924</v>
      </c>
      <c r="D746" s="2" t="s">
        <v>1424</v>
      </c>
      <c r="E746" s="2" t="s">
        <v>2925</v>
      </c>
      <c r="F746" s="4">
        <v>150</v>
      </c>
      <c r="G746" s="4">
        <v>314650</v>
      </c>
      <c r="H746" s="4">
        <v>31465</v>
      </c>
      <c r="I746" s="4">
        <v>346115</v>
      </c>
    </row>
    <row r="747" spans="1:9" ht="15.75">
      <c r="A747" s="3" t="s">
        <v>6983</v>
      </c>
      <c r="B747" s="2" t="s">
        <v>1424</v>
      </c>
      <c r="C747" s="2" t="s">
        <v>2926</v>
      </c>
      <c r="D747" s="2" t="s">
        <v>1424</v>
      </c>
      <c r="E747" s="2" t="s">
        <v>2927</v>
      </c>
      <c r="F747" s="4">
        <v>30</v>
      </c>
      <c r="G747" s="4">
        <v>72690</v>
      </c>
      <c r="H747" s="4">
        <v>7269</v>
      </c>
      <c r="I747" s="4">
        <v>79959</v>
      </c>
    </row>
    <row r="748" spans="1:9" ht="15.75">
      <c r="A748" s="3" t="s">
        <v>6983</v>
      </c>
      <c r="B748" s="2" t="s">
        <v>1426</v>
      </c>
      <c r="C748" s="2" t="s">
        <v>3862</v>
      </c>
      <c r="D748" s="2" t="s">
        <v>1426</v>
      </c>
      <c r="E748" s="2" t="s">
        <v>3863</v>
      </c>
      <c r="F748" s="4">
        <v>100</v>
      </c>
      <c r="G748" s="4">
        <v>233900</v>
      </c>
      <c r="H748" s="4">
        <v>23390</v>
      </c>
      <c r="I748" s="4">
        <v>257290</v>
      </c>
    </row>
    <row r="749" spans="1:9" ht="15.75">
      <c r="A749" s="3" t="s">
        <v>6983</v>
      </c>
      <c r="B749" s="2" t="s">
        <v>1426</v>
      </c>
      <c r="C749" s="2" t="s">
        <v>3864</v>
      </c>
      <c r="D749" s="2" t="s">
        <v>1426</v>
      </c>
      <c r="E749" s="2" t="s">
        <v>3865</v>
      </c>
      <c r="F749" s="4">
        <v>50</v>
      </c>
      <c r="G749" s="4">
        <v>148800</v>
      </c>
      <c r="H749" s="4">
        <v>14880</v>
      </c>
      <c r="I749" s="4">
        <v>163680</v>
      </c>
    </row>
    <row r="750" spans="1:9" ht="15.75">
      <c r="A750" s="3" t="s">
        <v>6983</v>
      </c>
      <c r="B750" s="2" t="s">
        <v>1426</v>
      </c>
      <c r="C750" s="2" t="s">
        <v>3866</v>
      </c>
      <c r="D750" s="2" t="s">
        <v>1426</v>
      </c>
      <c r="E750" s="2" t="s">
        <v>3867</v>
      </c>
      <c r="F750" s="4">
        <v>170</v>
      </c>
      <c r="G750" s="4">
        <v>188870</v>
      </c>
      <c r="H750" s="4">
        <v>18887</v>
      </c>
      <c r="I750" s="4">
        <v>207757</v>
      </c>
    </row>
    <row r="751" spans="1:9" ht="15.75">
      <c r="A751" s="3" t="s">
        <v>6983</v>
      </c>
      <c r="B751" s="2" t="s">
        <v>1426</v>
      </c>
      <c r="C751" s="2" t="s">
        <v>3870</v>
      </c>
      <c r="D751" s="2" t="s">
        <v>1426</v>
      </c>
      <c r="E751" s="2" t="s">
        <v>3871</v>
      </c>
      <c r="F751" s="4">
        <v>490</v>
      </c>
      <c r="G751" s="4">
        <v>599760</v>
      </c>
      <c r="H751" s="4">
        <v>59976</v>
      </c>
      <c r="I751" s="4">
        <v>659736</v>
      </c>
    </row>
    <row r="752" spans="1:9" ht="15.75">
      <c r="A752" s="3" t="s">
        <v>6983</v>
      </c>
      <c r="B752" s="2" t="s">
        <v>1426</v>
      </c>
      <c r="C752" s="2" t="s">
        <v>3872</v>
      </c>
      <c r="D752" s="2" t="s">
        <v>1426</v>
      </c>
      <c r="E752" s="2" t="s">
        <v>3873</v>
      </c>
      <c r="F752" s="4">
        <v>4200</v>
      </c>
      <c r="G752" s="4">
        <v>5514300</v>
      </c>
      <c r="H752" s="4">
        <v>551430</v>
      </c>
      <c r="I752" s="4">
        <v>6065730</v>
      </c>
    </row>
    <row r="753" spans="1:9" ht="15.75">
      <c r="A753" s="3" t="s">
        <v>6983</v>
      </c>
      <c r="B753" s="2" t="s">
        <v>1426</v>
      </c>
      <c r="C753" s="2" t="s">
        <v>3874</v>
      </c>
      <c r="D753" s="2" t="s">
        <v>1426</v>
      </c>
      <c r="E753" s="2" t="s">
        <v>3875</v>
      </c>
      <c r="F753" s="4">
        <v>40</v>
      </c>
      <c r="G753" s="4">
        <v>73800</v>
      </c>
      <c r="H753" s="4">
        <v>7380</v>
      </c>
      <c r="I753" s="4">
        <v>81180</v>
      </c>
    </row>
    <row r="754" spans="1:9" ht="15.75">
      <c r="A754" s="3" t="s">
        <v>6983</v>
      </c>
      <c r="B754" s="2" t="s">
        <v>1433</v>
      </c>
      <c r="C754" s="2" t="s">
        <v>3876</v>
      </c>
      <c r="D754" s="2" t="s">
        <v>1433</v>
      </c>
      <c r="E754" s="2" t="s">
        <v>3877</v>
      </c>
      <c r="F754" s="4">
        <v>670</v>
      </c>
      <c r="G754" s="4">
        <v>1250720</v>
      </c>
      <c r="H754" s="4">
        <v>125072</v>
      </c>
      <c r="I754" s="4">
        <v>1375792</v>
      </c>
    </row>
    <row r="755" spans="1:9" ht="15.75">
      <c r="A755" s="3" t="s">
        <v>6983</v>
      </c>
      <c r="B755" s="2" t="s">
        <v>1433</v>
      </c>
      <c r="C755" s="2" t="s">
        <v>6114</v>
      </c>
      <c r="D755" s="2" t="s">
        <v>1433</v>
      </c>
      <c r="E755" s="2" t="s">
        <v>2435</v>
      </c>
      <c r="F755" s="4"/>
      <c r="G755" s="4">
        <v>410000</v>
      </c>
      <c r="H755" s="4">
        <v>41000</v>
      </c>
      <c r="I755" s="4">
        <v>451000</v>
      </c>
    </row>
    <row r="756" spans="1:9" ht="15.75">
      <c r="A756" s="3" t="s">
        <v>6983</v>
      </c>
      <c r="B756" s="2" t="s">
        <v>1433</v>
      </c>
      <c r="C756" s="2" t="s">
        <v>3878</v>
      </c>
      <c r="D756" s="2" t="s">
        <v>1433</v>
      </c>
      <c r="E756" s="2" t="s">
        <v>3879</v>
      </c>
      <c r="F756" s="4">
        <v>131</v>
      </c>
      <c r="G756" s="4">
        <v>305754</v>
      </c>
      <c r="H756" s="4">
        <v>30575</v>
      </c>
      <c r="I756" s="4">
        <v>336329</v>
      </c>
    </row>
    <row r="757" spans="1:9" ht="15.75">
      <c r="A757" s="3" t="s">
        <v>6983</v>
      </c>
      <c r="B757" s="2" t="s">
        <v>1433</v>
      </c>
      <c r="C757" s="2" t="s">
        <v>3880</v>
      </c>
      <c r="D757" s="2" t="s">
        <v>1433</v>
      </c>
      <c r="E757" s="2" t="s">
        <v>3881</v>
      </c>
      <c r="F757" s="4">
        <v>8560</v>
      </c>
      <c r="G757" s="4">
        <v>8530470</v>
      </c>
      <c r="H757" s="4">
        <v>853047</v>
      </c>
      <c r="I757" s="4">
        <v>9383517</v>
      </c>
    </row>
    <row r="758" spans="1:9" ht="15.75">
      <c r="A758" s="3" t="s">
        <v>6983</v>
      </c>
      <c r="B758" s="2" t="s">
        <v>1433</v>
      </c>
      <c r="C758" s="2" t="s">
        <v>3882</v>
      </c>
      <c r="D758" s="2" t="s">
        <v>1433</v>
      </c>
      <c r="E758" s="2" t="s">
        <v>3883</v>
      </c>
      <c r="F758" s="4">
        <v>40</v>
      </c>
      <c r="G758" s="4">
        <v>138520</v>
      </c>
      <c r="H758" s="4">
        <v>13852</v>
      </c>
      <c r="I758" s="4">
        <v>152372</v>
      </c>
    </row>
    <row r="759" spans="1:9" ht="15.75">
      <c r="A759" s="3" t="s">
        <v>6983</v>
      </c>
      <c r="B759" s="2" t="s">
        <v>1433</v>
      </c>
      <c r="C759" s="2" t="s">
        <v>3886</v>
      </c>
      <c r="D759" s="2" t="s">
        <v>1433</v>
      </c>
      <c r="E759" s="2" t="s">
        <v>3887</v>
      </c>
      <c r="F759" s="4">
        <v>2570</v>
      </c>
      <c r="G759" s="4">
        <v>2792160</v>
      </c>
      <c r="H759" s="4">
        <v>279216</v>
      </c>
      <c r="I759" s="4">
        <v>3071376</v>
      </c>
    </row>
    <row r="760" spans="1:9" ht="15.75">
      <c r="A760" s="3" t="s">
        <v>6983</v>
      </c>
      <c r="B760" s="2" t="s">
        <v>1433</v>
      </c>
      <c r="C760" s="2" t="s">
        <v>3888</v>
      </c>
      <c r="D760" s="2" t="s">
        <v>1433</v>
      </c>
      <c r="E760" s="2" t="s">
        <v>3889</v>
      </c>
      <c r="F760" s="4">
        <v>6540</v>
      </c>
      <c r="G760" s="4">
        <v>7906970</v>
      </c>
      <c r="H760" s="4">
        <v>790697</v>
      </c>
      <c r="I760" s="4">
        <v>8697667</v>
      </c>
    </row>
    <row r="761" spans="1:9" ht="15.75">
      <c r="A761" s="3" t="s">
        <v>6983</v>
      </c>
      <c r="B761" s="2" t="s">
        <v>1433</v>
      </c>
      <c r="C761" s="2" t="s">
        <v>3892</v>
      </c>
      <c r="D761" s="2" t="s">
        <v>1433</v>
      </c>
      <c r="E761" s="2" t="s">
        <v>3893</v>
      </c>
      <c r="F761" s="4">
        <v>380</v>
      </c>
      <c r="G761" s="4">
        <v>659370</v>
      </c>
      <c r="H761" s="4">
        <v>65937</v>
      </c>
      <c r="I761" s="4">
        <v>725307</v>
      </c>
    </row>
    <row r="762" spans="1:9" ht="15.75">
      <c r="A762" s="3" t="s">
        <v>6983</v>
      </c>
      <c r="B762" s="2" t="s">
        <v>1401</v>
      </c>
      <c r="C762" s="2" t="s">
        <v>6115</v>
      </c>
      <c r="D762" s="2" t="s">
        <v>1401</v>
      </c>
      <c r="E762" s="2" t="s">
        <v>6116</v>
      </c>
      <c r="F762" s="4">
        <v>10</v>
      </c>
      <c r="G762" s="4">
        <v>48000</v>
      </c>
      <c r="H762" s="4">
        <v>4800</v>
      </c>
      <c r="I762" s="4">
        <v>52800</v>
      </c>
    </row>
    <row r="763" spans="1:9" ht="15.75">
      <c r="A763" s="3" t="s">
        <v>6983</v>
      </c>
      <c r="B763" s="2" t="s">
        <v>128</v>
      </c>
      <c r="C763" s="2" t="s">
        <v>6124</v>
      </c>
      <c r="D763" s="2" t="s">
        <v>128</v>
      </c>
      <c r="E763" s="2" t="s">
        <v>6125</v>
      </c>
      <c r="F763" s="4">
        <v>100</v>
      </c>
      <c r="G763" s="4">
        <v>1330000</v>
      </c>
      <c r="H763" s="4">
        <v>133000</v>
      </c>
      <c r="I763" s="4">
        <v>1463000</v>
      </c>
    </row>
    <row r="764" spans="1:9" ht="15.75">
      <c r="A764" s="3" t="s">
        <v>6983</v>
      </c>
      <c r="B764" s="2" t="s">
        <v>138</v>
      </c>
      <c r="C764" s="2" t="s">
        <v>6126</v>
      </c>
      <c r="D764" s="2" t="s">
        <v>138</v>
      </c>
      <c r="E764" s="2" t="s">
        <v>6125</v>
      </c>
      <c r="F764" s="4">
        <v>70</v>
      </c>
      <c r="G764" s="4">
        <v>1190000</v>
      </c>
      <c r="H764" s="4">
        <v>119000</v>
      </c>
      <c r="I764" s="4">
        <v>1309000</v>
      </c>
    </row>
    <row r="765" spans="1:9" ht="15.75">
      <c r="A765" s="3" t="s">
        <v>6983</v>
      </c>
      <c r="B765" s="2" t="s">
        <v>3934</v>
      </c>
      <c r="C765" s="2" t="s">
        <v>3935</v>
      </c>
      <c r="D765" s="2" t="s">
        <v>3934</v>
      </c>
      <c r="E765" s="2" t="s">
        <v>3936</v>
      </c>
      <c r="F765" s="4">
        <v>2000</v>
      </c>
      <c r="G765" s="4">
        <v>5686996</v>
      </c>
      <c r="H765" s="4"/>
      <c r="I765" s="4">
        <v>5686996</v>
      </c>
    </row>
    <row r="766" spans="1:9" ht="15.75">
      <c r="A766" s="3" t="s">
        <v>6983</v>
      </c>
      <c r="B766" s="2" t="s">
        <v>3934</v>
      </c>
      <c r="C766" s="2" t="s">
        <v>3937</v>
      </c>
      <c r="D766" s="2" t="s">
        <v>3934</v>
      </c>
      <c r="E766" s="2" t="s">
        <v>3938</v>
      </c>
      <c r="F766" s="4">
        <v>3000</v>
      </c>
      <c r="G766" s="4">
        <v>8587152</v>
      </c>
      <c r="H766" s="4"/>
      <c r="I766" s="4">
        <v>8587152</v>
      </c>
    </row>
    <row r="767" spans="1:9" ht="15.75">
      <c r="A767" s="3" t="s">
        <v>6983</v>
      </c>
      <c r="B767" s="2" t="s">
        <v>3950</v>
      </c>
      <c r="C767" s="2" t="s">
        <v>3951</v>
      </c>
      <c r="D767" s="2" t="s">
        <v>3950</v>
      </c>
      <c r="E767" s="2" t="s">
        <v>3952</v>
      </c>
      <c r="F767" s="4">
        <v>32000</v>
      </c>
      <c r="G767" s="4">
        <v>100847120</v>
      </c>
      <c r="H767" s="4"/>
      <c r="I767" s="4">
        <v>100847120</v>
      </c>
    </row>
    <row r="768" spans="1:9" ht="15.75">
      <c r="A768" s="3" t="s">
        <v>6983</v>
      </c>
      <c r="B768" s="2" t="s">
        <v>3953</v>
      </c>
      <c r="C768" s="2" t="s">
        <v>3954</v>
      </c>
      <c r="D768" s="2" t="s">
        <v>3953</v>
      </c>
      <c r="E768" s="2" t="s">
        <v>3955</v>
      </c>
      <c r="F768" s="4">
        <v>4500</v>
      </c>
      <c r="G768" s="4">
        <v>11960676</v>
      </c>
      <c r="H768" s="4"/>
      <c r="I768" s="4">
        <v>11960676</v>
      </c>
    </row>
    <row r="769" spans="1:9" ht="15.75">
      <c r="A769" s="3" t="s">
        <v>6983</v>
      </c>
      <c r="B769" s="2" t="s">
        <v>3953</v>
      </c>
      <c r="C769" s="2" t="s">
        <v>3956</v>
      </c>
      <c r="D769" s="2" t="s">
        <v>3953</v>
      </c>
      <c r="E769" s="2" t="s">
        <v>3957</v>
      </c>
      <c r="F769" s="4">
        <v>1000</v>
      </c>
      <c r="G769" s="4">
        <v>2676628</v>
      </c>
      <c r="H769" s="4"/>
      <c r="I769" s="4">
        <v>2676628</v>
      </c>
    </row>
    <row r="770" spans="1:9" ht="15.75">
      <c r="A770" s="3" t="s">
        <v>6983</v>
      </c>
      <c r="B770" s="2" t="s">
        <v>3975</v>
      </c>
      <c r="C770" s="2" t="s">
        <v>3978</v>
      </c>
      <c r="D770" s="2" t="s">
        <v>3975</v>
      </c>
      <c r="E770" s="2" t="s">
        <v>3979</v>
      </c>
      <c r="F770" s="4">
        <v>1000</v>
      </c>
      <c r="G770" s="4">
        <v>1350000</v>
      </c>
      <c r="H770" s="4">
        <v>135000</v>
      </c>
      <c r="I770" s="4">
        <v>1485000</v>
      </c>
    </row>
    <row r="771" spans="1:9" ht="15.75">
      <c r="A771" s="3" t="s">
        <v>6983</v>
      </c>
      <c r="B771" s="2" t="s">
        <v>3975</v>
      </c>
      <c r="C771" s="2" t="s">
        <v>3980</v>
      </c>
      <c r="D771" s="2" t="s">
        <v>3975</v>
      </c>
      <c r="E771" s="2" t="s">
        <v>3981</v>
      </c>
      <c r="F771" s="4">
        <v>8000</v>
      </c>
      <c r="G771" s="4">
        <v>11864232</v>
      </c>
      <c r="H771" s="4"/>
      <c r="I771" s="4">
        <v>11864232</v>
      </c>
    </row>
    <row r="772" spans="1:9" ht="15.75">
      <c r="A772" s="3" t="s">
        <v>6983</v>
      </c>
      <c r="B772" s="2" t="s">
        <v>4000</v>
      </c>
      <c r="C772" s="2" t="s">
        <v>4001</v>
      </c>
      <c r="D772" s="2" t="s">
        <v>4000</v>
      </c>
      <c r="E772" s="2" t="s">
        <v>4002</v>
      </c>
      <c r="F772" s="4">
        <v>37160</v>
      </c>
      <c r="G772" s="4">
        <v>35847266</v>
      </c>
      <c r="H772" s="4">
        <v>3584727</v>
      </c>
      <c r="I772" s="4">
        <v>39431993</v>
      </c>
    </row>
    <row r="773" spans="1:9" ht="15.75">
      <c r="A773" s="3" t="s">
        <v>6983</v>
      </c>
      <c r="B773" s="2" t="s">
        <v>4003</v>
      </c>
      <c r="C773" s="2" t="s">
        <v>6961</v>
      </c>
      <c r="D773" s="2" t="s">
        <v>4003</v>
      </c>
      <c r="E773" s="2" t="s">
        <v>6962</v>
      </c>
      <c r="F773" s="4">
        <v>6500</v>
      </c>
      <c r="G773" s="4">
        <v>7581640</v>
      </c>
      <c r="H773" s="4"/>
      <c r="I773" s="4">
        <v>7581640</v>
      </c>
    </row>
    <row r="774" spans="1:9" ht="15.75">
      <c r="A774" s="3" t="s">
        <v>6983</v>
      </c>
      <c r="B774" s="2" t="s">
        <v>4526</v>
      </c>
      <c r="C774" s="2" t="s">
        <v>4529</v>
      </c>
      <c r="D774" s="2" t="s">
        <v>4526</v>
      </c>
      <c r="E774" s="2" t="s">
        <v>4530</v>
      </c>
      <c r="F774" s="4">
        <v>60</v>
      </c>
      <c r="G774" s="4">
        <v>568500</v>
      </c>
      <c r="H774" s="4">
        <v>56850</v>
      </c>
      <c r="I774" s="4">
        <v>625350</v>
      </c>
    </row>
    <row r="775" spans="1:9" ht="15.75">
      <c r="A775" s="3" t="s">
        <v>6983</v>
      </c>
      <c r="B775" s="2" t="s">
        <v>4533</v>
      </c>
      <c r="C775" s="2" t="s">
        <v>4534</v>
      </c>
      <c r="D775" s="2" t="s">
        <v>4533</v>
      </c>
      <c r="E775" s="2" t="s">
        <v>4535</v>
      </c>
      <c r="F775" s="4">
        <v>210</v>
      </c>
      <c r="G775" s="4">
        <v>2843200</v>
      </c>
      <c r="H775" s="4">
        <v>284320</v>
      </c>
      <c r="I775" s="4">
        <v>3127520</v>
      </c>
    </row>
    <row r="776" spans="1:9" ht="15.75">
      <c r="A776" s="3" t="s">
        <v>6983</v>
      </c>
      <c r="B776" s="2" t="s">
        <v>4553</v>
      </c>
      <c r="C776" s="2" t="s">
        <v>4554</v>
      </c>
      <c r="D776" s="2" t="s">
        <v>4553</v>
      </c>
      <c r="E776" s="2" t="s">
        <v>4555</v>
      </c>
      <c r="F776" s="4">
        <v>88</v>
      </c>
      <c r="G776" s="4">
        <v>823812</v>
      </c>
      <c r="H776" s="4">
        <v>82381</v>
      </c>
      <c r="I776" s="4">
        <v>906193</v>
      </c>
    </row>
    <row r="777" spans="1:9" ht="15.75">
      <c r="A777" s="3" t="s">
        <v>6983</v>
      </c>
      <c r="B777" s="2" t="s">
        <v>4568</v>
      </c>
      <c r="C777" s="2" t="s">
        <v>4569</v>
      </c>
      <c r="D777" s="2" t="s">
        <v>4568</v>
      </c>
      <c r="E777" s="2" t="s">
        <v>4570</v>
      </c>
      <c r="F777" s="4">
        <v>15</v>
      </c>
      <c r="G777" s="4">
        <v>147165</v>
      </c>
      <c r="H777" s="4">
        <v>14717</v>
      </c>
      <c r="I777" s="4">
        <v>161882</v>
      </c>
    </row>
    <row r="778" spans="1:9" ht="15.75">
      <c r="A778" s="3" t="s">
        <v>6983</v>
      </c>
      <c r="B778" s="2" t="s">
        <v>4575</v>
      </c>
      <c r="C778" s="2" t="s">
        <v>4576</v>
      </c>
      <c r="D778" s="2" t="s">
        <v>4575</v>
      </c>
      <c r="E778" s="2" t="s">
        <v>4577</v>
      </c>
      <c r="F778" s="4">
        <v>23</v>
      </c>
      <c r="G778" s="4">
        <v>322161</v>
      </c>
      <c r="H778" s="4">
        <v>32217</v>
      </c>
      <c r="I778" s="4">
        <v>354378</v>
      </c>
    </row>
    <row r="779" spans="1:9" ht="15.75">
      <c r="A779" s="3" t="s">
        <v>6983</v>
      </c>
      <c r="B779" s="2" t="s">
        <v>4580</v>
      </c>
      <c r="C779" s="2" t="s">
        <v>4581</v>
      </c>
      <c r="D779" s="2" t="s">
        <v>4580</v>
      </c>
      <c r="E779" s="2" t="s">
        <v>4582</v>
      </c>
      <c r="F779" s="4">
        <v>17</v>
      </c>
      <c r="G779" s="4">
        <v>375173</v>
      </c>
      <c r="H779" s="4">
        <v>37518</v>
      </c>
      <c r="I779" s="4">
        <v>412691</v>
      </c>
    </row>
    <row r="780" spans="1:9" ht="15.75">
      <c r="A780" s="3" t="s">
        <v>6983</v>
      </c>
      <c r="B780" s="2" t="s">
        <v>4585</v>
      </c>
      <c r="C780" s="2" t="s">
        <v>4586</v>
      </c>
      <c r="D780" s="2" t="s">
        <v>4585</v>
      </c>
      <c r="E780" s="2" t="s">
        <v>6131</v>
      </c>
      <c r="F780" s="4">
        <v>6</v>
      </c>
      <c r="G780" s="4">
        <v>186828</v>
      </c>
      <c r="H780" s="4">
        <v>18683</v>
      </c>
      <c r="I780" s="4">
        <v>205511</v>
      </c>
    </row>
    <row r="781" spans="1:9" ht="15.75">
      <c r="A781" s="3" t="s">
        <v>6983</v>
      </c>
      <c r="B781" s="2" t="s">
        <v>4602</v>
      </c>
      <c r="C781" s="2" t="s">
        <v>4603</v>
      </c>
      <c r="D781" s="2" t="s">
        <v>4602</v>
      </c>
      <c r="E781" s="2" t="s">
        <v>4604</v>
      </c>
      <c r="F781" s="4">
        <v>5</v>
      </c>
      <c r="G781" s="4">
        <v>88425</v>
      </c>
      <c r="H781" s="4">
        <v>8843</v>
      </c>
      <c r="I781" s="4">
        <v>97268</v>
      </c>
    </row>
    <row r="782" spans="1:9" ht="15.75">
      <c r="A782" s="3" t="s">
        <v>6983</v>
      </c>
      <c r="B782" s="2" t="s">
        <v>4614</v>
      </c>
      <c r="C782" s="2" t="s">
        <v>4615</v>
      </c>
      <c r="D782" s="2" t="s">
        <v>4614</v>
      </c>
      <c r="E782" s="2" t="s">
        <v>4616</v>
      </c>
      <c r="F782" s="4">
        <v>20</v>
      </c>
      <c r="G782" s="4">
        <v>522840</v>
      </c>
      <c r="H782" s="4">
        <v>52284</v>
      </c>
      <c r="I782" s="4">
        <v>575124</v>
      </c>
    </row>
    <row r="783" spans="1:9" ht="15.75">
      <c r="A783" s="3" t="s">
        <v>6983</v>
      </c>
      <c r="B783" s="2" t="s">
        <v>4620</v>
      </c>
      <c r="C783" s="2" t="s">
        <v>4621</v>
      </c>
      <c r="D783" s="2" t="s">
        <v>4620</v>
      </c>
      <c r="E783" s="2" t="s">
        <v>4622</v>
      </c>
      <c r="F783" s="4">
        <v>1000</v>
      </c>
      <c r="G783" s="4">
        <v>11656000</v>
      </c>
      <c r="H783" s="4">
        <v>1165600</v>
      </c>
      <c r="I783" s="4">
        <v>12821600</v>
      </c>
    </row>
    <row r="784" spans="1:9" ht="15.75">
      <c r="A784" s="3" t="s">
        <v>6983</v>
      </c>
      <c r="B784" s="2" t="s">
        <v>6137</v>
      </c>
      <c r="C784" s="2" t="s">
        <v>6136</v>
      </c>
      <c r="D784" s="2" t="s">
        <v>6137</v>
      </c>
      <c r="E784" s="2" t="s">
        <v>6138</v>
      </c>
      <c r="F784" s="4">
        <v>4</v>
      </c>
      <c r="G784" s="4">
        <v>78000</v>
      </c>
      <c r="H784" s="4">
        <v>7800</v>
      </c>
      <c r="I784" s="4">
        <v>85800</v>
      </c>
    </row>
    <row r="785" spans="1:9" ht="15.75">
      <c r="A785" s="3" t="s">
        <v>6983</v>
      </c>
      <c r="B785" s="2" t="s">
        <v>6140</v>
      </c>
      <c r="C785" s="2" t="s">
        <v>6139</v>
      </c>
      <c r="D785" s="2" t="s">
        <v>6140</v>
      </c>
      <c r="E785" s="2"/>
      <c r="F785" s="4">
        <v>4</v>
      </c>
      <c r="G785" s="4">
        <v>133600</v>
      </c>
      <c r="H785" s="4">
        <v>13360</v>
      </c>
      <c r="I785" s="4">
        <v>146960</v>
      </c>
    </row>
    <row r="786" spans="1:9" ht="15.75">
      <c r="A786" s="3" t="s">
        <v>6983</v>
      </c>
      <c r="B786" s="2" t="s">
        <v>6142</v>
      </c>
      <c r="C786" s="2" t="s">
        <v>6141</v>
      </c>
      <c r="D786" s="2" t="s">
        <v>6142</v>
      </c>
      <c r="E786" s="2" t="s">
        <v>6143</v>
      </c>
      <c r="F786" s="4">
        <v>1</v>
      </c>
      <c r="G786" s="4">
        <v>37091</v>
      </c>
      <c r="H786" s="4">
        <v>3709</v>
      </c>
      <c r="I786" s="4">
        <v>40800</v>
      </c>
    </row>
    <row r="787" spans="1:9" ht="15.75">
      <c r="A787" s="3" t="s">
        <v>6983</v>
      </c>
      <c r="B787" s="2" t="s">
        <v>6964</v>
      </c>
      <c r="C787" s="2" t="s">
        <v>6963</v>
      </c>
      <c r="D787" s="2" t="s">
        <v>6964</v>
      </c>
      <c r="E787" s="2" t="s">
        <v>6965</v>
      </c>
      <c r="F787" s="4">
        <v>50</v>
      </c>
      <c r="G787" s="4">
        <v>7349550</v>
      </c>
      <c r="H787" s="4"/>
      <c r="I787" s="4">
        <v>7349550</v>
      </c>
    </row>
    <row r="788" spans="1:9" ht="15.75">
      <c r="A788" s="3" t="s">
        <v>6983</v>
      </c>
      <c r="B788" s="2" t="s">
        <v>6148</v>
      </c>
      <c r="C788" s="2" t="s">
        <v>6147</v>
      </c>
      <c r="D788" s="2" t="s">
        <v>6148</v>
      </c>
      <c r="E788" s="2" t="s">
        <v>6149</v>
      </c>
      <c r="F788" s="4">
        <v>13</v>
      </c>
      <c r="G788" s="4">
        <v>556283</v>
      </c>
      <c r="H788" s="4">
        <v>55628</v>
      </c>
      <c r="I788" s="4">
        <v>611911</v>
      </c>
    </row>
    <row r="789" spans="1:9" ht="15.75">
      <c r="A789" s="3" t="s">
        <v>6983</v>
      </c>
      <c r="B789" s="2" t="s">
        <v>4639</v>
      </c>
      <c r="C789" s="2" t="s">
        <v>4640</v>
      </c>
      <c r="D789" s="2" t="s">
        <v>4639</v>
      </c>
      <c r="E789" s="2"/>
      <c r="F789" s="4">
        <v>22</v>
      </c>
      <c r="G789" s="4">
        <v>195545</v>
      </c>
      <c r="H789" s="4">
        <v>19555</v>
      </c>
      <c r="I789" s="4">
        <v>215100</v>
      </c>
    </row>
    <row r="790" spans="1:9" ht="15.75">
      <c r="A790" s="3" t="s">
        <v>6983</v>
      </c>
      <c r="B790" s="2" t="s">
        <v>4641</v>
      </c>
      <c r="C790" s="2" t="s">
        <v>4642</v>
      </c>
      <c r="D790" s="2" t="s">
        <v>4641</v>
      </c>
      <c r="E790" s="2"/>
      <c r="F790" s="4">
        <v>50</v>
      </c>
      <c r="G790" s="4">
        <v>576000</v>
      </c>
      <c r="H790" s="4">
        <v>57600</v>
      </c>
      <c r="I790" s="4">
        <v>633600</v>
      </c>
    </row>
    <row r="791" spans="1:9" ht="15.75">
      <c r="A791" s="3" t="s">
        <v>6983</v>
      </c>
      <c r="B791" s="2" t="s">
        <v>6164</v>
      </c>
      <c r="C791" s="2" t="s">
        <v>6163</v>
      </c>
      <c r="D791" s="2" t="s">
        <v>6164</v>
      </c>
      <c r="E791" s="2" t="s">
        <v>6165</v>
      </c>
      <c r="F791" s="4">
        <v>1</v>
      </c>
      <c r="G791" s="4">
        <v>12500</v>
      </c>
      <c r="H791" s="4">
        <v>1250</v>
      </c>
      <c r="I791" s="4">
        <v>13750</v>
      </c>
    </row>
    <row r="792" spans="1:9" ht="15.75">
      <c r="A792" s="3" t="s">
        <v>6983</v>
      </c>
      <c r="B792" s="2" t="s">
        <v>6167</v>
      </c>
      <c r="C792" s="2" t="s">
        <v>6166</v>
      </c>
      <c r="D792" s="2" t="s">
        <v>6167</v>
      </c>
      <c r="E792" s="2" t="s">
        <v>6168</v>
      </c>
      <c r="F792" s="4">
        <v>4</v>
      </c>
      <c r="G792" s="4">
        <v>51508</v>
      </c>
      <c r="H792" s="4">
        <v>5151</v>
      </c>
      <c r="I792" s="4">
        <v>56659</v>
      </c>
    </row>
    <row r="793" spans="1:9" ht="15.75">
      <c r="A793" s="3" t="s">
        <v>6983</v>
      </c>
      <c r="B793" s="2" t="s">
        <v>6176</v>
      </c>
      <c r="C793" s="2" t="s">
        <v>6175</v>
      </c>
      <c r="D793" s="2" t="s">
        <v>6176</v>
      </c>
      <c r="E793" s="2" t="s">
        <v>6177</v>
      </c>
      <c r="F793" s="4">
        <v>12</v>
      </c>
      <c r="G793" s="4">
        <v>744000</v>
      </c>
      <c r="H793" s="4">
        <v>74400</v>
      </c>
      <c r="I793" s="4">
        <v>818400</v>
      </c>
    </row>
    <row r="794" spans="1:9" ht="15.75">
      <c r="A794" s="3" t="s">
        <v>6983</v>
      </c>
      <c r="B794" s="2" t="s">
        <v>4643</v>
      </c>
      <c r="C794" s="2" t="s">
        <v>4649</v>
      </c>
      <c r="D794" s="2" t="s">
        <v>4643</v>
      </c>
      <c r="E794" s="2" t="s">
        <v>4650</v>
      </c>
      <c r="F794" s="4">
        <v>26</v>
      </c>
      <c r="G794" s="4">
        <v>150800000</v>
      </c>
      <c r="H794" s="4">
        <v>15080000</v>
      </c>
      <c r="I794" s="4">
        <v>165880000</v>
      </c>
    </row>
    <row r="795" spans="1:9" ht="15.75">
      <c r="A795" s="3" t="s">
        <v>6983</v>
      </c>
      <c r="B795" s="2" t="s">
        <v>6188</v>
      </c>
      <c r="C795" s="2" t="s">
        <v>6187</v>
      </c>
      <c r="D795" s="2" t="s">
        <v>6188</v>
      </c>
      <c r="E795" s="2" t="s">
        <v>6189</v>
      </c>
      <c r="F795" s="4">
        <v>11</v>
      </c>
      <c r="G795" s="4">
        <v>679091</v>
      </c>
      <c r="H795" s="4">
        <v>67909</v>
      </c>
      <c r="I795" s="4">
        <v>747000</v>
      </c>
    </row>
    <row r="796" spans="1:9" ht="15.75">
      <c r="A796" s="3" t="s">
        <v>6983</v>
      </c>
      <c r="B796" s="2" t="s">
        <v>6191</v>
      </c>
      <c r="C796" s="2" t="s">
        <v>6190</v>
      </c>
      <c r="D796" s="2" t="s">
        <v>6191</v>
      </c>
      <c r="E796" s="2" t="s">
        <v>6192</v>
      </c>
      <c r="F796" s="4">
        <v>3</v>
      </c>
      <c r="G796" s="4">
        <v>419000</v>
      </c>
      <c r="H796" s="4">
        <v>41900</v>
      </c>
      <c r="I796" s="4">
        <v>460900</v>
      </c>
    </row>
    <row r="797" spans="1:9" ht="15.75">
      <c r="A797" s="3" t="s">
        <v>6983</v>
      </c>
      <c r="B797" s="2" t="s">
        <v>6194</v>
      </c>
      <c r="C797" s="2" t="s">
        <v>6193</v>
      </c>
      <c r="D797" s="2" t="s">
        <v>6194</v>
      </c>
      <c r="E797" s="2" t="s">
        <v>6195</v>
      </c>
      <c r="F797" s="4">
        <v>97</v>
      </c>
      <c r="G797" s="4">
        <v>757600</v>
      </c>
      <c r="H797" s="4">
        <v>75760</v>
      </c>
      <c r="I797" s="4">
        <v>833360</v>
      </c>
    </row>
    <row r="798" spans="1:9" ht="15.75">
      <c r="A798" s="3" t="s">
        <v>6983</v>
      </c>
      <c r="B798" s="2" t="s">
        <v>6199</v>
      </c>
      <c r="C798" s="2" t="s">
        <v>4668</v>
      </c>
      <c r="D798" s="2" t="s">
        <v>6199</v>
      </c>
      <c r="E798" s="2" t="s">
        <v>4669</v>
      </c>
      <c r="F798" s="4">
        <v>1</v>
      </c>
      <c r="G798" s="4">
        <v>175000</v>
      </c>
      <c r="H798" s="4">
        <v>17500</v>
      </c>
      <c r="I798" s="4">
        <v>192500</v>
      </c>
    </row>
    <row r="799" spans="1:9" ht="15.75">
      <c r="A799" s="3" t="s">
        <v>6983</v>
      </c>
      <c r="B799" s="2" t="s">
        <v>6956</v>
      </c>
      <c r="C799" s="2" t="s">
        <v>6955</v>
      </c>
      <c r="D799" s="2" t="s">
        <v>6956</v>
      </c>
      <c r="E799" s="2" t="s">
        <v>6957</v>
      </c>
      <c r="F799" s="4">
        <v>500</v>
      </c>
      <c r="G799" s="4">
        <v>3355905</v>
      </c>
      <c r="H799" s="4"/>
      <c r="I799" s="4">
        <v>3355905</v>
      </c>
    </row>
    <row r="800" spans="1:9" ht="15.75">
      <c r="A800" s="3" t="s">
        <v>6983</v>
      </c>
      <c r="B800" s="2" t="s">
        <v>6913</v>
      </c>
      <c r="C800" s="2" t="s">
        <v>6912</v>
      </c>
      <c r="D800" s="2" t="s">
        <v>6913</v>
      </c>
      <c r="E800" s="2" t="s">
        <v>6914</v>
      </c>
      <c r="F800" s="4">
        <v>4000</v>
      </c>
      <c r="G800" s="4">
        <v>3406424</v>
      </c>
      <c r="H800" s="4"/>
      <c r="I800" s="4">
        <v>3406424</v>
      </c>
    </row>
    <row r="801" spans="1:9" ht="15.75">
      <c r="A801" s="3" t="s">
        <v>6983</v>
      </c>
      <c r="B801" s="2" t="s">
        <v>6916</v>
      </c>
      <c r="C801" s="2" t="s">
        <v>6915</v>
      </c>
      <c r="D801" s="2" t="s">
        <v>6916</v>
      </c>
      <c r="E801" s="2" t="s">
        <v>6917</v>
      </c>
      <c r="F801" s="4">
        <v>4000</v>
      </c>
      <c r="G801" s="4">
        <v>5323259</v>
      </c>
      <c r="H801" s="4"/>
      <c r="I801" s="4">
        <v>5323259</v>
      </c>
    </row>
    <row r="802" spans="1:9" ht="15.75">
      <c r="A802" s="3" t="s">
        <v>6983</v>
      </c>
      <c r="B802" s="2" t="s">
        <v>6905</v>
      </c>
      <c r="C802" s="2" t="s">
        <v>6904</v>
      </c>
      <c r="D802" s="2" t="s">
        <v>6905</v>
      </c>
      <c r="E802" s="2" t="s">
        <v>6906</v>
      </c>
      <c r="F802" s="4">
        <v>3000</v>
      </c>
      <c r="G802" s="4">
        <v>3464160</v>
      </c>
      <c r="H802" s="4"/>
      <c r="I802" s="4">
        <v>3464160</v>
      </c>
    </row>
    <row r="803" spans="1:9" ht="15.75">
      <c r="A803" s="3" t="s">
        <v>6983</v>
      </c>
      <c r="B803" s="2" t="s">
        <v>6919</v>
      </c>
      <c r="C803" s="2" t="s">
        <v>6918</v>
      </c>
      <c r="D803" s="2" t="s">
        <v>6919</v>
      </c>
      <c r="E803" s="2" t="s">
        <v>6920</v>
      </c>
      <c r="F803" s="4">
        <v>4000</v>
      </c>
      <c r="G803" s="4">
        <v>132793</v>
      </c>
      <c r="H803" s="4"/>
      <c r="I803" s="4">
        <v>132793</v>
      </c>
    </row>
    <row r="804" spans="1:9" ht="15.75">
      <c r="A804" s="3" t="s">
        <v>6983</v>
      </c>
      <c r="B804" s="2" t="s">
        <v>6922</v>
      </c>
      <c r="C804" s="2" t="s">
        <v>6921</v>
      </c>
      <c r="D804" s="2" t="s">
        <v>6922</v>
      </c>
      <c r="E804" s="2" t="s">
        <v>6923</v>
      </c>
      <c r="F804" s="4">
        <v>4000</v>
      </c>
      <c r="G804" s="4">
        <v>132793</v>
      </c>
      <c r="H804" s="4"/>
      <c r="I804" s="4">
        <v>132793</v>
      </c>
    </row>
    <row r="805" spans="1:9" ht="15.75">
      <c r="A805" s="3" t="s">
        <v>6983</v>
      </c>
      <c r="B805" s="2" t="s">
        <v>6925</v>
      </c>
      <c r="C805" s="2" t="s">
        <v>6924</v>
      </c>
      <c r="D805" s="2" t="s">
        <v>6925</v>
      </c>
      <c r="E805" s="2" t="s">
        <v>6926</v>
      </c>
      <c r="F805" s="4">
        <v>4000</v>
      </c>
      <c r="G805" s="4">
        <v>132793</v>
      </c>
      <c r="H805" s="4"/>
      <c r="I805" s="4">
        <v>132793</v>
      </c>
    </row>
    <row r="806" spans="1:9" ht="15.75">
      <c r="A806" s="3" t="s">
        <v>6983</v>
      </c>
      <c r="B806" s="2" t="s">
        <v>6928</v>
      </c>
      <c r="C806" s="2" t="s">
        <v>6927</v>
      </c>
      <c r="D806" s="2" t="s">
        <v>6928</v>
      </c>
      <c r="E806" s="2" t="s">
        <v>6929</v>
      </c>
      <c r="F806" s="4">
        <v>20000</v>
      </c>
      <c r="G806" s="4">
        <v>404152</v>
      </c>
      <c r="H806" s="4"/>
      <c r="I806" s="4">
        <v>404152</v>
      </c>
    </row>
    <row r="807" spans="1:9" ht="15.75">
      <c r="A807" s="3" t="s">
        <v>6983</v>
      </c>
      <c r="B807" s="2" t="s">
        <v>6204</v>
      </c>
      <c r="C807" s="2" t="s">
        <v>6203</v>
      </c>
      <c r="D807" s="2" t="s">
        <v>6204</v>
      </c>
      <c r="E807" s="2" t="s">
        <v>6205</v>
      </c>
      <c r="F807" s="4">
        <v>284</v>
      </c>
      <c r="G807" s="4">
        <v>137500</v>
      </c>
      <c r="H807" s="4">
        <v>13750</v>
      </c>
      <c r="I807" s="4">
        <v>151250</v>
      </c>
    </row>
    <row r="808" spans="1:9" ht="15.75">
      <c r="A808" s="3" t="s">
        <v>6983</v>
      </c>
      <c r="B808" s="2" t="s">
        <v>4834</v>
      </c>
      <c r="C808" s="2" t="s">
        <v>4836</v>
      </c>
      <c r="D808" s="2" t="s">
        <v>4834</v>
      </c>
      <c r="E808" s="2" t="s">
        <v>4837</v>
      </c>
      <c r="F808" s="4">
        <v>500</v>
      </c>
      <c r="G808" s="4">
        <v>275000</v>
      </c>
      <c r="H808" s="4">
        <v>27500</v>
      </c>
      <c r="I808" s="4">
        <v>302500</v>
      </c>
    </row>
    <row r="809" spans="1:9" ht="15.75">
      <c r="A809" s="3" t="s">
        <v>6983</v>
      </c>
      <c r="B809" s="2" t="s">
        <v>4840</v>
      </c>
      <c r="C809" s="2" t="s">
        <v>4843</v>
      </c>
      <c r="D809" s="2" t="s">
        <v>4840</v>
      </c>
      <c r="E809" s="2" t="s">
        <v>4844</v>
      </c>
      <c r="F809" s="4">
        <v>12000</v>
      </c>
      <c r="G809" s="4">
        <v>15451186</v>
      </c>
      <c r="H809" s="4">
        <v>204200</v>
      </c>
      <c r="I809" s="4">
        <v>15655386</v>
      </c>
    </row>
    <row r="810" spans="1:9" ht="15.75">
      <c r="A810" s="3" t="s">
        <v>6983</v>
      </c>
      <c r="B810" s="2" t="s">
        <v>6931</v>
      </c>
      <c r="C810" s="2" t="s">
        <v>6930</v>
      </c>
      <c r="D810" s="2" t="s">
        <v>6931</v>
      </c>
      <c r="E810" s="2" t="s">
        <v>6932</v>
      </c>
      <c r="F810" s="4">
        <v>6000</v>
      </c>
      <c r="G810" s="4">
        <v>6278790</v>
      </c>
      <c r="H810" s="4"/>
      <c r="I810" s="4">
        <v>6278790</v>
      </c>
    </row>
    <row r="811" spans="1:9" ht="15.75">
      <c r="A811" s="3" t="s">
        <v>6983</v>
      </c>
      <c r="B811" s="2" t="s">
        <v>4847</v>
      </c>
      <c r="C811" s="2" t="s">
        <v>4852</v>
      </c>
      <c r="D811" s="2" t="s">
        <v>4847</v>
      </c>
      <c r="E811" s="2" t="s">
        <v>4850</v>
      </c>
      <c r="F811" s="4">
        <v>27487</v>
      </c>
      <c r="G811" s="4">
        <v>2658209</v>
      </c>
      <c r="H811" s="4"/>
      <c r="I811" s="4">
        <v>2658209</v>
      </c>
    </row>
    <row r="812" spans="1:9" ht="15.75">
      <c r="A812" s="3" t="s">
        <v>6983</v>
      </c>
      <c r="B812" s="2" t="s">
        <v>4853</v>
      </c>
      <c r="C812" s="2" t="s">
        <v>4854</v>
      </c>
      <c r="D812" s="2" t="s">
        <v>4853</v>
      </c>
      <c r="E812" s="2" t="s">
        <v>6207</v>
      </c>
      <c r="F812" s="4">
        <v>27487</v>
      </c>
      <c r="G812" s="4">
        <v>2658209</v>
      </c>
      <c r="H812" s="4"/>
      <c r="I812" s="4">
        <v>2658209</v>
      </c>
    </row>
    <row r="813" spans="1:9" ht="15.75">
      <c r="A813" s="3" t="s">
        <v>6983</v>
      </c>
      <c r="B813" s="2" t="s">
        <v>4856</v>
      </c>
      <c r="C813" s="2" t="s">
        <v>4859</v>
      </c>
      <c r="D813" s="2" t="s">
        <v>4856</v>
      </c>
      <c r="E813" s="2" t="s">
        <v>4860</v>
      </c>
      <c r="F813" s="4">
        <v>27487</v>
      </c>
      <c r="G813" s="4">
        <v>2420163</v>
      </c>
      <c r="H813" s="4"/>
      <c r="I813" s="4">
        <v>2420163</v>
      </c>
    </row>
    <row r="814" spans="1:9" ht="15.75">
      <c r="A814" s="3" t="s">
        <v>6983</v>
      </c>
      <c r="B814" s="2" t="s">
        <v>4897</v>
      </c>
      <c r="C814" s="2" t="s">
        <v>4900</v>
      </c>
      <c r="D814" s="2" t="s">
        <v>4897</v>
      </c>
      <c r="E814" s="2" t="s">
        <v>4901</v>
      </c>
      <c r="F814" s="4">
        <v>270</v>
      </c>
      <c r="G814" s="4">
        <v>796500</v>
      </c>
      <c r="H814" s="4">
        <v>79650</v>
      </c>
      <c r="I814" s="4">
        <v>876150</v>
      </c>
    </row>
    <row r="815" spans="1:9" ht="15.75">
      <c r="A815" s="3" t="s">
        <v>6983</v>
      </c>
      <c r="B815" s="2" t="s">
        <v>6209</v>
      </c>
      <c r="C815" s="2" t="s">
        <v>6208</v>
      </c>
      <c r="D815" s="2" t="s">
        <v>6209</v>
      </c>
      <c r="E815" s="2" t="s">
        <v>6210</v>
      </c>
      <c r="F815" s="4">
        <v>5050</v>
      </c>
      <c r="G815" s="4">
        <v>14080000</v>
      </c>
      <c r="H815" s="4">
        <v>1408000</v>
      </c>
      <c r="I815" s="4">
        <v>15488000</v>
      </c>
    </row>
    <row r="816" spans="1:9" ht="15.75">
      <c r="A816" s="3" t="s">
        <v>6983</v>
      </c>
      <c r="B816" s="2" t="s">
        <v>4902</v>
      </c>
      <c r="C816" s="2" t="s">
        <v>4903</v>
      </c>
      <c r="D816" s="2" t="s">
        <v>4902</v>
      </c>
      <c r="E816" s="2" t="s">
        <v>4904</v>
      </c>
      <c r="F816" s="4">
        <v>840</v>
      </c>
      <c r="G816" s="4">
        <v>1032000</v>
      </c>
      <c r="H816" s="4">
        <v>103200</v>
      </c>
      <c r="I816" s="4">
        <v>1135200</v>
      </c>
    </row>
    <row r="817" spans="1:9" ht="15.75">
      <c r="A817" s="3" t="s">
        <v>6983</v>
      </c>
      <c r="B817" s="2" t="s">
        <v>6212</v>
      </c>
      <c r="C817" s="2" t="s">
        <v>6211</v>
      </c>
      <c r="D817" s="2" t="s">
        <v>6212</v>
      </c>
      <c r="E817" s="2" t="s">
        <v>6213</v>
      </c>
      <c r="F817" s="4">
        <v>20</v>
      </c>
      <c r="G817" s="4">
        <v>196000</v>
      </c>
      <c r="H817" s="4">
        <v>19600</v>
      </c>
      <c r="I817" s="4">
        <v>215600</v>
      </c>
    </row>
    <row r="818" spans="1:9" ht="15.75">
      <c r="A818" s="3" t="s">
        <v>6983</v>
      </c>
      <c r="B818" s="2" t="s">
        <v>4911</v>
      </c>
      <c r="C818" s="2" t="s">
        <v>4926</v>
      </c>
      <c r="D818" s="2" t="s">
        <v>4911</v>
      </c>
      <c r="E818" s="2" t="s">
        <v>4927</v>
      </c>
      <c r="F818" s="4">
        <v>110</v>
      </c>
      <c r="G818" s="4">
        <v>473000</v>
      </c>
      <c r="H818" s="4">
        <v>47300</v>
      </c>
      <c r="I818" s="4">
        <v>520300</v>
      </c>
    </row>
    <row r="819" spans="1:9" ht="15.75">
      <c r="A819" s="3" t="s">
        <v>6983</v>
      </c>
      <c r="B819" s="2" t="s">
        <v>6216</v>
      </c>
      <c r="C819" s="2" t="s">
        <v>6215</v>
      </c>
      <c r="D819" s="2" t="s">
        <v>6216</v>
      </c>
      <c r="E819" s="2" t="s">
        <v>6217</v>
      </c>
      <c r="F819" s="4">
        <v>65</v>
      </c>
      <c r="G819" s="4">
        <v>747500</v>
      </c>
      <c r="H819" s="4">
        <v>74750</v>
      </c>
      <c r="I819" s="4">
        <v>822250</v>
      </c>
    </row>
    <row r="820" spans="1:9" ht="15.75">
      <c r="A820" s="3" t="s">
        <v>6983</v>
      </c>
      <c r="B820" s="2" t="s">
        <v>4931</v>
      </c>
      <c r="C820" s="2" t="s">
        <v>4934</v>
      </c>
      <c r="D820" s="2" t="s">
        <v>4931</v>
      </c>
      <c r="E820" s="2" t="s">
        <v>4935</v>
      </c>
      <c r="F820" s="4">
        <v>100</v>
      </c>
      <c r="G820" s="4">
        <v>1700</v>
      </c>
      <c r="H820" s="4">
        <v>170</v>
      </c>
      <c r="I820" s="4">
        <v>1870</v>
      </c>
    </row>
    <row r="821" spans="1:9" ht="15.75">
      <c r="A821" s="3" t="s">
        <v>6983</v>
      </c>
      <c r="B821" s="2" t="s">
        <v>6934</v>
      </c>
      <c r="C821" s="2" t="s">
        <v>6933</v>
      </c>
      <c r="D821" s="2" t="s">
        <v>6934</v>
      </c>
      <c r="E821" s="2" t="s">
        <v>6935</v>
      </c>
      <c r="F821" s="4">
        <v>10000</v>
      </c>
      <c r="G821" s="4">
        <v>447454</v>
      </c>
      <c r="H821" s="4"/>
      <c r="I821" s="4">
        <v>447454</v>
      </c>
    </row>
    <row r="822" spans="1:9" ht="15.75">
      <c r="A822" s="3" t="s">
        <v>6983</v>
      </c>
      <c r="B822" s="2" t="s">
        <v>6937</v>
      </c>
      <c r="C822" s="2" t="s">
        <v>6936</v>
      </c>
      <c r="D822" s="2" t="s">
        <v>6937</v>
      </c>
      <c r="E822" s="2" t="s">
        <v>6938</v>
      </c>
      <c r="F822" s="4">
        <v>10000</v>
      </c>
      <c r="G822" s="4">
        <v>938210</v>
      </c>
      <c r="H822" s="4"/>
      <c r="I822" s="4">
        <v>938210</v>
      </c>
    </row>
    <row r="823" spans="1:9" ht="15.75">
      <c r="A823" s="3" t="s">
        <v>6983</v>
      </c>
      <c r="B823" s="2" t="s">
        <v>6940</v>
      </c>
      <c r="C823" s="2" t="s">
        <v>6939</v>
      </c>
      <c r="D823" s="2" t="s">
        <v>6940</v>
      </c>
      <c r="E823" s="2" t="s">
        <v>6941</v>
      </c>
      <c r="F823" s="4">
        <v>25000</v>
      </c>
      <c r="G823" s="4">
        <v>721700</v>
      </c>
      <c r="H823" s="4"/>
      <c r="I823" s="4">
        <v>721700</v>
      </c>
    </row>
    <row r="824" spans="1:9" ht="15.75">
      <c r="A824" s="3" t="s">
        <v>6983</v>
      </c>
      <c r="B824" s="2" t="s">
        <v>6943</v>
      </c>
      <c r="C824" s="2" t="s">
        <v>6942</v>
      </c>
      <c r="D824" s="2" t="s">
        <v>6943</v>
      </c>
      <c r="E824" s="2" t="s">
        <v>6944</v>
      </c>
      <c r="F824" s="4">
        <v>32000</v>
      </c>
      <c r="G824" s="4">
        <v>4849824</v>
      </c>
      <c r="H824" s="4"/>
      <c r="I824" s="4">
        <v>4849824</v>
      </c>
    </row>
    <row r="825" spans="1:9" ht="15.75">
      <c r="A825" s="3" t="s">
        <v>6983</v>
      </c>
      <c r="B825" s="2" t="s">
        <v>6959</v>
      </c>
      <c r="C825" s="2" t="s">
        <v>6958</v>
      </c>
      <c r="D825" s="2" t="s">
        <v>6959</v>
      </c>
      <c r="E825" s="2" t="s">
        <v>6960</v>
      </c>
      <c r="F825" s="4">
        <v>50000</v>
      </c>
      <c r="G825" s="4">
        <v>1443400</v>
      </c>
      <c r="H825" s="4"/>
      <c r="I825" s="4">
        <v>1443400</v>
      </c>
    </row>
    <row r="826" spans="1:9" ht="15.75">
      <c r="A826" s="3" t="s">
        <v>6983</v>
      </c>
      <c r="B826" s="2" t="s">
        <v>6946</v>
      </c>
      <c r="C826" s="2" t="s">
        <v>6945</v>
      </c>
      <c r="D826" s="2" t="s">
        <v>6946</v>
      </c>
      <c r="E826" s="2"/>
      <c r="F826" s="4">
        <v>20000</v>
      </c>
      <c r="G826" s="4">
        <v>1703212</v>
      </c>
      <c r="H826" s="4"/>
      <c r="I826" s="4">
        <v>1703212</v>
      </c>
    </row>
    <row r="827" spans="1:9" ht="15.75">
      <c r="A827" s="3" t="s">
        <v>6983</v>
      </c>
      <c r="B827" s="2" t="s">
        <v>6948</v>
      </c>
      <c r="C827" s="2" t="s">
        <v>6947</v>
      </c>
      <c r="D827" s="2" t="s">
        <v>6948</v>
      </c>
      <c r="E827" s="2" t="s">
        <v>6949</v>
      </c>
      <c r="F827" s="4">
        <v>4000</v>
      </c>
      <c r="G827" s="4">
        <v>508077</v>
      </c>
      <c r="H827" s="4"/>
      <c r="I827" s="4">
        <v>508077</v>
      </c>
    </row>
    <row r="828" spans="1:9" ht="15.75">
      <c r="A828" s="3" t="s">
        <v>6983</v>
      </c>
      <c r="B828" s="2" t="s">
        <v>6951</v>
      </c>
      <c r="C828" s="2" t="s">
        <v>6950</v>
      </c>
      <c r="D828" s="2" t="s">
        <v>6951</v>
      </c>
      <c r="E828" s="2"/>
      <c r="F828" s="4">
        <v>30000</v>
      </c>
      <c r="G828" s="4">
        <v>1169154</v>
      </c>
      <c r="H828" s="4"/>
      <c r="I828" s="4">
        <v>1169154</v>
      </c>
    </row>
    <row r="829" spans="1:9" ht="15.75">
      <c r="A829" s="3" t="s">
        <v>6983</v>
      </c>
      <c r="B829" s="2" t="s">
        <v>6953</v>
      </c>
      <c r="C829" s="2" t="s">
        <v>6952</v>
      </c>
      <c r="D829" s="2" t="s">
        <v>6953</v>
      </c>
      <c r="E829" s="2" t="s">
        <v>6954</v>
      </c>
      <c r="F829" s="4">
        <v>10000</v>
      </c>
      <c r="G829" s="4">
        <v>2872366</v>
      </c>
      <c r="H829" s="4"/>
      <c r="I829" s="4">
        <v>2872366</v>
      </c>
    </row>
    <row r="830" spans="1:9" ht="15.75">
      <c r="A830" s="3" t="s">
        <v>6983</v>
      </c>
      <c r="B830" s="2" t="s">
        <v>6884</v>
      </c>
      <c r="C830" s="2" t="s">
        <v>6886</v>
      </c>
      <c r="D830" s="2" t="s">
        <v>6884</v>
      </c>
      <c r="E830" s="2" t="s">
        <v>6887</v>
      </c>
      <c r="F830" s="4">
        <v>30000</v>
      </c>
      <c r="G830" s="4">
        <v>3831168</v>
      </c>
      <c r="H830" s="4"/>
      <c r="I830" s="4">
        <v>3831168</v>
      </c>
    </row>
    <row r="831" spans="1:9" ht="15.75">
      <c r="A831" s="3" t="s">
        <v>6983</v>
      </c>
      <c r="B831" s="2" t="s">
        <v>6871</v>
      </c>
      <c r="C831" s="2" t="s">
        <v>6866</v>
      </c>
      <c r="D831" s="2" t="s">
        <v>6871</v>
      </c>
      <c r="E831" s="2" t="s">
        <v>6868</v>
      </c>
      <c r="F831" s="4">
        <v>15000</v>
      </c>
      <c r="G831" s="4">
        <v>892488</v>
      </c>
      <c r="H831" s="4"/>
      <c r="I831" s="4">
        <v>892488</v>
      </c>
    </row>
    <row r="832" spans="1:9" ht="15.75">
      <c r="A832" s="3" t="s">
        <v>6983</v>
      </c>
      <c r="B832" s="2" t="s">
        <v>6894</v>
      </c>
      <c r="C832" s="2" t="s">
        <v>6893</v>
      </c>
      <c r="D832" s="2" t="s">
        <v>6894</v>
      </c>
      <c r="E832" s="2" t="s">
        <v>1735</v>
      </c>
      <c r="F832" s="4">
        <v>20000</v>
      </c>
      <c r="G832" s="4">
        <v>1189984</v>
      </c>
      <c r="H832" s="4"/>
      <c r="I832" s="4">
        <v>1189984</v>
      </c>
    </row>
    <row r="833" spans="1:9" ht="15.75">
      <c r="A833" s="3" t="s">
        <v>6983</v>
      </c>
      <c r="B833" s="2" t="s">
        <v>6867</v>
      </c>
      <c r="C833" s="2" t="s">
        <v>6891</v>
      </c>
      <c r="D833" s="2" t="s">
        <v>6867</v>
      </c>
      <c r="E833" s="2" t="s">
        <v>1737</v>
      </c>
      <c r="F833" s="4">
        <v>45000</v>
      </c>
      <c r="G833" s="4">
        <v>2677464</v>
      </c>
      <c r="H833" s="4"/>
      <c r="I833" s="4">
        <v>2677464</v>
      </c>
    </row>
    <row r="834" spans="1:9" ht="15.75">
      <c r="A834" s="3" t="s">
        <v>6983</v>
      </c>
      <c r="B834" s="2" t="s">
        <v>5134</v>
      </c>
      <c r="C834" s="2" t="s">
        <v>6902</v>
      </c>
      <c r="D834" s="2" t="s">
        <v>5134</v>
      </c>
      <c r="E834" s="2" t="s">
        <v>6903</v>
      </c>
      <c r="F834" s="4">
        <v>4000</v>
      </c>
      <c r="G834" s="4">
        <v>1587740</v>
      </c>
      <c r="H834" s="4"/>
      <c r="I834" s="4">
        <v>1587740</v>
      </c>
    </row>
    <row r="835" spans="1:9" ht="15.75">
      <c r="A835" s="3" t="s">
        <v>6983</v>
      </c>
      <c r="B835" s="2" t="s">
        <v>5137</v>
      </c>
      <c r="C835" s="2" t="s">
        <v>6831</v>
      </c>
      <c r="D835" s="2" t="s">
        <v>5137</v>
      </c>
      <c r="E835" s="2" t="s">
        <v>6832</v>
      </c>
      <c r="F835" s="4">
        <v>2000</v>
      </c>
      <c r="G835" s="4">
        <v>793870</v>
      </c>
      <c r="H835" s="4"/>
      <c r="I835" s="4">
        <v>793870</v>
      </c>
    </row>
    <row r="836" spans="1:9" ht="15.75">
      <c r="A836" s="3" t="s">
        <v>6983</v>
      </c>
      <c r="B836" s="2" t="s">
        <v>5140</v>
      </c>
      <c r="C836" s="2" t="s">
        <v>6833</v>
      </c>
      <c r="D836" s="2" t="s">
        <v>5140</v>
      </c>
      <c r="E836" s="2" t="s">
        <v>6834</v>
      </c>
      <c r="F836" s="4">
        <v>2000</v>
      </c>
      <c r="G836" s="4">
        <v>793870</v>
      </c>
      <c r="H836" s="4"/>
      <c r="I836" s="4">
        <v>793870</v>
      </c>
    </row>
    <row r="837" spans="1:9" ht="15.75">
      <c r="A837" s="3" t="s">
        <v>6983</v>
      </c>
      <c r="B837" s="2" t="s">
        <v>6881</v>
      </c>
      <c r="C837" s="2" t="s">
        <v>6880</v>
      </c>
      <c r="D837" s="2" t="s">
        <v>6881</v>
      </c>
      <c r="E837" s="2" t="s">
        <v>6882</v>
      </c>
      <c r="F837" s="4">
        <v>145000</v>
      </c>
      <c r="G837" s="4">
        <v>6488083</v>
      </c>
      <c r="H837" s="4"/>
      <c r="I837" s="4">
        <v>6488083</v>
      </c>
    </row>
    <row r="838" spans="1:9" ht="15.75">
      <c r="A838" s="3" t="s">
        <v>6983</v>
      </c>
      <c r="B838" s="2" t="s">
        <v>6873</v>
      </c>
      <c r="C838" s="2" t="s">
        <v>6872</v>
      </c>
      <c r="D838" s="2" t="s">
        <v>6873</v>
      </c>
      <c r="E838" s="2" t="s">
        <v>6874</v>
      </c>
      <c r="F838" s="4">
        <v>175000</v>
      </c>
      <c r="G838" s="4">
        <v>7325255</v>
      </c>
      <c r="H838" s="4"/>
      <c r="I838" s="4">
        <v>7325255</v>
      </c>
    </row>
    <row r="839" spans="1:9" ht="15.75">
      <c r="A839" s="3" t="s">
        <v>6983</v>
      </c>
      <c r="B839" s="2" t="s">
        <v>5157</v>
      </c>
      <c r="C839" s="2" t="s">
        <v>5158</v>
      </c>
      <c r="D839" s="2" t="s">
        <v>5157</v>
      </c>
      <c r="E839" s="2" t="s">
        <v>5159</v>
      </c>
      <c r="F839" s="4">
        <v>63000</v>
      </c>
      <c r="G839" s="4">
        <v>2364289</v>
      </c>
      <c r="H839" s="4"/>
      <c r="I839" s="4">
        <v>2364289</v>
      </c>
    </row>
    <row r="840" spans="1:9" ht="15.75">
      <c r="A840" s="3" t="s">
        <v>6983</v>
      </c>
      <c r="B840" s="2" t="s">
        <v>6976</v>
      </c>
      <c r="C840" s="2" t="s">
        <v>6975</v>
      </c>
      <c r="D840" s="2" t="s">
        <v>6976</v>
      </c>
      <c r="E840" s="2" t="s">
        <v>6977</v>
      </c>
      <c r="F840" s="4">
        <v>40000</v>
      </c>
      <c r="G840" s="4">
        <v>1481480</v>
      </c>
      <c r="H840" s="4"/>
      <c r="I840" s="4">
        <v>1481480</v>
      </c>
    </row>
    <row r="841" spans="1:9" ht="15.75">
      <c r="A841" s="3" t="s">
        <v>6983</v>
      </c>
      <c r="B841" s="2" t="s">
        <v>6979</v>
      </c>
      <c r="C841" s="2" t="s">
        <v>6978</v>
      </c>
      <c r="D841" s="2" t="s">
        <v>6979</v>
      </c>
      <c r="E841" s="2" t="s">
        <v>6977</v>
      </c>
      <c r="F841" s="4">
        <v>30000</v>
      </c>
      <c r="G841" s="4">
        <v>1239315</v>
      </c>
      <c r="H841" s="4"/>
      <c r="I841" s="4">
        <v>1239315</v>
      </c>
    </row>
    <row r="842" spans="1:9" ht="15.75">
      <c r="A842" s="3" t="s">
        <v>6983</v>
      </c>
      <c r="B842" s="2" t="s">
        <v>6870</v>
      </c>
      <c r="C842" s="2" t="s">
        <v>6869</v>
      </c>
      <c r="D842" s="2" t="s">
        <v>6870</v>
      </c>
      <c r="E842" s="2"/>
      <c r="F842" s="4">
        <v>115500</v>
      </c>
      <c r="G842" s="4">
        <v>4302418</v>
      </c>
      <c r="H842" s="4"/>
      <c r="I842" s="4">
        <v>4302418</v>
      </c>
    </row>
    <row r="843" spans="1:9" ht="15.75">
      <c r="A843" s="3" t="s">
        <v>6983</v>
      </c>
      <c r="B843" s="2" t="s">
        <v>6836</v>
      </c>
      <c r="C843" s="2" t="s">
        <v>6835</v>
      </c>
      <c r="D843" s="2" t="s">
        <v>6836</v>
      </c>
      <c r="E843" s="2"/>
      <c r="F843" s="4">
        <v>70000</v>
      </c>
      <c r="G843" s="4">
        <v>2891735</v>
      </c>
      <c r="H843" s="4"/>
      <c r="I843" s="4">
        <v>2891735</v>
      </c>
    </row>
    <row r="844" spans="1:9" ht="15.75">
      <c r="A844" s="3" t="s">
        <v>6983</v>
      </c>
      <c r="B844" s="2" t="s">
        <v>6896</v>
      </c>
      <c r="C844" s="2" t="s">
        <v>6895</v>
      </c>
      <c r="D844" s="2" t="s">
        <v>6896</v>
      </c>
      <c r="E844" s="2" t="s">
        <v>6897</v>
      </c>
      <c r="F844" s="4">
        <v>10</v>
      </c>
      <c r="G844" s="4">
        <v>980790</v>
      </c>
      <c r="H844" s="4"/>
      <c r="I844" s="4">
        <v>980790</v>
      </c>
    </row>
    <row r="845" spans="1:9" ht="15.75">
      <c r="A845" s="3" t="s">
        <v>6983</v>
      </c>
      <c r="B845" s="2" t="s">
        <v>6829</v>
      </c>
      <c r="C845" s="2" t="s">
        <v>6828</v>
      </c>
      <c r="D845" s="2" t="s">
        <v>6829</v>
      </c>
      <c r="E845" s="2" t="s">
        <v>6830</v>
      </c>
      <c r="F845" s="4">
        <v>6</v>
      </c>
      <c r="G845" s="4">
        <v>2378265</v>
      </c>
      <c r="H845" s="4"/>
      <c r="I845" s="4">
        <v>2378265</v>
      </c>
    </row>
    <row r="846" spans="1:9" ht="15.75">
      <c r="A846" s="3" t="s">
        <v>6983</v>
      </c>
      <c r="B846" s="2" t="s">
        <v>5904</v>
      </c>
      <c r="C846" s="2" t="s">
        <v>5903</v>
      </c>
      <c r="D846" s="2" t="s">
        <v>5904</v>
      </c>
      <c r="E846" s="2" t="s">
        <v>5905</v>
      </c>
      <c r="F846" s="4">
        <v>10</v>
      </c>
      <c r="G846" s="4">
        <v>1605783</v>
      </c>
      <c r="H846" s="4"/>
      <c r="I846" s="4">
        <v>1605783</v>
      </c>
    </row>
    <row r="847" spans="1:9" ht="15.75">
      <c r="A847" s="3" t="s">
        <v>6983</v>
      </c>
      <c r="B847" s="2" t="s">
        <v>6898</v>
      </c>
      <c r="C847" s="2" t="s">
        <v>5906</v>
      </c>
      <c r="D847" s="2" t="s">
        <v>6898</v>
      </c>
      <c r="E847" s="2" t="s">
        <v>5908</v>
      </c>
      <c r="F847" s="4">
        <v>4</v>
      </c>
      <c r="G847" s="4"/>
      <c r="H847" s="4"/>
      <c r="I847" s="4"/>
    </row>
    <row r="848" spans="1:9" ht="15.75">
      <c r="A848" s="3" t="s">
        <v>6983</v>
      </c>
      <c r="B848" s="2" t="s">
        <v>6228</v>
      </c>
      <c r="C848" s="2" t="s">
        <v>6227</v>
      </c>
      <c r="D848" s="2" t="s">
        <v>6228</v>
      </c>
      <c r="E848" s="2" t="s">
        <v>6229</v>
      </c>
      <c r="F848" s="4">
        <v>10</v>
      </c>
      <c r="G848" s="4"/>
      <c r="H848" s="4"/>
      <c r="I848" s="4"/>
    </row>
    <row r="849" spans="1:9" ht="15.75">
      <c r="A849" s="3" t="s">
        <v>6983</v>
      </c>
      <c r="B849" s="2" t="s">
        <v>5216</v>
      </c>
      <c r="C849" s="2" t="s">
        <v>5217</v>
      </c>
      <c r="D849" s="2" t="s">
        <v>5216</v>
      </c>
      <c r="E849" s="2" t="s">
        <v>5218</v>
      </c>
      <c r="F849" s="4">
        <v>540</v>
      </c>
      <c r="G849" s="4">
        <v>2310000</v>
      </c>
      <c r="H849" s="4">
        <v>231000</v>
      </c>
      <c r="I849" s="4">
        <v>2541000</v>
      </c>
    </row>
    <row r="850" spans="1:9" ht="15.75">
      <c r="A850" s="3" t="s">
        <v>6983</v>
      </c>
      <c r="B850" s="2" t="s">
        <v>1473</v>
      </c>
      <c r="C850" s="2" t="s">
        <v>6232</v>
      </c>
      <c r="D850" s="2" t="s">
        <v>1473</v>
      </c>
      <c r="E850" s="2" t="s">
        <v>1475</v>
      </c>
      <c r="F850" s="4">
        <v>800</v>
      </c>
      <c r="G850" s="4">
        <v>128228</v>
      </c>
      <c r="H850" s="4">
        <v>12822</v>
      </c>
      <c r="I850" s="4">
        <v>141050</v>
      </c>
    </row>
    <row r="851" spans="1:9" ht="15.75">
      <c r="A851" s="3" t="s">
        <v>6983</v>
      </c>
      <c r="B851" s="2" t="s">
        <v>1478</v>
      </c>
      <c r="C851" s="2" t="s">
        <v>6233</v>
      </c>
      <c r="D851" s="2" t="s">
        <v>1478</v>
      </c>
      <c r="E851" s="2" t="s">
        <v>1480</v>
      </c>
      <c r="F851" s="4">
        <v>200</v>
      </c>
      <c r="G851" s="4">
        <v>35091</v>
      </c>
      <c r="H851" s="4">
        <v>3509</v>
      </c>
      <c r="I851" s="4">
        <v>38600</v>
      </c>
    </row>
    <row r="852" spans="1:9" ht="15.75">
      <c r="A852" s="3" t="s">
        <v>6983</v>
      </c>
      <c r="B852" s="2" t="s">
        <v>1628</v>
      </c>
      <c r="C852" s="2" t="s">
        <v>6236</v>
      </c>
      <c r="D852" s="2" t="s">
        <v>1628</v>
      </c>
      <c r="E852" s="2" t="s">
        <v>1692</v>
      </c>
      <c r="F852" s="4">
        <v>1</v>
      </c>
      <c r="G852" s="4">
        <v>33000</v>
      </c>
      <c r="H852" s="4">
        <v>3300</v>
      </c>
      <c r="I852" s="4">
        <v>36300</v>
      </c>
    </row>
    <row r="853" spans="1:9" ht="15.75">
      <c r="A853" s="3" t="s">
        <v>6983</v>
      </c>
      <c r="B853" s="2" t="s">
        <v>1628</v>
      </c>
      <c r="C853" s="2" t="s">
        <v>6238</v>
      </c>
      <c r="D853" s="2" t="s">
        <v>1628</v>
      </c>
      <c r="E853" s="2" t="s">
        <v>1721</v>
      </c>
      <c r="F853" s="4">
        <v>1</v>
      </c>
      <c r="G853" s="4">
        <v>33000</v>
      </c>
      <c r="H853" s="4">
        <v>3300</v>
      </c>
      <c r="I853" s="4">
        <v>36300</v>
      </c>
    </row>
    <row r="854" spans="1:9" ht="15.75">
      <c r="A854" s="3" t="s">
        <v>6983</v>
      </c>
      <c r="B854" s="2" t="s">
        <v>2005</v>
      </c>
      <c r="C854" s="2" t="s">
        <v>6239</v>
      </c>
      <c r="D854" s="2" t="s">
        <v>2005</v>
      </c>
      <c r="E854" s="2" t="s">
        <v>2007</v>
      </c>
      <c r="F854" s="4">
        <v>4</v>
      </c>
      <c r="G854" s="4">
        <v>56000</v>
      </c>
      <c r="H854" s="4">
        <v>5600</v>
      </c>
      <c r="I854" s="4">
        <v>61600</v>
      </c>
    </row>
    <row r="855" spans="1:9" ht="15.75">
      <c r="A855" s="3" t="s">
        <v>6983</v>
      </c>
      <c r="B855" s="2" t="s">
        <v>2008</v>
      </c>
      <c r="C855" s="2" t="s">
        <v>6240</v>
      </c>
      <c r="D855" s="2" t="s">
        <v>2008</v>
      </c>
      <c r="E855" s="2" t="s">
        <v>2010</v>
      </c>
      <c r="F855" s="4">
        <v>3</v>
      </c>
      <c r="G855" s="4">
        <v>75000</v>
      </c>
      <c r="H855" s="4">
        <v>7499</v>
      </c>
      <c r="I855" s="4">
        <v>82499</v>
      </c>
    </row>
    <row r="856" spans="1:9" ht="15.75">
      <c r="A856" s="3" t="s">
        <v>6983</v>
      </c>
      <c r="B856" s="2" t="s">
        <v>2011</v>
      </c>
      <c r="C856" s="2" t="s">
        <v>6241</v>
      </c>
      <c r="D856" s="2" t="s">
        <v>2011</v>
      </c>
      <c r="E856" s="2" t="s">
        <v>2013</v>
      </c>
      <c r="F856" s="4">
        <v>1</v>
      </c>
      <c r="G856" s="4">
        <v>41000</v>
      </c>
      <c r="H856" s="4">
        <v>4100</v>
      </c>
      <c r="I856" s="4">
        <v>45100</v>
      </c>
    </row>
    <row r="857" spans="1:9" ht="15.75">
      <c r="A857" s="3" t="s">
        <v>6983</v>
      </c>
      <c r="B857" s="2" t="s">
        <v>3934</v>
      </c>
      <c r="C857" s="2" t="s">
        <v>6242</v>
      </c>
      <c r="D857" s="2" t="s">
        <v>3934</v>
      </c>
      <c r="E857" s="2" t="s">
        <v>6243</v>
      </c>
      <c r="F857" s="4">
        <v>20</v>
      </c>
      <c r="G857" s="4">
        <v>84000</v>
      </c>
      <c r="H857" s="4">
        <v>8400</v>
      </c>
      <c r="I857" s="4">
        <v>92400</v>
      </c>
    </row>
    <row r="858" spans="1:9" ht="15.75">
      <c r="A858" s="3" t="s">
        <v>6983</v>
      </c>
      <c r="B858" s="2" t="s">
        <v>3968</v>
      </c>
      <c r="C858" s="2" t="s">
        <v>6244</v>
      </c>
      <c r="D858" s="2" t="s">
        <v>3968</v>
      </c>
      <c r="E858" s="2" t="s">
        <v>6245</v>
      </c>
      <c r="F858" s="4">
        <v>80</v>
      </c>
      <c r="G858" s="4">
        <v>168000</v>
      </c>
      <c r="H858" s="4">
        <v>16800</v>
      </c>
      <c r="I858" s="4">
        <v>184800</v>
      </c>
    </row>
    <row r="859" spans="1:9" ht="15.75">
      <c r="A859" s="3" t="s">
        <v>6983</v>
      </c>
      <c r="B859" s="2" t="s">
        <v>4493</v>
      </c>
      <c r="C859" s="2" t="s">
        <v>6250</v>
      </c>
      <c r="D859" s="2" t="s">
        <v>4493</v>
      </c>
      <c r="E859" s="2" t="s">
        <v>6251</v>
      </c>
      <c r="F859" s="4">
        <v>12</v>
      </c>
      <c r="G859" s="4">
        <v>24000</v>
      </c>
      <c r="H859" s="4">
        <v>2400</v>
      </c>
      <c r="I859" s="4">
        <v>26400</v>
      </c>
    </row>
    <row r="860" spans="1:9" ht="15.75">
      <c r="A860" s="3" t="s">
        <v>6983</v>
      </c>
      <c r="B860" s="2" t="s">
        <v>6253</v>
      </c>
      <c r="C860" s="2" t="s">
        <v>6252</v>
      </c>
      <c r="D860" s="2" t="s">
        <v>6253</v>
      </c>
      <c r="E860" s="2"/>
      <c r="F860" s="4">
        <v>2</v>
      </c>
      <c r="G860" s="4">
        <v>56000</v>
      </c>
      <c r="H860" s="4">
        <v>5600</v>
      </c>
      <c r="I860" s="4">
        <v>61600</v>
      </c>
    </row>
    <row r="861" spans="1:9" ht="15.75">
      <c r="A861" s="3" t="s">
        <v>6983</v>
      </c>
      <c r="B861" s="2" t="s">
        <v>6255</v>
      </c>
      <c r="C861" s="2" t="s">
        <v>6254</v>
      </c>
      <c r="D861" s="2" t="s">
        <v>6255</v>
      </c>
      <c r="E861" s="2"/>
      <c r="F861" s="4">
        <v>3</v>
      </c>
      <c r="G861" s="4">
        <v>27000</v>
      </c>
      <c r="H861" s="4">
        <v>2700</v>
      </c>
      <c r="I861" s="4">
        <v>29700</v>
      </c>
    </row>
    <row r="862" spans="1:9" ht="15.75">
      <c r="A862" s="3" t="s">
        <v>6983</v>
      </c>
      <c r="B862" s="2" t="s">
        <v>6257</v>
      </c>
      <c r="C862" s="2" t="s">
        <v>6256</v>
      </c>
      <c r="D862" s="2" t="s">
        <v>6257</v>
      </c>
      <c r="E862" s="2"/>
      <c r="F862" s="4">
        <v>33</v>
      </c>
      <c r="G862" s="4">
        <v>329545</v>
      </c>
      <c r="H862" s="4">
        <v>32955</v>
      </c>
      <c r="I862" s="4">
        <v>362500</v>
      </c>
    </row>
    <row r="863" spans="1:9" ht="15.75">
      <c r="A863" s="3" t="s">
        <v>6983</v>
      </c>
      <c r="B863" s="2" t="s">
        <v>6191</v>
      </c>
      <c r="C863" s="2" t="s">
        <v>6264</v>
      </c>
      <c r="D863" s="2" t="s">
        <v>6191</v>
      </c>
      <c r="E863" s="2" t="s">
        <v>6192</v>
      </c>
      <c r="F863" s="4">
        <v>1</v>
      </c>
      <c r="G863" s="4">
        <v>143000</v>
      </c>
      <c r="H863" s="4">
        <v>14300</v>
      </c>
      <c r="I863" s="4">
        <v>157300</v>
      </c>
    </row>
    <row r="864" spans="1:9" ht="15.75">
      <c r="A864" s="3" t="s">
        <v>6983</v>
      </c>
      <c r="B864" s="2" t="s">
        <v>6269</v>
      </c>
      <c r="C864" s="2" t="s">
        <v>6268</v>
      </c>
      <c r="D864" s="2" t="s">
        <v>6269</v>
      </c>
      <c r="E864" s="2" t="s">
        <v>5136</v>
      </c>
      <c r="F864" s="4">
        <v>101</v>
      </c>
      <c r="G864" s="4">
        <v>3300</v>
      </c>
      <c r="H864" s="4">
        <v>330</v>
      </c>
      <c r="I864" s="4">
        <v>3630</v>
      </c>
    </row>
    <row r="865" spans="1:9" ht="15.75">
      <c r="A865" s="3" t="s">
        <v>6983</v>
      </c>
      <c r="B865" s="2" t="s">
        <v>6271</v>
      </c>
      <c r="C865" s="2" t="s">
        <v>6270</v>
      </c>
      <c r="D865" s="2" t="s">
        <v>6271</v>
      </c>
      <c r="E865" s="2" t="s">
        <v>5139</v>
      </c>
      <c r="F865" s="4">
        <v>51</v>
      </c>
      <c r="G865" s="4">
        <v>1800</v>
      </c>
      <c r="H865" s="4">
        <v>180</v>
      </c>
      <c r="I865" s="4">
        <v>1980</v>
      </c>
    </row>
    <row r="866" spans="1:9" ht="15.75">
      <c r="A866" s="3" t="s">
        <v>6983</v>
      </c>
      <c r="B866" s="2" t="s">
        <v>6273</v>
      </c>
      <c r="C866" s="2" t="s">
        <v>6272</v>
      </c>
      <c r="D866" s="2" t="s">
        <v>6273</v>
      </c>
      <c r="E866" s="2" t="s">
        <v>5142</v>
      </c>
      <c r="F866" s="4">
        <v>2</v>
      </c>
      <c r="G866" s="4">
        <v>600</v>
      </c>
      <c r="H866" s="4">
        <v>60</v>
      </c>
      <c r="I866" s="4">
        <v>660</v>
      </c>
    </row>
    <row r="867" spans="1:9" ht="15.75">
      <c r="A867" s="3" t="s">
        <v>6984</v>
      </c>
      <c r="B867" s="2" t="s">
        <v>5</v>
      </c>
      <c r="C867" s="2" t="s">
        <v>7</v>
      </c>
      <c r="D867" s="2" t="s">
        <v>5</v>
      </c>
      <c r="E867" s="2" t="s">
        <v>8</v>
      </c>
      <c r="F867" s="4">
        <v>500</v>
      </c>
      <c r="G867" s="4">
        <v>171000</v>
      </c>
      <c r="H867" s="4">
        <v>17100</v>
      </c>
      <c r="I867" s="4">
        <v>188100</v>
      </c>
    </row>
    <row r="868" spans="1:9" ht="15.75">
      <c r="A868" s="3" t="s">
        <v>6984</v>
      </c>
      <c r="B868" s="2" t="s">
        <v>20</v>
      </c>
      <c r="C868" s="2" t="s">
        <v>24</v>
      </c>
      <c r="D868" s="2" t="s">
        <v>20</v>
      </c>
      <c r="E868" s="2" t="s">
        <v>25</v>
      </c>
      <c r="F868" s="4">
        <v>7060</v>
      </c>
      <c r="G868" s="4">
        <v>2920132</v>
      </c>
      <c r="H868" s="4">
        <v>292013</v>
      </c>
      <c r="I868" s="4">
        <v>3212145</v>
      </c>
    </row>
    <row r="869" spans="1:9" ht="15.75">
      <c r="A869" s="3" t="s">
        <v>6984</v>
      </c>
      <c r="B869" s="2" t="s">
        <v>26</v>
      </c>
      <c r="C869" s="2" t="s">
        <v>27</v>
      </c>
      <c r="D869" s="2" t="s">
        <v>26</v>
      </c>
      <c r="E869" s="2" t="s">
        <v>28</v>
      </c>
      <c r="F869" s="4">
        <v>25</v>
      </c>
      <c r="G869" s="4">
        <v>8550</v>
      </c>
      <c r="H869" s="4">
        <v>855</v>
      </c>
      <c r="I869" s="4">
        <v>9405</v>
      </c>
    </row>
    <row r="870" spans="1:9" ht="15.75">
      <c r="A870" s="3" t="s">
        <v>6984</v>
      </c>
      <c r="B870" s="2" t="s">
        <v>29</v>
      </c>
      <c r="C870" s="2" t="s">
        <v>30</v>
      </c>
      <c r="D870" s="2" t="s">
        <v>29</v>
      </c>
      <c r="E870" s="2"/>
      <c r="F870" s="4">
        <v>1075</v>
      </c>
      <c r="G870" s="4">
        <v>967500</v>
      </c>
      <c r="H870" s="4">
        <v>96750</v>
      </c>
      <c r="I870" s="4">
        <v>1064250</v>
      </c>
    </row>
    <row r="871" spans="1:9" ht="15.75">
      <c r="A871" s="3" t="s">
        <v>6984</v>
      </c>
      <c r="B871" s="2" t="s">
        <v>31</v>
      </c>
      <c r="C871" s="2" t="s">
        <v>32</v>
      </c>
      <c r="D871" s="2" t="s">
        <v>31</v>
      </c>
      <c r="E871" s="2"/>
      <c r="F871" s="4">
        <v>120</v>
      </c>
      <c r="G871" s="4">
        <v>143840</v>
      </c>
      <c r="H871" s="4">
        <v>14384</v>
      </c>
      <c r="I871" s="4">
        <v>158224</v>
      </c>
    </row>
    <row r="872" spans="1:9" ht="15.75">
      <c r="A872" s="3" t="s">
        <v>6984</v>
      </c>
      <c r="B872" s="2" t="s">
        <v>38</v>
      </c>
      <c r="C872" s="2" t="s">
        <v>39</v>
      </c>
      <c r="D872" s="2" t="s">
        <v>38</v>
      </c>
      <c r="E872" s="2"/>
      <c r="F872" s="4">
        <v>414</v>
      </c>
      <c r="G872" s="4">
        <v>43563</v>
      </c>
      <c r="H872" s="4">
        <v>4357</v>
      </c>
      <c r="I872" s="4">
        <v>47920</v>
      </c>
    </row>
    <row r="873" spans="1:9" ht="15.75">
      <c r="A873" s="3" t="s">
        <v>6984</v>
      </c>
      <c r="B873" s="2" t="s">
        <v>62</v>
      </c>
      <c r="C873" s="2" t="s">
        <v>66</v>
      </c>
      <c r="D873" s="2" t="s">
        <v>62</v>
      </c>
      <c r="E873" s="2" t="s">
        <v>58</v>
      </c>
      <c r="F873" s="4">
        <v>50</v>
      </c>
      <c r="G873" s="4">
        <v>230000</v>
      </c>
      <c r="H873" s="4">
        <v>23000</v>
      </c>
      <c r="I873" s="4">
        <v>253000</v>
      </c>
    </row>
    <row r="874" spans="1:9" ht="15.75">
      <c r="A874" s="3" t="s">
        <v>6984</v>
      </c>
      <c r="B874" s="2" t="s">
        <v>69</v>
      </c>
      <c r="C874" s="2" t="s">
        <v>76</v>
      </c>
      <c r="D874" s="2" t="s">
        <v>69</v>
      </c>
      <c r="E874" s="2" t="s">
        <v>56</v>
      </c>
      <c r="F874" s="4">
        <v>20</v>
      </c>
      <c r="G874" s="4">
        <v>80000</v>
      </c>
      <c r="H874" s="4">
        <v>8000</v>
      </c>
      <c r="I874" s="4">
        <v>88000</v>
      </c>
    </row>
    <row r="875" spans="1:9" ht="15.75">
      <c r="A875" s="3" t="s">
        <v>6984</v>
      </c>
      <c r="B875" s="2" t="s">
        <v>62</v>
      </c>
      <c r="C875" s="2" t="s">
        <v>93</v>
      </c>
      <c r="D875" s="2" t="s">
        <v>62</v>
      </c>
      <c r="E875" s="2" t="s">
        <v>83</v>
      </c>
      <c r="F875" s="4">
        <v>20</v>
      </c>
      <c r="G875" s="4">
        <v>104000</v>
      </c>
      <c r="H875" s="4">
        <v>10400</v>
      </c>
      <c r="I875" s="4">
        <v>114400</v>
      </c>
    </row>
    <row r="876" spans="1:9" ht="15.75">
      <c r="A876" s="3" t="s">
        <v>6984</v>
      </c>
      <c r="B876" s="2" t="s">
        <v>118</v>
      </c>
      <c r="C876" s="2" t="s">
        <v>117</v>
      </c>
      <c r="D876" s="2" t="s">
        <v>118</v>
      </c>
      <c r="E876" s="2" t="s">
        <v>113</v>
      </c>
      <c r="F876" s="4">
        <v>5000</v>
      </c>
      <c r="G876" s="4">
        <v>1140000</v>
      </c>
      <c r="H876" s="4">
        <v>114000</v>
      </c>
      <c r="I876" s="4">
        <v>1254000</v>
      </c>
    </row>
    <row r="877" spans="1:9" ht="15.75">
      <c r="A877" s="3" t="s">
        <v>6984</v>
      </c>
      <c r="B877" s="2" t="s">
        <v>5722</v>
      </c>
      <c r="C877" s="2" t="s">
        <v>5721</v>
      </c>
      <c r="D877" s="2" t="s">
        <v>5722</v>
      </c>
      <c r="E877" s="2"/>
      <c r="F877" s="4">
        <v>1</v>
      </c>
      <c r="G877" s="4">
        <v>7500</v>
      </c>
      <c r="H877" s="4">
        <v>750</v>
      </c>
      <c r="I877" s="4">
        <v>8250</v>
      </c>
    </row>
    <row r="878" spans="1:9" ht="15.75">
      <c r="A878" s="3" t="s">
        <v>6984</v>
      </c>
      <c r="B878" s="2" t="s">
        <v>229</v>
      </c>
      <c r="C878" s="2" t="s">
        <v>230</v>
      </c>
      <c r="D878" s="2" t="s">
        <v>229</v>
      </c>
      <c r="E878" s="2"/>
      <c r="F878" s="4">
        <v>1</v>
      </c>
      <c r="G878" s="4">
        <v>6000</v>
      </c>
      <c r="H878" s="4">
        <v>600</v>
      </c>
      <c r="I878" s="4">
        <v>6600</v>
      </c>
    </row>
    <row r="879" spans="1:9" ht="15.75">
      <c r="A879" s="3" t="s">
        <v>6984</v>
      </c>
      <c r="B879" s="2" t="s">
        <v>234</v>
      </c>
      <c r="C879" s="2" t="s">
        <v>235</v>
      </c>
      <c r="D879" s="2" t="s">
        <v>234</v>
      </c>
      <c r="E879" s="2"/>
      <c r="F879" s="4">
        <v>2</v>
      </c>
      <c r="G879" s="4">
        <v>10000</v>
      </c>
      <c r="H879" s="4">
        <v>1000</v>
      </c>
      <c r="I879" s="4">
        <v>11000</v>
      </c>
    </row>
    <row r="880" spans="1:9" ht="15.75">
      <c r="A880" s="3" t="s">
        <v>6984</v>
      </c>
      <c r="B880" s="2" t="s">
        <v>467</v>
      </c>
      <c r="C880" s="2" t="s">
        <v>468</v>
      </c>
      <c r="D880" s="2" t="s">
        <v>467</v>
      </c>
      <c r="E880" s="2"/>
      <c r="F880" s="4">
        <v>10</v>
      </c>
      <c r="G880" s="4">
        <v>58000</v>
      </c>
      <c r="H880" s="4">
        <v>5800</v>
      </c>
      <c r="I880" s="4">
        <v>63800</v>
      </c>
    </row>
    <row r="881" spans="1:9" ht="15.75">
      <c r="A881" s="3" t="s">
        <v>6984</v>
      </c>
      <c r="B881" s="2" t="s">
        <v>514</v>
      </c>
      <c r="C881" s="2" t="s">
        <v>515</v>
      </c>
      <c r="D881" s="2" t="s">
        <v>514</v>
      </c>
      <c r="E881" s="2" t="s">
        <v>516</v>
      </c>
      <c r="F881" s="4">
        <v>11</v>
      </c>
      <c r="G881" s="4">
        <v>64500</v>
      </c>
      <c r="H881" s="4">
        <v>6450</v>
      </c>
      <c r="I881" s="4">
        <v>70950</v>
      </c>
    </row>
    <row r="882" spans="1:9" ht="15.75">
      <c r="A882" s="3" t="s">
        <v>6984</v>
      </c>
      <c r="B882" s="2" t="s">
        <v>514</v>
      </c>
      <c r="C882" s="2" t="s">
        <v>6046</v>
      </c>
      <c r="D882" s="2" t="s">
        <v>514</v>
      </c>
      <c r="E882" s="2" t="s">
        <v>6047</v>
      </c>
      <c r="F882" s="4">
        <v>30</v>
      </c>
      <c r="G882" s="4">
        <v>135360</v>
      </c>
      <c r="H882" s="4">
        <v>13536</v>
      </c>
      <c r="I882" s="4">
        <v>148896</v>
      </c>
    </row>
    <row r="883" spans="1:9" ht="15.75">
      <c r="A883" s="3" t="s">
        <v>6984</v>
      </c>
      <c r="B883" s="2" t="s">
        <v>524</v>
      </c>
      <c r="C883" s="2" t="s">
        <v>525</v>
      </c>
      <c r="D883" s="2" t="s">
        <v>524</v>
      </c>
      <c r="E883" s="2" t="s">
        <v>526</v>
      </c>
      <c r="F883" s="4">
        <v>10</v>
      </c>
      <c r="G883" s="4">
        <v>70000</v>
      </c>
      <c r="H883" s="4">
        <v>7000</v>
      </c>
      <c r="I883" s="4">
        <v>77000</v>
      </c>
    </row>
    <row r="884" spans="1:9" ht="15.75">
      <c r="A884" s="3" t="s">
        <v>6984</v>
      </c>
      <c r="B884" s="2" t="s">
        <v>524</v>
      </c>
      <c r="C884" s="2" t="s">
        <v>3056</v>
      </c>
      <c r="D884" s="2" t="s">
        <v>524</v>
      </c>
      <c r="E884" s="2" t="s">
        <v>6048</v>
      </c>
      <c r="F884" s="4">
        <v>30</v>
      </c>
      <c r="G884" s="4">
        <v>160440</v>
      </c>
      <c r="H884" s="4">
        <v>16044</v>
      </c>
      <c r="I884" s="4">
        <v>176484</v>
      </c>
    </row>
    <row r="885" spans="1:9" ht="15.75">
      <c r="A885" s="3" t="s">
        <v>6984</v>
      </c>
      <c r="B885" s="2" t="s">
        <v>530</v>
      </c>
      <c r="C885" s="2" t="s">
        <v>531</v>
      </c>
      <c r="D885" s="2" t="s">
        <v>530</v>
      </c>
      <c r="E885" s="2" t="s">
        <v>532</v>
      </c>
      <c r="F885" s="4">
        <v>36</v>
      </c>
      <c r="G885" s="4">
        <v>168702</v>
      </c>
      <c r="H885" s="4">
        <v>16870</v>
      </c>
      <c r="I885" s="4">
        <v>185572</v>
      </c>
    </row>
    <row r="886" spans="1:9" ht="15.75">
      <c r="A886" s="3" t="s">
        <v>6984</v>
      </c>
      <c r="B886" s="2" t="s">
        <v>548</v>
      </c>
      <c r="C886" s="2" t="s">
        <v>549</v>
      </c>
      <c r="D886" s="2" t="s">
        <v>548</v>
      </c>
      <c r="E886" s="2" t="s">
        <v>550</v>
      </c>
      <c r="F886" s="4">
        <v>60</v>
      </c>
      <c r="G886" s="4">
        <v>190080</v>
      </c>
      <c r="H886" s="4">
        <v>19008</v>
      </c>
      <c r="I886" s="4">
        <v>209088</v>
      </c>
    </row>
    <row r="887" spans="1:9" ht="15.75">
      <c r="A887" s="3" t="s">
        <v>6984</v>
      </c>
      <c r="B887" s="2" t="s">
        <v>560</v>
      </c>
      <c r="C887" s="2" t="s">
        <v>561</v>
      </c>
      <c r="D887" s="2" t="s">
        <v>560</v>
      </c>
      <c r="E887" s="2" t="s">
        <v>562</v>
      </c>
      <c r="F887" s="4">
        <v>16</v>
      </c>
      <c r="G887" s="4">
        <v>71601</v>
      </c>
      <c r="H887" s="4">
        <v>7160</v>
      </c>
      <c r="I887" s="4">
        <v>78761</v>
      </c>
    </row>
    <row r="888" spans="1:9" ht="15.75">
      <c r="A888" s="3" t="s">
        <v>6984</v>
      </c>
      <c r="B888" s="2" t="s">
        <v>575</v>
      </c>
      <c r="C888" s="2" t="s">
        <v>576</v>
      </c>
      <c r="D888" s="2" t="s">
        <v>575</v>
      </c>
      <c r="E888" s="2" t="s">
        <v>577</v>
      </c>
      <c r="F888" s="4">
        <v>25</v>
      </c>
      <c r="G888" s="4">
        <v>120000</v>
      </c>
      <c r="H888" s="4">
        <v>12000</v>
      </c>
      <c r="I888" s="4">
        <v>132000</v>
      </c>
    </row>
    <row r="889" spans="1:9" ht="15.75">
      <c r="A889" s="3" t="s">
        <v>6984</v>
      </c>
      <c r="B889" s="2" t="s">
        <v>363</v>
      </c>
      <c r="C889" s="2" t="s">
        <v>612</v>
      </c>
      <c r="D889" s="2" t="s">
        <v>363</v>
      </c>
      <c r="E889" s="2" t="s">
        <v>613</v>
      </c>
      <c r="F889" s="4">
        <v>59</v>
      </c>
      <c r="G889" s="4">
        <v>287791</v>
      </c>
      <c r="H889" s="4">
        <v>28778</v>
      </c>
      <c r="I889" s="4">
        <v>316569</v>
      </c>
    </row>
    <row r="890" spans="1:9" ht="15.75">
      <c r="A890" s="3" t="s">
        <v>6984</v>
      </c>
      <c r="B890" s="2" t="s">
        <v>614</v>
      </c>
      <c r="C890" s="2" t="s">
        <v>615</v>
      </c>
      <c r="D890" s="2" t="s">
        <v>614</v>
      </c>
      <c r="E890" s="2" t="s">
        <v>616</v>
      </c>
      <c r="F890" s="4">
        <v>321</v>
      </c>
      <c r="G890" s="4">
        <v>712620</v>
      </c>
      <c r="H890" s="4">
        <v>71262</v>
      </c>
      <c r="I890" s="4">
        <v>783882</v>
      </c>
    </row>
    <row r="891" spans="1:9" ht="15.75">
      <c r="A891" s="3" t="s">
        <v>6984</v>
      </c>
      <c r="B891" s="2" t="s">
        <v>614</v>
      </c>
      <c r="C891" s="2" t="s">
        <v>6049</v>
      </c>
      <c r="D891" s="2" t="s">
        <v>614</v>
      </c>
      <c r="E891" s="2" t="s">
        <v>3230</v>
      </c>
      <c r="F891" s="4">
        <v>100</v>
      </c>
      <c r="G891" s="4">
        <v>222000</v>
      </c>
      <c r="H891" s="4">
        <v>22200</v>
      </c>
      <c r="I891" s="4">
        <v>244200</v>
      </c>
    </row>
    <row r="892" spans="1:9" ht="15.75">
      <c r="A892" s="3" t="s">
        <v>6984</v>
      </c>
      <c r="B892" s="2" t="s">
        <v>366</v>
      </c>
      <c r="C892" s="2" t="s">
        <v>619</v>
      </c>
      <c r="D892" s="2" t="s">
        <v>366</v>
      </c>
      <c r="E892" s="2" t="s">
        <v>620</v>
      </c>
      <c r="F892" s="4">
        <v>60</v>
      </c>
      <c r="G892" s="4">
        <v>443864</v>
      </c>
      <c r="H892" s="4">
        <v>44386</v>
      </c>
      <c r="I892" s="4">
        <v>488250</v>
      </c>
    </row>
    <row r="893" spans="1:9" ht="15.75">
      <c r="A893" s="3" t="s">
        <v>6984</v>
      </c>
      <c r="B893" s="2" t="s">
        <v>621</v>
      </c>
      <c r="C893" s="2" t="s">
        <v>622</v>
      </c>
      <c r="D893" s="2" t="s">
        <v>621</v>
      </c>
      <c r="E893" s="2" t="s">
        <v>623</v>
      </c>
      <c r="F893" s="4">
        <v>62</v>
      </c>
      <c r="G893" s="4">
        <v>162626</v>
      </c>
      <c r="H893" s="4">
        <v>16263</v>
      </c>
      <c r="I893" s="4">
        <v>178889</v>
      </c>
    </row>
    <row r="894" spans="1:9" ht="15.75">
      <c r="A894" s="3" t="s">
        <v>6984</v>
      </c>
      <c r="B894" s="2" t="s">
        <v>630</v>
      </c>
      <c r="C894" s="2" t="s">
        <v>631</v>
      </c>
      <c r="D894" s="2" t="s">
        <v>630</v>
      </c>
      <c r="E894" s="2" t="s">
        <v>632</v>
      </c>
      <c r="F894" s="4">
        <v>12</v>
      </c>
      <c r="G894" s="4">
        <v>35040</v>
      </c>
      <c r="H894" s="4">
        <v>3504</v>
      </c>
      <c r="I894" s="4">
        <v>38544</v>
      </c>
    </row>
    <row r="895" spans="1:9" ht="15.75">
      <c r="A895" s="3" t="s">
        <v>6984</v>
      </c>
      <c r="B895" s="2" t="s">
        <v>633</v>
      </c>
      <c r="C895" s="2" t="s">
        <v>634</v>
      </c>
      <c r="D895" s="2" t="s">
        <v>633</v>
      </c>
      <c r="E895" s="2" t="s">
        <v>635</v>
      </c>
      <c r="F895" s="4">
        <v>622</v>
      </c>
      <c r="G895" s="4">
        <v>915311</v>
      </c>
      <c r="H895" s="4">
        <v>91532</v>
      </c>
      <c r="I895" s="4">
        <v>1006843</v>
      </c>
    </row>
    <row r="896" spans="1:9" ht="15.75">
      <c r="A896" s="3" t="s">
        <v>6984</v>
      </c>
      <c r="B896" s="2" t="s">
        <v>352</v>
      </c>
      <c r="C896" s="2" t="s">
        <v>638</v>
      </c>
      <c r="D896" s="2" t="s">
        <v>352</v>
      </c>
      <c r="E896" s="2" t="s">
        <v>639</v>
      </c>
      <c r="F896" s="4">
        <v>112</v>
      </c>
      <c r="G896" s="4">
        <v>622920</v>
      </c>
      <c r="H896" s="4">
        <v>62292</v>
      </c>
      <c r="I896" s="4">
        <v>685212</v>
      </c>
    </row>
    <row r="897" spans="1:9" ht="15.75">
      <c r="A897" s="3" t="s">
        <v>6984</v>
      </c>
      <c r="B897" s="2" t="s">
        <v>640</v>
      </c>
      <c r="C897" s="2" t="s">
        <v>641</v>
      </c>
      <c r="D897" s="2" t="s">
        <v>640</v>
      </c>
      <c r="E897" s="2" t="s">
        <v>642</v>
      </c>
      <c r="F897" s="4">
        <v>130</v>
      </c>
      <c r="G897" s="4">
        <v>393900</v>
      </c>
      <c r="H897" s="4">
        <v>39390</v>
      </c>
      <c r="I897" s="4">
        <v>433290</v>
      </c>
    </row>
    <row r="898" spans="1:9" ht="15.75">
      <c r="A898" s="3" t="s">
        <v>6984</v>
      </c>
      <c r="B898" s="2" t="s">
        <v>358</v>
      </c>
      <c r="C898" s="2" t="s">
        <v>645</v>
      </c>
      <c r="D898" s="2" t="s">
        <v>358</v>
      </c>
      <c r="E898" s="2" t="s">
        <v>646</v>
      </c>
      <c r="F898" s="4">
        <v>2</v>
      </c>
      <c r="G898" s="4">
        <v>17200</v>
      </c>
      <c r="H898" s="4">
        <v>1720</v>
      </c>
      <c r="I898" s="4">
        <v>18920</v>
      </c>
    </row>
    <row r="899" spans="1:9" ht="15.75">
      <c r="A899" s="3" t="s">
        <v>6984</v>
      </c>
      <c r="B899" s="2" t="s">
        <v>647</v>
      </c>
      <c r="C899" s="2" t="s">
        <v>648</v>
      </c>
      <c r="D899" s="2" t="s">
        <v>647</v>
      </c>
      <c r="E899" s="2" t="s">
        <v>649</v>
      </c>
      <c r="F899" s="4"/>
      <c r="G899" s="4"/>
      <c r="H899" s="4"/>
      <c r="I899" s="4"/>
    </row>
    <row r="900" spans="1:9" ht="15.75">
      <c r="A900" s="3" t="s">
        <v>6984</v>
      </c>
      <c r="B900" s="2" t="s">
        <v>654</v>
      </c>
      <c r="C900" s="2" t="s">
        <v>655</v>
      </c>
      <c r="D900" s="2" t="s">
        <v>654</v>
      </c>
      <c r="E900" s="2" t="s">
        <v>656</v>
      </c>
      <c r="F900" s="4">
        <v>127</v>
      </c>
      <c r="G900" s="4">
        <v>436132</v>
      </c>
      <c r="H900" s="4">
        <v>43614</v>
      </c>
      <c r="I900" s="4">
        <v>479746</v>
      </c>
    </row>
    <row r="901" spans="1:9" ht="15.75">
      <c r="A901" s="3" t="s">
        <v>6984</v>
      </c>
      <c r="B901" s="2" t="s">
        <v>657</v>
      </c>
      <c r="C901" s="2" t="s">
        <v>658</v>
      </c>
      <c r="D901" s="2" t="s">
        <v>657</v>
      </c>
      <c r="E901" s="2" t="s">
        <v>659</v>
      </c>
      <c r="F901" s="4">
        <v>10</v>
      </c>
      <c r="G901" s="4">
        <v>15540</v>
      </c>
      <c r="H901" s="4">
        <v>1554</v>
      </c>
      <c r="I901" s="4">
        <v>17094</v>
      </c>
    </row>
    <row r="902" spans="1:9" ht="15.75">
      <c r="A902" s="3" t="s">
        <v>6984</v>
      </c>
      <c r="B902" s="2" t="s">
        <v>448</v>
      </c>
      <c r="C902" s="2" t="s">
        <v>660</v>
      </c>
      <c r="D902" s="2" t="s">
        <v>448</v>
      </c>
      <c r="E902" s="2" t="s">
        <v>661</v>
      </c>
      <c r="F902" s="4"/>
      <c r="G902" s="4"/>
      <c r="H902" s="4"/>
      <c r="I902" s="4"/>
    </row>
    <row r="903" spans="1:9" ht="15.75">
      <c r="A903" s="3" t="s">
        <v>6984</v>
      </c>
      <c r="B903" s="2" t="s">
        <v>662</v>
      </c>
      <c r="C903" s="2" t="s">
        <v>663</v>
      </c>
      <c r="D903" s="2" t="s">
        <v>662</v>
      </c>
      <c r="E903" s="2" t="s">
        <v>664</v>
      </c>
      <c r="F903" s="4"/>
      <c r="G903" s="4"/>
      <c r="H903" s="4"/>
      <c r="I903" s="4"/>
    </row>
    <row r="904" spans="1:9" ht="15.75">
      <c r="A904" s="3" t="s">
        <v>6984</v>
      </c>
      <c r="B904" s="2" t="s">
        <v>673</v>
      </c>
      <c r="C904" s="2" t="s">
        <v>674</v>
      </c>
      <c r="D904" s="2" t="s">
        <v>673</v>
      </c>
      <c r="E904" s="2" t="s">
        <v>675</v>
      </c>
      <c r="F904" s="4">
        <v>173</v>
      </c>
      <c r="G904" s="4">
        <v>719130</v>
      </c>
      <c r="H904" s="4">
        <v>71913</v>
      </c>
      <c r="I904" s="4">
        <v>791043</v>
      </c>
    </row>
    <row r="905" spans="1:9" ht="15.75">
      <c r="A905" s="3" t="s">
        <v>6984</v>
      </c>
      <c r="B905" s="2" t="s">
        <v>676</v>
      </c>
      <c r="C905" s="2" t="s">
        <v>677</v>
      </c>
      <c r="D905" s="2" t="s">
        <v>676</v>
      </c>
      <c r="E905" s="2" t="s">
        <v>678</v>
      </c>
      <c r="F905" s="4">
        <v>303</v>
      </c>
      <c r="G905" s="4">
        <v>535800</v>
      </c>
      <c r="H905" s="4">
        <v>53580</v>
      </c>
      <c r="I905" s="4">
        <v>589380</v>
      </c>
    </row>
    <row r="906" spans="1:9" ht="15.75">
      <c r="A906" s="3" t="s">
        <v>6984</v>
      </c>
      <c r="B906" s="2" t="s">
        <v>699</v>
      </c>
      <c r="C906" s="2" t="s">
        <v>700</v>
      </c>
      <c r="D906" s="2" t="s">
        <v>699</v>
      </c>
      <c r="E906" s="2" t="s">
        <v>701</v>
      </c>
      <c r="F906" s="4">
        <v>108</v>
      </c>
      <c r="G906" s="4">
        <v>439110</v>
      </c>
      <c r="H906" s="4">
        <v>43911</v>
      </c>
      <c r="I906" s="4">
        <v>483021</v>
      </c>
    </row>
    <row r="907" spans="1:9" ht="15.75">
      <c r="A907" s="3" t="s">
        <v>6984</v>
      </c>
      <c r="B907" s="2" t="s">
        <v>725</v>
      </c>
      <c r="C907" s="2" t="s">
        <v>726</v>
      </c>
      <c r="D907" s="2" t="s">
        <v>725</v>
      </c>
      <c r="E907" s="2"/>
      <c r="F907" s="4">
        <v>5</v>
      </c>
      <c r="G907" s="4">
        <v>14000</v>
      </c>
      <c r="H907" s="4">
        <v>1400</v>
      </c>
      <c r="I907" s="4">
        <v>15400</v>
      </c>
    </row>
    <row r="908" spans="1:9" ht="15.75">
      <c r="A908" s="3" t="s">
        <v>6984</v>
      </c>
      <c r="B908" s="2" t="s">
        <v>730</v>
      </c>
      <c r="C908" s="2" t="s">
        <v>731</v>
      </c>
      <c r="D908" s="2" t="s">
        <v>730</v>
      </c>
      <c r="E908" s="2" t="s">
        <v>732</v>
      </c>
      <c r="F908" s="4">
        <v>4</v>
      </c>
      <c r="G908" s="4">
        <v>10800</v>
      </c>
      <c r="H908" s="4">
        <v>1080</v>
      </c>
      <c r="I908" s="4">
        <v>11880</v>
      </c>
    </row>
    <row r="909" spans="1:9" ht="15.75">
      <c r="A909" s="3" t="s">
        <v>6984</v>
      </c>
      <c r="B909" s="2" t="s">
        <v>733</v>
      </c>
      <c r="C909" s="2" t="s">
        <v>734</v>
      </c>
      <c r="D909" s="2" t="s">
        <v>733</v>
      </c>
      <c r="E909" s="2" t="s">
        <v>735</v>
      </c>
      <c r="F909" s="4">
        <v>130</v>
      </c>
      <c r="G909" s="4">
        <v>592880</v>
      </c>
      <c r="H909" s="4">
        <v>59288</v>
      </c>
      <c r="I909" s="4">
        <v>652168</v>
      </c>
    </row>
    <row r="910" spans="1:9" ht="15.75">
      <c r="A910" s="3" t="s">
        <v>6984</v>
      </c>
      <c r="B910" s="2" t="s">
        <v>736</v>
      </c>
      <c r="C910" s="2" t="s">
        <v>737</v>
      </c>
      <c r="D910" s="2" t="s">
        <v>736</v>
      </c>
      <c r="E910" s="2" t="s">
        <v>738</v>
      </c>
      <c r="F910" s="4">
        <v>630</v>
      </c>
      <c r="G910" s="4">
        <v>1277640</v>
      </c>
      <c r="H910" s="4">
        <v>127764</v>
      </c>
      <c r="I910" s="4">
        <v>1405404</v>
      </c>
    </row>
    <row r="911" spans="1:9" ht="15.75">
      <c r="A911" s="3" t="s">
        <v>6984</v>
      </c>
      <c r="B911" s="2" t="s">
        <v>741</v>
      </c>
      <c r="C911" s="2" t="s">
        <v>742</v>
      </c>
      <c r="D911" s="2" t="s">
        <v>741</v>
      </c>
      <c r="E911" s="2" t="s">
        <v>743</v>
      </c>
      <c r="F911" s="4">
        <v>2</v>
      </c>
      <c r="G911" s="4">
        <v>6200</v>
      </c>
      <c r="H911" s="4">
        <v>620</v>
      </c>
      <c r="I911" s="4">
        <v>6820</v>
      </c>
    </row>
    <row r="912" spans="1:9" ht="15.75">
      <c r="A912" s="3" t="s">
        <v>6984</v>
      </c>
      <c r="B912" s="2" t="s">
        <v>744</v>
      </c>
      <c r="C912" s="2" t="s">
        <v>745</v>
      </c>
      <c r="D912" s="2" t="s">
        <v>744</v>
      </c>
      <c r="E912" s="2" t="s">
        <v>746</v>
      </c>
      <c r="F912" s="4">
        <v>80</v>
      </c>
      <c r="G912" s="4">
        <v>471880</v>
      </c>
      <c r="H912" s="4">
        <v>47188</v>
      </c>
      <c r="I912" s="4">
        <v>519068</v>
      </c>
    </row>
    <row r="913" spans="1:9" ht="15.75">
      <c r="A913" s="3" t="s">
        <v>6984</v>
      </c>
      <c r="B913" s="2" t="s">
        <v>747</v>
      </c>
      <c r="C913" s="2" t="s">
        <v>748</v>
      </c>
      <c r="D913" s="2" t="s">
        <v>747</v>
      </c>
      <c r="E913" s="2" t="s">
        <v>749</v>
      </c>
      <c r="F913" s="4">
        <v>180</v>
      </c>
      <c r="G913" s="4">
        <v>411300</v>
      </c>
      <c r="H913" s="4">
        <v>41130</v>
      </c>
      <c r="I913" s="4">
        <v>452430</v>
      </c>
    </row>
    <row r="914" spans="1:9" ht="15.75">
      <c r="A914" s="3" t="s">
        <v>6984</v>
      </c>
      <c r="B914" s="2" t="s">
        <v>756</v>
      </c>
      <c r="C914" s="2" t="s">
        <v>757</v>
      </c>
      <c r="D914" s="2" t="s">
        <v>756</v>
      </c>
      <c r="E914" s="2" t="s">
        <v>758</v>
      </c>
      <c r="F914" s="4">
        <v>50</v>
      </c>
      <c r="G914" s="4">
        <v>156500</v>
      </c>
      <c r="H914" s="4">
        <v>15650</v>
      </c>
      <c r="I914" s="4">
        <v>172150</v>
      </c>
    </row>
    <row r="915" spans="1:9" ht="15.75">
      <c r="A915" s="3" t="s">
        <v>6984</v>
      </c>
      <c r="B915" s="2" t="s">
        <v>759</v>
      </c>
      <c r="C915" s="2" t="s">
        <v>760</v>
      </c>
      <c r="D915" s="2" t="s">
        <v>759</v>
      </c>
      <c r="E915" s="2" t="s">
        <v>761</v>
      </c>
      <c r="F915" s="4">
        <v>50</v>
      </c>
      <c r="G915" s="4">
        <v>56050</v>
      </c>
      <c r="H915" s="4">
        <v>5605</v>
      </c>
      <c r="I915" s="4">
        <v>61655</v>
      </c>
    </row>
    <row r="916" spans="1:9" ht="15.75">
      <c r="A916" s="3" t="s">
        <v>6984</v>
      </c>
      <c r="B916" s="2" t="s">
        <v>773</v>
      </c>
      <c r="C916" s="2" t="s">
        <v>774</v>
      </c>
      <c r="D916" s="2" t="s">
        <v>773</v>
      </c>
      <c r="E916" s="2" t="s">
        <v>775</v>
      </c>
      <c r="F916" s="4">
        <v>100</v>
      </c>
      <c r="G916" s="4">
        <v>268700</v>
      </c>
      <c r="H916" s="4">
        <v>26870</v>
      </c>
      <c r="I916" s="4">
        <v>295570</v>
      </c>
    </row>
    <row r="917" spans="1:9" ht="15.75">
      <c r="A917" s="3" t="s">
        <v>6984</v>
      </c>
      <c r="B917" s="2" t="s">
        <v>781</v>
      </c>
      <c r="C917" s="2" t="s">
        <v>782</v>
      </c>
      <c r="D917" s="2" t="s">
        <v>781</v>
      </c>
      <c r="E917" s="2" t="s">
        <v>783</v>
      </c>
      <c r="F917" s="4">
        <v>32</v>
      </c>
      <c r="G917" s="4">
        <v>100980</v>
      </c>
      <c r="H917" s="4">
        <v>10098</v>
      </c>
      <c r="I917" s="4">
        <v>111078</v>
      </c>
    </row>
    <row r="918" spans="1:9" ht="15.75">
      <c r="A918" s="3" t="s">
        <v>6984</v>
      </c>
      <c r="B918" s="2" t="s">
        <v>789</v>
      </c>
      <c r="C918" s="2" t="s">
        <v>790</v>
      </c>
      <c r="D918" s="2" t="s">
        <v>789</v>
      </c>
      <c r="E918" s="2" t="s">
        <v>791</v>
      </c>
      <c r="F918" s="4">
        <v>-907</v>
      </c>
      <c r="G918" s="4">
        <v>121272</v>
      </c>
      <c r="H918" s="4">
        <v>12127</v>
      </c>
      <c r="I918" s="4">
        <v>133399</v>
      </c>
    </row>
    <row r="919" spans="1:9" ht="15.75">
      <c r="A919" s="3" t="s">
        <v>6984</v>
      </c>
      <c r="B919" s="2" t="s">
        <v>802</v>
      </c>
      <c r="C919" s="2" t="s">
        <v>803</v>
      </c>
      <c r="D919" s="2" t="s">
        <v>802</v>
      </c>
      <c r="E919" s="2" t="s">
        <v>804</v>
      </c>
      <c r="F919" s="4">
        <v>10</v>
      </c>
      <c r="G919" s="4">
        <v>34760</v>
      </c>
      <c r="H919" s="4">
        <v>3476</v>
      </c>
      <c r="I919" s="4">
        <v>38236</v>
      </c>
    </row>
    <row r="920" spans="1:9" ht="15.75">
      <c r="A920" s="3" t="s">
        <v>6984</v>
      </c>
      <c r="B920" s="2" t="s">
        <v>813</v>
      </c>
      <c r="C920" s="2" t="s">
        <v>814</v>
      </c>
      <c r="D920" s="2" t="s">
        <v>813</v>
      </c>
      <c r="E920" s="2" t="s">
        <v>815</v>
      </c>
      <c r="F920" s="4">
        <v>50</v>
      </c>
      <c r="G920" s="4">
        <v>125000</v>
      </c>
      <c r="H920" s="4">
        <v>12500</v>
      </c>
      <c r="I920" s="4">
        <v>137500</v>
      </c>
    </row>
    <row r="921" spans="1:9" ht="15.75">
      <c r="A921" s="3" t="s">
        <v>6984</v>
      </c>
      <c r="B921" s="2" t="s">
        <v>819</v>
      </c>
      <c r="C921" s="2" t="s">
        <v>820</v>
      </c>
      <c r="D921" s="2" t="s">
        <v>819</v>
      </c>
      <c r="E921" s="2" t="s">
        <v>821</v>
      </c>
      <c r="F921" s="4">
        <v>30</v>
      </c>
      <c r="G921" s="4">
        <v>111000</v>
      </c>
      <c r="H921" s="4">
        <v>11100</v>
      </c>
      <c r="I921" s="4">
        <v>122100</v>
      </c>
    </row>
    <row r="922" spans="1:9" ht="15.75">
      <c r="A922" s="3" t="s">
        <v>6984</v>
      </c>
      <c r="B922" s="2" t="s">
        <v>822</v>
      </c>
      <c r="C922" s="2" t="s">
        <v>823</v>
      </c>
      <c r="D922" s="2" t="s">
        <v>822</v>
      </c>
      <c r="E922" s="2" t="s">
        <v>824</v>
      </c>
      <c r="F922" s="4">
        <v>1431</v>
      </c>
      <c r="G922" s="4">
        <v>1994814</v>
      </c>
      <c r="H922" s="4">
        <v>199481</v>
      </c>
      <c r="I922" s="4">
        <v>2194295</v>
      </c>
    </row>
    <row r="923" spans="1:9" ht="15.75">
      <c r="A923" s="3" t="s">
        <v>6984</v>
      </c>
      <c r="B923" s="2" t="s">
        <v>854</v>
      </c>
      <c r="C923" s="2" t="s">
        <v>855</v>
      </c>
      <c r="D923" s="2" t="s">
        <v>854</v>
      </c>
      <c r="E923" s="2" t="s">
        <v>856</v>
      </c>
      <c r="F923" s="4">
        <v>200</v>
      </c>
      <c r="G923" s="4">
        <v>671700</v>
      </c>
      <c r="H923" s="4">
        <v>67170</v>
      </c>
      <c r="I923" s="4">
        <v>738870</v>
      </c>
    </row>
    <row r="924" spans="1:9" ht="15.75">
      <c r="A924" s="3" t="s">
        <v>6984</v>
      </c>
      <c r="B924" s="2" t="s">
        <v>857</v>
      </c>
      <c r="C924" s="2" t="s">
        <v>858</v>
      </c>
      <c r="D924" s="2" t="s">
        <v>857</v>
      </c>
      <c r="E924" s="2" t="s">
        <v>859</v>
      </c>
      <c r="F924" s="4">
        <v>300</v>
      </c>
      <c r="G924" s="4">
        <v>475400</v>
      </c>
      <c r="H924" s="4">
        <v>47540</v>
      </c>
      <c r="I924" s="4">
        <v>522940</v>
      </c>
    </row>
    <row r="925" spans="1:9" ht="15.75">
      <c r="A925" s="3" t="s">
        <v>6984</v>
      </c>
      <c r="B925" s="2" t="s">
        <v>744</v>
      </c>
      <c r="C925" s="2" t="s">
        <v>3217</v>
      </c>
      <c r="D925" s="2" t="s">
        <v>744</v>
      </c>
      <c r="E925" s="2" t="s">
        <v>3218</v>
      </c>
      <c r="F925" s="4">
        <v>30</v>
      </c>
      <c r="G925" s="4">
        <v>146880</v>
      </c>
      <c r="H925" s="4">
        <v>14688</v>
      </c>
      <c r="I925" s="4">
        <v>161568</v>
      </c>
    </row>
    <row r="926" spans="1:9" ht="15.75">
      <c r="A926" s="3" t="s">
        <v>6984</v>
      </c>
      <c r="B926" s="2" t="s">
        <v>733</v>
      </c>
      <c r="C926" s="2" t="s">
        <v>3219</v>
      </c>
      <c r="D926" s="2" t="s">
        <v>733</v>
      </c>
      <c r="E926" s="2" t="s">
        <v>3220</v>
      </c>
      <c r="F926" s="4">
        <v>50</v>
      </c>
      <c r="G926" s="4">
        <v>201800</v>
      </c>
      <c r="H926" s="4">
        <v>20180</v>
      </c>
      <c r="I926" s="4">
        <v>221980</v>
      </c>
    </row>
    <row r="927" spans="1:9" ht="15.75">
      <c r="A927" s="3" t="s">
        <v>6984</v>
      </c>
      <c r="B927" s="2" t="s">
        <v>621</v>
      </c>
      <c r="C927" s="2" t="s">
        <v>3221</v>
      </c>
      <c r="D927" s="2" t="s">
        <v>621</v>
      </c>
      <c r="E927" s="2" t="s">
        <v>3222</v>
      </c>
      <c r="F927" s="4">
        <v>150</v>
      </c>
      <c r="G927" s="4">
        <v>393450</v>
      </c>
      <c r="H927" s="4">
        <v>39345</v>
      </c>
      <c r="I927" s="4">
        <v>432795</v>
      </c>
    </row>
    <row r="928" spans="1:9" ht="15.75">
      <c r="A928" s="3" t="s">
        <v>6984</v>
      </c>
      <c r="B928" s="2" t="s">
        <v>640</v>
      </c>
      <c r="C928" s="2" t="s">
        <v>6050</v>
      </c>
      <c r="D928" s="2" t="s">
        <v>640</v>
      </c>
      <c r="E928" s="2" t="s">
        <v>6051</v>
      </c>
      <c r="F928" s="4">
        <v>100</v>
      </c>
      <c r="G928" s="4">
        <v>303000</v>
      </c>
      <c r="H928" s="4">
        <v>30300</v>
      </c>
      <c r="I928" s="4">
        <v>333300</v>
      </c>
    </row>
    <row r="929" spans="1:9" ht="15.75">
      <c r="A929" s="3" t="s">
        <v>6984</v>
      </c>
      <c r="B929" s="2" t="s">
        <v>647</v>
      </c>
      <c r="C929" s="2" t="s">
        <v>6052</v>
      </c>
      <c r="D929" s="2" t="s">
        <v>647</v>
      </c>
      <c r="E929" s="2" t="s">
        <v>6053</v>
      </c>
      <c r="F929" s="4">
        <v>100</v>
      </c>
      <c r="G929" s="4">
        <v>340300</v>
      </c>
      <c r="H929" s="4">
        <v>34030</v>
      </c>
      <c r="I929" s="4">
        <v>374330</v>
      </c>
    </row>
    <row r="930" spans="1:9" ht="15.75">
      <c r="A930" s="3" t="s">
        <v>6984</v>
      </c>
      <c r="B930" s="2" t="s">
        <v>662</v>
      </c>
      <c r="C930" s="2" t="s">
        <v>6054</v>
      </c>
      <c r="D930" s="2" t="s">
        <v>662</v>
      </c>
      <c r="E930" s="2" t="s">
        <v>6055</v>
      </c>
      <c r="F930" s="4">
        <v>50</v>
      </c>
      <c r="G930" s="4">
        <v>190250</v>
      </c>
      <c r="H930" s="4">
        <v>19025</v>
      </c>
      <c r="I930" s="4">
        <v>209275</v>
      </c>
    </row>
    <row r="931" spans="1:9" ht="15.75">
      <c r="A931" s="3" t="s">
        <v>6984</v>
      </c>
      <c r="B931" s="2" t="s">
        <v>352</v>
      </c>
      <c r="C931" s="2" t="s">
        <v>1028</v>
      </c>
      <c r="D931" s="2" t="s">
        <v>352</v>
      </c>
      <c r="E931" s="2" t="s">
        <v>1029</v>
      </c>
      <c r="F931" s="4">
        <v>30</v>
      </c>
      <c r="G931" s="4">
        <v>183300</v>
      </c>
      <c r="H931" s="4">
        <v>18330</v>
      </c>
      <c r="I931" s="4">
        <v>201630</v>
      </c>
    </row>
    <row r="932" spans="1:9" ht="15.75">
      <c r="A932" s="3" t="s">
        <v>6984</v>
      </c>
      <c r="B932" s="2" t="s">
        <v>448</v>
      </c>
      <c r="C932" s="2" t="s">
        <v>1038</v>
      </c>
      <c r="D932" s="2" t="s">
        <v>448</v>
      </c>
      <c r="E932" s="2" t="s">
        <v>1039</v>
      </c>
      <c r="F932" s="4">
        <v>60</v>
      </c>
      <c r="G932" s="4">
        <v>503160</v>
      </c>
      <c r="H932" s="4">
        <v>50316</v>
      </c>
      <c r="I932" s="4">
        <v>553476</v>
      </c>
    </row>
    <row r="933" spans="1:9" ht="15.75">
      <c r="A933" s="3" t="s">
        <v>6984</v>
      </c>
      <c r="B933" s="2" t="s">
        <v>789</v>
      </c>
      <c r="C933" s="2" t="s">
        <v>1079</v>
      </c>
      <c r="D933" s="2" t="s">
        <v>789</v>
      </c>
      <c r="E933" s="2" t="s">
        <v>1080</v>
      </c>
      <c r="F933" s="4">
        <v>1000</v>
      </c>
      <c r="G933" s="4"/>
      <c r="H933" s="4"/>
      <c r="I933" s="4"/>
    </row>
    <row r="934" spans="1:9" ht="15.75">
      <c r="A934" s="3" t="s">
        <v>6984</v>
      </c>
      <c r="B934" s="2" t="s">
        <v>366</v>
      </c>
      <c r="C934" s="2" t="s">
        <v>1122</v>
      </c>
      <c r="D934" s="2" t="s">
        <v>366</v>
      </c>
      <c r="E934" s="2" t="s">
        <v>1117</v>
      </c>
      <c r="F934" s="4">
        <v>7</v>
      </c>
      <c r="G934" s="4">
        <v>46900</v>
      </c>
      <c r="H934" s="4">
        <v>4691</v>
      </c>
      <c r="I934" s="4">
        <v>51591</v>
      </c>
    </row>
    <row r="935" spans="1:9" ht="15.75">
      <c r="A935" s="3" t="s">
        <v>6984</v>
      </c>
      <c r="B935" s="2" t="s">
        <v>524</v>
      </c>
      <c r="C935" s="2" t="s">
        <v>1124</v>
      </c>
      <c r="D935" s="2" t="s">
        <v>524</v>
      </c>
      <c r="E935" s="2" t="s">
        <v>1117</v>
      </c>
      <c r="F935" s="4">
        <v>1</v>
      </c>
      <c r="G935" s="4">
        <v>7103</v>
      </c>
      <c r="H935" s="4">
        <v>707</v>
      </c>
      <c r="I935" s="4">
        <v>7810</v>
      </c>
    </row>
    <row r="936" spans="1:9" ht="15.75">
      <c r="A936" s="3" t="s">
        <v>6984</v>
      </c>
      <c r="B936" s="2" t="s">
        <v>2692</v>
      </c>
      <c r="C936" s="2" t="s">
        <v>3493</v>
      </c>
      <c r="D936" s="2" t="s">
        <v>2692</v>
      </c>
      <c r="E936" s="2" t="s">
        <v>56</v>
      </c>
      <c r="F936" s="4">
        <v>6</v>
      </c>
      <c r="G936" s="4">
        <v>164400</v>
      </c>
      <c r="H936" s="4">
        <v>16440</v>
      </c>
      <c r="I936" s="4">
        <v>180840</v>
      </c>
    </row>
    <row r="937" spans="1:9" ht="15.75">
      <c r="A937" s="3" t="s">
        <v>6984</v>
      </c>
      <c r="B937" s="2" t="s">
        <v>1283</v>
      </c>
      <c r="C937" s="2" t="s">
        <v>1284</v>
      </c>
      <c r="D937" s="2" t="s">
        <v>1283</v>
      </c>
      <c r="E937" s="2" t="s">
        <v>1285</v>
      </c>
      <c r="F937" s="4">
        <v>25</v>
      </c>
      <c r="G937" s="4">
        <v>102500</v>
      </c>
      <c r="H937" s="4">
        <v>10250</v>
      </c>
      <c r="I937" s="4">
        <v>112750</v>
      </c>
    </row>
    <row r="938" spans="1:9" ht="15.75">
      <c r="A938" s="3" t="s">
        <v>6984</v>
      </c>
      <c r="B938" s="2" t="s">
        <v>1288</v>
      </c>
      <c r="C938" s="2" t="s">
        <v>1289</v>
      </c>
      <c r="D938" s="2" t="s">
        <v>1288</v>
      </c>
      <c r="E938" s="2"/>
      <c r="F938" s="4">
        <v>10</v>
      </c>
      <c r="G938" s="4">
        <v>41000</v>
      </c>
      <c r="H938" s="4">
        <v>4100</v>
      </c>
      <c r="I938" s="4">
        <v>45100</v>
      </c>
    </row>
    <row r="939" spans="1:9" ht="15.75">
      <c r="A939" s="3" t="s">
        <v>6984</v>
      </c>
      <c r="B939" s="2" t="s">
        <v>1292</v>
      </c>
      <c r="C939" s="2" t="s">
        <v>1293</v>
      </c>
      <c r="D939" s="2" t="s">
        <v>1292</v>
      </c>
      <c r="E939" s="2" t="s">
        <v>1294</v>
      </c>
      <c r="F939" s="4">
        <v>35</v>
      </c>
      <c r="G939" s="4">
        <v>143500</v>
      </c>
      <c r="H939" s="4">
        <v>14350</v>
      </c>
      <c r="I939" s="4">
        <v>157850</v>
      </c>
    </row>
    <row r="940" spans="1:9" ht="15.75">
      <c r="A940" s="3" t="s">
        <v>6984</v>
      </c>
      <c r="B940" s="2" t="s">
        <v>1302</v>
      </c>
      <c r="C940" s="2" t="s">
        <v>1303</v>
      </c>
      <c r="D940" s="2" t="s">
        <v>1302</v>
      </c>
      <c r="E940" s="2"/>
      <c r="F940" s="4">
        <v>5</v>
      </c>
      <c r="G940" s="4">
        <v>22500</v>
      </c>
      <c r="H940" s="4">
        <v>2250</v>
      </c>
      <c r="I940" s="4">
        <v>24750</v>
      </c>
    </row>
    <row r="941" spans="1:9" ht="15.75">
      <c r="A941" s="3" t="s">
        <v>6984</v>
      </c>
      <c r="B941" s="2" t="s">
        <v>1311</v>
      </c>
      <c r="C941" s="2" t="s">
        <v>1312</v>
      </c>
      <c r="D941" s="2" t="s">
        <v>1311</v>
      </c>
      <c r="E941" s="2"/>
      <c r="F941" s="4">
        <v>1</v>
      </c>
      <c r="G941" s="4">
        <v>4499</v>
      </c>
      <c r="H941" s="4">
        <v>450</v>
      </c>
      <c r="I941" s="4">
        <v>4949</v>
      </c>
    </row>
    <row r="942" spans="1:9" ht="15.75">
      <c r="A942" s="3" t="s">
        <v>6984</v>
      </c>
      <c r="B942" s="2" t="s">
        <v>1317</v>
      </c>
      <c r="C942" s="2" t="s">
        <v>1318</v>
      </c>
      <c r="D942" s="2" t="s">
        <v>1317</v>
      </c>
      <c r="E942" s="2" t="s">
        <v>1319</v>
      </c>
      <c r="F942" s="4">
        <v>1</v>
      </c>
      <c r="G942" s="4">
        <v>4500</v>
      </c>
      <c r="H942" s="4">
        <v>450</v>
      </c>
      <c r="I942" s="4">
        <v>4950</v>
      </c>
    </row>
    <row r="943" spans="1:9" ht="15.75">
      <c r="A943" s="3" t="s">
        <v>6984</v>
      </c>
      <c r="B943" s="2" t="s">
        <v>1320</v>
      </c>
      <c r="C943" s="2" t="s">
        <v>1321</v>
      </c>
      <c r="D943" s="2" t="s">
        <v>1320</v>
      </c>
      <c r="E943" s="2" t="s">
        <v>1322</v>
      </c>
      <c r="F943" s="4">
        <v>5</v>
      </c>
      <c r="G943" s="4">
        <v>22500</v>
      </c>
      <c r="H943" s="4">
        <v>2250</v>
      </c>
      <c r="I943" s="4">
        <v>24750</v>
      </c>
    </row>
    <row r="944" spans="1:9" ht="15.75">
      <c r="A944" s="3" t="s">
        <v>6984</v>
      </c>
      <c r="B944" s="2" t="s">
        <v>1336</v>
      </c>
      <c r="C944" s="2" t="s">
        <v>1337</v>
      </c>
      <c r="D944" s="2" t="s">
        <v>1336</v>
      </c>
      <c r="E944" s="2"/>
      <c r="F944" s="4">
        <v>1</v>
      </c>
      <c r="G944" s="4">
        <v>4500</v>
      </c>
      <c r="H944" s="4">
        <v>450</v>
      </c>
      <c r="I944" s="4">
        <v>4950</v>
      </c>
    </row>
    <row r="945" spans="1:9" ht="15.75">
      <c r="A945" s="3" t="s">
        <v>6984</v>
      </c>
      <c r="B945" s="2" t="s">
        <v>1338</v>
      </c>
      <c r="C945" s="2" t="s">
        <v>1339</v>
      </c>
      <c r="D945" s="2" t="s">
        <v>1338</v>
      </c>
      <c r="E945" s="2"/>
      <c r="F945" s="4">
        <v>6</v>
      </c>
      <c r="G945" s="4">
        <v>27000</v>
      </c>
      <c r="H945" s="4">
        <v>2700</v>
      </c>
      <c r="I945" s="4">
        <v>29700</v>
      </c>
    </row>
    <row r="946" spans="1:9" ht="15.75">
      <c r="A946" s="3" t="s">
        <v>6984</v>
      </c>
      <c r="B946" s="2" t="s">
        <v>1343</v>
      </c>
      <c r="C946" s="2" t="s">
        <v>1344</v>
      </c>
      <c r="D946" s="2" t="s">
        <v>1343</v>
      </c>
      <c r="E946" s="2" t="s">
        <v>1342</v>
      </c>
      <c r="F946" s="4">
        <v>20</v>
      </c>
      <c r="G946" s="4">
        <v>288000</v>
      </c>
      <c r="H946" s="4">
        <v>28800</v>
      </c>
      <c r="I946" s="4">
        <v>316800</v>
      </c>
    </row>
    <row r="947" spans="1:9" ht="15.75">
      <c r="A947" s="3" t="s">
        <v>6984</v>
      </c>
      <c r="B947" s="2" t="s">
        <v>1345</v>
      </c>
      <c r="C947" s="2" t="s">
        <v>1346</v>
      </c>
      <c r="D947" s="2" t="s">
        <v>1345</v>
      </c>
      <c r="E947" s="2" t="s">
        <v>1342</v>
      </c>
      <c r="F947" s="4">
        <v>40</v>
      </c>
      <c r="G947" s="4">
        <v>480000</v>
      </c>
      <c r="H947" s="4">
        <v>48000</v>
      </c>
      <c r="I947" s="4">
        <v>528000</v>
      </c>
    </row>
    <row r="948" spans="1:9" ht="15.75">
      <c r="A948" s="3" t="s">
        <v>6984</v>
      </c>
      <c r="B948" s="2" t="s">
        <v>1362</v>
      </c>
      <c r="C948" s="2" t="s">
        <v>1363</v>
      </c>
      <c r="D948" s="2" t="s">
        <v>1362</v>
      </c>
      <c r="E948" s="2" t="s">
        <v>1342</v>
      </c>
      <c r="F948" s="4">
        <v>32</v>
      </c>
      <c r="G948" s="4">
        <v>349000</v>
      </c>
      <c r="H948" s="4">
        <v>34900</v>
      </c>
      <c r="I948" s="4">
        <v>383900</v>
      </c>
    </row>
    <row r="949" spans="1:9" ht="15.75">
      <c r="A949" s="3" t="s">
        <v>6984</v>
      </c>
      <c r="B949" s="2" t="s">
        <v>1369</v>
      </c>
      <c r="C949" s="2" t="s">
        <v>1370</v>
      </c>
      <c r="D949" s="2" t="s">
        <v>1369</v>
      </c>
      <c r="E949" s="2" t="s">
        <v>1352</v>
      </c>
      <c r="F949" s="4">
        <v>148</v>
      </c>
      <c r="G949" s="4">
        <v>3700000</v>
      </c>
      <c r="H949" s="4">
        <v>370000</v>
      </c>
      <c r="I949" s="4">
        <v>4070000</v>
      </c>
    </row>
    <row r="950" spans="1:9" ht="15.75">
      <c r="A950" s="3" t="s">
        <v>6984</v>
      </c>
      <c r="B950" s="2" t="s">
        <v>1371</v>
      </c>
      <c r="C950" s="2" t="s">
        <v>1372</v>
      </c>
      <c r="D950" s="2" t="s">
        <v>1371</v>
      </c>
      <c r="E950" s="2" t="s">
        <v>1352</v>
      </c>
      <c r="F950" s="4">
        <v>50</v>
      </c>
      <c r="G950" s="4">
        <v>1250000</v>
      </c>
      <c r="H950" s="4">
        <v>125000</v>
      </c>
      <c r="I950" s="4">
        <v>1375000</v>
      </c>
    </row>
    <row r="951" spans="1:9" ht="15.75">
      <c r="A951" s="3" t="s">
        <v>6984</v>
      </c>
      <c r="B951" s="2" t="s">
        <v>1362</v>
      </c>
      <c r="C951" s="2" t="s">
        <v>1373</v>
      </c>
      <c r="D951" s="2" t="s">
        <v>1362</v>
      </c>
      <c r="E951" s="2" t="s">
        <v>1374</v>
      </c>
      <c r="F951" s="4">
        <v>78</v>
      </c>
      <c r="G951" s="4">
        <v>850900</v>
      </c>
      <c r="H951" s="4">
        <v>85090</v>
      </c>
      <c r="I951" s="4">
        <v>935990</v>
      </c>
    </row>
    <row r="952" spans="1:9" ht="15.75">
      <c r="A952" s="3" t="s">
        <v>6984</v>
      </c>
      <c r="B952" s="2" t="s">
        <v>1417</v>
      </c>
      <c r="C952" s="2" t="s">
        <v>1418</v>
      </c>
      <c r="D952" s="2" t="s">
        <v>1417</v>
      </c>
      <c r="E952" s="2" t="s">
        <v>5734</v>
      </c>
      <c r="F952" s="4">
        <v>1</v>
      </c>
      <c r="G952" s="4">
        <v>3500</v>
      </c>
      <c r="H952" s="4">
        <v>350</v>
      </c>
      <c r="I952" s="4">
        <v>3850</v>
      </c>
    </row>
    <row r="953" spans="1:9" ht="15.75">
      <c r="A953" s="3" t="s">
        <v>6984</v>
      </c>
      <c r="B953" s="2" t="s">
        <v>1417</v>
      </c>
      <c r="C953" s="2" t="s">
        <v>1419</v>
      </c>
      <c r="D953" s="2" t="s">
        <v>1417</v>
      </c>
      <c r="E953" s="2" t="s">
        <v>5751</v>
      </c>
      <c r="F953" s="4">
        <v>114</v>
      </c>
      <c r="G953" s="4">
        <v>216600</v>
      </c>
      <c r="H953" s="4">
        <v>21660</v>
      </c>
      <c r="I953" s="4">
        <v>238260</v>
      </c>
    </row>
    <row r="954" spans="1:9" ht="15.75">
      <c r="A954" s="3" t="s">
        <v>6984</v>
      </c>
      <c r="B954" s="2" t="s">
        <v>1417</v>
      </c>
      <c r="C954" s="2" t="s">
        <v>1421</v>
      </c>
      <c r="D954" s="2" t="s">
        <v>1417</v>
      </c>
      <c r="E954" s="2" t="s">
        <v>5735</v>
      </c>
      <c r="F954" s="4">
        <v>4</v>
      </c>
      <c r="G954" s="4">
        <v>7600</v>
      </c>
      <c r="H954" s="4">
        <v>760</v>
      </c>
      <c r="I954" s="4">
        <v>8360</v>
      </c>
    </row>
    <row r="955" spans="1:9" ht="15.75">
      <c r="A955" s="3" t="s">
        <v>6984</v>
      </c>
      <c r="B955" s="2" t="s">
        <v>1417</v>
      </c>
      <c r="C955" s="2" t="s">
        <v>1422</v>
      </c>
      <c r="D955" s="2" t="s">
        <v>1417</v>
      </c>
      <c r="E955" s="2" t="s">
        <v>5729</v>
      </c>
      <c r="F955" s="4">
        <v>7</v>
      </c>
      <c r="G955" s="4">
        <v>14000</v>
      </c>
      <c r="H955" s="4">
        <v>1400</v>
      </c>
      <c r="I955" s="4">
        <v>15400</v>
      </c>
    </row>
    <row r="956" spans="1:9" ht="15.75">
      <c r="A956" s="3" t="s">
        <v>6984</v>
      </c>
      <c r="B956" s="2" t="s">
        <v>1426</v>
      </c>
      <c r="C956" s="2" t="s">
        <v>1430</v>
      </c>
      <c r="D956" s="2" t="s">
        <v>1426</v>
      </c>
      <c r="E956" s="2" t="s">
        <v>5735</v>
      </c>
      <c r="F956" s="4">
        <v>30</v>
      </c>
      <c r="G956" s="4">
        <v>34890</v>
      </c>
      <c r="H956" s="4">
        <v>3489</v>
      </c>
      <c r="I956" s="4">
        <v>38379</v>
      </c>
    </row>
    <row r="957" spans="1:9" ht="15.75">
      <c r="A957" s="3" t="s">
        <v>6984</v>
      </c>
      <c r="B957" s="2" t="s">
        <v>1473</v>
      </c>
      <c r="C957" s="2" t="s">
        <v>1474</v>
      </c>
      <c r="D957" s="2" t="s">
        <v>1473</v>
      </c>
      <c r="E957" s="2" t="s">
        <v>1475</v>
      </c>
      <c r="F957" s="4">
        <v>21094</v>
      </c>
      <c r="G957" s="4">
        <v>3292006</v>
      </c>
      <c r="H957" s="4">
        <v>329200</v>
      </c>
      <c r="I957" s="4">
        <v>3621206</v>
      </c>
    </row>
    <row r="958" spans="1:9" ht="15.75">
      <c r="A958" s="3" t="s">
        <v>6984</v>
      </c>
      <c r="B958" s="2" t="s">
        <v>1485</v>
      </c>
      <c r="C958" s="2" t="s">
        <v>1486</v>
      </c>
      <c r="D958" s="2" t="s">
        <v>1485</v>
      </c>
      <c r="E958" s="2" t="s">
        <v>1487</v>
      </c>
      <c r="F958" s="4">
        <v>500</v>
      </c>
      <c r="G958" s="4">
        <v>35000</v>
      </c>
      <c r="H958" s="4">
        <v>3500</v>
      </c>
      <c r="I958" s="4">
        <v>38500</v>
      </c>
    </row>
    <row r="959" spans="1:9" ht="15.75">
      <c r="A959" s="3" t="s">
        <v>6984</v>
      </c>
      <c r="B959" s="2" t="s">
        <v>1488</v>
      </c>
      <c r="C959" s="2" t="s">
        <v>1489</v>
      </c>
      <c r="D959" s="2" t="s">
        <v>1488</v>
      </c>
      <c r="E959" s="2" t="s">
        <v>1490</v>
      </c>
      <c r="F959" s="4">
        <v>200</v>
      </c>
      <c r="G959" s="4">
        <v>10000</v>
      </c>
      <c r="H959" s="4">
        <v>1000</v>
      </c>
      <c r="I959" s="4">
        <v>11000</v>
      </c>
    </row>
    <row r="960" spans="1:9" ht="15.75">
      <c r="A960" s="3" t="s">
        <v>6984</v>
      </c>
      <c r="B960" s="2" t="s">
        <v>1503</v>
      </c>
      <c r="C960" s="2" t="s">
        <v>1504</v>
      </c>
      <c r="D960" s="2" t="s">
        <v>1503</v>
      </c>
      <c r="E960" s="2" t="s">
        <v>1505</v>
      </c>
      <c r="F960" s="4">
        <v>2000</v>
      </c>
      <c r="G960" s="4">
        <v>1700000</v>
      </c>
      <c r="H960" s="4">
        <v>170000</v>
      </c>
      <c r="I960" s="4">
        <v>1870000</v>
      </c>
    </row>
    <row r="961" spans="1:9" ht="15.75">
      <c r="A961" s="3" t="s">
        <v>6984</v>
      </c>
      <c r="B961" s="2" t="s">
        <v>1506</v>
      </c>
      <c r="C961" s="2" t="s">
        <v>1507</v>
      </c>
      <c r="D961" s="2" t="s">
        <v>1506</v>
      </c>
      <c r="E961" s="2" t="s">
        <v>1508</v>
      </c>
      <c r="F961" s="4">
        <v>1600</v>
      </c>
      <c r="G961" s="4">
        <v>2448000</v>
      </c>
      <c r="H961" s="4">
        <v>244800</v>
      </c>
      <c r="I961" s="4">
        <v>2692800</v>
      </c>
    </row>
    <row r="962" spans="1:9" ht="15.75">
      <c r="A962" s="3" t="s">
        <v>6984</v>
      </c>
      <c r="B962" s="2" t="s">
        <v>1478</v>
      </c>
      <c r="C962" s="2" t="s">
        <v>3565</v>
      </c>
      <c r="D962" s="2" t="s">
        <v>1478</v>
      </c>
      <c r="E962" s="2" t="s">
        <v>1480</v>
      </c>
      <c r="F962" s="4">
        <v>194362</v>
      </c>
      <c r="G962" s="4">
        <v>31975538</v>
      </c>
      <c r="H962" s="4">
        <v>3197557</v>
      </c>
      <c r="I962" s="4">
        <v>35173095</v>
      </c>
    </row>
    <row r="963" spans="1:9" ht="15.75">
      <c r="A963" s="3" t="s">
        <v>6984</v>
      </c>
      <c r="B963" s="2" t="s">
        <v>1478</v>
      </c>
      <c r="C963" s="2" t="s">
        <v>3566</v>
      </c>
      <c r="D963" s="2" t="s">
        <v>1478</v>
      </c>
      <c r="E963" s="2" t="s">
        <v>3568</v>
      </c>
      <c r="F963" s="4">
        <v>100000</v>
      </c>
      <c r="G963" s="4">
        <v>9900000</v>
      </c>
      <c r="H963" s="4">
        <v>990000</v>
      </c>
      <c r="I963" s="4">
        <v>10890000</v>
      </c>
    </row>
    <row r="964" spans="1:9" ht="15.75">
      <c r="A964" s="3" t="s">
        <v>6984</v>
      </c>
      <c r="B964" s="2" t="s">
        <v>1523</v>
      </c>
      <c r="C964" s="2" t="s">
        <v>1524</v>
      </c>
      <c r="D964" s="2" t="s">
        <v>1523</v>
      </c>
      <c r="E964" s="2" t="s">
        <v>1525</v>
      </c>
      <c r="F964" s="4">
        <v>2</v>
      </c>
      <c r="G964" s="4"/>
      <c r="H964" s="4"/>
      <c r="I964" s="4"/>
    </row>
    <row r="965" spans="1:9" ht="15.75">
      <c r="A965" s="3" t="s">
        <v>6984</v>
      </c>
      <c r="B965" s="2" t="s">
        <v>3573</v>
      </c>
      <c r="C965" s="2" t="s">
        <v>3574</v>
      </c>
      <c r="D965" s="2" t="s">
        <v>3573</v>
      </c>
      <c r="E965" s="2" t="s">
        <v>3575</v>
      </c>
      <c r="F965" s="4">
        <v>2</v>
      </c>
      <c r="G965" s="4">
        <v>45080</v>
      </c>
      <c r="H965" s="4">
        <v>4508</v>
      </c>
      <c r="I965" s="4">
        <v>49588</v>
      </c>
    </row>
    <row r="966" spans="1:9" ht="15.75">
      <c r="A966" s="3" t="s">
        <v>6984</v>
      </c>
      <c r="B966" s="2" t="s">
        <v>1528</v>
      </c>
      <c r="C966" s="2" t="s">
        <v>1529</v>
      </c>
      <c r="D966" s="2" t="s">
        <v>1528</v>
      </c>
      <c r="E966" s="2" t="s">
        <v>1530</v>
      </c>
      <c r="F966" s="4">
        <v>2200</v>
      </c>
      <c r="G966" s="4">
        <v>5786000</v>
      </c>
      <c r="H966" s="4">
        <v>578600</v>
      </c>
      <c r="I966" s="4">
        <v>6364600</v>
      </c>
    </row>
    <row r="967" spans="1:9" ht="15.75">
      <c r="A967" s="3" t="s">
        <v>6984</v>
      </c>
      <c r="B967" s="2" t="s">
        <v>1531</v>
      </c>
      <c r="C967" s="2" t="s">
        <v>1532</v>
      </c>
      <c r="D967" s="2" t="s">
        <v>1531</v>
      </c>
      <c r="E967" s="2" t="s">
        <v>1533</v>
      </c>
      <c r="F967" s="4">
        <v>22</v>
      </c>
      <c r="G967" s="4">
        <v>2953720</v>
      </c>
      <c r="H967" s="4">
        <v>295372</v>
      </c>
      <c r="I967" s="4">
        <v>3249092</v>
      </c>
    </row>
    <row r="968" spans="1:9" ht="15.75">
      <c r="A968" s="3" t="s">
        <v>6984</v>
      </c>
      <c r="B968" s="2" t="s">
        <v>1534</v>
      </c>
      <c r="C968" s="2" t="s">
        <v>1535</v>
      </c>
      <c r="D968" s="2" t="s">
        <v>1534</v>
      </c>
      <c r="E968" s="2" t="s">
        <v>1536</v>
      </c>
      <c r="F968" s="4">
        <v>3872</v>
      </c>
      <c r="G968" s="4">
        <v>9951040</v>
      </c>
      <c r="H968" s="4">
        <v>995104</v>
      </c>
      <c r="I968" s="4">
        <v>10946144</v>
      </c>
    </row>
    <row r="969" spans="1:9" ht="15.75">
      <c r="A969" s="3" t="s">
        <v>6984</v>
      </c>
      <c r="B969" s="2" t="s">
        <v>1540</v>
      </c>
      <c r="C969" s="2" t="s">
        <v>1541</v>
      </c>
      <c r="D969" s="2" t="s">
        <v>1540</v>
      </c>
      <c r="E969" s="2" t="s">
        <v>1542</v>
      </c>
      <c r="F969" s="4">
        <v>415</v>
      </c>
      <c r="G969" s="4">
        <v>2988000</v>
      </c>
      <c r="H969" s="4">
        <v>298800</v>
      </c>
      <c r="I969" s="4">
        <v>3286800</v>
      </c>
    </row>
    <row r="970" spans="1:9" ht="15.75">
      <c r="A970" s="3" t="s">
        <v>6984</v>
      </c>
      <c r="B970" s="2" t="s">
        <v>1543</v>
      </c>
      <c r="C970" s="2" t="s">
        <v>1544</v>
      </c>
      <c r="D970" s="2" t="s">
        <v>1543</v>
      </c>
      <c r="E970" s="2" t="s">
        <v>1545</v>
      </c>
      <c r="F970" s="4">
        <v>456</v>
      </c>
      <c r="G970" s="4">
        <v>2052000</v>
      </c>
      <c r="H970" s="4">
        <v>205200</v>
      </c>
      <c r="I970" s="4">
        <v>2257200</v>
      </c>
    </row>
    <row r="971" spans="1:9" ht="15.75">
      <c r="A971" s="3" t="s">
        <v>6984</v>
      </c>
      <c r="B971" s="2" t="s">
        <v>1549</v>
      </c>
      <c r="C971" s="2" t="s">
        <v>1552</v>
      </c>
      <c r="D971" s="2" t="s">
        <v>1549</v>
      </c>
      <c r="E971" s="2" t="s">
        <v>1553</v>
      </c>
      <c r="F971" s="4">
        <v>2</v>
      </c>
      <c r="G971" s="4">
        <v>65400</v>
      </c>
      <c r="H971" s="4">
        <v>6540</v>
      </c>
      <c r="I971" s="4">
        <v>71940</v>
      </c>
    </row>
    <row r="972" spans="1:9" ht="15.75">
      <c r="A972" s="3" t="s">
        <v>6984</v>
      </c>
      <c r="B972" s="2" t="s">
        <v>1572</v>
      </c>
      <c r="C972" s="2" t="s">
        <v>1573</v>
      </c>
      <c r="D972" s="2" t="s">
        <v>1572</v>
      </c>
      <c r="E972" s="2" t="s">
        <v>1571</v>
      </c>
      <c r="F972" s="4">
        <v>2500</v>
      </c>
      <c r="G972" s="4">
        <v>125968</v>
      </c>
      <c r="H972" s="4">
        <v>12597</v>
      </c>
      <c r="I972" s="4">
        <v>138565</v>
      </c>
    </row>
    <row r="973" spans="1:9" ht="15.75">
      <c r="A973" s="3" t="s">
        <v>6984</v>
      </c>
      <c r="B973" s="2" t="s">
        <v>1572</v>
      </c>
      <c r="C973" s="2" t="s">
        <v>1580</v>
      </c>
      <c r="D973" s="2" t="s">
        <v>1572</v>
      </c>
      <c r="E973" s="2" t="s">
        <v>1578</v>
      </c>
      <c r="F973" s="4">
        <v>6000</v>
      </c>
      <c r="G973" s="4">
        <v>286608</v>
      </c>
      <c r="H973" s="4">
        <v>28662</v>
      </c>
      <c r="I973" s="4">
        <v>315270</v>
      </c>
    </row>
    <row r="974" spans="1:9" ht="15.75">
      <c r="A974" s="3" t="s">
        <v>6984</v>
      </c>
      <c r="B974" s="2" t="s">
        <v>1572</v>
      </c>
      <c r="C974" s="2" t="s">
        <v>1586</v>
      </c>
      <c r="D974" s="2" t="s">
        <v>1572</v>
      </c>
      <c r="E974" s="2" t="s">
        <v>1587</v>
      </c>
      <c r="F974" s="4">
        <v>9500</v>
      </c>
      <c r="G974" s="4">
        <v>486875</v>
      </c>
      <c r="H974" s="4">
        <v>48690</v>
      </c>
      <c r="I974" s="4">
        <v>535565</v>
      </c>
    </row>
    <row r="975" spans="1:9" ht="15.75">
      <c r="A975" s="3" t="s">
        <v>6984</v>
      </c>
      <c r="B975" s="2" t="s">
        <v>1566</v>
      </c>
      <c r="C975" s="2" t="s">
        <v>3599</v>
      </c>
      <c r="D975" s="2" t="s">
        <v>1566</v>
      </c>
      <c r="E975" s="2" t="s">
        <v>1568</v>
      </c>
      <c r="F975" s="4">
        <v>11000</v>
      </c>
      <c r="G975" s="4">
        <v>262636</v>
      </c>
      <c r="H975" s="4">
        <v>26266</v>
      </c>
      <c r="I975" s="4">
        <v>288902</v>
      </c>
    </row>
    <row r="976" spans="1:9" ht="15.75">
      <c r="A976" s="3" t="s">
        <v>6984</v>
      </c>
      <c r="B976" s="2" t="s">
        <v>1600</v>
      </c>
      <c r="C976" s="2" t="s">
        <v>1603</v>
      </c>
      <c r="D976" s="2" t="s">
        <v>1600</v>
      </c>
      <c r="E976" s="2" t="s">
        <v>3605</v>
      </c>
      <c r="F976" s="4">
        <v>50</v>
      </c>
      <c r="G976" s="4">
        <v>74250000</v>
      </c>
      <c r="H976" s="4">
        <v>7425000</v>
      </c>
      <c r="I976" s="4">
        <v>81675000</v>
      </c>
    </row>
    <row r="977" spans="1:9" ht="15.75">
      <c r="A977" s="3" t="s">
        <v>6984</v>
      </c>
      <c r="B977" s="2" t="s">
        <v>1605</v>
      </c>
      <c r="C977" s="2" t="s">
        <v>1606</v>
      </c>
      <c r="D977" s="2" t="s">
        <v>1605</v>
      </c>
      <c r="E977" s="2" t="s">
        <v>1607</v>
      </c>
      <c r="F977" s="4">
        <v>1</v>
      </c>
      <c r="G977" s="4">
        <v>1700000</v>
      </c>
      <c r="H977" s="4">
        <v>170000</v>
      </c>
      <c r="I977" s="4">
        <v>1870000</v>
      </c>
    </row>
    <row r="978" spans="1:9" ht="15.75">
      <c r="A978" s="3" t="s">
        <v>6984</v>
      </c>
      <c r="B978" s="2" t="s">
        <v>6062</v>
      </c>
      <c r="C978" s="2" t="s">
        <v>6061</v>
      </c>
      <c r="D978" s="2" t="s">
        <v>6062</v>
      </c>
      <c r="E978" s="2" t="s">
        <v>6063</v>
      </c>
      <c r="F978" s="4">
        <v>1</v>
      </c>
      <c r="G978" s="4">
        <v>130000</v>
      </c>
      <c r="H978" s="4">
        <v>13000</v>
      </c>
      <c r="I978" s="4">
        <v>143000</v>
      </c>
    </row>
    <row r="979" spans="1:9" ht="15.75">
      <c r="A979" s="3" t="s">
        <v>6984</v>
      </c>
      <c r="B979" s="2" t="s">
        <v>1616</v>
      </c>
      <c r="C979" s="2" t="s">
        <v>1617</v>
      </c>
      <c r="D979" s="2" t="s">
        <v>1616</v>
      </c>
      <c r="E979" s="2" t="s">
        <v>1618</v>
      </c>
      <c r="F979" s="4">
        <v>1</v>
      </c>
      <c r="G979" s="4"/>
      <c r="H979" s="4"/>
      <c r="I979" s="4"/>
    </row>
    <row r="980" spans="1:9" ht="15.75">
      <c r="A980" s="3" t="s">
        <v>6984</v>
      </c>
      <c r="B980" s="2" t="s">
        <v>1619</v>
      </c>
      <c r="C980" s="2" t="s">
        <v>1620</v>
      </c>
      <c r="D980" s="2" t="s">
        <v>1619</v>
      </c>
      <c r="E980" s="2" t="s">
        <v>1621</v>
      </c>
      <c r="F980" s="4">
        <v>7</v>
      </c>
      <c r="G980" s="4">
        <v>348375</v>
      </c>
      <c r="H980" s="4">
        <v>34838</v>
      </c>
      <c r="I980" s="4">
        <v>383213</v>
      </c>
    </row>
    <row r="981" spans="1:9" ht="15.75">
      <c r="A981" s="3" t="s">
        <v>6984</v>
      </c>
      <c r="B981" s="2" t="s">
        <v>1628</v>
      </c>
      <c r="C981" s="2" t="s">
        <v>1631</v>
      </c>
      <c r="D981" s="2" t="s">
        <v>1628</v>
      </c>
      <c r="E981" s="2" t="s">
        <v>1632</v>
      </c>
      <c r="F981" s="4">
        <v>1</v>
      </c>
      <c r="G981" s="4">
        <v>33000</v>
      </c>
      <c r="H981" s="4">
        <v>3300</v>
      </c>
      <c r="I981" s="4">
        <v>36300</v>
      </c>
    </row>
    <row r="982" spans="1:9" ht="15.75">
      <c r="A982" s="3" t="s">
        <v>6984</v>
      </c>
      <c r="B982" s="2" t="s">
        <v>1628</v>
      </c>
      <c r="C982" s="2" t="s">
        <v>1637</v>
      </c>
      <c r="D982" s="2" t="s">
        <v>1628</v>
      </c>
      <c r="E982" s="2" t="s">
        <v>1638</v>
      </c>
      <c r="F982" s="4">
        <v>1</v>
      </c>
      <c r="G982" s="4">
        <v>33000</v>
      </c>
      <c r="H982" s="4">
        <v>3300</v>
      </c>
      <c r="I982" s="4">
        <v>36300</v>
      </c>
    </row>
    <row r="983" spans="1:9" ht="15.75">
      <c r="A983" s="3" t="s">
        <v>6984</v>
      </c>
      <c r="B983" s="2" t="s">
        <v>1641</v>
      </c>
      <c r="C983" s="2" t="s">
        <v>1642</v>
      </c>
      <c r="D983" s="2" t="s">
        <v>1641</v>
      </c>
      <c r="E983" s="2" t="s">
        <v>1643</v>
      </c>
      <c r="F983" s="4">
        <v>102</v>
      </c>
      <c r="G983" s="4">
        <v>163200</v>
      </c>
      <c r="H983" s="4">
        <v>16320</v>
      </c>
      <c r="I983" s="4">
        <v>179520</v>
      </c>
    </row>
    <row r="984" spans="1:9" ht="15.75">
      <c r="A984" s="3" t="s">
        <v>6984</v>
      </c>
      <c r="B984" s="2" t="s">
        <v>1644</v>
      </c>
      <c r="C984" s="2" t="s">
        <v>1645</v>
      </c>
      <c r="D984" s="2" t="s">
        <v>1644</v>
      </c>
      <c r="E984" s="2" t="s">
        <v>1646</v>
      </c>
      <c r="F984" s="4">
        <v>20</v>
      </c>
      <c r="G984" s="4">
        <v>34000</v>
      </c>
      <c r="H984" s="4">
        <v>3400</v>
      </c>
      <c r="I984" s="4">
        <v>37400</v>
      </c>
    </row>
    <row r="985" spans="1:9" ht="15.75">
      <c r="A985" s="3" t="s">
        <v>6984</v>
      </c>
      <c r="B985" s="2" t="s">
        <v>1674</v>
      </c>
      <c r="C985" s="2" t="s">
        <v>1675</v>
      </c>
      <c r="D985" s="2" t="s">
        <v>1674</v>
      </c>
      <c r="E985" s="2" t="s">
        <v>1676</v>
      </c>
      <c r="F985" s="4">
        <v>4</v>
      </c>
      <c r="G985" s="4">
        <v>264000</v>
      </c>
      <c r="H985" s="4">
        <v>26400</v>
      </c>
      <c r="I985" s="4">
        <v>290400</v>
      </c>
    </row>
    <row r="986" spans="1:9" ht="15.75">
      <c r="A986" s="3" t="s">
        <v>6984</v>
      </c>
      <c r="B986" s="2" t="s">
        <v>1628</v>
      </c>
      <c r="C986" s="2" t="s">
        <v>1691</v>
      </c>
      <c r="D986" s="2" t="s">
        <v>1628</v>
      </c>
      <c r="E986" s="2" t="s">
        <v>1692</v>
      </c>
      <c r="F986" s="4">
        <v>4</v>
      </c>
      <c r="G986" s="4">
        <v>132000</v>
      </c>
      <c r="H986" s="4">
        <v>13200</v>
      </c>
      <c r="I986" s="4">
        <v>145200</v>
      </c>
    </row>
    <row r="987" spans="1:9" ht="15.75">
      <c r="A987" s="3" t="s">
        <v>6984</v>
      </c>
      <c r="B987" s="2" t="s">
        <v>1698</v>
      </c>
      <c r="C987" s="2" t="s">
        <v>1699</v>
      </c>
      <c r="D987" s="2" t="s">
        <v>1698</v>
      </c>
      <c r="E987" s="2" t="s">
        <v>1700</v>
      </c>
      <c r="F987" s="4">
        <v>4</v>
      </c>
      <c r="G987" s="4">
        <v>449020</v>
      </c>
      <c r="H987" s="4">
        <v>44902</v>
      </c>
      <c r="I987" s="4">
        <v>493922</v>
      </c>
    </row>
    <row r="988" spans="1:9" ht="15.75">
      <c r="A988" s="3" t="s">
        <v>6984</v>
      </c>
      <c r="B988" s="2" t="s">
        <v>1705</v>
      </c>
      <c r="C988" s="2" t="s">
        <v>1706</v>
      </c>
      <c r="D988" s="2" t="s">
        <v>1705</v>
      </c>
      <c r="E988" s="2" t="s">
        <v>1707</v>
      </c>
      <c r="F988" s="4">
        <v>100</v>
      </c>
      <c r="G988" s="4">
        <v>90000</v>
      </c>
      <c r="H988" s="4">
        <v>9000</v>
      </c>
      <c r="I988" s="4">
        <v>99000</v>
      </c>
    </row>
    <row r="989" spans="1:9" ht="15.75">
      <c r="A989" s="3" t="s">
        <v>6984</v>
      </c>
      <c r="B989" s="2" t="s">
        <v>1628</v>
      </c>
      <c r="C989" s="2" t="s">
        <v>1720</v>
      </c>
      <c r="D989" s="2" t="s">
        <v>1628</v>
      </c>
      <c r="E989" s="2" t="s">
        <v>1721</v>
      </c>
      <c r="F989" s="4">
        <v>2</v>
      </c>
      <c r="G989" s="4">
        <v>65091</v>
      </c>
      <c r="H989" s="4">
        <v>6509</v>
      </c>
      <c r="I989" s="4">
        <v>71600</v>
      </c>
    </row>
    <row r="990" spans="1:9" ht="15.75">
      <c r="A990" s="3" t="s">
        <v>6984</v>
      </c>
      <c r="B990" s="2" t="s">
        <v>1728</v>
      </c>
      <c r="C990" s="2" t="s">
        <v>1729</v>
      </c>
      <c r="D990" s="2" t="s">
        <v>1728</v>
      </c>
      <c r="E990" s="2" t="s">
        <v>1730</v>
      </c>
      <c r="F990" s="4">
        <v>209400</v>
      </c>
      <c r="G990" s="4">
        <v>9425763</v>
      </c>
      <c r="H990" s="4">
        <v>942577</v>
      </c>
      <c r="I990" s="4">
        <v>10368340</v>
      </c>
    </row>
    <row r="991" spans="1:9" ht="15.75">
      <c r="A991" s="3" t="s">
        <v>6984</v>
      </c>
      <c r="B991" s="2" t="s">
        <v>1731</v>
      </c>
      <c r="C991" s="2" t="s">
        <v>1734</v>
      </c>
      <c r="D991" s="2" t="s">
        <v>1731</v>
      </c>
      <c r="E991" s="2" t="s">
        <v>1735</v>
      </c>
      <c r="F991" s="4">
        <v>200</v>
      </c>
      <c r="G991" s="4">
        <v>13091</v>
      </c>
      <c r="H991" s="4">
        <v>1309</v>
      </c>
      <c r="I991" s="4">
        <v>14400</v>
      </c>
    </row>
    <row r="992" spans="1:9" ht="15.75">
      <c r="A992" s="3" t="s">
        <v>6984</v>
      </c>
      <c r="B992" s="2" t="s">
        <v>1731</v>
      </c>
      <c r="C992" s="2" t="s">
        <v>4302</v>
      </c>
      <c r="D992" s="2" t="s">
        <v>1731</v>
      </c>
      <c r="E992" s="2" t="s">
        <v>4303</v>
      </c>
      <c r="F992" s="4">
        <v>140500</v>
      </c>
      <c r="G992" s="4">
        <v>8361636</v>
      </c>
      <c r="H992" s="4">
        <v>836164</v>
      </c>
      <c r="I992" s="4">
        <v>9197800</v>
      </c>
    </row>
    <row r="993" spans="1:9" ht="15.75">
      <c r="A993" s="3" t="s">
        <v>6984</v>
      </c>
      <c r="B993" s="2" t="s">
        <v>1731</v>
      </c>
      <c r="C993" s="2" t="s">
        <v>1736</v>
      </c>
      <c r="D993" s="2" t="s">
        <v>1731</v>
      </c>
      <c r="E993" s="2" t="s">
        <v>1737</v>
      </c>
      <c r="F993" s="4">
        <v>100</v>
      </c>
      <c r="G993" s="4">
        <v>6545</v>
      </c>
      <c r="H993" s="4">
        <v>655</v>
      </c>
      <c r="I993" s="4">
        <v>7200</v>
      </c>
    </row>
    <row r="994" spans="1:9" ht="15.75">
      <c r="A994" s="3" t="s">
        <v>6984</v>
      </c>
      <c r="B994" s="2" t="s">
        <v>1731</v>
      </c>
      <c r="C994" s="2" t="s">
        <v>1742</v>
      </c>
      <c r="D994" s="2" t="s">
        <v>1731</v>
      </c>
      <c r="E994" s="2" t="s">
        <v>1743</v>
      </c>
      <c r="F994" s="4">
        <v>200</v>
      </c>
      <c r="G994" s="4">
        <v>13091</v>
      </c>
      <c r="H994" s="4">
        <v>1309</v>
      </c>
      <c r="I994" s="4">
        <v>14400</v>
      </c>
    </row>
    <row r="995" spans="1:9" ht="15.75">
      <c r="A995" s="3" t="s">
        <v>6984</v>
      </c>
      <c r="B995" s="2" t="s">
        <v>1731</v>
      </c>
      <c r="C995" s="2" t="s">
        <v>3614</v>
      </c>
      <c r="D995" s="2" t="s">
        <v>1731</v>
      </c>
      <c r="E995" s="2" t="s">
        <v>3615</v>
      </c>
      <c r="F995" s="4">
        <v>100</v>
      </c>
      <c r="G995" s="4">
        <v>4545</v>
      </c>
      <c r="H995" s="4">
        <v>454</v>
      </c>
      <c r="I995" s="4">
        <v>4999</v>
      </c>
    </row>
    <row r="996" spans="1:9" ht="15.75">
      <c r="A996" s="3" t="s">
        <v>6984</v>
      </c>
      <c r="B996" s="2" t="s">
        <v>6065</v>
      </c>
      <c r="C996" s="2" t="s">
        <v>6064</v>
      </c>
      <c r="D996" s="2" t="s">
        <v>6065</v>
      </c>
      <c r="E996" s="2" t="s">
        <v>1756</v>
      </c>
      <c r="F996" s="4">
        <v>1</v>
      </c>
      <c r="G996" s="4">
        <v>12000</v>
      </c>
      <c r="H996" s="4">
        <v>1200</v>
      </c>
      <c r="I996" s="4">
        <v>13200</v>
      </c>
    </row>
    <row r="997" spans="1:9" ht="15.75">
      <c r="A997" s="3" t="s">
        <v>6984</v>
      </c>
      <c r="B997" s="2" t="s">
        <v>1781</v>
      </c>
      <c r="C997" s="2" t="s">
        <v>1782</v>
      </c>
      <c r="D997" s="2" t="s">
        <v>1781</v>
      </c>
      <c r="E997" s="2" t="s">
        <v>1783</v>
      </c>
      <c r="F997" s="4">
        <v>1</v>
      </c>
      <c r="G997" s="4">
        <v>370000</v>
      </c>
      <c r="H997" s="4">
        <v>37000</v>
      </c>
      <c r="I997" s="4">
        <v>407000</v>
      </c>
    </row>
    <row r="998" spans="1:9" ht="15.75">
      <c r="A998" s="3" t="s">
        <v>6984</v>
      </c>
      <c r="B998" s="2" t="s">
        <v>1784</v>
      </c>
      <c r="C998" s="2" t="s">
        <v>1785</v>
      </c>
      <c r="D998" s="2" t="s">
        <v>1784</v>
      </c>
      <c r="E998" s="2" t="s">
        <v>1786</v>
      </c>
      <c r="F998" s="4">
        <v>1</v>
      </c>
      <c r="G998" s="4">
        <v>761600</v>
      </c>
      <c r="H998" s="4">
        <v>76160</v>
      </c>
      <c r="I998" s="4">
        <v>837760</v>
      </c>
    </row>
    <row r="999" spans="1:9" ht="15.75">
      <c r="A999" s="3" t="s">
        <v>6984</v>
      </c>
      <c r="B999" s="2" t="s">
        <v>1796</v>
      </c>
      <c r="C999" s="2" t="s">
        <v>1797</v>
      </c>
      <c r="D999" s="2" t="s">
        <v>1796</v>
      </c>
      <c r="E999" s="2" t="s">
        <v>1798</v>
      </c>
      <c r="F999" s="4">
        <v>2</v>
      </c>
      <c r="G999" s="4">
        <v>500000</v>
      </c>
      <c r="H999" s="4">
        <v>50000</v>
      </c>
      <c r="I999" s="4">
        <v>550000</v>
      </c>
    </row>
    <row r="1000" spans="1:9" ht="15.75">
      <c r="A1000" s="3" t="s">
        <v>6984</v>
      </c>
      <c r="B1000" s="2" t="s">
        <v>1796</v>
      </c>
      <c r="C1000" s="2" t="s">
        <v>1799</v>
      </c>
      <c r="D1000" s="2" t="s">
        <v>1796</v>
      </c>
      <c r="E1000" s="2" t="s">
        <v>1800</v>
      </c>
      <c r="F1000" s="4">
        <v>2</v>
      </c>
      <c r="G1000" s="4">
        <v>360000</v>
      </c>
      <c r="H1000" s="4">
        <v>36000</v>
      </c>
      <c r="I1000" s="4">
        <v>396000</v>
      </c>
    </row>
    <row r="1001" spans="1:9" ht="15.75">
      <c r="A1001" s="3" t="s">
        <v>6984</v>
      </c>
      <c r="B1001" s="2" t="s">
        <v>1801</v>
      </c>
      <c r="C1001" s="2" t="s">
        <v>1802</v>
      </c>
      <c r="D1001" s="2" t="s">
        <v>1801</v>
      </c>
      <c r="E1001" s="2" t="s">
        <v>1803</v>
      </c>
      <c r="F1001" s="4">
        <v>37</v>
      </c>
      <c r="G1001" s="4">
        <v>78000</v>
      </c>
      <c r="H1001" s="4">
        <v>7800</v>
      </c>
      <c r="I1001" s="4">
        <v>85800</v>
      </c>
    </row>
    <row r="1002" spans="1:9" ht="15.75">
      <c r="A1002" s="3" t="s">
        <v>6984</v>
      </c>
      <c r="B1002" s="2" t="s">
        <v>1804</v>
      </c>
      <c r="C1002" s="2" t="s">
        <v>1805</v>
      </c>
      <c r="D1002" s="2" t="s">
        <v>1804</v>
      </c>
      <c r="E1002" s="2" t="s">
        <v>1806</v>
      </c>
      <c r="F1002" s="4">
        <v>8</v>
      </c>
      <c r="G1002" s="4">
        <v>616000</v>
      </c>
      <c r="H1002" s="4">
        <v>61600</v>
      </c>
      <c r="I1002" s="4">
        <v>677600</v>
      </c>
    </row>
    <row r="1003" spans="1:9" ht="15.75">
      <c r="A1003" s="3" t="s">
        <v>6984</v>
      </c>
      <c r="B1003" s="2" t="s">
        <v>1831</v>
      </c>
      <c r="C1003" s="2" t="s">
        <v>1832</v>
      </c>
      <c r="D1003" s="2" t="s">
        <v>1831</v>
      </c>
      <c r="E1003" s="2" t="s">
        <v>1833</v>
      </c>
      <c r="F1003" s="4">
        <v>8</v>
      </c>
      <c r="G1003" s="4">
        <v>88000</v>
      </c>
      <c r="H1003" s="4">
        <v>8800</v>
      </c>
      <c r="I1003" s="4">
        <v>96800</v>
      </c>
    </row>
    <row r="1004" spans="1:9" ht="15.75">
      <c r="A1004" s="3" t="s">
        <v>6984</v>
      </c>
      <c r="B1004" s="2" t="s">
        <v>1846</v>
      </c>
      <c r="C1004" s="2" t="s">
        <v>1847</v>
      </c>
      <c r="D1004" s="2" t="s">
        <v>1846</v>
      </c>
      <c r="E1004" s="2" t="s">
        <v>1848</v>
      </c>
      <c r="F1004" s="4">
        <v>8</v>
      </c>
      <c r="G1004" s="4">
        <v>616000</v>
      </c>
      <c r="H1004" s="4">
        <v>61600</v>
      </c>
      <c r="I1004" s="4">
        <v>677600</v>
      </c>
    </row>
    <row r="1005" spans="1:9" ht="15.75">
      <c r="A1005" s="3" t="s">
        <v>6984</v>
      </c>
      <c r="B1005" s="2" t="s">
        <v>1900</v>
      </c>
      <c r="C1005" s="2" t="s">
        <v>1901</v>
      </c>
      <c r="D1005" s="2" t="s">
        <v>1900</v>
      </c>
      <c r="E1005" s="2" t="s">
        <v>1902</v>
      </c>
      <c r="F1005" s="4">
        <v>8</v>
      </c>
      <c r="G1005" s="4">
        <v>163000</v>
      </c>
      <c r="H1005" s="4">
        <v>16300</v>
      </c>
      <c r="I1005" s="4">
        <v>179300</v>
      </c>
    </row>
    <row r="1006" spans="1:9" ht="15.75">
      <c r="A1006" s="3" t="s">
        <v>6984</v>
      </c>
      <c r="B1006" s="2" t="s">
        <v>1943</v>
      </c>
      <c r="C1006" s="2" t="s">
        <v>1944</v>
      </c>
      <c r="D1006" s="2" t="s">
        <v>1943</v>
      </c>
      <c r="E1006" s="2"/>
      <c r="F1006" s="4">
        <v>38</v>
      </c>
      <c r="G1006" s="4">
        <v>586205</v>
      </c>
      <c r="H1006" s="4">
        <v>11926</v>
      </c>
      <c r="I1006" s="4">
        <v>598131</v>
      </c>
    </row>
    <row r="1007" spans="1:9" ht="15.75">
      <c r="A1007" s="3" t="s">
        <v>6984</v>
      </c>
      <c r="B1007" s="2" t="s">
        <v>6985</v>
      </c>
      <c r="C1007" s="2" t="s">
        <v>1986</v>
      </c>
      <c r="D1007" s="2" t="s">
        <v>6985</v>
      </c>
      <c r="E1007" s="2"/>
      <c r="F1007" s="4">
        <v>3</v>
      </c>
      <c r="G1007" s="4">
        <v>3000000</v>
      </c>
      <c r="H1007" s="4">
        <v>300000</v>
      </c>
      <c r="I1007" s="4">
        <v>3300000</v>
      </c>
    </row>
    <row r="1008" spans="1:9" ht="15.75">
      <c r="A1008" s="3" t="s">
        <v>6984</v>
      </c>
      <c r="B1008" s="2" t="s">
        <v>1996</v>
      </c>
      <c r="C1008" s="2" t="s">
        <v>1997</v>
      </c>
      <c r="D1008" s="2" t="s">
        <v>1996</v>
      </c>
      <c r="E1008" s="2" t="s">
        <v>1998</v>
      </c>
      <c r="F1008" s="4">
        <v>10</v>
      </c>
      <c r="G1008" s="4">
        <v>32000</v>
      </c>
      <c r="H1008" s="4">
        <v>3200</v>
      </c>
      <c r="I1008" s="4">
        <v>35200</v>
      </c>
    </row>
    <row r="1009" spans="1:9" ht="15.75">
      <c r="A1009" s="3" t="s">
        <v>6984</v>
      </c>
      <c r="B1009" s="2" t="s">
        <v>1996</v>
      </c>
      <c r="C1009" s="2" t="s">
        <v>1999</v>
      </c>
      <c r="D1009" s="2" t="s">
        <v>1996</v>
      </c>
      <c r="E1009" s="2" t="s">
        <v>2000</v>
      </c>
      <c r="F1009" s="4">
        <v>8</v>
      </c>
      <c r="G1009" s="4">
        <v>41600</v>
      </c>
      <c r="H1009" s="4">
        <v>4160</v>
      </c>
      <c r="I1009" s="4">
        <v>45760</v>
      </c>
    </row>
    <row r="1010" spans="1:9" ht="15.75">
      <c r="A1010" s="3" t="s">
        <v>6984</v>
      </c>
      <c r="B1010" s="2" t="s">
        <v>3636</v>
      </c>
      <c r="C1010" s="2" t="s">
        <v>3637</v>
      </c>
      <c r="D1010" s="2" t="s">
        <v>3636</v>
      </c>
      <c r="E1010" s="2" t="s">
        <v>3638</v>
      </c>
      <c r="F1010" s="4">
        <v>17</v>
      </c>
      <c r="G1010" s="4"/>
      <c r="H1010" s="4"/>
      <c r="I1010" s="4"/>
    </row>
    <row r="1011" spans="1:9" ht="15.75">
      <c r="A1011" s="3" t="s">
        <v>6984</v>
      </c>
      <c r="B1011" s="2" t="s">
        <v>3642</v>
      </c>
      <c r="C1011" s="2" t="s">
        <v>3643</v>
      </c>
      <c r="D1011" s="2" t="s">
        <v>3642</v>
      </c>
      <c r="E1011" s="2"/>
      <c r="F1011" s="4">
        <v>1</v>
      </c>
      <c r="G1011" s="4">
        <v>16180000</v>
      </c>
      <c r="H1011" s="4">
        <v>1618000</v>
      </c>
      <c r="I1011" s="4">
        <v>17798000</v>
      </c>
    </row>
    <row r="1012" spans="1:9" ht="15.75">
      <c r="A1012" s="3" t="s">
        <v>6984</v>
      </c>
      <c r="B1012" s="2" t="s">
        <v>6986</v>
      </c>
      <c r="C1012" s="2" t="s">
        <v>3647</v>
      </c>
      <c r="D1012" s="2" t="s">
        <v>6986</v>
      </c>
      <c r="E1012" s="2"/>
      <c r="F1012" s="4">
        <v>1</v>
      </c>
      <c r="G1012" s="4">
        <v>463230000</v>
      </c>
      <c r="H1012" s="4">
        <v>46323000</v>
      </c>
      <c r="I1012" s="4">
        <v>509553000</v>
      </c>
    </row>
    <row r="1013" spans="1:9" ht="15.75">
      <c r="A1013" s="3" t="s">
        <v>6984</v>
      </c>
      <c r="B1013" s="2" t="s">
        <v>2008</v>
      </c>
      <c r="C1013" s="2" t="s">
        <v>2009</v>
      </c>
      <c r="D1013" s="2" t="s">
        <v>2008</v>
      </c>
      <c r="E1013" s="2" t="s">
        <v>2010</v>
      </c>
      <c r="F1013" s="4">
        <v>63</v>
      </c>
      <c r="G1013" s="4">
        <v>1386000</v>
      </c>
      <c r="H1013" s="4">
        <v>138600</v>
      </c>
      <c r="I1013" s="4">
        <v>1524600</v>
      </c>
    </row>
    <row r="1014" spans="1:9" ht="15.75">
      <c r="A1014" s="3" t="s">
        <v>6984</v>
      </c>
      <c r="B1014" s="2" t="s">
        <v>2011</v>
      </c>
      <c r="C1014" s="2" t="s">
        <v>2012</v>
      </c>
      <c r="D1014" s="2" t="s">
        <v>2011</v>
      </c>
      <c r="E1014" s="2" t="s">
        <v>2013</v>
      </c>
      <c r="F1014" s="4">
        <v>100</v>
      </c>
      <c r="G1014" s="4">
        <v>3295000</v>
      </c>
      <c r="H1014" s="4">
        <v>329500</v>
      </c>
      <c r="I1014" s="4">
        <v>3624500</v>
      </c>
    </row>
    <row r="1015" spans="1:9" ht="15.75">
      <c r="A1015" s="3" t="s">
        <v>6984</v>
      </c>
      <c r="B1015" s="2" t="s">
        <v>6970</v>
      </c>
      <c r="C1015" s="2" t="s">
        <v>6969</v>
      </c>
      <c r="D1015" s="2" t="s">
        <v>6970</v>
      </c>
      <c r="E1015" s="2" t="s">
        <v>6971</v>
      </c>
      <c r="F1015" s="4">
        <v>180</v>
      </c>
      <c r="G1015" s="4">
        <v>5490065</v>
      </c>
      <c r="H1015" s="4"/>
      <c r="I1015" s="4">
        <v>5490065</v>
      </c>
    </row>
    <row r="1016" spans="1:9" ht="15.75">
      <c r="A1016" s="3" t="s">
        <v>6984</v>
      </c>
      <c r="B1016" s="2" t="s">
        <v>2014</v>
      </c>
      <c r="C1016" s="2" t="s">
        <v>2015</v>
      </c>
      <c r="D1016" s="2" t="s">
        <v>2014</v>
      </c>
      <c r="E1016" s="2" t="s">
        <v>2016</v>
      </c>
      <c r="F1016" s="4">
        <v>1</v>
      </c>
      <c r="G1016" s="4">
        <v>43000</v>
      </c>
      <c r="H1016" s="4">
        <v>4300</v>
      </c>
      <c r="I1016" s="4">
        <v>47300</v>
      </c>
    </row>
    <row r="1017" spans="1:9" ht="15.75">
      <c r="A1017" s="3" t="s">
        <v>6984</v>
      </c>
      <c r="B1017" s="2" t="s">
        <v>2020</v>
      </c>
      <c r="C1017" s="2" t="s">
        <v>2021</v>
      </c>
      <c r="D1017" s="2" t="s">
        <v>2020</v>
      </c>
      <c r="E1017" s="2" t="s">
        <v>2022</v>
      </c>
      <c r="F1017" s="4">
        <v>256</v>
      </c>
      <c r="G1017" s="4">
        <v>16636100</v>
      </c>
      <c r="H1017" s="4">
        <v>1663610</v>
      </c>
      <c r="I1017" s="4">
        <v>18299710</v>
      </c>
    </row>
    <row r="1018" spans="1:9" ht="15.75">
      <c r="A1018" s="3" t="s">
        <v>6984</v>
      </c>
      <c r="B1018" s="2" t="s">
        <v>6973</v>
      </c>
      <c r="C1018" s="2" t="s">
        <v>6972</v>
      </c>
      <c r="D1018" s="2" t="s">
        <v>6973</v>
      </c>
      <c r="E1018" s="2" t="s">
        <v>6974</v>
      </c>
      <c r="F1018" s="4">
        <v>48</v>
      </c>
      <c r="G1018" s="4">
        <v>2807218</v>
      </c>
      <c r="H1018" s="4"/>
      <c r="I1018" s="4">
        <v>2807218</v>
      </c>
    </row>
    <row r="1019" spans="1:9" ht="15.75">
      <c r="A1019" s="3" t="s">
        <v>6984</v>
      </c>
      <c r="B1019" s="2" t="s">
        <v>2020</v>
      </c>
      <c r="C1019" s="2" t="s">
        <v>2027</v>
      </c>
      <c r="D1019" s="2" t="s">
        <v>2020</v>
      </c>
      <c r="E1019" s="2" t="s">
        <v>2028</v>
      </c>
      <c r="F1019" s="4">
        <v>350</v>
      </c>
      <c r="G1019" s="4">
        <v>22627500</v>
      </c>
      <c r="H1019" s="4">
        <v>2262750</v>
      </c>
      <c r="I1019" s="4">
        <v>24890250</v>
      </c>
    </row>
    <row r="1020" spans="1:9" ht="15.75">
      <c r="A1020" s="3" t="s">
        <v>6984</v>
      </c>
      <c r="B1020" s="2" t="s">
        <v>2029</v>
      </c>
      <c r="C1020" s="2" t="s">
        <v>2030</v>
      </c>
      <c r="D1020" s="2" t="s">
        <v>2029</v>
      </c>
      <c r="E1020" s="2" t="s">
        <v>2031</v>
      </c>
      <c r="F1020" s="4">
        <v>4</v>
      </c>
      <c r="G1020" s="4">
        <v>492183</v>
      </c>
      <c r="H1020" s="4">
        <v>49218</v>
      </c>
      <c r="I1020" s="4">
        <v>541401</v>
      </c>
    </row>
    <row r="1021" spans="1:9" ht="15.75">
      <c r="A1021" s="3" t="s">
        <v>6984</v>
      </c>
      <c r="B1021" s="2" t="s">
        <v>2036</v>
      </c>
      <c r="C1021" s="2" t="s">
        <v>2037</v>
      </c>
      <c r="D1021" s="2" t="s">
        <v>2036</v>
      </c>
      <c r="E1021" s="2" t="s">
        <v>2038</v>
      </c>
      <c r="F1021" s="4">
        <v>10</v>
      </c>
      <c r="G1021" s="4">
        <v>924300</v>
      </c>
      <c r="H1021" s="4">
        <v>92430</v>
      </c>
      <c r="I1021" s="4">
        <v>1016730</v>
      </c>
    </row>
    <row r="1022" spans="1:9" ht="15.75">
      <c r="A1022" s="3" t="s">
        <v>6984</v>
      </c>
      <c r="B1022" s="2" t="s">
        <v>2042</v>
      </c>
      <c r="C1022" s="2" t="s">
        <v>2043</v>
      </c>
      <c r="D1022" s="2" t="s">
        <v>2042</v>
      </c>
      <c r="E1022" s="2" t="s">
        <v>2044</v>
      </c>
      <c r="F1022" s="4">
        <v>110</v>
      </c>
      <c r="G1022" s="4">
        <v>11396324</v>
      </c>
      <c r="H1022" s="4"/>
      <c r="I1022" s="4">
        <v>11396324</v>
      </c>
    </row>
    <row r="1023" spans="1:9" ht="15.75">
      <c r="A1023" s="3" t="s">
        <v>6984</v>
      </c>
      <c r="B1023" s="2" t="s">
        <v>2045</v>
      </c>
      <c r="C1023" s="2" t="s">
        <v>2046</v>
      </c>
      <c r="D1023" s="2" t="s">
        <v>2045</v>
      </c>
      <c r="E1023" s="2" t="s">
        <v>2047</v>
      </c>
      <c r="F1023" s="4">
        <v>14</v>
      </c>
      <c r="G1023" s="4">
        <v>1861160</v>
      </c>
      <c r="H1023" s="4">
        <v>186116</v>
      </c>
      <c r="I1023" s="4">
        <v>2047276</v>
      </c>
    </row>
    <row r="1024" spans="1:9" ht="15.75">
      <c r="A1024" s="3" t="s">
        <v>6984</v>
      </c>
      <c r="B1024" s="2" t="s">
        <v>2048</v>
      </c>
      <c r="C1024" s="2" t="s">
        <v>2049</v>
      </c>
      <c r="D1024" s="2" t="s">
        <v>2048</v>
      </c>
      <c r="E1024" s="2" t="s">
        <v>2050</v>
      </c>
      <c r="F1024" s="4">
        <v>7</v>
      </c>
      <c r="G1024" s="4">
        <v>1134840</v>
      </c>
      <c r="H1024" s="4">
        <v>113484</v>
      </c>
      <c r="I1024" s="4">
        <v>1248324</v>
      </c>
    </row>
    <row r="1025" spans="1:9" ht="15.75">
      <c r="A1025" s="3" t="s">
        <v>6984</v>
      </c>
      <c r="B1025" s="2" t="s">
        <v>2051</v>
      </c>
      <c r="C1025" s="2" t="s">
        <v>2052</v>
      </c>
      <c r="D1025" s="2" t="s">
        <v>2051</v>
      </c>
      <c r="E1025" s="2" t="s">
        <v>2054</v>
      </c>
      <c r="F1025" s="4">
        <v>3</v>
      </c>
      <c r="G1025" s="4">
        <v>86070</v>
      </c>
      <c r="H1025" s="4">
        <v>8607</v>
      </c>
      <c r="I1025" s="4">
        <v>94677</v>
      </c>
    </row>
    <row r="1026" spans="1:9" ht="15.75">
      <c r="A1026" s="3" t="s">
        <v>6984</v>
      </c>
      <c r="B1026" s="2" t="s">
        <v>2059</v>
      </c>
      <c r="C1026" s="2" t="s">
        <v>2062</v>
      </c>
      <c r="D1026" s="2" t="s">
        <v>2059</v>
      </c>
      <c r="E1026" s="2" t="s">
        <v>2064</v>
      </c>
      <c r="F1026" s="4">
        <v>12</v>
      </c>
      <c r="G1026" s="4">
        <v>364320</v>
      </c>
      <c r="H1026" s="4">
        <v>36432</v>
      </c>
      <c r="I1026" s="4">
        <v>400752</v>
      </c>
    </row>
    <row r="1027" spans="1:9" ht="15.75">
      <c r="A1027" s="3" t="s">
        <v>6984</v>
      </c>
      <c r="B1027" s="2" t="s">
        <v>2073</v>
      </c>
      <c r="C1027" s="2" t="s">
        <v>2074</v>
      </c>
      <c r="D1027" s="2" t="s">
        <v>2073</v>
      </c>
      <c r="E1027" s="2" t="s">
        <v>2076</v>
      </c>
      <c r="F1027" s="4">
        <v>10</v>
      </c>
      <c r="G1027" s="4">
        <v>332600</v>
      </c>
      <c r="H1027" s="4">
        <v>33260</v>
      </c>
      <c r="I1027" s="4">
        <v>365860</v>
      </c>
    </row>
    <row r="1028" spans="1:9" ht="15.75">
      <c r="A1028" s="3" t="s">
        <v>6984</v>
      </c>
      <c r="B1028" s="2" t="s">
        <v>2082</v>
      </c>
      <c r="C1028" s="2" t="s">
        <v>2086</v>
      </c>
      <c r="D1028" s="2" t="s">
        <v>2082</v>
      </c>
      <c r="E1028" s="2" t="s">
        <v>2088</v>
      </c>
      <c r="F1028" s="4">
        <v>30</v>
      </c>
      <c r="G1028" s="4">
        <v>1099200</v>
      </c>
      <c r="H1028" s="4">
        <v>109920</v>
      </c>
      <c r="I1028" s="4">
        <v>1209120</v>
      </c>
    </row>
    <row r="1029" spans="1:9" ht="15.75">
      <c r="A1029" s="3" t="s">
        <v>6984</v>
      </c>
      <c r="B1029" s="2" t="s">
        <v>2089</v>
      </c>
      <c r="C1029" s="2" t="s">
        <v>2090</v>
      </c>
      <c r="D1029" s="2" t="s">
        <v>2089</v>
      </c>
      <c r="E1029" s="2" t="s">
        <v>2091</v>
      </c>
      <c r="F1029" s="4">
        <v>13</v>
      </c>
      <c r="G1029" s="4">
        <v>325000</v>
      </c>
      <c r="H1029" s="4">
        <v>32500</v>
      </c>
      <c r="I1029" s="4">
        <v>357500</v>
      </c>
    </row>
    <row r="1030" spans="1:9" ht="15.75">
      <c r="A1030" s="3" t="s">
        <v>6984</v>
      </c>
      <c r="B1030" s="2" t="s">
        <v>2051</v>
      </c>
      <c r="C1030" s="2" t="s">
        <v>2092</v>
      </c>
      <c r="D1030" s="2" t="s">
        <v>2051</v>
      </c>
      <c r="E1030" s="2" t="s">
        <v>2091</v>
      </c>
      <c r="F1030" s="4">
        <v>16</v>
      </c>
      <c r="G1030" s="4">
        <v>400000</v>
      </c>
      <c r="H1030" s="4">
        <v>40000</v>
      </c>
      <c r="I1030" s="4">
        <v>440000</v>
      </c>
    </row>
    <row r="1031" spans="1:9" ht="15.75">
      <c r="A1031" s="3" t="s">
        <v>6984</v>
      </c>
      <c r="B1031" s="2" t="s">
        <v>2059</v>
      </c>
      <c r="C1031" s="2" t="s">
        <v>2093</v>
      </c>
      <c r="D1031" s="2" t="s">
        <v>2059</v>
      </c>
      <c r="E1031" s="2" t="s">
        <v>2091</v>
      </c>
      <c r="F1031" s="4">
        <v>6</v>
      </c>
      <c r="G1031" s="4">
        <v>188000</v>
      </c>
      <c r="H1031" s="4">
        <v>18800</v>
      </c>
      <c r="I1031" s="4">
        <v>206800</v>
      </c>
    </row>
    <row r="1032" spans="1:9" ht="15.75">
      <c r="A1032" s="3" t="s">
        <v>6984</v>
      </c>
      <c r="B1032" s="2" t="s">
        <v>6072</v>
      </c>
      <c r="C1032" s="2" t="s">
        <v>6071</v>
      </c>
      <c r="D1032" s="2" t="s">
        <v>6072</v>
      </c>
      <c r="E1032" s="2"/>
      <c r="F1032" s="4">
        <v>10</v>
      </c>
      <c r="G1032" s="4">
        <v>460000</v>
      </c>
      <c r="H1032" s="4">
        <v>46000</v>
      </c>
      <c r="I1032" s="4">
        <v>506000</v>
      </c>
    </row>
    <row r="1033" spans="1:9" ht="15.75">
      <c r="A1033" s="3" t="s">
        <v>6984</v>
      </c>
      <c r="B1033" s="2" t="s">
        <v>2055</v>
      </c>
      <c r="C1033" s="2" t="s">
        <v>6073</v>
      </c>
      <c r="D1033" s="2" t="s">
        <v>2055</v>
      </c>
      <c r="E1033" s="2"/>
      <c r="F1033" s="4">
        <v>30</v>
      </c>
      <c r="G1033" s="4">
        <v>1395000</v>
      </c>
      <c r="H1033" s="4">
        <v>139500</v>
      </c>
      <c r="I1033" s="4">
        <v>1534500</v>
      </c>
    </row>
    <row r="1034" spans="1:9" ht="15.75">
      <c r="A1034" s="3" t="s">
        <v>6984</v>
      </c>
      <c r="B1034" s="2" t="s">
        <v>2073</v>
      </c>
      <c r="C1034" s="2" t="s">
        <v>6074</v>
      </c>
      <c r="D1034" s="2" t="s">
        <v>2073</v>
      </c>
      <c r="E1034" s="2"/>
      <c r="F1034" s="4">
        <v>50</v>
      </c>
      <c r="G1034" s="4">
        <v>2500000</v>
      </c>
      <c r="H1034" s="4">
        <v>250000</v>
      </c>
      <c r="I1034" s="4">
        <v>2750000</v>
      </c>
    </row>
    <row r="1035" spans="1:9" ht="15.75">
      <c r="A1035" s="3" t="s">
        <v>6984</v>
      </c>
      <c r="B1035" s="2" t="s">
        <v>3674</v>
      </c>
      <c r="C1035" s="2" t="s">
        <v>3672</v>
      </c>
      <c r="D1035" s="2" t="s">
        <v>3674</v>
      </c>
      <c r="E1035" s="2" t="s">
        <v>3676</v>
      </c>
      <c r="F1035" s="4">
        <v>782</v>
      </c>
      <c r="G1035" s="4">
        <v>14076000</v>
      </c>
      <c r="H1035" s="4">
        <v>1407600</v>
      </c>
      <c r="I1035" s="4">
        <v>15483600</v>
      </c>
    </row>
    <row r="1036" spans="1:9" ht="15.75">
      <c r="A1036" s="3" t="s">
        <v>6984</v>
      </c>
      <c r="B1036" s="2" t="s">
        <v>3680</v>
      </c>
      <c r="C1036" s="2" t="s">
        <v>3678</v>
      </c>
      <c r="D1036" s="2" t="s">
        <v>3680</v>
      </c>
      <c r="E1036" s="2" t="s">
        <v>3682</v>
      </c>
      <c r="F1036" s="4">
        <v>2214</v>
      </c>
      <c r="G1036" s="4">
        <v>42066000</v>
      </c>
      <c r="H1036" s="4">
        <v>4206600</v>
      </c>
      <c r="I1036" s="4">
        <v>46272600</v>
      </c>
    </row>
    <row r="1037" spans="1:9" ht="15.75">
      <c r="A1037" s="3" t="s">
        <v>6984</v>
      </c>
      <c r="B1037" s="2" t="s">
        <v>3686</v>
      </c>
      <c r="C1037" s="2" t="s">
        <v>3684</v>
      </c>
      <c r="D1037" s="2" t="s">
        <v>3686</v>
      </c>
      <c r="E1037" s="2" t="s">
        <v>3688</v>
      </c>
      <c r="F1037" s="4">
        <v>275</v>
      </c>
      <c r="G1037" s="4">
        <v>8662500</v>
      </c>
      <c r="H1037" s="4">
        <v>866250</v>
      </c>
      <c r="I1037" s="4">
        <v>9528750</v>
      </c>
    </row>
    <row r="1038" spans="1:9" ht="15.75">
      <c r="A1038" s="3" t="s">
        <v>6984</v>
      </c>
      <c r="B1038" s="2" t="s">
        <v>3692</v>
      </c>
      <c r="C1038" s="2" t="s">
        <v>3690</v>
      </c>
      <c r="D1038" s="2" t="s">
        <v>3692</v>
      </c>
      <c r="E1038" s="2" t="s">
        <v>3694</v>
      </c>
      <c r="F1038" s="4">
        <v>152</v>
      </c>
      <c r="G1038" s="4">
        <v>6566400</v>
      </c>
      <c r="H1038" s="4">
        <v>656640</v>
      </c>
      <c r="I1038" s="4">
        <v>7223040</v>
      </c>
    </row>
    <row r="1039" spans="1:9" ht="15.75">
      <c r="A1039" s="3" t="s">
        <v>6984</v>
      </c>
      <c r="B1039" s="2" t="s">
        <v>6854</v>
      </c>
      <c r="C1039" s="2" t="s">
        <v>6853</v>
      </c>
      <c r="D1039" s="2" t="s">
        <v>6854</v>
      </c>
      <c r="E1039" s="2" t="s">
        <v>6855</v>
      </c>
      <c r="F1039" s="4">
        <v>100</v>
      </c>
      <c r="G1039" s="4">
        <v>4665465</v>
      </c>
      <c r="H1039" s="4"/>
      <c r="I1039" s="4">
        <v>4665465</v>
      </c>
    </row>
    <row r="1040" spans="1:9" ht="15.75">
      <c r="A1040" s="3" t="s">
        <v>6984</v>
      </c>
      <c r="B1040" s="2" t="s">
        <v>6854</v>
      </c>
      <c r="C1040" s="2" t="s">
        <v>6980</v>
      </c>
      <c r="D1040" s="2" t="s">
        <v>6854</v>
      </c>
      <c r="E1040" s="2" t="s">
        <v>6981</v>
      </c>
      <c r="F1040" s="4">
        <v>4</v>
      </c>
      <c r="G1040" s="4">
        <v>195505</v>
      </c>
      <c r="H1040" s="4"/>
      <c r="I1040" s="4">
        <v>195505</v>
      </c>
    </row>
    <row r="1041" spans="1:9" ht="15.75">
      <c r="A1041" s="3" t="s">
        <v>6984</v>
      </c>
      <c r="B1041" s="2" t="s">
        <v>2113</v>
      </c>
      <c r="C1041" s="2" t="s">
        <v>2124</v>
      </c>
      <c r="D1041" s="2" t="s">
        <v>2113</v>
      </c>
      <c r="E1041" s="2" t="s">
        <v>3695</v>
      </c>
      <c r="F1041" s="4">
        <v>2</v>
      </c>
      <c r="G1041" s="4">
        <v>106000</v>
      </c>
      <c r="H1041" s="4">
        <v>10600</v>
      </c>
      <c r="I1041" s="4">
        <v>116600</v>
      </c>
    </row>
    <row r="1042" spans="1:9" ht="15.75">
      <c r="A1042" s="3" t="s">
        <v>6984</v>
      </c>
      <c r="B1042" s="2" t="s">
        <v>3701</v>
      </c>
      <c r="C1042" s="2" t="s">
        <v>3699</v>
      </c>
      <c r="D1042" s="2" t="s">
        <v>3701</v>
      </c>
      <c r="E1042" s="2" t="s">
        <v>3703</v>
      </c>
      <c r="F1042" s="4">
        <v>237</v>
      </c>
      <c r="G1042" s="4">
        <v>16732200</v>
      </c>
      <c r="H1042" s="4">
        <v>1673220</v>
      </c>
      <c r="I1042" s="4">
        <v>18405420</v>
      </c>
    </row>
    <row r="1043" spans="1:9" ht="15.75">
      <c r="A1043" s="3" t="s">
        <v>6984</v>
      </c>
      <c r="B1043" s="2" t="s">
        <v>2126</v>
      </c>
      <c r="C1043" s="2" t="s">
        <v>2129</v>
      </c>
      <c r="D1043" s="2" t="s">
        <v>2126</v>
      </c>
      <c r="E1043" s="2" t="s">
        <v>2130</v>
      </c>
      <c r="F1043" s="4">
        <v>3</v>
      </c>
      <c r="G1043" s="4">
        <v>113220</v>
      </c>
      <c r="H1043" s="4">
        <v>11322</v>
      </c>
      <c r="I1043" s="4">
        <v>124542</v>
      </c>
    </row>
    <row r="1044" spans="1:9" ht="15.75">
      <c r="A1044" s="3" t="s">
        <v>6984</v>
      </c>
      <c r="B1044" s="2" t="s">
        <v>2126</v>
      </c>
      <c r="C1044" s="2" t="s">
        <v>2133</v>
      </c>
      <c r="D1044" s="2" t="s">
        <v>2126</v>
      </c>
      <c r="E1044" s="2" t="s">
        <v>2134</v>
      </c>
      <c r="F1044" s="4">
        <v>2</v>
      </c>
      <c r="G1044" s="4">
        <v>78180</v>
      </c>
      <c r="H1044" s="4">
        <v>7818</v>
      </c>
      <c r="I1044" s="4">
        <v>85998</v>
      </c>
    </row>
    <row r="1045" spans="1:9" ht="15.75">
      <c r="A1045" s="3" t="s">
        <v>6984</v>
      </c>
      <c r="B1045" s="2" t="s">
        <v>2126</v>
      </c>
      <c r="C1045" s="2" t="s">
        <v>2141</v>
      </c>
      <c r="D1045" s="2" t="s">
        <v>2126</v>
      </c>
      <c r="E1045" s="2" t="s">
        <v>2112</v>
      </c>
      <c r="F1045" s="4">
        <v>10</v>
      </c>
      <c r="G1045" s="4">
        <v>440000</v>
      </c>
      <c r="H1045" s="4">
        <v>44000</v>
      </c>
      <c r="I1045" s="4">
        <v>484000</v>
      </c>
    </row>
    <row r="1046" spans="1:9" ht="15.75">
      <c r="A1046" s="3" t="s">
        <v>6984</v>
      </c>
      <c r="B1046" s="2" t="s">
        <v>3707</v>
      </c>
      <c r="C1046" s="2" t="s">
        <v>3705</v>
      </c>
      <c r="D1046" s="2" t="s">
        <v>3707</v>
      </c>
      <c r="E1046" s="2" t="s">
        <v>3709</v>
      </c>
      <c r="F1046" s="4">
        <v>21</v>
      </c>
      <c r="G1046" s="4">
        <v>600600</v>
      </c>
      <c r="H1046" s="4">
        <v>60060</v>
      </c>
      <c r="I1046" s="4">
        <v>660660</v>
      </c>
    </row>
    <row r="1047" spans="1:9" ht="15.75">
      <c r="A1047" s="3" t="s">
        <v>6984</v>
      </c>
      <c r="B1047" s="2" t="s">
        <v>6987</v>
      </c>
      <c r="C1047" s="2" t="s">
        <v>6988</v>
      </c>
      <c r="D1047" s="2" t="s">
        <v>6987</v>
      </c>
      <c r="E1047" s="2" t="s">
        <v>6989</v>
      </c>
      <c r="F1047" s="4">
        <v>50</v>
      </c>
      <c r="G1047" s="4">
        <v>814330</v>
      </c>
      <c r="H1047" s="4"/>
      <c r="I1047" s="4">
        <v>814330</v>
      </c>
    </row>
    <row r="1048" spans="1:9" ht="15.75">
      <c r="A1048" s="3" t="s">
        <v>6984</v>
      </c>
      <c r="B1048" s="2" t="s">
        <v>3716</v>
      </c>
      <c r="C1048" s="2" t="s">
        <v>3714</v>
      </c>
      <c r="D1048" s="2" t="s">
        <v>3716</v>
      </c>
      <c r="E1048" s="2" t="s">
        <v>3718</v>
      </c>
      <c r="F1048" s="4">
        <v>317</v>
      </c>
      <c r="G1048" s="4">
        <v>13028700</v>
      </c>
      <c r="H1048" s="4">
        <v>1302870</v>
      </c>
      <c r="I1048" s="4">
        <v>14331570</v>
      </c>
    </row>
    <row r="1049" spans="1:9" ht="15.75">
      <c r="A1049" s="3" t="s">
        <v>6984</v>
      </c>
      <c r="B1049" s="2" t="s">
        <v>3722</v>
      </c>
      <c r="C1049" s="2" t="s">
        <v>3720</v>
      </c>
      <c r="D1049" s="2" t="s">
        <v>3722</v>
      </c>
      <c r="E1049" s="2" t="s">
        <v>3724</v>
      </c>
      <c r="F1049" s="4">
        <v>227</v>
      </c>
      <c r="G1049" s="4">
        <v>12517500</v>
      </c>
      <c r="H1049" s="4">
        <v>1251750</v>
      </c>
      <c r="I1049" s="4">
        <v>13769250</v>
      </c>
    </row>
    <row r="1050" spans="1:9" ht="15.75">
      <c r="A1050" s="3" t="s">
        <v>6984</v>
      </c>
      <c r="B1050" s="2" t="s">
        <v>2170</v>
      </c>
      <c r="C1050" s="2" t="s">
        <v>2171</v>
      </c>
      <c r="D1050" s="2" t="s">
        <v>2170</v>
      </c>
      <c r="E1050" s="2" t="s">
        <v>2172</v>
      </c>
      <c r="F1050" s="4">
        <v>2</v>
      </c>
      <c r="G1050" s="4">
        <v>98000</v>
      </c>
      <c r="H1050" s="4">
        <v>9800</v>
      </c>
      <c r="I1050" s="4">
        <v>107800</v>
      </c>
    </row>
    <row r="1051" spans="1:9" ht="15.75">
      <c r="A1051" s="3" t="s">
        <v>6984</v>
      </c>
      <c r="B1051" s="2" t="s">
        <v>2176</v>
      </c>
      <c r="C1051" s="2" t="s">
        <v>2177</v>
      </c>
      <c r="D1051" s="2" t="s">
        <v>2176</v>
      </c>
      <c r="E1051" s="2" t="s">
        <v>2178</v>
      </c>
      <c r="F1051" s="4">
        <v>223</v>
      </c>
      <c r="G1051" s="4">
        <v>5326800</v>
      </c>
      <c r="H1051" s="4">
        <v>532680</v>
      </c>
      <c r="I1051" s="4">
        <v>5859480</v>
      </c>
    </row>
    <row r="1052" spans="1:9" ht="15.75">
      <c r="A1052" s="3" t="s">
        <v>6984</v>
      </c>
      <c r="B1052" s="2" t="s">
        <v>2179</v>
      </c>
      <c r="C1052" s="2" t="s">
        <v>2180</v>
      </c>
      <c r="D1052" s="2" t="s">
        <v>2179</v>
      </c>
      <c r="E1052" s="2" t="s">
        <v>2181</v>
      </c>
      <c r="F1052" s="4">
        <v>341</v>
      </c>
      <c r="G1052" s="4">
        <v>6913625</v>
      </c>
      <c r="H1052" s="4">
        <v>691363</v>
      </c>
      <c r="I1052" s="4">
        <v>7604988</v>
      </c>
    </row>
    <row r="1053" spans="1:9" ht="15.75">
      <c r="A1053" s="3" t="s">
        <v>6984</v>
      </c>
      <c r="B1053" s="2" t="s">
        <v>2186</v>
      </c>
      <c r="C1053" s="2" t="s">
        <v>2187</v>
      </c>
      <c r="D1053" s="2" t="s">
        <v>2186</v>
      </c>
      <c r="E1053" s="2" t="s">
        <v>2188</v>
      </c>
      <c r="F1053" s="4">
        <v>165</v>
      </c>
      <c r="G1053" s="4">
        <v>4587000</v>
      </c>
      <c r="H1053" s="4">
        <v>458700</v>
      </c>
      <c r="I1053" s="4">
        <v>5045700</v>
      </c>
    </row>
    <row r="1054" spans="1:9" ht="15.75">
      <c r="A1054" s="3" t="s">
        <v>6984</v>
      </c>
      <c r="B1054" s="2" t="s">
        <v>2186</v>
      </c>
      <c r="C1054" s="2" t="s">
        <v>2203</v>
      </c>
      <c r="D1054" s="2" t="s">
        <v>2186</v>
      </c>
      <c r="E1054" s="2" t="s">
        <v>2204</v>
      </c>
      <c r="F1054" s="4">
        <v>100</v>
      </c>
      <c r="G1054" s="4">
        <v>2780000</v>
      </c>
      <c r="H1054" s="4">
        <v>278000</v>
      </c>
      <c r="I1054" s="4">
        <v>3058000</v>
      </c>
    </row>
    <row r="1055" spans="1:9" ht="15.75">
      <c r="A1055" s="3" t="s">
        <v>6984</v>
      </c>
      <c r="B1055" s="2" t="s">
        <v>2186</v>
      </c>
      <c r="C1055" s="2" t="s">
        <v>2209</v>
      </c>
      <c r="D1055" s="2" t="s">
        <v>2186</v>
      </c>
      <c r="E1055" s="2" t="s">
        <v>2210</v>
      </c>
      <c r="F1055" s="4">
        <v>50</v>
      </c>
      <c r="G1055" s="4">
        <v>1390000</v>
      </c>
      <c r="H1055" s="4">
        <v>139000</v>
      </c>
      <c r="I1055" s="4">
        <v>1529000</v>
      </c>
    </row>
    <row r="1056" spans="1:9" ht="15.75">
      <c r="A1056" s="3" t="s">
        <v>6984</v>
      </c>
      <c r="B1056" s="2" t="s">
        <v>2186</v>
      </c>
      <c r="C1056" s="2" t="s">
        <v>2215</v>
      </c>
      <c r="D1056" s="2" t="s">
        <v>2186</v>
      </c>
      <c r="E1056" s="2" t="s">
        <v>2216</v>
      </c>
      <c r="F1056" s="4">
        <v>50</v>
      </c>
      <c r="G1056" s="4">
        <v>1390000</v>
      </c>
      <c r="H1056" s="4">
        <v>139000</v>
      </c>
      <c r="I1056" s="4">
        <v>1529000</v>
      </c>
    </row>
    <row r="1057" spans="1:9" ht="15.75">
      <c r="A1057" s="3" t="s">
        <v>6984</v>
      </c>
      <c r="B1057" s="2" t="s">
        <v>2221</v>
      </c>
      <c r="C1057" s="2" t="s">
        <v>2222</v>
      </c>
      <c r="D1057" s="2" t="s">
        <v>2221</v>
      </c>
      <c r="E1057" s="2" t="s">
        <v>2223</v>
      </c>
      <c r="F1057" s="4">
        <v>100</v>
      </c>
      <c r="G1057" s="4">
        <v>2800000</v>
      </c>
      <c r="H1057" s="4">
        <v>280000</v>
      </c>
      <c r="I1057" s="4">
        <v>3080000</v>
      </c>
    </row>
    <row r="1058" spans="1:9" ht="15.75">
      <c r="A1058" s="3" t="s">
        <v>6984</v>
      </c>
      <c r="B1058" s="2" t="s">
        <v>2224</v>
      </c>
      <c r="C1058" s="2" t="s">
        <v>2225</v>
      </c>
      <c r="D1058" s="2" t="s">
        <v>2224</v>
      </c>
      <c r="E1058" s="2" t="s">
        <v>2226</v>
      </c>
      <c r="F1058" s="4">
        <v>2250</v>
      </c>
      <c r="G1058" s="4">
        <v>58050000</v>
      </c>
      <c r="H1058" s="4">
        <v>5805000</v>
      </c>
      <c r="I1058" s="4">
        <v>63855000</v>
      </c>
    </row>
    <row r="1059" spans="1:9" ht="15.75">
      <c r="A1059" s="3" t="s">
        <v>6984</v>
      </c>
      <c r="B1059" s="2" t="s">
        <v>2224</v>
      </c>
      <c r="C1059" s="2" t="s">
        <v>2227</v>
      </c>
      <c r="D1059" s="2" t="s">
        <v>2224</v>
      </c>
      <c r="E1059" s="2" t="s">
        <v>2228</v>
      </c>
      <c r="F1059" s="4">
        <v>2581</v>
      </c>
      <c r="G1059" s="4">
        <v>68396500</v>
      </c>
      <c r="H1059" s="4">
        <v>6839650</v>
      </c>
      <c r="I1059" s="4">
        <v>75236150</v>
      </c>
    </row>
    <row r="1060" spans="1:9" ht="15.75">
      <c r="A1060" s="3" t="s">
        <v>6984</v>
      </c>
      <c r="B1060" s="2" t="s">
        <v>2241</v>
      </c>
      <c r="C1060" s="2" t="s">
        <v>2242</v>
      </c>
      <c r="D1060" s="2" t="s">
        <v>2241</v>
      </c>
      <c r="E1060" s="2" t="s">
        <v>2243</v>
      </c>
      <c r="F1060" s="4">
        <v>70</v>
      </c>
      <c r="G1060" s="4">
        <v>2692200</v>
      </c>
      <c r="H1060" s="4">
        <v>269220</v>
      </c>
      <c r="I1060" s="4">
        <v>2961420</v>
      </c>
    </row>
    <row r="1061" spans="1:9" ht="15.75">
      <c r="A1061" s="3" t="s">
        <v>6984</v>
      </c>
      <c r="B1061" s="2" t="s">
        <v>2254</v>
      </c>
      <c r="C1061" s="2" t="s">
        <v>2255</v>
      </c>
      <c r="D1061" s="2" t="s">
        <v>2254</v>
      </c>
      <c r="E1061" s="2" t="s">
        <v>2256</v>
      </c>
      <c r="F1061" s="4">
        <v>31</v>
      </c>
      <c r="G1061" s="4">
        <v>251000</v>
      </c>
      <c r="H1061" s="4">
        <v>25100</v>
      </c>
      <c r="I1061" s="4">
        <v>276100</v>
      </c>
    </row>
    <row r="1062" spans="1:9" ht="15.75">
      <c r="A1062" s="3" t="s">
        <v>6984</v>
      </c>
      <c r="B1062" s="2" t="s">
        <v>2257</v>
      </c>
      <c r="C1062" s="2" t="s">
        <v>2258</v>
      </c>
      <c r="D1062" s="2" t="s">
        <v>2257</v>
      </c>
      <c r="E1062" s="2" t="s">
        <v>2259</v>
      </c>
      <c r="F1062" s="4">
        <v>50</v>
      </c>
      <c r="G1062" s="4">
        <v>542000</v>
      </c>
      <c r="H1062" s="4">
        <v>54200</v>
      </c>
      <c r="I1062" s="4">
        <v>596200</v>
      </c>
    </row>
    <row r="1063" spans="1:9" ht="15.75">
      <c r="A1063" s="3" t="s">
        <v>6984</v>
      </c>
      <c r="B1063" s="2" t="s">
        <v>2260</v>
      </c>
      <c r="C1063" s="2" t="s">
        <v>2261</v>
      </c>
      <c r="D1063" s="2" t="s">
        <v>2260</v>
      </c>
      <c r="E1063" s="2" t="s">
        <v>2262</v>
      </c>
      <c r="F1063" s="4">
        <v>30</v>
      </c>
      <c r="G1063" s="4">
        <v>270650</v>
      </c>
      <c r="H1063" s="4"/>
      <c r="I1063" s="4">
        <v>270650</v>
      </c>
    </row>
    <row r="1064" spans="1:9" ht="15.75">
      <c r="A1064" s="3" t="s">
        <v>6984</v>
      </c>
      <c r="B1064" s="2" t="s">
        <v>2263</v>
      </c>
      <c r="C1064" s="2" t="s">
        <v>2264</v>
      </c>
      <c r="D1064" s="2" t="s">
        <v>2263</v>
      </c>
      <c r="E1064" s="2" t="s">
        <v>2265</v>
      </c>
      <c r="F1064" s="4">
        <v>50</v>
      </c>
      <c r="G1064" s="4">
        <v>474400</v>
      </c>
      <c r="H1064" s="4">
        <v>47440</v>
      </c>
      <c r="I1064" s="4">
        <v>521840</v>
      </c>
    </row>
    <row r="1065" spans="1:9" ht="15.75">
      <c r="A1065" s="3" t="s">
        <v>6984</v>
      </c>
      <c r="B1065" s="2" t="s">
        <v>2266</v>
      </c>
      <c r="C1065" s="2" t="s">
        <v>2267</v>
      </c>
      <c r="D1065" s="2" t="s">
        <v>2266</v>
      </c>
      <c r="E1065" s="2" t="s">
        <v>2268</v>
      </c>
      <c r="F1065" s="4">
        <v>50</v>
      </c>
      <c r="G1065" s="4">
        <v>542000</v>
      </c>
      <c r="H1065" s="4">
        <v>54200</v>
      </c>
      <c r="I1065" s="4">
        <v>596200</v>
      </c>
    </row>
    <row r="1066" spans="1:9" ht="15.75">
      <c r="A1066" s="3" t="s">
        <v>6984</v>
      </c>
      <c r="B1066" s="2" t="s">
        <v>2269</v>
      </c>
      <c r="C1066" s="2" t="s">
        <v>2270</v>
      </c>
      <c r="D1066" s="2" t="s">
        <v>2269</v>
      </c>
      <c r="E1066" s="2" t="s">
        <v>2271</v>
      </c>
      <c r="F1066" s="4">
        <v>102</v>
      </c>
      <c r="G1066" s="4">
        <v>1764000</v>
      </c>
      <c r="H1066" s="4">
        <v>176400</v>
      </c>
      <c r="I1066" s="4">
        <v>1940400</v>
      </c>
    </row>
    <row r="1067" spans="1:9" ht="15.75">
      <c r="A1067" s="3" t="s">
        <v>6984</v>
      </c>
      <c r="B1067" s="2" t="s">
        <v>2272</v>
      </c>
      <c r="C1067" s="2" t="s">
        <v>2273</v>
      </c>
      <c r="D1067" s="2" t="s">
        <v>2272</v>
      </c>
      <c r="E1067" s="2" t="s">
        <v>2274</v>
      </c>
      <c r="F1067" s="4">
        <v>481</v>
      </c>
      <c r="G1067" s="4">
        <v>9187100</v>
      </c>
      <c r="H1067" s="4">
        <v>918710</v>
      </c>
      <c r="I1067" s="4">
        <v>10105810</v>
      </c>
    </row>
    <row r="1068" spans="1:9" ht="15.75">
      <c r="A1068" s="3" t="s">
        <v>6984</v>
      </c>
      <c r="B1068" s="2" t="s">
        <v>2303</v>
      </c>
      <c r="C1068" s="2" t="s">
        <v>2304</v>
      </c>
      <c r="D1068" s="2" t="s">
        <v>2303</v>
      </c>
      <c r="E1068" s="2" t="s">
        <v>2305</v>
      </c>
      <c r="F1068" s="4">
        <v>10</v>
      </c>
      <c r="G1068" s="4">
        <v>92000</v>
      </c>
      <c r="H1068" s="4">
        <v>9200</v>
      </c>
      <c r="I1068" s="4">
        <v>101200</v>
      </c>
    </row>
    <row r="1069" spans="1:9" ht="15.75">
      <c r="A1069" s="3" t="s">
        <v>6984</v>
      </c>
      <c r="B1069" s="2" t="s">
        <v>2303</v>
      </c>
      <c r="C1069" s="2" t="s">
        <v>3760</v>
      </c>
      <c r="D1069" s="2" t="s">
        <v>2303</v>
      </c>
      <c r="E1069" s="2" t="s">
        <v>3761</v>
      </c>
      <c r="F1069" s="4">
        <v>10</v>
      </c>
      <c r="G1069" s="4">
        <v>120000</v>
      </c>
      <c r="H1069" s="4">
        <v>12000</v>
      </c>
      <c r="I1069" s="4">
        <v>132000</v>
      </c>
    </row>
    <row r="1070" spans="1:9" ht="15.75">
      <c r="A1070" s="3" t="s">
        <v>6984</v>
      </c>
      <c r="B1070" s="2" t="s">
        <v>264</v>
      </c>
      <c r="C1070" s="2" t="s">
        <v>2323</v>
      </c>
      <c r="D1070" s="2" t="s">
        <v>264</v>
      </c>
      <c r="E1070" s="2" t="s">
        <v>2324</v>
      </c>
      <c r="F1070" s="4">
        <v>20</v>
      </c>
      <c r="G1070" s="4">
        <v>98120</v>
      </c>
      <c r="H1070" s="4">
        <v>9812</v>
      </c>
      <c r="I1070" s="4">
        <v>107932</v>
      </c>
    </row>
    <row r="1071" spans="1:9" ht="15.75">
      <c r="A1071" s="3" t="s">
        <v>6984</v>
      </c>
      <c r="B1071" s="2" t="s">
        <v>264</v>
      </c>
      <c r="C1071" s="2" t="s">
        <v>2325</v>
      </c>
      <c r="D1071" s="2" t="s">
        <v>264</v>
      </c>
      <c r="E1071" s="2" t="s">
        <v>2326</v>
      </c>
      <c r="F1071" s="4">
        <v>15</v>
      </c>
      <c r="G1071" s="4">
        <v>83055</v>
      </c>
      <c r="H1071" s="4">
        <v>8306</v>
      </c>
      <c r="I1071" s="4">
        <v>91361</v>
      </c>
    </row>
    <row r="1072" spans="1:9" ht="15.75">
      <c r="A1072" s="3" t="s">
        <v>6984</v>
      </c>
      <c r="B1072" s="2" t="s">
        <v>264</v>
      </c>
      <c r="C1072" s="2" t="s">
        <v>2327</v>
      </c>
      <c r="D1072" s="2" t="s">
        <v>264</v>
      </c>
      <c r="E1072" s="2" t="s">
        <v>2328</v>
      </c>
      <c r="F1072" s="4">
        <v>1</v>
      </c>
      <c r="G1072" s="4">
        <v>21000</v>
      </c>
      <c r="H1072" s="4">
        <v>2100</v>
      </c>
      <c r="I1072" s="4">
        <v>23100</v>
      </c>
    </row>
    <row r="1073" spans="1:9" ht="15.75">
      <c r="A1073" s="3" t="s">
        <v>6984</v>
      </c>
      <c r="B1073" s="2" t="s">
        <v>299</v>
      </c>
      <c r="C1073" s="2" t="s">
        <v>2339</v>
      </c>
      <c r="D1073" s="2" t="s">
        <v>299</v>
      </c>
      <c r="E1073" s="2" t="s">
        <v>2340</v>
      </c>
      <c r="F1073" s="4">
        <v>20</v>
      </c>
      <c r="G1073" s="4">
        <v>57700</v>
      </c>
      <c r="H1073" s="4">
        <v>5770</v>
      </c>
      <c r="I1073" s="4">
        <v>63470</v>
      </c>
    </row>
    <row r="1074" spans="1:9" ht="15.75">
      <c r="A1074" s="3" t="s">
        <v>6984</v>
      </c>
      <c r="B1074" s="2" t="s">
        <v>299</v>
      </c>
      <c r="C1074" s="2" t="s">
        <v>2345</v>
      </c>
      <c r="D1074" s="2" t="s">
        <v>299</v>
      </c>
      <c r="E1074" s="2" t="s">
        <v>2328</v>
      </c>
      <c r="F1074" s="4">
        <v>-3</v>
      </c>
      <c r="G1074" s="4">
        <v>-59100</v>
      </c>
      <c r="H1074" s="4">
        <v>-5910</v>
      </c>
      <c r="I1074" s="4">
        <v>-65010</v>
      </c>
    </row>
    <row r="1075" spans="1:9" ht="15.75">
      <c r="A1075" s="3" t="s">
        <v>6984</v>
      </c>
      <c r="B1075" s="2" t="s">
        <v>3768</v>
      </c>
      <c r="C1075" s="2" t="s">
        <v>6077</v>
      </c>
      <c r="D1075" s="2" t="s">
        <v>3768</v>
      </c>
      <c r="E1075" s="2" t="s">
        <v>6078</v>
      </c>
      <c r="F1075" s="4">
        <v>2</v>
      </c>
      <c r="G1075" s="4">
        <v>14520</v>
      </c>
      <c r="H1075" s="4">
        <v>1452</v>
      </c>
      <c r="I1075" s="4">
        <v>15972</v>
      </c>
    </row>
    <row r="1076" spans="1:9" ht="15.75">
      <c r="A1076" s="3" t="s">
        <v>6984</v>
      </c>
      <c r="B1076" s="2" t="s">
        <v>236</v>
      </c>
      <c r="C1076" s="2" t="s">
        <v>2393</v>
      </c>
      <c r="D1076" s="2" t="s">
        <v>236</v>
      </c>
      <c r="E1076" s="2" t="s">
        <v>2394</v>
      </c>
      <c r="F1076" s="4">
        <v>5</v>
      </c>
      <c r="G1076" s="4">
        <v>23880</v>
      </c>
      <c r="H1076" s="4">
        <v>2388</v>
      </c>
      <c r="I1076" s="4">
        <v>26268</v>
      </c>
    </row>
    <row r="1077" spans="1:9" ht="15.75">
      <c r="A1077" s="3" t="s">
        <v>6984</v>
      </c>
      <c r="B1077" s="2" t="s">
        <v>236</v>
      </c>
      <c r="C1077" s="2" t="s">
        <v>2397</v>
      </c>
      <c r="D1077" s="2" t="s">
        <v>236</v>
      </c>
      <c r="E1077" s="2" t="s">
        <v>2398</v>
      </c>
      <c r="F1077" s="4">
        <v>61</v>
      </c>
      <c r="G1077" s="4">
        <v>328119</v>
      </c>
      <c r="H1077" s="4">
        <v>32812</v>
      </c>
      <c r="I1077" s="4">
        <v>360931</v>
      </c>
    </row>
    <row r="1078" spans="1:9" ht="15.75">
      <c r="A1078" s="3" t="s">
        <v>6984</v>
      </c>
      <c r="B1078" s="2" t="s">
        <v>236</v>
      </c>
      <c r="C1078" s="2" t="s">
        <v>2400</v>
      </c>
      <c r="D1078" s="2" t="s">
        <v>236</v>
      </c>
      <c r="E1078" s="2" t="s">
        <v>2401</v>
      </c>
      <c r="F1078" s="4">
        <v>148</v>
      </c>
      <c r="G1078" s="4">
        <v>1014392</v>
      </c>
      <c r="H1078" s="4">
        <v>101440</v>
      </c>
      <c r="I1078" s="4">
        <v>1115832</v>
      </c>
    </row>
    <row r="1079" spans="1:9" ht="15.75">
      <c r="A1079" s="3" t="s">
        <v>6984</v>
      </c>
      <c r="B1079" s="2" t="s">
        <v>236</v>
      </c>
      <c r="C1079" s="2" t="s">
        <v>2402</v>
      </c>
      <c r="D1079" s="2" t="s">
        <v>236</v>
      </c>
      <c r="E1079" s="2" t="s">
        <v>2403</v>
      </c>
      <c r="F1079" s="4">
        <v>7</v>
      </c>
      <c r="G1079" s="4">
        <v>57862</v>
      </c>
      <c r="H1079" s="4">
        <v>5786</v>
      </c>
      <c r="I1079" s="4">
        <v>63648</v>
      </c>
    </row>
    <row r="1080" spans="1:9" ht="15.75">
      <c r="A1080" s="3" t="s">
        <v>6984</v>
      </c>
      <c r="B1080" s="2" t="s">
        <v>236</v>
      </c>
      <c r="C1080" s="2" t="s">
        <v>2404</v>
      </c>
      <c r="D1080" s="2" t="s">
        <v>236</v>
      </c>
      <c r="E1080" s="2" t="s">
        <v>2405</v>
      </c>
      <c r="F1080" s="4">
        <v>12</v>
      </c>
      <c r="G1080" s="4">
        <v>116892</v>
      </c>
      <c r="H1080" s="4">
        <v>11689</v>
      </c>
      <c r="I1080" s="4">
        <v>128581</v>
      </c>
    </row>
    <row r="1081" spans="1:9" ht="15.75">
      <c r="A1081" s="3" t="s">
        <v>6984</v>
      </c>
      <c r="B1081" s="2" t="s">
        <v>236</v>
      </c>
      <c r="C1081" s="2" t="s">
        <v>2406</v>
      </c>
      <c r="D1081" s="2" t="s">
        <v>236</v>
      </c>
      <c r="E1081" s="2" t="s">
        <v>2407</v>
      </c>
      <c r="F1081" s="4">
        <v>5</v>
      </c>
      <c r="G1081" s="4">
        <v>16820</v>
      </c>
      <c r="H1081" s="4">
        <v>1682</v>
      </c>
      <c r="I1081" s="4">
        <v>18502</v>
      </c>
    </row>
    <row r="1082" spans="1:9" ht="15.75">
      <c r="A1082" s="3" t="s">
        <v>6984</v>
      </c>
      <c r="B1082" s="2" t="s">
        <v>236</v>
      </c>
      <c r="C1082" s="2" t="s">
        <v>2408</v>
      </c>
      <c r="D1082" s="2" t="s">
        <v>236</v>
      </c>
      <c r="E1082" s="2" t="s">
        <v>2409</v>
      </c>
      <c r="F1082" s="4">
        <v>1</v>
      </c>
      <c r="G1082" s="4">
        <v>3904</v>
      </c>
      <c r="H1082" s="4">
        <v>390</v>
      </c>
      <c r="I1082" s="4">
        <v>4294</v>
      </c>
    </row>
    <row r="1083" spans="1:9" ht="15.75">
      <c r="A1083" s="3" t="s">
        <v>6984</v>
      </c>
      <c r="B1083" s="2" t="s">
        <v>2287</v>
      </c>
      <c r="C1083" s="2" t="s">
        <v>2418</v>
      </c>
      <c r="D1083" s="2" t="s">
        <v>2287</v>
      </c>
      <c r="E1083" s="2" t="s">
        <v>2419</v>
      </c>
      <c r="F1083" s="4">
        <v>30</v>
      </c>
      <c r="G1083" s="4">
        <v>162240</v>
      </c>
      <c r="H1083" s="4">
        <v>16224</v>
      </c>
      <c r="I1083" s="4">
        <v>178464</v>
      </c>
    </row>
    <row r="1084" spans="1:9" ht="15.75">
      <c r="A1084" s="3" t="s">
        <v>6984</v>
      </c>
      <c r="B1084" s="2" t="s">
        <v>2287</v>
      </c>
      <c r="C1084" s="2" t="s">
        <v>2420</v>
      </c>
      <c r="D1084" s="2" t="s">
        <v>2287</v>
      </c>
      <c r="E1084" s="2" t="s">
        <v>2421</v>
      </c>
      <c r="F1084" s="4">
        <v>4</v>
      </c>
      <c r="G1084" s="4">
        <v>26204</v>
      </c>
      <c r="H1084" s="4">
        <v>2620</v>
      </c>
      <c r="I1084" s="4">
        <v>28824</v>
      </c>
    </row>
    <row r="1085" spans="1:9" ht="15.75">
      <c r="A1085" s="3" t="s">
        <v>6984</v>
      </c>
      <c r="B1085" s="2" t="s">
        <v>267</v>
      </c>
      <c r="C1085" s="2" t="s">
        <v>2432</v>
      </c>
      <c r="D1085" s="2" t="s">
        <v>267</v>
      </c>
      <c r="E1085" s="2" t="s">
        <v>2433</v>
      </c>
      <c r="F1085" s="4">
        <v>150</v>
      </c>
      <c r="G1085" s="4">
        <v>757460</v>
      </c>
      <c r="H1085" s="4">
        <v>75746</v>
      </c>
      <c r="I1085" s="4">
        <v>833206</v>
      </c>
    </row>
    <row r="1086" spans="1:9" ht="15.75">
      <c r="A1086" s="3" t="s">
        <v>6984</v>
      </c>
      <c r="B1086" s="2" t="s">
        <v>267</v>
      </c>
      <c r="C1086" s="2" t="s">
        <v>2436</v>
      </c>
      <c r="D1086" s="2" t="s">
        <v>267</v>
      </c>
      <c r="E1086" s="2" t="s">
        <v>2437</v>
      </c>
      <c r="F1086" s="4">
        <v>237</v>
      </c>
      <c r="G1086" s="4">
        <v>1169375</v>
      </c>
      <c r="H1086" s="4">
        <v>116938</v>
      </c>
      <c r="I1086" s="4">
        <v>1286313</v>
      </c>
    </row>
    <row r="1087" spans="1:9" ht="15.75">
      <c r="A1087" s="3" t="s">
        <v>6984</v>
      </c>
      <c r="B1087" s="2" t="s">
        <v>267</v>
      </c>
      <c r="C1087" s="2" t="s">
        <v>2440</v>
      </c>
      <c r="D1087" s="2" t="s">
        <v>267</v>
      </c>
      <c r="E1087" s="2" t="s">
        <v>2441</v>
      </c>
      <c r="F1087" s="4">
        <v>197</v>
      </c>
      <c r="G1087" s="4">
        <v>1446571</v>
      </c>
      <c r="H1087" s="4">
        <v>144658</v>
      </c>
      <c r="I1087" s="4">
        <v>1591229</v>
      </c>
    </row>
    <row r="1088" spans="1:9" ht="15.75">
      <c r="A1088" s="3" t="s">
        <v>6984</v>
      </c>
      <c r="B1088" s="2" t="s">
        <v>267</v>
      </c>
      <c r="C1088" s="2" t="s">
        <v>2442</v>
      </c>
      <c r="D1088" s="2" t="s">
        <v>267</v>
      </c>
      <c r="E1088" s="2" t="s">
        <v>2443</v>
      </c>
      <c r="F1088" s="4">
        <v>86</v>
      </c>
      <c r="G1088" s="4">
        <v>729826</v>
      </c>
      <c r="H1088" s="4">
        <v>72983</v>
      </c>
      <c r="I1088" s="4">
        <v>802809</v>
      </c>
    </row>
    <row r="1089" spans="1:9" ht="15.75">
      <c r="A1089" s="3" t="s">
        <v>6984</v>
      </c>
      <c r="B1089" s="2" t="s">
        <v>267</v>
      </c>
      <c r="C1089" s="2" t="s">
        <v>2444</v>
      </c>
      <c r="D1089" s="2" t="s">
        <v>267</v>
      </c>
      <c r="E1089" s="2" t="s">
        <v>2445</v>
      </c>
      <c r="F1089" s="4">
        <v>44</v>
      </c>
      <c r="G1089" s="4">
        <v>423720</v>
      </c>
      <c r="H1089" s="4">
        <v>42372</v>
      </c>
      <c r="I1089" s="4">
        <v>466092</v>
      </c>
    </row>
    <row r="1090" spans="1:9" ht="15.75">
      <c r="A1090" s="3" t="s">
        <v>6984</v>
      </c>
      <c r="B1090" s="2" t="s">
        <v>267</v>
      </c>
      <c r="C1090" s="2" t="s">
        <v>2446</v>
      </c>
      <c r="D1090" s="2" t="s">
        <v>267</v>
      </c>
      <c r="E1090" s="2" t="s">
        <v>2447</v>
      </c>
      <c r="F1090" s="4">
        <v>4</v>
      </c>
      <c r="G1090" s="4">
        <v>78800</v>
      </c>
      <c r="H1090" s="4">
        <v>7880</v>
      </c>
      <c r="I1090" s="4">
        <v>86680</v>
      </c>
    </row>
    <row r="1091" spans="1:9" ht="15.75">
      <c r="A1091" s="3" t="s">
        <v>6984</v>
      </c>
      <c r="B1091" s="2" t="s">
        <v>267</v>
      </c>
      <c r="C1091" s="2" t="s">
        <v>2448</v>
      </c>
      <c r="D1091" s="2" t="s">
        <v>267</v>
      </c>
      <c r="E1091" s="2" t="s">
        <v>2449</v>
      </c>
      <c r="F1091" s="4">
        <v>5</v>
      </c>
      <c r="G1091" s="4">
        <v>23015</v>
      </c>
      <c r="H1091" s="4">
        <v>2302</v>
      </c>
      <c r="I1091" s="4">
        <v>25317</v>
      </c>
    </row>
    <row r="1092" spans="1:9" ht="15.75">
      <c r="A1092" s="3" t="s">
        <v>6984</v>
      </c>
      <c r="B1092" s="2" t="s">
        <v>267</v>
      </c>
      <c r="C1092" s="2" t="s">
        <v>2450</v>
      </c>
      <c r="D1092" s="2" t="s">
        <v>267</v>
      </c>
      <c r="E1092" s="2" t="s">
        <v>2451</v>
      </c>
      <c r="F1092" s="4">
        <v>-9</v>
      </c>
      <c r="G1092" s="4">
        <v>-196200</v>
      </c>
      <c r="H1092" s="4">
        <v>-19620</v>
      </c>
      <c r="I1092" s="4">
        <v>-215820</v>
      </c>
    </row>
    <row r="1093" spans="1:9" ht="15.75">
      <c r="A1093" s="3" t="s">
        <v>6984</v>
      </c>
      <c r="B1093" s="2" t="s">
        <v>267</v>
      </c>
      <c r="C1093" s="2" t="s">
        <v>2455</v>
      </c>
      <c r="D1093" s="2" t="s">
        <v>267</v>
      </c>
      <c r="E1093" s="2" t="s">
        <v>2456</v>
      </c>
      <c r="F1093" s="4">
        <v>-2</v>
      </c>
      <c r="G1093" s="4">
        <v>-46200</v>
      </c>
      <c r="H1093" s="4">
        <v>-4620</v>
      </c>
      <c r="I1093" s="4">
        <v>-50820</v>
      </c>
    </row>
    <row r="1094" spans="1:9" ht="15.75">
      <c r="A1094" s="3" t="s">
        <v>6984</v>
      </c>
      <c r="B1094" s="2" t="s">
        <v>267</v>
      </c>
      <c r="C1094" s="2" t="s">
        <v>2459</v>
      </c>
      <c r="D1094" s="2" t="s">
        <v>267</v>
      </c>
      <c r="E1094" s="2" t="s">
        <v>2460</v>
      </c>
      <c r="F1094" s="4">
        <v>10</v>
      </c>
      <c r="G1094" s="4">
        <v>44440</v>
      </c>
      <c r="H1094" s="4">
        <v>4444</v>
      </c>
      <c r="I1094" s="4">
        <v>48884</v>
      </c>
    </row>
    <row r="1095" spans="1:9" ht="15.75">
      <c r="A1095" s="3" t="s">
        <v>6984</v>
      </c>
      <c r="B1095" s="2" t="s">
        <v>267</v>
      </c>
      <c r="C1095" s="2" t="s">
        <v>3782</v>
      </c>
      <c r="D1095" s="2" t="s">
        <v>267</v>
      </c>
      <c r="E1095" s="2" t="s">
        <v>1414</v>
      </c>
      <c r="F1095" s="4">
        <v>4</v>
      </c>
      <c r="G1095" s="4">
        <v>18592</v>
      </c>
      <c r="H1095" s="4">
        <v>1859</v>
      </c>
      <c r="I1095" s="4">
        <v>20451</v>
      </c>
    </row>
    <row r="1096" spans="1:9" ht="15.75">
      <c r="A1096" s="3" t="s">
        <v>6984</v>
      </c>
      <c r="B1096" s="2" t="s">
        <v>271</v>
      </c>
      <c r="C1096" s="2" t="s">
        <v>2461</v>
      </c>
      <c r="D1096" s="2" t="s">
        <v>271</v>
      </c>
      <c r="E1096" s="2" t="s">
        <v>2462</v>
      </c>
      <c r="F1096" s="4">
        <v>10</v>
      </c>
      <c r="G1096" s="4">
        <v>49400</v>
      </c>
      <c r="H1096" s="4">
        <v>4940</v>
      </c>
      <c r="I1096" s="4">
        <v>54340</v>
      </c>
    </row>
    <row r="1097" spans="1:9" ht="15.75">
      <c r="A1097" s="3" t="s">
        <v>6984</v>
      </c>
      <c r="B1097" s="2" t="s">
        <v>271</v>
      </c>
      <c r="C1097" s="2" t="s">
        <v>2465</v>
      </c>
      <c r="D1097" s="2" t="s">
        <v>271</v>
      </c>
      <c r="E1097" s="2" t="s">
        <v>2466</v>
      </c>
      <c r="F1097" s="4">
        <v>10</v>
      </c>
      <c r="G1097" s="4">
        <v>71650</v>
      </c>
      <c r="H1097" s="4">
        <v>7165</v>
      </c>
      <c r="I1097" s="4">
        <v>78815</v>
      </c>
    </row>
    <row r="1098" spans="1:9" ht="15.75">
      <c r="A1098" s="3" t="s">
        <v>6984</v>
      </c>
      <c r="B1098" s="2" t="s">
        <v>271</v>
      </c>
      <c r="C1098" s="2" t="s">
        <v>2469</v>
      </c>
      <c r="D1098" s="2" t="s">
        <v>271</v>
      </c>
      <c r="E1098" s="2" t="s">
        <v>2470</v>
      </c>
      <c r="F1098" s="4">
        <v>10</v>
      </c>
      <c r="G1098" s="4">
        <v>115000</v>
      </c>
      <c r="H1098" s="4">
        <v>11500</v>
      </c>
      <c r="I1098" s="4">
        <v>126500</v>
      </c>
    </row>
    <row r="1099" spans="1:9" ht="15.75">
      <c r="A1099" s="3" t="s">
        <v>6984</v>
      </c>
      <c r="B1099" s="2" t="s">
        <v>264</v>
      </c>
      <c r="C1099" s="2" t="s">
        <v>2473</v>
      </c>
      <c r="D1099" s="2" t="s">
        <v>264</v>
      </c>
      <c r="E1099" s="2" t="s">
        <v>2474</v>
      </c>
      <c r="F1099" s="4">
        <v>491</v>
      </c>
      <c r="G1099" s="4">
        <v>2025280</v>
      </c>
      <c r="H1099" s="4">
        <v>202528</v>
      </c>
      <c r="I1099" s="4">
        <v>2227808</v>
      </c>
    </row>
    <row r="1100" spans="1:9" ht="15.75">
      <c r="A1100" s="3" t="s">
        <v>6984</v>
      </c>
      <c r="B1100" s="2" t="s">
        <v>264</v>
      </c>
      <c r="C1100" s="2" t="s">
        <v>2475</v>
      </c>
      <c r="D1100" s="2" t="s">
        <v>264</v>
      </c>
      <c r="E1100" s="2" t="s">
        <v>2476</v>
      </c>
      <c r="F1100" s="4">
        <v>10</v>
      </c>
      <c r="G1100" s="4">
        <v>51730</v>
      </c>
      <c r="H1100" s="4">
        <v>5173</v>
      </c>
      <c r="I1100" s="4">
        <v>56903</v>
      </c>
    </row>
    <row r="1101" spans="1:9" ht="15.75">
      <c r="A1101" s="3" t="s">
        <v>6984</v>
      </c>
      <c r="B1101" s="2" t="s">
        <v>264</v>
      </c>
      <c r="C1101" s="2" t="s">
        <v>2477</v>
      </c>
      <c r="D1101" s="2" t="s">
        <v>264</v>
      </c>
      <c r="E1101" s="2" t="s">
        <v>2478</v>
      </c>
      <c r="F1101" s="4">
        <v>35</v>
      </c>
      <c r="G1101" s="4">
        <v>188160</v>
      </c>
      <c r="H1101" s="4">
        <v>18816</v>
      </c>
      <c r="I1101" s="4">
        <v>206976</v>
      </c>
    </row>
    <row r="1102" spans="1:9" ht="15.75">
      <c r="A1102" s="3" t="s">
        <v>6984</v>
      </c>
      <c r="B1102" s="2" t="s">
        <v>264</v>
      </c>
      <c r="C1102" s="2" t="s">
        <v>2479</v>
      </c>
      <c r="D1102" s="2" t="s">
        <v>264</v>
      </c>
      <c r="E1102" s="2" t="s">
        <v>2480</v>
      </c>
      <c r="F1102" s="4">
        <v>888</v>
      </c>
      <c r="G1102" s="4">
        <v>4292029</v>
      </c>
      <c r="H1102" s="4">
        <v>429207</v>
      </c>
      <c r="I1102" s="4">
        <v>4721236</v>
      </c>
    </row>
    <row r="1103" spans="1:9" ht="15.75">
      <c r="A1103" s="3" t="s">
        <v>6984</v>
      </c>
      <c r="B1103" s="2" t="s">
        <v>264</v>
      </c>
      <c r="C1103" s="2" t="s">
        <v>2484</v>
      </c>
      <c r="D1103" s="2" t="s">
        <v>264</v>
      </c>
      <c r="E1103" s="2" t="s">
        <v>2485</v>
      </c>
      <c r="F1103" s="4">
        <v>319</v>
      </c>
      <c r="G1103" s="4">
        <v>2069555</v>
      </c>
      <c r="H1103" s="4">
        <v>206958</v>
      </c>
      <c r="I1103" s="4">
        <v>2276513</v>
      </c>
    </row>
    <row r="1104" spans="1:9" ht="15.75">
      <c r="A1104" s="3" t="s">
        <v>6984</v>
      </c>
      <c r="B1104" s="2" t="s">
        <v>264</v>
      </c>
      <c r="C1104" s="2" t="s">
        <v>2486</v>
      </c>
      <c r="D1104" s="2" t="s">
        <v>264</v>
      </c>
      <c r="E1104" s="2" t="s">
        <v>2487</v>
      </c>
      <c r="F1104" s="4">
        <v>127</v>
      </c>
      <c r="G1104" s="4">
        <v>841883</v>
      </c>
      <c r="H1104" s="4">
        <v>84190</v>
      </c>
      <c r="I1104" s="4">
        <v>926073</v>
      </c>
    </row>
    <row r="1105" spans="1:9" ht="15.75">
      <c r="A1105" s="3" t="s">
        <v>6984</v>
      </c>
      <c r="B1105" s="2" t="s">
        <v>264</v>
      </c>
      <c r="C1105" s="2" t="s">
        <v>2490</v>
      </c>
      <c r="D1105" s="2" t="s">
        <v>264</v>
      </c>
      <c r="E1105" s="2" t="s">
        <v>2491</v>
      </c>
      <c r="F1105" s="4">
        <v>140</v>
      </c>
      <c r="G1105" s="4">
        <v>1056780</v>
      </c>
      <c r="H1105" s="4">
        <v>105679</v>
      </c>
      <c r="I1105" s="4">
        <v>1162459</v>
      </c>
    </row>
    <row r="1106" spans="1:9" ht="15.75">
      <c r="A1106" s="3" t="s">
        <v>6984</v>
      </c>
      <c r="B1106" s="2" t="s">
        <v>264</v>
      </c>
      <c r="C1106" s="2" t="s">
        <v>2492</v>
      </c>
      <c r="D1106" s="2" t="s">
        <v>264</v>
      </c>
      <c r="E1106" s="2" t="s">
        <v>2493</v>
      </c>
      <c r="F1106" s="4">
        <v>27</v>
      </c>
      <c r="G1106" s="4">
        <v>277992</v>
      </c>
      <c r="H1106" s="4">
        <v>27799</v>
      </c>
      <c r="I1106" s="4">
        <v>305791</v>
      </c>
    </row>
    <row r="1107" spans="1:9" ht="15.75">
      <c r="A1107" s="3" t="s">
        <v>6984</v>
      </c>
      <c r="B1107" s="2" t="s">
        <v>264</v>
      </c>
      <c r="C1107" s="2" t="s">
        <v>2494</v>
      </c>
      <c r="D1107" s="2" t="s">
        <v>264</v>
      </c>
      <c r="E1107" s="2" t="s">
        <v>2495</v>
      </c>
      <c r="F1107" s="4">
        <v>355</v>
      </c>
      <c r="G1107" s="4">
        <v>922840</v>
      </c>
      <c r="H1107" s="4">
        <v>92284</v>
      </c>
      <c r="I1107" s="4">
        <v>1015124</v>
      </c>
    </row>
    <row r="1108" spans="1:9" ht="15.75">
      <c r="A1108" s="3" t="s">
        <v>6984</v>
      </c>
      <c r="B1108" s="2" t="s">
        <v>264</v>
      </c>
      <c r="C1108" s="2" t="s">
        <v>2496</v>
      </c>
      <c r="D1108" s="2" t="s">
        <v>264</v>
      </c>
      <c r="E1108" s="2" t="s">
        <v>2497</v>
      </c>
      <c r="F1108" s="4">
        <v>59</v>
      </c>
      <c r="G1108" s="4">
        <v>665500</v>
      </c>
      <c r="H1108" s="4">
        <v>66550</v>
      </c>
      <c r="I1108" s="4">
        <v>732050</v>
      </c>
    </row>
    <row r="1109" spans="1:9" ht="15.75">
      <c r="A1109" s="3" t="s">
        <v>6984</v>
      </c>
      <c r="B1109" s="2" t="s">
        <v>264</v>
      </c>
      <c r="C1109" s="2" t="s">
        <v>2501</v>
      </c>
      <c r="D1109" s="2" t="s">
        <v>264</v>
      </c>
      <c r="E1109" s="2" t="s">
        <v>2454</v>
      </c>
      <c r="F1109" s="4">
        <v>-2</v>
      </c>
      <c r="G1109" s="4">
        <v>-50600</v>
      </c>
      <c r="H1109" s="4">
        <v>-5060</v>
      </c>
      <c r="I1109" s="4">
        <v>-55660</v>
      </c>
    </row>
    <row r="1110" spans="1:9" ht="15.75">
      <c r="A1110" s="3" t="s">
        <v>6984</v>
      </c>
      <c r="B1110" s="2" t="s">
        <v>264</v>
      </c>
      <c r="C1110" s="2" t="s">
        <v>2502</v>
      </c>
      <c r="D1110" s="2" t="s">
        <v>264</v>
      </c>
      <c r="E1110" s="2" t="s">
        <v>2456</v>
      </c>
      <c r="F1110" s="4">
        <v>-9</v>
      </c>
      <c r="G1110" s="4">
        <v>-201600</v>
      </c>
      <c r="H1110" s="4">
        <v>-20160</v>
      </c>
      <c r="I1110" s="4">
        <v>-221760</v>
      </c>
    </row>
    <row r="1111" spans="1:9" ht="15.75">
      <c r="A1111" s="3" t="s">
        <v>6984</v>
      </c>
      <c r="B1111" s="2" t="s">
        <v>264</v>
      </c>
      <c r="C1111" s="2" t="s">
        <v>2503</v>
      </c>
      <c r="D1111" s="2" t="s">
        <v>264</v>
      </c>
      <c r="E1111" s="2" t="s">
        <v>2504</v>
      </c>
      <c r="F1111" s="4">
        <v>80</v>
      </c>
      <c r="G1111" s="4">
        <v>240250</v>
      </c>
      <c r="H1111" s="4">
        <v>24025</v>
      </c>
      <c r="I1111" s="4">
        <v>264275</v>
      </c>
    </row>
    <row r="1112" spans="1:9" ht="15.75">
      <c r="A1112" s="3" t="s">
        <v>6984</v>
      </c>
      <c r="B1112" s="2" t="s">
        <v>264</v>
      </c>
      <c r="C1112" s="2" t="s">
        <v>2505</v>
      </c>
      <c r="D1112" s="2" t="s">
        <v>264</v>
      </c>
      <c r="E1112" s="2" t="s">
        <v>2506</v>
      </c>
      <c r="F1112" s="4">
        <v>5</v>
      </c>
      <c r="G1112" s="4">
        <v>120500</v>
      </c>
      <c r="H1112" s="4">
        <v>12050</v>
      </c>
      <c r="I1112" s="4">
        <v>132550</v>
      </c>
    </row>
    <row r="1113" spans="1:9" ht="15.75">
      <c r="A1113" s="3" t="s">
        <v>6984</v>
      </c>
      <c r="B1113" s="2" t="s">
        <v>264</v>
      </c>
      <c r="C1113" s="2" t="s">
        <v>2507</v>
      </c>
      <c r="D1113" s="2" t="s">
        <v>264</v>
      </c>
      <c r="E1113" s="2" t="s">
        <v>2508</v>
      </c>
      <c r="F1113" s="4">
        <v>1000</v>
      </c>
      <c r="G1113" s="4">
        <v>3825000</v>
      </c>
      <c r="H1113" s="4">
        <v>382500</v>
      </c>
      <c r="I1113" s="4">
        <v>4207500</v>
      </c>
    </row>
    <row r="1114" spans="1:9" ht="15.75">
      <c r="A1114" s="3" t="s">
        <v>6984</v>
      </c>
      <c r="B1114" s="2" t="s">
        <v>264</v>
      </c>
      <c r="C1114" s="2" t="s">
        <v>2509</v>
      </c>
      <c r="D1114" s="2" t="s">
        <v>264</v>
      </c>
      <c r="E1114" s="2" t="s">
        <v>2510</v>
      </c>
      <c r="F1114" s="4">
        <v>20</v>
      </c>
      <c r="G1114" s="4">
        <v>80580</v>
      </c>
      <c r="H1114" s="4">
        <v>8058</v>
      </c>
      <c r="I1114" s="4">
        <v>88638</v>
      </c>
    </row>
    <row r="1115" spans="1:9" ht="15.75">
      <c r="A1115" s="3" t="s">
        <v>6984</v>
      </c>
      <c r="B1115" s="2" t="s">
        <v>264</v>
      </c>
      <c r="C1115" s="2" t="s">
        <v>2511</v>
      </c>
      <c r="D1115" s="2" t="s">
        <v>264</v>
      </c>
      <c r="E1115" s="2" t="s">
        <v>2512</v>
      </c>
      <c r="F1115" s="4">
        <v>55</v>
      </c>
      <c r="G1115" s="4">
        <v>243675</v>
      </c>
      <c r="H1115" s="4">
        <v>24368</v>
      </c>
      <c r="I1115" s="4">
        <v>268043</v>
      </c>
    </row>
    <row r="1116" spans="1:9" ht="15.75">
      <c r="A1116" s="3" t="s">
        <v>6984</v>
      </c>
      <c r="B1116" s="2" t="s">
        <v>294</v>
      </c>
      <c r="C1116" s="2" t="s">
        <v>2513</v>
      </c>
      <c r="D1116" s="2" t="s">
        <v>294</v>
      </c>
      <c r="E1116" s="2" t="s">
        <v>2514</v>
      </c>
      <c r="F1116" s="4">
        <v>25</v>
      </c>
      <c r="G1116" s="4">
        <v>118625</v>
      </c>
      <c r="H1116" s="4">
        <v>11863</v>
      </c>
      <c r="I1116" s="4">
        <v>130488</v>
      </c>
    </row>
    <row r="1117" spans="1:9" ht="15.75">
      <c r="A1117" s="3" t="s">
        <v>6984</v>
      </c>
      <c r="B1117" s="2" t="s">
        <v>294</v>
      </c>
      <c r="C1117" s="2" t="s">
        <v>2515</v>
      </c>
      <c r="D1117" s="2" t="s">
        <v>294</v>
      </c>
      <c r="E1117" s="2" t="s">
        <v>2516</v>
      </c>
      <c r="F1117" s="4">
        <v>15</v>
      </c>
      <c r="G1117" s="4">
        <v>86875</v>
      </c>
      <c r="H1117" s="4">
        <v>8688</v>
      </c>
      <c r="I1117" s="4">
        <v>95563</v>
      </c>
    </row>
    <row r="1118" spans="1:9" ht="15.75">
      <c r="A1118" s="3" t="s">
        <v>6984</v>
      </c>
      <c r="B1118" s="2" t="s">
        <v>294</v>
      </c>
      <c r="C1118" s="2" t="s">
        <v>2528</v>
      </c>
      <c r="D1118" s="2" t="s">
        <v>294</v>
      </c>
      <c r="E1118" s="2" t="s">
        <v>2529</v>
      </c>
      <c r="F1118" s="4">
        <v>480</v>
      </c>
      <c r="G1118" s="4">
        <v>1297920</v>
      </c>
      <c r="H1118" s="4">
        <v>129792</v>
      </c>
      <c r="I1118" s="4">
        <v>1427712</v>
      </c>
    </row>
    <row r="1119" spans="1:9" ht="15.75">
      <c r="A1119" s="3" t="s">
        <v>6984</v>
      </c>
      <c r="B1119" s="2" t="s">
        <v>294</v>
      </c>
      <c r="C1119" s="2" t="s">
        <v>2530</v>
      </c>
      <c r="D1119" s="2" t="s">
        <v>294</v>
      </c>
      <c r="E1119" s="2" t="s">
        <v>2531</v>
      </c>
      <c r="F1119" s="4">
        <v>8</v>
      </c>
      <c r="G1119" s="4">
        <v>31664</v>
      </c>
      <c r="H1119" s="4">
        <v>3166</v>
      </c>
      <c r="I1119" s="4">
        <v>34830</v>
      </c>
    </row>
    <row r="1120" spans="1:9" ht="15.75">
      <c r="A1120" s="3" t="s">
        <v>6984</v>
      </c>
      <c r="B1120" s="2" t="s">
        <v>299</v>
      </c>
      <c r="C1120" s="2" t="s">
        <v>2534</v>
      </c>
      <c r="D1120" s="2" t="s">
        <v>299</v>
      </c>
      <c r="E1120" s="2" t="s">
        <v>2535</v>
      </c>
      <c r="F1120" s="4">
        <v>209</v>
      </c>
      <c r="G1120" s="4">
        <v>946204</v>
      </c>
      <c r="H1120" s="4">
        <v>94620</v>
      </c>
      <c r="I1120" s="4">
        <v>1040824</v>
      </c>
    </row>
    <row r="1121" spans="1:9" ht="15.75">
      <c r="A1121" s="3" t="s">
        <v>6984</v>
      </c>
      <c r="B1121" s="2" t="s">
        <v>299</v>
      </c>
      <c r="C1121" s="2" t="s">
        <v>2538</v>
      </c>
      <c r="D1121" s="2" t="s">
        <v>299</v>
      </c>
      <c r="E1121" s="2" t="s">
        <v>2539</v>
      </c>
      <c r="F1121" s="4">
        <v>344</v>
      </c>
      <c r="G1121" s="4">
        <v>1615726</v>
      </c>
      <c r="H1121" s="4">
        <v>161573</v>
      </c>
      <c r="I1121" s="4">
        <v>1777299</v>
      </c>
    </row>
    <row r="1122" spans="1:9" ht="15.75">
      <c r="A1122" s="3" t="s">
        <v>6984</v>
      </c>
      <c r="B1122" s="2" t="s">
        <v>299</v>
      </c>
      <c r="C1122" s="2" t="s">
        <v>2542</v>
      </c>
      <c r="D1122" s="2" t="s">
        <v>299</v>
      </c>
      <c r="E1122" s="2" t="s">
        <v>2543</v>
      </c>
      <c r="F1122" s="4">
        <v>414</v>
      </c>
      <c r="G1122" s="4">
        <v>2884722</v>
      </c>
      <c r="H1122" s="4">
        <v>288473</v>
      </c>
      <c r="I1122" s="4">
        <v>3173195</v>
      </c>
    </row>
    <row r="1123" spans="1:9" ht="15.75">
      <c r="A1123" s="3" t="s">
        <v>6984</v>
      </c>
      <c r="B1123" s="2" t="s">
        <v>299</v>
      </c>
      <c r="C1123" s="2" t="s">
        <v>2544</v>
      </c>
      <c r="D1123" s="2" t="s">
        <v>299</v>
      </c>
      <c r="E1123" s="2" t="s">
        <v>2545</v>
      </c>
      <c r="F1123" s="4">
        <v>80</v>
      </c>
      <c r="G1123" s="4">
        <v>634880</v>
      </c>
      <c r="H1123" s="4">
        <v>63487</v>
      </c>
      <c r="I1123" s="4">
        <v>698367</v>
      </c>
    </row>
    <row r="1124" spans="1:9" ht="15.75">
      <c r="A1124" s="3" t="s">
        <v>6984</v>
      </c>
      <c r="B1124" s="2" t="s">
        <v>299</v>
      </c>
      <c r="C1124" s="2" t="s">
        <v>2546</v>
      </c>
      <c r="D1124" s="2" t="s">
        <v>299</v>
      </c>
      <c r="E1124" s="2" t="s">
        <v>2547</v>
      </c>
      <c r="F1124" s="4">
        <v>20</v>
      </c>
      <c r="G1124" s="4">
        <v>56520</v>
      </c>
      <c r="H1124" s="4">
        <v>5652</v>
      </c>
      <c r="I1124" s="4">
        <v>62172</v>
      </c>
    </row>
    <row r="1125" spans="1:9" ht="15.75">
      <c r="A1125" s="3" t="s">
        <v>6984</v>
      </c>
      <c r="B1125" s="2" t="s">
        <v>299</v>
      </c>
      <c r="C1125" s="2" t="s">
        <v>2548</v>
      </c>
      <c r="D1125" s="2" t="s">
        <v>299</v>
      </c>
      <c r="E1125" s="2" t="s">
        <v>2549</v>
      </c>
      <c r="F1125" s="4">
        <v>50</v>
      </c>
      <c r="G1125" s="4">
        <v>451755</v>
      </c>
      <c r="H1125" s="4">
        <v>45176</v>
      </c>
      <c r="I1125" s="4">
        <v>496931</v>
      </c>
    </row>
    <row r="1126" spans="1:9" ht="15.75">
      <c r="A1126" s="3" t="s">
        <v>6984</v>
      </c>
      <c r="B1126" s="2" t="s">
        <v>299</v>
      </c>
      <c r="C1126" s="2" t="s">
        <v>2550</v>
      </c>
      <c r="D1126" s="2" t="s">
        <v>299</v>
      </c>
      <c r="E1126" s="2" t="s">
        <v>2551</v>
      </c>
      <c r="F1126" s="4">
        <v>160</v>
      </c>
      <c r="G1126" s="4">
        <v>543200</v>
      </c>
      <c r="H1126" s="4">
        <v>54320</v>
      </c>
      <c r="I1126" s="4">
        <v>597520</v>
      </c>
    </row>
    <row r="1127" spans="1:9" ht="15.75">
      <c r="A1127" s="3" t="s">
        <v>6984</v>
      </c>
      <c r="B1127" s="2" t="s">
        <v>299</v>
      </c>
      <c r="C1127" s="2" t="s">
        <v>2552</v>
      </c>
      <c r="D1127" s="2" t="s">
        <v>299</v>
      </c>
      <c r="E1127" s="2" t="s">
        <v>2553</v>
      </c>
      <c r="F1127" s="4">
        <v>-2</v>
      </c>
      <c r="G1127" s="4">
        <v>-35400</v>
      </c>
      <c r="H1127" s="4">
        <v>-3540</v>
      </c>
      <c r="I1127" s="4">
        <v>-38940</v>
      </c>
    </row>
    <row r="1128" spans="1:9" ht="15.75">
      <c r="A1128" s="3" t="s">
        <v>6984</v>
      </c>
      <c r="B1128" s="2" t="s">
        <v>299</v>
      </c>
      <c r="C1128" s="2" t="s">
        <v>2556</v>
      </c>
      <c r="D1128" s="2" t="s">
        <v>299</v>
      </c>
      <c r="E1128" s="2" t="s">
        <v>2557</v>
      </c>
      <c r="F1128" s="4">
        <v>40</v>
      </c>
      <c r="G1128" s="4">
        <v>156200</v>
      </c>
      <c r="H1128" s="4">
        <v>15620</v>
      </c>
      <c r="I1128" s="4">
        <v>171820</v>
      </c>
    </row>
    <row r="1129" spans="1:9" ht="15.75">
      <c r="A1129" s="3" t="s">
        <v>6984</v>
      </c>
      <c r="B1129" s="2" t="s">
        <v>299</v>
      </c>
      <c r="C1129" s="2" t="s">
        <v>2562</v>
      </c>
      <c r="D1129" s="2" t="s">
        <v>299</v>
      </c>
      <c r="E1129" s="2" t="s">
        <v>2563</v>
      </c>
      <c r="F1129" s="4">
        <v>100</v>
      </c>
      <c r="G1129" s="4">
        <v>389400</v>
      </c>
      <c r="H1129" s="4">
        <v>38940</v>
      </c>
      <c r="I1129" s="4">
        <v>428340</v>
      </c>
    </row>
    <row r="1130" spans="1:9" ht="15.75">
      <c r="A1130" s="3" t="s">
        <v>6984</v>
      </c>
      <c r="B1130" s="2" t="s">
        <v>307</v>
      </c>
      <c r="C1130" s="2" t="s">
        <v>2568</v>
      </c>
      <c r="D1130" s="2" t="s">
        <v>307</v>
      </c>
      <c r="E1130" s="2" t="s">
        <v>2569</v>
      </c>
      <c r="F1130" s="4">
        <v>30</v>
      </c>
      <c r="G1130" s="4">
        <v>174180</v>
      </c>
      <c r="H1130" s="4">
        <v>17418</v>
      </c>
      <c r="I1130" s="4">
        <v>191598</v>
      </c>
    </row>
    <row r="1131" spans="1:9" ht="15.75">
      <c r="A1131" s="3" t="s">
        <v>6984</v>
      </c>
      <c r="B1131" s="2" t="s">
        <v>307</v>
      </c>
      <c r="C1131" s="2" t="s">
        <v>2574</v>
      </c>
      <c r="D1131" s="2" t="s">
        <v>307</v>
      </c>
      <c r="E1131" s="2" t="s">
        <v>2575</v>
      </c>
      <c r="F1131" s="4">
        <v>30</v>
      </c>
      <c r="G1131" s="4">
        <v>111000</v>
      </c>
      <c r="H1131" s="4">
        <v>11100</v>
      </c>
      <c r="I1131" s="4">
        <v>122100</v>
      </c>
    </row>
    <row r="1132" spans="1:9" ht="15.75">
      <c r="A1132" s="3" t="s">
        <v>6984</v>
      </c>
      <c r="B1132" s="2" t="s">
        <v>310</v>
      </c>
      <c r="C1132" s="2" t="s">
        <v>2576</v>
      </c>
      <c r="D1132" s="2" t="s">
        <v>310</v>
      </c>
      <c r="E1132" s="2" t="s">
        <v>2577</v>
      </c>
      <c r="F1132" s="4">
        <v>65</v>
      </c>
      <c r="G1132" s="4">
        <v>315770</v>
      </c>
      <c r="H1132" s="4">
        <v>31577</v>
      </c>
      <c r="I1132" s="4">
        <v>347347</v>
      </c>
    </row>
    <row r="1133" spans="1:9" ht="15.75">
      <c r="A1133" s="3" t="s">
        <v>6984</v>
      </c>
      <c r="B1133" s="2" t="s">
        <v>310</v>
      </c>
      <c r="C1133" s="2" t="s">
        <v>2578</v>
      </c>
      <c r="D1133" s="2" t="s">
        <v>310</v>
      </c>
      <c r="E1133" s="2" t="s">
        <v>2579</v>
      </c>
      <c r="F1133" s="4">
        <v>120</v>
      </c>
      <c r="G1133" s="4">
        <v>708170</v>
      </c>
      <c r="H1133" s="4">
        <v>70818</v>
      </c>
      <c r="I1133" s="4">
        <v>778988</v>
      </c>
    </row>
    <row r="1134" spans="1:9" ht="15.75">
      <c r="A1134" s="3" t="s">
        <v>6984</v>
      </c>
      <c r="B1134" s="2" t="s">
        <v>310</v>
      </c>
      <c r="C1134" s="2" t="s">
        <v>2580</v>
      </c>
      <c r="D1134" s="2" t="s">
        <v>310</v>
      </c>
      <c r="E1134" s="2" t="s">
        <v>2581</v>
      </c>
      <c r="F1134" s="4">
        <v>140</v>
      </c>
      <c r="G1134" s="4">
        <v>991620</v>
      </c>
      <c r="H1134" s="4">
        <v>99163</v>
      </c>
      <c r="I1134" s="4">
        <v>1090783</v>
      </c>
    </row>
    <row r="1135" spans="1:9" ht="15.75">
      <c r="A1135" s="3" t="s">
        <v>6984</v>
      </c>
      <c r="B1135" s="2" t="s">
        <v>312</v>
      </c>
      <c r="C1135" s="2" t="s">
        <v>2590</v>
      </c>
      <c r="D1135" s="2" t="s">
        <v>312</v>
      </c>
      <c r="E1135" s="2" t="s">
        <v>2591</v>
      </c>
      <c r="F1135" s="4">
        <v>132</v>
      </c>
      <c r="G1135" s="4">
        <v>858088</v>
      </c>
      <c r="H1135" s="4">
        <v>85809</v>
      </c>
      <c r="I1135" s="4">
        <v>943897</v>
      </c>
    </row>
    <row r="1136" spans="1:9" ht="15.75">
      <c r="A1136" s="3" t="s">
        <v>6984</v>
      </c>
      <c r="B1136" s="2" t="s">
        <v>312</v>
      </c>
      <c r="C1136" s="2" t="s">
        <v>2592</v>
      </c>
      <c r="D1136" s="2" t="s">
        <v>312</v>
      </c>
      <c r="E1136" s="2" t="s">
        <v>2593</v>
      </c>
      <c r="F1136" s="4">
        <v>145</v>
      </c>
      <c r="G1136" s="4">
        <v>1160725</v>
      </c>
      <c r="H1136" s="4">
        <v>116073</v>
      </c>
      <c r="I1136" s="4">
        <v>1276798</v>
      </c>
    </row>
    <row r="1137" spans="1:9" ht="15.75">
      <c r="A1137" s="3" t="s">
        <v>6984</v>
      </c>
      <c r="B1137" s="2" t="s">
        <v>312</v>
      </c>
      <c r="C1137" s="2" t="s">
        <v>2594</v>
      </c>
      <c r="D1137" s="2" t="s">
        <v>312</v>
      </c>
      <c r="E1137" s="2" t="s">
        <v>2595</v>
      </c>
      <c r="F1137" s="4">
        <v>100</v>
      </c>
      <c r="G1137" s="4">
        <v>915960</v>
      </c>
      <c r="H1137" s="4">
        <v>91596</v>
      </c>
      <c r="I1137" s="4">
        <v>1007556</v>
      </c>
    </row>
    <row r="1138" spans="1:9" ht="15.75">
      <c r="A1138" s="3" t="s">
        <v>6984</v>
      </c>
      <c r="B1138" s="2" t="s">
        <v>314</v>
      </c>
      <c r="C1138" s="2" t="s">
        <v>2596</v>
      </c>
      <c r="D1138" s="2" t="s">
        <v>314</v>
      </c>
      <c r="E1138" s="2" t="s">
        <v>2597</v>
      </c>
      <c r="F1138" s="4">
        <v>25</v>
      </c>
      <c r="G1138" s="4">
        <v>112125</v>
      </c>
      <c r="H1138" s="4">
        <v>11213</v>
      </c>
      <c r="I1138" s="4">
        <v>123338</v>
      </c>
    </row>
    <row r="1139" spans="1:9" ht="15.75">
      <c r="A1139" s="3" t="s">
        <v>6984</v>
      </c>
      <c r="B1139" s="2" t="s">
        <v>314</v>
      </c>
      <c r="C1139" s="2" t="s">
        <v>2606</v>
      </c>
      <c r="D1139" s="2" t="s">
        <v>314</v>
      </c>
      <c r="E1139" s="2" t="s">
        <v>2607</v>
      </c>
      <c r="F1139" s="4">
        <v>430</v>
      </c>
      <c r="G1139" s="4">
        <v>1141650</v>
      </c>
      <c r="H1139" s="4">
        <v>114165</v>
      </c>
      <c r="I1139" s="4">
        <v>1255815</v>
      </c>
    </row>
    <row r="1140" spans="1:9" ht="15.75">
      <c r="A1140" s="3" t="s">
        <v>6984</v>
      </c>
      <c r="B1140" s="2" t="s">
        <v>314</v>
      </c>
      <c r="C1140" s="2" t="s">
        <v>2610</v>
      </c>
      <c r="D1140" s="2" t="s">
        <v>314</v>
      </c>
      <c r="E1140" s="2" t="s">
        <v>2611</v>
      </c>
      <c r="F1140" s="4">
        <v>30</v>
      </c>
      <c r="G1140" s="4">
        <v>109440</v>
      </c>
      <c r="H1140" s="4">
        <v>10944</v>
      </c>
      <c r="I1140" s="4">
        <v>120384</v>
      </c>
    </row>
    <row r="1141" spans="1:9" ht="15.75">
      <c r="A1141" s="3" t="s">
        <v>6984</v>
      </c>
      <c r="B1141" s="2" t="s">
        <v>318</v>
      </c>
      <c r="C1141" s="2" t="s">
        <v>2614</v>
      </c>
      <c r="D1141" s="2" t="s">
        <v>318</v>
      </c>
      <c r="E1141" s="2" t="s">
        <v>2615</v>
      </c>
      <c r="F1141" s="4">
        <v>100</v>
      </c>
      <c r="G1141" s="4">
        <v>430800</v>
      </c>
      <c r="H1141" s="4">
        <v>43080</v>
      </c>
      <c r="I1141" s="4">
        <v>473880</v>
      </c>
    </row>
    <row r="1142" spans="1:9" ht="15.75">
      <c r="A1142" s="3" t="s">
        <v>6984</v>
      </c>
      <c r="B1142" s="2" t="s">
        <v>318</v>
      </c>
      <c r="C1142" s="2" t="s">
        <v>2616</v>
      </c>
      <c r="D1142" s="2" t="s">
        <v>318</v>
      </c>
      <c r="E1142" s="2" t="s">
        <v>2617</v>
      </c>
      <c r="F1142" s="4">
        <v>35</v>
      </c>
      <c r="G1142" s="4">
        <v>189445</v>
      </c>
      <c r="H1142" s="4">
        <v>18945</v>
      </c>
      <c r="I1142" s="4">
        <v>208390</v>
      </c>
    </row>
    <row r="1143" spans="1:9" ht="15.75">
      <c r="A1143" s="3" t="s">
        <v>6984</v>
      </c>
      <c r="B1143" s="2" t="s">
        <v>318</v>
      </c>
      <c r="C1143" s="2" t="s">
        <v>2618</v>
      </c>
      <c r="D1143" s="2" t="s">
        <v>318</v>
      </c>
      <c r="E1143" s="2" t="s">
        <v>2619</v>
      </c>
      <c r="F1143" s="4">
        <v>130</v>
      </c>
      <c r="G1143" s="4">
        <v>334750</v>
      </c>
      <c r="H1143" s="4">
        <v>33475</v>
      </c>
      <c r="I1143" s="4">
        <v>368225</v>
      </c>
    </row>
    <row r="1144" spans="1:9" ht="15.75">
      <c r="A1144" s="3" t="s">
        <v>6984</v>
      </c>
      <c r="B1144" s="2" t="s">
        <v>318</v>
      </c>
      <c r="C1144" s="2" t="s">
        <v>2624</v>
      </c>
      <c r="D1144" s="2" t="s">
        <v>318</v>
      </c>
      <c r="E1144" s="2" t="s">
        <v>2625</v>
      </c>
      <c r="F1144" s="4">
        <v>50</v>
      </c>
      <c r="G1144" s="4">
        <v>141500</v>
      </c>
      <c r="H1144" s="4">
        <v>14150</v>
      </c>
      <c r="I1144" s="4">
        <v>155650</v>
      </c>
    </row>
    <row r="1145" spans="1:9" ht="15.75">
      <c r="A1145" s="3" t="s">
        <v>6984</v>
      </c>
      <c r="B1145" s="2" t="s">
        <v>318</v>
      </c>
      <c r="C1145" s="2" t="s">
        <v>2628</v>
      </c>
      <c r="D1145" s="2" t="s">
        <v>318</v>
      </c>
      <c r="E1145" s="2" t="s">
        <v>2629</v>
      </c>
      <c r="F1145" s="4">
        <v>270</v>
      </c>
      <c r="G1145" s="4">
        <v>832950</v>
      </c>
      <c r="H1145" s="4">
        <v>83295</v>
      </c>
      <c r="I1145" s="4">
        <v>916245</v>
      </c>
    </row>
    <row r="1146" spans="1:9" ht="15.75">
      <c r="A1146" s="3" t="s">
        <v>6984</v>
      </c>
      <c r="B1146" s="2" t="s">
        <v>318</v>
      </c>
      <c r="C1146" s="2" t="s">
        <v>2632</v>
      </c>
      <c r="D1146" s="2" t="s">
        <v>318</v>
      </c>
      <c r="E1146" s="2" t="s">
        <v>2633</v>
      </c>
      <c r="F1146" s="4">
        <v>70</v>
      </c>
      <c r="G1146" s="4">
        <v>251650</v>
      </c>
      <c r="H1146" s="4">
        <v>25165</v>
      </c>
      <c r="I1146" s="4">
        <v>276815</v>
      </c>
    </row>
    <row r="1147" spans="1:9" ht="15.75">
      <c r="A1147" s="3" t="s">
        <v>6984</v>
      </c>
      <c r="B1147" s="2" t="s">
        <v>2642</v>
      </c>
      <c r="C1147" s="2" t="s">
        <v>6093</v>
      </c>
      <c r="D1147" s="2" t="s">
        <v>2642</v>
      </c>
      <c r="E1147" s="2" t="s">
        <v>6094</v>
      </c>
      <c r="F1147" s="4">
        <v>30</v>
      </c>
      <c r="G1147" s="4">
        <v>111150</v>
      </c>
      <c r="H1147" s="4">
        <v>11115</v>
      </c>
      <c r="I1147" s="4">
        <v>122265</v>
      </c>
    </row>
    <row r="1148" spans="1:9" ht="15.75">
      <c r="A1148" s="3" t="s">
        <v>6984</v>
      </c>
      <c r="B1148" s="2" t="s">
        <v>2312</v>
      </c>
      <c r="C1148" s="2" t="s">
        <v>2680</v>
      </c>
      <c r="D1148" s="2" t="s">
        <v>2312</v>
      </c>
      <c r="E1148" s="2" t="s">
        <v>2681</v>
      </c>
      <c r="F1148" s="4">
        <v>50</v>
      </c>
      <c r="G1148" s="4">
        <v>159750</v>
      </c>
      <c r="H1148" s="4">
        <v>15975</v>
      </c>
      <c r="I1148" s="4">
        <v>175725</v>
      </c>
    </row>
    <row r="1149" spans="1:9" ht="15.75">
      <c r="A1149" s="3" t="s">
        <v>6984</v>
      </c>
      <c r="B1149" s="2" t="s">
        <v>1267</v>
      </c>
      <c r="C1149" s="2" t="s">
        <v>2720</v>
      </c>
      <c r="D1149" s="2" t="s">
        <v>1267</v>
      </c>
      <c r="E1149" s="2" t="s">
        <v>2721</v>
      </c>
      <c r="F1149" s="4">
        <v>24</v>
      </c>
      <c r="G1149" s="4">
        <v>689352</v>
      </c>
      <c r="H1149" s="4">
        <v>68935</v>
      </c>
      <c r="I1149" s="4">
        <v>758287</v>
      </c>
    </row>
    <row r="1150" spans="1:9" ht="15.75">
      <c r="A1150" s="3" t="s">
        <v>6984</v>
      </c>
      <c r="B1150" s="2" t="s">
        <v>1267</v>
      </c>
      <c r="C1150" s="2" t="s">
        <v>2726</v>
      </c>
      <c r="D1150" s="2" t="s">
        <v>1267</v>
      </c>
      <c r="E1150" s="2" t="s">
        <v>2727</v>
      </c>
      <c r="F1150" s="4">
        <v>10</v>
      </c>
      <c r="G1150" s="4">
        <v>343600</v>
      </c>
      <c r="H1150" s="4">
        <v>34360</v>
      </c>
      <c r="I1150" s="4">
        <v>377960</v>
      </c>
    </row>
    <row r="1151" spans="1:9" ht="15.75">
      <c r="A1151" s="3" t="s">
        <v>6984</v>
      </c>
      <c r="B1151" s="2" t="s">
        <v>2732</v>
      </c>
      <c r="C1151" s="2" t="s">
        <v>2739</v>
      </c>
      <c r="D1151" s="2" t="s">
        <v>2732</v>
      </c>
      <c r="E1151" s="2" t="s">
        <v>2740</v>
      </c>
      <c r="F1151" s="4">
        <v>8</v>
      </c>
      <c r="G1151" s="4">
        <v>116472</v>
      </c>
      <c r="H1151" s="4">
        <v>11647</v>
      </c>
      <c r="I1151" s="4">
        <v>128119</v>
      </c>
    </row>
    <row r="1152" spans="1:9" ht="15.75">
      <c r="A1152" s="3" t="s">
        <v>6984</v>
      </c>
      <c r="B1152" s="2" t="s">
        <v>2732</v>
      </c>
      <c r="C1152" s="2" t="s">
        <v>2743</v>
      </c>
      <c r="D1152" s="2" t="s">
        <v>2732</v>
      </c>
      <c r="E1152" s="2" t="s">
        <v>2744</v>
      </c>
      <c r="F1152" s="4">
        <v>1</v>
      </c>
      <c r="G1152" s="4">
        <v>16321</v>
      </c>
      <c r="H1152" s="4">
        <v>1632</v>
      </c>
      <c r="I1152" s="4">
        <v>17953</v>
      </c>
    </row>
    <row r="1153" spans="1:9" ht="15.75">
      <c r="A1153" s="3" t="s">
        <v>6984</v>
      </c>
      <c r="B1153" s="2" t="s">
        <v>1267</v>
      </c>
      <c r="C1153" s="2" t="s">
        <v>2749</v>
      </c>
      <c r="D1153" s="2" t="s">
        <v>1267</v>
      </c>
      <c r="E1153" s="2" t="s">
        <v>2750</v>
      </c>
      <c r="F1153" s="4">
        <v>2</v>
      </c>
      <c r="G1153" s="4">
        <v>64210</v>
      </c>
      <c r="H1153" s="4">
        <v>6421</v>
      </c>
      <c r="I1153" s="4">
        <v>70631</v>
      </c>
    </row>
    <row r="1154" spans="1:9" ht="15.75">
      <c r="A1154" s="3" t="s">
        <v>6984</v>
      </c>
      <c r="B1154" s="2" t="s">
        <v>1415</v>
      </c>
      <c r="C1154" s="2" t="s">
        <v>6100</v>
      </c>
      <c r="D1154" s="2" t="s">
        <v>1415</v>
      </c>
      <c r="E1154" s="2" t="s">
        <v>6101</v>
      </c>
      <c r="F1154" s="4"/>
      <c r="G1154" s="4"/>
      <c r="H1154" s="4"/>
      <c r="I1154" s="4"/>
    </row>
    <row r="1155" spans="1:9" ht="15.75">
      <c r="A1155" s="3" t="s">
        <v>6984</v>
      </c>
      <c r="B1155" s="2" t="s">
        <v>1424</v>
      </c>
      <c r="C1155" s="2" t="s">
        <v>2779</v>
      </c>
      <c r="D1155" s="2" t="s">
        <v>1424</v>
      </c>
      <c r="E1155" s="2" t="s">
        <v>2780</v>
      </c>
      <c r="F1155" s="4">
        <v>10</v>
      </c>
      <c r="G1155" s="4">
        <v>50130</v>
      </c>
      <c r="H1155" s="4">
        <v>5013</v>
      </c>
      <c r="I1155" s="4">
        <v>55143</v>
      </c>
    </row>
    <row r="1156" spans="1:9" ht="15.75">
      <c r="A1156" s="3" t="s">
        <v>6984</v>
      </c>
      <c r="B1156" s="2" t="s">
        <v>1424</v>
      </c>
      <c r="C1156" s="2" t="s">
        <v>6105</v>
      </c>
      <c r="D1156" s="2" t="s">
        <v>1424</v>
      </c>
      <c r="E1156" s="2" t="s">
        <v>6106</v>
      </c>
      <c r="F1156" s="4">
        <v>10</v>
      </c>
      <c r="G1156" s="4">
        <v>22580</v>
      </c>
      <c r="H1156" s="4">
        <v>2258</v>
      </c>
      <c r="I1156" s="4">
        <v>24838</v>
      </c>
    </row>
    <row r="1157" spans="1:9" ht="15.75">
      <c r="A1157" s="3" t="s">
        <v>6984</v>
      </c>
      <c r="B1157" s="2" t="s">
        <v>2781</v>
      </c>
      <c r="C1157" s="2" t="s">
        <v>2782</v>
      </c>
      <c r="D1157" s="2" t="s">
        <v>2781</v>
      </c>
      <c r="E1157" s="2" t="s">
        <v>2783</v>
      </c>
      <c r="F1157" s="4">
        <v>8</v>
      </c>
      <c r="G1157" s="4">
        <v>39392</v>
      </c>
      <c r="H1157" s="4">
        <v>3939</v>
      </c>
      <c r="I1157" s="4">
        <v>43331</v>
      </c>
    </row>
    <row r="1158" spans="1:9" ht="15.75">
      <c r="A1158" s="3" t="s">
        <v>6984</v>
      </c>
      <c r="B1158" s="2" t="s">
        <v>1426</v>
      </c>
      <c r="C1158" s="2" t="s">
        <v>3848</v>
      </c>
      <c r="D1158" s="2" t="s">
        <v>1426</v>
      </c>
      <c r="E1158" s="2" t="s">
        <v>3849</v>
      </c>
      <c r="F1158" s="4">
        <v>50</v>
      </c>
      <c r="G1158" s="4">
        <v>98450</v>
      </c>
      <c r="H1158" s="4">
        <v>9845</v>
      </c>
      <c r="I1158" s="4">
        <v>108295</v>
      </c>
    </row>
    <row r="1159" spans="1:9" ht="15.75">
      <c r="A1159" s="3" t="s">
        <v>6984</v>
      </c>
      <c r="B1159" s="2" t="s">
        <v>1443</v>
      </c>
      <c r="C1159" s="2" t="s">
        <v>2809</v>
      </c>
      <c r="D1159" s="2" t="s">
        <v>1443</v>
      </c>
      <c r="E1159" s="2" t="s">
        <v>2810</v>
      </c>
      <c r="F1159" s="4">
        <v>33</v>
      </c>
      <c r="G1159" s="4">
        <v>87615</v>
      </c>
      <c r="H1159" s="4">
        <v>8762</v>
      </c>
      <c r="I1159" s="4">
        <v>96377</v>
      </c>
    </row>
    <row r="1160" spans="1:9" ht="15.75">
      <c r="A1160" s="3" t="s">
        <v>6984</v>
      </c>
      <c r="B1160" s="2" t="s">
        <v>1443</v>
      </c>
      <c r="C1160" s="2" t="s">
        <v>2811</v>
      </c>
      <c r="D1160" s="2" t="s">
        <v>1443</v>
      </c>
      <c r="E1160" s="2" t="s">
        <v>2812</v>
      </c>
      <c r="F1160" s="4">
        <v>50</v>
      </c>
      <c r="G1160" s="4">
        <v>123900</v>
      </c>
      <c r="H1160" s="4">
        <v>12390</v>
      </c>
      <c r="I1160" s="4">
        <v>136290</v>
      </c>
    </row>
    <row r="1161" spans="1:9" ht="15.75">
      <c r="A1161" s="3" t="s">
        <v>6984</v>
      </c>
      <c r="B1161" s="2" t="s">
        <v>2762</v>
      </c>
      <c r="C1161" s="2" t="s">
        <v>2823</v>
      </c>
      <c r="D1161" s="2" t="s">
        <v>2762</v>
      </c>
      <c r="E1161" s="2" t="s">
        <v>2824</v>
      </c>
      <c r="F1161" s="4">
        <v>20</v>
      </c>
      <c r="G1161" s="4">
        <v>71840</v>
      </c>
      <c r="H1161" s="4">
        <v>7184</v>
      </c>
      <c r="I1161" s="4">
        <v>79024</v>
      </c>
    </row>
    <row r="1162" spans="1:9" ht="15.75">
      <c r="A1162" s="3" t="s">
        <v>6984</v>
      </c>
      <c r="B1162" s="2" t="s">
        <v>2827</v>
      </c>
      <c r="C1162" s="2" t="s">
        <v>2828</v>
      </c>
      <c r="D1162" s="2" t="s">
        <v>2827</v>
      </c>
      <c r="E1162" s="2" t="s">
        <v>2646</v>
      </c>
      <c r="F1162" s="4">
        <v>9</v>
      </c>
      <c r="G1162" s="4">
        <v>50400</v>
      </c>
      <c r="H1162" s="4">
        <v>5040</v>
      </c>
      <c r="I1162" s="4">
        <v>55440</v>
      </c>
    </row>
    <row r="1163" spans="1:9" ht="15.75">
      <c r="A1163" s="3" t="s">
        <v>6984</v>
      </c>
      <c r="B1163" s="2" t="s">
        <v>2827</v>
      </c>
      <c r="C1163" s="2" t="s">
        <v>2829</v>
      </c>
      <c r="D1163" s="2" t="s">
        <v>2827</v>
      </c>
      <c r="E1163" s="2" t="s">
        <v>2648</v>
      </c>
      <c r="F1163" s="4">
        <v>6</v>
      </c>
      <c r="G1163" s="4">
        <v>39600</v>
      </c>
      <c r="H1163" s="4">
        <v>3960</v>
      </c>
      <c r="I1163" s="4">
        <v>43560</v>
      </c>
    </row>
    <row r="1164" spans="1:9" ht="15.75">
      <c r="A1164" s="3" t="s">
        <v>6984</v>
      </c>
      <c r="B1164" s="2" t="s">
        <v>2827</v>
      </c>
      <c r="C1164" s="2" t="s">
        <v>2830</v>
      </c>
      <c r="D1164" s="2" t="s">
        <v>2827</v>
      </c>
      <c r="E1164" s="2" t="s">
        <v>2641</v>
      </c>
      <c r="F1164" s="4">
        <v>10</v>
      </c>
      <c r="G1164" s="4">
        <v>78000</v>
      </c>
      <c r="H1164" s="4">
        <v>7800</v>
      </c>
      <c r="I1164" s="4">
        <v>85800</v>
      </c>
    </row>
    <row r="1165" spans="1:9" ht="15.75">
      <c r="A1165" s="3" t="s">
        <v>6984</v>
      </c>
      <c r="B1165" s="2" t="s">
        <v>1401</v>
      </c>
      <c r="C1165" s="2" t="s">
        <v>2831</v>
      </c>
      <c r="D1165" s="2" t="s">
        <v>1401</v>
      </c>
      <c r="E1165" s="2" t="s">
        <v>2832</v>
      </c>
      <c r="F1165" s="4">
        <v>175</v>
      </c>
      <c r="G1165" s="4">
        <v>335125</v>
      </c>
      <c r="H1165" s="4">
        <v>33513</v>
      </c>
      <c r="I1165" s="4">
        <v>368638</v>
      </c>
    </row>
    <row r="1166" spans="1:9" ht="15.75">
      <c r="A1166" s="3" t="s">
        <v>6984</v>
      </c>
      <c r="B1166" s="2" t="s">
        <v>1401</v>
      </c>
      <c r="C1166" s="2" t="s">
        <v>2835</v>
      </c>
      <c r="D1166" s="2" t="s">
        <v>1401</v>
      </c>
      <c r="E1166" s="2" t="s">
        <v>2836</v>
      </c>
      <c r="F1166" s="4">
        <v>95</v>
      </c>
      <c r="G1166" s="4">
        <v>222680</v>
      </c>
      <c r="H1166" s="4">
        <v>22268</v>
      </c>
      <c r="I1166" s="4">
        <v>244948</v>
      </c>
    </row>
    <row r="1167" spans="1:9" ht="15.75">
      <c r="A1167" s="3" t="s">
        <v>6984</v>
      </c>
      <c r="B1167" s="2" t="s">
        <v>1401</v>
      </c>
      <c r="C1167" s="2" t="s">
        <v>2840</v>
      </c>
      <c r="D1167" s="2" t="s">
        <v>1401</v>
      </c>
      <c r="E1167" s="2" t="s">
        <v>2841</v>
      </c>
      <c r="F1167" s="4">
        <v>70</v>
      </c>
      <c r="G1167" s="4">
        <v>194425</v>
      </c>
      <c r="H1167" s="4">
        <v>19443</v>
      </c>
      <c r="I1167" s="4">
        <v>213868</v>
      </c>
    </row>
    <row r="1168" spans="1:9" ht="15.75">
      <c r="A1168" s="3" t="s">
        <v>6984</v>
      </c>
      <c r="B1168" s="2" t="s">
        <v>1401</v>
      </c>
      <c r="C1168" s="2" t="s">
        <v>2842</v>
      </c>
      <c r="D1168" s="2" t="s">
        <v>1401</v>
      </c>
      <c r="E1168" s="2" t="s">
        <v>2843</v>
      </c>
      <c r="F1168" s="4">
        <v>23</v>
      </c>
      <c r="G1168" s="4">
        <v>98854</v>
      </c>
      <c r="H1168" s="4">
        <v>9885</v>
      </c>
      <c r="I1168" s="4">
        <v>108739</v>
      </c>
    </row>
    <row r="1169" spans="1:9" ht="15.75">
      <c r="A1169" s="3" t="s">
        <v>6984</v>
      </c>
      <c r="B1169" s="2" t="s">
        <v>1401</v>
      </c>
      <c r="C1169" s="2" t="s">
        <v>2848</v>
      </c>
      <c r="D1169" s="2" t="s">
        <v>1401</v>
      </c>
      <c r="E1169" s="2" t="s">
        <v>2849</v>
      </c>
      <c r="F1169" s="4">
        <v>30</v>
      </c>
      <c r="G1169" s="4">
        <v>39120</v>
      </c>
      <c r="H1169" s="4">
        <v>3912</v>
      </c>
      <c r="I1169" s="4">
        <v>43032</v>
      </c>
    </row>
    <row r="1170" spans="1:9" ht="15.75">
      <c r="A1170" s="3" t="s">
        <v>6984</v>
      </c>
      <c r="B1170" s="2" t="s">
        <v>1401</v>
      </c>
      <c r="C1170" s="2" t="s">
        <v>2854</v>
      </c>
      <c r="D1170" s="2" t="s">
        <v>1401</v>
      </c>
      <c r="E1170" s="2" t="s">
        <v>2855</v>
      </c>
      <c r="F1170" s="4">
        <v>2</v>
      </c>
      <c r="G1170" s="4">
        <v>4156</v>
      </c>
      <c r="H1170" s="4">
        <v>416</v>
      </c>
      <c r="I1170" s="4">
        <v>4572</v>
      </c>
    </row>
    <row r="1171" spans="1:9" ht="15.75">
      <c r="A1171" s="3" t="s">
        <v>6984</v>
      </c>
      <c r="B1171" s="2" t="s">
        <v>1405</v>
      </c>
      <c r="C1171" s="2" t="s">
        <v>2861</v>
      </c>
      <c r="D1171" s="2" t="s">
        <v>1405</v>
      </c>
      <c r="E1171" s="2" t="s">
        <v>2862</v>
      </c>
      <c r="F1171" s="4">
        <v>20</v>
      </c>
      <c r="G1171" s="4">
        <v>49380</v>
      </c>
      <c r="H1171" s="4">
        <v>4938</v>
      </c>
      <c r="I1171" s="4">
        <v>54318</v>
      </c>
    </row>
    <row r="1172" spans="1:9" ht="15.75">
      <c r="A1172" s="3" t="s">
        <v>6984</v>
      </c>
      <c r="B1172" s="2" t="s">
        <v>1405</v>
      </c>
      <c r="C1172" s="2" t="s">
        <v>2863</v>
      </c>
      <c r="D1172" s="2" t="s">
        <v>1405</v>
      </c>
      <c r="E1172" s="2" t="s">
        <v>2864</v>
      </c>
      <c r="F1172" s="4">
        <v>30</v>
      </c>
      <c r="G1172" s="4">
        <v>93190</v>
      </c>
      <c r="H1172" s="4">
        <v>9319</v>
      </c>
      <c r="I1172" s="4">
        <v>102509</v>
      </c>
    </row>
    <row r="1173" spans="1:9" ht="15.75">
      <c r="A1173" s="3" t="s">
        <v>6984</v>
      </c>
      <c r="B1173" s="2" t="s">
        <v>1405</v>
      </c>
      <c r="C1173" s="2" t="s">
        <v>2865</v>
      </c>
      <c r="D1173" s="2" t="s">
        <v>1405</v>
      </c>
      <c r="E1173" s="2" t="s">
        <v>2866</v>
      </c>
      <c r="F1173" s="4">
        <v>20</v>
      </c>
      <c r="G1173" s="4">
        <v>29900</v>
      </c>
      <c r="H1173" s="4">
        <v>2990</v>
      </c>
      <c r="I1173" s="4">
        <v>32890</v>
      </c>
    </row>
    <row r="1174" spans="1:9" ht="15.75">
      <c r="A1174" s="3" t="s">
        <v>6984</v>
      </c>
      <c r="B1174" s="2" t="s">
        <v>1405</v>
      </c>
      <c r="C1174" s="2" t="s">
        <v>2873</v>
      </c>
      <c r="D1174" s="2" t="s">
        <v>1405</v>
      </c>
      <c r="E1174" s="2" t="s">
        <v>2874</v>
      </c>
      <c r="F1174" s="4">
        <v>10</v>
      </c>
      <c r="G1174" s="4">
        <v>17480</v>
      </c>
      <c r="H1174" s="4">
        <v>1748</v>
      </c>
      <c r="I1174" s="4">
        <v>19228</v>
      </c>
    </row>
    <row r="1175" spans="1:9" ht="15.75">
      <c r="A1175" s="3" t="s">
        <v>6984</v>
      </c>
      <c r="B1175" s="2" t="s">
        <v>1412</v>
      </c>
      <c r="C1175" s="2" t="s">
        <v>2879</v>
      </c>
      <c r="D1175" s="2" t="s">
        <v>1412</v>
      </c>
      <c r="E1175" s="2" t="s">
        <v>2880</v>
      </c>
      <c r="F1175" s="4">
        <v>180</v>
      </c>
      <c r="G1175" s="4">
        <v>355840</v>
      </c>
      <c r="H1175" s="4">
        <v>35585</v>
      </c>
      <c r="I1175" s="4">
        <v>391425</v>
      </c>
    </row>
    <row r="1176" spans="1:9" ht="15.75">
      <c r="A1176" s="3" t="s">
        <v>6984</v>
      </c>
      <c r="B1176" s="2" t="s">
        <v>1412</v>
      </c>
      <c r="C1176" s="2" t="s">
        <v>2882</v>
      </c>
      <c r="D1176" s="2" t="s">
        <v>1412</v>
      </c>
      <c r="E1176" s="2" t="s">
        <v>2646</v>
      </c>
      <c r="F1176" s="4">
        <v>174</v>
      </c>
      <c r="G1176" s="4">
        <v>411510</v>
      </c>
      <c r="H1176" s="4">
        <v>41152</v>
      </c>
      <c r="I1176" s="4">
        <v>452662</v>
      </c>
    </row>
    <row r="1177" spans="1:9" ht="15.75">
      <c r="A1177" s="3" t="s">
        <v>6984</v>
      </c>
      <c r="B1177" s="2" t="s">
        <v>1412</v>
      </c>
      <c r="C1177" s="2" t="s">
        <v>2885</v>
      </c>
      <c r="D1177" s="2" t="s">
        <v>1412</v>
      </c>
      <c r="E1177" s="2" t="s">
        <v>2886</v>
      </c>
      <c r="F1177" s="4">
        <v>169</v>
      </c>
      <c r="G1177" s="4">
        <v>601817</v>
      </c>
      <c r="H1177" s="4">
        <v>60182</v>
      </c>
      <c r="I1177" s="4">
        <v>661999</v>
      </c>
    </row>
    <row r="1178" spans="1:9" ht="15.75">
      <c r="A1178" s="3" t="s">
        <v>6984</v>
      </c>
      <c r="B1178" s="2" t="s">
        <v>1412</v>
      </c>
      <c r="C1178" s="2" t="s">
        <v>2887</v>
      </c>
      <c r="D1178" s="2" t="s">
        <v>1412</v>
      </c>
      <c r="E1178" s="2" t="s">
        <v>2888</v>
      </c>
      <c r="F1178" s="4">
        <v>25</v>
      </c>
      <c r="G1178" s="4">
        <v>101530</v>
      </c>
      <c r="H1178" s="4">
        <v>10153</v>
      </c>
      <c r="I1178" s="4">
        <v>111683</v>
      </c>
    </row>
    <row r="1179" spans="1:9" ht="15.75">
      <c r="A1179" s="3" t="s">
        <v>6984</v>
      </c>
      <c r="B1179" s="2" t="s">
        <v>1412</v>
      </c>
      <c r="C1179" s="2" t="s">
        <v>2891</v>
      </c>
      <c r="D1179" s="2" t="s">
        <v>1412</v>
      </c>
      <c r="E1179" s="2" t="s">
        <v>2892</v>
      </c>
      <c r="F1179" s="4">
        <v>32</v>
      </c>
      <c r="G1179" s="4">
        <v>160032</v>
      </c>
      <c r="H1179" s="4">
        <v>16004</v>
      </c>
      <c r="I1179" s="4">
        <v>176036</v>
      </c>
    </row>
    <row r="1180" spans="1:9" ht="15.75">
      <c r="A1180" s="3" t="s">
        <v>6984</v>
      </c>
      <c r="B1180" s="2" t="s">
        <v>1412</v>
      </c>
      <c r="C1180" s="2" t="s">
        <v>2893</v>
      </c>
      <c r="D1180" s="2" t="s">
        <v>1412</v>
      </c>
      <c r="E1180" s="2" t="s">
        <v>2894</v>
      </c>
      <c r="F1180" s="4">
        <v>110</v>
      </c>
      <c r="G1180" s="4">
        <v>189330</v>
      </c>
      <c r="H1180" s="4">
        <v>18933</v>
      </c>
      <c r="I1180" s="4">
        <v>208263</v>
      </c>
    </row>
    <row r="1181" spans="1:9" ht="15.75">
      <c r="A1181" s="3" t="s">
        <v>6984</v>
      </c>
      <c r="B1181" s="2" t="s">
        <v>1412</v>
      </c>
      <c r="C1181" s="2" t="s">
        <v>2895</v>
      </c>
      <c r="D1181" s="2" t="s">
        <v>1412</v>
      </c>
      <c r="E1181" s="2" t="s">
        <v>2896</v>
      </c>
      <c r="F1181" s="4">
        <v>20</v>
      </c>
      <c r="G1181" s="4">
        <v>37520</v>
      </c>
      <c r="H1181" s="4">
        <v>3752</v>
      </c>
      <c r="I1181" s="4">
        <v>41272</v>
      </c>
    </row>
    <row r="1182" spans="1:9" ht="15.75">
      <c r="A1182" s="3" t="s">
        <v>6984</v>
      </c>
      <c r="B1182" s="2" t="s">
        <v>1412</v>
      </c>
      <c r="C1182" s="2" t="s">
        <v>2899</v>
      </c>
      <c r="D1182" s="2" t="s">
        <v>1412</v>
      </c>
      <c r="E1182" s="2" t="s">
        <v>2900</v>
      </c>
      <c r="F1182" s="4">
        <v>80</v>
      </c>
      <c r="G1182" s="4">
        <v>164200</v>
      </c>
      <c r="H1182" s="4">
        <v>16420</v>
      </c>
      <c r="I1182" s="4">
        <v>180620</v>
      </c>
    </row>
    <row r="1183" spans="1:9" ht="15.75">
      <c r="A1183" s="3" t="s">
        <v>6984</v>
      </c>
      <c r="B1183" s="2" t="s">
        <v>1412</v>
      </c>
      <c r="C1183" s="2" t="s">
        <v>2901</v>
      </c>
      <c r="D1183" s="2" t="s">
        <v>1412</v>
      </c>
      <c r="E1183" s="2" t="s">
        <v>2902</v>
      </c>
      <c r="F1183" s="4">
        <v>40</v>
      </c>
      <c r="G1183" s="4">
        <v>84520</v>
      </c>
      <c r="H1183" s="4">
        <v>8452</v>
      </c>
      <c r="I1183" s="4">
        <v>92972</v>
      </c>
    </row>
    <row r="1184" spans="1:9" ht="15.75">
      <c r="A1184" s="3" t="s">
        <v>6984</v>
      </c>
      <c r="B1184" s="2" t="s">
        <v>1417</v>
      </c>
      <c r="C1184" s="2" t="s">
        <v>2903</v>
      </c>
      <c r="D1184" s="2" t="s">
        <v>1417</v>
      </c>
      <c r="E1184" s="2" t="s">
        <v>2904</v>
      </c>
      <c r="F1184" s="4">
        <v>30</v>
      </c>
      <c r="G1184" s="4">
        <v>72840</v>
      </c>
      <c r="H1184" s="4">
        <v>7284</v>
      </c>
      <c r="I1184" s="4">
        <v>80124</v>
      </c>
    </row>
    <row r="1185" spans="1:9" ht="15.75">
      <c r="A1185" s="3" t="s">
        <v>6984</v>
      </c>
      <c r="B1185" s="2" t="s">
        <v>1417</v>
      </c>
      <c r="C1185" s="2" t="s">
        <v>2908</v>
      </c>
      <c r="D1185" s="2" t="s">
        <v>1417</v>
      </c>
      <c r="E1185" s="2" t="s">
        <v>2909</v>
      </c>
      <c r="F1185" s="4">
        <v>20</v>
      </c>
      <c r="G1185" s="4">
        <v>27340</v>
      </c>
      <c r="H1185" s="4">
        <v>2734</v>
      </c>
      <c r="I1185" s="4">
        <v>30074</v>
      </c>
    </row>
    <row r="1186" spans="1:9" ht="15.75">
      <c r="A1186" s="3" t="s">
        <v>6984</v>
      </c>
      <c r="B1186" s="2" t="s">
        <v>1417</v>
      </c>
      <c r="C1186" s="2" t="s">
        <v>2912</v>
      </c>
      <c r="D1186" s="2" t="s">
        <v>1417</v>
      </c>
      <c r="E1186" s="2" t="s">
        <v>2913</v>
      </c>
      <c r="F1186" s="4">
        <v>100</v>
      </c>
      <c r="G1186" s="4">
        <v>146400</v>
      </c>
      <c r="H1186" s="4">
        <v>14640</v>
      </c>
      <c r="I1186" s="4">
        <v>161040</v>
      </c>
    </row>
    <row r="1187" spans="1:9" ht="15.75">
      <c r="A1187" s="3" t="s">
        <v>6984</v>
      </c>
      <c r="B1187" s="2" t="s">
        <v>1424</v>
      </c>
      <c r="C1187" s="2" t="s">
        <v>2916</v>
      </c>
      <c r="D1187" s="2" t="s">
        <v>1424</v>
      </c>
      <c r="E1187" s="2" t="s">
        <v>2917</v>
      </c>
      <c r="F1187" s="4">
        <v>175</v>
      </c>
      <c r="G1187" s="4">
        <v>492875</v>
      </c>
      <c r="H1187" s="4">
        <v>49288</v>
      </c>
      <c r="I1187" s="4">
        <v>542163</v>
      </c>
    </row>
    <row r="1188" spans="1:9" ht="15.75">
      <c r="A1188" s="3" t="s">
        <v>6984</v>
      </c>
      <c r="B1188" s="2" t="s">
        <v>1424</v>
      </c>
      <c r="C1188" s="2" t="s">
        <v>2918</v>
      </c>
      <c r="D1188" s="2" t="s">
        <v>1424</v>
      </c>
      <c r="E1188" s="2" t="s">
        <v>2919</v>
      </c>
      <c r="F1188" s="4">
        <v>110</v>
      </c>
      <c r="G1188" s="4">
        <v>354020</v>
      </c>
      <c r="H1188" s="4">
        <v>35402</v>
      </c>
      <c r="I1188" s="4">
        <v>389422</v>
      </c>
    </row>
    <row r="1189" spans="1:9" ht="15.75">
      <c r="A1189" s="3" t="s">
        <v>6984</v>
      </c>
      <c r="B1189" s="2" t="s">
        <v>1424</v>
      </c>
      <c r="C1189" s="2" t="s">
        <v>2920</v>
      </c>
      <c r="D1189" s="2" t="s">
        <v>1424</v>
      </c>
      <c r="E1189" s="2" t="s">
        <v>2921</v>
      </c>
      <c r="F1189" s="4">
        <v>10</v>
      </c>
      <c r="G1189" s="4">
        <v>37380</v>
      </c>
      <c r="H1189" s="4">
        <v>3738</v>
      </c>
      <c r="I1189" s="4">
        <v>41118</v>
      </c>
    </row>
    <row r="1190" spans="1:9" ht="15.75">
      <c r="A1190" s="3" t="s">
        <v>6984</v>
      </c>
      <c r="B1190" s="2" t="s">
        <v>1424</v>
      </c>
      <c r="C1190" s="2" t="s">
        <v>2922</v>
      </c>
      <c r="D1190" s="2" t="s">
        <v>1424</v>
      </c>
      <c r="E1190" s="2" t="s">
        <v>2923</v>
      </c>
      <c r="F1190" s="4">
        <v>10</v>
      </c>
      <c r="G1190" s="4">
        <v>43750</v>
      </c>
      <c r="H1190" s="4">
        <v>4375</v>
      </c>
      <c r="I1190" s="4">
        <v>48125</v>
      </c>
    </row>
    <row r="1191" spans="1:9" ht="15.75">
      <c r="A1191" s="3" t="s">
        <v>6984</v>
      </c>
      <c r="B1191" s="2" t="s">
        <v>1424</v>
      </c>
      <c r="C1191" s="2" t="s">
        <v>2926</v>
      </c>
      <c r="D1191" s="2" t="s">
        <v>1424</v>
      </c>
      <c r="E1191" s="2" t="s">
        <v>2927</v>
      </c>
      <c r="F1191" s="4">
        <v>10</v>
      </c>
      <c r="G1191" s="4">
        <v>24230</v>
      </c>
      <c r="H1191" s="4">
        <v>2423</v>
      </c>
      <c r="I1191" s="4">
        <v>26653</v>
      </c>
    </row>
    <row r="1192" spans="1:9" ht="15.75">
      <c r="A1192" s="3" t="s">
        <v>6984</v>
      </c>
      <c r="B1192" s="2" t="s">
        <v>2781</v>
      </c>
      <c r="C1192" s="2" t="s">
        <v>2928</v>
      </c>
      <c r="D1192" s="2" t="s">
        <v>2781</v>
      </c>
      <c r="E1192" s="2" t="s">
        <v>2929</v>
      </c>
      <c r="F1192" s="4">
        <v>140</v>
      </c>
      <c r="G1192" s="4">
        <v>341130</v>
      </c>
      <c r="H1192" s="4">
        <v>34113</v>
      </c>
      <c r="I1192" s="4">
        <v>375243</v>
      </c>
    </row>
    <row r="1193" spans="1:9" ht="15.75">
      <c r="A1193" s="3" t="s">
        <v>6984</v>
      </c>
      <c r="B1193" s="2" t="s">
        <v>2781</v>
      </c>
      <c r="C1193" s="2" t="s">
        <v>2930</v>
      </c>
      <c r="D1193" s="2" t="s">
        <v>2781</v>
      </c>
      <c r="E1193" s="2" t="s">
        <v>2931</v>
      </c>
      <c r="F1193" s="4">
        <v>40</v>
      </c>
      <c r="G1193" s="4">
        <v>122960</v>
      </c>
      <c r="H1193" s="4">
        <v>12296</v>
      </c>
      <c r="I1193" s="4">
        <v>135256</v>
      </c>
    </row>
    <row r="1194" spans="1:9" ht="15.75">
      <c r="A1194" s="3" t="s">
        <v>6984</v>
      </c>
      <c r="B1194" s="2" t="s">
        <v>2781</v>
      </c>
      <c r="C1194" s="2" t="s">
        <v>2932</v>
      </c>
      <c r="D1194" s="2" t="s">
        <v>2781</v>
      </c>
      <c r="E1194" s="2" t="s">
        <v>2933</v>
      </c>
      <c r="F1194" s="4">
        <v>65</v>
      </c>
      <c r="G1194" s="4">
        <v>237185</v>
      </c>
      <c r="H1194" s="4">
        <v>23719</v>
      </c>
      <c r="I1194" s="4">
        <v>260904</v>
      </c>
    </row>
    <row r="1195" spans="1:9" ht="15.75">
      <c r="A1195" s="3" t="s">
        <v>6984</v>
      </c>
      <c r="B1195" s="2" t="s">
        <v>2781</v>
      </c>
      <c r="C1195" s="2" t="s">
        <v>2934</v>
      </c>
      <c r="D1195" s="2" t="s">
        <v>2781</v>
      </c>
      <c r="E1195" s="2" t="s">
        <v>2935</v>
      </c>
      <c r="F1195" s="4">
        <v>75</v>
      </c>
      <c r="G1195" s="4">
        <v>321490</v>
      </c>
      <c r="H1195" s="4">
        <v>32149</v>
      </c>
      <c r="I1195" s="4">
        <v>353639</v>
      </c>
    </row>
    <row r="1196" spans="1:9" ht="15.75">
      <c r="A1196" s="3" t="s">
        <v>6984</v>
      </c>
      <c r="B1196" s="2" t="s">
        <v>1426</v>
      </c>
      <c r="C1196" s="2" t="s">
        <v>3862</v>
      </c>
      <c r="D1196" s="2" t="s">
        <v>1426</v>
      </c>
      <c r="E1196" s="2" t="s">
        <v>3863</v>
      </c>
      <c r="F1196" s="4">
        <v>50</v>
      </c>
      <c r="G1196" s="4">
        <v>116950</v>
      </c>
      <c r="H1196" s="4">
        <v>11695</v>
      </c>
      <c r="I1196" s="4">
        <v>128645</v>
      </c>
    </row>
    <row r="1197" spans="1:9" ht="15.75">
      <c r="A1197" s="3" t="s">
        <v>6984</v>
      </c>
      <c r="B1197" s="2" t="s">
        <v>1426</v>
      </c>
      <c r="C1197" s="2" t="s">
        <v>3866</v>
      </c>
      <c r="D1197" s="2" t="s">
        <v>1426</v>
      </c>
      <c r="E1197" s="2" t="s">
        <v>3867</v>
      </c>
      <c r="F1197" s="4">
        <v>10</v>
      </c>
      <c r="G1197" s="4">
        <v>10560</v>
      </c>
      <c r="H1197" s="4">
        <v>1056</v>
      </c>
      <c r="I1197" s="4">
        <v>11616</v>
      </c>
    </row>
    <row r="1198" spans="1:9" ht="15.75">
      <c r="A1198" s="3" t="s">
        <v>6984</v>
      </c>
      <c r="B1198" s="2" t="s">
        <v>1426</v>
      </c>
      <c r="C1198" s="2" t="s">
        <v>3870</v>
      </c>
      <c r="D1198" s="2" t="s">
        <v>1426</v>
      </c>
      <c r="E1198" s="2" t="s">
        <v>3871</v>
      </c>
      <c r="F1198" s="4">
        <v>400</v>
      </c>
      <c r="G1198" s="4">
        <v>489600</v>
      </c>
      <c r="H1198" s="4">
        <v>48960</v>
      </c>
      <c r="I1198" s="4">
        <v>538560</v>
      </c>
    </row>
    <row r="1199" spans="1:9" ht="15.75">
      <c r="A1199" s="3" t="s">
        <v>6984</v>
      </c>
      <c r="B1199" s="2" t="s">
        <v>1426</v>
      </c>
      <c r="C1199" s="2" t="s">
        <v>3872</v>
      </c>
      <c r="D1199" s="2" t="s">
        <v>1426</v>
      </c>
      <c r="E1199" s="2" t="s">
        <v>3873</v>
      </c>
      <c r="F1199" s="4">
        <v>2330</v>
      </c>
      <c r="G1199" s="4">
        <v>3075600</v>
      </c>
      <c r="H1199" s="4">
        <v>307560</v>
      </c>
      <c r="I1199" s="4">
        <v>3383160</v>
      </c>
    </row>
    <row r="1200" spans="1:9" ht="15.75">
      <c r="A1200" s="3" t="s">
        <v>6984</v>
      </c>
      <c r="B1200" s="2" t="s">
        <v>1433</v>
      </c>
      <c r="C1200" s="2" t="s">
        <v>3876</v>
      </c>
      <c r="D1200" s="2" t="s">
        <v>1433</v>
      </c>
      <c r="E1200" s="2" t="s">
        <v>3877</v>
      </c>
      <c r="F1200" s="4">
        <v>270</v>
      </c>
      <c r="G1200" s="4">
        <v>504040</v>
      </c>
      <c r="H1200" s="4">
        <v>50404</v>
      </c>
      <c r="I1200" s="4">
        <v>554444</v>
      </c>
    </row>
    <row r="1201" spans="1:9" ht="15.75">
      <c r="A1201" s="3" t="s">
        <v>6984</v>
      </c>
      <c r="B1201" s="2" t="s">
        <v>1433</v>
      </c>
      <c r="C1201" s="2" t="s">
        <v>3878</v>
      </c>
      <c r="D1201" s="2" t="s">
        <v>1433</v>
      </c>
      <c r="E1201" s="2" t="s">
        <v>3879</v>
      </c>
      <c r="F1201" s="4">
        <v>3</v>
      </c>
      <c r="G1201" s="4">
        <v>7002</v>
      </c>
      <c r="H1201" s="4">
        <v>700</v>
      </c>
      <c r="I1201" s="4">
        <v>7702</v>
      </c>
    </row>
    <row r="1202" spans="1:9" ht="15.75">
      <c r="A1202" s="3" t="s">
        <v>6984</v>
      </c>
      <c r="B1202" s="2" t="s">
        <v>1433</v>
      </c>
      <c r="C1202" s="2" t="s">
        <v>3880</v>
      </c>
      <c r="D1202" s="2" t="s">
        <v>1433</v>
      </c>
      <c r="E1202" s="2" t="s">
        <v>3881</v>
      </c>
      <c r="F1202" s="4">
        <v>7070</v>
      </c>
      <c r="G1202" s="4">
        <v>7063210</v>
      </c>
      <c r="H1202" s="4">
        <v>706321</v>
      </c>
      <c r="I1202" s="4">
        <v>7769531</v>
      </c>
    </row>
    <row r="1203" spans="1:9" ht="15.75">
      <c r="A1203" s="3" t="s">
        <v>6984</v>
      </c>
      <c r="B1203" s="2" t="s">
        <v>1433</v>
      </c>
      <c r="C1203" s="2" t="s">
        <v>3884</v>
      </c>
      <c r="D1203" s="2" t="s">
        <v>1433</v>
      </c>
      <c r="E1203" s="2" t="s">
        <v>3885</v>
      </c>
      <c r="F1203" s="4">
        <v>3</v>
      </c>
      <c r="G1203" s="4">
        <v>12300</v>
      </c>
      <c r="H1203" s="4">
        <v>1230</v>
      </c>
      <c r="I1203" s="4">
        <v>13530</v>
      </c>
    </row>
    <row r="1204" spans="1:9" ht="15.75">
      <c r="A1204" s="3" t="s">
        <v>6984</v>
      </c>
      <c r="B1204" s="2" t="s">
        <v>1433</v>
      </c>
      <c r="C1204" s="2" t="s">
        <v>3888</v>
      </c>
      <c r="D1204" s="2" t="s">
        <v>1433</v>
      </c>
      <c r="E1204" s="2" t="s">
        <v>3889</v>
      </c>
      <c r="F1204" s="4">
        <v>5280</v>
      </c>
      <c r="G1204" s="4">
        <v>6407030</v>
      </c>
      <c r="H1204" s="4">
        <v>640703</v>
      </c>
      <c r="I1204" s="4">
        <v>7047733</v>
      </c>
    </row>
    <row r="1205" spans="1:9" ht="15.75">
      <c r="A1205" s="3" t="s">
        <v>6984</v>
      </c>
      <c r="B1205" s="2" t="s">
        <v>1433</v>
      </c>
      <c r="C1205" s="2" t="s">
        <v>3892</v>
      </c>
      <c r="D1205" s="2" t="s">
        <v>1433</v>
      </c>
      <c r="E1205" s="2" t="s">
        <v>3893</v>
      </c>
      <c r="F1205" s="4">
        <v>1990</v>
      </c>
      <c r="G1205" s="4">
        <v>3451460</v>
      </c>
      <c r="H1205" s="4">
        <v>345146</v>
      </c>
      <c r="I1205" s="4">
        <v>3796606</v>
      </c>
    </row>
    <row r="1206" spans="1:9" ht="15.75">
      <c r="A1206" s="3" t="s">
        <v>6984</v>
      </c>
      <c r="B1206" s="2" t="s">
        <v>1433</v>
      </c>
      <c r="C1206" s="2" t="s">
        <v>3894</v>
      </c>
      <c r="D1206" s="2" t="s">
        <v>1433</v>
      </c>
      <c r="E1206" s="2" t="s">
        <v>3895</v>
      </c>
      <c r="F1206" s="4">
        <v>94</v>
      </c>
      <c r="G1206" s="4">
        <v>149836</v>
      </c>
      <c r="H1206" s="4">
        <v>14984</v>
      </c>
      <c r="I1206" s="4">
        <v>164820</v>
      </c>
    </row>
    <row r="1207" spans="1:9" ht="15.75">
      <c r="A1207" s="3" t="s">
        <v>6984</v>
      </c>
      <c r="B1207" s="2" t="s">
        <v>3900</v>
      </c>
      <c r="C1207" s="2" t="s">
        <v>3904</v>
      </c>
      <c r="D1207" s="2" t="s">
        <v>3900</v>
      </c>
      <c r="E1207" s="2" t="s">
        <v>2644</v>
      </c>
      <c r="F1207" s="4">
        <v>1</v>
      </c>
      <c r="G1207" s="4">
        <v>4700</v>
      </c>
      <c r="H1207" s="4">
        <v>470</v>
      </c>
      <c r="I1207" s="4">
        <v>5170</v>
      </c>
    </row>
    <row r="1208" spans="1:9" ht="15.75">
      <c r="A1208" s="3" t="s">
        <v>6984</v>
      </c>
      <c r="B1208" s="2" t="s">
        <v>2827</v>
      </c>
      <c r="C1208" s="2" t="s">
        <v>6117</v>
      </c>
      <c r="D1208" s="2" t="s">
        <v>2827</v>
      </c>
      <c r="E1208" s="2" t="s">
        <v>6118</v>
      </c>
      <c r="F1208" s="4">
        <v>7</v>
      </c>
      <c r="G1208" s="4">
        <v>13132</v>
      </c>
      <c r="H1208" s="4">
        <v>1313</v>
      </c>
      <c r="I1208" s="4">
        <v>14445</v>
      </c>
    </row>
    <row r="1209" spans="1:9" ht="15.75">
      <c r="A1209" s="3" t="s">
        <v>6984</v>
      </c>
      <c r="B1209" s="2" t="s">
        <v>3900</v>
      </c>
      <c r="C1209" s="2" t="s">
        <v>3911</v>
      </c>
      <c r="D1209" s="2" t="s">
        <v>3900</v>
      </c>
      <c r="E1209" s="2" t="s">
        <v>2646</v>
      </c>
      <c r="F1209" s="4">
        <v>6</v>
      </c>
      <c r="G1209" s="4">
        <v>35400</v>
      </c>
      <c r="H1209" s="4">
        <v>3540</v>
      </c>
      <c r="I1209" s="4">
        <v>38940</v>
      </c>
    </row>
    <row r="1210" spans="1:9" ht="15.75">
      <c r="A1210" s="3" t="s">
        <v>6984</v>
      </c>
      <c r="B1210" s="2" t="s">
        <v>2827</v>
      </c>
      <c r="C1210" s="2" t="s">
        <v>3915</v>
      </c>
      <c r="D1210" s="2" t="s">
        <v>2827</v>
      </c>
      <c r="E1210" s="2" t="s">
        <v>2644</v>
      </c>
      <c r="F1210" s="4">
        <v>12</v>
      </c>
      <c r="G1210" s="4">
        <v>54000</v>
      </c>
      <c r="H1210" s="4">
        <v>5400</v>
      </c>
      <c r="I1210" s="4">
        <v>59400</v>
      </c>
    </row>
    <row r="1211" spans="1:9" ht="15.75">
      <c r="A1211" s="3" t="s">
        <v>6984</v>
      </c>
      <c r="B1211" s="2" t="s">
        <v>2827</v>
      </c>
      <c r="C1211" s="2" t="s">
        <v>6119</v>
      </c>
      <c r="D1211" s="2" t="s">
        <v>2827</v>
      </c>
      <c r="E1211" s="2" t="s">
        <v>6120</v>
      </c>
      <c r="F1211" s="4">
        <v>5</v>
      </c>
      <c r="G1211" s="4">
        <v>45000</v>
      </c>
      <c r="H1211" s="4">
        <v>4500</v>
      </c>
      <c r="I1211" s="4">
        <v>49500</v>
      </c>
    </row>
    <row r="1212" spans="1:9" ht="15.75">
      <c r="A1212" s="3" t="s">
        <v>6984</v>
      </c>
      <c r="B1212" s="2" t="s">
        <v>2827</v>
      </c>
      <c r="C1212" s="2" t="s">
        <v>6121</v>
      </c>
      <c r="D1212" s="2" t="s">
        <v>2827</v>
      </c>
      <c r="E1212" s="2" t="s">
        <v>5881</v>
      </c>
      <c r="F1212" s="4">
        <v>8</v>
      </c>
      <c r="G1212" s="4">
        <v>35200</v>
      </c>
      <c r="H1212" s="4">
        <v>3520</v>
      </c>
      <c r="I1212" s="4">
        <v>38720</v>
      </c>
    </row>
    <row r="1213" spans="1:9" ht="15.75">
      <c r="A1213" s="3" t="s">
        <v>6984</v>
      </c>
      <c r="B1213" s="2" t="s">
        <v>3900</v>
      </c>
      <c r="C1213" s="2" t="s">
        <v>6122</v>
      </c>
      <c r="D1213" s="2" t="s">
        <v>3900</v>
      </c>
      <c r="E1213" s="2" t="s">
        <v>2659</v>
      </c>
      <c r="F1213" s="4">
        <v>5</v>
      </c>
      <c r="G1213" s="4">
        <v>39500</v>
      </c>
      <c r="H1213" s="4">
        <v>3950</v>
      </c>
      <c r="I1213" s="4">
        <v>43450</v>
      </c>
    </row>
    <row r="1214" spans="1:9" ht="15.75">
      <c r="A1214" s="3" t="s">
        <v>6984</v>
      </c>
      <c r="B1214" s="2" t="s">
        <v>1977</v>
      </c>
      <c r="C1214" s="2" t="s">
        <v>6990</v>
      </c>
      <c r="D1214" s="2" t="s">
        <v>1977</v>
      </c>
      <c r="E1214" s="2" t="s">
        <v>6991</v>
      </c>
      <c r="F1214" s="4">
        <v>1000</v>
      </c>
      <c r="G1214" s="4">
        <v>2183990</v>
      </c>
      <c r="H1214" s="4"/>
      <c r="I1214" s="4">
        <v>2183990</v>
      </c>
    </row>
    <row r="1215" spans="1:9" ht="15.75">
      <c r="A1215" s="3" t="s">
        <v>6984</v>
      </c>
      <c r="B1215" s="2" t="s">
        <v>3934</v>
      </c>
      <c r="C1215" s="2" t="s">
        <v>3935</v>
      </c>
      <c r="D1215" s="2" t="s">
        <v>3934</v>
      </c>
      <c r="E1215" s="2" t="s">
        <v>3936</v>
      </c>
      <c r="F1215" s="4">
        <v>1500</v>
      </c>
      <c r="G1215" s="4">
        <v>4407678</v>
      </c>
      <c r="H1215" s="4"/>
      <c r="I1215" s="4">
        <v>4407678</v>
      </c>
    </row>
    <row r="1216" spans="1:9" ht="15.75">
      <c r="A1216" s="3" t="s">
        <v>6984</v>
      </c>
      <c r="B1216" s="2" t="s">
        <v>3934</v>
      </c>
      <c r="C1216" s="2" t="s">
        <v>3937</v>
      </c>
      <c r="D1216" s="2" t="s">
        <v>3934</v>
      </c>
      <c r="E1216" s="2" t="s">
        <v>3938</v>
      </c>
      <c r="F1216" s="4">
        <v>2000</v>
      </c>
      <c r="G1216" s="4">
        <v>5862752</v>
      </c>
      <c r="H1216" s="4"/>
      <c r="I1216" s="4">
        <v>5862752</v>
      </c>
    </row>
    <row r="1217" spans="1:9" ht="15.75">
      <c r="A1217" s="3" t="s">
        <v>6984</v>
      </c>
      <c r="B1217" s="2" t="s">
        <v>3934</v>
      </c>
      <c r="C1217" s="2" t="s">
        <v>3939</v>
      </c>
      <c r="D1217" s="2" t="s">
        <v>3934</v>
      </c>
      <c r="E1217" s="2" t="s">
        <v>3940</v>
      </c>
      <c r="F1217" s="4">
        <v>210</v>
      </c>
      <c r="G1217" s="4">
        <v>441000</v>
      </c>
      <c r="H1217" s="4">
        <v>44100</v>
      </c>
      <c r="I1217" s="4">
        <v>485100</v>
      </c>
    </row>
    <row r="1218" spans="1:9" ht="15.75">
      <c r="A1218" s="3" t="s">
        <v>6984</v>
      </c>
      <c r="B1218" s="2" t="s">
        <v>3950</v>
      </c>
      <c r="C1218" s="2" t="s">
        <v>3951</v>
      </c>
      <c r="D1218" s="2" t="s">
        <v>3950</v>
      </c>
      <c r="E1218" s="2" t="s">
        <v>3952</v>
      </c>
      <c r="F1218" s="4">
        <v>10000</v>
      </c>
      <c r="G1218" s="4">
        <v>32993400</v>
      </c>
      <c r="H1218" s="4"/>
      <c r="I1218" s="4">
        <v>32993400</v>
      </c>
    </row>
    <row r="1219" spans="1:9" ht="15.75">
      <c r="A1219" s="3" t="s">
        <v>6984</v>
      </c>
      <c r="B1219" s="2" t="s">
        <v>3953</v>
      </c>
      <c r="C1219" s="2" t="s">
        <v>3954</v>
      </c>
      <c r="D1219" s="2" t="s">
        <v>3953</v>
      </c>
      <c r="E1219" s="2" t="s">
        <v>3955</v>
      </c>
      <c r="F1219" s="4">
        <v>15000</v>
      </c>
      <c r="G1219" s="4">
        <v>40790022</v>
      </c>
      <c r="H1219" s="4"/>
      <c r="I1219" s="4">
        <v>40790022</v>
      </c>
    </row>
    <row r="1220" spans="1:9" ht="15.75">
      <c r="A1220" s="3" t="s">
        <v>6984</v>
      </c>
      <c r="B1220" s="2" t="s">
        <v>3953</v>
      </c>
      <c r="C1220" s="2" t="s">
        <v>3956</v>
      </c>
      <c r="D1220" s="2" t="s">
        <v>3953</v>
      </c>
      <c r="E1220" s="2" t="s">
        <v>3957</v>
      </c>
      <c r="F1220" s="4">
        <v>2000</v>
      </c>
      <c r="G1220" s="4">
        <v>5459322</v>
      </c>
      <c r="H1220" s="4"/>
      <c r="I1220" s="4">
        <v>5459322</v>
      </c>
    </row>
    <row r="1221" spans="1:9" ht="15.75">
      <c r="A1221" s="3" t="s">
        <v>6984</v>
      </c>
      <c r="B1221" s="2" t="s">
        <v>3968</v>
      </c>
      <c r="C1221" s="2" t="s">
        <v>3969</v>
      </c>
      <c r="D1221" s="2" t="s">
        <v>3968</v>
      </c>
      <c r="E1221" s="2" t="s">
        <v>3970</v>
      </c>
      <c r="F1221" s="4">
        <v>200</v>
      </c>
      <c r="G1221" s="4">
        <v>367550</v>
      </c>
      <c r="H1221" s="4"/>
      <c r="I1221" s="4">
        <v>367550</v>
      </c>
    </row>
    <row r="1222" spans="1:9" ht="15.75">
      <c r="A1222" s="3" t="s">
        <v>6984</v>
      </c>
      <c r="B1222" s="2" t="s">
        <v>3968</v>
      </c>
      <c r="C1222" s="2" t="s">
        <v>3971</v>
      </c>
      <c r="D1222" s="2" t="s">
        <v>3968</v>
      </c>
      <c r="E1222" s="2" t="s">
        <v>3972</v>
      </c>
      <c r="F1222" s="4">
        <v>2000</v>
      </c>
      <c r="G1222" s="4">
        <v>2532000</v>
      </c>
      <c r="H1222" s="4">
        <v>253200</v>
      </c>
      <c r="I1222" s="4">
        <v>2785200</v>
      </c>
    </row>
    <row r="1223" spans="1:9" ht="15.75">
      <c r="A1223" s="3" t="s">
        <v>6984</v>
      </c>
      <c r="B1223" s="2" t="s">
        <v>3975</v>
      </c>
      <c r="C1223" s="2" t="s">
        <v>3978</v>
      </c>
      <c r="D1223" s="2" t="s">
        <v>3975</v>
      </c>
      <c r="E1223" s="2" t="s">
        <v>3979</v>
      </c>
      <c r="F1223" s="4">
        <v>16500</v>
      </c>
      <c r="G1223" s="4">
        <v>19485000</v>
      </c>
      <c r="H1223" s="4">
        <v>1948500</v>
      </c>
      <c r="I1223" s="4">
        <v>21433500</v>
      </c>
    </row>
    <row r="1224" spans="1:9" ht="15.75">
      <c r="A1224" s="3" t="s">
        <v>6984</v>
      </c>
      <c r="B1224" s="2" t="s">
        <v>3975</v>
      </c>
      <c r="C1224" s="2" t="s">
        <v>6128</v>
      </c>
      <c r="D1224" s="2" t="s">
        <v>3975</v>
      </c>
      <c r="E1224" s="2" t="s">
        <v>6129</v>
      </c>
      <c r="F1224" s="4"/>
      <c r="G1224" s="4"/>
      <c r="H1224" s="4"/>
      <c r="I1224" s="4"/>
    </row>
    <row r="1225" spans="1:9" ht="15.75">
      <c r="A1225" s="3" t="s">
        <v>6984</v>
      </c>
      <c r="B1225" s="2" t="s">
        <v>3982</v>
      </c>
      <c r="C1225" s="2" t="s">
        <v>3983</v>
      </c>
      <c r="D1225" s="2" t="s">
        <v>3982</v>
      </c>
      <c r="E1225" s="2" t="s">
        <v>3984</v>
      </c>
      <c r="F1225" s="4">
        <v>500</v>
      </c>
      <c r="G1225" s="4">
        <v>1115148</v>
      </c>
      <c r="H1225" s="4"/>
      <c r="I1225" s="4">
        <v>1115148</v>
      </c>
    </row>
    <row r="1226" spans="1:9" ht="15.75">
      <c r="A1226" s="3" t="s">
        <v>6984</v>
      </c>
      <c r="B1226" s="2" t="s">
        <v>3991</v>
      </c>
      <c r="C1226" s="2" t="s">
        <v>3992</v>
      </c>
      <c r="D1226" s="2" t="s">
        <v>3991</v>
      </c>
      <c r="E1226" s="2" t="s">
        <v>3993</v>
      </c>
      <c r="F1226" s="4">
        <v>500</v>
      </c>
      <c r="G1226" s="4">
        <v>987220</v>
      </c>
      <c r="H1226" s="4"/>
      <c r="I1226" s="4">
        <v>987220</v>
      </c>
    </row>
    <row r="1227" spans="1:9" ht="15.75">
      <c r="A1227" s="3" t="s">
        <v>6984</v>
      </c>
      <c r="B1227" s="2" t="s">
        <v>3991</v>
      </c>
      <c r="C1227" s="2" t="s">
        <v>3994</v>
      </c>
      <c r="D1227" s="2" t="s">
        <v>3991</v>
      </c>
      <c r="E1227" s="2" t="s">
        <v>3995</v>
      </c>
      <c r="F1227" s="4">
        <v>1000</v>
      </c>
      <c r="G1227" s="4">
        <v>2048972</v>
      </c>
      <c r="H1227" s="4"/>
      <c r="I1227" s="4">
        <v>2048972</v>
      </c>
    </row>
    <row r="1228" spans="1:9" ht="15.75">
      <c r="A1228" s="3" t="s">
        <v>6984</v>
      </c>
      <c r="B1228" s="2" t="s">
        <v>4000</v>
      </c>
      <c r="C1228" s="2" t="s">
        <v>4001</v>
      </c>
      <c r="D1228" s="2" t="s">
        <v>4000</v>
      </c>
      <c r="E1228" s="2" t="s">
        <v>4002</v>
      </c>
      <c r="F1228" s="4">
        <v>39860</v>
      </c>
      <c r="G1228" s="4">
        <v>36786064</v>
      </c>
      <c r="H1228" s="4">
        <v>3678608</v>
      </c>
      <c r="I1228" s="4">
        <v>40464672</v>
      </c>
    </row>
    <row r="1229" spans="1:9" ht="15.75">
      <c r="A1229" s="3" t="s">
        <v>6984</v>
      </c>
      <c r="B1229" s="2" t="s">
        <v>6130</v>
      </c>
      <c r="C1229" s="2" t="s">
        <v>6875</v>
      </c>
      <c r="D1229" s="2" t="s">
        <v>6130</v>
      </c>
      <c r="E1229" s="2" t="s">
        <v>6130</v>
      </c>
      <c r="F1229" s="4">
        <v>20</v>
      </c>
      <c r="G1229" s="4">
        <v>193908</v>
      </c>
      <c r="H1229" s="4"/>
      <c r="I1229" s="4">
        <v>193908</v>
      </c>
    </row>
    <row r="1230" spans="1:9" ht="15.75">
      <c r="A1230" s="3" t="s">
        <v>6984</v>
      </c>
      <c r="B1230" s="2" t="s">
        <v>4533</v>
      </c>
      <c r="C1230" s="2" t="s">
        <v>4534</v>
      </c>
      <c r="D1230" s="2" t="s">
        <v>4533</v>
      </c>
      <c r="E1230" s="2" t="s">
        <v>4535</v>
      </c>
      <c r="F1230" s="4">
        <v>67</v>
      </c>
      <c r="G1230" s="4">
        <v>961860</v>
      </c>
      <c r="H1230" s="4">
        <v>96186</v>
      </c>
      <c r="I1230" s="4">
        <v>1058046</v>
      </c>
    </row>
    <row r="1231" spans="1:9" ht="15.75">
      <c r="A1231" s="3" t="s">
        <v>6984</v>
      </c>
      <c r="B1231" s="2" t="s">
        <v>4536</v>
      </c>
      <c r="C1231" s="2" t="s">
        <v>4537</v>
      </c>
      <c r="D1231" s="2" t="s">
        <v>4536</v>
      </c>
      <c r="E1231" s="2" t="s">
        <v>4538</v>
      </c>
      <c r="F1231" s="4">
        <v>50</v>
      </c>
      <c r="G1231" s="4">
        <v>1092650</v>
      </c>
      <c r="H1231" s="4">
        <v>109265</v>
      </c>
      <c r="I1231" s="4">
        <v>1201915</v>
      </c>
    </row>
    <row r="1232" spans="1:9" ht="15.75">
      <c r="A1232" s="3" t="s">
        <v>6984</v>
      </c>
      <c r="B1232" s="2" t="s">
        <v>4545</v>
      </c>
      <c r="C1232" s="2" t="s">
        <v>4546</v>
      </c>
      <c r="D1232" s="2" t="s">
        <v>4545</v>
      </c>
      <c r="E1232" s="2" t="s">
        <v>4547</v>
      </c>
      <c r="F1232" s="4">
        <v>102</v>
      </c>
      <c r="G1232" s="4">
        <v>2084600</v>
      </c>
      <c r="H1232" s="4">
        <v>208460</v>
      </c>
      <c r="I1232" s="4">
        <v>2293060</v>
      </c>
    </row>
    <row r="1233" spans="1:9" ht="15.75">
      <c r="A1233" s="3" t="s">
        <v>6984</v>
      </c>
      <c r="B1233" s="2" t="s">
        <v>4568</v>
      </c>
      <c r="C1233" s="2" t="s">
        <v>4569</v>
      </c>
      <c r="D1233" s="2" t="s">
        <v>4568</v>
      </c>
      <c r="E1233" s="2" t="s">
        <v>4570</v>
      </c>
      <c r="F1233" s="4">
        <v>20</v>
      </c>
      <c r="G1233" s="4">
        <v>196220</v>
      </c>
      <c r="H1233" s="4">
        <v>19622</v>
      </c>
      <c r="I1233" s="4">
        <v>215842</v>
      </c>
    </row>
    <row r="1234" spans="1:9" ht="15.75">
      <c r="A1234" s="3" t="s">
        <v>6984</v>
      </c>
      <c r="B1234" s="2" t="s">
        <v>4575</v>
      </c>
      <c r="C1234" s="2" t="s">
        <v>4576</v>
      </c>
      <c r="D1234" s="2" t="s">
        <v>4575</v>
      </c>
      <c r="E1234" s="2" t="s">
        <v>4577</v>
      </c>
      <c r="F1234" s="4">
        <v>20</v>
      </c>
      <c r="G1234" s="4">
        <v>280140</v>
      </c>
      <c r="H1234" s="4">
        <v>28014</v>
      </c>
      <c r="I1234" s="4">
        <v>308154</v>
      </c>
    </row>
    <row r="1235" spans="1:9" ht="15.75">
      <c r="A1235" s="3" t="s">
        <v>6984</v>
      </c>
      <c r="B1235" s="2" t="s">
        <v>4580</v>
      </c>
      <c r="C1235" s="2" t="s">
        <v>4581</v>
      </c>
      <c r="D1235" s="2" t="s">
        <v>4580</v>
      </c>
      <c r="E1235" s="2" t="s">
        <v>4582</v>
      </c>
      <c r="F1235" s="4">
        <v>13</v>
      </c>
      <c r="G1235" s="4">
        <v>286897</v>
      </c>
      <c r="H1235" s="4">
        <v>28690</v>
      </c>
      <c r="I1235" s="4">
        <v>315587</v>
      </c>
    </row>
    <row r="1236" spans="1:9" ht="15.75">
      <c r="A1236" s="3" t="s">
        <v>6984</v>
      </c>
      <c r="B1236" s="2" t="s">
        <v>4585</v>
      </c>
      <c r="C1236" s="2" t="s">
        <v>4586</v>
      </c>
      <c r="D1236" s="2" t="s">
        <v>4585</v>
      </c>
      <c r="E1236" s="2" t="s">
        <v>6131</v>
      </c>
      <c r="F1236" s="4">
        <v>20</v>
      </c>
      <c r="G1236" s="4">
        <v>622760</v>
      </c>
      <c r="H1236" s="4">
        <v>62276</v>
      </c>
      <c r="I1236" s="4">
        <v>685036</v>
      </c>
    </row>
    <row r="1237" spans="1:9" ht="15.75">
      <c r="A1237" s="3" t="s">
        <v>6984</v>
      </c>
      <c r="B1237" s="2" t="s">
        <v>4602</v>
      </c>
      <c r="C1237" s="2" t="s">
        <v>4603</v>
      </c>
      <c r="D1237" s="2" t="s">
        <v>4602</v>
      </c>
      <c r="E1237" s="2" t="s">
        <v>6132</v>
      </c>
      <c r="F1237" s="4">
        <v>15</v>
      </c>
      <c r="G1237" s="4">
        <v>265275</v>
      </c>
      <c r="H1237" s="4">
        <v>26528</v>
      </c>
      <c r="I1237" s="4">
        <v>291803</v>
      </c>
    </row>
    <row r="1238" spans="1:9" ht="15.75">
      <c r="A1238" s="3" t="s">
        <v>6984</v>
      </c>
      <c r="B1238" s="2" t="s">
        <v>4620</v>
      </c>
      <c r="C1238" s="2" t="s">
        <v>4621</v>
      </c>
      <c r="D1238" s="2" t="s">
        <v>4620</v>
      </c>
      <c r="E1238" s="2" t="s">
        <v>4622</v>
      </c>
      <c r="F1238" s="4">
        <v>550</v>
      </c>
      <c r="G1238" s="4">
        <v>6439050</v>
      </c>
      <c r="H1238" s="4">
        <v>643905</v>
      </c>
      <c r="I1238" s="4">
        <v>7082955</v>
      </c>
    </row>
    <row r="1239" spans="1:9" ht="15.75">
      <c r="A1239" s="3" t="s">
        <v>6984</v>
      </c>
      <c r="B1239" s="2" t="s">
        <v>4626</v>
      </c>
      <c r="C1239" s="2" t="s">
        <v>4627</v>
      </c>
      <c r="D1239" s="2" t="s">
        <v>4626</v>
      </c>
      <c r="E1239" s="2" t="s">
        <v>4628</v>
      </c>
      <c r="F1239" s="4">
        <v>50</v>
      </c>
      <c r="G1239" s="4">
        <v>588450</v>
      </c>
      <c r="H1239" s="4">
        <v>58845</v>
      </c>
      <c r="I1239" s="4">
        <v>647295</v>
      </c>
    </row>
    <row r="1240" spans="1:9" ht="15.75">
      <c r="A1240" s="3" t="s">
        <v>6984</v>
      </c>
      <c r="B1240" s="2" t="s">
        <v>6134</v>
      </c>
      <c r="C1240" s="2" t="s">
        <v>6133</v>
      </c>
      <c r="D1240" s="2" t="s">
        <v>6134</v>
      </c>
      <c r="E1240" s="2" t="s">
        <v>6135</v>
      </c>
      <c r="F1240" s="4">
        <v>45</v>
      </c>
      <c r="G1240" s="4">
        <v>819720</v>
      </c>
      <c r="H1240" s="4">
        <v>81972</v>
      </c>
      <c r="I1240" s="4">
        <v>901692</v>
      </c>
    </row>
    <row r="1241" spans="1:9" ht="15.75">
      <c r="A1241" s="3" t="s">
        <v>6984</v>
      </c>
      <c r="B1241" s="2" t="s">
        <v>6140</v>
      </c>
      <c r="C1241" s="2" t="s">
        <v>6139</v>
      </c>
      <c r="D1241" s="2" t="s">
        <v>6140</v>
      </c>
      <c r="E1241" s="2"/>
      <c r="F1241" s="4">
        <v>3</v>
      </c>
      <c r="G1241" s="4">
        <v>105000</v>
      </c>
      <c r="H1241" s="4">
        <v>10500</v>
      </c>
      <c r="I1241" s="4">
        <v>115500</v>
      </c>
    </row>
    <row r="1242" spans="1:9" ht="15.75">
      <c r="A1242" s="3" t="s">
        <v>6984</v>
      </c>
      <c r="B1242" s="2" t="s">
        <v>6142</v>
      </c>
      <c r="C1242" s="2" t="s">
        <v>6141</v>
      </c>
      <c r="D1242" s="2" t="s">
        <v>6142</v>
      </c>
      <c r="E1242" s="2" t="s">
        <v>6143</v>
      </c>
      <c r="F1242" s="4">
        <v>2</v>
      </c>
      <c r="G1242" s="4">
        <v>75091</v>
      </c>
      <c r="H1242" s="4">
        <v>7509</v>
      </c>
      <c r="I1242" s="4">
        <v>82600</v>
      </c>
    </row>
    <row r="1243" spans="1:9" ht="15.75">
      <c r="A1243" s="3" t="s">
        <v>6984</v>
      </c>
      <c r="B1243" s="2" t="s">
        <v>6145</v>
      </c>
      <c r="C1243" s="2" t="s">
        <v>6144</v>
      </c>
      <c r="D1243" s="2" t="s">
        <v>6145</v>
      </c>
      <c r="E1243" s="2" t="s">
        <v>6146</v>
      </c>
      <c r="F1243" s="4">
        <v>10</v>
      </c>
      <c r="G1243" s="4">
        <v>480160</v>
      </c>
      <c r="H1243" s="4">
        <v>48016</v>
      </c>
      <c r="I1243" s="4">
        <v>528176</v>
      </c>
    </row>
    <row r="1244" spans="1:9" ht="15.75">
      <c r="A1244" s="3" t="s">
        <v>6984</v>
      </c>
      <c r="B1244" s="2" t="s">
        <v>6148</v>
      </c>
      <c r="C1244" s="2" t="s">
        <v>6147</v>
      </c>
      <c r="D1244" s="2" t="s">
        <v>6148</v>
      </c>
      <c r="E1244" s="2" t="s">
        <v>6149</v>
      </c>
      <c r="F1244" s="4">
        <v>10</v>
      </c>
      <c r="G1244" s="4">
        <v>427910</v>
      </c>
      <c r="H1244" s="4">
        <v>42791</v>
      </c>
      <c r="I1244" s="4">
        <v>470701</v>
      </c>
    </row>
    <row r="1245" spans="1:9" ht="15.75">
      <c r="A1245" s="3" t="s">
        <v>6984</v>
      </c>
      <c r="B1245" s="2" t="s">
        <v>6153</v>
      </c>
      <c r="C1245" s="2" t="s">
        <v>6152</v>
      </c>
      <c r="D1245" s="2" t="s">
        <v>6153</v>
      </c>
      <c r="E1245" s="2" t="s">
        <v>6154</v>
      </c>
      <c r="F1245" s="4">
        <v>12</v>
      </c>
      <c r="G1245" s="4">
        <v>675900</v>
      </c>
      <c r="H1245" s="4">
        <v>67590</v>
      </c>
      <c r="I1245" s="4">
        <v>743490</v>
      </c>
    </row>
    <row r="1246" spans="1:9" ht="15.75">
      <c r="A1246" s="3" t="s">
        <v>6984</v>
      </c>
      <c r="B1246" s="2" t="s">
        <v>6161</v>
      </c>
      <c r="C1246" s="2" t="s">
        <v>6160</v>
      </c>
      <c r="D1246" s="2" t="s">
        <v>6161</v>
      </c>
      <c r="E1246" s="2" t="s">
        <v>6162</v>
      </c>
      <c r="F1246" s="4">
        <v>13</v>
      </c>
      <c r="G1246" s="4">
        <v>1656720</v>
      </c>
      <c r="H1246" s="4">
        <v>165672</v>
      </c>
      <c r="I1246" s="4">
        <v>1822392</v>
      </c>
    </row>
    <row r="1247" spans="1:9" ht="15.75">
      <c r="A1247" s="3" t="s">
        <v>6984</v>
      </c>
      <c r="B1247" s="2" t="s">
        <v>4639</v>
      </c>
      <c r="C1247" s="2" t="s">
        <v>4640</v>
      </c>
      <c r="D1247" s="2" t="s">
        <v>4639</v>
      </c>
      <c r="E1247" s="2"/>
      <c r="F1247" s="4">
        <v>49</v>
      </c>
      <c r="G1247" s="4">
        <v>439800</v>
      </c>
      <c r="H1247" s="4">
        <v>43980</v>
      </c>
      <c r="I1247" s="4">
        <v>483780</v>
      </c>
    </row>
    <row r="1248" spans="1:9" ht="15.75">
      <c r="A1248" s="3" t="s">
        <v>6984</v>
      </c>
      <c r="B1248" s="2" t="s">
        <v>6167</v>
      </c>
      <c r="C1248" s="2" t="s">
        <v>6166</v>
      </c>
      <c r="D1248" s="2" t="s">
        <v>6167</v>
      </c>
      <c r="E1248" s="2" t="s">
        <v>6168</v>
      </c>
      <c r="F1248" s="4">
        <v>7</v>
      </c>
      <c r="G1248" s="4">
        <v>128000</v>
      </c>
      <c r="H1248" s="4">
        <v>12800</v>
      </c>
      <c r="I1248" s="4">
        <v>140800</v>
      </c>
    </row>
    <row r="1249" spans="1:9" ht="15.75">
      <c r="A1249" s="3" t="s">
        <v>6984</v>
      </c>
      <c r="B1249" s="2" t="s">
        <v>6170</v>
      </c>
      <c r="C1249" s="2" t="s">
        <v>6169</v>
      </c>
      <c r="D1249" s="2" t="s">
        <v>6170</v>
      </c>
      <c r="E1249" s="2"/>
      <c r="F1249" s="4">
        <v>40</v>
      </c>
      <c r="G1249" s="4">
        <v>800000</v>
      </c>
      <c r="H1249" s="4">
        <v>80000</v>
      </c>
      <c r="I1249" s="4">
        <v>880000</v>
      </c>
    </row>
    <row r="1250" spans="1:9" ht="15.75">
      <c r="A1250" s="3" t="s">
        <v>6984</v>
      </c>
      <c r="B1250" s="2" t="s">
        <v>6172</v>
      </c>
      <c r="C1250" s="2" t="s">
        <v>6171</v>
      </c>
      <c r="D1250" s="2" t="s">
        <v>6172</v>
      </c>
      <c r="E1250" s="2"/>
      <c r="F1250" s="4">
        <v>4</v>
      </c>
      <c r="G1250" s="4">
        <v>92000</v>
      </c>
      <c r="H1250" s="4">
        <v>9200</v>
      </c>
      <c r="I1250" s="4">
        <v>101200</v>
      </c>
    </row>
    <row r="1251" spans="1:9" ht="15.75">
      <c r="A1251" s="3" t="s">
        <v>6984</v>
      </c>
      <c r="B1251" s="2" t="s">
        <v>6174</v>
      </c>
      <c r="C1251" s="2" t="s">
        <v>6173</v>
      </c>
      <c r="D1251" s="2" t="s">
        <v>6174</v>
      </c>
      <c r="E1251" s="2"/>
      <c r="F1251" s="4">
        <v>21</v>
      </c>
      <c r="G1251" s="4">
        <v>441000</v>
      </c>
      <c r="H1251" s="4">
        <v>44100</v>
      </c>
      <c r="I1251" s="4">
        <v>485100</v>
      </c>
    </row>
    <row r="1252" spans="1:9" ht="15.75">
      <c r="A1252" s="3" t="s">
        <v>6984</v>
      </c>
      <c r="B1252" s="2" t="s">
        <v>6188</v>
      </c>
      <c r="C1252" s="2" t="s">
        <v>6187</v>
      </c>
      <c r="D1252" s="2" t="s">
        <v>6188</v>
      </c>
      <c r="E1252" s="2" t="s">
        <v>6189</v>
      </c>
      <c r="F1252" s="4">
        <v>11</v>
      </c>
      <c r="G1252" s="4">
        <v>704000</v>
      </c>
      <c r="H1252" s="4">
        <v>70400</v>
      </c>
      <c r="I1252" s="4">
        <v>774400</v>
      </c>
    </row>
    <row r="1253" spans="1:9" ht="15.75">
      <c r="A1253" s="3" t="s">
        <v>6984</v>
      </c>
      <c r="B1253" s="2" t="s">
        <v>6191</v>
      </c>
      <c r="C1253" s="2" t="s">
        <v>6190</v>
      </c>
      <c r="D1253" s="2" t="s">
        <v>6191</v>
      </c>
      <c r="E1253" s="2" t="s">
        <v>6192</v>
      </c>
      <c r="F1253" s="4">
        <v>1</v>
      </c>
      <c r="G1253" s="4">
        <v>143000</v>
      </c>
      <c r="H1253" s="4">
        <v>14300</v>
      </c>
      <c r="I1253" s="4">
        <v>157300</v>
      </c>
    </row>
    <row r="1254" spans="1:9" ht="15.75">
      <c r="A1254" s="3" t="s">
        <v>6984</v>
      </c>
      <c r="B1254" s="2" t="s">
        <v>6194</v>
      </c>
      <c r="C1254" s="2" t="s">
        <v>6193</v>
      </c>
      <c r="D1254" s="2" t="s">
        <v>6194</v>
      </c>
      <c r="E1254" s="2" t="s">
        <v>6195</v>
      </c>
      <c r="F1254" s="4">
        <v>51</v>
      </c>
      <c r="G1254" s="4">
        <v>372000</v>
      </c>
      <c r="H1254" s="4">
        <v>37200</v>
      </c>
      <c r="I1254" s="4">
        <v>409200</v>
      </c>
    </row>
    <row r="1255" spans="1:9" ht="15.75">
      <c r="A1255" s="3" t="s">
        <v>6984</v>
      </c>
      <c r="B1255" s="2" t="s">
        <v>6877</v>
      </c>
      <c r="C1255" s="2" t="s">
        <v>6876</v>
      </c>
      <c r="D1255" s="2" t="s">
        <v>6877</v>
      </c>
      <c r="E1255" s="2" t="s">
        <v>6878</v>
      </c>
      <c r="F1255" s="4">
        <v>1000</v>
      </c>
      <c r="G1255" s="4">
        <v>3728712</v>
      </c>
      <c r="H1255" s="4"/>
      <c r="I1255" s="4">
        <v>3728712</v>
      </c>
    </row>
    <row r="1256" spans="1:9" ht="15.75">
      <c r="A1256" s="3" t="s">
        <v>6984</v>
      </c>
      <c r="B1256" s="2" t="s">
        <v>6204</v>
      </c>
      <c r="C1256" s="2" t="s">
        <v>6203</v>
      </c>
      <c r="D1256" s="2" t="s">
        <v>6204</v>
      </c>
      <c r="E1256" s="2" t="s">
        <v>6205</v>
      </c>
      <c r="F1256" s="4">
        <v>334</v>
      </c>
      <c r="G1256" s="4">
        <v>165000</v>
      </c>
      <c r="H1256" s="4">
        <v>16500</v>
      </c>
      <c r="I1256" s="4">
        <v>181500</v>
      </c>
    </row>
    <row r="1257" spans="1:9" ht="15.75">
      <c r="A1257" s="3" t="s">
        <v>6984</v>
      </c>
      <c r="B1257" s="2" t="s">
        <v>4834</v>
      </c>
      <c r="C1257" s="2" t="s">
        <v>4836</v>
      </c>
      <c r="D1257" s="2" t="s">
        <v>4834</v>
      </c>
      <c r="E1257" s="2" t="s">
        <v>4837</v>
      </c>
      <c r="F1257" s="4">
        <v>2000</v>
      </c>
      <c r="G1257" s="4">
        <v>1537614</v>
      </c>
      <c r="H1257" s="4"/>
      <c r="I1257" s="4">
        <v>1537614</v>
      </c>
    </row>
    <row r="1258" spans="1:9" ht="15.75">
      <c r="A1258" s="3" t="s">
        <v>6984</v>
      </c>
      <c r="B1258" s="2" t="s">
        <v>6206</v>
      </c>
      <c r="C1258" s="2" t="s">
        <v>4843</v>
      </c>
      <c r="D1258" s="2" t="s">
        <v>6206</v>
      </c>
      <c r="E1258" s="2" t="s">
        <v>4844</v>
      </c>
      <c r="F1258" s="4">
        <v>6</v>
      </c>
      <c r="G1258" s="4">
        <v>21000</v>
      </c>
      <c r="H1258" s="4">
        <v>2100</v>
      </c>
      <c r="I1258" s="4">
        <v>23100</v>
      </c>
    </row>
    <row r="1259" spans="1:9" ht="15.75">
      <c r="A1259" s="3" t="s">
        <v>6984</v>
      </c>
      <c r="B1259" s="2" t="s">
        <v>4897</v>
      </c>
      <c r="C1259" s="2" t="s">
        <v>4900</v>
      </c>
      <c r="D1259" s="2" t="s">
        <v>4897</v>
      </c>
      <c r="E1259" s="2" t="s">
        <v>4901</v>
      </c>
      <c r="F1259" s="4">
        <v>400</v>
      </c>
      <c r="G1259" s="4">
        <v>1180000</v>
      </c>
      <c r="H1259" s="4">
        <v>118000</v>
      </c>
      <c r="I1259" s="4">
        <v>1298000</v>
      </c>
    </row>
    <row r="1260" spans="1:9" ht="15.75">
      <c r="A1260" s="3" t="s">
        <v>6984</v>
      </c>
      <c r="B1260" s="2" t="s">
        <v>6209</v>
      </c>
      <c r="C1260" s="2" t="s">
        <v>6208</v>
      </c>
      <c r="D1260" s="2" t="s">
        <v>6209</v>
      </c>
      <c r="E1260" s="2" t="s">
        <v>6210</v>
      </c>
      <c r="F1260" s="4">
        <v>7700</v>
      </c>
      <c r="G1260" s="4">
        <v>21320000</v>
      </c>
      <c r="H1260" s="4">
        <v>2132000</v>
      </c>
      <c r="I1260" s="4">
        <v>23452000</v>
      </c>
    </row>
    <row r="1261" spans="1:9" ht="15.75">
      <c r="A1261" s="3" t="s">
        <v>6984</v>
      </c>
      <c r="B1261" s="2" t="s">
        <v>4902</v>
      </c>
      <c r="C1261" s="2" t="s">
        <v>4903</v>
      </c>
      <c r="D1261" s="2" t="s">
        <v>4902</v>
      </c>
      <c r="E1261" s="2" t="s">
        <v>4904</v>
      </c>
      <c r="F1261" s="4">
        <v>400</v>
      </c>
      <c r="G1261" s="4">
        <v>536800</v>
      </c>
      <c r="H1261" s="4">
        <v>53680</v>
      </c>
      <c r="I1261" s="4">
        <v>590480</v>
      </c>
    </row>
    <row r="1262" spans="1:9" ht="15.75">
      <c r="A1262" s="3" t="s">
        <v>6984</v>
      </c>
      <c r="B1262" s="2" t="s">
        <v>6212</v>
      </c>
      <c r="C1262" s="2" t="s">
        <v>6211</v>
      </c>
      <c r="D1262" s="2" t="s">
        <v>6212</v>
      </c>
      <c r="E1262" s="2" t="s">
        <v>6213</v>
      </c>
      <c r="F1262" s="4">
        <v>150</v>
      </c>
      <c r="G1262" s="4">
        <v>1469000</v>
      </c>
      <c r="H1262" s="4">
        <v>146900</v>
      </c>
      <c r="I1262" s="4">
        <v>1615900</v>
      </c>
    </row>
    <row r="1263" spans="1:9" ht="15.75">
      <c r="A1263" s="3" t="s">
        <v>6984</v>
      </c>
      <c r="B1263" s="2" t="s">
        <v>4916</v>
      </c>
      <c r="C1263" s="2" t="s">
        <v>4918</v>
      </c>
      <c r="D1263" s="2" t="s">
        <v>4916</v>
      </c>
      <c r="E1263" s="2" t="s">
        <v>6214</v>
      </c>
      <c r="F1263" s="4">
        <v>30</v>
      </c>
      <c r="G1263" s="4">
        <v>129000</v>
      </c>
      <c r="H1263" s="4">
        <v>12900</v>
      </c>
      <c r="I1263" s="4">
        <v>141900</v>
      </c>
    </row>
    <row r="1264" spans="1:9" ht="15.75">
      <c r="A1264" s="3" t="s">
        <v>6984</v>
      </c>
      <c r="B1264" s="2" t="s">
        <v>6216</v>
      </c>
      <c r="C1264" s="2" t="s">
        <v>6215</v>
      </c>
      <c r="D1264" s="2" t="s">
        <v>6216</v>
      </c>
      <c r="E1264" s="2" t="s">
        <v>6217</v>
      </c>
      <c r="F1264" s="4">
        <v>42</v>
      </c>
      <c r="G1264" s="4">
        <v>480500</v>
      </c>
      <c r="H1264" s="4">
        <v>48050</v>
      </c>
      <c r="I1264" s="4">
        <v>528550</v>
      </c>
    </row>
    <row r="1265" spans="1:9" ht="15.75">
      <c r="A1265" s="3" t="s">
        <v>6984</v>
      </c>
      <c r="B1265" s="2" t="s">
        <v>4931</v>
      </c>
      <c r="C1265" s="2" t="s">
        <v>4934</v>
      </c>
      <c r="D1265" s="2" t="s">
        <v>4931</v>
      </c>
      <c r="E1265" s="2" t="s">
        <v>4935</v>
      </c>
      <c r="F1265" s="4">
        <v>700</v>
      </c>
      <c r="G1265" s="4">
        <v>11900</v>
      </c>
      <c r="H1265" s="4">
        <v>1190</v>
      </c>
      <c r="I1265" s="4">
        <v>13090</v>
      </c>
    </row>
    <row r="1266" spans="1:9" ht="15.75">
      <c r="A1266" s="3" t="s">
        <v>6984</v>
      </c>
      <c r="B1266" s="2" t="s">
        <v>6821</v>
      </c>
      <c r="C1266" s="2" t="s">
        <v>6820</v>
      </c>
      <c r="D1266" s="2" t="s">
        <v>6821</v>
      </c>
      <c r="E1266" s="2" t="s">
        <v>6822</v>
      </c>
      <c r="F1266" s="4">
        <v>1000000</v>
      </c>
      <c r="G1266" s="4">
        <v>6053600</v>
      </c>
      <c r="H1266" s="4"/>
      <c r="I1266" s="4">
        <v>6053600</v>
      </c>
    </row>
    <row r="1267" spans="1:9" ht="15.75">
      <c r="A1267" s="3" t="s">
        <v>6984</v>
      </c>
      <c r="B1267" s="2" t="s">
        <v>4985</v>
      </c>
      <c r="C1267" s="2" t="s">
        <v>4988</v>
      </c>
      <c r="D1267" s="2" t="s">
        <v>4985</v>
      </c>
      <c r="E1267" s="2"/>
      <c r="F1267" s="4">
        <v>20000</v>
      </c>
      <c r="G1267" s="4">
        <v>4509932</v>
      </c>
      <c r="H1267" s="4"/>
      <c r="I1267" s="4">
        <v>4509932</v>
      </c>
    </row>
    <row r="1268" spans="1:9" ht="15.75">
      <c r="A1268" s="3" t="s">
        <v>6984</v>
      </c>
      <c r="B1268" s="2" t="s">
        <v>6892</v>
      </c>
      <c r="C1268" s="2" t="s">
        <v>6886</v>
      </c>
      <c r="D1268" s="2" t="s">
        <v>6892</v>
      </c>
      <c r="E1268" s="2" t="s">
        <v>6887</v>
      </c>
      <c r="F1268" s="4">
        <v>12000</v>
      </c>
      <c r="G1268" s="4">
        <v>1598150</v>
      </c>
      <c r="H1268" s="4"/>
      <c r="I1268" s="4">
        <v>1598150</v>
      </c>
    </row>
    <row r="1269" spans="1:9" ht="15.75">
      <c r="A1269" s="3" t="s">
        <v>6984</v>
      </c>
      <c r="B1269" s="2" t="s">
        <v>6871</v>
      </c>
      <c r="C1269" s="2" t="s">
        <v>6866</v>
      </c>
      <c r="D1269" s="2" t="s">
        <v>6871</v>
      </c>
      <c r="E1269" s="2" t="s">
        <v>6868</v>
      </c>
      <c r="F1269" s="4">
        <v>35000</v>
      </c>
      <c r="G1269" s="4">
        <v>2171729</v>
      </c>
      <c r="H1269" s="4"/>
      <c r="I1269" s="4">
        <v>2171729</v>
      </c>
    </row>
    <row r="1270" spans="1:9" ht="15.75">
      <c r="A1270" s="3" t="s">
        <v>6984</v>
      </c>
      <c r="B1270" s="2" t="s">
        <v>5143</v>
      </c>
      <c r="C1270" s="2" t="s">
        <v>5146</v>
      </c>
      <c r="D1270" s="2" t="s">
        <v>5143</v>
      </c>
      <c r="E1270" s="2" t="s">
        <v>5147</v>
      </c>
      <c r="F1270" s="4">
        <v>1</v>
      </c>
      <c r="G1270" s="4">
        <v>13317920</v>
      </c>
      <c r="H1270" s="4"/>
      <c r="I1270" s="4">
        <v>13317920</v>
      </c>
    </row>
    <row r="1271" spans="1:9" ht="15.75">
      <c r="A1271" s="3" t="s">
        <v>6984</v>
      </c>
      <c r="B1271" s="2" t="s">
        <v>6864</v>
      </c>
      <c r="C1271" s="2" t="s">
        <v>6863</v>
      </c>
      <c r="D1271" s="2" t="s">
        <v>6864</v>
      </c>
      <c r="E1271" s="2" t="s">
        <v>6865</v>
      </c>
      <c r="F1271" s="4">
        <v>580000</v>
      </c>
      <c r="G1271" s="4">
        <v>18306204</v>
      </c>
      <c r="H1271" s="4"/>
      <c r="I1271" s="4">
        <v>18306204</v>
      </c>
    </row>
    <row r="1272" spans="1:9" ht="15.75">
      <c r="A1272" s="3" t="s">
        <v>6984</v>
      </c>
      <c r="B1272" s="2" t="s">
        <v>6992</v>
      </c>
      <c r="C1272" s="2" t="s">
        <v>6993</v>
      </c>
      <c r="D1272" s="2" t="s">
        <v>6992</v>
      </c>
      <c r="E1272" s="2" t="s">
        <v>1739</v>
      </c>
      <c r="F1272" s="4">
        <v>155000</v>
      </c>
      <c r="G1272" s="4">
        <v>6333579</v>
      </c>
      <c r="H1272" s="4"/>
      <c r="I1272" s="4">
        <v>6333579</v>
      </c>
    </row>
    <row r="1273" spans="1:9" ht="15.75">
      <c r="A1273" s="3" t="s">
        <v>6984</v>
      </c>
      <c r="B1273" s="2" t="s">
        <v>6976</v>
      </c>
      <c r="C1273" s="2" t="s">
        <v>6975</v>
      </c>
      <c r="D1273" s="2" t="s">
        <v>6976</v>
      </c>
      <c r="E1273" s="2" t="s">
        <v>6977</v>
      </c>
      <c r="F1273" s="4">
        <v>264000</v>
      </c>
      <c r="G1273" s="4">
        <v>10326826</v>
      </c>
      <c r="H1273" s="4"/>
      <c r="I1273" s="4">
        <v>10326826</v>
      </c>
    </row>
    <row r="1274" spans="1:9" ht="15.75">
      <c r="A1274" s="3" t="s">
        <v>6984</v>
      </c>
      <c r="B1274" s="2" t="s">
        <v>6840</v>
      </c>
      <c r="C1274" s="2" t="s">
        <v>6839</v>
      </c>
      <c r="D1274" s="2" t="s">
        <v>6840</v>
      </c>
      <c r="E1274" s="2" t="s">
        <v>6841</v>
      </c>
      <c r="F1274" s="4">
        <v>5000</v>
      </c>
      <c r="G1274" s="4">
        <v>272412</v>
      </c>
      <c r="H1274" s="4"/>
      <c r="I1274" s="4">
        <v>272412</v>
      </c>
    </row>
    <row r="1275" spans="1:9" ht="15.75">
      <c r="A1275" s="3" t="s">
        <v>6984</v>
      </c>
      <c r="B1275" s="2" t="s">
        <v>6979</v>
      </c>
      <c r="C1275" s="2" t="s">
        <v>6978</v>
      </c>
      <c r="D1275" s="2" t="s">
        <v>6979</v>
      </c>
      <c r="E1275" s="2" t="s">
        <v>6977</v>
      </c>
      <c r="F1275" s="4">
        <v>268000</v>
      </c>
      <c r="G1275" s="4">
        <v>11693937</v>
      </c>
      <c r="H1275" s="4"/>
      <c r="I1275" s="4">
        <v>11693937</v>
      </c>
    </row>
    <row r="1276" spans="1:9" ht="15.75">
      <c r="A1276" s="3" t="s">
        <v>6984</v>
      </c>
      <c r="B1276" s="2" t="s">
        <v>6843</v>
      </c>
      <c r="C1276" s="2" t="s">
        <v>6842</v>
      </c>
      <c r="D1276" s="2" t="s">
        <v>6843</v>
      </c>
      <c r="E1276" s="2" t="s">
        <v>6841</v>
      </c>
      <c r="F1276" s="4">
        <v>5000</v>
      </c>
      <c r="G1276" s="4">
        <v>219443</v>
      </c>
      <c r="H1276" s="4"/>
      <c r="I1276" s="4">
        <v>219443</v>
      </c>
    </row>
    <row r="1277" spans="1:9" ht="15.75">
      <c r="A1277" s="3" t="s">
        <v>6984</v>
      </c>
      <c r="B1277" s="2" t="s">
        <v>6870</v>
      </c>
      <c r="C1277" s="2" t="s">
        <v>6869</v>
      </c>
      <c r="D1277" s="2" t="s">
        <v>6870</v>
      </c>
      <c r="E1277" s="2"/>
      <c r="F1277" s="4">
        <v>200000</v>
      </c>
      <c r="G1277" s="4">
        <v>7782320</v>
      </c>
      <c r="H1277" s="4"/>
      <c r="I1277" s="4">
        <v>7782320</v>
      </c>
    </row>
    <row r="1278" spans="1:9" ht="15.75">
      <c r="A1278" s="3" t="s">
        <v>6984</v>
      </c>
      <c r="B1278" s="2" t="s">
        <v>6836</v>
      </c>
      <c r="C1278" s="2" t="s">
        <v>6835</v>
      </c>
      <c r="D1278" s="2" t="s">
        <v>6836</v>
      </c>
      <c r="E1278" s="2"/>
      <c r="F1278" s="4">
        <v>195000</v>
      </c>
      <c r="G1278" s="4">
        <v>8460837</v>
      </c>
      <c r="H1278" s="4"/>
      <c r="I1278" s="4">
        <v>8460837</v>
      </c>
    </row>
    <row r="1279" spans="1:9" ht="15.75">
      <c r="A1279" s="3" t="s">
        <v>6984</v>
      </c>
      <c r="B1279" s="2" t="s">
        <v>5200</v>
      </c>
      <c r="C1279" s="2" t="s">
        <v>6394</v>
      </c>
      <c r="D1279" s="2" t="s">
        <v>5200</v>
      </c>
      <c r="E1279" s="2" t="s">
        <v>6395</v>
      </c>
      <c r="F1279" s="4">
        <v>3</v>
      </c>
      <c r="G1279" s="4">
        <v>11345</v>
      </c>
      <c r="H1279" s="4">
        <v>1135</v>
      </c>
      <c r="I1279" s="4">
        <v>12480</v>
      </c>
    </row>
    <row r="1280" spans="1:9" ht="15.75">
      <c r="A1280" s="3" t="s">
        <v>6984</v>
      </c>
      <c r="B1280" s="2" t="s">
        <v>5203</v>
      </c>
      <c r="C1280" s="2" t="s">
        <v>5204</v>
      </c>
      <c r="D1280" s="2" t="s">
        <v>5203</v>
      </c>
      <c r="E1280" s="2" t="s">
        <v>5205</v>
      </c>
      <c r="F1280" s="4">
        <v>10</v>
      </c>
      <c r="G1280" s="4">
        <v>45000</v>
      </c>
      <c r="H1280" s="4">
        <v>4500</v>
      </c>
      <c r="I1280" s="4">
        <v>49500</v>
      </c>
    </row>
    <row r="1281" spans="1:9" ht="15.75">
      <c r="A1281" s="3" t="s">
        <v>6984</v>
      </c>
      <c r="B1281" s="2" t="s">
        <v>5216</v>
      </c>
      <c r="C1281" s="2" t="s">
        <v>5217</v>
      </c>
      <c r="D1281" s="2" t="s">
        <v>5216</v>
      </c>
      <c r="E1281" s="2" t="s">
        <v>5218</v>
      </c>
      <c r="F1281" s="4">
        <v>1015</v>
      </c>
      <c r="G1281" s="4">
        <v>3993000</v>
      </c>
      <c r="H1281" s="4">
        <v>399300</v>
      </c>
      <c r="I1281" s="4">
        <v>4392300</v>
      </c>
    </row>
    <row r="1282" spans="1:9" ht="15.75">
      <c r="A1282" s="3" t="s">
        <v>6984</v>
      </c>
      <c r="B1282" s="2" t="s">
        <v>5160</v>
      </c>
      <c r="C1282" s="2" t="s">
        <v>6230</v>
      </c>
      <c r="D1282" s="2" t="s">
        <v>5160</v>
      </c>
      <c r="E1282" s="2" t="s">
        <v>6231</v>
      </c>
      <c r="F1282" s="4">
        <v>4</v>
      </c>
      <c r="G1282" s="4">
        <v>4000</v>
      </c>
      <c r="H1282" s="4">
        <v>400</v>
      </c>
      <c r="I1282" s="4">
        <v>4400</v>
      </c>
    </row>
    <row r="1283" spans="1:9" ht="15.75">
      <c r="A1283" s="3" t="s">
        <v>6984</v>
      </c>
      <c r="B1283" s="2" t="s">
        <v>1628</v>
      </c>
      <c r="C1283" s="2" t="s">
        <v>6236</v>
      </c>
      <c r="D1283" s="2" t="s">
        <v>1628</v>
      </c>
      <c r="E1283" s="2" t="s">
        <v>1692</v>
      </c>
      <c r="F1283" s="4">
        <v>1</v>
      </c>
      <c r="G1283" s="4">
        <v>33000</v>
      </c>
      <c r="H1283" s="4">
        <v>3300</v>
      </c>
      <c r="I1283" s="4">
        <v>36300</v>
      </c>
    </row>
    <row r="1284" spans="1:9" ht="15.75">
      <c r="A1284" s="3" t="s">
        <v>6984</v>
      </c>
      <c r="B1284" s="2" t="s">
        <v>2005</v>
      </c>
      <c r="C1284" s="2" t="s">
        <v>6239</v>
      </c>
      <c r="D1284" s="2" t="s">
        <v>2005</v>
      </c>
      <c r="E1284" s="2" t="s">
        <v>2007</v>
      </c>
      <c r="F1284" s="4">
        <v>2</v>
      </c>
      <c r="G1284" s="4">
        <v>28001</v>
      </c>
      <c r="H1284" s="4">
        <v>2799</v>
      </c>
      <c r="I1284" s="4">
        <v>30800</v>
      </c>
    </row>
    <row r="1285" spans="1:9" ht="15.75">
      <c r="A1285" s="3" t="s">
        <v>6984</v>
      </c>
      <c r="B1285" s="2" t="s">
        <v>2008</v>
      </c>
      <c r="C1285" s="2" t="s">
        <v>6240</v>
      </c>
      <c r="D1285" s="2" t="s">
        <v>2008</v>
      </c>
      <c r="E1285" s="2" t="s">
        <v>2010</v>
      </c>
      <c r="F1285" s="4">
        <v>9</v>
      </c>
      <c r="G1285" s="4">
        <v>225000</v>
      </c>
      <c r="H1285" s="4">
        <v>22500</v>
      </c>
      <c r="I1285" s="4">
        <v>247500</v>
      </c>
    </row>
    <row r="1286" spans="1:9" ht="15.75">
      <c r="A1286" s="3" t="s">
        <v>6984</v>
      </c>
      <c r="B1286" s="2" t="s">
        <v>3934</v>
      </c>
      <c r="C1286" s="2" t="s">
        <v>6242</v>
      </c>
      <c r="D1286" s="2" t="s">
        <v>3934</v>
      </c>
      <c r="E1286" s="2" t="s">
        <v>6243</v>
      </c>
      <c r="F1286" s="4">
        <v>30</v>
      </c>
      <c r="G1286" s="4">
        <v>126000</v>
      </c>
      <c r="H1286" s="4">
        <v>12600</v>
      </c>
      <c r="I1286" s="4">
        <v>138600</v>
      </c>
    </row>
    <row r="1287" spans="1:9" ht="15.75">
      <c r="A1287" s="3" t="s">
        <v>6984</v>
      </c>
      <c r="B1287" s="2" t="s">
        <v>3968</v>
      </c>
      <c r="C1287" s="2" t="s">
        <v>6244</v>
      </c>
      <c r="D1287" s="2" t="s">
        <v>3968</v>
      </c>
      <c r="E1287" s="2" t="s">
        <v>6245</v>
      </c>
      <c r="F1287" s="4">
        <v>-60</v>
      </c>
      <c r="G1287" s="4">
        <v>-126000</v>
      </c>
      <c r="H1287" s="4">
        <v>-12600</v>
      </c>
      <c r="I1287" s="4">
        <v>-138600</v>
      </c>
    </row>
    <row r="1288" spans="1:9" ht="15.75">
      <c r="A1288" s="3" t="s">
        <v>6984</v>
      </c>
      <c r="B1288" s="2" t="s">
        <v>4000</v>
      </c>
      <c r="C1288" s="2" t="s">
        <v>6247</v>
      </c>
      <c r="D1288" s="2" t="s">
        <v>4000</v>
      </c>
      <c r="E1288" s="2" t="s">
        <v>6249</v>
      </c>
      <c r="F1288" s="4">
        <v>30</v>
      </c>
      <c r="G1288" s="4">
        <v>66000</v>
      </c>
      <c r="H1288" s="4">
        <v>6600</v>
      </c>
      <c r="I1288" s="4">
        <v>72600</v>
      </c>
    </row>
    <row r="1289" spans="1:9" ht="15.75">
      <c r="A1289" s="3" t="s">
        <v>6984</v>
      </c>
      <c r="B1289" s="2" t="s">
        <v>6257</v>
      </c>
      <c r="C1289" s="2" t="s">
        <v>6256</v>
      </c>
      <c r="D1289" s="2" t="s">
        <v>6257</v>
      </c>
      <c r="E1289" s="2"/>
      <c r="F1289" s="4">
        <v>25</v>
      </c>
      <c r="G1289" s="4">
        <v>250000</v>
      </c>
      <c r="H1289" s="4">
        <v>25000</v>
      </c>
      <c r="I1289" s="4">
        <v>275000</v>
      </c>
    </row>
    <row r="1290" spans="1:9" ht="15.75">
      <c r="A1290" s="3" t="s">
        <v>6984</v>
      </c>
      <c r="B1290" s="2" t="s">
        <v>6262</v>
      </c>
      <c r="C1290" s="2" t="s">
        <v>6261</v>
      </c>
      <c r="D1290" s="2" t="s">
        <v>6262</v>
      </c>
      <c r="E1290" s="2" t="s">
        <v>6263</v>
      </c>
      <c r="F1290" s="4">
        <v>10</v>
      </c>
      <c r="G1290" s="4">
        <v>29000</v>
      </c>
      <c r="H1290" s="4">
        <v>2900</v>
      </c>
      <c r="I1290" s="4">
        <v>31900</v>
      </c>
    </row>
    <row r="1291" spans="1:9" ht="15.75">
      <c r="A1291" s="3" t="s">
        <v>6984</v>
      </c>
      <c r="B1291" s="2" t="s">
        <v>6197</v>
      </c>
      <c r="C1291" s="2" t="s">
        <v>6265</v>
      </c>
      <c r="D1291" s="2" t="s">
        <v>6197</v>
      </c>
      <c r="E1291" s="2" t="s">
        <v>6198</v>
      </c>
      <c r="F1291" s="4">
        <v>1</v>
      </c>
      <c r="G1291" s="4">
        <v>38291</v>
      </c>
      <c r="H1291" s="4">
        <v>3829</v>
      </c>
      <c r="I1291" s="4">
        <v>42120</v>
      </c>
    </row>
    <row r="1292" spans="1:9" ht="15.75">
      <c r="A1292" s="3" t="s">
        <v>6984</v>
      </c>
      <c r="B1292" s="2" t="s">
        <v>6267</v>
      </c>
      <c r="C1292" s="2" t="s">
        <v>6266</v>
      </c>
      <c r="D1292" s="2" t="s">
        <v>6267</v>
      </c>
      <c r="E1292" s="2"/>
      <c r="F1292" s="4">
        <v>1</v>
      </c>
      <c r="G1292" s="4">
        <v>9400</v>
      </c>
      <c r="H1292" s="4">
        <v>940</v>
      </c>
      <c r="I1292" s="4">
        <v>10340</v>
      </c>
    </row>
    <row r="1293" spans="1:9" ht="15.75">
      <c r="A1293" s="3" t="s">
        <v>6994</v>
      </c>
      <c r="B1293" s="2" t="s">
        <v>5</v>
      </c>
      <c r="C1293" s="2" t="s">
        <v>7</v>
      </c>
      <c r="D1293" s="2" t="s">
        <v>5</v>
      </c>
      <c r="E1293" s="2" t="s">
        <v>8</v>
      </c>
      <c r="F1293" s="4">
        <v>3000</v>
      </c>
      <c r="G1293" s="4">
        <v>1026000</v>
      </c>
      <c r="H1293" s="4">
        <v>102600</v>
      </c>
      <c r="I1293" s="4">
        <v>1128600</v>
      </c>
    </row>
    <row r="1294" spans="1:9" ht="15.75">
      <c r="A1294" s="3" t="s">
        <v>6994</v>
      </c>
      <c r="B1294" s="2" t="s">
        <v>20</v>
      </c>
      <c r="C1294" s="2" t="s">
        <v>24</v>
      </c>
      <c r="D1294" s="2" t="s">
        <v>20</v>
      </c>
      <c r="E1294" s="2" t="s">
        <v>25</v>
      </c>
      <c r="F1294" s="4">
        <v>21495</v>
      </c>
      <c r="G1294" s="4">
        <v>5957030</v>
      </c>
      <c r="H1294" s="4">
        <v>595703</v>
      </c>
      <c r="I1294" s="4">
        <v>6552733</v>
      </c>
    </row>
    <row r="1295" spans="1:9" ht="15.75">
      <c r="A1295" s="3" t="s">
        <v>6994</v>
      </c>
      <c r="B1295" s="2" t="s">
        <v>29</v>
      </c>
      <c r="C1295" s="2" t="s">
        <v>30</v>
      </c>
      <c r="D1295" s="2" t="s">
        <v>29</v>
      </c>
      <c r="E1295" s="2"/>
      <c r="F1295" s="4">
        <v>200</v>
      </c>
      <c r="G1295" s="4">
        <v>180000</v>
      </c>
      <c r="H1295" s="4">
        <v>18000</v>
      </c>
      <c r="I1295" s="4">
        <v>198000</v>
      </c>
    </row>
    <row r="1296" spans="1:9" ht="15.75">
      <c r="A1296" s="3" t="s">
        <v>6994</v>
      </c>
      <c r="B1296" s="2" t="s">
        <v>31</v>
      </c>
      <c r="C1296" s="2" t="s">
        <v>32</v>
      </c>
      <c r="D1296" s="2" t="s">
        <v>31</v>
      </c>
      <c r="E1296" s="2"/>
      <c r="F1296" s="4">
        <v>727</v>
      </c>
      <c r="G1296" s="4">
        <v>891200</v>
      </c>
      <c r="H1296" s="4">
        <v>89120</v>
      </c>
      <c r="I1296" s="4">
        <v>980320</v>
      </c>
    </row>
    <row r="1297" spans="1:9" ht="15.75">
      <c r="A1297" s="3" t="s">
        <v>6994</v>
      </c>
      <c r="B1297" s="2" t="s">
        <v>38</v>
      </c>
      <c r="C1297" s="2" t="s">
        <v>39</v>
      </c>
      <c r="D1297" s="2" t="s">
        <v>38</v>
      </c>
      <c r="E1297" s="2"/>
      <c r="F1297" s="4">
        <v>400</v>
      </c>
      <c r="G1297" s="4">
        <v>160000</v>
      </c>
      <c r="H1297" s="4">
        <v>16000</v>
      </c>
      <c r="I1297" s="4">
        <v>176000</v>
      </c>
    </row>
    <row r="1298" spans="1:9" ht="15.75">
      <c r="A1298" s="3" t="s">
        <v>6994</v>
      </c>
      <c r="B1298" s="2" t="s">
        <v>50</v>
      </c>
      <c r="C1298" s="2" t="s">
        <v>55</v>
      </c>
      <c r="D1298" s="2" t="s">
        <v>50</v>
      </c>
      <c r="E1298" s="2" t="s">
        <v>56</v>
      </c>
      <c r="F1298" s="4">
        <v>50</v>
      </c>
      <c r="G1298" s="4">
        <v>205000</v>
      </c>
      <c r="H1298" s="4">
        <v>20500</v>
      </c>
      <c r="I1298" s="4">
        <v>225500</v>
      </c>
    </row>
    <row r="1299" spans="1:9" ht="15.75">
      <c r="A1299" s="3" t="s">
        <v>6994</v>
      </c>
      <c r="B1299" s="2" t="s">
        <v>96</v>
      </c>
      <c r="C1299" s="2" t="s">
        <v>165</v>
      </c>
      <c r="D1299" s="2" t="s">
        <v>96</v>
      </c>
      <c r="E1299" s="2" t="s">
        <v>52</v>
      </c>
      <c r="F1299" s="4">
        <v>20</v>
      </c>
      <c r="G1299" s="4">
        <v>216000</v>
      </c>
      <c r="H1299" s="4">
        <v>21600</v>
      </c>
      <c r="I1299" s="4">
        <v>237600</v>
      </c>
    </row>
    <row r="1300" spans="1:9" ht="15.75">
      <c r="A1300" s="3" t="s">
        <v>6994</v>
      </c>
      <c r="B1300" s="2" t="s">
        <v>96</v>
      </c>
      <c r="C1300" s="2" t="s">
        <v>166</v>
      </c>
      <c r="D1300" s="2" t="s">
        <v>96</v>
      </c>
      <c r="E1300" s="2" t="s">
        <v>167</v>
      </c>
      <c r="F1300" s="4">
        <v>40</v>
      </c>
      <c r="G1300" s="4">
        <v>356000</v>
      </c>
      <c r="H1300" s="4">
        <v>35600</v>
      </c>
      <c r="I1300" s="4">
        <v>391600</v>
      </c>
    </row>
    <row r="1301" spans="1:9" ht="15.75">
      <c r="A1301" s="3" t="s">
        <v>6994</v>
      </c>
      <c r="B1301" s="2" t="s">
        <v>147</v>
      </c>
      <c r="C1301" s="2" t="s">
        <v>6804</v>
      </c>
      <c r="D1301" s="2" t="s">
        <v>147</v>
      </c>
      <c r="E1301" s="2" t="s">
        <v>6805</v>
      </c>
      <c r="F1301" s="4"/>
      <c r="G1301" s="4"/>
      <c r="H1301" s="4"/>
      <c r="I1301" s="4"/>
    </row>
    <row r="1302" spans="1:9" ht="15.75">
      <c r="A1302" s="3" t="s">
        <v>6994</v>
      </c>
      <c r="B1302" s="2" t="s">
        <v>147</v>
      </c>
      <c r="C1302" s="2" t="s">
        <v>6784</v>
      </c>
      <c r="D1302" s="2" t="s">
        <v>147</v>
      </c>
      <c r="E1302" s="2" t="s">
        <v>6785</v>
      </c>
      <c r="F1302" s="4">
        <v>50</v>
      </c>
      <c r="G1302" s="4">
        <v>475000</v>
      </c>
      <c r="H1302" s="4">
        <v>47500</v>
      </c>
      <c r="I1302" s="4">
        <v>522500</v>
      </c>
    </row>
    <row r="1303" spans="1:9" ht="15.75">
      <c r="A1303" s="3" t="s">
        <v>6994</v>
      </c>
      <c r="B1303" s="2" t="s">
        <v>6995</v>
      </c>
      <c r="C1303" s="2" t="s">
        <v>5651</v>
      </c>
      <c r="D1303" s="2" t="s">
        <v>6995</v>
      </c>
      <c r="E1303" s="2" t="s">
        <v>6996</v>
      </c>
      <c r="F1303" s="4">
        <v>70</v>
      </c>
      <c r="G1303" s="4">
        <v>2814000</v>
      </c>
      <c r="H1303" s="4">
        <v>281400</v>
      </c>
      <c r="I1303" s="4">
        <v>3095400</v>
      </c>
    </row>
    <row r="1304" spans="1:9" ht="15.75">
      <c r="A1304" s="3" t="s">
        <v>6994</v>
      </c>
      <c r="B1304" s="2" t="s">
        <v>6997</v>
      </c>
      <c r="C1304" s="2" t="s">
        <v>5653</v>
      </c>
      <c r="D1304" s="2" t="s">
        <v>6997</v>
      </c>
      <c r="E1304" s="2" t="s">
        <v>6998</v>
      </c>
      <c r="F1304" s="4">
        <v>20</v>
      </c>
      <c r="G1304" s="4">
        <v>2480000</v>
      </c>
      <c r="H1304" s="4">
        <v>248000</v>
      </c>
      <c r="I1304" s="4">
        <v>2728000</v>
      </c>
    </row>
    <row r="1305" spans="1:9" ht="15.75">
      <c r="A1305" s="3" t="s">
        <v>6994</v>
      </c>
      <c r="B1305" s="2" t="s">
        <v>6997</v>
      </c>
      <c r="C1305" s="2" t="s">
        <v>5655</v>
      </c>
      <c r="D1305" s="2" t="s">
        <v>6997</v>
      </c>
      <c r="E1305" s="2" t="s">
        <v>6999</v>
      </c>
      <c r="F1305" s="4">
        <v>5</v>
      </c>
      <c r="G1305" s="4">
        <v>705000</v>
      </c>
      <c r="H1305" s="4">
        <v>70500</v>
      </c>
      <c r="I1305" s="4">
        <v>775500</v>
      </c>
    </row>
    <row r="1306" spans="1:9" ht="15.75">
      <c r="A1306" s="3" t="s">
        <v>6994</v>
      </c>
      <c r="B1306" s="2" t="s">
        <v>257</v>
      </c>
      <c r="C1306" s="2" t="s">
        <v>3008</v>
      </c>
      <c r="D1306" s="2" t="s">
        <v>257</v>
      </c>
      <c r="E1306" s="2" t="s">
        <v>73</v>
      </c>
      <c r="F1306" s="4">
        <v>20</v>
      </c>
      <c r="G1306" s="4">
        <v>76000</v>
      </c>
      <c r="H1306" s="4">
        <v>7600</v>
      </c>
      <c r="I1306" s="4">
        <v>83600</v>
      </c>
    </row>
    <row r="1307" spans="1:9" ht="15.75">
      <c r="A1307" s="3" t="s">
        <v>6994</v>
      </c>
      <c r="B1307" s="2" t="s">
        <v>264</v>
      </c>
      <c r="C1307" s="2" t="s">
        <v>277</v>
      </c>
      <c r="D1307" s="2" t="s">
        <v>264</v>
      </c>
      <c r="E1307" s="2" t="s">
        <v>5751</v>
      </c>
      <c r="F1307" s="4">
        <v>90</v>
      </c>
      <c r="G1307" s="4">
        <v>259200</v>
      </c>
      <c r="H1307" s="4">
        <v>25920</v>
      </c>
      <c r="I1307" s="4">
        <v>285120</v>
      </c>
    </row>
    <row r="1308" spans="1:9" ht="15.75">
      <c r="A1308" s="3" t="s">
        <v>6994</v>
      </c>
      <c r="B1308" s="2" t="s">
        <v>223</v>
      </c>
      <c r="C1308" s="2" t="s">
        <v>335</v>
      </c>
      <c r="D1308" s="2" t="s">
        <v>223</v>
      </c>
      <c r="E1308" s="2" t="s">
        <v>73</v>
      </c>
      <c r="F1308" s="4">
        <v>90</v>
      </c>
      <c r="G1308" s="4">
        <v>423000</v>
      </c>
      <c r="H1308" s="4">
        <v>42300</v>
      </c>
      <c r="I1308" s="4">
        <v>465300</v>
      </c>
    </row>
    <row r="1309" spans="1:9" ht="15.75">
      <c r="A1309" s="3" t="s">
        <v>6994</v>
      </c>
      <c r="B1309" s="2" t="s">
        <v>264</v>
      </c>
      <c r="C1309" s="2" t="s">
        <v>3023</v>
      </c>
      <c r="D1309" s="2" t="s">
        <v>264</v>
      </c>
      <c r="E1309" s="2" t="s">
        <v>7000</v>
      </c>
      <c r="F1309" s="4">
        <v>90</v>
      </c>
      <c r="G1309" s="4">
        <v>259200</v>
      </c>
      <c r="H1309" s="4">
        <v>25920</v>
      </c>
      <c r="I1309" s="4">
        <v>285120</v>
      </c>
    </row>
    <row r="1310" spans="1:9" ht="15.75">
      <c r="A1310" s="3" t="s">
        <v>6994</v>
      </c>
      <c r="B1310" s="2" t="s">
        <v>399</v>
      </c>
      <c r="C1310" s="2" t="s">
        <v>400</v>
      </c>
      <c r="D1310" s="2" t="s">
        <v>399</v>
      </c>
      <c r="E1310" s="2" t="s">
        <v>5751</v>
      </c>
      <c r="F1310" s="4">
        <v>3</v>
      </c>
      <c r="G1310" s="4">
        <v>10500</v>
      </c>
      <c r="H1310" s="4">
        <v>1050</v>
      </c>
      <c r="I1310" s="4">
        <v>11550</v>
      </c>
    </row>
    <row r="1311" spans="1:9" ht="15.75">
      <c r="A1311" s="3" t="s">
        <v>6994</v>
      </c>
      <c r="B1311" s="2" t="s">
        <v>451</v>
      </c>
      <c r="C1311" s="2" t="s">
        <v>452</v>
      </c>
      <c r="D1311" s="2" t="s">
        <v>451</v>
      </c>
      <c r="E1311" s="2"/>
      <c r="F1311" s="4">
        <v>6</v>
      </c>
      <c r="G1311" s="4">
        <v>46200</v>
      </c>
      <c r="H1311" s="4">
        <v>4620</v>
      </c>
      <c r="I1311" s="4">
        <v>50820</v>
      </c>
    </row>
    <row r="1312" spans="1:9" ht="15.75">
      <c r="A1312" s="3" t="s">
        <v>6994</v>
      </c>
      <c r="B1312" s="2" t="s">
        <v>455</v>
      </c>
      <c r="C1312" s="2" t="s">
        <v>456</v>
      </c>
      <c r="D1312" s="2" t="s">
        <v>455</v>
      </c>
      <c r="E1312" s="2"/>
      <c r="F1312" s="4">
        <v>4</v>
      </c>
      <c r="G1312" s="4">
        <v>54000</v>
      </c>
      <c r="H1312" s="4">
        <v>5400</v>
      </c>
      <c r="I1312" s="4">
        <v>59400</v>
      </c>
    </row>
    <row r="1313" spans="1:9" ht="15.75">
      <c r="A1313" s="3" t="s">
        <v>6994</v>
      </c>
      <c r="B1313" s="2" t="s">
        <v>457</v>
      </c>
      <c r="C1313" s="2" t="s">
        <v>458</v>
      </c>
      <c r="D1313" s="2" t="s">
        <v>457</v>
      </c>
      <c r="E1313" s="2"/>
      <c r="F1313" s="4">
        <v>2</v>
      </c>
      <c r="G1313" s="4">
        <v>32000</v>
      </c>
      <c r="H1313" s="4">
        <v>3200</v>
      </c>
      <c r="I1313" s="4">
        <v>35200</v>
      </c>
    </row>
    <row r="1314" spans="1:9" ht="15.75">
      <c r="A1314" s="3" t="s">
        <v>6994</v>
      </c>
      <c r="B1314" s="2" t="s">
        <v>459</v>
      </c>
      <c r="C1314" s="2" t="s">
        <v>460</v>
      </c>
      <c r="D1314" s="2" t="s">
        <v>459</v>
      </c>
      <c r="E1314" s="2"/>
      <c r="F1314" s="4">
        <v>6</v>
      </c>
      <c r="G1314" s="4">
        <v>89280</v>
      </c>
      <c r="H1314" s="4">
        <v>8928</v>
      </c>
      <c r="I1314" s="4">
        <v>98208</v>
      </c>
    </row>
    <row r="1315" spans="1:9" ht="15.75">
      <c r="A1315" s="3" t="s">
        <v>6994</v>
      </c>
      <c r="B1315" s="2" t="s">
        <v>461</v>
      </c>
      <c r="C1315" s="2" t="s">
        <v>462</v>
      </c>
      <c r="D1315" s="2" t="s">
        <v>461</v>
      </c>
      <c r="E1315" s="2"/>
      <c r="F1315" s="4">
        <v>2</v>
      </c>
      <c r="G1315" s="4">
        <v>42000</v>
      </c>
      <c r="H1315" s="4">
        <v>4200</v>
      </c>
      <c r="I1315" s="4">
        <v>46200</v>
      </c>
    </row>
    <row r="1316" spans="1:9" ht="15.75">
      <c r="A1316" s="3" t="s">
        <v>6994</v>
      </c>
      <c r="B1316" s="2" t="s">
        <v>463</v>
      </c>
      <c r="C1316" s="2" t="s">
        <v>464</v>
      </c>
      <c r="D1316" s="2" t="s">
        <v>463</v>
      </c>
      <c r="E1316" s="2"/>
      <c r="F1316" s="4">
        <v>10</v>
      </c>
      <c r="G1316" s="4">
        <v>50000</v>
      </c>
      <c r="H1316" s="4">
        <v>5000</v>
      </c>
      <c r="I1316" s="4">
        <v>55000</v>
      </c>
    </row>
    <row r="1317" spans="1:9" ht="15.75">
      <c r="A1317" s="3" t="s">
        <v>6994</v>
      </c>
      <c r="B1317" s="2" t="s">
        <v>467</v>
      </c>
      <c r="C1317" s="2" t="s">
        <v>468</v>
      </c>
      <c r="D1317" s="2" t="s">
        <v>467</v>
      </c>
      <c r="E1317" s="2"/>
      <c r="F1317" s="4">
        <v>96</v>
      </c>
      <c r="G1317" s="4">
        <v>681600</v>
      </c>
      <c r="H1317" s="4">
        <v>68160</v>
      </c>
      <c r="I1317" s="4">
        <v>749760</v>
      </c>
    </row>
    <row r="1318" spans="1:9" ht="15.75">
      <c r="A1318" s="3" t="s">
        <v>6994</v>
      </c>
      <c r="B1318" s="2" t="s">
        <v>469</v>
      </c>
      <c r="C1318" s="2" t="s">
        <v>470</v>
      </c>
      <c r="D1318" s="2" t="s">
        <v>469</v>
      </c>
      <c r="E1318" s="2" t="s">
        <v>471</v>
      </c>
      <c r="F1318" s="4">
        <v>2</v>
      </c>
      <c r="G1318" s="4">
        <v>14800</v>
      </c>
      <c r="H1318" s="4">
        <v>1480</v>
      </c>
      <c r="I1318" s="4">
        <v>16280</v>
      </c>
    </row>
    <row r="1319" spans="1:9" ht="15.75">
      <c r="A1319" s="3" t="s">
        <v>6994</v>
      </c>
      <c r="B1319" s="2" t="s">
        <v>495</v>
      </c>
      <c r="C1319" s="2" t="s">
        <v>496</v>
      </c>
      <c r="D1319" s="2" t="s">
        <v>495</v>
      </c>
      <c r="E1319" s="2" t="s">
        <v>497</v>
      </c>
      <c r="F1319" s="4">
        <v>6</v>
      </c>
      <c r="G1319" s="4">
        <v>28800</v>
      </c>
      <c r="H1319" s="4">
        <v>2880</v>
      </c>
      <c r="I1319" s="4">
        <v>31680</v>
      </c>
    </row>
    <row r="1320" spans="1:9" ht="15.75">
      <c r="A1320" s="3" t="s">
        <v>6994</v>
      </c>
      <c r="B1320" s="2" t="s">
        <v>514</v>
      </c>
      <c r="C1320" s="2" t="s">
        <v>515</v>
      </c>
      <c r="D1320" s="2" t="s">
        <v>514</v>
      </c>
      <c r="E1320" s="2" t="s">
        <v>516</v>
      </c>
      <c r="F1320" s="4">
        <v>86</v>
      </c>
      <c r="G1320" s="4">
        <v>425790</v>
      </c>
      <c r="H1320" s="4">
        <v>42579</v>
      </c>
      <c r="I1320" s="4">
        <v>468369</v>
      </c>
    </row>
    <row r="1321" spans="1:9" ht="15.75">
      <c r="A1321" s="3" t="s">
        <v>6994</v>
      </c>
      <c r="B1321" s="2" t="s">
        <v>524</v>
      </c>
      <c r="C1321" s="2" t="s">
        <v>525</v>
      </c>
      <c r="D1321" s="2" t="s">
        <v>524</v>
      </c>
      <c r="E1321" s="2" t="s">
        <v>526</v>
      </c>
      <c r="F1321" s="4">
        <v>125</v>
      </c>
      <c r="G1321" s="4">
        <v>781750</v>
      </c>
      <c r="H1321" s="4">
        <v>78175</v>
      </c>
      <c r="I1321" s="4">
        <v>859925</v>
      </c>
    </row>
    <row r="1322" spans="1:9" ht="15.75">
      <c r="A1322" s="3" t="s">
        <v>6994</v>
      </c>
      <c r="B1322" s="2" t="s">
        <v>545</v>
      </c>
      <c r="C1322" s="2" t="s">
        <v>546</v>
      </c>
      <c r="D1322" s="2" t="s">
        <v>545</v>
      </c>
      <c r="E1322" s="2" t="s">
        <v>547</v>
      </c>
      <c r="F1322" s="4">
        <v>10</v>
      </c>
      <c r="G1322" s="4">
        <v>76900</v>
      </c>
      <c r="H1322" s="4">
        <v>7690</v>
      </c>
      <c r="I1322" s="4">
        <v>84590</v>
      </c>
    </row>
    <row r="1323" spans="1:9" ht="15.75">
      <c r="A1323" s="3" t="s">
        <v>6994</v>
      </c>
      <c r="B1323" s="2" t="s">
        <v>548</v>
      </c>
      <c r="C1323" s="2" t="s">
        <v>549</v>
      </c>
      <c r="D1323" s="2" t="s">
        <v>548</v>
      </c>
      <c r="E1323" s="2" t="s">
        <v>550</v>
      </c>
      <c r="F1323" s="4">
        <v>4</v>
      </c>
      <c r="G1323" s="4">
        <v>17200</v>
      </c>
      <c r="H1323" s="4">
        <v>1720</v>
      </c>
      <c r="I1323" s="4">
        <v>18920</v>
      </c>
    </row>
    <row r="1324" spans="1:9" ht="15.75">
      <c r="A1324" s="3" t="s">
        <v>6994</v>
      </c>
      <c r="B1324" s="2" t="s">
        <v>551</v>
      </c>
      <c r="C1324" s="2" t="s">
        <v>552</v>
      </c>
      <c r="D1324" s="2" t="s">
        <v>551</v>
      </c>
      <c r="E1324" s="2" t="s">
        <v>553</v>
      </c>
      <c r="F1324" s="4">
        <v>13</v>
      </c>
      <c r="G1324" s="4">
        <v>125300</v>
      </c>
      <c r="H1324" s="4">
        <v>12530</v>
      </c>
      <c r="I1324" s="4">
        <v>137830</v>
      </c>
    </row>
    <row r="1325" spans="1:9" ht="15.75">
      <c r="A1325" s="3" t="s">
        <v>6994</v>
      </c>
      <c r="B1325" s="2" t="s">
        <v>557</v>
      </c>
      <c r="C1325" s="2" t="s">
        <v>558</v>
      </c>
      <c r="D1325" s="2" t="s">
        <v>557</v>
      </c>
      <c r="E1325" s="2" t="s">
        <v>559</v>
      </c>
      <c r="F1325" s="4">
        <v>5</v>
      </c>
      <c r="G1325" s="4">
        <v>42500</v>
      </c>
      <c r="H1325" s="4">
        <v>4250</v>
      </c>
      <c r="I1325" s="4">
        <v>46750</v>
      </c>
    </row>
    <row r="1326" spans="1:9" ht="15.75">
      <c r="A1326" s="3" t="s">
        <v>6994</v>
      </c>
      <c r="B1326" s="2" t="s">
        <v>560</v>
      </c>
      <c r="C1326" s="2" t="s">
        <v>561</v>
      </c>
      <c r="D1326" s="2" t="s">
        <v>560</v>
      </c>
      <c r="E1326" s="2" t="s">
        <v>562</v>
      </c>
      <c r="F1326" s="4">
        <v>10</v>
      </c>
      <c r="G1326" s="4">
        <v>45400</v>
      </c>
      <c r="H1326" s="4">
        <v>4540</v>
      </c>
      <c r="I1326" s="4">
        <v>49940</v>
      </c>
    </row>
    <row r="1327" spans="1:9" ht="15.75">
      <c r="A1327" s="3" t="s">
        <v>6994</v>
      </c>
      <c r="B1327" s="2" t="s">
        <v>575</v>
      </c>
      <c r="C1327" s="2" t="s">
        <v>576</v>
      </c>
      <c r="D1327" s="2" t="s">
        <v>575</v>
      </c>
      <c r="E1327" s="2" t="s">
        <v>577</v>
      </c>
      <c r="F1327" s="4">
        <v>4</v>
      </c>
      <c r="G1327" s="4">
        <v>19200</v>
      </c>
      <c r="H1327" s="4">
        <v>1920</v>
      </c>
      <c r="I1327" s="4">
        <v>21120</v>
      </c>
    </row>
    <row r="1328" spans="1:9" ht="15.75">
      <c r="A1328" s="3" t="s">
        <v>6994</v>
      </c>
      <c r="B1328" s="2" t="s">
        <v>363</v>
      </c>
      <c r="C1328" s="2" t="s">
        <v>612</v>
      </c>
      <c r="D1328" s="2" t="s">
        <v>363</v>
      </c>
      <c r="E1328" s="2" t="s">
        <v>613</v>
      </c>
      <c r="F1328" s="4">
        <v>454</v>
      </c>
      <c r="G1328" s="4">
        <v>2157386</v>
      </c>
      <c r="H1328" s="4">
        <v>215739</v>
      </c>
      <c r="I1328" s="4">
        <v>2373125</v>
      </c>
    </row>
    <row r="1329" spans="1:9" ht="15.75">
      <c r="A1329" s="3" t="s">
        <v>6994</v>
      </c>
      <c r="B1329" s="2" t="s">
        <v>614</v>
      </c>
      <c r="C1329" s="2" t="s">
        <v>615</v>
      </c>
      <c r="D1329" s="2" t="s">
        <v>614</v>
      </c>
      <c r="E1329" s="2" t="s">
        <v>616</v>
      </c>
      <c r="F1329" s="4">
        <v>310</v>
      </c>
      <c r="G1329" s="4">
        <v>688200</v>
      </c>
      <c r="H1329" s="4">
        <v>68820</v>
      </c>
      <c r="I1329" s="4">
        <v>757020</v>
      </c>
    </row>
    <row r="1330" spans="1:9" ht="15.75">
      <c r="A1330" s="3" t="s">
        <v>6994</v>
      </c>
      <c r="B1330" s="2" t="s">
        <v>366</v>
      </c>
      <c r="C1330" s="2" t="s">
        <v>619</v>
      </c>
      <c r="D1330" s="2" t="s">
        <v>366</v>
      </c>
      <c r="E1330" s="2" t="s">
        <v>620</v>
      </c>
      <c r="F1330" s="4">
        <v>30</v>
      </c>
      <c r="G1330" s="4">
        <v>189000</v>
      </c>
      <c r="H1330" s="4">
        <v>18900</v>
      </c>
      <c r="I1330" s="4">
        <v>207900</v>
      </c>
    </row>
    <row r="1331" spans="1:9" ht="15.75">
      <c r="A1331" s="3" t="s">
        <v>6994</v>
      </c>
      <c r="B1331" s="2" t="s">
        <v>621</v>
      </c>
      <c r="C1331" s="2" t="s">
        <v>622</v>
      </c>
      <c r="D1331" s="2" t="s">
        <v>621</v>
      </c>
      <c r="E1331" s="2" t="s">
        <v>623</v>
      </c>
      <c r="F1331" s="4">
        <v>248</v>
      </c>
      <c r="G1331" s="4">
        <v>650504</v>
      </c>
      <c r="H1331" s="4">
        <v>65050</v>
      </c>
      <c r="I1331" s="4">
        <v>715554</v>
      </c>
    </row>
    <row r="1332" spans="1:9" ht="15.75">
      <c r="A1332" s="3" t="s">
        <v>6994</v>
      </c>
      <c r="B1332" s="2" t="s">
        <v>630</v>
      </c>
      <c r="C1332" s="2" t="s">
        <v>631</v>
      </c>
      <c r="D1332" s="2" t="s">
        <v>630</v>
      </c>
      <c r="E1332" s="2" t="s">
        <v>632</v>
      </c>
      <c r="F1332" s="4">
        <v>5</v>
      </c>
      <c r="G1332" s="4">
        <v>17450</v>
      </c>
      <c r="H1332" s="4">
        <v>1745</v>
      </c>
      <c r="I1332" s="4">
        <v>19195</v>
      </c>
    </row>
    <row r="1333" spans="1:9" ht="15.75">
      <c r="A1333" s="3" t="s">
        <v>6994</v>
      </c>
      <c r="B1333" s="2" t="s">
        <v>633</v>
      </c>
      <c r="C1333" s="2" t="s">
        <v>634</v>
      </c>
      <c r="D1333" s="2" t="s">
        <v>633</v>
      </c>
      <c r="E1333" s="2" t="s">
        <v>635</v>
      </c>
      <c r="F1333" s="4">
        <v>186</v>
      </c>
      <c r="G1333" s="4">
        <v>273234</v>
      </c>
      <c r="H1333" s="4">
        <v>27324</v>
      </c>
      <c r="I1333" s="4">
        <v>300558</v>
      </c>
    </row>
    <row r="1334" spans="1:9" ht="15.75">
      <c r="A1334" s="3" t="s">
        <v>6994</v>
      </c>
      <c r="B1334" s="2" t="s">
        <v>352</v>
      </c>
      <c r="C1334" s="2" t="s">
        <v>638</v>
      </c>
      <c r="D1334" s="2" t="s">
        <v>352</v>
      </c>
      <c r="E1334" s="2" t="s">
        <v>639</v>
      </c>
      <c r="F1334" s="4">
        <v>110</v>
      </c>
      <c r="G1334" s="4">
        <v>702800</v>
      </c>
      <c r="H1334" s="4">
        <v>70280</v>
      </c>
      <c r="I1334" s="4">
        <v>773080</v>
      </c>
    </row>
    <row r="1335" spans="1:9" ht="15.75">
      <c r="A1335" s="3" t="s">
        <v>6994</v>
      </c>
      <c r="B1335" s="2" t="s">
        <v>640</v>
      </c>
      <c r="C1335" s="2" t="s">
        <v>641</v>
      </c>
      <c r="D1335" s="2" t="s">
        <v>640</v>
      </c>
      <c r="E1335" s="2" t="s">
        <v>642</v>
      </c>
      <c r="F1335" s="4">
        <v>201</v>
      </c>
      <c r="G1335" s="4">
        <v>609030</v>
      </c>
      <c r="H1335" s="4">
        <v>60903</v>
      </c>
      <c r="I1335" s="4">
        <v>669933</v>
      </c>
    </row>
    <row r="1336" spans="1:9" ht="15.75">
      <c r="A1336" s="3" t="s">
        <v>6994</v>
      </c>
      <c r="B1336" s="2" t="s">
        <v>654</v>
      </c>
      <c r="C1336" s="2" t="s">
        <v>655</v>
      </c>
      <c r="D1336" s="2" t="s">
        <v>654</v>
      </c>
      <c r="E1336" s="2" t="s">
        <v>656</v>
      </c>
      <c r="F1336" s="4">
        <v>240</v>
      </c>
      <c r="G1336" s="4">
        <v>789720</v>
      </c>
      <c r="H1336" s="4">
        <v>78972</v>
      </c>
      <c r="I1336" s="4">
        <v>868692</v>
      </c>
    </row>
    <row r="1337" spans="1:9" ht="15.75">
      <c r="A1337" s="3" t="s">
        <v>6994</v>
      </c>
      <c r="B1337" s="2" t="s">
        <v>448</v>
      </c>
      <c r="C1337" s="2" t="s">
        <v>660</v>
      </c>
      <c r="D1337" s="2" t="s">
        <v>448</v>
      </c>
      <c r="E1337" s="2" t="s">
        <v>661</v>
      </c>
      <c r="F1337" s="4">
        <v>128</v>
      </c>
      <c r="G1337" s="4">
        <v>1219400</v>
      </c>
      <c r="H1337" s="4">
        <v>121940</v>
      </c>
      <c r="I1337" s="4">
        <v>1341340</v>
      </c>
    </row>
    <row r="1338" spans="1:9" ht="15.75">
      <c r="A1338" s="3" t="s">
        <v>6994</v>
      </c>
      <c r="B1338" s="2" t="s">
        <v>662</v>
      </c>
      <c r="C1338" s="2" t="s">
        <v>663</v>
      </c>
      <c r="D1338" s="2" t="s">
        <v>662</v>
      </c>
      <c r="E1338" s="2" t="s">
        <v>664</v>
      </c>
      <c r="F1338" s="4">
        <v>100</v>
      </c>
      <c r="G1338" s="4">
        <v>380500</v>
      </c>
      <c r="H1338" s="4">
        <v>38050</v>
      </c>
      <c r="I1338" s="4">
        <v>418550</v>
      </c>
    </row>
    <row r="1339" spans="1:9" ht="15.75">
      <c r="A1339" s="3" t="s">
        <v>6994</v>
      </c>
      <c r="B1339" s="2" t="s">
        <v>673</v>
      </c>
      <c r="C1339" s="2" t="s">
        <v>674</v>
      </c>
      <c r="D1339" s="2" t="s">
        <v>673</v>
      </c>
      <c r="E1339" s="2" t="s">
        <v>675</v>
      </c>
      <c r="F1339" s="4">
        <v>4</v>
      </c>
      <c r="G1339" s="4">
        <v>14056</v>
      </c>
      <c r="H1339" s="4">
        <v>1406</v>
      </c>
      <c r="I1339" s="4">
        <v>15462</v>
      </c>
    </row>
    <row r="1340" spans="1:9" ht="15.75">
      <c r="A1340" s="3" t="s">
        <v>6994</v>
      </c>
      <c r="B1340" s="2" t="s">
        <v>676</v>
      </c>
      <c r="C1340" s="2" t="s">
        <v>677</v>
      </c>
      <c r="D1340" s="2" t="s">
        <v>676</v>
      </c>
      <c r="E1340" s="2" t="s">
        <v>678</v>
      </c>
      <c r="F1340" s="4">
        <v>109</v>
      </c>
      <c r="G1340" s="4">
        <v>209135</v>
      </c>
      <c r="H1340" s="4">
        <v>20914</v>
      </c>
      <c r="I1340" s="4">
        <v>230049</v>
      </c>
    </row>
    <row r="1341" spans="1:9" ht="15.75">
      <c r="A1341" s="3" t="s">
        <v>6994</v>
      </c>
      <c r="B1341" s="2" t="s">
        <v>691</v>
      </c>
      <c r="C1341" s="2" t="s">
        <v>692</v>
      </c>
      <c r="D1341" s="2" t="s">
        <v>691</v>
      </c>
      <c r="E1341" s="2" t="s">
        <v>693</v>
      </c>
      <c r="F1341" s="4">
        <v>8</v>
      </c>
      <c r="G1341" s="4">
        <v>132480</v>
      </c>
      <c r="H1341" s="4">
        <v>13248</v>
      </c>
      <c r="I1341" s="4">
        <v>145728</v>
      </c>
    </row>
    <row r="1342" spans="1:9" ht="15.75">
      <c r="A1342" s="3" t="s">
        <v>6994</v>
      </c>
      <c r="B1342" s="2" t="s">
        <v>699</v>
      </c>
      <c r="C1342" s="2" t="s">
        <v>700</v>
      </c>
      <c r="D1342" s="2" t="s">
        <v>699</v>
      </c>
      <c r="E1342" s="2" t="s">
        <v>701</v>
      </c>
      <c r="F1342" s="4">
        <v>5</v>
      </c>
      <c r="G1342" s="4">
        <v>22500</v>
      </c>
      <c r="H1342" s="4">
        <v>2250</v>
      </c>
      <c r="I1342" s="4">
        <v>24750</v>
      </c>
    </row>
    <row r="1343" spans="1:9" ht="15.75">
      <c r="A1343" s="3" t="s">
        <v>6994</v>
      </c>
      <c r="B1343" s="2" t="s">
        <v>702</v>
      </c>
      <c r="C1343" s="2" t="s">
        <v>703</v>
      </c>
      <c r="D1343" s="2" t="s">
        <v>702</v>
      </c>
      <c r="E1343" s="2" t="s">
        <v>704</v>
      </c>
      <c r="F1343" s="4">
        <v>27</v>
      </c>
      <c r="G1343" s="4">
        <v>50842</v>
      </c>
      <c r="H1343" s="4">
        <v>5084</v>
      </c>
      <c r="I1343" s="4">
        <v>55926</v>
      </c>
    </row>
    <row r="1344" spans="1:9" ht="15.75">
      <c r="A1344" s="3" t="s">
        <v>6994</v>
      </c>
      <c r="B1344" s="2" t="s">
        <v>412</v>
      </c>
      <c r="C1344" s="2" t="s">
        <v>705</v>
      </c>
      <c r="D1344" s="2" t="s">
        <v>412</v>
      </c>
      <c r="E1344" s="2"/>
      <c r="F1344" s="4">
        <v>10</v>
      </c>
      <c r="G1344" s="4">
        <v>166000</v>
      </c>
      <c r="H1344" s="4">
        <v>16600</v>
      </c>
      <c r="I1344" s="4">
        <v>182600</v>
      </c>
    </row>
    <row r="1345" spans="1:9" ht="15.75">
      <c r="A1345" s="3" t="s">
        <v>6994</v>
      </c>
      <c r="B1345" s="2" t="s">
        <v>708</v>
      </c>
      <c r="C1345" s="2" t="s">
        <v>709</v>
      </c>
      <c r="D1345" s="2" t="s">
        <v>708</v>
      </c>
      <c r="E1345" s="2"/>
      <c r="F1345" s="4">
        <v>10</v>
      </c>
      <c r="G1345" s="4">
        <v>187000</v>
      </c>
      <c r="H1345" s="4">
        <v>18700</v>
      </c>
      <c r="I1345" s="4">
        <v>205700</v>
      </c>
    </row>
    <row r="1346" spans="1:9" ht="15.75">
      <c r="A1346" s="3" t="s">
        <v>6994</v>
      </c>
      <c r="B1346" s="2" t="s">
        <v>730</v>
      </c>
      <c r="C1346" s="2" t="s">
        <v>731</v>
      </c>
      <c r="D1346" s="2" t="s">
        <v>730</v>
      </c>
      <c r="E1346" s="2" t="s">
        <v>732</v>
      </c>
      <c r="F1346" s="4">
        <v>1</v>
      </c>
      <c r="G1346" s="4">
        <v>2700</v>
      </c>
      <c r="H1346" s="4">
        <v>270</v>
      </c>
      <c r="I1346" s="4">
        <v>2970</v>
      </c>
    </row>
    <row r="1347" spans="1:9" ht="15.75">
      <c r="A1347" s="3" t="s">
        <v>6994</v>
      </c>
      <c r="B1347" s="2" t="s">
        <v>733</v>
      </c>
      <c r="C1347" s="2" t="s">
        <v>734</v>
      </c>
      <c r="D1347" s="2" t="s">
        <v>733</v>
      </c>
      <c r="E1347" s="2" t="s">
        <v>735</v>
      </c>
      <c r="F1347" s="4">
        <v>110</v>
      </c>
      <c r="G1347" s="4">
        <v>453600</v>
      </c>
      <c r="H1347" s="4">
        <v>45360</v>
      </c>
      <c r="I1347" s="4">
        <v>498960</v>
      </c>
    </row>
    <row r="1348" spans="1:9" ht="15.75">
      <c r="A1348" s="3" t="s">
        <v>6994</v>
      </c>
      <c r="B1348" s="2" t="s">
        <v>736</v>
      </c>
      <c r="C1348" s="2" t="s">
        <v>737</v>
      </c>
      <c r="D1348" s="2" t="s">
        <v>736</v>
      </c>
      <c r="E1348" s="2" t="s">
        <v>738</v>
      </c>
      <c r="F1348" s="4">
        <v>26</v>
      </c>
      <c r="G1348" s="4">
        <v>55560</v>
      </c>
      <c r="H1348" s="4">
        <v>5556</v>
      </c>
      <c r="I1348" s="4">
        <v>61116</v>
      </c>
    </row>
    <row r="1349" spans="1:9" ht="15.75">
      <c r="A1349" s="3" t="s">
        <v>6994</v>
      </c>
      <c r="B1349" s="2" t="s">
        <v>744</v>
      </c>
      <c r="C1349" s="2" t="s">
        <v>745</v>
      </c>
      <c r="D1349" s="2" t="s">
        <v>744</v>
      </c>
      <c r="E1349" s="2" t="s">
        <v>746</v>
      </c>
      <c r="F1349" s="4">
        <v>10</v>
      </c>
      <c r="G1349" s="4">
        <v>60000</v>
      </c>
      <c r="H1349" s="4">
        <v>6000</v>
      </c>
      <c r="I1349" s="4">
        <v>66000</v>
      </c>
    </row>
    <row r="1350" spans="1:9" ht="15.75">
      <c r="A1350" s="3" t="s">
        <v>6994</v>
      </c>
      <c r="B1350" s="2" t="s">
        <v>747</v>
      </c>
      <c r="C1350" s="2" t="s">
        <v>748</v>
      </c>
      <c r="D1350" s="2" t="s">
        <v>747</v>
      </c>
      <c r="E1350" s="2" t="s">
        <v>749</v>
      </c>
      <c r="F1350" s="4">
        <v>168</v>
      </c>
      <c r="G1350" s="4">
        <v>391030</v>
      </c>
      <c r="H1350" s="4">
        <v>39103</v>
      </c>
      <c r="I1350" s="4">
        <v>430133</v>
      </c>
    </row>
    <row r="1351" spans="1:9" ht="15.75">
      <c r="A1351" s="3" t="s">
        <v>6994</v>
      </c>
      <c r="B1351" s="2" t="s">
        <v>759</v>
      </c>
      <c r="C1351" s="2" t="s">
        <v>760</v>
      </c>
      <c r="D1351" s="2" t="s">
        <v>759</v>
      </c>
      <c r="E1351" s="2" t="s">
        <v>761</v>
      </c>
      <c r="F1351" s="4">
        <v>708</v>
      </c>
      <c r="G1351" s="4">
        <v>799100</v>
      </c>
      <c r="H1351" s="4">
        <v>79910</v>
      </c>
      <c r="I1351" s="4">
        <v>879010</v>
      </c>
    </row>
    <row r="1352" spans="1:9" ht="15.75">
      <c r="A1352" s="3" t="s">
        <v>6994</v>
      </c>
      <c r="B1352" s="2" t="s">
        <v>770</v>
      </c>
      <c r="C1352" s="2" t="s">
        <v>771</v>
      </c>
      <c r="D1352" s="2" t="s">
        <v>770</v>
      </c>
      <c r="E1352" s="2" t="s">
        <v>772</v>
      </c>
      <c r="F1352" s="4">
        <v>141</v>
      </c>
      <c r="G1352" s="4">
        <v>910316</v>
      </c>
      <c r="H1352" s="4">
        <v>91032</v>
      </c>
      <c r="I1352" s="4">
        <v>1001348</v>
      </c>
    </row>
    <row r="1353" spans="1:9" ht="15.75">
      <c r="A1353" s="3" t="s">
        <v>6994</v>
      </c>
      <c r="B1353" s="2" t="s">
        <v>773</v>
      </c>
      <c r="C1353" s="2" t="s">
        <v>774</v>
      </c>
      <c r="D1353" s="2" t="s">
        <v>773</v>
      </c>
      <c r="E1353" s="2" t="s">
        <v>775</v>
      </c>
      <c r="F1353" s="4">
        <v>33</v>
      </c>
      <c r="G1353" s="4">
        <v>107370</v>
      </c>
      <c r="H1353" s="4">
        <v>10737</v>
      </c>
      <c r="I1353" s="4">
        <v>118107</v>
      </c>
    </row>
    <row r="1354" spans="1:9" ht="15.75">
      <c r="A1354" s="3" t="s">
        <v>6994</v>
      </c>
      <c r="B1354" s="2" t="s">
        <v>778</v>
      </c>
      <c r="C1354" s="2" t="s">
        <v>779</v>
      </c>
      <c r="D1354" s="2" t="s">
        <v>778</v>
      </c>
      <c r="E1354" s="2" t="s">
        <v>780</v>
      </c>
      <c r="F1354" s="4">
        <v>5</v>
      </c>
      <c r="G1354" s="4">
        <v>39500</v>
      </c>
      <c r="H1354" s="4">
        <v>3950</v>
      </c>
      <c r="I1354" s="4">
        <v>43450</v>
      </c>
    </row>
    <row r="1355" spans="1:9" ht="15.75">
      <c r="A1355" s="3" t="s">
        <v>6994</v>
      </c>
      <c r="B1355" s="2" t="s">
        <v>781</v>
      </c>
      <c r="C1355" s="2" t="s">
        <v>782</v>
      </c>
      <c r="D1355" s="2" t="s">
        <v>781</v>
      </c>
      <c r="E1355" s="2" t="s">
        <v>783</v>
      </c>
      <c r="F1355" s="4">
        <v>1</v>
      </c>
      <c r="G1355" s="4">
        <v>4200</v>
      </c>
      <c r="H1355" s="4">
        <v>420</v>
      </c>
      <c r="I1355" s="4">
        <v>4620</v>
      </c>
    </row>
    <row r="1356" spans="1:9" ht="15.75">
      <c r="A1356" s="3" t="s">
        <v>6994</v>
      </c>
      <c r="B1356" s="2" t="s">
        <v>789</v>
      </c>
      <c r="C1356" s="2" t="s">
        <v>790</v>
      </c>
      <c r="D1356" s="2" t="s">
        <v>789</v>
      </c>
      <c r="E1356" s="2" t="s">
        <v>791</v>
      </c>
      <c r="F1356" s="4">
        <v>107</v>
      </c>
      <c r="G1356" s="4">
        <v>143000</v>
      </c>
      <c r="H1356" s="4">
        <v>14300</v>
      </c>
      <c r="I1356" s="4">
        <v>157300</v>
      </c>
    </row>
    <row r="1357" spans="1:9" ht="15.75">
      <c r="A1357" s="3" t="s">
        <v>6994</v>
      </c>
      <c r="B1357" s="2" t="s">
        <v>799</v>
      </c>
      <c r="C1357" s="2" t="s">
        <v>800</v>
      </c>
      <c r="D1357" s="2" t="s">
        <v>799</v>
      </c>
      <c r="E1357" s="2" t="s">
        <v>801</v>
      </c>
      <c r="F1357" s="4">
        <v>5</v>
      </c>
      <c r="G1357" s="4">
        <v>45000</v>
      </c>
      <c r="H1357" s="4">
        <v>4500</v>
      </c>
      <c r="I1357" s="4">
        <v>49500</v>
      </c>
    </row>
    <row r="1358" spans="1:9" ht="15.75">
      <c r="A1358" s="3" t="s">
        <v>6994</v>
      </c>
      <c r="B1358" s="2" t="s">
        <v>802</v>
      </c>
      <c r="C1358" s="2" t="s">
        <v>803</v>
      </c>
      <c r="D1358" s="2" t="s">
        <v>802</v>
      </c>
      <c r="E1358" s="2" t="s">
        <v>804</v>
      </c>
      <c r="F1358" s="4">
        <v>10</v>
      </c>
      <c r="G1358" s="4">
        <v>34760</v>
      </c>
      <c r="H1358" s="4">
        <v>3476</v>
      </c>
      <c r="I1358" s="4">
        <v>38236</v>
      </c>
    </row>
    <row r="1359" spans="1:9" ht="15.75">
      <c r="A1359" s="3" t="s">
        <v>6994</v>
      </c>
      <c r="B1359" s="2" t="s">
        <v>816</v>
      </c>
      <c r="C1359" s="2" t="s">
        <v>817</v>
      </c>
      <c r="D1359" s="2" t="s">
        <v>816</v>
      </c>
      <c r="E1359" s="2" t="s">
        <v>818</v>
      </c>
      <c r="F1359" s="4">
        <v>11</v>
      </c>
      <c r="G1359" s="4">
        <v>21500</v>
      </c>
      <c r="H1359" s="4">
        <v>2150</v>
      </c>
      <c r="I1359" s="4">
        <v>23650</v>
      </c>
    </row>
    <row r="1360" spans="1:9" ht="15.75">
      <c r="A1360" s="3" t="s">
        <v>6994</v>
      </c>
      <c r="B1360" s="2" t="s">
        <v>819</v>
      </c>
      <c r="C1360" s="2" t="s">
        <v>820</v>
      </c>
      <c r="D1360" s="2" t="s">
        <v>819</v>
      </c>
      <c r="E1360" s="2" t="s">
        <v>821</v>
      </c>
      <c r="F1360" s="4">
        <v>3</v>
      </c>
      <c r="G1360" s="4">
        <v>11100</v>
      </c>
      <c r="H1360" s="4">
        <v>1110</v>
      </c>
      <c r="I1360" s="4">
        <v>12210</v>
      </c>
    </row>
    <row r="1361" spans="1:9" ht="15.75">
      <c r="A1361" s="3" t="s">
        <v>6994</v>
      </c>
      <c r="B1361" s="2" t="s">
        <v>822</v>
      </c>
      <c r="C1361" s="2" t="s">
        <v>823</v>
      </c>
      <c r="D1361" s="2" t="s">
        <v>822</v>
      </c>
      <c r="E1361" s="2" t="s">
        <v>824</v>
      </c>
      <c r="F1361" s="4">
        <v>510</v>
      </c>
      <c r="G1361" s="4">
        <v>716000</v>
      </c>
      <c r="H1361" s="4">
        <v>71600</v>
      </c>
      <c r="I1361" s="4">
        <v>787600</v>
      </c>
    </row>
    <row r="1362" spans="1:9" ht="15.75">
      <c r="A1362" s="3" t="s">
        <v>6994</v>
      </c>
      <c r="B1362" s="2" t="s">
        <v>854</v>
      </c>
      <c r="C1362" s="2" t="s">
        <v>855</v>
      </c>
      <c r="D1362" s="2" t="s">
        <v>854</v>
      </c>
      <c r="E1362" s="2" t="s">
        <v>856</v>
      </c>
      <c r="F1362" s="4">
        <v>10</v>
      </c>
      <c r="G1362" s="4">
        <v>41000</v>
      </c>
      <c r="H1362" s="4">
        <v>4100</v>
      </c>
      <c r="I1362" s="4">
        <v>45100</v>
      </c>
    </row>
    <row r="1363" spans="1:9" ht="15.75">
      <c r="A1363" s="3" t="s">
        <v>6994</v>
      </c>
      <c r="B1363" s="2" t="s">
        <v>857</v>
      </c>
      <c r="C1363" s="2" t="s">
        <v>858</v>
      </c>
      <c r="D1363" s="2" t="s">
        <v>857</v>
      </c>
      <c r="E1363" s="2" t="s">
        <v>859</v>
      </c>
      <c r="F1363" s="4">
        <v>316</v>
      </c>
      <c r="G1363" s="4">
        <v>517608</v>
      </c>
      <c r="H1363" s="4">
        <v>51760</v>
      </c>
      <c r="I1363" s="4">
        <v>569368</v>
      </c>
    </row>
    <row r="1364" spans="1:9" ht="15.75">
      <c r="A1364" s="3" t="s">
        <v>6994</v>
      </c>
      <c r="B1364" s="2" t="s">
        <v>1279</v>
      </c>
      <c r="C1364" s="2" t="s">
        <v>1280</v>
      </c>
      <c r="D1364" s="2" t="s">
        <v>1279</v>
      </c>
      <c r="E1364" s="2"/>
      <c r="F1364" s="4">
        <v>60</v>
      </c>
      <c r="G1364" s="4">
        <v>41000</v>
      </c>
      <c r="H1364" s="4">
        <v>4100</v>
      </c>
      <c r="I1364" s="4">
        <v>45100</v>
      </c>
    </row>
    <row r="1365" spans="1:9" ht="15.75">
      <c r="A1365" s="3" t="s">
        <v>6994</v>
      </c>
      <c r="B1365" s="2" t="s">
        <v>1283</v>
      </c>
      <c r="C1365" s="2" t="s">
        <v>1284</v>
      </c>
      <c r="D1365" s="2" t="s">
        <v>1283</v>
      </c>
      <c r="E1365" s="2" t="s">
        <v>1285</v>
      </c>
      <c r="F1365" s="4">
        <v>30</v>
      </c>
      <c r="G1365" s="4">
        <v>123000</v>
      </c>
      <c r="H1365" s="4">
        <v>12300</v>
      </c>
      <c r="I1365" s="4">
        <v>135300</v>
      </c>
    </row>
    <row r="1366" spans="1:9" ht="15.75">
      <c r="A1366" s="3" t="s">
        <v>6994</v>
      </c>
      <c r="B1366" s="2" t="s">
        <v>1288</v>
      </c>
      <c r="C1366" s="2" t="s">
        <v>1289</v>
      </c>
      <c r="D1366" s="2" t="s">
        <v>1288</v>
      </c>
      <c r="E1366" s="2"/>
      <c r="F1366" s="4">
        <v>20</v>
      </c>
      <c r="G1366" s="4">
        <v>82000</v>
      </c>
      <c r="H1366" s="4">
        <v>8200</v>
      </c>
      <c r="I1366" s="4">
        <v>90200</v>
      </c>
    </row>
    <row r="1367" spans="1:9" ht="15.75">
      <c r="A1367" s="3" t="s">
        <v>6994</v>
      </c>
      <c r="B1367" s="2" t="s">
        <v>1292</v>
      </c>
      <c r="C1367" s="2" t="s">
        <v>1293</v>
      </c>
      <c r="D1367" s="2" t="s">
        <v>1292</v>
      </c>
      <c r="E1367" s="2" t="s">
        <v>1294</v>
      </c>
      <c r="F1367" s="4">
        <v>20</v>
      </c>
      <c r="G1367" s="4">
        <v>82000</v>
      </c>
      <c r="H1367" s="4">
        <v>8200</v>
      </c>
      <c r="I1367" s="4">
        <v>90200</v>
      </c>
    </row>
    <row r="1368" spans="1:9" ht="15.75">
      <c r="A1368" s="3" t="s">
        <v>6994</v>
      </c>
      <c r="B1368" s="2" t="s">
        <v>1295</v>
      </c>
      <c r="C1368" s="2" t="s">
        <v>1296</v>
      </c>
      <c r="D1368" s="2" t="s">
        <v>1295</v>
      </c>
      <c r="E1368" s="2" t="s">
        <v>1297</v>
      </c>
      <c r="F1368" s="4">
        <v>10</v>
      </c>
      <c r="G1368" s="4">
        <v>41000</v>
      </c>
      <c r="H1368" s="4">
        <v>4100</v>
      </c>
      <c r="I1368" s="4">
        <v>45100</v>
      </c>
    </row>
    <row r="1369" spans="1:9" ht="15.75">
      <c r="A1369" s="3" t="s">
        <v>6994</v>
      </c>
      <c r="B1369" s="2" t="s">
        <v>1306</v>
      </c>
      <c r="C1369" s="2" t="s">
        <v>1307</v>
      </c>
      <c r="D1369" s="2" t="s">
        <v>1306</v>
      </c>
      <c r="E1369" s="2" t="s">
        <v>1308</v>
      </c>
      <c r="F1369" s="4">
        <v>100</v>
      </c>
      <c r="G1369" s="4">
        <v>405000</v>
      </c>
      <c r="H1369" s="4">
        <v>40500</v>
      </c>
      <c r="I1369" s="4">
        <v>445500</v>
      </c>
    </row>
    <row r="1370" spans="1:9" ht="15.75">
      <c r="A1370" s="3" t="s">
        <v>6994</v>
      </c>
      <c r="B1370" s="2" t="s">
        <v>1317</v>
      </c>
      <c r="C1370" s="2" t="s">
        <v>1318</v>
      </c>
      <c r="D1370" s="2" t="s">
        <v>1317</v>
      </c>
      <c r="E1370" s="2" t="s">
        <v>1319</v>
      </c>
      <c r="F1370" s="4">
        <v>150</v>
      </c>
      <c r="G1370" s="4">
        <v>607500</v>
      </c>
      <c r="H1370" s="4">
        <v>60750</v>
      </c>
      <c r="I1370" s="4">
        <v>668250</v>
      </c>
    </row>
    <row r="1371" spans="1:9" ht="15.75">
      <c r="A1371" s="3" t="s">
        <v>6994</v>
      </c>
      <c r="B1371" s="2" t="s">
        <v>1353</v>
      </c>
      <c r="C1371" s="2" t="s">
        <v>1354</v>
      </c>
      <c r="D1371" s="2" t="s">
        <v>1353</v>
      </c>
      <c r="E1371" s="2" t="s">
        <v>1342</v>
      </c>
      <c r="F1371" s="4">
        <v>60</v>
      </c>
      <c r="G1371" s="4">
        <v>684000</v>
      </c>
      <c r="H1371" s="4">
        <v>68400</v>
      </c>
      <c r="I1371" s="4">
        <v>752400</v>
      </c>
    </row>
    <row r="1372" spans="1:9" ht="15.75">
      <c r="A1372" s="3" t="s">
        <v>6994</v>
      </c>
      <c r="B1372" s="2" t="s">
        <v>1355</v>
      </c>
      <c r="C1372" s="2" t="s">
        <v>1356</v>
      </c>
      <c r="D1372" s="2" t="s">
        <v>1355</v>
      </c>
      <c r="E1372" s="2" t="s">
        <v>1352</v>
      </c>
      <c r="F1372" s="4">
        <v>100</v>
      </c>
      <c r="G1372" s="4">
        <v>95000</v>
      </c>
      <c r="H1372" s="4">
        <v>9500</v>
      </c>
      <c r="I1372" s="4">
        <v>104500</v>
      </c>
    </row>
    <row r="1373" spans="1:9" ht="15.75">
      <c r="A1373" s="3" t="s">
        <v>6994</v>
      </c>
      <c r="B1373" s="2" t="s">
        <v>1362</v>
      </c>
      <c r="C1373" s="2" t="s">
        <v>1363</v>
      </c>
      <c r="D1373" s="2" t="s">
        <v>1362</v>
      </c>
      <c r="E1373" s="2" t="s">
        <v>1342</v>
      </c>
      <c r="F1373" s="4">
        <v>60</v>
      </c>
      <c r="G1373" s="4">
        <v>648000</v>
      </c>
      <c r="H1373" s="4">
        <v>64800</v>
      </c>
      <c r="I1373" s="4">
        <v>712800</v>
      </c>
    </row>
    <row r="1374" spans="1:9" ht="15.75">
      <c r="A1374" s="3" t="s">
        <v>6994</v>
      </c>
      <c r="B1374" s="2" t="s">
        <v>1364</v>
      </c>
      <c r="C1374" s="2" t="s">
        <v>1365</v>
      </c>
      <c r="D1374" s="2" t="s">
        <v>1364</v>
      </c>
      <c r="E1374" s="2" t="s">
        <v>1352</v>
      </c>
      <c r="F1374" s="4">
        <v>50</v>
      </c>
      <c r="G1374" s="4">
        <v>45001</v>
      </c>
      <c r="H1374" s="4">
        <v>4499</v>
      </c>
      <c r="I1374" s="4">
        <v>49500</v>
      </c>
    </row>
    <row r="1375" spans="1:9" ht="15.75">
      <c r="A1375" s="3" t="s">
        <v>6994</v>
      </c>
      <c r="B1375" s="2" t="s">
        <v>1369</v>
      </c>
      <c r="C1375" s="2" t="s">
        <v>1370</v>
      </c>
      <c r="D1375" s="2" t="s">
        <v>1369</v>
      </c>
      <c r="E1375" s="2" t="s">
        <v>1352</v>
      </c>
      <c r="F1375" s="4">
        <v>126</v>
      </c>
      <c r="G1375" s="4">
        <v>3150000</v>
      </c>
      <c r="H1375" s="4">
        <v>315000</v>
      </c>
      <c r="I1375" s="4">
        <v>3465000</v>
      </c>
    </row>
    <row r="1376" spans="1:9" ht="15.75">
      <c r="A1376" s="3" t="s">
        <v>6994</v>
      </c>
      <c r="B1376" s="2" t="s">
        <v>1401</v>
      </c>
      <c r="C1376" s="2" t="s">
        <v>3526</v>
      </c>
      <c r="D1376" s="2" t="s">
        <v>1401</v>
      </c>
      <c r="E1376" s="2" t="s">
        <v>5734</v>
      </c>
      <c r="F1376" s="4">
        <v>4</v>
      </c>
      <c r="G1376" s="4">
        <v>14000</v>
      </c>
      <c r="H1376" s="4">
        <v>1400</v>
      </c>
      <c r="I1376" s="4">
        <v>15400</v>
      </c>
    </row>
    <row r="1377" spans="1:9" ht="15.75">
      <c r="A1377" s="3" t="s">
        <v>6994</v>
      </c>
      <c r="B1377" s="2" t="s">
        <v>1401</v>
      </c>
      <c r="C1377" s="2" t="s">
        <v>1403</v>
      </c>
      <c r="D1377" s="2" t="s">
        <v>1401</v>
      </c>
      <c r="E1377" s="2" t="s">
        <v>5751</v>
      </c>
      <c r="F1377" s="4">
        <v>8</v>
      </c>
      <c r="G1377" s="4">
        <v>17600</v>
      </c>
      <c r="H1377" s="4">
        <v>1760</v>
      </c>
      <c r="I1377" s="4">
        <v>19360</v>
      </c>
    </row>
    <row r="1378" spans="1:9" ht="15.75">
      <c r="A1378" s="3" t="s">
        <v>6994</v>
      </c>
      <c r="B1378" s="2" t="s">
        <v>1426</v>
      </c>
      <c r="C1378" s="2" t="s">
        <v>1428</v>
      </c>
      <c r="D1378" s="2" t="s">
        <v>1426</v>
      </c>
      <c r="E1378" s="2" t="s">
        <v>5751</v>
      </c>
      <c r="F1378" s="4">
        <v>11</v>
      </c>
      <c r="G1378" s="4">
        <v>13510</v>
      </c>
      <c r="H1378" s="4">
        <v>1350</v>
      </c>
      <c r="I1378" s="4">
        <v>14860</v>
      </c>
    </row>
    <row r="1379" spans="1:9" ht="15.75">
      <c r="A1379" s="3" t="s">
        <v>6994</v>
      </c>
      <c r="B1379" s="2" t="s">
        <v>1426</v>
      </c>
      <c r="C1379" s="2" t="s">
        <v>1430</v>
      </c>
      <c r="D1379" s="2" t="s">
        <v>1426</v>
      </c>
      <c r="E1379" s="2" t="s">
        <v>5735</v>
      </c>
      <c r="F1379" s="4">
        <v>5</v>
      </c>
      <c r="G1379" s="4">
        <v>10000</v>
      </c>
      <c r="H1379" s="4">
        <v>1000</v>
      </c>
      <c r="I1379" s="4">
        <v>11000</v>
      </c>
    </row>
    <row r="1380" spans="1:9" ht="15.75">
      <c r="A1380" s="3" t="s">
        <v>6994</v>
      </c>
      <c r="B1380" s="2" t="s">
        <v>1443</v>
      </c>
      <c r="C1380" s="2" t="s">
        <v>3547</v>
      </c>
      <c r="D1380" s="2" t="s">
        <v>1443</v>
      </c>
      <c r="E1380" s="2" t="s">
        <v>7001</v>
      </c>
      <c r="F1380" s="4">
        <v>30</v>
      </c>
      <c r="G1380" s="4">
        <v>72000</v>
      </c>
      <c r="H1380" s="4">
        <v>7200</v>
      </c>
      <c r="I1380" s="4">
        <v>79200</v>
      </c>
    </row>
    <row r="1381" spans="1:9" ht="15.75">
      <c r="A1381" s="3" t="s">
        <v>6994</v>
      </c>
      <c r="B1381" s="2" t="s">
        <v>1473</v>
      </c>
      <c r="C1381" s="2" t="s">
        <v>1474</v>
      </c>
      <c r="D1381" s="2" t="s">
        <v>1473</v>
      </c>
      <c r="E1381" s="2" t="s">
        <v>1475</v>
      </c>
      <c r="F1381" s="4">
        <v>19287</v>
      </c>
      <c r="G1381" s="4">
        <v>2873763</v>
      </c>
      <c r="H1381" s="4">
        <v>287377</v>
      </c>
      <c r="I1381" s="4">
        <v>3161140</v>
      </c>
    </row>
    <row r="1382" spans="1:9" ht="15.75">
      <c r="A1382" s="3" t="s">
        <v>6994</v>
      </c>
      <c r="B1382" s="2" t="s">
        <v>1506</v>
      </c>
      <c r="C1382" s="2" t="s">
        <v>1507</v>
      </c>
      <c r="D1382" s="2" t="s">
        <v>1506</v>
      </c>
      <c r="E1382" s="2" t="s">
        <v>1508</v>
      </c>
      <c r="F1382" s="4">
        <v>1000</v>
      </c>
      <c r="G1382" s="4">
        <v>1530000</v>
      </c>
      <c r="H1382" s="4">
        <v>153000</v>
      </c>
      <c r="I1382" s="4">
        <v>1683000</v>
      </c>
    </row>
    <row r="1383" spans="1:9" ht="15.75">
      <c r="A1383" s="3" t="s">
        <v>6994</v>
      </c>
      <c r="B1383" s="2" t="s">
        <v>1473</v>
      </c>
      <c r="C1383" s="2" t="s">
        <v>4200</v>
      </c>
      <c r="D1383" s="2" t="s">
        <v>1473</v>
      </c>
      <c r="E1383" s="2" t="s">
        <v>1475</v>
      </c>
      <c r="F1383" s="4">
        <v>11471</v>
      </c>
      <c r="G1383" s="4">
        <v>1709179</v>
      </c>
      <c r="H1383" s="4">
        <v>170918</v>
      </c>
      <c r="I1383" s="4">
        <v>1880097</v>
      </c>
    </row>
    <row r="1384" spans="1:9" ht="15.75">
      <c r="A1384" s="3" t="s">
        <v>6994</v>
      </c>
      <c r="B1384" s="2" t="s">
        <v>1478</v>
      </c>
      <c r="C1384" s="2" t="s">
        <v>3565</v>
      </c>
      <c r="D1384" s="2" t="s">
        <v>1478</v>
      </c>
      <c r="E1384" s="2" t="s">
        <v>1480</v>
      </c>
      <c r="F1384" s="4">
        <v>116006</v>
      </c>
      <c r="G1384" s="4">
        <v>19519496</v>
      </c>
      <c r="H1384" s="4">
        <v>1951949</v>
      </c>
      <c r="I1384" s="4">
        <v>21471445</v>
      </c>
    </row>
    <row r="1385" spans="1:9" ht="15.75">
      <c r="A1385" s="3" t="s">
        <v>6994</v>
      </c>
      <c r="B1385" s="2" t="s">
        <v>1478</v>
      </c>
      <c r="C1385" s="2" t="s">
        <v>3566</v>
      </c>
      <c r="D1385" s="2" t="s">
        <v>1478</v>
      </c>
      <c r="E1385" s="2" t="s">
        <v>3568</v>
      </c>
      <c r="F1385" s="4">
        <v>100000</v>
      </c>
      <c r="G1385" s="4">
        <v>9900000</v>
      </c>
      <c r="H1385" s="4">
        <v>990000</v>
      </c>
      <c r="I1385" s="4">
        <v>10890000</v>
      </c>
    </row>
    <row r="1386" spans="1:9" ht="15.75">
      <c r="A1386" s="3" t="s">
        <v>6994</v>
      </c>
      <c r="B1386" s="2" t="s">
        <v>1518</v>
      </c>
      <c r="C1386" s="2" t="s">
        <v>1519</v>
      </c>
      <c r="D1386" s="2" t="s">
        <v>1518</v>
      </c>
      <c r="E1386" s="2"/>
      <c r="F1386" s="4">
        <v>2</v>
      </c>
      <c r="G1386" s="4">
        <v>10091</v>
      </c>
      <c r="H1386" s="4">
        <v>1009</v>
      </c>
      <c r="I1386" s="4">
        <v>11100</v>
      </c>
    </row>
    <row r="1387" spans="1:9" ht="15.75">
      <c r="A1387" s="3" t="s">
        <v>6994</v>
      </c>
      <c r="B1387" s="2" t="s">
        <v>1520</v>
      </c>
      <c r="C1387" s="2" t="s">
        <v>1521</v>
      </c>
      <c r="D1387" s="2" t="s">
        <v>1520</v>
      </c>
      <c r="E1387" s="2" t="s">
        <v>1522</v>
      </c>
      <c r="F1387" s="4">
        <v>5</v>
      </c>
      <c r="G1387" s="4">
        <v>110200</v>
      </c>
      <c r="H1387" s="4">
        <v>11020</v>
      </c>
      <c r="I1387" s="4">
        <v>121220</v>
      </c>
    </row>
    <row r="1388" spans="1:9" ht="15.75">
      <c r="A1388" s="3" t="s">
        <v>6994</v>
      </c>
      <c r="B1388" s="2" t="s">
        <v>1523</v>
      </c>
      <c r="C1388" s="2" t="s">
        <v>1524</v>
      </c>
      <c r="D1388" s="2" t="s">
        <v>1523</v>
      </c>
      <c r="E1388" s="2" t="s">
        <v>1525</v>
      </c>
      <c r="F1388" s="4">
        <v>2</v>
      </c>
      <c r="G1388" s="4">
        <v>10091</v>
      </c>
      <c r="H1388" s="4">
        <v>1009</v>
      </c>
      <c r="I1388" s="4">
        <v>11100</v>
      </c>
    </row>
    <row r="1389" spans="1:9" ht="15.75">
      <c r="A1389" s="3" t="s">
        <v>6994</v>
      </c>
      <c r="B1389" s="2" t="s">
        <v>3573</v>
      </c>
      <c r="C1389" s="2" t="s">
        <v>3574</v>
      </c>
      <c r="D1389" s="2" t="s">
        <v>3573</v>
      </c>
      <c r="E1389" s="2" t="s">
        <v>3575</v>
      </c>
      <c r="F1389" s="4">
        <v>3</v>
      </c>
      <c r="G1389" s="4">
        <v>67620</v>
      </c>
      <c r="H1389" s="4">
        <v>6762</v>
      </c>
      <c r="I1389" s="4">
        <v>74382</v>
      </c>
    </row>
    <row r="1390" spans="1:9" ht="15.75">
      <c r="A1390" s="3" t="s">
        <v>6994</v>
      </c>
      <c r="B1390" s="2" t="s">
        <v>1528</v>
      </c>
      <c r="C1390" s="2" t="s">
        <v>1529</v>
      </c>
      <c r="D1390" s="2" t="s">
        <v>1528</v>
      </c>
      <c r="E1390" s="2" t="s">
        <v>1530</v>
      </c>
      <c r="F1390" s="4">
        <v>4500</v>
      </c>
      <c r="G1390" s="4">
        <v>11835000</v>
      </c>
      <c r="H1390" s="4">
        <v>1183500</v>
      </c>
      <c r="I1390" s="4">
        <v>13018500</v>
      </c>
    </row>
    <row r="1391" spans="1:9" ht="15.75">
      <c r="A1391" s="3" t="s">
        <v>6994</v>
      </c>
      <c r="B1391" s="2" t="s">
        <v>1531</v>
      </c>
      <c r="C1391" s="2" t="s">
        <v>1532</v>
      </c>
      <c r="D1391" s="2" t="s">
        <v>1531</v>
      </c>
      <c r="E1391" s="2" t="s">
        <v>1533</v>
      </c>
      <c r="F1391" s="4">
        <v>45</v>
      </c>
      <c r="G1391" s="4">
        <v>6041700</v>
      </c>
      <c r="H1391" s="4">
        <v>604170</v>
      </c>
      <c r="I1391" s="4">
        <v>6645870</v>
      </c>
    </row>
    <row r="1392" spans="1:9" ht="15.75">
      <c r="A1392" s="3" t="s">
        <v>6994</v>
      </c>
      <c r="B1392" s="2" t="s">
        <v>1540</v>
      </c>
      <c r="C1392" s="2" t="s">
        <v>1541</v>
      </c>
      <c r="D1392" s="2" t="s">
        <v>1540</v>
      </c>
      <c r="E1392" s="2" t="s">
        <v>1542</v>
      </c>
      <c r="F1392" s="4">
        <v>104</v>
      </c>
      <c r="G1392" s="4">
        <v>963800</v>
      </c>
      <c r="H1392" s="4">
        <v>96380</v>
      </c>
      <c r="I1392" s="4">
        <v>1060180</v>
      </c>
    </row>
    <row r="1393" spans="1:9" ht="15.75">
      <c r="A1393" s="3" t="s">
        <v>6994</v>
      </c>
      <c r="B1393" s="2" t="s">
        <v>1549</v>
      </c>
      <c r="C1393" s="2" t="s">
        <v>1552</v>
      </c>
      <c r="D1393" s="2" t="s">
        <v>1549</v>
      </c>
      <c r="E1393" s="2" t="s">
        <v>1553</v>
      </c>
      <c r="F1393" s="4">
        <v>2</v>
      </c>
      <c r="G1393" s="4">
        <v>65400</v>
      </c>
      <c r="H1393" s="4">
        <v>6540</v>
      </c>
      <c r="I1393" s="4">
        <v>71940</v>
      </c>
    </row>
    <row r="1394" spans="1:9" ht="15.75">
      <c r="A1394" s="3" t="s">
        <v>6994</v>
      </c>
      <c r="B1394" s="2" t="s">
        <v>1566</v>
      </c>
      <c r="C1394" s="2" t="s">
        <v>1567</v>
      </c>
      <c r="D1394" s="2" t="s">
        <v>1566</v>
      </c>
      <c r="E1394" s="2" t="s">
        <v>1568</v>
      </c>
      <c r="F1394" s="4">
        <v>14000</v>
      </c>
      <c r="G1394" s="4">
        <v>334264</v>
      </c>
      <c r="H1394" s="4">
        <v>33426</v>
      </c>
      <c r="I1394" s="4">
        <v>367690</v>
      </c>
    </row>
    <row r="1395" spans="1:9" ht="15.75">
      <c r="A1395" s="3" t="s">
        <v>6994</v>
      </c>
      <c r="B1395" s="2" t="s">
        <v>1572</v>
      </c>
      <c r="C1395" s="2" t="s">
        <v>1573</v>
      </c>
      <c r="D1395" s="2" t="s">
        <v>1572</v>
      </c>
      <c r="E1395" s="2" t="s">
        <v>1571</v>
      </c>
      <c r="F1395" s="4">
        <v>68400</v>
      </c>
      <c r="G1395" s="4">
        <v>3430318</v>
      </c>
      <c r="H1395" s="4">
        <v>343052</v>
      </c>
      <c r="I1395" s="4">
        <v>3773370</v>
      </c>
    </row>
    <row r="1396" spans="1:9" ht="15.75">
      <c r="A1396" s="3" t="s">
        <v>6994</v>
      </c>
      <c r="B1396" s="2" t="s">
        <v>1572</v>
      </c>
      <c r="C1396" s="2" t="s">
        <v>1580</v>
      </c>
      <c r="D1396" s="2" t="s">
        <v>1572</v>
      </c>
      <c r="E1396" s="2" t="s">
        <v>1578</v>
      </c>
      <c r="F1396" s="4">
        <v>5000</v>
      </c>
      <c r="G1396" s="4">
        <v>238840</v>
      </c>
      <c r="H1396" s="4">
        <v>23885</v>
      </c>
      <c r="I1396" s="4">
        <v>262725</v>
      </c>
    </row>
    <row r="1397" spans="1:9" ht="15.75">
      <c r="A1397" s="3" t="s">
        <v>6994</v>
      </c>
      <c r="B1397" s="2" t="s">
        <v>1572</v>
      </c>
      <c r="C1397" s="2" t="s">
        <v>1586</v>
      </c>
      <c r="D1397" s="2" t="s">
        <v>1572</v>
      </c>
      <c r="E1397" s="2" t="s">
        <v>1587</v>
      </c>
      <c r="F1397" s="4">
        <v>900</v>
      </c>
      <c r="G1397" s="4">
        <v>46125</v>
      </c>
      <c r="H1397" s="4">
        <v>4613</v>
      </c>
      <c r="I1397" s="4">
        <v>50738</v>
      </c>
    </row>
    <row r="1398" spans="1:9" ht="15.75">
      <c r="A1398" s="3" t="s">
        <v>6994</v>
      </c>
      <c r="B1398" s="2" t="s">
        <v>1600</v>
      </c>
      <c r="C1398" s="2" t="s">
        <v>1603</v>
      </c>
      <c r="D1398" s="2" t="s">
        <v>1600</v>
      </c>
      <c r="E1398" s="2" t="s">
        <v>7002</v>
      </c>
      <c r="F1398" s="4">
        <v>1</v>
      </c>
      <c r="G1398" s="4">
        <v>1850000</v>
      </c>
      <c r="H1398" s="4">
        <v>185000</v>
      </c>
      <c r="I1398" s="4">
        <v>2035000</v>
      </c>
    </row>
    <row r="1399" spans="1:9" ht="15.75">
      <c r="A1399" s="3" t="s">
        <v>6994</v>
      </c>
      <c r="B1399" s="2" t="s">
        <v>1622</v>
      </c>
      <c r="C1399" s="2" t="s">
        <v>1623</v>
      </c>
      <c r="D1399" s="2" t="s">
        <v>1622</v>
      </c>
      <c r="E1399" s="2" t="s">
        <v>1624</v>
      </c>
      <c r="F1399" s="4">
        <v>1</v>
      </c>
      <c r="G1399" s="4">
        <v>56000</v>
      </c>
      <c r="H1399" s="4">
        <v>5600</v>
      </c>
      <c r="I1399" s="4">
        <v>61600</v>
      </c>
    </row>
    <row r="1400" spans="1:9" ht="15.75">
      <c r="A1400" s="3" t="s">
        <v>6994</v>
      </c>
      <c r="B1400" s="2" t="s">
        <v>1628</v>
      </c>
      <c r="C1400" s="2" t="s">
        <v>1631</v>
      </c>
      <c r="D1400" s="2" t="s">
        <v>1628</v>
      </c>
      <c r="E1400" s="2" t="s">
        <v>1632</v>
      </c>
      <c r="F1400" s="4">
        <v>2</v>
      </c>
      <c r="G1400" s="4">
        <v>66000</v>
      </c>
      <c r="H1400" s="4">
        <v>6600</v>
      </c>
      <c r="I1400" s="4">
        <v>72600</v>
      </c>
    </row>
    <row r="1401" spans="1:9" ht="15.75">
      <c r="A1401" s="3" t="s">
        <v>6994</v>
      </c>
      <c r="B1401" s="2" t="s">
        <v>1628</v>
      </c>
      <c r="C1401" s="2" t="s">
        <v>1637</v>
      </c>
      <c r="D1401" s="2" t="s">
        <v>1628</v>
      </c>
      <c r="E1401" s="2" t="s">
        <v>1638</v>
      </c>
      <c r="F1401" s="4">
        <v>3</v>
      </c>
      <c r="G1401" s="4">
        <v>99000</v>
      </c>
      <c r="H1401" s="4">
        <v>9900</v>
      </c>
      <c r="I1401" s="4">
        <v>108900</v>
      </c>
    </row>
    <row r="1402" spans="1:9" ht="15.75">
      <c r="A1402" s="3" t="s">
        <v>6994</v>
      </c>
      <c r="B1402" s="2" t="s">
        <v>1674</v>
      </c>
      <c r="C1402" s="2" t="s">
        <v>1675</v>
      </c>
      <c r="D1402" s="2" t="s">
        <v>1674</v>
      </c>
      <c r="E1402" s="2" t="s">
        <v>1676</v>
      </c>
      <c r="F1402" s="4">
        <v>20</v>
      </c>
      <c r="G1402" s="4">
        <v>1320000</v>
      </c>
      <c r="H1402" s="4">
        <v>132000</v>
      </c>
      <c r="I1402" s="4">
        <v>1452000</v>
      </c>
    </row>
    <row r="1403" spans="1:9" ht="15.75">
      <c r="A1403" s="3" t="s">
        <v>6994</v>
      </c>
      <c r="B1403" s="2" t="s">
        <v>1641</v>
      </c>
      <c r="C1403" s="2" t="s">
        <v>1686</v>
      </c>
      <c r="D1403" s="2" t="s">
        <v>1641</v>
      </c>
      <c r="E1403" s="2" t="s">
        <v>1687</v>
      </c>
      <c r="F1403" s="4">
        <v>2</v>
      </c>
      <c r="G1403" s="4">
        <v>10254</v>
      </c>
      <c r="H1403" s="4">
        <v>1025</v>
      </c>
      <c r="I1403" s="4">
        <v>11279</v>
      </c>
    </row>
    <row r="1404" spans="1:9" ht="15.75">
      <c r="A1404" s="3" t="s">
        <v>6994</v>
      </c>
      <c r="B1404" s="2" t="s">
        <v>1628</v>
      </c>
      <c r="C1404" s="2" t="s">
        <v>1691</v>
      </c>
      <c r="D1404" s="2" t="s">
        <v>1628</v>
      </c>
      <c r="E1404" s="2" t="s">
        <v>1692</v>
      </c>
      <c r="F1404" s="4">
        <v>5</v>
      </c>
      <c r="G1404" s="4">
        <v>174200</v>
      </c>
      <c r="H1404" s="4">
        <v>17420</v>
      </c>
      <c r="I1404" s="4">
        <v>191620</v>
      </c>
    </row>
    <row r="1405" spans="1:9" ht="15.75">
      <c r="A1405" s="3" t="s">
        <v>6994</v>
      </c>
      <c r="B1405" s="2" t="s">
        <v>1698</v>
      </c>
      <c r="C1405" s="2" t="s">
        <v>1699</v>
      </c>
      <c r="D1405" s="2" t="s">
        <v>1698</v>
      </c>
      <c r="E1405" s="2" t="s">
        <v>1700</v>
      </c>
      <c r="F1405" s="4">
        <v>3</v>
      </c>
      <c r="G1405" s="4">
        <v>255000</v>
      </c>
      <c r="H1405" s="4">
        <v>25500</v>
      </c>
      <c r="I1405" s="4">
        <v>280500</v>
      </c>
    </row>
    <row r="1406" spans="1:9" ht="15.75">
      <c r="A1406" s="3" t="s">
        <v>6994</v>
      </c>
      <c r="B1406" s="2" t="s">
        <v>1702</v>
      </c>
      <c r="C1406" s="2" t="s">
        <v>1703</v>
      </c>
      <c r="D1406" s="2" t="s">
        <v>1702</v>
      </c>
      <c r="E1406" s="2" t="s">
        <v>1704</v>
      </c>
      <c r="F1406" s="4">
        <v>25000</v>
      </c>
      <c r="G1406" s="4">
        <v>8900000</v>
      </c>
      <c r="H1406" s="4">
        <v>890000</v>
      </c>
      <c r="I1406" s="4">
        <v>9790000</v>
      </c>
    </row>
    <row r="1407" spans="1:9" ht="15.75">
      <c r="A1407" s="3" t="s">
        <v>6994</v>
      </c>
      <c r="B1407" s="2" t="s">
        <v>1628</v>
      </c>
      <c r="C1407" s="2" t="s">
        <v>1720</v>
      </c>
      <c r="D1407" s="2" t="s">
        <v>1628</v>
      </c>
      <c r="E1407" s="2" t="s">
        <v>1721</v>
      </c>
      <c r="F1407" s="4">
        <v>5</v>
      </c>
      <c r="G1407" s="4">
        <v>155000</v>
      </c>
      <c r="H1407" s="4">
        <v>15500</v>
      </c>
      <c r="I1407" s="4">
        <v>170500</v>
      </c>
    </row>
    <row r="1408" spans="1:9" ht="15.75">
      <c r="A1408" s="3" t="s">
        <v>6994</v>
      </c>
      <c r="B1408" s="2" t="s">
        <v>1728</v>
      </c>
      <c r="C1408" s="2" t="s">
        <v>1729</v>
      </c>
      <c r="D1408" s="2" t="s">
        <v>1728</v>
      </c>
      <c r="E1408" s="2" t="s">
        <v>1730</v>
      </c>
      <c r="F1408" s="4">
        <v>111000</v>
      </c>
      <c r="G1408" s="4">
        <v>5018682</v>
      </c>
      <c r="H1408" s="4">
        <v>501868</v>
      </c>
      <c r="I1408" s="4">
        <v>5520550</v>
      </c>
    </row>
    <row r="1409" spans="1:9" ht="15.75">
      <c r="A1409" s="3" t="s">
        <v>6994</v>
      </c>
      <c r="B1409" s="2" t="s">
        <v>1731</v>
      </c>
      <c r="C1409" s="2" t="s">
        <v>1734</v>
      </c>
      <c r="D1409" s="2" t="s">
        <v>1731</v>
      </c>
      <c r="E1409" s="2" t="s">
        <v>1735</v>
      </c>
      <c r="F1409" s="4">
        <v>1000</v>
      </c>
      <c r="G1409" s="4">
        <v>91636</v>
      </c>
      <c r="H1409" s="4">
        <v>9164</v>
      </c>
      <c r="I1409" s="4">
        <v>100800</v>
      </c>
    </row>
    <row r="1410" spans="1:9" ht="15.75">
      <c r="A1410" s="3" t="s">
        <v>6994</v>
      </c>
      <c r="B1410" s="2" t="s">
        <v>1731</v>
      </c>
      <c r="C1410" s="2" t="s">
        <v>4302</v>
      </c>
      <c r="D1410" s="2" t="s">
        <v>1731</v>
      </c>
      <c r="E1410" s="2" t="s">
        <v>4303</v>
      </c>
      <c r="F1410" s="4">
        <v>179000</v>
      </c>
      <c r="G1410" s="4">
        <v>10331636</v>
      </c>
      <c r="H1410" s="4">
        <v>1033164</v>
      </c>
      <c r="I1410" s="4">
        <v>11364800</v>
      </c>
    </row>
    <row r="1411" spans="1:9" ht="15.75">
      <c r="A1411" s="3" t="s">
        <v>6994</v>
      </c>
      <c r="B1411" s="2" t="s">
        <v>1731</v>
      </c>
      <c r="C1411" s="2" t="s">
        <v>1742</v>
      </c>
      <c r="D1411" s="2" t="s">
        <v>1731</v>
      </c>
      <c r="E1411" s="2" t="s">
        <v>1743</v>
      </c>
      <c r="F1411" s="4">
        <v>100</v>
      </c>
      <c r="G1411" s="4">
        <v>9164</v>
      </c>
      <c r="H1411" s="4">
        <v>916</v>
      </c>
      <c r="I1411" s="4">
        <v>10080</v>
      </c>
    </row>
    <row r="1412" spans="1:9" ht="15.75">
      <c r="A1412" s="3" t="s">
        <v>6994</v>
      </c>
      <c r="B1412" s="2" t="s">
        <v>1769</v>
      </c>
      <c r="C1412" s="2" t="s">
        <v>1770</v>
      </c>
      <c r="D1412" s="2" t="s">
        <v>1769</v>
      </c>
      <c r="E1412" s="2" t="s">
        <v>1771</v>
      </c>
      <c r="F1412" s="4">
        <v>400</v>
      </c>
      <c r="G1412" s="4">
        <v>100000</v>
      </c>
      <c r="H1412" s="4">
        <v>10000</v>
      </c>
      <c r="I1412" s="4">
        <v>110000</v>
      </c>
    </row>
    <row r="1413" spans="1:9" ht="15.75">
      <c r="A1413" s="3" t="s">
        <v>6994</v>
      </c>
      <c r="B1413" s="2" t="s">
        <v>3620</v>
      </c>
      <c r="C1413" s="2" t="s">
        <v>1773</v>
      </c>
      <c r="D1413" s="2" t="s">
        <v>3620</v>
      </c>
      <c r="E1413" s="2" t="s">
        <v>3621</v>
      </c>
      <c r="F1413" s="4">
        <v>400</v>
      </c>
      <c r="G1413" s="4">
        <v>132000</v>
      </c>
      <c r="H1413" s="4">
        <v>13200</v>
      </c>
      <c r="I1413" s="4">
        <v>145200</v>
      </c>
    </row>
    <row r="1414" spans="1:9" ht="15.75">
      <c r="A1414" s="3" t="s">
        <v>6994</v>
      </c>
      <c r="B1414" s="2" t="s">
        <v>1775</v>
      </c>
      <c r="C1414" s="2" t="s">
        <v>1776</v>
      </c>
      <c r="D1414" s="2" t="s">
        <v>1775</v>
      </c>
      <c r="E1414" s="2" t="s">
        <v>1777</v>
      </c>
      <c r="F1414" s="4">
        <v>100</v>
      </c>
      <c r="G1414" s="4">
        <v>110000</v>
      </c>
      <c r="H1414" s="4">
        <v>11000</v>
      </c>
      <c r="I1414" s="4">
        <v>121000</v>
      </c>
    </row>
    <row r="1415" spans="1:9" ht="15.75">
      <c r="A1415" s="3" t="s">
        <v>6994</v>
      </c>
      <c r="B1415" s="2" t="s">
        <v>7003</v>
      </c>
      <c r="C1415" s="2" t="s">
        <v>1779</v>
      </c>
      <c r="D1415" s="2" t="s">
        <v>7003</v>
      </c>
      <c r="E1415" s="2" t="s">
        <v>7004</v>
      </c>
      <c r="F1415" s="4">
        <v>100</v>
      </c>
      <c r="G1415" s="4">
        <v>175000</v>
      </c>
      <c r="H1415" s="4">
        <v>17500</v>
      </c>
      <c r="I1415" s="4">
        <v>192500</v>
      </c>
    </row>
    <row r="1416" spans="1:9" ht="15.75">
      <c r="A1416" s="3" t="s">
        <v>6994</v>
      </c>
      <c r="B1416" s="2" t="s">
        <v>1787</v>
      </c>
      <c r="C1416" s="2" t="s">
        <v>1788</v>
      </c>
      <c r="D1416" s="2" t="s">
        <v>1787</v>
      </c>
      <c r="E1416" s="2" t="s">
        <v>1789</v>
      </c>
      <c r="F1416" s="4">
        <v>1</v>
      </c>
      <c r="G1416" s="4"/>
      <c r="H1416" s="4"/>
      <c r="I1416" s="4"/>
    </row>
    <row r="1417" spans="1:9" ht="15.75">
      <c r="A1417" s="3" t="s">
        <v>6994</v>
      </c>
      <c r="B1417" s="2" t="s">
        <v>1790</v>
      </c>
      <c r="C1417" s="2" t="s">
        <v>1791</v>
      </c>
      <c r="D1417" s="2" t="s">
        <v>1790</v>
      </c>
      <c r="E1417" s="2" t="s">
        <v>1792</v>
      </c>
      <c r="F1417" s="4">
        <v>1</v>
      </c>
      <c r="G1417" s="4">
        <v>620000</v>
      </c>
      <c r="H1417" s="4">
        <v>62000</v>
      </c>
      <c r="I1417" s="4">
        <v>682000</v>
      </c>
    </row>
    <row r="1418" spans="1:9" ht="15.75">
      <c r="A1418" s="3" t="s">
        <v>6994</v>
      </c>
      <c r="B1418" s="2" t="s">
        <v>1796</v>
      </c>
      <c r="C1418" s="2" t="s">
        <v>1799</v>
      </c>
      <c r="D1418" s="2" t="s">
        <v>1796</v>
      </c>
      <c r="E1418" s="2" t="s">
        <v>1800</v>
      </c>
      <c r="F1418" s="4">
        <v>1</v>
      </c>
      <c r="G1418" s="4">
        <v>252000</v>
      </c>
      <c r="H1418" s="4">
        <v>25200</v>
      </c>
      <c r="I1418" s="4">
        <v>277200</v>
      </c>
    </row>
    <row r="1419" spans="1:9" ht="15.75">
      <c r="A1419" s="3" t="s">
        <v>6994</v>
      </c>
      <c r="B1419" s="2" t="s">
        <v>1801</v>
      </c>
      <c r="C1419" s="2" t="s">
        <v>1802</v>
      </c>
      <c r="D1419" s="2" t="s">
        <v>1801</v>
      </c>
      <c r="E1419" s="2" t="s">
        <v>1803</v>
      </c>
      <c r="F1419" s="4">
        <v>20</v>
      </c>
      <c r="G1419" s="4">
        <v>799130</v>
      </c>
      <c r="H1419" s="4">
        <v>79913</v>
      </c>
      <c r="I1419" s="4">
        <v>879043</v>
      </c>
    </row>
    <row r="1420" spans="1:9" ht="15.75">
      <c r="A1420" s="3" t="s">
        <v>6994</v>
      </c>
      <c r="B1420" s="2" t="s">
        <v>1804</v>
      </c>
      <c r="C1420" s="2" t="s">
        <v>1805</v>
      </c>
      <c r="D1420" s="2" t="s">
        <v>1804</v>
      </c>
      <c r="E1420" s="2" t="s">
        <v>1806</v>
      </c>
      <c r="F1420" s="4">
        <v>3</v>
      </c>
      <c r="G1420" s="4">
        <v>308250</v>
      </c>
      <c r="H1420" s="4">
        <v>30825</v>
      </c>
      <c r="I1420" s="4">
        <v>339075</v>
      </c>
    </row>
    <row r="1421" spans="1:9" ht="15.75">
      <c r="A1421" s="3" t="s">
        <v>6994</v>
      </c>
      <c r="B1421" s="2" t="s">
        <v>1822</v>
      </c>
      <c r="C1421" s="2" t="s">
        <v>1823</v>
      </c>
      <c r="D1421" s="2" t="s">
        <v>1822</v>
      </c>
      <c r="E1421" s="2" t="s">
        <v>1824</v>
      </c>
      <c r="F1421" s="4">
        <v>4</v>
      </c>
      <c r="G1421" s="4">
        <v>258960</v>
      </c>
      <c r="H1421" s="4">
        <v>25896</v>
      </c>
      <c r="I1421" s="4">
        <v>284856</v>
      </c>
    </row>
    <row r="1422" spans="1:9" ht="15.75">
      <c r="A1422" s="3" t="s">
        <v>6994</v>
      </c>
      <c r="B1422" s="2" t="s">
        <v>1825</v>
      </c>
      <c r="C1422" s="2" t="s">
        <v>1826</v>
      </c>
      <c r="D1422" s="2" t="s">
        <v>1825</v>
      </c>
      <c r="E1422" s="2" t="s">
        <v>1827</v>
      </c>
      <c r="F1422" s="4">
        <v>15</v>
      </c>
      <c r="G1422" s="4">
        <v>255600</v>
      </c>
      <c r="H1422" s="4">
        <v>25560</v>
      </c>
      <c r="I1422" s="4">
        <v>281160</v>
      </c>
    </row>
    <row r="1423" spans="1:9" ht="15.75">
      <c r="A1423" s="3" t="s">
        <v>6994</v>
      </c>
      <c r="B1423" s="2" t="s">
        <v>1831</v>
      </c>
      <c r="C1423" s="2" t="s">
        <v>1832</v>
      </c>
      <c r="D1423" s="2" t="s">
        <v>1831</v>
      </c>
      <c r="E1423" s="2" t="s">
        <v>1833</v>
      </c>
      <c r="F1423" s="4">
        <v>3</v>
      </c>
      <c r="G1423" s="4">
        <v>60690</v>
      </c>
      <c r="H1423" s="4">
        <v>6069</v>
      </c>
      <c r="I1423" s="4">
        <v>66759</v>
      </c>
    </row>
    <row r="1424" spans="1:9" ht="15.75">
      <c r="A1424" s="3" t="s">
        <v>6994</v>
      </c>
      <c r="B1424" s="2" t="s">
        <v>1834</v>
      </c>
      <c r="C1424" s="2" t="s">
        <v>1835</v>
      </c>
      <c r="D1424" s="2" t="s">
        <v>1834</v>
      </c>
      <c r="E1424" s="2" t="s">
        <v>1836</v>
      </c>
      <c r="F1424" s="4">
        <v>18</v>
      </c>
      <c r="G1424" s="4">
        <v>804960</v>
      </c>
      <c r="H1424" s="4">
        <v>80496</v>
      </c>
      <c r="I1424" s="4">
        <v>885456</v>
      </c>
    </row>
    <row r="1425" spans="1:9" ht="15.75">
      <c r="A1425" s="3" t="s">
        <v>6994</v>
      </c>
      <c r="B1425" s="2" t="s">
        <v>1840</v>
      </c>
      <c r="C1425" s="2" t="s">
        <v>1841</v>
      </c>
      <c r="D1425" s="2" t="s">
        <v>1840</v>
      </c>
      <c r="E1425" s="2" t="s">
        <v>1842</v>
      </c>
      <c r="F1425" s="4">
        <v>13</v>
      </c>
      <c r="G1425" s="4">
        <v>968890</v>
      </c>
      <c r="H1425" s="4">
        <v>96889</v>
      </c>
      <c r="I1425" s="4">
        <v>1065779</v>
      </c>
    </row>
    <row r="1426" spans="1:9" ht="15.75">
      <c r="A1426" s="3" t="s">
        <v>6994</v>
      </c>
      <c r="B1426" s="2" t="s">
        <v>1843</v>
      </c>
      <c r="C1426" s="2" t="s">
        <v>1844</v>
      </c>
      <c r="D1426" s="2" t="s">
        <v>1843</v>
      </c>
      <c r="E1426" s="2" t="s">
        <v>1845</v>
      </c>
      <c r="F1426" s="4">
        <v>11</v>
      </c>
      <c r="G1426" s="4">
        <v>193270</v>
      </c>
      <c r="H1426" s="4">
        <v>19327</v>
      </c>
      <c r="I1426" s="4">
        <v>212597</v>
      </c>
    </row>
    <row r="1427" spans="1:9" ht="15.75">
      <c r="A1427" s="3" t="s">
        <v>6994</v>
      </c>
      <c r="B1427" s="2" t="s">
        <v>1846</v>
      </c>
      <c r="C1427" s="2" t="s">
        <v>1847</v>
      </c>
      <c r="D1427" s="2" t="s">
        <v>1846</v>
      </c>
      <c r="E1427" s="2" t="s">
        <v>1848</v>
      </c>
      <c r="F1427" s="4">
        <v>3</v>
      </c>
      <c r="G1427" s="4">
        <v>239580</v>
      </c>
      <c r="H1427" s="4">
        <v>23958</v>
      </c>
      <c r="I1427" s="4">
        <v>263538</v>
      </c>
    </row>
    <row r="1428" spans="1:9" ht="15.75">
      <c r="A1428" s="3" t="s">
        <v>6994</v>
      </c>
      <c r="B1428" s="2" t="s">
        <v>1900</v>
      </c>
      <c r="C1428" s="2" t="s">
        <v>1901</v>
      </c>
      <c r="D1428" s="2" t="s">
        <v>1900</v>
      </c>
      <c r="E1428" s="2" t="s">
        <v>1902</v>
      </c>
      <c r="F1428" s="4">
        <v>6</v>
      </c>
      <c r="G1428" s="4">
        <v>111780</v>
      </c>
      <c r="H1428" s="4">
        <v>11178</v>
      </c>
      <c r="I1428" s="4">
        <v>122958</v>
      </c>
    </row>
    <row r="1429" spans="1:9" ht="15.75">
      <c r="A1429" s="3" t="s">
        <v>6994</v>
      </c>
      <c r="B1429" s="2" t="s">
        <v>1943</v>
      </c>
      <c r="C1429" s="2" t="s">
        <v>1944</v>
      </c>
      <c r="D1429" s="2" t="s">
        <v>1943</v>
      </c>
      <c r="E1429" s="2"/>
      <c r="F1429" s="4">
        <v>41</v>
      </c>
      <c r="G1429" s="4">
        <v>132900</v>
      </c>
      <c r="H1429" s="4">
        <v>13288</v>
      </c>
      <c r="I1429" s="4">
        <v>146188</v>
      </c>
    </row>
    <row r="1430" spans="1:9" ht="15.75">
      <c r="A1430" s="3" t="s">
        <v>6994</v>
      </c>
      <c r="B1430" s="2" t="s">
        <v>7005</v>
      </c>
      <c r="C1430" s="2" t="s">
        <v>1964</v>
      </c>
      <c r="D1430" s="2" t="s">
        <v>7005</v>
      </c>
      <c r="E1430" s="2"/>
      <c r="F1430" s="4">
        <v>1</v>
      </c>
      <c r="G1430" s="4">
        <v>371855</v>
      </c>
      <c r="H1430" s="4">
        <v>37186</v>
      </c>
      <c r="I1430" s="4">
        <v>409041</v>
      </c>
    </row>
    <row r="1431" spans="1:9" ht="15.75">
      <c r="A1431" s="3" t="s">
        <v>6994</v>
      </c>
      <c r="B1431" s="2" t="s">
        <v>7006</v>
      </c>
      <c r="C1431" s="2" t="s">
        <v>7007</v>
      </c>
      <c r="D1431" s="2" t="s">
        <v>7006</v>
      </c>
      <c r="E1431" s="2"/>
      <c r="F1431" s="4">
        <v>1</v>
      </c>
      <c r="G1431" s="4">
        <v>2960000</v>
      </c>
      <c r="H1431" s="4">
        <v>296000</v>
      </c>
      <c r="I1431" s="4">
        <v>3256000</v>
      </c>
    </row>
    <row r="1432" spans="1:9" ht="15.75">
      <c r="A1432" s="3" t="s">
        <v>6994</v>
      </c>
      <c r="B1432" s="2" t="s">
        <v>3636</v>
      </c>
      <c r="C1432" s="2" t="s">
        <v>3637</v>
      </c>
      <c r="D1432" s="2" t="s">
        <v>3636</v>
      </c>
      <c r="E1432" s="2" t="s">
        <v>3638</v>
      </c>
      <c r="F1432" s="4">
        <v>9</v>
      </c>
      <c r="G1432" s="4"/>
      <c r="H1432" s="4"/>
      <c r="I1432" s="4"/>
    </row>
    <row r="1433" spans="1:9" ht="15.75">
      <c r="A1433" s="3" t="s">
        <v>6994</v>
      </c>
      <c r="B1433" s="2" t="s">
        <v>3642</v>
      </c>
      <c r="C1433" s="2" t="s">
        <v>3643</v>
      </c>
      <c r="D1433" s="2" t="s">
        <v>3642</v>
      </c>
      <c r="E1433" s="2"/>
      <c r="F1433" s="4">
        <v>1</v>
      </c>
      <c r="G1433" s="4">
        <v>16180000</v>
      </c>
      <c r="H1433" s="4">
        <v>1618000</v>
      </c>
      <c r="I1433" s="4">
        <v>17798000</v>
      </c>
    </row>
    <row r="1434" spans="1:9" ht="15.75">
      <c r="A1434" s="3" t="s">
        <v>6994</v>
      </c>
      <c r="B1434" s="2" t="s">
        <v>2005</v>
      </c>
      <c r="C1434" s="2" t="s">
        <v>2006</v>
      </c>
      <c r="D1434" s="2" t="s">
        <v>2005</v>
      </c>
      <c r="E1434" s="2" t="s">
        <v>2007</v>
      </c>
      <c r="F1434" s="4">
        <v>100</v>
      </c>
      <c r="G1434" s="4"/>
      <c r="H1434" s="4"/>
      <c r="I1434" s="4"/>
    </row>
    <row r="1435" spans="1:9" ht="15.75">
      <c r="A1435" s="3" t="s">
        <v>6994</v>
      </c>
      <c r="B1435" s="2" t="s">
        <v>2014</v>
      </c>
      <c r="C1435" s="2" t="s">
        <v>2015</v>
      </c>
      <c r="D1435" s="2" t="s">
        <v>2014</v>
      </c>
      <c r="E1435" s="2" t="s">
        <v>2016</v>
      </c>
      <c r="F1435" s="4">
        <v>4</v>
      </c>
      <c r="G1435" s="4">
        <v>136680</v>
      </c>
      <c r="H1435" s="4">
        <v>13668</v>
      </c>
      <c r="I1435" s="4">
        <v>150348</v>
      </c>
    </row>
    <row r="1436" spans="1:9" ht="15.75">
      <c r="A1436" s="3" t="s">
        <v>6994</v>
      </c>
      <c r="B1436" s="2" t="s">
        <v>2020</v>
      </c>
      <c r="C1436" s="2" t="s">
        <v>2021</v>
      </c>
      <c r="D1436" s="2" t="s">
        <v>2020</v>
      </c>
      <c r="E1436" s="2" t="s">
        <v>2022</v>
      </c>
      <c r="F1436" s="4">
        <v>120</v>
      </c>
      <c r="G1436" s="4">
        <v>7758000</v>
      </c>
      <c r="H1436" s="4">
        <v>775800</v>
      </c>
      <c r="I1436" s="4">
        <v>8533800</v>
      </c>
    </row>
    <row r="1437" spans="1:9" ht="15.75">
      <c r="A1437" s="3" t="s">
        <v>6994</v>
      </c>
      <c r="B1437" s="2" t="s">
        <v>2020</v>
      </c>
      <c r="C1437" s="2" t="s">
        <v>2027</v>
      </c>
      <c r="D1437" s="2" t="s">
        <v>2020</v>
      </c>
      <c r="E1437" s="2" t="s">
        <v>2028</v>
      </c>
      <c r="F1437" s="4">
        <v>50</v>
      </c>
      <c r="G1437" s="4">
        <v>3232500</v>
      </c>
      <c r="H1437" s="4">
        <v>323250</v>
      </c>
      <c r="I1437" s="4">
        <v>3555750</v>
      </c>
    </row>
    <row r="1438" spans="1:9" ht="15.75">
      <c r="A1438" s="3" t="s">
        <v>6994</v>
      </c>
      <c r="B1438" s="2" t="s">
        <v>3653</v>
      </c>
      <c r="C1438" s="2" t="s">
        <v>3654</v>
      </c>
      <c r="D1438" s="2" t="s">
        <v>3653</v>
      </c>
      <c r="E1438" s="2" t="s">
        <v>3655</v>
      </c>
      <c r="F1438" s="4">
        <v>50</v>
      </c>
      <c r="G1438" s="4">
        <v>3400000</v>
      </c>
      <c r="H1438" s="4">
        <v>340000</v>
      </c>
      <c r="I1438" s="4">
        <v>3740000</v>
      </c>
    </row>
    <row r="1439" spans="1:9" ht="15.75">
      <c r="A1439" s="3" t="s">
        <v>6994</v>
      </c>
      <c r="B1439" s="2" t="s">
        <v>3659</v>
      </c>
      <c r="C1439" s="2" t="s">
        <v>3660</v>
      </c>
      <c r="D1439" s="2" t="s">
        <v>3659</v>
      </c>
      <c r="E1439" s="2" t="s">
        <v>3661</v>
      </c>
      <c r="F1439" s="4">
        <v>200</v>
      </c>
      <c r="G1439" s="4">
        <v>14400000</v>
      </c>
      <c r="H1439" s="4">
        <v>1440000</v>
      </c>
      <c r="I1439" s="4">
        <v>15840000</v>
      </c>
    </row>
    <row r="1440" spans="1:9" ht="15.75">
      <c r="A1440" s="3" t="s">
        <v>6994</v>
      </c>
      <c r="B1440" s="2" t="s">
        <v>2029</v>
      </c>
      <c r="C1440" s="2" t="s">
        <v>2030</v>
      </c>
      <c r="D1440" s="2" t="s">
        <v>2029</v>
      </c>
      <c r="E1440" s="2" t="s">
        <v>2031</v>
      </c>
      <c r="F1440" s="4">
        <v>198</v>
      </c>
      <c r="G1440" s="4">
        <v>15143600</v>
      </c>
      <c r="H1440" s="4">
        <v>1514360</v>
      </c>
      <c r="I1440" s="4">
        <v>16657960</v>
      </c>
    </row>
    <row r="1441" spans="1:9" ht="15.75">
      <c r="A1441" s="3" t="s">
        <v>6994</v>
      </c>
      <c r="B1441" s="2" t="s">
        <v>2036</v>
      </c>
      <c r="C1441" s="2" t="s">
        <v>2037</v>
      </c>
      <c r="D1441" s="2" t="s">
        <v>2036</v>
      </c>
      <c r="E1441" s="2" t="s">
        <v>2038</v>
      </c>
      <c r="F1441" s="4">
        <v>120</v>
      </c>
      <c r="G1441" s="4">
        <v>11091600</v>
      </c>
      <c r="H1441" s="4">
        <v>1109160</v>
      </c>
      <c r="I1441" s="4">
        <v>12200760</v>
      </c>
    </row>
    <row r="1442" spans="1:9" ht="15.75">
      <c r="A1442" s="3" t="s">
        <v>6994</v>
      </c>
      <c r="B1442" s="2" t="s">
        <v>7008</v>
      </c>
      <c r="C1442" s="2" t="s">
        <v>7009</v>
      </c>
      <c r="D1442" s="2" t="s">
        <v>7008</v>
      </c>
      <c r="E1442" s="2" t="s">
        <v>7010</v>
      </c>
      <c r="F1442" s="4">
        <v>7</v>
      </c>
      <c r="G1442" s="4">
        <v>770000</v>
      </c>
      <c r="H1442" s="4">
        <v>77000</v>
      </c>
      <c r="I1442" s="4">
        <v>847000</v>
      </c>
    </row>
    <row r="1443" spans="1:9" ht="15.75">
      <c r="A1443" s="3" t="s">
        <v>6994</v>
      </c>
      <c r="B1443" s="2" t="s">
        <v>2045</v>
      </c>
      <c r="C1443" s="2" t="s">
        <v>2046</v>
      </c>
      <c r="D1443" s="2" t="s">
        <v>2045</v>
      </c>
      <c r="E1443" s="2" t="s">
        <v>2047</v>
      </c>
      <c r="F1443" s="4">
        <v>32</v>
      </c>
      <c r="G1443" s="4">
        <v>4254080</v>
      </c>
      <c r="H1443" s="4">
        <v>425408</v>
      </c>
      <c r="I1443" s="4">
        <v>4679488</v>
      </c>
    </row>
    <row r="1444" spans="1:9" ht="15.75">
      <c r="A1444" s="3" t="s">
        <v>6994</v>
      </c>
      <c r="B1444" s="2" t="s">
        <v>7011</v>
      </c>
      <c r="C1444" s="2" t="s">
        <v>7012</v>
      </c>
      <c r="D1444" s="2" t="s">
        <v>7011</v>
      </c>
      <c r="E1444" s="2" t="s">
        <v>7013</v>
      </c>
      <c r="F1444" s="4">
        <v>5</v>
      </c>
      <c r="G1444" s="4">
        <v>664700</v>
      </c>
      <c r="H1444" s="4">
        <v>66470</v>
      </c>
      <c r="I1444" s="4">
        <v>731170</v>
      </c>
    </row>
    <row r="1445" spans="1:9" ht="15.75">
      <c r="A1445" s="3" t="s">
        <v>6994</v>
      </c>
      <c r="B1445" s="2" t="s">
        <v>7014</v>
      </c>
      <c r="C1445" s="2" t="s">
        <v>7015</v>
      </c>
      <c r="D1445" s="2" t="s">
        <v>7014</v>
      </c>
      <c r="E1445" s="2" t="s">
        <v>7016</v>
      </c>
      <c r="F1445" s="4">
        <v>5</v>
      </c>
      <c r="G1445" s="4">
        <v>800000</v>
      </c>
      <c r="H1445" s="4">
        <v>80000</v>
      </c>
      <c r="I1445" s="4">
        <v>880000</v>
      </c>
    </row>
    <row r="1446" spans="1:9" ht="15.75">
      <c r="A1446" s="3" t="s">
        <v>6994</v>
      </c>
      <c r="B1446" s="2" t="s">
        <v>2051</v>
      </c>
      <c r="C1446" s="2" t="s">
        <v>2052</v>
      </c>
      <c r="D1446" s="2" t="s">
        <v>2051</v>
      </c>
      <c r="E1446" s="2" t="s">
        <v>2054</v>
      </c>
      <c r="F1446" s="4">
        <v>10</v>
      </c>
      <c r="G1446" s="4">
        <v>286900</v>
      </c>
      <c r="H1446" s="4">
        <v>28690</v>
      </c>
      <c r="I1446" s="4">
        <v>315590</v>
      </c>
    </row>
    <row r="1447" spans="1:9" ht="15.75">
      <c r="A1447" s="3" t="s">
        <v>6994</v>
      </c>
      <c r="B1447" s="2" t="s">
        <v>2055</v>
      </c>
      <c r="C1447" s="2" t="s">
        <v>2056</v>
      </c>
      <c r="D1447" s="2" t="s">
        <v>2055</v>
      </c>
      <c r="E1447" s="2" t="s">
        <v>2058</v>
      </c>
      <c r="F1447" s="4">
        <v>10</v>
      </c>
      <c r="G1447" s="4">
        <v>286900</v>
      </c>
      <c r="H1447" s="4">
        <v>28690</v>
      </c>
      <c r="I1447" s="4">
        <v>315590</v>
      </c>
    </row>
    <row r="1448" spans="1:9" ht="15.75">
      <c r="A1448" s="3" t="s">
        <v>6994</v>
      </c>
      <c r="B1448" s="2" t="s">
        <v>2059</v>
      </c>
      <c r="C1448" s="2" t="s">
        <v>2062</v>
      </c>
      <c r="D1448" s="2" t="s">
        <v>2059</v>
      </c>
      <c r="E1448" s="2" t="s">
        <v>2064</v>
      </c>
      <c r="F1448" s="4">
        <v>40</v>
      </c>
      <c r="G1448" s="4">
        <v>1214400</v>
      </c>
      <c r="H1448" s="4">
        <v>121440</v>
      </c>
      <c r="I1448" s="4">
        <v>1335840</v>
      </c>
    </row>
    <row r="1449" spans="1:9" ht="15.75">
      <c r="A1449" s="3" t="s">
        <v>6994</v>
      </c>
      <c r="B1449" s="2" t="s">
        <v>2069</v>
      </c>
      <c r="C1449" s="2" t="s">
        <v>2070</v>
      </c>
      <c r="D1449" s="2" t="s">
        <v>2069</v>
      </c>
      <c r="E1449" s="2" t="s">
        <v>2072</v>
      </c>
      <c r="F1449" s="4">
        <v>6</v>
      </c>
      <c r="G1449" s="4">
        <v>199560</v>
      </c>
      <c r="H1449" s="4">
        <v>19956</v>
      </c>
      <c r="I1449" s="4">
        <v>219516</v>
      </c>
    </row>
    <row r="1450" spans="1:9" ht="15.75">
      <c r="A1450" s="3" t="s">
        <v>6994</v>
      </c>
      <c r="B1450" s="2" t="s">
        <v>2073</v>
      </c>
      <c r="C1450" s="2" t="s">
        <v>2074</v>
      </c>
      <c r="D1450" s="2" t="s">
        <v>2073</v>
      </c>
      <c r="E1450" s="2" t="s">
        <v>2076</v>
      </c>
      <c r="F1450" s="4">
        <v>4</v>
      </c>
      <c r="G1450" s="4">
        <v>133040</v>
      </c>
      <c r="H1450" s="4">
        <v>13304</v>
      </c>
      <c r="I1450" s="4">
        <v>146344</v>
      </c>
    </row>
    <row r="1451" spans="1:9" ht="15.75">
      <c r="A1451" s="3" t="s">
        <v>6994</v>
      </c>
      <c r="B1451" s="2" t="s">
        <v>2082</v>
      </c>
      <c r="C1451" s="2" t="s">
        <v>2083</v>
      </c>
      <c r="D1451" s="2" t="s">
        <v>2082</v>
      </c>
      <c r="E1451" s="2" t="s">
        <v>2085</v>
      </c>
      <c r="F1451" s="4">
        <v>24</v>
      </c>
      <c r="G1451" s="4">
        <v>879360</v>
      </c>
      <c r="H1451" s="4">
        <v>87936</v>
      </c>
      <c r="I1451" s="4">
        <v>967296</v>
      </c>
    </row>
    <row r="1452" spans="1:9" ht="15.75">
      <c r="A1452" s="3" t="s">
        <v>6994</v>
      </c>
      <c r="B1452" s="2" t="s">
        <v>2082</v>
      </c>
      <c r="C1452" s="2" t="s">
        <v>2086</v>
      </c>
      <c r="D1452" s="2" t="s">
        <v>2082</v>
      </c>
      <c r="E1452" s="2" t="s">
        <v>2088</v>
      </c>
      <c r="F1452" s="4">
        <v>31</v>
      </c>
      <c r="G1452" s="4">
        <v>1135840</v>
      </c>
      <c r="H1452" s="4">
        <v>113584</v>
      </c>
      <c r="I1452" s="4">
        <v>1249424</v>
      </c>
    </row>
    <row r="1453" spans="1:9" ht="15.75">
      <c r="A1453" s="3" t="s">
        <v>6994</v>
      </c>
      <c r="B1453" s="2" t="s">
        <v>2089</v>
      </c>
      <c r="C1453" s="2" t="s">
        <v>2090</v>
      </c>
      <c r="D1453" s="2" t="s">
        <v>2089</v>
      </c>
      <c r="E1453" s="2" t="s">
        <v>2091</v>
      </c>
      <c r="F1453" s="4">
        <v>15</v>
      </c>
      <c r="G1453" s="4">
        <v>375000</v>
      </c>
      <c r="H1453" s="4">
        <v>37500</v>
      </c>
      <c r="I1453" s="4">
        <v>412500</v>
      </c>
    </row>
    <row r="1454" spans="1:9" ht="15.75">
      <c r="A1454" s="3" t="s">
        <v>6994</v>
      </c>
      <c r="B1454" s="2" t="s">
        <v>2051</v>
      </c>
      <c r="C1454" s="2" t="s">
        <v>2092</v>
      </c>
      <c r="D1454" s="2" t="s">
        <v>2051</v>
      </c>
      <c r="E1454" s="2" t="s">
        <v>2091</v>
      </c>
      <c r="F1454" s="4">
        <v>15</v>
      </c>
      <c r="G1454" s="4">
        <v>375000</v>
      </c>
      <c r="H1454" s="4">
        <v>37500</v>
      </c>
      <c r="I1454" s="4">
        <v>412500</v>
      </c>
    </row>
    <row r="1455" spans="1:9" ht="15.75">
      <c r="A1455" s="3" t="s">
        <v>6994</v>
      </c>
      <c r="B1455" s="2" t="s">
        <v>2059</v>
      </c>
      <c r="C1455" s="2" t="s">
        <v>2093</v>
      </c>
      <c r="D1455" s="2" t="s">
        <v>2059</v>
      </c>
      <c r="E1455" s="2" t="s">
        <v>2091</v>
      </c>
      <c r="F1455" s="4">
        <v>45</v>
      </c>
      <c r="G1455" s="4">
        <v>1170000</v>
      </c>
      <c r="H1455" s="4">
        <v>117000</v>
      </c>
      <c r="I1455" s="4">
        <v>1287000</v>
      </c>
    </row>
    <row r="1456" spans="1:9" ht="15.75">
      <c r="A1456" s="3" t="s">
        <v>6994</v>
      </c>
      <c r="B1456" s="2" t="s">
        <v>2069</v>
      </c>
      <c r="C1456" s="2" t="s">
        <v>2094</v>
      </c>
      <c r="D1456" s="2" t="s">
        <v>2069</v>
      </c>
      <c r="E1456" s="2" t="s">
        <v>2091</v>
      </c>
      <c r="F1456" s="4">
        <v>1</v>
      </c>
      <c r="G1456" s="4">
        <v>27000</v>
      </c>
      <c r="H1456" s="4">
        <v>2700</v>
      </c>
      <c r="I1456" s="4">
        <v>29700</v>
      </c>
    </row>
    <row r="1457" spans="1:9" ht="15.75">
      <c r="A1457" s="3" t="s">
        <v>6994</v>
      </c>
      <c r="B1457" s="2" t="s">
        <v>3674</v>
      </c>
      <c r="C1457" s="2" t="s">
        <v>3672</v>
      </c>
      <c r="D1457" s="2" t="s">
        <v>3674</v>
      </c>
      <c r="E1457" s="2" t="s">
        <v>3676</v>
      </c>
      <c r="F1457" s="4">
        <v>716</v>
      </c>
      <c r="G1457" s="4">
        <v>12888000</v>
      </c>
      <c r="H1457" s="4">
        <v>1288800</v>
      </c>
      <c r="I1457" s="4">
        <v>14176800</v>
      </c>
    </row>
    <row r="1458" spans="1:9" ht="15.75">
      <c r="A1458" s="3" t="s">
        <v>6994</v>
      </c>
      <c r="B1458" s="2" t="s">
        <v>3680</v>
      </c>
      <c r="C1458" s="2" t="s">
        <v>3678</v>
      </c>
      <c r="D1458" s="2" t="s">
        <v>3680</v>
      </c>
      <c r="E1458" s="2" t="s">
        <v>3682</v>
      </c>
      <c r="F1458" s="4">
        <v>1408</v>
      </c>
      <c r="G1458" s="4">
        <v>26733000</v>
      </c>
      <c r="H1458" s="4">
        <v>2673300</v>
      </c>
      <c r="I1458" s="4">
        <v>29406300</v>
      </c>
    </row>
    <row r="1459" spans="1:9" ht="15.75">
      <c r="A1459" s="3" t="s">
        <v>6994</v>
      </c>
      <c r="B1459" s="2" t="s">
        <v>2096</v>
      </c>
      <c r="C1459" s="2" t="s">
        <v>2097</v>
      </c>
      <c r="D1459" s="2" t="s">
        <v>2096</v>
      </c>
      <c r="E1459" s="2" t="s">
        <v>2099</v>
      </c>
      <c r="F1459" s="4">
        <v>5</v>
      </c>
      <c r="G1459" s="4">
        <v>269950</v>
      </c>
      <c r="H1459" s="4">
        <v>26995</v>
      </c>
      <c r="I1459" s="4">
        <v>296945</v>
      </c>
    </row>
    <row r="1460" spans="1:9" ht="15.75">
      <c r="A1460" s="3" t="s">
        <v>6994</v>
      </c>
      <c r="B1460" s="2" t="s">
        <v>2096</v>
      </c>
      <c r="C1460" s="2" t="s">
        <v>2107</v>
      </c>
      <c r="D1460" s="2" t="s">
        <v>2096</v>
      </c>
      <c r="E1460" s="2" t="s">
        <v>2091</v>
      </c>
      <c r="F1460" s="4">
        <v>2</v>
      </c>
      <c r="G1460" s="4">
        <v>86000</v>
      </c>
      <c r="H1460" s="4">
        <v>8600</v>
      </c>
      <c r="I1460" s="4">
        <v>94600</v>
      </c>
    </row>
    <row r="1461" spans="1:9" ht="15.75">
      <c r="A1461" s="3" t="s">
        <v>6994</v>
      </c>
      <c r="B1461" s="2" t="s">
        <v>3686</v>
      </c>
      <c r="C1461" s="2" t="s">
        <v>3684</v>
      </c>
      <c r="D1461" s="2" t="s">
        <v>3686</v>
      </c>
      <c r="E1461" s="2" t="s">
        <v>3688</v>
      </c>
      <c r="F1461" s="4">
        <v>351</v>
      </c>
      <c r="G1461" s="4">
        <v>11056500</v>
      </c>
      <c r="H1461" s="4">
        <v>1105650</v>
      </c>
      <c r="I1461" s="4">
        <v>12162150</v>
      </c>
    </row>
    <row r="1462" spans="1:9" ht="15.75">
      <c r="A1462" s="3" t="s">
        <v>6994</v>
      </c>
      <c r="B1462" s="2" t="s">
        <v>3692</v>
      </c>
      <c r="C1462" s="2" t="s">
        <v>3690</v>
      </c>
      <c r="D1462" s="2" t="s">
        <v>3692</v>
      </c>
      <c r="E1462" s="2" t="s">
        <v>3694</v>
      </c>
      <c r="F1462" s="4">
        <v>13</v>
      </c>
      <c r="G1462" s="4">
        <v>561600</v>
      </c>
      <c r="H1462" s="4">
        <v>56160</v>
      </c>
      <c r="I1462" s="4">
        <v>617760</v>
      </c>
    </row>
    <row r="1463" spans="1:9" ht="15.75">
      <c r="A1463" s="3" t="s">
        <v>6994</v>
      </c>
      <c r="B1463" s="2" t="s">
        <v>3701</v>
      </c>
      <c r="C1463" s="2" t="s">
        <v>3699</v>
      </c>
      <c r="D1463" s="2" t="s">
        <v>3701</v>
      </c>
      <c r="E1463" s="2" t="s">
        <v>3703</v>
      </c>
      <c r="F1463" s="4">
        <v>235</v>
      </c>
      <c r="G1463" s="4">
        <v>16591000</v>
      </c>
      <c r="H1463" s="4">
        <v>1659100</v>
      </c>
      <c r="I1463" s="4">
        <v>18250100</v>
      </c>
    </row>
    <row r="1464" spans="1:9" ht="15.75">
      <c r="A1464" s="3" t="s">
        <v>6994</v>
      </c>
      <c r="B1464" s="2" t="s">
        <v>2126</v>
      </c>
      <c r="C1464" s="2" t="s">
        <v>2129</v>
      </c>
      <c r="D1464" s="2" t="s">
        <v>2126</v>
      </c>
      <c r="E1464" s="2" t="s">
        <v>2130</v>
      </c>
      <c r="F1464" s="4">
        <v>3</v>
      </c>
      <c r="G1464" s="4">
        <v>113220</v>
      </c>
      <c r="H1464" s="4">
        <v>11322</v>
      </c>
      <c r="I1464" s="4">
        <v>124542</v>
      </c>
    </row>
    <row r="1465" spans="1:9" ht="15.75">
      <c r="A1465" s="3" t="s">
        <v>6994</v>
      </c>
      <c r="B1465" s="2" t="s">
        <v>2126</v>
      </c>
      <c r="C1465" s="2" t="s">
        <v>2133</v>
      </c>
      <c r="D1465" s="2" t="s">
        <v>2126</v>
      </c>
      <c r="E1465" s="2" t="s">
        <v>2134</v>
      </c>
      <c r="F1465" s="4">
        <v>2</v>
      </c>
      <c r="G1465" s="4">
        <v>78180</v>
      </c>
      <c r="H1465" s="4">
        <v>7818</v>
      </c>
      <c r="I1465" s="4">
        <v>85998</v>
      </c>
    </row>
    <row r="1466" spans="1:9" ht="15.75">
      <c r="A1466" s="3" t="s">
        <v>6994</v>
      </c>
      <c r="B1466" s="2" t="s">
        <v>2126</v>
      </c>
      <c r="C1466" s="2" t="s">
        <v>2140</v>
      </c>
      <c r="D1466" s="2" t="s">
        <v>2126</v>
      </c>
      <c r="E1466" s="2" t="s">
        <v>2110</v>
      </c>
      <c r="F1466" s="4">
        <v>10</v>
      </c>
      <c r="G1466" s="4">
        <v>440000</v>
      </c>
      <c r="H1466" s="4">
        <v>44000</v>
      </c>
      <c r="I1466" s="4">
        <v>484000</v>
      </c>
    </row>
    <row r="1467" spans="1:9" ht="15.75">
      <c r="A1467" s="3" t="s">
        <v>6994</v>
      </c>
      <c r="B1467" s="2" t="s">
        <v>2126</v>
      </c>
      <c r="C1467" s="2" t="s">
        <v>2141</v>
      </c>
      <c r="D1467" s="2" t="s">
        <v>2126</v>
      </c>
      <c r="E1467" s="2" t="s">
        <v>2112</v>
      </c>
      <c r="F1467" s="4">
        <v>2</v>
      </c>
      <c r="G1467" s="4">
        <v>88000</v>
      </c>
      <c r="H1467" s="4">
        <v>8800</v>
      </c>
      <c r="I1467" s="4">
        <v>96800</v>
      </c>
    </row>
    <row r="1468" spans="1:9" ht="15.75">
      <c r="A1468" s="3" t="s">
        <v>6994</v>
      </c>
      <c r="B1468" s="2" t="s">
        <v>3716</v>
      </c>
      <c r="C1468" s="2" t="s">
        <v>3714</v>
      </c>
      <c r="D1468" s="2" t="s">
        <v>3716</v>
      </c>
      <c r="E1468" s="2" t="s">
        <v>3718</v>
      </c>
      <c r="F1468" s="4">
        <v>223</v>
      </c>
      <c r="G1468" s="4">
        <v>9165300</v>
      </c>
      <c r="H1468" s="4">
        <v>916530</v>
      </c>
      <c r="I1468" s="4">
        <v>10081830</v>
      </c>
    </row>
    <row r="1469" spans="1:9" ht="15.75">
      <c r="A1469" s="3" t="s">
        <v>6994</v>
      </c>
      <c r="B1469" s="2" t="s">
        <v>3722</v>
      </c>
      <c r="C1469" s="2" t="s">
        <v>3720</v>
      </c>
      <c r="D1469" s="2" t="s">
        <v>3722</v>
      </c>
      <c r="E1469" s="2" t="s">
        <v>3724</v>
      </c>
      <c r="F1469" s="4">
        <v>25</v>
      </c>
      <c r="G1469" s="4">
        <v>1575000</v>
      </c>
      <c r="H1469" s="4">
        <v>157500</v>
      </c>
      <c r="I1469" s="4">
        <v>1732500</v>
      </c>
    </row>
    <row r="1470" spans="1:9" ht="15.75">
      <c r="A1470" s="3" t="s">
        <v>6994</v>
      </c>
      <c r="B1470" s="2" t="s">
        <v>2173</v>
      </c>
      <c r="C1470" s="2" t="s">
        <v>2174</v>
      </c>
      <c r="D1470" s="2" t="s">
        <v>2173</v>
      </c>
      <c r="E1470" s="2" t="s">
        <v>2175</v>
      </c>
      <c r="F1470" s="4">
        <v>325</v>
      </c>
      <c r="G1470" s="4">
        <v>17654000</v>
      </c>
      <c r="H1470" s="4">
        <v>1765400</v>
      </c>
      <c r="I1470" s="4">
        <v>19419400</v>
      </c>
    </row>
    <row r="1471" spans="1:9" ht="15.75">
      <c r="A1471" s="3" t="s">
        <v>6994</v>
      </c>
      <c r="B1471" s="2" t="s">
        <v>2176</v>
      </c>
      <c r="C1471" s="2" t="s">
        <v>2177</v>
      </c>
      <c r="D1471" s="2" t="s">
        <v>2176</v>
      </c>
      <c r="E1471" s="2" t="s">
        <v>2178</v>
      </c>
      <c r="F1471" s="4">
        <v>94</v>
      </c>
      <c r="G1471" s="4">
        <v>2395200</v>
      </c>
      <c r="H1471" s="4">
        <v>239520</v>
      </c>
      <c r="I1471" s="4">
        <v>2634720</v>
      </c>
    </row>
    <row r="1472" spans="1:9" ht="15.75">
      <c r="A1472" s="3" t="s">
        <v>6994</v>
      </c>
      <c r="B1472" s="2" t="s">
        <v>2179</v>
      </c>
      <c r="C1472" s="2" t="s">
        <v>2180</v>
      </c>
      <c r="D1472" s="2" t="s">
        <v>2179</v>
      </c>
      <c r="E1472" s="2" t="s">
        <v>2181</v>
      </c>
      <c r="F1472" s="4">
        <v>170</v>
      </c>
      <c r="G1472" s="4">
        <v>3785000</v>
      </c>
      <c r="H1472" s="4">
        <v>378500</v>
      </c>
      <c r="I1472" s="4">
        <v>4163500</v>
      </c>
    </row>
    <row r="1473" spans="1:9" ht="15.75">
      <c r="A1473" s="3" t="s">
        <v>6994</v>
      </c>
      <c r="B1473" s="2" t="s">
        <v>2182</v>
      </c>
      <c r="C1473" s="2" t="s">
        <v>2183</v>
      </c>
      <c r="D1473" s="2" t="s">
        <v>2182</v>
      </c>
      <c r="E1473" s="2" t="s">
        <v>2185</v>
      </c>
      <c r="F1473" s="4">
        <v>34</v>
      </c>
      <c r="G1473" s="4">
        <v>884000</v>
      </c>
      <c r="H1473" s="4">
        <v>88400</v>
      </c>
      <c r="I1473" s="4">
        <v>972400</v>
      </c>
    </row>
    <row r="1474" spans="1:9" ht="15.75">
      <c r="A1474" s="3" t="s">
        <v>6994</v>
      </c>
      <c r="B1474" s="2" t="s">
        <v>2186</v>
      </c>
      <c r="C1474" s="2" t="s">
        <v>2187</v>
      </c>
      <c r="D1474" s="2" t="s">
        <v>2186</v>
      </c>
      <c r="E1474" s="2" t="s">
        <v>2188</v>
      </c>
      <c r="F1474" s="4">
        <v>80</v>
      </c>
      <c r="G1474" s="4">
        <v>2224000</v>
      </c>
      <c r="H1474" s="4">
        <v>222400</v>
      </c>
      <c r="I1474" s="4">
        <v>2446400</v>
      </c>
    </row>
    <row r="1475" spans="1:9" ht="15.75">
      <c r="A1475" s="3" t="s">
        <v>6994</v>
      </c>
      <c r="B1475" s="2" t="s">
        <v>2186</v>
      </c>
      <c r="C1475" s="2" t="s">
        <v>2203</v>
      </c>
      <c r="D1475" s="2" t="s">
        <v>2186</v>
      </c>
      <c r="E1475" s="2" t="s">
        <v>2204</v>
      </c>
      <c r="F1475" s="4">
        <v>165</v>
      </c>
      <c r="G1475" s="4">
        <v>4587000</v>
      </c>
      <c r="H1475" s="4">
        <v>458700</v>
      </c>
      <c r="I1475" s="4">
        <v>5045700</v>
      </c>
    </row>
    <row r="1476" spans="1:9" ht="15.75">
      <c r="A1476" s="3" t="s">
        <v>6994</v>
      </c>
      <c r="B1476" s="2" t="s">
        <v>2221</v>
      </c>
      <c r="C1476" s="2" t="s">
        <v>2222</v>
      </c>
      <c r="D1476" s="2" t="s">
        <v>2221</v>
      </c>
      <c r="E1476" s="2" t="s">
        <v>2223</v>
      </c>
      <c r="F1476" s="4">
        <v>42</v>
      </c>
      <c r="G1476" s="4">
        <v>1176000</v>
      </c>
      <c r="H1476" s="4">
        <v>117600</v>
      </c>
      <c r="I1476" s="4">
        <v>1293600</v>
      </c>
    </row>
    <row r="1477" spans="1:9" ht="15.75">
      <c r="A1477" s="3" t="s">
        <v>6994</v>
      </c>
      <c r="B1477" s="2" t="s">
        <v>2232</v>
      </c>
      <c r="C1477" s="2" t="s">
        <v>2233</v>
      </c>
      <c r="D1477" s="2" t="s">
        <v>2232</v>
      </c>
      <c r="E1477" s="2" t="s">
        <v>2234</v>
      </c>
      <c r="F1477" s="4">
        <v>2</v>
      </c>
      <c r="G1477" s="4">
        <v>95200</v>
      </c>
      <c r="H1477" s="4">
        <v>9520</v>
      </c>
      <c r="I1477" s="4">
        <v>104720</v>
      </c>
    </row>
    <row r="1478" spans="1:9" ht="15.75">
      <c r="A1478" s="3" t="s">
        <v>6994</v>
      </c>
      <c r="B1478" s="2" t="s">
        <v>2238</v>
      </c>
      <c r="C1478" s="2" t="s">
        <v>2239</v>
      </c>
      <c r="D1478" s="2" t="s">
        <v>2238</v>
      </c>
      <c r="E1478" s="2" t="s">
        <v>2240</v>
      </c>
      <c r="F1478" s="4">
        <v>4</v>
      </c>
      <c r="G1478" s="4">
        <v>113200</v>
      </c>
      <c r="H1478" s="4">
        <v>11320</v>
      </c>
      <c r="I1478" s="4">
        <v>124520</v>
      </c>
    </row>
    <row r="1479" spans="1:9" ht="15.75">
      <c r="A1479" s="3" t="s">
        <v>6994</v>
      </c>
      <c r="B1479" s="2" t="s">
        <v>2241</v>
      </c>
      <c r="C1479" s="2" t="s">
        <v>2242</v>
      </c>
      <c r="D1479" s="2" t="s">
        <v>2241</v>
      </c>
      <c r="E1479" s="2" t="s">
        <v>2243</v>
      </c>
      <c r="F1479" s="4">
        <v>100</v>
      </c>
      <c r="G1479" s="4">
        <v>3846000</v>
      </c>
      <c r="H1479" s="4">
        <v>384600</v>
      </c>
      <c r="I1479" s="4">
        <v>4230600</v>
      </c>
    </row>
    <row r="1480" spans="1:9" ht="15.75">
      <c r="A1480" s="3" t="s">
        <v>6994</v>
      </c>
      <c r="B1480" s="2" t="s">
        <v>2241</v>
      </c>
      <c r="C1480" s="2" t="s">
        <v>2244</v>
      </c>
      <c r="D1480" s="2" t="s">
        <v>2241</v>
      </c>
      <c r="E1480" s="2" t="s">
        <v>2246</v>
      </c>
      <c r="F1480" s="4">
        <v>13</v>
      </c>
      <c r="G1480" s="4">
        <v>585000</v>
      </c>
      <c r="H1480" s="4">
        <v>58500</v>
      </c>
      <c r="I1480" s="4">
        <v>643500</v>
      </c>
    </row>
    <row r="1481" spans="1:9" ht="15.75">
      <c r="A1481" s="3" t="s">
        <v>6994</v>
      </c>
      <c r="B1481" s="2" t="s">
        <v>2254</v>
      </c>
      <c r="C1481" s="2" t="s">
        <v>2255</v>
      </c>
      <c r="D1481" s="2" t="s">
        <v>2254</v>
      </c>
      <c r="E1481" s="2" t="s">
        <v>2256</v>
      </c>
      <c r="F1481" s="4">
        <v>500</v>
      </c>
      <c r="G1481" s="4">
        <v>4000000</v>
      </c>
      <c r="H1481" s="4">
        <v>400000</v>
      </c>
      <c r="I1481" s="4">
        <v>4400000</v>
      </c>
    </row>
    <row r="1482" spans="1:9" ht="15.75">
      <c r="A1482" s="3" t="s">
        <v>6994</v>
      </c>
      <c r="B1482" s="2" t="s">
        <v>2263</v>
      </c>
      <c r="C1482" s="2" t="s">
        <v>2264</v>
      </c>
      <c r="D1482" s="2" t="s">
        <v>2263</v>
      </c>
      <c r="E1482" s="2" t="s">
        <v>2265</v>
      </c>
      <c r="F1482" s="4">
        <v>170</v>
      </c>
      <c r="G1482" s="4">
        <v>1430800</v>
      </c>
      <c r="H1482" s="4">
        <v>143080</v>
      </c>
      <c r="I1482" s="4">
        <v>1573880</v>
      </c>
    </row>
    <row r="1483" spans="1:9" ht="15.75">
      <c r="A1483" s="3" t="s">
        <v>6994</v>
      </c>
      <c r="B1483" s="2" t="s">
        <v>2266</v>
      </c>
      <c r="C1483" s="2" t="s">
        <v>2267</v>
      </c>
      <c r="D1483" s="2" t="s">
        <v>2266</v>
      </c>
      <c r="E1483" s="2" t="s">
        <v>2268</v>
      </c>
      <c r="F1483" s="4">
        <v>100</v>
      </c>
      <c r="G1483" s="4">
        <v>1084000</v>
      </c>
      <c r="H1483" s="4">
        <v>108400</v>
      </c>
      <c r="I1483" s="4">
        <v>1192400</v>
      </c>
    </row>
    <row r="1484" spans="1:9" ht="15.75">
      <c r="A1484" s="3" t="s">
        <v>6994</v>
      </c>
      <c r="B1484" s="2" t="s">
        <v>2269</v>
      </c>
      <c r="C1484" s="2" t="s">
        <v>2270</v>
      </c>
      <c r="D1484" s="2" t="s">
        <v>2269</v>
      </c>
      <c r="E1484" s="2" t="s">
        <v>2271</v>
      </c>
      <c r="F1484" s="4">
        <v>30</v>
      </c>
      <c r="G1484" s="4">
        <v>513000</v>
      </c>
      <c r="H1484" s="4">
        <v>51300</v>
      </c>
      <c r="I1484" s="4">
        <v>564300</v>
      </c>
    </row>
    <row r="1485" spans="1:9" ht="15.75">
      <c r="A1485" s="3" t="s">
        <v>6994</v>
      </c>
      <c r="B1485" s="2" t="s">
        <v>2272</v>
      </c>
      <c r="C1485" s="2" t="s">
        <v>2273</v>
      </c>
      <c r="D1485" s="2" t="s">
        <v>2272</v>
      </c>
      <c r="E1485" s="2" t="s">
        <v>2274</v>
      </c>
      <c r="F1485" s="4">
        <v>250</v>
      </c>
      <c r="G1485" s="4">
        <v>4775000</v>
      </c>
      <c r="H1485" s="4">
        <v>477500</v>
      </c>
      <c r="I1485" s="4">
        <v>5252500</v>
      </c>
    </row>
    <row r="1486" spans="1:9" ht="15.75">
      <c r="A1486" s="3" t="s">
        <v>6994</v>
      </c>
      <c r="B1486" s="2" t="s">
        <v>2303</v>
      </c>
      <c r="C1486" s="2" t="s">
        <v>2304</v>
      </c>
      <c r="D1486" s="2" t="s">
        <v>2303</v>
      </c>
      <c r="E1486" s="2" t="s">
        <v>2305</v>
      </c>
      <c r="F1486" s="4">
        <v>20</v>
      </c>
      <c r="G1486" s="4">
        <v>184000</v>
      </c>
      <c r="H1486" s="4">
        <v>18400</v>
      </c>
      <c r="I1486" s="4">
        <v>202400</v>
      </c>
    </row>
    <row r="1487" spans="1:9" ht="15.75">
      <c r="A1487" s="3" t="s">
        <v>6994</v>
      </c>
      <c r="B1487" s="2" t="s">
        <v>2303</v>
      </c>
      <c r="C1487" s="2" t="s">
        <v>2306</v>
      </c>
      <c r="D1487" s="2" t="s">
        <v>2303</v>
      </c>
      <c r="E1487" s="2" t="s">
        <v>2307</v>
      </c>
      <c r="F1487" s="4">
        <v>20</v>
      </c>
      <c r="G1487" s="4">
        <v>168420</v>
      </c>
      <c r="H1487" s="4">
        <v>16842</v>
      </c>
      <c r="I1487" s="4">
        <v>185262</v>
      </c>
    </row>
    <row r="1488" spans="1:9" ht="15.75">
      <c r="A1488" s="3" t="s">
        <v>6994</v>
      </c>
      <c r="B1488" s="2" t="s">
        <v>299</v>
      </c>
      <c r="C1488" s="2" t="s">
        <v>2339</v>
      </c>
      <c r="D1488" s="2" t="s">
        <v>299</v>
      </c>
      <c r="E1488" s="2" t="s">
        <v>2340</v>
      </c>
      <c r="F1488" s="4"/>
      <c r="G1488" s="4"/>
      <c r="H1488" s="4"/>
      <c r="I1488" s="4"/>
    </row>
    <row r="1489" spans="1:9" ht="15.75">
      <c r="A1489" s="3" t="s">
        <v>6994</v>
      </c>
      <c r="B1489" s="2" t="s">
        <v>310</v>
      </c>
      <c r="C1489" s="2" t="s">
        <v>6781</v>
      </c>
      <c r="D1489" s="2" t="s">
        <v>310</v>
      </c>
      <c r="E1489" s="2" t="s">
        <v>6787</v>
      </c>
      <c r="F1489" s="4">
        <v>5</v>
      </c>
      <c r="G1489" s="4">
        <v>25300</v>
      </c>
      <c r="H1489" s="4">
        <v>2530</v>
      </c>
      <c r="I1489" s="4">
        <v>27830</v>
      </c>
    </row>
    <row r="1490" spans="1:9" ht="15.75">
      <c r="A1490" s="3" t="s">
        <v>6994</v>
      </c>
      <c r="B1490" s="2" t="s">
        <v>310</v>
      </c>
      <c r="C1490" s="2" t="s">
        <v>7017</v>
      </c>
      <c r="D1490" s="2" t="s">
        <v>310</v>
      </c>
      <c r="E1490" s="2" t="s">
        <v>2506</v>
      </c>
      <c r="F1490" s="4">
        <v>5</v>
      </c>
      <c r="G1490" s="4">
        <v>150500</v>
      </c>
      <c r="H1490" s="4">
        <v>15050</v>
      </c>
      <c r="I1490" s="4">
        <v>165550</v>
      </c>
    </row>
    <row r="1491" spans="1:9" ht="15.75">
      <c r="A1491" s="3" t="s">
        <v>6994</v>
      </c>
      <c r="B1491" s="2" t="s">
        <v>236</v>
      </c>
      <c r="C1491" s="2" t="s">
        <v>2375</v>
      </c>
      <c r="D1491" s="2" t="s">
        <v>236</v>
      </c>
      <c r="E1491" s="2" t="s">
        <v>2376</v>
      </c>
      <c r="F1491" s="4">
        <v>53</v>
      </c>
      <c r="G1491" s="4">
        <v>710200</v>
      </c>
      <c r="H1491" s="4">
        <v>71020</v>
      </c>
      <c r="I1491" s="4">
        <v>781220</v>
      </c>
    </row>
    <row r="1492" spans="1:9" ht="15.75">
      <c r="A1492" s="3" t="s">
        <v>6994</v>
      </c>
      <c r="B1492" s="2" t="s">
        <v>236</v>
      </c>
      <c r="C1492" s="2" t="s">
        <v>2397</v>
      </c>
      <c r="D1492" s="2" t="s">
        <v>236</v>
      </c>
      <c r="E1492" s="2" t="s">
        <v>2398</v>
      </c>
      <c r="F1492" s="4">
        <v>80</v>
      </c>
      <c r="G1492" s="4">
        <v>496000</v>
      </c>
      <c r="H1492" s="4">
        <v>49600</v>
      </c>
      <c r="I1492" s="4">
        <v>545600</v>
      </c>
    </row>
    <row r="1493" spans="1:9" ht="15.75">
      <c r="A1493" s="3" t="s">
        <v>6994</v>
      </c>
      <c r="B1493" s="2" t="s">
        <v>236</v>
      </c>
      <c r="C1493" s="2" t="s">
        <v>2400</v>
      </c>
      <c r="D1493" s="2" t="s">
        <v>236</v>
      </c>
      <c r="E1493" s="2" t="s">
        <v>2401</v>
      </c>
      <c r="F1493" s="4">
        <v>68</v>
      </c>
      <c r="G1493" s="4">
        <v>544000</v>
      </c>
      <c r="H1493" s="4">
        <v>54400</v>
      </c>
      <c r="I1493" s="4">
        <v>598400</v>
      </c>
    </row>
    <row r="1494" spans="1:9" ht="15.75">
      <c r="A1494" s="3" t="s">
        <v>6994</v>
      </c>
      <c r="B1494" s="2" t="s">
        <v>236</v>
      </c>
      <c r="C1494" s="2" t="s">
        <v>2404</v>
      </c>
      <c r="D1494" s="2" t="s">
        <v>236</v>
      </c>
      <c r="E1494" s="2" t="s">
        <v>2405</v>
      </c>
      <c r="F1494" s="4">
        <v>64</v>
      </c>
      <c r="G1494" s="4">
        <v>742400</v>
      </c>
      <c r="H1494" s="4">
        <v>74240</v>
      </c>
      <c r="I1494" s="4">
        <v>816640</v>
      </c>
    </row>
    <row r="1495" spans="1:9" ht="15.75">
      <c r="A1495" s="3" t="s">
        <v>6994</v>
      </c>
      <c r="B1495" s="2" t="s">
        <v>236</v>
      </c>
      <c r="C1495" s="2" t="s">
        <v>2406</v>
      </c>
      <c r="D1495" s="2" t="s">
        <v>236</v>
      </c>
      <c r="E1495" s="2" t="s">
        <v>2407</v>
      </c>
      <c r="F1495" s="4">
        <v>2</v>
      </c>
      <c r="G1495" s="4">
        <v>7360</v>
      </c>
      <c r="H1495" s="4">
        <v>736</v>
      </c>
      <c r="I1495" s="4">
        <v>8096</v>
      </c>
    </row>
    <row r="1496" spans="1:9" ht="15.75">
      <c r="A1496" s="3" t="s">
        <v>6994</v>
      </c>
      <c r="B1496" s="2" t="s">
        <v>236</v>
      </c>
      <c r="C1496" s="2" t="s">
        <v>2408</v>
      </c>
      <c r="D1496" s="2" t="s">
        <v>236</v>
      </c>
      <c r="E1496" s="2" t="s">
        <v>2409</v>
      </c>
      <c r="F1496" s="4">
        <v>3</v>
      </c>
      <c r="G1496" s="4">
        <v>13200</v>
      </c>
      <c r="H1496" s="4">
        <v>1320</v>
      </c>
      <c r="I1496" s="4">
        <v>14520</v>
      </c>
    </row>
    <row r="1497" spans="1:9" ht="15.75">
      <c r="A1497" s="3" t="s">
        <v>6994</v>
      </c>
      <c r="B1497" s="2" t="s">
        <v>223</v>
      </c>
      <c r="C1497" s="2" t="s">
        <v>2410</v>
      </c>
      <c r="D1497" s="2" t="s">
        <v>223</v>
      </c>
      <c r="E1497" s="2" t="s">
        <v>52</v>
      </c>
      <c r="F1497" s="4">
        <v>53</v>
      </c>
      <c r="G1497" s="4">
        <v>583500</v>
      </c>
      <c r="H1497" s="4">
        <v>58350</v>
      </c>
      <c r="I1497" s="4">
        <v>641850</v>
      </c>
    </row>
    <row r="1498" spans="1:9" ht="15.75">
      <c r="A1498" s="3" t="s">
        <v>6994</v>
      </c>
      <c r="B1498" s="2" t="s">
        <v>223</v>
      </c>
      <c r="C1498" s="2" t="s">
        <v>2411</v>
      </c>
      <c r="D1498" s="2" t="s">
        <v>223</v>
      </c>
      <c r="E1498" s="2" t="s">
        <v>104</v>
      </c>
      <c r="F1498" s="4">
        <v>50</v>
      </c>
      <c r="G1498" s="4">
        <v>655000</v>
      </c>
      <c r="H1498" s="4">
        <v>65500</v>
      </c>
      <c r="I1498" s="4">
        <v>720500</v>
      </c>
    </row>
    <row r="1499" spans="1:9" ht="15.75">
      <c r="A1499" s="3" t="s">
        <v>6994</v>
      </c>
      <c r="B1499" s="2" t="s">
        <v>223</v>
      </c>
      <c r="C1499" s="2" t="s">
        <v>2414</v>
      </c>
      <c r="D1499" s="2" t="s">
        <v>223</v>
      </c>
      <c r="E1499" s="2" t="s">
        <v>58</v>
      </c>
      <c r="F1499" s="4">
        <v>30</v>
      </c>
      <c r="G1499" s="4">
        <v>195000</v>
      </c>
      <c r="H1499" s="4">
        <v>19500</v>
      </c>
      <c r="I1499" s="4">
        <v>214500</v>
      </c>
    </row>
    <row r="1500" spans="1:9" ht="15.75">
      <c r="A1500" s="3" t="s">
        <v>6994</v>
      </c>
      <c r="B1500" s="2" t="s">
        <v>2287</v>
      </c>
      <c r="C1500" s="2" t="s">
        <v>2426</v>
      </c>
      <c r="D1500" s="2" t="s">
        <v>2287</v>
      </c>
      <c r="E1500" s="2" t="s">
        <v>2427</v>
      </c>
      <c r="F1500" s="4">
        <v>3</v>
      </c>
      <c r="G1500" s="4">
        <v>37200</v>
      </c>
      <c r="H1500" s="4">
        <v>3720</v>
      </c>
      <c r="I1500" s="4">
        <v>40920</v>
      </c>
    </row>
    <row r="1501" spans="1:9" ht="15.75">
      <c r="A1501" s="3" t="s">
        <v>6994</v>
      </c>
      <c r="B1501" s="2" t="s">
        <v>2303</v>
      </c>
      <c r="C1501" s="2" t="s">
        <v>2428</v>
      </c>
      <c r="D1501" s="2" t="s">
        <v>2303</v>
      </c>
      <c r="E1501" s="2" t="s">
        <v>2429</v>
      </c>
      <c r="F1501" s="4">
        <v>20</v>
      </c>
      <c r="G1501" s="4">
        <v>128000</v>
      </c>
      <c r="H1501" s="4">
        <v>12800</v>
      </c>
      <c r="I1501" s="4">
        <v>140800</v>
      </c>
    </row>
    <row r="1502" spans="1:9" ht="15.75">
      <c r="A1502" s="3" t="s">
        <v>6994</v>
      </c>
      <c r="B1502" s="2" t="s">
        <v>2303</v>
      </c>
      <c r="C1502" s="2" t="s">
        <v>3778</v>
      </c>
      <c r="D1502" s="2" t="s">
        <v>2303</v>
      </c>
      <c r="E1502" s="2" t="s">
        <v>3779</v>
      </c>
      <c r="F1502" s="4">
        <v>20</v>
      </c>
      <c r="G1502" s="4">
        <v>156000</v>
      </c>
      <c r="H1502" s="4">
        <v>15600</v>
      </c>
      <c r="I1502" s="4">
        <v>171600</v>
      </c>
    </row>
    <row r="1503" spans="1:9" ht="15.75">
      <c r="A1503" s="3" t="s">
        <v>6994</v>
      </c>
      <c r="B1503" s="2" t="s">
        <v>267</v>
      </c>
      <c r="C1503" s="2" t="s">
        <v>2432</v>
      </c>
      <c r="D1503" s="2" t="s">
        <v>267</v>
      </c>
      <c r="E1503" s="2" t="s">
        <v>2433</v>
      </c>
      <c r="F1503" s="4">
        <v>110</v>
      </c>
      <c r="G1503" s="4">
        <v>671000</v>
      </c>
      <c r="H1503" s="4">
        <v>67100</v>
      </c>
      <c r="I1503" s="4">
        <v>738100</v>
      </c>
    </row>
    <row r="1504" spans="1:9" ht="15.75">
      <c r="A1504" s="3" t="s">
        <v>6994</v>
      </c>
      <c r="B1504" s="2" t="s">
        <v>267</v>
      </c>
      <c r="C1504" s="2" t="s">
        <v>2436</v>
      </c>
      <c r="D1504" s="2" t="s">
        <v>267</v>
      </c>
      <c r="E1504" s="2" t="s">
        <v>2437</v>
      </c>
      <c r="F1504" s="4">
        <v>235</v>
      </c>
      <c r="G1504" s="4">
        <v>1762500</v>
      </c>
      <c r="H1504" s="4">
        <v>176250</v>
      </c>
      <c r="I1504" s="4">
        <v>1938750</v>
      </c>
    </row>
    <row r="1505" spans="1:9" ht="15.75">
      <c r="A1505" s="3" t="s">
        <v>6994</v>
      </c>
      <c r="B1505" s="2" t="s">
        <v>267</v>
      </c>
      <c r="C1505" s="2" t="s">
        <v>2440</v>
      </c>
      <c r="D1505" s="2" t="s">
        <v>267</v>
      </c>
      <c r="E1505" s="2" t="s">
        <v>2441</v>
      </c>
      <c r="F1505" s="4">
        <v>123</v>
      </c>
      <c r="G1505" s="4">
        <v>1094700</v>
      </c>
      <c r="H1505" s="4">
        <v>109470</v>
      </c>
      <c r="I1505" s="4">
        <v>1204170</v>
      </c>
    </row>
    <row r="1506" spans="1:9" ht="15.75">
      <c r="A1506" s="3" t="s">
        <v>6994</v>
      </c>
      <c r="B1506" s="2" t="s">
        <v>267</v>
      </c>
      <c r="C1506" s="2" t="s">
        <v>2442</v>
      </c>
      <c r="D1506" s="2" t="s">
        <v>267</v>
      </c>
      <c r="E1506" s="2" t="s">
        <v>2443</v>
      </c>
      <c r="F1506" s="4">
        <v>25</v>
      </c>
      <c r="G1506" s="4">
        <v>257500</v>
      </c>
      <c r="H1506" s="4">
        <v>25750</v>
      </c>
      <c r="I1506" s="4">
        <v>283250</v>
      </c>
    </row>
    <row r="1507" spans="1:9" ht="15.75">
      <c r="A1507" s="3" t="s">
        <v>6994</v>
      </c>
      <c r="B1507" s="2" t="s">
        <v>267</v>
      </c>
      <c r="C1507" s="2" t="s">
        <v>2444</v>
      </c>
      <c r="D1507" s="2" t="s">
        <v>267</v>
      </c>
      <c r="E1507" s="2" t="s">
        <v>2445</v>
      </c>
      <c r="F1507" s="4">
        <v>33</v>
      </c>
      <c r="G1507" s="4">
        <v>386100</v>
      </c>
      <c r="H1507" s="4">
        <v>38610</v>
      </c>
      <c r="I1507" s="4">
        <v>424710</v>
      </c>
    </row>
    <row r="1508" spans="1:9" ht="15.75">
      <c r="A1508" s="3" t="s">
        <v>6994</v>
      </c>
      <c r="B1508" s="2" t="s">
        <v>267</v>
      </c>
      <c r="C1508" s="2" t="s">
        <v>2446</v>
      </c>
      <c r="D1508" s="2" t="s">
        <v>267</v>
      </c>
      <c r="E1508" s="2" t="s">
        <v>2447</v>
      </c>
      <c r="F1508" s="4">
        <v>4</v>
      </c>
      <c r="G1508" s="4">
        <v>78800</v>
      </c>
      <c r="H1508" s="4">
        <v>7880</v>
      </c>
      <c r="I1508" s="4">
        <v>86680</v>
      </c>
    </row>
    <row r="1509" spans="1:9" ht="15.75">
      <c r="A1509" s="3" t="s">
        <v>6994</v>
      </c>
      <c r="B1509" s="2" t="s">
        <v>267</v>
      </c>
      <c r="C1509" s="2" t="s">
        <v>6080</v>
      </c>
      <c r="D1509" s="2" t="s">
        <v>267</v>
      </c>
      <c r="E1509" s="2" t="s">
        <v>2506</v>
      </c>
      <c r="F1509" s="4">
        <v>10</v>
      </c>
      <c r="G1509" s="4">
        <v>301000</v>
      </c>
      <c r="H1509" s="4">
        <v>30100</v>
      </c>
      <c r="I1509" s="4">
        <v>331100</v>
      </c>
    </row>
    <row r="1510" spans="1:9" ht="15.75">
      <c r="A1510" s="3" t="s">
        <v>6994</v>
      </c>
      <c r="B1510" s="2" t="s">
        <v>267</v>
      </c>
      <c r="C1510" s="2" t="s">
        <v>2459</v>
      </c>
      <c r="D1510" s="2" t="s">
        <v>267</v>
      </c>
      <c r="E1510" s="2" t="s">
        <v>2460</v>
      </c>
      <c r="F1510" s="4">
        <v>6</v>
      </c>
      <c r="G1510" s="4">
        <v>31560</v>
      </c>
      <c r="H1510" s="4">
        <v>3156</v>
      </c>
      <c r="I1510" s="4">
        <v>34716</v>
      </c>
    </row>
    <row r="1511" spans="1:9" ht="15.75">
      <c r="A1511" s="3" t="s">
        <v>6994</v>
      </c>
      <c r="B1511" s="2" t="s">
        <v>267</v>
      </c>
      <c r="C1511" s="2" t="s">
        <v>3780</v>
      </c>
      <c r="D1511" s="2" t="s">
        <v>267</v>
      </c>
      <c r="E1511" s="2" t="s">
        <v>3781</v>
      </c>
      <c r="F1511" s="4">
        <v>20</v>
      </c>
      <c r="G1511" s="4">
        <v>110800</v>
      </c>
      <c r="H1511" s="4">
        <v>11080</v>
      </c>
      <c r="I1511" s="4">
        <v>121880</v>
      </c>
    </row>
    <row r="1512" spans="1:9" ht="15.75">
      <c r="A1512" s="3" t="s">
        <v>6994</v>
      </c>
      <c r="B1512" s="2" t="s">
        <v>271</v>
      </c>
      <c r="C1512" s="2" t="s">
        <v>2461</v>
      </c>
      <c r="D1512" s="2" t="s">
        <v>271</v>
      </c>
      <c r="E1512" s="2" t="s">
        <v>2462</v>
      </c>
      <c r="F1512" s="4">
        <v>50</v>
      </c>
      <c r="G1512" s="4">
        <v>295000</v>
      </c>
      <c r="H1512" s="4">
        <v>29500</v>
      </c>
      <c r="I1512" s="4">
        <v>324500</v>
      </c>
    </row>
    <row r="1513" spans="1:9" ht="15.75">
      <c r="A1513" s="3" t="s">
        <v>6994</v>
      </c>
      <c r="B1513" s="2" t="s">
        <v>271</v>
      </c>
      <c r="C1513" s="2" t="s">
        <v>2463</v>
      </c>
      <c r="D1513" s="2" t="s">
        <v>271</v>
      </c>
      <c r="E1513" s="2" t="s">
        <v>2464</v>
      </c>
      <c r="F1513" s="4">
        <v>50</v>
      </c>
      <c r="G1513" s="4">
        <v>365000</v>
      </c>
      <c r="H1513" s="4">
        <v>36500</v>
      </c>
      <c r="I1513" s="4">
        <v>401500</v>
      </c>
    </row>
    <row r="1514" spans="1:9" ht="15.75">
      <c r="A1514" s="3" t="s">
        <v>6994</v>
      </c>
      <c r="B1514" s="2" t="s">
        <v>271</v>
      </c>
      <c r="C1514" s="2" t="s">
        <v>2465</v>
      </c>
      <c r="D1514" s="2" t="s">
        <v>271</v>
      </c>
      <c r="E1514" s="2" t="s">
        <v>2466</v>
      </c>
      <c r="F1514" s="4">
        <v>62</v>
      </c>
      <c r="G1514" s="4">
        <v>577400</v>
      </c>
      <c r="H1514" s="4">
        <v>57740</v>
      </c>
      <c r="I1514" s="4">
        <v>635140</v>
      </c>
    </row>
    <row r="1515" spans="1:9" ht="15.75">
      <c r="A1515" s="3" t="s">
        <v>6994</v>
      </c>
      <c r="B1515" s="2" t="s">
        <v>271</v>
      </c>
      <c r="C1515" s="2" t="s">
        <v>2467</v>
      </c>
      <c r="D1515" s="2" t="s">
        <v>271</v>
      </c>
      <c r="E1515" s="2" t="s">
        <v>2468</v>
      </c>
      <c r="F1515" s="4">
        <v>22</v>
      </c>
      <c r="G1515" s="4">
        <v>222200</v>
      </c>
      <c r="H1515" s="4">
        <v>22220</v>
      </c>
      <c r="I1515" s="4">
        <v>244420</v>
      </c>
    </row>
    <row r="1516" spans="1:9" ht="15.75">
      <c r="A1516" s="3" t="s">
        <v>6994</v>
      </c>
      <c r="B1516" s="2" t="s">
        <v>271</v>
      </c>
      <c r="C1516" s="2" t="s">
        <v>2469</v>
      </c>
      <c r="D1516" s="2" t="s">
        <v>271</v>
      </c>
      <c r="E1516" s="2" t="s">
        <v>2470</v>
      </c>
      <c r="F1516" s="4">
        <v>10</v>
      </c>
      <c r="G1516" s="4">
        <v>166000</v>
      </c>
      <c r="H1516" s="4">
        <v>16600</v>
      </c>
      <c r="I1516" s="4">
        <v>182600</v>
      </c>
    </row>
    <row r="1517" spans="1:9" ht="15.75">
      <c r="A1517" s="3" t="s">
        <v>6994</v>
      </c>
      <c r="B1517" s="2" t="s">
        <v>271</v>
      </c>
      <c r="C1517" s="2" t="s">
        <v>6083</v>
      </c>
      <c r="D1517" s="2" t="s">
        <v>271</v>
      </c>
      <c r="E1517" s="2" t="s">
        <v>2506</v>
      </c>
      <c r="F1517" s="4">
        <v>5</v>
      </c>
      <c r="G1517" s="4">
        <v>150500</v>
      </c>
      <c r="H1517" s="4">
        <v>15050</v>
      </c>
      <c r="I1517" s="4">
        <v>165550</v>
      </c>
    </row>
    <row r="1518" spans="1:9" ht="15.75">
      <c r="A1518" s="3" t="s">
        <v>6994</v>
      </c>
      <c r="B1518" s="2" t="s">
        <v>264</v>
      </c>
      <c r="C1518" s="2" t="s">
        <v>2473</v>
      </c>
      <c r="D1518" s="2" t="s">
        <v>264</v>
      </c>
      <c r="E1518" s="2" t="s">
        <v>2474</v>
      </c>
      <c r="F1518" s="4">
        <v>600</v>
      </c>
      <c r="G1518" s="4">
        <v>3524000</v>
      </c>
      <c r="H1518" s="4">
        <v>352400</v>
      </c>
      <c r="I1518" s="4">
        <v>3876400</v>
      </c>
    </row>
    <row r="1519" spans="1:9" ht="15.75">
      <c r="A1519" s="3" t="s">
        <v>6994</v>
      </c>
      <c r="B1519" s="2" t="s">
        <v>264</v>
      </c>
      <c r="C1519" s="2" t="s">
        <v>2479</v>
      </c>
      <c r="D1519" s="2" t="s">
        <v>264</v>
      </c>
      <c r="E1519" s="2" t="s">
        <v>2480</v>
      </c>
      <c r="F1519" s="4">
        <v>569</v>
      </c>
      <c r="G1519" s="4">
        <v>4267500</v>
      </c>
      <c r="H1519" s="4">
        <v>426750</v>
      </c>
      <c r="I1519" s="4">
        <v>4694250</v>
      </c>
    </row>
    <row r="1520" spans="1:9" ht="15.75">
      <c r="A1520" s="3" t="s">
        <v>6994</v>
      </c>
      <c r="B1520" s="2" t="s">
        <v>264</v>
      </c>
      <c r="C1520" s="2" t="s">
        <v>2482</v>
      </c>
      <c r="D1520" s="2" t="s">
        <v>264</v>
      </c>
      <c r="E1520" s="2" t="s">
        <v>2483</v>
      </c>
      <c r="F1520" s="4"/>
      <c r="G1520" s="4"/>
      <c r="H1520" s="4"/>
      <c r="I1520" s="4"/>
    </row>
    <row r="1521" spans="1:9" ht="15.75">
      <c r="A1521" s="3" t="s">
        <v>6994</v>
      </c>
      <c r="B1521" s="2" t="s">
        <v>264</v>
      </c>
      <c r="C1521" s="2" t="s">
        <v>2484</v>
      </c>
      <c r="D1521" s="2" t="s">
        <v>264</v>
      </c>
      <c r="E1521" s="2" t="s">
        <v>2485</v>
      </c>
      <c r="F1521" s="4">
        <v>330</v>
      </c>
      <c r="G1521" s="4">
        <v>2784000</v>
      </c>
      <c r="H1521" s="4">
        <v>278400</v>
      </c>
      <c r="I1521" s="4">
        <v>3062400</v>
      </c>
    </row>
    <row r="1522" spans="1:9" ht="15.75">
      <c r="A1522" s="3" t="s">
        <v>6994</v>
      </c>
      <c r="B1522" s="2" t="s">
        <v>264</v>
      </c>
      <c r="C1522" s="2" t="s">
        <v>2486</v>
      </c>
      <c r="D1522" s="2" t="s">
        <v>264</v>
      </c>
      <c r="E1522" s="2" t="s">
        <v>2487</v>
      </c>
      <c r="F1522" s="4">
        <v>265</v>
      </c>
      <c r="G1522" s="4">
        <v>2544000</v>
      </c>
      <c r="H1522" s="4">
        <v>254400</v>
      </c>
      <c r="I1522" s="4">
        <v>2798400</v>
      </c>
    </row>
    <row r="1523" spans="1:9" ht="15.75">
      <c r="A1523" s="3" t="s">
        <v>6994</v>
      </c>
      <c r="B1523" s="2" t="s">
        <v>264</v>
      </c>
      <c r="C1523" s="2" t="s">
        <v>2490</v>
      </c>
      <c r="D1523" s="2" t="s">
        <v>264</v>
      </c>
      <c r="E1523" s="2" t="s">
        <v>2491</v>
      </c>
      <c r="F1523" s="4">
        <v>129</v>
      </c>
      <c r="G1523" s="4">
        <v>1521000</v>
      </c>
      <c r="H1523" s="4">
        <v>152100</v>
      </c>
      <c r="I1523" s="4">
        <v>1673100</v>
      </c>
    </row>
    <row r="1524" spans="1:9" ht="15.75">
      <c r="A1524" s="3" t="s">
        <v>6994</v>
      </c>
      <c r="B1524" s="2" t="s">
        <v>264</v>
      </c>
      <c r="C1524" s="2" t="s">
        <v>2492</v>
      </c>
      <c r="D1524" s="2" t="s">
        <v>264</v>
      </c>
      <c r="E1524" s="2" t="s">
        <v>2493</v>
      </c>
      <c r="F1524" s="4">
        <v>4</v>
      </c>
      <c r="G1524" s="4">
        <v>49600</v>
      </c>
      <c r="H1524" s="4">
        <v>4960</v>
      </c>
      <c r="I1524" s="4">
        <v>54560</v>
      </c>
    </row>
    <row r="1525" spans="1:9" ht="15.75">
      <c r="A1525" s="3" t="s">
        <v>6994</v>
      </c>
      <c r="B1525" s="2" t="s">
        <v>264</v>
      </c>
      <c r="C1525" s="2" t="s">
        <v>2494</v>
      </c>
      <c r="D1525" s="2" t="s">
        <v>264</v>
      </c>
      <c r="E1525" s="2" t="s">
        <v>2495</v>
      </c>
      <c r="F1525" s="4">
        <v>193</v>
      </c>
      <c r="G1525" s="4">
        <v>663920</v>
      </c>
      <c r="H1525" s="4">
        <v>66392</v>
      </c>
      <c r="I1525" s="4">
        <v>730312</v>
      </c>
    </row>
    <row r="1526" spans="1:9" ht="15.75">
      <c r="A1526" s="3" t="s">
        <v>6994</v>
      </c>
      <c r="B1526" s="2" t="s">
        <v>264</v>
      </c>
      <c r="C1526" s="2" t="s">
        <v>2496</v>
      </c>
      <c r="D1526" s="2" t="s">
        <v>264</v>
      </c>
      <c r="E1526" s="2" t="s">
        <v>2497</v>
      </c>
      <c r="F1526" s="4">
        <v>10</v>
      </c>
      <c r="G1526" s="4">
        <v>138000</v>
      </c>
      <c r="H1526" s="4">
        <v>13800</v>
      </c>
      <c r="I1526" s="4">
        <v>151800</v>
      </c>
    </row>
    <row r="1527" spans="1:9" ht="15.75">
      <c r="A1527" s="3" t="s">
        <v>6994</v>
      </c>
      <c r="B1527" s="2" t="s">
        <v>264</v>
      </c>
      <c r="C1527" s="2" t="s">
        <v>2503</v>
      </c>
      <c r="D1527" s="2" t="s">
        <v>264</v>
      </c>
      <c r="E1527" s="2" t="s">
        <v>2504</v>
      </c>
      <c r="F1527" s="4">
        <v>40</v>
      </c>
      <c r="G1527" s="4">
        <v>160000</v>
      </c>
      <c r="H1527" s="4">
        <v>16000</v>
      </c>
      <c r="I1527" s="4">
        <v>176000</v>
      </c>
    </row>
    <row r="1528" spans="1:9" ht="15.75">
      <c r="A1528" s="3" t="s">
        <v>6994</v>
      </c>
      <c r="B1528" s="2" t="s">
        <v>264</v>
      </c>
      <c r="C1528" s="2" t="s">
        <v>2505</v>
      </c>
      <c r="D1528" s="2" t="s">
        <v>264</v>
      </c>
      <c r="E1528" s="2" t="s">
        <v>2506</v>
      </c>
      <c r="F1528" s="4">
        <v>5</v>
      </c>
      <c r="G1528" s="4">
        <v>147500</v>
      </c>
      <c r="H1528" s="4">
        <v>14750</v>
      </c>
      <c r="I1528" s="4">
        <v>162250</v>
      </c>
    </row>
    <row r="1529" spans="1:9" ht="15.75">
      <c r="A1529" s="3" t="s">
        <v>6994</v>
      </c>
      <c r="B1529" s="2" t="s">
        <v>264</v>
      </c>
      <c r="C1529" s="2" t="s">
        <v>2507</v>
      </c>
      <c r="D1529" s="2" t="s">
        <v>264</v>
      </c>
      <c r="E1529" s="2" t="s">
        <v>2508</v>
      </c>
      <c r="F1529" s="4">
        <v>30</v>
      </c>
      <c r="G1529" s="4">
        <v>128400</v>
      </c>
      <c r="H1529" s="4">
        <v>12840</v>
      </c>
      <c r="I1529" s="4">
        <v>141240</v>
      </c>
    </row>
    <row r="1530" spans="1:9" ht="15.75">
      <c r="A1530" s="3" t="s">
        <v>6994</v>
      </c>
      <c r="B1530" s="2" t="s">
        <v>264</v>
      </c>
      <c r="C1530" s="2" t="s">
        <v>2509</v>
      </c>
      <c r="D1530" s="2" t="s">
        <v>264</v>
      </c>
      <c r="E1530" s="2" t="s">
        <v>2510</v>
      </c>
      <c r="F1530" s="4">
        <v>85</v>
      </c>
      <c r="G1530" s="4">
        <v>387600</v>
      </c>
      <c r="H1530" s="4">
        <v>38760</v>
      </c>
      <c r="I1530" s="4">
        <v>426360</v>
      </c>
    </row>
    <row r="1531" spans="1:9" ht="15.75">
      <c r="A1531" s="3" t="s">
        <v>6994</v>
      </c>
      <c r="B1531" s="2" t="s">
        <v>294</v>
      </c>
      <c r="C1531" s="2" t="s">
        <v>2513</v>
      </c>
      <c r="D1531" s="2" t="s">
        <v>294</v>
      </c>
      <c r="E1531" s="2" t="s">
        <v>2514</v>
      </c>
      <c r="F1531" s="4">
        <v>3</v>
      </c>
      <c r="G1531" s="4">
        <v>16200</v>
      </c>
      <c r="H1531" s="4">
        <v>1620</v>
      </c>
      <c r="I1531" s="4">
        <v>17820</v>
      </c>
    </row>
    <row r="1532" spans="1:9" ht="15.75">
      <c r="A1532" s="3" t="s">
        <v>6994</v>
      </c>
      <c r="B1532" s="2" t="s">
        <v>294</v>
      </c>
      <c r="C1532" s="2" t="s">
        <v>2515</v>
      </c>
      <c r="D1532" s="2" t="s">
        <v>294</v>
      </c>
      <c r="E1532" s="2" t="s">
        <v>2516</v>
      </c>
      <c r="F1532" s="4">
        <v>4</v>
      </c>
      <c r="G1532" s="4">
        <v>27200</v>
      </c>
      <c r="H1532" s="4">
        <v>2720</v>
      </c>
      <c r="I1532" s="4">
        <v>29920</v>
      </c>
    </row>
    <row r="1533" spans="1:9" ht="15.75">
      <c r="A1533" s="3" t="s">
        <v>6994</v>
      </c>
      <c r="B1533" s="2" t="s">
        <v>294</v>
      </c>
      <c r="C1533" s="2" t="s">
        <v>2528</v>
      </c>
      <c r="D1533" s="2" t="s">
        <v>294</v>
      </c>
      <c r="E1533" s="2" t="s">
        <v>2529</v>
      </c>
      <c r="F1533" s="4">
        <v>430</v>
      </c>
      <c r="G1533" s="4">
        <v>1479200</v>
      </c>
      <c r="H1533" s="4">
        <v>147920</v>
      </c>
      <c r="I1533" s="4">
        <v>1627120</v>
      </c>
    </row>
    <row r="1534" spans="1:9" ht="15.75">
      <c r="A1534" s="3" t="s">
        <v>6994</v>
      </c>
      <c r="B1534" s="2" t="s">
        <v>299</v>
      </c>
      <c r="C1534" s="2" t="s">
        <v>2534</v>
      </c>
      <c r="D1534" s="2" t="s">
        <v>299</v>
      </c>
      <c r="E1534" s="2" t="s">
        <v>2535</v>
      </c>
      <c r="F1534" s="4">
        <v>240</v>
      </c>
      <c r="G1534" s="4">
        <v>1302000</v>
      </c>
      <c r="H1534" s="4">
        <v>130200</v>
      </c>
      <c r="I1534" s="4">
        <v>1432200</v>
      </c>
    </row>
    <row r="1535" spans="1:9" ht="15.75">
      <c r="A1535" s="3" t="s">
        <v>6994</v>
      </c>
      <c r="B1535" s="2" t="s">
        <v>299</v>
      </c>
      <c r="C1535" s="2" t="s">
        <v>2538</v>
      </c>
      <c r="D1535" s="2" t="s">
        <v>299</v>
      </c>
      <c r="E1535" s="2" t="s">
        <v>2539</v>
      </c>
      <c r="F1535" s="4">
        <v>305</v>
      </c>
      <c r="G1535" s="4">
        <v>2013000</v>
      </c>
      <c r="H1535" s="4">
        <v>201300</v>
      </c>
      <c r="I1535" s="4">
        <v>2214300</v>
      </c>
    </row>
    <row r="1536" spans="1:9" ht="15.75">
      <c r="A1536" s="3" t="s">
        <v>6994</v>
      </c>
      <c r="B1536" s="2" t="s">
        <v>299</v>
      </c>
      <c r="C1536" s="2" t="s">
        <v>2542</v>
      </c>
      <c r="D1536" s="2" t="s">
        <v>299</v>
      </c>
      <c r="E1536" s="2" t="s">
        <v>2543</v>
      </c>
      <c r="F1536" s="4">
        <v>100</v>
      </c>
      <c r="G1536" s="4">
        <v>880000</v>
      </c>
      <c r="H1536" s="4">
        <v>88000</v>
      </c>
      <c r="I1536" s="4">
        <v>968000</v>
      </c>
    </row>
    <row r="1537" spans="1:9" ht="15.75">
      <c r="A1537" s="3" t="s">
        <v>6994</v>
      </c>
      <c r="B1537" s="2" t="s">
        <v>299</v>
      </c>
      <c r="C1537" s="2" t="s">
        <v>2544</v>
      </c>
      <c r="D1537" s="2" t="s">
        <v>299</v>
      </c>
      <c r="E1537" s="2" t="s">
        <v>2545</v>
      </c>
      <c r="F1537" s="4">
        <v>24</v>
      </c>
      <c r="G1537" s="4">
        <v>225600</v>
      </c>
      <c r="H1537" s="4">
        <v>22560</v>
      </c>
      <c r="I1537" s="4">
        <v>248160</v>
      </c>
    </row>
    <row r="1538" spans="1:9" ht="15.75">
      <c r="A1538" s="3" t="s">
        <v>6994</v>
      </c>
      <c r="B1538" s="2" t="s">
        <v>299</v>
      </c>
      <c r="C1538" s="2" t="s">
        <v>2546</v>
      </c>
      <c r="D1538" s="2" t="s">
        <v>299</v>
      </c>
      <c r="E1538" s="2" t="s">
        <v>2547</v>
      </c>
      <c r="F1538" s="4">
        <v>20</v>
      </c>
      <c r="G1538" s="4">
        <v>59200</v>
      </c>
      <c r="H1538" s="4">
        <v>5920</v>
      </c>
      <c r="I1538" s="4">
        <v>65120</v>
      </c>
    </row>
    <row r="1539" spans="1:9" ht="15.75">
      <c r="A1539" s="3" t="s">
        <v>6994</v>
      </c>
      <c r="B1539" s="2" t="s">
        <v>299</v>
      </c>
      <c r="C1539" s="2" t="s">
        <v>2548</v>
      </c>
      <c r="D1539" s="2" t="s">
        <v>299</v>
      </c>
      <c r="E1539" s="2" t="s">
        <v>2549</v>
      </c>
      <c r="F1539" s="4">
        <v>31</v>
      </c>
      <c r="G1539" s="4">
        <v>438800</v>
      </c>
      <c r="H1539" s="4">
        <v>43880</v>
      </c>
      <c r="I1539" s="4">
        <v>482680</v>
      </c>
    </row>
    <row r="1540" spans="1:9" ht="15.75">
      <c r="A1540" s="3" t="s">
        <v>6994</v>
      </c>
      <c r="B1540" s="2" t="s">
        <v>299</v>
      </c>
      <c r="C1540" s="2" t="s">
        <v>2550</v>
      </c>
      <c r="D1540" s="2" t="s">
        <v>299</v>
      </c>
      <c r="E1540" s="2" t="s">
        <v>2551</v>
      </c>
      <c r="F1540" s="4">
        <v>55</v>
      </c>
      <c r="G1540" s="4">
        <v>178200</v>
      </c>
      <c r="H1540" s="4">
        <v>17820</v>
      </c>
      <c r="I1540" s="4">
        <v>196020</v>
      </c>
    </row>
    <row r="1541" spans="1:9" ht="15.75">
      <c r="A1541" s="3" t="s">
        <v>6994</v>
      </c>
      <c r="B1541" s="2" t="s">
        <v>299</v>
      </c>
      <c r="C1541" s="2" t="s">
        <v>2556</v>
      </c>
      <c r="D1541" s="2" t="s">
        <v>299</v>
      </c>
      <c r="E1541" s="2" t="s">
        <v>2557</v>
      </c>
      <c r="F1541" s="4">
        <v>35</v>
      </c>
      <c r="G1541" s="4">
        <v>133000</v>
      </c>
      <c r="H1541" s="4">
        <v>13300</v>
      </c>
      <c r="I1541" s="4">
        <v>146300</v>
      </c>
    </row>
    <row r="1542" spans="1:9" ht="15.75">
      <c r="A1542" s="3" t="s">
        <v>6994</v>
      </c>
      <c r="B1542" s="2" t="s">
        <v>299</v>
      </c>
      <c r="C1542" s="2" t="s">
        <v>7018</v>
      </c>
      <c r="D1542" s="2" t="s">
        <v>299</v>
      </c>
      <c r="E1542" s="2" t="s">
        <v>2506</v>
      </c>
      <c r="F1542" s="4">
        <v>5</v>
      </c>
      <c r="G1542" s="4">
        <v>147500</v>
      </c>
      <c r="H1542" s="4">
        <v>14750</v>
      </c>
      <c r="I1542" s="4">
        <v>162250</v>
      </c>
    </row>
    <row r="1543" spans="1:9" ht="15.75">
      <c r="A1543" s="3" t="s">
        <v>6994</v>
      </c>
      <c r="B1543" s="2" t="s">
        <v>299</v>
      </c>
      <c r="C1543" s="2" t="s">
        <v>2562</v>
      </c>
      <c r="D1543" s="2" t="s">
        <v>299</v>
      </c>
      <c r="E1543" s="2" t="s">
        <v>2563</v>
      </c>
      <c r="F1543" s="4">
        <v>8</v>
      </c>
      <c r="G1543" s="4">
        <v>34880</v>
      </c>
      <c r="H1543" s="4">
        <v>3488</v>
      </c>
      <c r="I1543" s="4">
        <v>38368</v>
      </c>
    </row>
    <row r="1544" spans="1:9" ht="15.75">
      <c r="A1544" s="3" t="s">
        <v>6994</v>
      </c>
      <c r="B1544" s="2" t="s">
        <v>299</v>
      </c>
      <c r="C1544" s="2" t="s">
        <v>2564</v>
      </c>
      <c r="D1544" s="2" t="s">
        <v>299</v>
      </c>
      <c r="E1544" s="2" t="s">
        <v>2565</v>
      </c>
      <c r="F1544" s="4">
        <v>15</v>
      </c>
      <c r="G1544" s="4">
        <v>69600</v>
      </c>
      <c r="H1544" s="4">
        <v>6960</v>
      </c>
      <c r="I1544" s="4">
        <v>76560</v>
      </c>
    </row>
    <row r="1545" spans="1:9" ht="15.75">
      <c r="A1545" s="3" t="s">
        <v>6994</v>
      </c>
      <c r="B1545" s="2" t="s">
        <v>310</v>
      </c>
      <c r="C1545" s="2" t="s">
        <v>2576</v>
      </c>
      <c r="D1545" s="2" t="s">
        <v>310</v>
      </c>
      <c r="E1545" s="2" t="s">
        <v>2577</v>
      </c>
      <c r="F1545" s="4">
        <v>80</v>
      </c>
      <c r="G1545" s="4">
        <v>472000</v>
      </c>
      <c r="H1545" s="4">
        <v>47200</v>
      </c>
      <c r="I1545" s="4">
        <v>519200</v>
      </c>
    </row>
    <row r="1546" spans="1:9" ht="15.75">
      <c r="A1546" s="3" t="s">
        <v>6994</v>
      </c>
      <c r="B1546" s="2" t="s">
        <v>310</v>
      </c>
      <c r="C1546" s="2" t="s">
        <v>2578</v>
      </c>
      <c r="D1546" s="2" t="s">
        <v>310</v>
      </c>
      <c r="E1546" s="2" t="s">
        <v>2579</v>
      </c>
      <c r="F1546" s="4">
        <v>64</v>
      </c>
      <c r="G1546" s="4">
        <v>467200</v>
      </c>
      <c r="H1546" s="4">
        <v>46720</v>
      </c>
      <c r="I1546" s="4">
        <v>513920</v>
      </c>
    </row>
    <row r="1547" spans="1:9" ht="15.75">
      <c r="A1547" s="3" t="s">
        <v>6994</v>
      </c>
      <c r="B1547" s="2" t="s">
        <v>310</v>
      </c>
      <c r="C1547" s="2" t="s">
        <v>2580</v>
      </c>
      <c r="D1547" s="2" t="s">
        <v>310</v>
      </c>
      <c r="E1547" s="2" t="s">
        <v>2581</v>
      </c>
      <c r="F1547" s="4">
        <v>80</v>
      </c>
      <c r="G1547" s="4">
        <v>696000</v>
      </c>
      <c r="H1547" s="4">
        <v>69600</v>
      </c>
      <c r="I1547" s="4">
        <v>765600</v>
      </c>
    </row>
    <row r="1548" spans="1:9" ht="15.75">
      <c r="A1548" s="3" t="s">
        <v>6994</v>
      </c>
      <c r="B1548" s="2" t="s">
        <v>310</v>
      </c>
      <c r="C1548" s="2" t="s">
        <v>2582</v>
      </c>
      <c r="D1548" s="2" t="s">
        <v>310</v>
      </c>
      <c r="E1548" s="2" t="s">
        <v>2583</v>
      </c>
      <c r="F1548" s="4">
        <v>6</v>
      </c>
      <c r="G1548" s="4">
        <v>60600</v>
      </c>
      <c r="H1548" s="4">
        <v>6060</v>
      </c>
      <c r="I1548" s="4">
        <v>66660</v>
      </c>
    </row>
    <row r="1549" spans="1:9" ht="15.75">
      <c r="A1549" s="3" t="s">
        <v>6994</v>
      </c>
      <c r="B1549" s="2" t="s">
        <v>310</v>
      </c>
      <c r="C1549" s="2" t="s">
        <v>2584</v>
      </c>
      <c r="D1549" s="2" t="s">
        <v>310</v>
      </c>
      <c r="E1549" s="2" t="s">
        <v>2585</v>
      </c>
      <c r="F1549" s="4">
        <v>30</v>
      </c>
      <c r="G1549" s="4">
        <v>447000</v>
      </c>
      <c r="H1549" s="4">
        <v>44700</v>
      </c>
      <c r="I1549" s="4">
        <v>491700</v>
      </c>
    </row>
    <row r="1550" spans="1:9" ht="15.75">
      <c r="A1550" s="3" t="s">
        <v>6994</v>
      </c>
      <c r="B1550" s="2" t="s">
        <v>310</v>
      </c>
      <c r="C1550" s="2" t="s">
        <v>3787</v>
      </c>
      <c r="D1550" s="2" t="s">
        <v>310</v>
      </c>
      <c r="E1550" s="2" t="s">
        <v>2447</v>
      </c>
      <c r="F1550" s="4">
        <v>2</v>
      </c>
      <c r="G1550" s="4">
        <v>33200</v>
      </c>
      <c r="H1550" s="4">
        <v>3320</v>
      </c>
      <c r="I1550" s="4">
        <v>36520</v>
      </c>
    </row>
    <row r="1551" spans="1:9" ht="15.75">
      <c r="A1551" s="3" t="s">
        <v>6994</v>
      </c>
      <c r="B1551" s="2" t="s">
        <v>312</v>
      </c>
      <c r="C1551" s="2" t="s">
        <v>2588</v>
      </c>
      <c r="D1551" s="2" t="s">
        <v>312</v>
      </c>
      <c r="E1551" s="2" t="s">
        <v>2589</v>
      </c>
      <c r="F1551" s="4">
        <v>20</v>
      </c>
      <c r="G1551" s="4">
        <v>114000</v>
      </c>
      <c r="H1551" s="4">
        <v>11400</v>
      </c>
      <c r="I1551" s="4">
        <v>125400</v>
      </c>
    </row>
    <row r="1552" spans="1:9" ht="15.75">
      <c r="A1552" s="3" t="s">
        <v>6994</v>
      </c>
      <c r="B1552" s="2" t="s">
        <v>312</v>
      </c>
      <c r="C1552" s="2" t="s">
        <v>2590</v>
      </c>
      <c r="D1552" s="2" t="s">
        <v>312</v>
      </c>
      <c r="E1552" s="2" t="s">
        <v>2591</v>
      </c>
      <c r="F1552" s="4">
        <v>20</v>
      </c>
      <c r="G1552" s="4">
        <v>142000</v>
      </c>
      <c r="H1552" s="4">
        <v>14200</v>
      </c>
      <c r="I1552" s="4">
        <v>156200</v>
      </c>
    </row>
    <row r="1553" spans="1:9" ht="15.75">
      <c r="A1553" s="3" t="s">
        <v>6994</v>
      </c>
      <c r="B1553" s="2" t="s">
        <v>312</v>
      </c>
      <c r="C1553" s="2" t="s">
        <v>2592</v>
      </c>
      <c r="D1553" s="2" t="s">
        <v>312</v>
      </c>
      <c r="E1553" s="2" t="s">
        <v>2593</v>
      </c>
      <c r="F1553" s="4">
        <v>20</v>
      </c>
      <c r="G1553" s="4">
        <v>170000</v>
      </c>
      <c r="H1553" s="4">
        <v>17000</v>
      </c>
      <c r="I1553" s="4">
        <v>187000</v>
      </c>
    </row>
    <row r="1554" spans="1:9" ht="15.75">
      <c r="A1554" s="3" t="s">
        <v>6994</v>
      </c>
      <c r="B1554" s="2" t="s">
        <v>312</v>
      </c>
      <c r="C1554" s="2" t="s">
        <v>2594</v>
      </c>
      <c r="D1554" s="2" t="s">
        <v>312</v>
      </c>
      <c r="E1554" s="2" t="s">
        <v>2595</v>
      </c>
      <c r="F1554" s="4">
        <v>20</v>
      </c>
      <c r="G1554" s="4">
        <v>198000</v>
      </c>
      <c r="H1554" s="4">
        <v>19800</v>
      </c>
      <c r="I1554" s="4">
        <v>217800</v>
      </c>
    </row>
    <row r="1555" spans="1:9" ht="15.75">
      <c r="A1555" s="3" t="s">
        <v>6994</v>
      </c>
      <c r="B1555" s="2" t="s">
        <v>314</v>
      </c>
      <c r="C1555" s="2" t="s">
        <v>2610</v>
      </c>
      <c r="D1555" s="2" t="s">
        <v>314</v>
      </c>
      <c r="E1555" s="2" t="s">
        <v>2611</v>
      </c>
      <c r="F1555" s="4">
        <v>20</v>
      </c>
      <c r="G1555" s="4">
        <v>76000</v>
      </c>
      <c r="H1555" s="4">
        <v>7600</v>
      </c>
      <c r="I1555" s="4">
        <v>83600</v>
      </c>
    </row>
    <row r="1556" spans="1:9" ht="15.75">
      <c r="A1556" s="3" t="s">
        <v>6994</v>
      </c>
      <c r="B1556" s="2" t="s">
        <v>318</v>
      </c>
      <c r="C1556" s="2" t="s">
        <v>2614</v>
      </c>
      <c r="D1556" s="2" t="s">
        <v>318</v>
      </c>
      <c r="E1556" s="2" t="s">
        <v>2615</v>
      </c>
      <c r="F1556" s="4">
        <v>30</v>
      </c>
      <c r="G1556" s="4">
        <v>150000</v>
      </c>
      <c r="H1556" s="4">
        <v>15000</v>
      </c>
      <c r="I1556" s="4">
        <v>165000</v>
      </c>
    </row>
    <row r="1557" spans="1:9" ht="15.75">
      <c r="A1557" s="3" t="s">
        <v>6994</v>
      </c>
      <c r="B1557" s="2" t="s">
        <v>318</v>
      </c>
      <c r="C1557" s="2" t="s">
        <v>2616</v>
      </c>
      <c r="D1557" s="2" t="s">
        <v>318</v>
      </c>
      <c r="E1557" s="2" t="s">
        <v>2617</v>
      </c>
      <c r="F1557" s="4">
        <v>35</v>
      </c>
      <c r="G1557" s="4">
        <v>224000</v>
      </c>
      <c r="H1557" s="4">
        <v>22400</v>
      </c>
      <c r="I1557" s="4">
        <v>246400</v>
      </c>
    </row>
    <row r="1558" spans="1:9" ht="15.75">
      <c r="A1558" s="3" t="s">
        <v>6994</v>
      </c>
      <c r="B1558" s="2" t="s">
        <v>318</v>
      </c>
      <c r="C1558" s="2" t="s">
        <v>2618</v>
      </c>
      <c r="D1558" s="2" t="s">
        <v>318</v>
      </c>
      <c r="E1558" s="2" t="s">
        <v>2619</v>
      </c>
      <c r="F1558" s="4"/>
      <c r="G1558" s="4"/>
      <c r="H1558" s="4"/>
      <c r="I1558" s="4"/>
    </row>
    <row r="1559" spans="1:9" ht="15.75">
      <c r="A1559" s="3" t="s">
        <v>6994</v>
      </c>
      <c r="B1559" s="2" t="s">
        <v>318</v>
      </c>
      <c r="C1559" s="2" t="s">
        <v>2628</v>
      </c>
      <c r="D1559" s="2" t="s">
        <v>318</v>
      </c>
      <c r="E1559" s="2" t="s">
        <v>2629</v>
      </c>
      <c r="F1559" s="4">
        <v>90</v>
      </c>
      <c r="G1559" s="4">
        <v>273600</v>
      </c>
      <c r="H1559" s="4">
        <v>27360</v>
      </c>
      <c r="I1559" s="4">
        <v>300960</v>
      </c>
    </row>
    <row r="1560" spans="1:9" ht="15.75">
      <c r="A1560" s="3" t="s">
        <v>6994</v>
      </c>
      <c r="B1560" s="2" t="s">
        <v>2642</v>
      </c>
      <c r="C1560" s="2" t="s">
        <v>2643</v>
      </c>
      <c r="D1560" s="2" t="s">
        <v>2642</v>
      </c>
      <c r="E1560" s="2" t="s">
        <v>2644</v>
      </c>
      <c r="F1560" s="4">
        <v>3</v>
      </c>
      <c r="G1560" s="4">
        <v>26700</v>
      </c>
      <c r="H1560" s="4">
        <v>2670</v>
      </c>
      <c r="I1560" s="4">
        <v>29370</v>
      </c>
    </row>
    <row r="1561" spans="1:9" ht="15.75">
      <c r="A1561" s="3" t="s">
        <v>6994</v>
      </c>
      <c r="B1561" s="2" t="s">
        <v>2642</v>
      </c>
      <c r="C1561" s="2" t="s">
        <v>6093</v>
      </c>
      <c r="D1561" s="2" t="s">
        <v>2642</v>
      </c>
      <c r="E1561" s="2" t="s">
        <v>6094</v>
      </c>
      <c r="F1561" s="4">
        <v>3</v>
      </c>
      <c r="G1561" s="4">
        <v>11520</v>
      </c>
      <c r="H1561" s="4">
        <v>1152</v>
      </c>
      <c r="I1561" s="4">
        <v>12672</v>
      </c>
    </row>
    <row r="1562" spans="1:9" ht="15.75">
      <c r="A1562" s="3" t="s">
        <v>6994</v>
      </c>
      <c r="B1562" s="2" t="s">
        <v>2312</v>
      </c>
      <c r="C1562" s="2" t="s">
        <v>2671</v>
      </c>
      <c r="D1562" s="2" t="s">
        <v>2312</v>
      </c>
      <c r="E1562" s="2" t="s">
        <v>2672</v>
      </c>
      <c r="F1562" s="4">
        <v>29</v>
      </c>
      <c r="G1562" s="4">
        <v>179800</v>
      </c>
      <c r="H1562" s="4">
        <v>17980</v>
      </c>
      <c r="I1562" s="4">
        <v>197780</v>
      </c>
    </row>
    <row r="1563" spans="1:9" ht="15.75">
      <c r="A1563" s="3" t="s">
        <v>6994</v>
      </c>
      <c r="B1563" s="2" t="s">
        <v>2312</v>
      </c>
      <c r="C1563" s="2" t="s">
        <v>2684</v>
      </c>
      <c r="D1563" s="2" t="s">
        <v>2312</v>
      </c>
      <c r="E1563" s="2" t="s">
        <v>2685</v>
      </c>
      <c r="F1563" s="4">
        <v>56</v>
      </c>
      <c r="G1563" s="4">
        <v>221760</v>
      </c>
      <c r="H1563" s="4">
        <v>22176</v>
      </c>
      <c r="I1563" s="4">
        <v>243936</v>
      </c>
    </row>
    <row r="1564" spans="1:9" ht="15.75">
      <c r="A1564" s="3" t="s">
        <v>6994</v>
      </c>
      <c r="B1564" s="2" t="s">
        <v>1267</v>
      </c>
      <c r="C1564" s="2" t="s">
        <v>2712</v>
      </c>
      <c r="D1564" s="2" t="s">
        <v>1267</v>
      </c>
      <c r="E1564" s="2" t="s">
        <v>2713</v>
      </c>
      <c r="F1564" s="4">
        <v>88</v>
      </c>
      <c r="G1564" s="4">
        <v>2587080</v>
      </c>
      <c r="H1564" s="4">
        <v>258708</v>
      </c>
      <c r="I1564" s="4">
        <v>2845788</v>
      </c>
    </row>
    <row r="1565" spans="1:9" ht="15.75">
      <c r="A1565" s="3" t="s">
        <v>6994</v>
      </c>
      <c r="B1565" s="2" t="s">
        <v>1267</v>
      </c>
      <c r="C1565" s="2" t="s">
        <v>2716</v>
      </c>
      <c r="D1565" s="2" t="s">
        <v>1267</v>
      </c>
      <c r="E1565" s="2" t="s">
        <v>2717</v>
      </c>
      <c r="F1565" s="4">
        <v>3</v>
      </c>
      <c r="G1565" s="4">
        <v>79404</v>
      </c>
      <c r="H1565" s="4">
        <v>7940</v>
      </c>
      <c r="I1565" s="4">
        <v>87344</v>
      </c>
    </row>
    <row r="1566" spans="1:9" ht="15.75">
      <c r="A1566" s="3" t="s">
        <v>6994</v>
      </c>
      <c r="B1566" s="2" t="s">
        <v>1267</v>
      </c>
      <c r="C1566" s="2" t="s">
        <v>2718</v>
      </c>
      <c r="D1566" s="2" t="s">
        <v>1267</v>
      </c>
      <c r="E1566" s="2" t="s">
        <v>2719</v>
      </c>
      <c r="F1566" s="4">
        <v>10</v>
      </c>
      <c r="G1566" s="4">
        <v>391200</v>
      </c>
      <c r="H1566" s="4">
        <v>39120</v>
      </c>
      <c r="I1566" s="4">
        <v>430320</v>
      </c>
    </row>
    <row r="1567" spans="1:9" ht="15.75">
      <c r="A1567" s="3" t="s">
        <v>6994</v>
      </c>
      <c r="B1567" s="2" t="s">
        <v>1267</v>
      </c>
      <c r="C1567" s="2" t="s">
        <v>2720</v>
      </c>
      <c r="D1567" s="2" t="s">
        <v>1267</v>
      </c>
      <c r="E1567" s="2" t="s">
        <v>2721</v>
      </c>
      <c r="F1567" s="4"/>
      <c r="G1567" s="4"/>
      <c r="H1567" s="4"/>
      <c r="I1567" s="4"/>
    </row>
    <row r="1568" spans="1:9" ht="15.75">
      <c r="A1568" s="3" t="s">
        <v>6994</v>
      </c>
      <c r="B1568" s="2" t="s">
        <v>1267</v>
      </c>
      <c r="C1568" s="2" t="s">
        <v>2722</v>
      </c>
      <c r="D1568" s="2" t="s">
        <v>1267</v>
      </c>
      <c r="E1568" s="2" t="s">
        <v>2723</v>
      </c>
      <c r="F1568" s="4">
        <v>30</v>
      </c>
      <c r="G1568" s="4">
        <v>1281600</v>
      </c>
      <c r="H1568" s="4">
        <v>128160</v>
      </c>
      <c r="I1568" s="4">
        <v>1409760</v>
      </c>
    </row>
    <row r="1569" spans="1:9" ht="15.75">
      <c r="A1569" s="3" t="s">
        <v>6994</v>
      </c>
      <c r="B1569" s="2" t="s">
        <v>1267</v>
      </c>
      <c r="C1569" s="2" t="s">
        <v>2726</v>
      </c>
      <c r="D1569" s="2" t="s">
        <v>1267</v>
      </c>
      <c r="E1569" s="2" t="s">
        <v>2727</v>
      </c>
      <c r="F1569" s="4">
        <v>17</v>
      </c>
      <c r="G1569" s="4">
        <v>848640</v>
      </c>
      <c r="H1569" s="4">
        <v>84864</v>
      </c>
      <c r="I1569" s="4">
        <v>933504</v>
      </c>
    </row>
    <row r="1570" spans="1:9" ht="15.75">
      <c r="A1570" s="3" t="s">
        <v>6994</v>
      </c>
      <c r="B1570" s="2" t="s">
        <v>2732</v>
      </c>
      <c r="C1570" s="2" t="s">
        <v>2733</v>
      </c>
      <c r="D1570" s="2" t="s">
        <v>2732</v>
      </c>
      <c r="E1570" s="2" t="s">
        <v>2734</v>
      </c>
      <c r="F1570" s="4">
        <v>32</v>
      </c>
      <c r="G1570" s="4">
        <v>548218</v>
      </c>
      <c r="H1570" s="4">
        <v>54822</v>
      </c>
      <c r="I1570" s="4">
        <v>603040</v>
      </c>
    </row>
    <row r="1571" spans="1:9" ht="15.75">
      <c r="A1571" s="3" t="s">
        <v>6994</v>
      </c>
      <c r="B1571" s="2" t="s">
        <v>2753</v>
      </c>
      <c r="C1571" s="2" t="s">
        <v>2754</v>
      </c>
      <c r="D1571" s="2" t="s">
        <v>2753</v>
      </c>
      <c r="E1571" s="2" t="s">
        <v>2755</v>
      </c>
      <c r="F1571" s="4">
        <v>7</v>
      </c>
      <c r="G1571" s="4">
        <v>33600</v>
      </c>
      <c r="H1571" s="4">
        <v>3360</v>
      </c>
      <c r="I1571" s="4">
        <v>36960</v>
      </c>
    </row>
    <row r="1572" spans="1:9" ht="15.75">
      <c r="A1572" s="3" t="s">
        <v>6994</v>
      </c>
      <c r="B1572" s="2" t="s">
        <v>1443</v>
      </c>
      <c r="C1572" s="2" t="s">
        <v>3820</v>
      </c>
      <c r="D1572" s="2" t="s">
        <v>1443</v>
      </c>
      <c r="E1572" s="2" t="s">
        <v>3821</v>
      </c>
      <c r="F1572" s="4">
        <v>6</v>
      </c>
      <c r="G1572" s="4">
        <v>16620</v>
      </c>
      <c r="H1572" s="4">
        <v>1662</v>
      </c>
      <c r="I1572" s="4">
        <v>18282</v>
      </c>
    </row>
    <row r="1573" spans="1:9" ht="15.75">
      <c r="A1573" s="3" t="s">
        <v>6994</v>
      </c>
      <c r="B1573" s="2" t="s">
        <v>1415</v>
      </c>
      <c r="C1573" s="2" t="s">
        <v>3837</v>
      </c>
      <c r="D1573" s="2" t="s">
        <v>1415</v>
      </c>
      <c r="E1573" s="2" t="s">
        <v>3838</v>
      </c>
      <c r="F1573" s="4">
        <v>10</v>
      </c>
      <c r="G1573" s="4">
        <v>37500</v>
      </c>
      <c r="H1573" s="4">
        <v>3750</v>
      </c>
      <c r="I1573" s="4">
        <v>41250</v>
      </c>
    </row>
    <row r="1574" spans="1:9" ht="15.75">
      <c r="A1574" s="3" t="s">
        <v>6994</v>
      </c>
      <c r="B1574" s="2" t="s">
        <v>1415</v>
      </c>
      <c r="C1574" s="2" t="s">
        <v>2771</v>
      </c>
      <c r="D1574" s="2" t="s">
        <v>1415</v>
      </c>
      <c r="E1574" s="2" t="s">
        <v>2772</v>
      </c>
      <c r="F1574" s="4">
        <v>10</v>
      </c>
      <c r="G1574" s="4">
        <v>44500</v>
      </c>
      <c r="H1574" s="4">
        <v>4450</v>
      </c>
      <c r="I1574" s="4">
        <v>48950</v>
      </c>
    </row>
    <row r="1575" spans="1:9" ht="15.75">
      <c r="A1575" s="3" t="s">
        <v>6994</v>
      </c>
      <c r="B1575" s="2" t="s">
        <v>2794</v>
      </c>
      <c r="C1575" s="2" t="s">
        <v>2795</v>
      </c>
      <c r="D1575" s="2" t="s">
        <v>2794</v>
      </c>
      <c r="E1575" s="2" t="s">
        <v>2796</v>
      </c>
      <c r="F1575" s="4">
        <v>140</v>
      </c>
      <c r="G1575" s="4">
        <v>420000</v>
      </c>
      <c r="H1575" s="4">
        <v>42000</v>
      </c>
      <c r="I1575" s="4">
        <v>462000</v>
      </c>
    </row>
    <row r="1576" spans="1:9" ht="15.75">
      <c r="A1576" s="3" t="s">
        <v>6994</v>
      </c>
      <c r="B1576" s="2" t="s">
        <v>2794</v>
      </c>
      <c r="C1576" s="2" t="s">
        <v>2799</v>
      </c>
      <c r="D1576" s="2" t="s">
        <v>2794</v>
      </c>
      <c r="E1576" s="2" t="s">
        <v>2800</v>
      </c>
      <c r="F1576" s="4">
        <v>10</v>
      </c>
      <c r="G1576" s="4">
        <v>48000</v>
      </c>
      <c r="H1576" s="4">
        <v>4800</v>
      </c>
      <c r="I1576" s="4">
        <v>52800</v>
      </c>
    </row>
    <row r="1577" spans="1:9" ht="15.75">
      <c r="A1577" s="3" t="s">
        <v>6994</v>
      </c>
      <c r="B1577" s="2" t="s">
        <v>2794</v>
      </c>
      <c r="C1577" s="2" t="s">
        <v>2801</v>
      </c>
      <c r="D1577" s="2" t="s">
        <v>2794</v>
      </c>
      <c r="E1577" s="2" t="s">
        <v>2802</v>
      </c>
      <c r="F1577" s="4">
        <v>20</v>
      </c>
      <c r="G1577" s="4">
        <v>42000</v>
      </c>
      <c r="H1577" s="4">
        <v>4200</v>
      </c>
      <c r="I1577" s="4">
        <v>46200</v>
      </c>
    </row>
    <row r="1578" spans="1:9" ht="15.75">
      <c r="A1578" s="3" t="s">
        <v>6994</v>
      </c>
      <c r="B1578" s="2" t="s">
        <v>2794</v>
      </c>
      <c r="C1578" s="2" t="s">
        <v>6780</v>
      </c>
      <c r="D1578" s="2" t="s">
        <v>2794</v>
      </c>
      <c r="E1578" s="2" t="s">
        <v>7019</v>
      </c>
      <c r="F1578" s="4">
        <v>40</v>
      </c>
      <c r="G1578" s="4">
        <v>156000</v>
      </c>
      <c r="H1578" s="4">
        <v>15600</v>
      </c>
      <c r="I1578" s="4">
        <v>171600</v>
      </c>
    </row>
    <row r="1579" spans="1:9" ht="15.75">
      <c r="A1579" s="3" t="s">
        <v>6994</v>
      </c>
      <c r="B1579" s="2" t="s">
        <v>2794</v>
      </c>
      <c r="C1579" s="2" t="s">
        <v>2803</v>
      </c>
      <c r="D1579" s="2" t="s">
        <v>2794</v>
      </c>
      <c r="E1579" s="2" t="s">
        <v>2804</v>
      </c>
      <c r="F1579" s="4">
        <v>50</v>
      </c>
      <c r="G1579" s="4">
        <v>123000</v>
      </c>
      <c r="H1579" s="4">
        <v>12300</v>
      </c>
      <c r="I1579" s="4">
        <v>135300</v>
      </c>
    </row>
    <row r="1580" spans="1:9" ht="15.75">
      <c r="A1580" s="3" t="s">
        <v>6994</v>
      </c>
      <c r="B1580" s="2" t="s">
        <v>2794</v>
      </c>
      <c r="C1580" s="2" t="s">
        <v>2807</v>
      </c>
      <c r="D1580" s="2" t="s">
        <v>2794</v>
      </c>
      <c r="E1580" s="2" t="s">
        <v>2808</v>
      </c>
      <c r="F1580" s="4">
        <v>50</v>
      </c>
      <c r="G1580" s="4">
        <v>87000</v>
      </c>
      <c r="H1580" s="4">
        <v>8700</v>
      </c>
      <c r="I1580" s="4">
        <v>95700</v>
      </c>
    </row>
    <row r="1581" spans="1:9" ht="15.75">
      <c r="A1581" s="3" t="s">
        <v>6994</v>
      </c>
      <c r="B1581" s="2" t="s">
        <v>1443</v>
      </c>
      <c r="C1581" s="2" t="s">
        <v>2809</v>
      </c>
      <c r="D1581" s="2" t="s">
        <v>1443</v>
      </c>
      <c r="E1581" s="2" t="s">
        <v>2810</v>
      </c>
      <c r="F1581" s="4">
        <v>50</v>
      </c>
      <c r="G1581" s="4">
        <v>152500</v>
      </c>
      <c r="H1581" s="4">
        <v>15250</v>
      </c>
      <c r="I1581" s="4">
        <v>167750</v>
      </c>
    </row>
    <row r="1582" spans="1:9" ht="15.75">
      <c r="A1582" s="3" t="s">
        <v>6994</v>
      </c>
      <c r="B1582" s="2" t="s">
        <v>1443</v>
      </c>
      <c r="C1582" s="2" t="s">
        <v>2811</v>
      </c>
      <c r="D1582" s="2" t="s">
        <v>1443</v>
      </c>
      <c r="E1582" s="2" t="s">
        <v>2812</v>
      </c>
      <c r="F1582" s="4">
        <v>50</v>
      </c>
      <c r="G1582" s="4">
        <v>187500</v>
      </c>
      <c r="H1582" s="4">
        <v>18750</v>
      </c>
      <c r="I1582" s="4">
        <v>206250</v>
      </c>
    </row>
    <row r="1583" spans="1:9" ht="15.75">
      <c r="A1583" s="3" t="s">
        <v>6994</v>
      </c>
      <c r="B1583" s="2" t="s">
        <v>1443</v>
      </c>
      <c r="C1583" s="2" t="s">
        <v>2813</v>
      </c>
      <c r="D1583" s="2" t="s">
        <v>1443</v>
      </c>
      <c r="E1583" s="2" t="s">
        <v>2814</v>
      </c>
      <c r="F1583" s="4">
        <v>50</v>
      </c>
      <c r="G1583" s="4">
        <v>222500</v>
      </c>
      <c r="H1583" s="4">
        <v>22250</v>
      </c>
      <c r="I1583" s="4">
        <v>244750</v>
      </c>
    </row>
    <row r="1584" spans="1:9" ht="15.75">
      <c r="A1584" s="3" t="s">
        <v>6994</v>
      </c>
      <c r="B1584" s="2" t="s">
        <v>2762</v>
      </c>
      <c r="C1584" s="2" t="s">
        <v>2819</v>
      </c>
      <c r="D1584" s="2" t="s">
        <v>2762</v>
      </c>
      <c r="E1584" s="2" t="s">
        <v>2820</v>
      </c>
      <c r="F1584" s="4">
        <v>30</v>
      </c>
      <c r="G1584" s="4">
        <v>88500</v>
      </c>
      <c r="H1584" s="4">
        <v>8850</v>
      </c>
      <c r="I1584" s="4">
        <v>97350</v>
      </c>
    </row>
    <row r="1585" spans="1:9" ht="15.75">
      <c r="A1585" s="3" t="s">
        <v>6994</v>
      </c>
      <c r="B1585" s="2" t="s">
        <v>2762</v>
      </c>
      <c r="C1585" s="2" t="s">
        <v>2821</v>
      </c>
      <c r="D1585" s="2" t="s">
        <v>2762</v>
      </c>
      <c r="E1585" s="2" t="s">
        <v>2822</v>
      </c>
      <c r="F1585" s="4">
        <v>20</v>
      </c>
      <c r="G1585" s="4">
        <v>73000</v>
      </c>
      <c r="H1585" s="4">
        <v>7300</v>
      </c>
      <c r="I1585" s="4">
        <v>80300</v>
      </c>
    </row>
    <row r="1586" spans="1:9" ht="15.75">
      <c r="A1586" s="3" t="s">
        <v>6994</v>
      </c>
      <c r="B1586" s="2" t="s">
        <v>1401</v>
      </c>
      <c r="C1586" s="2" t="s">
        <v>2831</v>
      </c>
      <c r="D1586" s="2" t="s">
        <v>1401</v>
      </c>
      <c r="E1586" s="2" t="s">
        <v>2832</v>
      </c>
      <c r="F1586" s="4">
        <v>30</v>
      </c>
      <c r="G1586" s="4">
        <v>84000</v>
      </c>
      <c r="H1586" s="4">
        <v>8400</v>
      </c>
      <c r="I1586" s="4">
        <v>92400</v>
      </c>
    </row>
    <row r="1587" spans="1:9" ht="15.75">
      <c r="A1587" s="3" t="s">
        <v>6994</v>
      </c>
      <c r="B1587" s="2" t="s">
        <v>1401</v>
      </c>
      <c r="C1587" s="2" t="s">
        <v>2835</v>
      </c>
      <c r="D1587" s="2" t="s">
        <v>1401</v>
      </c>
      <c r="E1587" s="2" t="s">
        <v>2836</v>
      </c>
      <c r="F1587" s="4">
        <v>22</v>
      </c>
      <c r="G1587" s="4">
        <v>79200</v>
      </c>
      <c r="H1587" s="4">
        <v>7920</v>
      </c>
      <c r="I1587" s="4">
        <v>87120</v>
      </c>
    </row>
    <row r="1588" spans="1:9" ht="15.75">
      <c r="A1588" s="3" t="s">
        <v>6994</v>
      </c>
      <c r="B1588" s="2" t="s">
        <v>1401</v>
      </c>
      <c r="C1588" s="2" t="s">
        <v>2840</v>
      </c>
      <c r="D1588" s="2" t="s">
        <v>1401</v>
      </c>
      <c r="E1588" s="2" t="s">
        <v>2841</v>
      </c>
      <c r="F1588" s="4">
        <v>15</v>
      </c>
      <c r="G1588" s="4">
        <v>61500</v>
      </c>
      <c r="H1588" s="4">
        <v>6150</v>
      </c>
      <c r="I1588" s="4">
        <v>67650</v>
      </c>
    </row>
    <row r="1589" spans="1:9" ht="15.75">
      <c r="A1589" s="3" t="s">
        <v>6994</v>
      </c>
      <c r="B1589" s="2" t="s">
        <v>1401</v>
      </c>
      <c r="C1589" s="2" t="s">
        <v>2842</v>
      </c>
      <c r="D1589" s="2" t="s">
        <v>1401</v>
      </c>
      <c r="E1589" s="2" t="s">
        <v>2843</v>
      </c>
      <c r="F1589" s="4">
        <v>10</v>
      </c>
      <c r="G1589" s="4">
        <v>48000</v>
      </c>
      <c r="H1589" s="4">
        <v>4800</v>
      </c>
      <c r="I1589" s="4">
        <v>52800</v>
      </c>
    </row>
    <row r="1590" spans="1:9" ht="15.75">
      <c r="A1590" s="3" t="s">
        <v>6994</v>
      </c>
      <c r="B1590" s="2" t="s">
        <v>1401</v>
      </c>
      <c r="C1590" s="2" t="s">
        <v>2846</v>
      </c>
      <c r="D1590" s="2" t="s">
        <v>1401</v>
      </c>
      <c r="E1590" s="2" t="s">
        <v>2847</v>
      </c>
      <c r="F1590" s="4">
        <v>40</v>
      </c>
      <c r="G1590" s="4">
        <v>220000</v>
      </c>
      <c r="H1590" s="4">
        <v>22000</v>
      </c>
      <c r="I1590" s="4">
        <v>242000</v>
      </c>
    </row>
    <row r="1591" spans="1:9" ht="15.75">
      <c r="A1591" s="3" t="s">
        <v>6994</v>
      </c>
      <c r="B1591" s="2" t="s">
        <v>1401</v>
      </c>
      <c r="C1591" s="2" t="s">
        <v>2848</v>
      </c>
      <c r="D1591" s="2" t="s">
        <v>1401</v>
      </c>
      <c r="E1591" s="2" t="s">
        <v>2849</v>
      </c>
      <c r="F1591" s="4">
        <v>30</v>
      </c>
      <c r="G1591" s="4">
        <v>56700</v>
      </c>
      <c r="H1591" s="4">
        <v>5670</v>
      </c>
      <c r="I1591" s="4">
        <v>62370</v>
      </c>
    </row>
    <row r="1592" spans="1:9" ht="15.75">
      <c r="A1592" s="3" t="s">
        <v>6994</v>
      </c>
      <c r="B1592" s="2" t="s">
        <v>1401</v>
      </c>
      <c r="C1592" s="2" t="s">
        <v>2850</v>
      </c>
      <c r="D1592" s="2" t="s">
        <v>1401</v>
      </c>
      <c r="E1592" s="2" t="s">
        <v>2851</v>
      </c>
      <c r="F1592" s="4">
        <v>30</v>
      </c>
      <c r="G1592" s="4">
        <v>60000</v>
      </c>
      <c r="H1592" s="4">
        <v>6000</v>
      </c>
      <c r="I1592" s="4">
        <v>66000</v>
      </c>
    </row>
    <row r="1593" spans="1:9" ht="15.75">
      <c r="A1593" s="3" t="s">
        <v>6994</v>
      </c>
      <c r="B1593" s="2" t="s">
        <v>1412</v>
      </c>
      <c r="C1593" s="2" t="s">
        <v>2879</v>
      </c>
      <c r="D1593" s="2" t="s">
        <v>1412</v>
      </c>
      <c r="E1593" s="2" t="s">
        <v>2880</v>
      </c>
      <c r="F1593" s="4">
        <v>55</v>
      </c>
      <c r="G1593" s="4">
        <v>143000</v>
      </c>
      <c r="H1593" s="4">
        <v>14300</v>
      </c>
      <c r="I1593" s="4">
        <v>157300</v>
      </c>
    </row>
    <row r="1594" spans="1:9" ht="15.75">
      <c r="A1594" s="3" t="s">
        <v>6994</v>
      </c>
      <c r="B1594" s="2" t="s">
        <v>1412</v>
      </c>
      <c r="C1594" s="2" t="s">
        <v>2882</v>
      </c>
      <c r="D1594" s="2" t="s">
        <v>1412</v>
      </c>
      <c r="E1594" s="2" t="s">
        <v>2646</v>
      </c>
      <c r="F1594" s="4">
        <v>266</v>
      </c>
      <c r="G1594" s="4">
        <v>859100</v>
      </c>
      <c r="H1594" s="4">
        <v>85910</v>
      </c>
      <c r="I1594" s="4">
        <v>945010</v>
      </c>
    </row>
    <row r="1595" spans="1:9" ht="15.75">
      <c r="A1595" s="3" t="s">
        <v>6994</v>
      </c>
      <c r="B1595" s="2" t="s">
        <v>1412</v>
      </c>
      <c r="C1595" s="2" t="s">
        <v>2885</v>
      </c>
      <c r="D1595" s="2" t="s">
        <v>1412</v>
      </c>
      <c r="E1595" s="2" t="s">
        <v>2886</v>
      </c>
      <c r="F1595" s="4">
        <v>140</v>
      </c>
      <c r="G1595" s="4">
        <v>557965</v>
      </c>
      <c r="H1595" s="4">
        <v>55797</v>
      </c>
      <c r="I1595" s="4">
        <v>613762</v>
      </c>
    </row>
    <row r="1596" spans="1:9" ht="15.75">
      <c r="A1596" s="3" t="s">
        <v>6994</v>
      </c>
      <c r="B1596" s="2" t="s">
        <v>1412</v>
      </c>
      <c r="C1596" s="2" t="s">
        <v>2887</v>
      </c>
      <c r="D1596" s="2" t="s">
        <v>1412</v>
      </c>
      <c r="E1596" s="2" t="s">
        <v>2888</v>
      </c>
      <c r="F1596" s="4">
        <v>45</v>
      </c>
      <c r="G1596" s="4">
        <v>211500</v>
      </c>
      <c r="H1596" s="4">
        <v>21150</v>
      </c>
      <c r="I1596" s="4">
        <v>232650</v>
      </c>
    </row>
    <row r="1597" spans="1:9" ht="15.75">
      <c r="A1597" s="3" t="s">
        <v>6994</v>
      </c>
      <c r="B1597" s="2" t="s">
        <v>1412</v>
      </c>
      <c r="C1597" s="2" t="s">
        <v>2889</v>
      </c>
      <c r="D1597" s="2" t="s">
        <v>1412</v>
      </c>
      <c r="E1597" s="2" t="s">
        <v>2890</v>
      </c>
      <c r="F1597" s="4">
        <v>50</v>
      </c>
      <c r="G1597" s="4">
        <v>74000</v>
      </c>
      <c r="H1597" s="4">
        <v>7400</v>
      </c>
      <c r="I1597" s="4">
        <v>81400</v>
      </c>
    </row>
    <row r="1598" spans="1:9" ht="15.75">
      <c r="A1598" s="3" t="s">
        <v>6994</v>
      </c>
      <c r="B1598" s="2" t="s">
        <v>1412</v>
      </c>
      <c r="C1598" s="2" t="s">
        <v>2891</v>
      </c>
      <c r="D1598" s="2" t="s">
        <v>1412</v>
      </c>
      <c r="E1598" s="2" t="s">
        <v>2892</v>
      </c>
      <c r="F1598" s="4">
        <v>10</v>
      </c>
      <c r="G1598" s="4">
        <v>54000</v>
      </c>
      <c r="H1598" s="4">
        <v>5400</v>
      </c>
      <c r="I1598" s="4">
        <v>59400</v>
      </c>
    </row>
    <row r="1599" spans="1:9" ht="15.75">
      <c r="A1599" s="3" t="s">
        <v>6994</v>
      </c>
      <c r="B1599" s="2" t="s">
        <v>1412</v>
      </c>
      <c r="C1599" s="2" t="s">
        <v>2899</v>
      </c>
      <c r="D1599" s="2" t="s">
        <v>1412</v>
      </c>
      <c r="E1599" s="2" t="s">
        <v>2900</v>
      </c>
      <c r="F1599" s="4">
        <v>70</v>
      </c>
      <c r="G1599" s="4">
        <v>152600</v>
      </c>
      <c r="H1599" s="4">
        <v>15260</v>
      </c>
      <c r="I1599" s="4">
        <v>167860</v>
      </c>
    </row>
    <row r="1600" spans="1:9" ht="15.75">
      <c r="A1600" s="3" t="s">
        <v>6994</v>
      </c>
      <c r="B1600" s="2" t="s">
        <v>1412</v>
      </c>
      <c r="C1600" s="2" t="s">
        <v>2901</v>
      </c>
      <c r="D1600" s="2" t="s">
        <v>1412</v>
      </c>
      <c r="E1600" s="2" t="s">
        <v>2902</v>
      </c>
      <c r="F1600" s="4">
        <v>6</v>
      </c>
      <c r="G1600" s="4">
        <v>13920</v>
      </c>
      <c r="H1600" s="4">
        <v>1392</v>
      </c>
      <c r="I1600" s="4">
        <v>15312</v>
      </c>
    </row>
    <row r="1601" spans="1:9" ht="15.75">
      <c r="A1601" s="3" t="s">
        <v>6994</v>
      </c>
      <c r="B1601" s="2" t="s">
        <v>1417</v>
      </c>
      <c r="C1601" s="2" t="s">
        <v>2906</v>
      </c>
      <c r="D1601" s="2" t="s">
        <v>1417</v>
      </c>
      <c r="E1601" s="2" t="s">
        <v>2907</v>
      </c>
      <c r="F1601" s="4">
        <v>30</v>
      </c>
      <c r="G1601" s="4">
        <v>102000</v>
      </c>
      <c r="H1601" s="4">
        <v>10200</v>
      </c>
      <c r="I1601" s="4">
        <v>112200</v>
      </c>
    </row>
    <row r="1602" spans="1:9" ht="15.75">
      <c r="A1602" s="3" t="s">
        <v>6994</v>
      </c>
      <c r="B1602" s="2" t="s">
        <v>1417</v>
      </c>
      <c r="C1602" s="2" t="s">
        <v>2912</v>
      </c>
      <c r="D1602" s="2" t="s">
        <v>1417</v>
      </c>
      <c r="E1602" s="2" t="s">
        <v>2913</v>
      </c>
      <c r="F1602" s="4">
        <v>70</v>
      </c>
      <c r="G1602" s="4">
        <v>120400</v>
      </c>
      <c r="H1602" s="4">
        <v>12040</v>
      </c>
      <c r="I1602" s="4">
        <v>132440</v>
      </c>
    </row>
    <row r="1603" spans="1:9" ht="15.75">
      <c r="A1603" s="3" t="s">
        <v>6994</v>
      </c>
      <c r="B1603" s="2" t="s">
        <v>1424</v>
      </c>
      <c r="C1603" s="2" t="s">
        <v>2916</v>
      </c>
      <c r="D1603" s="2" t="s">
        <v>1424</v>
      </c>
      <c r="E1603" s="2" t="s">
        <v>2917</v>
      </c>
      <c r="F1603" s="4">
        <v>30</v>
      </c>
      <c r="G1603" s="4">
        <v>88500</v>
      </c>
      <c r="H1603" s="4">
        <v>8850</v>
      </c>
      <c r="I1603" s="4">
        <v>97350</v>
      </c>
    </row>
    <row r="1604" spans="1:9" ht="15.75">
      <c r="A1604" s="3" t="s">
        <v>6994</v>
      </c>
      <c r="B1604" s="2" t="s">
        <v>1424</v>
      </c>
      <c r="C1604" s="2" t="s">
        <v>2918</v>
      </c>
      <c r="D1604" s="2" t="s">
        <v>1424</v>
      </c>
      <c r="E1604" s="2" t="s">
        <v>2919</v>
      </c>
      <c r="F1604" s="4">
        <v>139</v>
      </c>
      <c r="G1604" s="4">
        <v>507350</v>
      </c>
      <c r="H1604" s="4">
        <v>50735</v>
      </c>
      <c r="I1604" s="4">
        <v>558085</v>
      </c>
    </row>
    <row r="1605" spans="1:9" ht="15.75">
      <c r="A1605" s="3" t="s">
        <v>6994</v>
      </c>
      <c r="B1605" s="2" t="s">
        <v>1424</v>
      </c>
      <c r="C1605" s="2" t="s">
        <v>2920</v>
      </c>
      <c r="D1605" s="2" t="s">
        <v>1424</v>
      </c>
      <c r="E1605" s="2" t="s">
        <v>2921</v>
      </c>
      <c r="F1605" s="4">
        <v>50</v>
      </c>
      <c r="G1605" s="4">
        <v>217500</v>
      </c>
      <c r="H1605" s="4">
        <v>21750</v>
      </c>
      <c r="I1605" s="4">
        <v>239250</v>
      </c>
    </row>
    <row r="1606" spans="1:9" ht="15.75">
      <c r="A1606" s="3" t="s">
        <v>6994</v>
      </c>
      <c r="B1606" s="2" t="s">
        <v>1424</v>
      </c>
      <c r="C1606" s="2" t="s">
        <v>2922</v>
      </c>
      <c r="D1606" s="2" t="s">
        <v>1424</v>
      </c>
      <c r="E1606" s="2" t="s">
        <v>2923</v>
      </c>
      <c r="F1606" s="4">
        <v>30</v>
      </c>
      <c r="G1606" s="4">
        <v>151500</v>
      </c>
      <c r="H1606" s="4">
        <v>15150</v>
      </c>
      <c r="I1606" s="4">
        <v>166650</v>
      </c>
    </row>
    <row r="1607" spans="1:9" ht="15.75">
      <c r="A1607" s="3" t="s">
        <v>6994</v>
      </c>
      <c r="B1607" s="2" t="s">
        <v>2781</v>
      </c>
      <c r="C1607" s="2" t="s">
        <v>2930</v>
      </c>
      <c r="D1607" s="2" t="s">
        <v>2781</v>
      </c>
      <c r="E1607" s="2" t="s">
        <v>2931</v>
      </c>
      <c r="F1607" s="4">
        <v>80</v>
      </c>
      <c r="G1607" s="4">
        <v>269720</v>
      </c>
      <c r="H1607" s="4">
        <v>26972</v>
      </c>
      <c r="I1607" s="4">
        <v>296692</v>
      </c>
    </row>
    <row r="1608" spans="1:9" ht="15.75">
      <c r="A1608" s="3" t="s">
        <v>6994</v>
      </c>
      <c r="B1608" s="2" t="s">
        <v>2781</v>
      </c>
      <c r="C1608" s="2" t="s">
        <v>2932</v>
      </c>
      <c r="D1608" s="2" t="s">
        <v>2781</v>
      </c>
      <c r="E1608" s="2" t="s">
        <v>2933</v>
      </c>
      <c r="F1608" s="4">
        <v>50</v>
      </c>
      <c r="G1608" s="4">
        <v>212500</v>
      </c>
      <c r="H1608" s="4">
        <v>21250</v>
      </c>
      <c r="I1608" s="4">
        <v>233750</v>
      </c>
    </row>
    <row r="1609" spans="1:9" ht="15.75">
      <c r="A1609" s="3" t="s">
        <v>6994</v>
      </c>
      <c r="B1609" s="2" t="s">
        <v>1426</v>
      </c>
      <c r="C1609" s="2" t="s">
        <v>3864</v>
      </c>
      <c r="D1609" s="2" t="s">
        <v>1426</v>
      </c>
      <c r="E1609" s="2" t="s">
        <v>3865</v>
      </c>
      <c r="F1609" s="4">
        <v>50</v>
      </c>
      <c r="G1609" s="4">
        <v>165000</v>
      </c>
      <c r="H1609" s="4">
        <v>16500</v>
      </c>
      <c r="I1609" s="4">
        <v>181500</v>
      </c>
    </row>
    <row r="1610" spans="1:9" ht="15.75">
      <c r="A1610" s="3" t="s">
        <v>6994</v>
      </c>
      <c r="B1610" s="2" t="s">
        <v>1426</v>
      </c>
      <c r="C1610" s="2" t="s">
        <v>3870</v>
      </c>
      <c r="D1610" s="2" t="s">
        <v>1426</v>
      </c>
      <c r="E1610" s="2" t="s">
        <v>3871</v>
      </c>
      <c r="F1610" s="4">
        <v>150</v>
      </c>
      <c r="G1610" s="4">
        <v>222000</v>
      </c>
      <c r="H1610" s="4">
        <v>22200</v>
      </c>
      <c r="I1610" s="4">
        <v>244200</v>
      </c>
    </row>
    <row r="1611" spans="1:9" ht="15.75">
      <c r="A1611" s="3" t="s">
        <v>6994</v>
      </c>
      <c r="B1611" s="2" t="s">
        <v>1426</v>
      </c>
      <c r="C1611" s="2" t="s">
        <v>3872</v>
      </c>
      <c r="D1611" s="2" t="s">
        <v>1426</v>
      </c>
      <c r="E1611" s="2" t="s">
        <v>3873</v>
      </c>
      <c r="F1611" s="4">
        <v>600</v>
      </c>
      <c r="G1611" s="4">
        <v>1134000</v>
      </c>
      <c r="H1611" s="4">
        <v>113400</v>
      </c>
      <c r="I1611" s="4">
        <v>1247400</v>
      </c>
    </row>
    <row r="1612" spans="1:9" ht="15.75">
      <c r="A1612" s="3" t="s">
        <v>6994</v>
      </c>
      <c r="B1612" s="2" t="s">
        <v>1433</v>
      </c>
      <c r="C1612" s="2" t="s">
        <v>3876</v>
      </c>
      <c r="D1612" s="2" t="s">
        <v>1433</v>
      </c>
      <c r="E1612" s="2" t="s">
        <v>3877</v>
      </c>
      <c r="F1612" s="4">
        <v>525</v>
      </c>
      <c r="G1612" s="4">
        <v>1376600</v>
      </c>
      <c r="H1612" s="4">
        <v>137660</v>
      </c>
      <c r="I1612" s="4">
        <v>1514260</v>
      </c>
    </row>
    <row r="1613" spans="1:9" ht="15.75">
      <c r="A1613" s="3" t="s">
        <v>6994</v>
      </c>
      <c r="B1613" s="2" t="s">
        <v>1433</v>
      </c>
      <c r="C1613" s="2" t="s">
        <v>3878</v>
      </c>
      <c r="D1613" s="2" t="s">
        <v>1433</v>
      </c>
      <c r="E1613" s="2" t="s">
        <v>3879</v>
      </c>
      <c r="F1613" s="4">
        <v>25</v>
      </c>
      <c r="G1613" s="4">
        <v>80000</v>
      </c>
      <c r="H1613" s="4">
        <v>8000</v>
      </c>
      <c r="I1613" s="4">
        <v>88000</v>
      </c>
    </row>
    <row r="1614" spans="1:9" ht="15.75">
      <c r="A1614" s="3" t="s">
        <v>6994</v>
      </c>
      <c r="B1614" s="2" t="s">
        <v>1433</v>
      </c>
      <c r="C1614" s="2" t="s">
        <v>3880</v>
      </c>
      <c r="D1614" s="2" t="s">
        <v>1433</v>
      </c>
      <c r="E1614" s="2" t="s">
        <v>3881</v>
      </c>
      <c r="F1614" s="4">
        <v>1510</v>
      </c>
      <c r="G1614" s="4">
        <v>2265000</v>
      </c>
      <c r="H1614" s="4">
        <v>226500</v>
      </c>
      <c r="I1614" s="4">
        <v>2491500</v>
      </c>
    </row>
    <row r="1615" spans="1:9" ht="15.75">
      <c r="A1615" s="3" t="s">
        <v>6994</v>
      </c>
      <c r="B1615" s="2" t="s">
        <v>1433</v>
      </c>
      <c r="C1615" s="2" t="s">
        <v>3886</v>
      </c>
      <c r="D1615" s="2" t="s">
        <v>1433</v>
      </c>
      <c r="E1615" s="2" t="s">
        <v>3887</v>
      </c>
      <c r="F1615" s="4">
        <v>200</v>
      </c>
      <c r="G1615" s="4">
        <v>326000</v>
      </c>
      <c r="H1615" s="4">
        <v>32600</v>
      </c>
      <c r="I1615" s="4">
        <v>358600</v>
      </c>
    </row>
    <row r="1616" spans="1:9" ht="15.75">
      <c r="A1616" s="3" t="s">
        <v>6994</v>
      </c>
      <c r="B1616" s="2" t="s">
        <v>1433</v>
      </c>
      <c r="C1616" s="2" t="s">
        <v>3888</v>
      </c>
      <c r="D1616" s="2" t="s">
        <v>1433</v>
      </c>
      <c r="E1616" s="2" t="s">
        <v>3889</v>
      </c>
      <c r="F1616" s="4">
        <v>700</v>
      </c>
      <c r="G1616" s="4">
        <v>1274000</v>
      </c>
      <c r="H1616" s="4">
        <v>127400</v>
      </c>
      <c r="I1616" s="4">
        <v>1401400</v>
      </c>
    </row>
    <row r="1617" spans="1:9" ht="15.75">
      <c r="A1617" s="3" t="s">
        <v>6994</v>
      </c>
      <c r="B1617" s="2" t="s">
        <v>1433</v>
      </c>
      <c r="C1617" s="2" t="s">
        <v>3894</v>
      </c>
      <c r="D1617" s="2" t="s">
        <v>1433</v>
      </c>
      <c r="E1617" s="2" t="s">
        <v>3895</v>
      </c>
      <c r="F1617" s="4">
        <v>155</v>
      </c>
      <c r="G1617" s="4">
        <v>322400</v>
      </c>
      <c r="H1617" s="4">
        <v>32240</v>
      </c>
      <c r="I1617" s="4">
        <v>354640</v>
      </c>
    </row>
    <row r="1618" spans="1:9" ht="15.75">
      <c r="A1618" s="3" t="s">
        <v>6994</v>
      </c>
      <c r="B1618" s="2" t="s">
        <v>1433</v>
      </c>
      <c r="C1618" s="2" t="s">
        <v>3927</v>
      </c>
      <c r="D1618" s="2" t="s">
        <v>1433</v>
      </c>
      <c r="E1618" s="2" t="s">
        <v>3928</v>
      </c>
      <c r="F1618" s="4">
        <v>10</v>
      </c>
      <c r="G1618" s="4">
        <v>42000</v>
      </c>
      <c r="H1618" s="4">
        <v>4200</v>
      </c>
      <c r="I1618" s="4">
        <v>46200</v>
      </c>
    </row>
    <row r="1619" spans="1:9" ht="15.75">
      <c r="A1619" s="3" t="s">
        <v>6994</v>
      </c>
      <c r="B1619" s="2" t="s">
        <v>1417</v>
      </c>
      <c r="C1619" s="2" t="s">
        <v>3929</v>
      </c>
      <c r="D1619" s="2" t="s">
        <v>1417</v>
      </c>
      <c r="E1619" s="2" t="s">
        <v>3928</v>
      </c>
      <c r="F1619" s="4">
        <v>10</v>
      </c>
      <c r="G1619" s="4">
        <v>45000</v>
      </c>
      <c r="H1619" s="4">
        <v>4500</v>
      </c>
      <c r="I1619" s="4">
        <v>49500</v>
      </c>
    </row>
    <row r="1620" spans="1:9" ht="15.75">
      <c r="A1620" s="3" t="s">
        <v>6994</v>
      </c>
      <c r="B1620" s="2" t="s">
        <v>3934</v>
      </c>
      <c r="C1620" s="2" t="s">
        <v>3935</v>
      </c>
      <c r="D1620" s="2" t="s">
        <v>3934</v>
      </c>
      <c r="E1620" s="2" t="s">
        <v>3936</v>
      </c>
      <c r="F1620" s="4">
        <v>4500</v>
      </c>
      <c r="G1620" s="4">
        <v>13236824</v>
      </c>
      <c r="H1620" s="4"/>
      <c r="I1620" s="4">
        <v>13236824</v>
      </c>
    </row>
    <row r="1621" spans="1:9" ht="15.75">
      <c r="A1621" s="3" t="s">
        <v>6994</v>
      </c>
      <c r="B1621" s="2" t="s">
        <v>3934</v>
      </c>
      <c r="C1621" s="2" t="s">
        <v>3937</v>
      </c>
      <c r="D1621" s="2" t="s">
        <v>3934</v>
      </c>
      <c r="E1621" s="2" t="s">
        <v>3938</v>
      </c>
      <c r="F1621" s="4">
        <v>4000</v>
      </c>
      <c r="G1621" s="4">
        <v>11614176</v>
      </c>
      <c r="H1621" s="4"/>
      <c r="I1621" s="4">
        <v>11614176</v>
      </c>
    </row>
    <row r="1622" spans="1:9" ht="15.75">
      <c r="A1622" s="3" t="s">
        <v>6994</v>
      </c>
      <c r="B1622" s="2" t="s">
        <v>3953</v>
      </c>
      <c r="C1622" s="2" t="s">
        <v>3954</v>
      </c>
      <c r="D1622" s="2" t="s">
        <v>3953</v>
      </c>
      <c r="E1622" s="2" t="s">
        <v>3955</v>
      </c>
      <c r="F1622" s="4">
        <v>15500</v>
      </c>
      <c r="G1622" s="4">
        <v>41776462</v>
      </c>
      <c r="H1622" s="4"/>
      <c r="I1622" s="4">
        <v>41776462</v>
      </c>
    </row>
    <row r="1623" spans="1:9" ht="15.75">
      <c r="A1623" s="3" t="s">
        <v>6994</v>
      </c>
      <c r="B1623" s="2" t="s">
        <v>3953</v>
      </c>
      <c r="C1623" s="2" t="s">
        <v>3958</v>
      </c>
      <c r="D1623" s="2" t="s">
        <v>3953</v>
      </c>
      <c r="E1623" s="2" t="s">
        <v>3959</v>
      </c>
      <c r="F1623" s="4">
        <v>600</v>
      </c>
      <c r="G1623" s="4">
        <v>1829590</v>
      </c>
      <c r="H1623" s="4"/>
      <c r="I1623" s="4">
        <v>1829590</v>
      </c>
    </row>
    <row r="1624" spans="1:9" ht="15.75">
      <c r="A1624" s="3" t="s">
        <v>6994</v>
      </c>
      <c r="B1624" s="2" t="s">
        <v>3968</v>
      </c>
      <c r="C1624" s="2" t="s">
        <v>3971</v>
      </c>
      <c r="D1624" s="2" t="s">
        <v>3968</v>
      </c>
      <c r="E1624" s="2" t="s">
        <v>3972</v>
      </c>
      <c r="F1624" s="4">
        <v>2300</v>
      </c>
      <c r="G1624" s="4">
        <v>2984000</v>
      </c>
      <c r="H1624" s="4">
        <v>298400</v>
      </c>
      <c r="I1624" s="4">
        <v>3282400</v>
      </c>
    </row>
    <row r="1625" spans="1:9" ht="15.75">
      <c r="A1625" s="3" t="s">
        <v>6994</v>
      </c>
      <c r="B1625" s="2" t="s">
        <v>3975</v>
      </c>
      <c r="C1625" s="2" t="s">
        <v>3978</v>
      </c>
      <c r="D1625" s="2" t="s">
        <v>3975</v>
      </c>
      <c r="E1625" s="2" t="s">
        <v>4474</v>
      </c>
      <c r="F1625" s="4">
        <v>15100</v>
      </c>
      <c r="G1625" s="4">
        <v>17660000</v>
      </c>
      <c r="H1625" s="4">
        <v>1766000</v>
      </c>
      <c r="I1625" s="4">
        <v>19426000</v>
      </c>
    </row>
    <row r="1626" spans="1:9" ht="15.75">
      <c r="A1626" s="3" t="s">
        <v>6994</v>
      </c>
      <c r="B1626" s="2" t="s">
        <v>3975</v>
      </c>
      <c r="C1626" s="2" t="s">
        <v>3980</v>
      </c>
      <c r="D1626" s="2" t="s">
        <v>3975</v>
      </c>
      <c r="E1626" s="2" t="s">
        <v>3981</v>
      </c>
      <c r="F1626" s="4">
        <v>3000</v>
      </c>
      <c r="G1626" s="4">
        <v>4610808</v>
      </c>
      <c r="H1626" s="4"/>
      <c r="I1626" s="4">
        <v>4610808</v>
      </c>
    </row>
    <row r="1627" spans="1:9" ht="15.75">
      <c r="A1627" s="3" t="s">
        <v>6994</v>
      </c>
      <c r="B1627" s="2" t="s">
        <v>3982</v>
      </c>
      <c r="C1627" s="2" t="s">
        <v>3983</v>
      </c>
      <c r="D1627" s="2" t="s">
        <v>3982</v>
      </c>
      <c r="E1627" s="2" t="s">
        <v>3984</v>
      </c>
      <c r="F1627" s="4">
        <v>1000</v>
      </c>
      <c r="G1627" s="4">
        <v>2235616</v>
      </c>
      <c r="H1627" s="4"/>
      <c r="I1627" s="4">
        <v>2235616</v>
      </c>
    </row>
    <row r="1628" spans="1:9" ht="15.75">
      <c r="A1628" s="3" t="s">
        <v>6994</v>
      </c>
      <c r="B1628" s="2" t="s">
        <v>3989</v>
      </c>
      <c r="C1628" s="2" t="s">
        <v>7020</v>
      </c>
      <c r="D1628" s="2" t="s">
        <v>3989</v>
      </c>
      <c r="E1628" s="2" t="s">
        <v>3984</v>
      </c>
      <c r="F1628" s="4">
        <v>500</v>
      </c>
      <c r="G1628" s="4">
        <v>1125256</v>
      </c>
      <c r="H1628" s="4"/>
      <c r="I1628" s="4">
        <v>1125256</v>
      </c>
    </row>
    <row r="1629" spans="1:9" ht="15.75">
      <c r="A1629" s="3" t="s">
        <v>6994</v>
      </c>
      <c r="B1629" s="2" t="s">
        <v>3991</v>
      </c>
      <c r="C1629" s="2" t="s">
        <v>3996</v>
      </c>
      <c r="D1629" s="2" t="s">
        <v>3991</v>
      </c>
      <c r="E1629" s="2" t="s">
        <v>3997</v>
      </c>
      <c r="F1629" s="4">
        <v>1500</v>
      </c>
      <c r="G1629" s="4">
        <v>3073872</v>
      </c>
      <c r="H1629" s="4"/>
      <c r="I1629" s="4">
        <v>3073872</v>
      </c>
    </row>
    <row r="1630" spans="1:9" ht="15.75">
      <c r="A1630" s="3" t="s">
        <v>6994</v>
      </c>
      <c r="B1630" s="2" t="s">
        <v>4000</v>
      </c>
      <c r="C1630" s="2" t="s">
        <v>4001</v>
      </c>
      <c r="D1630" s="2" t="s">
        <v>4000</v>
      </c>
      <c r="E1630" s="2" t="s">
        <v>4002</v>
      </c>
      <c r="F1630" s="4">
        <v>46380</v>
      </c>
      <c r="G1630" s="4">
        <v>44483897</v>
      </c>
      <c r="H1630" s="4">
        <v>4448390</v>
      </c>
      <c r="I1630" s="4">
        <v>48932287</v>
      </c>
    </row>
    <row r="1631" spans="1:9" ht="15.75">
      <c r="A1631" s="3" t="s">
        <v>6994</v>
      </c>
      <c r="B1631" s="2" t="s">
        <v>4003</v>
      </c>
      <c r="C1631" s="2" t="s">
        <v>6961</v>
      </c>
      <c r="D1631" s="2" t="s">
        <v>4003</v>
      </c>
      <c r="E1631" s="2" t="s">
        <v>6962</v>
      </c>
      <c r="F1631" s="4">
        <v>2000</v>
      </c>
      <c r="G1631" s="4">
        <v>2410880</v>
      </c>
      <c r="H1631" s="4"/>
      <c r="I1631" s="4">
        <v>2410880</v>
      </c>
    </row>
    <row r="1632" spans="1:9" ht="15.75">
      <c r="A1632" s="3" t="s">
        <v>6994</v>
      </c>
      <c r="B1632" s="2" t="s">
        <v>7021</v>
      </c>
      <c r="C1632" s="2" t="s">
        <v>7022</v>
      </c>
      <c r="D1632" s="2" t="s">
        <v>7021</v>
      </c>
      <c r="E1632" s="2" t="s">
        <v>7023</v>
      </c>
      <c r="F1632" s="4">
        <v>15</v>
      </c>
      <c r="G1632" s="4"/>
      <c r="H1632" s="4"/>
      <c r="I1632" s="4"/>
    </row>
    <row r="1633" spans="1:9" ht="15.75">
      <c r="A1633" s="3" t="s">
        <v>6994</v>
      </c>
      <c r="B1633" s="2" t="s">
        <v>4526</v>
      </c>
      <c r="C1633" s="2" t="s">
        <v>4529</v>
      </c>
      <c r="D1633" s="2" t="s">
        <v>4526</v>
      </c>
      <c r="E1633" s="2" t="s">
        <v>4530</v>
      </c>
      <c r="F1633" s="4">
        <v>230</v>
      </c>
      <c r="G1633" s="4">
        <v>2167980</v>
      </c>
      <c r="H1633" s="4">
        <v>216798</v>
      </c>
      <c r="I1633" s="4">
        <v>2384778</v>
      </c>
    </row>
    <row r="1634" spans="1:9" ht="15.75">
      <c r="A1634" s="3" t="s">
        <v>6994</v>
      </c>
      <c r="B1634" s="2" t="s">
        <v>4533</v>
      </c>
      <c r="C1634" s="2" t="s">
        <v>4534</v>
      </c>
      <c r="D1634" s="2" t="s">
        <v>4533</v>
      </c>
      <c r="E1634" s="2" t="s">
        <v>4535</v>
      </c>
      <c r="F1634" s="4">
        <v>170</v>
      </c>
      <c r="G1634" s="4">
        <v>2298230</v>
      </c>
      <c r="H1634" s="4">
        <v>229823</v>
      </c>
      <c r="I1634" s="4">
        <v>2528053</v>
      </c>
    </row>
    <row r="1635" spans="1:9" ht="15.75">
      <c r="A1635" s="3" t="s">
        <v>6994</v>
      </c>
      <c r="B1635" s="2" t="s">
        <v>4545</v>
      </c>
      <c r="C1635" s="2" t="s">
        <v>4546</v>
      </c>
      <c r="D1635" s="2" t="s">
        <v>4545</v>
      </c>
      <c r="E1635" s="2" t="s">
        <v>4547</v>
      </c>
      <c r="F1635" s="4">
        <v>80</v>
      </c>
      <c r="G1635" s="4">
        <v>1667680</v>
      </c>
      <c r="H1635" s="4">
        <v>166768</v>
      </c>
      <c r="I1635" s="4">
        <v>1834448</v>
      </c>
    </row>
    <row r="1636" spans="1:9" ht="15.75">
      <c r="A1636" s="3" t="s">
        <v>6994</v>
      </c>
      <c r="B1636" s="2" t="s">
        <v>4553</v>
      </c>
      <c r="C1636" s="2" t="s">
        <v>4554</v>
      </c>
      <c r="D1636" s="2" t="s">
        <v>4553</v>
      </c>
      <c r="E1636" s="2" t="s">
        <v>4555</v>
      </c>
      <c r="F1636" s="4">
        <v>335</v>
      </c>
      <c r="G1636" s="4">
        <v>3069900</v>
      </c>
      <c r="H1636" s="4">
        <v>306990</v>
      </c>
      <c r="I1636" s="4">
        <v>3376890</v>
      </c>
    </row>
    <row r="1637" spans="1:9" ht="15.75">
      <c r="A1637" s="3" t="s">
        <v>6994</v>
      </c>
      <c r="B1637" s="2" t="s">
        <v>4568</v>
      </c>
      <c r="C1637" s="2" t="s">
        <v>4569</v>
      </c>
      <c r="D1637" s="2" t="s">
        <v>4568</v>
      </c>
      <c r="E1637" s="2" t="s">
        <v>4570</v>
      </c>
      <c r="F1637" s="4">
        <v>10</v>
      </c>
      <c r="G1637" s="4">
        <v>98110</v>
      </c>
      <c r="H1637" s="4">
        <v>9811</v>
      </c>
      <c r="I1637" s="4">
        <v>107921</v>
      </c>
    </row>
    <row r="1638" spans="1:9" ht="15.75">
      <c r="A1638" s="3" t="s">
        <v>6994</v>
      </c>
      <c r="B1638" s="2" t="s">
        <v>4575</v>
      </c>
      <c r="C1638" s="2" t="s">
        <v>4576</v>
      </c>
      <c r="D1638" s="2" t="s">
        <v>4575</v>
      </c>
      <c r="E1638" s="2" t="s">
        <v>4577</v>
      </c>
      <c r="F1638" s="4">
        <v>130</v>
      </c>
      <c r="G1638" s="4">
        <v>1820910</v>
      </c>
      <c r="H1638" s="4">
        <v>182091</v>
      </c>
      <c r="I1638" s="4">
        <v>2003001</v>
      </c>
    </row>
    <row r="1639" spans="1:9" ht="15.75">
      <c r="A1639" s="3" t="s">
        <v>6994</v>
      </c>
      <c r="B1639" s="2" t="s">
        <v>4602</v>
      </c>
      <c r="C1639" s="2" t="s">
        <v>4603</v>
      </c>
      <c r="D1639" s="2" t="s">
        <v>4602</v>
      </c>
      <c r="E1639" s="2" t="s">
        <v>6132</v>
      </c>
      <c r="F1639" s="4">
        <v>200</v>
      </c>
      <c r="G1639" s="4">
        <v>3537000</v>
      </c>
      <c r="H1639" s="4">
        <v>353700</v>
      </c>
      <c r="I1639" s="4">
        <v>3890700</v>
      </c>
    </row>
    <row r="1640" spans="1:9" ht="15.75">
      <c r="A1640" s="3" t="s">
        <v>6994</v>
      </c>
      <c r="B1640" s="2" t="s">
        <v>4608</v>
      </c>
      <c r="C1640" s="2" t="s">
        <v>4609</v>
      </c>
      <c r="D1640" s="2" t="s">
        <v>4608</v>
      </c>
      <c r="E1640" s="2" t="s">
        <v>7024</v>
      </c>
      <c r="F1640" s="4">
        <v>60</v>
      </c>
      <c r="G1640" s="4">
        <v>1554420</v>
      </c>
      <c r="H1640" s="4">
        <v>155442</v>
      </c>
      <c r="I1640" s="4">
        <v>1709862</v>
      </c>
    </row>
    <row r="1641" spans="1:9" ht="15.75">
      <c r="A1641" s="3" t="s">
        <v>6994</v>
      </c>
      <c r="B1641" s="2" t="s">
        <v>4614</v>
      </c>
      <c r="C1641" s="2" t="s">
        <v>4615</v>
      </c>
      <c r="D1641" s="2" t="s">
        <v>4614</v>
      </c>
      <c r="E1641" s="2" t="s">
        <v>7025</v>
      </c>
      <c r="F1641" s="4">
        <v>90</v>
      </c>
      <c r="G1641" s="4">
        <v>2352780</v>
      </c>
      <c r="H1641" s="4">
        <v>235278</v>
      </c>
      <c r="I1641" s="4">
        <v>2588058</v>
      </c>
    </row>
    <row r="1642" spans="1:9" ht="15.75">
      <c r="A1642" s="3" t="s">
        <v>6994</v>
      </c>
      <c r="B1642" s="2" t="s">
        <v>4620</v>
      </c>
      <c r="C1642" s="2" t="s">
        <v>4621</v>
      </c>
      <c r="D1642" s="2" t="s">
        <v>4620</v>
      </c>
      <c r="E1642" s="2" t="s">
        <v>4622</v>
      </c>
      <c r="F1642" s="4">
        <v>1000</v>
      </c>
      <c r="G1642" s="4">
        <v>11656000</v>
      </c>
      <c r="H1642" s="4">
        <v>1165600</v>
      </c>
      <c r="I1642" s="4">
        <v>12821600</v>
      </c>
    </row>
    <row r="1643" spans="1:9" ht="15.75">
      <c r="A1643" s="3" t="s">
        <v>6994</v>
      </c>
      <c r="B1643" s="2" t="s">
        <v>6148</v>
      </c>
      <c r="C1643" s="2" t="s">
        <v>6147</v>
      </c>
      <c r="D1643" s="2" t="s">
        <v>6148</v>
      </c>
      <c r="E1643" s="2" t="s">
        <v>6149</v>
      </c>
      <c r="F1643" s="4">
        <v>1</v>
      </c>
      <c r="G1643" s="4">
        <v>42791</v>
      </c>
      <c r="H1643" s="4">
        <v>4279</v>
      </c>
      <c r="I1643" s="4">
        <v>47070</v>
      </c>
    </row>
    <row r="1644" spans="1:9" ht="15.75">
      <c r="A1644" s="3" t="s">
        <v>6994</v>
      </c>
      <c r="B1644" s="2" t="s">
        <v>6158</v>
      </c>
      <c r="C1644" s="2" t="s">
        <v>6157</v>
      </c>
      <c r="D1644" s="2" t="s">
        <v>6158</v>
      </c>
      <c r="E1644" s="2" t="s">
        <v>6159</v>
      </c>
      <c r="F1644" s="4">
        <v>4</v>
      </c>
      <c r="G1644" s="4">
        <v>561600</v>
      </c>
      <c r="H1644" s="4">
        <v>56160</v>
      </c>
      <c r="I1644" s="4">
        <v>617760</v>
      </c>
    </row>
    <row r="1645" spans="1:9" ht="15.75">
      <c r="A1645" s="3" t="s">
        <v>6994</v>
      </c>
      <c r="B1645" s="2" t="s">
        <v>6161</v>
      </c>
      <c r="C1645" s="2" t="s">
        <v>6160</v>
      </c>
      <c r="D1645" s="2" t="s">
        <v>6161</v>
      </c>
      <c r="E1645" s="2" t="s">
        <v>6162</v>
      </c>
      <c r="F1645" s="4">
        <v>9</v>
      </c>
      <c r="G1645" s="4">
        <v>1127844</v>
      </c>
      <c r="H1645" s="4">
        <v>112784</v>
      </c>
      <c r="I1645" s="4">
        <v>1240628</v>
      </c>
    </row>
    <row r="1646" spans="1:9" ht="15.75">
      <c r="A1646" s="3" t="s">
        <v>6994</v>
      </c>
      <c r="B1646" s="2" t="s">
        <v>4639</v>
      </c>
      <c r="C1646" s="2" t="s">
        <v>4640</v>
      </c>
      <c r="D1646" s="2" t="s">
        <v>4639</v>
      </c>
      <c r="E1646" s="2"/>
      <c r="F1646" s="4">
        <v>60</v>
      </c>
      <c r="G1646" s="4">
        <v>573000</v>
      </c>
      <c r="H1646" s="4">
        <v>57300</v>
      </c>
      <c r="I1646" s="4">
        <v>630300</v>
      </c>
    </row>
    <row r="1647" spans="1:9" ht="15.75">
      <c r="A1647" s="3" t="s">
        <v>6994</v>
      </c>
      <c r="B1647" s="2" t="s">
        <v>4641</v>
      </c>
      <c r="C1647" s="2" t="s">
        <v>4642</v>
      </c>
      <c r="D1647" s="2" t="s">
        <v>4641</v>
      </c>
      <c r="E1647" s="2"/>
      <c r="F1647" s="4">
        <v>20</v>
      </c>
      <c r="G1647" s="4">
        <v>220000</v>
      </c>
      <c r="H1647" s="4">
        <v>22000</v>
      </c>
      <c r="I1647" s="4">
        <v>242000</v>
      </c>
    </row>
    <row r="1648" spans="1:9" ht="15.75">
      <c r="A1648" s="3" t="s">
        <v>6994</v>
      </c>
      <c r="B1648" s="2" t="s">
        <v>6167</v>
      </c>
      <c r="C1648" s="2" t="s">
        <v>6166</v>
      </c>
      <c r="D1648" s="2" t="s">
        <v>6167</v>
      </c>
      <c r="E1648" s="2" t="s">
        <v>6168</v>
      </c>
      <c r="F1648" s="4">
        <v>32</v>
      </c>
      <c r="G1648" s="4">
        <v>442310</v>
      </c>
      <c r="H1648" s="4">
        <v>44231</v>
      </c>
      <c r="I1648" s="4">
        <v>486541</v>
      </c>
    </row>
    <row r="1649" spans="1:9" ht="15.75">
      <c r="A1649" s="3" t="s">
        <v>6994</v>
      </c>
      <c r="B1649" s="2" t="s">
        <v>6476</v>
      </c>
      <c r="C1649" s="2" t="s">
        <v>6477</v>
      </c>
      <c r="D1649" s="2" t="s">
        <v>6476</v>
      </c>
      <c r="E1649" s="2" t="s">
        <v>6478</v>
      </c>
      <c r="F1649" s="4">
        <v>1</v>
      </c>
      <c r="G1649" s="4">
        <v>23126</v>
      </c>
      <c r="H1649" s="4">
        <v>2313</v>
      </c>
      <c r="I1649" s="4">
        <v>25439</v>
      </c>
    </row>
    <row r="1650" spans="1:9" ht="15.75">
      <c r="A1650" s="3" t="s">
        <v>6994</v>
      </c>
      <c r="B1650" s="2" t="s">
        <v>7026</v>
      </c>
      <c r="C1650" s="2" t="s">
        <v>5644</v>
      </c>
      <c r="D1650" s="2" t="s">
        <v>7026</v>
      </c>
      <c r="E1650" s="2" t="s">
        <v>7027</v>
      </c>
      <c r="F1650" s="4">
        <v>12</v>
      </c>
      <c r="G1650" s="4">
        <v>20400000</v>
      </c>
      <c r="H1650" s="4">
        <v>2040000</v>
      </c>
      <c r="I1650" s="4">
        <v>22440000</v>
      </c>
    </row>
    <row r="1651" spans="1:9" ht="15.75">
      <c r="A1651" s="3" t="s">
        <v>6994</v>
      </c>
      <c r="B1651" s="2" t="s">
        <v>7028</v>
      </c>
      <c r="C1651" s="2" t="s">
        <v>5649</v>
      </c>
      <c r="D1651" s="2" t="s">
        <v>7028</v>
      </c>
      <c r="E1651" s="2" t="s">
        <v>7029</v>
      </c>
      <c r="F1651" s="4">
        <v>2</v>
      </c>
      <c r="G1651" s="4">
        <v>2020000</v>
      </c>
      <c r="H1651" s="4">
        <v>202000</v>
      </c>
      <c r="I1651" s="4">
        <v>2222000</v>
      </c>
    </row>
    <row r="1652" spans="1:9" ht="15.75">
      <c r="A1652" s="3" t="s">
        <v>6994</v>
      </c>
      <c r="B1652" s="2" t="s">
        <v>6182</v>
      </c>
      <c r="C1652" s="2" t="s">
        <v>6181</v>
      </c>
      <c r="D1652" s="2" t="s">
        <v>6182</v>
      </c>
      <c r="E1652" s="2" t="s">
        <v>6183</v>
      </c>
      <c r="F1652" s="4">
        <v>2</v>
      </c>
      <c r="G1652" s="4">
        <v>281880</v>
      </c>
      <c r="H1652" s="4">
        <v>28188</v>
      </c>
      <c r="I1652" s="4">
        <v>310068</v>
      </c>
    </row>
    <row r="1653" spans="1:9" ht="15.75">
      <c r="A1653" s="3" t="s">
        <v>6994</v>
      </c>
      <c r="B1653" s="2" t="s">
        <v>4643</v>
      </c>
      <c r="C1653" s="2" t="s">
        <v>4649</v>
      </c>
      <c r="D1653" s="2" t="s">
        <v>4643</v>
      </c>
      <c r="E1653" s="2" t="s">
        <v>4650</v>
      </c>
      <c r="F1653" s="4">
        <v>1</v>
      </c>
      <c r="G1653" s="4">
        <v>5800000</v>
      </c>
      <c r="H1653" s="4">
        <v>580000</v>
      </c>
      <c r="I1653" s="4">
        <v>6380000</v>
      </c>
    </row>
    <row r="1654" spans="1:9" ht="15.75">
      <c r="A1654" s="3" t="s">
        <v>6994</v>
      </c>
      <c r="B1654" s="2" t="s">
        <v>6188</v>
      </c>
      <c r="C1654" s="2" t="s">
        <v>6187</v>
      </c>
      <c r="D1654" s="2" t="s">
        <v>6188</v>
      </c>
      <c r="E1654" s="2" t="s">
        <v>6189</v>
      </c>
      <c r="F1654" s="4">
        <v>6</v>
      </c>
      <c r="G1654" s="4">
        <v>359200</v>
      </c>
      <c r="H1654" s="4">
        <v>35920</v>
      </c>
      <c r="I1654" s="4">
        <v>395120</v>
      </c>
    </row>
    <row r="1655" spans="1:9" ht="15.75">
      <c r="A1655" s="3" t="s">
        <v>6994</v>
      </c>
      <c r="B1655" s="2" t="s">
        <v>6191</v>
      </c>
      <c r="C1655" s="2" t="s">
        <v>6190</v>
      </c>
      <c r="D1655" s="2" t="s">
        <v>6191</v>
      </c>
      <c r="E1655" s="2" t="s">
        <v>6192</v>
      </c>
      <c r="F1655" s="4">
        <v>4</v>
      </c>
      <c r="G1655" s="4">
        <v>800799</v>
      </c>
      <c r="H1655" s="4">
        <v>80082</v>
      </c>
      <c r="I1655" s="4">
        <v>880881</v>
      </c>
    </row>
    <row r="1656" spans="1:9" ht="15.75">
      <c r="A1656" s="3" t="s">
        <v>6994</v>
      </c>
      <c r="B1656" s="2" t="s">
        <v>6194</v>
      </c>
      <c r="C1656" s="2" t="s">
        <v>6193</v>
      </c>
      <c r="D1656" s="2" t="s">
        <v>6194</v>
      </c>
      <c r="E1656" s="2" t="s">
        <v>6195</v>
      </c>
      <c r="F1656" s="4">
        <v>150</v>
      </c>
      <c r="G1656" s="4">
        <v>1215273</v>
      </c>
      <c r="H1656" s="4">
        <v>121527</v>
      </c>
      <c r="I1656" s="4">
        <v>1336800</v>
      </c>
    </row>
    <row r="1657" spans="1:9" ht="15.75">
      <c r="A1657" s="3" t="s">
        <v>6994</v>
      </c>
      <c r="B1657" s="2" t="s">
        <v>6197</v>
      </c>
      <c r="C1657" s="2" t="s">
        <v>6196</v>
      </c>
      <c r="D1657" s="2" t="s">
        <v>6197</v>
      </c>
      <c r="E1657" s="2" t="s">
        <v>6198</v>
      </c>
      <c r="F1657" s="4">
        <v>12</v>
      </c>
      <c r="G1657" s="4">
        <v>1029629</v>
      </c>
      <c r="H1657" s="4"/>
      <c r="I1657" s="4">
        <v>1029629</v>
      </c>
    </row>
    <row r="1658" spans="1:9" ht="15.75">
      <c r="A1658" s="3" t="s">
        <v>6994</v>
      </c>
      <c r="B1658" s="2" t="s">
        <v>6204</v>
      </c>
      <c r="C1658" s="2" t="s">
        <v>6203</v>
      </c>
      <c r="D1658" s="2" t="s">
        <v>6204</v>
      </c>
      <c r="E1658" s="2" t="s">
        <v>6205</v>
      </c>
      <c r="F1658" s="4">
        <v>48</v>
      </c>
      <c r="G1658" s="4">
        <v>55000</v>
      </c>
      <c r="H1658" s="4">
        <v>5500</v>
      </c>
      <c r="I1658" s="4">
        <v>60500</v>
      </c>
    </row>
    <row r="1659" spans="1:9" ht="15.75">
      <c r="A1659" s="3" t="s">
        <v>6994</v>
      </c>
      <c r="B1659" s="2" t="s">
        <v>4897</v>
      </c>
      <c r="C1659" s="2" t="s">
        <v>4900</v>
      </c>
      <c r="D1659" s="2" t="s">
        <v>4897</v>
      </c>
      <c r="E1659" s="2" t="s">
        <v>4901</v>
      </c>
      <c r="F1659" s="4">
        <v>330</v>
      </c>
      <c r="G1659" s="4">
        <v>1032500</v>
      </c>
      <c r="H1659" s="4">
        <v>103250</v>
      </c>
      <c r="I1659" s="4">
        <v>1135750</v>
      </c>
    </row>
    <row r="1660" spans="1:9" ht="15.75">
      <c r="A1660" s="3" t="s">
        <v>6994</v>
      </c>
      <c r="B1660" s="2" t="s">
        <v>6209</v>
      </c>
      <c r="C1660" s="2" t="s">
        <v>6208</v>
      </c>
      <c r="D1660" s="2" t="s">
        <v>6209</v>
      </c>
      <c r="E1660" s="2" t="s">
        <v>6747</v>
      </c>
      <c r="F1660" s="4">
        <v>5850</v>
      </c>
      <c r="G1660" s="4">
        <v>16350000</v>
      </c>
      <c r="H1660" s="4">
        <v>1635000</v>
      </c>
      <c r="I1660" s="4">
        <v>17985000</v>
      </c>
    </row>
    <row r="1661" spans="1:9" ht="15.75">
      <c r="A1661" s="3" t="s">
        <v>6994</v>
      </c>
      <c r="B1661" s="2" t="s">
        <v>4902</v>
      </c>
      <c r="C1661" s="2" t="s">
        <v>4903</v>
      </c>
      <c r="D1661" s="2" t="s">
        <v>4902</v>
      </c>
      <c r="E1661" s="2" t="s">
        <v>4904</v>
      </c>
      <c r="F1661" s="4">
        <v>110</v>
      </c>
      <c r="G1661" s="4">
        <v>144080</v>
      </c>
      <c r="H1661" s="4">
        <v>14408</v>
      </c>
      <c r="I1661" s="4">
        <v>158488</v>
      </c>
    </row>
    <row r="1662" spans="1:9" ht="15.75">
      <c r="A1662" s="3" t="s">
        <v>6994</v>
      </c>
      <c r="B1662" s="2" t="s">
        <v>6212</v>
      </c>
      <c r="C1662" s="2" t="s">
        <v>6211</v>
      </c>
      <c r="D1662" s="2" t="s">
        <v>6212</v>
      </c>
      <c r="E1662" s="2" t="s">
        <v>6213</v>
      </c>
      <c r="F1662" s="4">
        <v>10</v>
      </c>
      <c r="G1662" s="4">
        <v>98000</v>
      </c>
      <c r="H1662" s="4">
        <v>9800</v>
      </c>
      <c r="I1662" s="4">
        <v>107800</v>
      </c>
    </row>
    <row r="1663" spans="1:9" ht="15.75">
      <c r="A1663" s="3" t="s">
        <v>6994</v>
      </c>
      <c r="B1663" s="2" t="s">
        <v>4911</v>
      </c>
      <c r="C1663" s="2" t="s">
        <v>4912</v>
      </c>
      <c r="D1663" s="2" t="s">
        <v>4911</v>
      </c>
      <c r="E1663" s="2" t="s">
        <v>4913</v>
      </c>
      <c r="F1663" s="4"/>
      <c r="G1663" s="4"/>
      <c r="H1663" s="4"/>
      <c r="I1663" s="4"/>
    </row>
    <row r="1664" spans="1:9" ht="15.75">
      <c r="A1664" s="3" t="s">
        <v>6994</v>
      </c>
      <c r="B1664" s="2" t="s">
        <v>4911</v>
      </c>
      <c r="C1664" s="2" t="s">
        <v>4922</v>
      </c>
      <c r="D1664" s="2" t="s">
        <v>4911</v>
      </c>
      <c r="E1664" s="2" t="s">
        <v>4923</v>
      </c>
      <c r="F1664" s="4">
        <v>10</v>
      </c>
      <c r="G1664" s="4"/>
      <c r="H1664" s="4"/>
      <c r="I1664" s="4"/>
    </row>
    <row r="1665" spans="1:9" ht="15.75">
      <c r="A1665" s="3" t="s">
        <v>6994</v>
      </c>
      <c r="B1665" s="2" t="s">
        <v>4911</v>
      </c>
      <c r="C1665" s="2" t="s">
        <v>4926</v>
      </c>
      <c r="D1665" s="2" t="s">
        <v>4911</v>
      </c>
      <c r="E1665" s="2" t="s">
        <v>4927</v>
      </c>
      <c r="F1665" s="4">
        <v>25</v>
      </c>
      <c r="G1665" s="4">
        <v>107500</v>
      </c>
      <c r="H1665" s="4">
        <v>10750</v>
      </c>
      <c r="I1665" s="4">
        <v>118250</v>
      </c>
    </row>
    <row r="1666" spans="1:9" ht="15.75">
      <c r="A1666" s="3" t="s">
        <v>6994</v>
      </c>
      <c r="B1666" s="2" t="s">
        <v>6374</v>
      </c>
      <c r="C1666" s="2" t="s">
        <v>6373</v>
      </c>
      <c r="D1666" s="2" t="s">
        <v>6374</v>
      </c>
      <c r="E1666" s="2" t="s">
        <v>6375</v>
      </c>
      <c r="F1666" s="4">
        <v>5</v>
      </c>
      <c r="G1666" s="4">
        <v>57500</v>
      </c>
      <c r="H1666" s="4">
        <v>5750</v>
      </c>
      <c r="I1666" s="4">
        <v>63250</v>
      </c>
    </row>
    <row r="1667" spans="1:9" ht="15.75">
      <c r="A1667" s="3" t="s">
        <v>6994</v>
      </c>
      <c r="B1667" s="2" t="s">
        <v>6216</v>
      </c>
      <c r="C1667" s="2" t="s">
        <v>6215</v>
      </c>
      <c r="D1667" s="2" t="s">
        <v>6216</v>
      </c>
      <c r="E1667" s="2" t="s">
        <v>6217</v>
      </c>
      <c r="F1667" s="4">
        <v>45</v>
      </c>
      <c r="G1667" s="4">
        <v>517500</v>
      </c>
      <c r="H1667" s="4">
        <v>51750</v>
      </c>
      <c r="I1667" s="4">
        <v>569250</v>
      </c>
    </row>
    <row r="1668" spans="1:9" ht="15.75">
      <c r="A1668" s="3" t="s">
        <v>6994</v>
      </c>
      <c r="B1668" s="2" t="s">
        <v>4931</v>
      </c>
      <c r="C1668" s="2" t="s">
        <v>6277</v>
      </c>
      <c r="D1668" s="2" t="s">
        <v>4931</v>
      </c>
      <c r="E1668" s="2" t="s">
        <v>6348</v>
      </c>
      <c r="F1668" s="4">
        <v>1200</v>
      </c>
      <c r="G1668" s="4">
        <v>15240</v>
      </c>
      <c r="H1668" s="4">
        <v>1524</v>
      </c>
      <c r="I1668" s="4">
        <v>16764</v>
      </c>
    </row>
    <row r="1669" spans="1:9" ht="15.75">
      <c r="A1669" s="3" t="s">
        <v>6994</v>
      </c>
      <c r="B1669" s="2" t="s">
        <v>4931</v>
      </c>
      <c r="C1669" s="2" t="s">
        <v>4934</v>
      </c>
      <c r="D1669" s="2" t="s">
        <v>4931</v>
      </c>
      <c r="E1669" s="2" t="s">
        <v>4935</v>
      </c>
      <c r="F1669" s="4">
        <v>200</v>
      </c>
      <c r="G1669" s="4">
        <v>4764</v>
      </c>
      <c r="H1669" s="4">
        <v>476</v>
      </c>
      <c r="I1669" s="4">
        <v>5240</v>
      </c>
    </row>
    <row r="1670" spans="1:9" ht="15.75">
      <c r="A1670" s="3" t="s">
        <v>6994</v>
      </c>
      <c r="B1670" s="2" t="s">
        <v>6821</v>
      </c>
      <c r="C1670" s="2" t="s">
        <v>6820</v>
      </c>
      <c r="D1670" s="2" t="s">
        <v>6821</v>
      </c>
      <c r="E1670" s="2" t="s">
        <v>6822</v>
      </c>
      <c r="F1670" s="4">
        <v>995000</v>
      </c>
      <c r="G1670" s="4">
        <v>5860948</v>
      </c>
      <c r="H1670" s="4"/>
      <c r="I1670" s="4">
        <v>5860948</v>
      </c>
    </row>
    <row r="1671" spans="1:9" ht="15.75">
      <c r="A1671" s="3" t="s">
        <v>6994</v>
      </c>
      <c r="B1671" s="2" t="s">
        <v>7030</v>
      </c>
      <c r="C1671" s="2" t="s">
        <v>7031</v>
      </c>
      <c r="D1671" s="2" t="s">
        <v>7030</v>
      </c>
      <c r="E1671" s="2"/>
      <c r="F1671" s="4">
        <v>8</v>
      </c>
      <c r="G1671" s="4"/>
      <c r="H1671" s="4"/>
      <c r="I1671" s="4"/>
    </row>
    <row r="1672" spans="1:9" ht="15.75">
      <c r="A1672" s="3" t="s">
        <v>6994</v>
      </c>
      <c r="B1672" s="2" t="s">
        <v>6507</v>
      </c>
      <c r="C1672" s="2" t="s">
        <v>6508</v>
      </c>
      <c r="D1672" s="2" t="s">
        <v>6507</v>
      </c>
      <c r="E1672" s="2"/>
      <c r="F1672" s="4">
        <v>16</v>
      </c>
      <c r="G1672" s="4">
        <v>3200</v>
      </c>
      <c r="H1672" s="4">
        <v>320</v>
      </c>
      <c r="I1672" s="4">
        <v>3520</v>
      </c>
    </row>
    <row r="1673" spans="1:9" ht="15.75">
      <c r="A1673" s="3" t="s">
        <v>6994</v>
      </c>
      <c r="B1673" s="2" t="s">
        <v>5143</v>
      </c>
      <c r="C1673" s="2" t="s">
        <v>5146</v>
      </c>
      <c r="D1673" s="2" t="s">
        <v>5143</v>
      </c>
      <c r="E1673" s="2" t="s">
        <v>5147</v>
      </c>
      <c r="F1673" s="4">
        <v>1</v>
      </c>
      <c r="G1673" s="4">
        <v>11780800</v>
      </c>
      <c r="H1673" s="4"/>
      <c r="I1673" s="4">
        <v>11780800</v>
      </c>
    </row>
    <row r="1674" spans="1:9" ht="15.75">
      <c r="A1674" s="3" t="s">
        <v>6994</v>
      </c>
      <c r="B1674" s="2" t="s">
        <v>6992</v>
      </c>
      <c r="C1674" s="2" t="s">
        <v>6993</v>
      </c>
      <c r="D1674" s="2" t="s">
        <v>6992</v>
      </c>
      <c r="E1674" s="2" t="s">
        <v>1739</v>
      </c>
      <c r="F1674" s="4">
        <v>399000</v>
      </c>
      <c r="G1674" s="4">
        <v>15864320</v>
      </c>
      <c r="H1674" s="4"/>
      <c r="I1674" s="4">
        <v>15864320</v>
      </c>
    </row>
    <row r="1675" spans="1:9" ht="15.75">
      <c r="A1675" s="3" t="s">
        <v>6994</v>
      </c>
      <c r="B1675" s="2" t="s">
        <v>6976</v>
      </c>
      <c r="C1675" s="2" t="s">
        <v>6975</v>
      </c>
      <c r="D1675" s="2" t="s">
        <v>6976</v>
      </c>
      <c r="E1675" s="2" t="s">
        <v>6977</v>
      </c>
      <c r="F1675" s="4">
        <v>196000</v>
      </c>
      <c r="G1675" s="4">
        <v>7504370</v>
      </c>
      <c r="H1675" s="4"/>
      <c r="I1675" s="4">
        <v>7504370</v>
      </c>
    </row>
    <row r="1676" spans="1:9" ht="15.75">
      <c r="A1676" s="3" t="s">
        <v>6994</v>
      </c>
      <c r="B1676" s="2" t="s">
        <v>6979</v>
      </c>
      <c r="C1676" s="2" t="s">
        <v>6978</v>
      </c>
      <c r="D1676" s="2" t="s">
        <v>6979</v>
      </c>
      <c r="E1676" s="2" t="s">
        <v>6977</v>
      </c>
      <c r="F1676" s="4">
        <v>200000</v>
      </c>
      <c r="G1676" s="4">
        <v>8541080</v>
      </c>
      <c r="H1676" s="4"/>
      <c r="I1676" s="4">
        <v>8541080</v>
      </c>
    </row>
    <row r="1677" spans="1:9" ht="15.75">
      <c r="A1677" s="3" t="s">
        <v>6994</v>
      </c>
      <c r="B1677" s="2" t="s">
        <v>6870</v>
      </c>
      <c r="C1677" s="2" t="s">
        <v>6869</v>
      </c>
      <c r="D1677" s="2" t="s">
        <v>6870</v>
      </c>
      <c r="E1677" s="2"/>
      <c r="F1677" s="4">
        <v>100000</v>
      </c>
      <c r="G1677" s="4">
        <v>3828760</v>
      </c>
      <c r="H1677" s="4"/>
      <c r="I1677" s="4">
        <v>3828760</v>
      </c>
    </row>
    <row r="1678" spans="1:9" ht="15.75">
      <c r="A1678" s="3" t="s">
        <v>6994</v>
      </c>
      <c r="B1678" s="2" t="s">
        <v>6836</v>
      </c>
      <c r="C1678" s="2" t="s">
        <v>6835</v>
      </c>
      <c r="D1678" s="2" t="s">
        <v>6836</v>
      </c>
      <c r="E1678" s="2"/>
      <c r="F1678" s="4">
        <v>200000</v>
      </c>
      <c r="G1678" s="4">
        <v>8541080</v>
      </c>
      <c r="H1678" s="4"/>
      <c r="I1678" s="4">
        <v>8541080</v>
      </c>
    </row>
    <row r="1679" spans="1:9" ht="15.75">
      <c r="A1679" s="3" t="s">
        <v>6994</v>
      </c>
      <c r="B1679" s="2" t="s">
        <v>5206</v>
      </c>
      <c r="C1679" s="2" t="s">
        <v>5208</v>
      </c>
      <c r="D1679" s="2" t="s">
        <v>5206</v>
      </c>
      <c r="E1679" s="2" t="s">
        <v>5209</v>
      </c>
      <c r="F1679" s="4">
        <v>100</v>
      </c>
      <c r="G1679" s="4">
        <v>150000</v>
      </c>
      <c r="H1679" s="4">
        <v>15000</v>
      </c>
      <c r="I1679" s="4">
        <v>165000</v>
      </c>
    </row>
    <row r="1680" spans="1:9" ht="15.75">
      <c r="A1680" s="3" t="s">
        <v>6994</v>
      </c>
      <c r="B1680" s="2" t="s">
        <v>5216</v>
      </c>
      <c r="C1680" s="2" t="s">
        <v>5217</v>
      </c>
      <c r="D1680" s="2" t="s">
        <v>5216</v>
      </c>
      <c r="E1680" s="2" t="s">
        <v>5218</v>
      </c>
      <c r="F1680" s="4">
        <v>105</v>
      </c>
      <c r="G1680" s="4">
        <v>441000</v>
      </c>
      <c r="H1680" s="4">
        <v>44100</v>
      </c>
      <c r="I1680" s="4">
        <v>485100</v>
      </c>
    </row>
    <row r="1681" spans="1:9" ht="15.75">
      <c r="A1681" s="3" t="s">
        <v>6994</v>
      </c>
      <c r="B1681" s="2" t="s">
        <v>7032</v>
      </c>
      <c r="C1681" s="2" t="s">
        <v>7033</v>
      </c>
      <c r="D1681" s="2" t="s">
        <v>7032</v>
      </c>
      <c r="E1681" s="2" t="s">
        <v>7034</v>
      </c>
      <c r="F1681" s="4">
        <v>10000</v>
      </c>
      <c r="G1681" s="4">
        <v>3314925</v>
      </c>
      <c r="H1681" s="4"/>
      <c r="I1681" s="4">
        <v>3314925</v>
      </c>
    </row>
    <row r="1682" spans="1:9" ht="15.75">
      <c r="A1682" s="3" t="s">
        <v>6994</v>
      </c>
      <c r="B1682" s="2" t="s">
        <v>6367</v>
      </c>
      <c r="C1682" s="2" t="s">
        <v>6366</v>
      </c>
      <c r="D1682" s="2" t="s">
        <v>6367</v>
      </c>
      <c r="E1682" s="2" t="s">
        <v>6368</v>
      </c>
      <c r="F1682" s="4">
        <v>3</v>
      </c>
      <c r="G1682" s="4">
        <v>4200</v>
      </c>
      <c r="H1682" s="4">
        <v>420</v>
      </c>
      <c r="I1682" s="4">
        <v>4620</v>
      </c>
    </row>
    <row r="1683" spans="1:9" ht="15.75">
      <c r="A1683" s="3" t="s">
        <v>6994</v>
      </c>
      <c r="B1683" s="2" t="s">
        <v>5160</v>
      </c>
      <c r="C1683" s="2" t="s">
        <v>6230</v>
      </c>
      <c r="D1683" s="2" t="s">
        <v>5160</v>
      </c>
      <c r="E1683" s="2" t="s">
        <v>6231</v>
      </c>
      <c r="F1683" s="4">
        <v>5</v>
      </c>
      <c r="G1683" s="4">
        <v>7000</v>
      </c>
      <c r="H1683" s="4">
        <v>700</v>
      </c>
      <c r="I1683" s="4">
        <v>7700</v>
      </c>
    </row>
    <row r="1684" spans="1:9" ht="15.75">
      <c r="A1684" s="3" t="s">
        <v>6994</v>
      </c>
      <c r="B1684" s="2" t="s">
        <v>1478</v>
      </c>
      <c r="C1684" s="2" t="s">
        <v>6233</v>
      </c>
      <c r="D1684" s="2" t="s">
        <v>1478</v>
      </c>
      <c r="E1684" s="2" t="s">
        <v>1480</v>
      </c>
      <c r="F1684" s="4">
        <v>300</v>
      </c>
      <c r="G1684" s="4">
        <v>72782</v>
      </c>
      <c r="H1684" s="4">
        <v>7278</v>
      </c>
      <c r="I1684" s="4">
        <v>80060</v>
      </c>
    </row>
    <row r="1685" spans="1:9" ht="15.75">
      <c r="A1685" s="3" t="s">
        <v>6994</v>
      </c>
      <c r="B1685" s="2" t="s">
        <v>7035</v>
      </c>
      <c r="C1685" s="2" t="s">
        <v>7036</v>
      </c>
      <c r="D1685" s="2" t="s">
        <v>7035</v>
      </c>
      <c r="E1685" s="2" t="s">
        <v>7037</v>
      </c>
      <c r="F1685" s="4">
        <v>1</v>
      </c>
      <c r="G1685" s="4">
        <v>31818</v>
      </c>
      <c r="H1685" s="4">
        <v>3182</v>
      </c>
      <c r="I1685" s="4">
        <v>35000</v>
      </c>
    </row>
    <row r="1686" spans="1:9" ht="15.75">
      <c r="A1686" s="3" t="s">
        <v>6994</v>
      </c>
      <c r="B1686" s="2" t="s">
        <v>2005</v>
      </c>
      <c r="C1686" s="2" t="s">
        <v>6239</v>
      </c>
      <c r="D1686" s="2" t="s">
        <v>2005</v>
      </c>
      <c r="E1686" s="2" t="s">
        <v>2007</v>
      </c>
      <c r="F1686" s="4">
        <v>3</v>
      </c>
      <c r="G1686" s="4">
        <v>58800</v>
      </c>
      <c r="H1686" s="4">
        <v>5880</v>
      </c>
      <c r="I1686" s="4">
        <v>64680</v>
      </c>
    </row>
    <row r="1687" spans="1:9" ht="15.75">
      <c r="A1687" s="3" t="s">
        <v>6994</v>
      </c>
      <c r="B1687" s="2" t="s">
        <v>2008</v>
      </c>
      <c r="C1687" s="2" t="s">
        <v>6240</v>
      </c>
      <c r="D1687" s="2" t="s">
        <v>2008</v>
      </c>
      <c r="E1687" s="2" t="s">
        <v>2010</v>
      </c>
      <c r="F1687" s="4">
        <v>6</v>
      </c>
      <c r="G1687" s="4">
        <v>210000</v>
      </c>
      <c r="H1687" s="4">
        <v>21000</v>
      </c>
      <c r="I1687" s="4">
        <v>231000</v>
      </c>
    </row>
    <row r="1688" spans="1:9" ht="15.75">
      <c r="A1688" s="3" t="s">
        <v>6994</v>
      </c>
      <c r="B1688" s="2" t="s">
        <v>2011</v>
      </c>
      <c r="C1688" s="2" t="s">
        <v>6241</v>
      </c>
      <c r="D1688" s="2" t="s">
        <v>2011</v>
      </c>
      <c r="E1688" s="2" t="s">
        <v>2013</v>
      </c>
      <c r="F1688" s="4">
        <v>1</v>
      </c>
      <c r="G1688" s="4">
        <v>57400</v>
      </c>
      <c r="H1688" s="4">
        <v>5740</v>
      </c>
      <c r="I1688" s="4">
        <v>63140</v>
      </c>
    </row>
    <row r="1689" spans="1:9" ht="15.75">
      <c r="A1689" s="3" t="s">
        <v>6994</v>
      </c>
      <c r="B1689" s="2" t="s">
        <v>4496</v>
      </c>
      <c r="C1689" s="2" t="s">
        <v>6287</v>
      </c>
      <c r="D1689" s="2" t="s">
        <v>4496</v>
      </c>
      <c r="E1689" s="2" t="s">
        <v>4498</v>
      </c>
      <c r="F1689" s="4">
        <v>20</v>
      </c>
      <c r="G1689" s="4">
        <v>5091</v>
      </c>
      <c r="H1689" s="4">
        <v>509</v>
      </c>
      <c r="I1689" s="4">
        <v>5600</v>
      </c>
    </row>
    <row r="1690" spans="1:9" ht="15.75">
      <c r="A1690" s="3" t="s">
        <v>6994</v>
      </c>
      <c r="B1690" s="2" t="s">
        <v>6257</v>
      </c>
      <c r="C1690" s="2" t="s">
        <v>6256</v>
      </c>
      <c r="D1690" s="2" t="s">
        <v>6257</v>
      </c>
      <c r="E1690" s="2"/>
      <c r="F1690" s="4">
        <v>9</v>
      </c>
      <c r="G1690" s="4">
        <v>113727</v>
      </c>
      <c r="H1690" s="4">
        <v>11373</v>
      </c>
      <c r="I1690" s="4">
        <v>125100</v>
      </c>
    </row>
    <row r="1691" spans="1:9" ht="15.75">
      <c r="A1691" s="3" t="s">
        <v>6994</v>
      </c>
      <c r="B1691" s="2" t="s">
        <v>6259</v>
      </c>
      <c r="C1691" s="2" t="s">
        <v>6258</v>
      </c>
      <c r="D1691" s="2" t="s">
        <v>6259</v>
      </c>
      <c r="E1691" s="2" t="s">
        <v>6260</v>
      </c>
      <c r="F1691" s="4">
        <v>8</v>
      </c>
      <c r="G1691" s="4">
        <v>13454</v>
      </c>
      <c r="H1691" s="4">
        <v>1346</v>
      </c>
      <c r="I1691" s="4">
        <v>14800</v>
      </c>
    </row>
    <row r="1692" spans="1:9">
      <c r="A1692" s="6" t="s">
        <v>7038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BD6D-14E9-445F-83D6-8AD0B281C9D6}">
  <dimension ref="A1:M1312"/>
  <sheetViews>
    <sheetView topLeftCell="A1293" workbookViewId="0">
      <selection activeCell="H8" sqref="H8"/>
    </sheetView>
  </sheetViews>
  <sheetFormatPr defaultRowHeight="15"/>
  <cols>
    <col min="1" max="8" width="16.7109375" customWidth="1"/>
    <col min="9" max="12" width="20" customWidth="1"/>
  </cols>
  <sheetData>
    <row r="1" spans="1:13" ht="15.75">
      <c r="A1" s="5" t="s">
        <v>6596</v>
      </c>
      <c r="B1" s="33" t="s">
        <v>6597</v>
      </c>
      <c r="C1" s="5" t="s">
        <v>4009</v>
      </c>
      <c r="D1" s="5" t="s">
        <v>4010</v>
      </c>
      <c r="E1" s="5" t="s">
        <v>1</v>
      </c>
      <c r="F1" s="5" t="s">
        <v>2</v>
      </c>
      <c r="G1" s="5" t="s">
        <v>3</v>
      </c>
      <c r="H1" s="5" t="s">
        <v>4011</v>
      </c>
      <c r="I1" s="5" t="s">
        <v>4012</v>
      </c>
      <c r="J1" s="5" t="s">
        <v>4</v>
      </c>
      <c r="K1" s="5" t="s">
        <v>4013</v>
      </c>
      <c r="L1" s="5" t="s">
        <v>4014</v>
      </c>
      <c r="M1" s="5" t="s">
        <v>4015</v>
      </c>
    </row>
    <row r="2" spans="1:13" ht="15.75">
      <c r="A2" s="3">
        <v>2026</v>
      </c>
      <c r="B2" s="2" t="s">
        <v>4614</v>
      </c>
      <c r="C2" s="2" t="s">
        <v>5562</v>
      </c>
      <c r="D2" s="3" t="s">
        <v>6742</v>
      </c>
      <c r="E2" s="2" t="s">
        <v>4615</v>
      </c>
      <c r="F2" s="2" t="s">
        <v>4614</v>
      </c>
      <c r="G2" s="2" t="s">
        <v>4616</v>
      </c>
      <c r="H2" s="2" t="s">
        <v>4315</v>
      </c>
      <c r="I2" s="2" t="s">
        <v>4316</v>
      </c>
      <c r="J2" s="4">
        <v>1680</v>
      </c>
      <c r="K2" s="4">
        <v>17563130</v>
      </c>
      <c r="L2" s="4"/>
      <c r="M2" s="4">
        <v>17563130</v>
      </c>
    </row>
    <row r="3" spans="1:13" ht="15.75">
      <c r="A3" s="3">
        <v>2026</v>
      </c>
      <c r="B3" s="2" t="s">
        <v>4608</v>
      </c>
      <c r="C3" s="2" t="s">
        <v>5562</v>
      </c>
      <c r="D3" s="3" t="s">
        <v>6742</v>
      </c>
      <c r="E3" s="2" t="s">
        <v>4609</v>
      </c>
      <c r="F3" s="2" t="s">
        <v>4608</v>
      </c>
      <c r="G3" s="2" t="s">
        <v>4610</v>
      </c>
      <c r="H3" s="2" t="s">
        <v>4315</v>
      </c>
      <c r="I3" s="2" t="s">
        <v>4316</v>
      </c>
      <c r="J3" s="4">
        <v>1920</v>
      </c>
      <c r="K3" s="4">
        <v>22110950</v>
      </c>
      <c r="L3" s="4"/>
      <c r="M3" s="4">
        <v>22110950</v>
      </c>
    </row>
    <row r="4" spans="1:13" ht="15.75">
      <c r="A4" s="3">
        <v>2026</v>
      </c>
      <c r="B4" s="2" t="s">
        <v>1600</v>
      </c>
      <c r="C4" s="2" t="s">
        <v>5635</v>
      </c>
      <c r="D4" s="3" t="s">
        <v>6734</v>
      </c>
      <c r="E4" s="2" t="s">
        <v>1603</v>
      </c>
      <c r="F4" s="2" t="s">
        <v>1600</v>
      </c>
      <c r="G4" s="2" t="s">
        <v>3605</v>
      </c>
      <c r="H4" s="2" t="s">
        <v>4234</v>
      </c>
      <c r="I4" s="2" t="s">
        <v>4235</v>
      </c>
      <c r="J4" s="4">
        <v>75</v>
      </c>
      <c r="K4" s="4">
        <v>79254000</v>
      </c>
      <c r="L4" s="4"/>
      <c r="M4" s="4">
        <v>79254000</v>
      </c>
    </row>
    <row r="5" spans="1:13" ht="15.75">
      <c r="A5" s="3">
        <v>2026</v>
      </c>
      <c r="B5" s="2" t="s">
        <v>4620</v>
      </c>
      <c r="C5" s="2" t="s">
        <v>5522</v>
      </c>
      <c r="D5" s="3" t="s">
        <v>6741</v>
      </c>
      <c r="E5" s="2" t="s">
        <v>4621</v>
      </c>
      <c r="F5" s="2" t="s">
        <v>4620</v>
      </c>
      <c r="G5" s="2" t="s">
        <v>4622</v>
      </c>
      <c r="H5" s="2" t="s">
        <v>4315</v>
      </c>
      <c r="I5" s="2" t="s">
        <v>4316</v>
      </c>
      <c r="J5" s="4">
        <v>3000</v>
      </c>
      <c r="K5" s="4">
        <v>12238968</v>
      </c>
      <c r="L5" s="4"/>
      <c r="M5" s="4">
        <v>12238968</v>
      </c>
    </row>
    <row r="6" spans="1:13" ht="15.75">
      <c r="A6" s="3">
        <v>2026</v>
      </c>
      <c r="B6" s="2" t="s">
        <v>4575</v>
      </c>
      <c r="C6" s="2" t="s">
        <v>5522</v>
      </c>
      <c r="D6" s="3" t="s">
        <v>6741</v>
      </c>
      <c r="E6" s="2" t="s">
        <v>4576</v>
      </c>
      <c r="F6" s="2" t="s">
        <v>4575</v>
      </c>
      <c r="G6" s="2" t="s">
        <v>4577</v>
      </c>
      <c r="H6" s="2" t="s">
        <v>4315</v>
      </c>
      <c r="I6" s="2" t="s">
        <v>4316</v>
      </c>
      <c r="J6" s="4">
        <v>520</v>
      </c>
      <c r="K6" s="4">
        <v>2136738</v>
      </c>
      <c r="L6" s="4"/>
      <c r="M6" s="4">
        <v>2136738</v>
      </c>
    </row>
    <row r="7" spans="1:13" ht="15.75">
      <c r="A7" s="3">
        <v>2026</v>
      </c>
      <c r="B7" s="2" t="s">
        <v>4568</v>
      </c>
      <c r="C7" s="2" t="s">
        <v>5522</v>
      </c>
      <c r="D7" s="3" t="s">
        <v>6741</v>
      </c>
      <c r="E7" s="2" t="s">
        <v>4569</v>
      </c>
      <c r="F7" s="2" t="s">
        <v>4568</v>
      </c>
      <c r="G7" s="2" t="s">
        <v>4570</v>
      </c>
      <c r="H7" s="2" t="s">
        <v>4315</v>
      </c>
      <c r="I7" s="2" t="s">
        <v>4316</v>
      </c>
      <c r="J7" s="4">
        <v>130</v>
      </c>
      <c r="K7" s="4">
        <v>381013</v>
      </c>
      <c r="L7" s="4"/>
      <c r="M7" s="4">
        <v>381013</v>
      </c>
    </row>
    <row r="8" spans="1:13" ht="15.75">
      <c r="A8" s="3">
        <v>2026</v>
      </c>
      <c r="B8" s="2" t="s">
        <v>4585</v>
      </c>
      <c r="C8" s="2" t="s">
        <v>5522</v>
      </c>
      <c r="D8" s="3" t="s">
        <v>6741</v>
      </c>
      <c r="E8" s="2" t="s">
        <v>4586</v>
      </c>
      <c r="F8" s="2" t="s">
        <v>4585</v>
      </c>
      <c r="G8" s="2" t="s">
        <v>6131</v>
      </c>
      <c r="H8" s="2" t="s">
        <v>4315</v>
      </c>
      <c r="I8" s="2" t="s">
        <v>4316</v>
      </c>
      <c r="J8" s="4">
        <v>420</v>
      </c>
      <c r="K8" s="4">
        <v>5703271</v>
      </c>
      <c r="L8" s="4"/>
      <c r="M8" s="4">
        <v>5703271</v>
      </c>
    </row>
    <row r="9" spans="1:13" ht="15.75">
      <c r="A9" s="3">
        <v>2026</v>
      </c>
      <c r="B9" s="2" t="s">
        <v>1506</v>
      </c>
      <c r="C9" s="2" t="s">
        <v>5639</v>
      </c>
      <c r="D9" s="3" t="s">
        <v>6731</v>
      </c>
      <c r="E9" s="2" t="s">
        <v>1507</v>
      </c>
      <c r="F9" s="2" t="s">
        <v>1506</v>
      </c>
      <c r="G9" s="2" t="s">
        <v>1508</v>
      </c>
      <c r="H9" s="2" t="s">
        <v>4194</v>
      </c>
      <c r="I9" s="2" t="s">
        <v>4195</v>
      </c>
      <c r="J9" s="4">
        <v>1700</v>
      </c>
      <c r="K9" s="4">
        <v>1503990</v>
      </c>
      <c r="L9" s="4"/>
      <c r="M9" s="4">
        <v>1503990</v>
      </c>
    </row>
    <row r="10" spans="1:13" ht="15.75">
      <c r="A10" s="3">
        <v>2026</v>
      </c>
      <c r="B10" s="2" t="s">
        <v>1512</v>
      </c>
      <c r="C10" s="2" t="s">
        <v>5639</v>
      </c>
      <c r="D10" s="3" t="s">
        <v>6731</v>
      </c>
      <c r="E10" s="2" t="s">
        <v>1513</v>
      </c>
      <c r="F10" s="2" t="s">
        <v>1512</v>
      </c>
      <c r="G10" s="2" t="s">
        <v>1514</v>
      </c>
      <c r="H10" s="2" t="s">
        <v>4194</v>
      </c>
      <c r="I10" s="2" t="s">
        <v>4195</v>
      </c>
      <c r="J10" s="4">
        <v>10000</v>
      </c>
      <c r="K10" s="4">
        <v>176940</v>
      </c>
      <c r="L10" s="4"/>
      <c r="M10" s="4">
        <v>176940</v>
      </c>
    </row>
    <row r="11" spans="1:13" ht="15.75">
      <c r="A11" s="3">
        <v>2026</v>
      </c>
      <c r="B11" s="2" t="s">
        <v>6737</v>
      </c>
      <c r="C11" s="2"/>
      <c r="D11" s="3" t="s">
        <v>6730</v>
      </c>
      <c r="E11" s="2" t="s">
        <v>1964</v>
      </c>
      <c r="F11" s="2" t="s">
        <v>6737</v>
      </c>
      <c r="G11" s="2"/>
      <c r="H11" s="2" t="s">
        <v>4079</v>
      </c>
      <c r="I11" s="2" t="s">
        <v>4080</v>
      </c>
      <c r="J11" s="4">
        <v>4</v>
      </c>
      <c r="K11" s="4"/>
      <c r="L11" s="4"/>
      <c r="M11" s="4"/>
    </row>
    <row r="12" spans="1:13" ht="15.75">
      <c r="A12" s="3">
        <v>2026</v>
      </c>
      <c r="B12" s="2" t="s">
        <v>3186</v>
      </c>
      <c r="C12" s="2"/>
      <c r="D12" s="3" t="s">
        <v>6730</v>
      </c>
      <c r="E12" s="2" t="s">
        <v>3187</v>
      </c>
      <c r="F12" s="2" t="s">
        <v>3186</v>
      </c>
      <c r="G12" s="2" t="s">
        <v>890</v>
      </c>
      <c r="H12" s="2" t="s">
        <v>4079</v>
      </c>
      <c r="I12" s="2" t="s">
        <v>4080</v>
      </c>
      <c r="J12" s="4">
        <v>5</v>
      </c>
      <c r="K12" s="4"/>
      <c r="L12" s="4"/>
      <c r="M12" s="4"/>
    </row>
    <row r="13" spans="1:13" ht="15.75">
      <c r="A13" s="3">
        <v>2026</v>
      </c>
      <c r="B13" s="2" t="s">
        <v>1311</v>
      </c>
      <c r="C13" s="2" t="s">
        <v>4182</v>
      </c>
      <c r="D13" s="3" t="s">
        <v>4183</v>
      </c>
      <c r="E13" s="2" t="s">
        <v>1312</v>
      </c>
      <c r="F13" s="2" t="s">
        <v>1311</v>
      </c>
      <c r="G13" s="2"/>
      <c r="H13" s="2" t="s">
        <v>4028</v>
      </c>
      <c r="I13" s="2" t="s">
        <v>4158</v>
      </c>
      <c r="J13" s="4">
        <v>300</v>
      </c>
      <c r="K13" s="4">
        <v>559806</v>
      </c>
      <c r="L13" s="4"/>
      <c r="M13" s="4">
        <v>559806</v>
      </c>
    </row>
    <row r="14" spans="1:13" ht="15.75">
      <c r="A14" s="3">
        <v>2026</v>
      </c>
      <c r="B14" s="2" t="s">
        <v>1306</v>
      </c>
      <c r="C14" s="2" t="s">
        <v>4182</v>
      </c>
      <c r="D14" s="3" t="s">
        <v>4183</v>
      </c>
      <c r="E14" s="2" t="s">
        <v>1307</v>
      </c>
      <c r="F14" s="2" t="s">
        <v>1306</v>
      </c>
      <c r="G14" s="2" t="s">
        <v>1308</v>
      </c>
      <c r="H14" s="2" t="s">
        <v>4028</v>
      </c>
      <c r="I14" s="2" t="s">
        <v>4158</v>
      </c>
      <c r="J14" s="4">
        <v>300</v>
      </c>
      <c r="K14" s="4">
        <v>559806</v>
      </c>
      <c r="L14" s="4"/>
      <c r="M14" s="4">
        <v>559806</v>
      </c>
    </row>
    <row r="15" spans="1:13" ht="15.75">
      <c r="A15" s="3">
        <v>2026</v>
      </c>
      <c r="B15" s="2" t="s">
        <v>5082</v>
      </c>
      <c r="C15" s="2" t="s">
        <v>4182</v>
      </c>
      <c r="D15" s="3" t="s">
        <v>4183</v>
      </c>
      <c r="E15" s="2" t="s">
        <v>5084</v>
      </c>
      <c r="F15" s="2" t="s">
        <v>5082</v>
      </c>
      <c r="G15" s="2" t="s">
        <v>5085</v>
      </c>
      <c r="H15" s="2" t="s">
        <v>4028</v>
      </c>
      <c r="I15" s="2" t="s">
        <v>4158</v>
      </c>
      <c r="J15" s="4">
        <v>100000</v>
      </c>
      <c r="K15" s="4">
        <v>1148320</v>
      </c>
      <c r="L15" s="4"/>
      <c r="M15" s="4">
        <v>1148320</v>
      </c>
    </row>
    <row r="16" spans="1:13" ht="15.75">
      <c r="A16" s="3">
        <v>2026</v>
      </c>
      <c r="B16" s="2" t="s">
        <v>1376</v>
      </c>
      <c r="C16" s="2" t="s">
        <v>4182</v>
      </c>
      <c r="D16" s="3" t="s">
        <v>4183</v>
      </c>
      <c r="E16" s="2" t="s">
        <v>1377</v>
      </c>
      <c r="F16" s="2" t="s">
        <v>1376</v>
      </c>
      <c r="G16" s="2" t="s">
        <v>1378</v>
      </c>
      <c r="H16" s="2" t="s">
        <v>4028</v>
      </c>
      <c r="I16" s="2" t="s">
        <v>4158</v>
      </c>
      <c r="J16" s="4">
        <v>50</v>
      </c>
      <c r="K16" s="4">
        <v>200956</v>
      </c>
      <c r="L16" s="4"/>
      <c r="M16" s="4">
        <v>200956</v>
      </c>
    </row>
    <row r="17" spans="1:13" ht="15.75">
      <c r="A17" s="3">
        <v>2026</v>
      </c>
      <c r="B17" s="2" t="s">
        <v>5128</v>
      </c>
      <c r="C17" s="2" t="s">
        <v>5620</v>
      </c>
      <c r="D17" s="3" t="s">
        <v>4183</v>
      </c>
      <c r="E17" s="2" t="s">
        <v>5129</v>
      </c>
      <c r="F17" s="2" t="s">
        <v>5128</v>
      </c>
      <c r="G17" s="2" t="s">
        <v>5130</v>
      </c>
      <c r="H17" s="2" t="s">
        <v>4028</v>
      </c>
      <c r="I17" s="2" t="s">
        <v>4158</v>
      </c>
      <c r="J17" s="4">
        <v>100000</v>
      </c>
      <c r="K17" s="4">
        <v>287080</v>
      </c>
      <c r="L17" s="4"/>
      <c r="M17" s="4">
        <v>287080</v>
      </c>
    </row>
    <row r="18" spans="1:13" ht="15.75">
      <c r="A18" s="3">
        <v>2026</v>
      </c>
      <c r="B18" s="2" t="s">
        <v>1572</v>
      </c>
      <c r="C18" s="2" t="s">
        <v>4223</v>
      </c>
      <c r="D18" s="3" t="s">
        <v>4224</v>
      </c>
      <c r="E18" s="2" t="s">
        <v>1580</v>
      </c>
      <c r="F18" s="2" t="s">
        <v>1572</v>
      </c>
      <c r="G18" s="2" t="s">
        <v>1578</v>
      </c>
      <c r="H18" s="2" t="s">
        <v>4220</v>
      </c>
      <c r="I18" s="2" t="s">
        <v>4221</v>
      </c>
      <c r="J18" s="4">
        <v>100000</v>
      </c>
      <c r="K18" s="4">
        <v>3046470</v>
      </c>
      <c r="L18" s="4"/>
      <c r="M18" s="4">
        <v>3046470</v>
      </c>
    </row>
    <row r="19" spans="1:13" ht="15.75">
      <c r="A19" s="3">
        <v>2026</v>
      </c>
      <c r="B19" s="2" t="s">
        <v>1566</v>
      </c>
      <c r="C19" s="2" t="s">
        <v>4223</v>
      </c>
      <c r="D19" s="3" t="s">
        <v>4224</v>
      </c>
      <c r="E19" s="2" t="s">
        <v>1567</v>
      </c>
      <c r="F19" s="2" t="s">
        <v>1566</v>
      </c>
      <c r="G19" s="2" t="s">
        <v>1568</v>
      </c>
      <c r="H19" s="2" t="s">
        <v>4220</v>
      </c>
      <c r="I19" s="2" t="s">
        <v>4221</v>
      </c>
      <c r="J19" s="4">
        <v>20000</v>
      </c>
      <c r="K19" s="4">
        <v>411999</v>
      </c>
      <c r="L19" s="4"/>
      <c r="M19" s="4">
        <v>411999</v>
      </c>
    </row>
    <row r="20" spans="1:13" ht="15.75">
      <c r="A20" s="3">
        <v>2026</v>
      </c>
      <c r="B20" s="2" t="s">
        <v>4643</v>
      </c>
      <c r="C20" s="2" t="s">
        <v>5555</v>
      </c>
      <c r="D20" s="3" t="s">
        <v>6743</v>
      </c>
      <c r="E20" s="2" t="s">
        <v>4649</v>
      </c>
      <c r="F20" s="2" t="s">
        <v>4643</v>
      </c>
      <c r="G20" s="2" t="s">
        <v>4650</v>
      </c>
      <c r="H20" s="2" t="s">
        <v>4243</v>
      </c>
      <c r="I20" s="2" t="s">
        <v>4244</v>
      </c>
      <c r="J20" s="4">
        <v>50</v>
      </c>
      <c r="K20" s="4">
        <v>206561726</v>
      </c>
      <c r="L20" s="4"/>
      <c r="M20" s="4">
        <v>206561726</v>
      </c>
    </row>
    <row r="21" spans="1:13" ht="15.75">
      <c r="A21" s="3">
        <v>2026</v>
      </c>
      <c r="B21" s="2" t="s">
        <v>4357</v>
      </c>
      <c r="C21" s="2" t="s">
        <v>5559</v>
      </c>
      <c r="D21" s="3" t="s">
        <v>6738</v>
      </c>
      <c r="E21" s="2" t="s">
        <v>4360</v>
      </c>
      <c r="F21" s="2" t="s">
        <v>4357</v>
      </c>
      <c r="G21" s="2"/>
      <c r="H21" s="2" t="s">
        <v>4361</v>
      </c>
      <c r="I21" s="2" t="s">
        <v>4362</v>
      </c>
      <c r="J21" s="4">
        <v>1</v>
      </c>
      <c r="K21" s="4">
        <v>21866</v>
      </c>
      <c r="L21" s="4"/>
      <c r="M21" s="4">
        <v>21866</v>
      </c>
    </row>
    <row r="22" spans="1:13" ht="15.75">
      <c r="A22" s="3">
        <v>2026</v>
      </c>
      <c r="B22" s="2" t="s">
        <v>5143</v>
      </c>
      <c r="C22" s="2" t="s">
        <v>5559</v>
      </c>
      <c r="D22" s="3" t="s">
        <v>6738</v>
      </c>
      <c r="E22" s="2" t="s">
        <v>5146</v>
      </c>
      <c r="F22" s="2" t="s">
        <v>5143</v>
      </c>
      <c r="G22" s="2" t="s">
        <v>5147</v>
      </c>
      <c r="H22" s="2" t="s">
        <v>4361</v>
      </c>
      <c r="I22" s="2" t="s">
        <v>4362</v>
      </c>
      <c r="J22" s="4">
        <v>4</v>
      </c>
      <c r="K22" s="4">
        <v>19725538</v>
      </c>
      <c r="L22" s="4"/>
      <c r="M22" s="4">
        <v>19725538</v>
      </c>
    </row>
    <row r="23" spans="1:13" ht="15.75">
      <c r="A23" s="3">
        <v>2026</v>
      </c>
      <c r="B23" s="2" t="s">
        <v>1731</v>
      </c>
      <c r="C23" s="2" t="s">
        <v>4300</v>
      </c>
      <c r="D23" s="3" t="s">
        <v>4301</v>
      </c>
      <c r="E23" s="2" t="s">
        <v>4302</v>
      </c>
      <c r="F23" s="2" t="s">
        <v>1731</v>
      </c>
      <c r="G23" s="2" t="s">
        <v>4303</v>
      </c>
      <c r="H23" s="2" t="s">
        <v>4298</v>
      </c>
      <c r="I23" s="2" t="s">
        <v>4299</v>
      </c>
      <c r="J23" s="4">
        <v>1600000</v>
      </c>
      <c r="K23" s="4">
        <v>47198560</v>
      </c>
      <c r="L23" s="4"/>
      <c r="M23" s="4">
        <v>47198560</v>
      </c>
    </row>
    <row r="24" spans="1:13" ht="15.75">
      <c r="A24" s="3">
        <v>2026</v>
      </c>
      <c r="B24" s="2" t="s">
        <v>1728</v>
      </c>
      <c r="C24" s="2" t="s">
        <v>4300</v>
      </c>
      <c r="D24" s="3" t="s">
        <v>4301</v>
      </c>
      <c r="E24" s="2" t="s">
        <v>1729</v>
      </c>
      <c r="F24" s="2" t="s">
        <v>1728</v>
      </c>
      <c r="G24" s="2" t="s">
        <v>1730</v>
      </c>
      <c r="H24" s="2" t="s">
        <v>4298</v>
      </c>
      <c r="I24" s="2" t="s">
        <v>4299</v>
      </c>
      <c r="J24" s="4">
        <v>400000</v>
      </c>
      <c r="K24" s="4">
        <v>6483629</v>
      </c>
      <c r="L24" s="4"/>
      <c r="M24" s="4">
        <v>6483629</v>
      </c>
    </row>
    <row r="25" spans="1:13" ht="15.75">
      <c r="A25" s="3">
        <v>2026</v>
      </c>
      <c r="B25" s="2" t="s">
        <v>4834</v>
      </c>
      <c r="C25" s="2" t="s">
        <v>5567</v>
      </c>
      <c r="D25" s="3" t="s">
        <v>6744</v>
      </c>
      <c r="E25" s="2" t="s">
        <v>4836</v>
      </c>
      <c r="F25" s="2" t="s">
        <v>4834</v>
      </c>
      <c r="G25" s="2" t="s">
        <v>4837</v>
      </c>
      <c r="H25" s="2" t="s">
        <v>4838</v>
      </c>
      <c r="I25" s="2" t="s">
        <v>4839</v>
      </c>
      <c r="J25" s="4">
        <v>6000</v>
      </c>
      <c r="K25" s="4">
        <v>3258840</v>
      </c>
      <c r="L25" s="4"/>
      <c r="M25" s="4">
        <v>3258840</v>
      </c>
    </row>
    <row r="26" spans="1:13" ht="15.75">
      <c r="A26" s="3">
        <v>2026</v>
      </c>
      <c r="B26" s="2" t="s">
        <v>5002</v>
      </c>
      <c r="C26" s="2" t="s">
        <v>5623</v>
      </c>
      <c r="D26" s="3" t="s">
        <v>6744</v>
      </c>
      <c r="E26" s="2" t="s">
        <v>5003</v>
      </c>
      <c r="F26" s="2" t="s">
        <v>5002</v>
      </c>
      <c r="G26" s="2" t="s">
        <v>5004</v>
      </c>
      <c r="H26" s="2" t="s">
        <v>4052</v>
      </c>
      <c r="I26" s="2" t="s">
        <v>4053</v>
      </c>
      <c r="J26" s="4">
        <v>100000</v>
      </c>
      <c r="K26" s="4">
        <v>954909</v>
      </c>
      <c r="L26" s="4"/>
      <c r="M26" s="4">
        <v>954909</v>
      </c>
    </row>
    <row r="27" spans="1:13" ht="15.75">
      <c r="A27" s="3">
        <v>2026</v>
      </c>
      <c r="B27" s="2" t="s">
        <v>5055</v>
      </c>
      <c r="C27" s="2" t="s">
        <v>5043</v>
      </c>
      <c r="D27" s="3" t="s">
        <v>5044</v>
      </c>
      <c r="E27" s="2" t="s">
        <v>5056</v>
      </c>
      <c r="F27" s="2" t="s">
        <v>5055</v>
      </c>
      <c r="G27" s="2" t="s">
        <v>5057</v>
      </c>
      <c r="H27" s="2" t="s">
        <v>4079</v>
      </c>
      <c r="I27" s="2" t="s">
        <v>4080</v>
      </c>
      <c r="J27" s="4">
        <v>16000</v>
      </c>
      <c r="K27" s="4">
        <v>4595741</v>
      </c>
      <c r="L27" s="4"/>
      <c r="M27" s="4">
        <v>4595741</v>
      </c>
    </row>
    <row r="28" spans="1:13" ht="15.75">
      <c r="A28" s="3">
        <v>2026</v>
      </c>
      <c r="B28" s="2" t="s">
        <v>5042</v>
      </c>
      <c r="C28" s="2" t="s">
        <v>5043</v>
      </c>
      <c r="D28" s="3" t="s">
        <v>5044</v>
      </c>
      <c r="E28" s="2" t="s">
        <v>5045</v>
      </c>
      <c r="F28" s="2" t="s">
        <v>5042</v>
      </c>
      <c r="G28" s="2" t="s">
        <v>5046</v>
      </c>
      <c r="H28" s="2" t="s">
        <v>4079</v>
      </c>
      <c r="I28" s="2" t="s">
        <v>4080</v>
      </c>
      <c r="J28" s="4">
        <v>10000</v>
      </c>
      <c r="K28" s="4">
        <v>1603030</v>
      </c>
      <c r="L28" s="4"/>
      <c r="M28" s="4">
        <v>1603030</v>
      </c>
    </row>
    <row r="29" spans="1:13" ht="15.75">
      <c r="A29" s="3">
        <v>2026</v>
      </c>
      <c r="B29" s="2" t="s">
        <v>5058</v>
      </c>
      <c r="C29" s="2" t="s">
        <v>5043</v>
      </c>
      <c r="D29" s="3" t="s">
        <v>5044</v>
      </c>
      <c r="E29" s="2" t="s">
        <v>5061</v>
      </c>
      <c r="F29" s="2" t="s">
        <v>5058</v>
      </c>
      <c r="G29" s="2" t="s">
        <v>5046</v>
      </c>
      <c r="H29" s="2" t="s">
        <v>4079</v>
      </c>
      <c r="I29" s="2" t="s">
        <v>4080</v>
      </c>
      <c r="J29" s="4">
        <v>16000</v>
      </c>
      <c r="K29" s="4">
        <v>6657180</v>
      </c>
      <c r="L29" s="4"/>
      <c r="M29" s="4">
        <v>6657180</v>
      </c>
    </row>
    <row r="30" spans="1:13" ht="15.75">
      <c r="A30" s="3">
        <v>2026</v>
      </c>
      <c r="B30" s="2" t="s">
        <v>1722</v>
      </c>
      <c r="C30" s="2" t="s">
        <v>5602</v>
      </c>
      <c r="D30" s="3" t="s">
        <v>6735</v>
      </c>
      <c r="E30" s="2" t="s">
        <v>1723</v>
      </c>
      <c r="F30" s="2" t="s">
        <v>1722</v>
      </c>
      <c r="G30" s="2" t="s">
        <v>1724</v>
      </c>
      <c r="H30" s="2" t="s">
        <v>4238</v>
      </c>
      <c r="I30" s="2" t="s">
        <v>4239</v>
      </c>
      <c r="J30" s="4">
        <v>50</v>
      </c>
      <c r="K30" s="4">
        <v>1364865</v>
      </c>
      <c r="L30" s="4"/>
      <c r="M30" s="4">
        <v>1364865</v>
      </c>
    </row>
    <row r="31" spans="1:13" ht="15.75">
      <c r="A31" s="3">
        <v>2026</v>
      </c>
      <c r="B31" s="2" t="s">
        <v>5030</v>
      </c>
      <c r="C31" s="2" t="s">
        <v>5541</v>
      </c>
      <c r="D31" s="3" t="s">
        <v>6745</v>
      </c>
      <c r="E31" s="2" t="s">
        <v>5031</v>
      </c>
      <c r="F31" s="2" t="s">
        <v>5030</v>
      </c>
      <c r="G31" s="2" t="s">
        <v>113</v>
      </c>
      <c r="H31" s="2" t="s">
        <v>4040</v>
      </c>
      <c r="I31" s="2" t="s">
        <v>4041</v>
      </c>
      <c r="J31" s="4">
        <v>150000</v>
      </c>
      <c r="K31" s="4">
        <v>6276180</v>
      </c>
      <c r="L31" s="4"/>
      <c r="M31" s="4">
        <v>6276180</v>
      </c>
    </row>
    <row r="32" spans="1:13" ht="15.75">
      <c r="A32" s="3">
        <v>2026</v>
      </c>
      <c r="B32" s="2" t="s">
        <v>5032</v>
      </c>
      <c r="C32" s="2" t="s">
        <v>5541</v>
      </c>
      <c r="D32" s="3" t="s">
        <v>6745</v>
      </c>
      <c r="E32" s="2" t="s">
        <v>5033</v>
      </c>
      <c r="F32" s="2" t="s">
        <v>5032</v>
      </c>
      <c r="G32" s="2" t="s">
        <v>5034</v>
      </c>
      <c r="H32" s="2" t="s">
        <v>4040</v>
      </c>
      <c r="I32" s="2" t="s">
        <v>4041</v>
      </c>
      <c r="J32" s="4">
        <v>100000</v>
      </c>
      <c r="K32" s="4">
        <v>8310528</v>
      </c>
      <c r="L32" s="4"/>
      <c r="M32" s="4">
        <v>8310528</v>
      </c>
    </row>
    <row r="33" spans="1:13" ht="15.75">
      <c r="A33" s="3">
        <v>2026</v>
      </c>
      <c r="B33" s="2" t="s">
        <v>5009</v>
      </c>
      <c r="C33" s="2" t="s">
        <v>5541</v>
      </c>
      <c r="D33" s="3" t="s">
        <v>6745</v>
      </c>
      <c r="E33" s="2" t="s">
        <v>5012</v>
      </c>
      <c r="F33" s="2" t="s">
        <v>5009</v>
      </c>
      <c r="G33" s="2" t="s">
        <v>113</v>
      </c>
      <c r="H33" s="2" t="s">
        <v>4040</v>
      </c>
      <c r="I33" s="2" t="s">
        <v>4041</v>
      </c>
      <c r="J33" s="4">
        <v>30000</v>
      </c>
      <c r="K33" s="4">
        <v>545378</v>
      </c>
      <c r="L33" s="4"/>
      <c r="M33" s="4">
        <v>545378</v>
      </c>
    </row>
    <row r="34" spans="1:13" ht="15.75">
      <c r="A34" s="3">
        <v>2026</v>
      </c>
      <c r="B34" s="2" t="s">
        <v>4847</v>
      </c>
      <c r="C34" s="2"/>
      <c r="D34" s="3" t="s">
        <v>6745</v>
      </c>
      <c r="E34" s="2" t="s">
        <v>4852</v>
      </c>
      <c r="F34" s="2" t="s">
        <v>4847</v>
      </c>
      <c r="G34" s="2" t="s">
        <v>4850</v>
      </c>
      <c r="H34" s="2" t="s">
        <v>4369</v>
      </c>
      <c r="I34" s="2" t="s">
        <v>4370</v>
      </c>
      <c r="J34" s="4">
        <v>2500</v>
      </c>
      <c r="K34" s="4">
        <v>71350</v>
      </c>
      <c r="L34" s="4"/>
      <c r="M34" s="4">
        <v>71350</v>
      </c>
    </row>
    <row r="35" spans="1:13" ht="15.75">
      <c r="A35" s="3">
        <v>2026</v>
      </c>
      <c r="B35" s="2" t="s">
        <v>4853</v>
      </c>
      <c r="C35" s="2"/>
      <c r="D35" s="3" t="s">
        <v>6745</v>
      </c>
      <c r="E35" s="2" t="s">
        <v>4854</v>
      </c>
      <c r="F35" s="2" t="s">
        <v>4853</v>
      </c>
      <c r="G35" s="2" t="s">
        <v>6207</v>
      </c>
      <c r="H35" s="2" t="s">
        <v>4369</v>
      </c>
      <c r="I35" s="2" t="s">
        <v>4370</v>
      </c>
      <c r="J35" s="4">
        <v>2500</v>
      </c>
      <c r="K35" s="4">
        <v>71350</v>
      </c>
      <c r="L35" s="4"/>
      <c r="M35" s="4">
        <v>71350</v>
      </c>
    </row>
    <row r="36" spans="1:13" ht="15.75">
      <c r="A36" s="3">
        <v>2026</v>
      </c>
      <c r="B36" s="2" t="s">
        <v>4856</v>
      </c>
      <c r="C36" s="2"/>
      <c r="D36" s="3" t="s">
        <v>6745</v>
      </c>
      <c r="E36" s="2" t="s">
        <v>4859</v>
      </c>
      <c r="F36" s="2" t="s">
        <v>4856</v>
      </c>
      <c r="G36" s="2" t="s">
        <v>4860</v>
      </c>
      <c r="H36" s="2" t="s">
        <v>4369</v>
      </c>
      <c r="I36" s="2" t="s">
        <v>4370</v>
      </c>
      <c r="J36" s="4">
        <v>2500</v>
      </c>
      <c r="K36" s="4">
        <v>71350</v>
      </c>
      <c r="L36" s="4"/>
      <c r="M36" s="4">
        <v>71350</v>
      </c>
    </row>
    <row r="37" spans="1:13" ht="15.75">
      <c r="A37" s="3">
        <v>2026</v>
      </c>
      <c r="B37" s="2" t="s">
        <v>5</v>
      </c>
      <c r="C37" s="2" t="s">
        <v>4030</v>
      </c>
      <c r="D37" s="3" t="s">
        <v>4031</v>
      </c>
      <c r="E37" s="2" t="s">
        <v>7</v>
      </c>
      <c r="F37" s="2" t="s">
        <v>5</v>
      </c>
      <c r="G37" s="2" t="s">
        <v>8</v>
      </c>
      <c r="H37" s="2" t="s">
        <v>4018</v>
      </c>
      <c r="I37" s="2" t="s">
        <v>4019</v>
      </c>
      <c r="J37" s="4">
        <v>15000</v>
      </c>
      <c r="K37" s="4">
        <v>1190310</v>
      </c>
      <c r="L37" s="4"/>
      <c r="M37" s="4">
        <v>1190310</v>
      </c>
    </row>
    <row r="38" spans="1:13" ht="15.75">
      <c r="A38" s="3">
        <v>2026</v>
      </c>
      <c r="B38" s="2" t="s">
        <v>29</v>
      </c>
      <c r="C38" s="2" t="s">
        <v>5605</v>
      </c>
      <c r="D38" s="3" t="s">
        <v>4031</v>
      </c>
      <c r="E38" s="2" t="s">
        <v>30</v>
      </c>
      <c r="F38" s="2" t="s">
        <v>29</v>
      </c>
      <c r="G38" s="2"/>
      <c r="H38" s="2" t="s">
        <v>4018</v>
      </c>
      <c r="I38" s="2" t="s">
        <v>4019</v>
      </c>
      <c r="J38" s="4">
        <v>1500</v>
      </c>
      <c r="K38" s="4">
        <v>324630</v>
      </c>
      <c r="L38" s="4"/>
      <c r="M38" s="4">
        <v>324630</v>
      </c>
    </row>
    <row r="39" spans="1:13" ht="15.75">
      <c r="A39" s="3">
        <v>2026</v>
      </c>
      <c r="B39" s="2" t="s">
        <v>20</v>
      </c>
      <c r="C39" s="2" t="s">
        <v>4030</v>
      </c>
      <c r="D39" s="3" t="s">
        <v>4031</v>
      </c>
      <c r="E39" s="2" t="s">
        <v>24</v>
      </c>
      <c r="F39" s="2" t="s">
        <v>20</v>
      </c>
      <c r="G39" s="2" t="s">
        <v>25</v>
      </c>
      <c r="H39" s="2" t="s">
        <v>4018</v>
      </c>
      <c r="I39" s="2" t="s">
        <v>4019</v>
      </c>
      <c r="J39" s="4">
        <v>213000</v>
      </c>
      <c r="K39" s="4">
        <v>16902402</v>
      </c>
      <c r="L39" s="4"/>
      <c r="M39" s="4">
        <v>16902402</v>
      </c>
    </row>
    <row r="40" spans="1:13" ht="15.75">
      <c r="A40" s="3">
        <v>2026</v>
      </c>
      <c r="B40" s="2" t="s">
        <v>38</v>
      </c>
      <c r="C40" s="2" t="s">
        <v>4030</v>
      </c>
      <c r="D40" s="3" t="s">
        <v>4031</v>
      </c>
      <c r="E40" s="2" t="s">
        <v>39</v>
      </c>
      <c r="F40" s="2" t="s">
        <v>38</v>
      </c>
      <c r="G40" s="2"/>
      <c r="H40" s="2" t="s">
        <v>4018</v>
      </c>
      <c r="I40" s="2" t="s">
        <v>4019</v>
      </c>
      <c r="J40" s="4">
        <v>42000</v>
      </c>
      <c r="K40" s="4">
        <v>3332868</v>
      </c>
      <c r="L40" s="4"/>
      <c r="M40" s="4">
        <v>3332868</v>
      </c>
    </row>
    <row r="41" spans="1:13" ht="15.75">
      <c r="A41" s="3">
        <v>2026</v>
      </c>
      <c r="B41" s="2" t="s">
        <v>33</v>
      </c>
      <c r="C41" s="2" t="s">
        <v>4030</v>
      </c>
      <c r="D41" s="3" t="s">
        <v>4031</v>
      </c>
      <c r="E41" s="2" t="s">
        <v>34</v>
      </c>
      <c r="F41" s="2" t="s">
        <v>33</v>
      </c>
      <c r="G41" s="2" t="s">
        <v>35</v>
      </c>
      <c r="H41" s="2" t="s">
        <v>4018</v>
      </c>
      <c r="I41" s="2" t="s">
        <v>4019</v>
      </c>
      <c r="J41" s="4">
        <v>15000</v>
      </c>
      <c r="K41" s="4">
        <v>4544820</v>
      </c>
      <c r="L41" s="4"/>
      <c r="M41" s="4">
        <v>4544820</v>
      </c>
    </row>
    <row r="42" spans="1:13" ht="15.75">
      <c r="A42" s="3">
        <v>2026</v>
      </c>
      <c r="B42" s="2" t="s">
        <v>854</v>
      </c>
      <c r="C42" s="2" t="s">
        <v>4074</v>
      </c>
      <c r="D42" s="3" t="s">
        <v>4075</v>
      </c>
      <c r="E42" s="2" t="s">
        <v>855</v>
      </c>
      <c r="F42" s="2" t="s">
        <v>854</v>
      </c>
      <c r="G42" s="2" t="s">
        <v>856</v>
      </c>
      <c r="H42" s="2" t="s">
        <v>4052</v>
      </c>
      <c r="I42" s="2" t="s">
        <v>4053</v>
      </c>
      <c r="J42" s="4">
        <v>100</v>
      </c>
      <c r="K42" s="4">
        <v>209770</v>
      </c>
      <c r="L42" s="4"/>
      <c r="M42" s="4">
        <v>209770</v>
      </c>
    </row>
    <row r="43" spans="1:13" ht="15.75">
      <c r="A43" s="3">
        <v>2026</v>
      </c>
      <c r="B43" s="2" t="s">
        <v>805</v>
      </c>
      <c r="C43" s="2" t="s">
        <v>4074</v>
      </c>
      <c r="D43" s="3" t="s">
        <v>4075</v>
      </c>
      <c r="E43" s="2" t="s">
        <v>806</v>
      </c>
      <c r="F43" s="2" t="s">
        <v>805</v>
      </c>
      <c r="G43" s="2" t="s">
        <v>807</v>
      </c>
      <c r="H43" s="2" t="s">
        <v>4052</v>
      </c>
      <c r="I43" s="2" t="s">
        <v>4053</v>
      </c>
      <c r="J43" s="4">
        <v>100</v>
      </c>
      <c r="K43" s="4">
        <v>514142</v>
      </c>
      <c r="L43" s="4"/>
      <c r="M43" s="4">
        <v>514142</v>
      </c>
    </row>
    <row r="44" spans="1:13" ht="15.75">
      <c r="A44" s="3">
        <v>2026</v>
      </c>
      <c r="B44" s="2" t="s">
        <v>756</v>
      </c>
      <c r="C44" s="2" t="s">
        <v>4074</v>
      </c>
      <c r="D44" s="3" t="s">
        <v>4075</v>
      </c>
      <c r="E44" s="2" t="s">
        <v>757</v>
      </c>
      <c r="F44" s="2" t="s">
        <v>756</v>
      </c>
      <c r="G44" s="2" t="s">
        <v>758</v>
      </c>
      <c r="H44" s="2" t="s">
        <v>4052</v>
      </c>
      <c r="I44" s="2" t="s">
        <v>4053</v>
      </c>
      <c r="J44" s="4">
        <v>250</v>
      </c>
      <c r="K44" s="4">
        <v>422967</v>
      </c>
      <c r="L44" s="4"/>
      <c r="M44" s="4">
        <v>422967</v>
      </c>
    </row>
    <row r="45" spans="1:13" ht="15.75">
      <c r="A45" s="3">
        <v>2026</v>
      </c>
      <c r="B45" s="2" t="s">
        <v>744</v>
      </c>
      <c r="C45" s="2" t="s">
        <v>4074</v>
      </c>
      <c r="D45" s="3" t="s">
        <v>4075</v>
      </c>
      <c r="E45" s="2" t="s">
        <v>745</v>
      </c>
      <c r="F45" s="2" t="s">
        <v>744</v>
      </c>
      <c r="G45" s="2" t="s">
        <v>746</v>
      </c>
      <c r="H45" s="2" t="s">
        <v>4052</v>
      </c>
      <c r="I45" s="2" t="s">
        <v>4053</v>
      </c>
      <c r="J45" s="4">
        <v>650</v>
      </c>
      <c r="K45" s="4">
        <v>2022977</v>
      </c>
      <c r="L45" s="4"/>
      <c r="M45" s="4">
        <v>2022977</v>
      </c>
    </row>
    <row r="46" spans="1:13" ht="15.75">
      <c r="A46" s="3">
        <v>2026</v>
      </c>
      <c r="B46" s="2" t="s">
        <v>699</v>
      </c>
      <c r="C46" s="2" t="s">
        <v>4143</v>
      </c>
      <c r="D46" s="3" t="s">
        <v>4075</v>
      </c>
      <c r="E46" s="2" t="s">
        <v>3482</v>
      </c>
      <c r="F46" s="2" t="s">
        <v>699</v>
      </c>
      <c r="G46" s="2" t="s">
        <v>3483</v>
      </c>
      <c r="H46" s="2" t="s">
        <v>4052</v>
      </c>
      <c r="I46" s="2" t="s">
        <v>4053</v>
      </c>
      <c r="J46" s="4">
        <v>452</v>
      </c>
      <c r="K46" s="4">
        <v>966751</v>
      </c>
      <c r="L46" s="4"/>
      <c r="M46" s="4">
        <v>966751</v>
      </c>
    </row>
    <row r="47" spans="1:13" ht="15.75">
      <c r="A47" s="3">
        <v>2026</v>
      </c>
      <c r="B47" s="2" t="s">
        <v>448</v>
      </c>
      <c r="C47" s="2" t="s">
        <v>4074</v>
      </c>
      <c r="D47" s="3" t="s">
        <v>4075</v>
      </c>
      <c r="E47" s="2" t="s">
        <v>660</v>
      </c>
      <c r="F47" s="2" t="s">
        <v>448</v>
      </c>
      <c r="G47" s="2" t="s">
        <v>661</v>
      </c>
      <c r="H47" s="2" t="s">
        <v>4052</v>
      </c>
      <c r="I47" s="2" t="s">
        <v>4053</v>
      </c>
      <c r="J47" s="4">
        <v>100</v>
      </c>
      <c r="K47" s="4">
        <v>467526</v>
      </c>
      <c r="L47" s="4"/>
      <c r="M47" s="4">
        <v>467526</v>
      </c>
    </row>
    <row r="48" spans="1:13" ht="15.75">
      <c r="A48" s="3">
        <v>2026</v>
      </c>
      <c r="B48" s="2" t="s">
        <v>654</v>
      </c>
      <c r="C48" s="2" t="s">
        <v>4074</v>
      </c>
      <c r="D48" s="3" t="s">
        <v>4075</v>
      </c>
      <c r="E48" s="2" t="s">
        <v>655</v>
      </c>
      <c r="F48" s="2" t="s">
        <v>654</v>
      </c>
      <c r="G48" s="2" t="s">
        <v>656</v>
      </c>
      <c r="H48" s="2" t="s">
        <v>4052</v>
      </c>
      <c r="I48" s="2" t="s">
        <v>4053</v>
      </c>
      <c r="J48" s="4">
        <v>150</v>
      </c>
      <c r="K48" s="4">
        <v>275169</v>
      </c>
      <c r="L48" s="4"/>
      <c r="M48" s="4">
        <v>275169</v>
      </c>
    </row>
    <row r="49" spans="1:13" ht="15.75">
      <c r="A49" s="3">
        <v>2026</v>
      </c>
      <c r="B49" s="2" t="s">
        <v>358</v>
      </c>
      <c r="C49" s="2" t="s">
        <v>4143</v>
      </c>
      <c r="D49" s="3" t="s">
        <v>4075</v>
      </c>
      <c r="E49" s="2" t="s">
        <v>3484</v>
      </c>
      <c r="F49" s="2" t="s">
        <v>358</v>
      </c>
      <c r="G49" s="2" t="s">
        <v>3485</v>
      </c>
      <c r="H49" s="2" t="s">
        <v>4052</v>
      </c>
      <c r="I49" s="2" t="s">
        <v>4053</v>
      </c>
      <c r="J49" s="4">
        <v>1162</v>
      </c>
      <c r="K49" s="4">
        <v>4843189</v>
      </c>
      <c r="L49" s="4"/>
      <c r="M49" s="4">
        <v>4843189</v>
      </c>
    </row>
    <row r="50" spans="1:13" ht="15.75">
      <c r="A50" s="3">
        <v>2026</v>
      </c>
      <c r="B50" s="2" t="s">
        <v>352</v>
      </c>
      <c r="C50" s="2" t="s">
        <v>4074</v>
      </c>
      <c r="D50" s="3" t="s">
        <v>4075</v>
      </c>
      <c r="E50" s="2" t="s">
        <v>638</v>
      </c>
      <c r="F50" s="2" t="s">
        <v>352</v>
      </c>
      <c r="G50" s="2" t="s">
        <v>639</v>
      </c>
      <c r="H50" s="2" t="s">
        <v>4052</v>
      </c>
      <c r="I50" s="2" t="s">
        <v>4053</v>
      </c>
      <c r="J50" s="4">
        <v>600</v>
      </c>
      <c r="K50" s="4">
        <v>2196414</v>
      </c>
      <c r="L50" s="4"/>
      <c r="M50" s="4">
        <v>2196414</v>
      </c>
    </row>
    <row r="51" spans="1:13" ht="15.75">
      <c r="A51" s="3">
        <v>2026</v>
      </c>
      <c r="B51" s="2" t="s">
        <v>630</v>
      </c>
      <c r="C51" s="2" t="s">
        <v>4074</v>
      </c>
      <c r="D51" s="3" t="s">
        <v>4075</v>
      </c>
      <c r="E51" s="2" t="s">
        <v>631</v>
      </c>
      <c r="F51" s="2" t="s">
        <v>630</v>
      </c>
      <c r="G51" s="2" t="s">
        <v>632</v>
      </c>
      <c r="H51" s="2" t="s">
        <v>4052</v>
      </c>
      <c r="I51" s="2" t="s">
        <v>4053</v>
      </c>
      <c r="J51" s="4">
        <v>650</v>
      </c>
      <c r="K51" s="4">
        <v>1126451</v>
      </c>
      <c r="L51" s="4"/>
      <c r="M51" s="4">
        <v>1126451</v>
      </c>
    </row>
    <row r="52" spans="1:13" ht="15.75">
      <c r="A52" s="3">
        <v>2026</v>
      </c>
      <c r="B52" s="2" t="s">
        <v>363</v>
      </c>
      <c r="C52" s="2" t="s">
        <v>4074</v>
      </c>
      <c r="D52" s="3" t="s">
        <v>4075</v>
      </c>
      <c r="E52" s="2" t="s">
        <v>612</v>
      </c>
      <c r="F52" s="2" t="s">
        <v>363</v>
      </c>
      <c r="G52" s="2" t="s">
        <v>613</v>
      </c>
      <c r="H52" s="2" t="s">
        <v>4052</v>
      </c>
      <c r="I52" s="2" t="s">
        <v>4053</v>
      </c>
      <c r="J52" s="4">
        <v>800</v>
      </c>
      <c r="K52" s="4">
        <v>2116893</v>
      </c>
      <c r="L52" s="4"/>
      <c r="M52" s="4">
        <v>2116893</v>
      </c>
    </row>
    <row r="53" spans="1:13" ht="15.75">
      <c r="A53" s="3">
        <v>2026</v>
      </c>
      <c r="B53" s="2" t="s">
        <v>475</v>
      </c>
      <c r="C53" s="2" t="s">
        <v>4143</v>
      </c>
      <c r="D53" s="3" t="s">
        <v>4075</v>
      </c>
      <c r="E53" s="2" t="s">
        <v>3488</v>
      </c>
      <c r="F53" s="2" t="s">
        <v>475</v>
      </c>
      <c r="G53" s="2" t="s">
        <v>3489</v>
      </c>
      <c r="H53" s="2" t="s">
        <v>4052</v>
      </c>
      <c r="I53" s="2" t="s">
        <v>4053</v>
      </c>
      <c r="J53" s="4">
        <v>1020</v>
      </c>
      <c r="K53" s="4">
        <v>4950569</v>
      </c>
      <c r="L53" s="4"/>
      <c r="M53" s="4">
        <v>4950569</v>
      </c>
    </row>
    <row r="54" spans="1:13" ht="15.75">
      <c r="A54" s="3">
        <v>2026</v>
      </c>
      <c r="B54" s="2" t="s">
        <v>1433</v>
      </c>
      <c r="C54" s="2" t="s">
        <v>4060</v>
      </c>
      <c r="D54" s="3" t="s">
        <v>4061</v>
      </c>
      <c r="E54" s="2" t="s">
        <v>3876</v>
      </c>
      <c r="F54" s="2" t="s">
        <v>1433</v>
      </c>
      <c r="G54" s="2" t="s">
        <v>3877</v>
      </c>
      <c r="H54" s="2" t="s">
        <v>4052</v>
      </c>
      <c r="I54" s="2" t="s">
        <v>4053</v>
      </c>
      <c r="J54" s="4">
        <v>1100</v>
      </c>
      <c r="K54" s="4">
        <v>1748624</v>
      </c>
      <c r="L54" s="4"/>
      <c r="M54" s="4">
        <v>1748624</v>
      </c>
    </row>
    <row r="55" spans="1:13" ht="15.75">
      <c r="A55" s="3">
        <v>2026</v>
      </c>
      <c r="B55" s="2" t="s">
        <v>1433</v>
      </c>
      <c r="C55" s="2" t="s">
        <v>4060</v>
      </c>
      <c r="D55" s="3" t="s">
        <v>4061</v>
      </c>
      <c r="E55" s="2" t="s">
        <v>3878</v>
      </c>
      <c r="F55" s="2" t="s">
        <v>1433</v>
      </c>
      <c r="G55" s="2" t="s">
        <v>3879</v>
      </c>
      <c r="H55" s="2" t="s">
        <v>4052</v>
      </c>
      <c r="I55" s="2" t="s">
        <v>4053</v>
      </c>
      <c r="J55" s="4">
        <v>400</v>
      </c>
      <c r="K55" s="4">
        <v>794528</v>
      </c>
      <c r="L55" s="4"/>
      <c r="M55" s="4">
        <v>794528</v>
      </c>
    </row>
    <row r="56" spans="1:13" ht="15.75">
      <c r="A56" s="3">
        <v>2026</v>
      </c>
      <c r="B56" s="2" t="s">
        <v>1433</v>
      </c>
      <c r="C56" s="2" t="s">
        <v>4060</v>
      </c>
      <c r="D56" s="3" t="s">
        <v>4061</v>
      </c>
      <c r="E56" s="2" t="s">
        <v>3880</v>
      </c>
      <c r="F56" s="2" t="s">
        <v>1433</v>
      </c>
      <c r="G56" s="2" t="s">
        <v>3881</v>
      </c>
      <c r="H56" s="2" t="s">
        <v>4052</v>
      </c>
      <c r="I56" s="2" t="s">
        <v>4053</v>
      </c>
      <c r="J56" s="4">
        <v>3500</v>
      </c>
      <c r="K56" s="4">
        <v>3105047</v>
      </c>
      <c r="L56" s="4"/>
      <c r="M56" s="4">
        <v>3105047</v>
      </c>
    </row>
    <row r="57" spans="1:13" ht="15.75">
      <c r="A57" s="3">
        <v>2026</v>
      </c>
      <c r="B57" s="2" t="s">
        <v>1433</v>
      </c>
      <c r="C57" s="2" t="s">
        <v>4060</v>
      </c>
      <c r="D57" s="3" t="s">
        <v>4061</v>
      </c>
      <c r="E57" s="2" t="s">
        <v>3888</v>
      </c>
      <c r="F57" s="2" t="s">
        <v>1433</v>
      </c>
      <c r="G57" s="2" t="s">
        <v>3889</v>
      </c>
      <c r="H57" s="2" t="s">
        <v>4052</v>
      </c>
      <c r="I57" s="2" t="s">
        <v>4053</v>
      </c>
      <c r="J57" s="4">
        <v>6000</v>
      </c>
      <c r="K57" s="4">
        <v>6407222</v>
      </c>
      <c r="L57" s="4"/>
      <c r="M57" s="4">
        <v>6407222</v>
      </c>
    </row>
    <row r="58" spans="1:13" ht="15.75">
      <c r="A58" s="3">
        <v>2026</v>
      </c>
      <c r="B58" s="2" t="s">
        <v>1433</v>
      </c>
      <c r="C58" s="2" t="s">
        <v>4060</v>
      </c>
      <c r="D58" s="3" t="s">
        <v>4061</v>
      </c>
      <c r="E58" s="2" t="s">
        <v>3890</v>
      </c>
      <c r="F58" s="2" t="s">
        <v>1433</v>
      </c>
      <c r="G58" s="2" t="s">
        <v>3891</v>
      </c>
      <c r="H58" s="2" t="s">
        <v>4052</v>
      </c>
      <c r="I58" s="2" t="s">
        <v>4053</v>
      </c>
      <c r="J58" s="4">
        <v>50</v>
      </c>
      <c r="K58" s="4">
        <v>58188</v>
      </c>
      <c r="L58" s="4"/>
      <c r="M58" s="4">
        <v>58188</v>
      </c>
    </row>
    <row r="59" spans="1:13" ht="15.75">
      <c r="A59" s="3">
        <v>2026</v>
      </c>
      <c r="B59" s="2" t="s">
        <v>1433</v>
      </c>
      <c r="C59" s="2" t="s">
        <v>4060</v>
      </c>
      <c r="D59" s="3" t="s">
        <v>4061</v>
      </c>
      <c r="E59" s="2" t="s">
        <v>3894</v>
      </c>
      <c r="F59" s="2" t="s">
        <v>1433</v>
      </c>
      <c r="G59" s="2" t="s">
        <v>3895</v>
      </c>
      <c r="H59" s="2" t="s">
        <v>4052</v>
      </c>
      <c r="I59" s="2" t="s">
        <v>4053</v>
      </c>
      <c r="J59" s="4">
        <v>200</v>
      </c>
      <c r="K59" s="4">
        <v>271267</v>
      </c>
      <c r="L59" s="4"/>
      <c r="M59" s="4">
        <v>271267</v>
      </c>
    </row>
    <row r="60" spans="1:13" ht="15.75">
      <c r="A60" s="3">
        <v>2026</v>
      </c>
      <c r="B60" s="2" t="s">
        <v>1426</v>
      </c>
      <c r="C60" s="2" t="s">
        <v>4060</v>
      </c>
      <c r="D60" s="3" t="s">
        <v>4061</v>
      </c>
      <c r="E60" s="2" t="s">
        <v>3866</v>
      </c>
      <c r="F60" s="2" t="s">
        <v>1426</v>
      </c>
      <c r="G60" s="2" t="s">
        <v>3867</v>
      </c>
      <c r="H60" s="2" t="s">
        <v>4052</v>
      </c>
      <c r="I60" s="2" t="s">
        <v>4053</v>
      </c>
      <c r="J60" s="4">
        <v>350</v>
      </c>
      <c r="K60" s="4">
        <v>317746</v>
      </c>
      <c r="L60" s="4"/>
      <c r="M60" s="4">
        <v>317746</v>
      </c>
    </row>
    <row r="61" spans="1:13" ht="15.75">
      <c r="A61" s="3">
        <v>2026</v>
      </c>
      <c r="B61" s="2" t="s">
        <v>1426</v>
      </c>
      <c r="C61" s="2" t="s">
        <v>4060</v>
      </c>
      <c r="D61" s="3" t="s">
        <v>4061</v>
      </c>
      <c r="E61" s="2" t="s">
        <v>3870</v>
      </c>
      <c r="F61" s="2" t="s">
        <v>1426</v>
      </c>
      <c r="G61" s="2" t="s">
        <v>3871</v>
      </c>
      <c r="H61" s="2" t="s">
        <v>4052</v>
      </c>
      <c r="I61" s="2" t="s">
        <v>4053</v>
      </c>
      <c r="J61" s="4">
        <v>300</v>
      </c>
      <c r="K61" s="4">
        <v>299597</v>
      </c>
      <c r="L61" s="4"/>
      <c r="M61" s="4">
        <v>299597</v>
      </c>
    </row>
    <row r="62" spans="1:13" ht="15.75">
      <c r="A62" s="3">
        <v>2026</v>
      </c>
      <c r="B62" s="2" t="s">
        <v>1426</v>
      </c>
      <c r="C62" s="2" t="s">
        <v>4060</v>
      </c>
      <c r="D62" s="3" t="s">
        <v>4061</v>
      </c>
      <c r="E62" s="2" t="s">
        <v>3872</v>
      </c>
      <c r="F62" s="2" t="s">
        <v>1426</v>
      </c>
      <c r="G62" s="2" t="s">
        <v>3873</v>
      </c>
      <c r="H62" s="2" t="s">
        <v>4052</v>
      </c>
      <c r="I62" s="2" t="s">
        <v>4053</v>
      </c>
      <c r="J62" s="4">
        <v>1500</v>
      </c>
      <c r="K62" s="4">
        <v>1632015</v>
      </c>
      <c r="L62" s="4"/>
      <c r="M62" s="4">
        <v>1632015</v>
      </c>
    </row>
    <row r="63" spans="1:13" ht="15.75">
      <c r="A63" s="3">
        <v>2026</v>
      </c>
      <c r="B63" s="2" t="s">
        <v>2781</v>
      </c>
      <c r="C63" s="2" t="s">
        <v>4060</v>
      </c>
      <c r="D63" s="3" t="s">
        <v>4061</v>
      </c>
      <c r="E63" s="2" t="s">
        <v>2928</v>
      </c>
      <c r="F63" s="2" t="s">
        <v>2781</v>
      </c>
      <c r="G63" s="2" t="s">
        <v>2929</v>
      </c>
      <c r="H63" s="2" t="s">
        <v>4052</v>
      </c>
      <c r="I63" s="2" t="s">
        <v>4053</v>
      </c>
      <c r="J63" s="4">
        <v>50</v>
      </c>
      <c r="K63" s="4">
        <v>81848</v>
      </c>
      <c r="L63" s="4"/>
      <c r="M63" s="4">
        <v>81848</v>
      </c>
    </row>
    <row r="64" spans="1:13" ht="15.75">
      <c r="A64" s="3">
        <v>2026</v>
      </c>
      <c r="B64" s="2" t="s">
        <v>2781</v>
      </c>
      <c r="C64" s="2" t="s">
        <v>4060</v>
      </c>
      <c r="D64" s="3" t="s">
        <v>4061</v>
      </c>
      <c r="E64" s="2" t="s">
        <v>2930</v>
      </c>
      <c r="F64" s="2" t="s">
        <v>2781</v>
      </c>
      <c r="G64" s="2" t="s">
        <v>2931</v>
      </c>
      <c r="H64" s="2" t="s">
        <v>4052</v>
      </c>
      <c r="I64" s="2" t="s">
        <v>4053</v>
      </c>
      <c r="J64" s="4">
        <v>30</v>
      </c>
      <c r="K64" s="4">
        <v>61076</v>
      </c>
      <c r="L64" s="4"/>
      <c r="M64" s="4">
        <v>61076</v>
      </c>
    </row>
    <row r="65" spans="1:13" ht="15.75">
      <c r="A65" s="3">
        <v>2026</v>
      </c>
      <c r="B65" s="2" t="s">
        <v>2781</v>
      </c>
      <c r="C65" s="2" t="s">
        <v>4060</v>
      </c>
      <c r="D65" s="3" t="s">
        <v>4061</v>
      </c>
      <c r="E65" s="2" t="s">
        <v>2932</v>
      </c>
      <c r="F65" s="2" t="s">
        <v>2781</v>
      </c>
      <c r="G65" s="2" t="s">
        <v>2933</v>
      </c>
      <c r="H65" s="2" t="s">
        <v>4052</v>
      </c>
      <c r="I65" s="2" t="s">
        <v>4053</v>
      </c>
      <c r="J65" s="4">
        <v>50</v>
      </c>
      <c r="K65" s="4">
        <v>121740</v>
      </c>
      <c r="L65" s="4"/>
      <c r="M65" s="4">
        <v>121740</v>
      </c>
    </row>
    <row r="66" spans="1:13" ht="15.75">
      <c r="A66" s="3">
        <v>2026</v>
      </c>
      <c r="B66" s="2" t="s">
        <v>2781</v>
      </c>
      <c r="C66" s="2" t="s">
        <v>4060</v>
      </c>
      <c r="D66" s="3" t="s">
        <v>4061</v>
      </c>
      <c r="E66" s="2" t="s">
        <v>2934</v>
      </c>
      <c r="F66" s="2" t="s">
        <v>2781</v>
      </c>
      <c r="G66" s="2" t="s">
        <v>2935</v>
      </c>
      <c r="H66" s="2" t="s">
        <v>4052</v>
      </c>
      <c r="I66" s="2" t="s">
        <v>4053</v>
      </c>
      <c r="J66" s="4">
        <v>30</v>
      </c>
      <c r="K66" s="4">
        <v>85012</v>
      </c>
      <c r="L66" s="4"/>
      <c r="M66" s="4">
        <v>85012</v>
      </c>
    </row>
    <row r="67" spans="1:13" ht="15.75">
      <c r="A67" s="3">
        <v>2026</v>
      </c>
      <c r="B67" s="2" t="s">
        <v>1424</v>
      </c>
      <c r="C67" s="2" t="s">
        <v>4060</v>
      </c>
      <c r="D67" s="3" t="s">
        <v>4061</v>
      </c>
      <c r="E67" s="2" t="s">
        <v>2916</v>
      </c>
      <c r="F67" s="2" t="s">
        <v>1424</v>
      </c>
      <c r="G67" s="2" t="s">
        <v>2917</v>
      </c>
      <c r="H67" s="2" t="s">
        <v>4052</v>
      </c>
      <c r="I67" s="2" t="s">
        <v>4053</v>
      </c>
      <c r="J67" s="4">
        <v>50</v>
      </c>
      <c r="K67" s="4">
        <v>82885</v>
      </c>
      <c r="L67" s="4"/>
      <c r="M67" s="4">
        <v>82885</v>
      </c>
    </row>
    <row r="68" spans="1:13" ht="15.75">
      <c r="A68" s="3">
        <v>2026</v>
      </c>
      <c r="B68" s="2" t="s">
        <v>1424</v>
      </c>
      <c r="C68" s="2" t="s">
        <v>4060</v>
      </c>
      <c r="D68" s="3" t="s">
        <v>4061</v>
      </c>
      <c r="E68" s="2" t="s">
        <v>2918</v>
      </c>
      <c r="F68" s="2" t="s">
        <v>1424</v>
      </c>
      <c r="G68" s="2" t="s">
        <v>2919</v>
      </c>
      <c r="H68" s="2" t="s">
        <v>4052</v>
      </c>
      <c r="I68" s="2" t="s">
        <v>4053</v>
      </c>
      <c r="J68" s="4">
        <v>100</v>
      </c>
      <c r="K68" s="4">
        <v>205662</v>
      </c>
      <c r="L68" s="4"/>
      <c r="M68" s="4">
        <v>205662</v>
      </c>
    </row>
    <row r="69" spans="1:13" ht="15.75">
      <c r="A69" s="3">
        <v>2026</v>
      </c>
      <c r="B69" s="2" t="s">
        <v>1424</v>
      </c>
      <c r="C69" s="2" t="s">
        <v>4060</v>
      </c>
      <c r="D69" s="3" t="s">
        <v>4061</v>
      </c>
      <c r="E69" s="2" t="s">
        <v>2920</v>
      </c>
      <c r="F69" s="2" t="s">
        <v>1424</v>
      </c>
      <c r="G69" s="2" t="s">
        <v>2921</v>
      </c>
      <c r="H69" s="2" t="s">
        <v>4052</v>
      </c>
      <c r="I69" s="2" t="s">
        <v>4053</v>
      </c>
      <c r="J69" s="4">
        <v>60</v>
      </c>
      <c r="K69" s="4">
        <v>147333</v>
      </c>
      <c r="L69" s="4"/>
      <c r="M69" s="4">
        <v>147333</v>
      </c>
    </row>
    <row r="70" spans="1:13" ht="15.75">
      <c r="A70" s="3">
        <v>2026</v>
      </c>
      <c r="B70" s="2" t="s">
        <v>1424</v>
      </c>
      <c r="C70" s="2" t="s">
        <v>4060</v>
      </c>
      <c r="D70" s="3" t="s">
        <v>4061</v>
      </c>
      <c r="E70" s="2" t="s">
        <v>2922</v>
      </c>
      <c r="F70" s="2" t="s">
        <v>1424</v>
      </c>
      <c r="G70" s="2" t="s">
        <v>2923</v>
      </c>
      <c r="H70" s="2" t="s">
        <v>4052</v>
      </c>
      <c r="I70" s="2" t="s">
        <v>4053</v>
      </c>
      <c r="J70" s="4">
        <v>30</v>
      </c>
      <c r="K70" s="4">
        <v>84542</v>
      </c>
      <c r="L70" s="4"/>
      <c r="M70" s="4">
        <v>84542</v>
      </c>
    </row>
    <row r="71" spans="1:13" ht="15.75">
      <c r="A71" s="3">
        <v>2026</v>
      </c>
      <c r="B71" s="2" t="s">
        <v>1424</v>
      </c>
      <c r="C71" s="2" t="s">
        <v>4060</v>
      </c>
      <c r="D71" s="3" t="s">
        <v>4061</v>
      </c>
      <c r="E71" s="2" t="s">
        <v>2924</v>
      </c>
      <c r="F71" s="2" t="s">
        <v>1424</v>
      </c>
      <c r="G71" s="2" t="s">
        <v>2925</v>
      </c>
      <c r="H71" s="2" t="s">
        <v>4052</v>
      </c>
      <c r="I71" s="2" t="s">
        <v>4053</v>
      </c>
      <c r="J71" s="4">
        <v>50</v>
      </c>
      <c r="K71" s="4">
        <v>56706</v>
      </c>
      <c r="L71" s="4"/>
      <c r="M71" s="4">
        <v>56706</v>
      </c>
    </row>
    <row r="72" spans="1:13" ht="15.75">
      <c r="A72" s="3">
        <v>2026</v>
      </c>
      <c r="B72" s="2" t="s">
        <v>1424</v>
      </c>
      <c r="C72" s="2" t="s">
        <v>4060</v>
      </c>
      <c r="D72" s="3" t="s">
        <v>4061</v>
      </c>
      <c r="E72" s="2" t="s">
        <v>2926</v>
      </c>
      <c r="F72" s="2" t="s">
        <v>1424</v>
      </c>
      <c r="G72" s="2" t="s">
        <v>2927</v>
      </c>
      <c r="H72" s="2" t="s">
        <v>4052</v>
      </c>
      <c r="I72" s="2" t="s">
        <v>4053</v>
      </c>
      <c r="J72" s="4">
        <v>30</v>
      </c>
      <c r="K72" s="4">
        <v>39516</v>
      </c>
      <c r="L72" s="4"/>
      <c r="M72" s="4">
        <v>39516</v>
      </c>
    </row>
    <row r="73" spans="1:13" ht="15.75">
      <c r="A73" s="3">
        <v>2026</v>
      </c>
      <c r="B73" s="2" t="s">
        <v>1417</v>
      </c>
      <c r="C73" s="2" t="s">
        <v>4060</v>
      </c>
      <c r="D73" s="3" t="s">
        <v>4061</v>
      </c>
      <c r="E73" s="2" t="s">
        <v>2903</v>
      </c>
      <c r="F73" s="2" t="s">
        <v>1417</v>
      </c>
      <c r="G73" s="2" t="s">
        <v>2904</v>
      </c>
      <c r="H73" s="2" t="s">
        <v>4052</v>
      </c>
      <c r="I73" s="2" t="s">
        <v>4053</v>
      </c>
      <c r="J73" s="4">
        <v>120</v>
      </c>
      <c r="K73" s="4">
        <v>196435</v>
      </c>
      <c r="L73" s="4"/>
      <c r="M73" s="4">
        <v>196435</v>
      </c>
    </row>
    <row r="74" spans="1:13" ht="15.75">
      <c r="A74" s="3">
        <v>2026</v>
      </c>
      <c r="B74" s="2" t="s">
        <v>1417</v>
      </c>
      <c r="C74" s="2" t="s">
        <v>4060</v>
      </c>
      <c r="D74" s="3" t="s">
        <v>4061</v>
      </c>
      <c r="E74" s="2" t="s">
        <v>2912</v>
      </c>
      <c r="F74" s="2" t="s">
        <v>1417</v>
      </c>
      <c r="G74" s="2" t="s">
        <v>2913</v>
      </c>
      <c r="H74" s="2" t="s">
        <v>4052</v>
      </c>
      <c r="I74" s="2" t="s">
        <v>4053</v>
      </c>
      <c r="J74" s="4">
        <v>500</v>
      </c>
      <c r="K74" s="4">
        <v>554946</v>
      </c>
      <c r="L74" s="4"/>
      <c r="M74" s="4">
        <v>554946</v>
      </c>
    </row>
    <row r="75" spans="1:13" ht="15.75">
      <c r="A75" s="3">
        <v>2026</v>
      </c>
      <c r="B75" s="2" t="s">
        <v>1415</v>
      </c>
      <c r="C75" s="2" t="s">
        <v>4060</v>
      </c>
      <c r="D75" s="3" t="s">
        <v>4061</v>
      </c>
      <c r="E75" s="2" t="s">
        <v>2771</v>
      </c>
      <c r="F75" s="2" t="s">
        <v>1415</v>
      </c>
      <c r="G75" s="2" t="s">
        <v>2772</v>
      </c>
      <c r="H75" s="2" t="s">
        <v>4052</v>
      </c>
      <c r="I75" s="2" t="s">
        <v>4053</v>
      </c>
      <c r="J75" s="4">
        <v>30</v>
      </c>
      <c r="K75" s="4">
        <v>74282</v>
      </c>
      <c r="L75" s="4"/>
      <c r="M75" s="4">
        <v>74282</v>
      </c>
    </row>
    <row r="76" spans="1:13" ht="15.75">
      <c r="A76" s="3">
        <v>2026</v>
      </c>
      <c r="B76" s="2" t="s">
        <v>1412</v>
      </c>
      <c r="C76" s="2" t="s">
        <v>4060</v>
      </c>
      <c r="D76" s="3" t="s">
        <v>4061</v>
      </c>
      <c r="E76" s="2" t="s">
        <v>2879</v>
      </c>
      <c r="F76" s="2" t="s">
        <v>1412</v>
      </c>
      <c r="G76" s="2" t="s">
        <v>2880</v>
      </c>
      <c r="H76" s="2" t="s">
        <v>4052</v>
      </c>
      <c r="I76" s="2" t="s">
        <v>4053</v>
      </c>
      <c r="J76" s="4">
        <v>400</v>
      </c>
      <c r="K76" s="4">
        <v>643883</v>
      </c>
      <c r="L76" s="4"/>
      <c r="M76" s="4">
        <v>643883</v>
      </c>
    </row>
    <row r="77" spans="1:13" ht="15.75">
      <c r="A77" s="3">
        <v>2026</v>
      </c>
      <c r="B77" s="2" t="s">
        <v>1412</v>
      </c>
      <c r="C77" s="2" t="s">
        <v>4060</v>
      </c>
      <c r="D77" s="3" t="s">
        <v>4061</v>
      </c>
      <c r="E77" s="2" t="s">
        <v>2882</v>
      </c>
      <c r="F77" s="2" t="s">
        <v>1412</v>
      </c>
      <c r="G77" s="2" t="s">
        <v>2646</v>
      </c>
      <c r="H77" s="2" t="s">
        <v>4052</v>
      </c>
      <c r="I77" s="2" t="s">
        <v>4053</v>
      </c>
      <c r="J77" s="4">
        <v>600</v>
      </c>
      <c r="K77" s="4">
        <v>1204184</v>
      </c>
      <c r="L77" s="4"/>
      <c r="M77" s="4">
        <v>1204184</v>
      </c>
    </row>
    <row r="78" spans="1:13" ht="15.75">
      <c r="A78" s="3">
        <v>2026</v>
      </c>
      <c r="B78" s="2" t="s">
        <v>1412</v>
      </c>
      <c r="C78" s="2" t="s">
        <v>4060</v>
      </c>
      <c r="D78" s="3" t="s">
        <v>4061</v>
      </c>
      <c r="E78" s="2" t="s">
        <v>2883</v>
      </c>
      <c r="F78" s="2" t="s">
        <v>1412</v>
      </c>
      <c r="G78" s="2" t="s">
        <v>2884</v>
      </c>
      <c r="H78" s="2" t="s">
        <v>4052</v>
      </c>
      <c r="I78" s="2" t="s">
        <v>4053</v>
      </c>
      <c r="J78" s="4">
        <v>30</v>
      </c>
      <c r="K78" s="4">
        <v>27300</v>
      </c>
      <c r="L78" s="4"/>
      <c r="M78" s="4">
        <v>27300</v>
      </c>
    </row>
    <row r="79" spans="1:13" ht="15.75">
      <c r="A79" s="3">
        <v>2026</v>
      </c>
      <c r="B79" s="2" t="s">
        <v>1412</v>
      </c>
      <c r="C79" s="2" t="s">
        <v>4060</v>
      </c>
      <c r="D79" s="3" t="s">
        <v>4061</v>
      </c>
      <c r="E79" s="2" t="s">
        <v>2885</v>
      </c>
      <c r="F79" s="2" t="s">
        <v>1412</v>
      </c>
      <c r="G79" s="2" t="s">
        <v>2886</v>
      </c>
      <c r="H79" s="2" t="s">
        <v>4052</v>
      </c>
      <c r="I79" s="2" t="s">
        <v>4053</v>
      </c>
      <c r="J79" s="4">
        <v>200</v>
      </c>
      <c r="K79" s="4">
        <v>482855</v>
      </c>
      <c r="L79" s="4"/>
      <c r="M79" s="4">
        <v>482855</v>
      </c>
    </row>
    <row r="80" spans="1:13" ht="15.75">
      <c r="A80" s="3">
        <v>2026</v>
      </c>
      <c r="B80" s="2" t="s">
        <v>1412</v>
      </c>
      <c r="C80" s="2" t="s">
        <v>4060</v>
      </c>
      <c r="D80" s="3" t="s">
        <v>4061</v>
      </c>
      <c r="E80" s="2" t="s">
        <v>2895</v>
      </c>
      <c r="F80" s="2" t="s">
        <v>1412</v>
      </c>
      <c r="G80" s="2" t="s">
        <v>2896</v>
      </c>
      <c r="H80" s="2" t="s">
        <v>4052</v>
      </c>
      <c r="I80" s="2" t="s">
        <v>4053</v>
      </c>
      <c r="J80" s="4">
        <v>200</v>
      </c>
      <c r="K80" s="4">
        <v>255183</v>
      </c>
      <c r="L80" s="4"/>
      <c r="M80" s="4">
        <v>255183</v>
      </c>
    </row>
    <row r="81" spans="1:13" ht="15.75">
      <c r="A81" s="3">
        <v>2026</v>
      </c>
      <c r="B81" s="2" t="s">
        <v>1401</v>
      </c>
      <c r="C81" s="2" t="s">
        <v>4060</v>
      </c>
      <c r="D81" s="3" t="s">
        <v>4061</v>
      </c>
      <c r="E81" s="2" t="s">
        <v>2831</v>
      </c>
      <c r="F81" s="2" t="s">
        <v>1401</v>
      </c>
      <c r="G81" s="2" t="s">
        <v>2832</v>
      </c>
      <c r="H81" s="2" t="s">
        <v>4052</v>
      </c>
      <c r="I81" s="2" t="s">
        <v>4053</v>
      </c>
      <c r="J81" s="4">
        <v>600</v>
      </c>
      <c r="K81" s="4">
        <v>978090</v>
      </c>
      <c r="L81" s="4"/>
      <c r="M81" s="4">
        <v>978090</v>
      </c>
    </row>
    <row r="82" spans="1:13" ht="15.75">
      <c r="A82" s="3">
        <v>2026</v>
      </c>
      <c r="B82" s="2" t="s">
        <v>1401</v>
      </c>
      <c r="C82" s="2" t="s">
        <v>4060</v>
      </c>
      <c r="D82" s="3" t="s">
        <v>4061</v>
      </c>
      <c r="E82" s="2" t="s">
        <v>2835</v>
      </c>
      <c r="F82" s="2" t="s">
        <v>1401</v>
      </c>
      <c r="G82" s="2" t="s">
        <v>2836</v>
      </c>
      <c r="H82" s="2" t="s">
        <v>4052</v>
      </c>
      <c r="I82" s="2" t="s">
        <v>4053</v>
      </c>
      <c r="J82" s="4">
        <v>650</v>
      </c>
      <c r="K82" s="4">
        <v>1319089</v>
      </c>
      <c r="L82" s="4"/>
      <c r="M82" s="4">
        <v>1319089</v>
      </c>
    </row>
    <row r="83" spans="1:13" ht="15.75">
      <c r="A83" s="3">
        <v>2026</v>
      </c>
      <c r="B83" s="2" t="s">
        <v>1401</v>
      </c>
      <c r="C83" s="2" t="s">
        <v>4060</v>
      </c>
      <c r="D83" s="3" t="s">
        <v>4061</v>
      </c>
      <c r="E83" s="2" t="s">
        <v>2840</v>
      </c>
      <c r="F83" s="2" t="s">
        <v>1401</v>
      </c>
      <c r="G83" s="2" t="s">
        <v>2841</v>
      </c>
      <c r="H83" s="2" t="s">
        <v>4052</v>
      </c>
      <c r="I83" s="2" t="s">
        <v>4053</v>
      </c>
      <c r="J83" s="4">
        <v>350</v>
      </c>
      <c r="K83" s="4">
        <v>849144</v>
      </c>
      <c r="L83" s="4"/>
      <c r="M83" s="4">
        <v>849144</v>
      </c>
    </row>
    <row r="84" spans="1:13" ht="15.75">
      <c r="A84" s="3">
        <v>2026</v>
      </c>
      <c r="B84" s="2" t="s">
        <v>1401</v>
      </c>
      <c r="C84" s="2" t="s">
        <v>4060</v>
      </c>
      <c r="D84" s="3" t="s">
        <v>4061</v>
      </c>
      <c r="E84" s="2" t="s">
        <v>2848</v>
      </c>
      <c r="F84" s="2" t="s">
        <v>1401</v>
      </c>
      <c r="G84" s="2" t="s">
        <v>2849</v>
      </c>
      <c r="H84" s="2" t="s">
        <v>4052</v>
      </c>
      <c r="I84" s="2" t="s">
        <v>4053</v>
      </c>
      <c r="J84" s="4">
        <v>100</v>
      </c>
      <c r="K84" s="4">
        <v>111360</v>
      </c>
      <c r="L84" s="4"/>
      <c r="M84" s="4">
        <v>111360</v>
      </c>
    </row>
    <row r="85" spans="1:13" ht="15.75">
      <c r="A85" s="3">
        <v>2026</v>
      </c>
      <c r="B85" s="2" t="s">
        <v>1401</v>
      </c>
      <c r="C85" s="2" t="s">
        <v>4060</v>
      </c>
      <c r="D85" s="3" t="s">
        <v>4061</v>
      </c>
      <c r="E85" s="2" t="s">
        <v>2850</v>
      </c>
      <c r="F85" s="2" t="s">
        <v>1401</v>
      </c>
      <c r="G85" s="2" t="s">
        <v>2851</v>
      </c>
      <c r="H85" s="2" t="s">
        <v>4052</v>
      </c>
      <c r="I85" s="2" t="s">
        <v>4053</v>
      </c>
      <c r="J85" s="4">
        <v>50</v>
      </c>
      <c r="K85" s="4">
        <v>64822</v>
      </c>
      <c r="L85" s="4"/>
      <c r="M85" s="4">
        <v>64822</v>
      </c>
    </row>
    <row r="86" spans="1:13" ht="15.75">
      <c r="A86" s="3">
        <v>2026</v>
      </c>
      <c r="B86" s="2" t="s">
        <v>2762</v>
      </c>
      <c r="C86" s="2" t="s">
        <v>4060</v>
      </c>
      <c r="D86" s="3" t="s">
        <v>4061</v>
      </c>
      <c r="E86" s="2" t="s">
        <v>2821</v>
      </c>
      <c r="F86" s="2" t="s">
        <v>2762</v>
      </c>
      <c r="G86" s="2" t="s">
        <v>2822</v>
      </c>
      <c r="H86" s="2" t="s">
        <v>4052</v>
      </c>
      <c r="I86" s="2" t="s">
        <v>4053</v>
      </c>
      <c r="J86" s="4">
        <v>30</v>
      </c>
      <c r="K86" s="4">
        <v>61699</v>
      </c>
      <c r="L86" s="4"/>
      <c r="M86" s="4">
        <v>61699</v>
      </c>
    </row>
    <row r="87" spans="1:13" ht="15.75">
      <c r="A87" s="3">
        <v>2026</v>
      </c>
      <c r="B87" s="2" t="s">
        <v>2762</v>
      </c>
      <c r="C87" s="2" t="s">
        <v>4060</v>
      </c>
      <c r="D87" s="3" t="s">
        <v>4061</v>
      </c>
      <c r="E87" s="2" t="s">
        <v>2823</v>
      </c>
      <c r="F87" s="2" t="s">
        <v>2762</v>
      </c>
      <c r="G87" s="2" t="s">
        <v>2824</v>
      </c>
      <c r="H87" s="2" t="s">
        <v>4052</v>
      </c>
      <c r="I87" s="2" t="s">
        <v>4053</v>
      </c>
      <c r="J87" s="4">
        <v>30</v>
      </c>
      <c r="K87" s="4">
        <v>73666</v>
      </c>
      <c r="L87" s="4"/>
      <c r="M87" s="4">
        <v>73666</v>
      </c>
    </row>
    <row r="88" spans="1:13" ht="15.75">
      <c r="A88" s="3">
        <v>2026</v>
      </c>
      <c r="B88" s="2" t="s">
        <v>1443</v>
      </c>
      <c r="C88" s="2" t="s">
        <v>4060</v>
      </c>
      <c r="D88" s="3" t="s">
        <v>4061</v>
      </c>
      <c r="E88" s="2" t="s">
        <v>2809</v>
      </c>
      <c r="F88" s="2" t="s">
        <v>1443</v>
      </c>
      <c r="G88" s="2" t="s">
        <v>2810</v>
      </c>
      <c r="H88" s="2" t="s">
        <v>4052</v>
      </c>
      <c r="I88" s="2" t="s">
        <v>4053</v>
      </c>
      <c r="J88" s="4">
        <v>30</v>
      </c>
      <c r="K88" s="4">
        <v>50347</v>
      </c>
      <c r="L88" s="4"/>
      <c r="M88" s="4">
        <v>50347</v>
      </c>
    </row>
    <row r="89" spans="1:13" ht="15.75">
      <c r="A89" s="3">
        <v>2026</v>
      </c>
      <c r="B89" s="2" t="s">
        <v>1443</v>
      </c>
      <c r="C89" s="2" t="s">
        <v>4060</v>
      </c>
      <c r="D89" s="3" t="s">
        <v>4061</v>
      </c>
      <c r="E89" s="2" t="s">
        <v>2811</v>
      </c>
      <c r="F89" s="2" t="s">
        <v>1443</v>
      </c>
      <c r="G89" s="2" t="s">
        <v>2812</v>
      </c>
      <c r="H89" s="2" t="s">
        <v>4052</v>
      </c>
      <c r="I89" s="2" t="s">
        <v>4053</v>
      </c>
      <c r="J89" s="4">
        <v>100</v>
      </c>
      <c r="K89" s="4">
        <v>207715</v>
      </c>
      <c r="L89" s="4"/>
      <c r="M89" s="4">
        <v>207715</v>
      </c>
    </row>
    <row r="90" spans="1:13" ht="15.75">
      <c r="A90" s="3">
        <v>2026</v>
      </c>
      <c r="B90" s="2" t="s">
        <v>1443</v>
      </c>
      <c r="C90" s="2" t="s">
        <v>4060</v>
      </c>
      <c r="D90" s="3" t="s">
        <v>4061</v>
      </c>
      <c r="E90" s="2" t="s">
        <v>2813</v>
      </c>
      <c r="F90" s="2" t="s">
        <v>1443</v>
      </c>
      <c r="G90" s="2" t="s">
        <v>2814</v>
      </c>
      <c r="H90" s="2" t="s">
        <v>4052</v>
      </c>
      <c r="I90" s="2" t="s">
        <v>4053</v>
      </c>
      <c r="J90" s="4">
        <v>80</v>
      </c>
      <c r="K90" s="4">
        <v>198086</v>
      </c>
      <c r="L90" s="4"/>
      <c r="M90" s="4">
        <v>198086</v>
      </c>
    </row>
    <row r="91" spans="1:13" ht="15.75">
      <c r="A91" s="3">
        <v>2026</v>
      </c>
      <c r="B91" s="2" t="s">
        <v>1362</v>
      </c>
      <c r="C91" s="2" t="s">
        <v>4060</v>
      </c>
      <c r="D91" s="3" t="s">
        <v>4061</v>
      </c>
      <c r="E91" s="2" t="s">
        <v>1373</v>
      </c>
      <c r="F91" s="2" t="s">
        <v>1362</v>
      </c>
      <c r="G91" s="2" t="s">
        <v>1374</v>
      </c>
      <c r="H91" s="2" t="s">
        <v>4052</v>
      </c>
      <c r="I91" s="2" t="s">
        <v>4053</v>
      </c>
      <c r="J91" s="4">
        <v>320</v>
      </c>
      <c r="K91" s="4">
        <v>1589968</v>
      </c>
      <c r="L91" s="4"/>
      <c r="M91" s="4">
        <v>1589968</v>
      </c>
    </row>
    <row r="92" spans="1:13" ht="15.75">
      <c r="A92" s="3">
        <v>2026</v>
      </c>
      <c r="B92" s="2" t="s">
        <v>1353</v>
      </c>
      <c r="C92" s="2" t="s">
        <v>4060</v>
      </c>
      <c r="D92" s="3" t="s">
        <v>4061</v>
      </c>
      <c r="E92" s="2" t="s">
        <v>1354</v>
      </c>
      <c r="F92" s="2" t="s">
        <v>1353</v>
      </c>
      <c r="G92" s="2" t="s">
        <v>1342</v>
      </c>
      <c r="H92" s="2" t="s">
        <v>4052</v>
      </c>
      <c r="I92" s="2" t="s">
        <v>4053</v>
      </c>
      <c r="J92" s="4">
        <v>100</v>
      </c>
      <c r="K92" s="4">
        <v>521626</v>
      </c>
      <c r="L92" s="4"/>
      <c r="M92" s="4">
        <v>521626</v>
      </c>
    </row>
    <row r="93" spans="1:13" ht="15.75">
      <c r="A93" s="3">
        <v>2026</v>
      </c>
      <c r="B93" s="2" t="s">
        <v>822</v>
      </c>
      <c r="C93" s="2" t="s">
        <v>4060</v>
      </c>
      <c r="D93" s="3" t="s">
        <v>4061</v>
      </c>
      <c r="E93" s="2" t="s">
        <v>823</v>
      </c>
      <c r="F93" s="2" t="s">
        <v>822</v>
      </c>
      <c r="G93" s="2" t="s">
        <v>824</v>
      </c>
      <c r="H93" s="2" t="s">
        <v>4052</v>
      </c>
      <c r="I93" s="2" t="s">
        <v>4053</v>
      </c>
      <c r="J93" s="4">
        <v>33400</v>
      </c>
      <c r="K93" s="4">
        <v>31627041</v>
      </c>
      <c r="L93" s="4"/>
      <c r="M93" s="4">
        <v>31627041</v>
      </c>
    </row>
    <row r="94" spans="1:13" ht="15.75">
      <c r="A94" s="3">
        <v>2026</v>
      </c>
      <c r="B94" s="2" t="s">
        <v>822</v>
      </c>
      <c r="C94" s="2" t="s">
        <v>4060</v>
      </c>
      <c r="D94" s="3" t="s">
        <v>4061</v>
      </c>
      <c r="E94" s="2" t="s">
        <v>1075</v>
      </c>
      <c r="F94" s="2" t="s">
        <v>822</v>
      </c>
      <c r="G94" s="2" t="s">
        <v>1076</v>
      </c>
      <c r="H94" s="2" t="s">
        <v>4052</v>
      </c>
      <c r="I94" s="2" t="s">
        <v>4053</v>
      </c>
      <c r="J94" s="4">
        <v>8500</v>
      </c>
      <c r="K94" s="4">
        <v>8050495</v>
      </c>
      <c r="L94" s="4"/>
      <c r="M94" s="4">
        <v>8050495</v>
      </c>
    </row>
    <row r="95" spans="1:13" ht="15.75">
      <c r="A95" s="3">
        <v>2026</v>
      </c>
      <c r="B95" s="2" t="s">
        <v>819</v>
      </c>
      <c r="C95" s="2" t="s">
        <v>4060</v>
      </c>
      <c r="D95" s="3" t="s">
        <v>4061</v>
      </c>
      <c r="E95" s="2" t="s">
        <v>820</v>
      </c>
      <c r="F95" s="2" t="s">
        <v>819</v>
      </c>
      <c r="G95" s="2" t="s">
        <v>821</v>
      </c>
      <c r="H95" s="2" t="s">
        <v>4052</v>
      </c>
      <c r="I95" s="2" t="s">
        <v>4053</v>
      </c>
      <c r="J95" s="4">
        <v>170</v>
      </c>
      <c r="K95" s="4">
        <v>322075</v>
      </c>
      <c r="L95" s="4"/>
      <c r="M95" s="4">
        <v>322075</v>
      </c>
    </row>
    <row r="96" spans="1:13" ht="15.75">
      <c r="A96" s="3">
        <v>2026</v>
      </c>
      <c r="B96" s="2" t="s">
        <v>813</v>
      </c>
      <c r="C96" s="2" t="s">
        <v>4060</v>
      </c>
      <c r="D96" s="3" t="s">
        <v>4061</v>
      </c>
      <c r="E96" s="2" t="s">
        <v>814</v>
      </c>
      <c r="F96" s="2" t="s">
        <v>813</v>
      </c>
      <c r="G96" s="2" t="s">
        <v>815</v>
      </c>
      <c r="H96" s="2" t="s">
        <v>4052</v>
      </c>
      <c r="I96" s="2" t="s">
        <v>4053</v>
      </c>
      <c r="J96" s="4">
        <v>550</v>
      </c>
      <c r="K96" s="4">
        <v>543900</v>
      </c>
      <c r="L96" s="4"/>
      <c r="M96" s="4">
        <v>543900</v>
      </c>
    </row>
    <row r="97" spans="1:13" ht="15.75">
      <c r="A97" s="3">
        <v>2026</v>
      </c>
      <c r="B97" s="2" t="s">
        <v>802</v>
      </c>
      <c r="C97" s="2" t="s">
        <v>4060</v>
      </c>
      <c r="D97" s="3" t="s">
        <v>4061</v>
      </c>
      <c r="E97" s="2" t="s">
        <v>803</v>
      </c>
      <c r="F97" s="2" t="s">
        <v>802</v>
      </c>
      <c r="G97" s="2" t="s">
        <v>804</v>
      </c>
      <c r="H97" s="2" t="s">
        <v>4052</v>
      </c>
      <c r="I97" s="2" t="s">
        <v>4053</v>
      </c>
      <c r="J97" s="4">
        <v>150</v>
      </c>
      <c r="K97" s="4">
        <v>348713</v>
      </c>
      <c r="L97" s="4"/>
      <c r="M97" s="4">
        <v>348713</v>
      </c>
    </row>
    <row r="98" spans="1:13" ht="15.75">
      <c r="A98" s="3">
        <v>2026</v>
      </c>
      <c r="B98" s="2" t="s">
        <v>799</v>
      </c>
      <c r="C98" s="2" t="s">
        <v>4060</v>
      </c>
      <c r="D98" s="3" t="s">
        <v>4061</v>
      </c>
      <c r="E98" s="2" t="s">
        <v>800</v>
      </c>
      <c r="F98" s="2" t="s">
        <v>799</v>
      </c>
      <c r="G98" s="2" t="s">
        <v>801</v>
      </c>
      <c r="H98" s="2" t="s">
        <v>4052</v>
      </c>
      <c r="I98" s="2" t="s">
        <v>4053</v>
      </c>
      <c r="J98" s="4">
        <v>550</v>
      </c>
      <c r="K98" s="4">
        <v>2550310</v>
      </c>
      <c r="L98" s="4"/>
      <c r="M98" s="4">
        <v>2550310</v>
      </c>
    </row>
    <row r="99" spans="1:13" ht="15.75">
      <c r="A99" s="3">
        <v>2026</v>
      </c>
      <c r="B99" s="2" t="s">
        <v>781</v>
      </c>
      <c r="C99" s="2" t="s">
        <v>4060</v>
      </c>
      <c r="D99" s="3" t="s">
        <v>4061</v>
      </c>
      <c r="E99" s="2" t="s">
        <v>782</v>
      </c>
      <c r="F99" s="2" t="s">
        <v>781</v>
      </c>
      <c r="G99" s="2" t="s">
        <v>783</v>
      </c>
      <c r="H99" s="2" t="s">
        <v>4052</v>
      </c>
      <c r="I99" s="2" t="s">
        <v>4053</v>
      </c>
      <c r="J99" s="4">
        <v>130</v>
      </c>
      <c r="K99" s="4">
        <v>269149</v>
      </c>
      <c r="L99" s="4"/>
      <c r="M99" s="4">
        <v>269149</v>
      </c>
    </row>
    <row r="100" spans="1:13" ht="15.75">
      <c r="A100" s="3">
        <v>2026</v>
      </c>
      <c r="B100" s="2" t="s">
        <v>781</v>
      </c>
      <c r="C100" s="2" t="s">
        <v>4142</v>
      </c>
      <c r="D100" s="3" t="s">
        <v>4061</v>
      </c>
      <c r="E100" s="2" t="s">
        <v>3462</v>
      </c>
      <c r="F100" s="2" t="s">
        <v>781</v>
      </c>
      <c r="G100" s="2" t="s">
        <v>3463</v>
      </c>
      <c r="H100" s="2" t="s">
        <v>4052</v>
      </c>
      <c r="I100" s="2" t="s">
        <v>4053</v>
      </c>
      <c r="J100" s="4">
        <v>1000</v>
      </c>
      <c r="K100" s="4">
        <v>2070376</v>
      </c>
      <c r="L100" s="4"/>
      <c r="M100" s="4">
        <v>2070376</v>
      </c>
    </row>
    <row r="101" spans="1:13" ht="15.75">
      <c r="A101" s="3">
        <v>2026</v>
      </c>
      <c r="B101" s="2" t="s">
        <v>778</v>
      </c>
      <c r="C101" s="2" t="s">
        <v>4060</v>
      </c>
      <c r="D101" s="3" t="s">
        <v>4061</v>
      </c>
      <c r="E101" s="2" t="s">
        <v>779</v>
      </c>
      <c r="F101" s="2" t="s">
        <v>778</v>
      </c>
      <c r="G101" s="2" t="s">
        <v>780</v>
      </c>
      <c r="H101" s="2" t="s">
        <v>4052</v>
      </c>
      <c r="I101" s="2" t="s">
        <v>4053</v>
      </c>
      <c r="J101" s="4">
        <v>800</v>
      </c>
      <c r="K101" s="4">
        <v>3302161</v>
      </c>
      <c r="L101" s="4"/>
      <c r="M101" s="4">
        <v>3302161</v>
      </c>
    </row>
    <row r="102" spans="1:13" ht="15.75">
      <c r="A102" s="3">
        <v>2026</v>
      </c>
      <c r="B102" s="2" t="s">
        <v>773</v>
      </c>
      <c r="C102" s="2" t="s">
        <v>4142</v>
      </c>
      <c r="D102" s="3" t="s">
        <v>4061</v>
      </c>
      <c r="E102" s="2" t="s">
        <v>3460</v>
      </c>
      <c r="F102" s="2" t="s">
        <v>773</v>
      </c>
      <c r="G102" s="2" t="s">
        <v>3461</v>
      </c>
      <c r="H102" s="2" t="s">
        <v>4052</v>
      </c>
      <c r="I102" s="2" t="s">
        <v>4053</v>
      </c>
      <c r="J102" s="4">
        <v>1000</v>
      </c>
      <c r="K102" s="4">
        <v>1815785</v>
      </c>
      <c r="L102" s="4"/>
      <c r="M102" s="4">
        <v>1815785</v>
      </c>
    </row>
    <row r="103" spans="1:13" ht="15.75">
      <c r="A103" s="3">
        <v>2026</v>
      </c>
      <c r="B103" s="2" t="s">
        <v>770</v>
      </c>
      <c r="C103" s="2" t="s">
        <v>4060</v>
      </c>
      <c r="D103" s="3" t="s">
        <v>4061</v>
      </c>
      <c r="E103" s="2" t="s">
        <v>771</v>
      </c>
      <c r="F103" s="2" t="s">
        <v>770</v>
      </c>
      <c r="G103" s="2" t="s">
        <v>772</v>
      </c>
      <c r="H103" s="2" t="s">
        <v>4052</v>
      </c>
      <c r="I103" s="2" t="s">
        <v>4053</v>
      </c>
      <c r="J103" s="4">
        <v>1000</v>
      </c>
      <c r="K103" s="4">
        <v>3618941</v>
      </c>
      <c r="L103" s="4"/>
      <c r="M103" s="4">
        <v>3618941</v>
      </c>
    </row>
    <row r="104" spans="1:13" ht="15.75">
      <c r="A104" s="3">
        <v>2026</v>
      </c>
      <c r="B104" s="2" t="s">
        <v>747</v>
      </c>
      <c r="C104" s="2" t="s">
        <v>4060</v>
      </c>
      <c r="D104" s="3" t="s">
        <v>4061</v>
      </c>
      <c r="E104" s="2" t="s">
        <v>748</v>
      </c>
      <c r="F104" s="2" t="s">
        <v>747</v>
      </c>
      <c r="G104" s="2" t="s">
        <v>749</v>
      </c>
      <c r="H104" s="2" t="s">
        <v>4052</v>
      </c>
      <c r="I104" s="2" t="s">
        <v>4053</v>
      </c>
      <c r="J104" s="4">
        <v>700</v>
      </c>
      <c r="K104" s="4">
        <v>1086491</v>
      </c>
      <c r="L104" s="4"/>
      <c r="M104" s="4">
        <v>1086491</v>
      </c>
    </row>
    <row r="105" spans="1:13" ht="15.75">
      <c r="A105" s="3">
        <v>2026</v>
      </c>
      <c r="B105" s="2" t="s">
        <v>747</v>
      </c>
      <c r="C105" s="2" t="s">
        <v>4142</v>
      </c>
      <c r="D105" s="3" t="s">
        <v>4061</v>
      </c>
      <c r="E105" s="2" t="s">
        <v>3458</v>
      </c>
      <c r="F105" s="2" t="s">
        <v>747</v>
      </c>
      <c r="G105" s="2" t="s">
        <v>3459</v>
      </c>
      <c r="H105" s="2" t="s">
        <v>4052</v>
      </c>
      <c r="I105" s="2" t="s">
        <v>4053</v>
      </c>
      <c r="J105" s="4">
        <v>1000</v>
      </c>
      <c r="K105" s="4">
        <v>1561406</v>
      </c>
      <c r="L105" s="4"/>
      <c r="M105" s="4">
        <v>1561406</v>
      </c>
    </row>
    <row r="106" spans="1:13" ht="15.75">
      <c r="A106" s="3">
        <v>2026</v>
      </c>
      <c r="B106" s="2" t="s">
        <v>741</v>
      </c>
      <c r="C106" s="2" t="s">
        <v>4060</v>
      </c>
      <c r="D106" s="3" t="s">
        <v>4061</v>
      </c>
      <c r="E106" s="2" t="s">
        <v>742</v>
      </c>
      <c r="F106" s="2" t="s">
        <v>741</v>
      </c>
      <c r="G106" s="2" t="s">
        <v>743</v>
      </c>
      <c r="H106" s="2" t="s">
        <v>4052</v>
      </c>
      <c r="I106" s="2" t="s">
        <v>4053</v>
      </c>
      <c r="J106" s="4">
        <v>100</v>
      </c>
      <c r="K106" s="4">
        <v>158193</v>
      </c>
      <c r="L106" s="4"/>
      <c r="M106" s="4">
        <v>158193</v>
      </c>
    </row>
    <row r="107" spans="1:13" ht="15.75">
      <c r="A107" s="3">
        <v>2026</v>
      </c>
      <c r="B107" s="2" t="s">
        <v>736</v>
      </c>
      <c r="C107" s="2" t="s">
        <v>4060</v>
      </c>
      <c r="D107" s="3" t="s">
        <v>4061</v>
      </c>
      <c r="E107" s="2" t="s">
        <v>737</v>
      </c>
      <c r="F107" s="2" t="s">
        <v>736</v>
      </c>
      <c r="G107" s="2" t="s">
        <v>738</v>
      </c>
      <c r="H107" s="2" t="s">
        <v>4052</v>
      </c>
      <c r="I107" s="2" t="s">
        <v>4053</v>
      </c>
      <c r="J107" s="4">
        <v>3000</v>
      </c>
      <c r="K107" s="4">
        <v>3905255</v>
      </c>
      <c r="L107" s="4"/>
      <c r="M107" s="4">
        <v>3905255</v>
      </c>
    </row>
    <row r="108" spans="1:13" ht="15.75">
      <c r="A108" s="3">
        <v>2026</v>
      </c>
      <c r="B108" s="2" t="s">
        <v>736</v>
      </c>
      <c r="C108" s="2" t="s">
        <v>4142</v>
      </c>
      <c r="D108" s="3" t="s">
        <v>4061</v>
      </c>
      <c r="E108" s="2" t="s">
        <v>3456</v>
      </c>
      <c r="F108" s="2" t="s">
        <v>736</v>
      </c>
      <c r="G108" s="2" t="s">
        <v>3457</v>
      </c>
      <c r="H108" s="2" t="s">
        <v>4052</v>
      </c>
      <c r="I108" s="2" t="s">
        <v>4053</v>
      </c>
      <c r="J108" s="4">
        <v>1000</v>
      </c>
      <c r="K108" s="4">
        <v>1306815</v>
      </c>
      <c r="L108" s="4"/>
      <c r="M108" s="4">
        <v>1306815</v>
      </c>
    </row>
    <row r="109" spans="1:13" ht="15.75">
      <c r="A109" s="3">
        <v>2026</v>
      </c>
      <c r="B109" s="2" t="s">
        <v>733</v>
      </c>
      <c r="C109" s="2" t="s">
        <v>4060</v>
      </c>
      <c r="D109" s="3" t="s">
        <v>4061</v>
      </c>
      <c r="E109" s="2" t="s">
        <v>734</v>
      </c>
      <c r="F109" s="2" t="s">
        <v>733</v>
      </c>
      <c r="G109" s="2" t="s">
        <v>735</v>
      </c>
      <c r="H109" s="2" t="s">
        <v>4052</v>
      </c>
      <c r="I109" s="2" t="s">
        <v>4053</v>
      </c>
      <c r="J109" s="4">
        <v>1250</v>
      </c>
      <c r="K109" s="4">
        <v>3254898</v>
      </c>
      <c r="L109" s="4"/>
      <c r="M109" s="4">
        <v>3254898</v>
      </c>
    </row>
    <row r="110" spans="1:13" ht="15.75">
      <c r="A110" s="3">
        <v>2026</v>
      </c>
      <c r="B110" s="2" t="s">
        <v>702</v>
      </c>
      <c r="C110" s="2" t="s">
        <v>4060</v>
      </c>
      <c r="D110" s="3" t="s">
        <v>4061</v>
      </c>
      <c r="E110" s="2" t="s">
        <v>703</v>
      </c>
      <c r="F110" s="2" t="s">
        <v>702</v>
      </c>
      <c r="G110" s="2" t="s">
        <v>704</v>
      </c>
      <c r="H110" s="2" t="s">
        <v>4052</v>
      </c>
      <c r="I110" s="2" t="s">
        <v>4053</v>
      </c>
      <c r="J110" s="4">
        <v>150</v>
      </c>
      <c r="K110" s="4">
        <v>160945</v>
      </c>
      <c r="L110" s="4"/>
      <c r="M110" s="4">
        <v>160945</v>
      </c>
    </row>
    <row r="111" spans="1:13" ht="15.75">
      <c r="A111" s="3">
        <v>2026</v>
      </c>
      <c r="B111" s="2" t="s">
        <v>699</v>
      </c>
      <c r="C111" s="2" t="s">
        <v>4060</v>
      </c>
      <c r="D111" s="3" t="s">
        <v>4061</v>
      </c>
      <c r="E111" s="2" t="s">
        <v>700</v>
      </c>
      <c r="F111" s="2" t="s">
        <v>699</v>
      </c>
      <c r="G111" s="2" t="s">
        <v>701</v>
      </c>
      <c r="H111" s="2" t="s">
        <v>4052</v>
      </c>
      <c r="I111" s="2" t="s">
        <v>4053</v>
      </c>
      <c r="J111" s="4">
        <v>1500</v>
      </c>
      <c r="K111" s="4">
        <v>3201046</v>
      </c>
      <c r="L111" s="4"/>
      <c r="M111" s="4">
        <v>3201046</v>
      </c>
    </row>
    <row r="112" spans="1:13" ht="15.75">
      <c r="A112" s="3">
        <v>2026</v>
      </c>
      <c r="B112" s="2" t="s">
        <v>679</v>
      </c>
      <c r="C112" s="2" t="s">
        <v>4060</v>
      </c>
      <c r="D112" s="3" t="s">
        <v>4061</v>
      </c>
      <c r="E112" s="2" t="s">
        <v>680</v>
      </c>
      <c r="F112" s="2" t="s">
        <v>679</v>
      </c>
      <c r="G112" s="2" t="s">
        <v>681</v>
      </c>
      <c r="H112" s="2" t="s">
        <v>4052</v>
      </c>
      <c r="I112" s="2" t="s">
        <v>4053</v>
      </c>
      <c r="J112" s="4">
        <v>50</v>
      </c>
      <c r="K112" s="4">
        <v>285436</v>
      </c>
      <c r="L112" s="4"/>
      <c r="M112" s="4">
        <v>285436</v>
      </c>
    </row>
    <row r="113" spans="1:13" ht="15.75">
      <c r="A113" s="3">
        <v>2026</v>
      </c>
      <c r="B113" s="2" t="s">
        <v>676</v>
      </c>
      <c r="C113" s="2" t="s">
        <v>4060</v>
      </c>
      <c r="D113" s="3" t="s">
        <v>4061</v>
      </c>
      <c r="E113" s="2" t="s">
        <v>677</v>
      </c>
      <c r="F113" s="2" t="s">
        <v>676</v>
      </c>
      <c r="G113" s="2" t="s">
        <v>678</v>
      </c>
      <c r="H113" s="2" t="s">
        <v>4052</v>
      </c>
      <c r="I113" s="2" t="s">
        <v>4053</v>
      </c>
      <c r="J113" s="4">
        <v>50</v>
      </c>
      <c r="K113" s="4">
        <v>48559</v>
      </c>
      <c r="L113" s="4"/>
      <c r="M113" s="4">
        <v>48559</v>
      </c>
    </row>
    <row r="114" spans="1:13" ht="15.75">
      <c r="A114" s="3">
        <v>2026</v>
      </c>
      <c r="B114" s="2" t="s">
        <v>665</v>
      </c>
      <c r="C114" s="2" t="s">
        <v>4060</v>
      </c>
      <c r="D114" s="3" t="s">
        <v>4061</v>
      </c>
      <c r="E114" s="2" t="s">
        <v>666</v>
      </c>
      <c r="F114" s="2" t="s">
        <v>665</v>
      </c>
      <c r="G114" s="2" t="s">
        <v>667</v>
      </c>
      <c r="H114" s="2" t="s">
        <v>4052</v>
      </c>
      <c r="I114" s="2" t="s">
        <v>4053</v>
      </c>
      <c r="J114" s="4">
        <v>350</v>
      </c>
      <c r="K114" s="4">
        <v>1814752</v>
      </c>
      <c r="L114" s="4"/>
      <c r="M114" s="4">
        <v>1814752</v>
      </c>
    </row>
    <row r="115" spans="1:13" ht="15.75">
      <c r="A115" s="3">
        <v>2026</v>
      </c>
      <c r="B115" s="2" t="s">
        <v>662</v>
      </c>
      <c r="C115" s="2" t="s">
        <v>4060</v>
      </c>
      <c r="D115" s="3" t="s">
        <v>4061</v>
      </c>
      <c r="E115" s="2" t="s">
        <v>663</v>
      </c>
      <c r="F115" s="2" t="s">
        <v>662</v>
      </c>
      <c r="G115" s="2" t="s">
        <v>664</v>
      </c>
      <c r="H115" s="2" t="s">
        <v>4052</v>
      </c>
      <c r="I115" s="2" t="s">
        <v>4053</v>
      </c>
      <c r="J115" s="4">
        <v>200</v>
      </c>
      <c r="K115" s="4">
        <v>469099</v>
      </c>
      <c r="L115" s="4"/>
      <c r="M115" s="4">
        <v>469099</v>
      </c>
    </row>
    <row r="116" spans="1:13" ht="15.75">
      <c r="A116" s="3">
        <v>2026</v>
      </c>
      <c r="B116" s="2" t="s">
        <v>657</v>
      </c>
      <c r="C116" s="2" t="s">
        <v>4060</v>
      </c>
      <c r="D116" s="3" t="s">
        <v>4061</v>
      </c>
      <c r="E116" s="2" t="s">
        <v>658</v>
      </c>
      <c r="F116" s="2" t="s">
        <v>657</v>
      </c>
      <c r="G116" s="2" t="s">
        <v>659</v>
      </c>
      <c r="H116" s="2" t="s">
        <v>4052</v>
      </c>
      <c r="I116" s="2" t="s">
        <v>4053</v>
      </c>
      <c r="J116" s="4">
        <v>60</v>
      </c>
      <c r="K116" s="4">
        <v>55223</v>
      </c>
      <c r="L116" s="4"/>
      <c r="M116" s="4">
        <v>55223</v>
      </c>
    </row>
    <row r="117" spans="1:13" ht="15.75">
      <c r="A117" s="3">
        <v>2026</v>
      </c>
      <c r="B117" s="2" t="s">
        <v>358</v>
      </c>
      <c r="C117" s="2" t="s">
        <v>4060</v>
      </c>
      <c r="D117" s="3" t="s">
        <v>4061</v>
      </c>
      <c r="E117" s="2" t="s">
        <v>645</v>
      </c>
      <c r="F117" s="2" t="s">
        <v>358</v>
      </c>
      <c r="G117" s="2" t="s">
        <v>646</v>
      </c>
      <c r="H117" s="2" t="s">
        <v>4052</v>
      </c>
      <c r="I117" s="2" t="s">
        <v>4053</v>
      </c>
      <c r="J117" s="4">
        <v>1100</v>
      </c>
      <c r="K117" s="4">
        <v>4574263</v>
      </c>
      <c r="L117" s="4"/>
      <c r="M117" s="4">
        <v>4574263</v>
      </c>
    </row>
    <row r="118" spans="1:13" ht="15.75">
      <c r="A118" s="3">
        <v>2026</v>
      </c>
      <c r="B118" s="2" t="s">
        <v>640</v>
      </c>
      <c r="C118" s="2" t="s">
        <v>4060</v>
      </c>
      <c r="D118" s="3" t="s">
        <v>4061</v>
      </c>
      <c r="E118" s="2" t="s">
        <v>641</v>
      </c>
      <c r="F118" s="2" t="s">
        <v>640</v>
      </c>
      <c r="G118" s="2" t="s">
        <v>642</v>
      </c>
      <c r="H118" s="2" t="s">
        <v>4052</v>
      </c>
      <c r="I118" s="2" t="s">
        <v>4053</v>
      </c>
      <c r="J118" s="4">
        <v>300</v>
      </c>
      <c r="K118" s="4">
        <v>549430</v>
      </c>
      <c r="L118" s="4"/>
      <c r="M118" s="4">
        <v>549430</v>
      </c>
    </row>
    <row r="119" spans="1:13" ht="15.75">
      <c r="A119" s="3">
        <v>2026</v>
      </c>
      <c r="B119" s="2" t="s">
        <v>352</v>
      </c>
      <c r="C119" s="2" t="s">
        <v>4142</v>
      </c>
      <c r="D119" s="3" t="s">
        <v>4061</v>
      </c>
      <c r="E119" s="2" t="s">
        <v>3454</v>
      </c>
      <c r="F119" s="2" t="s">
        <v>352</v>
      </c>
      <c r="G119" s="2" t="s">
        <v>3455</v>
      </c>
      <c r="H119" s="2" t="s">
        <v>4052</v>
      </c>
      <c r="I119" s="2" t="s">
        <v>4053</v>
      </c>
      <c r="J119" s="4">
        <v>1000</v>
      </c>
      <c r="K119" s="4">
        <v>3672839</v>
      </c>
      <c r="L119" s="4"/>
      <c r="M119" s="4">
        <v>3672839</v>
      </c>
    </row>
    <row r="120" spans="1:13" ht="15.75">
      <c r="A120" s="3">
        <v>2026</v>
      </c>
      <c r="B120" s="2" t="s">
        <v>633</v>
      </c>
      <c r="C120" s="2" t="s">
        <v>4060</v>
      </c>
      <c r="D120" s="3" t="s">
        <v>4061</v>
      </c>
      <c r="E120" s="2" t="s">
        <v>634</v>
      </c>
      <c r="F120" s="2" t="s">
        <v>633</v>
      </c>
      <c r="G120" s="2" t="s">
        <v>635</v>
      </c>
      <c r="H120" s="2" t="s">
        <v>4052</v>
      </c>
      <c r="I120" s="2" t="s">
        <v>4053</v>
      </c>
      <c r="J120" s="4">
        <v>1500</v>
      </c>
      <c r="K120" s="4">
        <v>1299003</v>
      </c>
      <c r="L120" s="4"/>
      <c r="M120" s="4">
        <v>1299003</v>
      </c>
    </row>
    <row r="121" spans="1:13" ht="15.75">
      <c r="A121" s="3">
        <v>2026</v>
      </c>
      <c r="B121" s="2" t="s">
        <v>621</v>
      </c>
      <c r="C121" s="2" t="s">
        <v>4060</v>
      </c>
      <c r="D121" s="3" t="s">
        <v>4061</v>
      </c>
      <c r="E121" s="2" t="s">
        <v>622</v>
      </c>
      <c r="F121" s="2" t="s">
        <v>621</v>
      </c>
      <c r="G121" s="2" t="s">
        <v>623</v>
      </c>
      <c r="H121" s="2" t="s">
        <v>4052</v>
      </c>
      <c r="I121" s="2" t="s">
        <v>4053</v>
      </c>
      <c r="J121" s="4">
        <v>500</v>
      </c>
      <c r="K121" s="4">
        <v>788336</v>
      </c>
      <c r="L121" s="4"/>
      <c r="M121" s="4">
        <v>788336</v>
      </c>
    </row>
    <row r="122" spans="1:13" ht="15.75">
      <c r="A122" s="3">
        <v>2026</v>
      </c>
      <c r="B122" s="2" t="s">
        <v>363</v>
      </c>
      <c r="C122" s="2" t="s">
        <v>4142</v>
      </c>
      <c r="D122" s="3" t="s">
        <v>4061</v>
      </c>
      <c r="E122" s="2" t="s">
        <v>3452</v>
      </c>
      <c r="F122" s="2" t="s">
        <v>363</v>
      </c>
      <c r="G122" s="2" t="s">
        <v>3453</v>
      </c>
      <c r="H122" s="2" t="s">
        <v>4052</v>
      </c>
      <c r="I122" s="2" t="s">
        <v>4053</v>
      </c>
      <c r="J122" s="4">
        <v>1000</v>
      </c>
      <c r="K122" s="4">
        <v>2654898</v>
      </c>
      <c r="L122" s="4"/>
      <c r="M122" s="4">
        <v>2654898</v>
      </c>
    </row>
    <row r="123" spans="1:13" ht="15.75">
      <c r="A123" s="3">
        <v>2026</v>
      </c>
      <c r="B123" s="2" t="s">
        <v>566</v>
      </c>
      <c r="C123" s="2" t="s">
        <v>4060</v>
      </c>
      <c r="D123" s="3" t="s">
        <v>4061</v>
      </c>
      <c r="E123" s="2" t="s">
        <v>567</v>
      </c>
      <c r="F123" s="2" t="s">
        <v>566</v>
      </c>
      <c r="G123" s="2" t="s">
        <v>568</v>
      </c>
      <c r="H123" s="2" t="s">
        <v>4052</v>
      </c>
      <c r="I123" s="2" t="s">
        <v>4053</v>
      </c>
      <c r="J123" s="4">
        <v>30</v>
      </c>
      <c r="K123" s="4">
        <v>172500</v>
      </c>
      <c r="L123" s="4"/>
      <c r="M123" s="4">
        <v>172500</v>
      </c>
    </row>
    <row r="124" spans="1:13" ht="15.75">
      <c r="A124" s="3">
        <v>2026</v>
      </c>
      <c r="B124" s="2" t="s">
        <v>563</v>
      </c>
      <c r="C124" s="2" t="s">
        <v>4060</v>
      </c>
      <c r="D124" s="3" t="s">
        <v>4061</v>
      </c>
      <c r="E124" s="2" t="s">
        <v>564</v>
      </c>
      <c r="F124" s="2" t="s">
        <v>563</v>
      </c>
      <c r="G124" s="2" t="s">
        <v>565</v>
      </c>
      <c r="H124" s="2" t="s">
        <v>4052</v>
      </c>
      <c r="I124" s="2" t="s">
        <v>4053</v>
      </c>
      <c r="J124" s="4">
        <v>70</v>
      </c>
      <c r="K124" s="4">
        <v>69434</v>
      </c>
      <c r="L124" s="4"/>
      <c r="M124" s="4">
        <v>69434</v>
      </c>
    </row>
    <row r="125" spans="1:13" ht="15.75">
      <c r="A125" s="3">
        <v>2026</v>
      </c>
      <c r="B125" s="2" t="s">
        <v>560</v>
      </c>
      <c r="C125" s="2" t="s">
        <v>4060</v>
      </c>
      <c r="D125" s="3" t="s">
        <v>4061</v>
      </c>
      <c r="E125" s="2" t="s">
        <v>561</v>
      </c>
      <c r="F125" s="2" t="s">
        <v>560</v>
      </c>
      <c r="G125" s="2" t="s">
        <v>562</v>
      </c>
      <c r="H125" s="2" t="s">
        <v>4052</v>
      </c>
      <c r="I125" s="2" t="s">
        <v>4053</v>
      </c>
      <c r="J125" s="4">
        <v>675</v>
      </c>
      <c r="K125" s="4">
        <v>1227896</v>
      </c>
      <c r="L125" s="4"/>
      <c r="M125" s="4">
        <v>1227896</v>
      </c>
    </row>
    <row r="126" spans="1:13" ht="15.75">
      <c r="A126" s="3">
        <v>2026</v>
      </c>
      <c r="B126" s="2" t="s">
        <v>545</v>
      </c>
      <c r="C126" s="2" t="s">
        <v>4060</v>
      </c>
      <c r="D126" s="3" t="s">
        <v>4061</v>
      </c>
      <c r="E126" s="2" t="s">
        <v>546</v>
      </c>
      <c r="F126" s="2" t="s">
        <v>545</v>
      </c>
      <c r="G126" s="2" t="s">
        <v>547</v>
      </c>
      <c r="H126" s="2" t="s">
        <v>4052</v>
      </c>
      <c r="I126" s="2" t="s">
        <v>4053</v>
      </c>
      <c r="J126" s="4">
        <v>140</v>
      </c>
      <c r="K126" s="4">
        <v>591231</v>
      </c>
      <c r="L126" s="4"/>
      <c r="M126" s="4">
        <v>591231</v>
      </c>
    </row>
    <row r="127" spans="1:13" ht="15.75">
      <c r="A127" s="3">
        <v>2026</v>
      </c>
      <c r="B127" s="2" t="s">
        <v>530</v>
      </c>
      <c r="C127" s="2" t="s">
        <v>4060</v>
      </c>
      <c r="D127" s="3" t="s">
        <v>4061</v>
      </c>
      <c r="E127" s="2" t="s">
        <v>531</v>
      </c>
      <c r="F127" s="2" t="s">
        <v>530</v>
      </c>
      <c r="G127" s="2" t="s">
        <v>532</v>
      </c>
      <c r="H127" s="2" t="s">
        <v>4052</v>
      </c>
      <c r="I127" s="2" t="s">
        <v>4053</v>
      </c>
      <c r="J127" s="4">
        <v>50</v>
      </c>
      <c r="K127" s="4">
        <v>89001</v>
      </c>
      <c r="L127" s="4"/>
      <c r="M127" s="4">
        <v>89001</v>
      </c>
    </row>
    <row r="128" spans="1:13" ht="15.75">
      <c r="A128" s="3">
        <v>2026</v>
      </c>
      <c r="B128" s="2" t="s">
        <v>524</v>
      </c>
      <c r="C128" s="2" t="s">
        <v>4060</v>
      </c>
      <c r="D128" s="3" t="s">
        <v>4061</v>
      </c>
      <c r="E128" s="2" t="s">
        <v>525</v>
      </c>
      <c r="F128" s="2" t="s">
        <v>524</v>
      </c>
      <c r="G128" s="2" t="s">
        <v>526</v>
      </c>
      <c r="H128" s="2" t="s">
        <v>4052</v>
      </c>
      <c r="I128" s="2" t="s">
        <v>4053</v>
      </c>
      <c r="J128" s="4">
        <v>700</v>
      </c>
      <c r="K128" s="4">
        <v>2235599</v>
      </c>
      <c r="L128" s="4"/>
      <c r="M128" s="4">
        <v>2235599</v>
      </c>
    </row>
    <row r="129" spans="1:13" ht="15.75">
      <c r="A129" s="3">
        <v>2026</v>
      </c>
      <c r="B129" s="2" t="s">
        <v>514</v>
      </c>
      <c r="C129" s="2" t="s">
        <v>4060</v>
      </c>
      <c r="D129" s="3" t="s">
        <v>4061</v>
      </c>
      <c r="E129" s="2" t="s">
        <v>515</v>
      </c>
      <c r="F129" s="2" t="s">
        <v>514</v>
      </c>
      <c r="G129" s="2" t="s">
        <v>516</v>
      </c>
      <c r="H129" s="2" t="s">
        <v>4052</v>
      </c>
      <c r="I129" s="2" t="s">
        <v>4053</v>
      </c>
      <c r="J129" s="4">
        <v>258</v>
      </c>
      <c r="K129" s="4">
        <v>676352</v>
      </c>
      <c r="L129" s="4"/>
      <c r="M129" s="4">
        <v>676352</v>
      </c>
    </row>
    <row r="130" spans="1:13" ht="15.75">
      <c r="A130" s="3">
        <v>2026</v>
      </c>
      <c r="B130" s="2" t="s">
        <v>503</v>
      </c>
      <c r="C130" s="2" t="s">
        <v>4060</v>
      </c>
      <c r="D130" s="3" t="s">
        <v>4061</v>
      </c>
      <c r="E130" s="2" t="s">
        <v>504</v>
      </c>
      <c r="F130" s="2" t="s">
        <v>503</v>
      </c>
      <c r="G130" s="2" t="s">
        <v>505</v>
      </c>
      <c r="H130" s="2" t="s">
        <v>4052</v>
      </c>
      <c r="I130" s="2" t="s">
        <v>4053</v>
      </c>
      <c r="J130" s="4">
        <v>100</v>
      </c>
      <c r="K130" s="4">
        <v>248983</v>
      </c>
      <c r="L130" s="4"/>
      <c r="M130" s="4">
        <v>248983</v>
      </c>
    </row>
    <row r="131" spans="1:13" ht="15.75">
      <c r="A131" s="3">
        <v>2026</v>
      </c>
      <c r="B131" s="2" t="s">
        <v>469</v>
      </c>
      <c r="C131" s="2" t="s">
        <v>4060</v>
      </c>
      <c r="D131" s="3" t="s">
        <v>4061</v>
      </c>
      <c r="E131" s="2" t="s">
        <v>470</v>
      </c>
      <c r="F131" s="2" t="s">
        <v>469</v>
      </c>
      <c r="G131" s="2" t="s">
        <v>471</v>
      </c>
      <c r="H131" s="2" t="s">
        <v>4052</v>
      </c>
      <c r="I131" s="2" t="s">
        <v>4053</v>
      </c>
      <c r="J131" s="4">
        <v>130</v>
      </c>
      <c r="K131" s="4">
        <v>429186</v>
      </c>
      <c r="L131" s="4"/>
      <c r="M131" s="4">
        <v>429186</v>
      </c>
    </row>
    <row r="132" spans="1:13" ht="15.75">
      <c r="A132" s="3">
        <v>2026</v>
      </c>
      <c r="B132" s="2" t="s">
        <v>318</v>
      </c>
      <c r="C132" s="2" t="s">
        <v>4060</v>
      </c>
      <c r="D132" s="3" t="s">
        <v>4061</v>
      </c>
      <c r="E132" s="2" t="s">
        <v>2614</v>
      </c>
      <c r="F132" s="2" t="s">
        <v>318</v>
      </c>
      <c r="G132" s="2" t="s">
        <v>2615</v>
      </c>
      <c r="H132" s="2" t="s">
        <v>4052</v>
      </c>
      <c r="I132" s="2" t="s">
        <v>4053</v>
      </c>
      <c r="J132" s="4">
        <v>200</v>
      </c>
      <c r="K132" s="4">
        <v>638276</v>
      </c>
      <c r="L132" s="4"/>
      <c r="M132" s="4">
        <v>638276</v>
      </c>
    </row>
    <row r="133" spans="1:13" ht="15.75">
      <c r="A133" s="3">
        <v>2026</v>
      </c>
      <c r="B133" s="2" t="s">
        <v>318</v>
      </c>
      <c r="C133" s="2" t="s">
        <v>4060</v>
      </c>
      <c r="D133" s="3" t="s">
        <v>4061</v>
      </c>
      <c r="E133" s="2" t="s">
        <v>2616</v>
      </c>
      <c r="F133" s="2" t="s">
        <v>318</v>
      </c>
      <c r="G133" s="2" t="s">
        <v>2617</v>
      </c>
      <c r="H133" s="2" t="s">
        <v>4052</v>
      </c>
      <c r="I133" s="2" t="s">
        <v>4053</v>
      </c>
      <c r="J133" s="4">
        <v>160</v>
      </c>
      <c r="K133" s="4">
        <v>638276</v>
      </c>
      <c r="L133" s="4"/>
      <c r="M133" s="4">
        <v>638276</v>
      </c>
    </row>
    <row r="134" spans="1:13" ht="15.75">
      <c r="A134" s="3">
        <v>2026</v>
      </c>
      <c r="B134" s="2" t="s">
        <v>318</v>
      </c>
      <c r="C134" s="2" t="s">
        <v>4060</v>
      </c>
      <c r="D134" s="3" t="s">
        <v>4061</v>
      </c>
      <c r="E134" s="2" t="s">
        <v>2618</v>
      </c>
      <c r="F134" s="2" t="s">
        <v>318</v>
      </c>
      <c r="G134" s="2" t="s">
        <v>2619</v>
      </c>
      <c r="H134" s="2" t="s">
        <v>4052</v>
      </c>
      <c r="I134" s="2" t="s">
        <v>4053</v>
      </c>
      <c r="J134" s="4">
        <v>300</v>
      </c>
      <c r="K134" s="4">
        <v>532146</v>
      </c>
      <c r="L134" s="4"/>
      <c r="M134" s="4">
        <v>532146</v>
      </c>
    </row>
    <row r="135" spans="1:13" ht="15.75">
      <c r="A135" s="3">
        <v>2026</v>
      </c>
      <c r="B135" s="2" t="s">
        <v>318</v>
      </c>
      <c r="C135" s="2" t="s">
        <v>4060</v>
      </c>
      <c r="D135" s="3" t="s">
        <v>4061</v>
      </c>
      <c r="E135" s="2" t="s">
        <v>2624</v>
      </c>
      <c r="F135" s="2" t="s">
        <v>318</v>
      </c>
      <c r="G135" s="2" t="s">
        <v>2625</v>
      </c>
      <c r="H135" s="2" t="s">
        <v>4052</v>
      </c>
      <c r="I135" s="2" t="s">
        <v>4053</v>
      </c>
      <c r="J135" s="4">
        <v>150</v>
      </c>
      <c r="K135" s="4">
        <v>294240</v>
      </c>
      <c r="L135" s="4"/>
      <c r="M135" s="4">
        <v>294240</v>
      </c>
    </row>
    <row r="136" spans="1:13" ht="15.75">
      <c r="A136" s="3">
        <v>2026</v>
      </c>
      <c r="B136" s="2" t="s">
        <v>318</v>
      </c>
      <c r="C136" s="2" t="s">
        <v>4060</v>
      </c>
      <c r="D136" s="3" t="s">
        <v>4061</v>
      </c>
      <c r="E136" s="2" t="s">
        <v>2628</v>
      </c>
      <c r="F136" s="2" t="s">
        <v>318</v>
      </c>
      <c r="G136" s="2" t="s">
        <v>2629</v>
      </c>
      <c r="H136" s="2" t="s">
        <v>4052</v>
      </c>
      <c r="I136" s="2" t="s">
        <v>4053</v>
      </c>
      <c r="J136" s="4">
        <v>800</v>
      </c>
      <c r="K136" s="4">
        <v>1708592</v>
      </c>
      <c r="L136" s="4"/>
      <c r="M136" s="4">
        <v>1708592</v>
      </c>
    </row>
    <row r="137" spans="1:13" ht="15.75">
      <c r="A137" s="3">
        <v>2026</v>
      </c>
      <c r="B137" s="2" t="s">
        <v>318</v>
      </c>
      <c r="C137" s="2" t="s">
        <v>4060</v>
      </c>
      <c r="D137" s="3" t="s">
        <v>4061</v>
      </c>
      <c r="E137" s="2" t="s">
        <v>2632</v>
      </c>
      <c r="F137" s="2" t="s">
        <v>318</v>
      </c>
      <c r="G137" s="2" t="s">
        <v>2633</v>
      </c>
      <c r="H137" s="2" t="s">
        <v>4052</v>
      </c>
      <c r="I137" s="2" t="s">
        <v>4053</v>
      </c>
      <c r="J137" s="4">
        <v>200</v>
      </c>
      <c r="K137" s="4">
        <v>502113</v>
      </c>
      <c r="L137" s="4"/>
      <c r="M137" s="4">
        <v>502113</v>
      </c>
    </row>
    <row r="138" spans="1:13" ht="15.75">
      <c r="A138" s="3">
        <v>2026</v>
      </c>
      <c r="B138" s="2" t="s">
        <v>314</v>
      </c>
      <c r="C138" s="2" t="s">
        <v>4060</v>
      </c>
      <c r="D138" s="3" t="s">
        <v>4061</v>
      </c>
      <c r="E138" s="2" t="s">
        <v>2604</v>
      </c>
      <c r="F138" s="2" t="s">
        <v>314</v>
      </c>
      <c r="G138" s="2" t="s">
        <v>2605</v>
      </c>
      <c r="H138" s="2" t="s">
        <v>4052</v>
      </c>
      <c r="I138" s="2" t="s">
        <v>4053</v>
      </c>
      <c r="J138" s="4">
        <v>120</v>
      </c>
      <c r="K138" s="4">
        <v>240344</v>
      </c>
      <c r="L138" s="4"/>
      <c r="M138" s="4">
        <v>240344</v>
      </c>
    </row>
    <row r="139" spans="1:13" ht="15.75">
      <c r="A139" s="3">
        <v>2026</v>
      </c>
      <c r="B139" s="2" t="s">
        <v>314</v>
      </c>
      <c r="C139" s="2" t="s">
        <v>4060</v>
      </c>
      <c r="D139" s="3" t="s">
        <v>4061</v>
      </c>
      <c r="E139" s="2" t="s">
        <v>2606</v>
      </c>
      <c r="F139" s="2" t="s">
        <v>314</v>
      </c>
      <c r="G139" s="2" t="s">
        <v>2607</v>
      </c>
      <c r="H139" s="2" t="s">
        <v>4052</v>
      </c>
      <c r="I139" s="2" t="s">
        <v>4053</v>
      </c>
      <c r="J139" s="4">
        <v>900</v>
      </c>
      <c r="K139" s="4">
        <v>1960062</v>
      </c>
      <c r="L139" s="4"/>
      <c r="M139" s="4">
        <v>1960062</v>
      </c>
    </row>
    <row r="140" spans="1:13" ht="15.75">
      <c r="A140" s="3">
        <v>2026</v>
      </c>
      <c r="B140" s="2" t="s">
        <v>312</v>
      </c>
      <c r="C140" s="2" t="s">
        <v>4060</v>
      </c>
      <c r="D140" s="3" t="s">
        <v>4061</v>
      </c>
      <c r="E140" s="2" t="s">
        <v>2588</v>
      </c>
      <c r="F140" s="2" t="s">
        <v>312</v>
      </c>
      <c r="G140" s="2" t="s">
        <v>2589</v>
      </c>
      <c r="H140" s="2" t="s">
        <v>4052</v>
      </c>
      <c r="I140" s="2" t="s">
        <v>4053</v>
      </c>
      <c r="J140" s="4">
        <v>30</v>
      </c>
      <c r="K140" s="4">
        <v>98217</v>
      </c>
      <c r="L140" s="4"/>
      <c r="M140" s="4">
        <v>98217</v>
      </c>
    </row>
    <row r="141" spans="1:13" ht="15.75">
      <c r="A141" s="3">
        <v>2026</v>
      </c>
      <c r="B141" s="2" t="s">
        <v>312</v>
      </c>
      <c r="C141" s="2" t="s">
        <v>4060</v>
      </c>
      <c r="D141" s="3" t="s">
        <v>4061</v>
      </c>
      <c r="E141" s="2" t="s">
        <v>2590</v>
      </c>
      <c r="F141" s="2" t="s">
        <v>312</v>
      </c>
      <c r="G141" s="2" t="s">
        <v>2591</v>
      </c>
      <c r="H141" s="2" t="s">
        <v>4052</v>
      </c>
      <c r="I141" s="2" t="s">
        <v>4053</v>
      </c>
      <c r="J141" s="4">
        <v>30</v>
      </c>
      <c r="K141" s="4">
        <v>122153</v>
      </c>
      <c r="L141" s="4"/>
      <c r="M141" s="4">
        <v>122153</v>
      </c>
    </row>
    <row r="142" spans="1:13" ht="15.75">
      <c r="A142" s="3">
        <v>2026</v>
      </c>
      <c r="B142" s="2" t="s">
        <v>310</v>
      </c>
      <c r="C142" s="2" t="s">
        <v>4060</v>
      </c>
      <c r="D142" s="3" t="s">
        <v>4061</v>
      </c>
      <c r="E142" s="2" t="s">
        <v>2576</v>
      </c>
      <c r="F142" s="2" t="s">
        <v>310</v>
      </c>
      <c r="G142" s="2" t="s">
        <v>2577</v>
      </c>
      <c r="H142" s="2" t="s">
        <v>4052</v>
      </c>
      <c r="I142" s="2" t="s">
        <v>4053</v>
      </c>
      <c r="J142" s="4">
        <v>50</v>
      </c>
      <c r="K142" s="4">
        <v>165759</v>
      </c>
      <c r="L142" s="4"/>
      <c r="M142" s="4">
        <v>165759</v>
      </c>
    </row>
    <row r="143" spans="1:13" ht="15.75">
      <c r="A143" s="3">
        <v>2026</v>
      </c>
      <c r="B143" s="2" t="s">
        <v>310</v>
      </c>
      <c r="C143" s="2" t="s">
        <v>4060</v>
      </c>
      <c r="D143" s="3" t="s">
        <v>4061</v>
      </c>
      <c r="E143" s="2" t="s">
        <v>2578</v>
      </c>
      <c r="F143" s="2" t="s">
        <v>310</v>
      </c>
      <c r="G143" s="2" t="s">
        <v>2579</v>
      </c>
      <c r="H143" s="2" t="s">
        <v>4052</v>
      </c>
      <c r="I143" s="2" t="s">
        <v>4053</v>
      </c>
      <c r="J143" s="4">
        <v>200</v>
      </c>
      <c r="K143" s="4">
        <v>819185</v>
      </c>
      <c r="L143" s="4"/>
      <c r="M143" s="4">
        <v>819185</v>
      </c>
    </row>
    <row r="144" spans="1:13" ht="15.75">
      <c r="A144" s="3">
        <v>2026</v>
      </c>
      <c r="B144" s="2" t="s">
        <v>310</v>
      </c>
      <c r="C144" s="2" t="s">
        <v>4060</v>
      </c>
      <c r="D144" s="3" t="s">
        <v>4061</v>
      </c>
      <c r="E144" s="2" t="s">
        <v>2580</v>
      </c>
      <c r="F144" s="2" t="s">
        <v>310</v>
      </c>
      <c r="G144" s="2" t="s">
        <v>2581</v>
      </c>
      <c r="H144" s="2" t="s">
        <v>4052</v>
      </c>
      <c r="I144" s="2" t="s">
        <v>4053</v>
      </c>
      <c r="J144" s="4">
        <v>160</v>
      </c>
      <c r="K144" s="4">
        <v>785740</v>
      </c>
      <c r="L144" s="4"/>
      <c r="M144" s="4">
        <v>785740</v>
      </c>
    </row>
    <row r="145" spans="1:13" ht="15.75">
      <c r="A145" s="3">
        <v>2026</v>
      </c>
      <c r="B145" s="2" t="s">
        <v>310</v>
      </c>
      <c r="C145" s="2" t="s">
        <v>4060</v>
      </c>
      <c r="D145" s="3" t="s">
        <v>4061</v>
      </c>
      <c r="E145" s="2" t="s">
        <v>2582</v>
      </c>
      <c r="F145" s="2" t="s">
        <v>310</v>
      </c>
      <c r="G145" s="2" t="s">
        <v>2583</v>
      </c>
      <c r="H145" s="2" t="s">
        <v>4052</v>
      </c>
      <c r="I145" s="2" t="s">
        <v>4053</v>
      </c>
      <c r="J145" s="4">
        <v>70</v>
      </c>
      <c r="K145" s="4">
        <v>399610</v>
      </c>
      <c r="L145" s="4"/>
      <c r="M145" s="4">
        <v>399610</v>
      </c>
    </row>
    <row r="146" spans="1:13" ht="15.75">
      <c r="A146" s="3">
        <v>2026</v>
      </c>
      <c r="B146" s="2" t="s">
        <v>310</v>
      </c>
      <c r="C146" s="2" t="s">
        <v>4060</v>
      </c>
      <c r="D146" s="3" t="s">
        <v>4061</v>
      </c>
      <c r="E146" s="2" t="s">
        <v>2584</v>
      </c>
      <c r="F146" s="2" t="s">
        <v>310</v>
      </c>
      <c r="G146" s="2" t="s">
        <v>2585</v>
      </c>
      <c r="H146" s="2" t="s">
        <v>4052</v>
      </c>
      <c r="I146" s="2" t="s">
        <v>4053</v>
      </c>
      <c r="J146" s="4">
        <v>60</v>
      </c>
      <c r="K146" s="4">
        <v>390394</v>
      </c>
      <c r="L146" s="4"/>
      <c r="M146" s="4">
        <v>390394</v>
      </c>
    </row>
    <row r="147" spans="1:13" ht="15.75">
      <c r="A147" s="3">
        <v>2026</v>
      </c>
      <c r="B147" s="2" t="s">
        <v>310</v>
      </c>
      <c r="C147" s="2" t="s">
        <v>4060</v>
      </c>
      <c r="D147" s="3" t="s">
        <v>4061</v>
      </c>
      <c r="E147" s="2" t="s">
        <v>2586</v>
      </c>
      <c r="F147" s="2" t="s">
        <v>310</v>
      </c>
      <c r="G147" s="2" t="s">
        <v>2587</v>
      </c>
      <c r="H147" s="2" t="s">
        <v>4052</v>
      </c>
      <c r="I147" s="2" t="s">
        <v>4053</v>
      </c>
      <c r="J147" s="4">
        <v>30</v>
      </c>
      <c r="K147" s="4">
        <v>79031</v>
      </c>
      <c r="L147" s="4"/>
      <c r="M147" s="4">
        <v>79031</v>
      </c>
    </row>
    <row r="148" spans="1:13" ht="15.75">
      <c r="A148" s="3">
        <v>2026</v>
      </c>
      <c r="B148" s="2" t="s">
        <v>307</v>
      </c>
      <c r="C148" s="2" t="s">
        <v>4060</v>
      </c>
      <c r="D148" s="3" t="s">
        <v>4061</v>
      </c>
      <c r="E148" s="2" t="s">
        <v>2572</v>
      </c>
      <c r="F148" s="2" t="s">
        <v>307</v>
      </c>
      <c r="G148" s="2" t="s">
        <v>2573</v>
      </c>
      <c r="H148" s="2" t="s">
        <v>4052</v>
      </c>
      <c r="I148" s="2" t="s">
        <v>4053</v>
      </c>
      <c r="J148" s="4">
        <v>30</v>
      </c>
      <c r="K148" s="4">
        <v>66816</v>
      </c>
      <c r="L148" s="4"/>
      <c r="M148" s="4">
        <v>66816</v>
      </c>
    </row>
    <row r="149" spans="1:13" ht="15.75">
      <c r="A149" s="3">
        <v>2026</v>
      </c>
      <c r="B149" s="2" t="s">
        <v>299</v>
      </c>
      <c r="C149" s="2" t="s">
        <v>4060</v>
      </c>
      <c r="D149" s="3" t="s">
        <v>4061</v>
      </c>
      <c r="E149" s="2" t="s">
        <v>2534</v>
      </c>
      <c r="F149" s="2" t="s">
        <v>299</v>
      </c>
      <c r="G149" s="2" t="s">
        <v>2535</v>
      </c>
      <c r="H149" s="2" t="s">
        <v>4052</v>
      </c>
      <c r="I149" s="2" t="s">
        <v>4053</v>
      </c>
      <c r="J149" s="4">
        <v>650</v>
      </c>
      <c r="K149" s="4">
        <v>2094500</v>
      </c>
      <c r="L149" s="4"/>
      <c r="M149" s="4">
        <v>2094500</v>
      </c>
    </row>
    <row r="150" spans="1:13" ht="15.75">
      <c r="A150" s="3">
        <v>2026</v>
      </c>
      <c r="B150" s="2" t="s">
        <v>299</v>
      </c>
      <c r="C150" s="2" t="s">
        <v>4060</v>
      </c>
      <c r="D150" s="3" t="s">
        <v>4061</v>
      </c>
      <c r="E150" s="2" t="s">
        <v>2538</v>
      </c>
      <c r="F150" s="2" t="s">
        <v>299</v>
      </c>
      <c r="G150" s="2" t="s">
        <v>2539</v>
      </c>
      <c r="H150" s="2" t="s">
        <v>4052</v>
      </c>
      <c r="I150" s="2" t="s">
        <v>4053</v>
      </c>
      <c r="J150" s="4">
        <v>600</v>
      </c>
      <c r="K150" s="4">
        <v>2408240</v>
      </c>
      <c r="L150" s="4"/>
      <c r="M150" s="4">
        <v>2408240</v>
      </c>
    </row>
    <row r="151" spans="1:13" ht="15.75">
      <c r="A151" s="3">
        <v>2026</v>
      </c>
      <c r="B151" s="2" t="s">
        <v>299</v>
      </c>
      <c r="C151" s="2" t="s">
        <v>4060</v>
      </c>
      <c r="D151" s="3" t="s">
        <v>4061</v>
      </c>
      <c r="E151" s="2" t="s">
        <v>2542</v>
      </c>
      <c r="F151" s="2" t="s">
        <v>299</v>
      </c>
      <c r="G151" s="2" t="s">
        <v>2543</v>
      </c>
      <c r="H151" s="2" t="s">
        <v>4052</v>
      </c>
      <c r="I151" s="2" t="s">
        <v>4053</v>
      </c>
      <c r="J151" s="4">
        <v>500</v>
      </c>
      <c r="K151" s="4">
        <v>2406139</v>
      </c>
      <c r="L151" s="4"/>
      <c r="M151" s="4">
        <v>2406139</v>
      </c>
    </row>
    <row r="152" spans="1:13" ht="15.75">
      <c r="A152" s="3">
        <v>2026</v>
      </c>
      <c r="B152" s="2" t="s">
        <v>299</v>
      </c>
      <c r="C152" s="2" t="s">
        <v>4060</v>
      </c>
      <c r="D152" s="3" t="s">
        <v>4061</v>
      </c>
      <c r="E152" s="2" t="s">
        <v>2544</v>
      </c>
      <c r="F152" s="2" t="s">
        <v>299</v>
      </c>
      <c r="G152" s="2" t="s">
        <v>2545</v>
      </c>
      <c r="H152" s="2" t="s">
        <v>4052</v>
      </c>
      <c r="I152" s="2" t="s">
        <v>4053</v>
      </c>
      <c r="J152" s="4">
        <v>150</v>
      </c>
      <c r="K152" s="4">
        <v>843928</v>
      </c>
      <c r="L152" s="4"/>
      <c r="M152" s="4">
        <v>843928</v>
      </c>
    </row>
    <row r="153" spans="1:13" ht="15.75">
      <c r="A153" s="3">
        <v>2026</v>
      </c>
      <c r="B153" s="2" t="s">
        <v>299</v>
      </c>
      <c r="C153" s="2" t="s">
        <v>4060</v>
      </c>
      <c r="D153" s="3" t="s">
        <v>4061</v>
      </c>
      <c r="E153" s="2" t="s">
        <v>2546</v>
      </c>
      <c r="F153" s="2" t="s">
        <v>299</v>
      </c>
      <c r="G153" s="2" t="s">
        <v>2547</v>
      </c>
      <c r="H153" s="2" t="s">
        <v>4052</v>
      </c>
      <c r="I153" s="2" t="s">
        <v>4053</v>
      </c>
      <c r="J153" s="4">
        <v>30</v>
      </c>
      <c r="K153" s="4">
        <v>60086</v>
      </c>
      <c r="L153" s="4"/>
      <c r="M153" s="4">
        <v>60086</v>
      </c>
    </row>
    <row r="154" spans="1:13" ht="15.75">
      <c r="A154" s="3">
        <v>2026</v>
      </c>
      <c r="B154" s="2" t="s">
        <v>299</v>
      </c>
      <c r="C154" s="2" t="s">
        <v>4060</v>
      </c>
      <c r="D154" s="3" t="s">
        <v>4061</v>
      </c>
      <c r="E154" s="2" t="s">
        <v>2548</v>
      </c>
      <c r="F154" s="2" t="s">
        <v>299</v>
      </c>
      <c r="G154" s="2" t="s">
        <v>2549</v>
      </c>
      <c r="H154" s="2" t="s">
        <v>4052</v>
      </c>
      <c r="I154" s="2" t="s">
        <v>4053</v>
      </c>
      <c r="J154" s="4">
        <v>120</v>
      </c>
      <c r="K154" s="4">
        <v>770883</v>
      </c>
      <c r="L154" s="4"/>
      <c r="M154" s="4">
        <v>770883</v>
      </c>
    </row>
    <row r="155" spans="1:13" ht="15.75">
      <c r="A155" s="3">
        <v>2026</v>
      </c>
      <c r="B155" s="2" t="s">
        <v>299</v>
      </c>
      <c r="C155" s="2" t="s">
        <v>4060</v>
      </c>
      <c r="D155" s="3" t="s">
        <v>4061</v>
      </c>
      <c r="E155" s="2" t="s">
        <v>2550</v>
      </c>
      <c r="F155" s="2" t="s">
        <v>299</v>
      </c>
      <c r="G155" s="2" t="s">
        <v>2551</v>
      </c>
      <c r="H155" s="2" t="s">
        <v>4052</v>
      </c>
      <c r="I155" s="2" t="s">
        <v>4053</v>
      </c>
      <c r="J155" s="4">
        <v>400</v>
      </c>
      <c r="K155" s="4">
        <v>870734</v>
      </c>
      <c r="L155" s="4"/>
      <c r="M155" s="4">
        <v>870734</v>
      </c>
    </row>
    <row r="156" spans="1:13" ht="15.75">
      <c r="A156" s="3">
        <v>2026</v>
      </c>
      <c r="B156" s="2" t="s">
        <v>294</v>
      </c>
      <c r="C156" s="2" t="s">
        <v>4060</v>
      </c>
      <c r="D156" s="3" t="s">
        <v>4061</v>
      </c>
      <c r="E156" s="2" t="s">
        <v>2513</v>
      </c>
      <c r="F156" s="2" t="s">
        <v>294</v>
      </c>
      <c r="G156" s="2" t="s">
        <v>2514</v>
      </c>
      <c r="H156" s="2" t="s">
        <v>4052</v>
      </c>
      <c r="I156" s="2" t="s">
        <v>4053</v>
      </c>
      <c r="J156" s="4">
        <v>60</v>
      </c>
      <c r="K156" s="4">
        <v>196435</v>
      </c>
      <c r="L156" s="4"/>
      <c r="M156" s="4">
        <v>196435</v>
      </c>
    </row>
    <row r="157" spans="1:13" ht="15.75">
      <c r="A157" s="3">
        <v>2026</v>
      </c>
      <c r="B157" s="2" t="s">
        <v>294</v>
      </c>
      <c r="C157" s="2" t="s">
        <v>4060</v>
      </c>
      <c r="D157" s="3" t="s">
        <v>4061</v>
      </c>
      <c r="E157" s="2" t="s">
        <v>2515</v>
      </c>
      <c r="F157" s="2" t="s">
        <v>294</v>
      </c>
      <c r="G157" s="2" t="s">
        <v>2516</v>
      </c>
      <c r="H157" s="2" t="s">
        <v>4052</v>
      </c>
      <c r="I157" s="2" t="s">
        <v>4053</v>
      </c>
      <c r="J157" s="4">
        <v>120</v>
      </c>
      <c r="K157" s="4">
        <v>418558</v>
      </c>
      <c r="L157" s="4"/>
      <c r="M157" s="4">
        <v>418558</v>
      </c>
    </row>
    <row r="158" spans="1:13" ht="15.75">
      <c r="A158" s="3">
        <v>2026</v>
      </c>
      <c r="B158" s="2" t="s">
        <v>294</v>
      </c>
      <c r="C158" s="2" t="s">
        <v>4060</v>
      </c>
      <c r="D158" s="3" t="s">
        <v>4061</v>
      </c>
      <c r="E158" s="2" t="s">
        <v>2517</v>
      </c>
      <c r="F158" s="2" t="s">
        <v>294</v>
      </c>
      <c r="G158" s="2" t="s">
        <v>2518</v>
      </c>
      <c r="H158" s="2" t="s">
        <v>4052</v>
      </c>
      <c r="I158" s="2" t="s">
        <v>4053</v>
      </c>
      <c r="J158" s="4">
        <v>100</v>
      </c>
      <c r="K158" s="4">
        <v>186129</v>
      </c>
      <c r="L158" s="4"/>
      <c r="M158" s="4">
        <v>186129</v>
      </c>
    </row>
    <row r="159" spans="1:13" ht="15.75">
      <c r="A159" s="3">
        <v>2026</v>
      </c>
      <c r="B159" s="2" t="s">
        <v>294</v>
      </c>
      <c r="C159" s="2" t="s">
        <v>4060</v>
      </c>
      <c r="D159" s="3" t="s">
        <v>4061</v>
      </c>
      <c r="E159" s="2" t="s">
        <v>2519</v>
      </c>
      <c r="F159" s="2" t="s">
        <v>294</v>
      </c>
      <c r="G159" s="2" t="s">
        <v>2520</v>
      </c>
      <c r="H159" s="2" t="s">
        <v>4052</v>
      </c>
      <c r="I159" s="2" t="s">
        <v>4053</v>
      </c>
      <c r="J159" s="4">
        <v>120</v>
      </c>
      <c r="K159" s="4">
        <v>584353</v>
      </c>
      <c r="L159" s="4"/>
      <c r="M159" s="4">
        <v>584353</v>
      </c>
    </row>
    <row r="160" spans="1:13" ht="15.75">
      <c r="A160" s="3">
        <v>2026</v>
      </c>
      <c r="B160" s="2" t="s">
        <v>294</v>
      </c>
      <c r="C160" s="2" t="s">
        <v>4060</v>
      </c>
      <c r="D160" s="3" t="s">
        <v>4061</v>
      </c>
      <c r="E160" s="2" t="s">
        <v>2528</v>
      </c>
      <c r="F160" s="2" t="s">
        <v>294</v>
      </c>
      <c r="G160" s="2" t="s">
        <v>2529</v>
      </c>
      <c r="H160" s="2" t="s">
        <v>4052</v>
      </c>
      <c r="I160" s="2" t="s">
        <v>4053</v>
      </c>
      <c r="J160" s="4">
        <v>700</v>
      </c>
      <c r="K160" s="4">
        <v>1553480</v>
      </c>
      <c r="L160" s="4"/>
      <c r="M160" s="4">
        <v>1553480</v>
      </c>
    </row>
    <row r="161" spans="1:13" ht="15.75">
      <c r="A161" s="3">
        <v>2026</v>
      </c>
      <c r="B161" s="2" t="s">
        <v>264</v>
      </c>
      <c r="C161" s="2" t="s">
        <v>4060</v>
      </c>
      <c r="D161" s="3" t="s">
        <v>4061</v>
      </c>
      <c r="E161" s="2" t="s">
        <v>2473</v>
      </c>
      <c r="F161" s="2" t="s">
        <v>264</v>
      </c>
      <c r="G161" s="2" t="s">
        <v>2474</v>
      </c>
      <c r="H161" s="2" t="s">
        <v>4052</v>
      </c>
      <c r="I161" s="2" t="s">
        <v>4053</v>
      </c>
      <c r="J161" s="4">
        <v>3400</v>
      </c>
      <c r="K161" s="4">
        <v>11093196</v>
      </c>
      <c r="L161" s="4"/>
      <c r="M161" s="4">
        <v>11093196</v>
      </c>
    </row>
    <row r="162" spans="1:13" ht="15.75">
      <c r="A162" s="3">
        <v>2026</v>
      </c>
      <c r="B162" s="2" t="s">
        <v>264</v>
      </c>
      <c r="C162" s="2" t="s">
        <v>4060</v>
      </c>
      <c r="D162" s="3" t="s">
        <v>4061</v>
      </c>
      <c r="E162" s="2" t="s">
        <v>2475</v>
      </c>
      <c r="F162" s="2" t="s">
        <v>264</v>
      </c>
      <c r="G162" s="2" t="s">
        <v>2476</v>
      </c>
      <c r="H162" s="2" t="s">
        <v>4052</v>
      </c>
      <c r="I162" s="2" t="s">
        <v>4053</v>
      </c>
      <c r="J162" s="4">
        <v>60</v>
      </c>
      <c r="K162" s="4">
        <v>215583</v>
      </c>
      <c r="L162" s="4"/>
      <c r="M162" s="4">
        <v>215583</v>
      </c>
    </row>
    <row r="163" spans="1:13" ht="15.75">
      <c r="A163" s="3">
        <v>2026</v>
      </c>
      <c r="B163" s="2" t="s">
        <v>264</v>
      </c>
      <c r="C163" s="2" t="s">
        <v>4060</v>
      </c>
      <c r="D163" s="3" t="s">
        <v>4061</v>
      </c>
      <c r="E163" s="2" t="s">
        <v>2479</v>
      </c>
      <c r="F163" s="2" t="s">
        <v>264</v>
      </c>
      <c r="G163" s="2" t="s">
        <v>2480</v>
      </c>
      <c r="H163" s="2" t="s">
        <v>4052</v>
      </c>
      <c r="I163" s="2" t="s">
        <v>4053</v>
      </c>
      <c r="J163" s="4">
        <v>2000</v>
      </c>
      <c r="K163" s="4">
        <v>8109660</v>
      </c>
      <c r="L163" s="4"/>
      <c r="M163" s="4">
        <v>8109660</v>
      </c>
    </row>
    <row r="164" spans="1:13" ht="15.75">
      <c r="A164" s="3">
        <v>2026</v>
      </c>
      <c r="B164" s="2" t="s">
        <v>264</v>
      </c>
      <c r="C164" s="2" t="s">
        <v>4060</v>
      </c>
      <c r="D164" s="3" t="s">
        <v>4061</v>
      </c>
      <c r="E164" s="2" t="s">
        <v>2484</v>
      </c>
      <c r="F164" s="2" t="s">
        <v>264</v>
      </c>
      <c r="G164" s="2" t="s">
        <v>2485</v>
      </c>
      <c r="H164" s="2" t="s">
        <v>4052</v>
      </c>
      <c r="I164" s="2" t="s">
        <v>4053</v>
      </c>
      <c r="J164" s="4">
        <v>1300</v>
      </c>
      <c r="K164" s="4">
        <v>6306189</v>
      </c>
      <c r="L164" s="4"/>
      <c r="M164" s="4">
        <v>6306189</v>
      </c>
    </row>
    <row r="165" spans="1:13" ht="15.75">
      <c r="A165" s="3">
        <v>2026</v>
      </c>
      <c r="B165" s="2" t="s">
        <v>264</v>
      </c>
      <c r="C165" s="2" t="s">
        <v>4060</v>
      </c>
      <c r="D165" s="3" t="s">
        <v>4061</v>
      </c>
      <c r="E165" s="2" t="s">
        <v>2486</v>
      </c>
      <c r="F165" s="2" t="s">
        <v>264</v>
      </c>
      <c r="G165" s="2" t="s">
        <v>2487</v>
      </c>
      <c r="H165" s="2" t="s">
        <v>4052</v>
      </c>
      <c r="I165" s="2" t="s">
        <v>4053</v>
      </c>
      <c r="J165" s="4">
        <v>500</v>
      </c>
      <c r="K165" s="4">
        <v>2824299</v>
      </c>
      <c r="L165" s="4"/>
      <c r="M165" s="4">
        <v>2824299</v>
      </c>
    </row>
    <row r="166" spans="1:13" ht="15.75">
      <c r="A166" s="3">
        <v>2026</v>
      </c>
      <c r="B166" s="2" t="s">
        <v>264</v>
      </c>
      <c r="C166" s="2" t="s">
        <v>4060</v>
      </c>
      <c r="D166" s="3" t="s">
        <v>4061</v>
      </c>
      <c r="E166" s="2" t="s">
        <v>2488</v>
      </c>
      <c r="F166" s="2" t="s">
        <v>264</v>
      </c>
      <c r="G166" s="2" t="s">
        <v>2489</v>
      </c>
      <c r="H166" s="2" t="s">
        <v>4052</v>
      </c>
      <c r="I166" s="2" t="s">
        <v>4053</v>
      </c>
      <c r="J166" s="4">
        <v>300</v>
      </c>
      <c r="K166" s="4">
        <v>611540</v>
      </c>
      <c r="L166" s="4"/>
      <c r="M166" s="4">
        <v>611540</v>
      </c>
    </row>
    <row r="167" spans="1:13" ht="15.75">
      <c r="A167" s="3">
        <v>2026</v>
      </c>
      <c r="B167" s="2" t="s">
        <v>264</v>
      </c>
      <c r="C167" s="2" t="s">
        <v>4060</v>
      </c>
      <c r="D167" s="3" t="s">
        <v>4061</v>
      </c>
      <c r="E167" s="2" t="s">
        <v>2490</v>
      </c>
      <c r="F167" s="2" t="s">
        <v>264</v>
      </c>
      <c r="G167" s="2" t="s">
        <v>2491</v>
      </c>
      <c r="H167" s="2" t="s">
        <v>4052</v>
      </c>
      <c r="I167" s="2" t="s">
        <v>4053</v>
      </c>
      <c r="J167" s="4">
        <v>350</v>
      </c>
      <c r="K167" s="4">
        <v>2254788</v>
      </c>
      <c r="L167" s="4"/>
      <c r="M167" s="4">
        <v>2254788</v>
      </c>
    </row>
    <row r="168" spans="1:13" ht="15.75">
      <c r="A168" s="3">
        <v>2026</v>
      </c>
      <c r="B168" s="2" t="s">
        <v>264</v>
      </c>
      <c r="C168" s="2" t="s">
        <v>4060</v>
      </c>
      <c r="D168" s="3" t="s">
        <v>4061</v>
      </c>
      <c r="E168" s="2" t="s">
        <v>2492</v>
      </c>
      <c r="F168" s="2" t="s">
        <v>264</v>
      </c>
      <c r="G168" s="2" t="s">
        <v>2493</v>
      </c>
      <c r="H168" s="2" t="s">
        <v>4052</v>
      </c>
      <c r="I168" s="2" t="s">
        <v>4053</v>
      </c>
      <c r="J168" s="4">
        <v>66</v>
      </c>
      <c r="K168" s="4">
        <v>439203</v>
      </c>
      <c r="L168" s="4"/>
      <c r="M168" s="4">
        <v>439203</v>
      </c>
    </row>
    <row r="169" spans="1:13" ht="15.75">
      <c r="A169" s="3">
        <v>2026</v>
      </c>
      <c r="B169" s="2" t="s">
        <v>264</v>
      </c>
      <c r="C169" s="2" t="s">
        <v>4060</v>
      </c>
      <c r="D169" s="3" t="s">
        <v>4061</v>
      </c>
      <c r="E169" s="2" t="s">
        <v>2494</v>
      </c>
      <c r="F169" s="2" t="s">
        <v>264</v>
      </c>
      <c r="G169" s="2" t="s">
        <v>2495</v>
      </c>
      <c r="H169" s="2" t="s">
        <v>4052</v>
      </c>
      <c r="I169" s="2" t="s">
        <v>4053</v>
      </c>
      <c r="J169" s="4">
        <v>1100</v>
      </c>
      <c r="K169" s="4">
        <v>2440652</v>
      </c>
      <c r="L169" s="4"/>
      <c r="M169" s="4">
        <v>2440652</v>
      </c>
    </row>
    <row r="170" spans="1:13" ht="15.75">
      <c r="A170" s="3">
        <v>2026</v>
      </c>
      <c r="B170" s="2" t="s">
        <v>264</v>
      </c>
      <c r="C170" s="2" t="s">
        <v>4060</v>
      </c>
      <c r="D170" s="3" t="s">
        <v>4061</v>
      </c>
      <c r="E170" s="2" t="s">
        <v>2496</v>
      </c>
      <c r="F170" s="2" t="s">
        <v>264</v>
      </c>
      <c r="G170" s="2" t="s">
        <v>2497</v>
      </c>
      <c r="H170" s="2" t="s">
        <v>4052</v>
      </c>
      <c r="I170" s="2" t="s">
        <v>4053</v>
      </c>
      <c r="J170" s="4">
        <v>50</v>
      </c>
      <c r="K170" s="4">
        <v>403049</v>
      </c>
      <c r="L170" s="4"/>
      <c r="M170" s="4">
        <v>403049</v>
      </c>
    </row>
    <row r="171" spans="1:13" ht="15.75">
      <c r="A171" s="3">
        <v>2026</v>
      </c>
      <c r="B171" s="2" t="s">
        <v>264</v>
      </c>
      <c r="C171" s="2" t="s">
        <v>4060</v>
      </c>
      <c r="D171" s="3" t="s">
        <v>4061</v>
      </c>
      <c r="E171" s="2" t="s">
        <v>2499</v>
      </c>
      <c r="F171" s="2" t="s">
        <v>264</v>
      </c>
      <c r="G171" s="2" t="s">
        <v>2500</v>
      </c>
      <c r="H171" s="2" t="s">
        <v>4052</v>
      </c>
      <c r="I171" s="2" t="s">
        <v>4053</v>
      </c>
      <c r="J171" s="4">
        <v>90</v>
      </c>
      <c r="K171" s="4">
        <v>216904</v>
      </c>
      <c r="L171" s="4"/>
      <c r="M171" s="4">
        <v>216904</v>
      </c>
    </row>
    <row r="172" spans="1:13" ht="15.75">
      <c r="A172" s="3">
        <v>2026</v>
      </c>
      <c r="B172" s="2" t="s">
        <v>264</v>
      </c>
      <c r="C172" s="2" t="s">
        <v>4060</v>
      </c>
      <c r="D172" s="3" t="s">
        <v>4061</v>
      </c>
      <c r="E172" s="2" t="s">
        <v>2503</v>
      </c>
      <c r="F172" s="2" t="s">
        <v>264</v>
      </c>
      <c r="G172" s="2" t="s">
        <v>2504</v>
      </c>
      <c r="H172" s="2" t="s">
        <v>4052</v>
      </c>
      <c r="I172" s="2" t="s">
        <v>4053</v>
      </c>
      <c r="J172" s="4">
        <v>110</v>
      </c>
      <c r="K172" s="4">
        <v>285241</v>
      </c>
      <c r="L172" s="4"/>
      <c r="M172" s="4">
        <v>285241</v>
      </c>
    </row>
    <row r="173" spans="1:13" ht="15.75">
      <c r="A173" s="3">
        <v>2026</v>
      </c>
      <c r="B173" s="2" t="s">
        <v>264</v>
      </c>
      <c r="C173" s="2" t="s">
        <v>4060</v>
      </c>
      <c r="D173" s="3" t="s">
        <v>4061</v>
      </c>
      <c r="E173" s="2" t="s">
        <v>2509</v>
      </c>
      <c r="F173" s="2" t="s">
        <v>264</v>
      </c>
      <c r="G173" s="2" t="s">
        <v>2510</v>
      </c>
      <c r="H173" s="2" t="s">
        <v>4052</v>
      </c>
      <c r="I173" s="2" t="s">
        <v>4053</v>
      </c>
      <c r="J173" s="4">
        <v>237</v>
      </c>
      <c r="K173" s="4">
        <v>644557</v>
      </c>
      <c r="L173" s="4"/>
      <c r="M173" s="4">
        <v>644557</v>
      </c>
    </row>
    <row r="174" spans="1:13" ht="15.75">
      <c r="A174" s="3">
        <v>2026</v>
      </c>
      <c r="B174" s="2" t="s">
        <v>271</v>
      </c>
      <c r="C174" s="2" t="s">
        <v>4060</v>
      </c>
      <c r="D174" s="3" t="s">
        <v>4061</v>
      </c>
      <c r="E174" s="2" t="s">
        <v>2461</v>
      </c>
      <c r="F174" s="2" t="s">
        <v>271</v>
      </c>
      <c r="G174" s="2" t="s">
        <v>2462</v>
      </c>
      <c r="H174" s="2" t="s">
        <v>4052</v>
      </c>
      <c r="I174" s="2" t="s">
        <v>4053</v>
      </c>
      <c r="J174" s="4">
        <v>55</v>
      </c>
      <c r="K174" s="4">
        <v>168605</v>
      </c>
      <c r="L174" s="4"/>
      <c r="M174" s="4">
        <v>168605</v>
      </c>
    </row>
    <row r="175" spans="1:13" ht="15.75">
      <c r="A175" s="3">
        <v>2026</v>
      </c>
      <c r="B175" s="2" t="s">
        <v>271</v>
      </c>
      <c r="C175" s="2" t="s">
        <v>4060</v>
      </c>
      <c r="D175" s="3" t="s">
        <v>4061</v>
      </c>
      <c r="E175" s="2" t="s">
        <v>2463</v>
      </c>
      <c r="F175" s="2" t="s">
        <v>271</v>
      </c>
      <c r="G175" s="2" t="s">
        <v>2464</v>
      </c>
      <c r="H175" s="2" t="s">
        <v>4052</v>
      </c>
      <c r="I175" s="2" t="s">
        <v>4053</v>
      </c>
      <c r="J175" s="4">
        <v>200</v>
      </c>
      <c r="K175" s="4">
        <v>822606</v>
      </c>
      <c r="L175" s="4"/>
      <c r="M175" s="4">
        <v>822606</v>
      </c>
    </row>
    <row r="176" spans="1:13" ht="15.75">
      <c r="A176" s="3">
        <v>2026</v>
      </c>
      <c r="B176" s="2" t="s">
        <v>271</v>
      </c>
      <c r="C176" s="2" t="s">
        <v>4060</v>
      </c>
      <c r="D176" s="3" t="s">
        <v>4061</v>
      </c>
      <c r="E176" s="2" t="s">
        <v>2465</v>
      </c>
      <c r="F176" s="2" t="s">
        <v>271</v>
      </c>
      <c r="G176" s="2" t="s">
        <v>2466</v>
      </c>
      <c r="H176" s="2" t="s">
        <v>4052</v>
      </c>
      <c r="I176" s="2" t="s">
        <v>4053</v>
      </c>
      <c r="J176" s="4">
        <v>160</v>
      </c>
      <c r="K176" s="4">
        <v>785740</v>
      </c>
      <c r="L176" s="4"/>
      <c r="M176" s="4">
        <v>785740</v>
      </c>
    </row>
    <row r="177" spans="1:13" ht="15.75">
      <c r="A177" s="3">
        <v>2026</v>
      </c>
      <c r="B177" s="2" t="s">
        <v>271</v>
      </c>
      <c r="C177" s="2" t="s">
        <v>4060</v>
      </c>
      <c r="D177" s="3" t="s">
        <v>4061</v>
      </c>
      <c r="E177" s="2" t="s">
        <v>2467</v>
      </c>
      <c r="F177" s="2" t="s">
        <v>271</v>
      </c>
      <c r="G177" s="2" t="s">
        <v>2468</v>
      </c>
      <c r="H177" s="2" t="s">
        <v>4052</v>
      </c>
      <c r="I177" s="2" t="s">
        <v>4053</v>
      </c>
      <c r="J177" s="4">
        <v>50</v>
      </c>
      <c r="K177" s="4">
        <v>285436</v>
      </c>
      <c r="L177" s="4"/>
      <c r="M177" s="4">
        <v>285436</v>
      </c>
    </row>
    <row r="178" spans="1:13" ht="15.75">
      <c r="A178" s="3">
        <v>2026</v>
      </c>
      <c r="B178" s="2" t="s">
        <v>271</v>
      </c>
      <c r="C178" s="2" t="s">
        <v>4060</v>
      </c>
      <c r="D178" s="3" t="s">
        <v>4061</v>
      </c>
      <c r="E178" s="2" t="s">
        <v>2469</v>
      </c>
      <c r="F178" s="2" t="s">
        <v>271</v>
      </c>
      <c r="G178" s="2" t="s">
        <v>2470</v>
      </c>
      <c r="H178" s="2" t="s">
        <v>4052</v>
      </c>
      <c r="I178" s="2" t="s">
        <v>4053</v>
      </c>
      <c r="J178" s="4">
        <v>30</v>
      </c>
      <c r="K178" s="4">
        <v>195197</v>
      </c>
      <c r="L178" s="4"/>
      <c r="M178" s="4">
        <v>195197</v>
      </c>
    </row>
    <row r="179" spans="1:13" ht="15.75">
      <c r="A179" s="3">
        <v>2026</v>
      </c>
      <c r="B179" s="2" t="s">
        <v>267</v>
      </c>
      <c r="C179" s="2" t="s">
        <v>4060</v>
      </c>
      <c r="D179" s="3" t="s">
        <v>4061</v>
      </c>
      <c r="E179" s="2" t="s">
        <v>2432</v>
      </c>
      <c r="F179" s="2" t="s">
        <v>267</v>
      </c>
      <c r="G179" s="2" t="s">
        <v>2433</v>
      </c>
      <c r="H179" s="2" t="s">
        <v>4052</v>
      </c>
      <c r="I179" s="2" t="s">
        <v>4053</v>
      </c>
      <c r="J179" s="4">
        <v>300</v>
      </c>
      <c r="K179" s="4">
        <v>1004144</v>
      </c>
      <c r="L179" s="4"/>
      <c r="M179" s="4">
        <v>1004144</v>
      </c>
    </row>
    <row r="180" spans="1:13" ht="15.75">
      <c r="A180" s="3">
        <v>2026</v>
      </c>
      <c r="B180" s="2" t="s">
        <v>267</v>
      </c>
      <c r="C180" s="2" t="s">
        <v>4060</v>
      </c>
      <c r="D180" s="3" t="s">
        <v>4061</v>
      </c>
      <c r="E180" s="2" t="s">
        <v>2436</v>
      </c>
      <c r="F180" s="2" t="s">
        <v>267</v>
      </c>
      <c r="G180" s="2" t="s">
        <v>2437</v>
      </c>
      <c r="H180" s="2" t="s">
        <v>4052</v>
      </c>
      <c r="I180" s="2" t="s">
        <v>4053</v>
      </c>
      <c r="J180" s="4">
        <v>460</v>
      </c>
      <c r="K180" s="4">
        <v>1688954</v>
      </c>
      <c r="L180" s="4"/>
      <c r="M180" s="4">
        <v>1688954</v>
      </c>
    </row>
    <row r="181" spans="1:13" ht="15.75">
      <c r="A181" s="3">
        <v>2026</v>
      </c>
      <c r="B181" s="2" t="s">
        <v>267</v>
      </c>
      <c r="C181" s="2" t="s">
        <v>4060</v>
      </c>
      <c r="D181" s="3" t="s">
        <v>4061</v>
      </c>
      <c r="E181" s="2" t="s">
        <v>2440</v>
      </c>
      <c r="F181" s="2" t="s">
        <v>267</v>
      </c>
      <c r="G181" s="2" t="s">
        <v>2441</v>
      </c>
      <c r="H181" s="2" t="s">
        <v>4052</v>
      </c>
      <c r="I181" s="2" t="s">
        <v>4053</v>
      </c>
      <c r="J181" s="4">
        <v>310</v>
      </c>
      <c r="K181" s="4">
        <v>1268062</v>
      </c>
      <c r="L181" s="4"/>
      <c r="M181" s="4">
        <v>1268062</v>
      </c>
    </row>
    <row r="182" spans="1:13" ht="15.75">
      <c r="A182" s="3">
        <v>2026</v>
      </c>
      <c r="B182" s="2" t="s">
        <v>267</v>
      </c>
      <c r="C182" s="2" t="s">
        <v>4060</v>
      </c>
      <c r="D182" s="3" t="s">
        <v>4061</v>
      </c>
      <c r="E182" s="2" t="s">
        <v>2442</v>
      </c>
      <c r="F182" s="2" t="s">
        <v>267</v>
      </c>
      <c r="G182" s="2" t="s">
        <v>2443</v>
      </c>
      <c r="H182" s="2" t="s">
        <v>4052</v>
      </c>
      <c r="I182" s="2" t="s">
        <v>4053</v>
      </c>
      <c r="J182" s="4">
        <v>100</v>
      </c>
      <c r="K182" s="4">
        <v>574999</v>
      </c>
      <c r="L182" s="4"/>
      <c r="M182" s="4">
        <v>574999</v>
      </c>
    </row>
    <row r="183" spans="1:13" ht="15.75">
      <c r="A183" s="3">
        <v>2026</v>
      </c>
      <c r="B183" s="2" t="s">
        <v>267</v>
      </c>
      <c r="C183" s="2" t="s">
        <v>4060</v>
      </c>
      <c r="D183" s="3" t="s">
        <v>4061</v>
      </c>
      <c r="E183" s="2" t="s">
        <v>2444</v>
      </c>
      <c r="F183" s="2" t="s">
        <v>267</v>
      </c>
      <c r="G183" s="2" t="s">
        <v>2445</v>
      </c>
      <c r="H183" s="2" t="s">
        <v>4052</v>
      </c>
      <c r="I183" s="2" t="s">
        <v>4053</v>
      </c>
      <c r="J183" s="4">
        <v>30</v>
      </c>
      <c r="K183" s="4">
        <v>196435</v>
      </c>
      <c r="L183" s="4"/>
      <c r="M183" s="4">
        <v>196435</v>
      </c>
    </row>
    <row r="184" spans="1:13" ht="15.75">
      <c r="A184" s="3">
        <v>2026</v>
      </c>
      <c r="B184" s="2" t="s">
        <v>267</v>
      </c>
      <c r="C184" s="2" t="s">
        <v>4060</v>
      </c>
      <c r="D184" s="3" t="s">
        <v>4061</v>
      </c>
      <c r="E184" s="2" t="s">
        <v>2446</v>
      </c>
      <c r="F184" s="2" t="s">
        <v>267</v>
      </c>
      <c r="G184" s="2" t="s">
        <v>2447</v>
      </c>
      <c r="H184" s="2" t="s">
        <v>4052</v>
      </c>
      <c r="I184" s="2" t="s">
        <v>4053</v>
      </c>
      <c r="J184" s="4">
        <v>30</v>
      </c>
      <c r="K184" s="4">
        <v>220370</v>
      </c>
      <c r="L184" s="4"/>
      <c r="M184" s="4">
        <v>220370</v>
      </c>
    </row>
    <row r="185" spans="1:13" ht="15.75">
      <c r="A185" s="3">
        <v>2026</v>
      </c>
      <c r="B185" s="2" t="s">
        <v>267</v>
      </c>
      <c r="C185" s="2" t="s">
        <v>4060</v>
      </c>
      <c r="D185" s="3" t="s">
        <v>4061</v>
      </c>
      <c r="E185" s="2" t="s">
        <v>2448</v>
      </c>
      <c r="F185" s="2" t="s">
        <v>267</v>
      </c>
      <c r="G185" s="2" t="s">
        <v>2449</v>
      </c>
      <c r="H185" s="2" t="s">
        <v>4052</v>
      </c>
      <c r="I185" s="2" t="s">
        <v>4053</v>
      </c>
      <c r="J185" s="4">
        <v>30</v>
      </c>
      <c r="K185" s="4">
        <v>69292</v>
      </c>
      <c r="L185" s="4"/>
      <c r="M185" s="4">
        <v>69292</v>
      </c>
    </row>
    <row r="186" spans="1:13" ht="15.75">
      <c r="A186" s="3">
        <v>2026</v>
      </c>
      <c r="B186" s="2" t="s">
        <v>267</v>
      </c>
      <c r="C186" s="2" t="s">
        <v>4060</v>
      </c>
      <c r="D186" s="3" t="s">
        <v>4061</v>
      </c>
      <c r="E186" s="2" t="s">
        <v>2450</v>
      </c>
      <c r="F186" s="2" t="s">
        <v>267</v>
      </c>
      <c r="G186" s="2" t="s">
        <v>2451</v>
      </c>
      <c r="H186" s="2" t="s">
        <v>4052</v>
      </c>
      <c r="I186" s="2" t="s">
        <v>4053</v>
      </c>
      <c r="J186" s="4">
        <v>30</v>
      </c>
      <c r="K186" s="4">
        <v>244306</v>
      </c>
      <c r="L186" s="4"/>
      <c r="M186" s="4">
        <v>244306</v>
      </c>
    </row>
    <row r="187" spans="1:13" ht="15.75">
      <c r="A187" s="3">
        <v>2026</v>
      </c>
      <c r="B187" s="2" t="s">
        <v>2312</v>
      </c>
      <c r="C187" s="2" t="s">
        <v>4060</v>
      </c>
      <c r="D187" s="3" t="s">
        <v>4061</v>
      </c>
      <c r="E187" s="2" t="s">
        <v>2636</v>
      </c>
      <c r="F187" s="2" t="s">
        <v>2312</v>
      </c>
      <c r="G187" s="2" t="s">
        <v>2637</v>
      </c>
      <c r="H187" s="2" t="s">
        <v>4052</v>
      </c>
      <c r="I187" s="2" t="s">
        <v>4053</v>
      </c>
      <c r="J187" s="4">
        <v>30</v>
      </c>
      <c r="K187" s="4">
        <v>124629</v>
      </c>
      <c r="L187" s="4"/>
      <c r="M187" s="4">
        <v>124629</v>
      </c>
    </row>
    <row r="188" spans="1:13" ht="15.75">
      <c r="A188" s="3">
        <v>2026</v>
      </c>
      <c r="B188" s="2" t="s">
        <v>2312</v>
      </c>
      <c r="C188" s="2" t="s">
        <v>4060</v>
      </c>
      <c r="D188" s="3" t="s">
        <v>4061</v>
      </c>
      <c r="E188" s="2" t="s">
        <v>2638</v>
      </c>
      <c r="F188" s="2" t="s">
        <v>2312</v>
      </c>
      <c r="G188" s="2" t="s">
        <v>2639</v>
      </c>
      <c r="H188" s="2" t="s">
        <v>4052</v>
      </c>
      <c r="I188" s="2" t="s">
        <v>4053</v>
      </c>
      <c r="J188" s="4">
        <v>160</v>
      </c>
      <c r="K188" s="4">
        <v>792343</v>
      </c>
      <c r="L188" s="4"/>
      <c r="M188" s="4">
        <v>792343</v>
      </c>
    </row>
    <row r="189" spans="1:13" ht="15.75">
      <c r="A189" s="3">
        <v>2026</v>
      </c>
      <c r="B189" s="2" t="s">
        <v>2312</v>
      </c>
      <c r="C189" s="2" t="s">
        <v>4060</v>
      </c>
      <c r="D189" s="3" t="s">
        <v>4061</v>
      </c>
      <c r="E189" s="2" t="s">
        <v>2671</v>
      </c>
      <c r="F189" s="2" t="s">
        <v>2312</v>
      </c>
      <c r="G189" s="2" t="s">
        <v>2672</v>
      </c>
      <c r="H189" s="2" t="s">
        <v>4052</v>
      </c>
      <c r="I189" s="2" t="s">
        <v>4053</v>
      </c>
      <c r="J189" s="4">
        <v>120</v>
      </c>
      <c r="K189" s="4">
        <v>402774</v>
      </c>
      <c r="L189" s="4"/>
      <c r="M189" s="4">
        <v>402774</v>
      </c>
    </row>
    <row r="190" spans="1:13" ht="15.75">
      <c r="A190" s="3">
        <v>2026</v>
      </c>
      <c r="B190" s="2" t="s">
        <v>2287</v>
      </c>
      <c r="C190" s="2" t="s">
        <v>4060</v>
      </c>
      <c r="D190" s="3" t="s">
        <v>4061</v>
      </c>
      <c r="E190" s="2" t="s">
        <v>2418</v>
      </c>
      <c r="F190" s="2" t="s">
        <v>2287</v>
      </c>
      <c r="G190" s="2" t="s">
        <v>2419</v>
      </c>
      <c r="H190" s="2" t="s">
        <v>4052</v>
      </c>
      <c r="I190" s="2" t="s">
        <v>4053</v>
      </c>
      <c r="J190" s="4">
        <v>30</v>
      </c>
      <c r="K190" s="4">
        <v>103170</v>
      </c>
      <c r="L190" s="4"/>
      <c r="M190" s="4">
        <v>103170</v>
      </c>
    </row>
    <row r="191" spans="1:13" ht="15.75">
      <c r="A191" s="3">
        <v>2026</v>
      </c>
      <c r="B191" s="2" t="s">
        <v>2287</v>
      </c>
      <c r="C191" s="2" t="s">
        <v>4060</v>
      </c>
      <c r="D191" s="3" t="s">
        <v>4061</v>
      </c>
      <c r="E191" s="2" t="s">
        <v>2420</v>
      </c>
      <c r="F191" s="2" t="s">
        <v>2287</v>
      </c>
      <c r="G191" s="2" t="s">
        <v>2421</v>
      </c>
      <c r="H191" s="2" t="s">
        <v>4052</v>
      </c>
      <c r="I191" s="2" t="s">
        <v>4053</v>
      </c>
      <c r="J191" s="4">
        <v>30</v>
      </c>
      <c r="K191" s="4">
        <v>127105</v>
      </c>
      <c r="L191" s="4"/>
      <c r="M191" s="4">
        <v>127105</v>
      </c>
    </row>
    <row r="192" spans="1:13" ht="15.75">
      <c r="A192" s="3">
        <v>2026</v>
      </c>
      <c r="B192" s="2" t="s">
        <v>2287</v>
      </c>
      <c r="C192" s="2" t="s">
        <v>4060</v>
      </c>
      <c r="D192" s="3" t="s">
        <v>4061</v>
      </c>
      <c r="E192" s="2" t="s">
        <v>2422</v>
      </c>
      <c r="F192" s="2" t="s">
        <v>2287</v>
      </c>
      <c r="G192" s="2" t="s">
        <v>2423</v>
      </c>
      <c r="H192" s="2" t="s">
        <v>4052</v>
      </c>
      <c r="I192" s="2" t="s">
        <v>4053</v>
      </c>
      <c r="J192" s="4">
        <v>30</v>
      </c>
      <c r="K192" s="4">
        <v>151040</v>
      </c>
      <c r="L192" s="4"/>
      <c r="M192" s="4">
        <v>151040</v>
      </c>
    </row>
    <row r="193" spans="1:13" ht="15.75">
      <c r="A193" s="3">
        <v>2026</v>
      </c>
      <c r="B193" s="2" t="s">
        <v>236</v>
      </c>
      <c r="C193" s="2" t="s">
        <v>4060</v>
      </c>
      <c r="D193" s="3" t="s">
        <v>4061</v>
      </c>
      <c r="E193" s="2" t="s">
        <v>2397</v>
      </c>
      <c r="F193" s="2" t="s">
        <v>236</v>
      </c>
      <c r="G193" s="2" t="s">
        <v>2398</v>
      </c>
      <c r="H193" s="2" t="s">
        <v>4052</v>
      </c>
      <c r="I193" s="2" t="s">
        <v>4053</v>
      </c>
      <c r="J193" s="4">
        <v>330</v>
      </c>
      <c r="K193" s="4">
        <v>988296</v>
      </c>
      <c r="L193" s="4"/>
      <c r="M193" s="4">
        <v>988296</v>
      </c>
    </row>
    <row r="194" spans="1:13" ht="15.75">
      <c r="A194" s="3">
        <v>2026</v>
      </c>
      <c r="B194" s="2" t="s">
        <v>236</v>
      </c>
      <c r="C194" s="2" t="s">
        <v>4060</v>
      </c>
      <c r="D194" s="3" t="s">
        <v>4061</v>
      </c>
      <c r="E194" s="2" t="s">
        <v>2400</v>
      </c>
      <c r="F194" s="2" t="s">
        <v>236</v>
      </c>
      <c r="G194" s="2" t="s">
        <v>2401</v>
      </c>
      <c r="H194" s="2" t="s">
        <v>4052</v>
      </c>
      <c r="I194" s="2" t="s">
        <v>4053</v>
      </c>
      <c r="J194" s="4">
        <v>200</v>
      </c>
      <c r="K194" s="4">
        <v>808227</v>
      </c>
      <c r="L194" s="4"/>
      <c r="M194" s="4">
        <v>808227</v>
      </c>
    </row>
    <row r="195" spans="1:13" ht="15.75">
      <c r="A195" s="3">
        <v>2026</v>
      </c>
      <c r="B195" s="2" t="s">
        <v>236</v>
      </c>
      <c r="C195" s="2" t="s">
        <v>4060</v>
      </c>
      <c r="D195" s="3" t="s">
        <v>4061</v>
      </c>
      <c r="E195" s="2" t="s">
        <v>2402</v>
      </c>
      <c r="F195" s="2" t="s">
        <v>236</v>
      </c>
      <c r="G195" s="2" t="s">
        <v>2403</v>
      </c>
      <c r="H195" s="2" t="s">
        <v>4052</v>
      </c>
      <c r="I195" s="2" t="s">
        <v>4053</v>
      </c>
      <c r="J195" s="4">
        <v>80</v>
      </c>
      <c r="K195" s="4">
        <v>389569</v>
      </c>
      <c r="L195" s="4"/>
      <c r="M195" s="4">
        <v>389569</v>
      </c>
    </row>
    <row r="196" spans="1:13" ht="15.75">
      <c r="A196" s="3">
        <v>2026</v>
      </c>
      <c r="B196" s="2" t="s">
        <v>236</v>
      </c>
      <c r="C196" s="2" t="s">
        <v>4060</v>
      </c>
      <c r="D196" s="3" t="s">
        <v>4061</v>
      </c>
      <c r="E196" s="2" t="s">
        <v>2404</v>
      </c>
      <c r="F196" s="2" t="s">
        <v>236</v>
      </c>
      <c r="G196" s="2" t="s">
        <v>2405</v>
      </c>
      <c r="H196" s="2" t="s">
        <v>4052</v>
      </c>
      <c r="I196" s="2" t="s">
        <v>4053</v>
      </c>
      <c r="J196" s="4">
        <v>30</v>
      </c>
      <c r="K196" s="4">
        <v>170436</v>
      </c>
      <c r="L196" s="4"/>
      <c r="M196" s="4">
        <v>170436</v>
      </c>
    </row>
    <row r="197" spans="1:13" ht="15.75">
      <c r="A197" s="3">
        <v>2026</v>
      </c>
      <c r="B197" s="2" t="s">
        <v>236</v>
      </c>
      <c r="C197" s="2" t="s">
        <v>4060</v>
      </c>
      <c r="D197" s="3" t="s">
        <v>4061</v>
      </c>
      <c r="E197" s="2" t="s">
        <v>2406</v>
      </c>
      <c r="F197" s="2" t="s">
        <v>236</v>
      </c>
      <c r="G197" s="2" t="s">
        <v>2407</v>
      </c>
      <c r="H197" s="2" t="s">
        <v>4052</v>
      </c>
      <c r="I197" s="2" t="s">
        <v>4053</v>
      </c>
      <c r="J197" s="4">
        <v>50</v>
      </c>
      <c r="K197" s="4">
        <v>105508</v>
      </c>
      <c r="L197" s="4"/>
      <c r="M197" s="4">
        <v>105508</v>
      </c>
    </row>
    <row r="198" spans="1:13" ht="15.75">
      <c r="A198" s="3">
        <v>2026</v>
      </c>
      <c r="B198" s="2" t="s">
        <v>1572</v>
      </c>
      <c r="C198" s="2" t="s">
        <v>5311</v>
      </c>
      <c r="D198" s="3" t="s">
        <v>6733</v>
      </c>
      <c r="E198" s="2" t="s">
        <v>1573</v>
      </c>
      <c r="F198" s="2" t="s">
        <v>1572</v>
      </c>
      <c r="G198" s="2" t="s">
        <v>1571</v>
      </c>
      <c r="H198" s="2" t="s">
        <v>4220</v>
      </c>
      <c r="I198" s="2" t="s">
        <v>4221</v>
      </c>
      <c r="J198" s="4">
        <v>600000</v>
      </c>
      <c r="K198" s="4">
        <v>18422460</v>
      </c>
      <c r="L198" s="4"/>
      <c r="M198" s="4">
        <v>18422460</v>
      </c>
    </row>
    <row r="199" spans="1:13" ht="15.75">
      <c r="A199" s="3">
        <v>2026</v>
      </c>
      <c r="B199" s="2" t="s">
        <v>3707</v>
      </c>
      <c r="C199" s="2" t="s">
        <v>6740</v>
      </c>
      <c r="D199" s="3" t="s">
        <v>6733</v>
      </c>
      <c r="E199" s="2" t="s">
        <v>3705</v>
      </c>
      <c r="F199" s="2" t="s">
        <v>3707</v>
      </c>
      <c r="G199" s="2" t="s">
        <v>3709</v>
      </c>
      <c r="H199" s="2" t="s">
        <v>4333</v>
      </c>
      <c r="I199" s="2" t="s">
        <v>4334</v>
      </c>
      <c r="J199" s="4">
        <v>216</v>
      </c>
      <c r="K199" s="4">
        <v>4464137</v>
      </c>
      <c r="L199" s="4"/>
      <c r="M199" s="4">
        <v>4464137</v>
      </c>
    </row>
    <row r="200" spans="1:13" ht="15.75">
      <c r="A200" s="3">
        <v>2026</v>
      </c>
      <c r="B200" s="2" t="s">
        <v>3722</v>
      </c>
      <c r="C200" s="2" t="s">
        <v>6740</v>
      </c>
      <c r="D200" s="3" t="s">
        <v>6733</v>
      </c>
      <c r="E200" s="2" t="s">
        <v>3720</v>
      </c>
      <c r="F200" s="2" t="s">
        <v>3722</v>
      </c>
      <c r="G200" s="2" t="s">
        <v>3724</v>
      </c>
      <c r="H200" s="2" t="s">
        <v>4333</v>
      </c>
      <c r="I200" s="2" t="s">
        <v>4334</v>
      </c>
      <c r="J200" s="4">
        <v>1008</v>
      </c>
      <c r="K200" s="4">
        <v>34896724</v>
      </c>
      <c r="L200" s="4"/>
      <c r="M200" s="4">
        <v>34896724</v>
      </c>
    </row>
    <row r="201" spans="1:13" ht="15.75">
      <c r="A201" s="3">
        <v>2026</v>
      </c>
      <c r="B201" s="2" t="s">
        <v>1981</v>
      </c>
      <c r="C201" s="2"/>
      <c r="D201" s="3" t="s">
        <v>6746</v>
      </c>
      <c r="E201" s="2" t="s">
        <v>5248</v>
      </c>
      <c r="F201" s="2" t="s">
        <v>1981</v>
      </c>
      <c r="G201" s="2" t="s">
        <v>5249</v>
      </c>
      <c r="H201" s="2" t="s">
        <v>4369</v>
      </c>
      <c r="I201" s="2" t="s">
        <v>4370</v>
      </c>
      <c r="J201" s="4">
        <v>2400</v>
      </c>
      <c r="K201" s="4">
        <v>607584</v>
      </c>
      <c r="L201" s="4"/>
      <c r="M201" s="4">
        <v>607584</v>
      </c>
    </row>
    <row r="202" spans="1:13" ht="15.75">
      <c r="A202" s="3">
        <v>2026</v>
      </c>
      <c r="B202" s="2" t="s">
        <v>4491</v>
      </c>
      <c r="C202" s="2"/>
      <c r="D202" s="3" t="s">
        <v>6746</v>
      </c>
      <c r="E202" s="2" t="s">
        <v>5251</v>
      </c>
      <c r="F202" s="2" t="s">
        <v>4491</v>
      </c>
      <c r="G202" s="2" t="s">
        <v>5245</v>
      </c>
      <c r="H202" s="2" t="s">
        <v>4369</v>
      </c>
      <c r="I202" s="2" t="s">
        <v>4370</v>
      </c>
      <c r="J202" s="4">
        <v>500</v>
      </c>
      <c r="K202" s="4">
        <v>110460</v>
      </c>
      <c r="L202" s="4"/>
      <c r="M202" s="4">
        <v>110460</v>
      </c>
    </row>
    <row r="203" spans="1:13" ht="15.75">
      <c r="A203" s="3">
        <v>2026</v>
      </c>
      <c r="B203" s="2" t="s">
        <v>4897</v>
      </c>
      <c r="C203" s="2" t="s">
        <v>5326</v>
      </c>
      <c r="D203" s="3" t="s">
        <v>6746</v>
      </c>
      <c r="E203" s="2" t="s">
        <v>4900</v>
      </c>
      <c r="F203" s="2" t="s">
        <v>4897</v>
      </c>
      <c r="G203" s="2" t="s">
        <v>4901</v>
      </c>
      <c r="H203" s="2" t="s">
        <v>4333</v>
      </c>
      <c r="I203" s="2" t="s">
        <v>4334</v>
      </c>
      <c r="J203" s="4">
        <v>1500</v>
      </c>
      <c r="K203" s="4">
        <v>1333202</v>
      </c>
      <c r="L203" s="4"/>
      <c r="M203" s="4">
        <v>1333202</v>
      </c>
    </row>
    <row r="204" spans="1:13" ht="15.75">
      <c r="A204" s="3">
        <v>2026</v>
      </c>
      <c r="B204" s="2" t="s">
        <v>1531</v>
      </c>
      <c r="C204" s="2" t="s">
        <v>4209</v>
      </c>
      <c r="D204" s="3" t="s">
        <v>6732</v>
      </c>
      <c r="E204" s="2" t="s">
        <v>1532</v>
      </c>
      <c r="F204" s="2" t="s">
        <v>1531</v>
      </c>
      <c r="G204" s="2" t="s">
        <v>1533</v>
      </c>
      <c r="H204" s="2" t="s">
        <v>4040</v>
      </c>
      <c r="I204" s="2" t="s">
        <v>4041</v>
      </c>
      <c r="J204" s="4">
        <v>418</v>
      </c>
      <c r="K204" s="4">
        <v>33927555</v>
      </c>
      <c r="L204" s="4"/>
      <c r="M204" s="4">
        <v>33927555</v>
      </c>
    </row>
    <row r="205" spans="1:13" ht="15.75">
      <c r="A205" s="3">
        <v>2026</v>
      </c>
      <c r="B205" s="2" t="s">
        <v>1528</v>
      </c>
      <c r="C205" s="2" t="s">
        <v>4209</v>
      </c>
      <c r="D205" s="3" t="s">
        <v>6732</v>
      </c>
      <c r="E205" s="2" t="s">
        <v>1529</v>
      </c>
      <c r="F205" s="2" t="s">
        <v>1528</v>
      </c>
      <c r="G205" s="2" t="s">
        <v>1530</v>
      </c>
      <c r="H205" s="2" t="s">
        <v>4040</v>
      </c>
      <c r="I205" s="2" t="s">
        <v>4041</v>
      </c>
      <c r="J205" s="4">
        <v>99800</v>
      </c>
      <c r="K205" s="4">
        <v>124399103</v>
      </c>
      <c r="L205" s="4"/>
      <c r="M205" s="4">
        <v>124399103</v>
      </c>
    </row>
    <row r="206" spans="1:13" ht="15.75">
      <c r="A206" s="3">
        <v>2026</v>
      </c>
      <c r="B206" s="2" t="s">
        <v>4661</v>
      </c>
      <c r="C206" s="2" t="s">
        <v>4662</v>
      </c>
      <c r="D206" s="3" t="s">
        <v>4663</v>
      </c>
      <c r="E206" s="2" t="s">
        <v>4664</v>
      </c>
      <c r="F206" s="2" t="s">
        <v>4661</v>
      </c>
      <c r="G206" s="2" t="s">
        <v>4665</v>
      </c>
      <c r="H206" s="2" t="s">
        <v>4243</v>
      </c>
      <c r="I206" s="2" t="s">
        <v>4244</v>
      </c>
      <c r="J206" s="4">
        <v>1</v>
      </c>
      <c r="K206" s="4">
        <v>12124212</v>
      </c>
      <c r="L206" s="4"/>
      <c r="M206" s="4">
        <v>12124212</v>
      </c>
    </row>
    <row r="207" spans="1:13" ht="15.75">
      <c r="A207" s="3">
        <v>2026</v>
      </c>
      <c r="B207" s="2" t="s">
        <v>1279</v>
      </c>
      <c r="C207" s="2" t="s">
        <v>5534</v>
      </c>
      <c r="D207" s="3" t="s">
        <v>4663</v>
      </c>
      <c r="E207" s="2" t="s">
        <v>1280</v>
      </c>
      <c r="F207" s="2" t="s">
        <v>1279</v>
      </c>
      <c r="G207" s="2"/>
      <c r="H207" s="2" t="s">
        <v>4028</v>
      </c>
      <c r="I207" s="2" t="s">
        <v>4158</v>
      </c>
      <c r="J207" s="4">
        <v>50</v>
      </c>
      <c r="K207" s="4">
        <v>127374</v>
      </c>
      <c r="L207" s="4"/>
      <c r="M207" s="4">
        <v>127374</v>
      </c>
    </row>
    <row r="208" spans="1:13" ht="15.75">
      <c r="A208" s="3">
        <v>2026</v>
      </c>
      <c r="B208" s="2" t="s">
        <v>1295</v>
      </c>
      <c r="C208" s="2" t="s">
        <v>5534</v>
      </c>
      <c r="D208" s="3" t="s">
        <v>4663</v>
      </c>
      <c r="E208" s="2" t="s">
        <v>1296</v>
      </c>
      <c r="F208" s="2" t="s">
        <v>1295</v>
      </c>
      <c r="G208" s="2" t="s">
        <v>1297</v>
      </c>
      <c r="H208" s="2" t="s">
        <v>4028</v>
      </c>
      <c r="I208" s="2" t="s">
        <v>4158</v>
      </c>
      <c r="J208" s="4">
        <v>50</v>
      </c>
      <c r="K208" s="4">
        <v>127374</v>
      </c>
      <c r="L208" s="4"/>
      <c r="M208" s="4">
        <v>127374</v>
      </c>
    </row>
    <row r="209" spans="1:13" ht="15.75">
      <c r="A209" s="3">
        <v>2026</v>
      </c>
      <c r="B209" s="2" t="s">
        <v>1317</v>
      </c>
      <c r="C209" s="2" t="s">
        <v>5534</v>
      </c>
      <c r="D209" s="3" t="s">
        <v>4663</v>
      </c>
      <c r="E209" s="2" t="s">
        <v>1318</v>
      </c>
      <c r="F209" s="2" t="s">
        <v>1317</v>
      </c>
      <c r="G209" s="2" t="s">
        <v>1319</v>
      </c>
      <c r="H209" s="2" t="s">
        <v>4028</v>
      </c>
      <c r="I209" s="2" t="s">
        <v>4158</v>
      </c>
      <c r="J209" s="4">
        <v>1200</v>
      </c>
      <c r="K209" s="4">
        <v>2252419</v>
      </c>
      <c r="L209" s="4"/>
      <c r="M209" s="4">
        <v>2252419</v>
      </c>
    </row>
    <row r="210" spans="1:13" ht="15.75">
      <c r="A210" s="3">
        <v>2026</v>
      </c>
      <c r="B210" s="2" t="s">
        <v>3680</v>
      </c>
      <c r="C210" s="2" t="s">
        <v>6739</v>
      </c>
      <c r="D210" s="3" t="s">
        <v>4997</v>
      </c>
      <c r="E210" s="2" t="s">
        <v>3678</v>
      </c>
      <c r="F210" s="2" t="s">
        <v>3680</v>
      </c>
      <c r="G210" s="2" t="s">
        <v>3682</v>
      </c>
      <c r="H210" s="2" t="s">
        <v>4333</v>
      </c>
      <c r="I210" s="2" t="s">
        <v>4334</v>
      </c>
      <c r="J210" s="4">
        <v>11952</v>
      </c>
      <c r="K210" s="4">
        <v>188550765</v>
      </c>
      <c r="L210" s="4"/>
      <c r="M210" s="4">
        <v>188550765</v>
      </c>
    </row>
    <row r="211" spans="1:13" ht="15.75">
      <c r="A211" s="3">
        <v>2026</v>
      </c>
      <c r="B211" s="2" t="s">
        <v>1290</v>
      </c>
      <c r="C211" s="2" t="s">
        <v>5485</v>
      </c>
      <c r="D211" s="3" t="s">
        <v>4997</v>
      </c>
      <c r="E211" s="2" t="s">
        <v>1291</v>
      </c>
      <c r="F211" s="2" t="s">
        <v>1290</v>
      </c>
      <c r="G211" s="2"/>
      <c r="H211" s="2" t="s">
        <v>4028</v>
      </c>
      <c r="I211" s="2" t="s">
        <v>4158</v>
      </c>
      <c r="J211" s="4">
        <v>400</v>
      </c>
      <c r="K211" s="4">
        <v>1015683</v>
      </c>
      <c r="L211" s="4"/>
      <c r="M211" s="4">
        <v>1015683</v>
      </c>
    </row>
    <row r="212" spans="1:13" ht="15.75">
      <c r="A212" s="3">
        <v>2026</v>
      </c>
      <c r="B212" s="2" t="s">
        <v>1283</v>
      </c>
      <c r="C212" s="2" t="s">
        <v>5485</v>
      </c>
      <c r="D212" s="3" t="s">
        <v>4997</v>
      </c>
      <c r="E212" s="2" t="s">
        <v>1284</v>
      </c>
      <c r="F212" s="2" t="s">
        <v>1283</v>
      </c>
      <c r="G212" s="2" t="s">
        <v>1285</v>
      </c>
      <c r="H212" s="2" t="s">
        <v>4028</v>
      </c>
      <c r="I212" s="2" t="s">
        <v>4158</v>
      </c>
      <c r="J212" s="4">
        <v>4700</v>
      </c>
      <c r="K212" s="4">
        <v>11897795</v>
      </c>
      <c r="L212" s="4"/>
      <c r="M212" s="4">
        <v>11897795</v>
      </c>
    </row>
    <row r="213" spans="1:13" ht="15.75">
      <c r="A213" s="3">
        <v>2026</v>
      </c>
      <c r="B213" s="2" t="s">
        <v>1292</v>
      </c>
      <c r="C213" s="2" t="s">
        <v>5485</v>
      </c>
      <c r="D213" s="3" t="s">
        <v>4997</v>
      </c>
      <c r="E213" s="2" t="s">
        <v>1293</v>
      </c>
      <c r="F213" s="2" t="s">
        <v>1292</v>
      </c>
      <c r="G213" s="2" t="s">
        <v>1294</v>
      </c>
      <c r="H213" s="2" t="s">
        <v>4028</v>
      </c>
      <c r="I213" s="2" t="s">
        <v>4158</v>
      </c>
      <c r="J213" s="4">
        <v>4600</v>
      </c>
      <c r="K213" s="4">
        <v>11646600</v>
      </c>
      <c r="L213" s="4"/>
      <c r="M213" s="4">
        <v>11646600</v>
      </c>
    </row>
    <row r="214" spans="1:13" ht="15.75">
      <c r="A214" s="3">
        <v>2026</v>
      </c>
      <c r="B214" s="2" t="s">
        <v>1302</v>
      </c>
      <c r="C214" s="2" t="s">
        <v>5485</v>
      </c>
      <c r="D214" s="3" t="s">
        <v>4997</v>
      </c>
      <c r="E214" s="2" t="s">
        <v>1303</v>
      </c>
      <c r="F214" s="2" t="s">
        <v>1302</v>
      </c>
      <c r="G214" s="2"/>
      <c r="H214" s="2" t="s">
        <v>4028</v>
      </c>
      <c r="I214" s="2" t="s">
        <v>4158</v>
      </c>
      <c r="J214" s="4">
        <v>100</v>
      </c>
      <c r="K214" s="4">
        <v>188422</v>
      </c>
      <c r="L214" s="4"/>
      <c r="M214" s="4">
        <v>188422</v>
      </c>
    </row>
    <row r="215" spans="1:13" ht="15.75">
      <c r="A215" s="3">
        <v>2026</v>
      </c>
      <c r="B215" s="2" t="s">
        <v>1371</v>
      </c>
      <c r="C215" s="2" t="s">
        <v>4996</v>
      </c>
      <c r="D215" s="3" t="s">
        <v>4997</v>
      </c>
      <c r="E215" s="2" t="s">
        <v>1372</v>
      </c>
      <c r="F215" s="2" t="s">
        <v>1371</v>
      </c>
      <c r="G215" s="2" t="s">
        <v>1352</v>
      </c>
      <c r="H215" s="2" t="s">
        <v>4028</v>
      </c>
      <c r="I215" s="2" t="s">
        <v>4158</v>
      </c>
      <c r="J215" s="4">
        <v>50</v>
      </c>
      <c r="K215" s="4">
        <v>376844</v>
      </c>
      <c r="L215" s="4"/>
      <c r="M215" s="4">
        <v>376844</v>
      </c>
    </row>
    <row r="216" spans="1:13" ht="15.75">
      <c r="A216" s="3">
        <v>2026</v>
      </c>
      <c r="B216" s="2" t="s">
        <v>1369</v>
      </c>
      <c r="C216" s="2" t="s">
        <v>4996</v>
      </c>
      <c r="D216" s="3" t="s">
        <v>4997</v>
      </c>
      <c r="E216" s="2" t="s">
        <v>1370</v>
      </c>
      <c r="F216" s="2" t="s">
        <v>1369</v>
      </c>
      <c r="G216" s="2" t="s">
        <v>1352</v>
      </c>
      <c r="H216" s="2" t="s">
        <v>4028</v>
      </c>
      <c r="I216" s="2" t="s">
        <v>4158</v>
      </c>
      <c r="J216" s="4">
        <v>1000</v>
      </c>
      <c r="K216" s="4">
        <v>8116640</v>
      </c>
      <c r="L216" s="4"/>
      <c r="M216" s="4">
        <v>8116640</v>
      </c>
    </row>
    <row r="217" spans="1:13" ht="15.75">
      <c r="A217" s="3">
        <v>2026</v>
      </c>
      <c r="B217" s="2" t="s">
        <v>5080</v>
      </c>
      <c r="C217" s="2" t="s">
        <v>4996</v>
      </c>
      <c r="D217" s="3" t="s">
        <v>4997</v>
      </c>
      <c r="E217" s="2" t="s">
        <v>5081</v>
      </c>
      <c r="F217" s="2" t="s">
        <v>5080</v>
      </c>
      <c r="G217" s="2"/>
      <c r="H217" s="2" t="s">
        <v>4028</v>
      </c>
      <c r="I217" s="2" t="s">
        <v>4158</v>
      </c>
      <c r="J217" s="4">
        <v>6500</v>
      </c>
      <c r="K217" s="4">
        <v>621793</v>
      </c>
      <c r="L217" s="4"/>
      <c r="M217" s="4">
        <v>621793</v>
      </c>
    </row>
    <row r="218" spans="1:13" ht="15.75">
      <c r="A218" s="3">
        <v>2026</v>
      </c>
      <c r="B218" s="2" t="s">
        <v>5078</v>
      </c>
      <c r="C218" s="2" t="s">
        <v>4996</v>
      </c>
      <c r="D218" s="3" t="s">
        <v>4997</v>
      </c>
      <c r="E218" s="2" t="s">
        <v>5079</v>
      </c>
      <c r="F218" s="2" t="s">
        <v>5078</v>
      </c>
      <c r="G218" s="2"/>
      <c r="H218" s="2" t="s">
        <v>4028</v>
      </c>
      <c r="I218" s="2" t="s">
        <v>4158</v>
      </c>
      <c r="J218" s="4">
        <v>5000</v>
      </c>
      <c r="K218" s="4">
        <v>239151</v>
      </c>
      <c r="L218" s="4"/>
      <c r="M218" s="4">
        <v>239151</v>
      </c>
    </row>
    <row r="219" spans="1:13" ht="15.75">
      <c r="A219" s="3">
        <v>2026</v>
      </c>
      <c r="B219" s="2" t="s">
        <v>4980</v>
      </c>
      <c r="C219" s="2" t="s">
        <v>4996</v>
      </c>
      <c r="D219" s="3" t="s">
        <v>4997</v>
      </c>
      <c r="E219" s="2" t="s">
        <v>4982</v>
      </c>
      <c r="F219" s="2" t="s">
        <v>4980</v>
      </c>
      <c r="G219" s="2"/>
      <c r="H219" s="2" t="s">
        <v>4028</v>
      </c>
      <c r="I219" s="2" t="s">
        <v>4158</v>
      </c>
      <c r="J219" s="4">
        <v>1000</v>
      </c>
      <c r="K219" s="4">
        <v>120300</v>
      </c>
      <c r="L219" s="4"/>
      <c r="M219" s="4">
        <v>120300</v>
      </c>
    </row>
    <row r="220" spans="1:13" ht="15.75">
      <c r="A220" s="3">
        <v>2026</v>
      </c>
      <c r="B220" s="2" t="s">
        <v>5000</v>
      </c>
      <c r="C220" s="2" t="s">
        <v>4996</v>
      </c>
      <c r="D220" s="3" t="s">
        <v>4997</v>
      </c>
      <c r="E220" s="2" t="s">
        <v>5001</v>
      </c>
      <c r="F220" s="2" t="s">
        <v>5000</v>
      </c>
      <c r="G220" s="2" t="s">
        <v>4999</v>
      </c>
      <c r="H220" s="2" t="s">
        <v>4028</v>
      </c>
      <c r="I220" s="2" t="s">
        <v>4158</v>
      </c>
      <c r="J220" s="4">
        <v>6000</v>
      </c>
      <c r="K220" s="4">
        <v>360901</v>
      </c>
      <c r="L220" s="4"/>
      <c r="M220" s="4">
        <v>360901</v>
      </c>
    </row>
    <row r="221" spans="1:13" ht="15.75">
      <c r="A221" s="3">
        <v>2026</v>
      </c>
      <c r="B221" s="2" t="s">
        <v>4993</v>
      </c>
      <c r="C221" s="2" t="s">
        <v>4996</v>
      </c>
      <c r="D221" s="3" t="s">
        <v>4997</v>
      </c>
      <c r="E221" s="2" t="s">
        <v>4998</v>
      </c>
      <c r="F221" s="2" t="s">
        <v>4993</v>
      </c>
      <c r="G221" s="2" t="s">
        <v>4999</v>
      </c>
      <c r="H221" s="2" t="s">
        <v>4028</v>
      </c>
      <c r="I221" s="2" t="s">
        <v>4158</v>
      </c>
      <c r="J221" s="4">
        <v>10000</v>
      </c>
      <c r="K221" s="4">
        <v>601501</v>
      </c>
      <c r="L221" s="4"/>
      <c r="M221" s="4">
        <v>601501</v>
      </c>
    </row>
    <row r="222" spans="1:13" ht="15.75">
      <c r="A222" s="3">
        <v>2026</v>
      </c>
      <c r="B222" s="2" t="s">
        <v>4989</v>
      </c>
      <c r="C222" s="2" t="s">
        <v>4996</v>
      </c>
      <c r="D222" s="3" t="s">
        <v>4997</v>
      </c>
      <c r="E222" s="2" t="s">
        <v>4990</v>
      </c>
      <c r="F222" s="2" t="s">
        <v>4989</v>
      </c>
      <c r="G222" s="2"/>
      <c r="H222" s="2" t="s">
        <v>4028</v>
      </c>
      <c r="I222" s="2" t="s">
        <v>4158</v>
      </c>
      <c r="J222" s="4">
        <v>20000</v>
      </c>
      <c r="K222" s="4">
        <v>2406004</v>
      </c>
      <c r="L222" s="4"/>
      <c r="M222" s="4">
        <v>2406004</v>
      </c>
    </row>
    <row r="223" spans="1:13" ht="15.75">
      <c r="A223" s="3">
        <v>2026</v>
      </c>
      <c r="B223" s="2" t="s">
        <v>4985</v>
      </c>
      <c r="C223" s="2" t="s">
        <v>4996</v>
      </c>
      <c r="D223" s="3" t="s">
        <v>4997</v>
      </c>
      <c r="E223" s="2" t="s">
        <v>4988</v>
      </c>
      <c r="F223" s="2" t="s">
        <v>4985</v>
      </c>
      <c r="G223" s="2"/>
      <c r="H223" s="2" t="s">
        <v>4028</v>
      </c>
      <c r="I223" s="2" t="s">
        <v>4158</v>
      </c>
      <c r="J223" s="4">
        <v>50000</v>
      </c>
      <c r="K223" s="4">
        <v>5991770</v>
      </c>
      <c r="L223" s="4"/>
      <c r="M223" s="4">
        <v>5991770</v>
      </c>
    </row>
    <row r="224" spans="1:13" ht="15.75">
      <c r="A224" s="3">
        <v>2026</v>
      </c>
      <c r="B224" s="2" t="s">
        <v>5157</v>
      </c>
      <c r="C224" s="2" t="s">
        <v>4996</v>
      </c>
      <c r="D224" s="3" t="s">
        <v>4997</v>
      </c>
      <c r="E224" s="2" t="s">
        <v>5158</v>
      </c>
      <c r="F224" s="2" t="s">
        <v>5157</v>
      </c>
      <c r="G224" s="2" t="s">
        <v>5159</v>
      </c>
      <c r="H224" s="2" t="s">
        <v>4028</v>
      </c>
      <c r="I224" s="2" t="s">
        <v>4158</v>
      </c>
      <c r="J224" s="4">
        <v>63500</v>
      </c>
      <c r="K224" s="4">
        <v>1472590</v>
      </c>
      <c r="L224" s="4"/>
      <c r="M224" s="4">
        <v>1472590</v>
      </c>
    </row>
    <row r="225" spans="1:13" ht="15.75">
      <c r="A225" s="3">
        <v>2026</v>
      </c>
      <c r="B225" s="2" t="s">
        <v>1683</v>
      </c>
      <c r="C225" s="2" t="s">
        <v>5515</v>
      </c>
      <c r="D225" s="3" t="s">
        <v>6729</v>
      </c>
      <c r="E225" s="2" t="s">
        <v>1684</v>
      </c>
      <c r="F225" s="2" t="s">
        <v>1683</v>
      </c>
      <c r="G225" s="2" t="s">
        <v>1685</v>
      </c>
      <c r="H225" s="2" t="s">
        <v>4284</v>
      </c>
      <c r="I225" s="2" t="s">
        <v>4285</v>
      </c>
      <c r="J225" s="4">
        <v>50</v>
      </c>
      <c r="K225" s="4">
        <v>1049128</v>
      </c>
      <c r="L225" s="4"/>
      <c r="M225" s="4">
        <v>1049128</v>
      </c>
    </row>
    <row r="226" spans="1:13" ht="15.75">
      <c r="A226" s="3">
        <v>2026</v>
      </c>
      <c r="B226" s="2" t="s">
        <v>26</v>
      </c>
      <c r="C226" s="2" t="s">
        <v>5490</v>
      </c>
      <c r="D226" s="3" t="s">
        <v>6729</v>
      </c>
      <c r="E226" s="2" t="s">
        <v>27</v>
      </c>
      <c r="F226" s="2" t="s">
        <v>26</v>
      </c>
      <c r="G226" s="2" t="s">
        <v>28</v>
      </c>
      <c r="H226" s="2" t="s">
        <v>4018</v>
      </c>
      <c r="I226" s="2" t="s">
        <v>4019</v>
      </c>
      <c r="J226" s="4">
        <v>3000</v>
      </c>
      <c r="K226" s="4">
        <v>237947</v>
      </c>
      <c r="L226" s="4"/>
      <c r="M226" s="4">
        <v>237947</v>
      </c>
    </row>
    <row r="227" spans="1:13" ht="15.75">
      <c r="A227" s="3">
        <v>2026</v>
      </c>
      <c r="B227" s="2" t="s">
        <v>20</v>
      </c>
      <c r="C227" s="2" t="s">
        <v>5490</v>
      </c>
      <c r="D227" s="3" t="s">
        <v>6729</v>
      </c>
      <c r="E227" s="2" t="s">
        <v>22</v>
      </c>
      <c r="F227" s="2" t="s">
        <v>20</v>
      </c>
      <c r="G227" s="2" t="s">
        <v>23</v>
      </c>
      <c r="H227" s="2" t="s">
        <v>4018</v>
      </c>
      <c r="I227" s="2" t="s">
        <v>4019</v>
      </c>
      <c r="J227" s="4">
        <v>51000</v>
      </c>
      <c r="K227" s="4">
        <v>4045091</v>
      </c>
      <c r="L227" s="4"/>
      <c r="M227" s="4">
        <v>4045091</v>
      </c>
    </row>
    <row r="228" spans="1:13" ht="15.75">
      <c r="A228" s="3">
        <v>2026</v>
      </c>
      <c r="B228" s="2" t="s">
        <v>3674</v>
      </c>
      <c r="C228" s="2" t="s">
        <v>6739</v>
      </c>
      <c r="D228" s="3" t="s">
        <v>4078</v>
      </c>
      <c r="E228" s="2" t="s">
        <v>3672</v>
      </c>
      <c r="F228" s="2" t="s">
        <v>3674</v>
      </c>
      <c r="G228" s="2" t="s">
        <v>3676</v>
      </c>
      <c r="H228" s="2" t="s">
        <v>4333</v>
      </c>
      <c r="I228" s="2" t="s">
        <v>4334</v>
      </c>
      <c r="J228" s="4">
        <v>6840</v>
      </c>
      <c r="K228" s="4">
        <v>100799269</v>
      </c>
      <c r="L228" s="4"/>
      <c r="M228" s="4">
        <v>100799269</v>
      </c>
    </row>
    <row r="229" spans="1:13" ht="15.75">
      <c r="A229" s="3">
        <v>2026</v>
      </c>
      <c r="B229" s="2" t="s">
        <v>3716</v>
      </c>
      <c r="C229" s="2" t="s">
        <v>6736</v>
      </c>
      <c r="D229" s="3" t="s">
        <v>4078</v>
      </c>
      <c r="E229" s="2" t="s">
        <v>3714</v>
      </c>
      <c r="F229" s="2" t="s">
        <v>3716</v>
      </c>
      <c r="G229" s="2" t="s">
        <v>3718</v>
      </c>
      <c r="H229" s="2" t="s">
        <v>4333</v>
      </c>
      <c r="I229" s="2" t="s">
        <v>4334</v>
      </c>
      <c r="J229" s="4">
        <v>1428</v>
      </c>
      <c r="K229" s="4">
        <v>48829681</v>
      </c>
      <c r="L229" s="4"/>
      <c r="M229" s="4">
        <v>48829681</v>
      </c>
    </row>
    <row r="230" spans="1:13" ht="15.75">
      <c r="A230" s="3">
        <v>2026</v>
      </c>
      <c r="B230" s="2" t="s">
        <v>3692</v>
      </c>
      <c r="C230" s="2" t="s">
        <v>6736</v>
      </c>
      <c r="D230" s="3" t="s">
        <v>4078</v>
      </c>
      <c r="E230" s="2" t="s">
        <v>3690</v>
      </c>
      <c r="F230" s="2" t="s">
        <v>3692</v>
      </c>
      <c r="G230" s="2" t="s">
        <v>3694</v>
      </c>
      <c r="H230" s="2" t="s">
        <v>4333</v>
      </c>
      <c r="I230" s="2" t="s">
        <v>4334</v>
      </c>
      <c r="J230" s="4">
        <v>1088</v>
      </c>
      <c r="K230" s="4">
        <v>25957330</v>
      </c>
      <c r="L230" s="4"/>
      <c r="M230" s="4">
        <v>25957330</v>
      </c>
    </row>
    <row r="231" spans="1:13" ht="15.75">
      <c r="A231" s="3">
        <v>2026</v>
      </c>
      <c r="B231" s="2" t="s">
        <v>3686</v>
      </c>
      <c r="C231" s="2" t="s">
        <v>6736</v>
      </c>
      <c r="D231" s="3" t="s">
        <v>4078</v>
      </c>
      <c r="E231" s="2" t="s">
        <v>3684</v>
      </c>
      <c r="F231" s="2" t="s">
        <v>3686</v>
      </c>
      <c r="G231" s="2" t="s">
        <v>3688</v>
      </c>
      <c r="H231" s="2" t="s">
        <v>4333</v>
      </c>
      <c r="I231" s="2" t="s">
        <v>4334</v>
      </c>
      <c r="J231" s="4">
        <v>2944</v>
      </c>
      <c r="K231" s="4">
        <v>66502968</v>
      </c>
      <c r="L231" s="4"/>
      <c r="M231" s="4">
        <v>66502968</v>
      </c>
    </row>
    <row r="232" spans="1:13" ht="15.75">
      <c r="A232" s="3">
        <v>2026</v>
      </c>
      <c r="B232" s="2" t="s">
        <v>4328</v>
      </c>
      <c r="C232" s="2" t="s">
        <v>6736</v>
      </c>
      <c r="D232" s="3" t="s">
        <v>4078</v>
      </c>
      <c r="E232" s="2" t="s">
        <v>4331</v>
      </c>
      <c r="F232" s="2" t="s">
        <v>4328</v>
      </c>
      <c r="G232" s="2" t="s">
        <v>4332</v>
      </c>
      <c r="H232" s="2" t="s">
        <v>4333</v>
      </c>
      <c r="I232" s="2" t="s">
        <v>4334</v>
      </c>
      <c r="J232" s="4">
        <v>414</v>
      </c>
      <c r="K232" s="4">
        <v>7330923</v>
      </c>
      <c r="L232" s="4"/>
      <c r="M232" s="4">
        <v>7330923</v>
      </c>
    </row>
    <row r="233" spans="1:13" ht="15.75">
      <c r="A233" s="3">
        <v>2026</v>
      </c>
      <c r="B233" s="2" t="s">
        <v>882</v>
      </c>
      <c r="C233" s="2" t="s">
        <v>4077</v>
      </c>
      <c r="D233" s="3" t="s">
        <v>4078</v>
      </c>
      <c r="E233" s="2" t="s">
        <v>883</v>
      </c>
      <c r="F233" s="2" t="s">
        <v>882</v>
      </c>
      <c r="G233" s="2" t="s">
        <v>884</v>
      </c>
      <c r="H233" s="2" t="s">
        <v>4079</v>
      </c>
      <c r="I233" s="2" t="s">
        <v>4080</v>
      </c>
      <c r="J233" s="4">
        <v>8</v>
      </c>
      <c r="K233" s="4">
        <v>111546</v>
      </c>
      <c r="L233" s="4"/>
      <c r="M233" s="4">
        <v>111546</v>
      </c>
    </row>
    <row r="234" spans="1:13" ht="15.75">
      <c r="A234" s="3">
        <v>2025</v>
      </c>
      <c r="B234" s="2" t="s">
        <v>4357</v>
      </c>
      <c r="C234" s="2" t="s">
        <v>4358</v>
      </c>
      <c r="D234" s="3" t="s">
        <v>4359</v>
      </c>
      <c r="E234" s="2" t="s">
        <v>4360</v>
      </c>
      <c r="F234" s="2" t="s">
        <v>4357</v>
      </c>
      <c r="G234" s="2"/>
      <c r="H234" s="2" t="s">
        <v>4361</v>
      </c>
      <c r="I234" s="2" t="s">
        <v>4362</v>
      </c>
      <c r="J234" s="4">
        <v>1</v>
      </c>
      <c r="K234" s="4">
        <v>22184</v>
      </c>
      <c r="L234" s="4"/>
      <c r="M234" s="4">
        <v>22184</v>
      </c>
    </row>
    <row r="235" spans="1:13" ht="15.75">
      <c r="A235" s="3">
        <v>2025</v>
      </c>
      <c r="B235" s="2" t="s">
        <v>5188</v>
      </c>
      <c r="C235" s="2" t="s">
        <v>6727</v>
      </c>
      <c r="D235" s="3" t="s">
        <v>6728</v>
      </c>
      <c r="E235" s="2" t="s">
        <v>5189</v>
      </c>
      <c r="F235" s="2" t="s">
        <v>5188</v>
      </c>
      <c r="G235" s="2" t="s">
        <v>5187</v>
      </c>
      <c r="H235" s="2" t="s">
        <v>4687</v>
      </c>
      <c r="I235" s="2" t="s">
        <v>4688</v>
      </c>
      <c r="J235" s="4">
        <v>4</v>
      </c>
      <c r="K235" s="4">
        <v>910325</v>
      </c>
      <c r="L235" s="4"/>
      <c r="M235" s="4">
        <v>910325</v>
      </c>
    </row>
    <row r="236" spans="1:13" ht="15.75">
      <c r="A236" s="3">
        <v>2025</v>
      </c>
      <c r="B236" s="2" t="s">
        <v>5183</v>
      </c>
      <c r="C236" s="2" t="s">
        <v>6727</v>
      </c>
      <c r="D236" s="3" t="s">
        <v>6728</v>
      </c>
      <c r="E236" s="2" t="s">
        <v>5186</v>
      </c>
      <c r="F236" s="2" t="s">
        <v>5183</v>
      </c>
      <c r="G236" s="2" t="s">
        <v>5187</v>
      </c>
      <c r="H236" s="2" t="s">
        <v>4687</v>
      </c>
      <c r="I236" s="2" t="s">
        <v>4688</v>
      </c>
      <c r="J236" s="4">
        <v>12</v>
      </c>
      <c r="K236" s="4">
        <v>159602</v>
      </c>
      <c r="L236" s="4"/>
      <c r="M236" s="4">
        <v>159602</v>
      </c>
    </row>
    <row r="237" spans="1:13" ht="15.75">
      <c r="A237" s="3">
        <v>2025</v>
      </c>
      <c r="B237" s="2" t="s">
        <v>3953</v>
      </c>
      <c r="C237" s="2"/>
      <c r="D237" s="3" t="s">
        <v>6694</v>
      </c>
      <c r="E237" s="2" t="s">
        <v>3956</v>
      </c>
      <c r="F237" s="2" t="s">
        <v>3953</v>
      </c>
      <c r="G237" s="2" t="s">
        <v>3957</v>
      </c>
      <c r="H237" s="2" t="s">
        <v>4369</v>
      </c>
      <c r="I237" s="2" t="s">
        <v>4370</v>
      </c>
      <c r="J237" s="4">
        <v>6000</v>
      </c>
      <c r="K237" s="4">
        <v>7915860</v>
      </c>
      <c r="L237" s="4"/>
      <c r="M237" s="4">
        <v>7915860</v>
      </c>
    </row>
    <row r="238" spans="1:13" ht="15.75">
      <c r="A238" s="3">
        <v>2025</v>
      </c>
      <c r="B238" s="2" t="s">
        <v>3934</v>
      </c>
      <c r="C238" s="2"/>
      <c r="D238" s="3" t="s">
        <v>6694</v>
      </c>
      <c r="E238" s="2" t="s">
        <v>3937</v>
      </c>
      <c r="F238" s="2" t="s">
        <v>3934</v>
      </c>
      <c r="G238" s="2" t="s">
        <v>3938</v>
      </c>
      <c r="H238" s="2" t="s">
        <v>4369</v>
      </c>
      <c r="I238" s="2" t="s">
        <v>4370</v>
      </c>
      <c r="J238" s="4">
        <v>5000</v>
      </c>
      <c r="K238" s="4">
        <v>6596550</v>
      </c>
      <c r="L238" s="4"/>
      <c r="M238" s="4">
        <v>6596550</v>
      </c>
    </row>
    <row r="239" spans="1:13" ht="15.75">
      <c r="A239" s="3">
        <v>2025</v>
      </c>
      <c r="B239" s="2" t="s">
        <v>5067</v>
      </c>
      <c r="C239" s="2" t="s">
        <v>5068</v>
      </c>
      <c r="D239" s="3" t="s">
        <v>5069</v>
      </c>
      <c r="E239" s="2" t="s">
        <v>5070</v>
      </c>
      <c r="F239" s="2" t="s">
        <v>5067</v>
      </c>
      <c r="G239" s="2" t="s">
        <v>113</v>
      </c>
      <c r="H239" s="2" t="s">
        <v>4040</v>
      </c>
      <c r="I239" s="2" t="s">
        <v>4041</v>
      </c>
      <c r="J239" s="4">
        <v>10</v>
      </c>
      <c r="K239" s="4"/>
      <c r="L239" s="4"/>
      <c r="M239" s="4"/>
    </row>
    <row r="240" spans="1:13" ht="15.75">
      <c r="A240" s="3">
        <v>2025</v>
      </c>
      <c r="B240" s="2" t="s">
        <v>5071</v>
      </c>
      <c r="C240" s="2" t="s">
        <v>5068</v>
      </c>
      <c r="D240" s="3" t="s">
        <v>5069</v>
      </c>
      <c r="E240" s="2" t="s">
        <v>5072</v>
      </c>
      <c r="F240" s="2" t="s">
        <v>5071</v>
      </c>
      <c r="G240" s="2" t="s">
        <v>113</v>
      </c>
      <c r="H240" s="2" t="s">
        <v>4040</v>
      </c>
      <c r="I240" s="2" t="s">
        <v>4041</v>
      </c>
      <c r="J240" s="4">
        <v>10</v>
      </c>
      <c r="K240" s="4"/>
      <c r="L240" s="4"/>
      <c r="M240" s="4"/>
    </row>
    <row r="241" spans="1:13" ht="15.75">
      <c r="A241" s="3">
        <v>2025</v>
      </c>
      <c r="B241" s="2" t="s">
        <v>2781</v>
      </c>
      <c r="C241" s="2" t="s">
        <v>4064</v>
      </c>
      <c r="D241" s="3" t="s">
        <v>4065</v>
      </c>
      <c r="E241" s="2" t="s">
        <v>2930</v>
      </c>
      <c r="F241" s="2" t="s">
        <v>2781</v>
      </c>
      <c r="G241" s="2" t="s">
        <v>2931</v>
      </c>
      <c r="H241" s="2" t="s">
        <v>4052</v>
      </c>
      <c r="I241" s="2" t="s">
        <v>4053</v>
      </c>
      <c r="J241" s="4">
        <v>60</v>
      </c>
      <c r="K241" s="4">
        <v>119440</v>
      </c>
      <c r="L241" s="4"/>
      <c r="M241" s="4">
        <v>119440</v>
      </c>
    </row>
    <row r="242" spans="1:13" ht="15.75">
      <c r="A242" s="3">
        <v>2025</v>
      </c>
      <c r="B242" s="2" t="s">
        <v>1353</v>
      </c>
      <c r="C242" s="2" t="s">
        <v>4064</v>
      </c>
      <c r="D242" s="3" t="s">
        <v>4065</v>
      </c>
      <c r="E242" s="2" t="s">
        <v>1354</v>
      </c>
      <c r="F242" s="2" t="s">
        <v>1353</v>
      </c>
      <c r="G242" s="2" t="s">
        <v>1342</v>
      </c>
      <c r="H242" s="2" t="s">
        <v>4052</v>
      </c>
      <c r="I242" s="2" t="s">
        <v>4053</v>
      </c>
      <c r="J242" s="4">
        <v>200</v>
      </c>
      <c r="K242" s="4">
        <v>1020165</v>
      </c>
      <c r="L242" s="4"/>
      <c r="M242" s="4">
        <v>1020165</v>
      </c>
    </row>
    <row r="243" spans="1:13" ht="15.75">
      <c r="A243" s="3">
        <v>2025</v>
      </c>
      <c r="B243" s="2" t="s">
        <v>819</v>
      </c>
      <c r="C243" s="2" t="s">
        <v>4064</v>
      </c>
      <c r="D243" s="3" t="s">
        <v>4065</v>
      </c>
      <c r="E243" s="2" t="s">
        <v>820</v>
      </c>
      <c r="F243" s="2" t="s">
        <v>819</v>
      </c>
      <c r="G243" s="2" t="s">
        <v>821</v>
      </c>
      <c r="H243" s="2" t="s">
        <v>4052</v>
      </c>
      <c r="I243" s="2" t="s">
        <v>4053</v>
      </c>
      <c r="J243" s="4">
        <v>360</v>
      </c>
      <c r="K243" s="4">
        <v>670112</v>
      </c>
      <c r="L243" s="4"/>
      <c r="M243" s="4">
        <v>670112</v>
      </c>
    </row>
    <row r="244" spans="1:13" ht="15.75">
      <c r="A244" s="3">
        <v>2025</v>
      </c>
      <c r="B244" s="2" t="s">
        <v>799</v>
      </c>
      <c r="C244" s="2" t="s">
        <v>4064</v>
      </c>
      <c r="D244" s="3" t="s">
        <v>4065</v>
      </c>
      <c r="E244" s="2" t="s">
        <v>800</v>
      </c>
      <c r="F244" s="2" t="s">
        <v>799</v>
      </c>
      <c r="G244" s="2" t="s">
        <v>801</v>
      </c>
      <c r="H244" s="2" t="s">
        <v>4052</v>
      </c>
      <c r="I244" s="2" t="s">
        <v>4053</v>
      </c>
      <c r="J244" s="4">
        <v>250</v>
      </c>
      <c r="K244" s="4">
        <v>1136563</v>
      </c>
      <c r="L244" s="4"/>
      <c r="M244" s="4">
        <v>1136563</v>
      </c>
    </row>
    <row r="245" spans="1:13" ht="15.75">
      <c r="A245" s="3">
        <v>2025</v>
      </c>
      <c r="B245" s="2" t="s">
        <v>756</v>
      </c>
      <c r="C245" s="2" t="s">
        <v>4064</v>
      </c>
      <c r="D245" s="3" t="s">
        <v>4065</v>
      </c>
      <c r="E245" s="2" t="s">
        <v>757</v>
      </c>
      <c r="F245" s="2" t="s">
        <v>756</v>
      </c>
      <c r="G245" s="2" t="s">
        <v>758</v>
      </c>
      <c r="H245" s="2" t="s">
        <v>4052</v>
      </c>
      <c r="I245" s="2" t="s">
        <v>4053</v>
      </c>
      <c r="J245" s="4">
        <v>100</v>
      </c>
      <c r="K245" s="4">
        <v>165979</v>
      </c>
      <c r="L245" s="4"/>
      <c r="M245" s="4">
        <v>165979</v>
      </c>
    </row>
    <row r="246" spans="1:13" ht="15.75">
      <c r="A246" s="3">
        <v>2025</v>
      </c>
      <c r="B246" s="2" t="s">
        <v>679</v>
      </c>
      <c r="C246" s="2" t="s">
        <v>4064</v>
      </c>
      <c r="D246" s="3" t="s">
        <v>4065</v>
      </c>
      <c r="E246" s="2" t="s">
        <v>680</v>
      </c>
      <c r="F246" s="2" t="s">
        <v>679</v>
      </c>
      <c r="G246" s="2" t="s">
        <v>681</v>
      </c>
      <c r="H246" s="2" t="s">
        <v>4052</v>
      </c>
      <c r="I246" s="2" t="s">
        <v>4053</v>
      </c>
      <c r="J246" s="4">
        <v>80</v>
      </c>
      <c r="K246" s="4">
        <v>446555</v>
      </c>
      <c r="L246" s="4"/>
      <c r="M246" s="4">
        <v>446555</v>
      </c>
    </row>
    <row r="247" spans="1:13" ht="15.75">
      <c r="A247" s="3">
        <v>2025</v>
      </c>
      <c r="B247" s="2" t="s">
        <v>665</v>
      </c>
      <c r="C247" s="2" t="s">
        <v>4064</v>
      </c>
      <c r="D247" s="3" t="s">
        <v>4065</v>
      </c>
      <c r="E247" s="2" t="s">
        <v>666</v>
      </c>
      <c r="F247" s="2" t="s">
        <v>665</v>
      </c>
      <c r="G247" s="2" t="s">
        <v>667</v>
      </c>
      <c r="H247" s="2" t="s">
        <v>4052</v>
      </c>
      <c r="I247" s="2" t="s">
        <v>4053</v>
      </c>
      <c r="J247" s="4">
        <v>130</v>
      </c>
      <c r="K247" s="4">
        <v>660955</v>
      </c>
      <c r="L247" s="4"/>
      <c r="M247" s="4">
        <v>660955</v>
      </c>
    </row>
    <row r="248" spans="1:13" ht="15.75">
      <c r="A248" s="3">
        <v>2025</v>
      </c>
      <c r="B248" s="2" t="s">
        <v>630</v>
      </c>
      <c r="C248" s="2" t="s">
        <v>4064</v>
      </c>
      <c r="D248" s="3" t="s">
        <v>4065</v>
      </c>
      <c r="E248" s="2" t="s">
        <v>631</v>
      </c>
      <c r="F248" s="2" t="s">
        <v>630</v>
      </c>
      <c r="G248" s="2" t="s">
        <v>632</v>
      </c>
      <c r="H248" s="2" t="s">
        <v>4052</v>
      </c>
      <c r="I248" s="2" t="s">
        <v>4053</v>
      </c>
      <c r="J248" s="4">
        <v>350</v>
      </c>
      <c r="K248" s="4">
        <v>595894</v>
      </c>
      <c r="L248" s="4"/>
      <c r="M248" s="4">
        <v>595894</v>
      </c>
    </row>
    <row r="249" spans="1:13" ht="15.75">
      <c r="A249" s="3">
        <v>2025</v>
      </c>
      <c r="B249" s="2" t="s">
        <v>572</v>
      </c>
      <c r="C249" s="2" t="s">
        <v>4064</v>
      </c>
      <c r="D249" s="3" t="s">
        <v>4065</v>
      </c>
      <c r="E249" s="2" t="s">
        <v>573</v>
      </c>
      <c r="F249" s="2" t="s">
        <v>572</v>
      </c>
      <c r="G249" s="2" t="s">
        <v>574</v>
      </c>
      <c r="H249" s="2" t="s">
        <v>4052</v>
      </c>
      <c r="I249" s="2" t="s">
        <v>4053</v>
      </c>
      <c r="J249" s="4">
        <v>60</v>
      </c>
      <c r="K249" s="4">
        <v>397057</v>
      </c>
      <c r="L249" s="4"/>
      <c r="M249" s="4">
        <v>397057</v>
      </c>
    </row>
    <row r="250" spans="1:13" ht="15.75">
      <c r="A250" s="3">
        <v>2025</v>
      </c>
      <c r="B250" s="2" t="s">
        <v>566</v>
      </c>
      <c r="C250" s="2" t="s">
        <v>4064</v>
      </c>
      <c r="D250" s="3" t="s">
        <v>4065</v>
      </c>
      <c r="E250" s="2" t="s">
        <v>567</v>
      </c>
      <c r="F250" s="2" t="s">
        <v>566</v>
      </c>
      <c r="G250" s="2" t="s">
        <v>568</v>
      </c>
      <c r="H250" s="2" t="s">
        <v>4052</v>
      </c>
      <c r="I250" s="2" t="s">
        <v>4053</v>
      </c>
      <c r="J250" s="4">
        <v>100</v>
      </c>
      <c r="K250" s="4">
        <v>562229</v>
      </c>
      <c r="L250" s="4"/>
      <c r="M250" s="4">
        <v>562229</v>
      </c>
    </row>
    <row r="251" spans="1:13" ht="15.75">
      <c r="A251" s="3">
        <v>2025</v>
      </c>
      <c r="B251" s="2" t="s">
        <v>557</v>
      </c>
      <c r="C251" s="2" t="s">
        <v>4064</v>
      </c>
      <c r="D251" s="3" t="s">
        <v>4065</v>
      </c>
      <c r="E251" s="2" t="s">
        <v>558</v>
      </c>
      <c r="F251" s="2" t="s">
        <v>557</v>
      </c>
      <c r="G251" s="2" t="s">
        <v>559</v>
      </c>
      <c r="H251" s="2" t="s">
        <v>4052</v>
      </c>
      <c r="I251" s="2" t="s">
        <v>4053</v>
      </c>
      <c r="J251" s="4">
        <v>60</v>
      </c>
      <c r="K251" s="4">
        <v>307477</v>
      </c>
      <c r="L251" s="4"/>
      <c r="M251" s="4">
        <v>307477</v>
      </c>
    </row>
    <row r="252" spans="1:13" ht="15.75">
      <c r="A252" s="3">
        <v>2025</v>
      </c>
      <c r="B252" s="2" t="s">
        <v>318</v>
      </c>
      <c r="C252" s="2" t="s">
        <v>4064</v>
      </c>
      <c r="D252" s="3" t="s">
        <v>4065</v>
      </c>
      <c r="E252" s="2" t="s">
        <v>2616</v>
      </c>
      <c r="F252" s="2" t="s">
        <v>318</v>
      </c>
      <c r="G252" s="2" t="s">
        <v>2617</v>
      </c>
      <c r="H252" s="2" t="s">
        <v>4052</v>
      </c>
      <c r="I252" s="2" t="s">
        <v>4053</v>
      </c>
      <c r="J252" s="4">
        <v>100</v>
      </c>
      <c r="K252" s="4">
        <v>390063</v>
      </c>
      <c r="L252" s="4"/>
      <c r="M252" s="4">
        <v>390063</v>
      </c>
    </row>
    <row r="253" spans="1:13" ht="15.75">
      <c r="A253" s="3">
        <v>2025</v>
      </c>
      <c r="B253" s="2" t="s">
        <v>312</v>
      </c>
      <c r="C253" s="2" t="s">
        <v>4064</v>
      </c>
      <c r="D253" s="3" t="s">
        <v>4065</v>
      </c>
      <c r="E253" s="2" t="s">
        <v>2592</v>
      </c>
      <c r="F253" s="2" t="s">
        <v>312</v>
      </c>
      <c r="G253" s="2" t="s">
        <v>2593</v>
      </c>
      <c r="H253" s="2" t="s">
        <v>4052</v>
      </c>
      <c r="I253" s="2" t="s">
        <v>4053</v>
      </c>
      <c r="J253" s="4">
        <v>50</v>
      </c>
      <c r="K253" s="4">
        <v>238073</v>
      </c>
      <c r="L253" s="4"/>
      <c r="M253" s="4">
        <v>238073</v>
      </c>
    </row>
    <row r="254" spans="1:13" ht="15.75">
      <c r="A254" s="3">
        <v>2025</v>
      </c>
      <c r="B254" s="2" t="s">
        <v>299</v>
      </c>
      <c r="C254" s="2" t="s">
        <v>4064</v>
      </c>
      <c r="D254" s="3" t="s">
        <v>4065</v>
      </c>
      <c r="E254" s="2" t="s">
        <v>2343</v>
      </c>
      <c r="F254" s="2" t="s">
        <v>299</v>
      </c>
      <c r="G254" s="2" t="s">
        <v>2344</v>
      </c>
      <c r="H254" s="2" t="s">
        <v>4052</v>
      </c>
      <c r="I254" s="2" t="s">
        <v>4053</v>
      </c>
      <c r="J254" s="4">
        <v>80</v>
      </c>
      <c r="K254" s="4">
        <v>564919</v>
      </c>
      <c r="L254" s="4"/>
      <c r="M254" s="4">
        <v>564919</v>
      </c>
    </row>
    <row r="255" spans="1:13" ht="15.75">
      <c r="A255" s="3">
        <v>2025</v>
      </c>
      <c r="B255" s="2" t="s">
        <v>299</v>
      </c>
      <c r="C255" s="2" t="s">
        <v>4064</v>
      </c>
      <c r="D255" s="3" t="s">
        <v>4065</v>
      </c>
      <c r="E255" s="2" t="s">
        <v>2546</v>
      </c>
      <c r="F255" s="2" t="s">
        <v>299</v>
      </c>
      <c r="G255" s="2" t="s">
        <v>2547</v>
      </c>
      <c r="H255" s="2" t="s">
        <v>4052</v>
      </c>
      <c r="I255" s="2" t="s">
        <v>4053</v>
      </c>
      <c r="J255" s="4">
        <v>150</v>
      </c>
      <c r="K255" s="4">
        <v>293758</v>
      </c>
      <c r="L255" s="4"/>
      <c r="M255" s="4">
        <v>293758</v>
      </c>
    </row>
    <row r="256" spans="1:13" ht="15.75">
      <c r="A256" s="3">
        <v>2025</v>
      </c>
      <c r="B256" s="2" t="s">
        <v>299</v>
      </c>
      <c r="C256" s="2" t="s">
        <v>4064</v>
      </c>
      <c r="D256" s="3" t="s">
        <v>4065</v>
      </c>
      <c r="E256" s="2" t="s">
        <v>2556</v>
      </c>
      <c r="F256" s="2" t="s">
        <v>299</v>
      </c>
      <c r="G256" s="2" t="s">
        <v>2557</v>
      </c>
      <c r="H256" s="2" t="s">
        <v>4052</v>
      </c>
      <c r="I256" s="2" t="s">
        <v>4053</v>
      </c>
      <c r="J256" s="4">
        <v>150</v>
      </c>
      <c r="K256" s="4">
        <v>374274</v>
      </c>
      <c r="L256" s="4"/>
      <c r="M256" s="4">
        <v>374274</v>
      </c>
    </row>
    <row r="257" spans="1:13" ht="15.75">
      <c r="A257" s="3">
        <v>2025</v>
      </c>
      <c r="B257" s="2" t="s">
        <v>264</v>
      </c>
      <c r="C257" s="2" t="s">
        <v>4064</v>
      </c>
      <c r="D257" s="3" t="s">
        <v>4065</v>
      </c>
      <c r="E257" s="2" t="s">
        <v>2475</v>
      </c>
      <c r="F257" s="2" t="s">
        <v>264</v>
      </c>
      <c r="G257" s="2" t="s">
        <v>2476</v>
      </c>
      <c r="H257" s="2" t="s">
        <v>4052</v>
      </c>
      <c r="I257" s="2" t="s">
        <v>4053</v>
      </c>
      <c r="J257" s="4">
        <v>150</v>
      </c>
      <c r="K257" s="4">
        <v>526989</v>
      </c>
      <c r="L257" s="4"/>
      <c r="M257" s="4">
        <v>526989</v>
      </c>
    </row>
    <row r="258" spans="1:13" ht="15.75">
      <c r="A258" s="3">
        <v>2025</v>
      </c>
      <c r="B258" s="2" t="s">
        <v>271</v>
      </c>
      <c r="C258" s="2" t="s">
        <v>4064</v>
      </c>
      <c r="D258" s="3" t="s">
        <v>4065</v>
      </c>
      <c r="E258" s="2" t="s">
        <v>2469</v>
      </c>
      <c r="F258" s="2" t="s">
        <v>271</v>
      </c>
      <c r="G258" s="2" t="s">
        <v>2470</v>
      </c>
      <c r="H258" s="2" t="s">
        <v>4052</v>
      </c>
      <c r="I258" s="2" t="s">
        <v>4053</v>
      </c>
      <c r="J258" s="4">
        <v>50</v>
      </c>
      <c r="K258" s="4">
        <v>318103</v>
      </c>
      <c r="L258" s="4"/>
      <c r="M258" s="4">
        <v>318103</v>
      </c>
    </row>
    <row r="259" spans="1:13" ht="15.75">
      <c r="A259" s="3">
        <v>2025</v>
      </c>
      <c r="B259" s="2" t="s">
        <v>236</v>
      </c>
      <c r="C259" s="2" t="s">
        <v>4064</v>
      </c>
      <c r="D259" s="3" t="s">
        <v>4065</v>
      </c>
      <c r="E259" s="2" t="s">
        <v>2402</v>
      </c>
      <c r="F259" s="2" t="s">
        <v>236</v>
      </c>
      <c r="G259" s="2" t="s">
        <v>2403</v>
      </c>
      <c r="H259" s="2" t="s">
        <v>4052</v>
      </c>
      <c r="I259" s="2" t="s">
        <v>4053</v>
      </c>
      <c r="J259" s="4">
        <v>100</v>
      </c>
      <c r="K259" s="4">
        <v>481526</v>
      </c>
      <c r="L259" s="4"/>
      <c r="M259" s="4">
        <v>481526</v>
      </c>
    </row>
    <row r="260" spans="1:13" ht="15.75">
      <c r="A260" s="3">
        <v>2025</v>
      </c>
      <c r="B260" s="2" t="s">
        <v>236</v>
      </c>
      <c r="C260" s="2" t="s">
        <v>4064</v>
      </c>
      <c r="D260" s="3" t="s">
        <v>4065</v>
      </c>
      <c r="E260" s="2" t="s">
        <v>2404</v>
      </c>
      <c r="F260" s="2" t="s">
        <v>236</v>
      </c>
      <c r="G260" s="2" t="s">
        <v>2405</v>
      </c>
      <c r="H260" s="2" t="s">
        <v>4052</v>
      </c>
      <c r="I260" s="2" t="s">
        <v>4053</v>
      </c>
      <c r="J260" s="4">
        <v>70</v>
      </c>
      <c r="K260" s="4">
        <v>392619</v>
      </c>
      <c r="L260" s="4"/>
      <c r="M260" s="4">
        <v>392619</v>
      </c>
    </row>
    <row r="261" spans="1:13" ht="15.75">
      <c r="A261" s="3">
        <v>2025</v>
      </c>
      <c r="B261" s="2" t="s">
        <v>236</v>
      </c>
      <c r="C261" s="2" t="s">
        <v>4064</v>
      </c>
      <c r="D261" s="3" t="s">
        <v>4065</v>
      </c>
      <c r="E261" s="2" t="s">
        <v>2406</v>
      </c>
      <c r="F261" s="2" t="s">
        <v>236</v>
      </c>
      <c r="G261" s="2" t="s">
        <v>2407</v>
      </c>
      <c r="H261" s="2" t="s">
        <v>4052</v>
      </c>
      <c r="I261" s="2" t="s">
        <v>4053</v>
      </c>
      <c r="J261" s="4">
        <v>100</v>
      </c>
      <c r="K261" s="4">
        <v>211710</v>
      </c>
      <c r="L261" s="4"/>
      <c r="M261" s="4">
        <v>211710</v>
      </c>
    </row>
    <row r="262" spans="1:13" ht="15.75">
      <c r="A262" s="3">
        <v>2025</v>
      </c>
      <c r="B262" s="2" t="s">
        <v>4945</v>
      </c>
      <c r="C262" s="2"/>
      <c r="D262" s="3" t="s">
        <v>4946</v>
      </c>
      <c r="E262" s="2" t="s">
        <v>4947</v>
      </c>
      <c r="F262" s="2" t="s">
        <v>4945</v>
      </c>
      <c r="G262" s="2" t="s">
        <v>4948</v>
      </c>
      <c r="H262" s="2" t="s">
        <v>4369</v>
      </c>
      <c r="I262" s="2" t="s">
        <v>4370</v>
      </c>
      <c r="J262" s="4">
        <v>300</v>
      </c>
      <c r="K262" s="4">
        <v>8832</v>
      </c>
      <c r="L262" s="4"/>
      <c r="M262" s="4">
        <v>8832</v>
      </c>
    </row>
    <row r="263" spans="1:13" ht="15.75">
      <c r="A263" s="3">
        <v>2025</v>
      </c>
      <c r="B263" s="2" t="s">
        <v>4955</v>
      </c>
      <c r="C263" s="2"/>
      <c r="D263" s="3" t="s">
        <v>4946</v>
      </c>
      <c r="E263" s="2" t="s">
        <v>4956</v>
      </c>
      <c r="F263" s="2" t="s">
        <v>4955</v>
      </c>
      <c r="G263" s="2" t="s">
        <v>4957</v>
      </c>
      <c r="H263" s="2" t="s">
        <v>4369</v>
      </c>
      <c r="I263" s="2" t="s">
        <v>4370</v>
      </c>
      <c r="J263" s="4">
        <v>1500</v>
      </c>
      <c r="K263" s="4">
        <v>86112</v>
      </c>
      <c r="L263" s="4"/>
      <c r="M263" s="4">
        <v>86112</v>
      </c>
    </row>
    <row r="264" spans="1:13" ht="15.75">
      <c r="A264" s="3">
        <v>2025</v>
      </c>
      <c r="B264" s="2" t="s">
        <v>4952</v>
      </c>
      <c r="C264" s="2"/>
      <c r="D264" s="3" t="s">
        <v>4946</v>
      </c>
      <c r="E264" s="2" t="s">
        <v>4953</v>
      </c>
      <c r="F264" s="2" t="s">
        <v>4952</v>
      </c>
      <c r="G264" s="2" t="s">
        <v>4954</v>
      </c>
      <c r="H264" s="2" t="s">
        <v>4369</v>
      </c>
      <c r="I264" s="2" t="s">
        <v>4370</v>
      </c>
      <c r="J264" s="4">
        <v>1000</v>
      </c>
      <c r="K264" s="4">
        <v>52992</v>
      </c>
      <c r="L264" s="4"/>
      <c r="M264" s="4">
        <v>52992</v>
      </c>
    </row>
    <row r="265" spans="1:13" ht="15.75">
      <c r="A265" s="3">
        <v>2025</v>
      </c>
      <c r="B265" s="2" t="s">
        <v>4949</v>
      </c>
      <c r="C265" s="2"/>
      <c r="D265" s="3" t="s">
        <v>4946</v>
      </c>
      <c r="E265" s="2" t="s">
        <v>4950</v>
      </c>
      <c r="F265" s="2" t="s">
        <v>4949</v>
      </c>
      <c r="G265" s="2" t="s">
        <v>4951</v>
      </c>
      <c r="H265" s="2" t="s">
        <v>4369</v>
      </c>
      <c r="I265" s="2" t="s">
        <v>4370</v>
      </c>
      <c r="J265" s="4">
        <v>300</v>
      </c>
      <c r="K265" s="4">
        <v>12365</v>
      </c>
      <c r="L265" s="4"/>
      <c r="M265" s="4">
        <v>12365</v>
      </c>
    </row>
    <row r="266" spans="1:13" ht="15.75">
      <c r="A266" s="3">
        <v>2025</v>
      </c>
      <c r="B266" s="2" t="s">
        <v>1412</v>
      </c>
      <c r="C266" s="2" t="s">
        <v>4064</v>
      </c>
      <c r="D266" s="3" t="s">
        <v>4076</v>
      </c>
      <c r="E266" s="2" t="s">
        <v>2883</v>
      </c>
      <c r="F266" s="2" t="s">
        <v>1412</v>
      </c>
      <c r="G266" s="2" t="s">
        <v>2884</v>
      </c>
      <c r="H266" s="2" t="s">
        <v>4052</v>
      </c>
      <c r="I266" s="2" t="s">
        <v>4053</v>
      </c>
      <c r="J266" s="4">
        <v>200</v>
      </c>
      <c r="K266" s="4">
        <v>177358</v>
      </c>
      <c r="L266" s="4"/>
      <c r="M266" s="4">
        <v>177358</v>
      </c>
    </row>
    <row r="267" spans="1:13" ht="15.75">
      <c r="A267" s="3">
        <v>2025</v>
      </c>
      <c r="B267" s="2" t="s">
        <v>781</v>
      </c>
      <c r="C267" s="2"/>
      <c r="D267" s="3" t="s">
        <v>4076</v>
      </c>
      <c r="E267" s="2" t="s">
        <v>782</v>
      </c>
      <c r="F267" s="2" t="s">
        <v>781</v>
      </c>
      <c r="G267" s="2" t="s">
        <v>783</v>
      </c>
      <c r="H267" s="2" t="s">
        <v>4052</v>
      </c>
      <c r="I267" s="2" t="s">
        <v>4053</v>
      </c>
      <c r="J267" s="4">
        <v>350</v>
      </c>
      <c r="K267" s="4">
        <v>707834</v>
      </c>
      <c r="L267" s="4"/>
      <c r="M267" s="4">
        <v>707834</v>
      </c>
    </row>
    <row r="268" spans="1:13" ht="15.75">
      <c r="A268" s="3">
        <v>2025</v>
      </c>
      <c r="B268" s="2" t="s">
        <v>778</v>
      </c>
      <c r="C268" s="2" t="s">
        <v>4064</v>
      </c>
      <c r="D268" s="3" t="s">
        <v>4076</v>
      </c>
      <c r="E268" s="2" t="s">
        <v>779</v>
      </c>
      <c r="F268" s="2" t="s">
        <v>778</v>
      </c>
      <c r="G268" s="2" t="s">
        <v>780</v>
      </c>
      <c r="H268" s="2" t="s">
        <v>4052</v>
      </c>
      <c r="I268" s="2" t="s">
        <v>4053</v>
      </c>
      <c r="J268" s="4">
        <v>260</v>
      </c>
      <c r="K268" s="4">
        <v>1049071</v>
      </c>
      <c r="L268" s="4"/>
      <c r="M268" s="4">
        <v>1049071</v>
      </c>
    </row>
    <row r="269" spans="1:13" ht="15.75">
      <c r="A269" s="3">
        <v>2025</v>
      </c>
      <c r="B269" s="2" t="s">
        <v>662</v>
      </c>
      <c r="C269" s="2" t="s">
        <v>4064</v>
      </c>
      <c r="D269" s="3" t="s">
        <v>4076</v>
      </c>
      <c r="E269" s="2" t="s">
        <v>663</v>
      </c>
      <c r="F269" s="2" t="s">
        <v>662</v>
      </c>
      <c r="G269" s="2" t="s">
        <v>664</v>
      </c>
      <c r="H269" s="2" t="s">
        <v>4052</v>
      </c>
      <c r="I269" s="2" t="s">
        <v>4053</v>
      </c>
      <c r="J269" s="4">
        <v>120</v>
      </c>
      <c r="K269" s="4">
        <v>274278</v>
      </c>
      <c r="L269" s="4"/>
      <c r="M269" s="4">
        <v>274278</v>
      </c>
    </row>
    <row r="270" spans="1:13" ht="15.75">
      <c r="A270" s="3">
        <v>2025</v>
      </c>
      <c r="B270" s="2" t="s">
        <v>294</v>
      </c>
      <c r="C270" s="2" t="s">
        <v>4064</v>
      </c>
      <c r="D270" s="3" t="s">
        <v>4076</v>
      </c>
      <c r="E270" s="2" t="s">
        <v>2530</v>
      </c>
      <c r="F270" s="2" t="s">
        <v>294</v>
      </c>
      <c r="G270" s="2" t="s">
        <v>2531</v>
      </c>
      <c r="H270" s="2" t="s">
        <v>4052</v>
      </c>
      <c r="I270" s="2" t="s">
        <v>4053</v>
      </c>
      <c r="J270" s="4">
        <v>70</v>
      </c>
      <c r="K270" s="4">
        <v>176886</v>
      </c>
      <c r="L270" s="4"/>
      <c r="M270" s="4">
        <v>176886</v>
      </c>
    </row>
    <row r="271" spans="1:13" ht="15.75">
      <c r="A271" s="3">
        <v>2025</v>
      </c>
      <c r="B271" s="2" t="s">
        <v>264</v>
      </c>
      <c r="C271" s="2" t="s">
        <v>4064</v>
      </c>
      <c r="D271" s="3" t="s">
        <v>4076</v>
      </c>
      <c r="E271" s="2" t="s">
        <v>2492</v>
      </c>
      <c r="F271" s="2" t="s">
        <v>264</v>
      </c>
      <c r="G271" s="2" t="s">
        <v>2493</v>
      </c>
      <c r="H271" s="2" t="s">
        <v>4052</v>
      </c>
      <c r="I271" s="2" t="s">
        <v>4053</v>
      </c>
      <c r="J271" s="4">
        <v>200</v>
      </c>
      <c r="K271" s="4">
        <v>1415563</v>
      </c>
      <c r="L271" s="4"/>
      <c r="M271" s="4">
        <v>1415563</v>
      </c>
    </row>
    <row r="272" spans="1:13" ht="15.75">
      <c r="A272" s="3">
        <v>2025</v>
      </c>
      <c r="B272" s="2" t="s">
        <v>2160</v>
      </c>
      <c r="C272" s="2" t="s">
        <v>4349</v>
      </c>
      <c r="D272" s="3" t="s">
        <v>4412</v>
      </c>
      <c r="E272" s="2" t="s">
        <v>2163</v>
      </c>
      <c r="F272" s="2" t="s">
        <v>2160</v>
      </c>
      <c r="G272" s="2" t="s">
        <v>2165</v>
      </c>
      <c r="H272" s="2" t="s">
        <v>4333</v>
      </c>
      <c r="I272" s="2" t="s">
        <v>4334</v>
      </c>
      <c r="J272" s="4">
        <v>6</v>
      </c>
      <c r="K272" s="4">
        <v>357092</v>
      </c>
      <c r="L272" s="4"/>
      <c r="M272" s="4">
        <v>357092</v>
      </c>
    </row>
    <row r="273" spans="1:13" ht="15.75">
      <c r="A273" s="3">
        <v>2025</v>
      </c>
      <c r="B273" s="2" t="s">
        <v>2153</v>
      </c>
      <c r="C273" s="2" t="s">
        <v>4349</v>
      </c>
      <c r="D273" s="3" t="s">
        <v>4412</v>
      </c>
      <c r="E273" s="2" t="s">
        <v>2157</v>
      </c>
      <c r="F273" s="2" t="s">
        <v>2153</v>
      </c>
      <c r="G273" s="2" t="s">
        <v>2159</v>
      </c>
      <c r="H273" s="2" t="s">
        <v>4333</v>
      </c>
      <c r="I273" s="2" t="s">
        <v>4334</v>
      </c>
      <c r="J273" s="4">
        <v>8</v>
      </c>
      <c r="K273" s="4">
        <v>467634</v>
      </c>
      <c r="L273" s="4"/>
      <c r="M273" s="4">
        <v>467634</v>
      </c>
    </row>
    <row r="274" spans="1:13" ht="15.75">
      <c r="A274" s="3">
        <v>2025</v>
      </c>
      <c r="B274" s="2" t="s">
        <v>2153</v>
      </c>
      <c r="C274" s="2" t="s">
        <v>4349</v>
      </c>
      <c r="D274" s="3" t="s">
        <v>4412</v>
      </c>
      <c r="E274" s="2" t="s">
        <v>2166</v>
      </c>
      <c r="F274" s="2" t="s">
        <v>2153</v>
      </c>
      <c r="G274" s="2" t="s">
        <v>2091</v>
      </c>
      <c r="H274" s="2" t="s">
        <v>4333</v>
      </c>
      <c r="I274" s="2" t="s">
        <v>4334</v>
      </c>
      <c r="J274" s="4">
        <v>13</v>
      </c>
      <c r="K274" s="4">
        <v>641456</v>
      </c>
      <c r="L274" s="4"/>
      <c r="M274" s="4">
        <v>641456</v>
      </c>
    </row>
    <row r="275" spans="1:13" ht="15.75">
      <c r="A275" s="3">
        <v>2025</v>
      </c>
      <c r="B275" s="2" t="s">
        <v>2089</v>
      </c>
      <c r="C275" s="2" t="s">
        <v>4349</v>
      </c>
      <c r="D275" s="3" t="s">
        <v>4412</v>
      </c>
      <c r="E275" s="2" t="s">
        <v>2090</v>
      </c>
      <c r="F275" s="2" t="s">
        <v>2089</v>
      </c>
      <c r="G275" s="2" t="s">
        <v>2091</v>
      </c>
      <c r="H275" s="2" t="s">
        <v>4333</v>
      </c>
      <c r="I275" s="2" t="s">
        <v>4334</v>
      </c>
      <c r="J275" s="4">
        <v>100</v>
      </c>
      <c r="K275" s="4">
        <v>1789265</v>
      </c>
      <c r="L275" s="4"/>
      <c r="M275" s="4">
        <v>1789265</v>
      </c>
    </row>
    <row r="276" spans="1:13" ht="15.75">
      <c r="A276" s="3">
        <v>2025</v>
      </c>
      <c r="B276" s="2" t="s">
        <v>5</v>
      </c>
      <c r="C276" s="2" t="s">
        <v>6653</v>
      </c>
      <c r="D276" s="3" t="s">
        <v>4978</v>
      </c>
      <c r="E276" s="2" t="s">
        <v>7</v>
      </c>
      <c r="F276" s="2" t="s">
        <v>5</v>
      </c>
      <c r="G276" s="2" t="s">
        <v>8</v>
      </c>
      <c r="H276" s="2" t="s">
        <v>4018</v>
      </c>
      <c r="I276" s="2" t="s">
        <v>4019</v>
      </c>
      <c r="J276" s="4">
        <v>12000</v>
      </c>
      <c r="K276" s="4">
        <v>955020</v>
      </c>
      <c r="L276" s="4"/>
      <c r="M276" s="4">
        <v>955020</v>
      </c>
    </row>
    <row r="277" spans="1:13" ht="15.75">
      <c r="A277" s="3">
        <v>2025</v>
      </c>
      <c r="B277" s="2" t="s">
        <v>1317</v>
      </c>
      <c r="C277" s="2" t="s">
        <v>4977</v>
      </c>
      <c r="D277" s="3" t="s">
        <v>4978</v>
      </c>
      <c r="E277" s="2" t="s">
        <v>1318</v>
      </c>
      <c r="F277" s="2" t="s">
        <v>1317</v>
      </c>
      <c r="G277" s="2" t="s">
        <v>1319</v>
      </c>
      <c r="H277" s="2" t="s">
        <v>4028</v>
      </c>
      <c r="I277" s="2" t="s">
        <v>4158</v>
      </c>
      <c r="J277" s="4">
        <v>200</v>
      </c>
      <c r="K277" s="4">
        <v>376220</v>
      </c>
      <c r="L277" s="4"/>
      <c r="M277" s="4">
        <v>376220</v>
      </c>
    </row>
    <row r="278" spans="1:13" ht="15.75">
      <c r="A278" s="3">
        <v>2025</v>
      </c>
      <c r="B278" s="2" t="s">
        <v>4976</v>
      </c>
      <c r="C278" s="2" t="s">
        <v>4977</v>
      </c>
      <c r="D278" s="3" t="s">
        <v>4978</v>
      </c>
      <c r="E278" s="2" t="s">
        <v>4979</v>
      </c>
      <c r="F278" s="2" t="s">
        <v>4976</v>
      </c>
      <c r="G278" s="2"/>
      <c r="H278" s="2" t="s">
        <v>4028</v>
      </c>
      <c r="I278" s="2" t="s">
        <v>4158</v>
      </c>
      <c r="J278" s="4">
        <v>3000</v>
      </c>
      <c r="K278" s="4">
        <v>434100</v>
      </c>
      <c r="L278" s="4"/>
      <c r="M278" s="4">
        <v>434100</v>
      </c>
    </row>
    <row r="279" spans="1:13" ht="15.75">
      <c r="A279" s="3">
        <v>2025</v>
      </c>
      <c r="B279" s="2" t="s">
        <v>4916</v>
      </c>
      <c r="C279" s="2"/>
      <c r="D279" s="3" t="s">
        <v>4917</v>
      </c>
      <c r="E279" s="2" t="s">
        <v>4918</v>
      </c>
      <c r="F279" s="2" t="s">
        <v>4916</v>
      </c>
      <c r="G279" s="2" t="s">
        <v>4919</v>
      </c>
      <c r="H279" s="2" t="s">
        <v>4333</v>
      </c>
      <c r="I279" s="2" t="s">
        <v>4334</v>
      </c>
      <c r="J279" s="4">
        <v>33</v>
      </c>
      <c r="K279" s="4"/>
      <c r="L279" s="4"/>
      <c r="M279" s="4"/>
    </row>
    <row r="280" spans="1:13" ht="15.75">
      <c r="A280" s="3">
        <v>2025</v>
      </c>
      <c r="B280" s="2" t="s">
        <v>3639</v>
      </c>
      <c r="C280" s="2" t="s">
        <v>4349</v>
      </c>
      <c r="D280" s="3" t="s">
        <v>4350</v>
      </c>
      <c r="E280" s="2" t="s">
        <v>4351</v>
      </c>
      <c r="F280" s="2" t="s">
        <v>3639</v>
      </c>
      <c r="G280" s="2" t="s">
        <v>4352</v>
      </c>
      <c r="H280" s="2" t="s">
        <v>4333</v>
      </c>
      <c r="I280" s="2" t="s">
        <v>4334</v>
      </c>
      <c r="J280" s="4">
        <v>5</v>
      </c>
      <c r="K280" s="4">
        <v>180517</v>
      </c>
      <c r="L280" s="4"/>
      <c r="M280" s="4">
        <v>180517</v>
      </c>
    </row>
    <row r="281" spans="1:13" ht="15.75">
      <c r="A281" s="3">
        <v>2025</v>
      </c>
      <c r="B281" s="2" t="s">
        <v>3639</v>
      </c>
      <c r="C281" s="2" t="s">
        <v>4349</v>
      </c>
      <c r="D281" s="3" t="s">
        <v>4350</v>
      </c>
      <c r="E281" s="2" t="s">
        <v>4353</v>
      </c>
      <c r="F281" s="2" t="s">
        <v>3639</v>
      </c>
      <c r="G281" s="2" t="s">
        <v>4354</v>
      </c>
      <c r="H281" s="2" t="s">
        <v>4333</v>
      </c>
      <c r="I281" s="2" t="s">
        <v>4334</v>
      </c>
      <c r="J281" s="4">
        <v>5</v>
      </c>
      <c r="K281" s="4">
        <v>21749</v>
      </c>
      <c r="L281" s="4"/>
      <c r="M281" s="4">
        <v>21749</v>
      </c>
    </row>
    <row r="282" spans="1:13" ht="15.75">
      <c r="A282" s="3">
        <v>2025</v>
      </c>
      <c r="B282" s="2" t="s">
        <v>1290</v>
      </c>
      <c r="C282" s="2" t="s">
        <v>4162</v>
      </c>
      <c r="D282" s="3" t="s">
        <v>4163</v>
      </c>
      <c r="E282" s="2" t="s">
        <v>1291</v>
      </c>
      <c r="F282" s="2" t="s">
        <v>1290</v>
      </c>
      <c r="G282" s="2"/>
      <c r="H282" s="2" t="s">
        <v>4028</v>
      </c>
      <c r="I282" s="2" t="s">
        <v>4158</v>
      </c>
      <c r="J282" s="4">
        <v>50</v>
      </c>
      <c r="K282" s="4">
        <v>124206</v>
      </c>
      <c r="L282" s="4"/>
      <c r="M282" s="4">
        <v>124206</v>
      </c>
    </row>
    <row r="283" spans="1:13" ht="15.75">
      <c r="A283" s="3">
        <v>2025</v>
      </c>
      <c r="B283" s="2" t="s">
        <v>4993</v>
      </c>
      <c r="C283" s="2" t="s">
        <v>6714</v>
      </c>
      <c r="D283" s="3" t="s">
        <v>4163</v>
      </c>
      <c r="E283" s="2" t="s">
        <v>4994</v>
      </c>
      <c r="F283" s="2" t="s">
        <v>4993</v>
      </c>
      <c r="G283" s="2" t="s">
        <v>4995</v>
      </c>
      <c r="H283" s="2" t="s">
        <v>4028</v>
      </c>
      <c r="I283" s="2" t="s">
        <v>4158</v>
      </c>
      <c r="J283" s="4">
        <v>5000</v>
      </c>
      <c r="K283" s="4">
        <v>589093</v>
      </c>
      <c r="L283" s="4"/>
      <c r="M283" s="4">
        <v>589093</v>
      </c>
    </row>
    <row r="284" spans="1:13" ht="15.75">
      <c r="A284" s="3">
        <v>2025</v>
      </c>
      <c r="B284" s="2" t="s">
        <v>4491</v>
      </c>
      <c r="C284" s="2"/>
      <c r="D284" s="3" t="s">
        <v>5250</v>
      </c>
      <c r="E284" s="2" t="s">
        <v>5251</v>
      </c>
      <c r="F284" s="2" t="s">
        <v>4491</v>
      </c>
      <c r="G284" s="2" t="s">
        <v>5245</v>
      </c>
      <c r="H284" s="2" t="s">
        <v>4369</v>
      </c>
      <c r="I284" s="2" t="s">
        <v>4370</v>
      </c>
      <c r="J284" s="4">
        <v>500</v>
      </c>
      <c r="K284" s="4"/>
      <c r="L284" s="4"/>
      <c r="M284" s="4"/>
    </row>
    <row r="285" spans="1:13" ht="15.75">
      <c r="A285" s="3">
        <v>2025</v>
      </c>
      <c r="B285" s="2" t="s">
        <v>1572</v>
      </c>
      <c r="C285" s="2" t="s">
        <v>6668</v>
      </c>
      <c r="D285" s="3" t="s">
        <v>6669</v>
      </c>
      <c r="E285" s="2" t="s">
        <v>1580</v>
      </c>
      <c r="F285" s="2" t="s">
        <v>1572</v>
      </c>
      <c r="G285" s="2" t="s">
        <v>1578</v>
      </c>
      <c r="H285" s="2" t="s">
        <v>4220</v>
      </c>
      <c r="I285" s="2" t="s">
        <v>4221</v>
      </c>
      <c r="J285" s="4">
        <v>180000</v>
      </c>
      <c r="K285" s="4">
        <v>5335848</v>
      </c>
      <c r="L285" s="4"/>
      <c r="M285" s="4">
        <v>5335848</v>
      </c>
    </row>
    <row r="286" spans="1:13" ht="15.75">
      <c r="A286" s="3">
        <v>2025</v>
      </c>
      <c r="B286" s="2" t="s">
        <v>5197</v>
      </c>
      <c r="C286" s="2"/>
      <c r="D286" s="3" t="s">
        <v>5198</v>
      </c>
      <c r="E286" s="2" t="s">
        <v>5199</v>
      </c>
      <c r="F286" s="2" t="s">
        <v>5197</v>
      </c>
      <c r="G286" s="2"/>
      <c r="H286" s="2" t="s">
        <v>4369</v>
      </c>
      <c r="I286" s="2" t="s">
        <v>4370</v>
      </c>
      <c r="J286" s="4">
        <v>100</v>
      </c>
      <c r="K286" s="4"/>
      <c r="L286" s="4"/>
      <c r="M286" s="4"/>
    </row>
    <row r="287" spans="1:13" ht="15.75">
      <c r="A287" s="3">
        <v>2025</v>
      </c>
      <c r="B287" s="2" t="s">
        <v>1473</v>
      </c>
      <c r="C287" s="2" t="s">
        <v>4198</v>
      </c>
      <c r="D287" s="3" t="s">
        <v>4199</v>
      </c>
      <c r="E287" s="2" t="s">
        <v>4200</v>
      </c>
      <c r="F287" s="2" t="s">
        <v>1473</v>
      </c>
      <c r="G287" s="2" t="s">
        <v>1475</v>
      </c>
      <c r="H287" s="2" t="s">
        <v>4201</v>
      </c>
      <c r="I287" s="2" t="s">
        <v>4202</v>
      </c>
      <c r="J287" s="4">
        <v>200000</v>
      </c>
      <c r="K287" s="4">
        <v>10434752</v>
      </c>
      <c r="L287" s="4"/>
      <c r="M287" s="4">
        <v>10434752</v>
      </c>
    </row>
    <row r="288" spans="1:13" ht="15.75">
      <c r="A288" s="3">
        <v>2025</v>
      </c>
      <c r="B288" s="2" t="s">
        <v>6693</v>
      </c>
      <c r="C288" s="2" t="s">
        <v>4067</v>
      </c>
      <c r="D288" s="3" t="s">
        <v>4068</v>
      </c>
      <c r="E288" s="2" t="s">
        <v>3888</v>
      </c>
      <c r="F288" s="2" t="s">
        <v>6693</v>
      </c>
      <c r="G288" s="2" t="s">
        <v>3889</v>
      </c>
      <c r="H288" s="2" t="s">
        <v>4052</v>
      </c>
      <c r="I288" s="2" t="s">
        <v>4053</v>
      </c>
      <c r="J288" s="4">
        <v>9700</v>
      </c>
      <c r="K288" s="4">
        <v>10057042</v>
      </c>
      <c r="L288" s="4"/>
      <c r="M288" s="4">
        <v>10057042</v>
      </c>
    </row>
    <row r="289" spans="1:13" ht="15.75">
      <c r="A289" s="3">
        <v>2025</v>
      </c>
      <c r="B289" s="2" t="s">
        <v>4066</v>
      </c>
      <c r="C289" s="2" t="s">
        <v>4067</v>
      </c>
      <c r="D289" s="3" t="s">
        <v>4068</v>
      </c>
      <c r="E289" s="2" t="s">
        <v>615</v>
      </c>
      <c r="F289" s="2" t="s">
        <v>4066</v>
      </c>
      <c r="G289" s="2" t="s">
        <v>616</v>
      </c>
      <c r="H289" s="2" t="s">
        <v>4052</v>
      </c>
      <c r="I289" s="2" t="s">
        <v>4053</v>
      </c>
      <c r="J289" s="4">
        <v>1100</v>
      </c>
      <c r="K289" s="4">
        <v>1083902</v>
      </c>
      <c r="L289" s="4"/>
      <c r="M289" s="4">
        <v>1083902</v>
      </c>
    </row>
    <row r="290" spans="1:13" ht="15.75">
      <c r="A290" s="3">
        <v>2025</v>
      </c>
      <c r="B290" s="2" t="s">
        <v>5227</v>
      </c>
      <c r="C290" s="2" t="s">
        <v>5228</v>
      </c>
      <c r="D290" s="3" t="s">
        <v>5229</v>
      </c>
      <c r="E290" s="2" t="s">
        <v>5230</v>
      </c>
      <c r="F290" s="2" t="s">
        <v>5227</v>
      </c>
      <c r="G290" s="2" t="s">
        <v>5231</v>
      </c>
      <c r="H290" s="2" t="s">
        <v>4028</v>
      </c>
      <c r="I290" s="2" t="s">
        <v>4158</v>
      </c>
      <c r="J290" s="4">
        <v>124000</v>
      </c>
      <c r="K290" s="4">
        <v>4189344</v>
      </c>
      <c r="L290" s="4"/>
      <c r="M290" s="4">
        <v>4189344</v>
      </c>
    </row>
    <row r="291" spans="1:13" ht="15.75">
      <c r="A291" s="3">
        <v>2025</v>
      </c>
      <c r="B291" s="2" t="s">
        <v>5062</v>
      </c>
      <c r="C291" s="2" t="s">
        <v>6719</v>
      </c>
      <c r="D291" s="3" t="s">
        <v>6720</v>
      </c>
      <c r="E291" s="2" t="s">
        <v>5064</v>
      </c>
      <c r="F291" s="2" t="s">
        <v>5062</v>
      </c>
      <c r="G291" s="2" t="s">
        <v>5046</v>
      </c>
      <c r="H291" s="2" t="s">
        <v>4079</v>
      </c>
      <c r="I291" s="2" t="s">
        <v>4080</v>
      </c>
      <c r="J291" s="4">
        <v>2000</v>
      </c>
      <c r="K291" s="4">
        <v>1067904</v>
      </c>
      <c r="L291" s="4"/>
      <c r="M291" s="4">
        <v>1067904</v>
      </c>
    </row>
    <row r="292" spans="1:13" ht="15.75">
      <c r="A292" s="3">
        <v>2025</v>
      </c>
      <c r="B292" s="2" t="s">
        <v>5170</v>
      </c>
      <c r="C292" s="2"/>
      <c r="D292" s="3" t="s">
        <v>4464</v>
      </c>
      <c r="E292" s="2" t="s">
        <v>5171</v>
      </c>
      <c r="F292" s="2" t="s">
        <v>5170</v>
      </c>
      <c r="G292" s="2" t="s">
        <v>5172</v>
      </c>
      <c r="H292" s="2" t="s">
        <v>4369</v>
      </c>
      <c r="I292" s="2" t="s">
        <v>4370</v>
      </c>
      <c r="J292" s="4"/>
      <c r="K292" s="4"/>
      <c r="L292" s="4"/>
      <c r="M292" s="4"/>
    </row>
    <row r="293" spans="1:13" ht="15.75">
      <c r="A293" s="3">
        <v>2025</v>
      </c>
      <c r="B293" s="2" t="s">
        <v>3982</v>
      </c>
      <c r="C293" s="2"/>
      <c r="D293" s="3" t="s">
        <v>4464</v>
      </c>
      <c r="E293" s="2" t="s">
        <v>3987</v>
      </c>
      <c r="F293" s="2" t="s">
        <v>3982</v>
      </c>
      <c r="G293" s="2" t="s">
        <v>3988</v>
      </c>
      <c r="H293" s="2" t="s">
        <v>4369</v>
      </c>
      <c r="I293" s="2" t="s">
        <v>4370</v>
      </c>
      <c r="J293" s="4">
        <v>150</v>
      </c>
      <c r="K293" s="4">
        <v>193076</v>
      </c>
      <c r="L293" s="4"/>
      <c r="M293" s="4">
        <v>193076</v>
      </c>
    </row>
    <row r="294" spans="1:13" ht="15.75">
      <c r="A294" s="3">
        <v>2025</v>
      </c>
      <c r="B294" s="2" t="s">
        <v>3953</v>
      </c>
      <c r="C294" s="2"/>
      <c r="D294" s="3" t="s">
        <v>4464</v>
      </c>
      <c r="E294" s="2" t="s">
        <v>3966</v>
      </c>
      <c r="F294" s="2" t="s">
        <v>3953</v>
      </c>
      <c r="G294" s="2" t="s">
        <v>3967</v>
      </c>
      <c r="H294" s="2" t="s">
        <v>4369</v>
      </c>
      <c r="I294" s="2" t="s">
        <v>4370</v>
      </c>
      <c r="J294" s="4">
        <v>225</v>
      </c>
      <c r="K294" s="4">
        <v>311414</v>
      </c>
      <c r="L294" s="4"/>
      <c r="M294" s="4">
        <v>311414</v>
      </c>
    </row>
    <row r="295" spans="1:13" ht="15.75">
      <c r="A295" s="3">
        <v>2025</v>
      </c>
      <c r="B295" s="2" t="s">
        <v>3934</v>
      </c>
      <c r="C295" s="2"/>
      <c r="D295" s="3" t="s">
        <v>4464</v>
      </c>
      <c r="E295" s="2" t="s">
        <v>3948</v>
      </c>
      <c r="F295" s="2" t="s">
        <v>3934</v>
      </c>
      <c r="G295" s="2" t="s">
        <v>3949</v>
      </c>
      <c r="H295" s="2" t="s">
        <v>4369</v>
      </c>
      <c r="I295" s="2" t="s">
        <v>4370</v>
      </c>
      <c r="J295" s="4">
        <v>225</v>
      </c>
      <c r="K295" s="4">
        <v>311414</v>
      </c>
      <c r="L295" s="4"/>
      <c r="M295" s="4">
        <v>311414</v>
      </c>
    </row>
    <row r="296" spans="1:13" ht="15.75">
      <c r="A296" s="3">
        <v>2025</v>
      </c>
      <c r="B296" s="2" t="s">
        <v>5148</v>
      </c>
      <c r="C296" s="2"/>
      <c r="D296" s="3" t="s">
        <v>4464</v>
      </c>
      <c r="E296" s="2" t="s">
        <v>5149</v>
      </c>
      <c r="F296" s="2" t="s">
        <v>5148</v>
      </c>
      <c r="G296" s="2" t="s">
        <v>5150</v>
      </c>
      <c r="H296" s="2" t="s">
        <v>4369</v>
      </c>
      <c r="I296" s="2" t="s">
        <v>4370</v>
      </c>
      <c r="J296" s="4"/>
      <c r="K296" s="4"/>
      <c r="L296" s="4"/>
      <c r="M296" s="4"/>
    </row>
    <row r="297" spans="1:13" ht="15.75">
      <c r="A297" s="3">
        <v>2025</v>
      </c>
      <c r="B297" s="2" t="s">
        <v>4764</v>
      </c>
      <c r="C297" s="2"/>
      <c r="D297" s="3" t="s">
        <v>4464</v>
      </c>
      <c r="E297" s="2" t="s">
        <v>4765</v>
      </c>
      <c r="F297" s="2" t="s">
        <v>4764</v>
      </c>
      <c r="G297" s="2" t="s">
        <v>4766</v>
      </c>
      <c r="H297" s="2" t="s">
        <v>4369</v>
      </c>
      <c r="I297" s="2" t="s">
        <v>4370</v>
      </c>
      <c r="J297" s="4"/>
      <c r="K297" s="4"/>
      <c r="L297" s="4"/>
      <c r="M297" s="4"/>
    </row>
    <row r="298" spans="1:13" ht="15.75">
      <c r="A298" s="3">
        <v>2025</v>
      </c>
      <c r="B298" s="2" t="s">
        <v>4764</v>
      </c>
      <c r="C298" s="2"/>
      <c r="D298" s="3" t="s">
        <v>4464</v>
      </c>
      <c r="E298" s="2" t="s">
        <v>4767</v>
      </c>
      <c r="F298" s="2" t="s">
        <v>4764</v>
      </c>
      <c r="G298" s="2" t="s">
        <v>4768</v>
      </c>
      <c r="H298" s="2" t="s">
        <v>4369</v>
      </c>
      <c r="I298" s="2" t="s">
        <v>4370</v>
      </c>
      <c r="J298" s="4"/>
      <c r="K298" s="4"/>
      <c r="L298" s="4"/>
      <c r="M298" s="4"/>
    </row>
    <row r="299" spans="1:13" ht="15.75">
      <c r="A299" s="3">
        <v>2025</v>
      </c>
      <c r="B299" s="2" t="s">
        <v>4764</v>
      </c>
      <c r="C299" s="2"/>
      <c r="D299" s="3" t="s">
        <v>4464</v>
      </c>
      <c r="E299" s="2" t="s">
        <v>4769</v>
      </c>
      <c r="F299" s="2" t="s">
        <v>4764</v>
      </c>
      <c r="G299" s="2" t="s">
        <v>4770</v>
      </c>
      <c r="H299" s="2" t="s">
        <v>4369</v>
      </c>
      <c r="I299" s="2" t="s">
        <v>4370</v>
      </c>
      <c r="J299" s="4"/>
      <c r="K299" s="4"/>
      <c r="L299" s="4"/>
      <c r="M299" s="4"/>
    </row>
    <row r="300" spans="1:13" ht="15.75">
      <c r="A300" s="3">
        <v>2025</v>
      </c>
      <c r="B300" s="2" t="s">
        <v>4731</v>
      </c>
      <c r="C300" s="2"/>
      <c r="D300" s="3" t="s">
        <v>4464</v>
      </c>
      <c r="E300" s="2" t="s">
        <v>4732</v>
      </c>
      <c r="F300" s="2" t="s">
        <v>4731</v>
      </c>
      <c r="G300" s="2" t="s">
        <v>4733</v>
      </c>
      <c r="H300" s="2" t="s">
        <v>4369</v>
      </c>
      <c r="I300" s="2" t="s">
        <v>4370</v>
      </c>
      <c r="J300" s="4">
        <v>30</v>
      </c>
      <c r="K300" s="4"/>
      <c r="L300" s="4"/>
      <c r="M300" s="4"/>
    </row>
    <row r="301" spans="1:13" ht="15.75">
      <c r="A301" s="3">
        <v>2025</v>
      </c>
      <c r="B301" s="2" t="s">
        <v>1531</v>
      </c>
      <c r="C301" s="2"/>
      <c r="D301" s="3" t="s">
        <v>4211</v>
      </c>
      <c r="E301" s="2" t="s">
        <v>1532</v>
      </c>
      <c r="F301" s="2" t="s">
        <v>1531</v>
      </c>
      <c r="G301" s="2" t="s">
        <v>1533</v>
      </c>
      <c r="H301" s="2" t="s">
        <v>4040</v>
      </c>
      <c r="I301" s="2" t="s">
        <v>4041</v>
      </c>
      <c r="J301" s="4">
        <v>732</v>
      </c>
      <c r="K301" s="4">
        <v>60559336</v>
      </c>
      <c r="L301" s="4"/>
      <c r="M301" s="4">
        <v>60559336</v>
      </c>
    </row>
    <row r="302" spans="1:13" ht="15.75">
      <c r="A302" s="3">
        <v>2025</v>
      </c>
      <c r="B302" s="2" t="s">
        <v>1528</v>
      </c>
      <c r="C302" s="2"/>
      <c r="D302" s="3" t="s">
        <v>4211</v>
      </c>
      <c r="E302" s="2" t="s">
        <v>1529</v>
      </c>
      <c r="F302" s="2" t="s">
        <v>1528</v>
      </c>
      <c r="G302" s="2" t="s">
        <v>1530</v>
      </c>
      <c r="H302" s="2" t="s">
        <v>4040</v>
      </c>
      <c r="I302" s="2" t="s">
        <v>4041</v>
      </c>
      <c r="J302" s="4">
        <v>200</v>
      </c>
      <c r="K302" s="4">
        <v>238058</v>
      </c>
      <c r="L302" s="4"/>
      <c r="M302" s="4">
        <v>238058</v>
      </c>
    </row>
    <row r="303" spans="1:13" ht="15.75">
      <c r="A303" s="3">
        <v>2025</v>
      </c>
      <c r="B303" s="2" t="s">
        <v>5206</v>
      </c>
      <c r="C303" s="2" t="s">
        <v>5207</v>
      </c>
      <c r="D303" s="3" t="s">
        <v>4974</v>
      </c>
      <c r="E303" s="2" t="s">
        <v>5208</v>
      </c>
      <c r="F303" s="2" t="s">
        <v>5206</v>
      </c>
      <c r="G303" s="2" t="s">
        <v>5209</v>
      </c>
      <c r="H303" s="2" t="s">
        <v>4333</v>
      </c>
      <c r="I303" s="2" t="s">
        <v>4334</v>
      </c>
      <c r="J303" s="4">
        <v>1050</v>
      </c>
      <c r="K303" s="4">
        <v>715873</v>
      </c>
      <c r="L303" s="4"/>
      <c r="M303" s="4">
        <v>715873</v>
      </c>
    </row>
    <row r="304" spans="1:13" ht="15.75">
      <c r="A304" s="3">
        <v>2025</v>
      </c>
      <c r="B304" s="2" t="s">
        <v>4973</v>
      </c>
      <c r="C304" s="2"/>
      <c r="D304" s="3" t="s">
        <v>4974</v>
      </c>
      <c r="E304" s="2" t="s">
        <v>4975</v>
      </c>
      <c r="F304" s="2" t="s">
        <v>4973</v>
      </c>
      <c r="G304" s="2"/>
      <c r="H304" s="2" t="s">
        <v>4333</v>
      </c>
      <c r="I304" s="2" t="s">
        <v>4334</v>
      </c>
      <c r="J304" s="4">
        <v>200</v>
      </c>
      <c r="K304" s="4">
        <v>652260</v>
      </c>
      <c r="L304" s="4"/>
      <c r="M304" s="4">
        <v>652260</v>
      </c>
    </row>
    <row r="305" spans="1:13" ht="15.75">
      <c r="A305" s="3">
        <v>2025</v>
      </c>
      <c r="B305" s="2" t="s">
        <v>1981</v>
      </c>
      <c r="C305" s="2"/>
      <c r="D305" s="3" t="s">
        <v>4479</v>
      </c>
      <c r="E305" s="2" t="s">
        <v>5248</v>
      </c>
      <c r="F305" s="2" t="s">
        <v>1981</v>
      </c>
      <c r="G305" s="2" t="s">
        <v>5249</v>
      </c>
      <c r="H305" s="2" t="s">
        <v>4369</v>
      </c>
      <c r="I305" s="2" t="s">
        <v>4370</v>
      </c>
      <c r="J305" s="4">
        <v>150</v>
      </c>
      <c r="K305" s="4">
        <v>112057</v>
      </c>
      <c r="L305" s="4"/>
      <c r="M305" s="4">
        <v>112057</v>
      </c>
    </row>
    <row r="306" spans="1:13" ht="15.75">
      <c r="A306" s="3">
        <v>2025</v>
      </c>
      <c r="B306" s="2" t="s">
        <v>4006</v>
      </c>
      <c r="C306" s="2"/>
      <c r="D306" s="3" t="s">
        <v>4479</v>
      </c>
      <c r="E306" s="2" t="s">
        <v>4007</v>
      </c>
      <c r="F306" s="2" t="s">
        <v>4006</v>
      </c>
      <c r="G306" s="2" t="s">
        <v>4004</v>
      </c>
      <c r="H306" s="2" t="s">
        <v>4369</v>
      </c>
      <c r="I306" s="2" t="s">
        <v>4370</v>
      </c>
      <c r="J306" s="4">
        <v>30000</v>
      </c>
      <c r="K306" s="4">
        <v>22411404</v>
      </c>
      <c r="L306" s="4"/>
      <c r="M306" s="4">
        <v>22411404</v>
      </c>
    </row>
    <row r="307" spans="1:13" ht="15.75">
      <c r="A307" s="3">
        <v>2025</v>
      </c>
      <c r="B307" s="2" t="s">
        <v>3982</v>
      </c>
      <c r="C307" s="2"/>
      <c r="D307" s="3" t="s">
        <v>4479</v>
      </c>
      <c r="E307" s="2" t="s">
        <v>3983</v>
      </c>
      <c r="F307" s="2" t="s">
        <v>3982</v>
      </c>
      <c r="G307" s="2" t="s">
        <v>3984</v>
      </c>
      <c r="H307" s="2" t="s">
        <v>4369</v>
      </c>
      <c r="I307" s="2" t="s">
        <v>4370</v>
      </c>
      <c r="J307" s="4">
        <v>2750</v>
      </c>
      <c r="K307" s="4">
        <v>3119612</v>
      </c>
      <c r="L307" s="4"/>
      <c r="M307" s="4">
        <v>3119612</v>
      </c>
    </row>
    <row r="308" spans="1:13" ht="15.75">
      <c r="A308" s="3">
        <v>2025</v>
      </c>
      <c r="B308" s="2" t="s">
        <v>3982</v>
      </c>
      <c r="C308" s="2"/>
      <c r="D308" s="3" t="s">
        <v>4479</v>
      </c>
      <c r="E308" s="2" t="s">
        <v>3985</v>
      </c>
      <c r="F308" s="2" t="s">
        <v>3982</v>
      </c>
      <c r="G308" s="2" t="s">
        <v>3986</v>
      </c>
      <c r="H308" s="2" t="s">
        <v>4369</v>
      </c>
      <c r="I308" s="2" t="s">
        <v>4370</v>
      </c>
      <c r="J308" s="4">
        <v>1500</v>
      </c>
      <c r="K308" s="4">
        <v>1660104</v>
      </c>
      <c r="L308" s="4"/>
      <c r="M308" s="4">
        <v>1660104</v>
      </c>
    </row>
    <row r="309" spans="1:13" ht="15.75">
      <c r="A309" s="3">
        <v>2025</v>
      </c>
      <c r="B309" s="2" t="s">
        <v>3982</v>
      </c>
      <c r="C309" s="2"/>
      <c r="D309" s="3" t="s">
        <v>4479</v>
      </c>
      <c r="E309" s="2" t="s">
        <v>5239</v>
      </c>
      <c r="F309" s="2" t="s">
        <v>3982</v>
      </c>
      <c r="G309" s="2" t="s">
        <v>5240</v>
      </c>
      <c r="H309" s="2" t="s">
        <v>4369</v>
      </c>
      <c r="I309" s="2" t="s">
        <v>4370</v>
      </c>
      <c r="J309" s="4">
        <v>30</v>
      </c>
      <c r="K309" s="4">
        <v>34032</v>
      </c>
      <c r="L309" s="4"/>
      <c r="M309" s="4">
        <v>34032</v>
      </c>
    </row>
    <row r="310" spans="1:13" ht="15.75">
      <c r="A310" s="3">
        <v>2025</v>
      </c>
      <c r="B310" s="2" t="s">
        <v>1576</v>
      </c>
      <c r="C310" s="2" t="s">
        <v>4228</v>
      </c>
      <c r="D310" s="3" t="s">
        <v>4229</v>
      </c>
      <c r="E310" s="2" t="s">
        <v>1577</v>
      </c>
      <c r="F310" s="2" t="s">
        <v>1576</v>
      </c>
      <c r="G310" s="2" t="s">
        <v>1578</v>
      </c>
      <c r="H310" s="2" t="s">
        <v>4220</v>
      </c>
      <c r="I310" s="2" t="s">
        <v>4221</v>
      </c>
      <c r="J310" s="4">
        <v>1000</v>
      </c>
      <c r="K310" s="4">
        <v>69138</v>
      </c>
      <c r="L310" s="4"/>
      <c r="M310" s="4">
        <v>69138</v>
      </c>
    </row>
    <row r="311" spans="1:13" ht="15.75">
      <c r="A311" s="3">
        <v>2025</v>
      </c>
      <c r="B311" s="2" t="s">
        <v>1572</v>
      </c>
      <c r="C311" s="2" t="s">
        <v>4228</v>
      </c>
      <c r="D311" s="3" t="s">
        <v>4229</v>
      </c>
      <c r="E311" s="2" t="s">
        <v>3598</v>
      </c>
      <c r="F311" s="2" t="s">
        <v>1572</v>
      </c>
      <c r="G311" s="2" t="s">
        <v>1582</v>
      </c>
      <c r="H311" s="2" t="s">
        <v>4220</v>
      </c>
      <c r="I311" s="2" t="s">
        <v>4221</v>
      </c>
      <c r="J311" s="4">
        <v>4000</v>
      </c>
      <c r="K311" s="4">
        <v>116152</v>
      </c>
      <c r="L311" s="4"/>
      <c r="M311" s="4">
        <v>116152</v>
      </c>
    </row>
    <row r="312" spans="1:13" ht="15.75">
      <c r="A312" s="3">
        <v>2025</v>
      </c>
      <c r="B312" s="2" t="s">
        <v>1288</v>
      </c>
      <c r="C312" s="2" t="s">
        <v>4156</v>
      </c>
      <c r="D312" s="3" t="s">
        <v>4157</v>
      </c>
      <c r="E312" s="2" t="s">
        <v>1289</v>
      </c>
      <c r="F312" s="2" t="s">
        <v>1288</v>
      </c>
      <c r="G312" s="2"/>
      <c r="H312" s="2" t="s">
        <v>4028</v>
      </c>
      <c r="I312" s="2" t="s">
        <v>4158</v>
      </c>
      <c r="J312" s="4">
        <v>100</v>
      </c>
      <c r="K312" s="4">
        <v>247605</v>
      </c>
      <c r="L312" s="4"/>
      <c r="M312" s="4">
        <v>247605</v>
      </c>
    </row>
    <row r="313" spans="1:13" ht="15.75">
      <c r="A313" s="3">
        <v>2025</v>
      </c>
      <c r="B313" s="2" t="s">
        <v>1281</v>
      </c>
      <c r="C313" s="2" t="s">
        <v>4156</v>
      </c>
      <c r="D313" s="3" t="s">
        <v>4157</v>
      </c>
      <c r="E313" s="2" t="s">
        <v>1282</v>
      </c>
      <c r="F313" s="2" t="s">
        <v>1281</v>
      </c>
      <c r="G313" s="2"/>
      <c r="H313" s="2" t="s">
        <v>4028</v>
      </c>
      <c r="I313" s="2" t="s">
        <v>4158</v>
      </c>
      <c r="J313" s="4">
        <v>50</v>
      </c>
      <c r="K313" s="4">
        <v>120992</v>
      </c>
      <c r="L313" s="4"/>
      <c r="M313" s="4">
        <v>120992</v>
      </c>
    </row>
    <row r="314" spans="1:13" ht="15.75">
      <c r="A314" s="3">
        <v>2025</v>
      </c>
      <c r="B314" s="2" t="s">
        <v>1369</v>
      </c>
      <c r="C314" s="2" t="s">
        <v>4156</v>
      </c>
      <c r="D314" s="3" t="s">
        <v>4157</v>
      </c>
      <c r="E314" s="2" t="s">
        <v>1370</v>
      </c>
      <c r="F314" s="2" t="s">
        <v>1369</v>
      </c>
      <c r="G314" s="2" t="s">
        <v>1352</v>
      </c>
      <c r="H314" s="2" t="s">
        <v>4028</v>
      </c>
      <c r="I314" s="2" t="s">
        <v>4158</v>
      </c>
      <c r="J314" s="4">
        <v>1600</v>
      </c>
      <c r="K314" s="4">
        <v>12713299</v>
      </c>
      <c r="L314" s="4"/>
      <c r="M314" s="4">
        <v>12713299</v>
      </c>
    </row>
    <row r="315" spans="1:13" ht="15.75">
      <c r="A315" s="3">
        <v>2025</v>
      </c>
      <c r="B315" s="2" t="s">
        <v>1347</v>
      </c>
      <c r="C315" s="2" t="s">
        <v>4156</v>
      </c>
      <c r="D315" s="3" t="s">
        <v>4157</v>
      </c>
      <c r="E315" s="2" t="s">
        <v>1348</v>
      </c>
      <c r="F315" s="2" t="s">
        <v>1347</v>
      </c>
      <c r="G315" s="2" t="s">
        <v>1349</v>
      </c>
      <c r="H315" s="2" t="s">
        <v>4028</v>
      </c>
      <c r="I315" s="2" t="s">
        <v>4158</v>
      </c>
      <c r="J315" s="4">
        <v>200</v>
      </c>
      <c r="K315" s="4">
        <v>2378347</v>
      </c>
      <c r="L315" s="4"/>
      <c r="M315" s="4">
        <v>2378347</v>
      </c>
    </row>
    <row r="316" spans="1:13" ht="15.75">
      <c r="A316" s="3">
        <v>2025</v>
      </c>
      <c r="B316" s="2" t="s">
        <v>5078</v>
      </c>
      <c r="C316" s="2" t="s">
        <v>4156</v>
      </c>
      <c r="D316" s="3" t="s">
        <v>4157</v>
      </c>
      <c r="E316" s="2" t="s">
        <v>5079</v>
      </c>
      <c r="F316" s="2" t="s">
        <v>5078</v>
      </c>
      <c r="G316" s="2"/>
      <c r="H316" s="2" t="s">
        <v>4028</v>
      </c>
      <c r="I316" s="2" t="s">
        <v>4158</v>
      </c>
      <c r="J316" s="4">
        <v>6000</v>
      </c>
      <c r="K316" s="4">
        <v>417954</v>
      </c>
      <c r="L316" s="4"/>
      <c r="M316" s="4">
        <v>417954</v>
      </c>
    </row>
    <row r="317" spans="1:13" ht="15.75">
      <c r="A317" s="3">
        <v>2025</v>
      </c>
      <c r="B317" s="2" t="s">
        <v>4980</v>
      </c>
      <c r="C317" s="2" t="s">
        <v>4156</v>
      </c>
      <c r="D317" s="3" t="s">
        <v>4157</v>
      </c>
      <c r="E317" s="2" t="s">
        <v>4982</v>
      </c>
      <c r="F317" s="2" t="s">
        <v>4980</v>
      </c>
      <c r="G317" s="2"/>
      <c r="H317" s="2" t="s">
        <v>4028</v>
      </c>
      <c r="I317" s="2" t="s">
        <v>4158</v>
      </c>
      <c r="J317" s="4">
        <v>2000</v>
      </c>
      <c r="K317" s="4">
        <v>234113</v>
      </c>
      <c r="L317" s="4"/>
      <c r="M317" s="4">
        <v>234113</v>
      </c>
    </row>
    <row r="318" spans="1:13" ht="15.75">
      <c r="A318" s="3">
        <v>2025</v>
      </c>
      <c r="B318" s="2" t="s">
        <v>5113</v>
      </c>
      <c r="C318" s="2"/>
      <c r="D318" s="3" t="s">
        <v>5114</v>
      </c>
      <c r="E318" s="2" t="s">
        <v>5115</v>
      </c>
      <c r="F318" s="2" t="s">
        <v>5113</v>
      </c>
      <c r="G318" s="2" t="s">
        <v>5116</v>
      </c>
      <c r="H318" s="2" t="s">
        <v>4369</v>
      </c>
      <c r="I318" s="2" t="s">
        <v>4370</v>
      </c>
      <c r="J318" s="4">
        <v>150</v>
      </c>
      <c r="K318" s="4">
        <v>31112</v>
      </c>
      <c r="L318" s="4"/>
      <c r="M318" s="4">
        <v>31112</v>
      </c>
    </row>
    <row r="319" spans="1:13" ht="15.75">
      <c r="A319" s="3">
        <v>2025</v>
      </c>
      <c r="B319" s="2" t="s">
        <v>4346</v>
      </c>
      <c r="C319" s="2"/>
      <c r="D319" s="3" t="s">
        <v>6688</v>
      </c>
      <c r="E319" s="2" t="s">
        <v>4348</v>
      </c>
      <c r="F319" s="2" t="s">
        <v>4346</v>
      </c>
      <c r="G319" s="2"/>
      <c r="H319" s="2" t="s">
        <v>4333</v>
      </c>
      <c r="I319" s="2" t="s">
        <v>4334</v>
      </c>
      <c r="J319" s="4">
        <v>2</v>
      </c>
      <c r="K319" s="4">
        <v>608265</v>
      </c>
      <c r="L319" s="4"/>
      <c r="M319" s="4">
        <v>608265</v>
      </c>
    </row>
    <row r="320" spans="1:13" ht="15.75">
      <c r="A320" s="3">
        <v>2025</v>
      </c>
      <c r="B320" s="2" t="s">
        <v>1433</v>
      </c>
      <c r="C320" s="2" t="s">
        <v>4062</v>
      </c>
      <c r="D320" s="3" t="s">
        <v>4063</v>
      </c>
      <c r="E320" s="2" t="s">
        <v>3878</v>
      </c>
      <c r="F320" s="2" t="s">
        <v>1433</v>
      </c>
      <c r="G320" s="2" t="s">
        <v>3879</v>
      </c>
      <c r="H320" s="2" t="s">
        <v>4052</v>
      </c>
      <c r="I320" s="2" t="s">
        <v>4053</v>
      </c>
      <c r="J320" s="4">
        <v>400</v>
      </c>
      <c r="K320" s="4">
        <v>735078</v>
      </c>
      <c r="L320" s="4"/>
      <c r="M320" s="4">
        <v>735078</v>
      </c>
    </row>
    <row r="321" spans="1:13" ht="15.75">
      <c r="A321" s="3">
        <v>2025</v>
      </c>
      <c r="B321" s="2" t="s">
        <v>1433</v>
      </c>
      <c r="C321" s="2" t="s">
        <v>4062</v>
      </c>
      <c r="D321" s="3" t="s">
        <v>4063</v>
      </c>
      <c r="E321" s="2" t="s">
        <v>3890</v>
      </c>
      <c r="F321" s="2" t="s">
        <v>1433</v>
      </c>
      <c r="G321" s="2" t="s">
        <v>3891</v>
      </c>
      <c r="H321" s="2" t="s">
        <v>4052</v>
      </c>
      <c r="I321" s="2" t="s">
        <v>4053</v>
      </c>
      <c r="J321" s="4">
        <v>300</v>
      </c>
      <c r="K321" s="4">
        <v>333902</v>
      </c>
      <c r="L321" s="4"/>
      <c r="M321" s="4">
        <v>333902</v>
      </c>
    </row>
    <row r="322" spans="1:13" ht="15.75">
      <c r="A322" s="3">
        <v>2025</v>
      </c>
      <c r="B322" s="2" t="s">
        <v>1433</v>
      </c>
      <c r="C322" s="2" t="s">
        <v>4062</v>
      </c>
      <c r="D322" s="3" t="s">
        <v>4063</v>
      </c>
      <c r="E322" s="2" t="s">
        <v>3894</v>
      </c>
      <c r="F322" s="2" t="s">
        <v>1433</v>
      </c>
      <c r="G322" s="2" t="s">
        <v>3895</v>
      </c>
      <c r="H322" s="2" t="s">
        <v>4052</v>
      </c>
      <c r="I322" s="2" t="s">
        <v>4053</v>
      </c>
      <c r="J322" s="4">
        <v>250</v>
      </c>
      <c r="K322" s="4">
        <v>318761</v>
      </c>
      <c r="L322" s="4"/>
      <c r="M322" s="4">
        <v>318761</v>
      </c>
    </row>
    <row r="323" spans="1:13" ht="15.75">
      <c r="A323" s="3">
        <v>2025</v>
      </c>
      <c r="B323" s="2" t="s">
        <v>1426</v>
      </c>
      <c r="C323" s="2" t="s">
        <v>4062</v>
      </c>
      <c r="D323" s="3" t="s">
        <v>4063</v>
      </c>
      <c r="E323" s="2" t="s">
        <v>3866</v>
      </c>
      <c r="F323" s="2" t="s">
        <v>1426</v>
      </c>
      <c r="G323" s="2" t="s">
        <v>3867</v>
      </c>
      <c r="H323" s="2" t="s">
        <v>4052</v>
      </c>
      <c r="I323" s="2" t="s">
        <v>4053</v>
      </c>
      <c r="J323" s="4">
        <v>550</v>
      </c>
      <c r="K323" s="4">
        <v>486961</v>
      </c>
      <c r="L323" s="4"/>
      <c r="M323" s="4">
        <v>486961</v>
      </c>
    </row>
    <row r="324" spans="1:13" ht="15.75">
      <c r="A324" s="3">
        <v>2025</v>
      </c>
      <c r="B324" s="2" t="s">
        <v>1424</v>
      </c>
      <c r="C324" s="2" t="s">
        <v>4062</v>
      </c>
      <c r="D324" s="3" t="s">
        <v>4063</v>
      </c>
      <c r="E324" s="2" t="s">
        <v>2916</v>
      </c>
      <c r="F324" s="2" t="s">
        <v>1424</v>
      </c>
      <c r="G324" s="2" t="s">
        <v>2917</v>
      </c>
      <c r="H324" s="2" t="s">
        <v>4052</v>
      </c>
      <c r="I324" s="2" t="s">
        <v>4053</v>
      </c>
      <c r="J324" s="4">
        <v>200</v>
      </c>
      <c r="K324" s="4">
        <v>314801</v>
      </c>
      <c r="L324" s="4"/>
      <c r="M324" s="4">
        <v>314801</v>
      </c>
    </row>
    <row r="325" spans="1:13" ht="15.75">
      <c r="A325" s="3">
        <v>2025</v>
      </c>
      <c r="B325" s="2" t="s">
        <v>1412</v>
      </c>
      <c r="C325" s="2" t="s">
        <v>4062</v>
      </c>
      <c r="D325" s="3" t="s">
        <v>4063</v>
      </c>
      <c r="E325" s="2" t="s">
        <v>2879</v>
      </c>
      <c r="F325" s="2" t="s">
        <v>1412</v>
      </c>
      <c r="G325" s="2" t="s">
        <v>2880</v>
      </c>
      <c r="H325" s="2" t="s">
        <v>4052</v>
      </c>
      <c r="I325" s="2" t="s">
        <v>4053</v>
      </c>
      <c r="J325" s="4">
        <v>660</v>
      </c>
      <c r="K325" s="4">
        <v>1011890</v>
      </c>
      <c r="L325" s="4"/>
      <c r="M325" s="4">
        <v>1011890</v>
      </c>
    </row>
    <row r="326" spans="1:13" ht="15.75">
      <c r="A326" s="3">
        <v>2025</v>
      </c>
      <c r="B326" s="2" t="s">
        <v>1412</v>
      </c>
      <c r="C326" s="2" t="s">
        <v>4062</v>
      </c>
      <c r="D326" s="3" t="s">
        <v>4063</v>
      </c>
      <c r="E326" s="2" t="s">
        <v>2882</v>
      </c>
      <c r="F326" s="2" t="s">
        <v>1412</v>
      </c>
      <c r="G326" s="2" t="s">
        <v>2646</v>
      </c>
      <c r="H326" s="2" t="s">
        <v>4052</v>
      </c>
      <c r="I326" s="2" t="s">
        <v>4053</v>
      </c>
      <c r="J326" s="4">
        <v>600</v>
      </c>
      <c r="K326" s="4">
        <v>1156348</v>
      </c>
      <c r="L326" s="4"/>
      <c r="M326" s="4">
        <v>1156348</v>
      </c>
    </row>
    <row r="327" spans="1:13" ht="15.75">
      <c r="A327" s="3">
        <v>2025</v>
      </c>
      <c r="B327" s="2" t="s">
        <v>1401</v>
      </c>
      <c r="C327" s="2" t="s">
        <v>4062</v>
      </c>
      <c r="D327" s="3" t="s">
        <v>4063</v>
      </c>
      <c r="E327" s="2" t="s">
        <v>2838</v>
      </c>
      <c r="F327" s="2" t="s">
        <v>1401</v>
      </c>
      <c r="G327" s="2" t="s">
        <v>2839</v>
      </c>
      <c r="H327" s="2" t="s">
        <v>4052</v>
      </c>
      <c r="I327" s="2" t="s">
        <v>4053</v>
      </c>
      <c r="J327" s="4">
        <v>150</v>
      </c>
      <c r="K327" s="4">
        <v>55860</v>
      </c>
      <c r="L327" s="4"/>
      <c r="M327" s="4">
        <v>55860</v>
      </c>
    </row>
    <row r="328" spans="1:13" ht="15.75">
      <c r="A328" s="3">
        <v>2025</v>
      </c>
      <c r="B328" s="2" t="s">
        <v>1401</v>
      </c>
      <c r="C328" s="2" t="s">
        <v>4062</v>
      </c>
      <c r="D328" s="3" t="s">
        <v>4063</v>
      </c>
      <c r="E328" s="2" t="s">
        <v>2848</v>
      </c>
      <c r="F328" s="2" t="s">
        <v>1401</v>
      </c>
      <c r="G328" s="2" t="s">
        <v>2849</v>
      </c>
      <c r="H328" s="2" t="s">
        <v>4052</v>
      </c>
      <c r="I328" s="2" t="s">
        <v>4053</v>
      </c>
      <c r="J328" s="4">
        <v>550</v>
      </c>
      <c r="K328" s="4">
        <v>400541</v>
      </c>
      <c r="L328" s="4"/>
      <c r="M328" s="4">
        <v>400541</v>
      </c>
    </row>
    <row r="329" spans="1:13" ht="15.75">
      <c r="A329" s="3">
        <v>2025</v>
      </c>
      <c r="B329" s="2" t="s">
        <v>2762</v>
      </c>
      <c r="C329" s="2" t="s">
        <v>4062</v>
      </c>
      <c r="D329" s="3" t="s">
        <v>4063</v>
      </c>
      <c r="E329" s="2" t="s">
        <v>2821</v>
      </c>
      <c r="F329" s="2" t="s">
        <v>2762</v>
      </c>
      <c r="G329" s="2" t="s">
        <v>2822</v>
      </c>
      <c r="H329" s="2" t="s">
        <v>4052</v>
      </c>
      <c r="I329" s="2" t="s">
        <v>4053</v>
      </c>
      <c r="J329" s="4">
        <v>50</v>
      </c>
      <c r="K329" s="4">
        <v>92758</v>
      </c>
      <c r="L329" s="4"/>
      <c r="M329" s="4">
        <v>92758</v>
      </c>
    </row>
    <row r="330" spans="1:13" ht="15.75">
      <c r="A330" s="3">
        <v>2025</v>
      </c>
      <c r="B330" s="2" t="s">
        <v>2762</v>
      </c>
      <c r="C330" s="2" t="s">
        <v>4062</v>
      </c>
      <c r="D330" s="3" t="s">
        <v>4063</v>
      </c>
      <c r="E330" s="2" t="s">
        <v>2823</v>
      </c>
      <c r="F330" s="2" t="s">
        <v>2762</v>
      </c>
      <c r="G330" s="2" t="s">
        <v>2824</v>
      </c>
      <c r="H330" s="2" t="s">
        <v>4052</v>
      </c>
      <c r="I330" s="2" t="s">
        <v>4053</v>
      </c>
      <c r="J330" s="4">
        <v>50</v>
      </c>
      <c r="K330" s="4">
        <v>110699</v>
      </c>
      <c r="L330" s="4"/>
      <c r="M330" s="4">
        <v>110699</v>
      </c>
    </row>
    <row r="331" spans="1:13" ht="15.75">
      <c r="A331" s="3">
        <v>2025</v>
      </c>
      <c r="B331" s="2" t="s">
        <v>822</v>
      </c>
      <c r="C331" s="2" t="s">
        <v>4062</v>
      </c>
      <c r="D331" s="3" t="s">
        <v>4063</v>
      </c>
      <c r="E331" s="2" t="s">
        <v>823</v>
      </c>
      <c r="F331" s="2" t="s">
        <v>822</v>
      </c>
      <c r="G331" s="2" t="s">
        <v>824</v>
      </c>
      <c r="H331" s="2" t="s">
        <v>4052</v>
      </c>
      <c r="I331" s="2" t="s">
        <v>4053</v>
      </c>
      <c r="J331" s="4">
        <v>12100</v>
      </c>
      <c r="K331" s="4">
        <v>10941254</v>
      </c>
      <c r="L331" s="4"/>
      <c r="M331" s="4">
        <v>10941254</v>
      </c>
    </row>
    <row r="332" spans="1:13" ht="15.75">
      <c r="A332" s="3">
        <v>2025</v>
      </c>
      <c r="B332" s="2" t="s">
        <v>822</v>
      </c>
      <c r="C332" s="2" t="s">
        <v>4062</v>
      </c>
      <c r="D332" s="3" t="s">
        <v>4063</v>
      </c>
      <c r="E332" s="2" t="s">
        <v>1075</v>
      </c>
      <c r="F332" s="2" t="s">
        <v>822</v>
      </c>
      <c r="G332" s="2" t="s">
        <v>1076</v>
      </c>
      <c r="H332" s="2" t="s">
        <v>4052</v>
      </c>
      <c r="I332" s="2" t="s">
        <v>4053</v>
      </c>
      <c r="J332" s="4">
        <v>1300</v>
      </c>
      <c r="K332" s="4">
        <v>1114050</v>
      </c>
      <c r="L332" s="4"/>
      <c r="M332" s="4">
        <v>1114050</v>
      </c>
    </row>
    <row r="333" spans="1:13" ht="15.75">
      <c r="A333" s="3">
        <v>2025</v>
      </c>
      <c r="B333" s="2" t="s">
        <v>813</v>
      </c>
      <c r="C333" s="2" t="s">
        <v>4062</v>
      </c>
      <c r="D333" s="3" t="s">
        <v>4063</v>
      </c>
      <c r="E333" s="2" t="s">
        <v>814</v>
      </c>
      <c r="F333" s="2" t="s">
        <v>813</v>
      </c>
      <c r="G333" s="2" t="s">
        <v>815</v>
      </c>
      <c r="H333" s="2" t="s">
        <v>4052</v>
      </c>
      <c r="I333" s="2" t="s">
        <v>4053</v>
      </c>
      <c r="J333" s="4">
        <v>3100</v>
      </c>
      <c r="K333" s="4">
        <v>3012657</v>
      </c>
      <c r="L333" s="4"/>
      <c r="M333" s="4">
        <v>3012657</v>
      </c>
    </row>
    <row r="334" spans="1:13" ht="15.75">
      <c r="A334" s="3">
        <v>2025</v>
      </c>
      <c r="B334" s="2" t="s">
        <v>802</v>
      </c>
      <c r="C334" s="2" t="s">
        <v>4062</v>
      </c>
      <c r="D334" s="3" t="s">
        <v>4063</v>
      </c>
      <c r="E334" s="2" t="s">
        <v>803</v>
      </c>
      <c r="F334" s="2" t="s">
        <v>802</v>
      </c>
      <c r="G334" s="2" t="s">
        <v>804</v>
      </c>
      <c r="H334" s="2" t="s">
        <v>4052</v>
      </c>
      <c r="I334" s="2" t="s">
        <v>4053</v>
      </c>
      <c r="J334" s="4">
        <v>100</v>
      </c>
      <c r="K334" s="4">
        <v>157458</v>
      </c>
      <c r="L334" s="4"/>
      <c r="M334" s="4">
        <v>157458</v>
      </c>
    </row>
    <row r="335" spans="1:13" ht="15.75">
      <c r="A335" s="3">
        <v>2025</v>
      </c>
      <c r="B335" s="2" t="s">
        <v>773</v>
      </c>
      <c r="C335" s="2" t="s">
        <v>4062</v>
      </c>
      <c r="D335" s="3" t="s">
        <v>4063</v>
      </c>
      <c r="E335" s="2" t="s">
        <v>774</v>
      </c>
      <c r="F335" s="2" t="s">
        <v>773</v>
      </c>
      <c r="G335" s="2" t="s">
        <v>775</v>
      </c>
      <c r="H335" s="2" t="s">
        <v>4052</v>
      </c>
      <c r="I335" s="2" t="s">
        <v>4053</v>
      </c>
      <c r="J335" s="4">
        <v>1650</v>
      </c>
      <c r="K335" s="4">
        <v>2858092</v>
      </c>
      <c r="L335" s="4"/>
      <c r="M335" s="4">
        <v>2858092</v>
      </c>
    </row>
    <row r="336" spans="1:13" ht="15.75">
      <c r="A336" s="3">
        <v>2025</v>
      </c>
      <c r="B336" s="2" t="s">
        <v>770</v>
      </c>
      <c r="C336" s="2" t="s">
        <v>4062</v>
      </c>
      <c r="D336" s="3" t="s">
        <v>4063</v>
      </c>
      <c r="E336" s="2" t="s">
        <v>771</v>
      </c>
      <c r="F336" s="2" t="s">
        <v>770</v>
      </c>
      <c r="G336" s="2" t="s">
        <v>772</v>
      </c>
      <c r="H336" s="2" t="s">
        <v>4052</v>
      </c>
      <c r="I336" s="2" t="s">
        <v>4053</v>
      </c>
      <c r="J336" s="4">
        <v>400</v>
      </c>
      <c r="K336" s="4">
        <v>1379004</v>
      </c>
      <c r="L336" s="4"/>
      <c r="M336" s="4">
        <v>1379004</v>
      </c>
    </row>
    <row r="337" spans="1:13" ht="15.75">
      <c r="A337" s="3">
        <v>2025</v>
      </c>
      <c r="B337" s="2" t="s">
        <v>747</v>
      </c>
      <c r="C337" s="2" t="s">
        <v>4062</v>
      </c>
      <c r="D337" s="3" t="s">
        <v>4063</v>
      </c>
      <c r="E337" s="2" t="s">
        <v>748</v>
      </c>
      <c r="F337" s="2" t="s">
        <v>747</v>
      </c>
      <c r="G337" s="2" t="s">
        <v>749</v>
      </c>
      <c r="H337" s="2" t="s">
        <v>4052</v>
      </c>
      <c r="I337" s="2" t="s">
        <v>4053</v>
      </c>
      <c r="J337" s="4">
        <v>1650</v>
      </c>
      <c r="K337" s="4">
        <v>2457903</v>
      </c>
      <c r="L337" s="4"/>
      <c r="M337" s="4">
        <v>2457903</v>
      </c>
    </row>
    <row r="338" spans="1:13" ht="15.75">
      <c r="A338" s="3">
        <v>2025</v>
      </c>
      <c r="B338" s="2" t="s">
        <v>736</v>
      </c>
      <c r="C338" s="2" t="s">
        <v>4062</v>
      </c>
      <c r="D338" s="3" t="s">
        <v>4063</v>
      </c>
      <c r="E338" s="2" t="s">
        <v>737</v>
      </c>
      <c r="F338" s="2" t="s">
        <v>736</v>
      </c>
      <c r="G338" s="2" t="s">
        <v>738</v>
      </c>
      <c r="H338" s="2" t="s">
        <v>4052</v>
      </c>
      <c r="I338" s="2" t="s">
        <v>4053</v>
      </c>
      <c r="J338" s="4">
        <v>1250</v>
      </c>
      <c r="K338" s="4">
        <v>1575216</v>
      </c>
      <c r="L338" s="4"/>
      <c r="M338" s="4">
        <v>1575216</v>
      </c>
    </row>
    <row r="339" spans="1:13" ht="15.75">
      <c r="A339" s="3">
        <v>2025</v>
      </c>
      <c r="B339" s="2" t="s">
        <v>676</v>
      </c>
      <c r="C339" s="2" t="s">
        <v>4062</v>
      </c>
      <c r="D339" s="3" t="s">
        <v>4063</v>
      </c>
      <c r="E339" s="2" t="s">
        <v>677</v>
      </c>
      <c r="F339" s="2" t="s">
        <v>676</v>
      </c>
      <c r="G339" s="2" t="s">
        <v>678</v>
      </c>
      <c r="H339" s="2" t="s">
        <v>4052</v>
      </c>
      <c r="I339" s="2" t="s">
        <v>4053</v>
      </c>
      <c r="J339" s="4">
        <v>200</v>
      </c>
      <c r="K339" s="4">
        <v>175209</v>
      </c>
      <c r="L339" s="4"/>
      <c r="M339" s="4">
        <v>175209</v>
      </c>
    </row>
    <row r="340" spans="1:13" ht="15.75">
      <c r="A340" s="3">
        <v>2025</v>
      </c>
      <c r="B340" s="2" t="s">
        <v>358</v>
      </c>
      <c r="C340" s="2" t="s">
        <v>4062</v>
      </c>
      <c r="D340" s="3" t="s">
        <v>4063</v>
      </c>
      <c r="E340" s="2" t="s">
        <v>645</v>
      </c>
      <c r="F340" s="2" t="s">
        <v>358</v>
      </c>
      <c r="G340" s="2" t="s">
        <v>646</v>
      </c>
      <c r="H340" s="2" t="s">
        <v>4052</v>
      </c>
      <c r="I340" s="2" t="s">
        <v>4053</v>
      </c>
      <c r="J340" s="4">
        <v>800</v>
      </c>
      <c r="K340" s="4">
        <v>3196851</v>
      </c>
      <c r="L340" s="4"/>
      <c r="M340" s="4">
        <v>3196851</v>
      </c>
    </row>
    <row r="341" spans="1:13" ht="15.75">
      <c r="A341" s="3">
        <v>2025</v>
      </c>
      <c r="B341" s="2" t="s">
        <v>640</v>
      </c>
      <c r="C341" s="2" t="s">
        <v>4062</v>
      </c>
      <c r="D341" s="3" t="s">
        <v>4063</v>
      </c>
      <c r="E341" s="2" t="s">
        <v>641</v>
      </c>
      <c r="F341" s="2" t="s">
        <v>640</v>
      </c>
      <c r="G341" s="2" t="s">
        <v>642</v>
      </c>
      <c r="H341" s="2" t="s">
        <v>4052</v>
      </c>
      <c r="I341" s="2" t="s">
        <v>4053</v>
      </c>
      <c r="J341" s="4">
        <v>820</v>
      </c>
      <c r="K341" s="4">
        <v>1418396</v>
      </c>
      <c r="L341" s="4"/>
      <c r="M341" s="4">
        <v>1418396</v>
      </c>
    </row>
    <row r="342" spans="1:13" ht="15.75">
      <c r="A342" s="3">
        <v>2025</v>
      </c>
      <c r="B342" s="2" t="s">
        <v>352</v>
      </c>
      <c r="C342" s="2" t="s">
        <v>4062</v>
      </c>
      <c r="D342" s="3" t="s">
        <v>4063</v>
      </c>
      <c r="E342" s="2" t="s">
        <v>638</v>
      </c>
      <c r="F342" s="2" t="s">
        <v>352</v>
      </c>
      <c r="G342" s="2" t="s">
        <v>639</v>
      </c>
      <c r="H342" s="2" t="s">
        <v>4052</v>
      </c>
      <c r="I342" s="2" t="s">
        <v>4053</v>
      </c>
      <c r="J342" s="4">
        <v>950</v>
      </c>
      <c r="K342" s="4">
        <v>3347584</v>
      </c>
      <c r="L342" s="4"/>
      <c r="M342" s="4">
        <v>3347584</v>
      </c>
    </row>
    <row r="343" spans="1:13" ht="15.75">
      <c r="A343" s="3">
        <v>2025</v>
      </c>
      <c r="B343" s="2" t="s">
        <v>621</v>
      </c>
      <c r="C343" s="2" t="s">
        <v>4062</v>
      </c>
      <c r="D343" s="3" t="s">
        <v>4063</v>
      </c>
      <c r="E343" s="2" t="s">
        <v>622</v>
      </c>
      <c r="F343" s="2" t="s">
        <v>621</v>
      </c>
      <c r="G343" s="2" t="s">
        <v>623</v>
      </c>
      <c r="H343" s="2" t="s">
        <v>4052</v>
      </c>
      <c r="I343" s="2" t="s">
        <v>4053</v>
      </c>
      <c r="J343" s="4">
        <v>730</v>
      </c>
      <c r="K343" s="4">
        <v>1100759</v>
      </c>
      <c r="L343" s="4"/>
      <c r="M343" s="4">
        <v>1100759</v>
      </c>
    </row>
    <row r="344" spans="1:13" ht="15.75">
      <c r="A344" s="3">
        <v>2025</v>
      </c>
      <c r="B344" s="2" t="s">
        <v>366</v>
      </c>
      <c r="C344" s="2" t="s">
        <v>4062</v>
      </c>
      <c r="D344" s="3" t="s">
        <v>4063</v>
      </c>
      <c r="E344" s="2" t="s">
        <v>619</v>
      </c>
      <c r="F344" s="2" t="s">
        <v>366</v>
      </c>
      <c r="G344" s="2" t="s">
        <v>620</v>
      </c>
      <c r="H344" s="2" t="s">
        <v>4052</v>
      </c>
      <c r="I344" s="2" t="s">
        <v>4053</v>
      </c>
      <c r="J344" s="4">
        <v>600</v>
      </c>
      <c r="K344" s="4">
        <v>1712014</v>
      </c>
      <c r="L344" s="4"/>
      <c r="M344" s="4">
        <v>1712014</v>
      </c>
    </row>
    <row r="345" spans="1:13" ht="15.75">
      <c r="A345" s="3">
        <v>2025</v>
      </c>
      <c r="B345" s="2" t="s">
        <v>563</v>
      </c>
      <c r="C345" s="2" t="s">
        <v>4062</v>
      </c>
      <c r="D345" s="3" t="s">
        <v>4063</v>
      </c>
      <c r="E345" s="2" t="s">
        <v>564</v>
      </c>
      <c r="F345" s="2" t="s">
        <v>563</v>
      </c>
      <c r="G345" s="2" t="s">
        <v>565</v>
      </c>
      <c r="H345" s="2" t="s">
        <v>4052</v>
      </c>
      <c r="I345" s="2" t="s">
        <v>4053</v>
      </c>
      <c r="J345" s="4">
        <v>50</v>
      </c>
      <c r="K345" s="4">
        <v>44757</v>
      </c>
      <c r="L345" s="4"/>
      <c r="M345" s="4">
        <v>44757</v>
      </c>
    </row>
    <row r="346" spans="1:13" ht="15.75">
      <c r="A346" s="3">
        <v>2025</v>
      </c>
      <c r="B346" s="2" t="s">
        <v>551</v>
      </c>
      <c r="C346" s="2" t="s">
        <v>4062</v>
      </c>
      <c r="D346" s="3" t="s">
        <v>4063</v>
      </c>
      <c r="E346" s="2" t="s">
        <v>552</v>
      </c>
      <c r="F346" s="2" t="s">
        <v>551</v>
      </c>
      <c r="G346" s="2" t="s">
        <v>553</v>
      </c>
      <c r="H346" s="2" t="s">
        <v>4052</v>
      </c>
      <c r="I346" s="2" t="s">
        <v>4053</v>
      </c>
      <c r="J346" s="4">
        <v>400</v>
      </c>
      <c r="K346" s="4">
        <v>1817153</v>
      </c>
      <c r="L346" s="4"/>
      <c r="M346" s="4">
        <v>1817153</v>
      </c>
    </row>
    <row r="347" spans="1:13" ht="15.75">
      <c r="A347" s="3">
        <v>2025</v>
      </c>
      <c r="B347" s="2" t="s">
        <v>318</v>
      </c>
      <c r="C347" s="2" t="s">
        <v>4062</v>
      </c>
      <c r="D347" s="3" t="s">
        <v>4063</v>
      </c>
      <c r="E347" s="2" t="s">
        <v>2632</v>
      </c>
      <c r="F347" s="2" t="s">
        <v>318</v>
      </c>
      <c r="G347" s="2" t="s">
        <v>2633</v>
      </c>
      <c r="H347" s="2" t="s">
        <v>4052</v>
      </c>
      <c r="I347" s="2" t="s">
        <v>4053</v>
      </c>
      <c r="J347" s="4">
        <v>50</v>
      </c>
      <c r="K347" s="4">
        <v>113180</v>
      </c>
      <c r="L347" s="4"/>
      <c r="M347" s="4">
        <v>113180</v>
      </c>
    </row>
    <row r="348" spans="1:13" ht="15.75">
      <c r="A348" s="3">
        <v>2025</v>
      </c>
      <c r="B348" s="2" t="s">
        <v>299</v>
      </c>
      <c r="C348" s="2" t="s">
        <v>4062</v>
      </c>
      <c r="D348" s="3" t="s">
        <v>4063</v>
      </c>
      <c r="E348" s="2" t="s">
        <v>2544</v>
      </c>
      <c r="F348" s="2" t="s">
        <v>299</v>
      </c>
      <c r="G348" s="2" t="s">
        <v>2545</v>
      </c>
      <c r="H348" s="2" t="s">
        <v>4052</v>
      </c>
      <c r="I348" s="2" t="s">
        <v>4053</v>
      </c>
      <c r="J348" s="4">
        <v>250</v>
      </c>
      <c r="K348" s="4">
        <v>1350273</v>
      </c>
      <c r="L348" s="4"/>
      <c r="M348" s="4">
        <v>1350273</v>
      </c>
    </row>
    <row r="349" spans="1:13" ht="15.75">
      <c r="A349" s="3">
        <v>2025</v>
      </c>
      <c r="B349" s="2" t="s">
        <v>264</v>
      </c>
      <c r="C349" s="2" t="s">
        <v>4062</v>
      </c>
      <c r="D349" s="3" t="s">
        <v>4063</v>
      </c>
      <c r="E349" s="2" t="s">
        <v>2496</v>
      </c>
      <c r="F349" s="2" t="s">
        <v>264</v>
      </c>
      <c r="G349" s="2" t="s">
        <v>2497</v>
      </c>
      <c r="H349" s="2" t="s">
        <v>4052</v>
      </c>
      <c r="I349" s="2" t="s">
        <v>4053</v>
      </c>
      <c r="J349" s="4">
        <v>150</v>
      </c>
      <c r="K349" s="4">
        <v>1151689</v>
      </c>
      <c r="L349" s="4"/>
      <c r="M349" s="4">
        <v>1151689</v>
      </c>
    </row>
    <row r="350" spans="1:13" ht="15.75">
      <c r="A350" s="3">
        <v>2025</v>
      </c>
      <c r="B350" s="2" t="s">
        <v>264</v>
      </c>
      <c r="C350" s="2" t="s">
        <v>4062</v>
      </c>
      <c r="D350" s="3" t="s">
        <v>4063</v>
      </c>
      <c r="E350" s="2" t="s">
        <v>2503</v>
      </c>
      <c r="F350" s="2" t="s">
        <v>264</v>
      </c>
      <c r="G350" s="2" t="s">
        <v>2504</v>
      </c>
      <c r="H350" s="2" t="s">
        <v>4052</v>
      </c>
      <c r="I350" s="2" t="s">
        <v>4053</v>
      </c>
      <c r="J350" s="4">
        <v>700</v>
      </c>
      <c r="K350" s="4">
        <v>1268610</v>
      </c>
      <c r="L350" s="4"/>
      <c r="M350" s="4">
        <v>1268610</v>
      </c>
    </row>
    <row r="351" spans="1:13" ht="15.75">
      <c r="A351" s="3">
        <v>2025</v>
      </c>
      <c r="B351" s="2" t="s">
        <v>264</v>
      </c>
      <c r="C351" s="2" t="s">
        <v>4062</v>
      </c>
      <c r="D351" s="3" t="s">
        <v>4063</v>
      </c>
      <c r="E351" s="2" t="s">
        <v>2509</v>
      </c>
      <c r="F351" s="2" t="s">
        <v>264</v>
      </c>
      <c r="G351" s="2" t="s">
        <v>2510</v>
      </c>
      <c r="H351" s="2" t="s">
        <v>4052</v>
      </c>
      <c r="I351" s="2" t="s">
        <v>4053</v>
      </c>
      <c r="J351" s="4">
        <v>600</v>
      </c>
      <c r="K351" s="4">
        <v>1575866</v>
      </c>
      <c r="L351" s="4"/>
      <c r="M351" s="4">
        <v>1575866</v>
      </c>
    </row>
    <row r="352" spans="1:13" ht="15.75">
      <c r="A352" s="3">
        <v>2025</v>
      </c>
      <c r="B352" s="2" t="s">
        <v>236</v>
      </c>
      <c r="C352" s="2" t="s">
        <v>4062</v>
      </c>
      <c r="D352" s="3" t="s">
        <v>4063</v>
      </c>
      <c r="E352" s="2" t="s">
        <v>2397</v>
      </c>
      <c r="F352" s="2" t="s">
        <v>236</v>
      </c>
      <c r="G352" s="2" t="s">
        <v>2398</v>
      </c>
      <c r="H352" s="2" t="s">
        <v>4052</v>
      </c>
      <c r="I352" s="2" t="s">
        <v>4053</v>
      </c>
      <c r="J352" s="4">
        <v>400</v>
      </c>
      <c r="K352" s="4">
        <v>1238752</v>
      </c>
      <c r="L352" s="4"/>
      <c r="M352" s="4">
        <v>1238752</v>
      </c>
    </row>
    <row r="353" spans="1:13" ht="15.75">
      <c r="A353" s="3">
        <v>2025</v>
      </c>
      <c r="B353" s="2" t="s">
        <v>236</v>
      </c>
      <c r="C353" s="2" t="s">
        <v>4062</v>
      </c>
      <c r="D353" s="3" t="s">
        <v>4063</v>
      </c>
      <c r="E353" s="2" t="s">
        <v>2400</v>
      </c>
      <c r="F353" s="2" t="s">
        <v>236</v>
      </c>
      <c r="G353" s="2" t="s">
        <v>2401</v>
      </c>
      <c r="H353" s="2" t="s">
        <v>4052</v>
      </c>
      <c r="I353" s="2" t="s">
        <v>4053</v>
      </c>
      <c r="J353" s="4">
        <v>450</v>
      </c>
      <c r="K353" s="4">
        <v>1719272</v>
      </c>
      <c r="L353" s="4"/>
      <c r="M353" s="4">
        <v>1719272</v>
      </c>
    </row>
    <row r="354" spans="1:13" ht="15.75">
      <c r="A354" s="3">
        <v>2025</v>
      </c>
      <c r="B354" s="2" t="s">
        <v>4568</v>
      </c>
      <c r="C354" s="2" t="s">
        <v>6696</v>
      </c>
      <c r="D354" s="3" t="s">
        <v>4063</v>
      </c>
      <c r="E354" s="2" t="s">
        <v>4569</v>
      </c>
      <c r="F354" s="2" t="s">
        <v>4568</v>
      </c>
      <c r="G354" s="2" t="s">
        <v>4570</v>
      </c>
      <c r="H354" s="2" t="s">
        <v>4531</v>
      </c>
      <c r="I354" s="2" t="s">
        <v>4532</v>
      </c>
      <c r="J354" s="4">
        <v>400</v>
      </c>
      <c r="K354" s="4">
        <v>1089820</v>
      </c>
      <c r="L354" s="4"/>
      <c r="M354" s="4">
        <v>1089820</v>
      </c>
    </row>
    <row r="355" spans="1:13" ht="15.75">
      <c r="A355" s="3">
        <v>2025</v>
      </c>
      <c r="B355" s="2" t="s">
        <v>4533</v>
      </c>
      <c r="C355" s="2" t="s">
        <v>6696</v>
      </c>
      <c r="D355" s="3" t="s">
        <v>4063</v>
      </c>
      <c r="E355" s="2" t="s">
        <v>4534</v>
      </c>
      <c r="F355" s="2" t="s">
        <v>4533</v>
      </c>
      <c r="G355" s="2" t="s">
        <v>4535</v>
      </c>
      <c r="H355" s="2" t="s">
        <v>4531</v>
      </c>
      <c r="I355" s="2" t="s">
        <v>4532</v>
      </c>
      <c r="J355" s="4">
        <v>1500</v>
      </c>
      <c r="K355" s="4">
        <v>5401178</v>
      </c>
      <c r="L355" s="4"/>
      <c r="M355" s="4">
        <v>5401178</v>
      </c>
    </row>
    <row r="356" spans="1:13" ht="15.75">
      <c r="A356" s="3">
        <v>2025</v>
      </c>
      <c r="B356" s="2" t="s">
        <v>4186</v>
      </c>
      <c r="C356" s="2"/>
      <c r="D356" s="3" t="s">
        <v>4187</v>
      </c>
      <c r="E356" s="2" t="s">
        <v>4188</v>
      </c>
      <c r="F356" s="2" t="s">
        <v>4186</v>
      </c>
      <c r="G356" s="2" t="s">
        <v>58</v>
      </c>
      <c r="H356" s="2" t="s">
        <v>4028</v>
      </c>
      <c r="I356" s="2" t="s">
        <v>4029</v>
      </c>
      <c r="J356" s="4">
        <v>5</v>
      </c>
      <c r="K356" s="4"/>
      <c r="L356" s="4"/>
      <c r="M356" s="4"/>
    </row>
    <row r="357" spans="1:13" ht="15.75">
      <c r="A357" s="3">
        <v>2025</v>
      </c>
      <c r="B357" s="2" t="s">
        <v>2065</v>
      </c>
      <c r="C357" s="2"/>
      <c r="D357" s="3" t="s">
        <v>4925</v>
      </c>
      <c r="E357" s="2" t="s">
        <v>2066</v>
      </c>
      <c r="F357" s="2" t="s">
        <v>2065</v>
      </c>
      <c r="G357" s="2" t="s">
        <v>2068</v>
      </c>
      <c r="H357" s="2" t="s">
        <v>4333</v>
      </c>
      <c r="I357" s="2" t="s">
        <v>4334</v>
      </c>
      <c r="J357" s="4">
        <v>144</v>
      </c>
      <c r="K357" s="4">
        <v>2862468</v>
      </c>
      <c r="L357" s="4"/>
      <c r="M357" s="4">
        <v>2862468</v>
      </c>
    </row>
    <row r="358" spans="1:13" ht="15.75">
      <c r="A358" s="3">
        <v>2025</v>
      </c>
      <c r="B358" s="2" t="s">
        <v>5216</v>
      </c>
      <c r="C358" s="2"/>
      <c r="D358" s="3" t="s">
        <v>4925</v>
      </c>
      <c r="E358" s="2" t="s">
        <v>5217</v>
      </c>
      <c r="F358" s="2" t="s">
        <v>5216</v>
      </c>
      <c r="G358" s="2" t="s">
        <v>5218</v>
      </c>
      <c r="H358" s="2" t="s">
        <v>4333</v>
      </c>
      <c r="I358" s="2" t="s">
        <v>4334</v>
      </c>
      <c r="J358" s="4">
        <v>5250</v>
      </c>
      <c r="K358" s="4">
        <v>7945629</v>
      </c>
      <c r="L358" s="4"/>
      <c r="M358" s="4">
        <v>7945629</v>
      </c>
    </row>
    <row r="359" spans="1:13" ht="15.75">
      <c r="A359" s="3">
        <v>2025</v>
      </c>
      <c r="B359" s="2" t="s">
        <v>4911</v>
      </c>
      <c r="C359" s="2" t="s">
        <v>4924</v>
      </c>
      <c r="D359" s="3" t="s">
        <v>4925</v>
      </c>
      <c r="E359" s="2" t="s">
        <v>4926</v>
      </c>
      <c r="F359" s="2" t="s">
        <v>4911</v>
      </c>
      <c r="G359" s="2" t="s">
        <v>4927</v>
      </c>
      <c r="H359" s="2" t="s">
        <v>4333</v>
      </c>
      <c r="I359" s="2" t="s">
        <v>4334</v>
      </c>
      <c r="J359" s="4">
        <v>580</v>
      </c>
      <c r="K359" s="4">
        <v>1248004</v>
      </c>
      <c r="L359" s="4"/>
      <c r="M359" s="4">
        <v>1248004</v>
      </c>
    </row>
    <row r="360" spans="1:13" ht="15.75">
      <c r="A360" s="3">
        <v>2025</v>
      </c>
      <c r="B360" s="2" t="s">
        <v>4938</v>
      </c>
      <c r="C360" s="2"/>
      <c r="D360" s="3" t="s">
        <v>6711</v>
      </c>
      <c r="E360" s="2" t="s">
        <v>4940</v>
      </c>
      <c r="F360" s="2" t="s">
        <v>4938</v>
      </c>
      <c r="G360" s="2" t="s">
        <v>6712</v>
      </c>
      <c r="H360" s="2" t="s">
        <v>4369</v>
      </c>
      <c r="I360" s="2" t="s">
        <v>4370</v>
      </c>
      <c r="J360" s="4">
        <v>200</v>
      </c>
      <c r="K360" s="4">
        <v>17628</v>
      </c>
      <c r="L360" s="4"/>
      <c r="M360" s="4">
        <v>17628</v>
      </c>
    </row>
    <row r="361" spans="1:13" ht="15.75">
      <c r="A361" s="3">
        <v>2025</v>
      </c>
      <c r="B361" s="2" t="s">
        <v>5154</v>
      </c>
      <c r="C361" s="2"/>
      <c r="D361" s="3" t="s">
        <v>6711</v>
      </c>
      <c r="E361" s="2" t="s">
        <v>5155</v>
      </c>
      <c r="F361" s="2" t="s">
        <v>5154</v>
      </c>
      <c r="G361" s="2" t="s">
        <v>5156</v>
      </c>
      <c r="H361" s="2" t="s">
        <v>4369</v>
      </c>
      <c r="I361" s="2" t="s">
        <v>4370</v>
      </c>
      <c r="J361" s="4">
        <v>500</v>
      </c>
      <c r="K361" s="4">
        <v>8814</v>
      </c>
      <c r="L361" s="4"/>
      <c r="M361" s="4">
        <v>8814</v>
      </c>
    </row>
    <row r="362" spans="1:13" ht="15.75">
      <c r="A362" s="3">
        <v>2025</v>
      </c>
      <c r="B362" s="2" t="s">
        <v>4343</v>
      </c>
      <c r="C362" s="2"/>
      <c r="D362" s="3" t="s">
        <v>4344</v>
      </c>
      <c r="E362" s="2" t="s">
        <v>4345</v>
      </c>
      <c r="F362" s="2" t="s">
        <v>4343</v>
      </c>
      <c r="G362" s="2"/>
      <c r="H362" s="2" t="s">
        <v>4326</v>
      </c>
      <c r="I362" s="2" t="s">
        <v>4327</v>
      </c>
      <c r="J362" s="4">
        <v>1</v>
      </c>
      <c r="K362" s="4">
        <v>505775</v>
      </c>
      <c r="L362" s="4"/>
      <c r="M362" s="4">
        <v>505775</v>
      </c>
    </row>
    <row r="363" spans="1:13" ht="15.75">
      <c r="A363" s="3">
        <v>2025</v>
      </c>
      <c r="B363" s="2" t="s">
        <v>1801</v>
      </c>
      <c r="C363" s="2" t="s">
        <v>6680</v>
      </c>
      <c r="D363" s="3" t="s">
        <v>4344</v>
      </c>
      <c r="E363" s="2" t="s">
        <v>1802</v>
      </c>
      <c r="F363" s="2" t="s">
        <v>1801</v>
      </c>
      <c r="G363" s="2" t="s">
        <v>1803</v>
      </c>
      <c r="H363" s="2" t="s">
        <v>4326</v>
      </c>
      <c r="I363" s="2" t="s">
        <v>4327</v>
      </c>
      <c r="J363" s="4">
        <v>2500</v>
      </c>
      <c r="K363" s="4">
        <v>38474810</v>
      </c>
      <c r="L363" s="4"/>
      <c r="M363" s="4">
        <v>38474810</v>
      </c>
    </row>
    <row r="364" spans="1:13" ht="15.75">
      <c r="A364" s="3">
        <v>2025</v>
      </c>
      <c r="B364" s="2" t="s">
        <v>4626</v>
      </c>
      <c r="C364" s="2" t="s">
        <v>6696</v>
      </c>
      <c r="D364" s="3" t="s">
        <v>6698</v>
      </c>
      <c r="E364" s="2" t="s">
        <v>4627</v>
      </c>
      <c r="F364" s="2" t="s">
        <v>4626</v>
      </c>
      <c r="G364" s="2" t="s">
        <v>4628</v>
      </c>
      <c r="H364" s="2" t="s">
        <v>4531</v>
      </c>
      <c r="I364" s="2" t="s">
        <v>4532</v>
      </c>
      <c r="J364" s="4">
        <v>60</v>
      </c>
      <c r="K364" s="4">
        <v>235734</v>
      </c>
      <c r="L364" s="4"/>
      <c r="M364" s="4">
        <v>235734</v>
      </c>
    </row>
    <row r="365" spans="1:13" ht="15.75">
      <c r="A365" s="3">
        <v>2025</v>
      </c>
      <c r="B365" s="2" t="s">
        <v>4970</v>
      </c>
      <c r="C365" s="2" t="s">
        <v>4924</v>
      </c>
      <c r="D365" s="3" t="s">
        <v>4971</v>
      </c>
      <c r="E365" s="2" t="s">
        <v>4972</v>
      </c>
      <c r="F365" s="2" t="s">
        <v>4970</v>
      </c>
      <c r="G365" s="2"/>
      <c r="H365" s="2" t="s">
        <v>4333</v>
      </c>
      <c r="I365" s="2" t="s">
        <v>4334</v>
      </c>
      <c r="J365" s="4">
        <v>1000</v>
      </c>
      <c r="K365" s="4">
        <v>1360884</v>
      </c>
      <c r="L365" s="4"/>
      <c r="M365" s="4">
        <v>1360884</v>
      </c>
    </row>
    <row r="366" spans="1:13" ht="15.75">
      <c r="A366" s="3">
        <v>2025</v>
      </c>
      <c r="B366" s="2" t="s">
        <v>4683</v>
      </c>
      <c r="C366" s="2" t="s">
        <v>6699</v>
      </c>
      <c r="D366" s="3" t="s">
        <v>6700</v>
      </c>
      <c r="E366" s="2" t="s">
        <v>4685</v>
      </c>
      <c r="F366" s="2" t="s">
        <v>4683</v>
      </c>
      <c r="G366" s="2" t="s">
        <v>4686</v>
      </c>
      <c r="H366" s="2" t="s">
        <v>4687</v>
      </c>
      <c r="I366" s="2" t="s">
        <v>4688</v>
      </c>
      <c r="J366" s="4">
        <v>1</v>
      </c>
      <c r="K366" s="4">
        <v>258355</v>
      </c>
      <c r="L366" s="4"/>
      <c r="M366" s="4">
        <v>258355</v>
      </c>
    </row>
    <row r="367" spans="1:13" ht="15.75">
      <c r="A367" s="3">
        <v>2025</v>
      </c>
      <c r="B367" s="2" t="s">
        <v>5017</v>
      </c>
      <c r="C367" s="2" t="s">
        <v>5018</v>
      </c>
      <c r="D367" s="3" t="s">
        <v>4210</v>
      </c>
      <c r="E367" s="2" t="s">
        <v>5019</v>
      </c>
      <c r="F367" s="2" t="s">
        <v>5017</v>
      </c>
      <c r="G367" s="2" t="s">
        <v>113</v>
      </c>
      <c r="H367" s="2" t="s">
        <v>4040</v>
      </c>
      <c r="I367" s="2" t="s">
        <v>4041</v>
      </c>
      <c r="J367" s="4">
        <v>30000</v>
      </c>
      <c r="K367" s="4">
        <v>1246820</v>
      </c>
      <c r="L367" s="4"/>
      <c r="M367" s="4">
        <v>1246820</v>
      </c>
    </row>
    <row r="368" spans="1:13" ht="15.75">
      <c r="A368" s="3">
        <v>2025</v>
      </c>
      <c r="B368" s="2" t="s">
        <v>5037</v>
      </c>
      <c r="C368" s="2" t="s">
        <v>5018</v>
      </c>
      <c r="D368" s="3" t="s">
        <v>4210</v>
      </c>
      <c r="E368" s="2" t="s">
        <v>5038</v>
      </c>
      <c r="F368" s="2" t="s">
        <v>5037</v>
      </c>
      <c r="G368" s="2" t="s">
        <v>5039</v>
      </c>
      <c r="H368" s="2" t="s">
        <v>4040</v>
      </c>
      <c r="I368" s="2" t="s">
        <v>4041</v>
      </c>
      <c r="J368" s="4">
        <v>10000</v>
      </c>
      <c r="K368" s="4">
        <v>788532</v>
      </c>
      <c r="L368" s="4"/>
      <c r="M368" s="4">
        <v>788532</v>
      </c>
    </row>
    <row r="369" spans="1:13" ht="15.75">
      <c r="A369" s="3">
        <v>2025</v>
      </c>
      <c r="B369" s="2" t="s">
        <v>5013</v>
      </c>
      <c r="C369" s="2" t="s">
        <v>5018</v>
      </c>
      <c r="D369" s="3" t="s">
        <v>4210</v>
      </c>
      <c r="E369" s="2" t="s">
        <v>5015</v>
      </c>
      <c r="F369" s="2" t="s">
        <v>5013</v>
      </c>
      <c r="G369" s="2" t="s">
        <v>5016</v>
      </c>
      <c r="H369" s="2" t="s">
        <v>4040</v>
      </c>
      <c r="I369" s="2" t="s">
        <v>4041</v>
      </c>
      <c r="J369" s="4">
        <v>50000</v>
      </c>
      <c r="K369" s="4">
        <v>4138606</v>
      </c>
      <c r="L369" s="4"/>
      <c r="M369" s="4">
        <v>4138606</v>
      </c>
    </row>
    <row r="370" spans="1:13" ht="15.75">
      <c r="A370" s="3">
        <v>2025</v>
      </c>
      <c r="B370" s="2" t="s">
        <v>5035</v>
      </c>
      <c r="C370" s="2" t="s">
        <v>5018</v>
      </c>
      <c r="D370" s="3" t="s">
        <v>4210</v>
      </c>
      <c r="E370" s="2" t="s">
        <v>5036</v>
      </c>
      <c r="F370" s="2" t="s">
        <v>5035</v>
      </c>
      <c r="G370" s="2" t="s">
        <v>5034</v>
      </c>
      <c r="H370" s="2" t="s">
        <v>4040</v>
      </c>
      <c r="I370" s="2" t="s">
        <v>4041</v>
      </c>
      <c r="J370" s="4">
        <v>30000</v>
      </c>
      <c r="K370" s="4">
        <v>6314970</v>
      </c>
      <c r="L370" s="4"/>
      <c r="M370" s="4">
        <v>6314970</v>
      </c>
    </row>
    <row r="371" spans="1:13" ht="15.75">
      <c r="A371" s="3">
        <v>2025</v>
      </c>
      <c r="B371" s="2" t="s">
        <v>3573</v>
      </c>
      <c r="C371" s="2" t="s">
        <v>4209</v>
      </c>
      <c r="D371" s="3" t="s">
        <v>4210</v>
      </c>
      <c r="E371" s="2" t="s">
        <v>3574</v>
      </c>
      <c r="F371" s="2" t="s">
        <v>3573</v>
      </c>
      <c r="G371" s="2" t="s">
        <v>3575</v>
      </c>
      <c r="H371" s="2" t="s">
        <v>4040</v>
      </c>
      <c r="I371" s="2" t="s">
        <v>4041</v>
      </c>
      <c r="J371" s="4">
        <v>200</v>
      </c>
      <c r="K371" s="4">
        <v>2327266</v>
      </c>
      <c r="L371" s="4"/>
      <c r="M371" s="4">
        <v>2327266</v>
      </c>
    </row>
    <row r="372" spans="1:13" ht="15.75">
      <c r="A372" s="3">
        <v>2025</v>
      </c>
      <c r="B372" s="2" t="s">
        <v>4873</v>
      </c>
      <c r="C372" s="2" t="s">
        <v>6706</v>
      </c>
      <c r="D372" s="3" t="s">
        <v>6707</v>
      </c>
      <c r="E372" s="2" t="s">
        <v>4881</v>
      </c>
      <c r="F372" s="2" t="s">
        <v>4873</v>
      </c>
      <c r="G372" s="2" t="s">
        <v>4882</v>
      </c>
      <c r="H372" s="2" t="s">
        <v>4338</v>
      </c>
      <c r="I372" s="2" t="s">
        <v>4339</v>
      </c>
      <c r="J372" s="4">
        <v>200000</v>
      </c>
      <c r="K372" s="4">
        <v>17330344</v>
      </c>
      <c r="L372" s="4"/>
      <c r="M372" s="4">
        <v>17330344</v>
      </c>
    </row>
    <row r="373" spans="1:13" ht="15.75">
      <c r="A373" s="3">
        <v>2025</v>
      </c>
      <c r="B373" s="2" t="s">
        <v>4861</v>
      </c>
      <c r="C373" s="2" t="s">
        <v>6706</v>
      </c>
      <c r="D373" s="3" t="s">
        <v>6707</v>
      </c>
      <c r="E373" s="2" t="s">
        <v>4868</v>
      </c>
      <c r="F373" s="2" t="s">
        <v>4861</v>
      </c>
      <c r="G373" s="2" t="s">
        <v>4865</v>
      </c>
      <c r="H373" s="2" t="s">
        <v>4338</v>
      </c>
      <c r="I373" s="2" t="s">
        <v>4339</v>
      </c>
      <c r="J373" s="4">
        <v>150000</v>
      </c>
      <c r="K373" s="4">
        <v>12733140</v>
      </c>
      <c r="L373" s="4"/>
      <c r="M373" s="4">
        <v>12733140</v>
      </c>
    </row>
    <row r="374" spans="1:13" ht="15.75">
      <c r="A374" s="3">
        <v>2025</v>
      </c>
      <c r="B374" s="2" t="s">
        <v>4807</v>
      </c>
      <c r="C374" s="2" t="s">
        <v>6701</v>
      </c>
      <c r="D374" s="3" t="s">
        <v>4310</v>
      </c>
      <c r="E374" s="2" t="s">
        <v>4810</v>
      </c>
      <c r="F374" s="2" t="s">
        <v>4807</v>
      </c>
      <c r="G374" s="2" t="s">
        <v>6702</v>
      </c>
      <c r="H374" s="2" t="s">
        <v>4298</v>
      </c>
      <c r="I374" s="2" t="s">
        <v>4299</v>
      </c>
      <c r="J374" s="4">
        <v>10000</v>
      </c>
      <c r="K374" s="4">
        <v>273796</v>
      </c>
      <c r="L374" s="4"/>
      <c r="M374" s="4">
        <v>273796</v>
      </c>
    </row>
    <row r="375" spans="1:13" ht="15.75">
      <c r="A375" s="3">
        <v>2025</v>
      </c>
      <c r="B375" s="2" t="s">
        <v>1731</v>
      </c>
      <c r="C375" s="2" t="s">
        <v>4309</v>
      </c>
      <c r="D375" s="3" t="s">
        <v>4310</v>
      </c>
      <c r="E375" s="2" t="s">
        <v>3614</v>
      </c>
      <c r="F375" s="2" t="s">
        <v>1731</v>
      </c>
      <c r="G375" s="2" t="s">
        <v>3615</v>
      </c>
      <c r="H375" s="2" t="s">
        <v>4298</v>
      </c>
      <c r="I375" s="2" t="s">
        <v>4299</v>
      </c>
      <c r="J375" s="4">
        <v>1600000</v>
      </c>
      <c r="K375" s="4">
        <v>43548160</v>
      </c>
      <c r="L375" s="4"/>
      <c r="M375" s="4">
        <v>43548160</v>
      </c>
    </row>
    <row r="376" spans="1:13" ht="15.75">
      <c r="A376" s="3">
        <v>2025</v>
      </c>
      <c r="B376" s="2" t="s">
        <v>5073</v>
      </c>
      <c r="C376" s="2" t="s">
        <v>5104</v>
      </c>
      <c r="D376" s="3" t="s">
        <v>5105</v>
      </c>
      <c r="E376" s="2" t="s">
        <v>5076</v>
      </c>
      <c r="F376" s="2" t="s">
        <v>5073</v>
      </c>
      <c r="G376" s="2" t="s">
        <v>5077</v>
      </c>
      <c r="H376" s="2" t="s">
        <v>4028</v>
      </c>
      <c r="I376" s="2" t="s">
        <v>4029</v>
      </c>
      <c r="J376" s="4">
        <v>10000</v>
      </c>
      <c r="K376" s="4">
        <v>206321</v>
      </c>
      <c r="L376" s="4"/>
      <c r="M376" s="4">
        <v>206321</v>
      </c>
    </row>
    <row r="377" spans="1:13" ht="15.75">
      <c r="A377" s="3">
        <v>2025</v>
      </c>
      <c r="B377" s="2" t="s">
        <v>4989</v>
      </c>
      <c r="C377" s="2" t="s">
        <v>6713</v>
      </c>
      <c r="D377" s="3" t="s">
        <v>5105</v>
      </c>
      <c r="E377" s="2" t="s">
        <v>4990</v>
      </c>
      <c r="F377" s="2" t="s">
        <v>4989</v>
      </c>
      <c r="G377" s="2"/>
      <c r="H377" s="2" t="s">
        <v>4028</v>
      </c>
      <c r="I377" s="2" t="s">
        <v>4029</v>
      </c>
      <c r="J377" s="4">
        <v>60000</v>
      </c>
      <c r="K377" s="4">
        <v>7018845</v>
      </c>
      <c r="L377" s="4"/>
      <c r="M377" s="4">
        <v>7018845</v>
      </c>
    </row>
    <row r="378" spans="1:13" ht="15.75">
      <c r="A378" s="3">
        <v>2025</v>
      </c>
      <c r="B378" s="2" t="s">
        <v>5103</v>
      </c>
      <c r="C378" s="2" t="s">
        <v>5104</v>
      </c>
      <c r="D378" s="3" t="s">
        <v>5105</v>
      </c>
      <c r="E378" s="2" t="s">
        <v>5106</v>
      </c>
      <c r="F378" s="2" t="s">
        <v>5103</v>
      </c>
      <c r="G378" s="2" t="s">
        <v>5107</v>
      </c>
      <c r="H378" s="2" t="s">
        <v>4028</v>
      </c>
      <c r="I378" s="2" t="s">
        <v>4029</v>
      </c>
      <c r="J378" s="4">
        <v>10000</v>
      </c>
      <c r="K378" s="4">
        <v>240707</v>
      </c>
      <c r="L378" s="4"/>
      <c r="M378" s="4">
        <v>240707</v>
      </c>
    </row>
    <row r="379" spans="1:13" ht="15.75">
      <c r="A379" s="3">
        <v>2025</v>
      </c>
      <c r="B379" s="2" t="s">
        <v>4620</v>
      </c>
      <c r="C379" s="2" t="s">
        <v>6697</v>
      </c>
      <c r="D379" s="3" t="s">
        <v>5105</v>
      </c>
      <c r="E379" s="2" t="s">
        <v>4621</v>
      </c>
      <c r="F379" s="2" t="s">
        <v>4620</v>
      </c>
      <c r="G379" s="2" t="s">
        <v>4622</v>
      </c>
      <c r="H379" s="2" t="s">
        <v>4531</v>
      </c>
      <c r="I379" s="2" t="s">
        <v>4532</v>
      </c>
      <c r="J379" s="4">
        <v>10500</v>
      </c>
      <c r="K379" s="4">
        <v>40757095</v>
      </c>
      <c r="L379" s="4"/>
      <c r="M379" s="4">
        <v>40757095</v>
      </c>
    </row>
    <row r="380" spans="1:13" ht="15.75">
      <c r="A380" s="3">
        <v>2025</v>
      </c>
      <c r="B380" s="2" t="s">
        <v>4632</v>
      </c>
      <c r="C380" s="2" t="s">
        <v>6697</v>
      </c>
      <c r="D380" s="3" t="s">
        <v>5105</v>
      </c>
      <c r="E380" s="2" t="s">
        <v>4634</v>
      </c>
      <c r="F380" s="2" t="s">
        <v>4632</v>
      </c>
      <c r="G380" s="2" t="s">
        <v>4635</v>
      </c>
      <c r="H380" s="2" t="s">
        <v>4531</v>
      </c>
      <c r="I380" s="2" t="s">
        <v>4532</v>
      </c>
      <c r="J380" s="4">
        <v>2500</v>
      </c>
      <c r="K380" s="4">
        <v>9903384</v>
      </c>
      <c r="L380" s="4"/>
      <c r="M380" s="4">
        <v>9903384</v>
      </c>
    </row>
    <row r="381" spans="1:13" ht="15.75">
      <c r="A381" s="3">
        <v>2025</v>
      </c>
      <c r="B381" s="2" t="s">
        <v>1597</v>
      </c>
      <c r="C381" s="2" t="s">
        <v>6670</v>
      </c>
      <c r="D381" s="3" t="s">
        <v>6671</v>
      </c>
      <c r="E381" s="2" t="s">
        <v>1598</v>
      </c>
      <c r="F381" s="2" t="s">
        <v>1597</v>
      </c>
      <c r="G381" s="2" t="s">
        <v>1599</v>
      </c>
      <c r="H381" s="2" t="s">
        <v>4238</v>
      </c>
      <c r="I381" s="2" t="s">
        <v>4239</v>
      </c>
      <c r="J381" s="4">
        <v>50</v>
      </c>
      <c r="K381" s="4">
        <v>1031603</v>
      </c>
      <c r="L381" s="4"/>
      <c r="M381" s="4">
        <v>1031603</v>
      </c>
    </row>
    <row r="382" spans="1:13" ht="15.75">
      <c r="A382" s="3">
        <v>2025</v>
      </c>
      <c r="B382" s="2" t="s">
        <v>5093</v>
      </c>
      <c r="C382" s="2"/>
      <c r="D382" s="3" t="s">
        <v>5096</v>
      </c>
      <c r="E382" s="2" t="s">
        <v>5097</v>
      </c>
      <c r="F382" s="2" t="s">
        <v>5093</v>
      </c>
      <c r="G382" s="2" t="s">
        <v>5098</v>
      </c>
      <c r="H382" s="2" t="s">
        <v>4028</v>
      </c>
      <c r="I382" s="2" t="s">
        <v>4029</v>
      </c>
      <c r="J382" s="4">
        <v>10500</v>
      </c>
      <c r="K382" s="4">
        <v>330101</v>
      </c>
      <c r="L382" s="4"/>
      <c r="M382" s="4">
        <v>330101</v>
      </c>
    </row>
    <row r="383" spans="1:13" ht="15.75">
      <c r="A383" s="3">
        <v>2025</v>
      </c>
      <c r="B383" s="2" t="s">
        <v>1433</v>
      </c>
      <c r="C383" s="2" t="s">
        <v>6691</v>
      </c>
      <c r="D383" s="3" t="s">
        <v>6692</v>
      </c>
      <c r="E383" s="2" t="s">
        <v>3880</v>
      </c>
      <c r="F383" s="2" t="s">
        <v>1433</v>
      </c>
      <c r="G383" s="2" t="s">
        <v>3881</v>
      </c>
      <c r="H383" s="2" t="s">
        <v>4052</v>
      </c>
      <c r="I383" s="2" t="s">
        <v>4053</v>
      </c>
      <c r="J383" s="4">
        <v>17000</v>
      </c>
      <c r="K383" s="4">
        <v>14134922</v>
      </c>
      <c r="L383" s="4"/>
      <c r="M383" s="4">
        <v>14134922</v>
      </c>
    </row>
    <row r="384" spans="1:13" ht="15.75">
      <c r="A384" s="3">
        <v>2025</v>
      </c>
      <c r="B384" s="2" t="s">
        <v>1433</v>
      </c>
      <c r="C384" s="2" t="s">
        <v>6691</v>
      </c>
      <c r="D384" s="3" t="s">
        <v>6692</v>
      </c>
      <c r="E384" s="2" t="s">
        <v>3892</v>
      </c>
      <c r="F384" s="2" t="s">
        <v>1433</v>
      </c>
      <c r="G384" s="2" t="s">
        <v>3893</v>
      </c>
      <c r="H384" s="2" t="s">
        <v>4052</v>
      </c>
      <c r="I384" s="2" t="s">
        <v>4053</v>
      </c>
      <c r="J384" s="4">
        <v>1650</v>
      </c>
      <c r="K384" s="4">
        <v>1867559</v>
      </c>
      <c r="L384" s="4"/>
      <c r="M384" s="4">
        <v>1867559</v>
      </c>
    </row>
    <row r="385" spans="1:13" ht="15.75">
      <c r="A385" s="3">
        <v>2025</v>
      </c>
      <c r="B385" s="2" t="s">
        <v>1424</v>
      </c>
      <c r="C385" s="2" t="s">
        <v>6691</v>
      </c>
      <c r="D385" s="3" t="s">
        <v>6692</v>
      </c>
      <c r="E385" s="2" t="s">
        <v>2918</v>
      </c>
      <c r="F385" s="2" t="s">
        <v>1424</v>
      </c>
      <c r="G385" s="2" t="s">
        <v>2919</v>
      </c>
      <c r="H385" s="2" t="s">
        <v>4052</v>
      </c>
      <c r="I385" s="2" t="s">
        <v>4053</v>
      </c>
      <c r="J385" s="4">
        <v>300</v>
      </c>
      <c r="K385" s="4">
        <v>582570</v>
      </c>
      <c r="L385" s="4"/>
      <c r="M385" s="4">
        <v>582570</v>
      </c>
    </row>
    <row r="386" spans="1:13" ht="15.75">
      <c r="A386" s="3">
        <v>2025</v>
      </c>
      <c r="B386" s="2" t="s">
        <v>1412</v>
      </c>
      <c r="C386" s="2" t="s">
        <v>6691</v>
      </c>
      <c r="D386" s="3" t="s">
        <v>6692</v>
      </c>
      <c r="E386" s="2" t="s">
        <v>2885</v>
      </c>
      <c r="F386" s="2" t="s">
        <v>1412</v>
      </c>
      <c r="G386" s="2" t="s">
        <v>2886</v>
      </c>
      <c r="H386" s="2" t="s">
        <v>4052</v>
      </c>
      <c r="I386" s="2" t="s">
        <v>4053</v>
      </c>
      <c r="J386" s="4">
        <v>500</v>
      </c>
      <c r="K386" s="4">
        <v>1136787</v>
      </c>
      <c r="L386" s="4"/>
      <c r="M386" s="4">
        <v>1136787</v>
      </c>
    </row>
    <row r="387" spans="1:13" ht="15.75">
      <c r="A387" s="3">
        <v>2025</v>
      </c>
      <c r="B387" s="2" t="s">
        <v>1412</v>
      </c>
      <c r="C387" s="2" t="s">
        <v>6691</v>
      </c>
      <c r="D387" s="3" t="s">
        <v>6692</v>
      </c>
      <c r="E387" s="2" t="s">
        <v>2893</v>
      </c>
      <c r="F387" s="2" t="s">
        <v>1412</v>
      </c>
      <c r="G387" s="2" t="s">
        <v>2894</v>
      </c>
      <c r="H387" s="2" t="s">
        <v>4052</v>
      </c>
      <c r="I387" s="2" t="s">
        <v>4053</v>
      </c>
      <c r="J387" s="4">
        <v>600</v>
      </c>
      <c r="K387" s="4">
        <v>436765</v>
      </c>
      <c r="L387" s="4"/>
      <c r="M387" s="4">
        <v>436765</v>
      </c>
    </row>
    <row r="388" spans="1:13" ht="15.75">
      <c r="A388" s="3">
        <v>2025</v>
      </c>
      <c r="B388" s="2" t="s">
        <v>1405</v>
      </c>
      <c r="C388" s="2" t="s">
        <v>6691</v>
      </c>
      <c r="D388" s="3" t="s">
        <v>6692</v>
      </c>
      <c r="E388" s="2" t="s">
        <v>2873</v>
      </c>
      <c r="F388" s="2" t="s">
        <v>1405</v>
      </c>
      <c r="G388" s="2" t="s">
        <v>2874</v>
      </c>
      <c r="H388" s="2" t="s">
        <v>4052</v>
      </c>
      <c r="I388" s="2" t="s">
        <v>4053</v>
      </c>
      <c r="J388" s="4">
        <v>50</v>
      </c>
      <c r="K388" s="4">
        <v>50222</v>
      </c>
      <c r="L388" s="4"/>
      <c r="M388" s="4">
        <v>50222</v>
      </c>
    </row>
    <row r="389" spans="1:13" ht="15.75">
      <c r="A389" s="3">
        <v>2025</v>
      </c>
      <c r="B389" s="2" t="s">
        <v>1401</v>
      </c>
      <c r="C389" s="2" t="s">
        <v>6691</v>
      </c>
      <c r="D389" s="3" t="s">
        <v>6692</v>
      </c>
      <c r="E389" s="2" t="s">
        <v>2831</v>
      </c>
      <c r="F389" s="2" t="s">
        <v>1401</v>
      </c>
      <c r="G389" s="2" t="s">
        <v>2832</v>
      </c>
      <c r="H389" s="2" t="s">
        <v>4052</v>
      </c>
      <c r="I389" s="2" t="s">
        <v>4053</v>
      </c>
      <c r="J389" s="4">
        <v>650</v>
      </c>
      <c r="K389" s="4">
        <v>949231</v>
      </c>
      <c r="L389" s="4"/>
      <c r="M389" s="4">
        <v>949231</v>
      </c>
    </row>
    <row r="390" spans="1:13" ht="15.75">
      <c r="A390" s="3">
        <v>2025</v>
      </c>
      <c r="B390" s="2" t="s">
        <v>1443</v>
      </c>
      <c r="C390" s="2" t="s">
        <v>6691</v>
      </c>
      <c r="D390" s="3" t="s">
        <v>6692</v>
      </c>
      <c r="E390" s="2" t="s">
        <v>2809</v>
      </c>
      <c r="F390" s="2" t="s">
        <v>1443</v>
      </c>
      <c r="G390" s="2" t="s">
        <v>2810</v>
      </c>
      <c r="H390" s="2" t="s">
        <v>4052</v>
      </c>
      <c r="I390" s="2" t="s">
        <v>4053</v>
      </c>
      <c r="J390" s="4">
        <v>150</v>
      </c>
      <c r="K390" s="4">
        <v>233726</v>
      </c>
      <c r="L390" s="4"/>
      <c r="M390" s="4">
        <v>233726</v>
      </c>
    </row>
    <row r="391" spans="1:13" ht="15.75">
      <c r="A391" s="3">
        <v>2025</v>
      </c>
      <c r="B391" s="2" t="s">
        <v>1443</v>
      </c>
      <c r="C391" s="2" t="s">
        <v>6691</v>
      </c>
      <c r="D391" s="3" t="s">
        <v>6692</v>
      </c>
      <c r="E391" s="2" t="s">
        <v>2811</v>
      </c>
      <c r="F391" s="2" t="s">
        <v>1443</v>
      </c>
      <c r="G391" s="2" t="s">
        <v>2812</v>
      </c>
      <c r="H391" s="2" t="s">
        <v>4052</v>
      </c>
      <c r="I391" s="2" t="s">
        <v>4053</v>
      </c>
      <c r="J391" s="4">
        <v>200</v>
      </c>
      <c r="K391" s="4">
        <v>391701</v>
      </c>
      <c r="L391" s="4"/>
      <c r="M391" s="4">
        <v>391701</v>
      </c>
    </row>
    <row r="392" spans="1:13" ht="15.75">
      <c r="A392" s="3">
        <v>2025</v>
      </c>
      <c r="B392" s="2" t="s">
        <v>5007</v>
      </c>
      <c r="C392" s="2" t="s">
        <v>6691</v>
      </c>
      <c r="D392" s="3" t="s">
        <v>6692</v>
      </c>
      <c r="E392" s="2" t="s">
        <v>5008</v>
      </c>
      <c r="F392" s="2" t="s">
        <v>5007</v>
      </c>
      <c r="G392" s="2" t="s">
        <v>5004</v>
      </c>
      <c r="H392" s="2" t="s">
        <v>4052</v>
      </c>
      <c r="I392" s="2" t="s">
        <v>4053</v>
      </c>
      <c r="J392" s="4">
        <v>30000</v>
      </c>
      <c r="K392" s="4">
        <v>264328</v>
      </c>
      <c r="L392" s="4"/>
      <c r="M392" s="4">
        <v>264328</v>
      </c>
    </row>
    <row r="393" spans="1:13" ht="15.75">
      <c r="A393" s="3">
        <v>2025</v>
      </c>
      <c r="B393" s="2" t="s">
        <v>5005</v>
      </c>
      <c r="C393" s="2" t="s">
        <v>6691</v>
      </c>
      <c r="D393" s="3" t="s">
        <v>6692</v>
      </c>
      <c r="E393" s="2" t="s">
        <v>5006</v>
      </c>
      <c r="F393" s="2" t="s">
        <v>5005</v>
      </c>
      <c r="G393" s="2" t="s">
        <v>5004</v>
      </c>
      <c r="H393" s="2" t="s">
        <v>4052</v>
      </c>
      <c r="I393" s="2" t="s">
        <v>4053</v>
      </c>
      <c r="J393" s="4">
        <v>30000</v>
      </c>
      <c r="K393" s="4">
        <v>260660</v>
      </c>
      <c r="L393" s="4"/>
      <c r="M393" s="4">
        <v>260660</v>
      </c>
    </row>
    <row r="394" spans="1:13" ht="15.75">
      <c r="A394" s="3">
        <v>2025</v>
      </c>
      <c r="B394" s="2" t="s">
        <v>5002</v>
      </c>
      <c r="C394" s="2" t="s">
        <v>6691</v>
      </c>
      <c r="D394" s="3" t="s">
        <v>6692</v>
      </c>
      <c r="E394" s="2" t="s">
        <v>5003</v>
      </c>
      <c r="F394" s="2" t="s">
        <v>5002</v>
      </c>
      <c r="G394" s="2" t="s">
        <v>5004</v>
      </c>
      <c r="H394" s="2" t="s">
        <v>4052</v>
      </c>
      <c r="I394" s="2" t="s">
        <v>4053</v>
      </c>
      <c r="J394" s="4">
        <v>100000</v>
      </c>
      <c r="K394" s="4">
        <v>905200</v>
      </c>
      <c r="L394" s="4"/>
      <c r="M394" s="4">
        <v>905200</v>
      </c>
    </row>
    <row r="395" spans="1:13" ht="15.75">
      <c r="A395" s="3">
        <v>2025</v>
      </c>
      <c r="B395" s="2" t="s">
        <v>312</v>
      </c>
      <c r="C395" s="2" t="s">
        <v>6691</v>
      </c>
      <c r="D395" s="3" t="s">
        <v>6692</v>
      </c>
      <c r="E395" s="2" t="s">
        <v>2590</v>
      </c>
      <c r="F395" s="2" t="s">
        <v>312</v>
      </c>
      <c r="G395" s="2" t="s">
        <v>2591</v>
      </c>
      <c r="H395" s="2" t="s">
        <v>4052</v>
      </c>
      <c r="I395" s="2" t="s">
        <v>4053</v>
      </c>
      <c r="J395" s="4">
        <v>150</v>
      </c>
      <c r="K395" s="4">
        <v>616146</v>
      </c>
      <c r="L395" s="4"/>
      <c r="M395" s="4">
        <v>616146</v>
      </c>
    </row>
    <row r="396" spans="1:13" ht="15.75">
      <c r="A396" s="3">
        <v>2025</v>
      </c>
      <c r="B396" s="2" t="s">
        <v>299</v>
      </c>
      <c r="C396" s="2" t="s">
        <v>6691</v>
      </c>
      <c r="D396" s="3" t="s">
        <v>6692</v>
      </c>
      <c r="E396" s="2" t="s">
        <v>2534</v>
      </c>
      <c r="F396" s="2" t="s">
        <v>299</v>
      </c>
      <c r="G396" s="2" t="s">
        <v>2535</v>
      </c>
      <c r="H396" s="2" t="s">
        <v>4052</v>
      </c>
      <c r="I396" s="2" t="s">
        <v>4053</v>
      </c>
      <c r="J396" s="4">
        <v>1150</v>
      </c>
      <c r="K396" s="4">
        <v>3466642</v>
      </c>
      <c r="L396" s="4"/>
      <c r="M396" s="4">
        <v>3466642</v>
      </c>
    </row>
    <row r="397" spans="1:13" ht="15.75">
      <c r="A397" s="3">
        <v>2025</v>
      </c>
      <c r="B397" s="2" t="s">
        <v>299</v>
      </c>
      <c r="C397" s="2" t="s">
        <v>6691</v>
      </c>
      <c r="D397" s="3" t="s">
        <v>6692</v>
      </c>
      <c r="E397" s="2" t="s">
        <v>2542</v>
      </c>
      <c r="F397" s="2" t="s">
        <v>299</v>
      </c>
      <c r="G397" s="2" t="s">
        <v>2543</v>
      </c>
      <c r="H397" s="2" t="s">
        <v>4052</v>
      </c>
      <c r="I397" s="2" t="s">
        <v>4053</v>
      </c>
      <c r="J397" s="4">
        <v>850</v>
      </c>
      <c r="K397" s="4">
        <v>3824294</v>
      </c>
      <c r="L397" s="4"/>
      <c r="M397" s="4">
        <v>3824294</v>
      </c>
    </row>
    <row r="398" spans="1:13" ht="15.75">
      <c r="A398" s="3">
        <v>2025</v>
      </c>
      <c r="B398" s="2" t="s">
        <v>294</v>
      </c>
      <c r="C398" s="2" t="s">
        <v>6691</v>
      </c>
      <c r="D398" s="3" t="s">
        <v>6692</v>
      </c>
      <c r="E398" s="2" t="s">
        <v>2513</v>
      </c>
      <c r="F398" s="2" t="s">
        <v>294</v>
      </c>
      <c r="G398" s="2" t="s">
        <v>2514</v>
      </c>
      <c r="H398" s="2" t="s">
        <v>4052</v>
      </c>
      <c r="I398" s="2" t="s">
        <v>4053</v>
      </c>
      <c r="J398" s="4">
        <v>200</v>
      </c>
      <c r="K398" s="4">
        <v>617940</v>
      </c>
      <c r="L398" s="4"/>
      <c r="M398" s="4">
        <v>617940</v>
      </c>
    </row>
    <row r="399" spans="1:13" ht="15.75">
      <c r="A399" s="3">
        <v>2025</v>
      </c>
      <c r="B399" s="2" t="s">
        <v>294</v>
      </c>
      <c r="C399" s="2" t="s">
        <v>6691</v>
      </c>
      <c r="D399" s="3" t="s">
        <v>6692</v>
      </c>
      <c r="E399" s="2" t="s">
        <v>2515</v>
      </c>
      <c r="F399" s="2" t="s">
        <v>294</v>
      </c>
      <c r="G399" s="2" t="s">
        <v>2516</v>
      </c>
      <c r="H399" s="2" t="s">
        <v>4052</v>
      </c>
      <c r="I399" s="2" t="s">
        <v>4053</v>
      </c>
      <c r="J399" s="4">
        <v>250</v>
      </c>
      <c r="K399" s="4">
        <v>968233</v>
      </c>
      <c r="L399" s="4"/>
      <c r="M399" s="4">
        <v>968233</v>
      </c>
    </row>
    <row r="400" spans="1:13" ht="15.75">
      <c r="A400" s="3">
        <v>2025</v>
      </c>
      <c r="B400" s="2" t="s">
        <v>294</v>
      </c>
      <c r="C400" s="2" t="s">
        <v>6691</v>
      </c>
      <c r="D400" s="3" t="s">
        <v>6692</v>
      </c>
      <c r="E400" s="2" t="s">
        <v>2523</v>
      </c>
      <c r="F400" s="2" t="s">
        <v>294</v>
      </c>
      <c r="G400" s="2" t="s">
        <v>2524</v>
      </c>
      <c r="H400" s="2" t="s">
        <v>4052</v>
      </c>
      <c r="I400" s="2" t="s">
        <v>4053</v>
      </c>
      <c r="J400" s="4">
        <v>550</v>
      </c>
      <c r="K400" s="4">
        <v>711537</v>
      </c>
      <c r="L400" s="4"/>
      <c r="M400" s="4">
        <v>711537</v>
      </c>
    </row>
    <row r="401" spans="1:13" ht="15.75">
      <c r="A401" s="3">
        <v>2025</v>
      </c>
      <c r="B401" s="2" t="s">
        <v>264</v>
      </c>
      <c r="C401" s="2" t="s">
        <v>6691</v>
      </c>
      <c r="D401" s="3" t="s">
        <v>6692</v>
      </c>
      <c r="E401" s="2" t="s">
        <v>2473</v>
      </c>
      <c r="F401" s="2" t="s">
        <v>264</v>
      </c>
      <c r="G401" s="2" t="s">
        <v>2474</v>
      </c>
      <c r="H401" s="2" t="s">
        <v>4052</v>
      </c>
      <c r="I401" s="2" t="s">
        <v>4053</v>
      </c>
      <c r="J401" s="4">
        <v>5050</v>
      </c>
      <c r="K401" s="4">
        <v>15396858</v>
      </c>
      <c r="L401" s="4"/>
      <c r="M401" s="4">
        <v>15396858</v>
      </c>
    </row>
    <row r="402" spans="1:13" ht="15.75">
      <c r="A402" s="3">
        <v>2025</v>
      </c>
      <c r="B402" s="2" t="s">
        <v>271</v>
      </c>
      <c r="C402" s="2" t="s">
        <v>6691</v>
      </c>
      <c r="D402" s="3" t="s">
        <v>6692</v>
      </c>
      <c r="E402" s="2" t="s">
        <v>2467</v>
      </c>
      <c r="F402" s="2" t="s">
        <v>271</v>
      </c>
      <c r="G402" s="2" t="s">
        <v>2468</v>
      </c>
      <c r="H402" s="2" t="s">
        <v>4052</v>
      </c>
      <c r="I402" s="2" t="s">
        <v>4053</v>
      </c>
      <c r="J402" s="4">
        <v>200</v>
      </c>
      <c r="K402" s="4">
        <v>1069545</v>
      </c>
      <c r="L402" s="4"/>
      <c r="M402" s="4">
        <v>1069545</v>
      </c>
    </row>
    <row r="403" spans="1:13" ht="15.75">
      <c r="A403" s="3">
        <v>2025</v>
      </c>
      <c r="B403" s="2" t="s">
        <v>267</v>
      </c>
      <c r="C403" s="2" t="s">
        <v>6691</v>
      </c>
      <c r="D403" s="3" t="s">
        <v>6692</v>
      </c>
      <c r="E403" s="2" t="s">
        <v>2444</v>
      </c>
      <c r="F403" s="2" t="s">
        <v>267</v>
      </c>
      <c r="G403" s="2" t="s">
        <v>2445</v>
      </c>
      <c r="H403" s="2" t="s">
        <v>4052</v>
      </c>
      <c r="I403" s="2" t="s">
        <v>4053</v>
      </c>
      <c r="J403" s="4">
        <v>200</v>
      </c>
      <c r="K403" s="4">
        <v>1232473</v>
      </c>
      <c r="L403" s="4"/>
      <c r="M403" s="4">
        <v>1232473</v>
      </c>
    </row>
    <row r="404" spans="1:13" ht="15.75">
      <c r="A404" s="3">
        <v>2025</v>
      </c>
      <c r="B404" s="2" t="s">
        <v>2082</v>
      </c>
      <c r="C404" s="2" t="s">
        <v>4383</v>
      </c>
      <c r="D404" s="3" t="s">
        <v>4384</v>
      </c>
      <c r="E404" s="2" t="s">
        <v>2086</v>
      </c>
      <c r="F404" s="2" t="s">
        <v>2082</v>
      </c>
      <c r="G404" s="2" t="s">
        <v>2088</v>
      </c>
      <c r="H404" s="2" t="s">
        <v>4333</v>
      </c>
      <c r="I404" s="2" t="s">
        <v>4334</v>
      </c>
      <c r="J404" s="4">
        <v>72</v>
      </c>
      <c r="K404" s="4">
        <v>1685888</v>
      </c>
      <c r="L404" s="4"/>
      <c r="M404" s="4">
        <v>1685888</v>
      </c>
    </row>
    <row r="405" spans="1:13" ht="15.75">
      <c r="A405" s="3">
        <v>2025</v>
      </c>
      <c r="B405" s="2" t="s">
        <v>2073</v>
      </c>
      <c r="C405" s="2" t="s">
        <v>4383</v>
      </c>
      <c r="D405" s="3" t="s">
        <v>4384</v>
      </c>
      <c r="E405" s="2" t="s">
        <v>2074</v>
      </c>
      <c r="F405" s="2" t="s">
        <v>2073</v>
      </c>
      <c r="G405" s="2" t="s">
        <v>2076</v>
      </c>
      <c r="H405" s="2" t="s">
        <v>4333</v>
      </c>
      <c r="I405" s="2" t="s">
        <v>4334</v>
      </c>
      <c r="J405" s="4">
        <v>72</v>
      </c>
      <c r="K405" s="4">
        <v>1556516</v>
      </c>
      <c r="L405" s="4"/>
      <c r="M405" s="4">
        <v>1556516</v>
      </c>
    </row>
    <row r="406" spans="1:13" ht="15.75">
      <c r="A406" s="3">
        <v>2025</v>
      </c>
      <c r="B406" s="2" t="s">
        <v>2059</v>
      </c>
      <c r="C406" s="2" t="s">
        <v>4383</v>
      </c>
      <c r="D406" s="3" t="s">
        <v>4384</v>
      </c>
      <c r="E406" s="2" t="s">
        <v>2062</v>
      </c>
      <c r="F406" s="2" t="s">
        <v>2059</v>
      </c>
      <c r="G406" s="2" t="s">
        <v>2064</v>
      </c>
      <c r="H406" s="2" t="s">
        <v>4333</v>
      </c>
      <c r="I406" s="2" t="s">
        <v>4334</v>
      </c>
      <c r="J406" s="4">
        <v>144</v>
      </c>
      <c r="K406" s="4">
        <v>2777470</v>
      </c>
      <c r="L406" s="4"/>
      <c r="M406" s="4">
        <v>2777470</v>
      </c>
    </row>
    <row r="407" spans="1:13" ht="15.75">
      <c r="A407" s="3">
        <v>2025</v>
      </c>
      <c r="B407" s="2" t="s">
        <v>2059</v>
      </c>
      <c r="C407" s="2" t="s">
        <v>4383</v>
      </c>
      <c r="D407" s="3" t="s">
        <v>4384</v>
      </c>
      <c r="E407" s="2" t="s">
        <v>4394</v>
      </c>
      <c r="F407" s="2" t="s">
        <v>2059</v>
      </c>
      <c r="G407" s="2" t="s">
        <v>4392</v>
      </c>
      <c r="H407" s="2" t="s">
        <v>4333</v>
      </c>
      <c r="I407" s="2" t="s">
        <v>4334</v>
      </c>
      <c r="J407" s="4">
        <v>216</v>
      </c>
      <c r="K407" s="4">
        <v>3353583</v>
      </c>
      <c r="L407" s="4"/>
      <c r="M407" s="4">
        <v>3353583</v>
      </c>
    </row>
    <row r="408" spans="1:13" ht="15.75">
      <c r="A408" s="3">
        <v>2025</v>
      </c>
      <c r="B408" s="2" t="s">
        <v>2055</v>
      </c>
      <c r="C408" s="2" t="s">
        <v>4383</v>
      </c>
      <c r="D408" s="3" t="s">
        <v>4384</v>
      </c>
      <c r="E408" s="2" t="s">
        <v>2056</v>
      </c>
      <c r="F408" s="2" t="s">
        <v>2055</v>
      </c>
      <c r="G408" s="2" t="s">
        <v>2058</v>
      </c>
      <c r="H408" s="2" t="s">
        <v>4333</v>
      </c>
      <c r="I408" s="2" t="s">
        <v>4334</v>
      </c>
      <c r="J408" s="4">
        <v>72</v>
      </c>
      <c r="K408" s="4">
        <v>1389746</v>
      </c>
      <c r="L408" s="4"/>
      <c r="M408" s="4">
        <v>1389746</v>
      </c>
    </row>
    <row r="409" spans="1:13" ht="15.75">
      <c r="A409" s="3">
        <v>2025</v>
      </c>
      <c r="B409" s="2" t="s">
        <v>2051</v>
      </c>
      <c r="C409" s="2" t="s">
        <v>4383</v>
      </c>
      <c r="D409" s="3" t="s">
        <v>4384</v>
      </c>
      <c r="E409" s="2" t="s">
        <v>2052</v>
      </c>
      <c r="F409" s="2" t="s">
        <v>2051</v>
      </c>
      <c r="G409" s="2" t="s">
        <v>2054</v>
      </c>
      <c r="H409" s="2" t="s">
        <v>4333</v>
      </c>
      <c r="I409" s="2" t="s">
        <v>4334</v>
      </c>
      <c r="J409" s="4">
        <v>360</v>
      </c>
      <c r="K409" s="4">
        <v>6519173</v>
      </c>
      <c r="L409" s="4"/>
      <c r="M409" s="4">
        <v>6519173</v>
      </c>
    </row>
    <row r="410" spans="1:13" ht="15.75">
      <c r="A410" s="3">
        <v>2025</v>
      </c>
      <c r="B410" s="2" t="s">
        <v>2051</v>
      </c>
      <c r="C410" s="2" t="s">
        <v>4383</v>
      </c>
      <c r="D410" s="3" t="s">
        <v>4384</v>
      </c>
      <c r="E410" s="2" t="s">
        <v>4393</v>
      </c>
      <c r="F410" s="2" t="s">
        <v>2051</v>
      </c>
      <c r="G410" s="2" t="s">
        <v>4392</v>
      </c>
      <c r="H410" s="2" t="s">
        <v>4333</v>
      </c>
      <c r="I410" s="2" t="s">
        <v>4334</v>
      </c>
      <c r="J410" s="4">
        <v>216</v>
      </c>
      <c r="K410" s="4">
        <v>3245942</v>
      </c>
      <c r="L410" s="4"/>
      <c r="M410" s="4">
        <v>3245942</v>
      </c>
    </row>
    <row r="411" spans="1:13" ht="15.75">
      <c r="A411" s="3">
        <v>2025</v>
      </c>
      <c r="B411" s="2" t="s">
        <v>2089</v>
      </c>
      <c r="C411" s="2" t="s">
        <v>4383</v>
      </c>
      <c r="D411" s="3" t="s">
        <v>4384</v>
      </c>
      <c r="E411" s="2" t="s">
        <v>4391</v>
      </c>
      <c r="F411" s="2" t="s">
        <v>2089</v>
      </c>
      <c r="G411" s="2" t="s">
        <v>4392</v>
      </c>
      <c r="H411" s="2" t="s">
        <v>4333</v>
      </c>
      <c r="I411" s="2" t="s">
        <v>4334</v>
      </c>
      <c r="J411" s="4">
        <v>144</v>
      </c>
      <c r="K411" s="4">
        <v>2163960</v>
      </c>
      <c r="L411" s="4"/>
      <c r="M411" s="4">
        <v>2163960</v>
      </c>
    </row>
    <row r="412" spans="1:13" ht="15.75">
      <c r="A412" s="3">
        <v>2025</v>
      </c>
      <c r="B412" s="2" t="s">
        <v>4911</v>
      </c>
      <c r="C412" s="2" t="s">
        <v>6709</v>
      </c>
      <c r="D412" s="3" t="s">
        <v>4384</v>
      </c>
      <c r="E412" s="2" t="s">
        <v>4922</v>
      </c>
      <c r="F412" s="2" t="s">
        <v>4911</v>
      </c>
      <c r="G412" s="2" t="s">
        <v>4923</v>
      </c>
      <c r="H412" s="2" t="s">
        <v>4333</v>
      </c>
      <c r="I412" s="2" t="s">
        <v>4334</v>
      </c>
      <c r="J412" s="4">
        <v>90</v>
      </c>
      <c r="K412" s="4">
        <v>246119</v>
      </c>
      <c r="L412" s="4"/>
      <c r="M412" s="4">
        <v>246119</v>
      </c>
    </row>
    <row r="413" spans="1:13" ht="15.75">
      <c r="A413" s="3">
        <v>2025</v>
      </c>
      <c r="B413" s="2" t="s">
        <v>1478</v>
      </c>
      <c r="C413" s="2"/>
      <c r="D413" s="3" t="s">
        <v>4205</v>
      </c>
      <c r="E413" s="2" t="s">
        <v>3566</v>
      </c>
      <c r="F413" s="2" t="s">
        <v>1478</v>
      </c>
      <c r="G413" s="2" t="s">
        <v>3567</v>
      </c>
      <c r="H413" s="2" t="s">
        <v>4201</v>
      </c>
      <c r="I413" s="2" t="s">
        <v>4202</v>
      </c>
      <c r="J413" s="4">
        <v>1000190</v>
      </c>
      <c r="K413" s="4">
        <v>54780570</v>
      </c>
      <c r="L413" s="4"/>
      <c r="M413" s="4">
        <v>54780570</v>
      </c>
    </row>
    <row r="414" spans="1:13" ht="15.75">
      <c r="A414" s="3">
        <v>2025</v>
      </c>
      <c r="B414" s="2" t="s">
        <v>4666</v>
      </c>
      <c r="C414" s="2" t="s">
        <v>4667</v>
      </c>
      <c r="D414" s="3" t="s">
        <v>6660</v>
      </c>
      <c r="E414" s="2" t="s">
        <v>4668</v>
      </c>
      <c r="F414" s="2" t="s">
        <v>4666</v>
      </c>
      <c r="G414" s="2" t="s">
        <v>4669</v>
      </c>
      <c r="H414" s="2" t="s">
        <v>4028</v>
      </c>
      <c r="I414" s="2" t="s">
        <v>4029</v>
      </c>
      <c r="J414" s="4">
        <v>50</v>
      </c>
      <c r="K414" s="4">
        <v>4568103</v>
      </c>
      <c r="L414" s="4"/>
      <c r="M414" s="4">
        <v>4568103</v>
      </c>
    </row>
    <row r="415" spans="1:13" ht="15.75">
      <c r="A415" s="3">
        <v>2025</v>
      </c>
      <c r="B415" s="2" t="s">
        <v>1302</v>
      </c>
      <c r="C415" s="2" t="s">
        <v>6659</v>
      </c>
      <c r="D415" s="3" t="s">
        <v>6660</v>
      </c>
      <c r="E415" s="2" t="s">
        <v>1303</v>
      </c>
      <c r="F415" s="2" t="s">
        <v>1302</v>
      </c>
      <c r="G415" s="2"/>
      <c r="H415" s="2" t="s">
        <v>4028</v>
      </c>
      <c r="I415" s="2" t="s">
        <v>4029</v>
      </c>
      <c r="J415" s="4">
        <v>100</v>
      </c>
      <c r="K415" s="4">
        <v>185417</v>
      </c>
      <c r="L415" s="4"/>
      <c r="M415" s="4">
        <v>185417</v>
      </c>
    </row>
    <row r="416" spans="1:13" ht="15.75">
      <c r="A416" s="3">
        <v>2025</v>
      </c>
      <c r="B416" s="2" t="s">
        <v>4290</v>
      </c>
      <c r="C416" s="2"/>
      <c r="D416" s="3" t="s">
        <v>6675</v>
      </c>
      <c r="E416" s="2" t="s">
        <v>4293</v>
      </c>
      <c r="F416" s="2" t="s">
        <v>4290</v>
      </c>
      <c r="G416" s="2" t="s">
        <v>4294</v>
      </c>
      <c r="H416" s="2" t="s">
        <v>6676</v>
      </c>
      <c r="I416" s="2" t="s">
        <v>6677</v>
      </c>
      <c r="J416" s="4">
        <v>2</v>
      </c>
      <c r="K416" s="4"/>
      <c r="L416" s="4"/>
      <c r="M416" s="4"/>
    </row>
    <row r="417" spans="1:13" ht="15.75">
      <c r="A417" s="3">
        <v>2025</v>
      </c>
      <c r="B417" s="2" t="s">
        <v>4897</v>
      </c>
      <c r="C417" s="2"/>
      <c r="D417" s="3" t="s">
        <v>6708</v>
      </c>
      <c r="E417" s="2" t="s">
        <v>4900</v>
      </c>
      <c r="F417" s="2" t="s">
        <v>4897</v>
      </c>
      <c r="G417" s="2" t="s">
        <v>4901</v>
      </c>
      <c r="H417" s="2" t="s">
        <v>4333</v>
      </c>
      <c r="I417" s="2" t="s">
        <v>4334</v>
      </c>
      <c r="J417" s="4">
        <v>2500</v>
      </c>
      <c r="K417" s="4">
        <v>2052443</v>
      </c>
      <c r="L417" s="4"/>
      <c r="M417" s="4">
        <v>2052443</v>
      </c>
    </row>
    <row r="418" spans="1:13" ht="15.75">
      <c r="A418" s="3">
        <v>2025</v>
      </c>
      <c r="B418" s="2" t="s">
        <v>1424</v>
      </c>
      <c r="C418" s="2" t="s">
        <v>4072</v>
      </c>
      <c r="D418" s="3" t="s">
        <v>4073</v>
      </c>
      <c r="E418" s="2" t="s">
        <v>2920</v>
      </c>
      <c r="F418" s="2" t="s">
        <v>1424</v>
      </c>
      <c r="G418" s="2" t="s">
        <v>2921</v>
      </c>
      <c r="H418" s="2" t="s">
        <v>4052</v>
      </c>
      <c r="I418" s="2" t="s">
        <v>4053</v>
      </c>
      <c r="J418" s="4">
        <v>160</v>
      </c>
      <c r="K418" s="4">
        <v>371984</v>
      </c>
      <c r="L418" s="4"/>
      <c r="M418" s="4">
        <v>371984</v>
      </c>
    </row>
    <row r="419" spans="1:13" ht="15.75">
      <c r="A419" s="3">
        <v>2025</v>
      </c>
      <c r="B419" s="2" t="s">
        <v>1417</v>
      </c>
      <c r="C419" s="2" t="s">
        <v>4072</v>
      </c>
      <c r="D419" s="3" t="s">
        <v>4073</v>
      </c>
      <c r="E419" s="2" t="s">
        <v>2912</v>
      </c>
      <c r="F419" s="2" t="s">
        <v>1417</v>
      </c>
      <c r="G419" s="2" t="s">
        <v>2913</v>
      </c>
      <c r="H419" s="2" t="s">
        <v>4052</v>
      </c>
      <c r="I419" s="2" t="s">
        <v>4053</v>
      </c>
      <c r="J419" s="4">
        <v>1200</v>
      </c>
      <c r="K419" s="4">
        <v>1281128</v>
      </c>
      <c r="L419" s="4"/>
      <c r="M419" s="4">
        <v>1281128</v>
      </c>
    </row>
    <row r="420" spans="1:13" ht="15.75">
      <c r="A420" s="3">
        <v>2025</v>
      </c>
      <c r="B420" s="2" t="s">
        <v>1401</v>
      </c>
      <c r="C420" s="2" t="s">
        <v>4072</v>
      </c>
      <c r="D420" s="3" t="s">
        <v>4073</v>
      </c>
      <c r="E420" s="2" t="s">
        <v>2840</v>
      </c>
      <c r="F420" s="2" t="s">
        <v>1401</v>
      </c>
      <c r="G420" s="2" t="s">
        <v>2841</v>
      </c>
      <c r="H420" s="2" t="s">
        <v>4052</v>
      </c>
      <c r="I420" s="2" t="s">
        <v>4053</v>
      </c>
      <c r="J420" s="4">
        <v>470</v>
      </c>
      <c r="K420" s="4">
        <v>1079613</v>
      </c>
      <c r="L420" s="4"/>
      <c r="M420" s="4">
        <v>1079613</v>
      </c>
    </row>
    <row r="421" spans="1:13" ht="15.75">
      <c r="A421" s="3">
        <v>2025</v>
      </c>
      <c r="B421" s="2" t="s">
        <v>1443</v>
      </c>
      <c r="C421" s="2" t="s">
        <v>4072</v>
      </c>
      <c r="D421" s="3" t="s">
        <v>4073</v>
      </c>
      <c r="E421" s="2" t="s">
        <v>2813</v>
      </c>
      <c r="F421" s="2" t="s">
        <v>1443</v>
      </c>
      <c r="G421" s="2" t="s">
        <v>2814</v>
      </c>
      <c r="H421" s="2" t="s">
        <v>4052</v>
      </c>
      <c r="I421" s="2" t="s">
        <v>4053</v>
      </c>
      <c r="J421" s="4">
        <v>160</v>
      </c>
      <c r="K421" s="4">
        <v>374452</v>
      </c>
      <c r="L421" s="4"/>
      <c r="M421" s="4">
        <v>374452</v>
      </c>
    </row>
    <row r="422" spans="1:13" ht="15.75">
      <c r="A422" s="3">
        <v>2025</v>
      </c>
      <c r="B422" s="2" t="s">
        <v>1362</v>
      </c>
      <c r="C422" s="2"/>
      <c r="D422" s="3" t="s">
        <v>4073</v>
      </c>
      <c r="E422" s="2" t="s">
        <v>4184</v>
      </c>
      <c r="F422" s="2" t="s">
        <v>1362</v>
      </c>
      <c r="G422" s="2" t="s">
        <v>4185</v>
      </c>
      <c r="H422" s="2" t="s">
        <v>4052</v>
      </c>
      <c r="I422" s="2" t="s">
        <v>4053</v>
      </c>
      <c r="J422" s="4">
        <v>900</v>
      </c>
      <c r="K422" s="4">
        <v>3131193</v>
      </c>
      <c r="L422" s="4"/>
      <c r="M422" s="4">
        <v>3131193</v>
      </c>
    </row>
    <row r="423" spans="1:13" ht="15.75">
      <c r="A423" s="3">
        <v>2025</v>
      </c>
      <c r="B423" s="2" t="s">
        <v>1345</v>
      </c>
      <c r="C423" s="2" t="s">
        <v>4072</v>
      </c>
      <c r="D423" s="3" t="s">
        <v>4073</v>
      </c>
      <c r="E423" s="2" t="s">
        <v>1346</v>
      </c>
      <c r="F423" s="2" t="s">
        <v>1345</v>
      </c>
      <c r="G423" s="2" t="s">
        <v>1342</v>
      </c>
      <c r="H423" s="2" t="s">
        <v>4052</v>
      </c>
      <c r="I423" s="2" t="s">
        <v>4053</v>
      </c>
      <c r="J423" s="4">
        <v>500</v>
      </c>
      <c r="K423" s="4">
        <v>2417363</v>
      </c>
      <c r="L423" s="4"/>
      <c r="M423" s="4">
        <v>2417363</v>
      </c>
    </row>
    <row r="424" spans="1:13" ht="15.75">
      <c r="A424" s="3">
        <v>2025</v>
      </c>
      <c r="B424" s="2" t="s">
        <v>725</v>
      </c>
      <c r="C424" s="2" t="s">
        <v>4072</v>
      </c>
      <c r="D424" s="3" t="s">
        <v>4073</v>
      </c>
      <c r="E424" s="2" t="s">
        <v>726</v>
      </c>
      <c r="F424" s="2" t="s">
        <v>725</v>
      </c>
      <c r="G424" s="2"/>
      <c r="H424" s="2" t="s">
        <v>4052</v>
      </c>
      <c r="I424" s="2" t="s">
        <v>4053</v>
      </c>
      <c r="J424" s="4">
        <v>100</v>
      </c>
      <c r="K424" s="4">
        <v>132124</v>
      </c>
      <c r="L424" s="4"/>
      <c r="M424" s="4">
        <v>132124</v>
      </c>
    </row>
    <row r="425" spans="1:13" ht="15.75">
      <c r="A425" s="3">
        <v>2025</v>
      </c>
      <c r="B425" s="2" t="s">
        <v>699</v>
      </c>
      <c r="C425" s="2" t="s">
        <v>4072</v>
      </c>
      <c r="D425" s="3" t="s">
        <v>4073</v>
      </c>
      <c r="E425" s="2" t="s">
        <v>700</v>
      </c>
      <c r="F425" s="2" t="s">
        <v>699</v>
      </c>
      <c r="G425" s="2" t="s">
        <v>701</v>
      </c>
      <c r="H425" s="2" t="s">
        <v>4052</v>
      </c>
      <c r="I425" s="2" t="s">
        <v>4053</v>
      </c>
      <c r="J425" s="4">
        <v>900</v>
      </c>
      <c r="K425" s="4">
        <v>1861953</v>
      </c>
      <c r="L425" s="4"/>
      <c r="M425" s="4">
        <v>1861953</v>
      </c>
    </row>
    <row r="426" spans="1:13" ht="15.75">
      <c r="A426" s="3">
        <v>2025</v>
      </c>
      <c r="B426" s="2" t="s">
        <v>657</v>
      </c>
      <c r="C426" s="2" t="s">
        <v>4072</v>
      </c>
      <c r="D426" s="3" t="s">
        <v>4073</v>
      </c>
      <c r="E426" s="2" t="s">
        <v>658</v>
      </c>
      <c r="F426" s="2" t="s">
        <v>657</v>
      </c>
      <c r="G426" s="2" t="s">
        <v>659</v>
      </c>
      <c r="H426" s="2" t="s">
        <v>4052</v>
      </c>
      <c r="I426" s="2" t="s">
        <v>4053</v>
      </c>
      <c r="J426" s="4">
        <v>250</v>
      </c>
      <c r="K426" s="4">
        <v>217525</v>
      </c>
      <c r="L426" s="4"/>
      <c r="M426" s="4">
        <v>217525</v>
      </c>
    </row>
    <row r="427" spans="1:13" ht="15.75">
      <c r="A427" s="3">
        <v>2025</v>
      </c>
      <c r="B427" s="2" t="s">
        <v>654</v>
      </c>
      <c r="C427" s="2" t="s">
        <v>4072</v>
      </c>
      <c r="D427" s="3" t="s">
        <v>4073</v>
      </c>
      <c r="E427" s="2" t="s">
        <v>655</v>
      </c>
      <c r="F427" s="2" t="s">
        <v>654</v>
      </c>
      <c r="G427" s="2" t="s">
        <v>656</v>
      </c>
      <c r="H427" s="2" t="s">
        <v>4052</v>
      </c>
      <c r="I427" s="2" t="s">
        <v>4053</v>
      </c>
      <c r="J427" s="4">
        <v>2550</v>
      </c>
      <c r="K427" s="4">
        <v>4396505</v>
      </c>
      <c r="L427" s="4"/>
      <c r="M427" s="4">
        <v>4396505</v>
      </c>
    </row>
    <row r="428" spans="1:13" ht="15.75">
      <c r="A428" s="3">
        <v>2025</v>
      </c>
      <c r="B428" s="2" t="s">
        <v>363</v>
      </c>
      <c r="C428" s="2" t="s">
        <v>4072</v>
      </c>
      <c r="D428" s="3" t="s">
        <v>4073</v>
      </c>
      <c r="E428" s="2" t="s">
        <v>612</v>
      </c>
      <c r="F428" s="2" t="s">
        <v>363</v>
      </c>
      <c r="G428" s="2" t="s">
        <v>613</v>
      </c>
      <c r="H428" s="2" t="s">
        <v>4052</v>
      </c>
      <c r="I428" s="2" t="s">
        <v>4053</v>
      </c>
      <c r="J428" s="4">
        <v>2300</v>
      </c>
      <c r="K428" s="4">
        <v>5598837</v>
      </c>
      <c r="L428" s="4"/>
      <c r="M428" s="4">
        <v>5598837</v>
      </c>
    </row>
    <row r="429" spans="1:13" ht="15.75">
      <c r="A429" s="3">
        <v>2025</v>
      </c>
      <c r="B429" s="2" t="s">
        <v>475</v>
      </c>
      <c r="C429" s="2" t="s">
        <v>4072</v>
      </c>
      <c r="D429" s="3" t="s">
        <v>4073</v>
      </c>
      <c r="E429" s="2" t="s">
        <v>476</v>
      </c>
      <c r="F429" s="2" t="s">
        <v>475</v>
      </c>
      <c r="G429" s="2" t="s">
        <v>477</v>
      </c>
      <c r="H429" s="2" t="s">
        <v>4052</v>
      </c>
      <c r="I429" s="2" t="s">
        <v>4053</v>
      </c>
      <c r="J429" s="4">
        <v>250</v>
      </c>
      <c r="K429" s="4">
        <v>1129208</v>
      </c>
      <c r="L429" s="4"/>
      <c r="M429" s="4">
        <v>1129208</v>
      </c>
    </row>
    <row r="430" spans="1:13" ht="15.75">
      <c r="A430" s="3">
        <v>2025</v>
      </c>
      <c r="B430" s="2" t="s">
        <v>310</v>
      </c>
      <c r="C430" s="2" t="s">
        <v>4072</v>
      </c>
      <c r="D430" s="3" t="s">
        <v>4073</v>
      </c>
      <c r="E430" s="2" t="s">
        <v>2576</v>
      </c>
      <c r="F430" s="2" t="s">
        <v>310</v>
      </c>
      <c r="G430" s="2" t="s">
        <v>2577</v>
      </c>
      <c r="H430" s="2" t="s">
        <v>4052</v>
      </c>
      <c r="I430" s="2" t="s">
        <v>4053</v>
      </c>
      <c r="J430" s="4">
        <v>250</v>
      </c>
      <c r="K430" s="4">
        <v>791310</v>
      </c>
      <c r="L430" s="4"/>
      <c r="M430" s="4">
        <v>791310</v>
      </c>
    </row>
    <row r="431" spans="1:13" ht="15.75">
      <c r="A431" s="3">
        <v>2025</v>
      </c>
      <c r="B431" s="2" t="s">
        <v>310</v>
      </c>
      <c r="C431" s="2" t="s">
        <v>4072</v>
      </c>
      <c r="D431" s="3" t="s">
        <v>4073</v>
      </c>
      <c r="E431" s="2" t="s">
        <v>2578</v>
      </c>
      <c r="F431" s="2" t="s">
        <v>310</v>
      </c>
      <c r="G431" s="2" t="s">
        <v>2579</v>
      </c>
      <c r="H431" s="2" t="s">
        <v>4052</v>
      </c>
      <c r="I431" s="2" t="s">
        <v>4053</v>
      </c>
      <c r="J431" s="4">
        <v>450</v>
      </c>
      <c r="K431" s="4">
        <v>1745036</v>
      </c>
      <c r="L431" s="4"/>
      <c r="M431" s="4">
        <v>1745036</v>
      </c>
    </row>
    <row r="432" spans="1:13" ht="15.75">
      <c r="A432" s="3">
        <v>2025</v>
      </c>
      <c r="B432" s="2" t="s">
        <v>310</v>
      </c>
      <c r="C432" s="2" t="s">
        <v>4072</v>
      </c>
      <c r="D432" s="3" t="s">
        <v>4073</v>
      </c>
      <c r="E432" s="2" t="s">
        <v>2580</v>
      </c>
      <c r="F432" s="2" t="s">
        <v>310</v>
      </c>
      <c r="G432" s="2" t="s">
        <v>2581</v>
      </c>
      <c r="H432" s="2" t="s">
        <v>4052</v>
      </c>
      <c r="I432" s="2" t="s">
        <v>4053</v>
      </c>
      <c r="J432" s="4">
        <v>300</v>
      </c>
      <c r="K432" s="4">
        <v>1390249</v>
      </c>
      <c r="L432" s="4"/>
      <c r="M432" s="4">
        <v>1390249</v>
      </c>
    </row>
    <row r="433" spans="1:13" ht="15.75">
      <c r="A433" s="3">
        <v>2025</v>
      </c>
      <c r="B433" s="2" t="s">
        <v>310</v>
      </c>
      <c r="C433" s="2" t="s">
        <v>4072</v>
      </c>
      <c r="D433" s="3" t="s">
        <v>4073</v>
      </c>
      <c r="E433" s="2" t="s">
        <v>2582</v>
      </c>
      <c r="F433" s="2" t="s">
        <v>310</v>
      </c>
      <c r="G433" s="2" t="s">
        <v>2583</v>
      </c>
      <c r="H433" s="2" t="s">
        <v>4052</v>
      </c>
      <c r="I433" s="2" t="s">
        <v>4053</v>
      </c>
      <c r="J433" s="4">
        <v>50</v>
      </c>
      <c r="K433" s="4">
        <v>267473</v>
      </c>
      <c r="L433" s="4"/>
      <c r="M433" s="4">
        <v>267473</v>
      </c>
    </row>
    <row r="434" spans="1:13" ht="15.75">
      <c r="A434" s="3">
        <v>2025</v>
      </c>
      <c r="B434" s="2" t="s">
        <v>310</v>
      </c>
      <c r="C434" s="2" t="s">
        <v>4072</v>
      </c>
      <c r="D434" s="3" t="s">
        <v>4073</v>
      </c>
      <c r="E434" s="2" t="s">
        <v>2584</v>
      </c>
      <c r="F434" s="2" t="s">
        <v>310</v>
      </c>
      <c r="G434" s="2" t="s">
        <v>2585</v>
      </c>
      <c r="H434" s="2" t="s">
        <v>4052</v>
      </c>
      <c r="I434" s="2" t="s">
        <v>4053</v>
      </c>
      <c r="J434" s="4">
        <v>50</v>
      </c>
      <c r="K434" s="4">
        <v>304316</v>
      </c>
      <c r="L434" s="4"/>
      <c r="M434" s="4">
        <v>304316</v>
      </c>
    </row>
    <row r="435" spans="1:13" ht="15.75">
      <c r="A435" s="3">
        <v>2025</v>
      </c>
      <c r="B435" s="2" t="s">
        <v>299</v>
      </c>
      <c r="C435" s="2" t="s">
        <v>4072</v>
      </c>
      <c r="D435" s="3" t="s">
        <v>4073</v>
      </c>
      <c r="E435" s="2" t="s">
        <v>2538</v>
      </c>
      <c r="F435" s="2" t="s">
        <v>299</v>
      </c>
      <c r="G435" s="2" t="s">
        <v>2539</v>
      </c>
      <c r="H435" s="2" t="s">
        <v>4052</v>
      </c>
      <c r="I435" s="2" t="s">
        <v>4053</v>
      </c>
      <c r="J435" s="4">
        <v>1950</v>
      </c>
      <c r="K435" s="4">
        <v>7409588</v>
      </c>
      <c r="L435" s="4"/>
      <c r="M435" s="4">
        <v>7409588</v>
      </c>
    </row>
    <row r="436" spans="1:13" ht="15.75">
      <c r="A436" s="3">
        <v>2025</v>
      </c>
      <c r="B436" s="2" t="s">
        <v>264</v>
      </c>
      <c r="C436" s="2" t="s">
        <v>4072</v>
      </c>
      <c r="D436" s="3" t="s">
        <v>4073</v>
      </c>
      <c r="E436" s="2" t="s">
        <v>2494</v>
      </c>
      <c r="F436" s="2" t="s">
        <v>264</v>
      </c>
      <c r="G436" s="2" t="s">
        <v>2495</v>
      </c>
      <c r="H436" s="2" t="s">
        <v>4052</v>
      </c>
      <c r="I436" s="2" t="s">
        <v>4053</v>
      </c>
      <c r="J436" s="4">
        <v>2600</v>
      </c>
      <c r="K436" s="4">
        <v>5429673</v>
      </c>
      <c r="L436" s="4"/>
      <c r="M436" s="4">
        <v>5429673</v>
      </c>
    </row>
    <row r="437" spans="1:13" ht="15.75">
      <c r="A437" s="3">
        <v>2025</v>
      </c>
      <c r="B437" s="2" t="s">
        <v>271</v>
      </c>
      <c r="C437" s="2" t="s">
        <v>4072</v>
      </c>
      <c r="D437" s="3" t="s">
        <v>4073</v>
      </c>
      <c r="E437" s="2" t="s">
        <v>2461</v>
      </c>
      <c r="F437" s="2" t="s">
        <v>271</v>
      </c>
      <c r="G437" s="2" t="s">
        <v>2462</v>
      </c>
      <c r="H437" s="2" t="s">
        <v>4052</v>
      </c>
      <c r="I437" s="2" t="s">
        <v>4053</v>
      </c>
      <c r="J437" s="4">
        <v>150</v>
      </c>
      <c r="K437" s="4">
        <v>477291</v>
      </c>
      <c r="L437" s="4"/>
      <c r="M437" s="4">
        <v>477291</v>
      </c>
    </row>
    <row r="438" spans="1:13" ht="15.75">
      <c r="A438" s="3">
        <v>2025</v>
      </c>
      <c r="B438" s="2" t="s">
        <v>271</v>
      </c>
      <c r="C438" s="2" t="s">
        <v>4072</v>
      </c>
      <c r="D438" s="3" t="s">
        <v>4073</v>
      </c>
      <c r="E438" s="2" t="s">
        <v>2463</v>
      </c>
      <c r="F438" s="2" t="s">
        <v>271</v>
      </c>
      <c r="G438" s="2" t="s">
        <v>2464</v>
      </c>
      <c r="H438" s="2" t="s">
        <v>4052</v>
      </c>
      <c r="I438" s="2" t="s">
        <v>4053</v>
      </c>
      <c r="J438" s="4">
        <v>450</v>
      </c>
      <c r="K438" s="4">
        <v>1725369</v>
      </c>
      <c r="L438" s="4"/>
      <c r="M438" s="4">
        <v>1725369</v>
      </c>
    </row>
    <row r="439" spans="1:13" ht="15.75">
      <c r="A439" s="3">
        <v>2025</v>
      </c>
      <c r="B439" s="2" t="s">
        <v>271</v>
      </c>
      <c r="C439" s="2" t="s">
        <v>4072</v>
      </c>
      <c r="D439" s="3" t="s">
        <v>4073</v>
      </c>
      <c r="E439" s="2" t="s">
        <v>2465</v>
      </c>
      <c r="F439" s="2" t="s">
        <v>271</v>
      </c>
      <c r="G439" s="2" t="s">
        <v>2466</v>
      </c>
      <c r="H439" s="2" t="s">
        <v>4052</v>
      </c>
      <c r="I439" s="2" t="s">
        <v>4053</v>
      </c>
      <c r="J439" s="4">
        <v>400</v>
      </c>
      <c r="K439" s="4">
        <v>1862314</v>
      </c>
      <c r="L439" s="4"/>
      <c r="M439" s="4">
        <v>1862314</v>
      </c>
    </row>
    <row r="440" spans="1:13" ht="15.75">
      <c r="A440" s="3">
        <v>2025</v>
      </c>
      <c r="B440" s="2" t="s">
        <v>267</v>
      </c>
      <c r="C440" s="2" t="s">
        <v>4072</v>
      </c>
      <c r="D440" s="3" t="s">
        <v>4073</v>
      </c>
      <c r="E440" s="2" t="s">
        <v>2432</v>
      </c>
      <c r="F440" s="2" t="s">
        <v>267</v>
      </c>
      <c r="G440" s="2" t="s">
        <v>2433</v>
      </c>
      <c r="H440" s="2" t="s">
        <v>4052</v>
      </c>
      <c r="I440" s="2" t="s">
        <v>4053</v>
      </c>
      <c r="J440" s="4">
        <v>550</v>
      </c>
      <c r="K440" s="4">
        <v>1746515</v>
      </c>
      <c r="L440" s="4"/>
      <c r="M440" s="4">
        <v>1746515</v>
      </c>
    </row>
    <row r="441" spans="1:13" ht="15.75">
      <c r="A441" s="3">
        <v>2025</v>
      </c>
      <c r="B441" s="2" t="s">
        <v>267</v>
      </c>
      <c r="C441" s="2" t="s">
        <v>4072</v>
      </c>
      <c r="D441" s="3" t="s">
        <v>4073</v>
      </c>
      <c r="E441" s="2" t="s">
        <v>2440</v>
      </c>
      <c r="F441" s="2" t="s">
        <v>267</v>
      </c>
      <c r="G441" s="2" t="s">
        <v>2441</v>
      </c>
      <c r="H441" s="2" t="s">
        <v>4052</v>
      </c>
      <c r="I441" s="2" t="s">
        <v>4053</v>
      </c>
      <c r="J441" s="4">
        <v>700</v>
      </c>
      <c r="K441" s="4">
        <v>3281092</v>
      </c>
      <c r="L441" s="4"/>
      <c r="M441" s="4">
        <v>3281092</v>
      </c>
    </row>
    <row r="442" spans="1:13" ht="15.75">
      <c r="A442" s="3">
        <v>2025</v>
      </c>
      <c r="B442" s="2" t="s">
        <v>5055</v>
      </c>
      <c r="C442" s="2" t="s">
        <v>6716</v>
      </c>
      <c r="D442" s="3" t="s">
        <v>6717</v>
      </c>
      <c r="E442" s="2" t="s">
        <v>5056</v>
      </c>
      <c r="F442" s="2" t="s">
        <v>5055</v>
      </c>
      <c r="G442" s="2" t="s">
        <v>5057</v>
      </c>
      <c r="H442" s="2" t="s">
        <v>4079</v>
      </c>
      <c r="I442" s="2" t="s">
        <v>4080</v>
      </c>
      <c r="J442" s="4">
        <v>7000</v>
      </c>
      <c r="K442" s="4">
        <v>1657110</v>
      </c>
      <c r="L442" s="4"/>
      <c r="M442" s="4">
        <v>1657110</v>
      </c>
    </row>
    <row r="443" spans="1:13" ht="15.75">
      <c r="A443" s="3">
        <v>2025</v>
      </c>
      <c r="B443" s="2" t="s">
        <v>5047</v>
      </c>
      <c r="C443" s="2" t="s">
        <v>6716</v>
      </c>
      <c r="D443" s="3" t="s">
        <v>6717</v>
      </c>
      <c r="E443" s="2" t="s">
        <v>5054</v>
      </c>
      <c r="F443" s="2" t="s">
        <v>5047</v>
      </c>
      <c r="G443" s="2" t="s">
        <v>5046</v>
      </c>
      <c r="H443" s="2" t="s">
        <v>4079</v>
      </c>
      <c r="I443" s="2" t="s">
        <v>4080</v>
      </c>
      <c r="J443" s="4">
        <v>6000</v>
      </c>
      <c r="K443" s="4">
        <v>1359304</v>
      </c>
      <c r="L443" s="4"/>
      <c r="M443" s="4">
        <v>1359304</v>
      </c>
    </row>
    <row r="444" spans="1:13" ht="15.75">
      <c r="A444" s="3">
        <v>2025</v>
      </c>
      <c r="B444" s="2" t="s">
        <v>26</v>
      </c>
      <c r="C444" s="2" t="s">
        <v>4022</v>
      </c>
      <c r="D444" s="3" t="s">
        <v>4023</v>
      </c>
      <c r="E444" s="2" t="s">
        <v>27</v>
      </c>
      <c r="F444" s="2" t="s">
        <v>26</v>
      </c>
      <c r="G444" s="2" t="s">
        <v>28</v>
      </c>
      <c r="H444" s="2" t="s">
        <v>4018</v>
      </c>
      <c r="I444" s="2" t="s">
        <v>4019</v>
      </c>
      <c r="J444" s="4">
        <v>10000</v>
      </c>
      <c r="K444" s="4">
        <v>807796</v>
      </c>
      <c r="L444" s="4"/>
      <c r="M444" s="4">
        <v>807796</v>
      </c>
    </row>
    <row r="445" spans="1:13" ht="15.75">
      <c r="A445" s="3">
        <v>2025</v>
      </c>
      <c r="B445" s="2" t="s">
        <v>29</v>
      </c>
      <c r="C445" s="2" t="s">
        <v>4022</v>
      </c>
      <c r="D445" s="3" t="s">
        <v>4023</v>
      </c>
      <c r="E445" s="2" t="s">
        <v>30</v>
      </c>
      <c r="F445" s="2" t="s">
        <v>29</v>
      </c>
      <c r="G445" s="2"/>
      <c r="H445" s="2" t="s">
        <v>4018</v>
      </c>
      <c r="I445" s="2" t="s">
        <v>4019</v>
      </c>
      <c r="J445" s="4">
        <v>6000</v>
      </c>
      <c r="K445" s="4">
        <v>829766</v>
      </c>
      <c r="L445" s="4"/>
      <c r="M445" s="4">
        <v>829766</v>
      </c>
    </row>
    <row r="446" spans="1:13" ht="15.75">
      <c r="A446" s="3">
        <v>2025</v>
      </c>
      <c r="B446" s="2" t="s">
        <v>20</v>
      </c>
      <c r="C446" s="2" t="s">
        <v>4022</v>
      </c>
      <c r="D446" s="3" t="s">
        <v>4023</v>
      </c>
      <c r="E446" s="2" t="s">
        <v>22</v>
      </c>
      <c r="F446" s="2" t="s">
        <v>20</v>
      </c>
      <c r="G446" s="2" t="s">
        <v>23</v>
      </c>
      <c r="H446" s="2" t="s">
        <v>4018</v>
      </c>
      <c r="I446" s="2" t="s">
        <v>4019</v>
      </c>
      <c r="J446" s="4">
        <v>18000</v>
      </c>
      <c r="K446" s="4">
        <v>1436114</v>
      </c>
      <c r="L446" s="4"/>
      <c r="M446" s="4">
        <v>1436114</v>
      </c>
    </row>
    <row r="447" spans="1:13" ht="15.75">
      <c r="A447" s="3">
        <v>2025</v>
      </c>
      <c r="B447" s="2" t="s">
        <v>20</v>
      </c>
      <c r="C447" s="2" t="s">
        <v>4022</v>
      </c>
      <c r="D447" s="3" t="s">
        <v>4023</v>
      </c>
      <c r="E447" s="2" t="s">
        <v>24</v>
      </c>
      <c r="F447" s="2" t="s">
        <v>20</v>
      </c>
      <c r="G447" s="2" t="s">
        <v>25</v>
      </c>
      <c r="H447" s="2" t="s">
        <v>4018</v>
      </c>
      <c r="I447" s="2" t="s">
        <v>4019</v>
      </c>
      <c r="J447" s="4">
        <v>185000</v>
      </c>
      <c r="K447" s="4">
        <v>14511101</v>
      </c>
      <c r="L447" s="4"/>
      <c r="M447" s="4">
        <v>14511101</v>
      </c>
    </row>
    <row r="448" spans="1:13" ht="15.75">
      <c r="A448" s="3">
        <v>2025</v>
      </c>
      <c r="B448" s="2" t="s">
        <v>38</v>
      </c>
      <c r="C448" s="2" t="s">
        <v>4022</v>
      </c>
      <c r="D448" s="3" t="s">
        <v>4023</v>
      </c>
      <c r="E448" s="2" t="s">
        <v>39</v>
      </c>
      <c r="F448" s="2" t="s">
        <v>38</v>
      </c>
      <c r="G448" s="2"/>
      <c r="H448" s="2" t="s">
        <v>4018</v>
      </c>
      <c r="I448" s="2" t="s">
        <v>4019</v>
      </c>
      <c r="J448" s="4">
        <v>15000</v>
      </c>
      <c r="K448" s="4">
        <v>1197359</v>
      </c>
      <c r="L448" s="4"/>
      <c r="M448" s="4">
        <v>1197359</v>
      </c>
    </row>
    <row r="449" spans="1:13" ht="15.75">
      <c r="A449" s="3">
        <v>2025</v>
      </c>
      <c r="B449" s="2" t="s">
        <v>5236</v>
      </c>
      <c r="C449" s="2"/>
      <c r="D449" s="3" t="s">
        <v>4463</v>
      </c>
      <c r="E449" s="2" t="s">
        <v>5237</v>
      </c>
      <c r="F449" s="2" t="s">
        <v>5236</v>
      </c>
      <c r="G449" s="2" t="s">
        <v>5238</v>
      </c>
      <c r="H449" s="2" t="s">
        <v>4369</v>
      </c>
      <c r="I449" s="2" t="s">
        <v>4370</v>
      </c>
      <c r="J449" s="4">
        <v>500</v>
      </c>
      <c r="K449" s="4">
        <v>212964</v>
      </c>
      <c r="L449" s="4"/>
      <c r="M449" s="4">
        <v>212964</v>
      </c>
    </row>
    <row r="450" spans="1:13" ht="15.75">
      <c r="A450" s="3">
        <v>2025</v>
      </c>
      <c r="B450" s="2" t="s">
        <v>3953</v>
      </c>
      <c r="C450" s="2"/>
      <c r="D450" s="3" t="s">
        <v>4463</v>
      </c>
      <c r="E450" s="2" t="s">
        <v>3964</v>
      </c>
      <c r="F450" s="2" t="s">
        <v>3953</v>
      </c>
      <c r="G450" s="2" t="s">
        <v>3965</v>
      </c>
      <c r="H450" s="2" t="s">
        <v>4369</v>
      </c>
      <c r="I450" s="2" t="s">
        <v>4370</v>
      </c>
      <c r="J450" s="4">
        <v>1000</v>
      </c>
      <c r="K450" s="4">
        <v>1395284</v>
      </c>
      <c r="L450" s="4"/>
      <c r="M450" s="4">
        <v>1395284</v>
      </c>
    </row>
    <row r="451" spans="1:13" ht="15.75">
      <c r="A451" s="3">
        <v>2025</v>
      </c>
      <c r="B451" s="2" t="s">
        <v>3934</v>
      </c>
      <c r="C451" s="2"/>
      <c r="D451" s="3" t="s">
        <v>4463</v>
      </c>
      <c r="E451" s="2" t="s">
        <v>3946</v>
      </c>
      <c r="F451" s="2" t="s">
        <v>3934</v>
      </c>
      <c r="G451" s="2" t="s">
        <v>3947</v>
      </c>
      <c r="H451" s="2" t="s">
        <v>4369</v>
      </c>
      <c r="I451" s="2" t="s">
        <v>4370</v>
      </c>
      <c r="J451" s="4">
        <v>300</v>
      </c>
      <c r="K451" s="4">
        <v>418585</v>
      </c>
      <c r="L451" s="4"/>
      <c r="M451" s="4">
        <v>418585</v>
      </c>
    </row>
    <row r="452" spans="1:13" ht="15.75">
      <c r="A452" s="3">
        <v>2025</v>
      </c>
      <c r="B452" s="2" t="s">
        <v>3991</v>
      </c>
      <c r="C452" s="2"/>
      <c r="D452" s="3" t="s">
        <v>4458</v>
      </c>
      <c r="E452" s="2" t="s">
        <v>3994</v>
      </c>
      <c r="F452" s="2" t="s">
        <v>3991</v>
      </c>
      <c r="G452" s="2" t="s">
        <v>3995</v>
      </c>
      <c r="H452" s="2" t="s">
        <v>4369</v>
      </c>
      <c r="I452" s="2" t="s">
        <v>4370</v>
      </c>
      <c r="J452" s="4">
        <v>7000</v>
      </c>
      <c r="K452" s="4">
        <v>8078066</v>
      </c>
      <c r="L452" s="4"/>
      <c r="M452" s="4">
        <v>8078066</v>
      </c>
    </row>
    <row r="453" spans="1:13" ht="15.75">
      <c r="A453" s="3">
        <v>2025</v>
      </c>
      <c r="B453" s="2" t="s">
        <v>3991</v>
      </c>
      <c r="C453" s="2"/>
      <c r="D453" s="3" t="s">
        <v>4458</v>
      </c>
      <c r="E453" s="2" t="s">
        <v>3996</v>
      </c>
      <c r="F453" s="2" t="s">
        <v>3991</v>
      </c>
      <c r="G453" s="2" t="s">
        <v>3997</v>
      </c>
      <c r="H453" s="2" t="s">
        <v>4369</v>
      </c>
      <c r="I453" s="2" t="s">
        <v>4370</v>
      </c>
      <c r="J453" s="4">
        <v>1500</v>
      </c>
      <c r="K453" s="4">
        <v>1760520</v>
      </c>
      <c r="L453" s="4"/>
      <c r="M453" s="4">
        <v>1760520</v>
      </c>
    </row>
    <row r="454" spans="1:13" ht="15.75">
      <c r="A454" s="3">
        <v>2025</v>
      </c>
      <c r="B454" s="2" t="s">
        <v>3991</v>
      </c>
      <c r="C454" s="2"/>
      <c r="D454" s="3" t="s">
        <v>4458</v>
      </c>
      <c r="E454" s="2" t="s">
        <v>5242</v>
      </c>
      <c r="F454" s="2" t="s">
        <v>3991</v>
      </c>
      <c r="G454" s="2" t="s">
        <v>5240</v>
      </c>
      <c r="H454" s="2" t="s">
        <v>4369</v>
      </c>
      <c r="I454" s="2" t="s">
        <v>4370</v>
      </c>
      <c r="J454" s="4">
        <v>60</v>
      </c>
      <c r="K454" s="4">
        <v>70123</v>
      </c>
      <c r="L454" s="4"/>
      <c r="M454" s="4">
        <v>70123</v>
      </c>
    </row>
    <row r="455" spans="1:13" ht="15.75">
      <c r="A455" s="3">
        <v>2025</v>
      </c>
      <c r="B455" s="2" t="s">
        <v>3934</v>
      </c>
      <c r="C455" s="2"/>
      <c r="D455" s="3" t="s">
        <v>4458</v>
      </c>
      <c r="E455" s="2" t="s">
        <v>3935</v>
      </c>
      <c r="F455" s="2" t="s">
        <v>3934</v>
      </c>
      <c r="G455" s="2" t="s">
        <v>3936</v>
      </c>
      <c r="H455" s="2" t="s">
        <v>4369</v>
      </c>
      <c r="I455" s="2" t="s">
        <v>4370</v>
      </c>
      <c r="J455" s="4">
        <v>8000</v>
      </c>
      <c r="K455" s="4">
        <v>10792336</v>
      </c>
      <c r="L455" s="4"/>
      <c r="M455" s="4">
        <v>10792336</v>
      </c>
    </row>
    <row r="456" spans="1:13" ht="15.75">
      <c r="A456" s="3">
        <v>2025</v>
      </c>
      <c r="B456" s="2" t="s">
        <v>4783</v>
      </c>
      <c r="C456" s="2"/>
      <c r="D456" s="3" t="s">
        <v>4458</v>
      </c>
      <c r="E456" s="2" t="s">
        <v>4784</v>
      </c>
      <c r="F456" s="2" t="s">
        <v>4783</v>
      </c>
      <c r="G456" s="2" t="s">
        <v>4785</v>
      </c>
      <c r="H456" s="2" t="s">
        <v>4369</v>
      </c>
      <c r="I456" s="2" t="s">
        <v>4370</v>
      </c>
      <c r="J456" s="4">
        <v>1000</v>
      </c>
      <c r="K456" s="4">
        <v>11737</v>
      </c>
      <c r="L456" s="4"/>
      <c r="M456" s="4">
        <v>11737</v>
      </c>
    </row>
    <row r="457" spans="1:13" ht="15.75">
      <c r="A457" s="3">
        <v>2025</v>
      </c>
      <c r="B457" s="2" t="s">
        <v>4771</v>
      </c>
      <c r="C457" s="2"/>
      <c r="D457" s="3" t="s">
        <v>4458</v>
      </c>
      <c r="E457" s="2" t="s">
        <v>4772</v>
      </c>
      <c r="F457" s="2" t="s">
        <v>4771</v>
      </c>
      <c r="G457" s="2" t="s">
        <v>4773</v>
      </c>
      <c r="H457" s="2" t="s">
        <v>4369</v>
      </c>
      <c r="I457" s="2" t="s">
        <v>4370</v>
      </c>
      <c r="J457" s="4">
        <v>500</v>
      </c>
      <c r="K457" s="4">
        <v>5868</v>
      </c>
      <c r="L457" s="4"/>
      <c r="M457" s="4">
        <v>5868</v>
      </c>
    </row>
    <row r="458" spans="1:13" ht="15.75">
      <c r="A458" s="3">
        <v>2025</v>
      </c>
      <c r="B458" s="2" t="s">
        <v>4786</v>
      </c>
      <c r="C458" s="2"/>
      <c r="D458" s="3" t="s">
        <v>4458</v>
      </c>
      <c r="E458" s="2" t="s">
        <v>4787</v>
      </c>
      <c r="F458" s="2" t="s">
        <v>4786</v>
      </c>
      <c r="G458" s="2" t="s">
        <v>4788</v>
      </c>
      <c r="H458" s="2" t="s">
        <v>4369</v>
      </c>
      <c r="I458" s="2" t="s">
        <v>4370</v>
      </c>
      <c r="J458" s="4">
        <v>5000</v>
      </c>
      <c r="K458" s="4">
        <v>58684</v>
      </c>
      <c r="L458" s="4"/>
      <c r="M458" s="4">
        <v>58684</v>
      </c>
    </row>
    <row r="459" spans="1:13" ht="15.75">
      <c r="A459" s="3">
        <v>2025</v>
      </c>
      <c r="B459" s="2" t="s">
        <v>4780</v>
      </c>
      <c r="C459" s="2"/>
      <c r="D459" s="3" t="s">
        <v>4458</v>
      </c>
      <c r="E459" s="2" t="s">
        <v>4781</v>
      </c>
      <c r="F459" s="2" t="s">
        <v>4780</v>
      </c>
      <c r="G459" s="2" t="s">
        <v>4782</v>
      </c>
      <c r="H459" s="2" t="s">
        <v>4369</v>
      </c>
      <c r="I459" s="2" t="s">
        <v>4370</v>
      </c>
      <c r="J459" s="4">
        <v>1000</v>
      </c>
      <c r="K459" s="4">
        <v>11737</v>
      </c>
      <c r="L459" s="4"/>
      <c r="M459" s="4">
        <v>11737</v>
      </c>
    </row>
    <row r="460" spans="1:13" ht="15.75">
      <c r="A460" s="3">
        <v>2025</v>
      </c>
      <c r="B460" s="2" t="s">
        <v>4774</v>
      </c>
      <c r="C460" s="2"/>
      <c r="D460" s="3" t="s">
        <v>4458</v>
      </c>
      <c r="E460" s="2" t="s">
        <v>4775</v>
      </c>
      <c r="F460" s="2" t="s">
        <v>4774</v>
      </c>
      <c r="G460" s="2" t="s">
        <v>4776</v>
      </c>
      <c r="H460" s="2" t="s">
        <v>4369</v>
      </c>
      <c r="I460" s="2" t="s">
        <v>4370</v>
      </c>
      <c r="J460" s="4">
        <v>500</v>
      </c>
      <c r="K460" s="4">
        <v>5868</v>
      </c>
      <c r="L460" s="4"/>
      <c r="M460" s="4">
        <v>5868</v>
      </c>
    </row>
    <row r="461" spans="1:13" ht="15.75">
      <c r="A461" s="3">
        <v>2025</v>
      </c>
      <c r="B461" s="2" t="s">
        <v>4777</v>
      </c>
      <c r="C461" s="2"/>
      <c r="D461" s="3" t="s">
        <v>4458</v>
      </c>
      <c r="E461" s="2" t="s">
        <v>4778</v>
      </c>
      <c r="F461" s="2" t="s">
        <v>4777</v>
      </c>
      <c r="G461" s="2" t="s">
        <v>4779</v>
      </c>
      <c r="H461" s="2" t="s">
        <v>4369</v>
      </c>
      <c r="I461" s="2" t="s">
        <v>4370</v>
      </c>
      <c r="J461" s="4">
        <v>100</v>
      </c>
      <c r="K461" s="4">
        <v>1174</v>
      </c>
      <c r="L461" s="4"/>
      <c r="M461" s="4">
        <v>1174</v>
      </c>
    </row>
    <row r="462" spans="1:13" ht="15.75">
      <c r="A462" s="3">
        <v>2025</v>
      </c>
      <c r="B462" s="2" t="s">
        <v>4754</v>
      </c>
      <c r="C462" s="2"/>
      <c r="D462" s="3" t="s">
        <v>4458</v>
      </c>
      <c r="E462" s="2" t="s">
        <v>4755</v>
      </c>
      <c r="F462" s="2" t="s">
        <v>4754</v>
      </c>
      <c r="G462" s="2" t="s">
        <v>4756</v>
      </c>
      <c r="H462" s="2" t="s">
        <v>4369</v>
      </c>
      <c r="I462" s="2" t="s">
        <v>4370</v>
      </c>
      <c r="J462" s="4">
        <v>40</v>
      </c>
      <c r="K462" s="4">
        <v>1467</v>
      </c>
      <c r="L462" s="4"/>
      <c r="M462" s="4">
        <v>1467</v>
      </c>
    </row>
    <row r="463" spans="1:13" ht="15.75">
      <c r="A463" s="3">
        <v>2025</v>
      </c>
      <c r="B463" s="2" t="s">
        <v>4754</v>
      </c>
      <c r="C463" s="2"/>
      <c r="D463" s="3" t="s">
        <v>4458</v>
      </c>
      <c r="E463" s="2" t="s">
        <v>4757</v>
      </c>
      <c r="F463" s="2" t="s">
        <v>4754</v>
      </c>
      <c r="G463" s="2" t="s">
        <v>4758</v>
      </c>
      <c r="H463" s="2" t="s">
        <v>4369</v>
      </c>
      <c r="I463" s="2" t="s">
        <v>4370</v>
      </c>
      <c r="J463" s="4">
        <v>40</v>
      </c>
      <c r="K463" s="4">
        <v>1467</v>
      </c>
      <c r="L463" s="4"/>
      <c r="M463" s="4">
        <v>1467</v>
      </c>
    </row>
    <row r="464" spans="1:13" ht="15.75">
      <c r="A464" s="3">
        <v>2025</v>
      </c>
      <c r="B464" s="2" t="s">
        <v>4734</v>
      </c>
      <c r="C464" s="2"/>
      <c r="D464" s="3" t="s">
        <v>4458</v>
      </c>
      <c r="E464" s="2" t="s">
        <v>4735</v>
      </c>
      <c r="F464" s="2" t="s">
        <v>4734</v>
      </c>
      <c r="G464" s="2" t="s">
        <v>4736</v>
      </c>
      <c r="H464" s="2" t="s">
        <v>4369</v>
      </c>
      <c r="I464" s="2" t="s">
        <v>4370</v>
      </c>
      <c r="J464" s="4">
        <v>20</v>
      </c>
      <c r="K464" s="4">
        <v>734</v>
      </c>
      <c r="L464" s="4"/>
      <c r="M464" s="4">
        <v>734</v>
      </c>
    </row>
    <row r="465" spans="1:13" ht="15.75">
      <c r="A465" s="3">
        <v>2025</v>
      </c>
      <c r="B465" s="2" t="s">
        <v>4734</v>
      </c>
      <c r="C465" s="2"/>
      <c r="D465" s="3" t="s">
        <v>4458</v>
      </c>
      <c r="E465" s="2" t="s">
        <v>4737</v>
      </c>
      <c r="F465" s="2" t="s">
        <v>4734</v>
      </c>
      <c r="G465" s="2" t="s">
        <v>4738</v>
      </c>
      <c r="H465" s="2" t="s">
        <v>4369</v>
      </c>
      <c r="I465" s="2" t="s">
        <v>4370</v>
      </c>
      <c r="J465" s="4">
        <v>20</v>
      </c>
      <c r="K465" s="4">
        <v>734</v>
      </c>
      <c r="L465" s="4"/>
      <c r="M465" s="4">
        <v>734</v>
      </c>
    </row>
    <row r="466" spans="1:13" ht="15.75">
      <c r="A466" s="3">
        <v>2025</v>
      </c>
      <c r="B466" s="2" t="s">
        <v>4749</v>
      </c>
      <c r="C466" s="2"/>
      <c r="D466" s="3" t="s">
        <v>4458</v>
      </c>
      <c r="E466" s="2" t="s">
        <v>4750</v>
      </c>
      <c r="F466" s="2" t="s">
        <v>4749</v>
      </c>
      <c r="G466" s="2" t="s">
        <v>4751</v>
      </c>
      <c r="H466" s="2" t="s">
        <v>4369</v>
      </c>
      <c r="I466" s="2" t="s">
        <v>4370</v>
      </c>
      <c r="J466" s="4">
        <v>200</v>
      </c>
      <c r="K466" s="4">
        <v>7336</v>
      </c>
      <c r="L466" s="4"/>
      <c r="M466" s="4">
        <v>7336</v>
      </c>
    </row>
    <row r="467" spans="1:13" ht="15.75">
      <c r="A467" s="3">
        <v>2025</v>
      </c>
      <c r="B467" s="2" t="s">
        <v>4749</v>
      </c>
      <c r="C467" s="2"/>
      <c r="D467" s="3" t="s">
        <v>4458</v>
      </c>
      <c r="E467" s="2" t="s">
        <v>4752</v>
      </c>
      <c r="F467" s="2" t="s">
        <v>4749</v>
      </c>
      <c r="G467" s="2" t="s">
        <v>4753</v>
      </c>
      <c r="H467" s="2" t="s">
        <v>4369</v>
      </c>
      <c r="I467" s="2" t="s">
        <v>4370</v>
      </c>
      <c r="J467" s="4">
        <v>90</v>
      </c>
      <c r="K467" s="4">
        <v>3301</v>
      </c>
      <c r="L467" s="4"/>
      <c r="M467" s="4">
        <v>3301</v>
      </c>
    </row>
    <row r="468" spans="1:13" ht="15.75">
      <c r="A468" s="3">
        <v>2025</v>
      </c>
      <c r="B468" s="2" t="s">
        <v>4744</v>
      </c>
      <c r="C468" s="2"/>
      <c r="D468" s="3" t="s">
        <v>4458</v>
      </c>
      <c r="E468" s="2" t="s">
        <v>4745</v>
      </c>
      <c r="F468" s="2" t="s">
        <v>4744</v>
      </c>
      <c r="G468" s="2" t="s">
        <v>4746</v>
      </c>
      <c r="H468" s="2" t="s">
        <v>4369</v>
      </c>
      <c r="I468" s="2" t="s">
        <v>4370</v>
      </c>
      <c r="J468" s="4">
        <v>40</v>
      </c>
      <c r="K468" s="4">
        <v>1467</v>
      </c>
      <c r="L468" s="4"/>
      <c r="M468" s="4">
        <v>1467</v>
      </c>
    </row>
    <row r="469" spans="1:13" ht="15.75">
      <c r="A469" s="3">
        <v>2025</v>
      </c>
      <c r="B469" s="2" t="s">
        <v>4744</v>
      </c>
      <c r="C469" s="2"/>
      <c r="D469" s="3" t="s">
        <v>4458</v>
      </c>
      <c r="E469" s="2" t="s">
        <v>4747</v>
      </c>
      <c r="F469" s="2" t="s">
        <v>4744</v>
      </c>
      <c r="G469" s="2" t="s">
        <v>4748</v>
      </c>
      <c r="H469" s="2" t="s">
        <v>4369</v>
      </c>
      <c r="I469" s="2" t="s">
        <v>4370</v>
      </c>
      <c r="J469" s="4">
        <v>40</v>
      </c>
      <c r="K469" s="4">
        <v>1467</v>
      </c>
      <c r="L469" s="4"/>
      <c r="M469" s="4">
        <v>1467</v>
      </c>
    </row>
    <row r="470" spans="1:13" ht="15.75">
      <c r="A470" s="3">
        <v>2025</v>
      </c>
      <c r="B470" s="2" t="s">
        <v>4739</v>
      </c>
      <c r="C470" s="2"/>
      <c r="D470" s="3" t="s">
        <v>4458</v>
      </c>
      <c r="E470" s="2" t="s">
        <v>4740</v>
      </c>
      <c r="F470" s="2" t="s">
        <v>4739</v>
      </c>
      <c r="G470" s="2" t="s">
        <v>4741</v>
      </c>
      <c r="H470" s="2" t="s">
        <v>4369</v>
      </c>
      <c r="I470" s="2" t="s">
        <v>4370</v>
      </c>
      <c r="J470" s="4">
        <v>20</v>
      </c>
      <c r="K470" s="4">
        <v>734</v>
      </c>
      <c r="L470" s="4"/>
      <c r="M470" s="4">
        <v>734</v>
      </c>
    </row>
    <row r="471" spans="1:13" ht="15.75">
      <c r="A471" s="3">
        <v>2025</v>
      </c>
      <c r="B471" s="2" t="s">
        <v>4739</v>
      </c>
      <c r="C471" s="2"/>
      <c r="D471" s="3" t="s">
        <v>4458</v>
      </c>
      <c r="E471" s="2" t="s">
        <v>4742</v>
      </c>
      <c r="F471" s="2" t="s">
        <v>4739</v>
      </c>
      <c r="G471" s="2" t="s">
        <v>4743</v>
      </c>
      <c r="H471" s="2" t="s">
        <v>4369</v>
      </c>
      <c r="I471" s="2" t="s">
        <v>4370</v>
      </c>
      <c r="J471" s="4">
        <v>20</v>
      </c>
      <c r="K471" s="4">
        <v>734</v>
      </c>
      <c r="L471" s="4"/>
      <c r="M471" s="4">
        <v>734</v>
      </c>
    </row>
    <row r="472" spans="1:13" ht="15.75">
      <c r="A472" s="3">
        <v>2025</v>
      </c>
      <c r="B472" s="2" t="s">
        <v>4759</v>
      </c>
      <c r="C472" s="2"/>
      <c r="D472" s="3" t="s">
        <v>4458</v>
      </c>
      <c r="E472" s="2" t="s">
        <v>4760</v>
      </c>
      <c r="F472" s="2" t="s">
        <v>4759</v>
      </c>
      <c r="G472" s="2" t="s">
        <v>4761</v>
      </c>
      <c r="H472" s="2" t="s">
        <v>4369</v>
      </c>
      <c r="I472" s="2" t="s">
        <v>4370</v>
      </c>
      <c r="J472" s="4">
        <v>4</v>
      </c>
      <c r="K472" s="4">
        <v>147</v>
      </c>
      <c r="L472" s="4"/>
      <c r="M472" s="4">
        <v>147</v>
      </c>
    </row>
    <row r="473" spans="1:13" ht="15.75">
      <c r="A473" s="3">
        <v>2025</v>
      </c>
      <c r="B473" s="2" t="s">
        <v>4759</v>
      </c>
      <c r="C473" s="2"/>
      <c r="D473" s="3" t="s">
        <v>4458</v>
      </c>
      <c r="E473" s="2" t="s">
        <v>4762</v>
      </c>
      <c r="F473" s="2" t="s">
        <v>4759</v>
      </c>
      <c r="G473" s="2" t="s">
        <v>4763</v>
      </c>
      <c r="H473" s="2" t="s">
        <v>4369</v>
      </c>
      <c r="I473" s="2" t="s">
        <v>4370</v>
      </c>
      <c r="J473" s="4">
        <v>4</v>
      </c>
      <c r="K473" s="4">
        <v>147</v>
      </c>
      <c r="L473" s="4"/>
      <c r="M473" s="4">
        <v>147</v>
      </c>
    </row>
    <row r="474" spans="1:13" ht="15.75">
      <c r="A474" s="3">
        <v>2025</v>
      </c>
      <c r="B474" s="2" t="s">
        <v>4708</v>
      </c>
      <c r="C474" s="2"/>
      <c r="D474" s="3" t="s">
        <v>4458</v>
      </c>
      <c r="E474" s="2" t="s">
        <v>4709</v>
      </c>
      <c r="F474" s="2" t="s">
        <v>4708</v>
      </c>
      <c r="G474" s="2" t="s">
        <v>4691</v>
      </c>
      <c r="H474" s="2" t="s">
        <v>4369</v>
      </c>
      <c r="I474" s="2" t="s">
        <v>4370</v>
      </c>
      <c r="J474" s="4">
        <v>8</v>
      </c>
      <c r="K474" s="4">
        <v>910</v>
      </c>
      <c r="L474" s="4"/>
      <c r="M474" s="4">
        <v>910</v>
      </c>
    </row>
    <row r="475" spans="1:13" ht="15.75">
      <c r="A475" s="3">
        <v>2025</v>
      </c>
      <c r="B475" s="2" t="s">
        <v>4729</v>
      </c>
      <c r="C475" s="2"/>
      <c r="D475" s="3" t="s">
        <v>4458</v>
      </c>
      <c r="E475" s="2" t="s">
        <v>4730</v>
      </c>
      <c r="F475" s="2" t="s">
        <v>4729</v>
      </c>
      <c r="G475" s="2" t="s">
        <v>4712</v>
      </c>
      <c r="H475" s="2" t="s">
        <v>4369</v>
      </c>
      <c r="I475" s="2" t="s">
        <v>4370</v>
      </c>
      <c r="J475" s="4">
        <v>4</v>
      </c>
      <c r="K475" s="4">
        <v>469</v>
      </c>
      <c r="L475" s="4"/>
      <c r="M475" s="4">
        <v>469</v>
      </c>
    </row>
    <row r="476" spans="1:13" ht="15.75">
      <c r="A476" s="3">
        <v>2025</v>
      </c>
      <c r="B476" s="2" t="s">
        <v>4706</v>
      </c>
      <c r="C476" s="2"/>
      <c r="D476" s="3" t="s">
        <v>4458</v>
      </c>
      <c r="E476" s="2" t="s">
        <v>4707</v>
      </c>
      <c r="F476" s="2" t="s">
        <v>4706</v>
      </c>
      <c r="G476" s="2" t="s">
        <v>4691</v>
      </c>
      <c r="H476" s="2" t="s">
        <v>4369</v>
      </c>
      <c r="I476" s="2" t="s">
        <v>4370</v>
      </c>
      <c r="J476" s="4">
        <v>20</v>
      </c>
      <c r="K476" s="4">
        <v>2289</v>
      </c>
      <c r="L476" s="4"/>
      <c r="M476" s="4">
        <v>2289</v>
      </c>
    </row>
    <row r="477" spans="1:13" ht="15.75">
      <c r="A477" s="3">
        <v>2025</v>
      </c>
      <c r="B477" s="2" t="s">
        <v>4727</v>
      </c>
      <c r="C477" s="2"/>
      <c r="D477" s="3" t="s">
        <v>4458</v>
      </c>
      <c r="E477" s="2" t="s">
        <v>4728</v>
      </c>
      <c r="F477" s="2" t="s">
        <v>4727</v>
      </c>
      <c r="G477" s="2" t="s">
        <v>4712</v>
      </c>
      <c r="H477" s="2" t="s">
        <v>4369</v>
      </c>
      <c r="I477" s="2" t="s">
        <v>4370</v>
      </c>
      <c r="J477" s="4">
        <v>10</v>
      </c>
      <c r="K477" s="4">
        <v>1144</v>
      </c>
      <c r="L477" s="4"/>
      <c r="M477" s="4">
        <v>1144</v>
      </c>
    </row>
    <row r="478" spans="1:13" ht="15.75">
      <c r="A478" s="3">
        <v>2025</v>
      </c>
      <c r="B478" s="2" t="s">
        <v>4700</v>
      </c>
      <c r="C478" s="2"/>
      <c r="D478" s="3" t="s">
        <v>4458</v>
      </c>
      <c r="E478" s="2" t="s">
        <v>4701</v>
      </c>
      <c r="F478" s="2" t="s">
        <v>4700</v>
      </c>
      <c r="G478" s="2" t="s">
        <v>4691</v>
      </c>
      <c r="H478" s="2" t="s">
        <v>4369</v>
      </c>
      <c r="I478" s="2" t="s">
        <v>4370</v>
      </c>
      <c r="J478" s="4">
        <v>4</v>
      </c>
      <c r="K478" s="4">
        <v>455</v>
      </c>
      <c r="L478" s="4"/>
      <c r="M478" s="4">
        <v>455</v>
      </c>
    </row>
    <row r="479" spans="1:13" ht="15.75">
      <c r="A479" s="3">
        <v>2025</v>
      </c>
      <c r="B479" s="2" t="s">
        <v>4721</v>
      </c>
      <c r="C479" s="2"/>
      <c r="D479" s="3" t="s">
        <v>4458</v>
      </c>
      <c r="E479" s="2" t="s">
        <v>4722</v>
      </c>
      <c r="F479" s="2" t="s">
        <v>4721</v>
      </c>
      <c r="G479" s="2" t="s">
        <v>4712</v>
      </c>
      <c r="H479" s="2" t="s">
        <v>4369</v>
      </c>
      <c r="I479" s="2" t="s">
        <v>4370</v>
      </c>
      <c r="J479" s="4">
        <v>2</v>
      </c>
      <c r="K479" s="4">
        <v>235</v>
      </c>
      <c r="L479" s="4"/>
      <c r="M479" s="4">
        <v>235</v>
      </c>
    </row>
    <row r="480" spans="1:13" ht="15.75">
      <c r="A480" s="3">
        <v>2025</v>
      </c>
      <c r="B480" s="2" t="s">
        <v>4698</v>
      </c>
      <c r="C480" s="2"/>
      <c r="D480" s="3" t="s">
        <v>4458</v>
      </c>
      <c r="E480" s="2" t="s">
        <v>4699</v>
      </c>
      <c r="F480" s="2" t="s">
        <v>4698</v>
      </c>
      <c r="G480" s="2" t="s">
        <v>4691</v>
      </c>
      <c r="H480" s="2" t="s">
        <v>4369</v>
      </c>
      <c r="I480" s="2" t="s">
        <v>4370</v>
      </c>
      <c r="J480" s="4">
        <v>12</v>
      </c>
      <c r="K480" s="4">
        <v>1379</v>
      </c>
      <c r="L480" s="4"/>
      <c r="M480" s="4">
        <v>1379</v>
      </c>
    </row>
    <row r="481" spans="1:13" ht="15.75">
      <c r="A481" s="3">
        <v>2025</v>
      </c>
      <c r="B481" s="2" t="s">
        <v>4719</v>
      </c>
      <c r="C481" s="2"/>
      <c r="D481" s="3" t="s">
        <v>4458</v>
      </c>
      <c r="E481" s="2" t="s">
        <v>4720</v>
      </c>
      <c r="F481" s="2" t="s">
        <v>4719</v>
      </c>
      <c r="G481" s="2" t="s">
        <v>4712</v>
      </c>
      <c r="H481" s="2" t="s">
        <v>4369</v>
      </c>
      <c r="I481" s="2" t="s">
        <v>4370</v>
      </c>
      <c r="J481" s="4">
        <v>6</v>
      </c>
      <c r="K481" s="4">
        <v>690</v>
      </c>
      <c r="L481" s="4"/>
      <c r="M481" s="4">
        <v>690</v>
      </c>
    </row>
    <row r="482" spans="1:13" ht="15.75">
      <c r="A482" s="3">
        <v>2025</v>
      </c>
      <c r="B482" s="2" t="s">
        <v>4704</v>
      </c>
      <c r="C482" s="2"/>
      <c r="D482" s="3" t="s">
        <v>4458</v>
      </c>
      <c r="E482" s="2" t="s">
        <v>4705</v>
      </c>
      <c r="F482" s="2" t="s">
        <v>4704</v>
      </c>
      <c r="G482" s="2" t="s">
        <v>4691</v>
      </c>
      <c r="H482" s="2" t="s">
        <v>4369</v>
      </c>
      <c r="I482" s="2" t="s">
        <v>4370</v>
      </c>
      <c r="J482" s="4">
        <v>4</v>
      </c>
      <c r="K482" s="4">
        <v>455</v>
      </c>
      <c r="L482" s="4"/>
      <c r="M482" s="4">
        <v>455</v>
      </c>
    </row>
    <row r="483" spans="1:13" ht="15.75">
      <c r="A483" s="3">
        <v>2025</v>
      </c>
      <c r="B483" s="2" t="s">
        <v>4725</v>
      </c>
      <c r="C483" s="2"/>
      <c r="D483" s="3" t="s">
        <v>4458</v>
      </c>
      <c r="E483" s="2" t="s">
        <v>4726</v>
      </c>
      <c r="F483" s="2" t="s">
        <v>4725</v>
      </c>
      <c r="G483" s="2" t="s">
        <v>4712</v>
      </c>
      <c r="H483" s="2" t="s">
        <v>4369</v>
      </c>
      <c r="I483" s="2" t="s">
        <v>4370</v>
      </c>
      <c r="J483" s="4">
        <v>2</v>
      </c>
      <c r="K483" s="4">
        <v>235</v>
      </c>
      <c r="L483" s="4"/>
      <c r="M483" s="4">
        <v>235</v>
      </c>
    </row>
    <row r="484" spans="1:13" ht="15.75">
      <c r="A484" s="3">
        <v>2025</v>
      </c>
      <c r="B484" s="2" t="s">
        <v>4702</v>
      </c>
      <c r="C484" s="2"/>
      <c r="D484" s="3" t="s">
        <v>4458</v>
      </c>
      <c r="E484" s="2" t="s">
        <v>4703</v>
      </c>
      <c r="F484" s="2" t="s">
        <v>4702</v>
      </c>
      <c r="G484" s="2" t="s">
        <v>4691</v>
      </c>
      <c r="H484" s="2" t="s">
        <v>4369</v>
      </c>
      <c r="I484" s="2" t="s">
        <v>4370</v>
      </c>
      <c r="J484" s="4">
        <v>8</v>
      </c>
      <c r="K484" s="4">
        <v>910</v>
      </c>
      <c r="L484" s="4"/>
      <c r="M484" s="4">
        <v>910</v>
      </c>
    </row>
    <row r="485" spans="1:13" ht="15.75">
      <c r="A485" s="3">
        <v>2025</v>
      </c>
      <c r="B485" s="2" t="s">
        <v>4723</v>
      </c>
      <c r="C485" s="2"/>
      <c r="D485" s="3" t="s">
        <v>4458</v>
      </c>
      <c r="E485" s="2" t="s">
        <v>4724</v>
      </c>
      <c r="F485" s="2" t="s">
        <v>4723</v>
      </c>
      <c r="G485" s="2" t="s">
        <v>4712</v>
      </c>
      <c r="H485" s="2" t="s">
        <v>4369</v>
      </c>
      <c r="I485" s="2" t="s">
        <v>4370</v>
      </c>
      <c r="J485" s="4">
        <v>4</v>
      </c>
      <c r="K485" s="4">
        <v>469</v>
      </c>
      <c r="L485" s="4"/>
      <c r="M485" s="4">
        <v>469</v>
      </c>
    </row>
    <row r="486" spans="1:13" ht="15.75">
      <c r="A486" s="3">
        <v>2025</v>
      </c>
      <c r="B486" s="2" t="s">
        <v>4696</v>
      </c>
      <c r="C486" s="2"/>
      <c r="D486" s="3" t="s">
        <v>4458</v>
      </c>
      <c r="E486" s="2" t="s">
        <v>4697</v>
      </c>
      <c r="F486" s="2" t="s">
        <v>4696</v>
      </c>
      <c r="G486" s="2" t="s">
        <v>4691</v>
      </c>
      <c r="H486" s="2" t="s">
        <v>4369</v>
      </c>
      <c r="I486" s="2" t="s">
        <v>4370</v>
      </c>
      <c r="J486" s="4">
        <v>8</v>
      </c>
      <c r="K486" s="4">
        <v>910</v>
      </c>
      <c r="L486" s="4"/>
      <c r="M486" s="4">
        <v>910</v>
      </c>
    </row>
    <row r="487" spans="1:13" ht="15.75">
      <c r="A487" s="3">
        <v>2025</v>
      </c>
      <c r="B487" s="2" t="s">
        <v>4717</v>
      </c>
      <c r="C487" s="2"/>
      <c r="D487" s="3" t="s">
        <v>4458</v>
      </c>
      <c r="E487" s="2" t="s">
        <v>4718</v>
      </c>
      <c r="F487" s="2" t="s">
        <v>4717</v>
      </c>
      <c r="G487" s="2" t="s">
        <v>4712</v>
      </c>
      <c r="H487" s="2" t="s">
        <v>4369</v>
      </c>
      <c r="I487" s="2" t="s">
        <v>4370</v>
      </c>
      <c r="J487" s="4">
        <v>8</v>
      </c>
      <c r="K487" s="4">
        <v>910</v>
      </c>
      <c r="L487" s="4"/>
      <c r="M487" s="4">
        <v>910</v>
      </c>
    </row>
    <row r="488" spans="1:13" ht="15.75">
      <c r="A488" s="3">
        <v>2025</v>
      </c>
      <c r="B488" s="2" t="s">
        <v>4694</v>
      </c>
      <c r="C488" s="2"/>
      <c r="D488" s="3" t="s">
        <v>4458</v>
      </c>
      <c r="E488" s="2" t="s">
        <v>4695</v>
      </c>
      <c r="F488" s="2" t="s">
        <v>4694</v>
      </c>
      <c r="G488" s="2" t="s">
        <v>4691</v>
      </c>
      <c r="H488" s="2" t="s">
        <v>4369</v>
      </c>
      <c r="I488" s="2" t="s">
        <v>4370</v>
      </c>
      <c r="J488" s="4">
        <v>40</v>
      </c>
      <c r="K488" s="4">
        <v>4577</v>
      </c>
      <c r="L488" s="4"/>
      <c r="M488" s="4">
        <v>4577</v>
      </c>
    </row>
    <row r="489" spans="1:13" ht="15.75">
      <c r="A489" s="3">
        <v>2025</v>
      </c>
      <c r="B489" s="2" t="s">
        <v>4715</v>
      </c>
      <c r="C489" s="2"/>
      <c r="D489" s="3" t="s">
        <v>4458</v>
      </c>
      <c r="E489" s="2" t="s">
        <v>4716</v>
      </c>
      <c r="F489" s="2" t="s">
        <v>4715</v>
      </c>
      <c r="G489" s="2" t="s">
        <v>4712</v>
      </c>
      <c r="H489" s="2" t="s">
        <v>4369</v>
      </c>
      <c r="I489" s="2" t="s">
        <v>4370</v>
      </c>
      <c r="J489" s="4">
        <v>20</v>
      </c>
      <c r="K489" s="4">
        <v>2289</v>
      </c>
      <c r="L489" s="4"/>
      <c r="M489" s="4">
        <v>2289</v>
      </c>
    </row>
    <row r="490" spans="1:13" ht="15.75">
      <c r="A490" s="3">
        <v>2025</v>
      </c>
      <c r="B490" s="2" t="s">
        <v>4692</v>
      </c>
      <c r="C490" s="2"/>
      <c r="D490" s="3" t="s">
        <v>4458</v>
      </c>
      <c r="E490" s="2" t="s">
        <v>4693</v>
      </c>
      <c r="F490" s="2" t="s">
        <v>4692</v>
      </c>
      <c r="G490" s="2" t="s">
        <v>4691</v>
      </c>
      <c r="H490" s="2" t="s">
        <v>4369</v>
      </c>
      <c r="I490" s="2" t="s">
        <v>4370</v>
      </c>
      <c r="J490" s="4">
        <v>8</v>
      </c>
      <c r="K490" s="4">
        <v>910</v>
      </c>
      <c r="L490" s="4"/>
      <c r="M490" s="4">
        <v>910</v>
      </c>
    </row>
    <row r="491" spans="1:13" ht="15.75">
      <c r="A491" s="3">
        <v>2025</v>
      </c>
      <c r="B491" s="2" t="s">
        <v>4713</v>
      </c>
      <c r="C491" s="2"/>
      <c r="D491" s="3" t="s">
        <v>4458</v>
      </c>
      <c r="E491" s="2" t="s">
        <v>4714</v>
      </c>
      <c r="F491" s="2" t="s">
        <v>4713</v>
      </c>
      <c r="G491" s="2" t="s">
        <v>4712</v>
      </c>
      <c r="H491" s="2" t="s">
        <v>4369</v>
      </c>
      <c r="I491" s="2" t="s">
        <v>4370</v>
      </c>
      <c r="J491" s="4">
        <v>4</v>
      </c>
      <c r="K491" s="4">
        <v>455</v>
      </c>
      <c r="L491" s="4"/>
      <c r="M491" s="4">
        <v>455</v>
      </c>
    </row>
    <row r="492" spans="1:13" ht="15.75">
      <c r="A492" s="3">
        <v>2025</v>
      </c>
      <c r="B492" s="2" t="s">
        <v>4689</v>
      </c>
      <c r="C492" s="2"/>
      <c r="D492" s="3" t="s">
        <v>4458</v>
      </c>
      <c r="E492" s="2" t="s">
        <v>4690</v>
      </c>
      <c r="F492" s="2" t="s">
        <v>4689</v>
      </c>
      <c r="G492" s="2" t="s">
        <v>4691</v>
      </c>
      <c r="H492" s="2" t="s">
        <v>4369</v>
      </c>
      <c r="I492" s="2" t="s">
        <v>4370</v>
      </c>
      <c r="J492" s="4">
        <v>20</v>
      </c>
      <c r="K492" s="4">
        <v>2289</v>
      </c>
      <c r="L492" s="4"/>
      <c r="M492" s="4">
        <v>2289</v>
      </c>
    </row>
    <row r="493" spans="1:13" ht="15.75">
      <c r="A493" s="3">
        <v>2025</v>
      </c>
      <c r="B493" s="2" t="s">
        <v>4710</v>
      </c>
      <c r="C493" s="2"/>
      <c r="D493" s="3" t="s">
        <v>4458</v>
      </c>
      <c r="E493" s="2" t="s">
        <v>4711</v>
      </c>
      <c r="F493" s="2" t="s">
        <v>4710</v>
      </c>
      <c r="G493" s="2" t="s">
        <v>4712</v>
      </c>
      <c r="H493" s="2" t="s">
        <v>4369</v>
      </c>
      <c r="I493" s="2" t="s">
        <v>4370</v>
      </c>
      <c r="J493" s="4">
        <v>10</v>
      </c>
      <c r="K493" s="4">
        <v>1144</v>
      </c>
      <c r="L493" s="4"/>
      <c r="M493" s="4">
        <v>1144</v>
      </c>
    </row>
    <row r="494" spans="1:13" ht="15.75">
      <c r="A494" s="3">
        <v>2025</v>
      </c>
      <c r="B494" s="2" t="s">
        <v>5040</v>
      </c>
      <c r="C494" s="2"/>
      <c r="D494" s="3" t="s">
        <v>4458</v>
      </c>
      <c r="E494" s="2" t="s">
        <v>5041</v>
      </c>
      <c r="F494" s="2" t="s">
        <v>5040</v>
      </c>
      <c r="G494" s="2" t="s">
        <v>113</v>
      </c>
      <c r="H494" s="2" t="s">
        <v>4040</v>
      </c>
      <c r="I494" s="2" t="s">
        <v>4041</v>
      </c>
      <c r="J494" s="4">
        <v>20000</v>
      </c>
      <c r="K494" s="4">
        <v>586840</v>
      </c>
      <c r="L494" s="4"/>
      <c r="M494" s="4">
        <v>586840</v>
      </c>
    </row>
    <row r="495" spans="1:13" ht="15.75">
      <c r="A495" s="3">
        <v>2025</v>
      </c>
      <c r="B495" s="2" t="s">
        <v>5140</v>
      </c>
      <c r="C495" s="2"/>
      <c r="D495" s="3" t="s">
        <v>4458</v>
      </c>
      <c r="E495" s="2" t="s">
        <v>5141</v>
      </c>
      <c r="F495" s="2" t="s">
        <v>5140</v>
      </c>
      <c r="G495" s="2" t="s">
        <v>5142</v>
      </c>
      <c r="H495" s="2" t="s">
        <v>4369</v>
      </c>
      <c r="I495" s="2" t="s">
        <v>4370</v>
      </c>
      <c r="J495" s="4">
        <v>1000</v>
      </c>
      <c r="K495" s="4">
        <v>11737</v>
      </c>
      <c r="L495" s="4"/>
      <c r="M495" s="4">
        <v>11737</v>
      </c>
    </row>
    <row r="496" spans="1:13" ht="15.75">
      <c r="A496" s="3">
        <v>2025</v>
      </c>
      <c r="B496" s="2" t="s">
        <v>5137</v>
      </c>
      <c r="C496" s="2"/>
      <c r="D496" s="3" t="s">
        <v>4458</v>
      </c>
      <c r="E496" s="2" t="s">
        <v>5138</v>
      </c>
      <c r="F496" s="2" t="s">
        <v>5137</v>
      </c>
      <c r="G496" s="2" t="s">
        <v>5139</v>
      </c>
      <c r="H496" s="2" t="s">
        <v>4369</v>
      </c>
      <c r="I496" s="2" t="s">
        <v>4370</v>
      </c>
      <c r="J496" s="4">
        <v>1000</v>
      </c>
      <c r="K496" s="4">
        <v>11737</v>
      </c>
      <c r="L496" s="4"/>
      <c r="M496" s="4">
        <v>11737</v>
      </c>
    </row>
    <row r="497" spans="1:13" ht="15.75">
      <c r="A497" s="3">
        <v>2025</v>
      </c>
      <c r="B497" s="2" t="s">
        <v>4812</v>
      </c>
      <c r="C497" s="2" t="s">
        <v>4813</v>
      </c>
      <c r="D497" s="3" t="s">
        <v>4814</v>
      </c>
      <c r="E497" s="2" t="s">
        <v>4815</v>
      </c>
      <c r="F497" s="2" t="s">
        <v>4812</v>
      </c>
      <c r="G497" s="2" t="s">
        <v>4816</v>
      </c>
      <c r="H497" s="2" t="s">
        <v>4028</v>
      </c>
      <c r="I497" s="2" t="s">
        <v>4029</v>
      </c>
      <c r="J497" s="4">
        <v>15000</v>
      </c>
      <c r="K497" s="4">
        <v>110033</v>
      </c>
      <c r="L497" s="4"/>
      <c r="M497" s="4">
        <v>110033</v>
      </c>
    </row>
    <row r="498" spans="1:13" ht="15.75">
      <c r="A498" s="3">
        <v>2025</v>
      </c>
      <c r="B498" s="2" t="s">
        <v>4812</v>
      </c>
      <c r="C498" s="2" t="s">
        <v>4813</v>
      </c>
      <c r="D498" s="3" t="s">
        <v>4814</v>
      </c>
      <c r="E498" s="2" t="s">
        <v>4817</v>
      </c>
      <c r="F498" s="2" t="s">
        <v>4812</v>
      </c>
      <c r="G498" s="2" t="s">
        <v>4818</v>
      </c>
      <c r="H498" s="2" t="s">
        <v>4028</v>
      </c>
      <c r="I498" s="2" t="s">
        <v>4029</v>
      </c>
      <c r="J498" s="4">
        <v>15000</v>
      </c>
      <c r="K498" s="4">
        <v>110033</v>
      </c>
      <c r="L498" s="4"/>
      <c r="M498" s="4">
        <v>110033</v>
      </c>
    </row>
    <row r="499" spans="1:13" ht="15.75">
      <c r="A499" s="3">
        <v>2025</v>
      </c>
      <c r="B499" s="2" t="s">
        <v>1304</v>
      </c>
      <c r="C499" s="2" t="s">
        <v>6661</v>
      </c>
      <c r="D499" s="3" t="s">
        <v>4814</v>
      </c>
      <c r="E499" s="2" t="s">
        <v>1305</v>
      </c>
      <c r="F499" s="2" t="s">
        <v>1304</v>
      </c>
      <c r="G499" s="2"/>
      <c r="H499" s="2" t="s">
        <v>4028</v>
      </c>
      <c r="I499" s="2" t="s">
        <v>4029</v>
      </c>
      <c r="J499" s="4">
        <v>100</v>
      </c>
      <c r="K499" s="4">
        <v>185241</v>
      </c>
      <c r="L499" s="4"/>
      <c r="M499" s="4">
        <v>185241</v>
      </c>
    </row>
    <row r="500" spans="1:13" ht="15.75">
      <c r="A500" s="3">
        <v>2025</v>
      </c>
      <c r="B500" s="2" t="s">
        <v>6681</v>
      </c>
      <c r="C500" s="2" t="s">
        <v>6682</v>
      </c>
      <c r="D500" s="3" t="s">
        <v>4814</v>
      </c>
      <c r="E500" s="2" t="s">
        <v>1964</v>
      </c>
      <c r="F500" s="2" t="s">
        <v>6681</v>
      </c>
      <c r="G500" s="2" t="s">
        <v>6683</v>
      </c>
      <c r="H500" s="2" t="s">
        <v>4288</v>
      </c>
      <c r="I500" s="2" t="s">
        <v>4289</v>
      </c>
      <c r="J500" s="4">
        <v>6480</v>
      </c>
      <c r="K500" s="4">
        <v>20117713</v>
      </c>
      <c r="L500" s="4"/>
      <c r="M500" s="4">
        <v>20117713</v>
      </c>
    </row>
    <row r="501" spans="1:13" ht="15.75">
      <c r="A501" s="3">
        <v>2025</v>
      </c>
      <c r="B501" s="2" t="s">
        <v>4670</v>
      </c>
      <c r="C501" s="2" t="s">
        <v>4667</v>
      </c>
      <c r="D501" s="3" t="s">
        <v>4179</v>
      </c>
      <c r="E501" s="2" t="s">
        <v>4671</v>
      </c>
      <c r="F501" s="2" t="s">
        <v>4670</v>
      </c>
      <c r="G501" s="2" t="s">
        <v>4672</v>
      </c>
      <c r="H501" s="2" t="s">
        <v>4028</v>
      </c>
      <c r="I501" s="2" t="s">
        <v>4029</v>
      </c>
      <c r="J501" s="4">
        <v>150</v>
      </c>
      <c r="K501" s="4">
        <v>6353091</v>
      </c>
      <c r="L501" s="4"/>
      <c r="M501" s="4">
        <v>6353091</v>
      </c>
    </row>
    <row r="502" spans="1:13" ht="15.75">
      <c r="A502" s="3">
        <v>2025</v>
      </c>
      <c r="B502" s="2" t="s">
        <v>1362</v>
      </c>
      <c r="C502" s="2" t="s">
        <v>4072</v>
      </c>
      <c r="D502" s="3" t="s">
        <v>4179</v>
      </c>
      <c r="E502" s="2" t="s">
        <v>1363</v>
      </c>
      <c r="F502" s="2" t="s">
        <v>1362</v>
      </c>
      <c r="G502" s="2" t="s">
        <v>1342</v>
      </c>
      <c r="H502" s="2" t="s">
        <v>4052</v>
      </c>
      <c r="I502" s="2" t="s">
        <v>4053</v>
      </c>
      <c r="J502" s="4">
        <v>1280</v>
      </c>
      <c r="K502" s="4">
        <v>5238537</v>
      </c>
      <c r="L502" s="4"/>
      <c r="M502" s="4">
        <v>5238537</v>
      </c>
    </row>
    <row r="503" spans="1:13" ht="15.75">
      <c r="A503" s="3">
        <v>2025</v>
      </c>
      <c r="B503" s="2" t="s">
        <v>5143</v>
      </c>
      <c r="C503" s="2" t="s">
        <v>6725</v>
      </c>
      <c r="D503" s="3" t="s">
        <v>6726</v>
      </c>
      <c r="E503" s="2" t="s">
        <v>5146</v>
      </c>
      <c r="F503" s="2" t="s">
        <v>5143</v>
      </c>
      <c r="G503" s="2" t="s">
        <v>5147</v>
      </c>
      <c r="H503" s="2" t="s">
        <v>4361</v>
      </c>
      <c r="I503" s="2" t="s">
        <v>4362</v>
      </c>
      <c r="J503" s="4">
        <v>4</v>
      </c>
      <c r="K503" s="4">
        <v>38683006</v>
      </c>
      <c r="L503" s="4"/>
      <c r="M503" s="4">
        <v>38683006</v>
      </c>
    </row>
    <row r="504" spans="1:13" ht="15.75">
      <c r="A504" s="3">
        <v>2025</v>
      </c>
      <c r="B504" s="2" t="s">
        <v>4847</v>
      </c>
      <c r="C504" s="2" t="s">
        <v>6703</v>
      </c>
      <c r="D504" s="3" t="s">
        <v>6704</v>
      </c>
      <c r="E504" s="2" t="s">
        <v>4852</v>
      </c>
      <c r="F504" s="2" t="s">
        <v>4847</v>
      </c>
      <c r="G504" s="2" t="s">
        <v>4850</v>
      </c>
      <c r="H504" s="2" t="s">
        <v>4338</v>
      </c>
      <c r="I504" s="2" t="s">
        <v>4339</v>
      </c>
      <c r="J504" s="4">
        <v>775000</v>
      </c>
      <c r="K504" s="4">
        <v>56634838</v>
      </c>
      <c r="L504" s="4"/>
      <c r="M504" s="4">
        <v>56634838</v>
      </c>
    </row>
    <row r="505" spans="1:13" ht="15.75">
      <c r="A505" s="3">
        <v>2025</v>
      </c>
      <c r="B505" s="2" t="s">
        <v>4853</v>
      </c>
      <c r="C505" s="2" t="s">
        <v>6703</v>
      </c>
      <c r="D505" s="3" t="s">
        <v>6704</v>
      </c>
      <c r="E505" s="2" t="s">
        <v>4854</v>
      </c>
      <c r="F505" s="2" t="s">
        <v>4853</v>
      </c>
      <c r="G505" s="2" t="s">
        <v>6207</v>
      </c>
      <c r="H505" s="2" t="s">
        <v>4338</v>
      </c>
      <c r="I505" s="2" t="s">
        <v>4339</v>
      </c>
      <c r="J505" s="4">
        <v>525000</v>
      </c>
      <c r="K505" s="4">
        <v>41945456</v>
      </c>
      <c r="L505" s="4"/>
      <c r="M505" s="4">
        <v>41945456</v>
      </c>
    </row>
    <row r="506" spans="1:13" ht="15.75">
      <c r="A506" s="3">
        <v>2025</v>
      </c>
      <c r="B506" s="2" t="s">
        <v>1478</v>
      </c>
      <c r="C506" s="2" t="s">
        <v>4203</v>
      </c>
      <c r="D506" s="3" t="s">
        <v>4204</v>
      </c>
      <c r="E506" s="2" t="s">
        <v>3565</v>
      </c>
      <c r="F506" s="2" t="s">
        <v>1478</v>
      </c>
      <c r="G506" s="2" t="s">
        <v>1480</v>
      </c>
      <c r="H506" s="2" t="s">
        <v>4201</v>
      </c>
      <c r="I506" s="2" t="s">
        <v>4202</v>
      </c>
      <c r="J506" s="4">
        <v>2500000</v>
      </c>
      <c r="K506" s="4">
        <v>136641960</v>
      </c>
      <c r="L506" s="4"/>
      <c r="M506" s="4">
        <v>136641960</v>
      </c>
    </row>
    <row r="507" spans="1:13" ht="15.75">
      <c r="A507" s="3">
        <v>2025</v>
      </c>
      <c r="B507" s="2" t="s">
        <v>118</v>
      </c>
      <c r="C507" s="2" t="s">
        <v>6656</v>
      </c>
      <c r="D507" s="3" t="s">
        <v>6657</v>
      </c>
      <c r="E507" s="2" t="s">
        <v>117</v>
      </c>
      <c r="F507" s="2" t="s">
        <v>118</v>
      </c>
      <c r="G507" s="2" t="s">
        <v>113</v>
      </c>
      <c r="H507" s="2" t="s">
        <v>4040</v>
      </c>
      <c r="I507" s="2" t="s">
        <v>4041</v>
      </c>
      <c r="J507" s="4">
        <v>104000</v>
      </c>
      <c r="K507" s="4">
        <v>13473131</v>
      </c>
      <c r="L507" s="4"/>
      <c r="M507" s="4">
        <v>13473131</v>
      </c>
    </row>
    <row r="508" spans="1:13" ht="15.75">
      <c r="A508" s="3">
        <v>2025</v>
      </c>
      <c r="B508" s="2" t="s">
        <v>5020</v>
      </c>
      <c r="C508" s="2" t="s">
        <v>6715</v>
      </c>
      <c r="D508" s="3" t="s">
        <v>6657</v>
      </c>
      <c r="E508" s="2" t="s">
        <v>5023</v>
      </c>
      <c r="F508" s="2" t="s">
        <v>5020</v>
      </c>
      <c r="G508" s="2" t="s">
        <v>5016</v>
      </c>
      <c r="H508" s="2" t="s">
        <v>4040</v>
      </c>
      <c r="I508" s="2" t="s">
        <v>4041</v>
      </c>
      <c r="J508" s="4">
        <v>70000</v>
      </c>
      <c r="K508" s="4">
        <v>5681877</v>
      </c>
      <c r="L508" s="4"/>
      <c r="M508" s="4">
        <v>5681877</v>
      </c>
    </row>
    <row r="509" spans="1:13" ht="15.75">
      <c r="A509" s="3">
        <v>2025</v>
      </c>
      <c r="B509" s="2" t="s">
        <v>1279</v>
      </c>
      <c r="C509" s="2" t="s">
        <v>4165</v>
      </c>
      <c r="D509" s="3" t="s">
        <v>4166</v>
      </c>
      <c r="E509" s="2" t="s">
        <v>1280</v>
      </c>
      <c r="F509" s="2" t="s">
        <v>1279</v>
      </c>
      <c r="G509" s="2"/>
      <c r="H509" s="2" t="s">
        <v>4028</v>
      </c>
      <c r="I509" s="2" t="s">
        <v>4029</v>
      </c>
      <c r="J509" s="4">
        <v>150</v>
      </c>
      <c r="K509" s="4">
        <v>371370</v>
      </c>
      <c r="L509" s="4"/>
      <c r="M509" s="4">
        <v>371370</v>
      </c>
    </row>
    <row r="510" spans="1:13" ht="15.75">
      <c r="A510" s="3">
        <v>2025</v>
      </c>
      <c r="B510" s="2" t="s">
        <v>1295</v>
      </c>
      <c r="C510" s="2" t="s">
        <v>4165</v>
      </c>
      <c r="D510" s="3" t="s">
        <v>4166</v>
      </c>
      <c r="E510" s="2" t="s">
        <v>1296</v>
      </c>
      <c r="F510" s="2" t="s">
        <v>1295</v>
      </c>
      <c r="G510" s="2" t="s">
        <v>1297</v>
      </c>
      <c r="H510" s="2" t="s">
        <v>4028</v>
      </c>
      <c r="I510" s="2" t="s">
        <v>4029</v>
      </c>
      <c r="J510" s="4">
        <v>50</v>
      </c>
      <c r="K510" s="4">
        <v>125395</v>
      </c>
      <c r="L510" s="4"/>
      <c r="M510" s="4">
        <v>125395</v>
      </c>
    </row>
    <row r="511" spans="1:13" ht="15.75">
      <c r="A511" s="3">
        <v>2025</v>
      </c>
      <c r="B511" s="2" t="s">
        <v>1292</v>
      </c>
      <c r="C511" s="2" t="s">
        <v>4165</v>
      </c>
      <c r="D511" s="3" t="s">
        <v>4166</v>
      </c>
      <c r="E511" s="2" t="s">
        <v>1293</v>
      </c>
      <c r="F511" s="2" t="s">
        <v>1292</v>
      </c>
      <c r="G511" s="2" t="s">
        <v>1294</v>
      </c>
      <c r="H511" s="2" t="s">
        <v>4028</v>
      </c>
      <c r="I511" s="2" t="s">
        <v>4029</v>
      </c>
      <c r="J511" s="4">
        <v>1300</v>
      </c>
      <c r="K511" s="4">
        <v>3215223</v>
      </c>
      <c r="L511" s="4"/>
      <c r="M511" s="4">
        <v>3215223</v>
      </c>
    </row>
    <row r="512" spans="1:13" ht="15.75">
      <c r="A512" s="3">
        <v>2025</v>
      </c>
      <c r="B512" s="2" t="s">
        <v>1311</v>
      </c>
      <c r="C512" s="2" t="s">
        <v>4165</v>
      </c>
      <c r="D512" s="3" t="s">
        <v>4166</v>
      </c>
      <c r="E512" s="2" t="s">
        <v>1312</v>
      </c>
      <c r="F512" s="2" t="s">
        <v>1311</v>
      </c>
      <c r="G512" s="2"/>
      <c r="H512" s="2" t="s">
        <v>4028</v>
      </c>
      <c r="I512" s="2" t="s">
        <v>4029</v>
      </c>
      <c r="J512" s="4">
        <v>650</v>
      </c>
      <c r="K512" s="4">
        <v>1169107</v>
      </c>
      <c r="L512" s="4"/>
      <c r="M512" s="4">
        <v>1169107</v>
      </c>
    </row>
    <row r="513" spans="1:13" ht="15.75">
      <c r="A513" s="3">
        <v>2025</v>
      </c>
      <c r="B513" s="2" t="s">
        <v>1306</v>
      </c>
      <c r="C513" s="2" t="s">
        <v>4165</v>
      </c>
      <c r="D513" s="3" t="s">
        <v>4166</v>
      </c>
      <c r="E513" s="2" t="s">
        <v>1307</v>
      </c>
      <c r="F513" s="2" t="s">
        <v>1306</v>
      </c>
      <c r="G513" s="2" t="s">
        <v>1308</v>
      </c>
      <c r="H513" s="2" t="s">
        <v>4028</v>
      </c>
      <c r="I513" s="2" t="s">
        <v>4029</v>
      </c>
      <c r="J513" s="4">
        <v>1600</v>
      </c>
      <c r="K513" s="4">
        <v>2932297</v>
      </c>
      <c r="L513" s="4"/>
      <c r="M513" s="4">
        <v>2932297</v>
      </c>
    </row>
    <row r="514" spans="1:13" ht="15.75">
      <c r="A514" s="3">
        <v>2025</v>
      </c>
      <c r="B514" s="2" t="s">
        <v>1300</v>
      </c>
      <c r="C514" s="2" t="s">
        <v>4165</v>
      </c>
      <c r="D514" s="3" t="s">
        <v>4166</v>
      </c>
      <c r="E514" s="2" t="s">
        <v>1301</v>
      </c>
      <c r="F514" s="2" t="s">
        <v>1300</v>
      </c>
      <c r="G514" s="2"/>
      <c r="H514" s="2" t="s">
        <v>4028</v>
      </c>
      <c r="I514" s="2" t="s">
        <v>4029</v>
      </c>
      <c r="J514" s="4">
        <v>100</v>
      </c>
      <c r="K514" s="4">
        <v>183029</v>
      </c>
      <c r="L514" s="4"/>
      <c r="M514" s="4">
        <v>183029</v>
      </c>
    </row>
    <row r="515" spans="1:13" ht="15.75">
      <c r="A515" s="3">
        <v>2025</v>
      </c>
      <c r="B515" s="2" t="s">
        <v>1371</v>
      </c>
      <c r="C515" s="2" t="s">
        <v>4165</v>
      </c>
      <c r="D515" s="3" t="s">
        <v>4166</v>
      </c>
      <c r="E515" s="2" t="s">
        <v>1372</v>
      </c>
      <c r="F515" s="2" t="s">
        <v>1371</v>
      </c>
      <c r="G515" s="2" t="s">
        <v>1352</v>
      </c>
      <c r="H515" s="2" t="s">
        <v>4028</v>
      </c>
      <c r="I515" s="2" t="s">
        <v>4029</v>
      </c>
      <c r="J515" s="4">
        <v>100</v>
      </c>
      <c r="K515" s="4">
        <v>748821</v>
      </c>
      <c r="L515" s="4"/>
      <c r="M515" s="4">
        <v>748821</v>
      </c>
    </row>
    <row r="516" spans="1:13" ht="15.75">
      <c r="A516" s="3">
        <v>2025</v>
      </c>
      <c r="B516" s="2" t="s">
        <v>4985</v>
      </c>
      <c r="C516" s="2" t="s">
        <v>4165</v>
      </c>
      <c r="D516" s="3" t="s">
        <v>4166</v>
      </c>
      <c r="E516" s="2" t="s">
        <v>4988</v>
      </c>
      <c r="F516" s="2" t="s">
        <v>4985</v>
      </c>
      <c r="G516" s="2"/>
      <c r="H516" s="2" t="s">
        <v>4028</v>
      </c>
      <c r="I516" s="2" t="s">
        <v>4029</v>
      </c>
      <c r="J516" s="4">
        <v>70000</v>
      </c>
      <c r="K516" s="4">
        <v>8219573</v>
      </c>
      <c r="L516" s="4"/>
      <c r="M516" s="4">
        <v>8219573</v>
      </c>
    </row>
    <row r="517" spans="1:13" ht="15.75">
      <c r="A517" s="3">
        <v>2025</v>
      </c>
      <c r="B517" s="2" t="s">
        <v>5117</v>
      </c>
      <c r="C517" s="2" t="s">
        <v>4165</v>
      </c>
      <c r="D517" s="3" t="s">
        <v>4166</v>
      </c>
      <c r="E517" s="2" t="s">
        <v>5118</v>
      </c>
      <c r="F517" s="2" t="s">
        <v>5117</v>
      </c>
      <c r="G517" s="2" t="s">
        <v>1733</v>
      </c>
      <c r="H517" s="2" t="s">
        <v>4028</v>
      </c>
      <c r="I517" s="2" t="s">
        <v>4029</v>
      </c>
      <c r="J517" s="4">
        <v>10000</v>
      </c>
      <c r="K517" s="4">
        <v>429924</v>
      </c>
      <c r="L517" s="4"/>
      <c r="M517" s="4">
        <v>429924</v>
      </c>
    </row>
    <row r="518" spans="1:13" ht="15.75">
      <c r="A518" s="3">
        <v>2025</v>
      </c>
      <c r="B518" s="2" t="s">
        <v>5117</v>
      </c>
      <c r="C518" s="2" t="s">
        <v>4165</v>
      </c>
      <c r="D518" s="3" t="s">
        <v>4166</v>
      </c>
      <c r="E518" s="2" t="s">
        <v>5119</v>
      </c>
      <c r="F518" s="2" t="s">
        <v>5117</v>
      </c>
      <c r="G518" s="2" t="s">
        <v>1735</v>
      </c>
      <c r="H518" s="2" t="s">
        <v>4028</v>
      </c>
      <c r="I518" s="2" t="s">
        <v>4029</v>
      </c>
      <c r="J518" s="4">
        <v>5000</v>
      </c>
      <c r="K518" s="4">
        <v>214962</v>
      </c>
      <c r="L518" s="4"/>
      <c r="M518" s="4">
        <v>214962</v>
      </c>
    </row>
    <row r="519" spans="1:13" ht="15.75">
      <c r="A519" s="3">
        <v>2025</v>
      </c>
      <c r="B519" s="2" t="s">
        <v>1433</v>
      </c>
      <c r="C519" s="2" t="s">
        <v>4438</v>
      </c>
      <c r="D519" s="3" t="s">
        <v>4439</v>
      </c>
      <c r="E519" s="2" t="s">
        <v>3876</v>
      </c>
      <c r="F519" s="2" t="s">
        <v>1433</v>
      </c>
      <c r="G519" s="2" t="s">
        <v>3877</v>
      </c>
      <c r="H519" s="2" t="s">
        <v>4052</v>
      </c>
      <c r="I519" s="2" t="s">
        <v>4053</v>
      </c>
      <c r="J519" s="4">
        <v>2250</v>
      </c>
      <c r="K519" s="4">
        <v>3381357</v>
      </c>
      <c r="L519" s="4"/>
      <c r="M519" s="4">
        <v>3381357</v>
      </c>
    </row>
    <row r="520" spans="1:13" ht="15.75">
      <c r="A520" s="3">
        <v>2025</v>
      </c>
      <c r="B520" s="2" t="s">
        <v>1426</v>
      </c>
      <c r="C520" s="2" t="s">
        <v>4438</v>
      </c>
      <c r="D520" s="3" t="s">
        <v>4439</v>
      </c>
      <c r="E520" s="2" t="s">
        <v>3870</v>
      </c>
      <c r="F520" s="2" t="s">
        <v>1426</v>
      </c>
      <c r="G520" s="2" t="s">
        <v>3871</v>
      </c>
      <c r="H520" s="2" t="s">
        <v>4052</v>
      </c>
      <c r="I520" s="2" t="s">
        <v>4053</v>
      </c>
      <c r="J520" s="4">
        <v>850</v>
      </c>
      <c r="K520" s="4">
        <v>817362</v>
      </c>
      <c r="L520" s="4"/>
      <c r="M520" s="4">
        <v>817362</v>
      </c>
    </row>
    <row r="521" spans="1:13" ht="15.75">
      <c r="A521" s="3">
        <v>2025</v>
      </c>
      <c r="B521" s="2" t="s">
        <v>1426</v>
      </c>
      <c r="C521" s="2" t="s">
        <v>4438</v>
      </c>
      <c r="D521" s="3" t="s">
        <v>4439</v>
      </c>
      <c r="E521" s="2" t="s">
        <v>3872</v>
      </c>
      <c r="F521" s="2" t="s">
        <v>1426</v>
      </c>
      <c r="G521" s="2" t="s">
        <v>3873</v>
      </c>
      <c r="H521" s="2" t="s">
        <v>4052</v>
      </c>
      <c r="I521" s="2" t="s">
        <v>4053</v>
      </c>
      <c r="J521" s="4">
        <v>5700</v>
      </c>
      <c r="K521" s="4">
        <v>5952630</v>
      </c>
      <c r="L521" s="4"/>
      <c r="M521" s="4">
        <v>5952630</v>
      </c>
    </row>
    <row r="522" spans="1:13" ht="15.75">
      <c r="A522" s="3">
        <v>2025</v>
      </c>
      <c r="B522" s="2" t="s">
        <v>1412</v>
      </c>
      <c r="C522" s="2" t="s">
        <v>4438</v>
      </c>
      <c r="D522" s="3" t="s">
        <v>4439</v>
      </c>
      <c r="E522" s="2" t="s">
        <v>2895</v>
      </c>
      <c r="F522" s="2" t="s">
        <v>1412</v>
      </c>
      <c r="G522" s="2" t="s">
        <v>2896</v>
      </c>
      <c r="H522" s="2" t="s">
        <v>4052</v>
      </c>
      <c r="I522" s="2" t="s">
        <v>4053</v>
      </c>
      <c r="J522" s="4">
        <v>250</v>
      </c>
      <c r="K522" s="4">
        <v>301408</v>
      </c>
      <c r="L522" s="4"/>
      <c r="M522" s="4">
        <v>301408</v>
      </c>
    </row>
    <row r="523" spans="1:13" ht="15.75">
      <c r="A523" s="3">
        <v>2025</v>
      </c>
      <c r="B523" s="2" t="s">
        <v>1401</v>
      </c>
      <c r="C523" s="2" t="s">
        <v>4438</v>
      </c>
      <c r="D523" s="3" t="s">
        <v>4439</v>
      </c>
      <c r="E523" s="2" t="s">
        <v>2835</v>
      </c>
      <c r="F523" s="2" t="s">
        <v>1401</v>
      </c>
      <c r="G523" s="2" t="s">
        <v>2836</v>
      </c>
      <c r="H523" s="2" t="s">
        <v>4052</v>
      </c>
      <c r="I523" s="2" t="s">
        <v>4053</v>
      </c>
      <c r="J523" s="4">
        <v>1000</v>
      </c>
      <c r="K523" s="4">
        <v>1934114</v>
      </c>
      <c r="L523" s="4"/>
      <c r="M523" s="4">
        <v>1934114</v>
      </c>
    </row>
    <row r="524" spans="1:13" ht="15.75">
      <c r="A524" s="3">
        <v>2025</v>
      </c>
      <c r="B524" s="2" t="s">
        <v>1401</v>
      </c>
      <c r="C524" s="2" t="s">
        <v>4438</v>
      </c>
      <c r="D524" s="3" t="s">
        <v>4439</v>
      </c>
      <c r="E524" s="2" t="s">
        <v>2850</v>
      </c>
      <c r="F524" s="2" t="s">
        <v>1401</v>
      </c>
      <c r="G524" s="2" t="s">
        <v>2851</v>
      </c>
      <c r="H524" s="2" t="s">
        <v>4052</v>
      </c>
      <c r="I524" s="2" t="s">
        <v>4053</v>
      </c>
      <c r="J524" s="4">
        <v>270</v>
      </c>
      <c r="K524" s="4">
        <v>333401</v>
      </c>
      <c r="L524" s="4"/>
      <c r="M524" s="4">
        <v>333401</v>
      </c>
    </row>
    <row r="525" spans="1:13" ht="15.75">
      <c r="A525" s="3">
        <v>2025</v>
      </c>
      <c r="B525" s="2" t="s">
        <v>1364</v>
      </c>
      <c r="C525" s="2" t="s">
        <v>6662</v>
      </c>
      <c r="D525" s="3" t="s">
        <v>4439</v>
      </c>
      <c r="E525" s="2" t="s">
        <v>1365</v>
      </c>
      <c r="F525" s="2" t="s">
        <v>1364</v>
      </c>
      <c r="G525" s="2" t="s">
        <v>1352</v>
      </c>
      <c r="H525" s="2" t="s">
        <v>4052</v>
      </c>
      <c r="I525" s="2" t="s">
        <v>4053</v>
      </c>
      <c r="J525" s="4">
        <v>2550</v>
      </c>
      <c r="K525" s="4">
        <v>976685</v>
      </c>
      <c r="L525" s="4"/>
      <c r="M525" s="4">
        <v>976685</v>
      </c>
    </row>
    <row r="526" spans="1:13" ht="15.75">
      <c r="A526" s="3">
        <v>2025</v>
      </c>
      <c r="B526" s="2" t="s">
        <v>633</v>
      </c>
      <c r="C526" s="2" t="s">
        <v>4438</v>
      </c>
      <c r="D526" s="3" t="s">
        <v>4439</v>
      </c>
      <c r="E526" s="2" t="s">
        <v>634</v>
      </c>
      <c r="F526" s="2" t="s">
        <v>633</v>
      </c>
      <c r="G526" s="2" t="s">
        <v>635</v>
      </c>
      <c r="H526" s="2" t="s">
        <v>4052</v>
      </c>
      <c r="I526" s="2" t="s">
        <v>4053</v>
      </c>
      <c r="J526" s="4">
        <v>700</v>
      </c>
      <c r="K526" s="4">
        <v>570221</v>
      </c>
      <c r="L526" s="4"/>
      <c r="M526" s="4">
        <v>570221</v>
      </c>
    </row>
    <row r="527" spans="1:13" ht="15.75">
      <c r="A527" s="3">
        <v>2025</v>
      </c>
      <c r="B527" s="2" t="s">
        <v>575</v>
      </c>
      <c r="C527" s="2" t="s">
        <v>4438</v>
      </c>
      <c r="D527" s="3" t="s">
        <v>4439</v>
      </c>
      <c r="E527" s="2" t="s">
        <v>576</v>
      </c>
      <c r="F527" s="2" t="s">
        <v>575</v>
      </c>
      <c r="G527" s="2" t="s">
        <v>577</v>
      </c>
      <c r="H527" s="2" t="s">
        <v>4052</v>
      </c>
      <c r="I527" s="2" t="s">
        <v>4053</v>
      </c>
      <c r="J527" s="4">
        <v>350</v>
      </c>
      <c r="K527" s="4">
        <v>717286</v>
      </c>
      <c r="L527" s="4"/>
      <c r="M527" s="4">
        <v>717286</v>
      </c>
    </row>
    <row r="528" spans="1:13" ht="15.75">
      <c r="A528" s="3">
        <v>2025</v>
      </c>
      <c r="B528" s="2" t="s">
        <v>560</v>
      </c>
      <c r="C528" s="2" t="s">
        <v>4438</v>
      </c>
      <c r="D528" s="3" t="s">
        <v>4439</v>
      </c>
      <c r="E528" s="2" t="s">
        <v>561</v>
      </c>
      <c r="F528" s="2" t="s">
        <v>560</v>
      </c>
      <c r="G528" s="2" t="s">
        <v>562</v>
      </c>
      <c r="H528" s="2" t="s">
        <v>4052</v>
      </c>
      <c r="I528" s="2" t="s">
        <v>4053</v>
      </c>
      <c r="J528" s="4">
        <v>150</v>
      </c>
      <c r="K528" s="4">
        <v>278570</v>
      </c>
      <c r="L528" s="4"/>
      <c r="M528" s="4">
        <v>278570</v>
      </c>
    </row>
    <row r="529" spans="1:13" ht="15.75">
      <c r="A529" s="3">
        <v>2025</v>
      </c>
      <c r="B529" s="2" t="s">
        <v>548</v>
      </c>
      <c r="C529" s="2" t="s">
        <v>4438</v>
      </c>
      <c r="D529" s="3" t="s">
        <v>4439</v>
      </c>
      <c r="E529" s="2" t="s">
        <v>549</v>
      </c>
      <c r="F529" s="2" t="s">
        <v>548</v>
      </c>
      <c r="G529" s="2" t="s">
        <v>550</v>
      </c>
      <c r="H529" s="2" t="s">
        <v>4052</v>
      </c>
      <c r="I529" s="2" t="s">
        <v>4053</v>
      </c>
      <c r="J529" s="4">
        <v>400</v>
      </c>
      <c r="K529" s="4">
        <v>704799</v>
      </c>
      <c r="L529" s="4"/>
      <c r="M529" s="4">
        <v>704799</v>
      </c>
    </row>
    <row r="530" spans="1:13" ht="15.75">
      <c r="A530" s="3">
        <v>2025</v>
      </c>
      <c r="B530" s="2" t="s">
        <v>545</v>
      </c>
      <c r="C530" s="2" t="s">
        <v>4438</v>
      </c>
      <c r="D530" s="3" t="s">
        <v>4439</v>
      </c>
      <c r="E530" s="2" t="s">
        <v>546</v>
      </c>
      <c r="F530" s="2" t="s">
        <v>545</v>
      </c>
      <c r="G530" s="2" t="s">
        <v>547</v>
      </c>
      <c r="H530" s="2" t="s">
        <v>4052</v>
      </c>
      <c r="I530" s="2" t="s">
        <v>4053</v>
      </c>
      <c r="J530" s="4">
        <v>310</v>
      </c>
      <c r="K530" s="4">
        <v>1262758</v>
      </c>
      <c r="L530" s="4"/>
      <c r="M530" s="4">
        <v>1262758</v>
      </c>
    </row>
    <row r="531" spans="1:13" ht="15.75">
      <c r="A531" s="3">
        <v>2025</v>
      </c>
      <c r="B531" s="2" t="s">
        <v>355</v>
      </c>
      <c r="C531" s="2" t="s">
        <v>4438</v>
      </c>
      <c r="D531" s="3" t="s">
        <v>4439</v>
      </c>
      <c r="E531" s="2" t="s">
        <v>536</v>
      </c>
      <c r="F531" s="2" t="s">
        <v>355</v>
      </c>
      <c r="G531" s="2" t="s">
        <v>537</v>
      </c>
      <c r="H531" s="2" t="s">
        <v>4052</v>
      </c>
      <c r="I531" s="2" t="s">
        <v>4053</v>
      </c>
      <c r="J531" s="4">
        <v>760</v>
      </c>
      <c r="K531" s="4">
        <v>2638342</v>
      </c>
      <c r="L531" s="4"/>
      <c r="M531" s="4">
        <v>2638342</v>
      </c>
    </row>
    <row r="532" spans="1:13" ht="15.75">
      <c r="A532" s="3">
        <v>2025</v>
      </c>
      <c r="B532" s="2" t="s">
        <v>524</v>
      </c>
      <c r="C532" s="2" t="s">
        <v>4438</v>
      </c>
      <c r="D532" s="3" t="s">
        <v>4439</v>
      </c>
      <c r="E532" s="2" t="s">
        <v>525</v>
      </c>
      <c r="F532" s="2" t="s">
        <v>524</v>
      </c>
      <c r="G532" s="2" t="s">
        <v>526</v>
      </c>
      <c r="H532" s="2" t="s">
        <v>4052</v>
      </c>
      <c r="I532" s="2" t="s">
        <v>4053</v>
      </c>
      <c r="J532" s="4">
        <v>750</v>
      </c>
      <c r="K532" s="4">
        <v>2307658</v>
      </c>
      <c r="L532" s="4"/>
      <c r="M532" s="4">
        <v>2307658</v>
      </c>
    </row>
    <row r="533" spans="1:13" ht="15.75">
      <c r="A533" s="3">
        <v>2025</v>
      </c>
      <c r="B533" s="2" t="s">
        <v>514</v>
      </c>
      <c r="C533" s="2" t="s">
        <v>4438</v>
      </c>
      <c r="D533" s="3" t="s">
        <v>4439</v>
      </c>
      <c r="E533" s="2" t="s">
        <v>515</v>
      </c>
      <c r="F533" s="2" t="s">
        <v>514</v>
      </c>
      <c r="G533" s="2" t="s">
        <v>516</v>
      </c>
      <c r="H533" s="2" t="s">
        <v>4052</v>
      </c>
      <c r="I533" s="2" t="s">
        <v>4053</v>
      </c>
      <c r="J533" s="4">
        <v>550</v>
      </c>
      <c r="K533" s="4">
        <v>1447021</v>
      </c>
      <c r="L533" s="4"/>
      <c r="M533" s="4">
        <v>1447021</v>
      </c>
    </row>
    <row r="534" spans="1:13" ht="15.75">
      <c r="A534" s="3">
        <v>2025</v>
      </c>
      <c r="B534" s="2" t="s">
        <v>318</v>
      </c>
      <c r="C534" s="2" t="s">
        <v>4438</v>
      </c>
      <c r="D534" s="3" t="s">
        <v>4439</v>
      </c>
      <c r="E534" s="2" t="s">
        <v>2614</v>
      </c>
      <c r="F534" s="2" t="s">
        <v>318</v>
      </c>
      <c r="G534" s="2" t="s">
        <v>2615</v>
      </c>
      <c r="H534" s="2" t="s">
        <v>4052</v>
      </c>
      <c r="I534" s="2" t="s">
        <v>4053</v>
      </c>
      <c r="J534" s="4">
        <v>470</v>
      </c>
      <c r="K534" s="4">
        <v>1446023</v>
      </c>
      <c r="L534" s="4"/>
      <c r="M534" s="4">
        <v>1446023</v>
      </c>
    </row>
    <row r="535" spans="1:13" ht="15.75">
      <c r="A535" s="3">
        <v>2025</v>
      </c>
      <c r="B535" s="2" t="s">
        <v>318</v>
      </c>
      <c r="C535" s="2" t="s">
        <v>4438</v>
      </c>
      <c r="D535" s="3" t="s">
        <v>4439</v>
      </c>
      <c r="E535" s="2" t="s">
        <v>2618</v>
      </c>
      <c r="F535" s="2" t="s">
        <v>318</v>
      </c>
      <c r="G535" s="2" t="s">
        <v>2619</v>
      </c>
      <c r="H535" s="2" t="s">
        <v>4052</v>
      </c>
      <c r="I535" s="2" t="s">
        <v>4053</v>
      </c>
      <c r="J535" s="4">
        <v>500</v>
      </c>
      <c r="K535" s="4">
        <v>843528</v>
      </c>
      <c r="L535" s="4"/>
      <c r="M535" s="4">
        <v>843528</v>
      </c>
    </row>
    <row r="536" spans="1:13" ht="15.75">
      <c r="A536" s="3">
        <v>2025</v>
      </c>
      <c r="B536" s="2" t="s">
        <v>318</v>
      </c>
      <c r="C536" s="2" t="s">
        <v>4438</v>
      </c>
      <c r="D536" s="3" t="s">
        <v>4439</v>
      </c>
      <c r="E536" s="2" t="s">
        <v>2624</v>
      </c>
      <c r="F536" s="2" t="s">
        <v>318</v>
      </c>
      <c r="G536" s="2" t="s">
        <v>2625</v>
      </c>
      <c r="H536" s="2" t="s">
        <v>4052</v>
      </c>
      <c r="I536" s="2" t="s">
        <v>4053</v>
      </c>
      <c r="J536" s="4">
        <v>400</v>
      </c>
      <c r="K536" s="4">
        <v>736804</v>
      </c>
      <c r="L536" s="4"/>
      <c r="M536" s="4">
        <v>736804</v>
      </c>
    </row>
    <row r="537" spans="1:13" ht="15.75">
      <c r="A537" s="3">
        <v>2025</v>
      </c>
      <c r="B537" s="2" t="s">
        <v>318</v>
      </c>
      <c r="C537" s="2" t="s">
        <v>4438</v>
      </c>
      <c r="D537" s="3" t="s">
        <v>4439</v>
      </c>
      <c r="E537" s="2" t="s">
        <v>2628</v>
      </c>
      <c r="F537" s="2" t="s">
        <v>318</v>
      </c>
      <c r="G537" s="2" t="s">
        <v>2629</v>
      </c>
      <c r="H537" s="2" t="s">
        <v>4052</v>
      </c>
      <c r="I537" s="2" t="s">
        <v>4053</v>
      </c>
      <c r="J537" s="4">
        <v>2300</v>
      </c>
      <c r="K537" s="4">
        <v>4697493</v>
      </c>
      <c r="L537" s="4"/>
      <c r="M537" s="4">
        <v>4697493</v>
      </c>
    </row>
    <row r="538" spans="1:13" ht="15.75">
      <c r="A538" s="3">
        <v>2025</v>
      </c>
      <c r="B538" s="2" t="s">
        <v>314</v>
      </c>
      <c r="C538" s="2" t="s">
        <v>4438</v>
      </c>
      <c r="D538" s="3" t="s">
        <v>4439</v>
      </c>
      <c r="E538" s="2" t="s">
        <v>2604</v>
      </c>
      <c r="F538" s="2" t="s">
        <v>314</v>
      </c>
      <c r="G538" s="2" t="s">
        <v>2605</v>
      </c>
      <c r="H538" s="2" t="s">
        <v>4052</v>
      </c>
      <c r="I538" s="2" t="s">
        <v>4053</v>
      </c>
      <c r="J538" s="4">
        <v>500</v>
      </c>
      <c r="K538" s="4">
        <v>965345</v>
      </c>
      <c r="L538" s="4"/>
      <c r="M538" s="4">
        <v>965345</v>
      </c>
    </row>
    <row r="539" spans="1:13" ht="15.75">
      <c r="A539" s="3">
        <v>2025</v>
      </c>
      <c r="B539" s="2" t="s">
        <v>314</v>
      </c>
      <c r="C539" s="2" t="s">
        <v>4438</v>
      </c>
      <c r="D539" s="3" t="s">
        <v>4439</v>
      </c>
      <c r="E539" s="2" t="s">
        <v>2606</v>
      </c>
      <c r="F539" s="2" t="s">
        <v>314</v>
      </c>
      <c r="G539" s="2" t="s">
        <v>2607</v>
      </c>
      <c r="H539" s="2" t="s">
        <v>4052</v>
      </c>
      <c r="I539" s="2" t="s">
        <v>4053</v>
      </c>
      <c r="J539" s="4">
        <v>1800</v>
      </c>
      <c r="K539" s="4">
        <v>3775934</v>
      </c>
      <c r="L539" s="4"/>
      <c r="M539" s="4">
        <v>3775934</v>
      </c>
    </row>
    <row r="540" spans="1:13" ht="15.75">
      <c r="A540" s="3">
        <v>2025</v>
      </c>
      <c r="B540" s="2" t="s">
        <v>307</v>
      </c>
      <c r="C540" s="2" t="s">
        <v>4438</v>
      </c>
      <c r="D540" s="3" t="s">
        <v>4439</v>
      </c>
      <c r="E540" s="2" t="s">
        <v>2572</v>
      </c>
      <c r="F540" s="2" t="s">
        <v>307</v>
      </c>
      <c r="G540" s="2" t="s">
        <v>2573</v>
      </c>
      <c r="H540" s="2" t="s">
        <v>4052</v>
      </c>
      <c r="I540" s="2" t="s">
        <v>4053</v>
      </c>
      <c r="J540" s="4">
        <v>250</v>
      </c>
      <c r="K540" s="4">
        <v>550626</v>
      </c>
      <c r="L540" s="4"/>
      <c r="M540" s="4">
        <v>550626</v>
      </c>
    </row>
    <row r="541" spans="1:13" ht="15.75">
      <c r="A541" s="3">
        <v>2025</v>
      </c>
      <c r="B541" s="2" t="s">
        <v>299</v>
      </c>
      <c r="C541" s="2" t="s">
        <v>4438</v>
      </c>
      <c r="D541" s="3" t="s">
        <v>4439</v>
      </c>
      <c r="E541" s="2" t="s">
        <v>2550</v>
      </c>
      <c r="F541" s="2" t="s">
        <v>299</v>
      </c>
      <c r="G541" s="2" t="s">
        <v>2551</v>
      </c>
      <c r="H541" s="2" t="s">
        <v>4052</v>
      </c>
      <c r="I541" s="2" t="s">
        <v>4053</v>
      </c>
      <c r="J541" s="4">
        <v>800</v>
      </c>
      <c r="K541" s="4">
        <v>1653610</v>
      </c>
      <c r="L541" s="4"/>
      <c r="M541" s="4">
        <v>1653610</v>
      </c>
    </row>
    <row r="542" spans="1:13" ht="15.75">
      <c r="A542" s="3">
        <v>2025</v>
      </c>
      <c r="B542" s="2" t="s">
        <v>294</v>
      </c>
      <c r="C542" s="2" t="s">
        <v>4438</v>
      </c>
      <c r="D542" s="3" t="s">
        <v>4439</v>
      </c>
      <c r="E542" s="2" t="s">
        <v>2528</v>
      </c>
      <c r="F542" s="2" t="s">
        <v>294</v>
      </c>
      <c r="G542" s="2" t="s">
        <v>2529</v>
      </c>
      <c r="H542" s="2" t="s">
        <v>4052</v>
      </c>
      <c r="I542" s="2" t="s">
        <v>4053</v>
      </c>
      <c r="J542" s="4">
        <v>2250</v>
      </c>
      <c r="K542" s="4">
        <v>5908898</v>
      </c>
      <c r="L542" s="4"/>
      <c r="M542" s="4">
        <v>5908898</v>
      </c>
    </row>
    <row r="543" spans="1:13" ht="15.75">
      <c r="A543" s="3">
        <v>2025</v>
      </c>
      <c r="B543" s="2" t="s">
        <v>264</v>
      </c>
      <c r="C543" s="2" t="s">
        <v>4438</v>
      </c>
      <c r="D543" s="3" t="s">
        <v>4439</v>
      </c>
      <c r="E543" s="2" t="s">
        <v>2479</v>
      </c>
      <c r="F543" s="2" t="s">
        <v>264</v>
      </c>
      <c r="G543" s="2" t="s">
        <v>2480</v>
      </c>
      <c r="H543" s="2" t="s">
        <v>4052</v>
      </c>
      <c r="I543" s="2" t="s">
        <v>4053</v>
      </c>
      <c r="J543" s="4">
        <v>6900</v>
      </c>
      <c r="K543" s="4">
        <v>26484014</v>
      </c>
      <c r="L543" s="4"/>
      <c r="M543" s="4">
        <v>26484014</v>
      </c>
    </row>
    <row r="544" spans="1:13" ht="15.75">
      <c r="A544" s="3">
        <v>2025</v>
      </c>
      <c r="B544" s="2" t="s">
        <v>264</v>
      </c>
      <c r="C544" s="2" t="s">
        <v>4438</v>
      </c>
      <c r="D544" s="3" t="s">
        <v>4439</v>
      </c>
      <c r="E544" s="2" t="s">
        <v>2484</v>
      </c>
      <c r="F544" s="2" t="s">
        <v>264</v>
      </c>
      <c r="G544" s="2" t="s">
        <v>2485</v>
      </c>
      <c r="H544" s="2" t="s">
        <v>4052</v>
      </c>
      <c r="I544" s="2" t="s">
        <v>4053</v>
      </c>
      <c r="J544" s="4">
        <v>3000</v>
      </c>
      <c r="K544" s="4">
        <v>13736406</v>
      </c>
      <c r="L544" s="4"/>
      <c r="M544" s="4">
        <v>13736406</v>
      </c>
    </row>
    <row r="545" spans="1:13" ht="15.75">
      <c r="A545" s="3">
        <v>2025</v>
      </c>
      <c r="B545" s="2" t="s">
        <v>264</v>
      </c>
      <c r="C545" s="2" t="s">
        <v>4438</v>
      </c>
      <c r="D545" s="3" t="s">
        <v>4439</v>
      </c>
      <c r="E545" s="2" t="s">
        <v>2486</v>
      </c>
      <c r="F545" s="2" t="s">
        <v>264</v>
      </c>
      <c r="G545" s="2" t="s">
        <v>2487</v>
      </c>
      <c r="H545" s="2" t="s">
        <v>4052</v>
      </c>
      <c r="I545" s="2" t="s">
        <v>4053</v>
      </c>
      <c r="J545" s="4">
        <v>2150</v>
      </c>
      <c r="K545" s="4">
        <v>11516498</v>
      </c>
      <c r="L545" s="4"/>
      <c r="M545" s="4">
        <v>11516498</v>
      </c>
    </row>
    <row r="546" spans="1:13" ht="15.75">
      <c r="A546" s="3">
        <v>2025</v>
      </c>
      <c r="B546" s="2" t="s">
        <v>264</v>
      </c>
      <c r="C546" s="2" t="s">
        <v>4438</v>
      </c>
      <c r="D546" s="3" t="s">
        <v>4439</v>
      </c>
      <c r="E546" s="2" t="s">
        <v>2488</v>
      </c>
      <c r="F546" s="2" t="s">
        <v>264</v>
      </c>
      <c r="G546" s="2" t="s">
        <v>2489</v>
      </c>
      <c r="H546" s="2" t="s">
        <v>4052</v>
      </c>
      <c r="I546" s="2" t="s">
        <v>4053</v>
      </c>
      <c r="J546" s="4">
        <v>600</v>
      </c>
      <c r="K546" s="4">
        <v>1156926</v>
      </c>
      <c r="L546" s="4"/>
      <c r="M546" s="4">
        <v>1156926</v>
      </c>
    </row>
    <row r="547" spans="1:13" ht="15.75">
      <c r="A547" s="3">
        <v>2025</v>
      </c>
      <c r="B547" s="2" t="s">
        <v>264</v>
      </c>
      <c r="C547" s="2" t="s">
        <v>4438</v>
      </c>
      <c r="D547" s="3" t="s">
        <v>4439</v>
      </c>
      <c r="E547" s="2" t="s">
        <v>2490</v>
      </c>
      <c r="F547" s="2" t="s">
        <v>264</v>
      </c>
      <c r="G547" s="2" t="s">
        <v>2491</v>
      </c>
      <c r="H547" s="2" t="s">
        <v>4052</v>
      </c>
      <c r="I547" s="2" t="s">
        <v>4053</v>
      </c>
      <c r="J547" s="4">
        <v>750</v>
      </c>
      <c r="K547" s="4">
        <v>4564507</v>
      </c>
      <c r="L547" s="4"/>
      <c r="M547" s="4">
        <v>4564507</v>
      </c>
    </row>
    <row r="548" spans="1:13" ht="15.75">
      <c r="A548" s="3">
        <v>2025</v>
      </c>
      <c r="B548" s="2" t="s">
        <v>267</v>
      </c>
      <c r="C548" s="2" t="s">
        <v>4438</v>
      </c>
      <c r="D548" s="3" t="s">
        <v>4439</v>
      </c>
      <c r="E548" s="2" t="s">
        <v>2436</v>
      </c>
      <c r="F548" s="2" t="s">
        <v>267</v>
      </c>
      <c r="G548" s="2" t="s">
        <v>2437</v>
      </c>
      <c r="H548" s="2" t="s">
        <v>4052</v>
      </c>
      <c r="I548" s="2" t="s">
        <v>4053</v>
      </c>
      <c r="J548" s="4">
        <v>1400</v>
      </c>
      <c r="K548" s="4">
        <v>5516465</v>
      </c>
      <c r="L548" s="4"/>
      <c r="M548" s="4">
        <v>5516465</v>
      </c>
    </row>
    <row r="549" spans="1:13" ht="15.75">
      <c r="A549" s="3">
        <v>2025</v>
      </c>
      <c r="B549" s="2" t="s">
        <v>267</v>
      </c>
      <c r="C549" s="2" t="s">
        <v>4438</v>
      </c>
      <c r="D549" s="3" t="s">
        <v>4439</v>
      </c>
      <c r="E549" s="2" t="s">
        <v>2442</v>
      </c>
      <c r="F549" s="2" t="s">
        <v>267</v>
      </c>
      <c r="G549" s="2" t="s">
        <v>2443</v>
      </c>
      <c r="H549" s="2" t="s">
        <v>4052</v>
      </c>
      <c r="I549" s="2" t="s">
        <v>4053</v>
      </c>
      <c r="J549" s="4">
        <v>400</v>
      </c>
      <c r="K549" s="4">
        <v>2171425</v>
      </c>
      <c r="L549" s="4"/>
      <c r="M549" s="4">
        <v>2171425</v>
      </c>
    </row>
    <row r="550" spans="1:13" ht="15.75">
      <c r="A550" s="3">
        <v>2025</v>
      </c>
      <c r="B550" s="2" t="s">
        <v>2312</v>
      </c>
      <c r="C550" s="2" t="s">
        <v>4438</v>
      </c>
      <c r="D550" s="3" t="s">
        <v>4439</v>
      </c>
      <c r="E550" s="2" t="s">
        <v>2636</v>
      </c>
      <c r="F550" s="2" t="s">
        <v>2312</v>
      </c>
      <c r="G550" s="2" t="s">
        <v>2637</v>
      </c>
      <c r="H550" s="2" t="s">
        <v>4052</v>
      </c>
      <c r="I550" s="2" t="s">
        <v>4053</v>
      </c>
      <c r="J550" s="4">
        <v>250</v>
      </c>
      <c r="K550" s="4">
        <v>1013831</v>
      </c>
      <c r="L550" s="4"/>
      <c r="M550" s="4">
        <v>1013831</v>
      </c>
    </row>
    <row r="551" spans="1:13" ht="15.75">
      <c r="A551" s="3">
        <v>2025</v>
      </c>
      <c r="B551" s="2" t="s">
        <v>2312</v>
      </c>
      <c r="C551" s="2" t="s">
        <v>4438</v>
      </c>
      <c r="D551" s="3" t="s">
        <v>4439</v>
      </c>
      <c r="E551" s="2" t="s">
        <v>2656</v>
      </c>
      <c r="F551" s="2" t="s">
        <v>2312</v>
      </c>
      <c r="G551" s="2" t="s">
        <v>2657</v>
      </c>
      <c r="H551" s="2" t="s">
        <v>4052</v>
      </c>
      <c r="I551" s="2" t="s">
        <v>4053</v>
      </c>
      <c r="J551" s="4">
        <v>200</v>
      </c>
      <c r="K551" s="4">
        <v>463392</v>
      </c>
      <c r="L551" s="4"/>
      <c r="M551" s="4">
        <v>463392</v>
      </c>
    </row>
    <row r="552" spans="1:13" ht="15.75">
      <c r="A552" s="3">
        <v>2025</v>
      </c>
      <c r="B552" s="2" t="s">
        <v>2312</v>
      </c>
      <c r="C552" s="2" t="s">
        <v>4438</v>
      </c>
      <c r="D552" s="3" t="s">
        <v>4439</v>
      </c>
      <c r="E552" s="2" t="s">
        <v>2671</v>
      </c>
      <c r="F552" s="2" t="s">
        <v>2312</v>
      </c>
      <c r="G552" s="2" t="s">
        <v>2672</v>
      </c>
      <c r="H552" s="2" t="s">
        <v>4052</v>
      </c>
      <c r="I552" s="2" t="s">
        <v>4053</v>
      </c>
      <c r="J552" s="4">
        <v>100</v>
      </c>
      <c r="K552" s="4">
        <v>329805</v>
      </c>
      <c r="L552" s="4"/>
      <c r="M552" s="4">
        <v>329805</v>
      </c>
    </row>
    <row r="553" spans="1:13" ht="15.75">
      <c r="A553" s="3">
        <v>2025</v>
      </c>
      <c r="B553" s="2" t="s">
        <v>1977</v>
      </c>
      <c r="C553" s="2"/>
      <c r="D553" s="3" t="s">
        <v>5164</v>
      </c>
      <c r="E553" s="2" t="s">
        <v>3932</v>
      </c>
      <c r="F553" s="2" t="s">
        <v>1977</v>
      </c>
      <c r="G553" s="2" t="s">
        <v>3933</v>
      </c>
      <c r="H553" s="2" t="s">
        <v>4369</v>
      </c>
      <c r="I553" s="2" t="s">
        <v>4370</v>
      </c>
      <c r="J553" s="4">
        <v>3000</v>
      </c>
      <c r="K553" s="4">
        <v>3483552</v>
      </c>
      <c r="L553" s="4"/>
      <c r="M553" s="4">
        <v>3483552</v>
      </c>
    </row>
    <row r="554" spans="1:13" ht="15.75">
      <c r="A554" s="3">
        <v>2025</v>
      </c>
      <c r="B554" s="2" t="s">
        <v>3975</v>
      </c>
      <c r="C554" s="2"/>
      <c r="D554" s="3" t="s">
        <v>5164</v>
      </c>
      <c r="E554" s="2" t="s">
        <v>3978</v>
      </c>
      <c r="F554" s="2" t="s">
        <v>3975</v>
      </c>
      <c r="G554" s="2" t="s">
        <v>3979</v>
      </c>
      <c r="H554" s="2" t="s">
        <v>4369</v>
      </c>
      <c r="I554" s="2" t="s">
        <v>4370</v>
      </c>
      <c r="J554" s="4">
        <v>34000</v>
      </c>
      <c r="K554" s="4">
        <v>27450078</v>
      </c>
      <c r="L554" s="4"/>
      <c r="M554" s="4">
        <v>27450078</v>
      </c>
    </row>
    <row r="555" spans="1:13" ht="15.75">
      <c r="A555" s="3">
        <v>2025</v>
      </c>
      <c r="B555" s="2" t="s">
        <v>5163</v>
      </c>
      <c r="C555" s="2"/>
      <c r="D555" s="3" t="s">
        <v>5164</v>
      </c>
      <c r="E555" s="2" t="s">
        <v>5165</v>
      </c>
      <c r="F555" s="2" t="s">
        <v>5163</v>
      </c>
      <c r="G555" s="2" t="s">
        <v>5166</v>
      </c>
      <c r="H555" s="2" t="s">
        <v>4369</v>
      </c>
      <c r="I555" s="2" t="s">
        <v>4370</v>
      </c>
      <c r="J555" s="4">
        <v>1</v>
      </c>
      <c r="K555" s="4">
        <v>48915</v>
      </c>
      <c r="L555" s="4"/>
      <c r="M555" s="4">
        <v>48915</v>
      </c>
    </row>
    <row r="556" spans="1:13" ht="15.75">
      <c r="A556" s="3">
        <v>2025</v>
      </c>
      <c r="B556" s="2" t="s">
        <v>1362</v>
      </c>
      <c r="C556" s="2" t="s">
        <v>6662</v>
      </c>
      <c r="D556" s="3" t="s">
        <v>6663</v>
      </c>
      <c r="E556" s="2" t="s">
        <v>1373</v>
      </c>
      <c r="F556" s="2" t="s">
        <v>1362</v>
      </c>
      <c r="G556" s="2" t="s">
        <v>1374</v>
      </c>
      <c r="H556" s="2" t="s">
        <v>4052</v>
      </c>
      <c r="I556" s="2" t="s">
        <v>4053</v>
      </c>
      <c r="J556" s="4">
        <v>700</v>
      </c>
      <c r="K556" s="4">
        <v>3206695</v>
      </c>
      <c r="L556" s="4"/>
      <c r="M556" s="4">
        <v>3206695</v>
      </c>
    </row>
    <row r="557" spans="1:13" ht="15.75">
      <c r="A557" s="3">
        <v>2025</v>
      </c>
      <c r="B557" s="2" t="s">
        <v>5093</v>
      </c>
      <c r="C557" s="2" t="s">
        <v>6722</v>
      </c>
      <c r="D557" s="3" t="s">
        <v>6723</v>
      </c>
      <c r="E557" s="2" t="s">
        <v>5095</v>
      </c>
      <c r="F557" s="2" t="s">
        <v>5093</v>
      </c>
      <c r="G557" s="2" t="s">
        <v>6724</v>
      </c>
      <c r="H557" s="2" t="s">
        <v>4028</v>
      </c>
      <c r="I557" s="2" t="s">
        <v>4029</v>
      </c>
      <c r="J557" s="4">
        <v>6000</v>
      </c>
      <c r="K557" s="4">
        <v>224074</v>
      </c>
      <c r="L557" s="4"/>
      <c r="M557" s="4">
        <v>224074</v>
      </c>
    </row>
    <row r="558" spans="1:13" ht="15.75">
      <c r="A558" s="3">
        <v>2025</v>
      </c>
      <c r="B558" s="2" t="s">
        <v>5099</v>
      </c>
      <c r="C558" s="2" t="s">
        <v>6722</v>
      </c>
      <c r="D558" s="3" t="s">
        <v>6723</v>
      </c>
      <c r="E558" s="2" t="s">
        <v>5101</v>
      </c>
      <c r="F558" s="2" t="s">
        <v>5099</v>
      </c>
      <c r="G558" s="2" t="s">
        <v>6724</v>
      </c>
      <c r="H558" s="2" t="s">
        <v>4028</v>
      </c>
      <c r="I558" s="2" t="s">
        <v>4029</v>
      </c>
      <c r="J558" s="4">
        <v>6000</v>
      </c>
      <c r="K558" s="4">
        <v>190816</v>
      </c>
      <c r="L558" s="4"/>
      <c r="M558" s="4">
        <v>190816</v>
      </c>
    </row>
    <row r="559" spans="1:13" ht="15.75">
      <c r="A559" s="3">
        <v>2025</v>
      </c>
      <c r="B559" s="2" t="s">
        <v>3683</v>
      </c>
      <c r="C559" s="2"/>
      <c r="D559" s="3" t="s">
        <v>6689</v>
      </c>
      <c r="E559" s="2" t="s">
        <v>3684</v>
      </c>
      <c r="F559" s="2" t="s">
        <v>3683</v>
      </c>
      <c r="G559" s="2" t="s">
        <v>3685</v>
      </c>
      <c r="H559" s="2" t="s">
        <v>4333</v>
      </c>
      <c r="I559" s="2" t="s">
        <v>4334</v>
      </c>
      <c r="J559" s="4">
        <v>3710</v>
      </c>
      <c r="K559" s="4">
        <v>80882401</v>
      </c>
      <c r="L559" s="4"/>
      <c r="M559" s="4">
        <v>80882401</v>
      </c>
    </row>
    <row r="560" spans="1:13" ht="15.75">
      <c r="A560" s="3">
        <v>2025</v>
      </c>
      <c r="B560" s="2" t="s">
        <v>3704</v>
      </c>
      <c r="C560" s="2"/>
      <c r="D560" s="3" t="s">
        <v>6690</v>
      </c>
      <c r="E560" s="2" t="s">
        <v>3705</v>
      </c>
      <c r="F560" s="2" t="s">
        <v>3704</v>
      </c>
      <c r="G560" s="2" t="s">
        <v>3706</v>
      </c>
      <c r="H560" s="2" t="s">
        <v>4333</v>
      </c>
      <c r="I560" s="2" t="s">
        <v>4334</v>
      </c>
      <c r="J560" s="4">
        <v>359</v>
      </c>
      <c r="K560" s="4">
        <v>6948265</v>
      </c>
      <c r="L560" s="4"/>
      <c r="M560" s="4">
        <v>6948265</v>
      </c>
    </row>
    <row r="561" spans="1:13" ht="15.75">
      <c r="A561" s="3">
        <v>2025</v>
      </c>
      <c r="B561" s="2" t="s">
        <v>4413</v>
      </c>
      <c r="C561" s="2"/>
      <c r="D561" s="3" t="s">
        <v>6690</v>
      </c>
      <c r="E561" s="2" t="s">
        <v>3726</v>
      </c>
      <c r="F561" s="2" t="s">
        <v>4413</v>
      </c>
      <c r="G561" s="2" t="s">
        <v>4414</v>
      </c>
      <c r="H561" s="2" t="s">
        <v>4333</v>
      </c>
      <c r="I561" s="2" t="s">
        <v>4334</v>
      </c>
      <c r="J561" s="4">
        <v>112</v>
      </c>
      <c r="K561" s="4">
        <v>4462359</v>
      </c>
      <c r="L561" s="4"/>
      <c r="M561" s="4">
        <v>4462359</v>
      </c>
    </row>
    <row r="562" spans="1:13" ht="15.75">
      <c r="A562" s="3">
        <v>2025</v>
      </c>
      <c r="B562" s="2" t="s">
        <v>3719</v>
      </c>
      <c r="C562" s="2"/>
      <c r="D562" s="3" t="s">
        <v>6690</v>
      </c>
      <c r="E562" s="2" t="s">
        <v>3720</v>
      </c>
      <c r="F562" s="2" t="s">
        <v>3719</v>
      </c>
      <c r="G562" s="2" t="s">
        <v>3721</v>
      </c>
      <c r="H562" s="2" t="s">
        <v>4333</v>
      </c>
      <c r="I562" s="2" t="s">
        <v>4334</v>
      </c>
      <c r="J562" s="4">
        <v>990</v>
      </c>
      <c r="K562" s="4">
        <v>32301972</v>
      </c>
      <c r="L562" s="4"/>
      <c r="M562" s="4">
        <v>32301972</v>
      </c>
    </row>
    <row r="563" spans="1:13" ht="15.75">
      <c r="A563" s="3">
        <v>2025</v>
      </c>
      <c r="B563" s="2" t="s">
        <v>3713</v>
      </c>
      <c r="C563" s="2"/>
      <c r="D563" s="3" t="s">
        <v>6690</v>
      </c>
      <c r="E563" s="2" t="s">
        <v>3714</v>
      </c>
      <c r="F563" s="2" t="s">
        <v>3713</v>
      </c>
      <c r="G563" s="2" t="s">
        <v>3715</v>
      </c>
      <c r="H563" s="2" t="s">
        <v>4333</v>
      </c>
      <c r="I563" s="2" t="s">
        <v>4334</v>
      </c>
      <c r="J563" s="4">
        <v>1930</v>
      </c>
      <c r="K563" s="4">
        <v>64686469</v>
      </c>
      <c r="L563" s="4"/>
      <c r="M563" s="4">
        <v>64686469</v>
      </c>
    </row>
    <row r="564" spans="1:13" ht="15.75">
      <c r="A564" s="3">
        <v>2025</v>
      </c>
      <c r="B564" s="2" t="s">
        <v>3689</v>
      </c>
      <c r="C564" s="2"/>
      <c r="D564" s="3" t="s">
        <v>6690</v>
      </c>
      <c r="E564" s="2" t="s">
        <v>3690</v>
      </c>
      <c r="F564" s="2" t="s">
        <v>3689</v>
      </c>
      <c r="G564" s="2" t="s">
        <v>3691</v>
      </c>
      <c r="H564" s="2" t="s">
        <v>4333</v>
      </c>
      <c r="I564" s="2" t="s">
        <v>4334</v>
      </c>
      <c r="J564" s="4">
        <v>1042</v>
      </c>
      <c r="K564" s="4">
        <v>23366415</v>
      </c>
      <c r="L564" s="4"/>
      <c r="M564" s="4">
        <v>23366415</v>
      </c>
    </row>
    <row r="565" spans="1:13" ht="15.75">
      <c r="A565" s="3">
        <v>2025</v>
      </c>
      <c r="B565" s="2" t="s">
        <v>4931</v>
      </c>
      <c r="C565" s="2" t="s">
        <v>6710</v>
      </c>
      <c r="D565" s="3" t="s">
        <v>6695</v>
      </c>
      <c r="E565" s="2" t="s">
        <v>4934</v>
      </c>
      <c r="F565" s="2" t="s">
        <v>4931</v>
      </c>
      <c r="G565" s="2" t="s">
        <v>4935</v>
      </c>
      <c r="H565" s="2" t="s">
        <v>4936</v>
      </c>
      <c r="I565" s="2" t="s">
        <v>4937</v>
      </c>
      <c r="J565" s="4">
        <v>1000000</v>
      </c>
      <c r="K565" s="4">
        <v>4136504</v>
      </c>
      <c r="L565" s="4"/>
      <c r="M565" s="4">
        <v>4136504</v>
      </c>
    </row>
    <row r="566" spans="1:13" ht="15.75">
      <c r="A566" s="3">
        <v>2025</v>
      </c>
      <c r="B566" s="2" t="s">
        <v>3968</v>
      </c>
      <c r="C566" s="2"/>
      <c r="D566" s="3" t="s">
        <v>6695</v>
      </c>
      <c r="E566" s="2" t="s">
        <v>3969</v>
      </c>
      <c r="F566" s="2" t="s">
        <v>3968</v>
      </c>
      <c r="G566" s="2" t="s">
        <v>3970</v>
      </c>
      <c r="H566" s="2" t="s">
        <v>4369</v>
      </c>
      <c r="I566" s="2" t="s">
        <v>4370</v>
      </c>
      <c r="J566" s="4">
        <v>1000</v>
      </c>
      <c r="K566" s="4">
        <v>816981</v>
      </c>
      <c r="L566" s="4"/>
      <c r="M566" s="4">
        <v>816981</v>
      </c>
    </row>
    <row r="567" spans="1:13" ht="15.75">
      <c r="A567" s="3">
        <v>2025</v>
      </c>
      <c r="B567" s="2" t="s">
        <v>3968</v>
      </c>
      <c r="C567" s="2"/>
      <c r="D567" s="3" t="s">
        <v>6695</v>
      </c>
      <c r="E567" s="2" t="s">
        <v>5232</v>
      </c>
      <c r="F567" s="2" t="s">
        <v>3968</v>
      </c>
      <c r="G567" s="2" t="s">
        <v>5233</v>
      </c>
      <c r="H567" s="2" t="s">
        <v>4369</v>
      </c>
      <c r="I567" s="2" t="s">
        <v>4370</v>
      </c>
      <c r="J567" s="4">
        <v>30</v>
      </c>
      <c r="K567" s="4">
        <v>24509</v>
      </c>
      <c r="L567" s="4"/>
      <c r="M567" s="4">
        <v>24509</v>
      </c>
    </row>
    <row r="568" spans="1:13" ht="15.75">
      <c r="A568" s="3">
        <v>2025</v>
      </c>
      <c r="B568" s="2" t="s">
        <v>3975</v>
      </c>
      <c r="C568" s="2"/>
      <c r="D568" s="3" t="s">
        <v>6695</v>
      </c>
      <c r="E568" s="2" t="s">
        <v>3980</v>
      </c>
      <c r="F568" s="2" t="s">
        <v>3975</v>
      </c>
      <c r="G568" s="2" t="s">
        <v>3981</v>
      </c>
      <c r="H568" s="2" t="s">
        <v>4369</v>
      </c>
      <c r="I568" s="2" t="s">
        <v>4370</v>
      </c>
      <c r="J568" s="4">
        <v>6000</v>
      </c>
      <c r="K568" s="4">
        <v>4987884</v>
      </c>
      <c r="L568" s="4"/>
      <c r="M568" s="4">
        <v>4987884</v>
      </c>
    </row>
    <row r="569" spans="1:13" ht="15.75">
      <c r="A569" s="3">
        <v>2025</v>
      </c>
      <c r="B569" s="2" t="s">
        <v>3953</v>
      </c>
      <c r="C569" s="2"/>
      <c r="D569" s="3" t="s">
        <v>6695</v>
      </c>
      <c r="E569" s="2" t="s">
        <v>3954</v>
      </c>
      <c r="F569" s="2" t="s">
        <v>3953</v>
      </c>
      <c r="G569" s="2" t="s">
        <v>3955</v>
      </c>
      <c r="H569" s="2" t="s">
        <v>4369</v>
      </c>
      <c r="I569" s="2" t="s">
        <v>4370</v>
      </c>
      <c r="J569" s="4">
        <v>44500</v>
      </c>
      <c r="K569" s="4">
        <v>59853452</v>
      </c>
      <c r="L569" s="4"/>
      <c r="M569" s="4">
        <v>59853452</v>
      </c>
    </row>
    <row r="570" spans="1:13" ht="15.75">
      <c r="A570" s="3">
        <v>2025</v>
      </c>
      <c r="B570" s="2" t="s">
        <v>3953</v>
      </c>
      <c r="C570" s="2"/>
      <c r="D570" s="3" t="s">
        <v>6695</v>
      </c>
      <c r="E570" s="2" t="s">
        <v>5225</v>
      </c>
      <c r="F570" s="2" t="s">
        <v>3953</v>
      </c>
      <c r="G570" s="2" t="s">
        <v>5226</v>
      </c>
      <c r="H570" s="2" t="s">
        <v>4369</v>
      </c>
      <c r="I570" s="2" t="s">
        <v>4370</v>
      </c>
      <c r="J570" s="4">
        <v>1080</v>
      </c>
      <c r="K570" s="4">
        <v>1453659</v>
      </c>
      <c r="L570" s="4"/>
      <c r="M570" s="4">
        <v>1453659</v>
      </c>
    </row>
    <row r="571" spans="1:13" ht="15.75">
      <c r="A571" s="3">
        <v>2025</v>
      </c>
      <c r="B571" s="2" t="s">
        <v>3934</v>
      </c>
      <c r="C571" s="2"/>
      <c r="D571" s="3" t="s">
        <v>6695</v>
      </c>
      <c r="E571" s="2" t="s">
        <v>3942</v>
      </c>
      <c r="F571" s="2" t="s">
        <v>3934</v>
      </c>
      <c r="G571" s="2" t="s">
        <v>3943</v>
      </c>
      <c r="H571" s="2" t="s">
        <v>4369</v>
      </c>
      <c r="I571" s="2" t="s">
        <v>4370</v>
      </c>
      <c r="J571" s="4">
        <v>1000</v>
      </c>
      <c r="K571" s="4">
        <v>1046309</v>
      </c>
      <c r="L571" s="4"/>
      <c r="M571" s="4">
        <v>1046309</v>
      </c>
    </row>
    <row r="572" spans="1:13" ht="15.75">
      <c r="A572" s="3">
        <v>2025</v>
      </c>
      <c r="B572" s="2" t="s">
        <v>3934</v>
      </c>
      <c r="C572" s="2"/>
      <c r="D572" s="3" t="s">
        <v>6695</v>
      </c>
      <c r="E572" s="2" t="s">
        <v>5219</v>
      </c>
      <c r="F572" s="2" t="s">
        <v>3934</v>
      </c>
      <c r="G572" s="2" t="s">
        <v>5220</v>
      </c>
      <c r="H572" s="2" t="s">
        <v>4369</v>
      </c>
      <c r="I572" s="2" t="s">
        <v>4370</v>
      </c>
      <c r="J572" s="4">
        <v>420</v>
      </c>
      <c r="K572" s="4">
        <v>570070</v>
      </c>
      <c r="L572" s="4"/>
      <c r="M572" s="4">
        <v>570070</v>
      </c>
    </row>
    <row r="573" spans="1:13" ht="15.75">
      <c r="A573" s="3">
        <v>2025</v>
      </c>
      <c r="B573" s="2" t="s">
        <v>1722</v>
      </c>
      <c r="C573" s="2" t="s">
        <v>6672</v>
      </c>
      <c r="D573" s="3" t="s">
        <v>6673</v>
      </c>
      <c r="E573" s="2" t="s">
        <v>1723</v>
      </c>
      <c r="F573" s="2" t="s">
        <v>1722</v>
      </c>
      <c r="G573" s="2" t="s">
        <v>1724</v>
      </c>
      <c r="H573" s="2" t="s">
        <v>4238</v>
      </c>
      <c r="I573" s="2" t="s">
        <v>4239</v>
      </c>
      <c r="J573" s="4">
        <v>100</v>
      </c>
      <c r="K573" s="4">
        <v>2776401</v>
      </c>
      <c r="L573" s="4"/>
      <c r="M573" s="4">
        <v>2776401</v>
      </c>
    </row>
    <row r="574" spans="1:13" ht="15.75">
      <c r="A574" s="3">
        <v>2025</v>
      </c>
      <c r="B574" s="2" t="s">
        <v>1688</v>
      </c>
      <c r="C574" s="2" t="s">
        <v>6674</v>
      </c>
      <c r="D574" s="3" t="s">
        <v>6673</v>
      </c>
      <c r="E574" s="2" t="s">
        <v>1689</v>
      </c>
      <c r="F574" s="2" t="s">
        <v>1688</v>
      </c>
      <c r="G574" s="2" t="s">
        <v>1690</v>
      </c>
      <c r="H574" s="2" t="s">
        <v>4238</v>
      </c>
      <c r="I574" s="2" t="s">
        <v>4239</v>
      </c>
      <c r="J574" s="4">
        <v>40</v>
      </c>
      <c r="K574" s="4">
        <v>4035137</v>
      </c>
      <c r="L574" s="4"/>
      <c r="M574" s="4">
        <v>4035137</v>
      </c>
    </row>
    <row r="575" spans="1:13" ht="15.75">
      <c r="A575" s="3">
        <v>2025</v>
      </c>
      <c r="B575" s="2" t="s">
        <v>1619</v>
      </c>
      <c r="C575" s="2" t="s">
        <v>6672</v>
      </c>
      <c r="D575" s="3" t="s">
        <v>6673</v>
      </c>
      <c r="E575" s="2" t="s">
        <v>1620</v>
      </c>
      <c r="F575" s="2" t="s">
        <v>1619</v>
      </c>
      <c r="G575" s="2" t="s">
        <v>1621</v>
      </c>
      <c r="H575" s="2" t="s">
        <v>4238</v>
      </c>
      <c r="I575" s="2" t="s">
        <v>4239</v>
      </c>
      <c r="J575" s="4">
        <v>110</v>
      </c>
      <c r="K575" s="4">
        <v>2875912</v>
      </c>
      <c r="L575" s="4"/>
      <c r="M575" s="4">
        <v>2875912</v>
      </c>
    </row>
    <row r="576" spans="1:13" ht="15.75">
      <c r="A576" s="3">
        <v>2025</v>
      </c>
      <c r="B576" s="2" t="s">
        <v>4856</v>
      </c>
      <c r="C576" s="2" t="s">
        <v>6705</v>
      </c>
      <c r="D576" s="3" t="s">
        <v>6673</v>
      </c>
      <c r="E576" s="2" t="s">
        <v>4859</v>
      </c>
      <c r="F576" s="2" t="s">
        <v>4856</v>
      </c>
      <c r="G576" s="2" t="s">
        <v>4860</v>
      </c>
      <c r="H576" s="2" t="s">
        <v>4338</v>
      </c>
      <c r="I576" s="2" t="s">
        <v>4339</v>
      </c>
      <c r="J576" s="4">
        <v>475000</v>
      </c>
      <c r="K576" s="4">
        <v>41556922</v>
      </c>
      <c r="L576" s="4"/>
      <c r="M576" s="4">
        <v>41556922</v>
      </c>
    </row>
    <row r="577" spans="1:13" ht="15.75">
      <c r="A577" s="3">
        <v>2025</v>
      </c>
      <c r="B577" s="2" t="s">
        <v>1731</v>
      </c>
      <c r="C577" s="2" t="s">
        <v>6678</v>
      </c>
      <c r="D577" s="3" t="s">
        <v>6679</v>
      </c>
      <c r="E577" s="2" t="s">
        <v>1744</v>
      </c>
      <c r="F577" s="2" t="s">
        <v>1731</v>
      </c>
      <c r="G577" s="2" t="s">
        <v>1745</v>
      </c>
      <c r="H577" s="2" t="s">
        <v>4298</v>
      </c>
      <c r="I577" s="2" t="s">
        <v>4299</v>
      </c>
      <c r="J577" s="4">
        <v>600000</v>
      </c>
      <c r="K577" s="4">
        <v>17544480</v>
      </c>
      <c r="L577" s="4"/>
      <c r="M577" s="4">
        <v>17544480</v>
      </c>
    </row>
    <row r="578" spans="1:13" ht="15.75">
      <c r="A578" s="3">
        <v>2025</v>
      </c>
      <c r="B578" s="2" t="s">
        <v>1728</v>
      </c>
      <c r="C578" s="2" t="s">
        <v>6678</v>
      </c>
      <c r="D578" s="3" t="s">
        <v>6679</v>
      </c>
      <c r="E578" s="2" t="s">
        <v>1729</v>
      </c>
      <c r="F578" s="2" t="s">
        <v>1728</v>
      </c>
      <c r="G578" s="2" t="s">
        <v>1730</v>
      </c>
      <c r="H578" s="2" t="s">
        <v>4298</v>
      </c>
      <c r="I578" s="2" t="s">
        <v>4299</v>
      </c>
      <c r="J578" s="4">
        <v>2400000</v>
      </c>
      <c r="K578" s="4">
        <v>37316981</v>
      </c>
      <c r="L578" s="4"/>
      <c r="M578" s="4">
        <v>37316981</v>
      </c>
    </row>
    <row r="579" spans="1:13" ht="15.75">
      <c r="A579" s="3">
        <v>2025</v>
      </c>
      <c r="B579" s="2" t="s">
        <v>4585</v>
      </c>
      <c r="C579" s="2" t="s">
        <v>6697</v>
      </c>
      <c r="D579" s="3" t="s">
        <v>6679</v>
      </c>
      <c r="E579" s="2" t="s">
        <v>4586</v>
      </c>
      <c r="F579" s="2" t="s">
        <v>4585</v>
      </c>
      <c r="G579" s="2" t="s">
        <v>6131</v>
      </c>
      <c r="H579" s="2" t="s">
        <v>4531</v>
      </c>
      <c r="I579" s="2" t="s">
        <v>4532</v>
      </c>
      <c r="J579" s="4">
        <v>300</v>
      </c>
      <c r="K579" s="4">
        <v>4044003</v>
      </c>
      <c r="L579" s="4"/>
      <c r="M579" s="4">
        <v>4044003</v>
      </c>
    </row>
    <row r="580" spans="1:13" ht="15.75">
      <c r="A580" s="3">
        <v>2025</v>
      </c>
      <c r="B580" s="2" t="s">
        <v>4580</v>
      </c>
      <c r="C580" s="2" t="s">
        <v>6697</v>
      </c>
      <c r="D580" s="3" t="s">
        <v>6679</v>
      </c>
      <c r="E580" s="2" t="s">
        <v>4581</v>
      </c>
      <c r="F580" s="2" t="s">
        <v>4580</v>
      </c>
      <c r="G580" s="2" t="s">
        <v>4582</v>
      </c>
      <c r="H580" s="2" t="s">
        <v>4531</v>
      </c>
      <c r="I580" s="2" t="s">
        <v>4532</v>
      </c>
      <c r="J580" s="4">
        <v>1000</v>
      </c>
      <c r="K580" s="4">
        <v>7061653</v>
      </c>
      <c r="L580" s="4"/>
      <c r="M580" s="4">
        <v>7061653</v>
      </c>
    </row>
    <row r="581" spans="1:13" ht="15.75">
      <c r="A581" s="3">
        <v>2025</v>
      </c>
      <c r="B581" s="2" t="s">
        <v>4545</v>
      </c>
      <c r="C581" s="2" t="s">
        <v>6697</v>
      </c>
      <c r="D581" s="3" t="s">
        <v>6679</v>
      </c>
      <c r="E581" s="2" t="s">
        <v>4546</v>
      </c>
      <c r="F581" s="2" t="s">
        <v>4545</v>
      </c>
      <c r="G581" s="2" t="s">
        <v>4547</v>
      </c>
      <c r="H581" s="2" t="s">
        <v>4531</v>
      </c>
      <c r="I581" s="2" t="s">
        <v>4532</v>
      </c>
      <c r="J581" s="4">
        <v>1000</v>
      </c>
      <c r="K581" s="4">
        <v>7339441</v>
      </c>
      <c r="L581" s="4"/>
      <c r="M581" s="4">
        <v>7339441</v>
      </c>
    </row>
    <row r="582" spans="1:13" ht="15.75">
      <c r="A582" s="3">
        <v>2025</v>
      </c>
      <c r="B582" s="2" t="s">
        <v>4825</v>
      </c>
      <c r="C582" s="2"/>
      <c r="D582" s="3" t="s">
        <v>4794</v>
      </c>
      <c r="E582" s="2" t="s">
        <v>4826</v>
      </c>
      <c r="F582" s="2" t="s">
        <v>4825</v>
      </c>
      <c r="G582" s="2" t="s">
        <v>4827</v>
      </c>
      <c r="H582" s="2" t="s">
        <v>4369</v>
      </c>
      <c r="I582" s="2" t="s">
        <v>4370</v>
      </c>
      <c r="J582" s="4">
        <v>4</v>
      </c>
      <c r="K582" s="4">
        <v>994</v>
      </c>
      <c r="L582" s="4"/>
      <c r="M582" s="4">
        <v>994</v>
      </c>
    </row>
    <row r="583" spans="1:13" ht="15.75">
      <c r="A583" s="3">
        <v>2025</v>
      </c>
      <c r="B583" s="2" t="s">
        <v>4793</v>
      </c>
      <c r="C583" s="2"/>
      <c r="D583" s="3" t="s">
        <v>4794</v>
      </c>
      <c r="E583" s="2" t="s">
        <v>4795</v>
      </c>
      <c r="F583" s="2" t="s">
        <v>4793</v>
      </c>
      <c r="G583" s="2" t="s">
        <v>4796</v>
      </c>
      <c r="H583" s="2" t="s">
        <v>4369</v>
      </c>
      <c r="I583" s="2" t="s">
        <v>4370</v>
      </c>
      <c r="J583" s="4">
        <v>2</v>
      </c>
      <c r="K583" s="4">
        <v>1023</v>
      </c>
      <c r="L583" s="4"/>
      <c r="M583" s="4">
        <v>1023</v>
      </c>
    </row>
    <row r="584" spans="1:13" ht="15.75">
      <c r="A584" s="3">
        <v>2025</v>
      </c>
      <c r="B584" s="2" t="s">
        <v>3677</v>
      </c>
      <c r="C584" s="2" t="s">
        <v>4396</v>
      </c>
      <c r="D584" s="3" t="s">
        <v>4794</v>
      </c>
      <c r="E584" s="2" t="s">
        <v>3678</v>
      </c>
      <c r="F584" s="2" t="s">
        <v>3677</v>
      </c>
      <c r="G584" s="2" t="s">
        <v>3679</v>
      </c>
      <c r="H584" s="2" t="s">
        <v>4333</v>
      </c>
      <c r="I584" s="2" t="s">
        <v>4334</v>
      </c>
      <c r="J584" s="4">
        <v>12230</v>
      </c>
      <c r="K584" s="4">
        <v>186719703</v>
      </c>
      <c r="L584" s="4"/>
      <c r="M584" s="4">
        <v>186719703</v>
      </c>
    </row>
    <row r="585" spans="1:13" ht="15.75">
      <c r="A585" s="3">
        <v>2025</v>
      </c>
      <c r="B585" s="2" t="s">
        <v>4415</v>
      </c>
      <c r="C585" s="2" t="s">
        <v>4396</v>
      </c>
      <c r="D585" s="3" t="s">
        <v>4794</v>
      </c>
      <c r="E585" s="2" t="s">
        <v>3729</v>
      </c>
      <c r="F585" s="2" t="s">
        <v>4415</v>
      </c>
      <c r="G585" s="2" t="s">
        <v>4416</v>
      </c>
      <c r="H585" s="2" t="s">
        <v>4333</v>
      </c>
      <c r="I585" s="2" t="s">
        <v>4334</v>
      </c>
      <c r="J585" s="4">
        <v>28</v>
      </c>
      <c r="K585" s="4">
        <v>1097675</v>
      </c>
      <c r="L585" s="4"/>
      <c r="M585" s="4">
        <v>1097675</v>
      </c>
    </row>
    <row r="586" spans="1:13" ht="15.75">
      <c r="A586" s="3">
        <v>2025</v>
      </c>
      <c r="B586" s="2" t="s">
        <v>4942</v>
      </c>
      <c r="C586" s="2"/>
      <c r="D586" s="3" t="s">
        <v>4794</v>
      </c>
      <c r="E586" s="2" t="s">
        <v>4943</v>
      </c>
      <c r="F586" s="2" t="s">
        <v>4942</v>
      </c>
      <c r="G586" s="2" t="s">
        <v>4944</v>
      </c>
      <c r="H586" s="2" t="s">
        <v>4369</v>
      </c>
      <c r="I586" s="2" t="s">
        <v>4370</v>
      </c>
      <c r="J586" s="4">
        <v>800</v>
      </c>
      <c r="K586" s="4">
        <v>80869</v>
      </c>
      <c r="L586" s="4"/>
      <c r="M586" s="4">
        <v>80869</v>
      </c>
    </row>
    <row r="587" spans="1:13" ht="15.75">
      <c r="A587" s="3">
        <v>2025</v>
      </c>
      <c r="B587" s="2" t="s">
        <v>1981</v>
      </c>
      <c r="C587" s="2"/>
      <c r="D587" s="3" t="s">
        <v>4794</v>
      </c>
      <c r="E587" s="2" t="s">
        <v>5247</v>
      </c>
      <c r="F587" s="2" t="s">
        <v>1981</v>
      </c>
      <c r="G587" s="2" t="s">
        <v>5245</v>
      </c>
      <c r="H587" s="2" t="s">
        <v>4369</v>
      </c>
      <c r="I587" s="2" t="s">
        <v>4370</v>
      </c>
      <c r="J587" s="4">
        <v>245</v>
      </c>
      <c r="K587" s="4">
        <v>193428</v>
      </c>
      <c r="L587" s="4"/>
      <c r="M587" s="4">
        <v>193428</v>
      </c>
    </row>
    <row r="588" spans="1:13" ht="15.75">
      <c r="A588" s="3">
        <v>2025</v>
      </c>
      <c r="B588" s="2" t="s">
        <v>1616</v>
      </c>
      <c r="C588" s="2" t="s">
        <v>4267</v>
      </c>
      <c r="D588" s="3" t="s">
        <v>4268</v>
      </c>
      <c r="E588" s="2" t="s">
        <v>1617</v>
      </c>
      <c r="F588" s="2" t="s">
        <v>1616</v>
      </c>
      <c r="G588" s="2" t="s">
        <v>1618</v>
      </c>
      <c r="H588" s="2" t="s">
        <v>4269</v>
      </c>
      <c r="I588" s="2" t="s">
        <v>4270</v>
      </c>
      <c r="J588" s="4">
        <v>100</v>
      </c>
      <c r="K588" s="4">
        <v>4107656</v>
      </c>
      <c r="L588" s="4"/>
      <c r="M588" s="4">
        <v>4107656</v>
      </c>
    </row>
    <row r="589" spans="1:13" ht="15.75">
      <c r="A589" s="3">
        <v>2025</v>
      </c>
      <c r="B589" s="2" t="s">
        <v>3671</v>
      </c>
      <c r="C589" s="2" t="s">
        <v>4396</v>
      </c>
      <c r="D589" s="3" t="s">
        <v>4397</v>
      </c>
      <c r="E589" s="2" t="s">
        <v>3672</v>
      </c>
      <c r="F589" s="2" t="s">
        <v>3671</v>
      </c>
      <c r="G589" s="2" t="s">
        <v>3673</v>
      </c>
      <c r="H589" s="2" t="s">
        <v>4333</v>
      </c>
      <c r="I589" s="2" t="s">
        <v>4334</v>
      </c>
      <c r="J589" s="4">
        <v>8820</v>
      </c>
      <c r="K589" s="4">
        <v>126690546</v>
      </c>
      <c r="L589" s="4"/>
      <c r="M589" s="4">
        <v>126690546</v>
      </c>
    </row>
    <row r="590" spans="1:13" ht="15.75">
      <c r="A590" s="3">
        <v>2025</v>
      </c>
      <c r="B590" s="2" t="s">
        <v>4328</v>
      </c>
      <c r="C590" s="2" t="s">
        <v>4396</v>
      </c>
      <c r="D590" s="3" t="s">
        <v>4397</v>
      </c>
      <c r="E590" s="2" t="s">
        <v>4331</v>
      </c>
      <c r="F590" s="2" t="s">
        <v>4328</v>
      </c>
      <c r="G590" s="2" t="s">
        <v>4332</v>
      </c>
      <c r="H590" s="2" t="s">
        <v>4333</v>
      </c>
      <c r="I590" s="2" t="s">
        <v>4334</v>
      </c>
      <c r="J590" s="4">
        <v>516</v>
      </c>
      <c r="K590" s="4">
        <v>5524901</v>
      </c>
      <c r="L590" s="4"/>
      <c r="M590" s="4">
        <v>5524901</v>
      </c>
    </row>
    <row r="591" spans="1:13" ht="15.75">
      <c r="A591" s="3">
        <v>2025</v>
      </c>
      <c r="B591" s="2" t="s">
        <v>4911</v>
      </c>
      <c r="C591" s="2"/>
      <c r="D591" s="3" t="s">
        <v>4397</v>
      </c>
      <c r="E591" s="2" t="s">
        <v>4912</v>
      </c>
      <c r="F591" s="2" t="s">
        <v>4911</v>
      </c>
      <c r="G591" s="2" t="s">
        <v>4913</v>
      </c>
      <c r="H591" s="2" t="s">
        <v>4333</v>
      </c>
      <c r="I591" s="2" t="s">
        <v>4334</v>
      </c>
      <c r="J591" s="4">
        <v>520</v>
      </c>
      <c r="K591" s="4">
        <v>1492723</v>
      </c>
      <c r="L591" s="4"/>
      <c r="M591" s="4">
        <v>1492723</v>
      </c>
    </row>
    <row r="592" spans="1:13" ht="15.75">
      <c r="A592" s="3">
        <v>2025</v>
      </c>
      <c r="B592" s="2" t="s">
        <v>119</v>
      </c>
      <c r="C592" s="2" t="s">
        <v>6654</v>
      </c>
      <c r="D592" s="3" t="s">
        <v>6655</v>
      </c>
      <c r="E592" s="2" t="s">
        <v>120</v>
      </c>
      <c r="F592" s="2" t="s">
        <v>119</v>
      </c>
      <c r="G592" s="2" t="s">
        <v>113</v>
      </c>
      <c r="H592" s="2" t="s">
        <v>4040</v>
      </c>
      <c r="I592" s="2" t="s">
        <v>4041</v>
      </c>
      <c r="J592" s="4">
        <v>3000</v>
      </c>
      <c r="K592" s="4">
        <v>964181</v>
      </c>
      <c r="L592" s="4"/>
      <c r="M592" s="4">
        <v>964181</v>
      </c>
    </row>
    <row r="593" spans="1:13" ht="15.75">
      <c r="A593" s="3">
        <v>2025</v>
      </c>
      <c r="B593" s="2" t="s">
        <v>121</v>
      </c>
      <c r="C593" s="2" t="s">
        <v>6654</v>
      </c>
      <c r="D593" s="3" t="s">
        <v>6655</v>
      </c>
      <c r="E593" s="2" t="s">
        <v>122</v>
      </c>
      <c r="F593" s="2" t="s">
        <v>121</v>
      </c>
      <c r="G593" s="2"/>
      <c r="H593" s="2" t="s">
        <v>4040</v>
      </c>
      <c r="I593" s="2" t="s">
        <v>4041</v>
      </c>
      <c r="J593" s="4">
        <v>3000</v>
      </c>
      <c r="K593" s="4">
        <v>1224366</v>
      </c>
      <c r="L593" s="4"/>
      <c r="M593" s="4">
        <v>1224366</v>
      </c>
    </row>
    <row r="594" spans="1:13" ht="15.75">
      <c r="A594" s="3">
        <v>2025</v>
      </c>
      <c r="B594" s="2" t="s">
        <v>114</v>
      </c>
      <c r="C594" s="2" t="s">
        <v>6654</v>
      </c>
      <c r="D594" s="3" t="s">
        <v>6655</v>
      </c>
      <c r="E594" s="2" t="s">
        <v>115</v>
      </c>
      <c r="F594" s="2" t="s">
        <v>114</v>
      </c>
      <c r="G594" s="2" t="s">
        <v>113</v>
      </c>
      <c r="H594" s="2" t="s">
        <v>4040</v>
      </c>
      <c r="I594" s="2" t="s">
        <v>4041</v>
      </c>
      <c r="J594" s="4">
        <v>10000</v>
      </c>
      <c r="K594" s="4">
        <v>923994</v>
      </c>
      <c r="L594" s="4"/>
      <c r="M594" s="4">
        <v>923994</v>
      </c>
    </row>
    <row r="595" spans="1:13" ht="15.75">
      <c r="A595" s="3">
        <v>2025</v>
      </c>
      <c r="B595" s="2" t="s">
        <v>111</v>
      </c>
      <c r="C595" s="2" t="s">
        <v>6654</v>
      </c>
      <c r="D595" s="3" t="s">
        <v>6655</v>
      </c>
      <c r="E595" s="2" t="s">
        <v>112</v>
      </c>
      <c r="F595" s="2" t="s">
        <v>111</v>
      </c>
      <c r="G595" s="2" t="s">
        <v>113</v>
      </c>
      <c r="H595" s="2" t="s">
        <v>4040</v>
      </c>
      <c r="I595" s="2" t="s">
        <v>4041</v>
      </c>
      <c r="J595" s="4">
        <v>2000</v>
      </c>
      <c r="K595" s="4">
        <v>244259</v>
      </c>
      <c r="L595" s="4"/>
      <c r="M595" s="4">
        <v>244259</v>
      </c>
    </row>
    <row r="596" spans="1:13" ht="15.75">
      <c r="A596" s="3">
        <v>2025</v>
      </c>
      <c r="B596" s="2" t="s">
        <v>5030</v>
      </c>
      <c r="C596" s="2" t="s">
        <v>6654</v>
      </c>
      <c r="D596" s="3" t="s">
        <v>6655</v>
      </c>
      <c r="E596" s="2" t="s">
        <v>5031</v>
      </c>
      <c r="F596" s="2" t="s">
        <v>5030</v>
      </c>
      <c r="G596" s="2" t="s">
        <v>113</v>
      </c>
      <c r="H596" s="2" t="s">
        <v>4040</v>
      </c>
      <c r="I596" s="2" t="s">
        <v>4041</v>
      </c>
      <c r="J596" s="4">
        <v>260000</v>
      </c>
      <c r="K596" s="4">
        <v>11482285</v>
      </c>
      <c r="L596" s="4"/>
      <c r="M596" s="4">
        <v>11482285</v>
      </c>
    </row>
    <row r="597" spans="1:13" ht="15.75">
      <c r="A597" s="3">
        <v>2025</v>
      </c>
      <c r="B597" s="2" t="s">
        <v>5032</v>
      </c>
      <c r="C597" s="2" t="s">
        <v>6654</v>
      </c>
      <c r="D597" s="3" t="s">
        <v>6655</v>
      </c>
      <c r="E597" s="2" t="s">
        <v>5033</v>
      </c>
      <c r="F597" s="2" t="s">
        <v>5032</v>
      </c>
      <c r="G597" s="2" t="s">
        <v>5034</v>
      </c>
      <c r="H597" s="2" t="s">
        <v>4040</v>
      </c>
      <c r="I597" s="2" t="s">
        <v>4041</v>
      </c>
      <c r="J597" s="4">
        <v>300000</v>
      </c>
      <c r="K597" s="4">
        <v>26881344</v>
      </c>
      <c r="L597" s="4"/>
      <c r="M597" s="4">
        <v>26881344</v>
      </c>
    </row>
    <row r="598" spans="1:13" ht="15.75">
      <c r="A598" s="3">
        <v>2025</v>
      </c>
      <c r="B598" s="2" t="s">
        <v>5028</v>
      </c>
      <c r="C598" s="2" t="s">
        <v>6654</v>
      </c>
      <c r="D598" s="3" t="s">
        <v>6655</v>
      </c>
      <c r="E598" s="2" t="s">
        <v>5029</v>
      </c>
      <c r="F598" s="2" t="s">
        <v>5028</v>
      </c>
      <c r="G598" s="2" t="s">
        <v>5016</v>
      </c>
      <c r="H598" s="2" t="s">
        <v>4040</v>
      </c>
      <c r="I598" s="2" t="s">
        <v>4041</v>
      </c>
      <c r="J598" s="4">
        <v>70000</v>
      </c>
      <c r="K598" s="4">
        <v>11381562</v>
      </c>
      <c r="L598" s="4"/>
      <c r="M598" s="4">
        <v>11381562</v>
      </c>
    </row>
    <row r="599" spans="1:13" ht="15.75">
      <c r="A599" s="3">
        <v>2025</v>
      </c>
      <c r="B599" s="2" t="s">
        <v>4441</v>
      </c>
      <c r="C599" s="2"/>
      <c r="D599" s="3" t="s">
        <v>4442</v>
      </c>
      <c r="E599" s="2" t="s">
        <v>4443</v>
      </c>
      <c r="F599" s="2" t="s">
        <v>4441</v>
      </c>
      <c r="G599" s="2" t="s">
        <v>4444</v>
      </c>
      <c r="H599" s="2" t="s">
        <v>4052</v>
      </c>
      <c r="I599" s="2" t="s">
        <v>4053</v>
      </c>
      <c r="J599" s="4">
        <v>4</v>
      </c>
      <c r="K599" s="4"/>
      <c r="L599" s="4"/>
      <c r="M599" s="4"/>
    </row>
    <row r="600" spans="1:13" ht="15.75">
      <c r="A600" s="3">
        <v>2025</v>
      </c>
      <c r="B600" s="2" t="s">
        <v>4441</v>
      </c>
      <c r="C600" s="2"/>
      <c r="D600" s="3" t="s">
        <v>4442</v>
      </c>
      <c r="E600" s="2" t="s">
        <v>4445</v>
      </c>
      <c r="F600" s="2" t="s">
        <v>4441</v>
      </c>
      <c r="G600" s="2" t="s">
        <v>4446</v>
      </c>
      <c r="H600" s="2" t="s">
        <v>4052</v>
      </c>
      <c r="I600" s="2" t="s">
        <v>4053</v>
      </c>
      <c r="J600" s="4">
        <v>20</v>
      </c>
      <c r="K600" s="4"/>
      <c r="L600" s="4"/>
      <c r="M600" s="4"/>
    </row>
    <row r="601" spans="1:13" ht="15.75">
      <c r="A601" s="3">
        <v>2025</v>
      </c>
      <c r="B601" s="2" t="s">
        <v>1503</v>
      </c>
      <c r="C601" s="2" t="s">
        <v>6664</v>
      </c>
      <c r="D601" s="3" t="s">
        <v>6665</v>
      </c>
      <c r="E601" s="2" t="s">
        <v>1504</v>
      </c>
      <c r="F601" s="2" t="s">
        <v>1503</v>
      </c>
      <c r="G601" s="2" t="s">
        <v>1505</v>
      </c>
      <c r="H601" s="2" t="s">
        <v>4194</v>
      </c>
      <c r="I601" s="2" t="s">
        <v>4195</v>
      </c>
      <c r="J601" s="4">
        <v>33000</v>
      </c>
      <c r="K601" s="4">
        <v>17847930</v>
      </c>
      <c r="L601" s="4"/>
      <c r="M601" s="4">
        <v>17847930</v>
      </c>
    </row>
    <row r="602" spans="1:13" ht="15.75">
      <c r="A602" s="3">
        <v>2025</v>
      </c>
      <c r="B602" s="2" t="s">
        <v>1515</v>
      </c>
      <c r="C602" s="2" t="s">
        <v>6664</v>
      </c>
      <c r="D602" s="3" t="s">
        <v>6665</v>
      </c>
      <c r="E602" s="2" t="s">
        <v>1516</v>
      </c>
      <c r="F602" s="2" t="s">
        <v>1515</v>
      </c>
      <c r="G602" s="2" t="s">
        <v>1517</v>
      </c>
      <c r="H602" s="2" t="s">
        <v>4194</v>
      </c>
      <c r="I602" s="2" t="s">
        <v>4195</v>
      </c>
      <c r="J602" s="4">
        <v>2500</v>
      </c>
      <c r="K602" s="4">
        <v>1369575</v>
      </c>
      <c r="L602" s="4"/>
      <c r="M602" s="4">
        <v>1369575</v>
      </c>
    </row>
    <row r="603" spans="1:13" ht="15.75">
      <c r="A603" s="3">
        <v>2025</v>
      </c>
      <c r="B603" s="2" t="s">
        <v>3991</v>
      </c>
      <c r="C603" s="2"/>
      <c r="D603" s="3" t="s">
        <v>4475</v>
      </c>
      <c r="E603" s="2" t="s">
        <v>3992</v>
      </c>
      <c r="F603" s="2" t="s">
        <v>3991</v>
      </c>
      <c r="G603" s="2" t="s">
        <v>3993</v>
      </c>
      <c r="H603" s="2" t="s">
        <v>4369</v>
      </c>
      <c r="I603" s="2" t="s">
        <v>4370</v>
      </c>
      <c r="J603" s="4">
        <v>2500</v>
      </c>
      <c r="K603" s="4">
        <v>2527581</v>
      </c>
      <c r="L603" s="4"/>
      <c r="M603" s="4">
        <v>2527581</v>
      </c>
    </row>
    <row r="604" spans="1:13" ht="15.75">
      <c r="A604" s="3">
        <v>2025</v>
      </c>
      <c r="B604" s="2" t="s">
        <v>3991</v>
      </c>
      <c r="C604" s="2"/>
      <c r="D604" s="3" t="s">
        <v>4475</v>
      </c>
      <c r="E604" s="2" t="s">
        <v>5243</v>
      </c>
      <c r="F604" s="2" t="s">
        <v>3991</v>
      </c>
      <c r="G604" s="2" t="s">
        <v>5235</v>
      </c>
      <c r="H604" s="2" t="s">
        <v>4369</v>
      </c>
      <c r="I604" s="2" t="s">
        <v>4370</v>
      </c>
      <c r="J604" s="4">
        <v>60</v>
      </c>
      <c r="K604" s="4">
        <v>60777</v>
      </c>
      <c r="L604" s="4"/>
      <c r="M604" s="4">
        <v>60777</v>
      </c>
    </row>
    <row r="605" spans="1:13" ht="15.75">
      <c r="A605" s="3">
        <v>2025</v>
      </c>
      <c r="B605" s="2" t="s">
        <v>3975</v>
      </c>
      <c r="C605" s="2"/>
      <c r="D605" s="3" t="s">
        <v>4475</v>
      </c>
      <c r="E605" s="2" t="s">
        <v>3976</v>
      </c>
      <c r="F605" s="2" t="s">
        <v>3975</v>
      </c>
      <c r="G605" s="2" t="s">
        <v>3977</v>
      </c>
      <c r="H605" s="2" t="s">
        <v>4369</v>
      </c>
      <c r="I605" s="2" t="s">
        <v>4370</v>
      </c>
      <c r="J605" s="4">
        <v>17000</v>
      </c>
      <c r="K605" s="4">
        <v>14278370</v>
      </c>
      <c r="L605" s="4"/>
      <c r="M605" s="4">
        <v>14278370</v>
      </c>
    </row>
    <row r="606" spans="1:13" ht="15.75">
      <c r="A606" s="3">
        <v>2025</v>
      </c>
      <c r="B606" s="2" t="s">
        <v>3975</v>
      </c>
      <c r="C606" s="2"/>
      <c r="D606" s="3" t="s">
        <v>4475</v>
      </c>
      <c r="E606" s="2" t="s">
        <v>5234</v>
      </c>
      <c r="F606" s="2" t="s">
        <v>3975</v>
      </c>
      <c r="G606" s="2" t="s">
        <v>5235</v>
      </c>
      <c r="H606" s="2" t="s">
        <v>4369</v>
      </c>
      <c r="I606" s="2" t="s">
        <v>4370</v>
      </c>
      <c r="J606" s="4">
        <v>300</v>
      </c>
      <c r="K606" s="4">
        <v>247411</v>
      </c>
      <c r="L606" s="4"/>
      <c r="M606" s="4">
        <v>247411</v>
      </c>
    </row>
    <row r="607" spans="1:13" ht="15.75">
      <c r="A607" s="3">
        <v>2025</v>
      </c>
      <c r="B607" s="2" t="s">
        <v>5089</v>
      </c>
      <c r="C607" s="2" t="s">
        <v>4890</v>
      </c>
      <c r="D607" s="3" t="s">
        <v>5090</v>
      </c>
      <c r="E607" s="2" t="s">
        <v>5091</v>
      </c>
      <c r="F607" s="2" t="s">
        <v>5089</v>
      </c>
      <c r="G607" s="2" t="s">
        <v>5092</v>
      </c>
      <c r="H607" s="2" t="s">
        <v>4028</v>
      </c>
      <c r="I607" s="2" t="s">
        <v>4029</v>
      </c>
      <c r="J607" s="4">
        <v>450000</v>
      </c>
      <c r="K607" s="4">
        <v>5287160</v>
      </c>
      <c r="L607" s="4"/>
      <c r="M607" s="4">
        <v>5287160</v>
      </c>
    </row>
    <row r="608" spans="1:13" ht="15.75">
      <c r="A608" s="3">
        <v>2025</v>
      </c>
      <c r="B608" s="2" t="s">
        <v>1572</v>
      </c>
      <c r="C608" s="2" t="s">
        <v>6666</v>
      </c>
      <c r="D608" s="3" t="s">
        <v>6667</v>
      </c>
      <c r="E608" s="2" t="s">
        <v>1573</v>
      </c>
      <c r="F608" s="2" t="s">
        <v>1572</v>
      </c>
      <c r="G608" s="2" t="s">
        <v>1571</v>
      </c>
      <c r="H608" s="2" t="s">
        <v>4220</v>
      </c>
      <c r="I608" s="2" t="s">
        <v>4221</v>
      </c>
      <c r="J608" s="4">
        <v>860000</v>
      </c>
      <c r="K608" s="4">
        <v>25817854</v>
      </c>
      <c r="L608" s="4"/>
      <c r="M608" s="4">
        <v>25817854</v>
      </c>
    </row>
    <row r="609" spans="1:13" ht="15.75">
      <c r="A609" s="3">
        <v>2025</v>
      </c>
      <c r="B609" s="2" t="s">
        <v>1572</v>
      </c>
      <c r="C609" s="2" t="s">
        <v>6666</v>
      </c>
      <c r="D609" s="3" t="s">
        <v>6667</v>
      </c>
      <c r="E609" s="2" t="s">
        <v>1585</v>
      </c>
      <c r="F609" s="2" t="s">
        <v>1572</v>
      </c>
      <c r="G609" s="2" t="s">
        <v>1584</v>
      </c>
      <c r="H609" s="2" t="s">
        <v>4220</v>
      </c>
      <c r="I609" s="2" t="s">
        <v>4221</v>
      </c>
      <c r="J609" s="4">
        <v>35000</v>
      </c>
      <c r="K609" s="4">
        <v>1053221</v>
      </c>
      <c r="L609" s="4"/>
      <c r="M609" s="4">
        <v>1053221</v>
      </c>
    </row>
    <row r="610" spans="1:13" ht="15.75">
      <c r="A610" s="3">
        <v>2025</v>
      </c>
      <c r="B610" s="2" t="s">
        <v>4000</v>
      </c>
      <c r="C610" s="2"/>
      <c r="D610" s="3" t="s">
        <v>6667</v>
      </c>
      <c r="E610" s="2" t="s">
        <v>4001</v>
      </c>
      <c r="F610" s="2" t="s">
        <v>4000</v>
      </c>
      <c r="G610" s="2" t="s">
        <v>4002</v>
      </c>
      <c r="H610" s="2" t="s">
        <v>4369</v>
      </c>
      <c r="I610" s="2" t="s">
        <v>4370</v>
      </c>
      <c r="J610" s="4">
        <v>129000</v>
      </c>
      <c r="K610" s="4">
        <v>95071891</v>
      </c>
      <c r="L610" s="4"/>
      <c r="M610" s="4">
        <v>95071891</v>
      </c>
    </row>
    <row r="611" spans="1:13" ht="15.75">
      <c r="A611" s="3">
        <v>2025</v>
      </c>
      <c r="B611" s="2" t="s">
        <v>4000</v>
      </c>
      <c r="C611" s="2"/>
      <c r="D611" s="3" t="s">
        <v>6667</v>
      </c>
      <c r="E611" s="2" t="s">
        <v>5244</v>
      </c>
      <c r="F611" s="2" t="s">
        <v>4000</v>
      </c>
      <c r="G611" s="2" t="s">
        <v>6652</v>
      </c>
      <c r="H611" s="2" t="s">
        <v>4369</v>
      </c>
      <c r="I611" s="2" t="s">
        <v>4370</v>
      </c>
      <c r="J611" s="4">
        <v>630</v>
      </c>
      <c r="K611" s="4">
        <v>465702</v>
      </c>
      <c r="L611" s="4"/>
      <c r="M611" s="4">
        <v>465702</v>
      </c>
    </row>
    <row r="612" spans="1:13" ht="15.75">
      <c r="A612" s="3">
        <v>2025</v>
      </c>
      <c r="B612" s="2" t="s">
        <v>3950</v>
      </c>
      <c r="C612" s="2"/>
      <c r="D612" s="3" t="s">
        <v>6667</v>
      </c>
      <c r="E612" s="2" t="s">
        <v>3951</v>
      </c>
      <c r="F612" s="2" t="s">
        <v>3950</v>
      </c>
      <c r="G612" s="2" t="s">
        <v>3952</v>
      </c>
      <c r="H612" s="2" t="s">
        <v>4369</v>
      </c>
      <c r="I612" s="2" t="s">
        <v>4370</v>
      </c>
      <c r="J612" s="4">
        <v>53300</v>
      </c>
      <c r="K612" s="4">
        <v>72416070</v>
      </c>
      <c r="L612" s="4"/>
      <c r="M612" s="4">
        <v>72416070</v>
      </c>
    </row>
    <row r="613" spans="1:13" ht="15.75">
      <c r="A613" s="3">
        <v>2025</v>
      </c>
      <c r="B613" s="2" t="s">
        <v>3950</v>
      </c>
      <c r="C613" s="2"/>
      <c r="D613" s="3" t="s">
        <v>6667</v>
      </c>
      <c r="E613" s="2" t="s">
        <v>5224</v>
      </c>
      <c r="F613" s="2" t="s">
        <v>3950</v>
      </c>
      <c r="G613" s="2" t="s">
        <v>5220</v>
      </c>
      <c r="H613" s="2" t="s">
        <v>4369</v>
      </c>
      <c r="I613" s="2" t="s">
        <v>4370</v>
      </c>
      <c r="J613" s="4">
        <v>1820</v>
      </c>
      <c r="K613" s="4">
        <v>2105384</v>
      </c>
      <c r="L613" s="4"/>
      <c r="M613" s="4">
        <v>2105384</v>
      </c>
    </row>
    <row r="614" spans="1:13" ht="15.75">
      <c r="A614" s="3">
        <v>2025</v>
      </c>
      <c r="B614" s="2" t="s">
        <v>6684</v>
      </c>
      <c r="C614" s="2"/>
      <c r="D614" s="3" t="s">
        <v>6685</v>
      </c>
      <c r="E614" s="2" t="s">
        <v>1978</v>
      </c>
      <c r="F614" s="2" t="s">
        <v>6684</v>
      </c>
      <c r="G614" s="2"/>
      <c r="H614" s="2" t="s">
        <v>6686</v>
      </c>
      <c r="I614" s="2" t="s">
        <v>6687</v>
      </c>
      <c r="J614" s="4">
        <v>2430</v>
      </c>
      <c r="K614" s="4">
        <v>1255973</v>
      </c>
      <c r="L614" s="4"/>
      <c r="M614" s="4">
        <v>1255973</v>
      </c>
    </row>
    <row r="615" spans="1:13" ht="15.75">
      <c r="A615" s="3">
        <v>2025</v>
      </c>
      <c r="B615" s="2" t="s">
        <v>1478</v>
      </c>
      <c r="C615" s="2"/>
      <c r="D615" s="3" t="s">
        <v>4891</v>
      </c>
      <c r="E615" s="2" t="s">
        <v>1479</v>
      </c>
      <c r="F615" s="2" t="s">
        <v>1478</v>
      </c>
      <c r="G615" s="2" t="s">
        <v>1480</v>
      </c>
      <c r="H615" s="2" t="s">
        <v>4201</v>
      </c>
      <c r="I615" s="2" t="s">
        <v>4202</v>
      </c>
      <c r="J615" s="4">
        <v>490</v>
      </c>
      <c r="K615" s="4"/>
      <c r="L615" s="4"/>
      <c r="M615" s="4"/>
    </row>
    <row r="616" spans="1:13" ht="15.75">
      <c r="A616" s="3">
        <v>2025</v>
      </c>
      <c r="B616" s="2" t="s">
        <v>4889</v>
      </c>
      <c r="C616" s="2" t="s">
        <v>4890</v>
      </c>
      <c r="D616" s="3" t="s">
        <v>4891</v>
      </c>
      <c r="E616" s="2" t="s">
        <v>4892</v>
      </c>
      <c r="F616" s="2" t="s">
        <v>4889</v>
      </c>
      <c r="G616" s="2" t="s">
        <v>4893</v>
      </c>
      <c r="H616" s="2" t="s">
        <v>4028</v>
      </c>
      <c r="I616" s="2" t="s">
        <v>4029</v>
      </c>
      <c r="J616" s="4">
        <v>3000</v>
      </c>
      <c r="K616" s="4">
        <v>2617254</v>
      </c>
      <c r="L616" s="4"/>
      <c r="M616" s="4">
        <v>2617254</v>
      </c>
    </row>
    <row r="617" spans="1:13" ht="15.75">
      <c r="A617" s="3">
        <v>2025</v>
      </c>
      <c r="B617" s="2" t="s">
        <v>5082</v>
      </c>
      <c r="C617" s="2" t="s">
        <v>6658</v>
      </c>
      <c r="D617" s="3" t="s">
        <v>4891</v>
      </c>
      <c r="E617" s="2" t="s">
        <v>5084</v>
      </c>
      <c r="F617" s="2" t="s">
        <v>5082</v>
      </c>
      <c r="G617" s="2" t="s">
        <v>5085</v>
      </c>
      <c r="H617" s="2" t="s">
        <v>4028</v>
      </c>
      <c r="I617" s="2" t="s">
        <v>4029</v>
      </c>
      <c r="J617" s="4">
        <v>1642000</v>
      </c>
      <c r="K617" s="4">
        <v>18605906</v>
      </c>
      <c r="L617" s="4"/>
      <c r="M617" s="4">
        <v>18605906</v>
      </c>
    </row>
    <row r="618" spans="1:13" ht="15.75">
      <c r="A618" s="3">
        <v>2025</v>
      </c>
      <c r="B618" s="2" t="s">
        <v>5086</v>
      </c>
      <c r="C618" s="2" t="s">
        <v>6658</v>
      </c>
      <c r="D618" s="3" t="s">
        <v>4891</v>
      </c>
      <c r="E618" s="2" t="s">
        <v>5087</v>
      </c>
      <c r="F618" s="2" t="s">
        <v>5086</v>
      </c>
      <c r="G618" s="2" t="s">
        <v>6721</v>
      </c>
      <c r="H618" s="2" t="s">
        <v>4028</v>
      </c>
      <c r="I618" s="2" t="s">
        <v>4029</v>
      </c>
      <c r="J618" s="4">
        <v>1126000</v>
      </c>
      <c r="K618" s="4">
        <v>12834439</v>
      </c>
      <c r="L618" s="4"/>
      <c r="M618" s="4">
        <v>12834439</v>
      </c>
    </row>
    <row r="619" spans="1:13" ht="15.75">
      <c r="A619" s="3">
        <v>2025</v>
      </c>
      <c r="B619" s="2" t="s">
        <v>5128</v>
      </c>
      <c r="C619" s="2" t="s">
        <v>6658</v>
      </c>
      <c r="D619" s="3" t="s">
        <v>4891</v>
      </c>
      <c r="E619" s="2" t="s">
        <v>5129</v>
      </c>
      <c r="F619" s="2" t="s">
        <v>5128</v>
      </c>
      <c r="G619" s="2" t="s">
        <v>5130</v>
      </c>
      <c r="H619" s="2" t="s">
        <v>4028</v>
      </c>
      <c r="I619" s="2" t="s">
        <v>4029</v>
      </c>
      <c r="J619" s="4">
        <v>2040000</v>
      </c>
      <c r="K619" s="4">
        <v>5811199</v>
      </c>
      <c r="L619" s="4"/>
      <c r="M619" s="4">
        <v>5811199</v>
      </c>
    </row>
    <row r="620" spans="1:13" ht="15.75">
      <c r="A620" s="3">
        <v>2025</v>
      </c>
      <c r="B620" s="2" t="s">
        <v>5131</v>
      </c>
      <c r="C620" s="2" t="s">
        <v>6658</v>
      </c>
      <c r="D620" s="3" t="s">
        <v>4891</v>
      </c>
      <c r="E620" s="2" t="s">
        <v>5132</v>
      </c>
      <c r="F620" s="2" t="s">
        <v>5131</v>
      </c>
      <c r="G620" s="2" t="s">
        <v>5133</v>
      </c>
      <c r="H620" s="2" t="s">
        <v>4028</v>
      </c>
      <c r="I620" s="2" t="s">
        <v>4029</v>
      </c>
      <c r="J620" s="4">
        <v>980000</v>
      </c>
      <c r="K620" s="4">
        <v>2798589</v>
      </c>
      <c r="L620" s="4"/>
      <c r="M620" s="4">
        <v>2798589</v>
      </c>
    </row>
    <row r="621" spans="1:13" ht="15.75">
      <c r="A621" s="3">
        <v>2025</v>
      </c>
      <c r="B621" s="2" t="s">
        <v>5157</v>
      </c>
      <c r="C621" s="2" t="s">
        <v>6658</v>
      </c>
      <c r="D621" s="3" t="s">
        <v>4891</v>
      </c>
      <c r="E621" s="2" t="s">
        <v>5158</v>
      </c>
      <c r="F621" s="2" t="s">
        <v>5157</v>
      </c>
      <c r="G621" s="2" t="s">
        <v>5159</v>
      </c>
      <c r="H621" s="2" t="s">
        <v>4028</v>
      </c>
      <c r="I621" s="2" t="s">
        <v>4029</v>
      </c>
      <c r="J621" s="4">
        <v>1346000</v>
      </c>
      <c r="K621" s="4">
        <v>30560187</v>
      </c>
      <c r="L621" s="4"/>
      <c r="M621" s="4">
        <v>30560187</v>
      </c>
    </row>
    <row r="622" spans="1:13" ht="15.75">
      <c r="A622" s="3">
        <v>2025</v>
      </c>
      <c r="B622" s="2" t="s">
        <v>173</v>
      </c>
      <c r="C622" s="2" t="s">
        <v>6658</v>
      </c>
      <c r="D622" s="3" t="s">
        <v>4891</v>
      </c>
      <c r="E622" s="2" t="s">
        <v>174</v>
      </c>
      <c r="F622" s="2" t="s">
        <v>173</v>
      </c>
      <c r="G622" s="2" t="s">
        <v>175</v>
      </c>
      <c r="H622" s="2" t="s">
        <v>4028</v>
      </c>
      <c r="I622" s="2" t="s">
        <v>4029</v>
      </c>
      <c r="J622" s="4">
        <v>150</v>
      </c>
      <c r="K622" s="4">
        <v>1690310</v>
      </c>
      <c r="L622" s="4"/>
      <c r="M622" s="4">
        <v>1690310</v>
      </c>
    </row>
    <row r="623" spans="1:13" ht="15.75">
      <c r="A623" s="3">
        <v>2025</v>
      </c>
      <c r="B623" s="2" t="s">
        <v>5058</v>
      </c>
      <c r="C623" s="2" t="s">
        <v>6718</v>
      </c>
      <c r="D623" s="3" t="s">
        <v>4891</v>
      </c>
      <c r="E623" s="2" t="s">
        <v>5061</v>
      </c>
      <c r="F623" s="2" t="s">
        <v>5058</v>
      </c>
      <c r="G623" s="2" t="s">
        <v>5046</v>
      </c>
      <c r="H623" s="2" t="s">
        <v>4079</v>
      </c>
      <c r="I623" s="2" t="s">
        <v>4080</v>
      </c>
      <c r="J623" s="4">
        <v>17000</v>
      </c>
      <c r="K623" s="4">
        <v>6918296</v>
      </c>
      <c r="L623" s="4"/>
      <c r="M623" s="4">
        <v>6918296</v>
      </c>
    </row>
    <row r="624" spans="1:13" ht="15.75">
      <c r="A624" s="3">
        <v>2024</v>
      </c>
      <c r="B624" s="2" t="s">
        <v>299</v>
      </c>
      <c r="C624" s="2" t="s">
        <v>4070</v>
      </c>
      <c r="D624" s="3" t="s">
        <v>4432</v>
      </c>
      <c r="E624" s="2" t="s">
        <v>2554</v>
      </c>
      <c r="F624" s="2" t="s">
        <v>299</v>
      </c>
      <c r="G624" s="2" t="s">
        <v>2555</v>
      </c>
      <c r="H624" s="2" t="s">
        <v>4052</v>
      </c>
      <c r="I624" s="2" t="s">
        <v>4053</v>
      </c>
      <c r="J624" s="4">
        <v>50</v>
      </c>
      <c r="K624" s="4">
        <v>110059</v>
      </c>
      <c r="L624" s="4"/>
      <c r="M624" s="4">
        <v>110059</v>
      </c>
    </row>
    <row r="625" spans="1:13" ht="15.75">
      <c r="A625" s="3">
        <v>2024</v>
      </c>
      <c r="B625" s="2" t="s">
        <v>236</v>
      </c>
      <c r="C625" s="2" t="s">
        <v>4070</v>
      </c>
      <c r="D625" s="3" t="s">
        <v>4432</v>
      </c>
      <c r="E625" s="2" t="s">
        <v>2404</v>
      </c>
      <c r="F625" s="2" t="s">
        <v>236</v>
      </c>
      <c r="G625" s="2" t="s">
        <v>2405</v>
      </c>
      <c r="H625" s="2" t="s">
        <v>4052</v>
      </c>
      <c r="I625" s="2" t="s">
        <v>4053</v>
      </c>
      <c r="J625" s="4">
        <v>100</v>
      </c>
      <c r="K625" s="4">
        <v>528166</v>
      </c>
      <c r="L625" s="4"/>
      <c r="M625" s="4">
        <v>528166</v>
      </c>
    </row>
    <row r="626" spans="1:13" ht="15.75">
      <c r="A626" s="3">
        <v>2024</v>
      </c>
      <c r="B626" s="2" t="s">
        <v>4670</v>
      </c>
      <c r="C626" s="2" t="s">
        <v>4667</v>
      </c>
      <c r="D626" s="3" t="s">
        <v>4292</v>
      </c>
      <c r="E626" s="2" t="s">
        <v>4671</v>
      </c>
      <c r="F626" s="2" t="s">
        <v>4670</v>
      </c>
      <c r="G626" s="2" t="s">
        <v>4672</v>
      </c>
      <c r="H626" s="2" t="s">
        <v>4028</v>
      </c>
      <c r="I626" s="2" t="s">
        <v>4029</v>
      </c>
      <c r="J626" s="4">
        <v>10</v>
      </c>
      <c r="K626" s="4">
        <v>428616</v>
      </c>
      <c r="L626" s="4"/>
      <c r="M626" s="4">
        <v>428616</v>
      </c>
    </row>
    <row r="627" spans="1:13" ht="15.75">
      <c r="A627" s="3">
        <v>2024</v>
      </c>
      <c r="B627" s="2" t="s">
        <v>4666</v>
      </c>
      <c r="C627" s="2" t="s">
        <v>4667</v>
      </c>
      <c r="D627" s="3" t="s">
        <v>4292</v>
      </c>
      <c r="E627" s="2" t="s">
        <v>4668</v>
      </c>
      <c r="F627" s="2" t="s">
        <v>4666</v>
      </c>
      <c r="G627" s="2" t="s">
        <v>4669</v>
      </c>
      <c r="H627" s="2" t="s">
        <v>4028</v>
      </c>
      <c r="I627" s="2" t="s">
        <v>4029</v>
      </c>
      <c r="J627" s="4">
        <v>10</v>
      </c>
      <c r="K627" s="4">
        <v>928668</v>
      </c>
      <c r="L627" s="4"/>
      <c r="M627" s="4">
        <v>928668</v>
      </c>
    </row>
    <row r="628" spans="1:13" ht="15.75">
      <c r="A628" s="3">
        <v>2024</v>
      </c>
      <c r="B628" s="2" t="s">
        <v>2077</v>
      </c>
      <c r="C628" s="2" t="s">
        <v>4395</v>
      </c>
      <c r="D628" s="3" t="s">
        <v>4292</v>
      </c>
      <c r="E628" s="2" t="s">
        <v>2095</v>
      </c>
      <c r="F628" s="2" t="s">
        <v>2077</v>
      </c>
      <c r="G628" s="2" t="s">
        <v>2091</v>
      </c>
      <c r="H628" s="2" t="s">
        <v>4333</v>
      </c>
      <c r="I628" s="2" t="s">
        <v>4334</v>
      </c>
      <c r="J628" s="4">
        <v>51</v>
      </c>
      <c r="K628" s="4">
        <v>1065282</v>
      </c>
      <c r="L628" s="4"/>
      <c r="M628" s="4">
        <v>1065282</v>
      </c>
    </row>
    <row r="629" spans="1:13" ht="15.75">
      <c r="A629" s="3">
        <v>2024</v>
      </c>
      <c r="B629" s="2" t="s">
        <v>4290</v>
      </c>
      <c r="C629" s="2" t="s">
        <v>4291</v>
      </c>
      <c r="D629" s="3" t="s">
        <v>4292</v>
      </c>
      <c r="E629" s="2" t="s">
        <v>4293</v>
      </c>
      <c r="F629" s="2" t="s">
        <v>4290</v>
      </c>
      <c r="G629" s="2" t="s">
        <v>4294</v>
      </c>
      <c r="H629" s="2" t="s">
        <v>4028</v>
      </c>
      <c r="I629" s="2" t="s">
        <v>4029</v>
      </c>
      <c r="J629" s="4">
        <v>15</v>
      </c>
      <c r="K629" s="4">
        <v>182162</v>
      </c>
      <c r="L629" s="4"/>
      <c r="M629" s="4">
        <v>182162</v>
      </c>
    </row>
    <row r="630" spans="1:13" ht="15.75">
      <c r="A630" s="3">
        <v>2024</v>
      </c>
      <c r="B630" s="2" t="s">
        <v>4290</v>
      </c>
      <c r="C630" s="2" t="s">
        <v>4291</v>
      </c>
      <c r="D630" s="3" t="s">
        <v>4292</v>
      </c>
      <c r="E630" s="2" t="s">
        <v>4295</v>
      </c>
      <c r="F630" s="2" t="s">
        <v>4290</v>
      </c>
      <c r="G630" s="2" t="s">
        <v>4296</v>
      </c>
      <c r="H630" s="2" t="s">
        <v>4028</v>
      </c>
      <c r="I630" s="2" t="s">
        <v>4029</v>
      </c>
      <c r="J630" s="4">
        <v>15</v>
      </c>
      <c r="K630" s="4">
        <v>182162</v>
      </c>
      <c r="L630" s="4"/>
      <c r="M630" s="4">
        <v>182162</v>
      </c>
    </row>
    <row r="631" spans="1:13" ht="15.75">
      <c r="A631" s="3">
        <v>2024</v>
      </c>
      <c r="B631" s="2" t="s">
        <v>5210</v>
      </c>
      <c r="C631" s="2" t="s">
        <v>4395</v>
      </c>
      <c r="D631" s="3" t="s">
        <v>4292</v>
      </c>
      <c r="E631" s="2" t="s">
        <v>5211</v>
      </c>
      <c r="F631" s="2" t="s">
        <v>5210</v>
      </c>
      <c r="G631" s="2" t="s">
        <v>5212</v>
      </c>
      <c r="H631" s="2" t="s">
        <v>4333</v>
      </c>
      <c r="I631" s="2" t="s">
        <v>4334</v>
      </c>
      <c r="J631" s="4">
        <v>300</v>
      </c>
      <c r="K631" s="4">
        <v>257170</v>
      </c>
      <c r="L631" s="4"/>
      <c r="M631" s="4">
        <v>257170</v>
      </c>
    </row>
    <row r="632" spans="1:13" ht="15.75">
      <c r="A632" s="3">
        <v>2024</v>
      </c>
      <c r="B632" s="2" t="s">
        <v>3975</v>
      </c>
      <c r="C632" s="2"/>
      <c r="D632" s="3" t="s">
        <v>4478</v>
      </c>
      <c r="E632" s="2" t="s">
        <v>3980</v>
      </c>
      <c r="F632" s="2" t="s">
        <v>3975</v>
      </c>
      <c r="G632" s="2" t="s">
        <v>3981</v>
      </c>
      <c r="H632" s="2" t="s">
        <v>4369</v>
      </c>
      <c r="I632" s="2" t="s">
        <v>4370</v>
      </c>
      <c r="J632" s="4">
        <v>8000</v>
      </c>
      <c r="K632" s="4">
        <v>6629261</v>
      </c>
      <c r="L632" s="4"/>
      <c r="M632" s="4">
        <v>6629261</v>
      </c>
    </row>
    <row r="633" spans="1:13" ht="15.75">
      <c r="A633" s="3">
        <v>2024</v>
      </c>
      <c r="B633" s="2" t="s">
        <v>654</v>
      </c>
      <c r="C633" s="2" t="s">
        <v>4070</v>
      </c>
      <c r="D633" s="3" t="s">
        <v>4071</v>
      </c>
      <c r="E633" s="2" t="s">
        <v>655</v>
      </c>
      <c r="F633" s="2" t="s">
        <v>654</v>
      </c>
      <c r="G633" s="2" t="s">
        <v>656</v>
      </c>
      <c r="H633" s="2" t="s">
        <v>4052</v>
      </c>
      <c r="I633" s="2" t="s">
        <v>4053</v>
      </c>
      <c r="J633" s="4">
        <v>4000</v>
      </c>
      <c r="K633" s="4">
        <v>6723708</v>
      </c>
      <c r="L633" s="4"/>
      <c r="M633" s="4">
        <v>6723708</v>
      </c>
    </row>
    <row r="634" spans="1:13" ht="15.75">
      <c r="A634" s="3">
        <v>2024</v>
      </c>
      <c r="B634" s="2" t="s">
        <v>647</v>
      </c>
      <c r="C634" s="2" t="s">
        <v>4070</v>
      </c>
      <c r="D634" s="3" t="s">
        <v>4071</v>
      </c>
      <c r="E634" s="2" t="s">
        <v>648</v>
      </c>
      <c r="F634" s="2" t="s">
        <v>647</v>
      </c>
      <c r="G634" s="2" t="s">
        <v>649</v>
      </c>
      <c r="H634" s="2" t="s">
        <v>4052</v>
      </c>
      <c r="I634" s="2" t="s">
        <v>4053</v>
      </c>
      <c r="J634" s="4">
        <v>2000</v>
      </c>
      <c r="K634" s="4">
        <v>3817830</v>
      </c>
      <c r="L634" s="4"/>
      <c r="M634" s="4">
        <v>3817830</v>
      </c>
    </row>
    <row r="635" spans="1:13" ht="15.75">
      <c r="A635" s="3">
        <v>2024</v>
      </c>
      <c r="B635" s="2" t="s">
        <v>366</v>
      </c>
      <c r="C635" s="2" t="s">
        <v>4070</v>
      </c>
      <c r="D635" s="3" t="s">
        <v>6603</v>
      </c>
      <c r="E635" s="2" t="s">
        <v>619</v>
      </c>
      <c r="F635" s="2" t="s">
        <v>366</v>
      </c>
      <c r="G635" s="2" t="s">
        <v>620</v>
      </c>
      <c r="H635" s="2" t="s">
        <v>4052</v>
      </c>
      <c r="I635" s="2" t="s">
        <v>4053</v>
      </c>
      <c r="J635" s="4">
        <v>3000</v>
      </c>
      <c r="K635" s="4">
        <v>8644389</v>
      </c>
      <c r="L635" s="4"/>
      <c r="M635" s="4">
        <v>8644389</v>
      </c>
    </row>
    <row r="636" spans="1:13" ht="15.75">
      <c r="A636" s="3">
        <v>2024</v>
      </c>
      <c r="B636" s="2" t="s">
        <v>1981</v>
      </c>
      <c r="C636" s="2"/>
      <c r="D636" s="3" t="s">
        <v>5246</v>
      </c>
      <c r="E636" s="2" t="s">
        <v>5247</v>
      </c>
      <c r="F636" s="2" t="s">
        <v>1981</v>
      </c>
      <c r="G636" s="2" t="s">
        <v>5245</v>
      </c>
      <c r="H636" s="2" t="s">
        <v>4369</v>
      </c>
      <c r="I636" s="2" t="s">
        <v>4370</v>
      </c>
      <c r="J636" s="4">
        <v>1350</v>
      </c>
      <c r="K636" s="4">
        <v>1018805</v>
      </c>
      <c r="L636" s="4"/>
      <c r="M636" s="4">
        <v>1018805</v>
      </c>
    </row>
    <row r="637" spans="1:13" ht="15.75">
      <c r="A637" s="3">
        <v>2024</v>
      </c>
      <c r="B637" s="2" t="s">
        <v>47</v>
      </c>
      <c r="C637" s="2"/>
      <c r="D637" s="3" t="s">
        <v>4032</v>
      </c>
      <c r="E637" s="2" t="s">
        <v>48</v>
      </c>
      <c r="F637" s="2" t="s">
        <v>47</v>
      </c>
      <c r="G637" s="2" t="s">
        <v>49</v>
      </c>
      <c r="H637" s="2" t="s">
        <v>4018</v>
      </c>
      <c r="I637" s="2" t="s">
        <v>4019</v>
      </c>
      <c r="J637" s="4">
        <v>100</v>
      </c>
      <c r="K637" s="4">
        <v>9794</v>
      </c>
      <c r="L637" s="4"/>
      <c r="M637" s="4">
        <v>9794</v>
      </c>
    </row>
    <row r="638" spans="1:13" ht="15.75">
      <c r="A638" s="3">
        <v>2024</v>
      </c>
      <c r="B638" s="2" t="s">
        <v>5062</v>
      </c>
      <c r="C638" s="2" t="s">
        <v>6646</v>
      </c>
      <c r="D638" s="3" t="s">
        <v>6647</v>
      </c>
      <c r="E638" s="2" t="s">
        <v>5064</v>
      </c>
      <c r="F638" s="2" t="s">
        <v>5062</v>
      </c>
      <c r="G638" s="2" t="s">
        <v>5046</v>
      </c>
      <c r="H638" s="2" t="s">
        <v>4079</v>
      </c>
      <c r="I638" s="2" t="s">
        <v>4080</v>
      </c>
      <c r="J638" s="4">
        <v>2000</v>
      </c>
      <c r="K638" s="4">
        <v>1071014</v>
      </c>
      <c r="L638" s="4"/>
      <c r="M638" s="4">
        <v>1071014</v>
      </c>
    </row>
    <row r="639" spans="1:13" ht="15.75">
      <c r="A639" s="3">
        <v>2024</v>
      </c>
      <c r="B639" s="2" t="s">
        <v>1417</v>
      </c>
      <c r="C639" s="2" t="s">
        <v>4454</v>
      </c>
      <c r="D639" s="3" t="s">
        <v>4455</v>
      </c>
      <c r="E639" s="2" t="s">
        <v>4456</v>
      </c>
      <c r="F639" s="2" t="s">
        <v>1417</v>
      </c>
      <c r="G639" s="2" t="s">
        <v>4457</v>
      </c>
      <c r="H639" s="2" t="s">
        <v>4052</v>
      </c>
      <c r="I639" s="2" t="s">
        <v>4053</v>
      </c>
      <c r="J639" s="4">
        <v>2840</v>
      </c>
      <c r="K639" s="4">
        <v>2206500</v>
      </c>
      <c r="L639" s="4"/>
      <c r="M639" s="4">
        <v>2206500</v>
      </c>
    </row>
    <row r="640" spans="1:13" ht="15.75">
      <c r="A640" s="3">
        <v>2024</v>
      </c>
      <c r="B640" s="2" t="s">
        <v>236</v>
      </c>
      <c r="C640" s="2" t="s">
        <v>4454</v>
      </c>
      <c r="D640" s="3" t="s">
        <v>4455</v>
      </c>
      <c r="E640" s="2" t="s">
        <v>2408</v>
      </c>
      <c r="F640" s="2" t="s">
        <v>236</v>
      </c>
      <c r="G640" s="2" t="s">
        <v>2409</v>
      </c>
      <c r="H640" s="2" t="s">
        <v>4052</v>
      </c>
      <c r="I640" s="2" t="s">
        <v>4053</v>
      </c>
      <c r="J640" s="4">
        <v>50</v>
      </c>
      <c r="K640" s="4">
        <v>111081</v>
      </c>
      <c r="L640" s="4"/>
      <c r="M640" s="4">
        <v>111081</v>
      </c>
    </row>
    <row r="641" spans="1:13" ht="15.75">
      <c r="A641" s="3">
        <v>2024</v>
      </c>
      <c r="B641" s="2" t="s">
        <v>1731</v>
      </c>
      <c r="C641" s="2" t="s">
        <v>4311</v>
      </c>
      <c r="D641" s="3" t="s">
        <v>4312</v>
      </c>
      <c r="E641" s="2" t="s">
        <v>1744</v>
      </c>
      <c r="F641" s="2" t="s">
        <v>1731</v>
      </c>
      <c r="G641" s="2" t="s">
        <v>1745</v>
      </c>
      <c r="H641" s="2" t="s">
        <v>4298</v>
      </c>
      <c r="I641" s="2" t="s">
        <v>4299</v>
      </c>
      <c r="J641" s="4">
        <v>1000000</v>
      </c>
      <c r="K641" s="4">
        <v>27176400</v>
      </c>
      <c r="L641" s="4"/>
      <c r="M641" s="4">
        <v>27176400</v>
      </c>
    </row>
    <row r="642" spans="1:13" ht="15.75">
      <c r="A642" s="3">
        <v>2024</v>
      </c>
      <c r="B642" s="2" t="s">
        <v>5188</v>
      </c>
      <c r="C642" s="2" t="s">
        <v>5184</v>
      </c>
      <c r="D642" s="3" t="s">
        <v>5185</v>
      </c>
      <c r="E642" s="2" t="s">
        <v>5189</v>
      </c>
      <c r="F642" s="2" t="s">
        <v>5188</v>
      </c>
      <c r="G642" s="2" t="s">
        <v>5187</v>
      </c>
      <c r="H642" s="2" t="s">
        <v>4687</v>
      </c>
      <c r="I642" s="2" t="s">
        <v>4688</v>
      </c>
      <c r="J642" s="4">
        <v>3</v>
      </c>
      <c r="K642" s="4">
        <v>621044</v>
      </c>
      <c r="L642" s="4"/>
      <c r="M642" s="4">
        <v>621044</v>
      </c>
    </row>
    <row r="643" spans="1:13" ht="15.75">
      <c r="A643" s="3">
        <v>2024</v>
      </c>
      <c r="B643" s="2" t="s">
        <v>5183</v>
      </c>
      <c r="C643" s="2" t="s">
        <v>5184</v>
      </c>
      <c r="D643" s="3" t="s">
        <v>5185</v>
      </c>
      <c r="E643" s="2" t="s">
        <v>5186</v>
      </c>
      <c r="F643" s="2" t="s">
        <v>5183</v>
      </c>
      <c r="G643" s="2" t="s">
        <v>5187</v>
      </c>
      <c r="H643" s="2" t="s">
        <v>4687</v>
      </c>
      <c r="I643" s="2" t="s">
        <v>4688</v>
      </c>
      <c r="J643" s="4">
        <v>12</v>
      </c>
      <c r="K643" s="4">
        <v>145179</v>
      </c>
      <c r="L643" s="4"/>
      <c r="M643" s="4">
        <v>145179</v>
      </c>
    </row>
    <row r="644" spans="1:13" ht="15.75">
      <c r="A644" s="3">
        <v>2024</v>
      </c>
      <c r="B644" s="2" t="s">
        <v>5183</v>
      </c>
      <c r="C644" s="2" t="s">
        <v>5184</v>
      </c>
      <c r="D644" s="3" t="s">
        <v>5185</v>
      </c>
      <c r="E644" s="2" t="s">
        <v>5190</v>
      </c>
      <c r="F644" s="2" t="s">
        <v>5183</v>
      </c>
      <c r="G644" s="2" t="s">
        <v>5191</v>
      </c>
      <c r="H644" s="2" t="s">
        <v>4687</v>
      </c>
      <c r="I644" s="2" t="s">
        <v>4688</v>
      </c>
      <c r="J644" s="4">
        <v>13</v>
      </c>
      <c r="K644" s="4">
        <v>139802</v>
      </c>
      <c r="L644" s="4"/>
      <c r="M644" s="4">
        <v>139802</v>
      </c>
    </row>
    <row r="645" spans="1:13" ht="15.75">
      <c r="A645" s="3">
        <v>2024</v>
      </c>
      <c r="B645" s="2" t="s">
        <v>6623</v>
      </c>
      <c r="C645" s="2" t="s">
        <v>5184</v>
      </c>
      <c r="D645" s="3" t="s">
        <v>5185</v>
      </c>
      <c r="E645" s="2" t="s">
        <v>4348</v>
      </c>
      <c r="F645" s="2" t="s">
        <v>6623</v>
      </c>
      <c r="G645" s="2"/>
      <c r="H645" s="2" t="s">
        <v>4687</v>
      </c>
      <c r="I645" s="2" t="s">
        <v>4688</v>
      </c>
      <c r="J645" s="4">
        <v>1</v>
      </c>
      <c r="K645" s="4">
        <v>352194</v>
      </c>
      <c r="L645" s="4"/>
      <c r="M645" s="4">
        <v>352194</v>
      </c>
    </row>
    <row r="646" spans="1:13" ht="15.75">
      <c r="A646" s="3">
        <v>2024</v>
      </c>
      <c r="B646" s="2" t="s">
        <v>5192</v>
      </c>
      <c r="C646" s="2" t="s">
        <v>5184</v>
      </c>
      <c r="D646" s="3" t="s">
        <v>5185</v>
      </c>
      <c r="E646" s="2" t="s">
        <v>5193</v>
      </c>
      <c r="F646" s="2" t="s">
        <v>5192</v>
      </c>
      <c r="G646" s="2" t="s">
        <v>5191</v>
      </c>
      <c r="H646" s="2" t="s">
        <v>4687</v>
      </c>
      <c r="I646" s="2" t="s">
        <v>4688</v>
      </c>
      <c r="J646" s="4">
        <v>2</v>
      </c>
      <c r="K646" s="4">
        <v>56459</v>
      </c>
      <c r="L646" s="4"/>
      <c r="M646" s="4">
        <v>56459</v>
      </c>
    </row>
    <row r="647" spans="1:13" ht="15.75">
      <c r="A647" s="3">
        <v>2024</v>
      </c>
      <c r="B647" s="2" t="s">
        <v>4643</v>
      </c>
      <c r="C647" s="2"/>
      <c r="D647" s="3" t="s">
        <v>4644</v>
      </c>
      <c r="E647" s="2" t="s">
        <v>4645</v>
      </c>
      <c r="F647" s="2" t="s">
        <v>4643</v>
      </c>
      <c r="G647" s="2" t="s">
        <v>4646</v>
      </c>
      <c r="H647" s="2" t="s">
        <v>4243</v>
      </c>
      <c r="I647" s="2" t="s">
        <v>4244</v>
      </c>
      <c r="J647" s="4">
        <v>2</v>
      </c>
      <c r="K647" s="4">
        <v>9203448</v>
      </c>
      <c r="L647" s="4"/>
      <c r="M647" s="4">
        <v>9203448</v>
      </c>
    </row>
    <row r="648" spans="1:13" ht="15.75">
      <c r="A648" s="3">
        <v>2024</v>
      </c>
      <c r="B648" s="2" t="s">
        <v>1605</v>
      </c>
      <c r="C648" s="2"/>
      <c r="D648" s="3" t="s">
        <v>4644</v>
      </c>
      <c r="E648" s="2" t="s">
        <v>1606</v>
      </c>
      <c r="F648" s="2" t="s">
        <v>1605</v>
      </c>
      <c r="G648" s="2" t="s">
        <v>1607</v>
      </c>
      <c r="H648" s="2" t="s">
        <v>4243</v>
      </c>
      <c r="I648" s="2" t="s">
        <v>4244</v>
      </c>
      <c r="J648" s="4">
        <v>10</v>
      </c>
      <c r="K648" s="4">
        <v>9682858</v>
      </c>
      <c r="L648" s="4"/>
      <c r="M648" s="4">
        <v>9682858</v>
      </c>
    </row>
    <row r="649" spans="1:13" ht="15.75">
      <c r="A649" s="3">
        <v>2024</v>
      </c>
      <c r="B649" s="2" t="s">
        <v>4840</v>
      </c>
      <c r="C649" s="2" t="s">
        <v>6637</v>
      </c>
      <c r="D649" s="3" t="s">
        <v>6638</v>
      </c>
      <c r="E649" s="2" t="s">
        <v>4843</v>
      </c>
      <c r="F649" s="2" t="s">
        <v>4840</v>
      </c>
      <c r="G649" s="2" t="s">
        <v>4844</v>
      </c>
      <c r="H649" s="2" t="s">
        <v>6639</v>
      </c>
      <c r="I649" s="2" t="s">
        <v>6640</v>
      </c>
      <c r="J649" s="4">
        <v>20000</v>
      </c>
      <c r="K649" s="4">
        <v>18943632</v>
      </c>
      <c r="L649" s="4"/>
      <c r="M649" s="4">
        <v>18943632</v>
      </c>
    </row>
    <row r="650" spans="1:13" ht="15.75">
      <c r="A650" s="3">
        <v>2024</v>
      </c>
      <c r="B650" s="2" t="s">
        <v>5252</v>
      </c>
      <c r="C650" s="2"/>
      <c r="D650" s="3" t="s">
        <v>5253</v>
      </c>
      <c r="E650" s="2" t="s">
        <v>5254</v>
      </c>
      <c r="F650" s="2" t="s">
        <v>5252</v>
      </c>
      <c r="G650" s="2" t="s">
        <v>5255</v>
      </c>
      <c r="H650" s="2" t="s">
        <v>4531</v>
      </c>
      <c r="I650" s="2" t="s">
        <v>4532</v>
      </c>
      <c r="J650" s="4">
        <v>8620</v>
      </c>
      <c r="K650" s="4">
        <v>14288234</v>
      </c>
      <c r="L650" s="4"/>
      <c r="M650" s="4">
        <v>14288234</v>
      </c>
    </row>
    <row r="651" spans="1:13" ht="15.75">
      <c r="A651" s="3">
        <v>2024</v>
      </c>
      <c r="B651" s="2" t="s">
        <v>2089</v>
      </c>
      <c r="C651" s="2" t="s">
        <v>4389</v>
      </c>
      <c r="D651" s="3" t="s">
        <v>4390</v>
      </c>
      <c r="E651" s="2" t="s">
        <v>2090</v>
      </c>
      <c r="F651" s="2" t="s">
        <v>2089</v>
      </c>
      <c r="G651" s="2" t="s">
        <v>2091</v>
      </c>
      <c r="H651" s="2" t="s">
        <v>4333</v>
      </c>
      <c r="I651" s="2" t="s">
        <v>4334</v>
      </c>
      <c r="J651" s="4">
        <v>144</v>
      </c>
      <c r="K651" s="4">
        <v>2330656</v>
      </c>
      <c r="L651" s="4"/>
      <c r="M651" s="4">
        <v>2330656</v>
      </c>
    </row>
    <row r="652" spans="1:13" ht="15.75">
      <c r="A652" s="3">
        <v>2024</v>
      </c>
      <c r="B652" s="2" t="s">
        <v>1347</v>
      </c>
      <c r="C652" s="2" t="s">
        <v>4177</v>
      </c>
      <c r="D652" s="3" t="s">
        <v>4178</v>
      </c>
      <c r="E652" s="2" t="s">
        <v>1348</v>
      </c>
      <c r="F652" s="2" t="s">
        <v>1347</v>
      </c>
      <c r="G652" s="2" t="s">
        <v>1349</v>
      </c>
      <c r="H652" s="2" t="s">
        <v>4028</v>
      </c>
      <c r="I652" s="2" t="s">
        <v>4029</v>
      </c>
      <c r="J652" s="4">
        <v>300</v>
      </c>
      <c r="K652" s="4">
        <v>3435425</v>
      </c>
      <c r="L652" s="4"/>
      <c r="M652" s="4">
        <v>3435425</v>
      </c>
    </row>
    <row r="653" spans="1:13" ht="15.75">
      <c r="A653" s="3">
        <v>2024</v>
      </c>
      <c r="B653" s="2" t="s">
        <v>4651</v>
      </c>
      <c r="C653" s="2"/>
      <c r="D653" s="3" t="s">
        <v>4652</v>
      </c>
      <c r="E653" s="2" t="s">
        <v>4653</v>
      </c>
      <c r="F653" s="2" t="s">
        <v>4651</v>
      </c>
      <c r="G653" s="2" t="s">
        <v>4654</v>
      </c>
      <c r="H653" s="2" t="s">
        <v>4655</v>
      </c>
      <c r="I653" s="2" t="s">
        <v>4656</v>
      </c>
      <c r="J653" s="4">
        <v>1</v>
      </c>
      <c r="K653" s="4">
        <v>1967530</v>
      </c>
      <c r="L653" s="4"/>
      <c r="M653" s="4">
        <v>1967530</v>
      </c>
    </row>
    <row r="654" spans="1:13" ht="15.75">
      <c r="A654" s="3">
        <v>2024</v>
      </c>
      <c r="B654" s="2" t="s">
        <v>1364</v>
      </c>
      <c r="C654" s="2" t="s">
        <v>4056</v>
      </c>
      <c r="D654" s="3" t="s">
        <v>4057</v>
      </c>
      <c r="E654" s="2" t="s">
        <v>1365</v>
      </c>
      <c r="F654" s="2" t="s">
        <v>1364</v>
      </c>
      <c r="G654" s="2" t="s">
        <v>1352</v>
      </c>
      <c r="H654" s="2" t="s">
        <v>4052</v>
      </c>
      <c r="I654" s="2" t="s">
        <v>4053</v>
      </c>
      <c r="J654" s="4">
        <v>1000</v>
      </c>
      <c r="K654" s="4">
        <v>362501</v>
      </c>
      <c r="L654" s="4"/>
      <c r="M654" s="4">
        <v>362501</v>
      </c>
    </row>
    <row r="655" spans="1:13" ht="15.75">
      <c r="A655" s="3">
        <v>2024</v>
      </c>
      <c r="B655" s="2" t="s">
        <v>1362</v>
      </c>
      <c r="C655" s="2" t="s">
        <v>4056</v>
      </c>
      <c r="D655" s="3" t="s">
        <v>4057</v>
      </c>
      <c r="E655" s="2" t="s">
        <v>1373</v>
      </c>
      <c r="F655" s="2" t="s">
        <v>1362</v>
      </c>
      <c r="G655" s="2" t="s">
        <v>1374</v>
      </c>
      <c r="H655" s="2" t="s">
        <v>4052</v>
      </c>
      <c r="I655" s="2" t="s">
        <v>4053</v>
      </c>
      <c r="J655" s="4">
        <v>500</v>
      </c>
      <c r="K655" s="4">
        <v>2175005</v>
      </c>
      <c r="L655" s="4"/>
      <c r="M655" s="4">
        <v>2175005</v>
      </c>
    </row>
    <row r="656" spans="1:13" ht="15.75">
      <c r="A656" s="3">
        <v>2024</v>
      </c>
      <c r="B656" s="2" t="s">
        <v>822</v>
      </c>
      <c r="C656" s="2" t="s">
        <v>4056</v>
      </c>
      <c r="D656" s="3" t="s">
        <v>4057</v>
      </c>
      <c r="E656" s="2" t="s">
        <v>823</v>
      </c>
      <c r="F656" s="2" t="s">
        <v>822</v>
      </c>
      <c r="G656" s="2" t="s">
        <v>824</v>
      </c>
      <c r="H656" s="2" t="s">
        <v>4052</v>
      </c>
      <c r="I656" s="2" t="s">
        <v>4053</v>
      </c>
      <c r="J656" s="4">
        <v>10000</v>
      </c>
      <c r="K656" s="4">
        <v>8462435</v>
      </c>
      <c r="L656" s="4"/>
      <c r="M656" s="4">
        <v>8462435</v>
      </c>
    </row>
    <row r="657" spans="1:13" ht="15.75">
      <c r="A657" s="3">
        <v>2024</v>
      </c>
      <c r="B657" s="2" t="s">
        <v>816</v>
      </c>
      <c r="C657" s="2" t="s">
        <v>4056</v>
      </c>
      <c r="D657" s="3" t="s">
        <v>4057</v>
      </c>
      <c r="E657" s="2" t="s">
        <v>817</v>
      </c>
      <c r="F657" s="2" t="s">
        <v>816</v>
      </c>
      <c r="G657" s="2" t="s">
        <v>818</v>
      </c>
      <c r="H657" s="2" t="s">
        <v>4052</v>
      </c>
      <c r="I657" s="2" t="s">
        <v>4053</v>
      </c>
      <c r="J657" s="4">
        <v>400</v>
      </c>
      <c r="K657" s="4">
        <v>225248</v>
      </c>
      <c r="L657" s="4"/>
      <c r="M657" s="4">
        <v>225248</v>
      </c>
    </row>
    <row r="658" spans="1:13" ht="15.75">
      <c r="A658" s="3">
        <v>2024</v>
      </c>
      <c r="B658" s="2" t="s">
        <v>813</v>
      </c>
      <c r="C658" s="2" t="s">
        <v>4056</v>
      </c>
      <c r="D658" s="3" t="s">
        <v>4057</v>
      </c>
      <c r="E658" s="2" t="s">
        <v>814</v>
      </c>
      <c r="F658" s="2" t="s">
        <v>813</v>
      </c>
      <c r="G658" s="2" t="s">
        <v>815</v>
      </c>
      <c r="H658" s="2" t="s">
        <v>4052</v>
      </c>
      <c r="I658" s="2" t="s">
        <v>4053</v>
      </c>
      <c r="J658" s="4">
        <v>1600</v>
      </c>
      <c r="K658" s="4">
        <v>1530341</v>
      </c>
      <c r="L658" s="4"/>
      <c r="M658" s="4">
        <v>1530341</v>
      </c>
    </row>
    <row r="659" spans="1:13" ht="15.75">
      <c r="A659" s="3">
        <v>2024</v>
      </c>
      <c r="B659" s="2" t="s">
        <v>781</v>
      </c>
      <c r="C659" s="2" t="s">
        <v>4056</v>
      </c>
      <c r="D659" s="3" t="s">
        <v>4057</v>
      </c>
      <c r="E659" s="2" t="s">
        <v>782</v>
      </c>
      <c r="F659" s="2" t="s">
        <v>781</v>
      </c>
      <c r="G659" s="2" t="s">
        <v>783</v>
      </c>
      <c r="H659" s="2" t="s">
        <v>4052</v>
      </c>
      <c r="I659" s="2" t="s">
        <v>4053</v>
      </c>
      <c r="J659" s="4">
        <v>400</v>
      </c>
      <c r="K659" s="4">
        <v>496070</v>
      </c>
      <c r="L659" s="4"/>
      <c r="M659" s="4">
        <v>496070</v>
      </c>
    </row>
    <row r="660" spans="1:13" ht="15.75">
      <c r="A660" s="3">
        <v>2024</v>
      </c>
      <c r="B660" s="2" t="s">
        <v>773</v>
      </c>
      <c r="C660" s="2" t="s">
        <v>4056</v>
      </c>
      <c r="D660" s="3" t="s">
        <v>4057</v>
      </c>
      <c r="E660" s="2" t="s">
        <v>774</v>
      </c>
      <c r="F660" s="2" t="s">
        <v>773</v>
      </c>
      <c r="G660" s="2" t="s">
        <v>775</v>
      </c>
      <c r="H660" s="2" t="s">
        <v>4052</v>
      </c>
      <c r="I660" s="2" t="s">
        <v>4053</v>
      </c>
      <c r="J660" s="4">
        <v>800</v>
      </c>
      <c r="K660" s="4">
        <v>862895</v>
      </c>
      <c r="L660" s="4"/>
      <c r="M660" s="4">
        <v>862895</v>
      </c>
    </row>
    <row r="661" spans="1:13" ht="15.75">
      <c r="A661" s="3">
        <v>2024</v>
      </c>
      <c r="B661" s="2" t="s">
        <v>352</v>
      </c>
      <c r="C661" s="2" t="s">
        <v>4056</v>
      </c>
      <c r="D661" s="3" t="s">
        <v>4057</v>
      </c>
      <c r="E661" s="2" t="s">
        <v>638</v>
      </c>
      <c r="F661" s="2" t="s">
        <v>352</v>
      </c>
      <c r="G661" s="2" t="s">
        <v>639</v>
      </c>
      <c r="H661" s="2" t="s">
        <v>4052</v>
      </c>
      <c r="I661" s="2" t="s">
        <v>4053</v>
      </c>
      <c r="J661" s="4">
        <v>800</v>
      </c>
      <c r="K661" s="4">
        <v>1833174</v>
      </c>
      <c r="L661" s="4"/>
      <c r="M661" s="4">
        <v>1833174</v>
      </c>
    </row>
    <row r="662" spans="1:13" ht="15.75">
      <c r="A662" s="3">
        <v>2024</v>
      </c>
      <c r="B662" s="2" t="s">
        <v>633</v>
      </c>
      <c r="C662" s="2" t="s">
        <v>4056</v>
      </c>
      <c r="D662" s="3" t="s">
        <v>4057</v>
      </c>
      <c r="E662" s="2" t="s">
        <v>634</v>
      </c>
      <c r="F662" s="2" t="s">
        <v>633</v>
      </c>
      <c r="G662" s="2" t="s">
        <v>635</v>
      </c>
      <c r="H662" s="2" t="s">
        <v>4052</v>
      </c>
      <c r="I662" s="2" t="s">
        <v>4053</v>
      </c>
      <c r="J662" s="4">
        <v>2000</v>
      </c>
      <c r="K662" s="4">
        <v>1044328</v>
      </c>
      <c r="L662" s="4"/>
      <c r="M662" s="4">
        <v>1044328</v>
      </c>
    </row>
    <row r="663" spans="1:13" ht="15.75">
      <c r="A663" s="3">
        <v>2024</v>
      </c>
      <c r="B663" s="2" t="s">
        <v>630</v>
      </c>
      <c r="C663" s="2" t="s">
        <v>4056</v>
      </c>
      <c r="D663" s="3" t="s">
        <v>4057</v>
      </c>
      <c r="E663" s="2" t="s">
        <v>631</v>
      </c>
      <c r="F663" s="2" t="s">
        <v>630</v>
      </c>
      <c r="G663" s="2" t="s">
        <v>632</v>
      </c>
      <c r="H663" s="2" t="s">
        <v>4052</v>
      </c>
      <c r="I663" s="2" t="s">
        <v>4053</v>
      </c>
      <c r="J663" s="4">
        <v>1000</v>
      </c>
      <c r="K663" s="4">
        <v>1039501</v>
      </c>
      <c r="L663" s="4"/>
      <c r="M663" s="4">
        <v>1039501</v>
      </c>
    </row>
    <row r="664" spans="1:13" ht="15.75">
      <c r="A664" s="3">
        <v>2024</v>
      </c>
      <c r="B664" s="2" t="s">
        <v>366</v>
      </c>
      <c r="C664" s="2" t="s">
        <v>4056</v>
      </c>
      <c r="D664" s="3" t="s">
        <v>4057</v>
      </c>
      <c r="E664" s="2" t="s">
        <v>1090</v>
      </c>
      <c r="F664" s="2" t="s">
        <v>366</v>
      </c>
      <c r="G664" s="2" t="s">
        <v>1091</v>
      </c>
      <c r="H664" s="2" t="s">
        <v>4052</v>
      </c>
      <c r="I664" s="2" t="s">
        <v>4053</v>
      </c>
      <c r="J664" s="4">
        <v>2000</v>
      </c>
      <c r="K664" s="4">
        <v>3801540</v>
      </c>
      <c r="L664" s="4"/>
      <c r="M664" s="4">
        <v>3801540</v>
      </c>
    </row>
    <row r="665" spans="1:13" ht="15.75">
      <c r="A665" s="3">
        <v>2024</v>
      </c>
      <c r="B665" s="2" t="s">
        <v>363</v>
      </c>
      <c r="C665" s="2" t="s">
        <v>4056</v>
      </c>
      <c r="D665" s="3" t="s">
        <v>4057</v>
      </c>
      <c r="E665" s="2" t="s">
        <v>612</v>
      </c>
      <c r="F665" s="2" t="s">
        <v>363</v>
      </c>
      <c r="G665" s="2" t="s">
        <v>613</v>
      </c>
      <c r="H665" s="2" t="s">
        <v>4052</v>
      </c>
      <c r="I665" s="2" t="s">
        <v>4053</v>
      </c>
      <c r="J665" s="4">
        <v>5000</v>
      </c>
      <c r="K665" s="4">
        <v>11189904</v>
      </c>
      <c r="L665" s="4"/>
      <c r="M665" s="4">
        <v>11189904</v>
      </c>
    </row>
    <row r="666" spans="1:13" ht="15.75">
      <c r="A666" s="3">
        <v>2024</v>
      </c>
      <c r="B666" s="2" t="s">
        <v>575</v>
      </c>
      <c r="C666" s="2" t="s">
        <v>4056</v>
      </c>
      <c r="D666" s="3" t="s">
        <v>4057</v>
      </c>
      <c r="E666" s="2" t="s">
        <v>576</v>
      </c>
      <c r="F666" s="2" t="s">
        <v>575</v>
      </c>
      <c r="G666" s="2" t="s">
        <v>577</v>
      </c>
      <c r="H666" s="2" t="s">
        <v>4052</v>
      </c>
      <c r="I666" s="2" t="s">
        <v>4053</v>
      </c>
      <c r="J666" s="4">
        <v>1000</v>
      </c>
      <c r="K666" s="4">
        <v>1321189</v>
      </c>
      <c r="L666" s="4"/>
      <c r="M666" s="4">
        <v>1321189</v>
      </c>
    </row>
    <row r="667" spans="1:13" ht="15.75">
      <c r="A667" s="3">
        <v>2024</v>
      </c>
      <c r="B667" s="2" t="s">
        <v>560</v>
      </c>
      <c r="C667" s="2" t="s">
        <v>4056</v>
      </c>
      <c r="D667" s="3" t="s">
        <v>4057</v>
      </c>
      <c r="E667" s="2" t="s">
        <v>561</v>
      </c>
      <c r="F667" s="2" t="s">
        <v>560</v>
      </c>
      <c r="G667" s="2" t="s">
        <v>562</v>
      </c>
      <c r="H667" s="2" t="s">
        <v>4052</v>
      </c>
      <c r="I667" s="2" t="s">
        <v>4053</v>
      </c>
      <c r="J667" s="4">
        <v>600</v>
      </c>
      <c r="K667" s="4">
        <v>715166</v>
      </c>
      <c r="L667" s="4"/>
      <c r="M667" s="4">
        <v>715166</v>
      </c>
    </row>
    <row r="668" spans="1:13" ht="15.75">
      <c r="A668" s="3">
        <v>2024</v>
      </c>
      <c r="B668" s="2" t="s">
        <v>548</v>
      </c>
      <c r="C668" s="2" t="s">
        <v>4056</v>
      </c>
      <c r="D668" s="3" t="s">
        <v>4057</v>
      </c>
      <c r="E668" s="2" t="s">
        <v>549</v>
      </c>
      <c r="F668" s="2" t="s">
        <v>548</v>
      </c>
      <c r="G668" s="2" t="s">
        <v>550</v>
      </c>
      <c r="H668" s="2" t="s">
        <v>4052</v>
      </c>
      <c r="I668" s="2" t="s">
        <v>4053</v>
      </c>
      <c r="J668" s="4">
        <v>400</v>
      </c>
      <c r="K668" s="4">
        <v>447066</v>
      </c>
      <c r="L668" s="4"/>
      <c r="M668" s="4">
        <v>447066</v>
      </c>
    </row>
    <row r="669" spans="1:13" ht="15.75">
      <c r="A669" s="3">
        <v>2024</v>
      </c>
      <c r="B669" s="2" t="s">
        <v>545</v>
      </c>
      <c r="C669" s="2" t="s">
        <v>4056</v>
      </c>
      <c r="D669" s="3" t="s">
        <v>4057</v>
      </c>
      <c r="E669" s="2" t="s">
        <v>546</v>
      </c>
      <c r="F669" s="2" t="s">
        <v>545</v>
      </c>
      <c r="G669" s="2" t="s">
        <v>547</v>
      </c>
      <c r="H669" s="2" t="s">
        <v>4052</v>
      </c>
      <c r="I669" s="2" t="s">
        <v>4053</v>
      </c>
      <c r="J669" s="4">
        <v>200</v>
      </c>
      <c r="K669" s="4">
        <v>751944</v>
      </c>
      <c r="L669" s="4"/>
      <c r="M669" s="4">
        <v>751944</v>
      </c>
    </row>
    <row r="670" spans="1:13" ht="15.75">
      <c r="A670" s="3">
        <v>2024</v>
      </c>
      <c r="B670" s="2" t="s">
        <v>355</v>
      </c>
      <c r="C670" s="2" t="s">
        <v>4056</v>
      </c>
      <c r="D670" s="3" t="s">
        <v>4057</v>
      </c>
      <c r="E670" s="2" t="s">
        <v>536</v>
      </c>
      <c r="F670" s="2" t="s">
        <v>355</v>
      </c>
      <c r="G670" s="2" t="s">
        <v>537</v>
      </c>
      <c r="H670" s="2" t="s">
        <v>4052</v>
      </c>
      <c r="I670" s="2" t="s">
        <v>4053</v>
      </c>
      <c r="J670" s="4">
        <v>800</v>
      </c>
      <c r="K670" s="4">
        <v>1871042</v>
      </c>
      <c r="L670" s="4"/>
      <c r="M670" s="4">
        <v>1871042</v>
      </c>
    </row>
    <row r="671" spans="1:13" ht="15.75">
      <c r="A671" s="3">
        <v>2024</v>
      </c>
      <c r="B671" s="2" t="s">
        <v>514</v>
      </c>
      <c r="C671" s="2" t="s">
        <v>4056</v>
      </c>
      <c r="D671" s="3" t="s">
        <v>4057</v>
      </c>
      <c r="E671" s="2" t="s">
        <v>515</v>
      </c>
      <c r="F671" s="2" t="s">
        <v>514</v>
      </c>
      <c r="G671" s="2" t="s">
        <v>516</v>
      </c>
      <c r="H671" s="2" t="s">
        <v>4052</v>
      </c>
      <c r="I671" s="2" t="s">
        <v>4053</v>
      </c>
      <c r="J671" s="4">
        <v>800</v>
      </c>
      <c r="K671" s="4">
        <v>1230477</v>
      </c>
      <c r="L671" s="4"/>
      <c r="M671" s="4">
        <v>1230477</v>
      </c>
    </row>
    <row r="672" spans="1:13" ht="15.75">
      <c r="A672" s="3">
        <v>2024</v>
      </c>
      <c r="B672" s="2" t="s">
        <v>264</v>
      </c>
      <c r="C672" s="2" t="s">
        <v>6624</v>
      </c>
      <c r="D672" s="3" t="s">
        <v>6625</v>
      </c>
      <c r="E672" s="2" t="s">
        <v>2509</v>
      </c>
      <c r="F672" s="2" t="s">
        <v>264</v>
      </c>
      <c r="G672" s="2" t="s">
        <v>2510</v>
      </c>
      <c r="H672" s="2" t="s">
        <v>4052</v>
      </c>
      <c r="I672" s="2" t="s">
        <v>4053</v>
      </c>
      <c r="J672" s="4">
        <v>250</v>
      </c>
      <c r="K672" s="4">
        <v>624314</v>
      </c>
      <c r="L672" s="4"/>
      <c r="M672" s="4">
        <v>624314</v>
      </c>
    </row>
    <row r="673" spans="1:13" ht="15.75">
      <c r="A673" s="3">
        <v>2024</v>
      </c>
      <c r="B673" s="2" t="s">
        <v>5037</v>
      </c>
      <c r="C673" s="2" t="s">
        <v>6644</v>
      </c>
      <c r="D673" s="3" t="s">
        <v>6645</v>
      </c>
      <c r="E673" s="2" t="s">
        <v>5038</v>
      </c>
      <c r="F673" s="2" t="s">
        <v>5037</v>
      </c>
      <c r="G673" s="2" t="s">
        <v>5039</v>
      </c>
      <c r="H673" s="2" t="s">
        <v>4040</v>
      </c>
      <c r="I673" s="2" t="s">
        <v>4041</v>
      </c>
      <c r="J673" s="4">
        <v>20000</v>
      </c>
      <c r="K673" s="4">
        <v>1714739</v>
      </c>
      <c r="L673" s="4"/>
      <c r="M673" s="4">
        <v>1714739</v>
      </c>
    </row>
    <row r="674" spans="1:13" ht="15.75">
      <c r="A674" s="3">
        <v>2024</v>
      </c>
      <c r="B674" s="2" t="s">
        <v>4496</v>
      </c>
      <c r="C674" s="2" t="s">
        <v>6630</v>
      </c>
      <c r="D674" s="3" t="s">
        <v>4472</v>
      </c>
      <c r="E674" s="2" t="s">
        <v>4497</v>
      </c>
      <c r="F674" s="2" t="s">
        <v>4496</v>
      </c>
      <c r="G674" s="2" t="s">
        <v>4498</v>
      </c>
      <c r="H674" s="2" t="s">
        <v>4018</v>
      </c>
      <c r="I674" s="2" t="s">
        <v>4019</v>
      </c>
      <c r="J674" s="4">
        <v>18000</v>
      </c>
      <c r="K674" s="4">
        <v>1608981</v>
      </c>
      <c r="L674" s="4"/>
      <c r="M674" s="4">
        <v>1608981</v>
      </c>
    </row>
    <row r="675" spans="1:13" ht="15.75">
      <c r="A675" s="3">
        <v>2024</v>
      </c>
      <c r="B675" s="2" t="s">
        <v>4005</v>
      </c>
      <c r="C675" s="2"/>
      <c r="D675" s="3" t="s">
        <v>4472</v>
      </c>
      <c r="E675" s="2" t="s">
        <v>4489</v>
      </c>
      <c r="F675" s="2" t="s">
        <v>4005</v>
      </c>
      <c r="G675" s="2" t="s">
        <v>4490</v>
      </c>
      <c r="H675" s="2" t="s">
        <v>4369</v>
      </c>
      <c r="I675" s="2" t="s">
        <v>4370</v>
      </c>
      <c r="J675" s="4">
        <v>130</v>
      </c>
      <c r="K675" s="4">
        <v>94043</v>
      </c>
      <c r="L675" s="4"/>
      <c r="M675" s="4">
        <v>94043</v>
      </c>
    </row>
    <row r="676" spans="1:13" ht="15.75">
      <c r="A676" s="3">
        <v>2024</v>
      </c>
      <c r="B676" s="2" t="s">
        <v>4491</v>
      </c>
      <c r="C676" s="2"/>
      <c r="D676" s="3" t="s">
        <v>4472</v>
      </c>
      <c r="E676" s="2" t="s">
        <v>4492</v>
      </c>
      <c r="F676" s="2" t="s">
        <v>4491</v>
      </c>
      <c r="G676" s="2" t="s">
        <v>4490</v>
      </c>
      <c r="H676" s="2" t="s">
        <v>4369</v>
      </c>
      <c r="I676" s="2" t="s">
        <v>4370</v>
      </c>
      <c r="J676" s="4">
        <v>1715</v>
      </c>
      <c r="K676" s="4">
        <v>1239898</v>
      </c>
      <c r="L676" s="4"/>
      <c r="M676" s="4">
        <v>1239898</v>
      </c>
    </row>
    <row r="677" spans="1:13" ht="15.75">
      <c r="A677" s="3">
        <v>2024</v>
      </c>
      <c r="B677" s="2" t="s">
        <v>3968</v>
      </c>
      <c r="C677" s="2"/>
      <c r="D677" s="3" t="s">
        <v>4472</v>
      </c>
      <c r="E677" s="2" t="s">
        <v>3969</v>
      </c>
      <c r="F677" s="2" t="s">
        <v>3968</v>
      </c>
      <c r="G677" s="2" t="s">
        <v>3970</v>
      </c>
      <c r="H677" s="2" t="s">
        <v>4369</v>
      </c>
      <c r="I677" s="2" t="s">
        <v>4370</v>
      </c>
      <c r="J677" s="4">
        <v>20</v>
      </c>
      <c r="K677" s="4">
        <v>15272</v>
      </c>
      <c r="L677" s="4"/>
      <c r="M677" s="4">
        <v>15272</v>
      </c>
    </row>
    <row r="678" spans="1:13" ht="15.75">
      <c r="A678" s="3">
        <v>2024</v>
      </c>
      <c r="B678" s="2" t="s">
        <v>3975</v>
      </c>
      <c r="C678" s="2"/>
      <c r="D678" s="3" t="s">
        <v>4472</v>
      </c>
      <c r="E678" s="2" t="s">
        <v>4473</v>
      </c>
      <c r="F678" s="2" t="s">
        <v>3975</v>
      </c>
      <c r="G678" s="2" t="s">
        <v>4474</v>
      </c>
      <c r="H678" s="2" t="s">
        <v>4369</v>
      </c>
      <c r="I678" s="2" t="s">
        <v>4370</v>
      </c>
      <c r="J678" s="4">
        <v>20</v>
      </c>
      <c r="K678" s="4">
        <v>15540</v>
      </c>
      <c r="L678" s="4"/>
      <c r="M678" s="4">
        <v>15540</v>
      </c>
    </row>
    <row r="679" spans="1:13" ht="15.75">
      <c r="A679" s="3">
        <v>2024</v>
      </c>
      <c r="B679" s="2" t="s">
        <v>4800</v>
      </c>
      <c r="C679" s="2" t="s">
        <v>4801</v>
      </c>
      <c r="D679" s="3" t="s">
        <v>4802</v>
      </c>
      <c r="E679" s="2" t="s">
        <v>4803</v>
      </c>
      <c r="F679" s="2" t="s">
        <v>4800</v>
      </c>
      <c r="G679" s="2" t="s">
        <v>4804</v>
      </c>
      <c r="H679" s="2" t="s">
        <v>4805</v>
      </c>
      <c r="I679" s="2" t="s">
        <v>4806</v>
      </c>
      <c r="J679" s="4">
        <v>30000</v>
      </c>
      <c r="K679" s="4">
        <v>2584008</v>
      </c>
      <c r="L679" s="4"/>
      <c r="M679" s="4">
        <v>2584008</v>
      </c>
    </row>
    <row r="680" spans="1:13" ht="15.75">
      <c r="A680" s="3">
        <v>2024</v>
      </c>
      <c r="B680" s="2" t="s">
        <v>1279</v>
      </c>
      <c r="C680" s="2" t="s">
        <v>4048</v>
      </c>
      <c r="D680" s="3" t="s">
        <v>4049</v>
      </c>
      <c r="E680" s="2" t="s">
        <v>1280</v>
      </c>
      <c r="F680" s="2" t="s">
        <v>1279</v>
      </c>
      <c r="G680" s="2"/>
      <c r="H680" s="2" t="s">
        <v>4028</v>
      </c>
      <c r="I680" s="2" t="s">
        <v>4029</v>
      </c>
      <c r="J680" s="4">
        <v>100</v>
      </c>
      <c r="K680" s="4">
        <v>239260</v>
      </c>
      <c r="L680" s="4"/>
      <c r="M680" s="4">
        <v>239260</v>
      </c>
    </row>
    <row r="681" spans="1:13" ht="15.75">
      <c r="A681" s="3">
        <v>2024</v>
      </c>
      <c r="B681" s="2" t="s">
        <v>1302</v>
      </c>
      <c r="C681" s="2" t="s">
        <v>4048</v>
      </c>
      <c r="D681" s="3" t="s">
        <v>4049</v>
      </c>
      <c r="E681" s="2" t="s">
        <v>1303</v>
      </c>
      <c r="F681" s="2" t="s">
        <v>1302</v>
      </c>
      <c r="G681" s="2"/>
      <c r="H681" s="2" t="s">
        <v>4028</v>
      </c>
      <c r="I681" s="2" t="s">
        <v>4029</v>
      </c>
      <c r="J681" s="4">
        <v>100</v>
      </c>
      <c r="K681" s="4">
        <v>177736</v>
      </c>
      <c r="L681" s="4"/>
      <c r="M681" s="4">
        <v>177736</v>
      </c>
    </row>
    <row r="682" spans="1:13" ht="15.75">
      <c r="A682" s="3">
        <v>2024</v>
      </c>
      <c r="B682" s="2" t="s">
        <v>1320</v>
      </c>
      <c r="C682" s="2" t="s">
        <v>4048</v>
      </c>
      <c r="D682" s="3" t="s">
        <v>4049</v>
      </c>
      <c r="E682" s="2" t="s">
        <v>1321</v>
      </c>
      <c r="F682" s="2" t="s">
        <v>1320</v>
      </c>
      <c r="G682" s="2" t="s">
        <v>1322</v>
      </c>
      <c r="H682" s="2" t="s">
        <v>4028</v>
      </c>
      <c r="I682" s="2" t="s">
        <v>4029</v>
      </c>
      <c r="J682" s="4">
        <v>100</v>
      </c>
      <c r="K682" s="4">
        <v>177736</v>
      </c>
      <c r="L682" s="4"/>
      <c r="M682" s="4">
        <v>177736</v>
      </c>
    </row>
    <row r="683" spans="1:13" ht="15.75">
      <c r="A683" s="3">
        <v>2024</v>
      </c>
      <c r="B683" s="2" t="s">
        <v>5131</v>
      </c>
      <c r="C683" s="2" t="s">
        <v>4048</v>
      </c>
      <c r="D683" s="3" t="s">
        <v>4049</v>
      </c>
      <c r="E683" s="2" t="s">
        <v>5132</v>
      </c>
      <c r="F683" s="2" t="s">
        <v>5131</v>
      </c>
      <c r="G683" s="2" t="s">
        <v>5133</v>
      </c>
      <c r="H683" s="2" t="s">
        <v>4028</v>
      </c>
      <c r="I683" s="2" t="s">
        <v>4029</v>
      </c>
      <c r="J683" s="4">
        <v>440000</v>
      </c>
      <c r="K683" s="4">
        <v>1251122</v>
      </c>
      <c r="L683" s="4"/>
      <c r="M683" s="4">
        <v>1251122</v>
      </c>
    </row>
    <row r="684" spans="1:13" ht="15.75">
      <c r="A684" s="3">
        <v>2024</v>
      </c>
      <c r="B684" s="2" t="s">
        <v>173</v>
      </c>
      <c r="C684" s="2" t="s">
        <v>4048</v>
      </c>
      <c r="D684" s="3" t="s">
        <v>4049</v>
      </c>
      <c r="E684" s="2" t="s">
        <v>187</v>
      </c>
      <c r="F684" s="2" t="s">
        <v>173</v>
      </c>
      <c r="G684" s="2" t="s">
        <v>188</v>
      </c>
      <c r="H684" s="2" t="s">
        <v>4028</v>
      </c>
      <c r="I684" s="2" t="s">
        <v>4029</v>
      </c>
      <c r="J684" s="4">
        <v>100</v>
      </c>
      <c r="K684" s="4">
        <v>1069150</v>
      </c>
      <c r="L684" s="4"/>
      <c r="M684" s="4">
        <v>1069150</v>
      </c>
    </row>
    <row r="685" spans="1:13" ht="15.75">
      <c r="A685" s="3">
        <v>2024</v>
      </c>
      <c r="B685" s="2" t="s">
        <v>4680</v>
      </c>
      <c r="C685" s="2"/>
      <c r="D685" s="3" t="s">
        <v>6628</v>
      </c>
      <c r="E685" s="2" t="s">
        <v>4681</v>
      </c>
      <c r="F685" s="2" t="s">
        <v>4680</v>
      </c>
      <c r="G685" s="2" t="s">
        <v>4682</v>
      </c>
      <c r="H685" s="2" t="s">
        <v>4369</v>
      </c>
      <c r="I685" s="2" t="s">
        <v>4370</v>
      </c>
      <c r="J685" s="4">
        <v>2</v>
      </c>
      <c r="K685" s="4">
        <v>39934682</v>
      </c>
      <c r="L685" s="4"/>
      <c r="M685" s="4">
        <v>39934682</v>
      </c>
    </row>
    <row r="686" spans="1:13" ht="15.75">
      <c r="A686" s="3">
        <v>2024</v>
      </c>
      <c r="B686" s="2" t="s">
        <v>3975</v>
      </c>
      <c r="C686" s="2"/>
      <c r="D686" s="3" t="s">
        <v>6628</v>
      </c>
      <c r="E686" s="2" t="s">
        <v>3978</v>
      </c>
      <c r="F686" s="2" t="s">
        <v>3975</v>
      </c>
      <c r="G686" s="2" t="s">
        <v>3979</v>
      </c>
      <c r="H686" s="2" t="s">
        <v>4369</v>
      </c>
      <c r="I686" s="2" t="s">
        <v>4370</v>
      </c>
      <c r="J686" s="4">
        <v>30000</v>
      </c>
      <c r="K686" s="4">
        <v>24200732</v>
      </c>
      <c r="L686" s="4"/>
      <c r="M686" s="4">
        <v>24200732</v>
      </c>
    </row>
    <row r="687" spans="1:13" ht="15.75">
      <c r="A687" s="3">
        <v>2024</v>
      </c>
      <c r="B687" s="2" t="s">
        <v>3975</v>
      </c>
      <c r="C687" s="2"/>
      <c r="D687" s="3" t="s">
        <v>6628</v>
      </c>
      <c r="E687" s="2" t="s">
        <v>5234</v>
      </c>
      <c r="F687" s="2" t="s">
        <v>3975</v>
      </c>
      <c r="G687" s="2" t="s">
        <v>5235</v>
      </c>
      <c r="H687" s="2" t="s">
        <v>4369</v>
      </c>
      <c r="I687" s="2" t="s">
        <v>4370</v>
      </c>
      <c r="J687" s="4">
        <v>300</v>
      </c>
      <c r="K687" s="4">
        <v>243736</v>
      </c>
      <c r="L687" s="4"/>
      <c r="M687" s="4">
        <v>243736</v>
      </c>
    </row>
    <row r="688" spans="1:13" ht="15.75">
      <c r="A688" s="3">
        <v>2024</v>
      </c>
      <c r="B688" s="2" t="s">
        <v>1722</v>
      </c>
      <c r="C688" s="2" t="s">
        <v>6616</v>
      </c>
      <c r="D688" s="3" t="s">
        <v>6617</v>
      </c>
      <c r="E688" s="2" t="s">
        <v>1723</v>
      </c>
      <c r="F688" s="2" t="s">
        <v>1722</v>
      </c>
      <c r="G688" s="2" t="s">
        <v>1724</v>
      </c>
      <c r="H688" s="2" t="s">
        <v>4238</v>
      </c>
      <c r="I688" s="2" t="s">
        <v>4239</v>
      </c>
      <c r="J688" s="4">
        <v>50</v>
      </c>
      <c r="K688" s="4">
        <v>1310620</v>
      </c>
      <c r="L688" s="4"/>
      <c r="M688" s="4">
        <v>1310620</v>
      </c>
    </row>
    <row r="689" spans="1:13" ht="15.75">
      <c r="A689" s="3">
        <v>2024</v>
      </c>
      <c r="B689" s="2" t="s">
        <v>4256</v>
      </c>
      <c r="C689" s="2" t="s">
        <v>4257</v>
      </c>
      <c r="D689" s="3" t="s">
        <v>4258</v>
      </c>
      <c r="E689" s="2" t="s">
        <v>4259</v>
      </c>
      <c r="F689" s="2" t="s">
        <v>4256</v>
      </c>
      <c r="G689" s="2" t="s">
        <v>4260</v>
      </c>
      <c r="H689" s="2" t="s">
        <v>4243</v>
      </c>
      <c r="I689" s="2" t="s">
        <v>4244</v>
      </c>
      <c r="J689" s="4">
        <v>1</v>
      </c>
      <c r="K689" s="4">
        <v>130646</v>
      </c>
      <c r="L689" s="4"/>
      <c r="M689" s="4">
        <v>130646</v>
      </c>
    </row>
    <row r="690" spans="1:13" ht="15.75">
      <c r="A690" s="3">
        <v>2024</v>
      </c>
      <c r="B690" s="2" t="s">
        <v>4261</v>
      </c>
      <c r="C690" s="2" t="s">
        <v>4257</v>
      </c>
      <c r="D690" s="3" t="s">
        <v>4258</v>
      </c>
      <c r="E690" s="2" t="s">
        <v>4262</v>
      </c>
      <c r="F690" s="2" t="s">
        <v>4261</v>
      </c>
      <c r="G690" s="2" t="s">
        <v>4263</v>
      </c>
      <c r="H690" s="2" t="s">
        <v>4243</v>
      </c>
      <c r="I690" s="2" t="s">
        <v>4244</v>
      </c>
      <c r="J690" s="4">
        <v>1</v>
      </c>
      <c r="K690" s="4">
        <v>20792</v>
      </c>
      <c r="L690" s="4"/>
      <c r="M690" s="4">
        <v>20792</v>
      </c>
    </row>
    <row r="691" spans="1:13" ht="15.75">
      <c r="A691" s="3">
        <v>2024</v>
      </c>
      <c r="B691" s="2" t="s">
        <v>4264</v>
      </c>
      <c r="C691" s="2" t="s">
        <v>4257</v>
      </c>
      <c r="D691" s="3" t="s">
        <v>4258</v>
      </c>
      <c r="E691" s="2" t="s">
        <v>4265</v>
      </c>
      <c r="F691" s="2" t="s">
        <v>4264</v>
      </c>
      <c r="G691" s="2" t="s">
        <v>4266</v>
      </c>
      <c r="H691" s="2" t="s">
        <v>4243</v>
      </c>
      <c r="I691" s="2" t="s">
        <v>4244</v>
      </c>
      <c r="J691" s="4">
        <v>1</v>
      </c>
      <c r="K691" s="4">
        <v>34654</v>
      </c>
      <c r="L691" s="4"/>
      <c r="M691" s="4">
        <v>34654</v>
      </c>
    </row>
    <row r="692" spans="1:13" ht="15.75">
      <c r="A692" s="3">
        <v>2024</v>
      </c>
      <c r="B692" s="2" t="s">
        <v>924</v>
      </c>
      <c r="C692" s="2" t="s">
        <v>4136</v>
      </c>
      <c r="D692" s="3" t="s">
        <v>4137</v>
      </c>
      <c r="E692" s="2" t="s">
        <v>1218</v>
      </c>
      <c r="F692" s="2" t="s">
        <v>924</v>
      </c>
      <c r="G692" s="2" t="s">
        <v>4138</v>
      </c>
      <c r="H692" s="2" t="s">
        <v>4052</v>
      </c>
      <c r="I692" s="2" t="s">
        <v>4053</v>
      </c>
      <c r="J692" s="4">
        <v>100</v>
      </c>
      <c r="K692" s="4">
        <v>1509714</v>
      </c>
      <c r="L692" s="4"/>
      <c r="M692" s="4">
        <v>1509714</v>
      </c>
    </row>
    <row r="693" spans="1:13" ht="15.75">
      <c r="A693" s="3">
        <v>2024</v>
      </c>
      <c r="B693" s="2" t="s">
        <v>924</v>
      </c>
      <c r="C693" s="2" t="s">
        <v>4136</v>
      </c>
      <c r="D693" s="3" t="s">
        <v>4137</v>
      </c>
      <c r="E693" s="2" t="s">
        <v>1222</v>
      </c>
      <c r="F693" s="2" t="s">
        <v>924</v>
      </c>
      <c r="G693" s="2" t="s">
        <v>4139</v>
      </c>
      <c r="H693" s="2" t="s">
        <v>4052</v>
      </c>
      <c r="I693" s="2" t="s">
        <v>4053</v>
      </c>
      <c r="J693" s="4">
        <v>100</v>
      </c>
      <c r="K693" s="4">
        <v>1539326</v>
      </c>
      <c r="L693" s="4"/>
      <c r="M693" s="4">
        <v>1539326</v>
      </c>
    </row>
    <row r="694" spans="1:13" ht="15.75">
      <c r="A694" s="3">
        <v>2024</v>
      </c>
      <c r="B694" s="2" t="s">
        <v>924</v>
      </c>
      <c r="C694" s="2" t="s">
        <v>4136</v>
      </c>
      <c r="D694" s="3" t="s">
        <v>4137</v>
      </c>
      <c r="E694" s="2" t="s">
        <v>1226</v>
      </c>
      <c r="F694" s="2" t="s">
        <v>924</v>
      </c>
      <c r="G694" s="2" t="s">
        <v>4140</v>
      </c>
      <c r="H694" s="2" t="s">
        <v>4052</v>
      </c>
      <c r="I694" s="2" t="s">
        <v>4053</v>
      </c>
      <c r="J694" s="4">
        <v>100</v>
      </c>
      <c r="K694" s="4">
        <v>1480102</v>
      </c>
      <c r="L694" s="4"/>
      <c r="M694" s="4">
        <v>1480102</v>
      </c>
    </row>
    <row r="695" spans="1:13" ht="15.75">
      <c r="A695" s="3">
        <v>2024</v>
      </c>
      <c r="B695" s="2" t="s">
        <v>924</v>
      </c>
      <c r="C695" s="2" t="s">
        <v>4136</v>
      </c>
      <c r="D695" s="3" t="s">
        <v>4137</v>
      </c>
      <c r="E695" s="2" t="s">
        <v>1230</v>
      </c>
      <c r="F695" s="2" t="s">
        <v>924</v>
      </c>
      <c r="G695" s="2" t="s">
        <v>4141</v>
      </c>
      <c r="H695" s="2" t="s">
        <v>4052</v>
      </c>
      <c r="I695" s="2" t="s">
        <v>4053</v>
      </c>
      <c r="J695" s="4">
        <v>100</v>
      </c>
      <c r="K695" s="4">
        <v>1509714</v>
      </c>
      <c r="L695" s="4"/>
      <c r="M695" s="4">
        <v>1509714</v>
      </c>
    </row>
    <row r="696" spans="1:13" ht="15.75">
      <c r="A696" s="3">
        <v>2024</v>
      </c>
      <c r="B696" s="2" t="s">
        <v>901</v>
      </c>
      <c r="C696" s="2" t="s">
        <v>4136</v>
      </c>
      <c r="D696" s="3" t="s">
        <v>4137</v>
      </c>
      <c r="E696" s="2" t="s">
        <v>1219</v>
      </c>
      <c r="F696" s="2" t="s">
        <v>901</v>
      </c>
      <c r="G696" s="2" t="s">
        <v>4138</v>
      </c>
      <c r="H696" s="2" t="s">
        <v>4052</v>
      </c>
      <c r="I696" s="2" t="s">
        <v>4053</v>
      </c>
      <c r="J696" s="4">
        <v>100</v>
      </c>
      <c r="K696" s="4">
        <v>1751545</v>
      </c>
      <c r="L696" s="4"/>
      <c r="M696" s="4">
        <v>1751545</v>
      </c>
    </row>
    <row r="697" spans="1:13" ht="15.75">
      <c r="A697" s="3">
        <v>2024</v>
      </c>
      <c r="B697" s="2" t="s">
        <v>901</v>
      </c>
      <c r="C697" s="2" t="s">
        <v>4136</v>
      </c>
      <c r="D697" s="3" t="s">
        <v>4137</v>
      </c>
      <c r="E697" s="2" t="s">
        <v>1223</v>
      </c>
      <c r="F697" s="2" t="s">
        <v>901</v>
      </c>
      <c r="G697" s="2" t="s">
        <v>4139</v>
      </c>
      <c r="H697" s="2" t="s">
        <v>4052</v>
      </c>
      <c r="I697" s="2" t="s">
        <v>4053</v>
      </c>
      <c r="J697" s="4">
        <v>100</v>
      </c>
      <c r="K697" s="4">
        <v>1781157</v>
      </c>
      <c r="L697" s="4"/>
      <c r="M697" s="4">
        <v>1781157</v>
      </c>
    </row>
    <row r="698" spans="1:13" ht="15.75">
      <c r="A698" s="3">
        <v>2024</v>
      </c>
      <c r="B698" s="2" t="s">
        <v>901</v>
      </c>
      <c r="C698" s="2" t="s">
        <v>4136</v>
      </c>
      <c r="D698" s="3" t="s">
        <v>4137</v>
      </c>
      <c r="E698" s="2" t="s">
        <v>1227</v>
      </c>
      <c r="F698" s="2" t="s">
        <v>901</v>
      </c>
      <c r="G698" s="2" t="s">
        <v>4140</v>
      </c>
      <c r="H698" s="2" t="s">
        <v>4052</v>
      </c>
      <c r="I698" s="2" t="s">
        <v>4053</v>
      </c>
      <c r="J698" s="4">
        <v>100</v>
      </c>
      <c r="K698" s="4">
        <v>1721933</v>
      </c>
      <c r="L698" s="4"/>
      <c r="M698" s="4">
        <v>1721933</v>
      </c>
    </row>
    <row r="699" spans="1:13" ht="15.75">
      <c r="A699" s="3">
        <v>2024</v>
      </c>
      <c r="B699" s="2" t="s">
        <v>901</v>
      </c>
      <c r="C699" s="2" t="s">
        <v>4136</v>
      </c>
      <c r="D699" s="3" t="s">
        <v>4137</v>
      </c>
      <c r="E699" s="2" t="s">
        <v>1231</v>
      </c>
      <c r="F699" s="2" t="s">
        <v>901</v>
      </c>
      <c r="G699" s="2" t="s">
        <v>4141</v>
      </c>
      <c r="H699" s="2" t="s">
        <v>4052</v>
      </c>
      <c r="I699" s="2" t="s">
        <v>4053</v>
      </c>
      <c r="J699" s="4">
        <v>100</v>
      </c>
      <c r="K699" s="4">
        <v>1751545</v>
      </c>
      <c r="L699" s="4"/>
      <c r="M699" s="4">
        <v>1751545</v>
      </c>
    </row>
    <row r="700" spans="1:13" ht="15.75">
      <c r="A700" s="3">
        <v>2024</v>
      </c>
      <c r="B700" s="2" t="s">
        <v>888</v>
      </c>
      <c r="C700" s="2" t="s">
        <v>4136</v>
      </c>
      <c r="D700" s="3" t="s">
        <v>4137</v>
      </c>
      <c r="E700" s="2" t="s">
        <v>1216</v>
      </c>
      <c r="F700" s="2" t="s">
        <v>888</v>
      </c>
      <c r="G700" s="2" t="s">
        <v>4138</v>
      </c>
      <c r="H700" s="2" t="s">
        <v>4052</v>
      </c>
      <c r="I700" s="2" t="s">
        <v>4053</v>
      </c>
      <c r="J700" s="4">
        <v>100</v>
      </c>
      <c r="K700" s="4">
        <v>1600401</v>
      </c>
      <c r="L700" s="4"/>
      <c r="M700" s="4">
        <v>1600401</v>
      </c>
    </row>
    <row r="701" spans="1:13" ht="15.75">
      <c r="A701" s="3">
        <v>2024</v>
      </c>
      <c r="B701" s="2" t="s">
        <v>888</v>
      </c>
      <c r="C701" s="2" t="s">
        <v>4136</v>
      </c>
      <c r="D701" s="3" t="s">
        <v>4137</v>
      </c>
      <c r="E701" s="2" t="s">
        <v>1220</v>
      </c>
      <c r="F701" s="2" t="s">
        <v>888</v>
      </c>
      <c r="G701" s="2" t="s">
        <v>4139</v>
      </c>
      <c r="H701" s="2" t="s">
        <v>4052</v>
      </c>
      <c r="I701" s="2" t="s">
        <v>4053</v>
      </c>
      <c r="J701" s="4">
        <v>100</v>
      </c>
      <c r="K701" s="4">
        <v>1630013</v>
      </c>
      <c r="L701" s="4"/>
      <c r="M701" s="4">
        <v>1630013</v>
      </c>
    </row>
    <row r="702" spans="1:13" ht="15.75">
      <c r="A702" s="3">
        <v>2024</v>
      </c>
      <c r="B702" s="2" t="s">
        <v>888</v>
      </c>
      <c r="C702" s="2" t="s">
        <v>4136</v>
      </c>
      <c r="D702" s="3" t="s">
        <v>4137</v>
      </c>
      <c r="E702" s="2" t="s">
        <v>1224</v>
      </c>
      <c r="F702" s="2" t="s">
        <v>888</v>
      </c>
      <c r="G702" s="2" t="s">
        <v>4140</v>
      </c>
      <c r="H702" s="2" t="s">
        <v>4052</v>
      </c>
      <c r="I702" s="2" t="s">
        <v>4053</v>
      </c>
      <c r="J702" s="4">
        <v>100</v>
      </c>
      <c r="K702" s="4">
        <v>1570789</v>
      </c>
      <c r="L702" s="4"/>
      <c r="M702" s="4">
        <v>1570789</v>
      </c>
    </row>
    <row r="703" spans="1:13" ht="15.75">
      <c r="A703" s="3">
        <v>2024</v>
      </c>
      <c r="B703" s="2" t="s">
        <v>888</v>
      </c>
      <c r="C703" s="2" t="s">
        <v>4136</v>
      </c>
      <c r="D703" s="3" t="s">
        <v>4137</v>
      </c>
      <c r="E703" s="2" t="s">
        <v>1228</v>
      </c>
      <c r="F703" s="2" t="s">
        <v>888</v>
      </c>
      <c r="G703" s="2" t="s">
        <v>4141</v>
      </c>
      <c r="H703" s="2" t="s">
        <v>4052</v>
      </c>
      <c r="I703" s="2" t="s">
        <v>4053</v>
      </c>
      <c r="J703" s="4">
        <v>100</v>
      </c>
      <c r="K703" s="4">
        <v>1600401</v>
      </c>
      <c r="L703" s="4"/>
      <c r="M703" s="4">
        <v>1600401</v>
      </c>
    </row>
    <row r="704" spans="1:13" ht="15.75">
      <c r="A704" s="3">
        <v>2024</v>
      </c>
      <c r="B704" s="2" t="s">
        <v>121</v>
      </c>
      <c r="C704" s="2" t="s">
        <v>4042</v>
      </c>
      <c r="D704" s="3" t="s">
        <v>4043</v>
      </c>
      <c r="E704" s="2" t="s">
        <v>122</v>
      </c>
      <c r="F704" s="2" t="s">
        <v>121</v>
      </c>
      <c r="G704" s="2"/>
      <c r="H704" s="2" t="s">
        <v>4040</v>
      </c>
      <c r="I704" s="2" t="s">
        <v>4041</v>
      </c>
      <c r="J704" s="4">
        <v>2000</v>
      </c>
      <c r="K704" s="4">
        <v>812099</v>
      </c>
      <c r="L704" s="4"/>
      <c r="M704" s="4">
        <v>812099</v>
      </c>
    </row>
    <row r="705" spans="1:13" ht="15.75">
      <c r="A705" s="3">
        <v>2024</v>
      </c>
      <c r="B705" s="2" t="s">
        <v>4417</v>
      </c>
      <c r="C705" s="2" t="s">
        <v>4398</v>
      </c>
      <c r="D705" s="3" t="s">
        <v>4399</v>
      </c>
      <c r="E705" s="2" t="s">
        <v>4418</v>
      </c>
      <c r="F705" s="2" t="s">
        <v>4417</v>
      </c>
      <c r="G705" s="2" t="s">
        <v>4419</v>
      </c>
      <c r="H705" s="2" t="s">
        <v>4333</v>
      </c>
      <c r="I705" s="2" t="s">
        <v>4334</v>
      </c>
      <c r="J705" s="4">
        <v>1</v>
      </c>
      <c r="K705" s="4">
        <v>37801</v>
      </c>
      <c r="L705" s="4"/>
      <c r="M705" s="4">
        <v>37801</v>
      </c>
    </row>
    <row r="706" spans="1:13" ht="15.75">
      <c r="A706" s="3">
        <v>2024</v>
      </c>
      <c r="B706" s="2" t="s">
        <v>3704</v>
      </c>
      <c r="C706" s="2" t="s">
        <v>4398</v>
      </c>
      <c r="D706" s="3" t="s">
        <v>4399</v>
      </c>
      <c r="E706" s="2" t="s">
        <v>3705</v>
      </c>
      <c r="F706" s="2" t="s">
        <v>3704</v>
      </c>
      <c r="G706" s="2" t="s">
        <v>3706</v>
      </c>
      <c r="H706" s="2" t="s">
        <v>4333</v>
      </c>
      <c r="I706" s="2" t="s">
        <v>4334</v>
      </c>
      <c r="J706" s="4">
        <v>5</v>
      </c>
      <c r="K706" s="4">
        <v>94883</v>
      </c>
      <c r="L706" s="4"/>
      <c r="M706" s="4">
        <v>94883</v>
      </c>
    </row>
    <row r="707" spans="1:13" ht="15.75">
      <c r="A707" s="3">
        <v>2024</v>
      </c>
      <c r="B707" s="2" t="s">
        <v>3677</v>
      </c>
      <c r="C707" s="2" t="s">
        <v>4398</v>
      </c>
      <c r="D707" s="3" t="s">
        <v>4399</v>
      </c>
      <c r="E707" s="2" t="s">
        <v>3678</v>
      </c>
      <c r="F707" s="2" t="s">
        <v>3677</v>
      </c>
      <c r="G707" s="2" t="s">
        <v>3679</v>
      </c>
      <c r="H707" s="2" t="s">
        <v>4333</v>
      </c>
      <c r="I707" s="2" t="s">
        <v>4334</v>
      </c>
      <c r="J707" s="4">
        <v>46</v>
      </c>
      <c r="K707" s="4">
        <v>681777</v>
      </c>
      <c r="L707" s="4"/>
      <c r="M707" s="4">
        <v>681777</v>
      </c>
    </row>
    <row r="708" spans="1:13" ht="15.75">
      <c r="A708" s="3">
        <v>2024</v>
      </c>
      <c r="B708" s="2" t="s">
        <v>4415</v>
      </c>
      <c r="C708" s="2" t="s">
        <v>4398</v>
      </c>
      <c r="D708" s="3" t="s">
        <v>4399</v>
      </c>
      <c r="E708" s="2" t="s">
        <v>3729</v>
      </c>
      <c r="F708" s="2" t="s">
        <v>4415</v>
      </c>
      <c r="G708" s="2" t="s">
        <v>4416</v>
      </c>
      <c r="H708" s="2" t="s">
        <v>4333</v>
      </c>
      <c r="I708" s="2" t="s">
        <v>4334</v>
      </c>
      <c r="J708" s="4">
        <v>17</v>
      </c>
      <c r="K708" s="4">
        <v>626890</v>
      </c>
      <c r="L708" s="4"/>
      <c r="M708" s="4">
        <v>626890</v>
      </c>
    </row>
    <row r="709" spans="1:13" ht="15.75">
      <c r="A709" s="3">
        <v>2024</v>
      </c>
      <c r="B709" s="2" t="s">
        <v>4413</v>
      </c>
      <c r="C709" s="2" t="s">
        <v>4398</v>
      </c>
      <c r="D709" s="3" t="s">
        <v>4399</v>
      </c>
      <c r="E709" s="2" t="s">
        <v>3726</v>
      </c>
      <c r="F709" s="2" t="s">
        <v>4413</v>
      </c>
      <c r="G709" s="2" t="s">
        <v>4414</v>
      </c>
      <c r="H709" s="2" t="s">
        <v>4333</v>
      </c>
      <c r="I709" s="2" t="s">
        <v>4334</v>
      </c>
      <c r="J709" s="4">
        <v>29</v>
      </c>
      <c r="K709" s="4">
        <v>1126284</v>
      </c>
      <c r="L709" s="4"/>
      <c r="M709" s="4">
        <v>1126284</v>
      </c>
    </row>
    <row r="710" spans="1:13" ht="15.75">
      <c r="A710" s="3">
        <v>2024</v>
      </c>
      <c r="B710" s="2" t="s">
        <v>3719</v>
      </c>
      <c r="C710" s="2" t="s">
        <v>4398</v>
      </c>
      <c r="D710" s="3" t="s">
        <v>4399</v>
      </c>
      <c r="E710" s="2" t="s">
        <v>3720</v>
      </c>
      <c r="F710" s="2" t="s">
        <v>3719</v>
      </c>
      <c r="G710" s="2" t="s">
        <v>3721</v>
      </c>
      <c r="H710" s="2" t="s">
        <v>4333</v>
      </c>
      <c r="I710" s="2" t="s">
        <v>4334</v>
      </c>
      <c r="J710" s="4">
        <v>17</v>
      </c>
      <c r="K710" s="4">
        <v>527339</v>
      </c>
      <c r="L710" s="4"/>
      <c r="M710" s="4">
        <v>527339</v>
      </c>
    </row>
    <row r="711" spans="1:13" ht="15.75">
      <c r="A711" s="3">
        <v>2024</v>
      </c>
      <c r="B711" s="2" t="s">
        <v>3713</v>
      </c>
      <c r="C711" s="2" t="s">
        <v>4398</v>
      </c>
      <c r="D711" s="3" t="s">
        <v>4399</v>
      </c>
      <c r="E711" s="2" t="s">
        <v>3714</v>
      </c>
      <c r="F711" s="2" t="s">
        <v>3713</v>
      </c>
      <c r="G711" s="2" t="s">
        <v>3715</v>
      </c>
      <c r="H711" s="2" t="s">
        <v>4333</v>
      </c>
      <c r="I711" s="2" t="s">
        <v>4334</v>
      </c>
      <c r="J711" s="4">
        <v>18</v>
      </c>
      <c r="K711" s="4">
        <v>568552</v>
      </c>
      <c r="L711" s="4"/>
      <c r="M711" s="4">
        <v>568552</v>
      </c>
    </row>
    <row r="712" spans="1:13" ht="15.75">
      <c r="A712" s="3">
        <v>2024</v>
      </c>
      <c r="B712" s="2" t="s">
        <v>3689</v>
      </c>
      <c r="C712" s="2" t="s">
        <v>4398</v>
      </c>
      <c r="D712" s="3" t="s">
        <v>4399</v>
      </c>
      <c r="E712" s="2" t="s">
        <v>3690</v>
      </c>
      <c r="F712" s="2" t="s">
        <v>3689</v>
      </c>
      <c r="G712" s="2" t="s">
        <v>3691</v>
      </c>
      <c r="H712" s="2" t="s">
        <v>4333</v>
      </c>
      <c r="I712" s="2" t="s">
        <v>4334</v>
      </c>
      <c r="J712" s="4">
        <v>17</v>
      </c>
      <c r="K712" s="4">
        <v>375665</v>
      </c>
      <c r="L712" s="4"/>
      <c r="M712" s="4">
        <v>375665</v>
      </c>
    </row>
    <row r="713" spans="1:13" ht="15.75">
      <c r="A713" s="3">
        <v>2024</v>
      </c>
      <c r="B713" s="2" t="s">
        <v>3683</v>
      </c>
      <c r="C713" s="2" t="s">
        <v>4398</v>
      </c>
      <c r="D713" s="3" t="s">
        <v>4399</v>
      </c>
      <c r="E713" s="2" t="s">
        <v>3684</v>
      </c>
      <c r="F713" s="2" t="s">
        <v>3683</v>
      </c>
      <c r="G713" s="2" t="s">
        <v>3685</v>
      </c>
      <c r="H713" s="2" t="s">
        <v>4333</v>
      </c>
      <c r="I713" s="2" t="s">
        <v>4334</v>
      </c>
      <c r="J713" s="4">
        <v>29</v>
      </c>
      <c r="K713" s="4">
        <v>622688</v>
      </c>
      <c r="L713" s="4"/>
      <c r="M713" s="4">
        <v>622688</v>
      </c>
    </row>
    <row r="714" spans="1:13" ht="15.75">
      <c r="A714" s="3">
        <v>2024</v>
      </c>
      <c r="B714" s="2" t="s">
        <v>4911</v>
      </c>
      <c r="C714" s="2" t="s">
        <v>4398</v>
      </c>
      <c r="D714" s="3" t="s">
        <v>4399</v>
      </c>
      <c r="E714" s="2" t="s">
        <v>4914</v>
      </c>
      <c r="F714" s="2" t="s">
        <v>4911</v>
      </c>
      <c r="G714" s="2" t="s">
        <v>4915</v>
      </c>
      <c r="H714" s="2" t="s">
        <v>4333</v>
      </c>
      <c r="I714" s="2" t="s">
        <v>4334</v>
      </c>
      <c r="J714" s="4">
        <v>50</v>
      </c>
      <c r="K714" s="4">
        <v>155376</v>
      </c>
      <c r="L714" s="4"/>
      <c r="M714" s="4">
        <v>155376</v>
      </c>
    </row>
    <row r="715" spans="1:13" ht="15.75">
      <c r="A715" s="3">
        <v>2024</v>
      </c>
      <c r="B715" s="2" t="s">
        <v>4911</v>
      </c>
      <c r="C715" s="2" t="s">
        <v>4398</v>
      </c>
      <c r="D715" s="3" t="s">
        <v>4399</v>
      </c>
      <c r="E715" s="2" t="s">
        <v>4920</v>
      </c>
      <c r="F715" s="2" t="s">
        <v>4911</v>
      </c>
      <c r="G715" s="2" t="s">
        <v>4921</v>
      </c>
      <c r="H715" s="2" t="s">
        <v>4333</v>
      </c>
      <c r="I715" s="2" t="s">
        <v>4334</v>
      </c>
      <c r="J715" s="4">
        <v>50</v>
      </c>
      <c r="K715" s="4">
        <v>98060</v>
      </c>
      <c r="L715" s="4"/>
      <c r="M715" s="4">
        <v>98060</v>
      </c>
    </row>
    <row r="716" spans="1:13" ht="15.75">
      <c r="A716" s="3">
        <v>2024</v>
      </c>
      <c r="B716" s="2" t="s">
        <v>4905</v>
      </c>
      <c r="C716" s="2" t="s">
        <v>4398</v>
      </c>
      <c r="D716" s="3" t="s">
        <v>4399</v>
      </c>
      <c r="E716" s="2" t="s">
        <v>4906</v>
      </c>
      <c r="F716" s="2" t="s">
        <v>4905</v>
      </c>
      <c r="G716" s="2" t="s">
        <v>4907</v>
      </c>
      <c r="H716" s="2" t="s">
        <v>4333</v>
      </c>
      <c r="I716" s="2" t="s">
        <v>4334</v>
      </c>
      <c r="J716" s="4">
        <v>300</v>
      </c>
      <c r="K716" s="4">
        <v>339756</v>
      </c>
      <c r="L716" s="4"/>
      <c r="M716" s="4">
        <v>339756</v>
      </c>
    </row>
    <row r="717" spans="1:13" ht="15.75">
      <c r="A717" s="3">
        <v>2024</v>
      </c>
      <c r="B717" s="2" t="s">
        <v>4928</v>
      </c>
      <c r="C717" s="2" t="s">
        <v>4398</v>
      </c>
      <c r="D717" s="3" t="s">
        <v>4399</v>
      </c>
      <c r="E717" s="2" t="s">
        <v>4929</v>
      </c>
      <c r="F717" s="2" t="s">
        <v>4928</v>
      </c>
      <c r="G717" s="2" t="s">
        <v>4930</v>
      </c>
      <c r="H717" s="2" t="s">
        <v>4333</v>
      </c>
      <c r="I717" s="2" t="s">
        <v>4334</v>
      </c>
      <c r="J717" s="4">
        <v>50</v>
      </c>
      <c r="K717" s="4">
        <v>284511</v>
      </c>
      <c r="L717" s="4"/>
      <c r="M717" s="4">
        <v>284511</v>
      </c>
    </row>
    <row r="718" spans="1:13" ht="15.75">
      <c r="A718" s="3">
        <v>2024</v>
      </c>
      <c r="B718" s="2" t="s">
        <v>4908</v>
      </c>
      <c r="C718" s="2" t="s">
        <v>4398</v>
      </c>
      <c r="D718" s="3" t="s">
        <v>4399</v>
      </c>
      <c r="E718" s="2" t="s">
        <v>4909</v>
      </c>
      <c r="F718" s="2" t="s">
        <v>4908</v>
      </c>
      <c r="G718" s="2" t="s">
        <v>4910</v>
      </c>
      <c r="H718" s="2" t="s">
        <v>4333</v>
      </c>
      <c r="I718" s="2" t="s">
        <v>4334</v>
      </c>
      <c r="J718" s="4">
        <v>50</v>
      </c>
      <c r="K718" s="4">
        <v>192666</v>
      </c>
      <c r="L718" s="4"/>
      <c r="M718" s="4">
        <v>192666</v>
      </c>
    </row>
    <row r="719" spans="1:13" ht="15.75">
      <c r="A719" s="3">
        <v>2024</v>
      </c>
      <c r="B719" s="2" t="s">
        <v>4931</v>
      </c>
      <c r="C719" s="2" t="s">
        <v>4932</v>
      </c>
      <c r="D719" s="3" t="s">
        <v>4933</v>
      </c>
      <c r="E719" s="2" t="s">
        <v>4934</v>
      </c>
      <c r="F719" s="2" t="s">
        <v>4931</v>
      </c>
      <c r="G719" s="2" t="s">
        <v>4935</v>
      </c>
      <c r="H719" s="2" t="s">
        <v>4936</v>
      </c>
      <c r="I719" s="2" t="s">
        <v>4937</v>
      </c>
      <c r="J719" s="4">
        <v>1000000</v>
      </c>
      <c r="K719" s="4">
        <v>3479999</v>
      </c>
      <c r="L719" s="4"/>
      <c r="M719" s="4">
        <v>3479999</v>
      </c>
    </row>
    <row r="720" spans="1:13" ht="15.75">
      <c r="A720" s="3">
        <v>2024</v>
      </c>
      <c r="B720" s="2" t="s">
        <v>1698</v>
      </c>
      <c r="C720" s="2" t="s">
        <v>4286</v>
      </c>
      <c r="D720" s="3" t="s">
        <v>4287</v>
      </c>
      <c r="E720" s="2" t="s">
        <v>1699</v>
      </c>
      <c r="F720" s="2" t="s">
        <v>1698</v>
      </c>
      <c r="G720" s="2" t="s">
        <v>1700</v>
      </c>
      <c r="H720" s="2" t="s">
        <v>4288</v>
      </c>
      <c r="I720" s="2" t="s">
        <v>4289</v>
      </c>
      <c r="J720" s="4">
        <v>100</v>
      </c>
      <c r="K720" s="4">
        <v>5142972</v>
      </c>
      <c r="L720" s="4"/>
      <c r="M720" s="4">
        <v>5142972</v>
      </c>
    </row>
    <row r="721" spans="1:13" ht="15.75">
      <c r="A721" s="3">
        <v>2024</v>
      </c>
      <c r="B721" s="2" t="s">
        <v>4993</v>
      </c>
      <c r="C721" s="2" t="s">
        <v>4026</v>
      </c>
      <c r="D721" s="3" t="s">
        <v>4027</v>
      </c>
      <c r="E721" s="2" t="s">
        <v>4994</v>
      </c>
      <c r="F721" s="2" t="s">
        <v>4993</v>
      </c>
      <c r="G721" s="2" t="s">
        <v>4995</v>
      </c>
      <c r="H721" s="2" t="s">
        <v>4028</v>
      </c>
      <c r="I721" s="2" t="s">
        <v>4029</v>
      </c>
      <c r="J721" s="4">
        <v>2000</v>
      </c>
      <c r="K721" s="4">
        <v>229807</v>
      </c>
      <c r="L721" s="4"/>
      <c r="M721" s="4">
        <v>229807</v>
      </c>
    </row>
    <row r="722" spans="1:13" ht="15.75">
      <c r="A722" s="3">
        <v>2024</v>
      </c>
      <c r="B722" s="2" t="s">
        <v>38</v>
      </c>
      <c r="C722" s="2" t="s">
        <v>4026</v>
      </c>
      <c r="D722" s="3" t="s">
        <v>4027</v>
      </c>
      <c r="E722" s="2" t="s">
        <v>39</v>
      </c>
      <c r="F722" s="2" t="s">
        <v>38</v>
      </c>
      <c r="G722" s="2"/>
      <c r="H722" s="2" t="s">
        <v>4028</v>
      </c>
      <c r="I722" s="2" t="s">
        <v>4029</v>
      </c>
      <c r="J722" s="4">
        <v>47000</v>
      </c>
      <c r="K722" s="4">
        <v>3648821</v>
      </c>
      <c r="L722" s="4"/>
      <c r="M722" s="4">
        <v>3648821</v>
      </c>
    </row>
    <row r="723" spans="1:13" ht="15.75">
      <c r="A723" s="3">
        <v>2024</v>
      </c>
      <c r="B723" s="2" t="s">
        <v>31</v>
      </c>
      <c r="C723" s="2" t="s">
        <v>4026</v>
      </c>
      <c r="D723" s="3" t="s">
        <v>4027</v>
      </c>
      <c r="E723" s="2" t="s">
        <v>32</v>
      </c>
      <c r="F723" s="2" t="s">
        <v>31</v>
      </c>
      <c r="G723" s="2"/>
      <c r="H723" s="2" t="s">
        <v>4028</v>
      </c>
      <c r="I723" s="2" t="s">
        <v>4029</v>
      </c>
      <c r="J723" s="4">
        <v>42000</v>
      </c>
      <c r="K723" s="4">
        <v>10438348</v>
      </c>
      <c r="L723" s="4"/>
      <c r="M723" s="4">
        <v>10438348</v>
      </c>
    </row>
    <row r="724" spans="1:13" ht="15.75">
      <c r="A724" s="3">
        <v>2024</v>
      </c>
      <c r="B724" s="2" t="s">
        <v>2753</v>
      </c>
      <c r="C724" s="2" t="s">
        <v>4447</v>
      </c>
      <c r="D724" s="3" t="s">
        <v>4448</v>
      </c>
      <c r="E724" s="2" t="s">
        <v>3852</v>
      </c>
      <c r="F724" s="2" t="s">
        <v>2753</v>
      </c>
      <c r="G724" s="2" t="s">
        <v>3853</v>
      </c>
      <c r="H724" s="2" t="s">
        <v>4052</v>
      </c>
      <c r="I724" s="2" t="s">
        <v>4053</v>
      </c>
      <c r="J724" s="4">
        <v>50</v>
      </c>
      <c r="K724" s="4">
        <v>99091</v>
      </c>
      <c r="L724" s="4"/>
      <c r="M724" s="4">
        <v>99091</v>
      </c>
    </row>
    <row r="725" spans="1:13" ht="15.75">
      <c r="A725" s="3">
        <v>2024</v>
      </c>
      <c r="B725" s="2" t="s">
        <v>2312</v>
      </c>
      <c r="C725" s="2" t="s">
        <v>4447</v>
      </c>
      <c r="D725" s="3" t="s">
        <v>4448</v>
      </c>
      <c r="E725" s="2" t="s">
        <v>2671</v>
      </c>
      <c r="F725" s="2" t="s">
        <v>2312</v>
      </c>
      <c r="G725" s="2" t="s">
        <v>2672</v>
      </c>
      <c r="H725" s="2" t="s">
        <v>4052</v>
      </c>
      <c r="I725" s="2" t="s">
        <v>4053</v>
      </c>
      <c r="J725" s="4">
        <v>100</v>
      </c>
      <c r="K725" s="4">
        <v>317092</v>
      </c>
      <c r="L725" s="4"/>
      <c r="M725" s="4">
        <v>317092</v>
      </c>
    </row>
    <row r="726" spans="1:13" ht="15.75">
      <c r="A726" s="3">
        <v>2024</v>
      </c>
      <c r="B726" s="2" t="s">
        <v>1478</v>
      </c>
      <c r="C726" s="2" t="s">
        <v>4189</v>
      </c>
      <c r="D726" s="3" t="s">
        <v>6606</v>
      </c>
      <c r="E726" s="2" t="s">
        <v>1479</v>
      </c>
      <c r="F726" s="2" t="s">
        <v>1478</v>
      </c>
      <c r="G726" s="2" t="s">
        <v>1480</v>
      </c>
      <c r="H726" s="2" t="s">
        <v>4191</v>
      </c>
      <c r="I726" s="2" t="s">
        <v>4192</v>
      </c>
      <c r="J726" s="4">
        <v>1979800</v>
      </c>
      <c r="K726" s="4">
        <v>141271977</v>
      </c>
      <c r="L726" s="4"/>
      <c r="M726" s="4">
        <v>141271977</v>
      </c>
    </row>
    <row r="727" spans="1:13" ht="15.75">
      <c r="A727" s="3">
        <v>2024</v>
      </c>
      <c r="B727" s="2" t="s">
        <v>4911</v>
      </c>
      <c r="C727" s="2" t="s">
        <v>4898</v>
      </c>
      <c r="D727" s="3" t="s">
        <v>4899</v>
      </c>
      <c r="E727" s="2" t="s">
        <v>4912</v>
      </c>
      <c r="F727" s="2" t="s">
        <v>4911</v>
      </c>
      <c r="G727" s="2" t="s">
        <v>4913</v>
      </c>
      <c r="H727" s="2" t="s">
        <v>4333</v>
      </c>
      <c r="I727" s="2" t="s">
        <v>4334</v>
      </c>
      <c r="J727" s="4">
        <v>1200</v>
      </c>
      <c r="K727" s="4">
        <v>3107588</v>
      </c>
      <c r="L727" s="4"/>
      <c r="M727" s="4">
        <v>3107588</v>
      </c>
    </row>
    <row r="728" spans="1:13" ht="15.75">
      <c r="A728" s="3">
        <v>2024</v>
      </c>
      <c r="B728" s="2" t="s">
        <v>4911</v>
      </c>
      <c r="C728" s="2" t="s">
        <v>4898</v>
      </c>
      <c r="D728" s="3" t="s">
        <v>4899</v>
      </c>
      <c r="E728" s="2" t="s">
        <v>4922</v>
      </c>
      <c r="F728" s="2" t="s">
        <v>4911</v>
      </c>
      <c r="G728" s="2" t="s">
        <v>4923</v>
      </c>
      <c r="H728" s="2" t="s">
        <v>4333</v>
      </c>
      <c r="I728" s="2" t="s">
        <v>4334</v>
      </c>
      <c r="J728" s="4">
        <v>200</v>
      </c>
      <c r="K728" s="4">
        <v>535282</v>
      </c>
      <c r="L728" s="4"/>
      <c r="M728" s="4">
        <v>535282</v>
      </c>
    </row>
    <row r="729" spans="1:13" ht="15.75">
      <c r="A729" s="3">
        <v>2024</v>
      </c>
      <c r="B729" s="2" t="s">
        <v>4897</v>
      </c>
      <c r="C729" s="2" t="s">
        <v>4898</v>
      </c>
      <c r="D729" s="3" t="s">
        <v>4899</v>
      </c>
      <c r="E729" s="2" t="s">
        <v>4900</v>
      </c>
      <c r="F729" s="2" t="s">
        <v>4897</v>
      </c>
      <c r="G729" s="2" t="s">
        <v>4901</v>
      </c>
      <c r="H729" s="2" t="s">
        <v>4333</v>
      </c>
      <c r="I729" s="2" t="s">
        <v>4334</v>
      </c>
      <c r="J729" s="4">
        <v>1500</v>
      </c>
      <c r="K729" s="4">
        <v>1234060</v>
      </c>
      <c r="L729" s="4"/>
      <c r="M729" s="4">
        <v>1234060</v>
      </c>
    </row>
    <row r="730" spans="1:13" ht="15.75">
      <c r="A730" s="3">
        <v>2024</v>
      </c>
      <c r="B730" s="2" t="s">
        <v>4856</v>
      </c>
      <c r="C730" s="2" t="s">
        <v>4857</v>
      </c>
      <c r="D730" s="3" t="s">
        <v>4858</v>
      </c>
      <c r="E730" s="2" t="s">
        <v>4859</v>
      </c>
      <c r="F730" s="2" t="s">
        <v>4856</v>
      </c>
      <c r="G730" s="2" t="s">
        <v>4860</v>
      </c>
      <c r="H730" s="2" t="s">
        <v>4338</v>
      </c>
      <c r="I730" s="2" t="s">
        <v>4339</v>
      </c>
      <c r="J730" s="4">
        <v>50000</v>
      </c>
      <c r="K730" s="4">
        <v>4210952</v>
      </c>
      <c r="L730" s="4"/>
      <c r="M730" s="4">
        <v>4210952</v>
      </c>
    </row>
    <row r="731" spans="1:13" ht="15.75">
      <c r="A731" s="3">
        <v>2024</v>
      </c>
      <c r="B731" s="2" t="s">
        <v>1784</v>
      </c>
      <c r="C731" s="2" t="s">
        <v>6620</v>
      </c>
      <c r="D731" s="3" t="s">
        <v>6621</v>
      </c>
      <c r="E731" s="2" t="s">
        <v>1785</v>
      </c>
      <c r="F731" s="2" t="s">
        <v>1784</v>
      </c>
      <c r="G731" s="2" t="s">
        <v>4323</v>
      </c>
      <c r="H731" s="2" t="s">
        <v>4319</v>
      </c>
      <c r="I731" s="2" t="s">
        <v>4320</v>
      </c>
      <c r="J731" s="4">
        <v>40</v>
      </c>
      <c r="K731" s="4">
        <v>15307763</v>
      </c>
      <c r="L731" s="4"/>
      <c r="M731" s="4">
        <v>15307763</v>
      </c>
    </row>
    <row r="732" spans="1:13" ht="15.75">
      <c r="A732" s="3">
        <v>2024</v>
      </c>
      <c r="B732" s="2" t="s">
        <v>1610</v>
      </c>
      <c r="C732" s="2" t="s">
        <v>4245</v>
      </c>
      <c r="D732" s="3" t="s">
        <v>4246</v>
      </c>
      <c r="E732" s="2" t="s">
        <v>1611</v>
      </c>
      <c r="F732" s="2" t="s">
        <v>1610</v>
      </c>
      <c r="G732" s="2" t="s">
        <v>4247</v>
      </c>
      <c r="H732" s="2" t="s">
        <v>4243</v>
      </c>
      <c r="I732" s="2" t="s">
        <v>4244</v>
      </c>
      <c r="J732" s="4">
        <v>1</v>
      </c>
      <c r="K732" s="4">
        <v>5214163</v>
      </c>
      <c r="L732" s="4"/>
      <c r="M732" s="4">
        <v>5214163</v>
      </c>
    </row>
    <row r="733" spans="1:13" ht="15.75">
      <c r="A733" s="3">
        <v>2024</v>
      </c>
      <c r="B733" s="2" t="s">
        <v>4518</v>
      </c>
      <c r="C733" s="2"/>
      <c r="D733" s="3" t="s">
        <v>4500</v>
      </c>
      <c r="E733" s="2" t="s">
        <v>4519</v>
      </c>
      <c r="F733" s="2" t="s">
        <v>4518</v>
      </c>
      <c r="G733" s="2" t="s">
        <v>4520</v>
      </c>
      <c r="H733" s="2" t="s">
        <v>4503</v>
      </c>
      <c r="I733" s="2" t="s">
        <v>4504</v>
      </c>
      <c r="J733" s="4">
        <v>86</v>
      </c>
      <c r="K733" s="4">
        <v>354995</v>
      </c>
      <c r="L733" s="4"/>
      <c r="M733" s="4">
        <v>354995</v>
      </c>
    </row>
    <row r="734" spans="1:13" ht="15.75">
      <c r="A734" s="3">
        <v>2024</v>
      </c>
      <c r="B734" s="2" t="s">
        <v>4515</v>
      </c>
      <c r="C734" s="2"/>
      <c r="D734" s="3" t="s">
        <v>4500</v>
      </c>
      <c r="E734" s="2" t="s">
        <v>4516</v>
      </c>
      <c r="F734" s="2" t="s">
        <v>4515</v>
      </c>
      <c r="G734" s="2" t="s">
        <v>4517</v>
      </c>
      <c r="H734" s="2" t="s">
        <v>4503</v>
      </c>
      <c r="I734" s="2" t="s">
        <v>4504</v>
      </c>
      <c r="J734" s="4">
        <v>1</v>
      </c>
      <c r="K734" s="4">
        <v>4128</v>
      </c>
      <c r="L734" s="4"/>
      <c r="M734" s="4">
        <v>4128</v>
      </c>
    </row>
    <row r="735" spans="1:13" ht="15.75">
      <c r="A735" s="3">
        <v>2024</v>
      </c>
      <c r="B735" s="2" t="s">
        <v>4524</v>
      </c>
      <c r="C735" s="2"/>
      <c r="D735" s="3" t="s">
        <v>4500</v>
      </c>
      <c r="E735" s="2" t="s">
        <v>4525</v>
      </c>
      <c r="F735" s="2" t="s">
        <v>4524</v>
      </c>
      <c r="G735" s="2"/>
      <c r="H735" s="2" t="s">
        <v>4503</v>
      </c>
      <c r="I735" s="2" t="s">
        <v>4504</v>
      </c>
      <c r="J735" s="4">
        <v>1</v>
      </c>
      <c r="K735" s="4">
        <v>4128</v>
      </c>
      <c r="L735" s="4"/>
      <c r="M735" s="4">
        <v>4128</v>
      </c>
    </row>
    <row r="736" spans="1:13" ht="15.75">
      <c r="A736" s="3">
        <v>2024</v>
      </c>
      <c r="B736" s="2" t="s">
        <v>4521</v>
      </c>
      <c r="C736" s="2"/>
      <c r="D736" s="3" t="s">
        <v>4500</v>
      </c>
      <c r="E736" s="2" t="s">
        <v>4522</v>
      </c>
      <c r="F736" s="2" t="s">
        <v>4521</v>
      </c>
      <c r="G736" s="2" t="s">
        <v>4523</v>
      </c>
      <c r="H736" s="2" t="s">
        <v>4503</v>
      </c>
      <c r="I736" s="2" t="s">
        <v>4504</v>
      </c>
      <c r="J736" s="4">
        <v>72</v>
      </c>
      <c r="K736" s="4">
        <v>297205</v>
      </c>
      <c r="L736" s="4"/>
      <c r="M736" s="4">
        <v>297205</v>
      </c>
    </row>
    <row r="737" spans="1:13" ht="15.75">
      <c r="A737" s="3">
        <v>2024</v>
      </c>
      <c r="B737" s="2" t="s">
        <v>4588</v>
      </c>
      <c r="C737" s="2"/>
      <c r="D737" s="3" t="s">
        <v>4500</v>
      </c>
      <c r="E737" s="2" t="s">
        <v>4589</v>
      </c>
      <c r="F737" s="2" t="s">
        <v>4588</v>
      </c>
      <c r="G737" s="2" t="s">
        <v>4590</v>
      </c>
      <c r="H737" s="2" t="s">
        <v>4503</v>
      </c>
      <c r="I737" s="2" t="s">
        <v>4504</v>
      </c>
      <c r="J737" s="4">
        <v>8</v>
      </c>
      <c r="K737" s="4">
        <v>33023</v>
      </c>
      <c r="L737" s="4"/>
      <c r="M737" s="4">
        <v>33023</v>
      </c>
    </row>
    <row r="738" spans="1:13" ht="15.75">
      <c r="A738" s="3">
        <v>2024</v>
      </c>
      <c r="B738" s="2" t="s">
        <v>4578</v>
      </c>
      <c r="C738" s="2"/>
      <c r="D738" s="3" t="s">
        <v>4500</v>
      </c>
      <c r="E738" s="2" t="s">
        <v>4579</v>
      </c>
      <c r="F738" s="2" t="s">
        <v>4578</v>
      </c>
      <c r="G738" s="2"/>
      <c r="H738" s="2" t="s">
        <v>4503</v>
      </c>
      <c r="I738" s="2" t="s">
        <v>4504</v>
      </c>
      <c r="J738" s="4">
        <v>393</v>
      </c>
      <c r="K738" s="4">
        <v>1622245</v>
      </c>
      <c r="L738" s="4"/>
      <c r="M738" s="4">
        <v>1622245</v>
      </c>
    </row>
    <row r="739" spans="1:13" ht="15.75">
      <c r="A739" s="3">
        <v>2024</v>
      </c>
      <c r="B739" s="2" t="s">
        <v>4513</v>
      </c>
      <c r="C739" s="2"/>
      <c r="D739" s="3" t="s">
        <v>4500</v>
      </c>
      <c r="E739" s="2" t="s">
        <v>4514</v>
      </c>
      <c r="F739" s="2" t="s">
        <v>4513</v>
      </c>
      <c r="G739" s="2"/>
      <c r="H739" s="2" t="s">
        <v>4503</v>
      </c>
      <c r="I739" s="2" t="s">
        <v>4504</v>
      </c>
      <c r="J739" s="4">
        <v>1</v>
      </c>
      <c r="K739" s="4">
        <v>4128</v>
      </c>
      <c r="L739" s="4"/>
      <c r="M739" s="4">
        <v>4128</v>
      </c>
    </row>
    <row r="740" spans="1:13" ht="15.75">
      <c r="A740" s="3">
        <v>2024</v>
      </c>
      <c r="B740" s="2" t="s">
        <v>4510</v>
      </c>
      <c r="C740" s="2"/>
      <c r="D740" s="3" t="s">
        <v>4500</v>
      </c>
      <c r="E740" s="2" t="s">
        <v>4511</v>
      </c>
      <c r="F740" s="2" t="s">
        <v>4510</v>
      </c>
      <c r="G740" s="2" t="s">
        <v>4512</v>
      </c>
      <c r="H740" s="2" t="s">
        <v>4503</v>
      </c>
      <c r="I740" s="2" t="s">
        <v>4504</v>
      </c>
      <c r="J740" s="4">
        <v>310</v>
      </c>
      <c r="K740" s="4">
        <v>1279634</v>
      </c>
      <c r="L740" s="4"/>
      <c r="M740" s="4">
        <v>1279634</v>
      </c>
    </row>
    <row r="741" spans="1:13" ht="15.75">
      <c r="A741" s="3">
        <v>2024</v>
      </c>
      <c r="B741" s="2" t="s">
        <v>4571</v>
      </c>
      <c r="C741" s="2"/>
      <c r="D741" s="3" t="s">
        <v>4500</v>
      </c>
      <c r="E741" s="2" t="s">
        <v>4572</v>
      </c>
      <c r="F741" s="2" t="s">
        <v>4571</v>
      </c>
      <c r="G741" s="2"/>
      <c r="H741" s="2" t="s">
        <v>4503</v>
      </c>
      <c r="I741" s="2" t="s">
        <v>4504</v>
      </c>
      <c r="J741" s="4">
        <v>100</v>
      </c>
      <c r="K741" s="4">
        <v>412785</v>
      </c>
      <c r="L741" s="4"/>
      <c r="M741" s="4">
        <v>412785</v>
      </c>
    </row>
    <row r="742" spans="1:13" ht="15.75">
      <c r="A742" s="3">
        <v>2024</v>
      </c>
      <c r="B742" s="2" t="s">
        <v>4507</v>
      </c>
      <c r="C742" s="2"/>
      <c r="D742" s="3" t="s">
        <v>4500</v>
      </c>
      <c r="E742" s="2" t="s">
        <v>4508</v>
      </c>
      <c r="F742" s="2" t="s">
        <v>4507</v>
      </c>
      <c r="G742" s="2" t="s">
        <v>4509</v>
      </c>
      <c r="H742" s="2" t="s">
        <v>4503</v>
      </c>
      <c r="I742" s="2" t="s">
        <v>4504</v>
      </c>
      <c r="J742" s="4">
        <v>1099</v>
      </c>
      <c r="K742" s="4">
        <v>4536507</v>
      </c>
      <c r="L742" s="4"/>
      <c r="M742" s="4">
        <v>4536507</v>
      </c>
    </row>
    <row r="743" spans="1:13" ht="15.75">
      <c r="A743" s="3">
        <v>2024</v>
      </c>
      <c r="B743" s="2" t="s">
        <v>4505</v>
      </c>
      <c r="C743" s="2"/>
      <c r="D743" s="3" t="s">
        <v>4500</v>
      </c>
      <c r="E743" s="2" t="s">
        <v>4506</v>
      </c>
      <c r="F743" s="2" t="s">
        <v>4505</v>
      </c>
      <c r="G743" s="2"/>
      <c r="H743" s="2" t="s">
        <v>4503</v>
      </c>
      <c r="I743" s="2" t="s">
        <v>4504</v>
      </c>
      <c r="J743" s="4">
        <v>61</v>
      </c>
      <c r="K743" s="4">
        <v>251799</v>
      </c>
      <c r="L743" s="4"/>
      <c r="M743" s="4">
        <v>251799</v>
      </c>
    </row>
    <row r="744" spans="1:13" ht="15.75">
      <c r="A744" s="3">
        <v>2024</v>
      </c>
      <c r="B744" s="2" t="s">
        <v>4556</v>
      </c>
      <c r="C744" s="2"/>
      <c r="D744" s="3" t="s">
        <v>4500</v>
      </c>
      <c r="E744" s="2" t="s">
        <v>4557</v>
      </c>
      <c r="F744" s="2" t="s">
        <v>4556</v>
      </c>
      <c r="G744" s="2"/>
      <c r="H744" s="2" t="s">
        <v>4503</v>
      </c>
      <c r="I744" s="2" t="s">
        <v>4504</v>
      </c>
      <c r="J744" s="4">
        <v>3</v>
      </c>
      <c r="K744" s="4">
        <v>12384</v>
      </c>
      <c r="L744" s="4"/>
      <c r="M744" s="4">
        <v>12384</v>
      </c>
    </row>
    <row r="745" spans="1:13" ht="15.75">
      <c r="A745" s="3">
        <v>2024</v>
      </c>
      <c r="B745" s="2" t="s">
        <v>4499</v>
      </c>
      <c r="C745" s="2"/>
      <c r="D745" s="3" t="s">
        <v>4500</v>
      </c>
      <c r="E745" s="2" t="s">
        <v>4501</v>
      </c>
      <c r="F745" s="2" t="s">
        <v>4499</v>
      </c>
      <c r="G745" s="2" t="s">
        <v>4502</v>
      </c>
      <c r="H745" s="2" t="s">
        <v>4503</v>
      </c>
      <c r="I745" s="2" t="s">
        <v>4504</v>
      </c>
      <c r="J745" s="4">
        <v>50</v>
      </c>
      <c r="K745" s="4">
        <v>206393</v>
      </c>
      <c r="L745" s="4"/>
      <c r="M745" s="4">
        <v>206393</v>
      </c>
    </row>
    <row r="746" spans="1:13" ht="15.75">
      <c r="A746" s="3">
        <v>2024</v>
      </c>
      <c r="B746" s="2" t="s">
        <v>4573</v>
      </c>
      <c r="C746" s="2"/>
      <c r="D746" s="3" t="s">
        <v>4500</v>
      </c>
      <c r="E746" s="2" t="s">
        <v>4574</v>
      </c>
      <c r="F746" s="2" t="s">
        <v>4573</v>
      </c>
      <c r="G746" s="2"/>
      <c r="H746" s="2" t="s">
        <v>4503</v>
      </c>
      <c r="I746" s="2" t="s">
        <v>4504</v>
      </c>
      <c r="J746" s="4">
        <v>96</v>
      </c>
      <c r="K746" s="4">
        <v>396274</v>
      </c>
      <c r="L746" s="4"/>
      <c r="M746" s="4">
        <v>396274</v>
      </c>
    </row>
    <row r="747" spans="1:13" ht="15.75">
      <c r="A747" s="3">
        <v>2024</v>
      </c>
      <c r="B747" s="2" t="s">
        <v>4564</v>
      </c>
      <c r="C747" s="2"/>
      <c r="D747" s="3" t="s">
        <v>4500</v>
      </c>
      <c r="E747" s="2" t="s">
        <v>4565</v>
      </c>
      <c r="F747" s="2" t="s">
        <v>4564</v>
      </c>
      <c r="G747" s="2"/>
      <c r="H747" s="2" t="s">
        <v>4503</v>
      </c>
      <c r="I747" s="2" t="s">
        <v>4504</v>
      </c>
      <c r="J747" s="4">
        <v>3</v>
      </c>
      <c r="K747" s="4">
        <v>12384</v>
      </c>
      <c r="L747" s="4"/>
      <c r="M747" s="4">
        <v>12384</v>
      </c>
    </row>
    <row r="748" spans="1:13" ht="15.75">
      <c r="A748" s="3">
        <v>2024</v>
      </c>
      <c r="B748" s="2" t="s">
        <v>4561</v>
      </c>
      <c r="C748" s="2"/>
      <c r="D748" s="3" t="s">
        <v>4500</v>
      </c>
      <c r="E748" s="2" t="s">
        <v>4562</v>
      </c>
      <c r="F748" s="2" t="s">
        <v>4561</v>
      </c>
      <c r="G748" s="2" t="s">
        <v>4563</v>
      </c>
      <c r="H748" s="2" t="s">
        <v>4503</v>
      </c>
      <c r="I748" s="2" t="s">
        <v>4504</v>
      </c>
      <c r="J748" s="4">
        <v>613</v>
      </c>
      <c r="K748" s="4">
        <v>2530372</v>
      </c>
      <c r="L748" s="4"/>
      <c r="M748" s="4">
        <v>2530372</v>
      </c>
    </row>
    <row r="749" spans="1:13" ht="15.75">
      <c r="A749" s="3">
        <v>2024</v>
      </c>
      <c r="B749" s="2" t="s">
        <v>4566</v>
      </c>
      <c r="C749" s="2"/>
      <c r="D749" s="3" t="s">
        <v>4500</v>
      </c>
      <c r="E749" s="2" t="s">
        <v>4567</v>
      </c>
      <c r="F749" s="2" t="s">
        <v>4566</v>
      </c>
      <c r="G749" s="2"/>
      <c r="H749" s="2" t="s">
        <v>4503</v>
      </c>
      <c r="I749" s="2" t="s">
        <v>4504</v>
      </c>
      <c r="J749" s="4">
        <v>9421</v>
      </c>
      <c r="K749" s="4">
        <v>38888475</v>
      </c>
      <c r="L749" s="4"/>
      <c r="M749" s="4">
        <v>38888475</v>
      </c>
    </row>
    <row r="750" spans="1:13" ht="15.75">
      <c r="A750" s="3">
        <v>2024</v>
      </c>
      <c r="B750" s="2" t="s">
        <v>4583</v>
      </c>
      <c r="C750" s="2"/>
      <c r="D750" s="3" t="s">
        <v>4500</v>
      </c>
      <c r="E750" s="2" t="s">
        <v>4584</v>
      </c>
      <c r="F750" s="2" t="s">
        <v>4583</v>
      </c>
      <c r="G750" s="2"/>
      <c r="H750" s="2" t="s">
        <v>4503</v>
      </c>
      <c r="I750" s="2" t="s">
        <v>4504</v>
      </c>
      <c r="J750" s="4">
        <v>40</v>
      </c>
      <c r="K750" s="4">
        <v>165114</v>
      </c>
      <c r="L750" s="4"/>
      <c r="M750" s="4">
        <v>165114</v>
      </c>
    </row>
    <row r="751" spans="1:13" ht="15.75">
      <c r="A751" s="3">
        <v>2024</v>
      </c>
      <c r="B751" s="2" t="s">
        <v>4548</v>
      </c>
      <c r="C751" s="2"/>
      <c r="D751" s="3" t="s">
        <v>4500</v>
      </c>
      <c r="E751" s="2" t="s">
        <v>4549</v>
      </c>
      <c r="F751" s="2" t="s">
        <v>4548</v>
      </c>
      <c r="G751" s="2" t="s">
        <v>4550</v>
      </c>
      <c r="H751" s="2" t="s">
        <v>4503</v>
      </c>
      <c r="I751" s="2" t="s">
        <v>4504</v>
      </c>
      <c r="J751" s="4">
        <v>1182</v>
      </c>
      <c r="K751" s="4">
        <v>4879119</v>
      </c>
      <c r="L751" s="4"/>
      <c r="M751" s="4">
        <v>4879119</v>
      </c>
    </row>
    <row r="752" spans="1:13" ht="15.75">
      <c r="A752" s="3">
        <v>2024</v>
      </c>
      <c r="B752" s="2" t="s">
        <v>4551</v>
      </c>
      <c r="C752" s="2"/>
      <c r="D752" s="3" t="s">
        <v>4500</v>
      </c>
      <c r="E752" s="2" t="s">
        <v>4552</v>
      </c>
      <c r="F752" s="2" t="s">
        <v>4551</v>
      </c>
      <c r="G752" s="2"/>
      <c r="H752" s="2" t="s">
        <v>4503</v>
      </c>
      <c r="I752" s="2" t="s">
        <v>4504</v>
      </c>
      <c r="J752" s="4">
        <v>2439</v>
      </c>
      <c r="K752" s="4">
        <v>10067826</v>
      </c>
      <c r="L752" s="4"/>
      <c r="M752" s="4">
        <v>10067826</v>
      </c>
    </row>
    <row r="753" spans="1:13" ht="15.75">
      <c r="A753" s="3">
        <v>2024</v>
      </c>
      <c r="B753" s="2" t="s">
        <v>1728</v>
      </c>
      <c r="C753" s="2" t="s">
        <v>6618</v>
      </c>
      <c r="D753" s="3" t="s">
        <v>6619</v>
      </c>
      <c r="E753" s="2" t="s">
        <v>1729</v>
      </c>
      <c r="F753" s="2" t="s">
        <v>1728</v>
      </c>
      <c r="G753" s="2" t="s">
        <v>1730</v>
      </c>
      <c r="H753" s="2" t="s">
        <v>4298</v>
      </c>
      <c r="I753" s="2" t="s">
        <v>4299</v>
      </c>
      <c r="J753" s="4">
        <v>1300000</v>
      </c>
      <c r="K753" s="4">
        <v>19103947</v>
      </c>
      <c r="L753" s="4"/>
      <c r="M753" s="4">
        <v>19103947</v>
      </c>
    </row>
    <row r="754" spans="1:13" ht="15.75">
      <c r="A754" s="3">
        <v>2024</v>
      </c>
      <c r="B754" s="2" t="s">
        <v>118</v>
      </c>
      <c r="C754" s="2" t="s">
        <v>6602</v>
      </c>
      <c r="D754" s="3" t="s">
        <v>4274</v>
      </c>
      <c r="E754" s="2" t="s">
        <v>117</v>
      </c>
      <c r="F754" s="2" t="s">
        <v>118</v>
      </c>
      <c r="G754" s="2" t="s">
        <v>113</v>
      </c>
      <c r="H754" s="2" t="s">
        <v>4040</v>
      </c>
      <c r="I754" s="2" t="s">
        <v>4041</v>
      </c>
      <c r="J754" s="4">
        <v>92000</v>
      </c>
      <c r="K754" s="4">
        <v>12006877</v>
      </c>
      <c r="L754" s="4"/>
      <c r="M754" s="4">
        <v>12006877</v>
      </c>
    </row>
    <row r="755" spans="1:13" ht="15.75">
      <c r="A755" s="3">
        <v>2024</v>
      </c>
      <c r="B755" s="2" t="s">
        <v>114</v>
      </c>
      <c r="C755" s="2" t="s">
        <v>6602</v>
      </c>
      <c r="D755" s="3" t="s">
        <v>4274</v>
      </c>
      <c r="E755" s="2" t="s">
        <v>115</v>
      </c>
      <c r="F755" s="2" t="s">
        <v>114</v>
      </c>
      <c r="G755" s="2" t="s">
        <v>113</v>
      </c>
      <c r="H755" s="2" t="s">
        <v>4040</v>
      </c>
      <c r="I755" s="2" t="s">
        <v>4041</v>
      </c>
      <c r="J755" s="4">
        <v>8000</v>
      </c>
      <c r="K755" s="4">
        <v>1018967</v>
      </c>
      <c r="L755" s="4"/>
      <c r="M755" s="4">
        <v>1018967</v>
      </c>
    </row>
    <row r="756" spans="1:13" ht="15.75">
      <c r="A756" s="3">
        <v>2024</v>
      </c>
      <c r="B756" s="2" t="s">
        <v>111</v>
      </c>
      <c r="C756" s="2" t="s">
        <v>6602</v>
      </c>
      <c r="D756" s="3" t="s">
        <v>4274</v>
      </c>
      <c r="E756" s="2" t="s">
        <v>112</v>
      </c>
      <c r="F756" s="2" t="s">
        <v>111</v>
      </c>
      <c r="G756" s="2" t="s">
        <v>113</v>
      </c>
      <c r="H756" s="2" t="s">
        <v>4040</v>
      </c>
      <c r="I756" s="2" t="s">
        <v>4041</v>
      </c>
      <c r="J756" s="4">
        <v>3000</v>
      </c>
      <c r="K756" s="4">
        <v>341289</v>
      </c>
      <c r="L756" s="4"/>
      <c r="M756" s="4">
        <v>341289</v>
      </c>
    </row>
    <row r="757" spans="1:13" ht="15.75">
      <c r="A757" s="3">
        <v>2024</v>
      </c>
      <c r="B757" s="2" t="s">
        <v>1656</v>
      </c>
      <c r="C757" s="2" t="s">
        <v>4273</v>
      </c>
      <c r="D757" s="3" t="s">
        <v>4274</v>
      </c>
      <c r="E757" s="2" t="s">
        <v>1657</v>
      </c>
      <c r="F757" s="2" t="s">
        <v>1656</v>
      </c>
      <c r="G757" s="2" t="s">
        <v>4275</v>
      </c>
      <c r="H757" s="2" t="s">
        <v>4276</v>
      </c>
      <c r="I757" s="2" t="s">
        <v>4277</v>
      </c>
      <c r="J757" s="4">
        <v>1000</v>
      </c>
      <c r="K757" s="4">
        <v>7619808</v>
      </c>
      <c r="L757" s="4"/>
      <c r="M757" s="4">
        <v>7619808</v>
      </c>
    </row>
    <row r="758" spans="1:13" ht="15.75">
      <c r="A758" s="3">
        <v>2024</v>
      </c>
      <c r="B758" s="2" t="s">
        <v>4355</v>
      </c>
      <c r="C758" s="2" t="s">
        <v>4273</v>
      </c>
      <c r="D758" s="3" t="s">
        <v>4274</v>
      </c>
      <c r="E758" s="2" t="s">
        <v>4356</v>
      </c>
      <c r="F758" s="2" t="s">
        <v>4355</v>
      </c>
      <c r="G758" s="2"/>
      <c r="H758" s="2" t="s">
        <v>4276</v>
      </c>
      <c r="I758" s="2" t="s">
        <v>4277</v>
      </c>
      <c r="J758" s="4">
        <v>1</v>
      </c>
      <c r="K758" s="4">
        <v>272136</v>
      </c>
      <c r="L758" s="4"/>
      <c r="M758" s="4">
        <v>272136</v>
      </c>
    </row>
    <row r="759" spans="1:13" ht="15.75">
      <c r="A759" s="3">
        <v>2024</v>
      </c>
      <c r="B759" s="2" t="s">
        <v>4000</v>
      </c>
      <c r="C759" s="2"/>
      <c r="D759" s="3" t="s">
        <v>6629</v>
      </c>
      <c r="E759" s="2" t="s">
        <v>4001</v>
      </c>
      <c r="F759" s="2" t="s">
        <v>4000</v>
      </c>
      <c r="G759" s="2" t="s">
        <v>4002</v>
      </c>
      <c r="H759" s="2" t="s">
        <v>4369</v>
      </c>
      <c r="I759" s="2" t="s">
        <v>4370</v>
      </c>
      <c r="J759" s="4">
        <v>194015</v>
      </c>
      <c r="K759" s="4">
        <v>130360778</v>
      </c>
      <c r="L759" s="4"/>
      <c r="M759" s="4">
        <v>130360778</v>
      </c>
    </row>
    <row r="760" spans="1:13" ht="15.75">
      <c r="A760" s="3">
        <v>2024</v>
      </c>
      <c r="B760" s="2" t="s">
        <v>4000</v>
      </c>
      <c r="C760" s="2"/>
      <c r="D760" s="3" t="s">
        <v>6629</v>
      </c>
      <c r="E760" s="2" t="s">
        <v>5244</v>
      </c>
      <c r="F760" s="2" t="s">
        <v>4000</v>
      </c>
      <c r="G760" s="2" t="s">
        <v>6652</v>
      </c>
      <c r="H760" s="2" t="s">
        <v>4369</v>
      </c>
      <c r="I760" s="2" t="s">
        <v>4370</v>
      </c>
      <c r="J760" s="4">
        <v>1590</v>
      </c>
      <c r="K760" s="4">
        <v>1063285</v>
      </c>
      <c r="L760" s="4"/>
      <c r="M760" s="4">
        <v>1063285</v>
      </c>
    </row>
    <row r="761" spans="1:13" ht="15.75">
      <c r="A761" s="3">
        <v>2024</v>
      </c>
      <c r="B761" s="2" t="s">
        <v>4873</v>
      </c>
      <c r="C761" s="2" t="s">
        <v>4866</v>
      </c>
      <c r="D761" s="3" t="s">
        <v>4867</v>
      </c>
      <c r="E761" s="2" t="s">
        <v>4881</v>
      </c>
      <c r="F761" s="2" t="s">
        <v>4873</v>
      </c>
      <c r="G761" s="2" t="s">
        <v>4882</v>
      </c>
      <c r="H761" s="2" t="s">
        <v>4338</v>
      </c>
      <c r="I761" s="2" t="s">
        <v>4339</v>
      </c>
      <c r="J761" s="4">
        <v>300000</v>
      </c>
      <c r="K761" s="4">
        <v>25283280</v>
      </c>
      <c r="L761" s="4"/>
      <c r="M761" s="4">
        <v>25283280</v>
      </c>
    </row>
    <row r="762" spans="1:13" ht="15.75">
      <c r="A762" s="3">
        <v>2024</v>
      </c>
      <c r="B762" s="2" t="s">
        <v>4883</v>
      </c>
      <c r="C762" s="2" t="s">
        <v>4866</v>
      </c>
      <c r="D762" s="3" t="s">
        <v>4867</v>
      </c>
      <c r="E762" s="2" t="s">
        <v>4884</v>
      </c>
      <c r="F762" s="2" t="s">
        <v>4883</v>
      </c>
      <c r="G762" s="2" t="s">
        <v>4877</v>
      </c>
      <c r="H762" s="2" t="s">
        <v>4338</v>
      </c>
      <c r="I762" s="2" t="s">
        <v>4339</v>
      </c>
      <c r="J762" s="4">
        <v>10000</v>
      </c>
      <c r="K762" s="4">
        <v>900306</v>
      </c>
      <c r="L762" s="4"/>
      <c r="M762" s="4">
        <v>900306</v>
      </c>
    </row>
    <row r="763" spans="1:13" ht="15.75">
      <c r="A763" s="3">
        <v>2024</v>
      </c>
      <c r="B763" s="2" t="s">
        <v>4861</v>
      </c>
      <c r="C763" s="2" t="s">
        <v>4866</v>
      </c>
      <c r="D763" s="3" t="s">
        <v>4867</v>
      </c>
      <c r="E763" s="2" t="s">
        <v>4868</v>
      </c>
      <c r="F763" s="2" t="s">
        <v>4861</v>
      </c>
      <c r="G763" s="2" t="s">
        <v>4865</v>
      </c>
      <c r="H763" s="2" t="s">
        <v>4338</v>
      </c>
      <c r="I763" s="2" t="s">
        <v>4339</v>
      </c>
      <c r="J763" s="4">
        <v>300000</v>
      </c>
      <c r="K763" s="4">
        <v>24868800</v>
      </c>
      <c r="L763" s="4"/>
      <c r="M763" s="4">
        <v>24868800</v>
      </c>
    </row>
    <row r="764" spans="1:13" ht="15.75">
      <c r="A764" s="3">
        <v>2024</v>
      </c>
      <c r="B764" s="2" t="s">
        <v>1600</v>
      </c>
      <c r="C764" s="2" t="s">
        <v>6612</v>
      </c>
      <c r="D764" s="3" t="s">
        <v>6613</v>
      </c>
      <c r="E764" s="2" t="s">
        <v>1601</v>
      </c>
      <c r="F764" s="2" t="s">
        <v>1600</v>
      </c>
      <c r="G764" s="2" t="s">
        <v>6614</v>
      </c>
      <c r="H764" s="2" t="s">
        <v>4234</v>
      </c>
      <c r="I764" s="2" t="s">
        <v>4235</v>
      </c>
      <c r="J764" s="4">
        <v>100</v>
      </c>
      <c r="K764" s="4">
        <v>93422355</v>
      </c>
      <c r="L764" s="4"/>
      <c r="M764" s="4">
        <v>93422355</v>
      </c>
    </row>
    <row r="765" spans="1:13" ht="15.75">
      <c r="A765" s="3">
        <v>2024</v>
      </c>
      <c r="B765" s="2" t="s">
        <v>1433</v>
      </c>
      <c r="C765" s="2" t="s">
        <v>4050</v>
      </c>
      <c r="D765" s="3" t="s">
        <v>4051</v>
      </c>
      <c r="E765" s="2" t="s">
        <v>3882</v>
      </c>
      <c r="F765" s="2" t="s">
        <v>1433</v>
      </c>
      <c r="G765" s="2" t="s">
        <v>3883</v>
      </c>
      <c r="H765" s="2" t="s">
        <v>4052</v>
      </c>
      <c r="I765" s="2" t="s">
        <v>4053</v>
      </c>
      <c r="J765" s="4">
        <v>70</v>
      </c>
      <c r="K765" s="4">
        <v>149560</v>
      </c>
      <c r="L765" s="4"/>
      <c r="M765" s="4">
        <v>149560</v>
      </c>
    </row>
    <row r="766" spans="1:13" ht="15.75">
      <c r="A766" s="3">
        <v>2024</v>
      </c>
      <c r="B766" s="2" t="s">
        <v>1433</v>
      </c>
      <c r="C766" s="2" t="s">
        <v>4050</v>
      </c>
      <c r="D766" s="3" t="s">
        <v>4051</v>
      </c>
      <c r="E766" s="2" t="s">
        <v>3884</v>
      </c>
      <c r="F766" s="2" t="s">
        <v>1433</v>
      </c>
      <c r="G766" s="2" t="s">
        <v>3885</v>
      </c>
      <c r="H766" s="2" t="s">
        <v>4052</v>
      </c>
      <c r="I766" s="2" t="s">
        <v>4053</v>
      </c>
      <c r="J766" s="4">
        <v>30</v>
      </c>
      <c r="K766" s="4">
        <v>74808</v>
      </c>
      <c r="L766" s="4"/>
      <c r="M766" s="4">
        <v>74808</v>
      </c>
    </row>
    <row r="767" spans="1:13" ht="15.75">
      <c r="A767" s="3">
        <v>2024</v>
      </c>
      <c r="B767" s="2" t="s">
        <v>1433</v>
      </c>
      <c r="C767" s="2" t="s">
        <v>4050</v>
      </c>
      <c r="D767" s="3" t="s">
        <v>4051</v>
      </c>
      <c r="E767" s="2" t="s">
        <v>3894</v>
      </c>
      <c r="F767" s="2" t="s">
        <v>1433</v>
      </c>
      <c r="G767" s="2" t="s">
        <v>3895</v>
      </c>
      <c r="H767" s="2" t="s">
        <v>4052</v>
      </c>
      <c r="I767" s="2" t="s">
        <v>4053</v>
      </c>
      <c r="J767" s="4">
        <v>650</v>
      </c>
      <c r="K767" s="4">
        <v>798389</v>
      </c>
      <c r="L767" s="4"/>
      <c r="M767" s="4">
        <v>798389</v>
      </c>
    </row>
    <row r="768" spans="1:13" ht="15.75">
      <c r="A768" s="3">
        <v>2024</v>
      </c>
      <c r="B768" s="2" t="s">
        <v>1426</v>
      </c>
      <c r="C768" s="2" t="s">
        <v>4050</v>
      </c>
      <c r="D768" s="3" t="s">
        <v>4051</v>
      </c>
      <c r="E768" s="2" t="s">
        <v>3862</v>
      </c>
      <c r="F768" s="2" t="s">
        <v>1426</v>
      </c>
      <c r="G768" s="2" t="s">
        <v>3863</v>
      </c>
      <c r="H768" s="2" t="s">
        <v>4052</v>
      </c>
      <c r="I768" s="2" t="s">
        <v>4053</v>
      </c>
      <c r="J768" s="4">
        <v>100</v>
      </c>
      <c r="K768" s="4">
        <v>147917</v>
      </c>
      <c r="L768" s="4"/>
      <c r="M768" s="4">
        <v>147917</v>
      </c>
    </row>
    <row r="769" spans="1:13" ht="15.75">
      <c r="A769" s="3">
        <v>2024</v>
      </c>
      <c r="B769" s="2" t="s">
        <v>2781</v>
      </c>
      <c r="C769" s="2" t="s">
        <v>4050</v>
      </c>
      <c r="D769" s="3" t="s">
        <v>4051</v>
      </c>
      <c r="E769" s="2" t="s">
        <v>2930</v>
      </c>
      <c r="F769" s="2" t="s">
        <v>2781</v>
      </c>
      <c r="G769" s="2" t="s">
        <v>2931</v>
      </c>
      <c r="H769" s="2" t="s">
        <v>4052</v>
      </c>
      <c r="I769" s="2" t="s">
        <v>4053</v>
      </c>
      <c r="J769" s="4">
        <v>100</v>
      </c>
      <c r="K769" s="4">
        <v>185484</v>
      </c>
      <c r="L769" s="4"/>
      <c r="M769" s="4">
        <v>185484</v>
      </c>
    </row>
    <row r="770" spans="1:13" ht="15.75">
      <c r="A770" s="3">
        <v>2024</v>
      </c>
      <c r="B770" s="2" t="s">
        <v>2781</v>
      </c>
      <c r="C770" s="2" t="s">
        <v>4050</v>
      </c>
      <c r="D770" s="3" t="s">
        <v>4051</v>
      </c>
      <c r="E770" s="2" t="s">
        <v>2932</v>
      </c>
      <c r="F770" s="2" t="s">
        <v>2781</v>
      </c>
      <c r="G770" s="2" t="s">
        <v>2933</v>
      </c>
      <c r="H770" s="2" t="s">
        <v>4052</v>
      </c>
      <c r="I770" s="2" t="s">
        <v>4053</v>
      </c>
      <c r="J770" s="4">
        <v>30</v>
      </c>
      <c r="K770" s="4">
        <v>65231</v>
      </c>
      <c r="L770" s="4"/>
      <c r="M770" s="4">
        <v>65231</v>
      </c>
    </row>
    <row r="771" spans="1:13" ht="15.75">
      <c r="A771" s="3">
        <v>2024</v>
      </c>
      <c r="B771" s="2" t="s">
        <v>1424</v>
      </c>
      <c r="C771" s="2" t="s">
        <v>4050</v>
      </c>
      <c r="D771" s="3" t="s">
        <v>4051</v>
      </c>
      <c r="E771" s="2" t="s">
        <v>2920</v>
      </c>
      <c r="F771" s="2" t="s">
        <v>1424</v>
      </c>
      <c r="G771" s="2" t="s">
        <v>2921</v>
      </c>
      <c r="H771" s="2" t="s">
        <v>4052</v>
      </c>
      <c r="I771" s="2" t="s">
        <v>4053</v>
      </c>
      <c r="J771" s="4">
        <v>150</v>
      </c>
      <c r="K771" s="4">
        <v>337859</v>
      </c>
      <c r="L771" s="4"/>
      <c r="M771" s="4">
        <v>337859</v>
      </c>
    </row>
    <row r="772" spans="1:13" ht="15.75">
      <c r="A772" s="3">
        <v>2024</v>
      </c>
      <c r="B772" s="2" t="s">
        <v>1417</v>
      </c>
      <c r="C772" s="2" t="s">
        <v>4050</v>
      </c>
      <c r="D772" s="3" t="s">
        <v>4051</v>
      </c>
      <c r="E772" s="2" t="s">
        <v>2910</v>
      </c>
      <c r="F772" s="2" t="s">
        <v>1417</v>
      </c>
      <c r="G772" s="2" t="s">
        <v>2911</v>
      </c>
      <c r="H772" s="2" t="s">
        <v>4052</v>
      </c>
      <c r="I772" s="2" t="s">
        <v>4053</v>
      </c>
      <c r="J772" s="4">
        <v>100</v>
      </c>
      <c r="K772" s="4">
        <v>98611</v>
      </c>
      <c r="L772" s="4"/>
      <c r="M772" s="4">
        <v>98611</v>
      </c>
    </row>
    <row r="773" spans="1:13" ht="15.75">
      <c r="A773" s="3">
        <v>2024</v>
      </c>
      <c r="B773" s="2" t="s">
        <v>1412</v>
      </c>
      <c r="C773" s="2" t="s">
        <v>4050</v>
      </c>
      <c r="D773" s="3" t="s">
        <v>4051</v>
      </c>
      <c r="E773" s="2" t="s">
        <v>2883</v>
      </c>
      <c r="F773" s="2" t="s">
        <v>1412</v>
      </c>
      <c r="G773" s="2" t="s">
        <v>2884</v>
      </c>
      <c r="H773" s="2" t="s">
        <v>4052</v>
      </c>
      <c r="I773" s="2" t="s">
        <v>4053</v>
      </c>
      <c r="J773" s="4">
        <v>150</v>
      </c>
      <c r="K773" s="4">
        <v>121847</v>
      </c>
      <c r="L773" s="4"/>
      <c r="M773" s="4">
        <v>121847</v>
      </c>
    </row>
    <row r="774" spans="1:13" ht="15.75">
      <c r="A774" s="3">
        <v>2024</v>
      </c>
      <c r="B774" s="2" t="s">
        <v>1412</v>
      </c>
      <c r="C774" s="2" t="s">
        <v>4050</v>
      </c>
      <c r="D774" s="3" t="s">
        <v>4051</v>
      </c>
      <c r="E774" s="2" t="s">
        <v>2889</v>
      </c>
      <c r="F774" s="2" t="s">
        <v>1412</v>
      </c>
      <c r="G774" s="2" t="s">
        <v>2890</v>
      </c>
      <c r="H774" s="2" t="s">
        <v>4052</v>
      </c>
      <c r="I774" s="2" t="s">
        <v>4053</v>
      </c>
      <c r="J774" s="4">
        <v>50</v>
      </c>
      <c r="K774" s="4">
        <v>44677</v>
      </c>
      <c r="L774" s="4"/>
      <c r="M774" s="4">
        <v>44677</v>
      </c>
    </row>
    <row r="775" spans="1:13" ht="15.75">
      <c r="A775" s="3">
        <v>2024</v>
      </c>
      <c r="B775" s="2" t="s">
        <v>1412</v>
      </c>
      <c r="C775" s="2" t="s">
        <v>4050</v>
      </c>
      <c r="D775" s="3" t="s">
        <v>4051</v>
      </c>
      <c r="E775" s="2" t="s">
        <v>2895</v>
      </c>
      <c r="F775" s="2" t="s">
        <v>1412</v>
      </c>
      <c r="G775" s="2" t="s">
        <v>2896</v>
      </c>
      <c r="H775" s="2" t="s">
        <v>4052</v>
      </c>
      <c r="I775" s="2" t="s">
        <v>4053</v>
      </c>
      <c r="J775" s="4">
        <v>450</v>
      </c>
      <c r="K775" s="4">
        <v>515671</v>
      </c>
      <c r="L775" s="4"/>
      <c r="M775" s="4">
        <v>515671</v>
      </c>
    </row>
    <row r="776" spans="1:13" ht="15.75">
      <c r="A776" s="3">
        <v>2024</v>
      </c>
      <c r="B776" s="2" t="s">
        <v>1405</v>
      </c>
      <c r="C776" s="2" t="s">
        <v>4050</v>
      </c>
      <c r="D776" s="3" t="s">
        <v>4051</v>
      </c>
      <c r="E776" s="2" t="s">
        <v>2861</v>
      </c>
      <c r="F776" s="2" t="s">
        <v>1405</v>
      </c>
      <c r="G776" s="2" t="s">
        <v>2862</v>
      </c>
      <c r="H776" s="2" t="s">
        <v>4052</v>
      </c>
      <c r="I776" s="2" t="s">
        <v>4053</v>
      </c>
      <c r="J776" s="4">
        <v>150</v>
      </c>
      <c r="K776" s="4">
        <v>223365</v>
      </c>
      <c r="L776" s="4"/>
      <c r="M776" s="4">
        <v>223365</v>
      </c>
    </row>
    <row r="777" spans="1:13" ht="15.75">
      <c r="A777" s="3">
        <v>2024</v>
      </c>
      <c r="B777" s="2" t="s">
        <v>1401</v>
      </c>
      <c r="C777" s="2" t="s">
        <v>4050</v>
      </c>
      <c r="D777" s="3" t="s">
        <v>4051</v>
      </c>
      <c r="E777" s="2" t="s">
        <v>2838</v>
      </c>
      <c r="F777" s="2" t="s">
        <v>1401</v>
      </c>
      <c r="G777" s="2" t="s">
        <v>2839</v>
      </c>
      <c r="H777" s="2" t="s">
        <v>4052</v>
      </c>
      <c r="I777" s="2" t="s">
        <v>4053</v>
      </c>
      <c r="J777" s="4">
        <v>50</v>
      </c>
      <c r="K777" s="4">
        <v>41560</v>
      </c>
      <c r="L777" s="4"/>
      <c r="M777" s="4">
        <v>41560</v>
      </c>
    </row>
    <row r="778" spans="1:13" ht="15.75">
      <c r="A778" s="3">
        <v>2024</v>
      </c>
      <c r="B778" s="2" t="s">
        <v>2762</v>
      </c>
      <c r="C778" s="2" t="s">
        <v>4050</v>
      </c>
      <c r="D778" s="3" t="s">
        <v>4051</v>
      </c>
      <c r="E778" s="2" t="s">
        <v>2819</v>
      </c>
      <c r="F778" s="2" t="s">
        <v>2762</v>
      </c>
      <c r="G778" s="2" t="s">
        <v>2820</v>
      </c>
      <c r="H778" s="2" t="s">
        <v>4052</v>
      </c>
      <c r="I778" s="2" t="s">
        <v>4053</v>
      </c>
      <c r="J778" s="4">
        <v>30</v>
      </c>
      <c r="K778" s="4">
        <v>44375</v>
      </c>
      <c r="L778" s="4"/>
      <c r="M778" s="4">
        <v>44375</v>
      </c>
    </row>
    <row r="779" spans="1:13" ht="15.75">
      <c r="A779" s="3">
        <v>2024</v>
      </c>
      <c r="B779" s="2" t="s">
        <v>2762</v>
      </c>
      <c r="C779" s="2" t="s">
        <v>4050</v>
      </c>
      <c r="D779" s="3" t="s">
        <v>4051</v>
      </c>
      <c r="E779" s="2" t="s">
        <v>2821</v>
      </c>
      <c r="F779" s="2" t="s">
        <v>2762</v>
      </c>
      <c r="G779" s="2" t="s">
        <v>2822</v>
      </c>
      <c r="H779" s="2" t="s">
        <v>4052</v>
      </c>
      <c r="I779" s="2" t="s">
        <v>4053</v>
      </c>
      <c r="J779" s="4">
        <v>100</v>
      </c>
      <c r="K779" s="4">
        <v>183621</v>
      </c>
      <c r="L779" s="4"/>
      <c r="M779" s="4">
        <v>183621</v>
      </c>
    </row>
    <row r="780" spans="1:13" ht="15.75">
      <c r="A780" s="3">
        <v>2024</v>
      </c>
      <c r="B780" s="2" t="s">
        <v>2762</v>
      </c>
      <c r="C780" s="2" t="s">
        <v>4050</v>
      </c>
      <c r="D780" s="3" t="s">
        <v>4051</v>
      </c>
      <c r="E780" s="2" t="s">
        <v>2823</v>
      </c>
      <c r="F780" s="2" t="s">
        <v>2762</v>
      </c>
      <c r="G780" s="2" t="s">
        <v>2824</v>
      </c>
      <c r="H780" s="2" t="s">
        <v>4052</v>
      </c>
      <c r="I780" s="2" t="s">
        <v>4053</v>
      </c>
      <c r="J780" s="4">
        <v>100</v>
      </c>
      <c r="K780" s="4">
        <v>220093</v>
      </c>
      <c r="L780" s="4"/>
      <c r="M780" s="4">
        <v>220093</v>
      </c>
    </row>
    <row r="781" spans="1:13" ht="15.75">
      <c r="A781" s="3">
        <v>2024</v>
      </c>
      <c r="B781" s="2" t="s">
        <v>6622</v>
      </c>
      <c r="C781" s="2"/>
      <c r="D781" s="3" t="s">
        <v>4051</v>
      </c>
      <c r="E781" s="2" t="s">
        <v>1978</v>
      </c>
      <c r="F781" s="2" t="s">
        <v>6622</v>
      </c>
      <c r="G781" s="2"/>
      <c r="H781" s="2" t="s">
        <v>4028</v>
      </c>
      <c r="I781" s="2" t="s">
        <v>4029</v>
      </c>
      <c r="J781" s="4">
        <v>6197</v>
      </c>
      <c r="K781" s="4">
        <v>347420800</v>
      </c>
      <c r="L781" s="4"/>
      <c r="M781" s="4">
        <v>347420800</v>
      </c>
    </row>
    <row r="782" spans="1:13" ht="15.75">
      <c r="A782" s="3">
        <v>2024</v>
      </c>
      <c r="B782" s="2" t="s">
        <v>486</v>
      </c>
      <c r="C782" s="2" t="s">
        <v>4050</v>
      </c>
      <c r="D782" s="3" t="s">
        <v>4051</v>
      </c>
      <c r="E782" s="2" t="s">
        <v>487</v>
      </c>
      <c r="F782" s="2" t="s">
        <v>486</v>
      </c>
      <c r="G782" s="2" t="s">
        <v>488</v>
      </c>
      <c r="H782" s="2" t="s">
        <v>4052</v>
      </c>
      <c r="I782" s="2" t="s">
        <v>4053</v>
      </c>
      <c r="J782" s="4">
        <v>150</v>
      </c>
      <c r="K782" s="4">
        <v>259279</v>
      </c>
      <c r="L782" s="4"/>
      <c r="M782" s="4">
        <v>259279</v>
      </c>
    </row>
    <row r="783" spans="1:13" ht="15.75">
      <c r="A783" s="3">
        <v>2024</v>
      </c>
      <c r="B783" s="2" t="s">
        <v>467</v>
      </c>
      <c r="C783" s="2" t="s">
        <v>4050</v>
      </c>
      <c r="D783" s="3" t="s">
        <v>4051</v>
      </c>
      <c r="E783" s="2" t="s">
        <v>468</v>
      </c>
      <c r="F783" s="2" t="s">
        <v>467</v>
      </c>
      <c r="G783" s="2"/>
      <c r="H783" s="2" t="s">
        <v>4052</v>
      </c>
      <c r="I783" s="2" t="s">
        <v>4053</v>
      </c>
      <c r="J783" s="4">
        <v>50</v>
      </c>
      <c r="K783" s="4">
        <v>139416</v>
      </c>
      <c r="L783" s="4"/>
      <c r="M783" s="4">
        <v>139416</v>
      </c>
    </row>
    <row r="784" spans="1:13" ht="15.75">
      <c r="A784" s="3">
        <v>2024</v>
      </c>
      <c r="B784" s="2" t="s">
        <v>5007</v>
      </c>
      <c r="C784" s="2" t="s">
        <v>4050</v>
      </c>
      <c r="D784" s="3" t="s">
        <v>4051</v>
      </c>
      <c r="E784" s="2" t="s">
        <v>5008</v>
      </c>
      <c r="F784" s="2" t="s">
        <v>5007</v>
      </c>
      <c r="G784" s="2" t="s">
        <v>5004</v>
      </c>
      <c r="H784" s="2" t="s">
        <v>4052</v>
      </c>
      <c r="I784" s="2" t="s">
        <v>4053</v>
      </c>
      <c r="J784" s="4">
        <v>30000</v>
      </c>
      <c r="K784" s="4">
        <v>257862</v>
      </c>
      <c r="L784" s="4"/>
      <c r="M784" s="4">
        <v>257862</v>
      </c>
    </row>
    <row r="785" spans="1:13" ht="15.75">
      <c r="A785" s="3">
        <v>2024</v>
      </c>
      <c r="B785" s="2" t="s">
        <v>5005</v>
      </c>
      <c r="C785" s="2" t="s">
        <v>4050</v>
      </c>
      <c r="D785" s="3" t="s">
        <v>4051</v>
      </c>
      <c r="E785" s="2" t="s">
        <v>5006</v>
      </c>
      <c r="F785" s="2" t="s">
        <v>5005</v>
      </c>
      <c r="G785" s="2" t="s">
        <v>5004</v>
      </c>
      <c r="H785" s="2" t="s">
        <v>4052</v>
      </c>
      <c r="I785" s="2" t="s">
        <v>4053</v>
      </c>
      <c r="J785" s="4">
        <v>5000</v>
      </c>
      <c r="K785" s="4">
        <v>42977</v>
      </c>
      <c r="L785" s="4"/>
      <c r="M785" s="4">
        <v>42977</v>
      </c>
    </row>
    <row r="786" spans="1:13" ht="15.75">
      <c r="A786" s="3">
        <v>2024</v>
      </c>
      <c r="B786" s="2" t="s">
        <v>5002</v>
      </c>
      <c r="C786" s="2" t="s">
        <v>4050</v>
      </c>
      <c r="D786" s="3" t="s">
        <v>4051</v>
      </c>
      <c r="E786" s="2" t="s">
        <v>5003</v>
      </c>
      <c r="F786" s="2" t="s">
        <v>5002</v>
      </c>
      <c r="G786" s="2" t="s">
        <v>5004</v>
      </c>
      <c r="H786" s="2" t="s">
        <v>4052</v>
      </c>
      <c r="I786" s="2" t="s">
        <v>4053</v>
      </c>
      <c r="J786" s="4">
        <v>100000</v>
      </c>
      <c r="K786" s="4">
        <v>859541</v>
      </c>
      <c r="L786" s="4"/>
      <c r="M786" s="4">
        <v>859541</v>
      </c>
    </row>
    <row r="787" spans="1:13" ht="15.75">
      <c r="A787" s="3">
        <v>2024</v>
      </c>
      <c r="B787" s="2" t="s">
        <v>1619</v>
      </c>
      <c r="C787" s="2" t="s">
        <v>6615</v>
      </c>
      <c r="D787" s="3" t="s">
        <v>4051</v>
      </c>
      <c r="E787" s="2" t="s">
        <v>1620</v>
      </c>
      <c r="F787" s="2" t="s">
        <v>1619</v>
      </c>
      <c r="G787" s="2" t="s">
        <v>1621</v>
      </c>
      <c r="H787" s="2" t="s">
        <v>4238</v>
      </c>
      <c r="I787" s="2" t="s">
        <v>4239</v>
      </c>
      <c r="J787" s="4">
        <v>110</v>
      </c>
      <c r="K787" s="4">
        <v>2727387</v>
      </c>
      <c r="L787" s="4"/>
      <c r="M787" s="4">
        <v>2727387</v>
      </c>
    </row>
    <row r="788" spans="1:13" ht="15.75">
      <c r="A788" s="3">
        <v>2024</v>
      </c>
      <c r="B788" s="2" t="s">
        <v>318</v>
      </c>
      <c r="C788" s="2" t="s">
        <v>4050</v>
      </c>
      <c r="D788" s="3" t="s">
        <v>4051</v>
      </c>
      <c r="E788" s="2" t="s">
        <v>2614</v>
      </c>
      <c r="F788" s="2" t="s">
        <v>318</v>
      </c>
      <c r="G788" s="2" t="s">
        <v>2615</v>
      </c>
      <c r="H788" s="2" t="s">
        <v>4052</v>
      </c>
      <c r="I788" s="2" t="s">
        <v>4053</v>
      </c>
      <c r="J788" s="4">
        <v>400</v>
      </c>
      <c r="K788" s="4">
        <v>1133926</v>
      </c>
      <c r="L788" s="4"/>
      <c r="M788" s="4">
        <v>1133926</v>
      </c>
    </row>
    <row r="789" spans="1:13" ht="15.75">
      <c r="A789" s="3">
        <v>2024</v>
      </c>
      <c r="B789" s="2" t="s">
        <v>318</v>
      </c>
      <c r="C789" s="2" t="s">
        <v>4050</v>
      </c>
      <c r="D789" s="3" t="s">
        <v>4051</v>
      </c>
      <c r="E789" s="2" t="s">
        <v>2616</v>
      </c>
      <c r="F789" s="2" t="s">
        <v>318</v>
      </c>
      <c r="G789" s="2" t="s">
        <v>2617</v>
      </c>
      <c r="H789" s="2" t="s">
        <v>4052</v>
      </c>
      <c r="I789" s="2" t="s">
        <v>4053</v>
      </c>
      <c r="J789" s="4">
        <v>500</v>
      </c>
      <c r="K789" s="4">
        <v>1788290</v>
      </c>
      <c r="L789" s="4"/>
      <c r="M789" s="4">
        <v>1788290</v>
      </c>
    </row>
    <row r="790" spans="1:13" ht="15.75">
      <c r="A790" s="3">
        <v>2024</v>
      </c>
      <c r="B790" s="2" t="s">
        <v>318</v>
      </c>
      <c r="C790" s="2" t="s">
        <v>4050</v>
      </c>
      <c r="D790" s="3" t="s">
        <v>4051</v>
      </c>
      <c r="E790" s="2" t="s">
        <v>2624</v>
      </c>
      <c r="F790" s="2" t="s">
        <v>318</v>
      </c>
      <c r="G790" s="2" t="s">
        <v>2625</v>
      </c>
      <c r="H790" s="2" t="s">
        <v>4052</v>
      </c>
      <c r="I790" s="2" t="s">
        <v>4053</v>
      </c>
      <c r="J790" s="4">
        <v>400</v>
      </c>
      <c r="K790" s="4">
        <v>709386</v>
      </c>
      <c r="L790" s="4"/>
      <c r="M790" s="4">
        <v>709386</v>
      </c>
    </row>
    <row r="791" spans="1:13" ht="15.75">
      <c r="A791" s="3">
        <v>2024</v>
      </c>
      <c r="B791" s="2" t="s">
        <v>314</v>
      </c>
      <c r="C791" s="2" t="s">
        <v>4050</v>
      </c>
      <c r="D791" s="3" t="s">
        <v>4051</v>
      </c>
      <c r="E791" s="2" t="s">
        <v>2596</v>
      </c>
      <c r="F791" s="2" t="s">
        <v>314</v>
      </c>
      <c r="G791" s="2" t="s">
        <v>2597</v>
      </c>
      <c r="H791" s="2" t="s">
        <v>4052</v>
      </c>
      <c r="I791" s="2" t="s">
        <v>4053</v>
      </c>
      <c r="J791" s="4">
        <v>150</v>
      </c>
      <c r="K791" s="4">
        <v>444033</v>
      </c>
      <c r="L791" s="4"/>
      <c r="M791" s="4">
        <v>444033</v>
      </c>
    </row>
    <row r="792" spans="1:13" ht="15.75">
      <c r="A792" s="3">
        <v>2024</v>
      </c>
      <c r="B792" s="2" t="s">
        <v>314</v>
      </c>
      <c r="C792" s="2" t="s">
        <v>4050</v>
      </c>
      <c r="D792" s="3" t="s">
        <v>4051</v>
      </c>
      <c r="E792" s="2" t="s">
        <v>2604</v>
      </c>
      <c r="F792" s="2" t="s">
        <v>314</v>
      </c>
      <c r="G792" s="2" t="s">
        <v>2605</v>
      </c>
      <c r="H792" s="2" t="s">
        <v>4052</v>
      </c>
      <c r="I792" s="2" t="s">
        <v>4053</v>
      </c>
      <c r="J792" s="4">
        <v>650</v>
      </c>
      <c r="K792" s="4">
        <v>1217526</v>
      </c>
      <c r="L792" s="4"/>
      <c r="M792" s="4">
        <v>1217526</v>
      </c>
    </row>
    <row r="793" spans="1:13" ht="15.75">
      <c r="A793" s="3">
        <v>2024</v>
      </c>
      <c r="B793" s="2" t="s">
        <v>314</v>
      </c>
      <c r="C793" s="2" t="s">
        <v>4050</v>
      </c>
      <c r="D793" s="3" t="s">
        <v>4051</v>
      </c>
      <c r="E793" s="2" t="s">
        <v>2610</v>
      </c>
      <c r="F793" s="2" t="s">
        <v>314</v>
      </c>
      <c r="G793" s="2" t="s">
        <v>2611</v>
      </c>
      <c r="H793" s="2" t="s">
        <v>4052</v>
      </c>
      <c r="I793" s="2" t="s">
        <v>4053</v>
      </c>
      <c r="J793" s="4">
        <v>150</v>
      </c>
      <c r="K793" s="4">
        <v>362500</v>
      </c>
      <c r="L793" s="4"/>
      <c r="M793" s="4">
        <v>362500</v>
      </c>
    </row>
    <row r="794" spans="1:13" ht="15.75">
      <c r="A794" s="3">
        <v>2024</v>
      </c>
      <c r="B794" s="2" t="s">
        <v>312</v>
      </c>
      <c r="C794" s="2" t="s">
        <v>4050</v>
      </c>
      <c r="D794" s="3" t="s">
        <v>4051</v>
      </c>
      <c r="E794" s="2" t="s">
        <v>2588</v>
      </c>
      <c r="F794" s="2" t="s">
        <v>312</v>
      </c>
      <c r="G794" s="2" t="s">
        <v>2589</v>
      </c>
      <c r="H794" s="2" t="s">
        <v>4052</v>
      </c>
      <c r="I794" s="2" t="s">
        <v>4053</v>
      </c>
      <c r="J794" s="4">
        <v>30</v>
      </c>
      <c r="K794" s="4">
        <v>87673</v>
      </c>
      <c r="L794" s="4"/>
      <c r="M794" s="4">
        <v>87673</v>
      </c>
    </row>
    <row r="795" spans="1:13" ht="15.75">
      <c r="A795" s="3">
        <v>2024</v>
      </c>
      <c r="B795" s="2" t="s">
        <v>310</v>
      </c>
      <c r="C795" s="2" t="s">
        <v>4050</v>
      </c>
      <c r="D795" s="3" t="s">
        <v>4051</v>
      </c>
      <c r="E795" s="2" t="s">
        <v>2582</v>
      </c>
      <c r="F795" s="2" t="s">
        <v>310</v>
      </c>
      <c r="G795" s="2" t="s">
        <v>2583</v>
      </c>
      <c r="H795" s="2" t="s">
        <v>4052</v>
      </c>
      <c r="I795" s="2" t="s">
        <v>4053</v>
      </c>
      <c r="J795" s="4">
        <v>100</v>
      </c>
      <c r="K795" s="4">
        <v>514468</v>
      </c>
      <c r="L795" s="4"/>
      <c r="M795" s="4">
        <v>514468</v>
      </c>
    </row>
    <row r="796" spans="1:13" ht="15.75">
      <c r="A796" s="3">
        <v>2024</v>
      </c>
      <c r="B796" s="2" t="s">
        <v>310</v>
      </c>
      <c r="C796" s="2" t="s">
        <v>4050</v>
      </c>
      <c r="D796" s="3" t="s">
        <v>4051</v>
      </c>
      <c r="E796" s="2" t="s">
        <v>2584</v>
      </c>
      <c r="F796" s="2" t="s">
        <v>310</v>
      </c>
      <c r="G796" s="2" t="s">
        <v>2585</v>
      </c>
      <c r="H796" s="2" t="s">
        <v>4052</v>
      </c>
      <c r="I796" s="2" t="s">
        <v>4053</v>
      </c>
      <c r="J796" s="4">
        <v>30</v>
      </c>
      <c r="K796" s="4">
        <v>176480</v>
      </c>
      <c r="L796" s="4"/>
      <c r="M796" s="4">
        <v>176480</v>
      </c>
    </row>
    <row r="797" spans="1:13" ht="15.75">
      <c r="A797" s="3">
        <v>2024</v>
      </c>
      <c r="B797" s="2" t="s">
        <v>299</v>
      </c>
      <c r="C797" s="2" t="s">
        <v>4050</v>
      </c>
      <c r="D797" s="3" t="s">
        <v>4051</v>
      </c>
      <c r="E797" s="2" t="s">
        <v>2546</v>
      </c>
      <c r="F797" s="2" t="s">
        <v>299</v>
      </c>
      <c r="G797" s="2" t="s">
        <v>2547</v>
      </c>
      <c r="H797" s="2" t="s">
        <v>4052</v>
      </c>
      <c r="I797" s="2" t="s">
        <v>4053</v>
      </c>
      <c r="J797" s="4">
        <v>400</v>
      </c>
      <c r="K797" s="4">
        <v>713805</v>
      </c>
      <c r="L797" s="4"/>
      <c r="M797" s="4">
        <v>713805</v>
      </c>
    </row>
    <row r="798" spans="1:13" ht="15.75">
      <c r="A798" s="3">
        <v>2024</v>
      </c>
      <c r="B798" s="2" t="s">
        <v>299</v>
      </c>
      <c r="C798" s="2" t="s">
        <v>4050</v>
      </c>
      <c r="D798" s="3" t="s">
        <v>4051</v>
      </c>
      <c r="E798" s="2" t="s">
        <v>2556</v>
      </c>
      <c r="F798" s="2" t="s">
        <v>299</v>
      </c>
      <c r="G798" s="2" t="s">
        <v>2557</v>
      </c>
      <c r="H798" s="2" t="s">
        <v>4052</v>
      </c>
      <c r="I798" s="2" t="s">
        <v>4053</v>
      </c>
      <c r="J798" s="4">
        <v>300</v>
      </c>
      <c r="K798" s="4">
        <v>689428</v>
      </c>
      <c r="L798" s="4"/>
      <c r="M798" s="4">
        <v>689428</v>
      </c>
    </row>
    <row r="799" spans="1:13" ht="15.75">
      <c r="A799" s="3">
        <v>2024</v>
      </c>
      <c r="B799" s="2" t="s">
        <v>294</v>
      </c>
      <c r="C799" s="2" t="s">
        <v>4050</v>
      </c>
      <c r="D799" s="3" t="s">
        <v>4051</v>
      </c>
      <c r="E799" s="2" t="s">
        <v>2513</v>
      </c>
      <c r="F799" s="2" t="s">
        <v>294</v>
      </c>
      <c r="G799" s="2" t="s">
        <v>2514</v>
      </c>
      <c r="H799" s="2" t="s">
        <v>4052</v>
      </c>
      <c r="I799" s="2" t="s">
        <v>4053</v>
      </c>
      <c r="J799" s="4">
        <v>200</v>
      </c>
      <c r="K799" s="4">
        <v>603357</v>
      </c>
      <c r="L799" s="4"/>
      <c r="M799" s="4">
        <v>603357</v>
      </c>
    </row>
    <row r="800" spans="1:13" ht="15.75">
      <c r="A800" s="3">
        <v>2024</v>
      </c>
      <c r="B800" s="2" t="s">
        <v>294</v>
      </c>
      <c r="C800" s="2" t="s">
        <v>4050</v>
      </c>
      <c r="D800" s="3" t="s">
        <v>4051</v>
      </c>
      <c r="E800" s="2" t="s">
        <v>2515</v>
      </c>
      <c r="F800" s="2" t="s">
        <v>294</v>
      </c>
      <c r="G800" s="2" t="s">
        <v>2516</v>
      </c>
      <c r="H800" s="2" t="s">
        <v>4052</v>
      </c>
      <c r="I800" s="2" t="s">
        <v>4053</v>
      </c>
      <c r="J800" s="4">
        <v>350</v>
      </c>
      <c r="K800" s="4">
        <v>1307154</v>
      </c>
      <c r="L800" s="4"/>
      <c r="M800" s="4">
        <v>1307154</v>
      </c>
    </row>
    <row r="801" spans="1:13" ht="15.75">
      <c r="A801" s="3">
        <v>2024</v>
      </c>
      <c r="B801" s="2" t="s">
        <v>294</v>
      </c>
      <c r="C801" s="2" t="s">
        <v>4050</v>
      </c>
      <c r="D801" s="3" t="s">
        <v>4051</v>
      </c>
      <c r="E801" s="2" t="s">
        <v>2530</v>
      </c>
      <c r="F801" s="2" t="s">
        <v>294</v>
      </c>
      <c r="G801" s="2" t="s">
        <v>2531</v>
      </c>
      <c r="H801" s="2" t="s">
        <v>4052</v>
      </c>
      <c r="I801" s="2" t="s">
        <v>4053</v>
      </c>
      <c r="J801" s="4">
        <v>150</v>
      </c>
      <c r="K801" s="4">
        <v>368032</v>
      </c>
      <c r="L801" s="4"/>
      <c r="M801" s="4">
        <v>368032</v>
      </c>
    </row>
    <row r="802" spans="1:13" ht="15.75">
      <c r="A802" s="3">
        <v>2024</v>
      </c>
      <c r="B802" s="2" t="s">
        <v>264</v>
      </c>
      <c r="C802" s="2" t="s">
        <v>4050</v>
      </c>
      <c r="D802" s="3" t="s">
        <v>4051</v>
      </c>
      <c r="E802" s="2" t="s">
        <v>2488</v>
      </c>
      <c r="F802" s="2" t="s">
        <v>264</v>
      </c>
      <c r="G802" s="2" t="s">
        <v>2489</v>
      </c>
      <c r="H802" s="2" t="s">
        <v>4052</v>
      </c>
      <c r="I802" s="2" t="s">
        <v>4053</v>
      </c>
      <c r="J802" s="4">
        <v>550</v>
      </c>
      <c r="K802" s="4">
        <v>989348</v>
      </c>
      <c r="L802" s="4"/>
      <c r="M802" s="4">
        <v>989348</v>
      </c>
    </row>
    <row r="803" spans="1:13" ht="15.75">
      <c r="A803" s="3">
        <v>2024</v>
      </c>
      <c r="B803" s="2" t="s">
        <v>271</v>
      </c>
      <c r="C803" s="2" t="s">
        <v>4050</v>
      </c>
      <c r="D803" s="3" t="s">
        <v>4051</v>
      </c>
      <c r="E803" s="2" t="s">
        <v>2461</v>
      </c>
      <c r="F803" s="2" t="s">
        <v>271</v>
      </c>
      <c r="G803" s="2" t="s">
        <v>2462</v>
      </c>
      <c r="H803" s="2" t="s">
        <v>4052</v>
      </c>
      <c r="I803" s="2" t="s">
        <v>4053</v>
      </c>
      <c r="J803" s="4">
        <v>100</v>
      </c>
      <c r="K803" s="4">
        <v>298001</v>
      </c>
      <c r="L803" s="4"/>
      <c r="M803" s="4">
        <v>298001</v>
      </c>
    </row>
    <row r="804" spans="1:13" ht="15.75">
      <c r="A804" s="3">
        <v>2024</v>
      </c>
      <c r="B804" s="2" t="s">
        <v>271</v>
      </c>
      <c r="C804" s="2" t="s">
        <v>4050</v>
      </c>
      <c r="D804" s="3" t="s">
        <v>4051</v>
      </c>
      <c r="E804" s="2" t="s">
        <v>2467</v>
      </c>
      <c r="F804" s="2" t="s">
        <v>271</v>
      </c>
      <c r="G804" s="2" t="s">
        <v>2468</v>
      </c>
      <c r="H804" s="2" t="s">
        <v>4052</v>
      </c>
      <c r="I804" s="2" t="s">
        <v>4053</v>
      </c>
      <c r="J804" s="4">
        <v>180</v>
      </c>
      <c r="K804" s="4">
        <v>926412</v>
      </c>
      <c r="L804" s="4"/>
      <c r="M804" s="4">
        <v>926412</v>
      </c>
    </row>
    <row r="805" spans="1:13" ht="15.75">
      <c r="A805" s="3">
        <v>2024</v>
      </c>
      <c r="B805" s="2" t="s">
        <v>271</v>
      </c>
      <c r="C805" s="2" t="s">
        <v>4050</v>
      </c>
      <c r="D805" s="3" t="s">
        <v>4051</v>
      </c>
      <c r="E805" s="2" t="s">
        <v>2469</v>
      </c>
      <c r="F805" s="2" t="s">
        <v>271</v>
      </c>
      <c r="G805" s="2" t="s">
        <v>2470</v>
      </c>
      <c r="H805" s="2" t="s">
        <v>4052</v>
      </c>
      <c r="I805" s="2" t="s">
        <v>4053</v>
      </c>
      <c r="J805" s="4">
        <v>30</v>
      </c>
      <c r="K805" s="4">
        <v>174269</v>
      </c>
      <c r="L805" s="4"/>
      <c r="M805" s="4">
        <v>174269</v>
      </c>
    </row>
    <row r="806" spans="1:13" ht="15.75">
      <c r="A806" s="3">
        <v>2024</v>
      </c>
      <c r="B806" s="2" t="s">
        <v>267</v>
      </c>
      <c r="C806" s="2" t="s">
        <v>4050</v>
      </c>
      <c r="D806" s="3" t="s">
        <v>4051</v>
      </c>
      <c r="E806" s="2" t="s">
        <v>2450</v>
      </c>
      <c r="F806" s="2" t="s">
        <v>267</v>
      </c>
      <c r="G806" s="2" t="s">
        <v>2451</v>
      </c>
      <c r="H806" s="2" t="s">
        <v>4052</v>
      </c>
      <c r="I806" s="2" t="s">
        <v>4053</v>
      </c>
      <c r="J806" s="4">
        <v>30</v>
      </c>
      <c r="K806" s="4">
        <v>220288</v>
      </c>
      <c r="L806" s="4"/>
      <c r="M806" s="4">
        <v>220288</v>
      </c>
    </row>
    <row r="807" spans="1:13" ht="15.75">
      <c r="A807" s="3">
        <v>2024</v>
      </c>
      <c r="B807" s="2" t="s">
        <v>2661</v>
      </c>
      <c r="C807" s="2" t="s">
        <v>4050</v>
      </c>
      <c r="D807" s="3" t="s">
        <v>4051</v>
      </c>
      <c r="E807" s="2" t="s">
        <v>2686</v>
      </c>
      <c r="F807" s="2" t="s">
        <v>2661</v>
      </c>
      <c r="G807" s="2" t="s">
        <v>4440</v>
      </c>
      <c r="H807" s="2" t="s">
        <v>4052</v>
      </c>
      <c r="I807" s="2" t="s">
        <v>4053</v>
      </c>
      <c r="J807" s="4">
        <v>20</v>
      </c>
      <c r="K807" s="4">
        <v>37971</v>
      </c>
      <c r="L807" s="4"/>
      <c r="M807" s="4">
        <v>37971</v>
      </c>
    </row>
    <row r="808" spans="1:13" ht="15.75">
      <c r="A808" s="3">
        <v>2024</v>
      </c>
      <c r="B808" s="2" t="s">
        <v>2312</v>
      </c>
      <c r="C808" s="2" t="s">
        <v>4050</v>
      </c>
      <c r="D808" s="3" t="s">
        <v>4051</v>
      </c>
      <c r="E808" s="2" t="s">
        <v>2313</v>
      </c>
      <c r="F808" s="2" t="s">
        <v>2312</v>
      </c>
      <c r="G808" s="2" t="s">
        <v>2314</v>
      </c>
      <c r="H808" s="2" t="s">
        <v>4052</v>
      </c>
      <c r="I808" s="2" t="s">
        <v>4053</v>
      </c>
      <c r="J808" s="4">
        <v>10</v>
      </c>
      <c r="K808" s="4">
        <v>25352</v>
      </c>
      <c r="L808" s="4"/>
      <c r="M808" s="4">
        <v>25352</v>
      </c>
    </row>
    <row r="809" spans="1:13" ht="15.75">
      <c r="A809" s="3">
        <v>2024</v>
      </c>
      <c r="B809" s="2" t="s">
        <v>2312</v>
      </c>
      <c r="C809" s="2" t="s">
        <v>4050</v>
      </c>
      <c r="D809" s="3" t="s">
        <v>4051</v>
      </c>
      <c r="E809" s="2" t="s">
        <v>2638</v>
      </c>
      <c r="F809" s="2" t="s">
        <v>2312</v>
      </c>
      <c r="G809" s="2" t="s">
        <v>2639</v>
      </c>
      <c r="H809" s="2" t="s">
        <v>4052</v>
      </c>
      <c r="I809" s="2" t="s">
        <v>4053</v>
      </c>
      <c r="J809" s="4">
        <v>50</v>
      </c>
      <c r="K809" s="4">
        <v>228392</v>
      </c>
      <c r="L809" s="4"/>
      <c r="M809" s="4">
        <v>228392</v>
      </c>
    </row>
    <row r="810" spans="1:13" ht="15.75">
      <c r="A810" s="3">
        <v>2024</v>
      </c>
      <c r="B810" s="2" t="s">
        <v>2287</v>
      </c>
      <c r="C810" s="2" t="s">
        <v>4050</v>
      </c>
      <c r="D810" s="3" t="s">
        <v>4051</v>
      </c>
      <c r="E810" s="2" t="s">
        <v>2422</v>
      </c>
      <c r="F810" s="2" t="s">
        <v>2287</v>
      </c>
      <c r="G810" s="2" t="s">
        <v>2423</v>
      </c>
      <c r="H810" s="2" t="s">
        <v>4052</v>
      </c>
      <c r="I810" s="2" t="s">
        <v>4053</v>
      </c>
      <c r="J810" s="4">
        <v>30</v>
      </c>
      <c r="K810" s="4">
        <v>139246</v>
      </c>
      <c r="L810" s="4"/>
      <c r="M810" s="4">
        <v>139246</v>
      </c>
    </row>
    <row r="811" spans="1:13" ht="15.75">
      <c r="A811" s="3">
        <v>2024</v>
      </c>
      <c r="B811" s="2" t="s">
        <v>2287</v>
      </c>
      <c r="C811" s="2" t="s">
        <v>4050</v>
      </c>
      <c r="D811" s="3" t="s">
        <v>4051</v>
      </c>
      <c r="E811" s="2" t="s">
        <v>2426</v>
      </c>
      <c r="F811" s="2" t="s">
        <v>2287</v>
      </c>
      <c r="G811" s="2" t="s">
        <v>2427</v>
      </c>
      <c r="H811" s="2" t="s">
        <v>4052</v>
      </c>
      <c r="I811" s="2" t="s">
        <v>4053</v>
      </c>
      <c r="J811" s="4">
        <v>30</v>
      </c>
      <c r="K811" s="4">
        <v>181977</v>
      </c>
      <c r="L811" s="4"/>
      <c r="M811" s="4">
        <v>181977</v>
      </c>
    </row>
    <row r="812" spans="1:13" ht="15.75">
      <c r="A812" s="3">
        <v>2024</v>
      </c>
      <c r="B812" s="2" t="s">
        <v>2082</v>
      </c>
      <c r="C812" s="2" t="s">
        <v>4385</v>
      </c>
      <c r="D812" s="3" t="s">
        <v>4386</v>
      </c>
      <c r="E812" s="2" t="s">
        <v>2086</v>
      </c>
      <c r="F812" s="2" t="s">
        <v>2082</v>
      </c>
      <c r="G812" s="2" t="s">
        <v>2087</v>
      </c>
      <c r="H812" s="2" t="s">
        <v>4333</v>
      </c>
      <c r="I812" s="2" t="s">
        <v>4334</v>
      </c>
      <c r="J812" s="4">
        <v>72</v>
      </c>
      <c r="K812" s="4">
        <v>1628867</v>
      </c>
      <c r="L812" s="4"/>
      <c r="M812" s="4">
        <v>1628867</v>
      </c>
    </row>
    <row r="813" spans="1:13" ht="15.75">
      <c r="A813" s="3">
        <v>2024</v>
      </c>
      <c r="B813" s="2" t="s">
        <v>2069</v>
      </c>
      <c r="C813" s="2" t="s">
        <v>4385</v>
      </c>
      <c r="D813" s="3" t="s">
        <v>4386</v>
      </c>
      <c r="E813" s="2" t="s">
        <v>4387</v>
      </c>
      <c r="F813" s="2" t="s">
        <v>2069</v>
      </c>
      <c r="G813" s="2" t="s">
        <v>4388</v>
      </c>
      <c r="H813" s="2" t="s">
        <v>4333</v>
      </c>
      <c r="I813" s="2" t="s">
        <v>4334</v>
      </c>
      <c r="J813" s="4">
        <v>72</v>
      </c>
      <c r="K813" s="4">
        <v>1461122</v>
      </c>
      <c r="L813" s="4"/>
      <c r="M813" s="4">
        <v>1461122</v>
      </c>
    </row>
    <row r="814" spans="1:13" ht="15.75">
      <c r="A814" s="3">
        <v>2024</v>
      </c>
      <c r="B814" s="2" t="s">
        <v>2069</v>
      </c>
      <c r="C814" s="2" t="s">
        <v>4385</v>
      </c>
      <c r="D814" s="3" t="s">
        <v>4386</v>
      </c>
      <c r="E814" s="2" t="s">
        <v>2070</v>
      </c>
      <c r="F814" s="2" t="s">
        <v>2069</v>
      </c>
      <c r="G814" s="2" t="s">
        <v>2071</v>
      </c>
      <c r="H814" s="2" t="s">
        <v>4333</v>
      </c>
      <c r="I814" s="2" t="s">
        <v>4334</v>
      </c>
      <c r="J814" s="4">
        <v>72</v>
      </c>
      <c r="K814" s="4">
        <v>1460130</v>
      </c>
      <c r="L814" s="4"/>
      <c r="M814" s="4">
        <v>1460130</v>
      </c>
    </row>
    <row r="815" spans="1:13" ht="15.75">
      <c r="A815" s="3">
        <v>2024</v>
      </c>
      <c r="B815" s="2" t="s">
        <v>2069</v>
      </c>
      <c r="C815" s="2" t="s">
        <v>4385</v>
      </c>
      <c r="D815" s="3" t="s">
        <v>4386</v>
      </c>
      <c r="E815" s="2" t="s">
        <v>2094</v>
      </c>
      <c r="F815" s="2" t="s">
        <v>2069</v>
      </c>
      <c r="G815" s="2" t="s">
        <v>2091</v>
      </c>
      <c r="H815" s="2" t="s">
        <v>4333</v>
      </c>
      <c r="I815" s="2" t="s">
        <v>4334</v>
      </c>
      <c r="J815" s="4">
        <v>144</v>
      </c>
      <c r="K815" s="4">
        <v>2552420</v>
      </c>
      <c r="L815" s="4"/>
      <c r="M815" s="4">
        <v>2552420</v>
      </c>
    </row>
    <row r="816" spans="1:13" ht="15.75">
      <c r="A816" s="3">
        <v>2024</v>
      </c>
      <c r="B816" s="2" t="s">
        <v>2059</v>
      </c>
      <c r="C816" s="2" t="s">
        <v>4385</v>
      </c>
      <c r="D816" s="3" t="s">
        <v>4386</v>
      </c>
      <c r="E816" s="2" t="s">
        <v>2062</v>
      </c>
      <c r="F816" s="2" t="s">
        <v>2059</v>
      </c>
      <c r="G816" s="2" t="s">
        <v>2063</v>
      </c>
      <c r="H816" s="2" t="s">
        <v>4333</v>
      </c>
      <c r="I816" s="2" t="s">
        <v>4334</v>
      </c>
      <c r="J816" s="4">
        <v>360</v>
      </c>
      <c r="K816" s="4">
        <v>6745623</v>
      </c>
      <c r="L816" s="4"/>
      <c r="M816" s="4">
        <v>6745623</v>
      </c>
    </row>
    <row r="817" spans="1:13" ht="15.75">
      <c r="A817" s="3">
        <v>2024</v>
      </c>
      <c r="B817" s="2" t="s">
        <v>2051</v>
      </c>
      <c r="C817" s="2" t="s">
        <v>4385</v>
      </c>
      <c r="D817" s="3" t="s">
        <v>4386</v>
      </c>
      <c r="E817" s="2" t="s">
        <v>2092</v>
      </c>
      <c r="F817" s="2" t="s">
        <v>2051</v>
      </c>
      <c r="G817" s="2" t="s">
        <v>2091</v>
      </c>
      <c r="H817" s="2" t="s">
        <v>4333</v>
      </c>
      <c r="I817" s="2" t="s">
        <v>4334</v>
      </c>
      <c r="J817" s="4">
        <v>984</v>
      </c>
      <c r="K817" s="4">
        <v>17180143</v>
      </c>
      <c r="L817" s="4"/>
      <c r="M817" s="4">
        <v>17180143</v>
      </c>
    </row>
    <row r="818" spans="1:13" ht="15.75">
      <c r="A818" s="3">
        <v>2024</v>
      </c>
      <c r="B818" s="2" t="s">
        <v>4643</v>
      </c>
      <c r="C818" s="2" t="s">
        <v>6631</v>
      </c>
      <c r="D818" s="3" t="s">
        <v>6632</v>
      </c>
      <c r="E818" s="2" t="s">
        <v>4649</v>
      </c>
      <c r="F818" s="2" t="s">
        <v>4643</v>
      </c>
      <c r="G818" s="2" t="s">
        <v>4650</v>
      </c>
      <c r="H818" s="2" t="s">
        <v>4243</v>
      </c>
      <c r="I818" s="2" t="s">
        <v>4244</v>
      </c>
      <c r="J818" s="4">
        <v>100</v>
      </c>
      <c r="K818" s="4">
        <v>400428649</v>
      </c>
      <c r="L818" s="4"/>
      <c r="M818" s="4">
        <v>400428649</v>
      </c>
    </row>
    <row r="819" spans="1:13" ht="15.75">
      <c r="A819" s="3">
        <v>2024</v>
      </c>
      <c r="B819" s="2" t="s">
        <v>29</v>
      </c>
      <c r="C819" s="2" t="s">
        <v>6600</v>
      </c>
      <c r="D819" s="3" t="s">
        <v>6601</v>
      </c>
      <c r="E819" s="2" t="s">
        <v>30</v>
      </c>
      <c r="F819" s="2" t="s">
        <v>29</v>
      </c>
      <c r="G819" s="2"/>
      <c r="H819" s="2" t="s">
        <v>4018</v>
      </c>
      <c r="I819" s="2" t="s">
        <v>4019</v>
      </c>
      <c r="J819" s="4">
        <v>5000</v>
      </c>
      <c r="K819" s="4">
        <v>1022001</v>
      </c>
      <c r="L819" s="4"/>
      <c r="M819" s="4">
        <v>1022001</v>
      </c>
    </row>
    <row r="820" spans="1:13" ht="15.75">
      <c r="A820" s="3">
        <v>2024</v>
      </c>
      <c r="B820" s="2" t="s">
        <v>4632</v>
      </c>
      <c r="C820" s="2"/>
      <c r="D820" s="3" t="s">
        <v>4633</v>
      </c>
      <c r="E820" s="2" t="s">
        <v>4634</v>
      </c>
      <c r="F820" s="2" t="s">
        <v>4632</v>
      </c>
      <c r="G820" s="2" t="s">
        <v>4635</v>
      </c>
      <c r="H820" s="2" t="s">
        <v>4531</v>
      </c>
      <c r="I820" s="2" t="s">
        <v>4532</v>
      </c>
      <c r="J820" s="4">
        <v>14005</v>
      </c>
      <c r="K820" s="4">
        <v>54340923</v>
      </c>
      <c r="L820" s="4"/>
      <c r="M820" s="4">
        <v>54340923</v>
      </c>
    </row>
    <row r="821" spans="1:13" ht="15.75">
      <c r="A821" s="3">
        <v>2024</v>
      </c>
      <c r="B821" s="2" t="s">
        <v>4620</v>
      </c>
      <c r="C821" s="2" t="s">
        <v>4595</v>
      </c>
      <c r="D821" s="3" t="s">
        <v>4596</v>
      </c>
      <c r="E821" s="2" t="s">
        <v>4621</v>
      </c>
      <c r="F821" s="2" t="s">
        <v>4620</v>
      </c>
      <c r="G821" s="2" t="s">
        <v>4622</v>
      </c>
      <c r="H821" s="2" t="s">
        <v>4531</v>
      </c>
      <c r="I821" s="2" t="s">
        <v>4532</v>
      </c>
      <c r="J821" s="4">
        <v>18370</v>
      </c>
      <c r="K821" s="4">
        <v>70270189</v>
      </c>
      <c r="L821" s="4"/>
      <c r="M821" s="4">
        <v>70270189</v>
      </c>
    </row>
    <row r="822" spans="1:13" ht="15.75">
      <c r="A822" s="3">
        <v>2024</v>
      </c>
      <c r="B822" s="2" t="s">
        <v>4626</v>
      </c>
      <c r="C822" s="2" t="s">
        <v>4595</v>
      </c>
      <c r="D822" s="3" t="s">
        <v>4596</v>
      </c>
      <c r="E822" s="2" t="s">
        <v>4627</v>
      </c>
      <c r="F822" s="2" t="s">
        <v>4626</v>
      </c>
      <c r="G822" s="2" t="s">
        <v>4628</v>
      </c>
      <c r="H822" s="2" t="s">
        <v>4531</v>
      </c>
      <c r="I822" s="2" t="s">
        <v>4532</v>
      </c>
      <c r="J822" s="4">
        <v>40</v>
      </c>
      <c r="K822" s="4">
        <v>156197</v>
      </c>
      <c r="L822" s="4"/>
      <c r="M822" s="4">
        <v>156197</v>
      </c>
    </row>
    <row r="823" spans="1:13" ht="15.75">
      <c r="A823" s="3">
        <v>2024</v>
      </c>
      <c r="B823" s="2" t="s">
        <v>4602</v>
      </c>
      <c r="C823" s="2" t="s">
        <v>4595</v>
      </c>
      <c r="D823" s="3" t="s">
        <v>4596</v>
      </c>
      <c r="E823" s="2" t="s">
        <v>4603</v>
      </c>
      <c r="F823" s="2" t="s">
        <v>4602</v>
      </c>
      <c r="G823" s="2" t="s">
        <v>4604</v>
      </c>
      <c r="H823" s="2" t="s">
        <v>4531</v>
      </c>
      <c r="I823" s="2" t="s">
        <v>4532</v>
      </c>
      <c r="J823" s="4">
        <v>13402</v>
      </c>
      <c r="K823" s="4">
        <v>70833699</v>
      </c>
      <c r="L823" s="4"/>
      <c r="M823" s="4">
        <v>70833699</v>
      </c>
    </row>
    <row r="824" spans="1:13" ht="15.75">
      <c r="A824" s="3">
        <v>2024</v>
      </c>
      <c r="B824" s="2" t="s">
        <v>4594</v>
      </c>
      <c r="C824" s="2" t="s">
        <v>4595</v>
      </c>
      <c r="D824" s="3" t="s">
        <v>4596</v>
      </c>
      <c r="E824" s="2" t="s">
        <v>4597</v>
      </c>
      <c r="F824" s="2" t="s">
        <v>4594</v>
      </c>
      <c r="G824" s="2" t="s">
        <v>4598</v>
      </c>
      <c r="H824" s="2" t="s">
        <v>4531</v>
      </c>
      <c r="I824" s="2" t="s">
        <v>4532</v>
      </c>
      <c r="J824" s="4">
        <v>9554</v>
      </c>
      <c r="K824" s="4">
        <v>36630625</v>
      </c>
      <c r="L824" s="4"/>
      <c r="M824" s="4">
        <v>36630625</v>
      </c>
    </row>
    <row r="825" spans="1:13" ht="15.75">
      <c r="A825" s="3">
        <v>2024</v>
      </c>
      <c r="B825" s="2" t="s">
        <v>4614</v>
      </c>
      <c r="C825" s="2" t="s">
        <v>4595</v>
      </c>
      <c r="D825" s="3" t="s">
        <v>4596</v>
      </c>
      <c r="E825" s="2" t="s">
        <v>4615</v>
      </c>
      <c r="F825" s="2" t="s">
        <v>4614</v>
      </c>
      <c r="G825" s="2" t="s">
        <v>4616</v>
      </c>
      <c r="H825" s="2" t="s">
        <v>4531</v>
      </c>
      <c r="I825" s="2" t="s">
        <v>4532</v>
      </c>
      <c r="J825" s="4">
        <v>2300</v>
      </c>
      <c r="K825" s="4">
        <v>22858503</v>
      </c>
      <c r="L825" s="4"/>
      <c r="M825" s="4">
        <v>22858503</v>
      </c>
    </row>
    <row r="826" spans="1:13" ht="15.75">
      <c r="A826" s="3">
        <v>2024</v>
      </c>
      <c r="B826" s="2" t="s">
        <v>4608</v>
      </c>
      <c r="C826" s="2" t="s">
        <v>4595</v>
      </c>
      <c r="D826" s="3" t="s">
        <v>4596</v>
      </c>
      <c r="E826" s="2" t="s">
        <v>4609</v>
      </c>
      <c r="F826" s="2" t="s">
        <v>4608</v>
      </c>
      <c r="G826" s="2" t="s">
        <v>4610</v>
      </c>
      <c r="H826" s="2" t="s">
        <v>4531</v>
      </c>
      <c r="I826" s="2" t="s">
        <v>4532</v>
      </c>
      <c r="J826" s="4">
        <v>3340</v>
      </c>
      <c r="K826" s="4">
        <v>36448840</v>
      </c>
      <c r="L826" s="4"/>
      <c r="M826" s="4">
        <v>36448840</v>
      </c>
    </row>
    <row r="827" spans="1:13" ht="15.75">
      <c r="A827" s="3">
        <v>2024</v>
      </c>
      <c r="B827" s="2" t="s">
        <v>4834</v>
      </c>
      <c r="C827" s="2" t="s">
        <v>6635</v>
      </c>
      <c r="D827" s="3" t="s">
        <v>6636</v>
      </c>
      <c r="E827" s="2" t="s">
        <v>4836</v>
      </c>
      <c r="F827" s="2" t="s">
        <v>4834</v>
      </c>
      <c r="G827" s="2" t="s">
        <v>4837</v>
      </c>
      <c r="H827" s="2" t="s">
        <v>4838</v>
      </c>
      <c r="I827" s="2" t="s">
        <v>4839</v>
      </c>
      <c r="J827" s="4">
        <v>20000</v>
      </c>
      <c r="K827" s="4">
        <v>9122880</v>
      </c>
      <c r="L827" s="4"/>
      <c r="M827" s="4">
        <v>9122880</v>
      </c>
    </row>
    <row r="828" spans="1:13" ht="15.75">
      <c r="A828" s="3">
        <v>2024</v>
      </c>
      <c r="B828" s="2" t="s">
        <v>1433</v>
      </c>
      <c r="C828" s="2" t="s">
        <v>6626</v>
      </c>
      <c r="D828" s="3" t="s">
        <v>6627</v>
      </c>
      <c r="E828" s="2" t="s">
        <v>3890</v>
      </c>
      <c r="F828" s="2" t="s">
        <v>1433</v>
      </c>
      <c r="G828" s="2" t="s">
        <v>3891</v>
      </c>
      <c r="H828" s="2" t="s">
        <v>4052</v>
      </c>
      <c r="I828" s="2" t="s">
        <v>4053</v>
      </c>
      <c r="J828" s="4">
        <v>1000</v>
      </c>
      <c r="K828" s="4">
        <v>976430</v>
      </c>
      <c r="L828" s="4"/>
      <c r="M828" s="4">
        <v>976430</v>
      </c>
    </row>
    <row r="829" spans="1:13" ht="15.75">
      <c r="A829" s="3">
        <v>2024</v>
      </c>
      <c r="B829" s="2" t="s">
        <v>4225</v>
      </c>
      <c r="C829" s="2" t="s">
        <v>4230</v>
      </c>
      <c r="D829" s="3" t="s">
        <v>4231</v>
      </c>
      <c r="E829" s="2" t="s">
        <v>3598</v>
      </c>
      <c r="F829" s="2" t="s">
        <v>4225</v>
      </c>
      <c r="G829" s="2" t="s">
        <v>1582</v>
      </c>
      <c r="H829" s="2" t="s">
        <v>4220</v>
      </c>
      <c r="I829" s="2" t="s">
        <v>4221</v>
      </c>
      <c r="J829" s="4">
        <v>6000</v>
      </c>
      <c r="K829" s="4">
        <v>165773</v>
      </c>
      <c r="L829" s="4"/>
      <c r="M829" s="4">
        <v>165773</v>
      </c>
    </row>
    <row r="830" spans="1:13" ht="15.75">
      <c r="A830" s="3">
        <v>2024</v>
      </c>
      <c r="B830" s="2" t="s">
        <v>4225</v>
      </c>
      <c r="C830" s="2" t="s">
        <v>4230</v>
      </c>
      <c r="D830" s="3" t="s">
        <v>4231</v>
      </c>
      <c r="E830" s="2" t="s">
        <v>1585</v>
      </c>
      <c r="F830" s="2" t="s">
        <v>4225</v>
      </c>
      <c r="G830" s="2" t="s">
        <v>1584</v>
      </c>
      <c r="H830" s="2" t="s">
        <v>4220</v>
      </c>
      <c r="I830" s="2" t="s">
        <v>4221</v>
      </c>
      <c r="J830" s="4">
        <v>8000</v>
      </c>
      <c r="K830" s="4">
        <v>226401</v>
      </c>
      <c r="L830" s="4"/>
      <c r="M830" s="4">
        <v>226401</v>
      </c>
    </row>
    <row r="831" spans="1:13" ht="15.75">
      <c r="A831" s="3">
        <v>2024</v>
      </c>
      <c r="B831" s="2" t="s">
        <v>4847</v>
      </c>
      <c r="C831" s="2" t="s">
        <v>4851</v>
      </c>
      <c r="D831" s="3" t="s">
        <v>4231</v>
      </c>
      <c r="E831" s="2" t="s">
        <v>4852</v>
      </c>
      <c r="F831" s="2" t="s">
        <v>4847</v>
      </c>
      <c r="G831" s="2" t="s">
        <v>4850</v>
      </c>
      <c r="H831" s="2" t="s">
        <v>4338</v>
      </c>
      <c r="I831" s="2" t="s">
        <v>4339</v>
      </c>
      <c r="J831" s="4">
        <v>1110000</v>
      </c>
      <c r="K831" s="4">
        <v>76575827</v>
      </c>
      <c r="L831" s="4"/>
      <c r="M831" s="4">
        <v>76575827</v>
      </c>
    </row>
    <row r="832" spans="1:13" ht="15.75">
      <c r="A832" s="3">
        <v>2024</v>
      </c>
      <c r="B832" s="2" t="s">
        <v>5</v>
      </c>
      <c r="C832" s="2"/>
      <c r="D832" s="3" t="s">
        <v>6598</v>
      </c>
      <c r="E832" s="2" t="s">
        <v>7</v>
      </c>
      <c r="F832" s="2" t="s">
        <v>5</v>
      </c>
      <c r="G832" s="2" t="s">
        <v>8</v>
      </c>
      <c r="H832" s="2" t="s">
        <v>4018</v>
      </c>
      <c r="I832" s="2" t="s">
        <v>4019</v>
      </c>
      <c r="J832" s="4">
        <v>87000</v>
      </c>
      <c r="K832" s="4">
        <v>6642303</v>
      </c>
      <c r="L832" s="4"/>
      <c r="M832" s="4">
        <v>6642303</v>
      </c>
    </row>
    <row r="833" spans="1:13" ht="15.75">
      <c r="A833" s="3">
        <v>2024</v>
      </c>
      <c r="B833" s="2" t="s">
        <v>5013</v>
      </c>
      <c r="C833" s="2" t="s">
        <v>6642</v>
      </c>
      <c r="D833" s="3" t="s">
        <v>6598</v>
      </c>
      <c r="E833" s="2" t="s">
        <v>5015</v>
      </c>
      <c r="F833" s="2" t="s">
        <v>5013</v>
      </c>
      <c r="G833" s="2" t="s">
        <v>5016</v>
      </c>
      <c r="H833" s="2" t="s">
        <v>4040</v>
      </c>
      <c r="I833" s="2" t="s">
        <v>4041</v>
      </c>
      <c r="J833" s="4">
        <v>40000</v>
      </c>
      <c r="K833" s="4">
        <v>3451879</v>
      </c>
      <c r="L833" s="4"/>
      <c r="M833" s="4">
        <v>3451879</v>
      </c>
    </row>
    <row r="834" spans="1:13" ht="15.75">
      <c r="A834" s="3">
        <v>2024</v>
      </c>
      <c r="B834" s="2" t="s">
        <v>5009</v>
      </c>
      <c r="C834" s="2" t="s">
        <v>6642</v>
      </c>
      <c r="D834" s="3" t="s">
        <v>6598</v>
      </c>
      <c r="E834" s="2" t="s">
        <v>5012</v>
      </c>
      <c r="F834" s="2" t="s">
        <v>5009</v>
      </c>
      <c r="G834" s="2" t="s">
        <v>113</v>
      </c>
      <c r="H834" s="2" t="s">
        <v>4040</v>
      </c>
      <c r="I834" s="2" t="s">
        <v>4041</v>
      </c>
      <c r="J834" s="4">
        <v>60000</v>
      </c>
      <c r="K834" s="4">
        <v>1359177</v>
      </c>
      <c r="L834" s="4"/>
      <c r="M834" s="4">
        <v>1359177</v>
      </c>
    </row>
    <row r="835" spans="1:13" ht="15.75">
      <c r="A835" s="3">
        <v>2024</v>
      </c>
      <c r="B835" s="2" t="s">
        <v>20</v>
      </c>
      <c r="C835" s="2" t="s">
        <v>6599</v>
      </c>
      <c r="D835" s="3" t="s">
        <v>6598</v>
      </c>
      <c r="E835" s="2" t="s">
        <v>22</v>
      </c>
      <c r="F835" s="2" t="s">
        <v>20</v>
      </c>
      <c r="G835" s="2" t="s">
        <v>23</v>
      </c>
      <c r="H835" s="2" t="s">
        <v>4018</v>
      </c>
      <c r="I835" s="2" t="s">
        <v>4019</v>
      </c>
      <c r="J835" s="4">
        <v>51000</v>
      </c>
      <c r="K835" s="4">
        <v>3795227</v>
      </c>
      <c r="L835" s="4"/>
      <c r="M835" s="4">
        <v>3795227</v>
      </c>
    </row>
    <row r="836" spans="1:13" ht="15.75">
      <c r="A836" s="3">
        <v>2024</v>
      </c>
      <c r="B836" s="2" t="s">
        <v>20</v>
      </c>
      <c r="C836" s="2" t="s">
        <v>6599</v>
      </c>
      <c r="D836" s="3" t="s">
        <v>6598</v>
      </c>
      <c r="E836" s="2" t="s">
        <v>24</v>
      </c>
      <c r="F836" s="2" t="s">
        <v>20</v>
      </c>
      <c r="G836" s="2" t="s">
        <v>25</v>
      </c>
      <c r="H836" s="2" t="s">
        <v>4018</v>
      </c>
      <c r="I836" s="2" t="s">
        <v>4019</v>
      </c>
      <c r="J836" s="4">
        <v>590000</v>
      </c>
      <c r="K836" s="4">
        <v>45370731</v>
      </c>
      <c r="L836" s="4"/>
      <c r="M836" s="4">
        <v>45370731</v>
      </c>
    </row>
    <row r="837" spans="1:13" ht="15.75">
      <c r="A837" s="3">
        <v>2024</v>
      </c>
      <c r="B837" s="2" t="s">
        <v>1683</v>
      </c>
      <c r="C837" s="2"/>
      <c r="D837" s="3" t="s">
        <v>6605</v>
      </c>
      <c r="E837" s="2" t="s">
        <v>1684</v>
      </c>
      <c r="F837" s="2" t="s">
        <v>1683</v>
      </c>
      <c r="G837" s="2" t="s">
        <v>1685</v>
      </c>
      <c r="H837" s="2" t="s">
        <v>4284</v>
      </c>
      <c r="I837" s="2" t="s">
        <v>4285</v>
      </c>
      <c r="J837" s="4">
        <v>200</v>
      </c>
      <c r="K837" s="4">
        <v>3864073</v>
      </c>
      <c r="L837" s="4"/>
      <c r="M837" s="4">
        <v>3864073</v>
      </c>
    </row>
    <row r="838" spans="1:13" ht="15.75">
      <c r="A838" s="3">
        <v>2024</v>
      </c>
      <c r="B838" s="2" t="s">
        <v>1288</v>
      </c>
      <c r="C838" s="2" t="s">
        <v>6604</v>
      </c>
      <c r="D838" s="3" t="s">
        <v>6605</v>
      </c>
      <c r="E838" s="2" t="s">
        <v>1289</v>
      </c>
      <c r="F838" s="2" t="s">
        <v>1288</v>
      </c>
      <c r="G838" s="2"/>
      <c r="H838" s="2" t="s">
        <v>4028</v>
      </c>
      <c r="I838" s="2" t="s">
        <v>4029</v>
      </c>
      <c r="J838" s="4">
        <v>150</v>
      </c>
      <c r="K838" s="4">
        <v>349871</v>
      </c>
      <c r="L838" s="4"/>
      <c r="M838" s="4">
        <v>349871</v>
      </c>
    </row>
    <row r="839" spans="1:13" ht="15.75">
      <c r="A839" s="3">
        <v>2024</v>
      </c>
      <c r="B839" s="2" t="s">
        <v>5157</v>
      </c>
      <c r="C839" s="2" t="s">
        <v>6604</v>
      </c>
      <c r="D839" s="3" t="s">
        <v>6605</v>
      </c>
      <c r="E839" s="2" t="s">
        <v>5158</v>
      </c>
      <c r="F839" s="2" t="s">
        <v>5157</v>
      </c>
      <c r="G839" s="2" t="s">
        <v>5159</v>
      </c>
      <c r="H839" s="2" t="s">
        <v>4028</v>
      </c>
      <c r="I839" s="2" t="s">
        <v>4029</v>
      </c>
      <c r="J839" s="4">
        <v>923000</v>
      </c>
      <c r="K839" s="4">
        <v>19881972</v>
      </c>
      <c r="L839" s="4"/>
      <c r="M839" s="4">
        <v>19881972</v>
      </c>
    </row>
    <row r="840" spans="1:13" ht="15.75">
      <c r="A840" s="3">
        <v>2024</v>
      </c>
      <c r="B840" s="2" t="s">
        <v>4371</v>
      </c>
      <c r="C840" s="2"/>
      <c r="D840" s="3" t="s">
        <v>4372</v>
      </c>
      <c r="E840" s="2" t="s">
        <v>3649</v>
      </c>
      <c r="F840" s="2" t="s">
        <v>4371</v>
      </c>
      <c r="G840" s="2"/>
      <c r="H840" s="2" t="s">
        <v>4373</v>
      </c>
      <c r="I840" s="2" t="s">
        <v>4374</v>
      </c>
      <c r="J840" s="4">
        <v>7</v>
      </c>
      <c r="K840" s="4">
        <v>936106501</v>
      </c>
      <c r="L840" s="4"/>
      <c r="M840" s="4">
        <v>936106501</v>
      </c>
    </row>
    <row r="841" spans="1:13" ht="15.75">
      <c r="A841" s="3">
        <v>2024</v>
      </c>
      <c r="B841" s="2" t="s">
        <v>1731</v>
      </c>
      <c r="C841" s="2"/>
      <c r="D841" s="3" t="s">
        <v>4308</v>
      </c>
      <c r="E841" s="2" t="s">
        <v>1742</v>
      </c>
      <c r="F841" s="2" t="s">
        <v>1731</v>
      </c>
      <c r="G841" s="2" t="s">
        <v>1743</v>
      </c>
      <c r="H841" s="2" t="s">
        <v>4298</v>
      </c>
      <c r="I841" s="2" t="s">
        <v>4299</v>
      </c>
      <c r="J841" s="4">
        <v>1700095</v>
      </c>
      <c r="K841" s="4">
        <v>46023120</v>
      </c>
      <c r="L841" s="4"/>
      <c r="M841" s="4">
        <v>46023120</v>
      </c>
    </row>
    <row r="842" spans="1:13" ht="15.75">
      <c r="A842" s="3">
        <v>2024</v>
      </c>
      <c r="B842" s="2" t="s">
        <v>1591</v>
      </c>
      <c r="C842" s="2" t="s">
        <v>6610</v>
      </c>
      <c r="D842" s="3" t="s">
        <v>6611</v>
      </c>
      <c r="E842" s="2" t="s">
        <v>1592</v>
      </c>
      <c r="F842" s="2" t="s">
        <v>1591</v>
      </c>
      <c r="G842" s="2" t="s">
        <v>1593</v>
      </c>
      <c r="H842" s="2" t="s">
        <v>4234</v>
      </c>
      <c r="I842" s="2" t="s">
        <v>4235</v>
      </c>
      <c r="J842" s="4">
        <v>30</v>
      </c>
      <c r="K842" s="4">
        <v>2401452</v>
      </c>
      <c r="L842" s="4"/>
      <c r="M842" s="4">
        <v>2401452</v>
      </c>
    </row>
    <row r="843" spans="1:13" ht="15.75">
      <c r="A843" s="3">
        <v>2024</v>
      </c>
      <c r="B843" s="2" t="s">
        <v>4853</v>
      </c>
      <c r="C843" s="2" t="s">
        <v>4336</v>
      </c>
      <c r="D843" s="3" t="s">
        <v>4337</v>
      </c>
      <c r="E843" s="2" t="s">
        <v>4854</v>
      </c>
      <c r="F843" s="2" t="s">
        <v>4853</v>
      </c>
      <c r="G843" s="2" t="s">
        <v>4855</v>
      </c>
      <c r="H843" s="2" t="s">
        <v>4338</v>
      </c>
      <c r="I843" s="2" t="s">
        <v>4339</v>
      </c>
      <c r="J843" s="4">
        <v>860000</v>
      </c>
      <c r="K843" s="4">
        <v>65939065</v>
      </c>
      <c r="L843" s="4"/>
      <c r="M843" s="4">
        <v>65939065</v>
      </c>
    </row>
    <row r="844" spans="1:13" ht="15.75">
      <c r="A844" s="3">
        <v>2024</v>
      </c>
      <c r="B844" s="2" t="s">
        <v>4335</v>
      </c>
      <c r="C844" s="2" t="s">
        <v>4336</v>
      </c>
      <c r="D844" s="3" t="s">
        <v>4337</v>
      </c>
      <c r="E844" s="2" t="s">
        <v>1964</v>
      </c>
      <c r="F844" s="2" t="s">
        <v>4335</v>
      </c>
      <c r="G844" s="2"/>
      <c r="H844" s="2" t="s">
        <v>4338</v>
      </c>
      <c r="I844" s="2" t="s">
        <v>4339</v>
      </c>
      <c r="J844" s="4">
        <v>752</v>
      </c>
      <c r="K844" s="4">
        <v>7910129</v>
      </c>
      <c r="L844" s="4"/>
      <c r="M844" s="4">
        <v>7910129</v>
      </c>
    </row>
    <row r="845" spans="1:13" ht="15.75">
      <c r="A845" s="3">
        <v>2024</v>
      </c>
      <c r="B845" s="2" t="s">
        <v>2065</v>
      </c>
      <c r="C845" s="2" t="s">
        <v>4381</v>
      </c>
      <c r="D845" s="3" t="s">
        <v>4382</v>
      </c>
      <c r="E845" s="2" t="s">
        <v>2066</v>
      </c>
      <c r="F845" s="2" t="s">
        <v>2065</v>
      </c>
      <c r="G845" s="2" t="s">
        <v>2067</v>
      </c>
      <c r="H845" s="2" t="s">
        <v>4333</v>
      </c>
      <c r="I845" s="2" t="s">
        <v>4334</v>
      </c>
      <c r="J845" s="4">
        <v>432</v>
      </c>
      <c r="K845" s="4">
        <v>8446144</v>
      </c>
      <c r="L845" s="4"/>
      <c r="M845" s="4">
        <v>8446144</v>
      </c>
    </row>
    <row r="846" spans="1:13" ht="15.75">
      <c r="A846" s="3">
        <v>2024</v>
      </c>
      <c r="B846" s="2" t="s">
        <v>2059</v>
      </c>
      <c r="C846" s="2" t="s">
        <v>4381</v>
      </c>
      <c r="D846" s="3" t="s">
        <v>4382</v>
      </c>
      <c r="E846" s="2" t="s">
        <v>2093</v>
      </c>
      <c r="F846" s="2" t="s">
        <v>2059</v>
      </c>
      <c r="G846" s="2" t="s">
        <v>2091</v>
      </c>
      <c r="H846" s="2" t="s">
        <v>4333</v>
      </c>
      <c r="I846" s="2" t="s">
        <v>4334</v>
      </c>
      <c r="J846" s="4">
        <v>1416</v>
      </c>
      <c r="K846" s="4">
        <v>24858742</v>
      </c>
      <c r="L846" s="4"/>
      <c r="M846" s="4">
        <v>24858742</v>
      </c>
    </row>
    <row r="847" spans="1:13" ht="15.75">
      <c r="A847" s="3">
        <v>2024</v>
      </c>
      <c r="B847" s="2" t="s">
        <v>2051</v>
      </c>
      <c r="C847" s="2" t="s">
        <v>4381</v>
      </c>
      <c r="D847" s="3" t="s">
        <v>4382</v>
      </c>
      <c r="E847" s="2" t="s">
        <v>2052</v>
      </c>
      <c r="F847" s="2" t="s">
        <v>2051</v>
      </c>
      <c r="G847" s="2" t="s">
        <v>2053</v>
      </c>
      <c r="H847" s="2" t="s">
        <v>4333</v>
      </c>
      <c r="I847" s="2" t="s">
        <v>4334</v>
      </c>
      <c r="J847" s="4">
        <v>1584</v>
      </c>
      <c r="K847" s="4">
        <v>27258139</v>
      </c>
      <c r="L847" s="4"/>
      <c r="M847" s="4">
        <v>27258139</v>
      </c>
    </row>
    <row r="848" spans="1:13" ht="15.75">
      <c r="A848" s="3">
        <v>2024</v>
      </c>
      <c r="B848" s="2" t="s">
        <v>4328</v>
      </c>
      <c r="C848" s="2" t="s">
        <v>4381</v>
      </c>
      <c r="D848" s="3" t="s">
        <v>4382</v>
      </c>
      <c r="E848" s="2" t="s">
        <v>4331</v>
      </c>
      <c r="F848" s="2" t="s">
        <v>4328</v>
      </c>
      <c r="G848" s="2" t="s">
        <v>4332</v>
      </c>
      <c r="H848" s="2" t="s">
        <v>4333</v>
      </c>
      <c r="I848" s="2" t="s">
        <v>4334</v>
      </c>
      <c r="J848" s="4">
        <v>78</v>
      </c>
      <c r="K848" s="4">
        <v>1259620</v>
      </c>
      <c r="L848" s="4"/>
      <c r="M848" s="4">
        <v>1259620</v>
      </c>
    </row>
    <row r="849" spans="1:13" ht="15.75">
      <c r="A849" s="3">
        <v>2024</v>
      </c>
      <c r="B849" s="2" t="s">
        <v>1433</v>
      </c>
      <c r="C849" s="2" t="s">
        <v>4433</v>
      </c>
      <c r="D849" s="3" t="s">
        <v>4434</v>
      </c>
      <c r="E849" s="2" t="s">
        <v>3876</v>
      </c>
      <c r="F849" s="2" t="s">
        <v>1433</v>
      </c>
      <c r="G849" s="2" t="s">
        <v>3877</v>
      </c>
      <c r="H849" s="2" t="s">
        <v>4052</v>
      </c>
      <c r="I849" s="2" t="s">
        <v>4053</v>
      </c>
      <c r="J849" s="4">
        <v>4850</v>
      </c>
      <c r="K849" s="4">
        <v>6931040</v>
      </c>
      <c r="L849" s="4"/>
      <c r="M849" s="4">
        <v>6931040</v>
      </c>
    </row>
    <row r="850" spans="1:13" ht="15.75">
      <c r="A850" s="3">
        <v>2024</v>
      </c>
      <c r="B850" s="2" t="s">
        <v>1433</v>
      </c>
      <c r="C850" s="2" t="s">
        <v>4433</v>
      </c>
      <c r="D850" s="3" t="s">
        <v>4434</v>
      </c>
      <c r="E850" s="2" t="s">
        <v>3878</v>
      </c>
      <c r="F850" s="2" t="s">
        <v>1433</v>
      </c>
      <c r="G850" s="2" t="s">
        <v>3879</v>
      </c>
      <c r="H850" s="2" t="s">
        <v>4052</v>
      </c>
      <c r="I850" s="2" t="s">
        <v>4053</v>
      </c>
      <c r="J850" s="4">
        <v>1450</v>
      </c>
      <c r="K850" s="4">
        <v>2584422</v>
      </c>
      <c r="L850" s="4"/>
      <c r="M850" s="4">
        <v>2584422</v>
      </c>
    </row>
    <row r="851" spans="1:13" ht="15.75">
      <c r="A851" s="3">
        <v>2024</v>
      </c>
      <c r="B851" s="2" t="s">
        <v>1433</v>
      </c>
      <c r="C851" s="2" t="s">
        <v>4433</v>
      </c>
      <c r="D851" s="3" t="s">
        <v>4434</v>
      </c>
      <c r="E851" s="2" t="s">
        <v>3896</v>
      </c>
      <c r="F851" s="2" t="s">
        <v>1433</v>
      </c>
      <c r="G851" s="2" t="s">
        <v>3897</v>
      </c>
      <c r="H851" s="2" t="s">
        <v>4052</v>
      </c>
      <c r="I851" s="2" t="s">
        <v>4053</v>
      </c>
      <c r="J851" s="4">
        <v>600</v>
      </c>
      <c r="K851" s="4">
        <v>770030</v>
      </c>
      <c r="L851" s="4"/>
      <c r="M851" s="4">
        <v>770030</v>
      </c>
    </row>
    <row r="852" spans="1:13" ht="15.75">
      <c r="A852" s="3">
        <v>2024</v>
      </c>
      <c r="B852" s="2" t="s">
        <v>1426</v>
      </c>
      <c r="C852" s="2" t="s">
        <v>4433</v>
      </c>
      <c r="D852" s="3" t="s">
        <v>4434</v>
      </c>
      <c r="E852" s="2" t="s">
        <v>4449</v>
      </c>
      <c r="F852" s="2" t="s">
        <v>1426</v>
      </c>
      <c r="G852" s="2" t="s">
        <v>4450</v>
      </c>
      <c r="H852" s="2" t="s">
        <v>4052</v>
      </c>
      <c r="I852" s="2" t="s">
        <v>4053</v>
      </c>
      <c r="J852" s="4">
        <v>2300</v>
      </c>
      <c r="K852" s="4">
        <v>1845420</v>
      </c>
      <c r="L852" s="4"/>
      <c r="M852" s="4">
        <v>1845420</v>
      </c>
    </row>
    <row r="853" spans="1:13" ht="15.75">
      <c r="A853" s="3">
        <v>2024</v>
      </c>
      <c r="B853" s="2" t="s">
        <v>1426</v>
      </c>
      <c r="C853" s="2" t="s">
        <v>4433</v>
      </c>
      <c r="D853" s="3" t="s">
        <v>4434</v>
      </c>
      <c r="E853" s="2" t="s">
        <v>4451</v>
      </c>
      <c r="F853" s="2" t="s">
        <v>1426</v>
      </c>
      <c r="G853" s="2" t="s">
        <v>4452</v>
      </c>
      <c r="H853" s="2" t="s">
        <v>4052</v>
      </c>
      <c r="I853" s="2" t="s">
        <v>4053</v>
      </c>
      <c r="J853" s="4">
        <v>250</v>
      </c>
      <c r="K853" s="4">
        <v>218532</v>
      </c>
      <c r="L853" s="4"/>
      <c r="M853" s="4">
        <v>218532</v>
      </c>
    </row>
    <row r="854" spans="1:13" ht="15.75">
      <c r="A854" s="3">
        <v>2024</v>
      </c>
      <c r="B854" s="2" t="s">
        <v>1426</v>
      </c>
      <c r="C854" s="2" t="s">
        <v>4433</v>
      </c>
      <c r="D854" s="3" t="s">
        <v>4434</v>
      </c>
      <c r="E854" s="2" t="s">
        <v>3872</v>
      </c>
      <c r="F854" s="2" t="s">
        <v>1426</v>
      </c>
      <c r="G854" s="2" t="s">
        <v>3873</v>
      </c>
      <c r="H854" s="2" t="s">
        <v>4052</v>
      </c>
      <c r="I854" s="2" t="s">
        <v>4053</v>
      </c>
      <c r="J854" s="4">
        <v>6900</v>
      </c>
      <c r="K854" s="4">
        <v>6945912</v>
      </c>
      <c r="L854" s="4"/>
      <c r="M854" s="4">
        <v>6945912</v>
      </c>
    </row>
    <row r="855" spans="1:13" ht="15.75">
      <c r="A855" s="3">
        <v>2024</v>
      </c>
      <c r="B855" s="2" t="s">
        <v>1424</v>
      </c>
      <c r="C855" s="2" t="s">
        <v>4433</v>
      </c>
      <c r="D855" s="3" t="s">
        <v>4434</v>
      </c>
      <c r="E855" s="2" t="s">
        <v>2916</v>
      </c>
      <c r="F855" s="2" t="s">
        <v>1424</v>
      </c>
      <c r="G855" s="2" t="s">
        <v>2917</v>
      </c>
      <c r="H855" s="2" t="s">
        <v>4052</v>
      </c>
      <c r="I855" s="2" t="s">
        <v>4053</v>
      </c>
      <c r="J855" s="4">
        <v>350</v>
      </c>
      <c r="K855" s="4">
        <v>532430</v>
      </c>
      <c r="L855" s="4"/>
      <c r="M855" s="4">
        <v>532430</v>
      </c>
    </row>
    <row r="856" spans="1:13" ht="15.75">
      <c r="A856" s="3">
        <v>2024</v>
      </c>
      <c r="B856" s="2" t="s">
        <v>1424</v>
      </c>
      <c r="C856" s="2" t="s">
        <v>4433</v>
      </c>
      <c r="D856" s="3" t="s">
        <v>4434</v>
      </c>
      <c r="E856" s="2" t="s">
        <v>2918</v>
      </c>
      <c r="F856" s="2" t="s">
        <v>1424</v>
      </c>
      <c r="G856" s="2" t="s">
        <v>2919</v>
      </c>
      <c r="H856" s="2" t="s">
        <v>4052</v>
      </c>
      <c r="I856" s="2" t="s">
        <v>4053</v>
      </c>
      <c r="J856" s="4">
        <v>400</v>
      </c>
      <c r="K856" s="4">
        <v>756174</v>
      </c>
      <c r="L856" s="4"/>
      <c r="M856" s="4">
        <v>756174</v>
      </c>
    </row>
    <row r="857" spans="1:13" ht="15.75">
      <c r="A857" s="3">
        <v>2024</v>
      </c>
      <c r="B857" s="2" t="s">
        <v>1405</v>
      </c>
      <c r="C857" s="2" t="s">
        <v>4433</v>
      </c>
      <c r="D857" s="3" t="s">
        <v>4434</v>
      </c>
      <c r="E857" s="2" t="s">
        <v>2873</v>
      </c>
      <c r="F857" s="2" t="s">
        <v>1405</v>
      </c>
      <c r="G857" s="2" t="s">
        <v>2874</v>
      </c>
      <c r="H857" s="2" t="s">
        <v>4052</v>
      </c>
      <c r="I857" s="2" t="s">
        <v>4053</v>
      </c>
      <c r="J857" s="4">
        <v>150</v>
      </c>
      <c r="K857" s="4">
        <v>152904</v>
      </c>
      <c r="L857" s="4"/>
      <c r="M857" s="4">
        <v>152904</v>
      </c>
    </row>
    <row r="858" spans="1:13" ht="15.75">
      <c r="A858" s="3">
        <v>2024</v>
      </c>
      <c r="B858" s="2" t="s">
        <v>1401</v>
      </c>
      <c r="C858" s="2" t="s">
        <v>4433</v>
      </c>
      <c r="D858" s="3" t="s">
        <v>4434</v>
      </c>
      <c r="E858" s="2" t="s">
        <v>2848</v>
      </c>
      <c r="F858" s="2" t="s">
        <v>1401</v>
      </c>
      <c r="G858" s="2" t="s">
        <v>2849</v>
      </c>
      <c r="H858" s="2" t="s">
        <v>4052</v>
      </c>
      <c r="I858" s="2" t="s">
        <v>4053</v>
      </c>
      <c r="J858" s="4">
        <v>1550</v>
      </c>
      <c r="K858" s="4">
        <v>1537583</v>
      </c>
      <c r="L858" s="4"/>
      <c r="M858" s="4">
        <v>1537583</v>
      </c>
    </row>
    <row r="859" spans="1:13" ht="15.75">
      <c r="A859" s="3">
        <v>2024</v>
      </c>
      <c r="B859" s="2" t="s">
        <v>1443</v>
      </c>
      <c r="C859" s="2" t="s">
        <v>4433</v>
      </c>
      <c r="D859" s="3" t="s">
        <v>4434</v>
      </c>
      <c r="E859" s="2" t="s">
        <v>2809</v>
      </c>
      <c r="F859" s="2" t="s">
        <v>1443</v>
      </c>
      <c r="G859" s="2" t="s">
        <v>2810</v>
      </c>
      <c r="H859" s="2" t="s">
        <v>4052</v>
      </c>
      <c r="I859" s="2" t="s">
        <v>4053</v>
      </c>
      <c r="J859" s="4">
        <v>300</v>
      </c>
      <c r="K859" s="4">
        <v>460203</v>
      </c>
      <c r="L859" s="4"/>
      <c r="M859" s="4">
        <v>460203</v>
      </c>
    </row>
    <row r="860" spans="1:13" ht="15.75">
      <c r="A860" s="3">
        <v>2024</v>
      </c>
      <c r="B860" s="2" t="s">
        <v>1443</v>
      </c>
      <c r="C860" s="2" t="s">
        <v>4433</v>
      </c>
      <c r="D860" s="3" t="s">
        <v>4434</v>
      </c>
      <c r="E860" s="2" t="s">
        <v>2811</v>
      </c>
      <c r="F860" s="2" t="s">
        <v>1443</v>
      </c>
      <c r="G860" s="2" t="s">
        <v>2812</v>
      </c>
      <c r="H860" s="2" t="s">
        <v>4052</v>
      </c>
      <c r="I860" s="2" t="s">
        <v>4053</v>
      </c>
      <c r="J860" s="4">
        <v>200</v>
      </c>
      <c r="K860" s="4">
        <v>388248</v>
      </c>
      <c r="L860" s="4"/>
      <c r="M860" s="4">
        <v>388248</v>
      </c>
    </row>
    <row r="861" spans="1:13" ht="15.75">
      <c r="A861" s="3">
        <v>2024</v>
      </c>
      <c r="B861" s="2" t="s">
        <v>1443</v>
      </c>
      <c r="C861" s="2" t="s">
        <v>4433</v>
      </c>
      <c r="D861" s="3" t="s">
        <v>4434</v>
      </c>
      <c r="E861" s="2" t="s">
        <v>2813</v>
      </c>
      <c r="F861" s="2" t="s">
        <v>1443</v>
      </c>
      <c r="G861" s="2" t="s">
        <v>2814</v>
      </c>
      <c r="H861" s="2" t="s">
        <v>4052</v>
      </c>
      <c r="I861" s="2" t="s">
        <v>4053</v>
      </c>
      <c r="J861" s="4">
        <v>200</v>
      </c>
      <c r="K861" s="4">
        <v>445101</v>
      </c>
      <c r="L861" s="4"/>
      <c r="M861" s="4">
        <v>445101</v>
      </c>
    </row>
    <row r="862" spans="1:13" ht="15.75">
      <c r="A862" s="3">
        <v>2024</v>
      </c>
      <c r="B862" s="2" t="s">
        <v>318</v>
      </c>
      <c r="C862" s="2" t="s">
        <v>4433</v>
      </c>
      <c r="D862" s="3" t="s">
        <v>4434</v>
      </c>
      <c r="E862" s="2" t="s">
        <v>2618</v>
      </c>
      <c r="F862" s="2" t="s">
        <v>318</v>
      </c>
      <c r="G862" s="2" t="s">
        <v>2619</v>
      </c>
      <c r="H862" s="2" t="s">
        <v>4052</v>
      </c>
      <c r="I862" s="2" t="s">
        <v>4053</v>
      </c>
      <c r="J862" s="4">
        <v>300</v>
      </c>
      <c r="K862" s="4">
        <v>473599</v>
      </c>
      <c r="L862" s="4"/>
      <c r="M862" s="4">
        <v>473599</v>
      </c>
    </row>
    <row r="863" spans="1:13" ht="15.75">
      <c r="A863" s="3">
        <v>2024</v>
      </c>
      <c r="B863" s="2" t="s">
        <v>318</v>
      </c>
      <c r="C863" s="2" t="s">
        <v>4433</v>
      </c>
      <c r="D863" s="3" t="s">
        <v>4434</v>
      </c>
      <c r="E863" s="2" t="s">
        <v>2628</v>
      </c>
      <c r="F863" s="2" t="s">
        <v>318</v>
      </c>
      <c r="G863" s="2" t="s">
        <v>2629</v>
      </c>
      <c r="H863" s="2" t="s">
        <v>4052</v>
      </c>
      <c r="I863" s="2" t="s">
        <v>4053</v>
      </c>
      <c r="J863" s="4">
        <v>2600</v>
      </c>
      <c r="K863" s="4">
        <v>5038398</v>
      </c>
      <c r="L863" s="4"/>
      <c r="M863" s="4">
        <v>5038398</v>
      </c>
    </row>
    <row r="864" spans="1:13" ht="15.75">
      <c r="A864" s="3">
        <v>2024</v>
      </c>
      <c r="B864" s="2" t="s">
        <v>318</v>
      </c>
      <c r="C864" s="2" t="s">
        <v>4433</v>
      </c>
      <c r="D864" s="3" t="s">
        <v>4434</v>
      </c>
      <c r="E864" s="2" t="s">
        <v>2630</v>
      </c>
      <c r="F864" s="2" t="s">
        <v>318</v>
      </c>
      <c r="G864" s="2" t="s">
        <v>2631</v>
      </c>
      <c r="H864" s="2" t="s">
        <v>4052</v>
      </c>
      <c r="I864" s="2" t="s">
        <v>4053</v>
      </c>
      <c r="J864" s="4">
        <v>150</v>
      </c>
      <c r="K864" s="4">
        <v>306224</v>
      </c>
      <c r="L864" s="4"/>
      <c r="M864" s="4">
        <v>306224</v>
      </c>
    </row>
    <row r="865" spans="1:13" ht="15.75">
      <c r="A865" s="3">
        <v>2024</v>
      </c>
      <c r="B865" s="2" t="s">
        <v>318</v>
      </c>
      <c r="C865" s="2" t="s">
        <v>4433</v>
      </c>
      <c r="D865" s="3" t="s">
        <v>4434</v>
      </c>
      <c r="E865" s="2" t="s">
        <v>2632</v>
      </c>
      <c r="F865" s="2" t="s">
        <v>318</v>
      </c>
      <c r="G865" s="2" t="s">
        <v>2633</v>
      </c>
      <c r="H865" s="2" t="s">
        <v>4052</v>
      </c>
      <c r="I865" s="2" t="s">
        <v>4053</v>
      </c>
      <c r="J865" s="4">
        <v>880</v>
      </c>
      <c r="K865" s="4">
        <v>1967895</v>
      </c>
      <c r="L865" s="4"/>
      <c r="M865" s="4">
        <v>1967895</v>
      </c>
    </row>
    <row r="866" spans="1:13" ht="15.75">
      <c r="A866" s="3">
        <v>2024</v>
      </c>
      <c r="B866" s="2" t="s">
        <v>312</v>
      </c>
      <c r="C866" s="2" t="s">
        <v>4433</v>
      </c>
      <c r="D866" s="3" t="s">
        <v>4434</v>
      </c>
      <c r="E866" s="2" t="s">
        <v>2590</v>
      </c>
      <c r="F866" s="2" t="s">
        <v>312</v>
      </c>
      <c r="G866" s="2" t="s">
        <v>2591</v>
      </c>
      <c r="H866" s="2" t="s">
        <v>4052</v>
      </c>
      <c r="I866" s="2" t="s">
        <v>4053</v>
      </c>
      <c r="J866" s="4">
        <v>250</v>
      </c>
      <c r="K866" s="4">
        <v>907887</v>
      </c>
      <c r="L866" s="4"/>
      <c r="M866" s="4">
        <v>907887</v>
      </c>
    </row>
    <row r="867" spans="1:13" ht="15.75">
      <c r="A867" s="3">
        <v>2024</v>
      </c>
      <c r="B867" s="2" t="s">
        <v>312</v>
      </c>
      <c r="C867" s="2" t="s">
        <v>4433</v>
      </c>
      <c r="D867" s="3" t="s">
        <v>4434</v>
      </c>
      <c r="E867" s="2" t="s">
        <v>2594</v>
      </c>
      <c r="F867" s="2" t="s">
        <v>312</v>
      </c>
      <c r="G867" s="2" t="s">
        <v>2595</v>
      </c>
      <c r="H867" s="2" t="s">
        <v>4052</v>
      </c>
      <c r="I867" s="2" t="s">
        <v>4053</v>
      </c>
      <c r="J867" s="4">
        <v>200</v>
      </c>
      <c r="K867" s="4">
        <v>1007330</v>
      </c>
      <c r="L867" s="4"/>
      <c r="M867" s="4">
        <v>1007330</v>
      </c>
    </row>
    <row r="868" spans="1:13" ht="15.75">
      <c r="A868" s="3">
        <v>2024</v>
      </c>
      <c r="B868" s="2" t="s">
        <v>310</v>
      </c>
      <c r="C868" s="2" t="s">
        <v>4433</v>
      </c>
      <c r="D868" s="3" t="s">
        <v>4434</v>
      </c>
      <c r="E868" s="2" t="s">
        <v>2580</v>
      </c>
      <c r="F868" s="2" t="s">
        <v>310</v>
      </c>
      <c r="G868" s="2" t="s">
        <v>2581</v>
      </c>
      <c r="H868" s="2" t="s">
        <v>4052</v>
      </c>
      <c r="I868" s="2" t="s">
        <v>4053</v>
      </c>
      <c r="J868" s="4">
        <v>350</v>
      </c>
      <c r="K868" s="4">
        <v>1566120</v>
      </c>
      <c r="L868" s="4"/>
      <c r="M868" s="4">
        <v>1566120</v>
      </c>
    </row>
    <row r="869" spans="1:13" ht="15.75">
      <c r="A869" s="3">
        <v>2024</v>
      </c>
      <c r="B869" s="2" t="s">
        <v>299</v>
      </c>
      <c r="C869" s="2" t="s">
        <v>4433</v>
      </c>
      <c r="D869" s="3" t="s">
        <v>4434</v>
      </c>
      <c r="E869" s="2" t="s">
        <v>2550</v>
      </c>
      <c r="F869" s="2" t="s">
        <v>299</v>
      </c>
      <c r="G869" s="2" t="s">
        <v>2551</v>
      </c>
      <c r="H869" s="2" t="s">
        <v>4052</v>
      </c>
      <c r="I869" s="2" t="s">
        <v>4053</v>
      </c>
      <c r="J869" s="4">
        <v>950</v>
      </c>
      <c r="K869" s="4">
        <v>1868738</v>
      </c>
      <c r="L869" s="4"/>
      <c r="M869" s="4">
        <v>1868738</v>
      </c>
    </row>
    <row r="870" spans="1:13" ht="15.75">
      <c r="A870" s="3">
        <v>2024</v>
      </c>
      <c r="B870" s="2" t="s">
        <v>294</v>
      </c>
      <c r="C870" s="2" t="s">
        <v>4433</v>
      </c>
      <c r="D870" s="3" t="s">
        <v>4434</v>
      </c>
      <c r="E870" s="2" t="s">
        <v>2523</v>
      </c>
      <c r="F870" s="2" t="s">
        <v>294</v>
      </c>
      <c r="G870" s="2" t="s">
        <v>2524</v>
      </c>
      <c r="H870" s="2" t="s">
        <v>4052</v>
      </c>
      <c r="I870" s="2" t="s">
        <v>4053</v>
      </c>
      <c r="J870" s="4">
        <v>450</v>
      </c>
      <c r="K870" s="4">
        <v>845470</v>
      </c>
      <c r="L870" s="4"/>
      <c r="M870" s="4">
        <v>845470</v>
      </c>
    </row>
    <row r="871" spans="1:13" ht="15.75">
      <c r="A871" s="3">
        <v>2024</v>
      </c>
      <c r="B871" s="2" t="s">
        <v>264</v>
      </c>
      <c r="C871" s="2" t="s">
        <v>4433</v>
      </c>
      <c r="D871" s="3" t="s">
        <v>4434</v>
      </c>
      <c r="E871" s="2" t="s">
        <v>2473</v>
      </c>
      <c r="F871" s="2" t="s">
        <v>264</v>
      </c>
      <c r="G871" s="2" t="s">
        <v>2474</v>
      </c>
      <c r="H871" s="2" t="s">
        <v>4052</v>
      </c>
      <c r="I871" s="2" t="s">
        <v>4053</v>
      </c>
      <c r="J871" s="4">
        <v>10700</v>
      </c>
      <c r="K871" s="4">
        <v>31253336</v>
      </c>
      <c r="L871" s="4"/>
      <c r="M871" s="4">
        <v>31253336</v>
      </c>
    </row>
    <row r="872" spans="1:13" ht="15.75">
      <c r="A872" s="3">
        <v>2024</v>
      </c>
      <c r="B872" s="2" t="s">
        <v>267</v>
      </c>
      <c r="C872" s="2" t="s">
        <v>4433</v>
      </c>
      <c r="D872" s="3" t="s">
        <v>4434</v>
      </c>
      <c r="E872" s="2" t="s">
        <v>2432</v>
      </c>
      <c r="F872" s="2" t="s">
        <v>267</v>
      </c>
      <c r="G872" s="2" t="s">
        <v>2433</v>
      </c>
      <c r="H872" s="2" t="s">
        <v>4052</v>
      </c>
      <c r="I872" s="2" t="s">
        <v>4053</v>
      </c>
      <c r="J872" s="4">
        <v>550</v>
      </c>
      <c r="K872" s="4">
        <v>1686805</v>
      </c>
      <c r="L872" s="4"/>
      <c r="M872" s="4">
        <v>1686805</v>
      </c>
    </row>
    <row r="873" spans="1:13" ht="15.75">
      <c r="A873" s="3">
        <v>2024</v>
      </c>
      <c r="B873" s="2" t="s">
        <v>267</v>
      </c>
      <c r="C873" s="2" t="s">
        <v>4433</v>
      </c>
      <c r="D873" s="3" t="s">
        <v>4434</v>
      </c>
      <c r="E873" s="2" t="s">
        <v>2442</v>
      </c>
      <c r="F873" s="2" t="s">
        <v>267</v>
      </c>
      <c r="G873" s="2" t="s">
        <v>2443</v>
      </c>
      <c r="H873" s="2" t="s">
        <v>4052</v>
      </c>
      <c r="I873" s="2" t="s">
        <v>4053</v>
      </c>
      <c r="J873" s="4">
        <v>450</v>
      </c>
      <c r="K873" s="4">
        <v>2357363</v>
      </c>
      <c r="L873" s="4"/>
      <c r="M873" s="4">
        <v>2357363</v>
      </c>
    </row>
    <row r="874" spans="1:13" ht="15.75">
      <c r="A874" s="3">
        <v>2024</v>
      </c>
      <c r="B874" s="2" t="s">
        <v>1503</v>
      </c>
      <c r="C874" s="2" t="s">
        <v>4196</v>
      </c>
      <c r="D874" s="3" t="s">
        <v>4197</v>
      </c>
      <c r="E874" s="2" t="s">
        <v>1504</v>
      </c>
      <c r="F874" s="2" t="s">
        <v>1503</v>
      </c>
      <c r="G874" s="2" t="s">
        <v>1505</v>
      </c>
      <c r="H874" s="2" t="s">
        <v>4194</v>
      </c>
      <c r="I874" s="2" t="s">
        <v>4195</v>
      </c>
      <c r="J874" s="4">
        <v>7000</v>
      </c>
      <c r="K874" s="4">
        <v>3501803</v>
      </c>
      <c r="L874" s="4"/>
      <c r="M874" s="4">
        <v>3501803</v>
      </c>
    </row>
    <row r="875" spans="1:13" ht="15.75">
      <c r="A875" s="3">
        <v>2024</v>
      </c>
      <c r="B875" s="2" t="s">
        <v>1512</v>
      </c>
      <c r="C875" s="2" t="s">
        <v>4196</v>
      </c>
      <c r="D875" s="3" t="s">
        <v>4197</v>
      </c>
      <c r="E875" s="2" t="s">
        <v>1513</v>
      </c>
      <c r="F875" s="2" t="s">
        <v>1512</v>
      </c>
      <c r="G875" s="2" t="s">
        <v>1514</v>
      </c>
      <c r="H875" s="2" t="s">
        <v>4194</v>
      </c>
      <c r="I875" s="2" t="s">
        <v>4195</v>
      </c>
      <c r="J875" s="4">
        <v>10000</v>
      </c>
      <c r="K875" s="4">
        <v>160082</v>
      </c>
      <c r="L875" s="4"/>
      <c r="M875" s="4">
        <v>160082</v>
      </c>
    </row>
    <row r="876" spans="1:13" ht="15.75">
      <c r="A876" s="3">
        <v>2024</v>
      </c>
      <c r="B876" s="2" t="s">
        <v>1509</v>
      </c>
      <c r="C876" s="2" t="s">
        <v>4196</v>
      </c>
      <c r="D876" s="3" t="s">
        <v>4197</v>
      </c>
      <c r="E876" s="2" t="s">
        <v>1510</v>
      </c>
      <c r="F876" s="2" t="s">
        <v>1509</v>
      </c>
      <c r="G876" s="2" t="s">
        <v>1511</v>
      </c>
      <c r="H876" s="2" t="s">
        <v>4194</v>
      </c>
      <c r="I876" s="2" t="s">
        <v>4195</v>
      </c>
      <c r="J876" s="4">
        <v>10000</v>
      </c>
      <c r="K876" s="4">
        <v>253464</v>
      </c>
      <c r="L876" s="4"/>
      <c r="M876" s="4">
        <v>253464</v>
      </c>
    </row>
    <row r="877" spans="1:13" ht="15.75">
      <c r="A877" s="3">
        <v>2024</v>
      </c>
      <c r="B877" s="2" t="s">
        <v>4225</v>
      </c>
      <c r="C877" s="2" t="s">
        <v>4226</v>
      </c>
      <c r="D877" s="3" t="s">
        <v>4227</v>
      </c>
      <c r="E877" s="2" t="s">
        <v>1573</v>
      </c>
      <c r="F877" s="2" t="s">
        <v>4225</v>
      </c>
      <c r="G877" s="2" t="s">
        <v>1571</v>
      </c>
      <c r="H877" s="2" t="s">
        <v>4220</v>
      </c>
      <c r="I877" s="2" t="s">
        <v>4221</v>
      </c>
      <c r="J877" s="4">
        <v>1016000</v>
      </c>
      <c r="K877" s="4">
        <v>28926383</v>
      </c>
      <c r="L877" s="4"/>
      <c r="M877" s="4">
        <v>28926383</v>
      </c>
    </row>
    <row r="878" spans="1:13" ht="15.75">
      <c r="A878" s="3">
        <v>2024</v>
      </c>
      <c r="B878" s="2" t="s">
        <v>4225</v>
      </c>
      <c r="C878" s="2" t="s">
        <v>4226</v>
      </c>
      <c r="D878" s="3" t="s">
        <v>4227</v>
      </c>
      <c r="E878" s="2" t="s">
        <v>1580</v>
      </c>
      <c r="F878" s="2" t="s">
        <v>4225</v>
      </c>
      <c r="G878" s="2" t="s">
        <v>1578</v>
      </c>
      <c r="H878" s="2" t="s">
        <v>4220</v>
      </c>
      <c r="I878" s="2" t="s">
        <v>4221</v>
      </c>
      <c r="J878" s="4">
        <v>410000</v>
      </c>
      <c r="K878" s="4">
        <v>11497126</v>
      </c>
      <c r="L878" s="4"/>
      <c r="M878" s="4">
        <v>11497126</v>
      </c>
    </row>
    <row r="879" spans="1:13" ht="15.75">
      <c r="A879" s="3">
        <v>2024</v>
      </c>
      <c r="B879" s="2" t="s">
        <v>5024</v>
      </c>
      <c r="C879" s="2" t="s">
        <v>5025</v>
      </c>
      <c r="D879" s="3" t="s">
        <v>5026</v>
      </c>
      <c r="E879" s="2" t="s">
        <v>5027</v>
      </c>
      <c r="F879" s="2" t="s">
        <v>5024</v>
      </c>
      <c r="G879" s="2" t="s">
        <v>113</v>
      </c>
      <c r="H879" s="2" t="s">
        <v>4040</v>
      </c>
      <c r="I879" s="2" t="s">
        <v>4041</v>
      </c>
      <c r="J879" s="4">
        <v>40000</v>
      </c>
      <c r="K879" s="4">
        <v>1685905</v>
      </c>
      <c r="L879" s="4"/>
      <c r="M879" s="4">
        <v>1685905</v>
      </c>
    </row>
    <row r="880" spans="1:13" ht="15.75">
      <c r="A880" s="3">
        <v>2024</v>
      </c>
      <c r="B880" s="2" t="s">
        <v>5020</v>
      </c>
      <c r="C880" s="2" t="s">
        <v>5025</v>
      </c>
      <c r="D880" s="3" t="s">
        <v>5026</v>
      </c>
      <c r="E880" s="2" t="s">
        <v>5023</v>
      </c>
      <c r="F880" s="2" t="s">
        <v>5020</v>
      </c>
      <c r="G880" s="2" t="s">
        <v>5016</v>
      </c>
      <c r="H880" s="2" t="s">
        <v>4040</v>
      </c>
      <c r="I880" s="2" t="s">
        <v>4041</v>
      </c>
      <c r="J880" s="4">
        <v>60000</v>
      </c>
      <c r="K880" s="4">
        <v>5193165</v>
      </c>
      <c r="L880" s="4"/>
      <c r="M880" s="4">
        <v>5193165</v>
      </c>
    </row>
    <row r="881" spans="1:13" ht="15.75">
      <c r="A881" s="3">
        <v>2024</v>
      </c>
      <c r="B881" s="2" t="s">
        <v>5028</v>
      </c>
      <c r="C881" s="2" t="s">
        <v>5025</v>
      </c>
      <c r="D881" s="3" t="s">
        <v>5026</v>
      </c>
      <c r="E881" s="2" t="s">
        <v>5029</v>
      </c>
      <c r="F881" s="2" t="s">
        <v>5028</v>
      </c>
      <c r="G881" s="2" t="s">
        <v>5016</v>
      </c>
      <c r="H881" s="2" t="s">
        <v>4040</v>
      </c>
      <c r="I881" s="2" t="s">
        <v>4041</v>
      </c>
      <c r="J881" s="4">
        <v>60000</v>
      </c>
      <c r="K881" s="4">
        <v>9737184</v>
      </c>
      <c r="L881" s="4"/>
      <c r="M881" s="4">
        <v>9737184</v>
      </c>
    </row>
    <row r="882" spans="1:13" ht="15.75">
      <c r="A882" s="3">
        <v>2024</v>
      </c>
      <c r="B882" s="2" t="s">
        <v>5040</v>
      </c>
      <c r="C882" s="2" t="s">
        <v>5025</v>
      </c>
      <c r="D882" s="3" t="s">
        <v>5026</v>
      </c>
      <c r="E882" s="2" t="s">
        <v>5041</v>
      </c>
      <c r="F882" s="2" t="s">
        <v>5040</v>
      </c>
      <c r="G882" s="2" t="s">
        <v>113</v>
      </c>
      <c r="H882" s="2" t="s">
        <v>4040</v>
      </c>
      <c r="I882" s="2" t="s">
        <v>4041</v>
      </c>
      <c r="J882" s="4">
        <v>40000</v>
      </c>
      <c r="K882" s="4">
        <v>4802040</v>
      </c>
      <c r="L882" s="4"/>
      <c r="M882" s="4">
        <v>4802040</v>
      </c>
    </row>
    <row r="883" spans="1:13" ht="15.75">
      <c r="A883" s="3">
        <v>2024</v>
      </c>
      <c r="B883" s="2" t="s">
        <v>1283</v>
      </c>
      <c r="C883" s="2" t="s">
        <v>4986</v>
      </c>
      <c r="D883" s="3" t="s">
        <v>4987</v>
      </c>
      <c r="E883" s="2" t="s">
        <v>1284</v>
      </c>
      <c r="F883" s="2" t="s">
        <v>1283</v>
      </c>
      <c r="G883" s="2" t="s">
        <v>1285</v>
      </c>
      <c r="H883" s="2" t="s">
        <v>4028</v>
      </c>
      <c r="I883" s="2" t="s">
        <v>4029</v>
      </c>
      <c r="J883" s="4">
        <v>5300</v>
      </c>
      <c r="K883" s="4">
        <v>12647005</v>
      </c>
      <c r="L883" s="4"/>
      <c r="M883" s="4">
        <v>12647005</v>
      </c>
    </row>
    <row r="884" spans="1:13" ht="15.75">
      <c r="A884" s="3">
        <v>2024</v>
      </c>
      <c r="B884" s="2" t="s">
        <v>1369</v>
      </c>
      <c r="C884" s="2" t="s">
        <v>4986</v>
      </c>
      <c r="D884" s="3" t="s">
        <v>4987</v>
      </c>
      <c r="E884" s="2" t="s">
        <v>1370</v>
      </c>
      <c r="F884" s="2" t="s">
        <v>1369</v>
      </c>
      <c r="G884" s="2" t="s">
        <v>1352</v>
      </c>
      <c r="H884" s="2" t="s">
        <v>4028</v>
      </c>
      <c r="I884" s="2" t="s">
        <v>4029</v>
      </c>
      <c r="J884" s="4">
        <v>3400</v>
      </c>
      <c r="K884" s="4">
        <v>25778077</v>
      </c>
      <c r="L884" s="4"/>
      <c r="M884" s="4">
        <v>25778077</v>
      </c>
    </row>
    <row r="885" spans="1:13" ht="15.75">
      <c r="A885" s="3">
        <v>2024</v>
      </c>
      <c r="B885" s="2" t="s">
        <v>5078</v>
      </c>
      <c r="C885" s="2" t="s">
        <v>4986</v>
      </c>
      <c r="D885" s="3" t="s">
        <v>4987</v>
      </c>
      <c r="E885" s="2" t="s">
        <v>5079</v>
      </c>
      <c r="F885" s="2" t="s">
        <v>5078</v>
      </c>
      <c r="G885" s="2"/>
      <c r="H885" s="2" t="s">
        <v>4028</v>
      </c>
      <c r="I885" s="2" t="s">
        <v>4029</v>
      </c>
      <c r="J885" s="4">
        <v>10500</v>
      </c>
      <c r="K885" s="4">
        <v>940098</v>
      </c>
      <c r="L885" s="4"/>
      <c r="M885" s="4">
        <v>940098</v>
      </c>
    </row>
    <row r="886" spans="1:13" ht="15.75">
      <c r="A886" s="3">
        <v>2024</v>
      </c>
      <c r="B886" s="2" t="s">
        <v>4980</v>
      </c>
      <c r="C886" s="2" t="s">
        <v>4986</v>
      </c>
      <c r="D886" s="3" t="s">
        <v>4987</v>
      </c>
      <c r="E886" s="2" t="s">
        <v>4982</v>
      </c>
      <c r="F886" s="2" t="s">
        <v>4980</v>
      </c>
      <c r="G886" s="2"/>
      <c r="H886" s="2" t="s">
        <v>4028</v>
      </c>
      <c r="I886" s="2" t="s">
        <v>4029</v>
      </c>
      <c r="J886" s="4">
        <v>3000</v>
      </c>
      <c r="K886" s="4">
        <v>338737</v>
      </c>
      <c r="L886" s="4"/>
      <c r="M886" s="4">
        <v>338737</v>
      </c>
    </row>
    <row r="887" spans="1:13" ht="15.75">
      <c r="A887" s="3">
        <v>2024</v>
      </c>
      <c r="B887" s="2" t="s">
        <v>4991</v>
      </c>
      <c r="C887" s="2" t="s">
        <v>4986</v>
      </c>
      <c r="D887" s="3" t="s">
        <v>4987</v>
      </c>
      <c r="E887" s="2" t="s">
        <v>4992</v>
      </c>
      <c r="F887" s="2" t="s">
        <v>4991</v>
      </c>
      <c r="G887" s="2"/>
      <c r="H887" s="2" t="s">
        <v>4028</v>
      </c>
      <c r="I887" s="2" t="s">
        <v>4029</v>
      </c>
      <c r="J887" s="4">
        <v>20000</v>
      </c>
      <c r="K887" s="4">
        <v>2218424</v>
      </c>
      <c r="L887" s="4"/>
      <c r="M887" s="4">
        <v>2218424</v>
      </c>
    </row>
    <row r="888" spans="1:13" ht="15.75">
      <c r="A888" s="3">
        <v>2024</v>
      </c>
      <c r="B888" s="2" t="s">
        <v>4989</v>
      </c>
      <c r="C888" s="2" t="s">
        <v>4986</v>
      </c>
      <c r="D888" s="3" t="s">
        <v>4987</v>
      </c>
      <c r="E888" s="2" t="s">
        <v>4990</v>
      </c>
      <c r="F888" s="2" t="s">
        <v>4989</v>
      </c>
      <c r="G888" s="2"/>
      <c r="H888" s="2" t="s">
        <v>4028</v>
      </c>
      <c r="I888" s="2" t="s">
        <v>4029</v>
      </c>
      <c r="J888" s="4">
        <v>90000</v>
      </c>
      <c r="K888" s="4">
        <v>10090326</v>
      </c>
      <c r="L888" s="4"/>
      <c r="M888" s="4">
        <v>10090326</v>
      </c>
    </row>
    <row r="889" spans="1:13" ht="15.75">
      <c r="A889" s="3">
        <v>2024</v>
      </c>
      <c r="B889" s="2" t="s">
        <v>4985</v>
      </c>
      <c r="C889" s="2" t="s">
        <v>4986</v>
      </c>
      <c r="D889" s="3" t="s">
        <v>4987</v>
      </c>
      <c r="E889" s="2" t="s">
        <v>4988</v>
      </c>
      <c r="F889" s="2" t="s">
        <v>4985</v>
      </c>
      <c r="G889" s="2"/>
      <c r="H889" s="2" t="s">
        <v>4028</v>
      </c>
      <c r="I889" s="2" t="s">
        <v>4029</v>
      </c>
      <c r="J889" s="4">
        <v>70000</v>
      </c>
      <c r="K889" s="4">
        <v>7836097</v>
      </c>
      <c r="L889" s="4"/>
      <c r="M889" s="4">
        <v>7836097</v>
      </c>
    </row>
    <row r="890" spans="1:13" ht="15.75">
      <c r="A890" s="3">
        <v>2024</v>
      </c>
      <c r="B890" s="2" t="s">
        <v>5128</v>
      </c>
      <c r="C890" s="2" t="s">
        <v>4986</v>
      </c>
      <c r="D890" s="3" t="s">
        <v>4987</v>
      </c>
      <c r="E890" s="2" t="s">
        <v>5129</v>
      </c>
      <c r="F890" s="2" t="s">
        <v>5128</v>
      </c>
      <c r="G890" s="2" t="s">
        <v>5130</v>
      </c>
      <c r="H890" s="2" t="s">
        <v>4028</v>
      </c>
      <c r="I890" s="2" t="s">
        <v>4029</v>
      </c>
      <c r="J890" s="4">
        <v>1380000</v>
      </c>
      <c r="K890" s="4">
        <v>3705897</v>
      </c>
      <c r="L890" s="4"/>
      <c r="M890" s="4">
        <v>3705897</v>
      </c>
    </row>
    <row r="891" spans="1:13" ht="15.75">
      <c r="A891" s="3">
        <v>2024</v>
      </c>
      <c r="B891" s="2" t="s">
        <v>4212</v>
      </c>
      <c r="C891" s="2" t="s">
        <v>6607</v>
      </c>
      <c r="D891" s="3" t="s">
        <v>6608</v>
      </c>
      <c r="E891" s="2" t="s">
        <v>1535</v>
      </c>
      <c r="F891" s="2" t="s">
        <v>4212</v>
      </c>
      <c r="G891" s="2" t="s">
        <v>1536</v>
      </c>
      <c r="H891" s="2" t="s">
        <v>4040</v>
      </c>
      <c r="I891" s="2" t="s">
        <v>4041</v>
      </c>
      <c r="J891" s="4">
        <v>100000</v>
      </c>
      <c r="K891" s="4">
        <v>181750400</v>
      </c>
      <c r="L891" s="4"/>
      <c r="M891" s="4">
        <v>181750400</v>
      </c>
    </row>
    <row r="892" spans="1:13" ht="15.75">
      <c r="A892" s="3">
        <v>2024</v>
      </c>
      <c r="B892" s="2" t="s">
        <v>4807</v>
      </c>
      <c r="C892" s="2" t="s">
        <v>6633</v>
      </c>
      <c r="D892" s="3" t="s">
        <v>6634</v>
      </c>
      <c r="E892" s="2" t="s">
        <v>4810</v>
      </c>
      <c r="F892" s="2" t="s">
        <v>4807</v>
      </c>
      <c r="G892" s="2" t="s">
        <v>4811</v>
      </c>
      <c r="H892" s="2" t="s">
        <v>4298</v>
      </c>
      <c r="I892" s="2" t="s">
        <v>4299</v>
      </c>
      <c r="J892" s="4">
        <v>100000</v>
      </c>
      <c r="K892" s="4">
        <v>2758920</v>
      </c>
      <c r="L892" s="4"/>
      <c r="M892" s="4">
        <v>2758920</v>
      </c>
    </row>
    <row r="893" spans="1:13" ht="15.75">
      <c r="A893" s="3">
        <v>2024</v>
      </c>
      <c r="B893" s="2" t="s">
        <v>1433</v>
      </c>
      <c r="C893" s="2" t="s">
        <v>4082</v>
      </c>
      <c r="D893" s="3" t="s">
        <v>4083</v>
      </c>
      <c r="E893" s="2" t="s">
        <v>3880</v>
      </c>
      <c r="F893" s="2" t="s">
        <v>1433</v>
      </c>
      <c r="G893" s="2" t="s">
        <v>3881</v>
      </c>
      <c r="H893" s="2" t="s">
        <v>4052</v>
      </c>
      <c r="I893" s="2" t="s">
        <v>4053</v>
      </c>
      <c r="J893" s="4">
        <v>56000</v>
      </c>
      <c r="K893" s="4">
        <v>44075655</v>
      </c>
      <c r="L893" s="4"/>
      <c r="M893" s="4">
        <v>44075655</v>
      </c>
    </row>
    <row r="894" spans="1:13" ht="15.75">
      <c r="A894" s="3">
        <v>2024</v>
      </c>
      <c r="B894" s="2" t="s">
        <v>1433</v>
      </c>
      <c r="C894" s="2" t="s">
        <v>4082</v>
      </c>
      <c r="D894" s="3" t="s">
        <v>4083</v>
      </c>
      <c r="E894" s="2" t="s">
        <v>3886</v>
      </c>
      <c r="F894" s="2" t="s">
        <v>1433</v>
      </c>
      <c r="G894" s="2" t="s">
        <v>3887</v>
      </c>
      <c r="H894" s="2" t="s">
        <v>4052</v>
      </c>
      <c r="I894" s="2" t="s">
        <v>4053</v>
      </c>
      <c r="J894" s="4">
        <v>7700</v>
      </c>
      <c r="K894" s="4">
        <v>6674673</v>
      </c>
      <c r="L894" s="4"/>
      <c r="M894" s="4">
        <v>6674673</v>
      </c>
    </row>
    <row r="895" spans="1:13" ht="15.75">
      <c r="A895" s="3">
        <v>2024</v>
      </c>
      <c r="B895" s="2" t="s">
        <v>1433</v>
      </c>
      <c r="C895" s="2" t="s">
        <v>4082</v>
      </c>
      <c r="D895" s="3" t="s">
        <v>4083</v>
      </c>
      <c r="E895" s="2" t="s">
        <v>3888</v>
      </c>
      <c r="F895" s="2" t="s">
        <v>1433</v>
      </c>
      <c r="G895" s="2" t="s">
        <v>3889</v>
      </c>
      <c r="H895" s="2" t="s">
        <v>4052</v>
      </c>
      <c r="I895" s="2" t="s">
        <v>4053</v>
      </c>
      <c r="J895" s="4">
        <v>41000</v>
      </c>
      <c r="K895" s="4">
        <v>38792496</v>
      </c>
      <c r="L895" s="4"/>
      <c r="M895" s="4">
        <v>38792496</v>
      </c>
    </row>
    <row r="896" spans="1:13" ht="15.75">
      <c r="A896" s="3">
        <v>2024</v>
      </c>
      <c r="B896" s="2" t="s">
        <v>1433</v>
      </c>
      <c r="C896" s="2" t="s">
        <v>4082</v>
      </c>
      <c r="D896" s="3" t="s">
        <v>4083</v>
      </c>
      <c r="E896" s="2" t="s">
        <v>3892</v>
      </c>
      <c r="F896" s="2" t="s">
        <v>1433</v>
      </c>
      <c r="G896" s="2" t="s">
        <v>3893</v>
      </c>
      <c r="H896" s="2" t="s">
        <v>4052</v>
      </c>
      <c r="I896" s="2" t="s">
        <v>4053</v>
      </c>
      <c r="J896" s="4">
        <v>5000</v>
      </c>
      <c r="K896" s="4">
        <v>5512659</v>
      </c>
      <c r="L896" s="4"/>
      <c r="M896" s="4">
        <v>5512659</v>
      </c>
    </row>
    <row r="897" spans="1:13" ht="15.75">
      <c r="A897" s="3">
        <v>2024</v>
      </c>
      <c r="B897" s="2" t="s">
        <v>1426</v>
      </c>
      <c r="C897" s="2" t="s">
        <v>4082</v>
      </c>
      <c r="D897" s="3" t="s">
        <v>4083</v>
      </c>
      <c r="E897" s="2" t="s">
        <v>3866</v>
      </c>
      <c r="F897" s="2" t="s">
        <v>1426</v>
      </c>
      <c r="G897" s="2" t="s">
        <v>3867</v>
      </c>
      <c r="H897" s="2" t="s">
        <v>4052</v>
      </c>
      <c r="I897" s="2" t="s">
        <v>4053</v>
      </c>
      <c r="J897" s="4">
        <v>1850</v>
      </c>
      <c r="K897" s="4">
        <v>1569512</v>
      </c>
      <c r="L897" s="4"/>
      <c r="M897" s="4">
        <v>1569512</v>
      </c>
    </row>
    <row r="898" spans="1:13" ht="15.75">
      <c r="A898" s="3">
        <v>2024</v>
      </c>
      <c r="B898" s="2" t="s">
        <v>1426</v>
      </c>
      <c r="C898" s="2" t="s">
        <v>4082</v>
      </c>
      <c r="D898" s="3" t="s">
        <v>4083</v>
      </c>
      <c r="E898" s="2" t="s">
        <v>3874</v>
      </c>
      <c r="F898" s="2" t="s">
        <v>1426</v>
      </c>
      <c r="G898" s="2" t="s">
        <v>3875</v>
      </c>
      <c r="H898" s="2" t="s">
        <v>4052</v>
      </c>
      <c r="I898" s="2" t="s">
        <v>4053</v>
      </c>
      <c r="J898" s="4">
        <v>200</v>
      </c>
      <c r="K898" s="4">
        <v>232815</v>
      </c>
      <c r="L898" s="4"/>
      <c r="M898" s="4">
        <v>232815</v>
      </c>
    </row>
    <row r="899" spans="1:13" ht="15.75">
      <c r="A899" s="3">
        <v>2024</v>
      </c>
      <c r="B899" s="2" t="s">
        <v>3186</v>
      </c>
      <c r="C899" s="2" t="s">
        <v>4082</v>
      </c>
      <c r="D899" s="3" t="s">
        <v>4083</v>
      </c>
      <c r="E899" s="2" t="s">
        <v>4134</v>
      </c>
      <c r="F899" s="2" t="s">
        <v>3186</v>
      </c>
      <c r="G899" s="2" t="s">
        <v>4135</v>
      </c>
      <c r="H899" s="2" t="s">
        <v>4052</v>
      </c>
      <c r="I899" s="2" t="s">
        <v>4053</v>
      </c>
      <c r="J899" s="4">
        <v>300</v>
      </c>
      <c r="K899" s="4">
        <v>4057434</v>
      </c>
      <c r="L899" s="4"/>
      <c r="M899" s="4">
        <v>4057434</v>
      </c>
    </row>
    <row r="900" spans="1:13" ht="15.75">
      <c r="A900" s="3">
        <v>2024</v>
      </c>
      <c r="B900" s="2" t="s">
        <v>4087</v>
      </c>
      <c r="C900" s="2" t="s">
        <v>4082</v>
      </c>
      <c r="D900" s="3" t="s">
        <v>4083</v>
      </c>
      <c r="E900" s="2" t="s">
        <v>4088</v>
      </c>
      <c r="F900" s="2" t="s">
        <v>4087</v>
      </c>
      <c r="G900" s="2" t="s">
        <v>909</v>
      </c>
      <c r="H900" s="2" t="s">
        <v>4052</v>
      </c>
      <c r="I900" s="2" t="s">
        <v>4053</v>
      </c>
      <c r="J900" s="4">
        <v>200</v>
      </c>
      <c r="K900" s="4">
        <v>1590303</v>
      </c>
      <c r="L900" s="4"/>
      <c r="M900" s="4">
        <v>1590303</v>
      </c>
    </row>
    <row r="901" spans="1:13" ht="15.75">
      <c r="A901" s="3">
        <v>2024</v>
      </c>
      <c r="B901" s="2" t="s">
        <v>917</v>
      </c>
      <c r="C901" s="2" t="s">
        <v>4082</v>
      </c>
      <c r="D901" s="3" t="s">
        <v>4083</v>
      </c>
      <c r="E901" s="2" t="s">
        <v>4102</v>
      </c>
      <c r="F901" s="2" t="s">
        <v>917</v>
      </c>
      <c r="G901" s="2" t="s">
        <v>4096</v>
      </c>
      <c r="H901" s="2" t="s">
        <v>4052</v>
      </c>
      <c r="I901" s="2" t="s">
        <v>4053</v>
      </c>
      <c r="J901" s="4">
        <v>400</v>
      </c>
      <c r="K901" s="4">
        <v>9623494</v>
      </c>
      <c r="L901" s="4"/>
      <c r="M901" s="4">
        <v>9623494</v>
      </c>
    </row>
    <row r="902" spans="1:13" ht="15.75">
      <c r="A902" s="3">
        <v>2024</v>
      </c>
      <c r="B902" s="2" t="s">
        <v>4085</v>
      </c>
      <c r="C902" s="2" t="s">
        <v>4082</v>
      </c>
      <c r="D902" s="3" t="s">
        <v>4083</v>
      </c>
      <c r="E902" s="2" t="s">
        <v>4086</v>
      </c>
      <c r="F902" s="2" t="s">
        <v>4085</v>
      </c>
      <c r="G902" s="2" t="s">
        <v>890</v>
      </c>
      <c r="H902" s="2" t="s">
        <v>4052</v>
      </c>
      <c r="I902" s="2" t="s">
        <v>4053</v>
      </c>
      <c r="J902" s="4">
        <v>300</v>
      </c>
      <c r="K902" s="4">
        <v>3758351</v>
      </c>
      <c r="L902" s="4"/>
      <c r="M902" s="4">
        <v>3758351</v>
      </c>
    </row>
    <row r="903" spans="1:13" ht="15.75">
      <c r="A903" s="3">
        <v>2024</v>
      </c>
      <c r="B903" s="2" t="s">
        <v>4081</v>
      </c>
      <c r="C903" s="2" t="s">
        <v>4082</v>
      </c>
      <c r="D903" s="3" t="s">
        <v>4083</v>
      </c>
      <c r="E903" s="2" t="s">
        <v>4084</v>
      </c>
      <c r="F903" s="2" t="s">
        <v>4081</v>
      </c>
      <c r="G903" s="2" t="s">
        <v>919</v>
      </c>
      <c r="H903" s="2" t="s">
        <v>4052</v>
      </c>
      <c r="I903" s="2" t="s">
        <v>4053</v>
      </c>
      <c r="J903" s="4">
        <v>400</v>
      </c>
      <c r="K903" s="4">
        <v>8917226</v>
      </c>
      <c r="L903" s="4"/>
      <c r="M903" s="4">
        <v>8917226</v>
      </c>
    </row>
    <row r="904" spans="1:13" ht="15.75">
      <c r="A904" s="3">
        <v>2024</v>
      </c>
      <c r="B904" s="2" t="s">
        <v>5055</v>
      </c>
      <c r="C904" s="2" t="s">
        <v>5053</v>
      </c>
      <c r="D904" s="3" t="s">
        <v>4083</v>
      </c>
      <c r="E904" s="2" t="s">
        <v>5056</v>
      </c>
      <c r="F904" s="2" t="s">
        <v>5055</v>
      </c>
      <c r="G904" s="2" t="s">
        <v>5057</v>
      </c>
      <c r="H904" s="2" t="s">
        <v>4079</v>
      </c>
      <c r="I904" s="2" t="s">
        <v>4080</v>
      </c>
      <c r="J904" s="4">
        <v>4000</v>
      </c>
      <c r="K904" s="4">
        <v>1073860</v>
      </c>
      <c r="L904" s="4"/>
      <c r="M904" s="4">
        <v>1073860</v>
      </c>
    </row>
    <row r="905" spans="1:13" ht="15.75">
      <c r="A905" s="3">
        <v>2024</v>
      </c>
      <c r="B905" s="2" t="s">
        <v>5047</v>
      </c>
      <c r="C905" s="2" t="s">
        <v>5053</v>
      </c>
      <c r="D905" s="3" t="s">
        <v>4083</v>
      </c>
      <c r="E905" s="2" t="s">
        <v>5054</v>
      </c>
      <c r="F905" s="2" t="s">
        <v>5047</v>
      </c>
      <c r="G905" s="2" t="s">
        <v>5046</v>
      </c>
      <c r="H905" s="2" t="s">
        <v>4079</v>
      </c>
      <c r="I905" s="2" t="s">
        <v>4080</v>
      </c>
      <c r="J905" s="4">
        <v>4000</v>
      </c>
      <c r="K905" s="4">
        <v>868569</v>
      </c>
      <c r="L905" s="4"/>
      <c r="M905" s="4">
        <v>868569</v>
      </c>
    </row>
    <row r="906" spans="1:13" ht="15.75">
      <c r="A906" s="3">
        <v>2024</v>
      </c>
      <c r="B906" s="2" t="s">
        <v>5058</v>
      </c>
      <c r="C906" s="2" t="s">
        <v>5053</v>
      </c>
      <c r="D906" s="3" t="s">
        <v>4083</v>
      </c>
      <c r="E906" s="2" t="s">
        <v>5061</v>
      </c>
      <c r="F906" s="2" t="s">
        <v>5058</v>
      </c>
      <c r="G906" s="2" t="s">
        <v>5046</v>
      </c>
      <c r="H906" s="2" t="s">
        <v>4079</v>
      </c>
      <c r="I906" s="2" t="s">
        <v>4080</v>
      </c>
      <c r="J906" s="4">
        <v>12000</v>
      </c>
      <c r="K906" s="4">
        <v>4621115</v>
      </c>
      <c r="L906" s="4"/>
      <c r="M906" s="4">
        <v>4621115</v>
      </c>
    </row>
    <row r="907" spans="1:13" ht="15.75">
      <c r="A907" s="3">
        <v>2024</v>
      </c>
      <c r="B907" s="2" t="s">
        <v>4617</v>
      </c>
      <c r="C907" s="2" t="s">
        <v>4527</v>
      </c>
      <c r="D907" s="3" t="s">
        <v>4528</v>
      </c>
      <c r="E907" s="2" t="s">
        <v>4618</v>
      </c>
      <c r="F907" s="2" t="s">
        <v>4617</v>
      </c>
      <c r="G907" s="2" t="s">
        <v>4619</v>
      </c>
      <c r="H907" s="2" t="s">
        <v>4531</v>
      </c>
      <c r="I907" s="2" t="s">
        <v>4532</v>
      </c>
      <c r="J907" s="4">
        <v>10</v>
      </c>
      <c r="K907" s="4">
        <v>36435</v>
      </c>
      <c r="L907" s="4"/>
      <c r="M907" s="4">
        <v>36435</v>
      </c>
    </row>
    <row r="908" spans="1:13" ht="15.75">
      <c r="A908" s="3">
        <v>2024</v>
      </c>
      <c r="B908" s="2" t="s">
        <v>4623</v>
      </c>
      <c r="C908" s="2" t="s">
        <v>4527</v>
      </c>
      <c r="D908" s="3" t="s">
        <v>4528</v>
      </c>
      <c r="E908" s="2" t="s">
        <v>4624</v>
      </c>
      <c r="F908" s="2" t="s">
        <v>4623</v>
      </c>
      <c r="G908" s="2" t="s">
        <v>4625</v>
      </c>
      <c r="H908" s="2" t="s">
        <v>4531</v>
      </c>
      <c r="I908" s="2" t="s">
        <v>4532</v>
      </c>
      <c r="J908" s="4">
        <v>10</v>
      </c>
      <c r="K908" s="4">
        <v>37882</v>
      </c>
      <c r="L908" s="4"/>
      <c r="M908" s="4">
        <v>37882</v>
      </c>
    </row>
    <row r="909" spans="1:13" ht="15.75">
      <c r="A909" s="3">
        <v>2024</v>
      </c>
      <c r="B909" s="2" t="s">
        <v>4629</v>
      </c>
      <c r="C909" s="2" t="s">
        <v>4527</v>
      </c>
      <c r="D909" s="3" t="s">
        <v>4528</v>
      </c>
      <c r="E909" s="2" t="s">
        <v>4630</v>
      </c>
      <c r="F909" s="2" t="s">
        <v>4629</v>
      </c>
      <c r="G909" s="2" t="s">
        <v>4631</v>
      </c>
      <c r="H909" s="2" t="s">
        <v>4531</v>
      </c>
      <c r="I909" s="2" t="s">
        <v>4532</v>
      </c>
      <c r="J909" s="4">
        <v>15</v>
      </c>
      <c r="K909" s="4">
        <v>57240</v>
      </c>
      <c r="L909" s="4"/>
      <c r="M909" s="4">
        <v>57240</v>
      </c>
    </row>
    <row r="910" spans="1:13" ht="15.75">
      <c r="A910" s="3">
        <v>2024</v>
      </c>
      <c r="B910" s="2" t="s">
        <v>4599</v>
      </c>
      <c r="C910" s="2" t="s">
        <v>4527</v>
      </c>
      <c r="D910" s="3" t="s">
        <v>4528</v>
      </c>
      <c r="E910" s="2" t="s">
        <v>4600</v>
      </c>
      <c r="F910" s="2" t="s">
        <v>4599</v>
      </c>
      <c r="G910" s="2" t="s">
        <v>4601</v>
      </c>
      <c r="H910" s="2" t="s">
        <v>4531</v>
      </c>
      <c r="I910" s="2" t="s">
        <v>4532</v>
      </c>
      <c r="J910" s="4">
        <v>10</v>
      </c>
      <c r="K910" s="4">
        <v>51561</v>
      </c>
      <c r="L910" s="4"/>
      <c r="M910" s="4">
        <v>51561</v>
      </c>
    </row>
    <row r="911" spans="1:13" ht="15.75">
      <c r="A911" s="3">
        <v>2024</v>
      </c>
      <c r="B911" s="2" t="s">
        <v>4591</v>
      </c>
      <c r="C911" s="2" t="s">
        <v>4527</v>
      </c>
      <c r="D911" s="3" t="s">
        <v>4528</v>
      </c>
      <c r="E911" s="2" t="s">
        <v>4592</v>
      </c>
      <c r="F911" s="2" t="s">
        <v>4591</v>
      </c>
      <c r="G911" s="2" t="s">
        <v>4593</v>
      </c>
      <c r="H911" s="2" t="s">
        <v>4531</v>
      </c>
      <c r="I911" s="2" t="s">
        <v>4532</v>
      </c>
      <c r="J911" s="4">
        <v>10</v>
      </c>
      <c r="K911" s="4">
        <v>37882</v>
      </c>
      <c r="L911" s="4"/>
      <c r="M911" s="4">
        <v>37882</v>
      </c>
    </row>
    <row r="912" spans="1:13" ht="15.75">
      <c r="A912" s="3">
        <v>2024</v>
      </c>
      <c r="B912" s="2" t="s">
        <v>4611</v>
      </c>
      <c r="C912" s="2" t="s">
        <v>4527</v>
      </c>
      <c r="D912" s="3" t="s">
        <v>4528</v>
      </c>
      <c r="E912" s="2" t="s">
        <v>4612</v>
      </c>
      <c r="F912" s="2" t="s">
        <v>4611</v>
      </c>
      <c r="G912" s="2" t="s">
        <v>4613</v>
      </c>
      <c r="H912" s="2" t="s">
        <v>4531</v>
      </c>
      <c r="I912" s="2" t="s">
        <v>4532</v>
      </c>
      <c r="J912" s="4">
        <v>10</v>
      </c>
      <c r="K912" s="4">
        <v>91942</v>
      </c>
      <c r="L912" s="4"/>
      <c r="M912" s="4">
        <v>91942</v>
      </c>
    </row>
    <row r="913" spans="1:13" ht="15.75">
      <c r="A913" s="3">
        <v>2024</v>
      </c>
      <c r="B913" s="2" t="s">
        <v>4605</v>
      </c>
      <c r="C913" s="2" t="s">
        <v>4527</v>
      </c>
      <c r="D913" s="3" t="s">
        <v>4528</v>
      </c>
      <c r="E913" s="2" t="s">
        <v>4606</v>
      </c>
      <c r="F913" s="2" t="s">
        <v>4605</v>
      </c>
      <c r="G913" s="2" t="s">
        <v>4607</v>
      </c>
      <c r="H913" s="2" t="s">
        <v>4531</v>
      </c>
      <c r="I913" s="2" t="s">
        <v>4532</v>
      </c>
      <c r="J913" s="4">
        <v>10</v>
      </c>
      <c r="K913" s="4">
        <v>101281</v>
      </c>
      <c r="L913" s="4"/>
      <c r="M913" s="4">
        <v>101281</v>
      </c>
    </row>
    <row r="914" spans="1:13" ht="15.75">
      <c r="A914" s="3">
        <v>2024</v>
      </c>
      <c r="B914" s="2" t="s">
        <v>4575</v>
      </c>
      <c r="C914" s="2" t="s">
        <v>4527</v>
      </c>
      <c r="D914" s="3" t="s">
        <v>4528</v>
      </c>
      <c r="E914" s="2" t="s">
        <v>4576</v>
      </c>
      <c r="F914" s="2" t="s">
        <v>4575</v>
      </c>
      <c r="G914" s="2" t="s">
        <v>4577</v>
      </c>
      <c r="H914" s="2" t="s">
        <v>4531</v>
      </c>
      <c r="I914" s="2" t="s">
        <v>4532</v>
      </c>
      <c r="J914" s="4">
        <v>4808</v>
      </c>
      <c r="K914" s="4">
        <v>18222895</v>
      </c>
      <c r="L914" s="4"/>
      <c r="M914" s="4">
        <v>18222895</v>
      </c>
    </row>
    <row r="915" spans="1:13" ht="15.75">
      <c r="A915" s="3">
        <v>2024</v>
      </c>
      <c r="B915" s="2" t="s">
        <v>4568</v>
      </c>
      <c r="C915" s="2" t="s">
        <v>4527</v>
      </c>
      <c r="D915" s="3" t="s">
        <v>4528</v>
      </c>
      <c r="E915" s="2" t="s">
        <v>4569</v>
      </c>
      <c r="F915" s="2" t="s">
        <v>4568</v>
      </c>
      <c r="G915" s="2" t="s">
        <v>4570</v>
      </c>
      <c r="H915" s="2" t="s">
        <v>4531</v>
      </c>
      <c r="I915" s="2" t="s">
        <v>4532</v>
      </c>
      <c r="J915" s="4">
        <v>2690</v>
      </c>
      <c r="K915" s="4">
        <v>7021176</v>
      </c>
      <c r="L915" s="4"/>
      <c r="M915" s="4">
        <v>7021176</v>
      </c>
    </row>
    <row r="916" spans="1:13" ht="15.75">
      <c r="A916" s="3">
        <v>2024</v>
      </c>
      <c r="B916" s="2" t="s">
        <v>4585</v>
      </c>
      <c r="C916" s="2" t="s">
        <v>4527</v>
      </c>
      <c r="D916" s="3" t="s">
        <v>4528</v>
      </c>
      <c r="E916" s="2" t="s">
        <v>4586</v>
      </c>
      <c r="F916" s="2" t="s">
        <v>4585</v>
      </c>
      <c r="G916" s="2" t="s">
        <v>4587</v>
      </c>
      <c r="H916" s="2" t="s">
        <v>4531</v>
      </c>
      <c r="I916" s="2" t="s">
        <v>4532</v>
      </c>
      <c r="J916" s="4">
        <v>703</v>
      </c>
      <c r="K916" s="4">
        <v>8891639</v>
      </c>
      <c r="L916" s="4"/>
      <c r="M916" s="4">
        <v>8891639</v>
      </c>
    </row>
    <row r="917" spans="1:13" ht="15.75">
      <c r="A917" s="3">
        <v>2024</v>
      </c>
      <c r="B917" s="2" t="s">
        <v>4558</v>
      </c>
      <c r="C917" s="2" t="s">
        <v>4527</v>
      </c>
      <c r="D917" s="3" t="s">
        <v>4528</v>
      </c>
      <c r="E917" s="2" t="s">
        <v>4559</v>
      </c>
      <c r="F917" s="2" t="s">
        <v>4558</v>
      </c>
      <c r="G917" s="2" t="s">
        <v>4560</v>
      </c>
      <c r="H917" s="2" t="s">
        <v>4531</v>
      </c>
      <c r="I917" s="2" t="s">
        <v>4532</v>
      </c>
      <c r="J917" s="4">
        <v>1404</v>
      </c>
      <c r="K917" s="4">
        <v>4059851</v>
      </c>
      <c r="L917" s="4"/>
      <c r="M917" s="4">
        <v>4059851</v>
      </c>
    </row>
    <row r="918" spans="1:13" ht="15.75">
      <c r="A918" s="3">
        <v>2024</v>
      </c>
      <c r="B918" s="2" t="s">
        <v>4553</v>
      </c>
      <c r="C918" s="2" t="s">
        <v>4527</v>
      </c>
      <c r="D918" s="3" t="s">
        <v>4528</v>
      </c>
      <c r="E918" s="2" t="s">
        <v>4554</v>
      </c>
      <c r="F918" s="2" t="s">
        <v>4553</v>
      </c>
      <c r="G918" s="2" t="s">
        <v>4555</v>
      </c>
      <c r="H918" s="2" t="s">
        <v>4531</v>
      </c>
      <c r="I918" s="2" t="s">
        <v>4532</v>
      </c>
      <c r="J918" s="4">
        <v>20603</v>
      </c>
      <c r="K918" s="4">
        <v>45773910</v>
      </c>
      <c r="L918" s="4"/>
      <c r="M918" s="4">
        <v>45773910</v>
      </c>
    </row>
    <row r="919" spans="1:13" ht="15.75">
      <c r="A919" s="3">
        <v>2024</v>
      </c>
      <c r="B919" s="2" t="s">
        <v>4580</v>
      </c>
      <c r="C919" s="2" t="s">
        <v>4527</v>
      </c>
      <c r="D919" s="3" t="s">
        <v>4528</v>
      </c>
      <c r="E919" s="2" t="s">
        <v>4581</v>
      </c>
      <c r="F919" s="2" t="s">
        <v>4580</v>
      </c>
      <c r="G919" s="2" t="s">
        <v>4582</v>
      </c>
      <c r="H919" s="2" t="s">
        <v>4531</v>
      </c>
      <c r="I919" s="2" t="s">
        <v>4532</v>
      </c>
      <c r="J919" s="4">
        <v>1703</v>
      </c>
      <c r="K919" s="4">
        <v>11276568</v>
      </c>
      <c r="L919" s="4"/>
      <c r="M919" s="4">
        <v>11276568</v>
      </c>
    </row>
    <row r="920" spans="1:13" ht="15.75">
      <c r="A920" s="3">
        <v>2024</v>
      </c>
      <c r="B920" s="2" t="s">
        <v>4533</v>
      </c>
      <c r="C920" s="2" t="s">
        <v>4527</v>
      </c>
      <c r="D920" s="3" t="s">
        <v>4528</v>
      </c>
      <c r="E920" s="2" t="s">
        <v>4534</v>
      </c>
      <c r="F920" s="2" t="s">
        <v>4533</v>
      </c>
      <c r="G920" s="2" t="s">
        <v>4535</v>
      </c>
      <c r="H920" s="2" t="s">
        <v>4531</v>
      </c>
      <c r="I920" s="2" t="s">
        <v>4532</v>
      </c>
      <c r="J920" s="4">
        <v>14103</v>
      </c>
      <c r="K920" s="4">
        <v>50110092</v>
      </c>
      <c r="L920" s="4"/>
      <c r="M920" s="4">
        <v>50110092</v>
      </c>
    </row>
    <row r="921" spans="1:13" ht="15.75">
      <c r="A921" s="3">
        <v>2024</v>
      </c>
      <c r="B921" s="2" t="s">
        <v>4542</v>
      </c>
      <c r="C921" s="2" t="s">
        <v>4527</v>
      </c>
      <c r="D921" s="3" t="s">
        <v>4528</v>
      </c>
      <c r="E921" s="2" t="s">
        <v>4543</v>
      </c>
      <c r="F921" s="2" t="s">
        <v>4542</v>
      </c>
      <c r="G921" s="2" t="s">
        <v>4544</v>
      </c>
      <c r="H921" s="2" t="s">
        <v>4531</v>
      </c>
      <c r="I921" s="2" t="s">
        <v>4532</v>
      </c>
      <c r="J921" s="4">
        <v>2190</v>
      </c>
      <c r="K921" s="4">
        <v>9839083</v>
      </c>
      <c r="L921" s="4"/>
      <c r="M921" s="4">
        <v>9839083</v>
      </c>
    </row>
    <row r="922" spans="1:13" ht="15.75">
      <c r="A922" s="3">
        <v>2024</v>
      </c>
      <c r="B922" s="2" t="s">
        <v>4526</v>
      </c>
      <c r="C922" s="2" t="s">
        <v>4527</v>
      </c>
      <c r="D922" s="3" t="s">
        <v>4528</v>
      </c>
      <c r="E922" s="2" t="s">
        <v>4529</v>
      </c>
      <c r="F922" s="2" t="s">
        <v>4526</v>
      </c>
      <c r="G922" s="2" t="s">
        <v>4530</v>
      </c>
      <c r="H922" s="2" t="s">
        <v>4531</v>
      </c>
      <c r="I922" s="2" t="s">
        <v>4532</v>
      </c>
      <c r="J922" s="4">
        <v>13957</v>
      </c>
      <c r="K922" s="4">
        <v>34692491</v>
      </c>
      <c r="L922" s="4"/>
      <c r="M922" s="4">
        <v>34692491</v>
      </c>
    </row>
    <row r="923" spans="1:13" ht="15.75">
      <c r="A923" s="3">
        <v>2024</v>
      </c>
      <c r="B923" s="2" t="s">
        <v>4539</v>
      </c>
      <c r="C923" s="2" t="s">
        <v>4527</v>
      </c>
      <c r="D923" s="3" t="s">
        <v>4528</v>
      </c>
      <c r="E923" s="2" t="s">
        <v>4540</v>
      </c>
      <c r="F923" s="2" t="s">
        <v>4539</v>
      </c>
      <c r="G923" s="2" t="s">
        <v>4541</v>
      </c>
      <c r="H923" s="2" t="s">
        <v>4531</v>
      </c>
      <c r="I923" s="2" t="s">
        <v>4532</v>
      </c>
      <c r="J923" s="4">
        <v>13</v>
      </c>
      <c r="K923" s="4">
        <v>155974</v>
      </c>
      <c r="L923" s="4"/>
      <c r="M923" s="4">
        <v>155974</v>
      </c>
    </row>
    <row r="924" spans="1:13" ht="15.75">
      <c r="A924" s="3">
        <v>2024</v>
      </c>
      <c r="B924" s="2" t="s">
        <v>4536</v>
      </c>
      <c r="C924" s="2" t="s">
        <v>4527</v>
      </c>
      <c r="D924" s="3" t="s">
        <v>4528</v>
      </c>
      <c r="E924" s="2" t="s">
        <v>4537</v>
      </c>
      <c r="F924" s="2" t="s">
        <v>4536</v>
      </c>
      <c r="G924" s="2" t="s">
        <v>4538</v>
      </c>
      <c r="H924" s="2" t="s">
        <v>4531</v>
      </c>
      <c r="I924" s="2" t="s">
        <v>4532</v>
      </c>
      <c r="J924" s="4">
        <v>2103</v>
      </c>
      <c r="K924" s="4">
        <v>13486559</v>
      </c>
      <c r="L924" s="4"/>
      <c r="M924" s="4">
        <v>13486559</v>
      </c>
    </row>
    <row r="925" spans="1:13" ht="15.75">
      <c r="A925" s="3">
        <v>2024</v>
      </c>
      <c r="B925" s="2" t="s">
        <v>4545</v>
      </c>
      <c r="C925" s="2" t="s">
        <v>4527</v>
      </c>
      <c r="D925" s="3" t="s">
        <v>4528</v>
      </c>
      <c r="E925" s="2" t="s">
        <v>4546</v>
      </c>
      <c r="F925" s="2" t="s">
        <v>4545</v>
      </c>
      <c r="G925" s="2" t="s">
        <v>4547</v>
      </c>
      <c r="H925" s="2" t="s">
        <v>4531</v>
      </c>
      <c r="I925" s="2" t="s">
        <v>4532</v>
      </c>
      <c r="J925" s="4">
        <v>4110</v>
      </c>
      <c r="K925" s="4">
        <v>26885743</v>
      </c>
      <c r="L925" s="4"/>
      <c r="M925" s="4">
        <v>26885743</v>
      </c>
    </row>
    <row r="926" spans="1:13" ht="15.75">
      <c r="A926" s="3">
        <v>2024</v>
      </c>
      <c r="B926" s="2" t="s">
        <v>5143</v>
      </c>
      <c r="C926" s="2" t="s">
        <v>6649</v>
      </c>
      <c r="D926" s="3" t="s">
        <v>6650</v>
      </c>
      <c r="E926" s="2" t="s">
        <v>5146</v>
      </c>
      <c r="F926" s="2" t="s">
        <v>5143</v>
      </c>
      <c r="G926" s="2" t="s">
        <v>5147</v>
      </c>
      <c r="H926" s="2" t="s">
        <v>4361</v>
      </c>
      <c r="I926" s="2" t="s">
        <v>4362</v>
      </c>
      <c r="J926" s="4">
        <v>4</v>
      </c>
      <c r="K926" s="4">
        <v>27699288</v>
      </c>
      <c r="L926" s="4"/>
      <c r="M926" s="4">
        <v>27699288</v>
      </c>
    </row>
    <row r="927" spans="1:13" ht="15.75">
      <c r="A927" s="3">
        <v>2024</v>
      </c>
      <c r="B927" s="2" t="s">
        <v>5082</v>
      </c>
      <c r="C927" s="2"/>
      <c r="D927" s="3" t="s">
        <v>5083</v>
      </c>
      <c r="E927" s="2" t="s">
        <v>5084</v>
      </c>
      <c r="F927" s="2" t="s">
        <v>5082</v>
      </c>
      <c r="G927" s="2" t="s">
        <v>5085</v>
      </c>
      <c r="H927" s="2" t="s">
        <v>4028</v>
      </c>
      <c r="I927" s="2" t="s">
        <v>4029</v>
      </c>
      <c r="J927" s="4">
        <v>1078000</v>
      </c>
      <c r="K927" s="4">
        <v>11645506</v>
      </c>
      <c r="L927" s="4"/>
      <c r="M927" s="4">
        <v>11645506</v>
      </c>
    </row>
    <row r="928" spans="1:13" ht="15.75">
      <c r="A928" s="3">
        <v>2024</v>
      </c>
      <c r="B928" s="2" t="s">
        <v>5086</v>
      </c>
      <c r="C928" s="2" t="s">
        <v>6648</v>
      </c>
      <c r="D928" s="3" t="s">
        <v>5083</v>
      </c>
      <c r="E928" s="2" t="s">
        <v>5087</v>
      </c>
      <c r="F928" s="2" t="s">
        <v>5086</v>
      </c>
      <c r="G928" s="2" t="s">
        <v>5088</v>
      </c>
      <c r="H928" s="2" t="s">
        <v>4028</v>
      </c>
      <c r="I928" s="2" t="s">
        <v>4029</v>
      </c>
      <c r="J928" s="4">
        <v>348000</v>
      </c>
      <c r="K928" s="4">
        <v>3709617</v>
      </c>
      <c r="L928" s="4"/>
      <c r="M928" s="4">
        <v>3709617</v>
      </c>
    </row>
    <row r="929" spans="1:13" ht="15.75">
      <c r="A929" s="3">
        <v>2024</v>
      </c>
      <c r="B929" s="2" t="s">
        <v>4847</v>
      </c>
      <c r="C929" s="2" t="s">
        <v>6641</v>
      </c>
      <c r="D929" s="3" t="s">
        <v>5083</v>
      </c>
      <c r="E929" s="2" t="s">
        <v>4849</v>
      </c>
      <c r="F929" s="2" t="s">
        <v>4847</v>
      </c>
      <c r="G929" s="2" t="s">
        <v>4850</v>
      </c>
      <c r="H929" s="2" t="s">
        <v>4338</v>
      </c>
      <c r="I929" s="2" t="s">
        <v>4339</v>
      </c>
      <c r="J929" s="4">
        <v>100000</v>
      </c>
      <c r="K929" s="4">
        <v>7876677</v>
      </c>
      <c r="L929" s="4"/>
      <c r="M929" s="4">
        <v>7876677</v>
      </c>
    </row>
    <row r="930" spans="1:13" ht="15.75">
      <c r="A930" s="3">
        <v>2024</v>
      </c>
      <c r="B930" s="2" t="s">
        <v>4873</v>
      </c>
      <c r="C930" s="2" t="s">
        <v>6641</v>
      </c>
      <c r="D930" s="3" t="s">
        <v>5083</v>
      </c>
      <c r="E930" s="2" t="s">
        <v>4876</v>
      </c>
      <c r="F930" s="2" t="s">
        <v>4873</v>
      </c>
      <c r="G930" s="2" t="s">
        <v>4882</v>
      </c>
      <c r="H930" s="2" t="s">
        <v>4338</v>
      </c>
      <c r="I930" s="2" t="s">
        <v>4339</v>
      </c>
      <c r="J930" s="4">
        <v>100000</v>
      </c>
      <c r="K930" s="4">
        <v>8853124</v>
      </c>
      <c r="L930" s="4"/>
      <c r="M930" s="4">
        <v>8853124</v>
      </c>
    </row>
    <row r="931" spans="1:13" ht="15.75">
      <c r="A931" s="3">
        <v>2024</v>
      </c>
      <c r="B931" s="2" t="s">
        <v>4861</v>
      </c>
      <c r="C931" s="2" t="s">
        <v>6641</v>
      </c>
      <c r="D931" s="3" t="s">
        <v>5083</v>
      </c>
      <c r="E931" s="2" t="s">
        <v>4864</v>
      </c>
      <c r="F931" s="2" t="s">
        <v>4861</v>
      </c>
      <c r="G931" s="2" t="s">
        <v>4865</v>
      </c>
      <c r="H931" s="2" t="s">
        <v>4338</v>
      </c>
      <c r="I931" s="2" t="s">
        <v>4339</v>
      </c>
      <c r="J931" s="4">
        <v>100000</v>
      </c>
      <c r="K931" s="4">
        <v>9100491</v>
      </c>
      <c r="L931" s="4"/>
      <c r="M931" s="4">
        <v>9100491</v>
      </c>
    </row>
    <row r="932" spans="1:13" ht="15.75">
      <c r="A932" s="3">
        <v>2024</v>
      </c>
      <c r="B932" s="2" t="s">
        <v>1543</v>
      </c>
      <c r="C932" s="2" t="s">
        <v>6607</v>
      </c>
      <c r="D932" s="3" t="s">
        <v>6609</v>
      </c>
      <c r="E932" s="2" t="s">
        <v>1544</v>
      </c>
      <c r="F932" s="2" t="s">
        <v>1543</v>
      </c>
      <c r="G932" s="2" t="s">
        <v>1545</v>
      </c>
      <c r="H932" s="2" t="s">
        <v>4040</v>
      </c>
      <c r="I932" s="2" t="s">
        <v>4041</v>
      </c>
      <c r="J932" s="4">
        <v>5000</v>
      </c>
      <c r="K932" s="4">
        <v>9714975</v>
      </c>
      <c r="L932" s="4"/>
      <c r="M932" s="4">
        <v>9714975</v>
      </c>
    </row>
    <row r="933" spans="1:13" ht="15.75">
      <c r="A933" s="3">
        <v>2024</v>
      </c>
      <c r="B933" s="2" t="s">
        <v>1540</v>
      </c>
      <c r="C933" s="2" t="s">
        <v>6607</v>
      </c>
      <c r="D933" s="3" t="s">
        <v>6609</v>
      </c>
      <c r="E933" s="2" t="s">
        <v>1541</v>
      </c>
      <c r="F933" s="2" t="s">
        <v>1540</v>
      </c>
      <c r="G933" s="2" t="s">
        <v>1542</v>
      </c>
      <c r="H933" s="2" t="s">
        <v>4040</v>
      </c>
      <c r="I933" s="2" t="s">
        <v>4041</v>
      </c>
      <c r="J933" s="4">
        <v>10000</v>
      </c>
      <c r="K933" s="4">
        <v>26683798</v>
      </c>
      <c r="L933" s="4"/>
      <c r="M933" s="4">
        <v>26683798</v>
      </c>
    </row>
    <row r="934" spans="1:13" ht="15.75">
      <c r="A934" s="3">
        <v>2024</v>
      </c>
      <c r="B934" s="2" t="s">
        <v>5030</v>
      </c>
      <c r="C934" s="2" t="s">
        <v>6643</v>
      </c>
      <c r="D934" s="3" t="s">
        <v>6609</v>
      </c>
      <c r="E934" s="2" t="s">
        <v>5031</v>
      </c>
      <c r="F934" s="2" t="s">
        <v>5030</v>
      </c>
      <c r="G934" s="2" t="s">
        <v>113</v>
      </c>
      <c r="H934" s="2" t="s">
        <v>4040</v>
      </c>
      <c r="I934" s="2" t="s">
        <v>4041</v>
      </c>
      <c r="J934" s="4">
        <v>560000</v>
      </c>
      <c r="K934" s="4">
        <v>23260747</v>
      </c>
      <c r="L934" s="4"/>
      <c r="M934" s="4">
        <v>23260747</v>
      </c>
    </row>
    <row r="935" spans="1:13" ht="15.75">
      <c r="A935" s="3">
        <v>2024</v>
      </c>
      <c r="B935" s="2" t="s">
        <v>5032</v>
      </c>
      <c r="C935" s="2" t="s">
        <v>6643</v>
      </c>
      <c r="D935" s="3" t="s">
        <v>6609</v>
      </c>
      <c r="E935" s="2" t="s">
        <v>5033</v>
      </c>
      <c r="F935" s="2" t="s">
        <v>5032</v>
      </c>
      <c r="G935" s="2" t="s">
        <v>5034</v>
      </c>
      <c r="H935" s="2" t="s">
        <v>4040</v>
      </c>
      <c r="I935" s="2" t="s">
        <v>4041</v>
      </c>
      <c r="J935" s="4">
        <v>360000</v>
      </c>
      <c r="K935" s="4">
        <v>30078605</v>
      </c>
      <c r="L935" s="4"/>
      <c r="M935" s="4">
        <v>30078605</v>
      </c>
    </row>
    <row r="936" spans="1:13" ht="15.75">
      <c r="A936" s="3">
        <v>2024</v>
      </c>
      <c r="B936" s="2" t="s">
        <v>5035</v>
      </c>
      <c r="C936" s="2" t="s">
        <v>6643</v>
      </c>
      <c r="D936" s="3" t="s">
        <v>6609</v>
      </c>
      <c r="E936" s="2" t="s">
        <v>5036</v>
      </c>
      <c r="F936" s="2" t="s">
        <v>5035</v>
      </c>
      <c r="G936" s="2" t="s">
        <v>5034</v>
      </c>
      <c r="H936" s="2" t="s">
        <v>4040</v>
      </c>
      <c r="I936" s="2" t="s">
        <v>4041</v>
      </c>
      <c r="J936" s="4">
        <v>50000</v>
      </c>
      <c r="K936" s="4">
        <v>9806460</v>
      </c>
      <c r="L936" s="4"/>
      <c r="M936" s="4">
        <v>9806460</v>
      </c>
    </row>
    <row r="937" spans="1:13" ht="15.75">
      <c r="A937" s="3">
        <v>2024</v>
      </c>
      <c r="B937" s="2" t="s">
        <v>1801</v>
      </c>
      <c r="C937" s="2" t="s">
        <v>4324</v>
      </c>
      <c r="D937" s="3" t="s">
        <v>4325</v>
      </c>
      <c r="E937" s="2" t="s">
        <v>1802</v>
      </c>
      <c r="F937" s="2" t="s">
        <v>1801</v>
      </c>
      <c r="G937" s="2" t="s">
        <v>1803</v>
      </c>
      <c r="H937" s="2" t="s">
        <v>4326</v>
      </c>
      <c r="I937" s="2" t="s">
        <v>4327</v>
      </c>
      <c r="J937" s="4">
        <v>7500</v>
      </c>
      <c r="K937" s="4">
        <v>111729675</v>
      </c>
      <c r="L937" s="4"/>
      <c r="M937" s="4">
        <v>111729675</v>
      </c>
    </row>
    <row r="938" spans="1:13" ht="15.75">
      <c r="A938" s="3">
        <v>2024</v>
      </c>
      <c r="B938" s="2" t="s">
        <v>1426</v>
      </c>
      <c r="C938" s="2" t="s">
        <v>4058</v>
      </c>
      <c r="D938" s="3" t="s">
        <v>4059</v>
      </c>
      <c r="E938" s="2" t="s">
        <v>3870</v>
      </c>
      <c r="F938" s="2" t="s">
        <v>1426</v>
      </c>
      <c r="G938" s="2" t="s">
        <v>3871</v>
      </c>
      <c r="H938" s="2" t="s">
        <v>4052</v>
      </c>
      <c r="I938" s="2" t="s">
        <v>4053</v>
      </c>
      <c r="J938" s="4">
        <v>2750</v>
      </c>
      <c r="K938" s="4">
        <v>2544818</v>
      </c>
      <c r="L938" s="4"/>
      <c r="M938" s="4">
        <v>2544818</v>
      </c>
    </row>
    <row r="939" spans="1:13" ht="15.75">
      <c r="A939" s="3">
        <v>2024</v>
      </c>
      <c r="B939" s="2" t="s">
        <v>1417</v>
      </c>
      <c r="C939" s="2" t="s">
        <v>4058</v>
      </c>
      <c r="D939" s="3" t="s">
        <v>4059</v>
      </c>
      <c r="E939" s="2" t="s">
        <v>2912</v>
      </c>
      <c r="F939" s="2" t="s">
        <v>1417</v>
      </c>
      <c r="G939" s="2" t="s">
        <v>2913</v>
      </c>
      <c r="H939" s="2" t="s">
        <v>4052</v>
      </c>
      <c r="I939" s="2" t="s">
        <v>4053</v>
      </c>
      <c r="J939" s="4">
        <v>1650</v>
      </c>
      <c r="K939" s="4">
        <v>1750494</v>
      </c>
      <c r="L939" s="4"/>
      <c r="M939" s="4">
        <v>1750494</v>
      </c>
    </row>
    <row r="940" spans="1:13" ht="15.75">
      <c r="A940" s="3">
        <v>2024</v>
      </c>
      <c r="B940" s="2" t="s">
        <v>1412</v>
      </c>
      <c r="C940" s="2" t="s">
        <v>4058</v>
      </c>
      <c r="D940" s="3" t="s">
        <v>4059</v>
      </c>
      <c r="E940" s="2" t="s">
        <v>2879</v>
      </c>
      <c r="F940" s="2" t="s">
        <v>1412</v>
      </c>
      <c r="G940" s="2" t="s">
        <v>2880</v>
      </c>
      <c r="H940" s="2" t="s">
        <v>4052</v>
      </c>
      <c r="I940" s="2" t="s">
        <v>4053</v>
      </c>
      <c r="J940" s="4">
        <v>1100</v>
      </c>
      <c r="K940" s="4">
        <v>1585774</v>
      </c>
      <c r="L940" s="4"/>
      <c r="M940" s="4">
        <v>1585774</v>
      </c>
    </row>
    <row r="941" spans="1:13" ht="15.75">
      <c r="A941" s="3">
        <v>2024</v>
      </c>
      <c r="B941" s="2" t="s">
        <v>1412</v>
      </c>
      <c r="C941" s="2" t="s">
        <v>4058</v>
      </c>
      <c r="D941" s="3" t="s">
        <v>4059</v>
      </c>
      <c r="E941" s="2" t="s">
        <v>2882</v>
      </c>
      <c r="F941" s="2" t="s">
        <v>1412</v>
      </c>
      <c r="G941" s="2" t="s">
        <v>2646</v>
      </c>
      <c r="H941" s="2" t="s">
        <v>4052</v>
      </c>
      <c r="I941" s="2" t="s">
        <v>4053</v>
      </c>
      <c r="J941" s="4">
        <v>2350</v>
      </c>
      <c r="K941" s="4">
        <v>4230248</v>
      </c>
      <c r="L941" s="4"/>
      <c r="M941" s="4">
        <v>4230248</v>
      </c>
    </row>
    <row r="942" spans="1:13" ht="15.75">
      <c r="A942" s="3">
        <v>2024</v>
      </c>
      <c r="B942" s="2" t="s">
        <v>1412</v>
      </c>
      <c r="C942" s="2" t="s">
        <v>4058</v>
      </c>
      <c r="D942" s="3" t="s">
        <v>4059</v>
      </c>
      <c r="E942" s="2" t="s">
        <v>2885</v>
      </c>
      <c r="F942" s="2" t="s">
        <v>1412</v>
      </c>
      <c r="G942" s="2" t="s">
        <v>2886</v>
      </c>
      <c r="H942" s="2" t="s">
        <v>4052</v>
      </c>
      <c r="I942" s="2" t="s">
        <v>4053</v>
      </c>
      <c r="J942" s="4">
        <v>1100</v>
      </c>
      <c r="K942" s="4">
        <v>2358764</v>
      </c>
      <c r="L942" s="4"/>
      <c r="M942" s="4">
        <v>2358764</v>
      </c>
    </row>
    <row r="943" spans="1:13" ht="15.75">
      <c r="A943" s="3">
        <v>2024</v>
      </c>
      <c r="B943" s="2" t="s">
        <v>1412</v>
      </c>
      <c r="C943" s="2" t="s">
        <v>4058</v>
      </c>
      <c r="D943" s="3" t="s">
        <v>4059</v>
      </c>
      <c r="E943" s="2" t="s">
        <v>2893</v>
      </c>
      <c r="F943" s="2" t="s">
        <v>1412</v>
      </c>
      <c r="G943" s="2" t="s">
        <v>2894</v>
      </c>
      <c r="H943" s="2" t="s">
        <v>4052</v>
      </c>
      <c r="I943" s="2" t="s">
        <v>4053</v>
      </c>
      <c r="J943" s="4">
        <v>1100</v>
      </c>
      <c r="K943" s="4">
        <v>1074899</v>
      </c>
      <c r="L943" s="4"/>
      <c r="M943" s="4">
        <v>1074899</v>
      </c>
    </row>
    <row r="944" spans="1:13" ht="15.75">
      <c r="A944" s="3">
        <v>2024</v>
      </c>
      <c r="B944" s="2" t="s">
        <v>1401</v>
      </c>
      <c r="C944" s="2" t="s">
        <v>4058</v>
      </c>
      <c r="D944" s="3" t="s">
        <v>4059</v>
      </c>
      <c r="E944" s="2" t="s">
        <v>2831</v>
      </c>
      <c r="F944" s="2" t="s">
        <v>1401</v>
      </c>
      <c r="G944" s="2" t="s">
        <v>2832</v>
      </c>
      <c r="H944" s="2" t="s">
        <v>4052</v>
      </c>
      <c r="I944" s="2" t="s">
        <v>4053</v>
      </c>
      <c r="J944" s="4">
        <v>2200</v>
      </c>
      <c r="K944" s="4">
        <v>3215048</v>
      </c>
      <c r="L944" s="4"/>
      <c r="M944" s="4">
        <v>3215048</v>
      </c>
    </row>
    <row r="945" spans="1:13" ht="15.75">
      <c r="A945" s="3">
        <v>2024</v>
      </c>
      <c r="B945" s="2" t="s">
        <v>1401</v>
      </c>
      <c r="C945" s="2" t="s">
        <v>4058</v>
      </c>
      <c r="D945" s="3" t="s">
        <v>4059</v>
      </c>
      <c r="E945" s="2" t="s">
        <v>2835</v>
      </c>
      <c r="F945" s="2" t="s">
        <v>1401</v>
      </c>
      <c r="G945" s="2" t="s">
        <v>2836</v>
      </c>
      <c r="H945" s="2" t="s">
        <v>4052</v>
      </c>
      <c r="I945" s="2" t="s">
        <v>4053</v>
      </c>
      <c r="J945" s="4">
        <v>2950</v>
      </c>
      <c r="K945" s="4">
        <v>5342786</v>
      </c>
      <c r="L945" s="4"/>
      <c r="M945" s="4">
        <v>5342786</v>
      </c>
    </row>
    <row r="946" spans="1:13" ht="15.75">
      <c r="A946" s="3">
        <v>2024</v>
      </c>
      <c r="B946" s="2" t="s">
        <v>1401</v>
      </c>
      <c r="C946" s="2" t="s">
        <v>4058</v>
      </c>
      <c r="D946" s="3" t="s">
        <v>4059</v>
      </c>
      <c r="E946" s="2" t="s">
        <v>2840</v>
      </c>
      <c r="F946" s="2" t="s">
        <v>1401</v>
      </c>
      <c r="G946" s="2" t="s">
        <v>2841</v>
      </c>
      <c r="H946" s="2" t="s">
        <v>4052</v>
      </c>
      <c r="I946" s="2" t="s">
        <v>4053</v>
      </c>
      <c r="J946" s="4">
        <v>1380</v>
      </c>
      <c r="K946" s="4">
        <v>2970006</v>
      </c>
      <c r="L946" s="4"/>
      <c r="M946" s="4">
        <v>2970006</v>
      </c>
    </row>
    <row r="947" spans="1:13" ht="15.75">
      <c r="A947" s="3">
        <v>2024</v>
      </c>
      <c r="B947" s="2" t="s">
        <v>1401</v>
      </c>
      <c r="C947" s="2" t="s">
        <v>4058</v>
      </c>
      <c r="D947" s="3" t="s">
        <v>4059</v>
      </c>
      <c r="E947" s="2" t="s">
        <v>2846</v>
      </c>
      <c r="F947" s="2" t="s">
        <v>1401</v>
      </c>
      <c r="G947" s="2" t="s">
        <v>2847</v>
      </c>
      <c r="H947" s="2" t="s">
        <v>4052</v>
      </c>
      <c r="I947" s="2" t="s">
        <v>4053</v>
      </c>
      <c r="J947" s="4">
        <v>50</v>
      </c>
      <c r="K947" s="4">
        <v>139155</v>
      </c>
      <c r="L947" s="4"/>
      <c r="M947" s="4">
        <v>139155</v>
      </c>
    </row>
    <row r="948" spans="1:13" ht="15.75">
      <c r="A948" s="3">
        <v>2024</v>
      </c>
      <c r="B948" s="2" t="s">
        <v>1401</v>
      </c>
      <c r="C948" s="2" t="s">
        <v>4058</v>
      </c>
      <c r="D948" s="3" t="s">
        <v>4059</v>
      </c>
      <c r="E948" s="2" t="s">
        <v>2850</v>
      </c>
      <c r="F948" s="2" t="s">
        <v>1401</v>
      </c>
      <c r="G948" s="2" t="s">
        <v>2851</v>
      </c>
      <c r="H948" s="2" t="s">
        <v>4052</v>
      </c>
      <c r="I948" s="2" t="s">
        <v>4053</v>
      </c>
      <c r="J948" s="4">
        <v>250</v>
      </c>
      <c r="K948" s="4">
        <v>283855</v>
      </c>
      <c r="L948" s="4"/>
      <c r="M948" s="4">
        <v>283855</v>
      </c>
    </row>
    <row r="949" spans="1:13" ht="15.75">
      <c r="A949" s="3">
        <v>2024</v>
      </c>
      <c r="B949" s="2" t="s">
        <v>1345</v>
      </c>
      <c r="C949" s="2" t="s">
        <v>4058</v>
      </c>
      <c r="D949" s="3" t="s">
        <v>4059</v>
      </c>
      <c r="E949" s="2" t="s">
        <v>1383</v>
      </c>
      <c r="F949" s="2" t="s">
        <v>1345</v>
      </c>
      <c r="G949" s="2" t="s">
        <v>1374</v>
      </c>
      <c r="H949" s="2" t="s">
        <v>4052</v>
      </c>
      <c r="I949" s="2" t="s">
        <v>4053</v>
      </c>
      <c r="J949" s="4">
        <v>100</v>
      </c>
      <c r="K949" s="4">
        <v>434768</v>
      </c>
      <c r="L949" s="4"/>
      <c r="M949" s="4">
        <v>434768</v>
      </c>
    </row>
    <row r="950" spans="1:13" ht="15.75">
      <c r="A950" s="3">
        <v>2024</v>
      </c>
      <c r="B950" s="2" t="s">
        <v>822</v>
      </c>
      <c r="C950" s="2" t="s">
        <v>4058</v>
      </c>
      <c r="D950" s="3" t="s">
        <v>4059</v>
      </c>
      <c r="E950" s="2" t="s">
        <v>1075</v>
      </c>
      <c r="F950" s="2" t="s">
        <v>822</v>
      </c>
      <c r="G950" s="2" t="s">
        <v>1076</v>
      </c>
      <c r="H950" s="2" t="s">
        <v>4052</v>
      </c>
      <c r="I950" s="2" t="s">
        <v>4053</v>
      </c>
      <c r="J950" s="4">
        <v>12500</v>
      </c>
      <c r="K950" s="4">
        <v>10350555</v>
      </c>
      <c r="L950" s="4"/>
      <c r="M950" s="4">
        <v>10350555</v>
      </c>
    </row>
    <row r="951" spans="1:13" ht="15.75">
      <c r="A951" s="3">
        <v>2024</v>
      </c>
      <c r="B951" s="2" t="s">
        <v>524</v>
      </c>
      <c r="C951" s="2" t="s">
        <v>4058</v>
      </c>
      <c r="D951" s="3" t="s">
        <v>4059</v>
      </c>
      <c r="E951" s="2" t="s">
        <v>525</v>
      </c>
      <c r="F951" s="2" t="s">
        <v>524</v>
      </c>
      <c r="G951" s="2" t="s">
        <v>526</v>
      </c>
      <c r="H951" s="2" t="s">
        <v>4052</v>
      </c>
      <c r="I951" s="2" t="s">
        <v>4053</v>
      </c>
      <c r="J951" s="4">
        <v>2400</v>
      </c>
      <c r="K951" s="4">
        <v>5672203</v>
      </c>
      <c r="L951" s="4"/>
      <c r="M951" s="4">
        <v>5672203</v>
      </c>
    </row>
    <row r="952" spans="1:13" ht="15.75">
      <c r="A952" s="3">
        <v>2024</v>
      </c>
      <c r="B952" s="2" t="s">
        <v>517</v>
      </c>
      <c r="C952" s="2" t="s">
        <v>4058</v>
      </c>
      <c r="D952" s="3" t="s">
        <v>4059</v>
      </c>
      <c r="E952" s="2" t="s">
        <v>518</v>
      </c>
      <c r="F952" s="2" t="s">
        <v>517</v>
      </c>
      <c r="G952" s="2" t="s">
        <v>519</v>
      </c>
      <c r="H952" s="2" t="s">
        <v>4052</v>
      </c>
      <c r="I952" s="2" t="s">
        <v>4053</v>
      </c>
      <c r="J952" s="4">
        <v>200</v>
      </c>
      <c r="K952" s="4">
        <v>232046</v>
      </c>
      <c r="L952" s="4"/>
      <c r="M952" s="4">
        <v>232046</v>
      </c>
    </row>
    <row r="953" spans="1:13" ht="15.75">
      <c r="A953" s="3">
        <v>2024</v>
      </c>
      <c r="B953" s="2" t="s">
        <v>503</v>
      </c>
      <c r="C953" s="2" t="s">
        <v>4058</v>
      </c>
      <c r="D953" s="3" t="s">
        <v>4059</v>
      </c>
      <c r="E953" s="2" t="s">
        <v>504</v>
      </c>
      <c r="F953" s="2" t="s">
        <v>503</v>
      </c>
      <c r="G953" s="2" t="s">
        <v>505</v>
      </c>
      <c r="H953" s="2" t="s">
        <v>4052</v>
      </c>
      <c r="I953" s="2" t="s">
        <v>4053</v>
      </c>
      <c r="J953" s="4">
        <v>100</v>
      </c>
      <c r="K953" s="4">
        <v>209643</v>
      </c>
      <c r="L953" s="4"/>
      <c r="M953" s="4">
        <v>209643</v>
      </c>
    </row>
    <row r="954" spans="1:13" ht="15.75">
      <c r="A954" s="3">
        <v>2024</v>
      </c>
      <c r="B954" s="2" t="s">
        <v>475</v>
      </c>
      <c r="C954" s="2" t="s">
        <v>4058</v>
      </c>
      <c r="D954" s="3" t="s">
        <v>4059</v>
      </c>
      <c r="E954" s="2" t="s">
        <v>476</v>
      </c>
      <c r="F954" s="2" t="s">
        <v>475</v>
      </c>
      <c r="G954" s="2" t="s">
        <v>477</v>
      </c>
      <c r="H954" s="2" t="s">
        <v>4052</v>
      </c>
      <c r="I954" s="2" t="s">
        <v>4053</v>
      </c>
      <c r="J954" s="4">
        <v>200</v>
      </c>
      <c r="K954" s="4">
        <v>871734</v>
      </c>
      <c r="L954" s="4"/>
      <c r="M954" s="4">
        <v>871734</v>
      </c>
    </row>
    <row r="955" spans="1:13" ht="15.75">
      <c r="A955" s="3">
        <v>2024</v>
      </c>
      <c r="B955" s="2" t="s">
        <v>472</v>
      </c>
      <c r="C955" s="2" t="s">
        <v>4058</v>
      </c>
      <c r="D955" s="3" t="s">
        <v>4059</v>
      </c>
      <c r="E955" s="2" t="s">
        <v>473</v>
      </c>
      <c r="F955" s="2" t="s">
        <v>472</v>
      </c>
      <c r="G955" s="2" t="s">
        <v>474</v>
      </c>
      <c r="H955" s="2" t="s">
        <v>4052</v>
      </c>
      <c r="I955" s="2" t="s">
        <v>4053</v>
      </c>
      <c r="J955" s="4">
        <v>200</v>
      </c>
      <c r="K955" s="4">
        <v>709152</v>
      </c>
      <c r="L955" s="4"/>
      <c r="M955" s="4">
        <v>709152</v>
      </c>
    </row>
    <row r="956" spans="1:13" ht="15.75">
      <c r="A956" s="3">
        <v>2024</v>
      </c>
      <c r="B956" s="2" t="s">
        <v>469</v>
      </c>
      <c r="C956" s="2" t="s">
        <v>4058</v>
      </c>
      <c r="D956" s="3" t="s">
        <v>4059</v>
      </c>
      <c r="E956" s="2" t="s">
        <v>470</v>
      </c>
      <c r="F956" s="2" t="s">
        <v>469</v>
      </c>
      <c r="G956" s="2" t="s">
        <v>471</v>
      </c>
      <c r="H956" s="2" t="s">
        <v>4052</v>
      </c>
      <c r="I956" s="2" t="s">
        <v>4053</v>
      </c>
      <c r="J956" s="4">
        <v>350</v>
      </c>
      <c r="K956" s="4">
        <v>989085</v>
      </c>
      <c r="L956" s="4"/>
      <c r="M956" s="4">
        <v>989085</v>
      </c>
    </row>
    <row r="957" spans="1:13" ht="15.75">
      <c r="A957" s="3">
        <v>2024</v>
      </c>
      <c r="B957" s="2" t="s">
        <v>314</v>
      </c>
      <c r="C957" s="2" t="s">
        <v>4058</v>
      </c>
      <c r="D957" s="3" t="s">
        <v>4059</v>
      </c>
      <c r="E957" s="2" t="s">
        <v>2606</v>
      </c>
      <c r="F957" s="2" t="s">
        <v>314</v>
      </c>
      <c r="G957" s="2" t="s">
        <v>2607</v>
      </c>
      <c r="H957" s="2" t="s">
        <v>4052</v>
      </c>
      <c r="I957" s="2" t="s">
        <v>4053</v>
      </c>
      <c r="J957" s="4">
        <v>1850</v>
      </c>
      <c r="K957" s="4">
        <v>3741323</v>
      </c>
      <c r="L957" s="4"/>
      <c r="M957" s="4">
        <v>3741323</v>
      </c>
    </row>
    <row r="958" spans="1:13" ht="15.75">
      <c r="A958" s="3">
        <v>2024</v>
      </c>
      <c r="B958" s="2" t="s">
        <v>312</v>
      </c>
      <c r="C958" s="2" t="s">
        <v>4058</v>
      </c>
      <c r="D958" s="3" t="s">
        <v>4059</v>
      </c>
      <c r="E958" s="2" t="s">
        <v>2592</v>
      </c>
      <c r="F958" s="2" t="s">
        <v>312</v>
      </c>
      <c r="G958" s="2" t="s">
        <v>2593</v>
      </c>
      <c r="H958" s="2" t="s">
        <v>4052</v>
      </c>
      <c r="I958" s="2" t="s">
        <v>4053</v>
      </c>
      <c r="J958" s="4">
        <v>200</v>
      </c>
      <c r="K958" s="4">
        <v>854787</v>
      </c>
      <c r="L958" s="4"/>
      <c r="M958" s="4">
        <v>854787</v>
      </c>
    </row>
    <row r="959" spans="1:13" ht="15.75">
      <c r="A959" s="3">
        <v>2024</v>
      </c>
      <c r="B959" s="2" t="s">
        <v>310</v>
      </c>
      <c r="C959" s="2" t="s">
        <v>4058</v>
      </c>
      <c r="D959" s="3" t="s">
        <v>4059</v>
      </c>
      <c r="E959" s="2" t="s">
        <v>2576</v>
      </c>
      <c r="F959" s="2" t="s">
        <v>310</v>
      </c>
      <c r="G959" s="2" t="s">
        <v>2577</v>
      </c>
      <c r="H959" s="2" t="s">
        <v>4052</v>
      </c>
      <c r="I959" s="2" t="s">
        <v>4053</v>
      </c>
      <c r="J959" s="4">
        <v>250</v>
      </c>
      <c r="K959" s="4">
        <v>747498</v>
      </c>
      <c r="L959" s="4"/>
      <c r="M959" s="4">
        <v>747498</v>
      </c>
    </row>
    <row r="960" spans="1:13" ht="15.75">
      <c r="A960" s="3">
        <v>2024</v>
      </c>
      <c r="B960" s="2" t="s">
        <v>310</v>
      </c>
      <c r="C960" s="2" t="s">
        <v>4058</v>
      </c>
      <c r="D960" s="3" t="s">
        <v>4059</v>
      </c>
      <c r="E960" s="2" t="s">
        <v>2578</v>
      </c>
      <c r="F960" s="2" t="s">
        <v>310</v>
      </c>
      <c r="G960" s="2" t="s">
        <v>2579</v>
      </c>
      <c r="H960" s="2" t="s">
        <v>4052</v>
      </c>
      <c r="I960" s="2" t="s">
        <v>4053</v>
      </c>
      <c r="J960" s="4">
        <v>950</v>
      </c>
      <c r="K960" s="4">
        <v>3548871</v>
      </c>
      <c r="L960" s="4"/>
      <c r="M960" s="4">
        <v>3548871</v>
      </c>
    </row>
    <row r="961" spans="1:13" ht="15.75">
      <c r="A961" s="3">
        <v>2024</v>
      </c>
      <c r="B961" s="2" t="s">
        <v>307</v>
      </c>
      <c r="C961" s="2" t="s">
        <v>4058</v>
      </c>
      <c r="D961" s="3" t="s">
        <v>4059</v>
      </c>
      <c r="E961" s="2" t="s">
        <v>2572</v>
      </c>
      <c r="F961" s="2" t="s">
        <v>307</v>
      </c>
      <c r="G961" s="2" t="s">
        <v>2573</v>
      </c>
      <c r="H961" s="2" t="s">
        <v>4052</v>
      </c>
      <c r="I961" s="2" t="s">
        <v>4053</v>
      </c>
      <c r="J961" s="4">
        <v>200</v>
      </c>
      <c r="K961" s="4">
        <v>423767</v>
      </c>
      <c r="L961" s="4"/>
      <c r="M961" s="4">
        <v>423767</v>
      </c>
    </row>
    <row r="962" spans="1:13" ht="15.75">
      <c r="A962" s="3">
        <v>2024</v>
      </c>
      <c r="B962" s="2" t="s">
        <v>299</v>
      </c>
      <c r="C962" s="2" t="s">
        <v>4058</v>
      </c>
      <c r="D962" s="3" t="s">
        <v>4059</v>
      </c>
      <c r="E962" s="2" t="s">
        <v>2534</v>
      </c>
      <c r="F962" s="2" t="s">
        <v>299</v>
      </c>
      <c r="G962" s="2" t="s">
        <v>2535</v>
      </c>
      <c r="H962" s="2" t="s">
        <v>4052</v>
      </c>
      <c r="I962" s="2" t="s">
        <v>4053</v>
      </c>
      <c r="J962" s="4">
        <v>2350</v>
      </c>
      <c r="K962" s="4">
        <v>6719412</v>
      </c>
      <c r="L962" s="4"/>
      <c r="M962" s="4">
        <v>6719412</v>
      </c>
    </row>
    <row r="963" spans="1:13" ht="15.75">
      <c r="A963" s="3">
        <v>2024</v>
      </c>
      <c r="B963" s="2" t="s">
        <v>299</v>
      </c>
      <c r="C963" s="2" t="s">
        <v>4058</v>
      </c>
      <c r="D963" s="3" t="s">
        <v>4059</v>
      </c>
      <c r="E963" s="2" t="s">
        <v>2538</v>
      </c>
      <c r="F963" s="2" t="s">
        <v>299</v>
      </c>
      <c r="G963" s="2" t="s">
        <v>2539</v>
      </c>
      <c r="H963" s="2" t="s">
        <v>4052</v>
      </c>
      <c r="I963" s="2" t="s">
        <v>4053</v>
      </c>
      <c r="J963" s="4">
        <v>2500</v>
      </c>
      <c r="K963" s="4">
        <v>8947473</v>
      </c>
      <c r="L963" s="4"/>
      <c r="M963" s="4">
        <v>8947473</v>
      </c>
    </row>
    <row r="964" spans="1:13" ht="15.75">
      <c r="A964" s="3">
        <v>2024</v>
      </c>
      <c r="B964" s="2" t="s">
        <v>299</v>
      </c>
      <c r="C964" s="2" t="s">
        <v>4058</v>
      </c>
      <c r="D964" s="3" t="s">
        <v>4059</v>
      </c>
      <c r="E964" s="2" t="s">
        <v>2542</v>
      </c>
      <c r="F964" s="2" t="s">
        <v>299</v>
      </c>
      <c r="G964" s="2" t="s">
        <v>2543</v>
      </c>
      <c r="H964" s="2" t="s">
        <v>4052</v>
      </c>
      <c r="I964" s="2" t="s">
        <v>4053</v>
      </c>
      <c r="J964" s="4">
        <v>1700</v>
      </c>
      <c r="K964" s="4">
        <v>7294468</v>
      </c>
      <c r="L964" s="4"/>
      <c r="M964" s="4">
        <v>7294468</v>
      </c>
    </row>
    <row r="965" spans="1:13" ht="15.75">
      <c r="A965" s="3">
        <v>2024</v>
      </c>
      <c r="B965" s="2" t="s">
        <v>299</v>
      </c>
      <c r="C965" s="2" t="s">
        <v>4058</v>
      </c>
      <c r="D965" s="3" t="s">
        <v>4059</v>
      </c>
      <c r="E965" s="2" t="s">
        <v>2544</v>
      </c>
      <c r="F965" s="2" t="s">
        <v>299</v>
      </c>
      <c r="G965" s="2" t="s">
        <v>2545</v>
      </c>
      <c r="H965" s="2" t="s">
        <v>4052</v>
      </c>
      <c r="I965" s="2" t="s">
        <v>4053</v>
      </c>
      <c r="J965" s="4">
        <v>750</v>
      </c>
      <c r="K965" s="4">
        <v>3728837</v>
      </c>
      <c r="L965" s="4"/>
      <c r="M965" s="4">
        <v>3728837</v>
      </c>
    </row>
    <row r="966" spans="1:13" ht="15.75">
      <c r="A966" s="3">
        <v>2024</v>
      </c>
      <c r="B966" s="2" t="s">
        <v>294</v>
      </c>
      <c r="C966" s="2" t="s">
        <v>4058</v>
      </c>
      <c r="D966" s="3" t="s">
        <v>4059</v>
      </c>
      <c r="E966" s="2" t="s">
        <v>2528</v>
      </c>
      <c r="F966" s="2" t="s">
        <v>294</v>
      </c>
      <c r="G966" s="2" t="s">
        <v>2529</v>
      </c>
      <c r="H966" s="2" t="s">
        <v>4052</v>
      </c>
      <c r="I966" s="2" t="s">
        <v>4053</v>
      </c>
      <c r="J966" s="4">
        <v>3000</v>
      </c>
      <c r="K966" s="4">
        <v>6169131</v>
      </c>
      <c r="L966" s="4"/>
      <c r="M966" s="4">
        <v>6169131</v>
      </c>
    </row>
    <row r="967" spans="1:13" ht="15.75">
      <c r="A967" s="3">
        <v>2024</v>
      </c>
      <c r="B967" s="2" t="s">
        <v>264</v>
      </c>
      <c r="C967" s="2" t="s">
        <v>4058</v>
      </c>
      <c r="D967" s="3" t="s">
        <v>4059</v>
      </c>
      <c r="E967" s="2" t="s">
        <v>2479</v>
      </c>
      <c r="F967" s="2" t="s">
        <v>264</v>
      </c>
      <c r="G967" s="2" t="s">
        <v>2480</v>
      </c>
      <c r="H967" s="2" t="s">
        <v>4052</v>
      </c>
      <c r="I967" s="2" t="s">
        <v>4053</v>
      </c>
      <c r="J967" s="4">
        <v>10900</v>
      </c>
      <c r="K967" s="4">
        <v>39509578</v>
      </c>
      <c r="L967" s="4"/>
      <c r="M967" s="4">
        <v>39509578</v>
      </c>
    </row>
    <row r="968" spans="1:13" ht="15.75">
      <c r="A968" s="3">
        <v>2024</v>
      </c>
      <c r="B968" s="2" t="s">
        <v>264</v>
      </c>
      <c r="C968" s="2" t="s">
        <v>4058</v>
      </c>
      <c r="D968" s="3" t="s">
        <v>4059</v>
      </c>
      <c r="E968" s="2" t="s">
        <v>2482</v>
      </c>
      <c r="F968" s="2" t="s">
        <v>264</v>
      </c>
      <c r="G968" s="2" t="s">
        <v>2483</v>
      </c>
      <c r="H968" s="2" t="s">
        <v>4052</v>
      </c>
      <c r="I968" s="2" t="s">
        <v>4053</v>
      </c>
      <c r="J968" s="4">
        <v>50</v>
      </c>
      <c r="K968" s="4">
        <v>80051</v>
      </c>
      <c r="L968" s="4"/>
      <c r="M968" s="4">
        <v>80051</v>
      </c>
    </row>
    <row r="969" spans="1:13" ht="15.75">
      <c r="A969" s="3">
        <v>2024</v>
      </c>
      <c r="B969" s="2" t="s">
        <v>264</v>
      </c>
      <c r="C969" s="2" t="s">
        <v>4058</v>
      </c>
      <c r="D969" s="3" t="s">
        <v>4059</v>
      </c>
      <c r="E969" s="2" t="s">
        <v>2484</v>
      </c>
      <c r="F969" s="2" t="s">
        <v>264</v>
      </c>
      <c r="G969" s="2" t="s">
        <v>2485</v>
      </c>
      <c r="H969" s="2" t="s">
        <v>4052</v>
      </c>
      <c r="I969" s="2" t="s">
        <v>4053</v>
      </c>
      <c r="J969" s="4">
        <v>5900</v>
      </c>
      <c r="K969" s="4">
        <v>25572587</v>
      </c>
      <c r="L969" s="4"/>
      <c r="M969" s="4">
        <v>25572587</v>
      </c>
    </row>
    <row r="970" spans="1:13" ht="15.75">
      <c r="A970" s="3">
        <v>2024</v>
      </c>
      <c r="B970" s="2" t="s">
        <v>264</v>
      </c>
      <c r="C970" s="2" t="s">
        <v>4058</v>
      </c>
      <c r="D970" s="3" t="s">
        <v>4059</v>
      </c>
      <c r="E970" s="2" t="s">
        <v>2486</v>
      </c>
      <c r="F970" s="2" t="s">
        <v>264</v>
      </c>
      <c r="G970" s="2" t="s">
        <v>2487</v>
      </c>
      <c r="H970" s="2" t="s">
        <v>4052</v>
      </c>
      <c r="I970" s="2" t="s">
        <v>4053</v>
      </c>
      <c r="J970" s="4">
        <v>2750</v>
      </c>
      <c r="K970" s="4">
        <v>13881273</v>
      </c>
      <c r="L970" s="4"/>
      <c r="M970" s="4">
        <v>13881273</v>
      </c>
    </row>
    <row r="971" spans="1:13" ht="15.75">
      <c r="A971" s="3">
        <v>2024</v>
      </c>
      <c r="B971" s="2" t="s">
        <v>264</v>
      </c>
      <c r="C971" s="2" t="s">
        <v>4058</v>
      </c>
      <c r="D971" s="3" t="s">
        <v>4059</v>
      </c>
      <c r="E971" s="2" t="s">
        <v>2490</v>
      </c>
      <c r="F971" s="2" t="s">
        <v>264</v>
      </c>
      <c r="G971" s="2" t="s">
        <v>2491</v>
      </c>
      <c r="H971" s="2" t="s">
        <v>4052</v>
      </c>
      <c r="I971" s="2" t="s">
        <v>4053</v>
      </c>
      <c r="J971" s="4">
        <v>1070</v>
      </c>
      <c r="K971" s="4">
        <v>6156915</v>
      </c>
      <c r="L971" s="4"/>
      <c r="M971" s="4">
        <v>6156915</v>
      </c>
    </row>
    <row r="972" spans="1:13" ht="15.75">
      <c r="A972" s="3">
        <v>2024</v>
      </c>
      <c r="B972" s="2" t="s">
        <v>264</v>
      </c>
      <c r="C972" s="2" t="s">
        <v>4058</v>
      </c>
      <c r="D972" s="3" t="s">
        <v>4059</v>
      </c>
      <c r="E972" s="2" t="s">
        <v>2492</v>
      </c>
      <c r="F972" s="2" t="s">
        <v>264</v>
      </c>
      <c r="G972" s="2" t="s">
        <v>2493</v>
      </c>
      <c r="H972" s="2" t="s">
        <v>4052</v>
      </c>
      <c r="I972" s="2" t="s">
        <v>4053</v>
      </c>
      <c r="J972" s="4">
        <v>50</v>
      </c>
      <c r="K972" s="4">
        <v>312552</v>
      </c>
      <c r="L972" s="4"/>
      <c r="M972" s="4">
        <v>312552</v>
      </c>
    </row>
    <row r="973" spans="1:13" ht="15.75">
      <c r="A973" s="3">
        <v>2024</v>
      </c>
      <c r="B973" s="2" t="s">
        <v>264</v>
      </c>
      <c r="C973" s="2" t="s">
        <v>4058</v>
      </c>
      <c r="D973" s="3" t="s">
        <v>4059</v>
      </c>
      <c r="E973" s="2" t="s">
        <v>2494</v>
      </c>
      <c r="F973" s="2" t="s">
        <v>264</v>
      </c>
      <c r="G973" s="2" t="s">
        <v>2495</v>
      </c>
      <c r="H973" s="2" t="s">
        <v>4052</v>
      </c>
      <c r="I973" s="2" t="s">
        <v>4053</v>
      </c>
      <c r="J973" s="4">
        <v>3400</v>
      </c>
      <c r="K973" s="4">
        <v>6714395</v>
      </c>
      <c r="L973" s="4"/>
      <c r="M973" s="4">
        <v>6714395</v>
      </c>
    </row>
    <row r="974" spans="1:13" ht="15.75">
      <c r="A974" s="3">
        <v>2024</v>
      </c>
      <c r="B974" s="2" t="s">
        <v>264</v>
      </c>
      <c r="C974" s="2" t="s">
        <v>4058</v>
      </c>
      <c r="D974" s="3" t="s">
        <v>4059</v>
      </c>
      <c r="E974" s="2" t="s">
        <v>2503</v>
      </c>
      <c r="F974" s="2" t="s">
        <v>264</v>
      </c>
      <c r="G974" s="2" t="s">
        <v>2504</v>
      </c>
      <c r="H974" s="2" t="s">
        <v>4052</v>
      </c>
      <c r="I974" s="2" t="s">
        <v>4053</v>
      </c>
      <c r="J974" s="4">
        <v>1060</v>
      </c>
      <c r="K974" s="4">
        <v>2416679</v>
      </c>
      <c r="L974" s="4"/>
      <c r="M974" s="4">
        <v>2416679</v>
      </c>
    </row>
    <row r="975" spans="1:13" ht="15.75">
      <c r="A975" s="3">
        <v>2024</v>
      </c>
      <c r="B975" s="2" t="s">
        <v>271</v>
      </c>
      <c r="C975" s="2" t="s">
        <v>4058</v>
      </c>
      <c r="D975" s="3" t="s">
        <v>4059</v>
      </c>
      <c r="E975" s="2" t="s">
        <v>2463</v>
      </c>
      <c r="F975" s="2" t="s">
        <v>271</v>
      </c>
      <c r="G975" s="2" t="s">
        <v>2464</v>
      </c>
      <c r="H975" s="2" t="s">
        <v>4052</v>
      </c>
      <c r="I975" s="2" t="s">
        <v>4053</v>
      </c>
      <c r="J975" s="4">
        <v>750</v>
      </c>
      <c r="K975" s="4">
        <v>2736110</v>
      </c>
      <c r="L975" s="4"/>
      <c r="M975" s="4">
        <v>2736110</v>
      </c>
    </row>
    <row r="976" spans="1:13" ht="15.75">
      <c r="A976" s="3">
        <v>2024</v>
      </c>
      <c r="B976" s="2" t="s">
        <v>271</v>
      </c>
      <c r="C976" s="2" t="s">
        <v>4058</v>
      </c>
      <c r="D976" s="3" t="s">
        <v>4059</v>
      </c>
      <c r="E976" s="2" t="s">
        <v>2465</v>
      </c>
      <c r="F976" s="2" t="s">
        <v>271</v>
      </c>
      <c r="G976" s="2" t="s">
        <v>2466</v>
      </c>
      <c r="H976" s="2" t="s">
        <v>4052</v>
      </c>
      <c r="I976" s="2" t="s">
        <v>4053</v>
      </c>
      <c r="J976" s="4">
        <v>550</v>
      </c>
      <c r="K976" s="4">
        <v>2403230</v>
      </c>
      <c r="L976" s="4"/>
      <c r="M976" s="4">
        <v>2403230</v>
      </c>
    </row>
    <row r="977" spans="1:13" ht="15.75">
      <c r="A977" s="3">
        <v>2024</v>
      </c>
      <c r="B977" s="2" t="s">
        <v>267</v>
      </c>
      <c r="C977" s="2" t="s">
        <v>4058</v>
      </c>
      <c r="D977" s="3" t="s">
        <v>4059</v>
      </c>
      <c r="E977" s="2" t="s">
        <v>2436</v>
      </c>
      <c r="F977" s="2" t="s">
        <v>267</v>
      </c>
      <c r="G977" s="2" t="s">
        <v>2437</v>
      </c>
      <c r="H977" s="2" t="s">
        <v>4052</v>
      </c>
      <c r="I977" s="2" t="s">
        <v>4053</v>
      </c>
      <c r="J977" s="4">
        <v>1550</v>
      </c>
      <c r="K977" s="4">
        <v>5848117</v>
      </c>
      <c r="L977" s="4"/>
      <c r="M977" s="4">
        <v>5848117</v>
      </c>
    </row>
    <row r="978" spans="1:13" ht="15.75">
      <c r="A978" s="3">
        <v>2024</v>
      </c>
      <c r="B978" s="2" t="s">
        <v>267</v>
      </c>
      <c r="C978" s="2" t="s">
        <v>4058</v>
      </c>
      <c r="D978" s="3" t="s">
        <v>4059</v>
      </c>
      <c r="E978" s="2" t="s">
        <v>2440</v>
      </c>
      <c r="F978" s="2" t="s">
        <v>267</v>
      </c>
      <c r="G978" s="2" t="s">
        <v>2441</v>
      </c>
      <c r="H978" s="2" t="s">
        <v>4052</v>
      </c>
      <c r="I978" s="2" t="s">
        <v>4053</v>
      </c>
      <c r="J978" s="4">
        <v>910</v>
      </c>
      <c r="K978" s="4">
        <v>4072669</v>
      </c>
      <c r="L978" s="4"/>
      <c r="M978" s="4">
        <v>4072669</v>
      </c>
    </row>
    <row r="979" spans="1:13" ht="15.75">
      <c r="A979" s="3">
        <v>2024</v>
      </c>
      <c r="B979" s="2" t="s">
        <v>267</v>
      </c>
      <c r="C979" s="2" t="s">
        <v>4058</v>
      </c>
      <c r="D979" s="3" t="s">
        <v>4059</v>
      </c>
      <c r="E979" s="2" t="s">
        <v>2444</v>
      </c>
      <c r="F979" s="2" t="s">
        <v>267</v>
      </c>
      <c r="G979" s="2" t="s">
        <v>2445</v>
      </c>
      <c r="H979" s="2" t="s">
        <v>4052</v>
      </c>
      <c r="I979" s="2" t="s">
        <v>4053</v>
      </c>
      <c r="J979" s="4">
        <v>350</v>
      </c>
      <c r="K979" s="4">
        <v>2089104</v>
      </c>
      <c r="L979" s="4"/>
      <c r="M979" s="4">
        <v>2089104</v>
      </c>
    </row>
    <row r="980" spans="1:13" ht="15.75">
      <c r="A980" s="3">
        <v>2024</v>
      </c>
      <c r="B980" s="2" t="s">
        <v>2312</v>
      </c>
      <c r="C980" s="2" t="s">
        <v>4058</v>
      </c>
      <c r="D980" s="3" t="s">
        <v>4059</v>
      </c>
      <c r="E980" s="2" t="s">
        <v>2656</v>
      </c>
      <c r="F980" s="2" t="s">
        <v>2312</v>
      </c>
      <c r="G980" s="2" t="s">
        <v>2657</v>
      </c>
      <c r="H980" s="2" t="s">
        <v>4052</v>
      </c>
      <c r="I980" s="2" t="s">
        <v>4053</v>
      </c>
      <c r="J980" s="4">
        <v>100</v>
      </c>
      <c r="K980" s="4">
        <v>212922</v>
      </c>
      <c r="L980" s="4"/>
      <c r="M980" s="4">
        <v>212922</v>
      </c>
    </row>
    <row r="981" spans="1:13" ht="15.75">
      <c r="A981" s="3">
        <v>2024</v>
      </c>
      <c r="B981" s="2" t="s">
        <v>2312</v>
      </c>
      <c r="C981" s="2" t="s">
        <v>4058</v>
      </c>
      <c r="D981" s="3" t="s">
        <v>4059</v>
      </c>
      <c r="E981" s="2" t="s">
        <v>2684</v>
      </c>
      <c r="F981" s="2" t="s">
        <v>2312</v>
      </c>
      <c r="G981" s="2" t="s">
        <v>2685</v>
      </c>
      <c r="H981" s="2" t="s">
        <v>4052</v>
      </c>
      <c r="I981" s="2" t="s">
        <v>4053</v>
      </c>
      <c r="J981" s="4">
        <v>150</v>
      </c>
      <c r="K981" s="4">
        <v>302208</v>
      </c>
      <c r="L981" s="4"/>
      <c r="M981" s="4">
        <v>302208</v>
      </c>
    </row>
    <row r="982" spans="1:13" ht="15.75">
      <c r="A982" s="3">
        <v>2024</v>
      </c>
      <c r="B982" s="2" t="s">
        <v>236</v>
      </c>
      <c r="C982" s="2" t="s">
        <v>4058</v>
      </c>
      <c r="D982" s="3" t="s">
        <v>4059</v>
      </c>
      <c r="E982" s="2" t="s">
        <v>2397</v>
      </c>
      <c r="F982" s="2" t="s">
        <v>236</v>
      </c>
      <c r="G982" s="2" t="s">
        <v>2398</v>
      </c>
      <c r="H982" s="2" t="s">
        <v>4052</v>
      </c>
      <c r="I982" s="2" t="s">
        <v>4053</v>
      </c>
      <c r="J982" s="4">
        <v>630</v>
      </c>
      <c r="K982" s="4">
        <v>1805226</v>
      </c>
      <c r="L982" s="4"/>
      <c r="M982" s="4">
        <v>1805226</v>
      </c>
    </row>
    <row r="983" spans="1:13" ht="15.75">
      <c r="A983" s="3">
        <v>2024</v>
      </c>
      <c r="B983" s="2" t="s">
        <v>236</v>
      </c>
      <c r="C983" s="2" t="s">
        <v>4058</v>
      </c>
      <c r="D983" s="3" t="s">
        <v>4059</v>
      </c>
      <c r="E983" s="2" t="s">
        <v>2400</v>
      </c>
      <c r="F983" s="2" t="s">
        <v>236</v>
      </c>
      <c r="G983" s="2" t="s">
        <v>2401</v>
      </c>
      <c r="H983" s="2" t="s">
        <v>4052</v>
      </c>
      <c r="I983" s="2" t="s">
        <v>4053</v>
      </c>
      <c r="J983" s="4">
        <v>600</v>
      </c>
      <c r="K983" s="4">
        <v>2156154</v>
      </c>
      <c r="L983" s="4"/>
      <c r="M983" s="4">
        <v>2156154</v>
      </c>
    </row>
    <row r="984" spans="1:13" ht="15.75">
      <c r="A984" s="3">
        <v>2024</v>
      </c>
      <c r="B984" s="2" t="s">
        <v>236</v>
      </c>
      <c r="C984" s="2" t="s">
        <v>4058</v>
      </c>
      <c r="D984" s="3" t="s">
        <v>4059</v>
      </c>
      <c r="E984" s="2" t="s">
        <v>2402</v>
      </c>
      <c r="F984" s="2" t="s">
        <v>236</v>
      </c>
      <c r="G984" s="2" t="s">
        <v>2403</v>
      </c>
      <c r="H984" s="2" t="s">
        <v>4052</v>
      </c>
      <c r="I984" s="2" t="s">
        <v>4053</v>
      </c>
      <c r="J984" s="4">
        <v>200</v>
      </c>
      <c r="K984" s="4">
        <v>867581</v>
      </c>
      <c r="L984" s="4"/>
      <c r="M984" s="4">
        <v>867581</v>
      </c>
    </row>
    <row r="985" spans="1:13" ht="15.75">
      <c r="A985" s="3">
        <v>2024</v>
      </c>
      <c r="B985" s="2" t="s">
        <v>236</v>
      </c>
      <c r="C985" s="2" t="s">
        <v>4058</v>
      </c>
      <c r="D985" s="3" t="s">
        <v>4059</v>
      </c>
      <c r="E985" s="2" t="s">
        <v>2406</v>
      </c>
      <c r="F985" s="2" t="s">
        <v>236</v>
      </c>
      <c r="G985" s="2" t="s">
        <v>2407</v>
      </c>
      <c r="H985" s="2" t="s">
        <v>4052</v>
      </c>
      <c r="I985" s="2" t="s">
        <v>4053</v>
      </c>
      <c r="J985" s="4">
        <v>250</v>
      </c>
      <c r="K985" s="4">
        <v>468553</v>
      </c>
      <c r="L985" s="4"/>
      <c r="M985" s="4">
        <v>468553</v>
      </c>
    </row>
    <row r="986" spans="1:13" ht="15.75">
      <c r="A986" s="3">
        <v>2024</v>
      </c>
      <c r="B986" s="2" t="s">
        <v>5203</v>
      </c>
      <c r="C986" s="2" t="s">
        <v>6651</v>
      </c>
      <c r="D986" s="3" t="s">
        <v>4059</v>
      </c>
      <c r="E986" s="2" t="s">
        <v>5204</v>
      </c>
      <c r="F986" s="2" t="s">
        <v>5203</v>
      </c>
      <c r="G986" s="2" t="s">
        <v>5205</v>
      </c>
      <c r="H986" s="2" t="s">
        <v>4333</v>
      </c>
      <c r="I986" s="2" t="s">
        <v>4334</v>
      </c>
      <c r="J986" s="4">
        <v>800</v>
      </c>
      <c r="K986" s="4">
        <v>1924622</v>
      </c>
      <c r="L986" s="4"/>
      <c r="M986" s="4">
        <v>1924622</v>
      </c>
    </row>
    <row r="987" spans="1:13" ht="15.75">
      <c r="A987" s="3">
        <v>2023</v>
      </c>
      <c r="B987" s="2" t="s">
        <v>1671</v>
      </c>
      <c r="C987" s="2" t="s">
        <v>4278</v>
      </c>
      <c r="D987" s="3" t="s">
        <v>4279</v>
      </c>
      <c r="E987" s="2" t="s">
        <v>1672</v>
      </c>
      <c r="F987" s="2" t="s">
        <v>1671</v>
      </c>
      <c r="G987" s="2" t="s">
        <v>1673</v>
      </c>
      <c r="H987" s="2" t="s">
        <v>4280</v>
      </c>
      <c r="I987" s="2" t="s">
        <v>4281</v>
      </c>
      <c r="J987" s="4">
        <v>50</v>
      </c>
      <c r="K987" s="4">
        <v>131080</v>
      </c>
      <c r="L987" s="4"/>
      <c r="M987" s="4">
        <v>131080</v>
      </c>
    </row>
    <row r="988" spans="1:13" ht="15.75">
      <c r="A988" s="3">
        <v>2023</v>
      </c>
      <c r="B988" s="2" t="s">
        <v>1309</v>
      </c>
      <c r="C988" s="2" t="s">
        <v>4171</v>
      </c>
      <c r="D988" s="3" t="s">
        <v>4069</v>
      </c>
      <c r="E988" s="2" t="s">
        <v>1310</v>
      </c>
      <c r="F988" s="2" t="s">
        <v>1309</v>
      </c>
      <c r="G988" s="2"/>
      <c r="H988" s="2" t="s">
        <v>4028</v>
      </c>
      <c r="I988" s="2" t="s">
        <v>4029</v>
      </c>
      <c r="J988" s="4">
        <v>50</v>
      </c>
      <c r="K988" s="4">
        <v>85202</v>
      </c>
      <c r="L988" s="4"/>
      <c r="M988" s="4">
        <v>85202</v>
      </c>
    </row>
    <row r="989" spans="1:13" ht="15.75">
      <c r="A989" s="3">
        <v>2023</v>
      </c>
      <c r="B989" s="2" t="s">
        <v>4248</v>
      </c>
      <c r="C989" s="2" t="s">
        <v>4249</v>
      </c>
      <c r="D989" s="3" t="s">
        <v>4069</v>
      </c>
      <c r="E989" s="2" t="s">
        <v>4250</v>
      </c>
      <c r="F989" s="2" t="s">
        <v>4248</v>
      </c>
      <c r="G989" s="2" t="s">
        <v>4251</v>
      </c>
      <c r="H989" s="2" t="s">
        <v>4252</v>
      </c>
      <c r="I989" s="2" t="s">
        <v>4253</v>
      </c>
      <c r="J989" s="4">
        <v>1</v>
      </c>
      <c r="K989" s="4">
        <v>891344</v>
      </c>
      <c r="L989" s="4"/>
      <c r="M989" s="4">
        <v>891344</v>
      </c>
    </row>
    <row r="990" spans="1:13" ht="15.75">
      <c r="A990" s="3">
        <v>2023</v>
      </c>
      <c r="B990" s="2" t="s">
        <v>822</v>
      </c>
      <c r="C990" s="2" t="s">
        <v>4058</v>
      </c>
      <c r="D990" s="3" t="s">
        <v>4069</v>
      </c>
      <c r="E990" s="2" t="s">
        <v>823</v>
      </c>
      <c r="F990" s="2" t="s">
        <v>822</v>
      </c>
      <c r="G990" s="2" t="s">
        <v>824</v>
      </c>
      <c r="H990" s="2" t="s">
        <v>4052</v>
      </c>
      <c r="I990" s="2" t="s">
        <v>4053</v>
      </c>
      <c r="J990" s="4">
        <v>5000</v>
      </c>
      <c r="K990" s="4">
        <v>4101391</v>
      </c>
      <c r="L990" s="4"/>
      <c r="M990" s="4">
        <v>4101391</v>
      </c>
    </row>
    <row r="991" spans="1:13" ht="15.75">
      <c r="A991" s="3">
        <v>2023</v>
      </c>
      <c r="B991" s="2" t="s">
        <v>822</v>
      </c>
      <c r="C991" s="2"/>
      <c r="D991" s="3" t="s">
        <v>4069</v>
      </c>
      <c r="E991" s="2" t="s">
        <v>1075</v>
      </c>
      <c r="F991" s="2" t="s">
        <v>822</v>
      </c>
      <c r="G991" s="2" t="s">
        <v>1076</v>
      </c>
      <c r="H991" s="2" t="s">
        <v>4052</v>
      </c>
      <c r="I991" s="2" t="s">
        <v>4053</v>
      </c>
      <c r="J991" s="4">
        <v>5000</v>
      </c>
      <c r="K991" s="4">
        <v>4101391</v>
      </c>
      <c r="L991" s="4"/>
      <c r="M991" s="4">
        <v>4101391</v>
      </c>
    </row>
    <row r="992" spans="1:13" ht="15.75">
      <c r="A992" s="3">
        <v>2023</v>
      </c>
      <c r="B992" s="2" t="s">
        <v>759</v>
      </c>
      <c r="C992" s="2"/>
      <c r="D992" s="3" t="s">
        <v>4069</v>
      </c>
      <c r="E992" s="2" t="s">
        <v>1071</v>
      </c>
      <c r="F992" s="2" t="s">
        <v>759</v>
      </c>
      <c r="G992" s="2" t="s">
        <v>1072</v>
      </c>
      <c r="H992" s="2" t="s">
        <v>4052</v>
      </c>
      <c r="I992" s="2" t="s">
        <v>4053</v>
      </c>
      <c r="J992" s="4">
        <v>3600</v>
      </c>
      <c r="K992" s="4">
        <v>2637313</v>
      </c>
      <c r="L992" s="4"/>
      <c r="M992" s="4">
        <v>2637313</v>
      </c>
    </row>
    <row r="993" spans="1:13" ht="15.75">
      <c r="A993" s="3">
        <v>2023</v>
      </c>
      <c r="B993" s="2" t="s">
        <v>366</v>
      </c>
      <c r="C993" s="2" t="s">
        <v>4058</v>
      </c>
      <c r="D993" s="3" t="s">
        <v>4069</v>
      </c>
      <c r="E993" s="2" t="s">
        <v>619</v>
      </c>
      <c r="F993" s="2" t="s">
        <v>366</v>
      </c>
      <c r="G993" s="2" t="s">
        <v>620</v>
      </c>
      <c r="H993" s="2" t="s">
        <v>4052</v>
      </c>
      <c r="I993" s="2" t="s">
        <v>4053</v>
      </c>
      <c r="J993" s="4">
        <v>1800</v>
      </c>
      <c r="K993" s="4">
        <v>4916188</v>
      </c>
      <c r="L993" s="4"/>
      <c r="M993" s="4">
        <v>4916188</v>
      </c>
    </row>
    <row r="994" spans="1:13" ht="15.75">
      <c r="A994" s="3">
        <v>2023</v>
      </c>
      <c r="B994" s="2" t="s">
        <v>4789</v>
      </c>
      <c r="C994" s="2"/>
      <c r="D994" s="3" t="s">
        <v>4790</v>
      </c>
      <c r="E994" s="2" t="s">
        <v>4791</v>
      </c>
      <c r="F994" s="2" t="s">
        <v>4789</v>
      </c>
      <c r="G994" s="2" t="s">
        <v>4792</v>
      </c>
      <c r="H994" s="2" t="s">
        <v>4369</v>
      </c>
      <c r="I994" s="2" t="s">
        <v>4370</v>
      </c>
      <c r="J994" s="4">
        <v>7</v>
      </c>
      <c r="K994" s="4">
        <v>778</v>
      </c>
      <c r="L994" s="4"/>
      <c r="M994" s="4">
        <v>778</v>
      </c>
    </row>
    <row r="995" spans="1:13" ht="15.75">
      <c r="A995" s="3">
        <v>2023</v>
      </c>
      <c r="B995" s="2" t="s">
        <v>314</v>
      </c>
      <c r="C995" s="2" t="s">
        <v>4427</v>
      </c>
      <c r="D995" s="3" t="s">
        <v>4428</v>
      </c>
      <c r="E995" s="2" t="s">
        <v>2596</v>
      </c>
      <c r="F995" s="2" t="s">
        <v>314</v>
      </c>
      <c r="G995" s="2" t="s">
        <v>2597</v>
      </c>
      <c r="H995" s="2" t="s">
        <v>4052</v>
      </c>
      <c r="I995" s="2" t="s">
        <v>4053</v>
      </c>
      <c r="J995" s="4">
        <v>100</v>
      </c>
      <c r="K995" s="4">
        <v>282405</v>
      </c>
      <c r="L995" s="4"/>
      <c r="M995" s="4">
        <v>282405</v>
      </c>
    </row>
    <row r="996" spans="1:13" ht="15.75">
      <c r="A996" s="3">
        <v>2023</v>
      </c>
      <c r="B996" s="2" t="s">
        <v>271</v>
      </c>
      <c r="C996" s="2" t="s">
        <v>4427</v>
      </c>
      <c r="D996" s="3" t="s">
        <v>4428</v>
      </c>
      <c r="E996" s="2" t="s">
        <v>2461</v>
      </c>
      <c r="F996" s="2" t="s">
        <v>271</v>
      </c>
      <c r="G996" s="2" t="s">
        <v>2462</v>
      </c>
      <c r="H996" s="2" t="s">
        <v>4052</v>
      </c>
      <c r="I996" s="2" t="s">
        <v>4053</v>
      </c>
      <c r="J996" s="4">
        <v>100</v>
      </c>
      <c r="K996" s="4">
        <v>282405</v>
      </c>
      <c r="L996" s="4"/>
      <c r="M996" s="4">
        <v>282405</v>
      </c>
    </row>
    <row r="997" spans="1:13" ht="15.75">
      <c r="A997" s="3">
        <v>2023</v>
      </c>
      <c r="B997" s="2" t="s">
        <v>271</v>
      </c>
      <c r="C997" s="2" t="s">
        <v>4427</v>
      </c>
      <c r="D997" s="3" t="s">
        <v>4428</v>
      </c>
      <c r="E997" s="2" t="s">
        <v>2467</v>
      </c>
      <c r="F997" s="2" t="s">
        <v>271</v>
      </c>
      <c r="G997" s="2" t="s">
        <v>2468</v>
      </c>
      <c r="H997" s="2" t="s">
        <v>4052</v>
      </c>
      <c r="I997" s="2" t="s">
        <v>4053</v>
      </c>
      <c r="J997" s="4">
        <v>50</v>
      </c>
      <c r="K997" s="4">
        <v>243117</v>
      </c>
      <c r="L997" s="4"/>
      <c r="M997" s="4">
        <v>243117</v>
      </c>
    </row>
    <row r="998" spans="1:13" ht="15.75">
      <c r="A998" s="3">
        <v>2023</v>
      </c>
      <c r="B998" s="2" t="s">
        <v>2287</v>
      </c>
      <c r="C998" s="2" t="s">
        <v>4427</v>
      </c>
      <c r="D998" s="3" t="s">
        <v>4428</v>
      </c>
      <c r="E998" s="2" t="s">
        <v>2418</v>
      </c>
      <c r="F998" s="2" t="s">
        <v>2287</v>
      </c>
      <c r="G998" s="2" t="s">
        <v>2419</v>
      </c>
      <c r="H998" s="2" t="s">
        <v>4052</v>
      </c>
      <c r="I998" s="2" t="s">
        <v>4053</v>
      </c>
      <c r="J998" s="4">
        <v>50</v>
      </c>
      <c r="K998" s="4">
        <v>153457</v>
      </c>
      <c r="L998" s="4"/>
      <c r="M998" s="4">
        <v>153457</v>
      </c>
    </row>
    <row r="999" spans="1:13" ht="15.75">
      <c r="A999" s="3">
        <v>2023</v>
      </c>
      <c r="B999" s="2" t="s">
        <v>2287</v>
      </c>
      <c r="C999" s="2" t="s">
        <v>4427</v>
      </c>
      <c r="D999" s="3" t="s">
        <v>4428</v>
      </c>
      <c r="E999" s="2" t="s">
        <v>2420</v>
      </c>
      <c r="F999" s="2" t="s">
        <v>2287</v>
      </c>
      <c r="G999" s="2" t="s">
        <v>2421</v>
      </c>
      <c r="H999" s="2" t="s">
        <v>4052</v>
      </c>
      <c r="I999" s="2" t="s">
        <v>4053</v>
      </c>
      <c r="J999" s="4">
        <v>50</v>
      </c>
      <c r="K999" s="4">
        <v>187429</v>
      </c>
      <c r="L999" s="4"/>
      <c r="M999" s="4">
        <v>187429</v>
      </c>
    </row>
    <row r="1000" spans="1:13" ht="15.75">
      <c r="A1000" s="3">
        <v>2023</v>
      </c>
      <c r="B1000" s="2" t="s">
        <v>2287</v>
      </c>
      <c r="C1000" s="2" t="s">
        <v>4427</v>
      </c>
      <c r="D1000" s="3" t="s">
        <v>4428</v>
      </c>
      <c r="E1000" s="2" t="s">
        <v>2422</v>
      </c>
      <c r="F1000" s="2" t="s">
        <v>2287</v>
      </c>
      <c r="G1000" s="2" t="s">
        <v>2423</v>
      </c>
      <c r="H1000" s="2" t="s">
        <v>4052</v>
      </c>
      <c r="I1000" s="2" t="s">
        <v>4053</v>
      </c>
      <c r="J1000" s="4">
        <v>50</v>
      </c>
      <c r="K1000" s="4">
        <v>221400</v>
      </c>
      <c r="L1000" s="4"/>
      <c r="M1000" s="4">
        <v>221400</v>
      </c>
    </row>
    <row r="1001" spans="1:13" ht="15.75">
      <c r="A1001" s="3">
        <v>2023</v>
      </c>
      <c r="B1001" s="2" t="s">
        <v>5062</v>
      </c>
      <c r="C1001" s="2" t="s">
        <v>5063</v>
      </c>
      <c r="D1001" s="3" t="s">
        <v>5060</v>
      </c>
      <c r="E1001" s="2" t="s">
        <v>5064</v>
      </c>
      <c r="F1001" s="2" t="s">
        <v>5062</v>
      </c>
      <c r="G1001" s="2" t="s">
        <v>5046</v>
      </c>
      <c r="H1001" s="2" t="s">
        <v>4079</v>
      </c>
      <c r="I1001" s="2" t="s">
        <v>4080</v>
      </c>
      <c r="J1001" s="4">
        <v>2000</v>
      </c>
      <c r="K1001" s="4">
        <v>1009244</v>
      </c>
      <c r="L1001" s="4"/>
      <c r="M1001" s="4">
        <v>1009244</v>
      </c>
    </row>
    <row r="1002" spans="1:13" ht="15.75">
      <c r="A1002" s="3">
        <v>2023</v>
      </c>
      <c r="B1002" s="2" t="s">
        <v>5058</v>
      </c>
      <c r="C1002" s="2" t="s">
        <v>5059</v>
      </c>
      <c r="D1002" s="3" t="s">
        <v>5060</v>
      </c>
      <c r="E1002" s="2" t="s">
        <v>5061</v>
      </c>
      <c r="F1002" s="2" t="s">
        <v>5058</v>
      </c>
      <c r="G1002" s="2" t="s">
        <v>5046</v>
      </c>
      <c r="H1002" s="2" t="s">
        <v>4079</v>
      </c>
      <c r="I1002" s="2" t="s">
        <v>4080</v>
      </c>
      <c r="J1002" s="4">
        <v>2000</v>
      </c>
      <c r="K1002" s="4">
        <v>750389</v>
      </c>
      <c r="L1002" s="4"/>
      <c r="M1002" s="4">
        <v>750389</v>
      </c>
    </row>
    <row r="1003" spans="1:13" ht="15.75">
      <c r="A1003" s="3">
        <v>2023</v>
      </c>
      <c r="B1003" s="2" t="s">
        <v>3606</v>
      </c>
      <c r="C1003" s="2" t="s">
        <v>4254</v>
      </c>
      <c r="D1003" s="3" t="s">
        <v>4255</v>
      </c>
      <c r="E1003" s="2" t="s">
        <v>3607</v>
      </c>
      <c r="F1003" s="2" t="s">
        <v>3606</v>
      </c>
      <c r="G1003" s="2" t="s">
        <v>3608</v>
      </c>
      <c r="H1003" s="2" t="s">
        <v>4243</v>
      </c>
      <c r="I1003" s="2" t="s">
        <v>4244</v>
      </c>
      <c r="J1003" s="4">
        <v>1</v>
      </c>
      <c r="K1003" s="4">
        <v>600271</v>
      </c>
      <c r="L1003" s="4"/>
      <c r="M1003" s="4">
        <v>600271</v>
      </c>
    </row>
    <row r="1004" spans="1:13" ht="15.75">
      <c r="A1004" s="3">
        <v>2023</v>
      </c>
      <c r="B1004" s="2" t="s">
        <v>4683</v>
      </c>
      <c r="C1004" s="2" t="s">
        <v>4684</v>
      </c>
      <c r="D1004" s="3" t="s">
        <v>4255</v>
      </c>
      <c r="E1004" s="2" t="s">
        <v>4685</v>
      </c>
      <c r="F1004" s="2" t="s">
        <v>4683</v>
      </c>
      <c r="G1004" s="2" t="s">
        <v>4686</v>
      </c>
      <c r="H1004" s="2" t="s">
        <v>4687</v>
      </c>
      <c r="I1004" s="2" t="s">
        <v>4688</v>
      </c>
      <c r="J1004" s="4">
        <v>1</v>
      </c>
      <c r="K1004" s="4">
        <v>36678</v>
      </c>
      <c r="L1004" s="4"/>
      <c r="M1004" s="4">
        <v>36678</v>
      </c>
    </row>
    <row r="1005" spans="1:13" ht="15.75">
      <c r="A1005" s="3">
        <v>2023</v>
      </c>
      <c r="B1005" s="2" t="s">
        <v>4980</v>
      </c>
      <c r="C1005" s="2" t="s">
        <v>4981</v>
      </c>
      <c r="D1005" s="3" t="s">
        <v>4233</v>
      </c>
      <c r="E1005" s="2" t="s">
        <v>4982</v>
      </c>
      <c r="F1005" s="2" t="s">
        <v>4980</v>
      </c>
      <c r="G1005" s="2"/>
      <c r="H1005" s="2" t="s">
        <v>4028</v>
      </c>
      <c r="I1005" s="2" t="s">
        <v>4029</v>
      </c>
      <c r="J1005" s="4">
        <v>1000</v>
      </c>
      <c r="K1005" s="4">
        <v>110463</v>
      </c>
      <c r="L1005" s="4"/>
      <c r="M1005" s="4">
        <v>110463</v>
      </c>
    </row>
    <row r="1006" spans="1:13" ht="15.75">
      <c r="A1006" s="3">
        <v>2023</v>
      </c>
      <c r="B1006" s="2" t="s">
        <v>1591</v>
      </c>
      <c r="C1006" s="2" t="s">
        <v>4232</v>
      </c>
      <c r="D1006" s="3" t="s">
        <v>4233</v>
      </c>
      <c r="E1006" s="2" t="s">
        <v>1592</v>
      </c>
      <c r="F1006" s="2" t="s">
        <v>1591</v>
      </c>
      <c r="G1006" s="2" t="s">
        <v>1593</v>
      </c>
      <c r="H1006" s="2" t="s">
        <v>4234</v>
      </c>
      <c r="I1006" s="2" t="s">
        <v>4235</v>
      </c>
      <c r="J1006" s="4">
        <v>80</v>
      </c>
      <c r="K1006" s="4">
        <v>6484608</v>
      </c>
      <c r="L1006" s="4"/>
      <c r="M1006" s="4">
        <v>6484608</v>
      </c>
    </row>
    <row r="1007" spans="1:13" ht="15.75">
      <c r="A1007" s="3">
        <v>2023</v>
      </c>
      <c r="B1007" s="2" t="s">
        <v>1543</v>
      </c>
      <c r="C1007" s="2" t="s">
        <v>4215</v>
      </c>
      <c r="D1007" s="3" t="s">
        <v>4217</v>
      </c>
      <c r="E1007" s="2" t="s">
        <v>1544</v>
      </c>
      <c r="F1007" s="2" t="s">
        <v>1543</v>
      </c>
      <c r="G1007" s="2" t="s">
        <v>1545</v>
      </c>
      <c r="H1007" s="2" t="s">
        <v>4040</v>
      </c>
      <c r="I1007" s="2" t="s">
        <v>4041</v>
      </c>
      <c r="J1007" s="4">
        <v>5000</v>
      </c>
      <c r="K1007" s="4">
        <v>12563928</v>
      </c>
      <c r="L1007" s="4"/>
      <c r="M1007" s="4">
        <v>12563928</v>
      </c>
    </row>
    <row r="1008" spans="1:13" ht="15.75">
      <c r="A1008" s="3">
        <v>2023</v>
      </c>
      <c r="B1008" s="2" t="s">
        <v>1722</v>
      </c>
      <c r="C1008" s="2" t="s">
        <v>4236</v>
      </c>
      <c r="D1008" s="3" t="s">
        <v>4237</v>
      </c>
      <c r="E1008" s="2" t="s">
        <v>1723</v>
      </c>
      <c r="F1008" s="2" t="s">
        <v>1722</v>
      </c>
      <c r="G1008" s="2" t="s">
        <v>1724</v>
      </c>
      <c r="H1008" s="2" t="s">
        <v>4238</v>
      </c>
      <c r="I1008" s="2" t="s">
        <v>4239</v>
      </c>
      <c r="J1008" s="4">
        <v>25</v>
      </c>
      <c r="K1008" s="4">
        <v>405378</v>
      </c>
      <c r="L1008" s="4"/>
      <c r="M1008" s="4">
        <v>405378</v>
      </c>
    </row>
    <row r="1009" spans="1:13" ht="15.75">
      <c r="A1009" s="3">
        <v>2023</v>
      </c>
      <c r="B1009" s="2" t="s">
        <v>1597</v>
      </c>
      <c r="C1009" s="2" t="s">
        <v>4236</v>
      </c>
      <c r="D1009" s="3" t="s">
        <v>4237</v>
      </c>
      <c r="E1009" s="2" t="s">
        <v>1598</v>
      </c>
      <c r="F1009" s="2" t="s">
        <v>1597</v>
      </c>
      <c r="G1009" s="2" t="s">
        <v>1599</v>
      </c>
      <c r="H1009" s="2" t="s">
        <v>4238</v>
      </c>
      <c r="I1009" s="2" t="s">
        <v>4239</v>
      </c>
      <c r="J1009" s="4">
        <v>100</v>
      </c>
      <c r="K1009" s="4">
        <v>2026890</v>
      </c>
      <c r="L1009" s="4"/>
      <c r="M1009" s="4">
        <v>2026890</v>
      </c>
    </row>
    <row r="1010" spans="1:13" ht="15.75">
      <c r="A1010" s="3">
        <v>2023</v>
      </c>
      <c r="B1010" s="2" t="s">
        <v>5180</v>
      </c>
      <c r="C1010" s="2"/>
      <c r="D1010" s="3" t="s">
        <v>4237</v>
      </c>
      <c r="E1010" s="2" t="s">
        <v>5181</v>
      </c>
      <c r="F1010" s="2" t="s">
        <v>5180</v>
      </c>
      <c r="G1010" s="2" t="s">
        <v>5182</v>
      </c>
      <c r="H1010" s="2" t="s">
        <v>4369</v>
      </c>
      <c r="I1010" s="2" t="s">
        <v>4370</v>
      </c>
      <c r="J1010" s="4">
        <v>400</v>
      </c>
      <c r="K1010" s="4">
        <v>445916</v>
      </c>
      <c r="L1010" s="4"/>
      <c r="M1010" s="4">
        <v>445916</v>
      </c>
    </row>
    <row r="1011" spans="1:13" ht="15.75">
      <c r="A1011" s="3">
        <v>2023</v>
      </c>
      <c r="B1011" s="2" t="s">
        <v>1625</v>
      </c>
      <c r="C1011" s="2" t="s">
        <v>4236</v>
      </c>
      <c r="D1011" s="3" t="s">
        <v>4237</v>
      </c>
      <c r="E1011" s="2" t="s">
        <v>1626</v>
      </c>
      <c r="F1011" s="2" t="s">
        <v>1625</v>
      </c>
      <c r="G1011" s="2" t="s">
        <v>1627</v>
      </c>
      <c r="H1011" s="2" t="s">
        <v>4238</v>
      </c>
      <c r="I1011" s="2" t="s">
        <v>4239</v>
      </c>
      <c r="J1011" s="4">
        <v>56</v>
      </c>
      <c r="K1011" s="4">
        <v>3588001</v>
      </c>
      <c r="L1011" s="4"/>
      <c r="M1011" s="4">
        <v>3588001</v>
      </c>
    </row>
    <row r="1012" spans="1:13" ht="15.75">
      <c r="A1012" s="3">
        <v>2023</v>
      </c>
      <c r="B1012" s="2" t="s">
        <v>1478</v>
      </c>
      <c r="C1012" s="2" t="s">
        <v>4189</v>
      </c>
      <c r="D1012" s="3" t="s">
        <v>4190</v>
      </c>
      <c r="E1012" s="2" t="s">
        <v>1479</v>
      </c>
      <c r="F1012" s="2" t="s">
        <v>1478</v>
      </c>
      <c r="G1012" s="2" t="s">
        <v>1480</v>
      </c>
      <c r="H1012" s="2" t="s">
        <v>4191</v>
      </c>
      <c r="I1012" s="2" t="s">
        <v>4192</v>
      </c>
      <c r="J1012" s="4">
        <v>1000000</v>
      </c>
      <c r="K1012" s="4">
        <v>68996880</v>
      </c>
      <c r="L1012" s="4"/>
      <c r="M1012" s="4">
        <v>68996880</v>
      </c>
    </row>
    <row r="1013" spans="1:13" ht="15.75">
      <c r="A1013" s="3">
        <v>2023</v>
      </c>
      <c r="B1013" s="2" t="s">
        <v>1540</v>
      </c>
      <c r="C1013" s="2" t="s">
        <v>4215</v>
      </c>
      <c r="D1013" s="3" t="s">
        <v>4216</v>
      </c>
      <c r="E1013" s="2" t="s">
        <v>1541</v>
      </c>
      <c r="F1013" s="2" t="s">
        <v>1540</v>
      </c>
      <c r="G1013" s="2" t="s">
        <v>1542</v>
      </c>
      <c r="H1013" s="2" t="s">
        <v>4040</v>
      </c>
      <c r="I1013" s="2" t="s">
        <v>4041</v>
      </c>
      <c r="J1013" s="4">
        <v>10000</v>
      </c>
      <c r="K1013" s="4">
        <v>36809316</v>
      </c>
      <c r="L1013" s="4"/>
      <c r="M1013" s="4">
        <v>36809316</v>
      </c>
    </row>
    <row r="1014" spans="1:13" ht="15.75">
      <c r="A1014" s="3">
        <v>2023</v>
      </c>
      <c r="B1014" s="2" t="s">
        <v>4206</v>
      </c>
      <c r="C1014" s="2" t="s">
        <v>4207</v>
      </c>
      <c r="D1014" s="3" t="s">
        <v>4208</v>
      </c>
      <c r="E1014" s="2" t="s">
        <v>1521</v>
      </c>
      <c r="F1014" s="2" t="s">
        <v>4206</v>
      </c>
      <c r="G1014" s="2"/>
      <c r="H1014" s="2" t="s">
        <v>4040</v>
      </c>
      <c r="I1014" s="2" t="s">
        <v>4041</v>
      </c>
      <c r="J1014" s="4">
        <v>60</v>
      </c>
      <c r="K1014" s="4">
        <v>709648</v>
      </c>
      <c r="L1014" s="4"/>
      <c r="M1014" s="4">
        <v>709648</v>
      </c>
    </row>
    <row r="1015" spans="1:13" ht="15.75">
      <c r="A1015" s="3">
        <v>2023</v>
      </c>
      <c r="B1015" s="2" t="s">
        <v>1405</v>
      </c>
      <c r="C1015" s="2" t="s">
        <v>4154</v>
      </c>
      <c r="D1015" s="3" t="s">
        <v>4155</v>
      </c>
      <c r="E1015" s="2" t="s">
        <v>2873</v>
      </c>
      <c r="F1015" s="2" t="s">
        <v>1405</v>
      </c>
      <c r="G1015" s="2" t="s">
        <v>2874</v>
      </c>
      <c r="H1015" s="2" t="s">
        <v>4052</v>
      </c>
      <c r="I1015" s="2" t="s">
        <v>4053</v>
      </c>
      <c r="J1015" s="4">
        <v>100</v>
      </c>
      <c r="K1015" s="4">
        <v>99484</v>
      </c>
      <c r="L1015" s="4"/>
      <c r="M1015" s="4">
        <v>99484</v>
      </c>
    </row>
    <row r="1016" spans="1:13" ht="15.75">
      <c r="A1016" s="3">
        <v>2023</v>
      </c>
      <c r="B1016" s="2" t="s">
        <v>4161</v>
      </c>
      <c r="C1016" s="2" t="s">
        <v>4154</v>
      </c>
      <c r="D1016" s="3" t="s">
        <v>4155</v>
      </c>
      <c r="E1016" s="2" t="s">
        <v>1289</v>
      </c>
      <c r="F1016" s="2" t="s">
        <v>4161</v>
      </c>
      <c r="G1016" s="2"/>
      <c r="H1016" s="2" t="s">
        <v>4052</v>
      </c>
      <c r="I1016" s="2" t="s">
        <v>4053</v>
      </c>
      <c r="J1016" s="4">
        <v>70</v>
      </c>
      <c r="K1016" s="4">
        <v>150852</v>
      </c>
      <c r="L1016" s="4"/>
      <c r="M1016" s="4">
        <v>150852</v>
      </c>
    </row>
    <row r="1017" spans="1:13" ht="15.75">
      <c r="A1017" s="3">
        <v>2023</v>
      </c>
      <c r="B1017" s="2" t="s">
        <v>4153</v>
      </c>
      <c r="C1017" s="2" t="s">
        <v>4154</v>
      </c>
      <c r="D1017" s="3" t="s">
        <v>4155</v>
      </c>
      <c r="E1017" s="2" t="s">
        <v>1280</v>
      </c>
      <c r="F1017" s="2" t="s">
        <v>4153</v>
      </c>
      <c r="G1017" s="2"/>
      <c r="H1017" s="2" t="s">
        <v>4052</v>
      </c>
      <c r="I1017" s="2" t="s">
        <v>4053</v>
      </c>
      <c r="J1017" s="4">
        <v>140</v>
      </c>
      <c r="K1017" s="4">
        <v>301703</v>
      </c>
      <c r="L1017" s="4"/>
      <c r="M1017" s="4">
        <v>301703</v>
      </c>
    </row>
    <row r="1018" spans="1:13" ht="15.75">
      <c r="A1018" s="3">
        <v>2023</v>
      </c>
      <c r="B1018" s="2" t="s">
        <v>4175</v>
      </c>
      <c r="C1018" s="2" t="s">
        <v>4154</v>
      </c>
      <c r="D1018" s="3" t="s">
        <v>4155</v>
      </c>
      <c r="E1018" s="2" t="s">
        <v>4176</v>
      </c>
      <c r="F1018" s="2" t="s">
        <v>4175</v>
      </c>
      <c r="G1018" s="2"/>
      <c r="H1018" s="2" t="s">
        <v>4052</v>
      </c>
      <c r="I1018" s="2" t="s">
        <v>4053</v>
      </c>
      <c r="J1018" s="4">
        <v>120</v>
      </c>
      <c r="K1018" s="4">
        <v>270538</v>
      </c>
      <c r="L1018" s="4"/>
      <c r="M1018" s="4">
        <v>270538</v>
      </c>
    </row>
    <row r="1019" spans="1:13" ht="15.75">
      <c r="A1019" s="3">
        <v>2023</v>
      </c>
      <c r="B1019" s="2" t="s">
        <v>4170</v>
      </c>
      <c r="C1019" s="2" t="s">
        <v>4154</v>
      </c>
      <c r="D1019" s="3" t="s">
        <v>4155</v>
      </c>
      <c r="E1019" s="2" t="s">
        <v>1305</v>
      </c>
      <c r="F1019" s="2" t="s">
        <v>4170</v>
      </c>
      <c r="G1019" s="2"/>
      <c r="H1019" s="2" t="s">
        <v>4052</v>
      </c>
      <c r="I1019" s="2" t="s">
        <v>4053</v>
      </c>
      <c r="J1019" s="4">
        <v>50</v>
      </c>
      <c r="K1019" s="4">
        <v>77820</v>
      </c>
      <c r="L1019" s="4"/>
      <c r="M1019" s="4">
        <v>77820</v>
      </c>
    </row>
    <row r="1020" spans="1:13" ht="15.75">
      <c r="A1020" s="3">
        <v>2023</v>
      </c>
      <c r="B1020" s="2" t="s">
        <v>4167</v>
      </c>
      <c r="C1020" s="2" t="s">
        <v>4154</v>
      </c>
      <c r="D1020" s="3" t="s">
        <v>4155</v>
      </c>
      <c r="E1020" s="2" t="s">
        <v>1299</v>
      </c>
      <c r="F1020" s="2" t="s">
        <v>4167</v>
      </c>
      <c r="G1020" s="2"/>
      <c r="H1020" s="2" t="s">
        <v>4052</v>
      </c>
      <c r="I1020" s="2" t="s">
        <v>4053</v>
      </c>
      <c r="J1020" s="4">
        <v>150</v>
      </c>
      <c r="K1020" s="4">
        <v>233461</v>
      </c>
      <c r="L1020" s="4"/>
      <c r="M1020" s="4">
        <v>233461</v>
      </c>
    </row>
    <row r="1021" spans="1:13" ht="15.75">
      <c r="A1021" s="3">
        <v>2023</v>
      </c>
      <c r="B1021" s="2" t="s">
        <v>4834</v>
      </c>
      <c r="C1021" s="2"/>
      <c r="D1021" s="3" t="s">
        <v>4835</v>
      </c>
      <c r="E1021" s="2" t="s">
        <v>4836</v>
      </c>
      <c r="F1021" s="2" t="s">
        <v>4834</v>
      </c>
      <c r="G1021" s="2" t="s">
        <v>4837</v>
      </c>
      <c r="H1021" s="2" t="s">
        <v>4838</v>
      </c>
      <c r="I1021" s="2" t="s">
        <v>4839</v>
      </c>
      <c r="J1021" s="4">
        <v>20013</v>
      </c>
      <c r="K1021" s="4">
        <v>9186528</v>
      </c>
      <c r="L1021" s="4"/>
      <c r="M1021" s="4">
        <v>9186528</v>
      </c>
    </row>
    <row r="1022" spans="1:13" ht="15.75">
      <c r="A1022" s="3">
        <v>2023</v>
      </c>
      <c r="B1022" s="2" t="s">
        <v>1731</v>
      </c>
      <c r="C1022" s="2" t="s">
        <v>4304</v>
      </c>
      <c r="D1022" s="3" t="s">
        <v>4305</v>
      </c>
      <c r="E1022" s="2" t="s">
        <v>1736</v>
      </c>
      <c r="F1022" s="2" t="s">
        <v>1731</v>
      </c>
      <c r="G1022" s="2" t="s">
        <v>1737</v>
      </c>
      <c r="H1022" s="2" t="s">
        <v>4298</v>
      </c>
      <c r="I1022" s="2" t="s">
        <v>4299</v>
      </c>
      <c r="J1022" s="4">
        <v>1800000</v>
      </c>
      <c r="K1022" s="4">
        <v>48229280</v>
      </c>
      <c r="L1022" s="4"/>
      <c r="M1022" s="4">
        <v>48229280</v>
      </c>
    </row>
    <row r="1023" spans="1:13" ht="15.75">
      <c r="A1023" s="3">
        <v>2023</v>
      </c>
      <c r="B1023" s="2" t="s">
        <v>5154</v>
      </c>
      <c r="C1023" s="2"/>
      <c r="D1023" s="3" t="s">
        <v>4305</v>
      </c>
      <c r="E1023" s="2" t="s">
        <v>5155</v>
      </c>
      <c r="F1023" s="2" t="s">
        <v>5154</v>
      </c>
      <c r="G1023" s="2" t="s">
        <v>5156</v>
      </c>
      <c r="H1023" s="2" t="s">
        <v>4369</v>
      </c>
      <c r="I1023" s="2" t="s">
        <v>4370</v>
      </c>
      <c r="J1023" s="4">
        <v>550</v>
      </c>
      <c r="K1023" s="4">
        <v>5117</v>
      </c>
      <c r="L1023" s="4"/>
      <c r="M1023" s="4">
        <v>5117</v>
      </c>
    </row>
    <row r="1024" spans="1:13" ht="15.75">
      <c r="A1024" s="3">
        <v>2023</v>
      </c>
      <c r="B1024" s="2" t="s">
        <v>4128</v>
      </c>
      <c r="C1024" s="2" t="s">
        <v>4122</v>
      </c>
      <c r="D1024" s="3" t="s">
        <v>4123</v>
      </c>
      <c r="E1024" s="2" t="s">
        <v>4129</v>
      </c>
      <c r="F1024" s="2" t="s">
        <v>4128</v>
      </c>
      <c r="G1024" s="2" t="s">
        <v>4125</v>
      </c>
      <c r="H1024" s="2" t="s">
        <v>4028</v>
      </c>
      <c r="I1024" s="2" t="s">
        <v>4029</v>
      </c>
      <c r="J1024" s="4">
        <v>32</v>
      </c>
      <c r="K1024" s="4">
        <v>1935257</v>
      </c>
      <c r="L1024" s="4"/>
      <c r="M1024" s="4">
        <v>1935257</v>
      </c>
    </row>
    <row r="1025" spans="1:13" ht="15.75">
      <c r="A1025" s="3">
        <v>2023</v>
      </c>
      <c r="B1025" s="2" t="s">
        <v>898</v>
      </c>
      <c r="C1025" s="2" t="s">
        <v>4122</v>
      </c>
      <c r="D1025" s="3" t="s">
        <v>4123</v>
      </c>
      <c r="E1025" s="2" t="s">
        <v>4127</v>
      </c>
      <c r="F1025" s="2" t="s">
        <v>898</v>
      </c>
      <c r="G1025" s="2" t="s">
        <v>4125</v>
      </c>
      <c r="H1025" s="2" t="s">
        <v>4028</v>
      </c>
      <c r="I1025" s="2" t="s">
        <v>4029</v>
      </c>
      <c r="J1025" s="4">
        <v>21</v>
      </c>
      <c r="K1025" s="4">
        <v>1144407</v>
      </c>
      <c r="L1025" s="4"/>
      <c r="M1025" s="4">
        <v>1144407</v>
      </c>
    </row>
    <row r="1026" spans="1:13" ht="15.75">
      <c r="A1026" s="3">
        <v>2023</v>
      </c>
      <c r="B1026" s="2" t="s">
        <v>1240</v>
      </c>
      <c r="C1026" s="2" t="s">
        <v>4122</v>
      </c>
      <c r="D1026" s="3" t="s">
        <v>4123</v>
      </c>
      <c r="E1026" s="2" t="s">
        <v>4133</v>
      </c>
      <c r="F1026" s="2" t="s">
        <v>1240</v>
      </c>
      <c r="G1026" s="2" t="s">
        <v>4131</v>
      </c>
      <c r="H1026" s="2" t="s">
        <v>4028</v>
      </c>
      <c r="I1026" s="2" t="s">
        <v>4029</v>
      </c>
      <c r="J1026" s="4">
        <v>5</v>
      </c>
      <c r="K1026" s="4">
        <v>224296</v>
      </c>
      <c r="L1026" s="4"/>
      <c r="M1026" s="4">
        <v>224296</v>
      </c>
    </row>
    <row r="1027" spans="1:13" ht="15.75">
      <c r="A1027" s="3">
        <v>2023</v>
      </c>
      <c r="B1027" s="2" t="s">
        <v>4115</v>
      </c>
      <c r="C1027" s="2" t="s">
        <v>4122</v>
      </c>
      <c r="D1027" s="3" t="s">
        <v>4123</v>
      </c>
      <c r="E1027" s="2" t="s">
        <v>4126</v>
      </c>
      <c r="F1027" s="2" t="s">
        <v>4115</v>
      </c>
      <c r="G1027" s="2" t="s">
        <v>4125</v>
      </c>
      <c r="H1027" s="2" t="s">
        <v>4028</v>
      </c>
      <c r="I1027" s="2" t="s">
        <v>4029</v>
      </c>
      <c r="J1027" s="4">
        <v>8</v>
      </c>
      <c r="K1027" s="4">
        <v>416825</v>
      </c>
      <c r="L1027" s="4"/>
      <c r="M1027" s="4">
        <v>416825</v>
      </c>
    </row>
    <row r="1028" spans="1:13" ht="15.75">
      <c r="A1028" s="3">
        <v>2023</v>
      </c>
      <c r="B1028" s="2" t="s">
        <v>1237</v>
      </c>
      <c r="C1028" s="2" t="s">
        <v>4122</v>
      </c>
      <c r="D1028" s="3" t="s">
        <v>4123</v>
      </c>
      <c r="E1028" s="2" t="s">
        <v>4132</v>
      </c>
      <c r="F1028" s="2" t="s">
        <v>1237</v>
      </c>
      <c r="G1028" s="2" t="s">
        <v>4131</v>
      </c>
      <c r="H1028" s="2" t="s">
        <v>4028</v>
      </c>
      <c r="I1028" s="2" t="s">
        <v>4029</v>
      </c>
      <c r="J1028" s="4">
        <v>4</v>
      </c>
      <c r="K1028" s="4">
        <v>171674</v>
      </c>
      <c r="L1028" s="4"/>
      <c r="M1028" s="4">
        <v>171674</v>
      </c>
    </row>
    <row r="1029" spans="1:13" ht="15.75">
      <c r="A1029" s="3">
        <v>2023</v>
      </c>
      <c r="B1029" s="2" t="s">
        <v>885</v>
      </c>
      <c r="C1029" s="2" t="s">
        <v>4122</v>
      </c>
      <c r="D1029" s="3" t="s">
        <v>4123</v>
      </c>
      <c r="E1029" s="2" t="s">
        <v>4124</v>
      </c>
      <c r="F1029" s="2" t="s">
        <v>885</v>
      </c>
      <c r="G1029" s="2" t="s">
        <v>4125</v>
      </c>
      <c r="H1029" s="2" t="s">
        <v>4028</v>
      </c>
      <c r="I1029" s="2" t="s">
        <v>4029</v>
      </c>
      <c r="J1029" s="4">
        <v>19</v>
      </c>
      <c r="K1029" s="4">
        <v>921772</v>
      </c>
      <c r="L1029" s="4"/>
      <c r="M1029" s="4">
        <v>921772</v>
      </c>
    </row>
    <row r="1030" spans="1:13" ht="15.75">
      <c r="A1030" s="3">
        <v>2023</v>
      </c>
      <c r="B1030" s="2" t="s">
        <v>3162</v>
      </c>
      <c r="C1030" s="2" t="s">
        <v>4122</v>
      </c>
      <c r="D1030" s="3" t="s">
        <v>4123</v>
      </c>
      <c r="E1030" s="2" t="s">
        <v>4130</v>
      </c>
      <c r="F1030" s="2" t="s">
        <v>3162</v>
      </c>
      <c r="G1030" s="2" t="s">
        <v>4131</v>
      </c>
      <c r="H1030" s="2" t="s">
        <v>4028</v>
      </c>
      <c r="I1030" s="2" t="s">
        <v>4029</v>
      </c>
      <c r="J1030" s="4">
        <v>10</v>
      </c>
      <c r="K1030" s="4">
        <v>400077</v>
      </c>
      <c r="L1030" s="4"/>
      <c r="M1030" s="4">
        <v>400077</v>
      </c>
    </row>
    <row r="1031" spans="1:13" ht="15.75">
      <c r="A1031" s="3">
        <v>2023</v>
      </c>
      <c r="B1031" s="2" t="s">
        <v>5108</v>
      </c>
      <c r="C1031" s="2" t="s">
        <v>5109</v>
      </c>
      <c r="D1031" s="3" t="s">
        <v>5110</v>
      </c>
      <c r="E1031" s="2" t="s">
        <v>5111</v>
      </c>
      <c r="F1031" s="2" t="s">
        <v>5108</v>
      </c>
      <c r="G1031" s="2" t="s">
        <v>5112</v>
      </c>
      <c r="H1031" s="2" t="s">
        <v>4040</v>
      </c>
      <c r="I1031" s="2" t="s">
        <v>4041</v>
      </c>
      <c r="J1031" s="4">
        <v>380200</v>
      </c>
      <c r="K1031" s="4">
        <v>25388190</v>
      </c>
      <c r="L1031" s="4"/>
      <c r="M1031" s="4">
        <v>25388190</v>
      </c>
    </row>
    <row r="1032" spans="1:13" ht="15.75">
      <c r="A1032" s="3">
        <v>2023</v>
      </c>
      <c r="B1032" s="2" t="s">
        <v>1283</v>
      </c>
      <c r="C1032" s="2" t="s">
        <v>4159</v>
      </c>
      <c r="D1032" s="3" t="s">
        <v>4160</v>
      </c>
      <c r="E1032" s="2" t="s">
        <v>1284</v>
      </c>
      <c r="F1032" s="2" t="s">
        <v>1283</v>
      </c>
      <c r="G1032" s="2" t="s">
        <v>1285</v>
      </c>
      <c r="H1032" s="2" t="s">
        <v>4028</v>
      </c>
      <c r="I1032" s="2" t="s">
        <v>4029</v>
      </c>
      <c r="J1032" s="4">
        <v>7000</v>
      </c>
      <c r="K1032" s="4">
        <v>16387317</v>
      </c>
      <c r="L1032" s="4"/>
      <c r="M1032" s="4">
        <v>16387317</v>
      </c>
    </row>
    <row r="1033" spans="1:13" ht="15.75">
      <c r="A1033" s="3">
        <v>2023</v>
      </c>
      <c r="B1033" s="2" t="s">
        <v>5086</v>
      </c>
      <c r="C1033" s="2"/>
      <c r="D1033" s="3" t="s">
        <v>4960</v>
      </c>
      <c r="E1033" s="2" t="s">
        <v>5087</v>
      </c>
      <c r="F1033" s="2" t="s">
        <v>5086</v>
      </c>
      <c r="G1033" s="2" t="s">
        <v>5088</v>
      </c>
      <c r="H1033" s="2" t="s">
        <v>4028</v>
      </c>
      <c r="I1033" s="2" t="s">
        <v>4029</v>
      </c>
      <c r="J1033" s="4">
        <v>115300</v>
      </c>
      <c r="K1033" s="4">
        <v>1208990</v>
      </c>
      <c r="L1033" s="4"/>
      <c r="M1033" s="4">
        <v>1208990</v>
      </c>
    </row>
    <row r="1034" spans="1:13" ht="15.75">
      <c r="A1034" s="3">
        <v>2023</v>
      </c>
      <c r="B1034" s="2" t="s">
        <v>5093</v>
      </c>
      <c r="C1034" s="2" t="s">
        <v>5094</v>
      </c>
      <c r="D1034" s="3" t="s">
        <v>4960</v>
      </c>
      <c r="E1034" s="2" t="s">
        <v>5095</v>
      </c>
      <c r="F1034" s="2" t="s">
        <v>5093</v>
      </c>
      <c r="G1034" s="2" t="s">
        <v>1739</v>
      </c>
      <c r="H1034" s="2" t="s">
        <v>4028</v>
      </c>
      <c r="I1034" s="2" t="s">
        <v>4029</v>
      </c>
      <c r="J1034" s="4">
        <v>110000</v>
      </c>
      <c r="K1034" s="4">
        <v>2786137</v>
      </c>
      <c r="L1034" s="4"/>
      <c r="M1034" s="4">
        <v>2786137</v>
      </c>
    </row>
    <row r="1035" spans="1:13" ht="15.75">
      <c r="A1035" s="3">
        <v>2023</v>
      </c>
      <c r="B1035" s="2" t="s">
        <v>5120</v>
      </c>
      <c r="C1035" s="2" t="s">
        <v>5121</v>
      </c>
      <c r="D1035" s="3" t="s">
        <v>4960</v>
      </c>
      <c r="E1035" s="2" t="s">
        <v>5122</v>
      </c>
      <c r="F1035" s="2" t="s">
        <v>5120</v>
      </c>
      <c r="G1035" s="2" t="s">
        <v>5123</v>
      </c>
      <c r="H1035" s="2" t="s">
        <v>4369</v>
      </c>
      <c r="I1035" s="2" t="s">
        <v>4370</v>
      </c>
      <c r="J1035" s="4">
        <v>10</v>
      </c>
      <c r="K1035" s="4">
        <v>599353</v>
      </c>
      <c r="L1035" s="4"/>
      <c r="M1035" s="4">
        <v>599353</v>
      </c>
    </row>
    <row r="1036" spans="1:13" ht="15.75">
      <c r="A1036" s="3">
        <v>2023</v>
      </c>
      <c r="B1036" s="2" t="s">
        <v>4962</v>
      </c>
      <c r="C1036" s="2" t="s">
        <v>4959</v>
      </c>
      <c r="D1036" s="3" t="s">
        <v>4960</v>
      </c>
      <c r="E1036" s="2" t="s">
        <v>4963</v>
      </c>
      <c r="F1036" s="2" t="s">
        <v>4962</v>
      </c>
      <c r="G1036" s="2"/>
      <c r="H1036" s="2" t="s">
        <v>4369</v>
      </c>
      <c r="I1036" s="2" t="s">
        <v>4370</v>
      </c>
      <c r="J1036" s="4">
        <v>800</v>
      </c>
      <c r="K1036" s="4">
        <v>5972198</v>
      </c>
      <c r="L1036" s="4"/>
      <c r="M1036" s="4">
        <v>5972198</v>
      </c>
    </row>
    <row r="1037" spans="1:13" ht="15.75">
      <c r="A1037" s="3">
        <v>2023</v>
      </c>
      <c r="B1037" s="2" t="s">
        <v>4964</v>
      </c>
      <c r="C1037" s="2" t="s">
        <v>4959</v>
      </c>
      <c r="D1037" s="3" t="s">
        <v>4960</v>
      </c>
      <c r="E1037" s="2" t="s">
        <v>4965</v>
      </c>
      <c r="F1037" s="2" t="s">
        <v>4964</v>
      </c>
      <c r="G1037" s="2" t="s">
        <v>4966</v>
      </c>
      <c r="H1037" s="2" t="s">
        <v>4369</v>
      </c>
      <c r="I1037" s="2" t="s">
        <v>4370</v>
      </c>
      <c r="J1037" s="4">
        <v>800</v>
      </c>
      <c r="K1037" s="4">
        <v>799848</v>
      </c>
      <c r="L1037" s="4"/>
      <c r="M1037" s="4">
        <v>799848</v>
      </c>
    </row>
    <row r="1038" spans="1:13" ht="15.75">
      <c r="A1038" s="3">
        <v>2023</v>
      </c>
      <c r="B1038" s="2" t="s">
        <v>4958</v>
      </c>
      <c r="C1038" s="2" t="s">
        <v>4959</v>
      </c>
      <c r="D1038" s="3" t="s">
        <v>4960</v>
      </c>
      <c r="E1038" s="2" t="s">
        <v>4961</v>
      </c>
      <c r="F1038" s="2" t="s">
        <v>4958</v>
      </c>
      <c r="G1038" s="2"/>
      <c r="H1038" s="2" t="s">
        <v>4369</v>
      </c>
      <c r="I1038" s="2" t="s">
        <v>4370</v>
      </c>
      <c r="J1038" s="4">
        <v>800</v>
      </c>
      <c r="K1038" s="4">
        <v>2986099</v>
      </c>
      <c r="L1038" s="4"/>
      <c r="M1038" s="4">
        <v>2986099</v>
      </c>
    </row>
    <row r="1039" spans="1:13" ht="15.75">
      <c r="A1039" s="3">
        <v>2023</v>
      </c>
      <c r="B1039" s="2" t="s">
        <v>5194</v>
      </c>
      <c r="C1039" s="2" t="s">
        <v>4959</v>
      </c>
      <c r="D1039" s="3" t="s">
        <v>4960</v>
      </c>
      <c r="E1039" s="2" t="s">
        <v>5195</v>
      </c>
      <c r="F1039" s="2" t="s">
        <v>5194</v>
      </c>
      <c r="G1039" s="2" t="s">
        <v>5196</v>
      </c>
      <c r="H1039" s="2" t="s">
        <v>4369</v>
      </c>
      <c r="I1039" s="2" t="s">
        <v>4370</v>
      </c>
      <c r="J1039" s="4">
        <v>800</v>
      </c>
      <c r="K1039" s="4">
        <v>2666160</v>
      </c>
      <c r="L1039" s="4"/>
      <c r="M1039" s="4">
        <v>2666160</v>
      </c>
    </row>
    <row r="1040" spans="1:13" ht="15.75">
      <c r="A1040" s="3">
        <v>2023</v>
      </c>
      <c r="B1040" s="2" t="s">
        <v>4967</v>
      </c>
      <c r="C1040" s="2" t="s">
        <v>4959</v>
      </c>
      <c r="D1040" s="3" t="s">
        <v>4960</v>
      </c>
      <c r="E1040" s="2" t="s">
        <v>4968</v>
      </c>
      <c r="F1040" s="2" t="s">
        <v>4967</v>
      </c>
      <c r="G1040" s="2" t="s">
        <v>4969</v>
      </c>
      <c r="H1040" s="2" t="s">
        <v>4369</v>
      </c>
      <c r="I1040" s="2" t="s">
        <v>4370</v>
      </c>
      <c r="J1040" s="4">
        <v>800</v>
      </c>
      <c r="K1040" s="4">
        <v>31994</v>
      </c>
      <c r="L1040" s="4"/>
      <c r="M1040" s="4">
        <v>31994</v>
      </c>
    </row>
    <row r="1041" spans="1:13" ht="15.75">
      <c r="A1041" s="3">
        <v>2023</v>
      </c>
      <c r="B1041" s="2" t="s">
        <v>1243</v>
      </c>
      <c r="C1041" s="2" t="s">
        <v>4105</v>
      </c>
      <c r="D1041" s="3" t="s">
        <v>4106</v>
      </c>
      <c r="E1041" s="2" t="s">
        <v>4114</v>
      </c>
      <c r="F1041" s="2" t="s">
        <v>1243</v>
      </c>
      <c r="G1041" s="2" t="s">
        <v>4096</v>
      </c>
      <c r="H1041" s="2" t="s">
        <v>4028</v>
      </c>
      <c r="I1041" s="2" t="s">
        <v>4029</v>
      </c>
      <c r="J1041" s="4">
        <v>13</v>
      </c>
      <c r="K1041" s="4">
        <v>683670</v>
      </c>
      <c r="L1041" s="4"/>
      <c r="M1041" s="4">
        <v>683670</v>
      </c>
    </row>
    <row r="1042" spans="1:13" ht="15.75">
      <c r="A1042" s="3">
        <v>2023</v>
      </c>
      <c r="B1042" s="2" t="s">
        <v>4120</v>
      </c>
      <c r="C1042" s="2" t="s">
        <v>4105</v>
      </c>
      <c r="D1042" s="3" t="s">
        <v>4106</v>
      </c>
      <c r="E1042" s="2" t="s">
        <v>4121</v>
      </c>
      <c r="F1042" s="2" t="s">
        <v>4120</v>
      </c>
      <c r="G1042" s="2" t="s">
        <v>4100</v>
      </c>
      <c r="H1042" s="2" t="s">
        <v>4028</v>
      </c>
      <c r="I1042" s="2" t="s">
        <v>4029</v>
      </c>
      <c r="J1042" s="4">
        <v>5</v>
      </c>
      <c r="K1042" s="4">
        <v>278947</v>
      </c>
      <c r="L1042" s="4"/>
      <c r="M1042" s="4">
        <v>278947</v>
      </c>
    </row>
    <row r="1043" spans="1:13" ht="15.75">
      <c r="A1043" s="3">
        <v>2023</v>
      </c>
      <c r="B1043" s="2" t="s">
        <v>4112</v>
      </c>
      <c r="C1043" s="2" t="s">
        <v>4105</v>
      </c>
      <c r="D1043" s="3" t="s">
        <v>4106</v>
      </c>
      <c r="E1043" s="2" t="s">
        <v>4113</v>
      </c>
      <c r="F1043" s="2" t="s">
        <v>4112</v>
      </c>
      <c r="G1043" s="2" t="s">
        <v>4096</v>
      </c>
      <c r="H1043" s="2" t="s">
        <v>4028</v>
      </c>
      <c r="I1043" s="2" t="s">
        <v>4029</v>
      </c>
      <c r="J1043" s="4">
        <v>10</v>
      </c>
      <c r="K1043" s="4">
        <v>496706</v>
      </c>
      <c r="L1043" s="4"/>
      <c r="M1043" s="4">
        <v>496706</v>
      </c>
    </row>
    <row r="1044" spans="1:13" ht="15.75">
      <c r="A1044" s="3">
        <v>2023</v>
      </c>
      <c r="B1044" s="2" t="s">
        <v>4118</v>
      </c>
      <c r="C1044" s="2" t="s">
        <v>4105</v>
      </c>
      <c r="D1044" s="3" t="s">
        <v>4106</v>
      </c>
      <c r="E1044" s="2" t="s">
        <v>4119</v>
      </c>
      <c r="F1044" s="2" t="s">
        <v>4118</v>
      </c>
      <c r="G1044" s="2" t="s">
        <v>4100</v>
      </c>
      <c r="H1044" s="2" t="s">
        <v>4028</v>
      </c>
      <c r="I1044" s="2" t="s">
        <v>4029</v>
      </c>
      <c r="J1044" s="4">
        <v>6</v>
      </c>
      <c r="K1044" s="4">
        <v>308821</v>
      </c>
      <c r="L1044" s="4"/>
      <c r="M1044" s="4">
        <v>308821</v>
      </c>
    </row>
    <row r="1045" spans="1:13" ht="15.75">
      <c r="A1045" s="3">
        <v>2023</v>
      </c>
      <c r="B1045" s="2" t="s">
        <v>4110</v>
      </c>
      <c r="C1045" s="2" t="s">
        <v>4105</v>
      </c>
      <c r="D1045" s="3" t="s">
        <v>4106</v>
      </c>
      <c r="E1045" s="2" t="s">
        <v>4111</v>
      </c>
      <c r="F1045" s="2" t="s">
        <v>4110</v>
      </c>
      <c r="G1045" s="2" t="s">
        <v>4096</v>
      </c>
      <c r="H1045" s="2" t="s">
        <v>4028</v>
      </c>
      <c r="I1045" s="2" t="s">
        <v>4029</v>
      </c>
      <c r="J1045" s="4">
        <v>11</v>
      </c>
      <c r="K1045" s="4">
        <v>503558</v>
      </c>
      <c r="L1045" s="4"/>
      <c r="M1045" s="4">
        <v>503558</v>
      </c>
    </row>
    <row r="1046" spans="1:13" ht="15.75">
      <c r="A1046" s="3">
        <v>2023</v>
      </c>
      <c r="B1046" s="2" t="s">
        <v>4108</v>
      </c>
      <c r="C1046" s="2" t="s">
        <v>4105</v>
      </c>
      <c r="D1046" s="3" t="s">
        <v>4106</v>
      </c>
      <c r="E1046" s="2" t="s">
        <v>4109</v>
      </c>
      <c r="F1046" s="2" t="s">
        <v>4108</v>
      </c>
      <c r="G1046" s="2" t="s">
        <v>4096</v>
      </c>
      <c r="H1046" s="2" t="s">
        <v>4028</v>
      </c>
      <c r="I1046" s="2" t="s">
        <v>4029</v>
      </c>
      <c r="J1046" s="4">
        <v>6</v>
      </c>
      <c r="K1046" s="4">
        <v>268829</v>
      </c>
      <c r="L1046" s="4"/>
      <c r="M1046" s="4">
        <v>268829</v>
      </c>
    </row>
    <row r="1047" spans="1:13" ht="15.75">
      <c r="A1047" s="3">
        <v>2023</v>
      </c>
      <c r="B1047" s="2" t="s">
        <v>898</v>
      </c>
      <c r="C1047" s="2" t="s">
        <v>4105</v>
      </c>
      <c r="D1047" s="3" t="s">
        <v>4106</v>
      </c>
      <c r="E1047" s="2" t="s">
        <v>4117</v>
      </c>
      <c r="F1047" s="2" t="s">
        <v>898</v>
      </c>
      <c r="G1047" s="2" t="s">
        <v>4100</v>
      </c>
      <c r="H1047" s="2" t="s">
        <v>4028</v>
      </c>
      <c r="I1047" s="2" t="s">
        <v>4029</v>
      </c>
      <c r="J1047" s="4">
        <v>6</v>
      </c>
      <c r="K1047" s="4">
        <v>289385</v>
      </c>
      <c r="L1047" s="4"/>
      <c r="M1047" s="4">
        <v>289385</v>
      </c>
    </row>
    <row r="1048" spans="1:13" ht="15.75">
      <c r="A1048" s="3">
        <v>2023</v>
      </c>
      <c r="B1048" s="2" t="s">
        <v>4115</v>
      </c>
      <c r="C1048" s="2" t="s">
        <v>4105</v>
      </c>
      <c r="D1048" s="3" t="s">
        <v>4106</v>
      </c>
      <c r="E1048" s="2" t="s">
        <v>4116</v>
      </c>
      <c r="F1048" s="2" t="s">
        <v>4115</v>
      </c>
      <c r="G1048" s="2" t="s">
        <v>4100</v>
      </c>
      <c r="H1048" s="2" t="s">
        <v>4028</v>
      </c>
      <c r="I1048" s="2" t="s">
        <v>4029</v>
      </c>
      <c r="J1048" s="4">
        <v>13</v>
      </c>
      <c r="K1048" s="4">
        <v>598926</v>
      </c>
      <c r="L1048" s="4"/>
      <c r="M1048" s="4">
        <v>598926</v>
      </c>
    </row>
    <row r="1049" spans="1:13" ht="15.75">
      <c r="A1049" s="3">
        <v>2023</v>
      </c>
      <c r="B1049" s="2" t="s">
        <v>1237</v>
      </c>
      <c r="C1049" s="2" t="s">
        <v>4105</v>
      </c>
      <c r="D1049" s="3" t="s">
        <v>4106</v>
      </c>
      <c r="E1049" s="2" t="s">
        <v>4107</v>
      </c>
      <c r="F1049" s="2" t="s">
        <v>1237</v>
      </c>
      <c r="G1049" s="2" t="s">
        <v>4096</v>
      </c>
      <c r="H1049" s="2" t="s">
        <v>4028</v>
      </c>
      <c r="I1049" s="2" t="s">
        <v>4029</v>
      </c>
      <c r="J1049" s="4">
        <v>17</v>
      </c>
      <c r="K1049" s="4">
        <v>695508</v>
      </c>
      <c r="L1049" s="4"/>
      <c r="M1049" s="4">
        <v>695508</v>
      </c>
    </row>
    <row r="1050" spans="1:13" ht="15.75">
      <c r="A1050" s="3">
        <v>2023</v>
      </c>
      <c r="B1050" s="2" t="s">
        <v>4807</v>
      </c>
      <c r="C1050" s="2" t="s">
        <v>4808</v>
      </c>
      <c r="D1050" s="3" t="s">
        <v>4809</v>
      </c>
      <c r="E1050" s="2" t="s">
        <v>4810</v>
      </c>
      <c r="F1050" s="2" t="s">
        <v>4807</v>
      </c>
      <c r="G1050" s="2" t="s">
        <v>4811</v>
      </c>
      <c r="H1050" s="2" t="s">
        <v>4298</v>
      </c>
      <c r="I1050" s="2" t="s">
        <v>4299</v>
      </c>
      <c r="J1050" s="4">
        <v>90000</v>
      </c>
      <c r="K1050" s="4">
        <v>2399544</v>
      </c>
      <c r="L1050" s="4"/>
      <c r="M1050" s="4">
        <v>2399544</v>
      </c>
    </row>
    <row r="1051" spans="1:13" ht="15.75">
      <c r="A1051" s="3">
        <v>2023</v>
      </c>
      <c r="B1051" s="2" t="s">
        <v>4797</v>
      </c>
      <c r="C1051" s="2" t="s">
        <v>4329</v>
      </c>
      <c r="D1051" s="3" t="s">
        <v>4330</v>
      </c>
      <c r="E1051" s="2" t="s">
        <v>4798</v>
      </c>
      <c r="F1051" s="2" t="s">
        <v>4797</v>
      </c>
      <c r="G1051" s="2" t="s">
        <v>4799</v>
      </c>
      <c r="H1051" s="2" t="s">
        <v>4333</v>
      </c>
      <c r="I1051" s="2" t="s">
        <v>4334</v>
      </c>
      <c r="J1051" s="4">
        <v>24000</v>
      </c>
      <c r="K1051" s="4">
        <v>534986</v>
      </c>
      <c r="L1051" s="4"/>
      <c r="M1051" s="4">
        <v>534986</v>
      </c>
    </row>
    <row r="1052" spans="1:13" ht="15.75">
      <c r="A1052" s="3">
        <v>2023</v>
      </c>
      <c r="B1052" s="2" t="s">
        <v>4328</v>
      </c>
      <c r="C1052" s="2" t="s">
        <v>4329</v>
      </c>
      <c r="D1052" s="3" t="s">
        <v>4330</v>
      </c>
      <c r="E1052" s="2" t="s">
        <v>4331</v>
      </c>
      <c r="F1052" s="2" t="s">
        <v>4328</v>
      </c>
      <c r="G1052" s="2" t="s">
        <v>4332</v>
      </c>
      <c r="H1052" s="2" t="s">
        <v>4333</v>
      </c>
      <c r="I1052" s="2" t="s">
        <v>4334</v>
      </c>
      <c r="J1052" s="4">
        <v>7</v>
      </c>
      <c r="K1052" s="4">
        <v>108584</v>
      </c>
      <c r="L1052" s="4"/>
      <c r="M1052" s="4">
        <v>108584</v>
      </c>
    </row>
    <row r="1053" spans="1:13" ht="15.75">
      <c r="A1053" s="3">
        <v>2023</v>
      </c>
      <c r="B1053" s="2" t="s">
        <v>5213</v>
      </c>
      <c r="C1053" s="2" t="s">
        <v>4329</v>
      </c>
      <c r="D1053" s="3" t="s">
        <v>4330</v>
      </c>
      <c r="E1053" s="2" t="s">
        <v>5214</v>
      </c>
      <c r="F1053" s="2" t="s">
        <v>5213</v>
      </c>
      <c r="G1053" s="2" t="s">
        <v>5215</v>
      </c>
      <c r="H1053" s="2" t="s">
        <v>4333</v>
      </c>
      <c r="I1053" s="2" t="s">
        <v>4334</v>
      </c>
      <c r="J1053" s="4">
        <v>300</v>
      </c>
      <c r="K1053" s="4">
        <v>497222</v>
      </c>
      <c r="L1053" s="4"/>
      <c r="M1053" s="4">
        <v>497222</v>
      </c>
    </row>
    <row r="1054" spans="1:13" ht="15.75">
      <c r="A1054" s="3">
        <v>2023</v>
      </c>
      <c r="B1054" s="2" t="s">
        <v>5203</v>
      </c>
      <c r="C1054" s="2" t="s">
        <v>4329</v>
      </c>
      <c r="D1054" s="3" t="s">
        <v>4330</v>
      </c>
      <c r="E1054" s="2" t="s">
        <v>5204</v>
      </c>
      <c r="F1054" s="2" t="s">
        <v>5203</v>
      </c>
      <c r="G1054" s="2" t="s">
        <v>5205</v>
      </c>
      <c r="H1054" s="2" t="s">
        <v>4333</v>
      </c>
      <c r="I1054" s="2" t="s">
        <v>4334</v>
      </c>
      <c r="J1054" s="4">
        <v>800</v>
      </c>
      <c r="K1054" s="4">
        <v>1940635</v>
      </c>
      <c r="L1054" s="4"/>
      <c r="M1054" s="4">
        <v>1940635</v>
      </c>
    </row>
    <row r="1055" spans="1:13" ht="15.75">
      <c r="A1055" s="3">
        <v>2023</v>
      </c>
      <c r="B1055" s="2" t="s">
        <v>4902</v>
      </c>
      <c r="C1055" s="2" t="s">
        <v>4329</v>
      </c>
      <c r="D1055" s="3" t="s">
        <v>4330</v>
      </c>
      <c r="E1055" s="2" t="s">
        <v>4903</v>
      </c>
      <c r="F1055" s="2" t="s">
        <v>4902</v>
      </c>
      <c r="G1055" s="2" t="s">
        <v>4904</v>
      </c>
      <c r="H1055" s="2" t="s">
        <v>4333</v>
      </c>
      <c r="I1055" s="2" t="s">
        <v>4334</v>
      </c>
      <c r="J1055" s="4">
        <v>24000</v>
      </c>
      <c r="K1055" s="4">
        <v>13531997</v>
      </c>
      <c r="L1055" s="4"/>
      <c r="M1055" s="4">
        <v>13531997</v>
      </c>
    </row>
    <row r="1056" spans="1:13" ht="15.75">
      <c r="A1056" s="3">
        <v>2023</v>
      </c>
      <c r="B1056" s="2" t="s">
        <v>1576</v>
      </c>
      <c r="C1056" s="2" t="s">
        <v>4222</v>
      </c>
      <c r="D1056" s="3" t="s">
        <v>4094</v>
      </c>
      <c r="E1056" s="2" t="s">
        <v>5256</v>
      </c>
      <c r="F1056" s="2" t="s">
        <v>1576</v>
      </c>
      <c r="G1056" s="2" t="s">
        <v>1582</v>
      </c>
      <c r="H1056" s="2" t="s">
        <v>4220</v>
      </c>
      <c r="I1056" s="2" t="s">
        <v>4221</v>
      </c>
      <c r="J1056" s="4">
        <v>1000</v>
      </c>
      <c r="K1056" s="4">
        <v>52974</v>
      </c>
      <c r="L1056" s="4"/>
      <c r="M1056" s="4">
        <v>52974</v>
      </c>
    </row>
    <row r="1057" spans="1:13" ht="15.75">
      <c r="A1057" s="3">
        <v>2023</v>
      </c>
      <c r="B1057" s="2" t="s">
        <v>1572</v>
      </c>
      <c r="C1057" s="2" t="s">
        <v>4222</v>
      </c>
      <c r="D1057" s="3" t="s">
        <v>4094</v>
      </c>
      <c r="E1057" s="2" t="s">
        <v>1579</v>
      </c>
      <c r="F1057" s="2" t="s">
        <v>1572</v>
      </c>
      <c r="G1057" s="2" t="s">
        <v>1578</v>
      </c>
      <c r="H1057" s="2" t="s">
        <v>4220</v>
      </c>
      <c r="I1057" s="2" t="s">
        <v>4221</v>
      </c>
      <c r="J1057" s="4">
        <v>190000</v>
      </c>
      <c r="K1057" s="4">
        <v>5680292</v>
      </c>
      <c r="L1057" s="4"/>
      <c r="M1057" s="4">
        <v>5680292</v>
      </c>
    </row>
    <row r="1058" spans="1:13" ht="15.75">
      <c r="A1058" s="3">
        <v>2023</v>
      </c>
      <c r="B1058" s="2" t="s">
        <v>1566</v>
      </c>
      <c r="C1058" s="2" t="s">
        <v>4222</v>
      </c>
      <c r="D1058" s="3" t="s">
        <v>4094</v>
      </c>
      <c r="E1058" s="2" t="s">
        <v>3593</v>
      </c>
      <c r="F1058" s="2" t="s">
        <v>1566</v>
      </c>
      <c r="G1058" s="2" t="s">
        <v>3594</v>
      </c>
      <c r="H1058" s="2" t="s">
        <v>4220</v>
      </c>
      <c r="I1058" s="2" t="s">
        <v>4221</v>
      </c>
      <c r="J1058" s="4">
        <v>4000</v>
      </c>
      <c r="K1058" s="4">
        <v>74478</v>
      </c>
      <c r="L1058" s="4"/>
      <c r="M1058" s="4">
        <v>74478</v>
      </c>
    </row>
    <row r="1059" spans="1:13" ht="15.75">
      <c r="A1059" s="3">
        <v>2023</v>
      </c>
      <c r="B1059" s="2" t="s">
        <v>1313</v>
      </c>
      <c r="C1059" s="2" t="s">
        <v>4174</v>
      </c>
      <c r="D1059" s="3" t="s">
        <v>4094</v>
      </c>
      <c r="E1059" s="2" t="s">
        <v>1314</v>
      </c>
      <c r="F1059" s="2" t="s">
        <v>1313</v>
      </c>
      <c r="G1059" s="2"/>
      <c r="H1059" s="2" t="s">
        <v>4028</v>
      </c>
      <c r="I1059" s="2" t="s">
        <v>4029</v>
      </c>
      <c r="J1059" s="4">
        <v>50</v>
      </c>
      <c r="K1059" s="4">
        <v>91787</v>
      </c>
      <c r="L1059" s="4"/>
      <c r="M1059" s="4">
        <v>91787</v>
      </c>
    </row>
    <row r="1060" spans="1:13" ht="15.75">
      <c r="A1060" s="3">
        <v>2023</v>
      </c>
      <c r="B1060" s="2" t="s">
        <v>917</v>
      </c>
      <c r="C1060" s="2" t="s">
        <v>4093</v>
      </c>
      <c r="D1060" s="3" t="s">
        <v>4094</v>
      </c>
      <c r="E1060" s="2" t="s">
        <v>4102</v>
      </c>
      <c r="F1060" s="2" t="s">
        <v>917</v>
      </c>
      <c r="G1060" s="2" t="s">
        <v>4096</v>
      </c>
      <c r="H1060" s="2" t="s">
        <v>4028</v>
      </c>
      <c r="I1060" s="2" t="s">
        <v>4029</v>
      </c>
      <c r="J1060" s="4">
        <v>110</v>
      </c>
      <c r="K1060" s="4">
        <v>1792137</v>
      </c>
      <c r="L1060" s="4"/>
      <c r="M1060" s="4">
        <v>1792137</v>
      </c>
    </row>
    <row r="1061" spans="1:13" ht="15.75">
      <c r="A1061" s="3">
        <v>2023</v>
      </c>
      <c r="B1061" s="2" t="s">
        <v>915</v>
      </c>
      <c r="C1061" s="2" t="s">
        <v>4093</v>
      </c>
      <c r="D1061" s="3" t="s">
        <v>4094</v>
      </c>
      <c r="E1061" s="2" t="s">
        <v>4101</v>
      </c>
      <c r="F1061" s="2" t="s">
        <v>915</v>
      </c>
      <c r="G1061" s="2" t="s">
        <v>914</v>
      </c>
      <c r="H1061" s="2" t="s">
        <v>4028</v>
      </c>
      <c r="I1061" s="2" t="s">
        <v>4029</v>
      </c>
      <c r="J1061" s="4">
        <v>16</v>
      </c>
      <c r="K1061" s="4">
        <v>676915</v>
      </c>
      <c r="L1061" s="4"/>
      <c r="M1061" s="4">
        <v>676915</v>
      </c>
    </row>
    <row r="1062" spans="1:13" ht="15.75">
      <c r="A1062" s="3">
        <v>2023</v>
      </c>
      <c r="B1062" s="2" t="s">
        <v>1245</v>
      </c>
      <c r="C1062" s="2" t="s">
        <v>4093</v>
      </c>
      <c r="D1062" s="3" t="s">
        <v>4094</v>
      </c>
      <c r="E1062" s="2" t="s">
        <v>4104</v>
      </c>
      <c r="F1062" s="2" t="s">
        <v>1245</v>
      </c>
      <c r="G1062" s="2" t="s">
        <v>4096</v>
      </c>
      <c r="H1062" s="2" t="s">
        <v>4028</v>
      </c>
      <c r="I1062" s="2" t="s">
        <v>4029</v>
      </c>
      <c r="J1062" s="4">
        <v>30</v>
      </c>
      <c r="K1062" s="4">
        <v>847717</v>
      </c>
      <c r="L1062" s="4"/>
      <c r="M1062" s="4">
        <v>847717</v>
      </c>
    </row>
    <row r="1063" spans="1:13" ht="15.75">
      <c r="A1063" s="3">
        <v>2023</v>
      </c>
      <c r="B1063" s="2" t="s">
        <v>4098</v>
      </c>
      <c r="C1063" s="2" t="s">
        <v>4093</v>
      </c>
      <c r="D1063" s="3" t="s">
        <v>4094</v>
      </c>
      <c r="E1063" s="2" t="s">
        <v>4099</v>
      </c>
      <c r="F1063" s="2" t="s">
        <v>4098</v>
      </c>
      <c r="G1063" s="2" t="s">
        <v>4100</v>
      </c>
      <c r="H1063" s="2" t="s">
        <v>4028</v>
      </c>
      <c r="I1063" s="2" t="s">
        <v>4029</v>
      </c>
      <c r="J1063" s="4">
        <v>35</v>
      </c>
      <c r="K1063" s="4">
        <v>1294208</v>
      </c>
      <c r="L1063" s="4"/>
      <c r="M1063" s="4">
        <v>1294208</v>
      </c>
    </row>
    <row r="1064" spans="1:13" ht="15.75">
      <c r="A1064" s="3">
        <v>2023</v>
      </c>
      <c r="B1064" s="2" t="s">
        <v>1016</v>
      </c>
      <c r="C1064" s="2" t="s">
        <v>4093</v>
      </c>
      <c r="D1064" s="3" t="s">
        <v>4094</v>
      </c>
      <c r="E1064" s="2" t="s">
        <v>4097</v>
      </c>
      <c r="F1064" s="2" t="s">
        <v>1016</v>
      </c>
      <c r="G1064" s="2" t="s">
        <v>4096</v>
      </c>
      <c r="H1064" s="2" t="s">
        <v>4028</v>
      </c>
      <c r="I1064" s="2" t="s">
        <v>4029</v>
      </c>
      <c r="J1064" s="4">
        <v>100</v>
      </c>
      <c r="K1064" s="4">
        <v>2347120</v>
      </c>
      <c r="L1064" s="4"/>
      <c r="M1064" s="4">
        <v>2347120</v>
      </c>
    </row>
    <row r="1065" spans="1:13" ht="15.75">
      <c r="A1065" s="3">
        <v>2023</v>
      </c>
      <c r="B1065" s="2" t="s">
        <v>1240</v>
      </c>
      <c r="C1065" s="2" t="s">
        <v>4093</v>
      </c>
      <c r="D1065" s="3" t="s">
        <v>4094</v>
      </c>
      <c r="E1065" s="2" t="s">
        <v>4095</v>
      </c>
      <c r="F1065" s="2" t="s">
        <v>1240</v>
      </c>
      <c r="G1065" s="2" t="s">
        <v>4096</v>
      </c>
      <c r="H1065" s="2" t="s">
        <v>4028</v>
      </c>
      <c r="I1065" s="2" t="s">
        <v>4029</v>
      </c>
      <c r="J1065" s="4">
        <v>73</v>
      </c>
      <c r="K1065" s="4">
        <v>1821852</v>
      </c>
      <c r="L1065" s="4"/>
      <c r="M1065" s="4">
        <v>1821852</v>
      </c>
    </row>
    <row r="1066" spans="1:13" ht="15.75">
      <c r="A1066" s="3">
        <v>2023</v>
      </c>
      <c r="B1066" s="2" t="s">
        <v>3162</v>
      </c>
      <c r="C1066" s="2" t="s">
        <v>4093</v>
      </c>
      <c r="D1066" s="3" t="s">
        <v>4094</v>
      </c>
      <c r="E1066" s="2" t="s">
        <v>4103</v>
      </c>
      <c r="F1066" s="2" t="s">
        <v>3162</v>
      </c>
      <c r="G1066" s="2" t="s">
        <v>4096</v>
      </c>
      <c r="H1066" s="2" t="s">
        <v>4028</v>
      </c>
      <c r="I1066" s="2" t="s">
        <v>4029</v>
      </c>
      <c r="J1066" s="4">
        <v>63</v>
      </c>
      <c r="K1066" s="4">
        <v>1235088</v>
      </c>
      <c r="L1066" s="4"/>
      <c r="M1066" s="4">
        <v>1235088</v>
      </c>
    </row>
    <row r="1067" spans="1:13" ht="15.75">
      <c r="A1067" s="3">
        <v>2023</v>
      </c>
      <c r="B1067" s="2" t="s">
        <v>5128</v>
      </c>
      <c r="C1067" s="2" t="s">
        <v>5125</v>
      </c>
      <c r="D1067" s="3" t="s">
        <v>4094</v>
      </c>
      <c r="E1067" s="2" t="s">
        <v>5129</v>
      </c>
      <c r="F1067" s="2" t="s">
        <v>5128</v>
      </c>
      <c r="G1067" s="2" t="s">
        <v>5130</v>
      </c>
      <c r="H1067" s="2" t="s">
        <v>4028</v>
      </c>
      <c r="I1067" s="2" t="s">
        <v>4029</v>
      </c>
      <c r="J1067" s="4">
        <v>230000</v>
      </c>
      <c r="K1067" s="4">
        <v>611114</v>
      </c>
      <c r="L1067" s="4"/>
      <c r="M1067" s="4">
        <v>611114</v>
      </c>
    </row>
    <row r="1068" spans="1:13" ht="15.75">
      <c r="A1068" s="3">
        <v>2023</v>
      </c>
      <c r="B1068" s="2" t="s">
        <v>5124</v>
      </c>
      <c r="C1068" s="2" t="s">
        <v>5125</v>
      </c>
      <c r="D1068" s="3" t="s">
        <v>4094</v>
      </c>
      <c r="E1068" s="2" t="s">
        <v>5126</v>
      </c>
      <c r="F1068" s="2" t="s">
        <v>5124</v>
      </c>
      <c r="G1068" s="2" t="s">
        <v>5127</v>
      </c>
      <c r="H1068" s="2" t="s">
        <v>4028</v>
      </c>
      <c r="I1068" s="2" t="s">
        <v>4029</v>
      </c>
      <c r="J1068" s="4">
        <v>452000</v>
      </c>
      <c r="K1068" s="4">
        <v>4772585</v>
      </c>
      <c r="L1068" s="4"/>
      <c r="M1068" s="4">
        <v>4772585</v>
      </c>
    </row>
    <row r="1069" spans="1:13" ht="15.75">
      <c r="A1069" s="3">
        <v>2023</v>
      </c>
      <c r="B1069" s="2" t="s">
        <v>5157</v>
      </c>
      <c r="C1069" s="2" t="s">
        <v>5125</v>
      </c>
      <c r="D1069" s="3" t="s">
        <v>4094</v>
      </c>
      <c r="E1069" s="2" t="s">
        <v>5158</v>
      </c>
      <c r="F1069" s="2" t="s">
        <v>5157</v>
      </c>
      <c r="G1069" s="2" t="s">
        <v>5159</v>
      </c>
      <c r="H1069" s="2" t="s">
        <v>4028</v>
      </c>
      <c r="I1069" s="2" t="s">
        <v>4029</v>
      </c>
      <c r="J1069" s="4">
        <v>195000</v>
      </c>
      <c r="K1069" s="4">
        <v>4091069</v>
      </c>
      <c r="L1069" s="4"/>
      <c r="M1069" s="4">
        <v>4091069</v>
      </c>
    </row>
    <row r="1070" spans="1:13" ht="15.75">
      <c r="A1070" s="3">
        <v>2023</v>
      </c>
      <c r="B1070" s="2" t="s">
        <v>5</v>
      </c>
      <c r="C1070" s="2" t="s">
        <v>4016</v>
      </c>
      <c r="D1070" s="3" t="s">
        <v>4017</v>
      </c>
      <c r="E1070" s="2" t="s">
        <v>7</v>
      </c>
      <c r="F1070" s="2" t="s">
        <v>5</v>
      </c>
      <c r="G1070" s="2" t="s">
        <v>8</v>
      </c>
      <c r="H1070" s="2" t="s">
        <v>4018</v>
      </c>
      <c r="I1070" s="2" t="s">
        <v>4019</v>
      </c>
      <c r="J1070" s="4">
        <v>45000</v>
      </c>
      <c r="K1070" s="4">
        <v>3363331</v>
      </c>
      <c r="L1070" s="4"/>
      <c r="M1070" s="4">
        <v>3363331</v>
      </c>
    </row>
    <row r="1071" spans="1:13" ht="15.75">
      <c r="A1071" s="3">
        <v>2023</v>
      </c>
      <c r="B1071" s="2" t="s">
        <v>4847</v>
      </c>
      <c r="C1071" s="2" t="s">
        <v>4848</v>
      </c>
      <c r="D1071" s="3" t="s">
        <v>4017</v>
      </c>
      <c r="E1071" s="2" t="s">
        <v>4849</v>
      </c>
      <c r="F1071" s="2" t="s">
        <v>4847</v>
      </c>
      <c r="G1071" s="2" t="s">
        <v>4850</v>
      </c>
      <c r="H1071" s="2" t="s">
        <v>4338</v>
      </c>
      <c r="I1071" s="2" t="s">
        <v>4339</v>
      </c>
      <c r="J1071" s="4">
        <v>360000</v>
      </c>
      <c r="K1071" s="4">
        <v>27992963</v>
      </c>
      <c r="L1071" s="4"/>
      <c r="M1071" s="4">
        <v>27992963</v>
      </c>
    </row>
    <row r="1072" spans="1:13" ht="15.75">
      <c r="A1072" s="3">
        <v>2023</v>
      </c>
      <c r="B1072" s="2" t="s">
        <v>20</v>
      </c>
      <c r="C1072" s="2" t="s">
        <v>4016</v>
      </c>
      <c r="D1072" s="3" t="s">
        <v>4017</v>
      </c>
      <c r="E1072" s="2" t="s">
        <v>22</v>
      </c>
      <c r="F1072" s="2" t="s">
        <v>20</v>
      </c>
      <c r="G1072" s="2" t="s">
        <v>23</v>
      </c>
      <c r="H1072" s="2" t="s">
        <v>4018</v>
      </c>
      <c r="I1072" s="2" t="s">
        <v>4019</v>
      </c>
      <c r="J1072" s="4">
        <v>36000</v>
      </c>
      <c r="K1072" s="4">
        <v>2689761</v>
      </c>
      <c r="L1072" s="4"/>
      <c r="M1072" s="4">
        <v>2689761</v>
      </c>
    </row>
    <row r="1073" spans="1:13" ht="15.75">
      <c r="A1073" s="3">
        <v>2023</v>
      </c>
      <c r="B1073" s="2" t="s">
        <v>1417</v>
      </c>
      <c r="C1073" s="2" t="s">
        <v>4425</v>
      </c>
      <c r="D1073" s="3" t="s">
        <v>4426</v>
      </c>
      <c r="E1073" s="2" t="s">
        <v>2912</v>
      </c>
      <c r="F1073" s="2" t="s">
        <v>1417</v>
      </c>
      <c r="G1073" s="2" t="s">
        <v>2913</v>
      </c>
      <c r="H1073" s="2" t="s">
        <v>4052</v>
      </c>
      <c r="I1073" s="2" t="s">
        <v>4053</v>
      </c>
      <c r="J1073" s="4">
        <v>1050</v>
      </c>
      <c r="K1073" s="4">
        <v>1080684</v>
      </c>
      <c r="L1073" s="4"/>
      <c r="M1073" s="4">
        <v>1080684</v>
      </c>
    </row>
    <row r="1074" spans="1:13" ht="15.75">
      <c r="A1074" s="3">
        <v>2023</v>
      </c>
      <c r="B1074" s="2" t="s">
        <v>1443</v>
      </c>
      <c r="C1074" s="2" t="s">
        <v>4425</v>
      </c>
      <c r="D1074" s="3" t="s">
        <v>4426</v>
      </c>
      <c r="E1074" s="2" t="s">
        <v>2809</v>
      </c>
      <c r="F1074" s="2" t="s">
        <v>1443</v>
      </c>
      <c r="G1074" s="2" t="s">
        <v>2810</v>
      </c>
      <c r="H1074" s="2" t="s">
        <v>4052</v>
      </c>
      <c r="I1074" s="2" t="s">
        <v>4053</v>
      </c>
      <c r="J1074" s="4">
        <v>150</v>
      </c>
      <c r="K1074" s="4">
        <v>217730</v>
      </c>
      <c r="L1074" s="4"/>
      <c r="M1074" s="4">
        <v>217730</v>
      </c>
    </row>
    <row r="1075" spans="1:13" ht="15.75">
      <c r="A1075" s="3">
        <v>2023</v>
      </c>
      <c r="B1075" s="2" t="s">
        <v>1443</v>
      </c>
      <c r="C1075" s="2" t="s">
        <v>4425</v>
      </c>
      <c r="D1075" s="3" t="s">
        <v>4426</v>
      </c>
      <c r="E1075" s="2" t="s">
        <v>2813</v>
      </c>
      <c r="F1075" s="2" t="s">
        <v>1443</v>
      </c>
      <c r="G1075" s="2" t="s">
        <v>2814</v>
      </c>
      <c r="H1075" s="2" t="s">
        <v>4052</v>
      </c>
      <c r="I1075" s="2" t="s">
        <v>4053</v>
      </c>
      <c r="J1075" s="4">
        <v>204</v>
      </c>
      <c r="K1075" s="4">
        <v>424925</v>
      </c>
      <c r="L1075" s="4"/>
      <c r="M1075" s="4">
        <v>424925</v>
      </c>
    </row>
    <row r="1076" spans="1:13" ht="15.75">
      <c r="A1076" s="3">
        <v>2023</v>
      </c>
      <c r="B1076" s="2" t="s">
        <v>264</v>
      </c>
      <c r="C1076" s="2" t="s">
        <v>4425</v>
      </c>
      <c r="D1076" s="3" t="s">
        <v>4426</v>
      </c>
      <c r="E1076" s="2" t="s">
        <v>2496</v>
      </c>
      <c r="F1076" s="2" t="s">
        <v>264</v>
      </c>
      <c r="G1076" s="2" t="s">
        <v>2497</v>
      </c>
      <c r="H1076" s="2" t="s">
        <v>4052</v>
      </c>
      <c r="I1076" s="2" t="s">
        <v>4053</v>
      </c>
      <c r="J1076" s="4">
        <v>100</v>
      </c>
      <c r="K1076" s="4">
        <v>680059</v>
      </c>
      <c r="L1076" s="4"/>
      <c r="M1076" s="4">
        <v>680059</v>
      </c>
    </row>
    <row r="1077" spans="1:13" ht="15.75">
      <c r="A1077" s="3">
        <v>2023</v>
      </c>
      <c r="B1077" s="2" t="s">
        <v>271</v>
      </c>
      <c r="C1077" s="2" t="s">
        <v>4425</v>
      </c>
      <c r="D1077" s="3" t="s">
        <v>4426</v>
      </c>
      <c r="E1077" s="2" t="s">
        <v>2463</v>
      </c>
      <c r="F1077" s="2" t="s">
        <v>271</v>
      </c>
      <c r="G1077" s="2" t="s">
        <v>2464</v>
      </c>
      <c r="H1077" s="2" t="s">
        <v>4052</v>
      </c>
      <c r="I1077" s="2" t="s">
        <v>4053</v>
      </c>
      <c r="J1077" s="4">
        <v>312</v>
      </c>
      <c r="K1077" s="4">
        <v>1052229</v>
      </c>
      <c r="L1077" s="4"/>
      <c r="M1077" s="4">
        <v>1052229</v>
      </c>
    </row>
    <row r="1078" spans="1:13" ht="15.75">
      <c r="A1078" s="3">
        <v>2023</v>
      </c>
      <c r="B1078" s="2" t="s">
        <v>236</v>
      </c>
      <c r="C1078" s="2" t="s">
        <v>4425</v>
      </c>
      <c r="D1078" s="3" t="s">
        <v>4426</v>
      </c>
      <c r="E1078" s="2" t="s">
        <v>2402</v>
      </c>
      <c r="F1078" s="2" t="s">
        <v>236</v>
      </c>
      <c r="G1078" s="2" t="s">
        <v>2403</v>
      </c>
      <c r="H1078" s="2" t="s">
        <v>4052</v>
      </c>
      <c r="I1078" s="2" t="s">
        <v>4053</v>
      </c>
      <c r="J1078" s="4">
        <v>250</v>
      </c>
      <c r="K1078" s="4">
        <v>1056161</v>
      </c>
      <c r="L1078" s="4"/>
      <c r="M1078" s="4">
        <v>1056161</v>
      </c>
    </row>
    <row r="1079" spans="1:13" ht="15.75">
      <c r="A1079" s="3">
        <v>2023</v>
      </c>
      <c r="B1079" s="2" t="s">
        <v>5176</v>
      </c>
      <c r="C1079" s="2" t="s">
        <v>5177</v>
      </c>
      <c r="D1079" s="3" t="s">
        <v>4426</v>
      </c>
      <c r="E1079" s="2" t="s">
        <v>5178</v>
      </c>
      <c r="F1079" s="2" t="s">
        <v>5176</v>
      </c>
      <c r="G1079" s="2" t="s">
        <v>5179</v>
      </c>
      <c r="H1079" s="2" t="s">
        <v>4052</v>
      </c>
      <c r="I1079" s="2" t="s">
        <v>4053</v>
      </c>
      <c r="J1079" s="4">
        <v>50050</v>
      </c>
      <c r="K1079" s="4">
        <v>1429748</v>
      </c>
      <c r="L1079" s="4"/>
      <c r="M1079" s="4">
        <v>1429748</v>
      </c>
    </row>
    <row r="1080" spans="1:13" ht="15.75">
      <c r="A1080" s="3">
        <v>2023</v>
      </c>
      <c r="B1080" s="2" t="s">
        <v>1754</v>
      </c>
      <c r="C1080" s="2" t="s">
        <v>4313</v>
      </c>
      <c r="D1080" s="3" t="s">
        <v>4314</v>
      </c>
      <c r="E1080" s="2" t="s">
        <v>1755</v>
      </c>
      <c r="F1080" s="2" t="s">
        <v>1754</v>
      </c>
      <c r="G1080" s="2" t="s">
        <v>1756</v>
      </c>
      <c r="H1080" s="2" t="s">
        <v>4315</v>
      </c>
      <c r="I1080" s="2" t="s">
        <v>4316</v>
      </c>
      <c r="J1080" s="4">
        <v>200</v>
      </c>
      <c r="K1080" s="4">
        <v>609118</v>
      </c>
      <c r="L1080" s="4"/>
      <c r="M1080" s="4">
        <v>609118</v>
      </c>
    </row>
    <row r="1081" spans="1:13" ht="15.75">
      <c r="A1081" s="3">
        <v>2023</v>
      </c>
      <c r="B1081" s="2" t="s">
        <v>4869</v>
      </c>
      <c r="C1081" s="2" t="s">
        <v>4870</v>
      </c>
      <c r="D1081" s="3" t="s">
        <v>4314</v>
      </c>
      <c r="E1081" s="2" t="s">
        <v>4871</v>
      </c>
      <c r="F1081" s="2" t="s">
        <v>4869</v>
      </c>
      <c r="G1081" s="2" t="s">
        <v>4872</v>
      </c>
      <c r="H1081" s="2" t="s">
        <v>4379</v>
      </c>
      <c r="I1081" s="2" t="s">
        <v>4380</v>
      </c>
      <c r="J1081" s="4">
        <v>51000</v>
      </c>
      <c r="K1081" s="4">
        <v>13715726</v>
      </c>
      <c r="L1081" s="4"/>
      <c r="M1081" s="4">
        <v>13715726</v>
      </c>
    </row>
    <row r="1082" spans="1:13" ht="15.75">
      <c r="A1082" s="3">
        <v>2023</v>
      </c>
      <c r="B1082" s="2" t="s">
        <v>5143</v>
      </c>
      <c r="C1082" s="2" t="s">
        <v>5144</v>
      </c>
      <c r="D1082" s="3" t="s">
        <v>5145</v>
      </c>
      <c r="E1082" s="2" t="s">
        <v>5146</v>
      </c>
      <c r="F1082" s="2" t="s">
        <v>5143</v>
      </c>
      <c r="G1082" s="2" t="s">
        <v>5147</v>
      </c>
      <c r="H1082" s="2" t="s">
        <v>4361</v>
      </c>
      <c r="I1082" s="2" t="s">
        <v>4362</v>
      </c>
      <c r="J1082" s="4">
        <v>1</v>
      </c>
      <c r="K1082" s="4">
        <v>8760185</v>
      </c>
      <c r="L1082" s="4"/>
      <c r="M1082" s="4">
        <v>8760185</v>
      </c>
    </row>
    <row r="1083" spans="1:13" ht="15.75">
      <c r="A1083" s="3">
        <v>2023</v>
      </c>
      <c r="B1083" s="2" t="s">
        <v>4873</v>
      </c>
      <c r="C1083" s="2" t="s">
        <v>4874</v>
      </c>
      <c r="D1083" s="3" t="s">
        <v>4875</v>
      </c>
      <c r="E1083" s="2" t="s">
        <v>4876</v>
      </c>
      <c r="F1083" s="2" t="s">
        <v>4873</v>
      </c>
      <c r="G1083" s="2" t="s">
        <v>4877</v>
      </c>
      <c r="H1083" s="2" t="s">
        <v>4338</v>
      </c>
      <c r="I1083" s="2" t="s">
        <v>4339</v>
      </c>
      <c r="J1083" s="4">
        <v>250000</v>
      </c>
      <c r="K1083" s="4">
        <v>22394916</v>
      </c>
      <c r="L1083" s="4"/>
      <c r="M1083" s="4">
        <v>22394916</v>
      </c>
    </row>
    <row r="1084" spans="1:13" ht="15.75">
      <c r="A1084" s="3">
        <v>2023</v>
      </c>
      <c r="B1084" s="2" t="s">
        <v>2266</v>
      </c>
      <c r="C1084" s="2" t="s">
        <v>4422</v>
      </c>
      <c r="D1084" s="3" t="s">
        <v>4423</v>
      </c>
      <c r="E1084" s="2" t="s">
        <v>2267</v>
      </c>
      <c r="F1084" s="2" t="s">
        <v>2266</v>
      </c>
      <c r="G1084" s="2" t="s">
        <v>2268</v>
      </c>
      <c r="H1084" s="2" t="s">
        <v>4369</v>
      </c>
      <c r="I1084" s="2" t="s">
        <v>4370</v>
      </c>
      <c r="J1084" s="4">
        <v>2530</v>
      </c>
      <c r="K1084" s="4">
        <v>10809784</v>
      </c>
      <c r="L1084" s="4"/>
      <c r="M1084" s="4">
        <v>10809784</v>
      </c>
    </row>
    <row r="1085" spans="1:13" ht="15.75">
      <c r="A1085" s="3">
        <v>2023</v>
      </c>
      <c r="B1085" s="2" t="s">
        <v>2263</v>
      </c>
      <c r="C1085" s="2" t="s">
        <v>4422</v>
      </c>
      <c r="D1085" s="3" t="s">
        <v>4423</v>
      </c>
      <c r="E1085" s="2" t="s">
        <v>2264</v>
      </c>
      <c r="F1085" s="2" t="s">
        <v>2263</v>
      </c>
      <c r="G1085" s="2" t="s">
        <v>2265</v>
      </c>
      <c r="H1085" s="2" t="s">
        <v>4369</v>
      </c>
      <c r="I1085" s="2" t="s">
        <v>4370</v>
      </c>
      <c r="J1085" s="4">
        <v>1210</v>
      </c>
      <c r="K1085" s="4">
        <v>4625592</v>
      </c>
      <c r="L1085" s="4"/>
      <c r="M1085" s="4">
        <v>4625592</v>
      </c>
    </row>
    <row r="1086" spans="1:13" ht="15.75">
      <c r="A1086" s="3">
        <v>2023</v>
      </c>
      <c r="B1086" s="2" t="s">
        <v>2260</v>
      </c>
      <c r="C1086" s="2" t="s">
        <v>4422</v>
      </c>
      <c r="D1086" s="3" t="s">
        <v>4423</v>
      </c>
      <c r="E1086" s="2" t="s">
        <v>2261</v>
      </c>
      <c r="F1086" s="2" t="s">
        <v>2260</v>
      </c>
      <c r="G1086" s="2" t="s">
        <v>2262</v>
      </c>
      <c r="H1086" s="2" t="s">
        <v>4369</v>
      </c>
      <c r="I1086" s="2" t="s">
        <v>4370</v>
      </c>
      <c r="J1086" s="4">
        <v>165</v>
      </c>
      <c r="K1086" s="4">
        <v>619533</v>
      </c>
      <c r="L1086" s="4"/>
      <c r="M1086" s="4">
        <v>619533</v>
      </c>
    </row>
    <row r="1087" spans="1:13" ht="15.75">
      <c r="A1087" s="3">
        <v>2023</v>
      </c>
      <c r="B1087" s="2" t="s">
        <v>4636</v>
      </c>
      <c r="C1087" s="2" t="s">
        <v>4637</v>
      </c>
      <c r="D1087" s="3" t="s">
        <v>4423</v>
      </c>
      <c r="E1087" s="2" t="s">
        <v>4638</v>
      </c>
      <c r="F1087" s="2" t="s">
        <v>4636</v>
      </c>
      <c r="G1087" s="2"/>
      <c r="H1087" s="2" t="s">
        <v>4369</v>
      </c>
      <c r="I1087" s="2" t="s">
        <v>4370</v>
      </c>
      <c r="J1087" s="4">
        <v>240</v>
      </c>
      <c r="K1087" s="4">
        <v>1087582</v>
      </c>
      <c r="L1087" s="4"/>
      <c r="M1087" s="4">
        <v>1087582</v>
      </c>
    </row>
    <row r="1088" spans="1:13" ht="15.75">
      <c r="A1088" s="3">
        <v>2023</v>
      </c>
      <c r="B1088" s="2" t="s">
        <v>4641</v>
      </c>
      <c r="C1088" s="2" t="s">
        <v>4637</v>
      </c>
      <c r="D1088" s="3" t="s">
        <v>4423</v>
      </c>
      <c r="E1088" s="2" t="s">
        <v>4642</v>
      </c>
      <c r="F1088" s="2" t="s">
        <v>4641</v>
      </c>
      <c r="G1088" s="2"/>
      <c r="H1088" s="2" t="s">
        <v>4369</v>
      </c>
      <c r="I1088" s="2" t="s">
        <v>4370</v>
      </c>
      <c r="J1088" s="4">
        <v>720</v>
      </c>
      <c r="K1088" s="4">
        <v>4055126</v>
      </c>
      <c r="L1088" s="4"/>
      <c r="M1088" s="4">
        <v>4055126</v>
      </c>
    </row>
    <row r="1089" spans="1:13" ht="15.75">
      <c r="A1089" s="3">
        <v>2023</v>
      </c>
      <c r="B1089" s="2" t="s">
        <v>2283</v>
      </c>
      <c r="C1089" s="2" t="s">
        <v>4422</v>
      </c>
      <c r="D1089" s="3" t="s">
        <v>4423</v>
      </c>
      <c r="E1089" s="2" t="s">
        <v>2284</v>
      </c>
      <c r="F1089" s="2" t="s">
        <v>2283</v>
      </c>
      <c r="G1089" s="2" t="s">
        <v>2285</v>
      </c>
      <c r="H1089" s="2" t="s">
        <v>4369</v>
      </c>
      <c r="I1089" s="2" t="s">
        <v>4370</v>
      </c>
      <c r="J1089" s="4">
        <v>40</v>
      </c>
      <c r="K1089" s="4">
        <v>647370</v>
      </c>
      <c r="L1089" s="4"/>
      <c r="M1089" s="4">
        <v>647370</v>
      </c>
    </row>
    <row r="1090" spans="1:13" ht="15.75">
      <c r="A1090" s="3">
        <v>2023</v>
      </c>
      <c r="B1090" s="2" t="s">
        <v>1784</v>
      </c>
      <c r="C1090" s="2" t="s">
        <v>4321</v>
      </c>
      <c r="D1090" s="3" t="s">
        <v>4322</v>
      </c>
      <c r="E1090" s="2" t="s">
        <v>1785</v>
      </c>
      <c r="F1090" s="2" t="s">
        <v>1784</v>
      </c>
      <c r="G1090" s="2" t="s">
        <v>4323</v>
      </c>
      <c r="H1090" s="2" t="s">
        <v>4319</v>
      </c>
      <c r="I1090" s="2" t="s">
        <v>4320</v>
      </c>
      <c r="J1090" s="4">
        <v>40</v>
      </c>
      <c r="K1090" s="4">
        <v>14422627</v>
      </c>
      <c r="L1090" s="4"/>
      <c r="M1090" s="4">
        <v>14422627</v>
      </c>
    </row>
    <row r="1091" spans="1:13" ht="15.75">
      <c r="A1091" s="3">
        <v>2023</v>
      </c>
      <c r="B1091" s="2" t="s">
        <v>2179</v>
      </c>
      <c r="C1091" s="2" t="s">
        <v>4420</v>
      </c>
      <c r="D1091" s="3" t="s">
        <v>4421</v>
      </c>
      <c r="E1091" s="2" t="s">
        <v>2180</v>
      </c>
      <c r="F1091" s="2" t="s">
        <v>2179</v>
      </c>
      <c r="G1091" s="2" t="s">
        <v>2181</v>
      </c>
      <c r="H1091" s="2" t="s">
        <v>4369</v>
      </c>
      <c r="I1091" s="2" t="s">
        <v>4370</v>
      </c>
      <c r="J1091" s="4">
        <v>3456</v>
      </c>
      <c r="K1091" s="4">
        <v>55804996</v>
      </c>
      <c r="L1091" s="4"/>
      <c r="M1091" s="4">
        <v>55804996</v>
      </c>
    </row>
    <row r="1092" spans="1:13" ht="15.75">
      <c r="A1092" s="3">
        <v>2023</v>
      </c>
      <c r="B1092" s="2" t="s">
        <v>2176</v>
      </c>
      <c r="C1092" s="2" t="s">
        <v>4420</v>
      </c>
      <c r="D1092" s="3" t="s">
        <v>4421</v>
      </c>
      <c r="E1092" s="2" t="s">
        <v>2177</v>
      </c>
      <c r="F1092" s="2" t="s">
        <v>2176</v>
      </c>
      <c r="G1092" s="2" t="s">
        <v>2178</v>
      </c>
      <c r="H1092" s="2" t="s">
        <v>4369</v>
      </c>
      <c r="I1092" s="2" t="s">
        <v>4370</v>
      </c>
      <c r="J1092" s="4">
        <v>1376</v>
      </c>
      <c r="K1092" s="4">
        <v>25642764</v>
      </c>
      <c r="L1092" s="4"/>
      <c r="M1092" s="4">
        <v>25642764</v>
      </c>
    </row>
    <row r="1093" spans="1:13" ht="15.75">
      <c r="A1093" s="3">
        <v>2023</v>
      </c>
      <c r="B1093" s="2" t="s">
        <v>2182</v>
      </c>
      <c r="C1093" s="2" t="s">
        <v>4420</v>
      </c>
      <c r="D1093" s="3" t="s">
        <v>4421</v>
      </c>
      <c r="E1093" s="2" t="s">
        <v>2183</v>
      </c>
      <c r="F1093" s="2" t="s">
        <v>2182</v>
      </c>
      <c r="G1093" s="2" t="s">
        <v>2185</v>
      </c>
      <c r="H1093" s="2" t="s">
        <v>4369</v>
      </c>
      <c r="I1093" s="2" t="s">
        <v>4370</v>
      </c>
      <c r="J1093" s="4">
        <v>80</v>
      </c>
      <c r="K1093" s="4">
        <v>1801231</v>
      </c>
      <c r="L1093" s="4"/>
      <c r="M1093" s="4">
        <v>1801231</v>
      </c>
    </row>
    <row r="1094" spans="1:13" ht="15.75">
      <c r="A1094" s="3">
        <v>2023</v>
      </c>
      <c r="B1094" s="2" t="s">
        <v>1683</v>
      </c>
      <c r="C1094" s="2" t="s">
        <v>4282</v>
      </c>
      <c r="D1094" s="3" t="s">
        <v>4283</v>
      </c>
      <c r="E1094" s="2" t="s">
        <v>1684</v>
      </c>
      <c r="F1094" s="2" t="s">
        <v>1683</v>
      </c>
      <c r="G1094" s="2" t="s">
        <v>1685</v>
      </c>
      <c r="H1094" s="2" t="s">
        <v>4284</v>
      </c>
      <c r="I1094" s="2" t="s">
        <v>4285</v>
      </c>
      <c r="J1094" s="4">
        <v>50</v>
      </c>
      <c r="K1094" s="4">
        <v>949562</v>
      </c>
      <c r="L1094" s="4"/>
      <c r="M1094" s="4">
        <v>949562</v>
      </c>
    </row>
    <row r="1095" spans="1:13" ht="15.75">
      <c r="A1095" s="3">
        <v>2023</v>
      </c>
      <c r="B1095" s="2" t="s">
        <v>1605</v>
      </c>
      <c r="C1095" s="2" t="s">
        <v>4241</v>
      </c>
      <c r="D1095" s="3" t="s">
        <v>4242</v>
      </c>
      <c r="E1095" s="2" t="s">
        <v>1606</v>
      </c>
      <c r="F1095" s="2" t="s">
        <v>1605</v>
      </c>
      <c r="G1095" s="2" t="s">
        <v>1607</v>
      </c>
      <c r="H1095" s="2" t="s">
        <v>4243</v>
      </c>
      <c r="I1095" s="2" t="s">
        <v>4244</v>
      </c>
      <c r="J1095" s="4">
        <v>10</v>
      </c>
      <c r="K1095" s="4">
        <v>8781602</v>
      </c>
      <c r="L1095" s="4"/>
      <c r="M1095" s="4">
        <v>8781602</v>
      </c>
    </row>
    <row r="1096" spans="1:13" ht="15.75">
      <c r="A1096" s="3">
        <v>2023</v>
      </c>
      <c r="B1096" s="2" t="s">
        <v>5047</v>
      </c>
      <c r="C1096" s="2" t="s">
        <v>5048</v>
      </c>
      <c r="D1096" s="3" t="s">
        <v>5049</v>
      </c>
      <c r="E1096" s="2" t="s">
        <v>5050</v>
      </c>
      <c r="F1096" s="2" t="s">
        <v>5047</v>
      </c>
      <c r="G1096" s="2" t="s">
        <v>113</v>
      </c>
      <c r="H1096" s="2" t="s">
        <v>5051</v>
      </c>
      <c r="I1096" s="2" t="s">
        <v>5052</v>
      </c>
      <c r="J1096" s="4">
        <v>2000</v>
      </c>
      <c r="K1096" s="4">
        <v>634247</v>
      </c>
      <c r="L1096" s="4"/>
      <c r="M1096" s="4">
        <v>634247</v>
      </c>
    </row>
    <row r="1097" spans="1:13" ht="15.75">
      <c r="A1097" s="3">
        <v>2023</v>
      </c>
      <c r="B1097" s="2" t="s">
        <v>5065</v>
      </c>
      <c r="C1097" s="2" t="s">
        <v>5048</v>
      </c>
      <c r="D1097" s="3" t="s">
        <v>5049</v>
      </c>
      <c r="E1097" s="2" t="s">
        <v>5066</v>
      </c>
      <c r="F1097" s="2" t="s">
        <v>5065</v>
      </c>
      <c r="G1097" s="2" t="s">
        <v>113</v>
      </c>
      <c r="H1097" s="2" t="s">
        <v>5051</v>
      </c>
      <c r="I1097" s="2" t="s">
        <v>5052</v>
      </c>
      <c r="J1097" s="4">
        <v>2000</v>
      </c>
      <c r="K1097" s="4">
        <v>1466214</v>
      </c>
      <c r="L1097" s="4"/>
      <c r="M1097" s="4">
        <v>1466214</v>
      </c>
    </row>
    <row r="1098" spans="1:13" ht="15.75">
      <c r="A1098" s="3">
        <v>2023</v>
      </c>
      <c r="B1098" s="2" t="s">
        <v>1401</v>
      </c>
      <c r="C1098" s="2" t="s">
        <v>4430</v>
      </c>
      <c r="D1098" s="3" t="s">
        <v>4431</v>
      </c>
      <c r="E1098" s="2" t="s">
        <v>2840</v>
      </c>
      <c r="F1098" s="2" t="s">
        <v>1401</v>
      </c>
      <c r="G1098" s="2" t="s">
        <v>2841</v>
      </c>
      <c r="H1098" s="2" t="s">
        <v>4052</v>
      </c>
      <c r="I1098" s="2" t="s">
        <v>4053</v>
      </c>
      <c r="J1098" s="4">
        <v>450</v>
      </c>
      <c r="K1098" s="4">
        <v>943457</v>
      </c>
      <c r="L1098" s="4"/>
      <c r="M1098" s="4">
        <v>943457</v>
      </c>
    </row>
    <row r="1099" spans="1:13" ht="15.75">
      <c r="A1099" s="3">
        <v>2023</v>
      </c>
      <c r="B1099" s="2" t="s">
        <v>294</v>
      </c>
      <c r="C1099" s="2" t="s">
        <v>4430</v>
      </c>
      <c r="D1099" s="3" t="s">
        <v>4431</v>
      </c>
      <c r="E1099" s="2" t="s">
        <v>2513</v>
      </c>
      <c r="F1099" s="2" t="s">
        <v>294</v>
      </c>
      <c r="G1099" s="2" t="s">
        <v>2514</v>
      </c>
      <c r="H1099" s="2" t="s">
        <v>4052</v>
      </c>
      <c r="I1099" s="2" t="s">
        <v>4053</v>
      </c>
      <c r="J1099" s="4">
        <v>280</v>
      </c>
      <c r="K1099" s="4">
        <v>809281</v>
      </c>
      <c r="L1099" s="4"/>
      <c r="M1099" s="4">
        <v>809281</v>
      </c>
    </row>
    <row r="1100" spans="1:13" ht="15.75">
      <c r="A1100" s="3">
        <v>2023</v>
      </c>
      <c r="B1100" s="2" t="s">
        <v>119</v>
      </c>
      <c r="C1100" s="2" t="s">
        <v>4038</v>
      </c>
      <c r="D1100" s="3" t="s">
        <v>4039</v>
      </c>
      <c r="E1100" s="2" t="s">
        <v>120</v>
      </c>
      <c r="F1100" s="2" t="s">
        <v>119</v>
      </c>
      <c r="G1100" s="2"/>
      <c r="H1100" s="2" t="s">
        <v>4040</v>
      </c>
      <c r="I1100" s="2" t="s">
        <v>4041</v>
      </c>
      <c r="J1100" s="4">
        <v>4000</v>
      </c>
      <c r="K1100" s="4">
        <v>1163826</v>
      </c>
      <c r="L1100" s="4"/>
      <c r="M1100" s="4">
        <v>1163826</v>
      </c>
    </row>
    <row r="1101" spans="1:13" ht="15.75">
      <c r="A1101" s="3">
        <v>2023</v>
      </c>
      <c r="B1101" s="2" t="s">
        <v>116</v>
      </c>
      <c r="C1101" s="2" t="s">
        <v>4038</v>
      </c>
      <c r="D1101" s="3" t="s">
        <v>4039</v>
      </c>
      <c r="E1101" s="2" t="s">
        <v>117</v>
      </c>
      <c r="F1101" s="2" t="s">
        <v>116</v>
      </c>
      <c r="G1101" s="2"/>
      <c r="H1101" s="2" t="s">
        <v>4040</v>
      </c>
      <c r="I1101" s="2" t="s">
        <v>4041</v>
      </c>
      <c r="J1101" s="4">
        <v>20000</v>
      </c>
      <c r="K1101" s="4">
        <v>3544380</v>
      </c>
      <c r="L1101" s="4"/>
      <c r="M1101" s="4">
        <v>3544380</v>
      </c>
    </row>
    <row r="1102" spans="1:13" ht="15.75">
      <c r="A1102" s="3">
        <v>2023</v>
      </c>
      <c r="B1102" s="2" t="s">
        <v>114</v>
      </c>
      <c r="C1102" s="2" t="s">
        <v>4038</v>
      </c>
      <c r="D1102" s="3" t="s">
        <v>4039</v>
      </c>
      <c r="E1102" s="2" t="s">
        <v>115</v>
      </c>
      <c r="F1102" s="2" t="s">
        <v>114</v>
      </c>
      <c r="G1102" s="2"/>
      <c r="H1102" s="2" t="s">
        <v>4040</v>
      </c>
      <c r="I1102" s="2" t="s">
        <v>4041</v>
      </c>
      <c r="J1102" s="4">
        <v>2000</v>
      </c>
      <c r="K1102" s="4">
        <v>283021</v>
      </c>
      <c r="L1102" s="4"/>
      <c r="M1102" s="4">
        <v>283021</v>
      </c>
    </row>
    <row r="1103" spans="1:13" ht="15.75">
      <c r="A1103" s="3">
        <v>2023</v>
      </c>
      <c r="B1103" s="2" t="s">
        <v>111</v>
      </c>
      <c r="C1103" s="2" t="s">
        <v>4038</v>
      </c>
      <c r="D1103" s="3" t="s">
        <v>4039</v>
      </c>
      <c r="E1103" s="2" t="s">
        <v>112</v>
      </c>
      <c r="F1103" s="2" t="s">
        <v>111</v>
      </c>
      <c r="G1103" s="2"/>
      <c r="H1103" s="2" t="s">
        <v>4040</v>
      </c>
      <c r="I1103" s="2" t="s">
        <v>4041</v>
      </c>
      <c r="J1103" s="4">
        <v>3000</v>
      </c>
      <c r="K1103" s="4">
        <v>339229</v>
      </c>
      <c r="L1103" s="4"/>
      <c r="M1103" s="4">
        <v>339229</v>
      </c>
    </row>
    <row r="1104" spans="1:13" ht="15.75">
      <c r="A1104" s="3">
        <v>2023</v>
      </c>
      <c r="B1104" s="2" t="s">
        <v>4496</v>
      </c>
      <c r="C1104" s="2" t="s">
        <v>4024</v>
      </c>
      <c r="D1104" s="3" t="s">
        <v>4025</v>
      </c>
      <c r="E1104" s="2" t="s">
        <v>4497</v>
      </c>
      <c r="F1104" s="2" t="s">
        <v>4496</v>
      </c>
      <c r="G1104" s="2" t="s">
        <v>4498</v>
      </c>
      <c r="H1104" s="2" t="s">
        <v>4018</v>
      </c>
      <c r="I1104" s="2" t="s">
        <v>4019</v>
      </c>
      <c r="J1104" s="4">
        <v>39000</v>
      </c>
      <c r="K1104" s="4">
        <v>3469057</v>
      </c>
      <c r="L1104" s="4"/>
      <c r="M1104" s="4">
        <v>3469057</v>
      </c>
    </row>
    <row r="1105" spans="1:13" ht="15.75">
      <c r="A1105" s="3">
        <v>2023</v>
      </c>
      <c r="B1105" s="2" t="s">
        <v>29</v>
      </c>
      <c r="C1105" s="2" t="s">
        <v>4024</v>
      </c>
      <c r="D1105" s="3" t="s">
        <v>4025</v>
      </c>
      <c r="E1105" s="2" t="s">
        <v>30</v>
      </c>
      <c r="F1105" s="2" t="s">
        <v>29</v>
      </c>
      <c r="G1105" s="2"/>
      <c r="H1105" s="2" t="s">
        <v>4018</v>
      </c>
      <c r="I1105" s="2" t="s">
        <v>4019</v>
      </c>
      <c r="J1105" s="4">
        <v>5000</v>
      </c>
      <c r="K1105" s="4">
        <v>988247</v>
      </c>
      <c r="L1105" s="4"/>
      <c r="M1105" s="4">
        <v>988247</v>
      </c>
    </row>
    <row r="1106" spans="1:13" ht="15.75">
      <c r="A1106" s="3">
        <v>2023</v>
      </c>
      <c r="B1106" s="2" t="s">
        <v>4861</v>
      </c>
      <c r="C1106" s="2" t="s">
        <v>4862</v>
      </c>
      <c r="D1106" s="3" t="s">
        <v>4863</v>
      </c>
      <c r="E1106" s="2" t="s">
        <v>4864</v>
      </c>
      <c r="F1106" s="2" t="s">
        <v>4861</v>
      </c>
      <c r="G1106" s="2" t="s">
        <v>4865</v>
      </c>
      <c r="H1106" s="2" t="s">
        <v>4338</v>
      </c>
      <c r="I1106" s="2" t="s">
        <v>4339</v>
      </c>
      <c r="J1106" s="4">
        <v>175000</v>
      </c>
      <c r="K1106" s="4">
        <v>16217009</v>
      </c>
      <c r="L1106" s="4"/>
      <c r="M1106" s="4">
        <v>16217009</v>
      </c>
    </row>
    <row r="1107" spans="1:13" ht="15.75">
      <c r="A1107" s="3">
        <v>2023</v>
      </c>
      <c r="B1107" s="2" t="s">
        <v>1311</v>
      </c>
      <c r="C1107" s="2" t="s">
        <v>4172</v>
      </c>
      <c r="D1107" s="3" t="s">
        <v>4173</v>
      </c>
      <c r="E1107" s="2" t="s">
        <v>1312</v>
      </c>
      <c r="F1107" s="2" t="s">
        <v>1311</v>
      </c>
      <c r="G1107" s="2"/>
      <c r="H1107" s="2" t="s">
        <v>4028</v>
      </c>
      <c r="I1107" s="2" t="s">
        <v>4029</v>
      </c>
      <c r="J1107" s="4">
        <v>300</v>
      </c>
      <c r="K1107" s="4">
        <v>526462</v>
      </c>
      <c r="L1107" s="4"/>
      <c r="M1107" s="4">
        <v>526462</v>
      </c>
    </row>
    <row r="1108" spans="1:13" ht="15.75">
      <c r="A1108" s="3">
        <v>2023</v>
      </c>
      <c r="B1108" s="2" t="s">
        <v>4983</v>
      </c>
      <c r="C1108" s="2" t="s">
        <v>4172</v>
      </c>
      <c r="D1108" s="3" t="s">
        <v>4173</v>
      </c>
      <c r="E1108" s="2" t="s">
        <v>4984</v>
      </c>
      <c r="F1108" s="2" t="s">
        <v>4983</v>
      </c>
      <c r="G1108" s="2"/>
      <c r="H1108" s="2" t="s">
        <v>4028</v>
      </c>
      <c r="I1108" s="2" t="s">
        <v>4029</v>
      </c>
      <c r="J1108" s="4">
        <v>114500</v>
      </c>
      <c r="K1108" s="4">
        <v>1515018</v>
      </c>
      <c r="L1108" s="4"/>
      <c r="M1108" s="4">
        <v>1515018</v>
      </c>
    </row>
    <row r="1109" spans="1:13" ht="15.75">
      <c r="A1109" s="3">
        <v>2023</v>
      </c>
      <c r="B1109" s="2" t="s">
        <v>3934</v>
      </c>
      <c r="C1109" s="2"/>
      <c r="D1109" s="3" t="s">
        <v>5221</v>
      </c>
      <c r="E1109" s="2" t="s">
        <v>5222</v>
      </c>
      <c r="F1109" s="2" t="s">
        <v>3934</v>
      </c>
      <c r="G1109" s="2" t="s">
        <v>5223</v>
      </c>
      <c r="H1109" s="2" t="s">
        <v>4369</v>
      </c>
      <c r="I1109" s="2" t="s">
        <v>4370</v>
      </c>
      <c r="J1109" s="4">
        <v>1000</v>
      </c>
      <c r="K1109" s="4">
        <v>939444</v>
      </c>
      <c r="L1109" s="4"/>
      <c r="M1109" s="4">
        <v>939444</v>
      </c>
    </row>
    <row r="1110" spans="1:13" ht="15.75">
      <c r="A1110" s="3">
        <v>2023</v>
      </c>
      <c r="B1110" s="2" t="s">
        <v>4819</v>
      </c>
      <c r="C1110" s="2"/>
      <c r="D1110" s="3" t="s">
        <v>4318</v>
      </c>
      <c r="E1110" s="2" t="s">
        <v>4820</v>
      </c>
      <c r="F1110" s="2" t="s">
        <v>4819</v>
      </c>
      <c r="G1110" s="2" t="s">
        <v>4821</v>
      </c>
      <c r="H1110" s="2" t="s">
        <v>4369</v>
      </c>
      <c r="I1110" s="2" t="s">
        <v>4370</v>
      </c>
      <c r="J1110" s="4">
        <v>24</v>
      </c>
      <c r="K1110" s="4">
        <v>549</v>
      </c>
      <c r="L1110" s="4"/>
      <c r="M1110" s="4">
        <v>549</v>
      </c>
    </row>
    <row r="1111" spans="1:13" ht="15.75">
      <c r="A1111" s="3">
        <v>2023</v>
      </c>
      <c r="B1111" s="2" t="s">
        <v>4822</v>
      </c>
      <c r="C1111" s="2"/>
      <c r="D1111" s="3" t="s">
        <v>4318</v>
      </c>
      <c r="E1111" s="2" t="s">
        <v>4823</v>
      </c>
      <c r="F1111" s="2" t="s">
        <v>4822</v>
      </c>
      <c r="G1111" s="2" t="s">
        <v>4824</v>
      </c>
      <c r="H1111" s="2" t="s">
        <v>4369</v>
      </c>
      <c r="I1111" s="2" t="s">
        <v>4370</v>
      </c>
      <c r="J1111" s="4">
        <v>48</v>
      </c>
      <c r="K1111" s="4">
        <v>1996</v>
      </c>
      <c r="L1111" s="4"/>
      <c r="M1111" s="4">
        <v>1996</v>
      </c>
    </row>
    <row r="1112" spans="1:13" ht="15.75">
      <c r="A1112" s="3">
        <v>2023</v>
      </c>
      <c r="B1112" s="2" t="s">
        <v>1781</v>
      </c>
      <c r="C1112" s="2" t="s">
        <v>4317</v>
      </c>
      <c r="D1112" s="3" t="s">
        <v>4318</v>
      </c>
      <c r="E1112" s="2" t="s">
        <v>1782</v>
      </c>
      <c r="F1112" s="2" t="s">
        <v>1781</v>
      </c>
      <c r="G1112" s="2" t="s">
        <v>1783</v>
      </c>
      <c r="H1112" s="2" t="s">
        <v>4319</v>
      </c>
      <c r="I1112" s="2" t="s">
        <v>4320</v>
      </c>
      <c r="J1112" s="4">
        <v>80</v>
      </c>
      <c r="K1112" s="4">
        <v>15379516</v>
      </c>
      <c r="L1112" s="4"/>
      <c r="M1112" s="4">
        <v>15379516</v>
      </c>
    </row>
    <row r="1113" spans="1:13" ht="15.75">
      <c r="A1113" s="3">
        <v>2023</v>
      </c>
      <c r="B1113" s="2" t="s">
        <v>4408</v>
      </c>
      <c r="C1113" s="2"/>
      <c r="D1113" s="3" t="s">
        <v>4318</v>
      </c>
      <c r="E1113" s="2" t="s">
        <v>4409</v>
      </c>
      <c r="F1113" s="2" t="s">
        <v>4408</v>
      </c>
      <c r="G1113" s="2" t="s">
        <v>4403</v>
      </c>
      <c r="H1113" s="2" t="s">
        <v>4369</v>
      </c>
      <c r="I1113" s="2" t="s">
        <v>4370</v>
      </c>
      <c r="J1113" s="4">
        <v>1</v>
      </c>
      <c r="K1113" s="4">
        <v>24110</v>
      </c>
      <c r="L1113" s="4"/>
      <c r="M1113" s="4">
        <v>24110</v>
      </c>
    </row>
    <row r="1114" spans="1:13" ht="15.75">
      <c r="A1114" s="3">
        <v>2023</v>
      </c>
      <c r="B1114" s="2" t="s">
        <v>4404</v>
      </c>
      <c r="C1114" s="2"/>
      <c r="D1114" s="3" t="s">
        <v>4318</v>
      </c>
      <c r="E1114" s="2" t="s">
        <v>4405</v>
      </c>
      <c r="F1114" s="2" t="s">
        <v>4404</v>
      </c>
      <c r="G1114" s="2" t="s">
        <v>4403</v>
      </c>
      <c r="H1114" s="2" t="s">
        <v>4369</v>
      </c>
      <c r="I1114" s="2" t="s">
        <v>4370</v>
      </c>
      <c r="J1114" s="4">
        <v>1</v>
      </c>
      <c r="K1114" s="4">
        <v>28718</v>
      </c>
      <c r="L1114" s="4"/>
      <c r="M1114" s="4">
        <v>28718</v>
      </c>
    </row>
    <row r="1115" spans="1:13" ht="15.75">
      <c r="A1115" s="3">
        <v>2023</v>
      </c>
      <c r="B1115" s="2" t="s">
        <v>4894</v>
      </c>
      <c r="C1115" s="2"/>
      <c r="D1115" s="3" t="s">
        <v>4318</v>
      </c>
      <c r="E1115" s="2" t="s">
        <v>4895</v>
      </c>
      <c r="F1115" s="2" t="s">
        <v>4894</v>
      </c>
      <c r="G1115" s="2" t="s">
        <v>4896</v>
      </c>
      <c r="H1115" s="2" t="s">
        <v>4369</v>
      </c>
      <c r="I1115" s="2" t="s">
        <v>4370</v>
      </c>
      <c r="J1115" s="4">
        <v>24</v>
      </c>
      <c r="K1115" s="4">
        <v>188</v>
      </c>
      <c r="L1115" s="4"/>
      <c r="M1115" s="4">
        <v>188</v>
      </c>
    </row>
    <row r="1116" spans="1:13" ht="15.75">
      <c r="A1116" s="3">
        <v>2023</v>
      </c>
      <c r="B1116" s="2" t="s">
        <v>5173</v>
      </c>
      <c r="C1116" s="2"/>
      <c r="D1116" s="3" t="s">
        <v>4318</v>
      </c>
      <c r="E1116" s="2" t="s">
        <v>5174</v>
      </c>
      <c r="F1116" s="2" t="s">
        <v>5173</v>
      </c>
      <c r="G1116" s="2" t="s">
        <v>5175</v>
      </c>
      <c r="H1116" s="2" t="s">
        <v>4369</v>
      </c>
      <c r="I1116" s="2" t="s">
        <v>4370</v>
      </c>
      <c r="J1116" s="4">
        <v>24</v>
      </c>
      <c r="K1116" s="4">
        <v>964</v>
      </c>
      <c r="L1116" s="4"/>
      <c r="M1116" s="4">
        <v>964</v>
      </c>
    </row>
    <row r="1117" spans="1:13" ht="15.75">
      <c r="A1117" s="3">
        <v>2023</v>
      </c>
      <c r="B1117" s="2" t="s">
        <v>4000</v>
      </c>
      <c r="C1117" s="2"/>
      <c r="D1117" s="3" t="s">
        <v>4318</v>
      </c>
      <c r="E1117" s="2" t="s">
        <v>4481</v>
      </c>
      <c r="F1117" s="2" t="s">
        <v>4000</v>
      </c>
      <c r="G1117" s="2" t="s">
        <v>4002</v>
      </c>
      <c r="H1117" s="2" t="s">
        <v>4369</v>
      </c>
      <c r="I1117" s="2" t="s">
        <v>4370</v>
      </c>
      <c r="J1117" s="4">
        <v>12</v>
      </c>
      <c r="K1117" s="4">
        <v>7715</v>
      </c>
      <c r="L1117" s="4"/>
      <c r="M1117" s="4">
        <v>7715</v>
      </c>
    </row>
    <row r="1118" spans="1:13" ht="15.75">
      <c r="A1118" s="3">
        <v>2023</v>
      </c>
      <c r="B1118" s="2" t="s">
        <v>4483</v>
      </c>
      <c r="C1118" s="2"/>
      <c r="D1118" s="3" t="s">
        <v>4318</v>
      </c>
      <c r="E1118" s="2" t="s">
        <v>4484</v>
      </c>
      <c r="F1118" s="2" t="s">
        <v>4483</v>
      </c>
      <c r="G1118" s="2" t="s">
        <v>4485</v>
      </c>
      <c r="H1118" s="2" t="s">
        <v>4369</v>
      </c>
      <c r="I1118" s="2" t="s">
        <v>4370</v>
      </c>
      <c r="J1118" s="4">
        <v>12</v>
      </c>
      <c r="K1118" s="4">
        <v>7715</v>
      </c>
      <c r="L1118" s="4"/>
      <c r="M1118" s="4">
        <v>7715</v>
      </c>
    </row>
    <row r="1119" spans="1:13" ht="15.75">
      <c r="A1119" s="3">
        <v>2023</v>
      </c>
      <c r="B1119" s="2" t="s">
        <v>4486</v>
      </c>
      <c r="C1119" s="2"/>
      <c r="D1119" s="3" t="s">
        <v>4318</v>
      </c>
      <c r="E1119" s="2" t="s">
        <v>4487</v>
      </c>
      <c r="F1119" s="2" t="s">
        <v>4486</v>
      </c>
      <c r="G1119" s="2" t="s">
        <v>4488</v>
      </c>
      <c r="H1119" s="2" t="s">
        <v>4369</v>
      </c>
      <c r="I1119" s="2" t="s">
        <v>4370</v>
      </c>
      <c r="J1119" s="4">
        <v>32</v>
      </c>
      <c r="K1119" s="4">
        <v>21003</v>
      </c>
      <c r="L1119" s="4"/>
      <c r="M1119" s="4">
        <v>21003</v>
      </c>
    </row>
    <row r="1120" spans="1:13" ht="15.75">
      <c r="A1120" s="3">
        <v>2023</v>
      </c>
      <c r="B1120" s="2" t="s">
        <v>5167</v>
      </c>
      <c r="C1120" s="2"/>
      <c r="D1120" s="3" t="s">
        <v>4318</v>
      </c>
      <c r="E1120" s="2" t="s">
        <v>5168</v>
      </c>
      <c r="F1120" s="2" t="s">
        <v>5167</v>
      </c>
      <c r="G1120" s="2" t="s">
        <v>5169</v>
      </c>
      <c r="H1120" s="2" t="s">
        <v>4369</v>
      </c>
      <c r="I1120" s="2" t="s">
        <v>4370</v>
      </c>
      <c r="J1120" s="4">
        <v>30</v>
      </c>
      <c r="K1120" s="4">
        <v>1206</v>
      </c>
      <c r="L1120" s="4"/>
      <c r="M1120" s="4">
        <v>1206</v>
      </c>
    </row>
    <row r="1121" spans="1:13" ht="15.75">
      <c r="A1121" s="3">
        <v>2023</v>
      </c>
      <c r="B1121" s="2" t="s">
        <v>5160</v>
      </c>
      <c r="C1121" s="2"/>
      <c r="D1121" s="3" t="s">
        <v>4318</v>
      </c>
      <c r="E1121" s="2" t="s">
        <v>5161</v>
      </c>
      <c r="F1121" s="2" t="s">
        <v>5160</v>
      </c>
      <c r="G1121" s="2" t="s">
        <v>5162</v>
      </c>
      <c r="H1121" s="2" t="s">
        <v>4369</v>
      </c>
      <c r="I1121" s="2" t="s">
        <v>4370</v>
      </c>
      <c r="J1121" s="4">
        <v>80</v>
      </c>
      <c r="K1121" s="4">
        <v>3215</v>
      </c>
      <c r="L1121" s="4"/>
      <c r="M1121" s="4">
        <v>3215</v>
      </c>
    </row>
    <row r="1122" spans="1:13" ht="15.75">
      <c r="A1122" s="3">
        <v>2023</v>
      </c>
      <c r="B1122" s="2" t="s">
        <v>5140</v>
      </c>
      <c r="C1122" s="2"/>
      <c r="D1122" s="3" t="s">
        <v>4318</v>
      </c>
      <c r="E1122" s="2" t="s">
        <v>5141</v>
      </c>
      <c r="F1122" s="2" t="s">
        <v>5140</v>
      </c>
      <c r="G1122" s="2" t="s">
        <v>5142</v>
      </c>
      <c r="H1122" s="2" t="s">
        <v>4369</v>
      </c>
      <c r="I1122" s="2" t="s">
        <v>4370</v>
      </c>
      <c r="J1122" s="4">
        <v>100</v>
      </c>
      <c r="K1122" s="4">
        <v>978</v>
      </c>
      <c r="L1122" s="4"/>
      <c r="M1122" s="4">
        <v>978</v>
      </c>
    </row>
    <row r="1123" spans="1:13" ht="15.75">
      <c r="A1123" s="3">
        <v>2023</v>
      </c>
      <c r="B1123" s="2" t="s">
        <v>5137</v>
      </c>
      <c r="C1123" s="2"/>
      <c r="D1123" s="3" t="s">
        <v>4318</v>
      </c>
      <c r="E1123" s="2" t="s">
        <v>5138</v>
      </c>
      <c r="F1123" s="2" t="s">
        <v>5137</v>
      </c>
      <c r="G1123" s="2" t="s">
        <v>5139</v>
      </c>
      <c r="H1123" s="2" t="s">
        <v>4369</v>
      </c>
      <c r="I1123" s="2" t="s">
        <v>4370</v>
      </c>
      <c r="J1123" s="4">
        <v>100</v>
      </c>
      <c r="K1123" s="4">
        <v>978</v>
      </c>
      <c r="L1123" s="4"/>
      <c r="M1123" s="4">
        <v>978</v>
      </c>
    </row>
    <row r="1124" spans="1:13" ht="15.75">
      <c r="A1124" s="3">
        <v>2023</v>
      </c>
      <c r="B1124" s="2" t="s">
        <v>5134</v>
      </c>
      <c r="C1124" s="2"/>
      <c r="D1124" s="3" t="s">
        <v>4318</v>
      </c>
      <c r="E1124" s="2" t="s">
        <v>5135</v>
      </c>
      <c r="F1124" s="2" t="s">
        <v>5134</v>
      </c>
      <c r="G1124" s="2" t="s">
        <v>5136</v>
      </c>
      <c r="H1124" s="2" t="s">
        <v>4369</v>
      </c>
      <c r="I1124" s="2" t="s">
        <v>4370</v>
      </c>
      <c r="J1124" s="4">
        <v>100</v>
      </c>
      <c r="K1124" s="4">
        <v>978</v>
      </c>
      <c r="L1124" s="4"/>
      <c r="M1124" s="4">
        <v>978</v>
      </c>
    </row>
    <row r="1125" spans="1:13" ht="15.75">
      <c r="A1125" s="3">
        <v>2023</v>
      </c>
      <c r="B1125" s="2" t="s">
        <v>4406</v>
      </c>
      <c r="C1125" s="2"/>
      <c r="D1125" s="3" t="s">
        <v>4401</v>
      </c>
      <c r="E1125" s="2" t="s">
        <v>4407</v>
      </c>
      <c r="F1125" s="2" t="s">
        <v>4406</v>
      </c>
      <c r="G1125" s="2" t="s">
        <v>4403</v>
      </c>
      <c r="H1125" s="2" t="s">
        <v>4369</v>
      </c>
      <c r="I1125" s="2" t="s">
        <v>4370</v>
      </c>
      <c r="J1125" s="4">
        <v>4</v>
      </c>
      <c r="K1125" s="4">
        <v>120131</v>
      </c>
      <c r="L1125" s="4"/>
      <c r="M1125" s="4">
        <v>120131</v>
      </c>
    </row>
    <row r="1126" spans="1:13" ht="15.75">
      <c r="A1126" s="3">
        <v>2023</v>
      </c>
      <c r="B1126" s="2" t="s">
        <v>4400</v>
      </c>
      <c r="C1126" s="2"/>
      <c r="D1126" s="3" t="s">
        <v>4401</v>
      </c>
      <c r="E1126" s="2" t="s">
        <v>4402</v>
      </c>
      <c r="F1126" s="2" t="s">
        <v>4400</v>
      </c>
      <c r="G1126" s="2" t="s">
        <v>4403</v>
      </c>
      <c r="H1126" s="2" t="s">
        <v>4369</v>
      </c>
      <c r="I1126" s="2" t="s">
        <v>4370</v>
      </c>
      <c r="J1126" s="4">
        <v>4</v>
      </c>
      <c r="K1126" s="4">
        <v>97600</v>
      </c>
      <c r="L1126" s="4"/>
      <c r="M1126" s="4">
        <v>97600</v>
      </c>
    </row>
    <row r="1127" spans="1:13" ht="15.75">
      <c r="A1127" s="3">
        <v>2023</v>
      </c>
      <c r="B1127" s="2" t="s">
        <v>1401</v>
      </c>
      <c r="C1127" s="2" t="s">
        <v>4429</v>
      </c>
      <c r="D1127" s="3" t="s">
        <v>4401</v>
      </c>
      <c r="E1127" s="2" t="s">
        <v>2846</v>
      </c>
      <c r="F1127" s="2" t="s">
        <v>1401</v>
      </c>
      <c r="G1127" s="2" t="s">
        <v>2847</v>
      </c>
      <c r="H1127" s="2" t="s">
        <v>4052</v>
      </c>
      <c r="I1127" s="2" t="s">
        <v>4053</v>
      </c>
      <c r="J1127" s="4">
        <v>130</v>
      </c>
      <c r="K1127" s="4">
        <v>372512</v>
      </c>
      <c r="L1127" s="4"/>
      <c r="M1127" s="4">
        <v>372512</v>
      </c>
    </row>
    <row r="1128" spans="1:13" ht="15.75">
      <c r="A1128" s="3">
        <v>2023</v>
      </c>
      <c r="B1128" s="2" t="s">
        <v>4639</v>
      </c>
      <c r="C1128" s="2"/>
      <c r="D1128" s="3" t="s">
        <v>4401</v>
      </c>
      <c r="E1128" s="2" t="s">
        <v>4640</v>
      </c>
      <c r="F1128" s="2" t="s">
        <v>4639</v>
      </c>
      <c r="G1128" s="2"/>
      <c r="H1128" s="2" t="s">
        <v>4369</v>
      </c>
      <c r="I1128" s="2" t="s">
        <v>4370</v>
      </c>
      <c r="J1128" s="4">
        <v>1200</v>
      </c>
      <c r="K1128" s="4">
        <v>6324203</v>
      </c>
      <c r="L1128" s="4"/>
      <c r="M1128" s="4">
        <v>6324203</v>
      </c>
    </row>
    <row r="1129" spans="1:13" ht="15.75">
      <c r="A1129" s="3">
        <v>2023</v>
      </c>
      <c r="B1129" s="2" t="s">
        <v>318</v>
      </c>
      <c r="C1129" s="2" t="s">
        <v>4429</v>
      </c>
      <c r="D1129" s="3" t="s">
        <v>4401</v>
      </c>
      <c r="E1129" s="2" t="s">
        <v>2614</v>
      </c>
      <c r="F1129" s="2" t="s">
        <v>318</v>
      </c>
      <c r="G1129" s="2" t="s">
        <v>2615</v>
      </c>
      <c r="H1129" s="2" t="s">
        <v>4052</v>
      </c>
      <c r="I1129" s="2" t="s">
        <v>4053</v>
      </c>
      <c r="J1129" s="4">
        <v>250</v>
      </c>
      <c r="K1129" s="4">
        <v>697541</v>
      </c>
      <c r="L1129" s="4"/>
      <c r="M1129" s="4">
        <v>697541</v>
      </c>
    </row>
    <row r="1130" spans="1:13" ht="15.75">
      <c r="A1130" s="3">
        <v>2023</v>
      </c>
      <c r="B1130" s="2" t="s">
        <v>314</v>
      </c>
      <c r="C1130" s="2" t="s">
        <v>4429</v>
      </c>
      <c r="D1130" s="3" t="s">
        <v>4401</v>
      </c>
      <c r="E1130" s="2" t="s">
        <v>2606</v>
      </c>
      <c r="F1130" s="2" t="s">
        <v>314</v>
      </c>
      <c r="G1130" s="2" t="s">
        <v>2607</v>
      </c>
      <c r="H1130" s="2" t="s">
        <v>4052</v>
      </c>
      <c r="I1130" s="2" t="s">
        <v>4053</v>
      </c>
      <c r="J1130" s="4">
        <v>1300</v>
      </c>
      <c r="K1130" s="4">
        <v>2516559</v>
      </c>
      <c r="L1130" s="4"/>
      <c r="M1130" s="4">
        <v>2516559</v>
      </c>
    </row>
    <row r="1131" spans="1:13" ht="15.75">
      <c r="A1131" s="3">
        <v>2023</v>
      </c>
      <c r="B1131" s="2" t="s">
        <v>312</v>
      </c>
      <c r="C1131" s="2" t="s">
        <v>4429</v>
      </c>
      <c r="D1131" s="3" t="s">
        <v>4401</v>
      </c>
      <c r="E1131" s="2" t="s">
        <v>2590</v>
      </c>
      <c r="F1131" s="2" t="s">
        <v>312</v>
      </c>
      <c r="G1131" s="2" t="s">
        <v>2591</v>
      </c>
      <c r="H1131" s="2" t="s">
        <v>4052</v>
      </c>
      <c r="I1131" s="2" t="s">
        <v>4053</v>
      </c>
      <c r="J1131" s="4">
        <v>150</v>
      </c>
      <c r="K1131" s="4">
        <v>534329</v>
      </c>
      <c r="L1131" s="4"/>
      <c r="M1131" s="4">
        <v>534329</v>
      </c>
    </row>
    <row r="1132" spans="1:13" ht="15.75">
      <c r="A1132" s="3">
        <v>2023</v>
      </c>
      <c r="B1132" s="2" t="s">
        <v>312</v>
      </c>
      <c r="C1132" s="2" t="s">
        <v>4429</v>
      </c>
      <c r="D1132" s="3" t="s">
        <v>4401</v>
      </c>
      <c r="E1132" s="2" t="s">
        <v>2592</v>
      </c>
      <c r="F1132" s="2" t="s">
        <v>312</v>
      </c>
      <c r="G1132" s="2" t="s">
        <v>2593</v>
      </c>
      <c r="H1132" s="2" t="s">
        <v>4052</v>
      </c>
      <c r="I1132" s="2" t="s">
        <v>4053</v>
      </c>
      <c r="J1132" s="4">
        <v>220</v>
      </c>
      <c r="K1132" s="4">
        <v>932081</v>
      </c>
      <c r="L1132" s="4"/>
      <c r="M1132" s="4">
        <v>932081</v>
      </c>
    </row>
    <row r="1133" spans="1:13" ht="15.75">
      <c r="A1133" s="3">
        <v>2023</v>
      </c>
      <c r="B1133" s="2" t="s">
        <v>310</v>
      </c>
      <c r="C1133" s="2" t="s">
        <v>4429</v>
      </c>
      <c r="D1133" s="3" t="s">
        <v>4401</v>
      </c>
      <c r="E1133" s="2" t="s">
        <v>2576</v>
      </c>
      <c r="F1133" s="2" t="s">
        <v>310</v>
      </c>
      <c r="G1133" s="2" t="s">
        <v>2577</v>
      </c>
      <c r="H1133" s="2" t="s">
        <v>4052</v>
      </c>
      <c r="I1133" s="2" t="s">
        <v>4053</v>
      </c>
      <c r="J1133" s="4">
        <v>282</v>
      </c>
      <c r="K1133" s="4">
        <v>824019</v>
      </c>
      <c r="L1133" s="4"/>
      <c r="M1133" s="4">
        <v>824019</v>
      </c>
    </row>
    <row r="1134" spans="1:13" ht="15.75">
      <c r="A1134" s="3">
        <v>2023</v>
      </c>
      <c r="B1134" s="2" t="s">
        <v>299</v>
      </c>
      <c r="C1134" s="2" t="s">
        <v>4429</v>
      </c>
      <c r="D1134" s="3" t="s">
        <v>4401</v>
      </c>
      <c r="E1134" s="2" t="s">
        <v>2550</v>
      </c>
      <c r="F1134" s="2" t="s">
        <v>299</v>
      </c>
      <c r="G1134" s="2" t="s">
        <v>2551</v>
      </c>
      <c r="H1134" s="2" t="s">
        <v>4052</v>
      </c>
      <c r="I1134" s="2" t="s">
        <v>4053</v>
      </c>
      <c r="J1134" s="4">
        <v>1030</v>
      </c>
      <c r="K1134" s="4">
        <v>1917579</v>
      </c>
      <c r="L1134" s="4"/>
      <c r="M1134" s="4">
        <v>1917579</v>
      </c>
    </row>
    <row r="1135" spans="1:13" ht="15.75">
      <c r="A1135" s="3">
        <v>2023</v>
      </c>
      <c r="B1135" s="2" t="s">
        <v>294</v>
      </c>
      <c r="C1135" s="2" t="s">
        <v>4429</v>
      </c>
      <c r="D1135" s="3" t="s">
        <v>4401</v>
      </c>
      <c r="E1135" s="2" t="s">
        <v>2515</v>
      </c>
      <c r="F1135" s="2" t="s">
        <v>294</v>
      </c>
      <c r="G1135" s="2" t="s">
        <v>2516</v>
      </c>
      <c r="H1135" s="2" t="s">
        <v>4052</v>
      </c>
      <c r="I1135" s="2" t="s">
        <v>4053</v>
      </c>
      <c r="J1135" s="4">
        <v>250</v>
      </c>
      <c r="K1135" s="4">
        <v>897849</v>
      </c>
      <c r="L1135" s="4"/>
      <c r="M1135" s="4">
        <v>897849</v>
      </c>
    </row>
    <row r="1136" spans="1:13" ht="15.75">
      <c r="A1136" s="3">
        <v>2023</v>
      </c>
      <c r="B1136" s="2" t="s">
        <v>264</v>
      </c>
      <c r="C1136" s="2" t="s">
        <v>4429</v>
      </c>
      <c r="D1136" s="3" t="s">
        <v>4401</v>
      </c>
      <c r="E1136" s="2" t="s">
        <v>2494</v>
      </c>
      <c r="F1136" s="2" t="s">
        <v>264</v>
      </c>
      <c r="G1136" s="2" t="s">
        <v>2495</v>
      </c>
      <c r="H1136" s="2" t="s">
        <v>4052</v>
      </c>
      <c r="I1136" s="2" t="s">
        <v>4053</v>
      </c>
      <c r="J1136" s="4">
        <v>2950</v>
      </c>
      <c r="K1136" s="4">
        <v>5673378</v>
      </c>
      <c r="L1136" s="4"/>
      <c r="M1136" s="4">
        <v>5673378</v>
      </c>
    </row>
    <row r="1137" spans="1:13" ht="15.75">
      <c r="A1137" s="3">
        <v>2023</v>
      </c>
      <c r="B1137" s="2" t="s">
        <v>264</v>
      </c>
      <c r="C1137" s="2" t="s">
        <v>4429</v>
      </c>
      <c r="D1137" s="3" t="s">
        <v>4401</v>
      </c>
      <c r="E1137" s="2" t="s">
        <v>2503</v>
      </c>
      <c r="F1137" s="2" t="s">
        <v>264</v>
      </c>
      <c r="G1137" s="2" t="s">
        <v>2504</v>
      </c>
      <c r="H1137" s="2" t="s">
        <v>4052</v>
      </c>
      <c r="I1137" s="2" t="s">
        <v>4053</v>
      </c>
      <c r="J1137" s="4">
        <v>550</v>
      </c>
      <c r="K1137" s="4">
        <v>1211862</v>
      </c>
      <c r="L1137" s="4"/>
      <c r="M1137" s="4">
        <v>1211862</v>
      </c>
    </row>
    <row r="1138" spans="1:13" ht="15.75">
      <c r="A1138" s="3">
        <v>2023</v>
      </c>
      <c r="B1138" s="2" t="s">
        <v>271</v>
      </c>
      <c r="C1138" s="2" t="s">
        <v>4429</v>
      </c>
      <c r="D1138" s="3" t="s">
        <v>4401</v>
      </c>
      <c r="E1138" s="2" t="s">
        <v>2465</v>
      </c>
      <c r="F1138" s="2" t="s">
        <v>271</v>
      </c>
      <c r="G1138" s="2" t="s">
        <v>2466</v>
      </c>
      <c r="H1138" s="2" t="s">
        <v>4052</v>
      </c>
      <c r="I1138" s="2" t="s">
        <v>4053</v>
      </c>
      <c r="J1138" s="4">
        <v>200</v>
      </c>
      <c r="K1138" s="4">
        <v>851038</v>
      </c>
      <c r="L1138" s="4"/>
      <c r="M1138" s="4">
        <v>851038</v>
      </c>
    </row>
    <row r="1139" spans="1:13" ht="15.75">
      <c r="A1139" s="3">
        <v>2023</v>
      </c>
      <c r="B1139" s="2" t="s">
        <v>5037</v>
      </c>
      <c r="C1139" s="2" t="s">
        <v>5021</v>
      </c>
      <c r="D1139" s="3" t="s">
        <v>5022</v>
      </c>
      <c r="E1139" s="2" t="s">
        <v>5038</v>
      </c>
      <c r="F1139" s="2" t="s">
        <v>5037</v>
      </c>
      <c r="G1139" s="2" t="s">
        <v>5039</v>
      </c>
      <c r="H1139" s="2" t="s">
        <v>4040</v>
      </c>
      <c r="I1139" s="2" t="s">
        <v>4041</v>
      </c>
      <c r="J1139" s="4">
        <v>40000</v>
      </c>
      <c r="K1139" s="4">
        <v>3401191</v>
      </c>
      <c r="L1139" s="4"/>
      <c r="M1139" s="4">
        <v>3401191</v>
      </c>
    </row>
    <row r="1140" spans="1:13" ht="15.75">
      <c r="A1140" s="3">
        <v>2023</v>
      </c>
      <c r="B1140" s="2" t="s">
        <v>5020</v>
      </c>
      <c r="C1140" s="2" t="s">
        <v>5021</v>
      </c>
      <c r="D1140" s="3" t="s">
        <v>5022</v>
      </c>
      <c r="E1140" s="2" t="s">
        <v>5023</v>
      </c>
      <c r="F1140" s="2" t="s">
        <v>5020</v>
      </c>
      <c r="G1140" s="2" t="s">
        <v>5016</v>
      </c>
      <c r="H1140" s="2" t="s">
        <v>4040</v>
      </c>
      <c r="I1140" s="2" t="s">
        <v>4041</v>
      </c>
      <c r="J1140" s="4">
        <v>40000</v>
      </c>
      <c r="K1140" s="4">
        <v>3401191</v>
      </c>
      <c r="L1140" s="4"/>
      <c r="M1140" s="4">
        <v>3401191</v>
      </c>
    </row>
    <row r="1141" spans="1:13" ht="15.75">
      <c r="A1141" s="3">
        <v>2023</v>
      </c>
      <c r="B1141" s="2" t="s">
        <v>1292</v>
      </c>
      <c r="C1141" s="2" t="s">
        <v>4164</v>
      </c>
      <c r="D1141" s="3" t="s">
        <v>4035</v>
      </c>
      <c r="E1141" s="2" t="s">
        <v>1293</v>
      </c>
      <c r="F1141" s="2" t="s">
        <v>1292</v>
      </c>
      <c r="G1141" s="2" t="s">
        <v>1294</v>
      </c>
      <c r="H1141" s="2" t="s">
        <v>4028</v>
      </c>
      <c r="I1141" s="2" t="s">
        <v>4029</v>
      </c>
      <c r="J1141" s="4">
        <v>4200</v>
      </c>
      <c r="K1141" s="4">
        <v>10031907</v>
      </c>
      <c r="L1141" s="4"/>
      <c r="M1141" s="4">
        <v>10031907</v>
      </c>
    </row>
    <row r="1142" spans="1:13" ht="15.75">
      <c r="A1142" s="3">
        <v>2023</v>
      </c>
      <c r="B1142" s="2" t="s">
        <v>1315</v>
      </c>
      <c r="C1142" s="2" t="s">
        <v>4164</v>
      </c>
      <c r="D1142" s="3" t="s">
        <v>4035</v>
      </c>
      <c r="E1142" s="2" t="s">
        <v>1316</v>
      </c>
      <c r="F1142" s="2" t="s">
        <v>1315</v>
      </c>
      <c r="G1142" s="2"/>
      <c r="H1142" s="2" t="s">
        <v>4028</v>
      </c>
      <c r="I1142" s="2" t="s">
        <v>4029</v>
      </c>
      <c r="J1142" s="4">
        <v>50</v>
      </c>
      <c r="K1142" s="4">
        <v>93395</v>
      </c>
      <c r="L1142" s="4"/>
      <c r="M1142" s="4">
        <v>93395</v>
      </c>
    </row>
    <row r="1143" spans="1:13" ht="15.75">
      <c r="A1143" s="3">
        <v>2023</v>
      </c>
      <c r="B1143" s="2" t="s">
        <v>1300</v>
      </c>
      <c r="C1143" s="2" t="s">
        <v>4164</v>
      </c>
      <c r="D1143" s="3" t="s">
        <v>4035</v>
      </c>
      <c r="E1143" s="2" t="s">
        <v>1301</v>
      </c>
      <c r="F1143" s="2" t="s">
        <v>1300</v>
      </c>
      <c r="G1143" s="2"/>
      <c r="H1143" s="2" t="s">
        <v>4028</v>
      </c>
      <c r="I1143" s="2" t="s">
        <v>4029</v>
      </c>
      <c r="J1143" s="4">
        <v>100</v>
      </c>
      <c r="K1143" s="4">
        <v>171215</v>
      </c>
      <c r="L1143" s="4"/>
      <c r="M1143" s="4">
        <v>171215</v>
      </c>
    </row>
    <row r="1144" spans="1:13" ht="15.75">
      <c r="A1144" s="3">
        <v>2023</v>
      </c>
      <c r="B1144" s="2" t="s">
        <v>1320</v>
      </c>
      <c r="C1144" s="2" t="s">
        <v>4164</v>
      </c>
      <c r="D1144" s="3" t="s">
        <v>4035</v>
      </c>
      <c r="E1144" s="2" t="s">
        <v>1321</v>
      </c>
      <c r="F1144" s="2" t="s">
        <v>1320</v>
      </c>
      <c r="G1144" s="2" t="s">
        <v>1322</v>
      </c>
      <c r="H1144" s="2" t="s">
        <v>4028</v>
      </c>
      <c r="I1144" s="2" t="s">
        <v>4029</v>
      </c>
      <c r="J1144" s="4">
        <v>50</v>
      </c>
      <c r="K1144" s="4">
        <v>93395</v>
      </c>
      <c r="L1144" s="4"/>
      <c r="M1144" s="4">
        <v>93395</v>
      </c>
    </row>
    <row r="1145" spans="1:13" ht="15.75">
      <c r="A1145" s="3">
        <v>2023</v>
      </c>
      <c r="B1145" s="2" t="s">
        <v>1371</v>
      </c>
      <c r="C1145" s="2" t="s">
        <v>4034</v>
      </c>
      <c r="D1145" s="3" t="s">
        <v>4035</v>
      </c>
      <c r="E1145" s="2" t="s">
        <v>1372</v>
      </c>
      <c r="F1145" s="2" t="s">
        <v>1371</v>
      </c>
      <c r="G1145" s="2" t="s">
        <v>1352</v>
      </c>
      <c r="H1145" s="2" t="s">
        <v>4028</v>
      </c>
      <c r="I1145" s="2" t="s">
        <v>4029</v>
      </c>
      <c r="J1145" s="4">
        <v>80</v>
      </c>
      <c r="K1145" s="4">
        <v>555036</v>
      </c>
      <c r="L1145" s="4"/>
      <c r="M1145" s="4">
        <v>555036</v>
      </c>
    </row>
    <row r="1146" spans="1:13" ht="15.75">
      <c r="A1146" s="3">
        <v>2023</v>
      </c>
      <c r="B1146" s="2" t="s">
        <v>1381</v>
      </c>
      <c r="C1146" s="2" t="s">
        <v>4034</v>
      </c>
      <c r="D1146" s="3" t="s">
        <v>4035</v>
      </c>
      <c r="E1146" s="2" t="s">
        <v>1382</v>
      </c>
      <c r="F1146" s="2" t="s">
        <v>1381</v>
      </c>
      <c r="G1146" s="2" t="s">
        <v>1352</v>
      </c>
      <c r="H1146" s="2" t="s">
        <v>4028</v>
      </c>
      <c r="I1146" s="2" t="s">
        <v>4029</v>
      </c>
      <c r="J1146" s="4">
        <v>250</v>
      </c>
      <c r="K1146" s="4">
        <v>132963</v>
      </c>
      <c r="L1146" s="4"/>
      <c r="M1146" s="4">
        <v>132963</v>
      </c>
    </row>
    <row r="1147" spans="1:13" ht="15.75">
      <c r="A1147" s="3">
        <v>2023</v>
      </c>
      <c r="B1147" s="2" t="s">
        <v>4885</v>
      </c>
      <c r="C1147" s="2" t="s">
        <v>4886</v>
      </c>
      <c r="D1147" s="3" t="s">
        <v>4035</v>
      </c>
      <c r="E1147" s="2" t="s">
        <v>4887</v>
      </c>
      <c r="F1147" s="2" t="s">
        <v>4885</v>
      </c>
      <c r="G1147" s="2" t="s">
        <v>4888</v>
      </c>
      <c r="H1147" s="2" t="s">
        <v>4379</v>
      </c>
      <c r="I1147" s="2" t="s">
        <v>4380</v>
      </c>
      <c r="J1147" s="4">
        <v>200000</v>
      </c>
      <c r="K1147" s="4">
        <v>36531838</v>
      </c>
      <c r="L1147" s="4"/>
      <c r="M1147" s="4">
        <v>36531838</v>
      </c>
    </row>
    <row r="1148" spans="1:13" ht="15.75">
      <c r="A1148" s="3">
        <v>2023</v>
      </c>
      <c r="B1148" s="2" t="s">
        <v>4033</v>
      </c>
      <c r="C1148" s="2" t="s">
        <v>4034</v>
      </c>
      <c r="D1148" s="3" t="s">
        <v>4035</v>
      </c>
      <c r="E1148" s="2" t="s">
        <v>4036</v>
      </c>
      <c r="F1148" s="2" t="s">
        <v>4033</v>
      </c>
      <c r="G1148" s="2" t="s">
        <v>4037</v>
      </c>
      <c r="H1148" s="2" t="s">
        <v>4028</v>
      </c>
      <c r="I1148" s="2" t="s">
        <v>4029</v>
      </c>
      <c r="J1148" s="4">
        <v>42000</v>
      </c>
      <c r="K1148" s="4">
        <v>20207275</v>
      </c>
      <c r="L1148" s="4"/>
      <c r="M1148" s="4">
        <v>20207275</v>
      </c>
    </row>
    <row r="1149" spans="1:13" ht="15.75">
      <c r="A1149" s="3">
        <v>2023</v>
      </c>
      <c r="B1149" s="2" t="s">
        <v>1728</v>
      </c>
      <c r="C1149" s="2"/>
      <c r="D1149" s="3" t="s">
        <v>4297</v>
      </c>
      <c r="E1149" s="2" t="s">
        <v>1729</v>
      </c>
      <c r="F1149" s="2" t="s">
        <v>1728</v>
      </c>
      <c r="G1149" s="2" t="s">
        <v>1730</v>
      </c>
      <c r="H1149" s="2" t="s">
        <v>4298</v>
      </c>
      <c r="I1149" s="2" t="s">
        <v>4299</v>
      </c>
      <c r="J1149" s="4">
        <v>2000095</v>
      </c>
      <c r="K1149" s="4">
        <v>28026972</v>
      </c>
      <c r="L1149" s="4"/>
      <c r="M1149" s="4">
        <v>28026972</v>
      </c>
    </row>
    <row r="1150" spans="1:13" ht="15.75">
      <c r="A1150" s="3">
        <v>2023</v>
      </c>
      <c r="B1150" s="2" t="s">
        <v>4410</v>
      </c>
      <c r="C1150" s="2"/>
      <c r="D1150" s="3" t="s">
        <v>4366</v>
      </c>
      <c r="E1150" s="2" t="s">
        <v>4411</v>
      </c>
      <c r="F1150" s="2" t="s">
        <v>4410</v>
      </c>
      <c r="G1150" s="2" t="s">
        <v>4403</v>
      </c>
      <c r="H1150" s="2" t="s">
        <v>4369</v>
      </c>
      <c r="I1150" s="2" t="s">
        <v>4370</v>
      </c>
      <c r="J1150" s="4">
        <v>5</v>
      </c>
      <c r="K1150" s="4">
        <v>83964</v>
      </c>
      <c r="L1150" s="4"/>
      <c r="M1150" s="4">
        <v>83964</v>
      </c>
    </row>
    <row r="1151" spans="1:13" ht="15.75">
      <c r="A1151" s="3">
        <v>2023</v>
      </c>
      <c r="B1151" s="2" t="s">
        <v>4493</v>
      </c>
      <c r="C1151" s="2"/>
      <c r="D1151" s="3" t="s">
        <v>4366</v>
      </c>
      <c r="E1151" s="2" t="s">
        <v>4494</v>
      </c>
      <c r="F1151" s="2" t="s">
        <v>4493</v>
      </c>
      <c r="G1151" s="2" t="s">
        <v>4495</v>
      </c>
      <c r="H1151" s="2" t="s">
        <v>4369</v>
      </c>
      <c r="I1151" s="2" t="s">
        <v>4370</v>
      </c>
      <c r="J1151" s="4">
        <v>11736</v>
      </c>
      <c r="K1151" s="4">
        <v>6361273</v>
      </c>
      <c r="L1151" s="4"/>
      <c r="M1151" s="4">
        <v>6361273</v>
      </c>
    </row>
    <row r="1152" spans="1:13" ht="15.75">
      <c r="A1152" s="3">
        <v>2023</v>
      </c>
      <c r="B1152" s="2" t="s">
        <v>4491</v>
      </c>
      <c r="C1152" s="2"/>
      <c r="D1152" s="3" t="s">
        <v>4366</v>
      </c>
      <c r="E1152" s="2" t="s">
        <v>4492</v>
      </c>
      <c r="F1152" s="2" t="s">
        <v>4491</v>
      </c>
      <c r="G1152" s="2" t="s">
        <v>4490</v>
      </c>
      <c r="H1152" s="2" t="s">
        <v>4369</v>
      </c>
      <c r="I1152" s="2" t="s">
        <v>4370</v>
      </c>
      <c r="J1152" s="4">
        <v>50</v>
      </c>
      <c r="K1152" s="4"/>
      <c r="L1152" s="4"/>
      <c r="M1152" s="4"/>
    </row>
    <row r="1153" spans="1:13" ht="15.75">
      <c r="A1153" s="3">
        <v>2023</v>
      </c>
      <c r="B1153" s="2" t="s">
        <v>4365</v>
      </c>
      <c r="C1153" s="2"/>
      <c r="D1153" s="3" t="s">
        <v>4366</v>
      </c>
      <c r="E1153" s="2" t="s">
        <v>4367</v>
      </c>
      <c r="F1153" s="2" t="s">
        <v>4365</v>
      </c>
      <c r="G1153" s="2" t="s">
        <v>4368</v>
      </c>
      <c r="H1153" s="2" t="s">
        <v>4369</v>
      </c>
      <c r="I1153" s="2" t="s">
        <v>4370</v>
      </c>
      <c r="J1153" s="4">
        <v>51000</v>
      </c>
      <c r="K1153" s="4">
        <v>86706</v>
      </c>
      <c r="L1153" s="4"/>
      <c r="M1153" s="4">
        <v>86706</v>
      </c>
    </row>
    <row r="1154" spans="1:13" ht="15.75">
      <c r="A1154" s="3">
        <v>2023</v>
      </c>
      <c r="B1154" s="2" t="s">
        <v>5099</v>
      </c>
      <c r="C1154" s="2"/>
      <c r="D1154" s="3" t="s">
        <v>5151</v>
      </c>
      <c r="E1154" s="2" t="s">
        <v>5152</v>
      </c>
      <c r="F1154" s="2" t="s">
        <v>5099</v>
      </c>
      <c r="G1154" s="2" t="s">
        <v>5153</v>
      </c>
      <c r="H1154" s="2" t="s">
        <v>4028</v>
      </c>
      <c r="I1154" s="2" t="s">
        <v>4029</v>
      </c>
      <c r="J1154" s="4">
        <v>200</v>
      </c>
      <c r="K1154" s="4"/>
      <c r="L1154" s="4"/>
      <c r="M1154" s="4"/>
    </row>
    <row r="1155" spans="1:13" ht="15.75">
      <c r="A1155" s="3">
        <v>2023</v>
      </c>
      <c r="B1155" s="2" t="s">
        <v>1362</v>
      </c>
      <c r="C1155" s="2" t="s">
        <v>4180</v>
      </c>
      <c r="D1155" s="3" t="s">
        <v>4181</v>
      </c>
      <c r="E1155" s="2" t="s">
        <v>1373</v>
      </c>
      <c r="F1155" s="2" t="s">
        <v>1362</v>
      </c>
      <c r="G1155" s="2" t="s">
        <v>1374</v>
      </c>
      <c r="H1155" s="2" t="s">
        <v>4052</v>
      </c>
      <c r="I1155" s="2" t="s">
        <v>4053</v>
      </c>
      <c r="J1155" s="4">
        <v>1100</v>
      </c>
      <c r="K1155" s="4">
        <v>4837494</v>
      </c>
      <c r="L1155" s="4"/>
      <c r="M1155" s="4">
        <v>4837494</v>
      </c>
    </row>
    <row r="1156" spans="1:13" ht="15.75">
      <c r="A1156" s="3">
        <v>2023</v>
      </c>
      <c r="B1156" s="2" t="s">
        <v>4151</v>
      </c>
      <c r="C1156" s="2"/>
      <c r="D1156" s="3" t="s">
        <v>4145</v>
      </c>
      <c r="E1156" s="2" t="s">
        <v>4152</v>
      </c>
      <c r="F1156" s="2" t="s">
        <v>4151</v>
      </c>
      <c r="G1156" s="2"/>
      <c r="H1156" s="2" t="s">
        <v>4040</v>
      </c>
      <c r="I1156" s="2" t="s">
        <v>4041</v>
      </c>
      <c r="J1156" s="4">
        <v>10</v>
      </c>
      <c r="K1156" s="4"/>
      <c r="L1156" s="4"/>
      <c r="M1156" s="4"/>
    </row>
    <row r="1157" spans="1:13" ht="15.75">
      <c r="A1157" s="3">
        <v>2023</v>
      </c>
      <c r="B1157" s="2" t="s">
        <v>4149</v>
      </c>
      <c r="C1157" s="2"/>
      <c r="D1157" s="3" t="s">
        <v>4145</v>
      </c>
      <c r="E1157" s="2" t="s">
        <v>4150</v>
      </c>
      <c r="F1157" s="2" t="s">
        <v>4149</v>
      </c>
      <c r="G1157" s="2"/>
      <c r="H1157" s="2" t="s">
        <v>4040</v>
      </c>
      <c r="I1157" s="2" t="s">
        <v>4041</v>
      </c>
      <c r="J1157" s="4">
        <v>10</v>
      </c>
      <c r="K1157" s="4"/>
      <c r="L1157" s="4"/>
      <c r="M1157" s="4"/>
    </row>
    <row r="1158" spans="1:13" ht="15.75">
      <c r="A1158" s="3">
        <v>2023</v>
      </c>
      <c r="B1158" s="2" t="s">
        <v>4147</v>
      </c>
      <c r="C1158" s="2"/>
      <c r="D1158" s="3" t="s">
        <v>4145</v>
      </c>
      <c r="E1158" s="2" t="s">
        <v>4148</v>
      </c>
      <c r="F1158" s="2" t="s">
        <v>4147</v>
      </c>
      <c r="G1158" s="2"/>
      <c r="H1158" s="2" t="s">
        <v>4040</v>
      </c>
      <c r="I1158" s="2" t="s">
        <v>4041</v>
      </c>
      <c r="J1158" s="4">
        <v>10</v>
      </c>
      <c r="K1158" s="4"/>
      <c r="L1158" s="4"/>
      <c r="M1158" s="4"/>
    </row>
    <row r="1159" spans="1:13" ht="15.75">
      <c r="A1159" s="3">
        <v>2023</v>
      </c>
      <c r="B1159" s="2" t="s">
        <v>4144</v>
      </c>
      <c r="C1159" s="2"/>
      <c r="D1159" s="3" t="s">
        <v>4145</v>
      </c>
      <c r="E1159" s="2" t="s">
        <v>4146</v>
      </c>
      <c r="F1159" s="2" t="s">
        <v>4144</v>
      </c>
      <c r="G1159" s="2"/>
      <c r="H1159" s="2" t="s">
        <v>4040</v>
      </c>
      <c r="I1159" s="2" t="s">
        <v>4041</v>
      </c>
      <c r="J1159" s="4">
        <v>10</v>
      </c>
      <c r="K1159" s="4"/>
      <c r="L1159" s="4"/>
      <c r="M1159" s="4"/>
    </row>
    <row r="1160" spans="1:13" ht="15.75">
      <c r="A1160" s="3">
        <v>2023</v>
      </c>
      <c r="B1160" s="2" t="s">
        <v>1302</v>
      </c>
      <c r="C1160" s="2" t="s">
        <v>4168</v>
      </c>
      <c r="D1160" s="3" t="s">
        <v>4169</v>
      </c>
      <c r="E1160" s="2" t="s">
        <v>1303</v>
      </c>
      <c r="F1160" s="2" t="s">
        <v>1302</v>
      </c>
      <c r="G1160" s="2"/>
      <c r="H1160" s="2" t="s">
        <v>4028</v>
      </c>
      <c r="I1160" s="2" t="s">
        <v>4029</v>
      </c>
      <c r="J1160" s="4">
        <v>640</v>
      </c>
      <c r="K1160" s="4">
        <v>1122384</v>
      </c>
      <c r="L1160" s="4"/>
      <c r="M1160" s="4">
        <v>1122384</v>
      </c>
    </row>
    <row r="1161" spans="1:13" ht="15.75">
      <c r="A1161" s="3">
        <v>2023</v>
      </c>
      <c r="B1161" s="2" t="s">
        <v>1317</v>
      </c>
      <c r="C1161" s="2" t="s">
        <v>4168</v>
      </c>
      <c r="D1161" s="3" t="s">
        <v>4169</v>
      </c>
      <c r="E1161" s="2" t="s">
        <v>1318</v>
      </c>
      <c r="F1161" s="2" t="s">
        <v>1317</v>
      </c>
      <c r="G1161" s="2" t="s">
        <v>1319</v>
      </c>
      <c r="H1161" s="2" t="s">
        <v>4028</v>
      </c>
      <c r="I1161" s="2" t="s">
        <v>4029</v>
      </c>
      <c r="J1161" s="4">
        <v>7622</v>
      </c>
      <c r="K1161" s="4">
        <v>11158246</v>
      </c>
      <c r="L1161" s="4"/>
      <c r="M1161" s="4">
        <v>11158246</v>
      </c>
    </row>
    <row r="1162" spans="1:13" ht="15.75">
      <c r="A1162" s="3">
        <v>2023</v>
      </c>
      <c r="B1162" s="2" t="s">
        <v>1369</v>
      </c>
      <c r="C1162" s="2" t="s">
        <v>4168</v>
      </c>
      <c r="D1162" s="3" t="s">
        <v>4169</v>
      </c>
      <c r="E1162" s="2" t="s">
        <v>1370</v>
      </c>
      <c r="F1162" s="2" t="s">
        <v>1369</v>
      </c>
      <c r="G1162" s="2" t="s">
        <v>1352</v>
      </c>
      <c r="H1162" s="2" t="s">
        <v>4028</v>
      </c>
      <c r="I1162" s="2" t="s">
        <v>4029</v>
      </c>
      <c r="J1162" s="4">
        <v>3000</v>
      </c>
      <c r="K1162" s="4">
        <v>20023055</v>
      </c>
      <c r="L1162" s="4"/>
      <c r="M1162" s="4">
        <v>20023055</v>
      </c>
    </row>
    <row r="1163" spans="1:13" ht="15.75">
      <c r="A1163" s="3">
        <v>2023</v>
      </c>
      <c r="B1163" s="2" t="s">
        <v>4873</v>
      </c>
      <c r="C1163" s="2" t="s">
        <v>4878</v>
      </c>
      <c r="D1163" s="3" t="s">
        <v>4169</v>
      </c>
      <c r="E1163" s="2" t="s">
        <v>4879</v>
      </c>
      <c r="F1163" s="2" t="s">
        <v>4873</v>
      </c>
      <c r="G1163" s="2" t="s">
        <v>4880</v>
      </c>
      <c r="H1163" s="2" t="s">
        <v>4379</v>
      </c>
      <c r="I1163" s="2" t="s">
        <v>4380</v>
      </c>
      <c r="J1163" s="4">
        <v>150000</v>
      </c>
      <c r="K1163" s="4">
        <v>12267045</v>
      </c>
      <c r="L1163" s="4"/>
      <c r="M1163" s="4">
        <v>12267045</v>
      </c>
    </row>
    <row r="1164" spans="1:13" ht="15.75">
      <c r="A1164" s="3">
        <v>2023</v>
      </c>
      <c r="B1164" s="2" t="s">
        <v>5099</v>
      </c>
      <c r="C1164" s="2"/>
      <c r="D1164" s="3" t="s">
        <v>5100</v>
      </c>
      <c r="E1164" s="2" t="s">
        <v>5101</v>
      </c>
      <c r="F1164" s="2" t="s">
        <v>5099</v>
      </c>
      <c r="G1164" s="2" t="s">
        <v>5102</v>
      </c>
      <c r="H1164" s="2" t="s">
        <v>4369</v>
      </c>
      <c r="I1164" s="2" t="s">
        <v>4370</v>
      </c>
      <c r="J1164" s="4">
        <v>172000</v>
      </c>
      <c r="K1164" s="4">
        <v>3652034</v>
      </c>
      <c r="L1164" s="4"/>
      <c r="M1164" s="4">
        <v>3652034</v>
      </c>
    </row>
    <row r="1165" spans="1:13" ht="15.75">
      <c r="A1165" s="3">
        <v>2023</v>
      </c>
      <c r="B1165" s="2" t="s">
        <v>4212</v>
      </c>
      <c r="C1165" s="2" t="s">
        <v>4213</v>
      </c>
      <c r="D1165" s="3" t="s">
        <v>4214</v>
      </c>
      <c r="E1165" s="2" t="s">
        <v>1535</v>
      </c>
      <c r="F1165" s="2" t="s">
        <v>4212</v>
      </c>
      <c r="G1165" s="2" t="s">
        <v>1536</v>
      </c>
      <c r="H1165" s="2" t="s">
        <v>4040</v>
      </c>
      <c r="I1165" s="2" t="s">
        <v>4041</v>
      </c>
      <c r="J1165" s="4">
        <v>200500</v>
      </c>
      <c r="K1165" s="4">
        <v>358077664</v>
      </c>
      <c r="L1165" s="4"/>
      <c r="M1165" s="4">
        <v>358077664</v>
      </c>
    </row>
    <row r="1166" spans="1:13" ht="15.75">
      <c r="A1166" s="3">
        <v>2023</v>
      </c>
      <c r="B1166" s="2" t="s">
        <v>4643</v>
      </c>
      <c r="C1166" s="2" t="s">
        <v>4647</v>
      </c>
      <c r="D1166" s="3" t="s">
        <v>4648</v>
      </c>
      <c r="E1166" s="2" t="s">
        <v>4649</v>
      </c>
      <c r="F1166" s="2" t="s">
        <v>4643</v>
      </c>
      <c r="G1166" s="2" t="s">
        <v>4650</v>
      </c>
      <c r="H1166" s="2" t="s">
        <v>4243</v>
      </c>
      <c r="I1166" s="2" t="s">
        <v>4244</v>
      </c>
      <c r="J1166" s="4">
        <v>40</v>
      </c>
      <c r="K1166" s="4">
        <v>126817892</v>
      </c>
      <c r="L1166" s="4"/>
      <c r="M1166" s="4">
        <v>126817892</v>
      </c>
    </row>
    <row r="1167" spans="1:13" ht="15.75">
      <c r="A1167" s="3">
        <v>2023</v>
      </c>
      <c r="B1167" s="2" t="s">
        <v>4657</v>
      </c>
      <c r="C1167" s="2" t="s">
        <v>4658</v>
      </c>
      <c r="D1167" s="3" t="s">
        <v>4055</v>
      </c>
      <c r="E1167" s="2" t="s">
        <v>4659</v>
      </c>
      <c r="F1167" s="2" t="s">
        <v>4657</v>
      </c>
      <c r="G1167" s="2" t="s">
        <v>4660</v>
      </c>
      <c r="H1167" s="2" t="s">
        <v>4243</v>
      </c>
      <c r="I1167" s="2" t="s">
        <v>4244</v>
      </c>
      <c r="J1167" s="4">
        <v>5</v>
      </c>
      <c r="K1167" s="4">
        <v>787878</v>
      </c>
      <c r="L1167" s="4"/>
      <c r="M1167" s="4">
        <v>787878</v>
      </c>
    </row>
    <row r="1168" spans="1:13" ht="15.75">
      <c r="A1168" s="3">
        <v>2023</v>
      </c>
      <c r="B1168" s="2" t="s">
        <v>1433</v>
      </c>
      <c r="C1168" s="2" t="s">
        <v>4054</v>
      </c>
      <c r="D1168" s="3" t="s">
        <v>4055</v>
      </c>
      <c r="E1168" s="2" t="s">
        <v>3878</v>
      </c>
      <c r="F1168" s="2" t="s">
        <v>1433</v>
      </c>
      <c r="G1168" s="2" t="s">
        <v>3879</v>
      </c>
      <c r="H1168" s="2" t="s">
        <v>4052</v>
      </c>
      <c r="I1168" s="2" t="s">
        <v>4053</v>
      </c>
      <c r="J1168" s="4">
        <v>760</v>
      </c>
      <c r="K1168" s="4">
        <v>1311323</v>
      </c>
      <c r="L1168" s="4"/>
      <c r="M1168" s="4">
        <v>1311323</v>
      </c>
    </row>
    <row r="1169" spans="1:13" ht="15.75">
      <c r="A1169" s="3">
        <v>2023</v>
      </c>
      <c r="B1169" s="2" t="s">
        <v>1433</v>
      </c>
      <c r="C1169" s="2" t="s">
        <v>4054</v>
      </c>
      <c r="D1169" s="3" t="s">
        <v>4055</v>
      </c>
      <c r="E1169" s="2" t="s">
        <v>3890</v>
      </c>
      <c r="F1169" s="2" t="s">
        <v>1433</v>
      </c>
      <c r="G1169" s="2" t="s">
        <v>3891</v>
      </c>
      <c r="H1169" s="2" t="s">
        <v>4052</v>
      </c>
      <c r="I1169" s="2" t="s">
        <v>4053</v>
      </c>
      <c r="J1169" s="4">
        <v>600</v>
      </c>
      <c r="K1169" s="4">
        <v>602813</v>
      </c>
      <c r="L1169" s="4"/>
      <c r="M1169" s="4">
        <v>602813</v>
      </c>
    </row>
    <row r="1170" spans="1:13" ht="15.75">
      <c r="A1170" s="3">
        <v>2023</v>
      </c>
      <c r="B1170" s="2" t="s">
        <v>1433</v>
      </c>
      <c r="C1170" s="2" t="s">
        <v>4054</v>
      </c>
      <c r="D1170" s="3" t="s">
        <v>4055</v>
      </c>
      <c r="E1170" s="2" t="s">
        <v>3892</v>
      </c>
      <c r="F1170" s="2" t="s">
        <v>1433</v>
      </c>
      <c r="G1170" s="2" t="s">
        <v>3893</v>
      </c>
      <c r="H1170" s="2" t="s">
        <v>4052</v>
      </c>
      <c r="I1170" s="2" t="s">
        <v>4053</v>
      </c>
      <c r="J1170" s="4">
        <v>13100</v>
      </c>
      <c r="K1170" s="4">
        <v>14430151</v>
      </c>
      <c r="L1170" s="4"/>
      <c r="M1170" s="4">
        <v>14430151</v>
      </c>
    </row>
    <row r="1171" spans="1:13" ht="15.75">
      <c r="A1171" s="3">
        <v>2023</v>
      </c>
      <c r="B1171" s="2" t="s">
        <v>1433</v>
      </c>
      <c r="C1171" s="2" t="s">
        <v>4054</v>
      </c>
      <c r="D1171" s="3" t="s">
        <v>4055</v>
      </c>
      <c r="E1171" s="2" t="s">
        <v>3896</v>
      </c>
      <c r="F1171" s="2" t="s">
        <v>1433</v>
      </c>
      <c r="G1171" s="2" t="s">
        <v>3897</v>
      </c>
      <c r="H1171" s="2" t="s">
        <v>4052</v>
      </c>
      <c r="I1171" s="2" t="s">
        <v>4053</v>
      </c>
      <c r="J1171" s="4">
        <v>650</v>
      </c>
      <c r="K1171" s="4">
        <v>808275</v>
      </c>
      <c r="L1171" s="4"/>
      <c r="M1171" s="4">
        <v>808275</v>
      </c>
    </row>
    <row r="1172" spans="1:13" ht="15.75">
      <c r="A1172" s="3">
        <v>2023</v>
      </c>
      <c r="B1172" s="2" t="s">
        <v>1426</v>
      </c>
      <c r="C1172" s="2" t="s">
        <v>4054</v>
      </c>
      <c r="D1172" s="3" t="s">
        <v>4055</v>
      </c>
      <c r="E1172" s="2" t="s">
        <v>3862</v>
      </c>
      <c r="F1172" s="2" t="s">
        <v>1426</v>
      </c>
      <c r="G1172" s="2" t="s">
        <v>3863</v>
      </c>
      <c r="H1172" s="2" t="s">
        <v>4052</v>
      </c>
      <c r="I1172" s="2" t="s">
        <v>4053</v>
      </c>
      <c r="J1172" s="4">
        <v>510</v>
      </c>
      <c r="K1172" s="4">
        <v>726117</v>
      </c>
      <c r="L1172" s="4"/>
      <c r="M1172" s="4">
        <v>726117</v>
      </c>
    </row>
    <row r="1173" spans="1:13" ht="15.75">
      <c r="A1173" s="3">
        <v>2023</v>
      </c>
      <c r="B1173" s="2" t="s">
        <v>1426</v>
      </c>
      <c r="C1173" s="2" t="s">
        <v>4054</v>
      </c>
      <c r="D1173" s="3" t="s">
        <v>4055</v>
      </c>
      <c r="E1173" s="2" t="s">
        <v>3866</v>
      </c>
      <c r="F1173" s="2" t="s">
        <v>1426</v>
      </c>
      <c r="G1173" s="2" t="s">
        <v>3867</v>
      </c>
      <c r="H1173" s="2" t="s">
        <v>4052</v>
      </c>
      <c r="I1173" s="2" t="s">
        <v>4053</v>
      </c>
      <c r="J1173" s="4">
        <v>1350</v>
      </c>
      <c r="K1173" s="4">
        <v>1095119</v>
      </c>
      <c r="L1173" s="4"/>
      <c r="M1173" s="4">
        <v>1095119</v>
      </c>
    </row>
    <row r="1174" spans="1:13" ht="15.75">
      <c r="A1174" s="3">
        <v>2023</v>
      </c>
      <c r="B1174" s="2" t="s">
        <v>1412</v>
      </c>
      <c r="C1174" s="2" t="s">
        <v>4054</v>
      </c>
      <c r="D1174" s="3" t="s">
        <v>4055</v>
      </c>
      <c r="E1174" s="2" t="s">
        <v>2883</v>
      </c>
      <c r="F1174" s="2" t="s">
        <v>1412</v>
      </c>
      <c r="G1174" s="2" t="s">
        <v>2884</v>
      </c>
      <c r="H1174" s="2" t="s">
        <v>4052</v>
      </c>
      <c r="I1174" s="2" t="s">
        <v>4053</v>
      </c>
      <c r="J1174" s="4">
        <v>90</v>
      </c>
      <c r="K1174" s="4">
        <v>71381</v>
      </c>
      <c r="L1174" s="4"/>
      <c r="M1174" s="4">
        <v>71381</v>
      </c>
    </row>
    <row r="1175" spans="1:13" ht="15.75">
      <c r="A1175" s="3">
        <v>2023</v>
      </c>
      <c r="B1175" s="2" t="s">
        <v>1412</v>
      </c>
      <c r="C1175" s="2" t="s">
        <v>4054</v>
      </c>
      <c r="D1175" s="3" t="s">
        <v>4055</v>
      </c>
      <c r="E1175" s="2" t="s">
        <v>2889</v>
      </c>
      <c r="F1175" s="2" t="s">
        <v>1412</v>
      </c>
      <c r="G1175" s="2" t="s">
        <v>2890</v>
      </c>
      <c r="H1175" s="2" t="s">
        <v>4052</v>
      </c>
      <c r="I1175" s="2" t="s">
        <v>4053</v>
      </c>
      <c r="J1175" s="4">
        <v>200</v>
      </c>
      <c r="K1175" s="4">
        <v>171942</v>
      </c>
      <c r="L1175" s="4"/>
      <c r="M1175" s="4">
        <v>171942</v>
      </c>
    </row>
    <row r="1176" spans="1:13" ht="15.75">
      <c r="A1176" s="3">
        <v>2023</v>
      </c>
      <c r="B1176" s="2" t="s">
        <v>1412</v>
      </c>
      <c r="C1176" s="2" t="s">
        <v>4054</v>
      </c>
      <c r="D1176" s="3" t="s">
        <v>4055</v>
      </c>
      <c r="E1176" s="2" t="s">
        <v>2893</v>
      </c>
      <c r="F1176" s="2" t="s">
        <v>1412</v>
      </c>
      <c r="G1176" s="2" t="s">
        <v>2894</v>
      </c>
      <c r="H1176" s="2" t="s">
        <v>4052</v>
      </c>
      <c r="I1176" s="2" t="s">
        <v>4053</v>
      </c>
      <c r="J1176" s="4">
        <v>710</v>
      </c>
      <c r="K1176" s="4">
        <v>670075</v>
      </c>
      <c r="L1176" s="4"/>
      <c r="M1176" s="4">
        <v>670075</v>
      </c>
    </row>
    <row r="1177" spans="1:13" ht="15.75">
      <c r="A1177" s="3">
        <v>2023</v>
      </c>
      <c r="B1177" s="2" t="s">
        <v>1412</v>
      </c>
      <c r="C1177" s="2" t="s">
        <v>4054</v>
      </c>
      <c r="D1177" s="3" t="s">
        <v>4055</v>
      </c>
      <c r="E1177" s="2" t="s">
        <v>2895</v>
      </c>
      <c r="F1177" s="2" t="s">
        <v>1412</v>
      </c>
      <c r="G1177" s="2" t="s">
        <v>2896</v>
      </c>
      <c r="H1177" s="2" t="s">
        <v>4052</v>
      </c>
      <c r="I1177" s="2" t="s">
        <v>4053</v>
      </c>
      <c r="J1177" s="4">
        <v>150</v>
      </c>
      <c r="K1177" s="4">
        <v>167073</v>
      </c>
      <c r="L1177" s="4"/>
      <c r="M1177" s="4">
        <v>167073</v>
      </c>
    </row>
    <row r="1178" spans="1:13" ht="15.75">
      <c r="A1178" s="3">
        <v>2023</v>
      </c>
      <c r="B1178" s="2" t="s">
        <v>1405</v>
      </c>
      <c r="C1178" s="2" t="s">
        <v>4054</v>
      </c>
      <c r="D1178" s="3" t="s">
        <v>4055</v>
      </c>
      <c r="E1178" s="2" t="s">
        <v>2865</v>
      </c>
      <c r="F1178" s="2" t="s">
        <v>1405</v>
      </c>
      <c r="G1178" s="2" t="s">
        <v>2866</v>
      </c>
      <c r="H1178" s="2" t="s">
        <v>4052</v>
      </c>
      <c r="I1178" s="2" t="s">
        <v>4053</v>
      </c>
      <c r="J1178" s="4">
        <v>400</v>
      </c>
      <c r="K1178" s="4">
        <v>333484</v>
      </c>
      <c r="L1178" s="4"/>
      <c r="M1178" s="4">
        <v>333484</v>
      </c>
    </row>
    <row r="1179" spans="1:13" ht="15.75">
      <c r="A1179" s="3">
        <v>2023</v>
      </c>
      <c r="B1179" s="2" t="s">
        <v>1405</v>
      </c>
      <c r="C1179" s="2" t="s">
        <v>4054</v>
      </c>
      <c r="D1179" s="3" t="s">
        <v>4055</v>
      </c>
      <c r="E1179" s="2" t="s">
        <v>2869</v>
      </c>
      <c r="F1179" s="2" t="s">
        <v>1405</v>
      </c>
      <c r="G1179" s="2" t="s">
        <v>2870</v>
      </c>
      <c r="H1179" s="2" t="s">
        <v>4052</v>
      </c>
      <c r="I1179" s="2" t="s">
        <v>4053</v>
      </c>
      <c r="J1179" s="4">
        <v>200</v>
      </c>
      <c r="K1179" s="4">
        <v>183279</v>
      </c>
      <c r="L1179" s="4"/>
      <c r="M1179" s="4">
        <v>183279</v>
      </c>
    </row>
    <row r="1180" spans="1:13" ht="15.75">
      <c r="A1180" s="3">
        <v>2023</v>
      </c>
      <c r="B1180" s="2" t="s">
        <v>1401</v>
      </c>
      <c r="C1180" s="2" t="s">
        <v>4054</v>
      </c>
      <c r="D1180" s="3" t="s">
        <v>4055</v>
      </c>
      <c r="E1180" s="2" t="s">
        <v>2835</v>
      </c>
      <c r="F1180" s="2" t="s">
        <v>1401</v>
      </c>
      <c r="G1180" s="2" t="s">
        <v>2836</v>
      </c>
      <c r="H1180" s="2" t="s">
        <v>4052</v>
      </c>
      <c r="I1180" s="2" t="s">
        <v>4053</v>
      </c>
      <c r="J1180" s="4">
        <v>1500</v>
      </c>
      <c r="K1180" s="4">
        <v>2671628</v>
      </c>
      <c r="L1180" s="4"/>
      <c r="M1180" s="4">
        <v>2671628</v>
      </c>
    </row>
    <row r="1181" spans="1:13" ht="15.75">
      <c r="A1181" s="3">
        <v>2023</v>
      </c>
      <c r="B1181" s="2" t="s">
        <v>1401</v>
      </c>
      <c r="C1181" s="2" t="s">
        <v>4054</v>
      </c>
      <c r="D1181" s="3" t="s">
        <v>4055</v>
      </c>
      <c r="E1181" s="2" t="s">
        <v>2850</v>
      </c>
      <c r="F1181" s="2" t="s">
        <v>1401</v>
      </c>
      <c r="G1181" s="2" t="s">
        <v>2851</v>
      </c>
      <c r="H1181" s="2" t="s">
        <v>4052</v>
      </c>
      <c r="I1181" s="2" t="s">
        <v>4053</v>
      </c>
      <c r="J1181" s="4">
        <v>150</v>
      </c>
      <c r="K1181" s="4">
        <v>170809</v>
      </c>
      <c r="L1181" s="4"/>
      <c r="M1181" s="4">
        <v>170809</v>
      </c>
    </row>
    <row r="1182" spans="1:13" ht="15.75">
      <c r="A1182" s="3">
        <v>2023</v>
      </c>
      <c r="B1182" s="2" t="s">
        <v>1443</v>
      </c>
      <c r="C1182" s="2" t="s">
        <v>4054</v>
      </c>
      <c r="D1182" s="3" t="s">
        <v>4055</v>
      </c>
      <c r="E1182" s="2" t="s">
        <v>2811</v>
      </c>
      <c r="F1182" s="2" t="s">
        <v>1443</v>
      </c>
      <c r="G1182" s="2" t="s">
        <v>2812</v>
      </c>
      <c r="H1182" s="2" t="s">
        <v>4052</v>
      </c>
      <c r="I1182" s="2" t="s">
        <v>4053</v>
      </c>
      <c r="J1182" s="4">
        <v>486</v>
      </c>
      <c r="K1182" s="4">
        <v>872829</v>
      </c>
      <c r="L1182" s="4"/>
      <c r="M1182" s="4">
        <v>872829</v>
      </c>
    </row>
    <row r="1183" spans="1:13" ht="15.75">
      <c r="A1183" s="3">
        <v>2023</v>
      </c>
      <c r="B1183" s="2" t="s">
        <v>3902</v>
      </c>
      <c r="C1183" s="2" t="s">
        <v>4054</v>
      </c>
      <c r="D1183" s="3" t="s">
        <v>4055</v>
      </c>
      <c r="E1183" s="2" t="s">
        <v>4453</v>
      </c>
      <c r="F1183" s="2" t="s">
        <v>3902</v>
      </c>
      <c r="G1183" s="2" t="s">
        <v>4440</v>
      </c>
      <c r="H1183" s="2" t="s">
        <v>4052</v>
      </c>
      <c r="I1183" s="2" t="s">
        <v>4053</v>
      </c>
      <c r="J1183" s="4">
        <v>50</v>
      </c>
      <c r="K1183" s="4">
        <v>47622</v>
      </c>
      <c r="L1183" s="4"/>
      <c r="M1183" s="4">
        <v>47622</v>
      </c>
    </row>
    <row r="1184" spans="1:13" ht="15.75">
      <c r="A1184" s="3">
        <v>2023</v>
      </c>
      <c r="B1184" s="2" t="s">
        <v>517</v>
      </c>
      <c r="C1184" s="2" t="s">
        <v>4054</v>
      </c>
      <c r="D1184" s="3" t="s">
        <v>4055</v>
      </c>
      <c r="E1184" s="2" t="s">
        <v>518</v>
      </c>
      <c r="F1184" s="2" t="s">
        <v>517</v>
      </c>
      <c r="G1184" s="2" t="s">
        <v>519</v>
      </c>
      <c r="H1184" s="2" t="s">
        <v>4052</v>
      </c>
      <c r="I1184" s="2" t="s">
        <v>4053</v>
      </c>
      <c r="J1184" s="4">
        <v>70</v>
      </c>
      <c r="K1184" s="4">
        <v>205459</v>
      </c>
      <c r="L1184" s="4"/>
      <c r="M1184" s="4">
        <v>205459</v>
      </c>
    </row>
    <row r="1185" spans="1:13" ht="15.75">
      <c r="A1185" s="3">
        <v>2023</v>
      </c>
      <c r="B1185" s="2" t="s">
        <v>503</v>
      </c>
      <c r="C1185" s="2" t="s">
        <v>4054</v>
      </c>
      <c r="D1185" s="3" t="s">
        <v>4055</v>
      </c>
      <c r="E1185" s="2" t="s">
        <v>504</v>
      </c>
      <c r="F1185" s="2" t="s">
        <v>503</v>
      </c>
      <c r="G1185" s="2" t="s">
        <v>505</v>
      </c>
      <c r="H1185" s="2" t="s">
        <v>4052</v>
      </c>
      <c r="I1185" s="2" t="s">
        <v>4053</v>
      </c>
      <c r="J1185" s="4">
        <v>240</v>
      </c>
      <c r="K1185" s="4">
        <v>590176</v>
      </c>
      <c r="L1185" s="4"/>
      <c r="M1185" s="4">
        <v>590176</v>
      </c>
    </row>
    <row r="1186" spans="1:13" ht="15.75">
      <c r="A1186" s="3">
        <v>2023</v>
      </c>
      <c r="B1186" s="2" t="s">
        <v>495</v>
      </c>
      <c r="C1186" s="2" t="s">
        <v>4054</v>
      </c>
      <c r="D1186" s="3" t="s">
        <v>4055</v>
      </c>
      <c r="E1186" s="2" t="s">
        <v>496</v>
      </c>
      <c r="F1186" s="2" t="s">
        <v>495</v>
      </c>
      <c r="G1186" s="2" t="s">
        <v>497</v>
      </c>
      <c r="H1186" s="2" t="s">
        <v>4052</v>
      </c>
      <c r="I1186" s="2" t="s">
        <v>4053</v>
      </c>
      <c r="J1186" s="4">
        <v>170</v>
      </c>
      <c r="K1186" s="4">
        <v>314268</v>
      </c>
      <c r="L1186" s="4"/>
      <c r="M1186" s="4">
        <v>314268</v>
      </c>
    </row>
    <row r="1187" spans="1:13" ht="15.75">
      <c r="A1187" s="3">
        <v>2023</v>
      </c>
      <c r="B1187" s="2" t="s">
        <v>475</v>
      </c>
      <c r="C1187" s="2" t="s">
        <v>4054</v>
      </c>
      <c r="D1187" s="3" t="s">
        <v>4055</v>
      </c>
      <c r="E1187" s="2" t="s">
        <v>476</v>
      </c>
      <c r="F1187" s="2" t="s">
        <v>475</v>
      </c>
      <c r="G1187" s="2" t="s">
        <v>477</v>
      </c>
      <c r="H1187" s="2" t="s">
        <v>4052</v>
      </c>
      <c r="I1187" s="2" t="s">
        <v>4053</v>
      </c>
      <c r="J1187" s="4">
        <v>150</v>
      </c>
      <c r="K1187" s="4">
        <v>632195</v>
      </c>
      <c r="L1187" s="4"/>
      <c r="M1187" s="4">
        <v>632195</v>
      </c>
    </row>
    <row r="1188" spans="1:13" ht="15.75">
      <c r="A1188" s="3">
        <v>2023</v>
      </c>
      <c r="B1188" s="2" t="s">
        <v>472</v>
      </c>
      <c r="C1188" s="2" t="s">
        <v>4054</v>
      </c>
      <c r="D1188" s="3" t="s">
        <v>4055</v>
      </c>
      <c r="E1188" s="2" t="s">
        <v>473</v>
      </c>
      <c r="F1188" s="2" t="s">
        <v>472</v>
      </c>
      <c r="G1188" s="2" t="s">
        <v>474</v>
      </c>
      <c r="H1188" s="2" t="s">
        <v>4052</v>
      </c>
      <c r="I1188" s="2" t="s">
        <v>4053</v>
      </c>
      <c r="J1188" s="4">
        <v>180</v>
      </c>
      <c r="K1188" s="4">
        <v>632637</v>
      </c>
      <c r="L1188" s="4"/>
      <c r="M1188" s="4">
        <v>632637</v>
      </c>
    </row>
    <row r="1189" spans="1:13" ht="15.75">
      <c r="A1189" s="3">
        <v>2023</v>
      </c>
      <c r="B1189" s="2" t="s">
        <v>469</v>
      </c>
      <c r="C1189" s="2" t="s">
        <v>4054</v>
      </c>
      <c r="D1189" s="3" t="s">
        <v>4055</v>
      </c>
      <c r="E1189" s="2" t="s">
        <v>470</v>
      </c>
      <c r="F1189" s="2" t="s">
        <v>469</v>
      </c>
      <c r="G1189" s="2" t="s">
        <v>471</v>
      </c>
      <c r="H1189" s="2" t="s">
        <v>4052</v>
      </c>
      <c r="I1189" s="2" t="s">
        <v>4053</v>
      </c>
      <c r="J1189" s="4">
        <v>410</v>
      </c>
      <c r="K1189" s="4">
        <v>1160468</v>
      </c>
      <c r="L1189" s="4"/>
      <c r="M1189" s="4">
        <v>1160468</v>
      </c>
    </row>
    <row r="1190" spans="1:13" ht="15.75">
      <c r="A1190" s="3">
        <v>2023</v>
      </c>
      <c r="B1190" s="2" t="s">
        <v>310</v>
      </c>
      <c r="C1190" s="2" t="s">
        <v>4054</v>
      </c>
      <c r="D1190" s="3" t="s">
        <v>4055</v>
      </c>
      <c r="E1190" s="2" t="s">
        <v>2578</v>
      </c>
      <c r="F1190" s="2" t="s">
        <v>310</v>
      </c>
      <c r="G1190" s="2" t="s">
        <v>2579</v>
      </c>
      <c r="H1190" s="2" t="s">
        <v>4052</v>
      </c>
      <c r="I1190" s="2" t="s">
        <v>4053</v>
      </c>
      <c r="J1190" s="4">
        <v>627</v>
      </c>
      <c r="K1190" s="4">
        <v>2237060</v>
      </c>
      <c r="L1190" s="4"/>
      <c r="M1190" s="4">
        <v>2237060</v>
      </c>
    </row>
    <row r="1191" spans="1:13" ht="15.75">
      <c r="A1191" s="3">
        <v>2023</v>
      </c>
      <c r="B1191" s="2" t="s">
        <v>299</v>
      </c>
      <c r="C1191" s="2" t="s">
        <v>4054</v>
      </c>
      <c r="D1191" s="3" t="s">
        <v>4055</v>
      </c>
      <c r="E1191" s="2" t="s">
        <v>2546</v>
      </c>
      <c r="F1191" s="2" t="s">
        <v>299</v>
      </c>
      <c r="G1191" s="2" t="s">
        <v>2547</v>
      </c>
      <c r="H1191" s="2" t="s">
        <v>4052</v>
      </c>
      <c r="I1191" s="2" t="s">
        <v>4053</v>
      </c>
      <c r="J1191" s="4">
        <v>330</v>
      </c>
      <c r="K1191" s="4">
        <v>562131</v>
      </c>
      <c r="L1191" s="4"/>
      <c r="M1191" s="4">
        <v>562131</v>
      </c>
    </row>
    <row r="1192" spans="1:13" ht="15.75">
      <c r="A1192" s="3">
        <v>2023</v>
      </c>
      <c r="B1192" s="2" t="s">
        <v>299</v>
      </c>
      <c r="C1192" s="2" t="s">
        <v>4054</v>
      </c>
      <c r="D1192" s="3" t="s">
        <v>4055</v>
      </c>
      <c r="E1192" s="2" t="s">
        <v>2548</v>
      </c>
      <c r="F1192" s="2" t="s">
        <v>299</v>
      </c>
      <c r="G1192" s="2" t="s">
        <v>2549</v>
      </c>
      <c r="H1192" s="2" t="s">
        <v>4052</v>
      </c>
      <c r="I1192" s="2" t="s">
        <v>4053</v>
      </c>
      <c r="J1192" s="4">
        <v>250</v>
      </c>
      <c r="K1192" s="4">
        <v>1385107</v>
      </c>
      <c r="L1192" s="4"/>
      <c r="M1192" s="4">
        <v>1385107</v>
      </c>
    </row>
    <row r="1193" spans="1:13" ht="15.75">
      <c r="A1193" s="3">
        <v>2023</v>
      </c>
      <c r="B1193" s="2" t="s">
        <v>299</v>
      </c>
      <c r="C1193" s="2" t="s">
        <v>4054</v>
      </c>
      <c r="D1193" s="3" t="s">
        <v>4055</v>
      </c>
      <c r="E1193" s="2" t="s">
        <v>2556</v>
      </c>
      <c r="F1193" s="2" t="s">
        <v>299</v>
      </c>
      <c r="G1193" s="2" t="s">
        <v>2557</v>
      </c>
      <c r="H1193" s="2" t="s">
        <v>4052</v>
      </c>
      <c r="I1193" s="2" t="s">
        <v>4053</v>
      </c>
      <c r="J1193" s="4">
        <v>300</v>
      </c>
      <c r="K1193" s="4">
        <v>657695</v>
      </c>
      <c r="L1193" s="4"/>
      <c r="M1193" s="4">
        <v>657695</v>
      </c>
    </row>
    <row r="1194" spans="1:13" ht="15.75">
      <c r="A1194" s="3">
        <v>2023</v>
      </c>
      <c r="B1194" s="2" t="s">
        <v>294</v>
      </c>
      <c r="C1194" s="2" t="s">
        <v>4054</v>
      </c>
      <c r="D1194" s="3" t="s">
        <v>4055</v>
      </c>
      <c r="E1194" s="2" t="s">
        <v>2517</v>
      </c>
      <c r="F1194" s="2" t="s">
        <v>294</v>
      </c>
      <c r="G1194" s="2" t="s">
        <v>2518</v>
      </c>
      <c r="H1194" s="2" t="s">
        <v>4052</v>
      </c>
      <c r="I1194" s="2" t="s">
        <v>4053</v>
      </c>
      <c r="J1194" s="4">
        <v>50</v>
      </c>
      <c r="K1194" s="4">
        <v>83386</v>
      </c>
      <c r="L1194" s="4"/>
      <c r="M1194" s="4">
        <v>83386</v>
      </c>
    </row>
    <row r="1195" spans="1:13" ht="15.75">
      <c r="A1195" s="3">
        <v>2023</v>
      </c>
      <c r="B1195" s="2" t="s">
        <v>294</v>
      </c>
      <c r="C1195" s="2" t="s">
        <v>4054</v>
      </c>
      <c r="D1195" s="3" t="s">
        <v>4055</v>
      </c>
      <c r="E1195" s="2" t="s">
        <v>2523</v>
      </c>
      <c r="F1195" s="2" t="s">
        <v>294</v>
      </c>
      <c r="G1195" s="2" t="s">
        <v>2524</v>
      </c>
      <c r="H1195" s="2" t="s">
        <v>4052</v>
      </c>
      <c r="I1195" s="2" t="s">
        <v>4053</v>
      </c>
      <c r="J1195" s="4">
        <v>580</v>
      </c>
      <c r="K1195" s="4">
        <v>1055805</v>
      </c>
      <c r="L1195" s="4"/>
      <c r="M1195" s="4">
        <v>1055805</v>
      </c>
    </row>
    <row r="1196" spans="1:13" ht="15.75">
      <c r="A1196" s="3">
        <v>2023</v>
      </c>
      <c r="B1196" s="2" t="s">
        <v>294</v>
      </c>
      <c r="C1196" s="2" t="s">
        <v>4054</v>
      </c>
      <c r="D1196" s="3" t="s">
        <v>4055</v>
      </c>
      <c r="E1196" s="2" t="s">
        <v>2530</v>
      </c>
      <c r="F1196" s="2" t="s">
        <v>294</v>
      </c>
      <c r="G1196" s="2" t="s">
        <v>2531</v>
      </c>
      <c r="H1196" s="2" t="s">
        <v>4052</v>
      </c>
      <c r="I1196" s="2" t="s">
        <v>4053</v>
      </c>
      <c r="J1196" s="4">
        <v>80</v>
      </c>
      <c r="K1196" s="4">
        <v>183625</v>
      </c>
      <c r="L1196" s="4"/>
      <c r="M1196" s="4">
        <v>183625</v>
      </c>
    </row>
    <row r="1197" spans="1:13" ht="15.75">
      <c r="A1197" s="3">
        <v>2023</v>
      </c>
      <c r="B1197" s="2" t="s">
        <v>264</v>
      </c>
      <c r="C1197" s="2" t="s">
        <v>4054</v>
      </c>
      <c r="D1197" s="3" t="s">
        <v>4055</v>
      </c>
      <c r="E1197" s="2" t="s">
        <v>2490</v>
      </c>
      <c r="F1197" s="2" t="s">
        <v>264</v>
      </c>
      <c r="G1197" s="2" t="s">
        <v>2491</v>
      </c>
      <c r="H1197" s="2" t="s">
        <v>4052</v>
      </c>
      <c r="I1197" s="2" t="s">
        <v>4053</v>
      </c>
      <c r="J1197" s="4">
        <v>700</v>
      </c>
      <c r="K1197" s="4">
        <v>3960364</v>
      </c>
      <c r="L1197" s="4"/>
      <c r="M1197" s="4">
        <v>3960364</v>
      </c>
    </row>
    <row r="1198" spans="1:13" ht="15.75">
      <c r="A1198" s="3">
        <v>2023</v>
      </c>
      <c r="B1198" s="2" t="s">
        <v>264</v>
      </c>
      <c r="C1198" s="2" t="s">
        <v>4054</v>
      </c>
      <c r="D1198" s="3" t="s">
        <v>4055</v>
      </c>
      <c r="E1198" s="2" t="s">
        <v>2509</v>
      </c>
      <c r="F1198" s="2" t="s">
        <v>264</v>
      </c>
      <c r="G1198" s="2" t="s">
        <v>2510</v>
      </c>
      <c r="H1198" s="2" t="s">
        <v>4052</v>
      </c>
      <c r="I1198" s="2" t="s">
        <v>4053</v>
      </c>
      <c r="J1198" s="4">
        <v>450</v>
      </c>
      <c r="K1198" s="4">
        <v>1102473</v>
      </c>
      <c r="L1198" s="4"/>
      <c r="M1198" s="4">
        <v>1102473</v>
      </c>
    </row>
    <row r="1199" spans="1:13" ht="15.75">
      <c r="A1199" s="3">
        <v>2023</v>
      </c>
      <c r="B1199" s="2" t="s">
        <v>264</v>
      </c>
      <c r="C1199" s="2" t="s">
        <v>4054</v>
      </c>
      <c r="D1199" s="3" t="s">
        <v>4055</v>
      </c>
      <c r="E1199" s="2" t="s">
        <v>2511</v>
      </c>
      <c r="F1199" s="2" t="s">
        <v>264</v>
      </c>
      <c r="G1199" s="2" t="s">
        <v>2512</v>
      </c>
      <c r="H1199" s="2" t="s">
        <v>4052</v>
      </c>
      <c r="I1199" s="2" t="s">
        <v>4053</v>
      </c>
      <c r="J1199" s="4">
        <v>180</v>
      </c>
      <c r="K1199" s="4">
        <v>465076</v>
      </c>
      <c r="L1199" s="4"/>
      <c r="M1199" s="4">
        <v>465076</v>
      </c>
    </row>
    <row r="1200" spans="1:13" ht="15.75">
      <c r="A1200" s="3">
        <v>2023</v>
      </c>
      <c r="B1200" s="2" t="s">
        <v>267</v>
      </c>
      <c r="C1200" s="2" t="s">
        <v>4054</v>
      </c>
      <c r="D1200" s="3" t="s">
        <v>4055</v>
      </c>
      <c r="E1200" s="2" t="s">
        <v>2436</v>
      </c>
      <c r="F1200" s="2" t="s">
        <v>267</v>
      </c>
      <c r="G1200" s="2" t="s">
        <v>2437</v>
      </c>
      <c r="H1200" s="2" t="s">
        <v>4052</v>
      </c>
      <c r="I1200" s="2" t="s">
        <v>4053</v>
      </c>
      <c r="J1200" s="4">
        <v>1616</v>
      </c>
      <c r="K1200" s="4">
        <v>5851506</v>
      </c>
      <c r="L1200" s="4"/>
      <c r="M1200" s="4">
        <v>5851506</v>
      </c>
    </row>
    <row r="1201" spans="1:13" ht="15.75">
      <c r="A1201" s="3">
        <v>2023</v>
      </c>
      <c r="B1201" s="2" t="s">
        <v>267</v>
      </c>
      <c r="C1201" s="2" t="s">
        <v>4054</v>
      </c>
      <c r="D1201" s="3" t="s">
        <v>4055</v>
      </c>
      <c r="E1201" s="2" t="s">
        <v>2440</v>
      </c>
      <c r="F1201" s="2" t="s">
        <v>267</v>
      </c>
      <c r="G1201" s="2" t="s">
        <v>2441</v>
      </c>
      <c r="H1201" s="2" t="s">
        <v>4052</v>
      </c>
      <c r="I1201" s="2" t="s">
        <v>4053</v>
      </c>
      <c r="J1201" s="4">
        <v>650</v>
      </c>
      <c r="K1201" s="4">
        <v>2820570</v>
      </c>
      <c r="L1201" s="4"/>
      <c r="M1201" s="4">
        <v>2820570</v>
      </c>
    </row>
    <row r="1202" spans="1:13" ht="15.75">
      <c r="A1202" s="3">
        <v>2023</v>
      </c>
      <c r="B1202" s="2" t="s">
        <v>267</v>
      </c>
      <c r="C1202" s="2" t="s">
        <v>4054</v>
      </c>
      <c r="D1202" s="3" t="s">
        <v>4055</v>
      </c>
      <c r="E1202" s="2" t="s">
        <v>2444</v>
      </c>
      <c r="F1202" s="2" t="s">
        <v>267</v>
      </c>
      <c r="G1202" s="2" t="s">
        <v>2445</v>
      </c>
      <c r="H1202" s="2" t="s">
        <v>4052</v>
      </c>
      <c r="I1202" s="2" t="s">
        <v>4053</v>
      </c>
      <c r="J1202" s="4">
        <v>242</v>
      </c>
      <c r="K1202" s="4">
        <v>1313761</v>
      </c>
      <c r="L1202" s="4"/>
      <c r="M1202" s="4">
        <v>1313761</v>
      </c>
    </row>
    <row r="1203" spans="1:13" ht="15.75">
      <c r="A1203" s="3">
        <v>2023</v>
      </c>
      <c r="B1203" s="2" t="s">
        <v>2312</v>
      </c>
      <c r="C1203" s="2" t="s">
        <v>4054</v>
      </c>
      <c r="D1203" s="3" t="s">
        <v>4055</v>
      </c>
      <c r="E1203" s="2" t="s">
        <v>2671</v>
      </c>
      <c r="F1203" s="2" t="s">
        <v>2312</v>
      </c>
      <c r="G1203" s="2" t="s">
        <v>2672</v>
      </c>
      <c r="H1203" s="2" t="s">
        <v>4052</v>
      </c>
      <c r="I1203" s="2" t="s">
        <v>4053</v>
      </c>
      <c r="J1203" s="4">
        <v>150</v>
      </c>
      <c r="K1203" s="4">
        <v>452169</v>
      </c>
      <c r="L1203" s="4"/>
      <c r="M1203" s="4">
        <v>452169</v>
      </c>
    </row>
    <row r="1204" spans="1:13" ht="15.75">
      <c r="A1204" s="3">
        <v>2023</v>
      </c>
      <c r="B1204" s="2" t="s">
        <v>236</v>
      </c>
      <c r="C1204" s="2" t="s">
        <v>4054</v>
      </c>
      <c r="D1204" s="3" t="s">
        <v>4055</v>
      </c>
      <c r="E1204" s="2" t="s">
        <v>2404</v>
      </c>
      <c r="F1204" s="2" t="s">
        <v>236</v>
      </c>
      <c r="G1204" s="2" t="s">
        <v>2405</v>
      </c>
      <c r="H1204" s="2" t="s">
        <v>4052</v>
      </c>
      <c r="I1204" s="2" t="s">
        <v>4053</v>
      </c>
      <c r="J1204" s="4">
        <v>210</v>
      </c>
      <c r="K1204" s="4">
        <v>1034307</v>
      </c>
      <c r="L1204" s="4"/>
      <c r="M1204" s="4">
        <v>1034307</v>
      </c>
    </row>
    <row r="1205" spans="1:13" ht="15.75">
      <c r="A1205" s="3">
        <v>2023</v>
      </c>
      <c r="B1205" s="2" t="s">
        <v>236</v>
      </c>
      <c r="C1205" s="2" t="s">
        <v>4054</v>
      </c>
      <c r="D1205" s="3" t="s">
        <v>4055</v>
      </c>
      <c r="E1205" s="2" t="s">
        <v>2406</v>
      </c>
      <c r="F1205" s="2" t="s">
        <v>236</v>
      </c>
      <c r="G1205" s="2" t="s">
        <v>2407</v>
      </c>
      <c r="H1205" s="2" t="s">
        <v>4052</v>
      </c>
      <c r="I1205" s="2" t="s">
        <v>4053</v>
      </c>
      <c r="J1205" s="4">
        <v>360</v>
      </c>
      <c r="K1205" s="4">
        <v>667375</v>
      </c>
      <c r="L1205" s="4"/>
      <c r="M1205" s="4">
        <v>667375</v>
      </c>
    </row>
    <row r="1206" spans="1:13" ht="15.75">
      <c r="A1206" s="3">
        <v>2023</v>
      </c>
      <c r="B1206" s="2" t="s">
        <v>236</v>
      </c>
      <c r="C1206" s="2" t="s">
        <v>4054</v>
      </c>
      <c r="D1206" s="3" t="s">
        <v>4055</v>
      </c>
      <c r="E1206" s="2" t="s">
        <v>2408</v>
      </c>
      <c r="F1206" s="2" t="s">
        <v>236</v>
      </c>
      <c r="G1206" s="2" t="s">
        <v>2409</v>
      </c>
      <c r="H1206" s="2" t="s">
        <v>4052</v>
      </c>
      <c r="I1206" s="2" t="s">
        <v>4053</v>
      </c>
      <c r="J1206" s="4">
        <v>300</v>
      </c>
      <c r="K1206" s="4">
        <v>645337</v>
      </c>
      <c r="L1206" s="4"/>
      <c r="M1206" s="4">
        <v>645337</v>
      </c>
    </row>
    <row r="1207" spans="1:13" ht="15.75">
      <c r="A1207" s="3">
        <v>2023</v>
      </c>
      <c r="B1207" s="2" t="s">
        <v>3975</v>
      </c>
      <c r="C1207" s="2" t="s">
        <v>4476</v>
      </c>
      <c r="D1207" s="3" t="s">
        <v>4477</v>
      </c>
      <c r="E1207" s="2" t="s">
        <v>3978</v>
      </c>
      <c r="F1207" s="2" t="s">
        <v>3975</v>
      </c>
      <c r="G1207" s="2" t="s">
        <v>3979</v>
      </c>
      <c r="H1207" s="2" t="s">
        <v>4369</v>
      </c>
      <c r="I1207" s="2" t="s">
        <v>4370</v>
      </c>
      <c r="J1207" s="4">
        <v>98000</v>
      </c>
      <c r="K1207" s="4">
        <v>74837610</v>
      </c>
      <c r="L1207" s="4"/>
      <c r="M1207" s="4">
        <v>74837610</v>
      </c>
    </row>
    <row r="1208" spans="1:13" ht="15.75">
      <c r="A1208" s="3">
        <v>2023</v>
      </c>
      <c r="B1208" s="2" t="s">
        <v>3975</v>
      </c>
      <c r="C1208" s="2"/>
      <c r="D1208" s="3" t="s">
        <v>4477</v>
      </c>
      <c r="E1208" s="2" t="s">
        <v>5234</v>
      </c>
      <c r="F1208" s="2" t="s">
        <v>3975</v>
      </c>
      <c r="G1208" s="2" t="s">
        <v>5235</v>
      </c>
      <c r="H1208" s="2" t="s">
        <v>4369</v>
      </c>
      <c r="I1208" s="2" t="s">
        <v>4370</v>
      </c>
      <c r="J1208" s="4">
        <v>660</v>
      </c>
      <c r="K1208" s="4">
        <v>504043</v>
      </c>
      <c r="L1208" s="4"/>
      <c r="M1208" s="4">
        <v>504043</v>
      </c>
    </row>
    <row r="1209" spans="1:13" ht="15.75">
      <c r="A1209" s="3">
        <v>2023</v>
      </c>
      <c r="B1209" s="2" t="s">
        <v>4363</v>
      </c>
      <c r="C1209" s="2"/>
      <c r="D1209" s="3" t="s">
        <v>4347</v>
      </c>
      <c r="E1209" s="2" t="s">
        <v>4364</v>
      </c>
      <c r="F1209" s="2" t="s">
        <v>4363</v>
      </c>
      <c r="G1209" s="2"/>
      <c r="H1209" s="2" t="s">
        <v>4234</v>
      </c>
      <c r="I1209" s="2" t="s">
        <v>4235</v>
      </c>
      <c r="J1209" s="4">
        <v>1</v>
      </c>
      <c r="K1209" s="4">
        <v>131188</v>
      </c>
      <c r="L1209" s="4"/>
      <c r="M1209" s="4">
        <v>131188</v>
      </c>
    </row>
    <row r="1210" spans="1:13" ht="15.75">
      <c r="A1210" s="3">
        <v>2023</v>
      </c>
      <c r="B1210" s="2" t="s">
        <v>4346</v>
      </c>
      <c r="C1210" s="2"/>
      <c r="D1210" s="3" t="s">
        <v>4347</v>
      </c>
      <c r="E1210" s="2" t="s">
        <v>4348</v>
      </c>
      <c r="F1210" s="2" t="s">
        <v>4346</v>
      </c>
      <c r="G1210" s="2"/>
      <c r="H1210" s="2" t="s">
        <v>4234</v>
      </c>
      <c r="I1210" s="2" t="s">
        <v>4235</v>
      </c>
      <c r="J1210" s="4">
        <v>1</v>
      </c>
      <c r="K1210" s="4">
        <v>58090</v>
      </c>
      <c r="L1210" s="4"/>
      <c r="M1210" s="4">
        <v>58090</v>
      </c>
    </row>
    <row r="1211" spans="1:13" ht="15.75">
      <c r="A1211" s="3">
        <v>2023</v>
      </c>
      <c r="B1211" s="2" t="s">
        <v>1433</v>
      </c>
      <c r="C1211" s="2" t="s">
        <v>4436</v>
      </c>
      <c r="D1211" s="3" t="s">
        <v>4437</v>
      </c>
      <c r="E1211" s="2" t="s">
        <v>3886</v>
      </c>
      <c r="F1211" s="2" t="s">
        <v>1433</v>
      </c>
      <c r="G1211" s="2" t="s">
        <v>3887</v>
      </c>
      <c r="H1211" s="2" t="s">
        <v>4052</v>
      </c>
      <c r="I1211" s="2" t="s">
        <v>4053</v>
      </c>
      <c r="J1211" s="4">
        <v>22950</v>
      </c>
      <c r="K1211" s="4">
        <v>19780594</v>
      </c>
      <c r="L1211" s="4"/>
      <c r="M1211" s="4">
        <v>19780594</v>
      </c>
    </row>
    <row r="1212" spans="1:13" ht="15.75">
      <c r="A1212" s="3">
        <v>2023</v>
      </c>
      <c r="B1212" s="2" t="s">
        <v>5013</v>
      </c>
      <c r="C1212" s="2" t="s">
        <v>5014</v>
      </c>
      <c r="D1212" s="3" t="s">
        <v>4437</v>
      </c>
      <c r="E1212" s="2" t="s">
        <v>5015</v>
      </c>
      <c r="F1212" s="2" t="s">
        <v>5013</v>
      </c>
      <c r="G1212" s="2" t="s">
        <v>5016</v>
      </c>
      <c r="H1212" s="2" t="s">
        <v>4040</v>
      </c>
      <c r="I1212" s="2" t="s">
        <v>4041</v>
      </c>
      <c r="J1212" s="4">
        <v>60000</v>
      </c>
      <c r="K1212" s="4">
        <v>5068212</v>
      </c>
      <c r="L1212" s="4"/>
      <c r="M1212" s="4">
        <v>5068212</v>
      </c>
    </row>
    <row r="1213" spans="1:13" ht="15.75">
      <c r="A1213" s="3">
        <v>2023</v>
      </c>
      <c r="B1213" s="2" t="s">
        <v>5040</v>
      </c>
      <c r="C1213" s="2" t="s">
        <v>5014</v>
      </c>
      <c r="D1213" s="3" t="s">
        <v>4437</v>
      </c>
      <c r="E1213" s="2" t="s">
        <v>5041</v>
      </c>
      <c r="F1213" s="2" t="s">
        <v>5040</v>
      </c>
      <c r="G1213" s="2" t="s">
        <v>113</v>
      </c>
      <c r="H1213" s="2" t="s">
        <v>4040</v>
      </c>
      <c r="I1213" s="2" t="s">
        <v>4041</v>
      </c>
      <c r="J1213" s="4">
        <v>90000</v>
      </c>
      <c r="K1213" s="4">
        <v>10622970</v>
      </c>
      <c r="L1213" s="4"/>
      <c r="M1213" s="4">
        <v>10622970</v>
      </c>
    </row>
    <row r="1214" spans="1:13" ht="15.75">
      <c r="A1214" s="3">
        <v>2023</v>
      </c>
      <c r="B1214" s="2" t="s">
        <v>318</v>
      </c>
      <c r="C1214" s="2" t="s">
        <v>4436</v>
      </c>
      <c r="D1214" s="3" t="s">
        <v>4437</v>
      </c>
      <c r="E1214" s="2" t="s">
        <v>2618</v>
      </c>
      <c r="F1214" s="2" t="s">
        <v>318</v>
      </c>
      <c r="G1214" s="2" t="s">
        <v>2619</v>
      </c>
      <c r="H1214" s="2" t="s">
        <v>4052</v>
      </c>
      <c r="I1214" s="2" t="s">
        <v>4053</v>
      </c>
      <c r="J1214" s="4">
        <v>550</v>
      </c>
      <c r="K1214" s="4">
        <v>853073</v>
      </c>
      <c r="L1214" s="4"/>
      <c r="M1214" s="4">
        <v>853073</v>
      </c>
    </row>
    <row r="1215" spans="1:13" ht="15.75">
      <c r="A1215" s="3">
        <v>2023</v>
      </c>
      <c r="B1215" s="2" t="s">
        <v>4938</v>
      </c>
      <c r="C1215" s="2" t="s">
        <v>4939</v>
      </c>
      <c r="D1215" s="3" t="s">
        <v>4461</v>
      </c>
      <c r="E1215" s="2" t="s">
        <v>4940</v>
      </c>
      <c r="F1215" s="2" t="s">
        <v>4938</v>
      </c>
      <c r="G1215" s="2" t="s">
        <v>4941</v>
      </c>
      <c r="H1215" s="2" t="s">
        <v>4369</v>
      </c>
      <c r="I1215" s="2" t="s">
        <v>4370</v>
      </c>
      <c r="J1215" s="4">
        <v>830</v>
      </c>
      <c r="K1215" s="4">
        <v>75502</v>
      </c>
      <c r="L1215" s="4"/>
      <c r="M1215" s="4">
        <v>75502</v>
      </c>
    </row>
    <row r="1216" spans="1:13" ht="15.75">
      <c r="A1216" s="3">
        <v>2023</v>
      </c>
      <c r="B1216" s="2" t="s">
        <v>3991</v>
      </c>
      <c r="C1216" s="2" t="s">
        <v>4459</v>
      </c>
      <c r="D1216" s="3" t="s">
        <v>4461</v>
      </c>
      <c r="E1216" s="2" t="s">
        <v>3992</v>
      </c>
      <c r="F1216" s="2" t="s">
        <v>3991</v>
      </c>
      <c r="G1216" s="2" t="s">
        <v>4480</v>
      </c>
      <c r="H1216" s="2" t="s">
        <v>4369</v>
      </c>
      <c r="I1216" s="2" t="s">
        <v>4370</v>
      </c>
      <c r="J1216" s="4">
        <v>2950</v>
      </c>
      <c r="K1216" s="4">
        <v>2671492</v>
      </c>
      <c r="L1216" s="4"/>
      <c r="M1216" s="4">
        <v>2671492</v>
      </c>
    </row>
    <row r="1217" spans="1:13" ht="15.75">
      <c r="A1217" s="3">
        <v>2023</v>
      </c>
      <c r="B1217" s="2" t="s">
        <v>3991</v>
      </c>
      <c r="C1217" s="2" t="s">
        <v>4459</v>
      </c>
      <c r="D1217" s="3" t="s">
        <v>4461</v>
      </c>
      <c r="E1217" s="2" t="s">
        <v>3994</v>
      </c>
      <c r="F1217" s="2" t="s">
        <v>3991</v>
      </c>
      <c r="G1217" s="2" t="s">
        <v>3995</v>
      </c>
      <c r="H1217" s="2" t="s">
        <v>4369</v>
      </c>
      <c r="I1217" s="2" t="s">
        <v>4370</v>
      </c>
      <c r="J1217" s="4">
        <v>4050</v>
      </c>
      <c r="K1217" s="4">
        <v>3544260</v>
      </c>
      <c r="L1217" s="4"/>
      <c r="M1217" s="4">
        <v>3544260</v>
      </c>
    </row>
    <row r="1218" spans="1:13" ht="15.75">
      <c r="A1218" s="3">
        <v>2023</v>
      </c>
      <c r="B1218" s="2" t="s">
        <v>3991</v>
      </c>
      <c r="C1218" s="2" t="s">
        <v>4459</v>
      </c>
      <c r="D1218" s="3" t="s">
        <v>4461</v>
      </c>
      <c r="E1218" s="2" t="s">
        <v>3996</v>
      </c>
      <c r="F1218" s="2" t="s">
        <v>3991</v>
      </c>
      <c r="G1218" s="2" t="s">
        <v>3997</v>
      </c>
      <c r="H1218" s="2" t="s">
        <v>4369</v>
      </c>
      <c r="I1218" s="2" t="s">
        <v>4370</v>
      </c>
      <c r="J1218" s="4">
        <v>3375</v>
      </c>
      <c r="K1218" s="4">
        <v>2838492</v>
      </c>
      <c r="L1218" s="4"/>
      <c r="M1218" s="4">
        <v>2838492</v>
      </c>
    </row>
    <row r="1219" spans="1:13" ht="15.75">
      <c r="A1219" s="3">
        <v>2023</v>
      </c>
      <c r="B1219" s="2" t="s">
        <v>3991</v>
      </c>
      <c r="C1219" s="2"/>
      <c r="D1219" s="3" t="s">
        <v>4461</v>
      </c>
      <c r="E1219" s="2" t="s">
        <v>5242</v>
      </c>
      <c r="F1219" s="2" t="s">
        <v>3991</v>
      </c>
      <c r="G1219" s="2" t="s">
        <v>5240</v>
      </c>
      <c r="H1219" s="2" t="s">
        <v>4369</v>
      </c>
      <c r="I1219" s="2" t="s">
        <v>4370</v>
      </c>
      <c r="J1219" s="4">
        <v>120</v>
      </c>
      <c r="K1219" s="4">
        <v>106934</v>
      </c>
      <c r="L1219" s="4"/>
      <c r="M1219" s="4">
        <v>106934</v>
      </c>
    </row>
    <row r="1220" spans="1:13" ht="15.75">
      <c r="A1220" s="3">
        <v>2023</v>
      </c>
      <c r="B1220" s="2" t="s">
        <v>3991</v>
      </c>
      <c r="C1220" s="2"/>
      <c r="D1220" s="3" t="s">
        <v>4461</v>
      </c>
      <c r="E1220" s="2" t="s">
        <v>5243</v>
      </c>
      <c r="F1220" s="2" t="s">
        <v>3991</v>
      </c>
      <c r="G1220" s="2" t="s">
        <v>5235</v>
      </c>
      <c r="H1220" s="2" t="s">
        <v>4369</v>
      </c>
      <c r="I1220" s="2" t="s">
        <v>4370</v>
      </c>
      <c r="J1220" s="4">
        <v>60</v>
      </c>
      <c r="K1220" s="4">
        <v>54249</v>
      </c>
      <c r="L1220" s="4"/>
      <c r="M1220" s="4">
        <v>54249</v>
      </c>
    </row>
    <row r="1221" spans="1:13" ht="15.75">
      <c r="A1221" s="3">
        <v>2023</v>
      </c>
      <c r="B1221" s="2" t="s">
        <v>3982</v>
      </c>
      <c r="C1221" s="2" t="s">
        <v>4459</v>
      </c>
      <c r="D1221" s="3" t="s">
        <v>4461</v>
      </c>
      <c r="E1221" s="2" t="s">
        <v>3985</v>
      </c>
      <c r="F1221" s="2" t="s">
        <v>3982</v>
      </c>
      <c r="G1221" s="2" t="s">
        <v>3986</v>
      </c>
      <c r="H1221" s="2" t="s">
        <v>4369</v>
      </c>
      <c r="I1221" s="2" t="s">
        <v>4370</v>
      </c>
      <c r="J1221" s="4">
        <v>2500</v>
      </c>
      <c r="K1221" s="4">
        <v>2136379</v>
      </c>
      <c r="L1221" s="4"/>
      <c r="M1221" s="4">
        <v>2136379</v>
      </c>
    </row>
    <row r="1222" spans="1:13" ht="15.75">
      <c r="A1222" s="3">
        <v>2023</v>
      </c>
      <c r="B1222" s="2" t="s">
        <v>3982</v>
      </c>
      <c r="C1222" s="2"/>
      <c r="D1222" s="3" t="s">
        <v>4461</v>
      </c>
      <c r="E1222" s="2" t="s">
        <v>5239</v>
      </c>
      <c r="F1222" s="2" t="s">
        <v>3982</v>
      </c>
      <c r="G1222" s="2" t="s">
        <v>5240</v>
      </c>
      <c r="H1222" s="2" t="s">
        <v>4369</v>
      </c>
      <c r="I1222" s="2" t="s">
        <v>4370</v>
      </c>
      <c r="J1222" s="4">
        <v>60</v>
      </c>
      <c r="K1222" s="4">
        <v>53414</v>
      </c>
      <c r="L1222" s="4"/>
      <c r="M1222" s="4">
        <v>53414</v>
      </c>
    </row>
    <row r="1223" spans="1:13" ht="15.75">
      <c r="A1223" s="3">
        <v>2023</v>
      </c>
      <c r="B1223" s="2" t="s">
        <v>3989</v>
      </c>
      <c r="C1223" s="2" t="s">
        <v>4459</v>
      </c>
      <c r="D1223" s="3" t="s">
        <v>4461</v>
      </c>
      <c r="E1223" s="2" t="s">
        <v>3990</v>
      </c>
      <c r="F1223" s="2" t="s">
        <v>3989</v>
      </c>
      <c r="G1223" s="2" t="s">
        <v>3986</v>
      </c>
      <c r="H1223" s="2" t="s">
        <v>4369</v>
      </c>
      <c r="I1223" s="2" t="s">
        <v>4370</v>
      </c>
      <c r="J1223" s="4">
        <v>3375</v>
      </c>
      <c r="K1223" s="4">
        <v>2871753</v>
      </c>
      <c r="L1223" s="4"/>
      <c r="M1223" s="4">
        <v>2871753</v>
      </c>
    </row>
    <row r="1224" spans="1:13" ht="15.75">
      <c r="A1224" s="3">
        <v>2023</v>
      </c>
      <c r="B1224" s="2" t="s">
        <v>3989</v>
      </c>
      <c r="C1224" s="2"/>
      <c r="D1224" s="3" t="s">
        <v>4461</v>
      </c>
      <c r="E1224" s="2" t="s">
        <v>5241</v>
      </c>
      <c r="F1224" s="2" t="s">
        <v>3989</v>
      </c>
      <c r="G1224" s="2" t="s">
        <v>5240</v>
      </c>
      <c r="H1224" s="2" t="s">
        <v>4369</v>
      </c>
      <c r="I1224" s="2" t="s">
        <v>4370</v>
      </c>
      <c r="J1224" s="4">
        <v>60</v>
      </c>
      <c r="K1224" s="4">
        <v>52278</v>
      </c>
      <c r="L1224" s="4"/>
      <c r="M1224" s="4">
        <v>52278</v>
      </c>
    </row>
    <row r="1225" spans="1:13" ht="15.75">
      <c r="A1225" s="3">
        <v>2023</v>
      </c>
      <c r="B1225" s="2" t="s">
        <v>3968</v>
      </c>
      <c r="C1225" s="2" t="s">
        <v>4460</v>
      </c>
      <c r="D1225" s="3" t="s">
        <v>4461</v>
      </c>
      <c r="E1225" s="2" t="s">
        <v>4466</v>
      </c>
      <c r="F1225" s="2" t="s">
        <v>3968</v>
      </c>
      <c r="G1225" s="2" t="s">
        <v>4467</v>
      </c>
      <c r="H1225" s="2" t="s">
        <v>4369</v>
      </c>
      <c r="I1225" s="2" t="s">
        <v>4370</v>
      </c>
      <c r="J1225" s="4">
        <v>10</v>
      </c>
      <c r="K1225" s="4">
        <v>7126</v>
      </c>
      <c r="L1225" s="4"/>
      <c r="M1225" s="4">
        <v>7126</v>
      </c>
    </row>
    <row r="1226" spans="1:13" ht="15.75">
      <c r="A1226" s="3">
        <v>2023</v>
      </c>
      <c r="B1226" s="2" t="s">
        <v>3968</v>
      </c>
      <c r="C1226" s="2" t="s">
        <v>4470</v>
      </c>
      <c r="D1226" s="3" t="s">
        <v>4461</v>
      </c>
      <c r="E1226" s="2" t="s">
        <v>3971</v>
      </c>
      <c r="F1226" s="2" t="s">
        <v>3968</v>
      </c>
      <c r="G1226" s="2" t="s">
        <v>4471</v>
      </c>
      <c r="H1226" s="2" t="s">
        <v>4369</v>
      </c>
      <c r="I1226" s="2" t="s">
        <v>4370</v>
      </c>
      <c r="J1226" s="4">
        <v>17000</v>
      </c>
      <c r="K1226" s="4">
        <v>12420117</v>
      </c>
      <c r="L1226" s="4"/>
      <c r="M1226" s="4">
        <v>12420117</v>
      </c>
    </row>
    <row r="1227" spans="1:13" ht="15.75">
      <c r="A1227" s="3">
        <v>2023</v>
      </c>
      <c r="B1227" s="2" t="s">
        <v>3934</v>
      </c>
      <c r="C1227" s="2" t="s">
        <v>4460</v>
      </c>
      <c r="D1227" s="3" t="s">
        <v>4461</v>
      </c>
      <c r="E1227" s="2" t="s">
        <v>3942</v>
      </c>
      <c r="F1227" s="2" t="s">
        <v>3934</v>
      </c>
      <c r="G1227" s="2" t="s">
        <v>3943</v>
      </c>
      <c r="H1227" s="2" t="s">
        <v>4369</v>
      </c>
      <c r="I1227" s="2" t="s">
        <v>4370</v>
      </c>
      <c r="J1227" s="4">
        <v>410</v>
      </c>
      <c r="K1227" s="4">
        <v>403694</v>
      </c>
      <c r="L1227" s="4"/>
      <c r="M1227" s="4">
        <v>403694</v>
      </c>
    </row>
    <row r="1228" spans="1:13" ht="15.75">
      <c r="A1228" s="3">
        <v>2023</v>
      </c>
      <c r="B1228" s="2" t="s">
        <v>3934</v>
      </c>
      <c r="C1228" s="2" t="s">
        <v>4460</v>
      </c>
      <c r="D1228" s="3" t="s">
        <v>4461</v>
      </c>
      <c r="E1228" s="2" t="s">
        <v>4462</v>
      </c>
      <c r="F1228" s="2" t="s">
        <v>3934</v>
      </c>
      <c r="G1228" s="2" t="s">
        <v>3952</v>
      </c>
      <c r="H1228" s="2" t="s">
        <v>4369</v>
      </c>
      <c r="I1228" s="2" t="s">
        <v>4370</v>
      </c>
      <c r="J1228" s="4">
        <v>50</v>
      </c>
      <c r="K1228" s="4">
        <v>47507</v>
      </c>
      <c r="L1228" s="4"/>
      <c r="M1228" s="4">
        <v>47507</v>
      </c>
    </row>
    <row r="1229" spans="1:13" ht="15.75">
      <c r="A1229" s="3">
        <v>2023</v>
      </c>
      <c r="B1229" s="2" t="s">
        <v>1688</v>
      </c>
      <c r="C1229" s="2" t="s">
        <v>4271</v>
      </c>
      <c r="D1229" s="3" t="s">
        <v>4272</v>
      </c>
      <c r="E1229" s="2" t="s">
        <v>1689</v>
      </c>
      <c r="F1229" s="2" t="s">
        <v>1688</v>
      </c>
      <c r="G1229" s="2" t="s">
        <v>1690</v>
      </c>
      <c r="H1229" s="2" t="s">
        <v>4238</v>
      </c>
      <c r="I1229" s="2" t="s">
        <v>4239</v>
      </c>
      <c r="J1229" s="4">
        <v>20</v>
      </c>
      <c r="K1229" s="4">
        <v>1750252</v>
      </c>
      <c r="L1229" s="4"/>
      <c r="M1229" s="4">
        <v>1750252</v>
      </c>
    </row>
    <row r="1230" spans="1:13" ht="15.75">
      <c r="A1230" s="3">
        <v>2023</v>
      </c>
      <c r="B1230" s="2" t="s">
        <v>1619</v>
      </c>
      <c r="C1230" s="2" t="s">
        <v>4271</v>
      </c>
      <c r="D1230" s="3" t="s">
        <v>4272</v>
      </c>
      <c r="E1230" s="2" t="s">
        <v>1620</v>
      </c>
      <c r="F1230" s="2" t="s">
        <v>1619</v>
      </c>
      <c r="G1230" s="2" t="s">
        <v>1621</v>
      </c>
      <c r="H1230" s="2" t="s">
        <v>4238</v>
      </c>
      <c r="I1230" s="2" t="s">
        <v>4239</v>
      </c>
      <c r="J1230" s="4">
        <v>282</v>
      </c>
      <c r="K1230" s="4">
        <v>7290241</v>
      </c>
      <c r="L1230" s="4"/>
      <c r="M1230" s="4">
        <v>7290241</v>
      </c>
    </row>
    <row r="1231" spans="1:13" ht="15.75">
      <c r="A1231" s="3">
        <v>2023</v>
      </c>
      <c r="B1231" s="2" t="s">
        <v>1977</v>
      </c>
      <c r="C1231" s="2"/>
      <c r="D1231" s="3" t="s">
        <v>4307</v>
      </c>
      <c r="E1231" s="2" t="s">
        <v>3932</v>
      </c>
      <c r="F1231" s="2" t="s">
        <v>1977</v>
      </c>
      <c r="G1231" s="2" t="s">
        <v>3933</v>
      </c>
      <c r="H1231" s="2" t="s">
        <v>4369</v>
      </c>
      <c r="I1231" s="2" t="s">
        <v>4370</v>
      </c>
      <c r="J1231" s="4">
        <v>208310</v>
      </c>
      <c r="K1231" s="4">
        <v>215618464</v>
      </c>
      <c r="L1231" s="4"/>
      <c r="M1231" s="4">
        <v>215618464</v>
      </c>
    </row>
    <row r="1232" spans="1:13" ht="15.75">
      <c r="A1232" s="3">
        <v>2023</v>
      </c>
      <c r="B1232" s="2" t="s">
        <v>1731</v>
      </c>
      <c r="C1232" s="2" t="s">
        <v>4306</v>
      </c>
      <c r="D1232" s="3" t="s">
        <v>4307</v>
      </c>
      <c r="E1232" s="2" t="s">
        <v>1740</v>
      </c>
      <c r="F1232" s="2" t="s">
        <v>1731</v>
      </c>
      <c r="G1232" s="2" t="s">
        <v>1741</v>
      </c>
      <c r="H1232" s="2" t="s">
        <v>4298</v>
      </c>
      <c r="I1232" s="2" t="s">
        <v>4299</v>
      </c>
      <c r="J1232" s="4">
        <v>1705000</v>
      </c>
      <c r="K1232" s="4">
        <v>43706316</v>
      </c>
      <c r="L1232" s="4"/>
      <c r="M1232" s="4">
        <v>43706316</v>
      </c>
    </row>
    <row r="1233" spans="1:13" ht="15.75">
      <c r="A1233" s="3">
        <v>2023</v>
      </c>
      <c r="B1233" s="2" t="s">
        <v>20</v>
      </c>
      <c r="C1233" s="2" t="s">
        <v>4020</v>
      </c>
      <c r="D1233" s="3" t="s">
        <v>4021</v>
      </c>
      <c r="E1233" s="2" t="s">
        <v>24</v>
      </c>
      <c r="F1233" s="2" t="s">
        <v>20</v>
      </c>
      <c r="G1233" s="2" t="s">
        <v>25</v>
      </c>
      <c r="H1233" s="2" t="s">
        <v>4018</v>
      </c>
      <c r="I1233" s="2" t="s">
        <v>4019</v>
      </c>
      <c r="J1233" s="4">
        <v>361000</v>
      </c>
      <c r="K1233" s="4">
        <v>26792850</v>
      </c>
      <c r="L1233" s="4"/>
      <c r="M1233" s="4">
        <v>26792850</v>
      </c>
    </row>
    <row r="1234" spans="1:13" ht="15.75">
      <c r="A1234" s="3">
        <v>2023</v>
      </c>
      <c r="B1234" s="2" t="s">
        <v>1433</v>
      </c>
      <c r="C1234" s="2" t="s">
        <v>4424</v>
      </c>
      <c r="D1234" s="3" t="s">
        <v>4045</v>
      </c>
      <c r="E1234" s="2" t="s">
        <v>3876</v>
      </c>
      <c r="F1234" s="2" t="s">
        <v>1433</v>
      </c>
      <c r="G1234" s="2" t="s">
        <v>3877</v>
      </c>
      <c r="H1234" s="2" t="s">
        <v>4052</v>
      </c>
      <c r="I1234" s="2" t="s">
        <v>4053</v>
      </c>
      <c r="J1234" s="4">
        <v>3800</v>
      </c>
      <c r="K1234" s="4">
        <v>5239041</v>
      </c>
      <c r="L1234" s="4"/>
      <c r="M1234" s="4">
        <v>5239041</v>
      </c>
    </row>
    <row r="1235" spans="1:13" ht="15.75">
      <c r="A1235" s="3">
        <v>2023</v>
      </c>
      <c r="B1235" s="2" t="s">
        <v>1433</v>
      </c>
      <c r="C1235" s="2" t="s">
        <v>4424</v>
      </c>
      <c r="D1235" s="3" t="s">
        <v>4045</v>
      </c>
      <c r="E1235" s="2" t="s">
        <v>3880</v>
      </c>
      <c r="F1235" s="2" t="s">
        <v>1433</v>
      </c>
      <c r="G1235" s="2" t="s">
        <v>3881</v>
      </c>
      <c r="H1235" s="2" t="s">
        <v>4052</v>
      </c>
      <c r="I1235" s="2" t="s">
        <v>4053</v>
      </c>
      <c r="J1235" s="4">
        <v>85300</v>
      </c>
      <c r="K1235" s="4">
        <v>66125354</v>
      </c>
      <c r="L1235" s="4"/>
      <c r="M1235" s="4">
        <v>66125354</v>
      </c>
    </row>
    <row r="1236" spans="1:13" ht="15.75">
      <c r="A1236" s="3">
        <v>2023</v>
      </c>
      <c r="B1236" s="2" t="s">
        <v>1433</v>
      </c>
      <c r="C1236" s="2" t="s">
        <v>4424</v>
      </c>
      <c r="D1236" s="3" t="s">
        <v>4045</v>
      </c>
      <c r="E1236" s="2" t="s">
        <v>3888</v>
      </c>
      <c r="F1236" s="2" t="s">
        <v>1433</v>
      </c>
      <c r="G1236" s="2" t="s">
        <v>3889</v>
      </c>
      <c r="H1236" s="2" t="s">
        <v>4052</v>
      </c>
      <c r="I1236" s="2" t="s">
        <v>4053</v>
      </c>
      <c r="J1236" s="4">
        <v>73900</v>
      </c>
      <c r="K1236" s="4">
        <v>68916487</v>
      </c>
      <c r="L1236" s="4"/>
      <c r="M1236" s="4">
        <v>68916487</v>
      </c>
    </row>
    <row r="1237" spans="1:13" ht="15.75">
      <c r="A1237" s="3">
        <v>2023</v>
      </c>
      <c r="B1237" s="2" t="s">
        <v>1426</v>
      </c>
      <c r="C1237" s="2" t="s">
        <v>4424</v>
      </c>
      <c r="D1237" s="3" t="s">
        <v>4045</v>
      </c>
      <c r="E1237" s="2" t="s">
        <v>3872</v>
      </c>
      <c r="F1237" s="2" t="s">
        <v>1426</v>
      </c>
      <c r="G1237" s="2" t="s">
        <v>3873</v>
      </c>
      <c r="H1237" s="2" t="s">
        <v>4052</v>
      </c>
      <c r="I1237" s="2" t="s">
        <v>4053</v>
      </c>
      <c r="J1237" s="4">
        <v>7350</v>
      </c>
      <c r="K1237" s="4">
        <v>7180059</v>
      </c>
      <c r="L1237" s="4"/>
      <c r="M1237" s="4">
        <v>7180059</v>
      </c>
    </row>
    <row r="1238" spans="1:13" ht="15.75">
      <c r="A1238" s="3">
        <v>2023</v>
      </c>
      <c r="B1238" s="2" t="s">
        <v>1426</v>
      </c>
      <c r="C1238" s="2" t="s">
        <v>4424</v>
      </c>
      <c r="D1238" s="3" t="s">
        <v>4045</v>
      </c>
      <c r="E1238" s="2" t="s">
        <v>3874</v>
      </c>
      <c r="F1238" s="2" t="s">
        <v>1426</v>
      </c>
      <c r="G1238" s="2" t="s">
        <v>3875</v>
      </c>
      <c r="H1238" s="2" t="s">
        <v>4052</v>
      </c>
      <c r="I1238" s="2" t="s">
        <v>4053</v>
      </c>
      <c r="J1238" s="4">
        <v>100</v>
      </c>
      <c r="K1238" s="4">
        <v>114090</v>
      </c>
      <c r="L1238" s="4"/>
      <c r="M1238" s="4">
        <v>114090</v>
      </c>
    </row>
    <row r="1239" spans="1:13" ht="15.75">
      <c r="A1239" s="3">
        <v>2023</v>
      </c>
      <c r="B1239" s="2" t="s">
        <v>2781</v>
      </c>
      <c r="C1239" s="2" t="s">
        <v>4424</v>
      </c>
      <c r="D1239" s="3" t="s">
        <v>4045</v>
      </c>
      <c r="E1239" s="2" t="s">
        <v>2930</v>
      </c>
      <c r="F1239" s="2" t="s">
        <v>2781</v>
      </c>
      <c r="G1239" s="2" t="s">
        <v>2931</v>
      </c>
      <c r="H1239" s="2" t="s">
        <v>4052</v>
      </c>
      <c r="I1239" s="2" t="s">
        <v>4053</v>
      </c>
      <c r="J1239" s="4">
        <v>50</v>
      </c>
      <c r="K1239" s="4">
        <v>87576</v>
      </c>
      <c r="L1239" s="4"/>
      <c r="M1239" s="4">
        <v>87576</v>
      </c>
    </row>
    <row r="1240" spans="1:13" ht="15.75">
      <c r="A1240" s="3">
        <v>2023</v>
      </c>
      <c r="B1240" s="2" t="s">
        <v>1424</v>
      </c>
      <c r="C1240" s="2" t="s">
        <v>4424</v>
      </c>
      <c r="D1240" s="3" t="s">
        <v>4045</v>
      </c>
      <c r="E1240" s="2" t="s">
        <v>2916</v>
      </c>
      <c r="F1240" s="2" t="s">
        <v>1424</v>
      </c>
      <c r="G1240" s="2" t="s">
        <v>2917</v>
      </c>
      <c r="H1240" s="2" t="s">
        <v>4052</v>
      </c>
      <c r="I1240" s="2" t="s">
        <v>4053</v>
      </c>
      <c r="J1240" s="4">
        <v>50</v>
      </c>
      <c r="K1240" s="4">
        <v>73101</v>
      </c>
      <c r="L1240" s="4"/>
      <c r="M1240" s="4">
        <v>73101</v>
      </c>
    </row>
    <row r="1241" spans="1:13" ht="15.75">
      <c r="A1241" s="3">
        <v>2023</v>
      </c>
      <c r="B1241" s="2" t="s">
        <v>1424</v>
      </c>
      <c r="C1241" s="2" t="s">
        <v>4424</v>
      </c>
      <c r="D1241" s="3" t="s">
        <v>4045</v>
      </c>
      <c r="E1241" s="2" t="s">
        <v>2918</v>
      </c>
      <c r="F1241" s="2" t="s">
        <v>1424</v>
      </c>
      <c r="G1241" s="2" t="s">
        <v>2919</v>
      </c>
      <c r="H1241" s="2" t="s">
        <v>4052</v>
      </c>
      <c r="I1241" s="2" t="s">
        <v>4053</v>
      </c>
      <c r="J1241" s="4">
        <v>420</v>
      </c>
      <c r="K1241" s="4">
        <v>758236</v>
      </c>
      <c r="L1241" s="4"/>
      <c r="M1241" s="4">
        <v>758236</v>
      </c>
    </row>
    <row r="1242" spans="1:13" ht="15.75">
      <c r="A1242" s="3">
        <v>2023</v>
      </c>
      <c r="B1242" s="2" t="s">
        <v>1412</v>
      </c>
      <c r="C1242" s="2" t="s">
        <v>4424</v>
      </c>
      <c r="D1242" s="3" t="s">
        <v>4045</v>
      </c>
      <c r="E1242" s="2" t="s">
        <v>2879</v>
      </c>
      <c r="F1242" s="2" t="s">
        <v>1412</v>
      </c>
      <c r="G1242" s="2" t="s">
        <v>2880</v>
      </c>
      <c r="H1242" s="2" t="s">
        <v>4052</v>
      </c>
      <c r="I1242" s="2" t="s">
        <v>4053</v>
      </c>
      <c r="J1242" s="4">
        <v>1300</v>
      </c>
      <c r="K1242" s="4">
        <v>1904362</v>
      </c>
      <c r="L1242" s="4"/>
      <c r="M1242" s="4">
        <v>1904362</v>
      </c>
    </row>
    <row r="1243" spans="1:13" ht="15.75">
      <c r="A1243" s="3">
        <v>2023</v>
      </c>
      <c r="B1243" s="2" t="s">
        <v>1412</v>
      </c>
      <c r="C1243" s="2" t="s">
        <v>4424</v>
      </c>
      <c r="D1243" s="3" t="s">
        <v>4045</v>
      </c>
      <c r="E1243" s="2" t="s">
        <v>2882</v>
      </c>
      <c r="F1243" s="2" t="s">
        <v>1412</v>
      </c>
      <c r="G1243" s="2" t="s">
        <v>2646</v>
      </c>
      <c r="H1243" s="2" t="s">
        <v>4052</v>
      </c>
      <c r="I1243" s="2" t="s">
        <v>4053</v>
      </c>
      <c r="J1243" s="4">
        <v>1150</v>
      </c>
      <c r="K1243" s="4">
        <v>2000638</v>
      </c>
      <c r="L1243" s="4"/>
      <c r="M1243" s="4">
        <v>2000638</v>
      </c>
    </row>
    <row r="1244" spans="1:13" ht="15.75">
      <c r="A1244" s="3">
        <v>2023</v>
      </c>
      <c r="B1244" s="2" t="s">
        <v>1412</v>
      </c>
      <c r="C1244" s="2" t="s">
        <v>4424</v>
      </c>
      <c r="D1244" s="3" t="s">
        <v>4045</v>
      </c>
      <c r="E1244" s="2" t="s">
        <v>2885</v>
      </c>
      <c r="F1244" s="2" t="s">
        <v>1412</v>
      </c>
      <c r="G1244" s="2" t="s">
        <v>2886</v>
      </c>
      <c r="H1244" s="2" t="s">
        <v>4052</v>
      </c>
      <c r="I1244" s="2" t="s">
        <v>4053</v>
      </c>
      <c r="J1244" s="4">
        <v>800</v>
      </c>
      <c r="K1244" s="4">
        <v>1675464</v>
      </c>
      <c r="L1244" s="4"/>
      <c r="M1244" s="4">
        <v>1675464</v>
      </c>
    </row>
    <row r="1245" spans="1:13" ht="15.75">
      <c r="A1245" s="3">
        <v>2023</v>
      </c>
      <c r="B1245" s="2" t="s">
        <v>1401</v>
      </c>
      <c r="C1245" s="2" t="s">
        <v>4424</v>
      </c>
      <c r="D1245" s="3" t="s">
        <v>4045</v>
      </c>
      <c r="E1245" s="2" t="s">
        <v>2831</v>
      </c>
      <c r="F1245" s="2" t="s">
        <v>1401</v>
      </c>
      <c r="G1245" s="2" t="s">
        <v>2832</v>
      </c>
      <c r="H1245" s="2" t="s">
        <v>4052</v>
      </c>
      <c r="I1245" s="2" t="s">
        <v>4053</v>
      </c>
      <c r="J1245" s="4">
        <v>2020</v>
      </c>
      <c r="K1245" s="4">
        <v>2915951</v>
      </c>
      <c r="L1245" s="4"/>
      <c r="M1245" s="4">
        <v>2915951</v>
      </c>
    </row>
    <row r="1246" spans="1:13" ht="15.75">
      <c r="A1246" s="3">
        <v>2023</v>
      </c>
      <c r="B1246" s="2" t="s">
        <v>173</v>
      </c>
      <c r="C1246" s="2" t="s">
        <v>4044</v>
      </c>
      <c r="D1246" s="3" t="s">
        <v>4045</v>
      </c>
      <c r="E1246" s="2" t="s">
        <v>174</v>
      </c>
      <c r="F1246" s="2" t="s">
        <v>173</v>
      </c>
      <c r="G1246" s="2" t="s">
        <v>4046</v>
      </c>
      <c r="H1246" s="2" t="s">
        <v>4028</v>
      </c>
      <c r="I1246" s="2" t="s">
        <v>4029</v>
      </c>
      <c r="J1246" s="4">
        <v>750</v>
      </c>
      <c r="K1246" s="4">
        <v>7452292</v>
      </c>
      <c r="L1246" s="4"/>
      <c r="M1246" s="4">
        <v>7452292</v>
      </c>
    </row>
    <row r="1247" spans="1:13" ht="15.75">
      <c r="A1247" s="3">
        <v>2023</v>
      </c>
      <c r="B1247" s="2" t="s">
        <v>173</v>
      </c>
      <c r="C1247" s="2" t="s">
        <v>4044</v>
      </c>
      <c r="D1247" s="3" t="s">
        <v>4045</v>
      </c>
      <c r="E1247" s="2" t="s">
        <v>176</v>
      </c>
      <c r="F1247" s="2" t="s">
        <v>173</v>
      </c>
      <c r="G1247" s="2" t="s">
        <v>4047</v>
      </c>
      <c r="H1247" s="2" t="s">
        <v>4028</v>
      </c>
      <c r="I1247" s="2" t="s">
        <v>4029</v>
      </c>
      <c r="J1247" s="4">
        <v>500</v>
      </c>
      <c r="K1247" s="4">
        <v>5254134</v>
      </c>
      <c r="L1247" s="4"/>
      <c r="M1247" s="4">
        <v>5254134</v>
      </c>
    </row>
    <row r="1248" spans="1:13" ht="15.75">
      <c r="A1248" s="3">
        <v>2023</v>
      </c>
      <c r="B1248" s="2" t="s">
        <v>318</v>
      </c>
      <c r="C1248" s="2" t="s">
        <v>4424</v>
      </c>
      <c r="D1248" s="3" t="s">
        <v>4045</v>
      </c>
      <c r="E1248" s="2" t="s">
        <v>2616</v>
      </c>
      <c r="F1248" s="2" t="s">
        <v>318</v>
      </c>
      <c r="G1248" s="2" t="s">
        <v>2617</v>
      </c>
      <c r="H1248" s="2" t="s">
        <v>4052</v>
      </c>
      <c r="I1248" s="2" t="s">
        <v>4053</v>
      </c>
      <c r="J1248" s="4">
        <v>300</v>
      </c>
      <c r="K1248" s="4">
        <v>1031491</v>
      </c>
      <c r="L1248" s="4"/>
      <c r="M1248" s="4">
        <v>1031491</v>
      </c>
    </row>
    <row r="1249" spans="1:13" ht="15.75">
      <c r="A1249" s="3">
        <v>2023</v>
      </c>
      <c r="B1249" s="2" t="s">
        <v>318</v>
      </c>
      <c r="C1249" s="2" t="s">
        <v>4424</v>
      </c>
      <c r="D1249" s="3" t="s">
        <v>4045</v>
      </c>
      <c r="E1249" s="2" t="s">
        <v>2624</v>
      </c>
      <c r="F1249" s="2" t="s">
        <v>318</v>
      </c>
      <c r="G1249" s="2" t="s">
        <v>2625</v>
      </c>
      <c r="H1249" s="2" t="s">
        <v>4052</v>
      </c>
      <c r="I1249" s="2" t="s">
        <v>4053</v>
      </c>
      <c r="J1249" s="4">
        <v>380</v>
      </c>
      <c r="K1249" s="4">
        <v>638968</v>
      </c>
      <c r="L1249" s="4"/>
      <c r="M1249" s="4">
        <v>638968</v>
      </c>
    </row>
    <row r="1250" spans="1:13" ht="15.75">
      <c r="A1250" s="3">
        <v>2023</v>
      </c>
      <c r="B1250" s="2" t="s">
        <v>314</v>
      </c>
      <c r="C1250" s="2" t="s">
        <v>4424</v>
      </c>
      <c r="D1250" s="3" t="s">
        <v>4045</v>
      </c>
      <c r="E1250" s="2" t="s">
        <v>2598</v>
      </c>
      <c r="F1250" s="2" t="s">
        <v>314</v>
      </c>
      <c r="G1250" s="2" t="s">
        <v>2599</v>
      </c>
      <c r="H1250" s="2" t="s">
        <v>4052</v>
      </c>
      <c r="I1250" s="2" t="s">
        <v>4053</v>
      </c>
      <c r="J1250" s="4">
        <v>50</v>
      </c>
      <c r="K1250" s="4">
        <v>176972</v>
      </c>
      <c r="L1250" s="4"/>
      <c r="M1250" s="4">
        <v>176972</v>
      </c>
    </row>
    <row r="1251" spans="1:13" ht="15.75">
      <c r="A1251" s="3">
        <v>2023</v>
      </c>
      <c r="B1251" s="2" t="s">
        <v>310</v>
      </c>
      <c r="C1251" s="2" t="s">
        <v>4424</v>
      </c>
      <c r="D1251" s="3" t="s">
        <v>4045</v>
      </c>
      <c r="E1251" s="2" t="s">
        <v>2580</v>
      </c>
      <c r="F1251" s="2" t="s">
        <v>310</v>
      </c>
      <c r="G1251" s="2" t="s">
        <v>2581</v>
      </c>
      <c r="H1251" s="2" t="s">
        <v>4052</v>
      </c>
      <c r="I1251" s="2" t="s">
        <v>4053</v>
      </c>
      <c r="J1251" s="4">
        <v>450</v>
      </c>
      <c r="K1251" s="4">
        <v>1918575</v>
      </c>
      <c r="L1251" s="4"/>
      <c r="M1251" s="4">
        <v>1918575</v>
      </c>
    </row>
    <row r="1252" spans="1:13" ht="15.75">
      <c r="A1252" s="3">
        <v>2023</v>
      </c>
      <c r="B1252" s="2" t="s">
        <v>307</v>
      </c>
      <c r="C1252" s="2" t="s">
        <v>4424</v>
      </c>
      <c r="D1252" s="3" t="s">
        <v>4045</v>
      </c>
      <c r="E1252" s="2" t="s">
        <v>2572</v>
      </c>
      <c r="F1252" s="2" t="s">
        <v>307</v>
      </c>
      <c r="G1252" s="2" t="s">
        <v>2573</v>
      </c>
      <c r="H1252" s="2" t="s">
        <v>4052</v>
      </c>
      <c r="I1252" s="2" t="s">
        <v>4053</v>
      </c>
      <c r="J1252" s="4">
        <v>200</v>
      </c>
      <c r="K1252" s="4">
        <v>410433</v>
      </c>
      <c r="L1252" s="4"/>
      <c r="M1252" s="4">
        <v>410433</v>
      </c>
    </row>
    <row r="1253" spans="1:13" ht="15.75">
      <c r="A1253" s="3">
        <v>2023</v>
      </c>
      <c r="B1253" s="2" t="s">
        <v>299</v>
      </c>
      <c r="C1253" s="2" t="s">
        <v>4424</v>
      </c>
      <c r="D1253" s="3" t="s">
        <v>4045</v>
      </c>
      <c r="E1253" s="2" t="s">
        <v>2534</v>
      </c>
      <c r="F1253" s="2" t="s">
        <v>299</v>
      </c>
      <c r="G1253" s="2" t="s">
        <v>2535</v>
      </c>
      <c r="H1253" s="2" t="s">
        <v>4052</v>
      </c>
      <c r="I1253" s="2" t="s">
        <v>4053</v>
      </c>
      <c r="J1253" s="4">
        <v>1800</v>
      </c>
      <c r="K1253" s="4">
        <v>5095765</v>
      </c>
      <c r="L1253" s="4"/>
      <c r="M1253" s="4">
        <v>5095765</v>
      </c>
    </row>
    <row r="1254" spans="1:13" ht="15.75">
      <c r="A1254" s="3">
        <v>2023</v>
      </c>
      <c r="B1254" s="2" t="s">
        <v>299</v>
      </c>
      <c r="C1254" s="2" t="s">
        <v>4424</v>
      </c>
      <c r="D1254" s="3" t="s">
        <v>4045</v>
      </c>
      <c r="E1254" s="2" t="s">
        <v>2538</v>
      </c>
      <c r="F1254" s="2" t="s">
        <v>299</v>
      </c>
      <c r="G1254" s="2" t="s">
        <v>2539</v>
      </c>
      <c r="H1254" s="2" t="s">
        <v>4052</v>
      </c>
      <c r="I1254" s="2" t="s">
        <v>4053</v>
      </c>
      <c r="J1254" s="4">
        <v>2900</v>
      </c>
      <c r="K1254" s="4">
        <v>10136392</v>
      </c>
      <c r="L1254" s="4"/>
      <c r="M1254" s="4">
        <v>10136392</v>
      </c>
    </row>
    <row r="1255" spans="1:13" ht="15.75">
      <c r="A1255" s="3">
        <v>2023</v>
      </c>
      <c r="B1255" s="2" t="s">
        <v>299</v>
      </c>
      <c r="C1255" s="2" t="s">
        <v>4424</v>
      </c>
      <c r="D1255" s="3" t="s">
        <v>4045</v>
      </c>
      <c r="E1255" s="2" t="s">
        <v>2542</v>
      </c>
      <c r="F1255" s="2" t="s">
        <v>299</v>
      </c>
      <c r="G1255" s="2" t="s">
        <v>2543</v>
      </c>
      <c r="H1255" s="2" t="s">
        <v>4052</v>
      </c>
      <c r="I1255" s="2" t="s">
        <v>4053</v>
      </c>
      <c r="J1255" s="4">
        <v>1600</v>
      </c>
      <c r="K1255" s="4">
        <v>6723765</v>
      </c>
      <c r="L1255" s="4"/>
      <c r="M1255" s="4">
        <v>6723765</v>
      </c>
    </row>
    <row r="1256" spans="1:13" ht="15.75">
      <c r="A1256" s="3">
        <v>2023</v>
      </c>
      <c r="B1256" s="2" t="s">
        <v>299</v>
      </c>
      <c r="C1256" s="2" t="s">
        <v>4424</v>
      </c>
      <c r="D1256" s="3" t="s">
        <v>4045</v>
      </c>
      <c r="E1256" s="2" t="s">
        <v>2544</v>
      </c>
      <c r="F1256" s="2" t="s">
        <v>299</v>
      </c>
      <c r="G1256" s="2" t="s">
        <v>2545</v>
      </c>
      <c r="H1256" s="2" t="s">
        <v>4052</v>
      </c>
      <c r="I1256" s="2" t="s">
        <v>4053</v>
      </c>
      <c r="J1256" s="4">
        <v>550</v>
      </c>
      <c r="K1256" s="4">
        <v>2708763</v>
      </c>
      <c r="L1256" s="4"/>
      <c r="M1256" s="4">
        <v>2708763</v>
      </c>
    </row>
    <row r="1257" spans="1:13" ht="15.75">
      <c r="A1257" s="3">
        <v>2023</v>
      </c>
      <c r="B1257" s="2" t="s">
        <v>294</v>
      </c>
      <c r="C1257" s="2" t="s">
        <v>4424</v>
      </c>
      <c r="D1257" s="3" t="s">
        <v>4045</v>
      </c>
      <c r="E1257" s="2" t="s">
        <v>2528</v>
      </c>
      <c r="F1257" s="2" t="s">
        <v>294</v>
      </c>
      <c r="G1257" s="2" t="s">
        <v>2529</v>
      </c>
      <c r="H1257" s="2" t="s">
        <v>4052</v>
      </c>
      <c r="I1257" s="2" t="s">
        <v>4053</v>
      </c>
      <c r="J1257" s="4">
        <v>2580</v>
      </c>
      <c r="K1257" s="4">
        <v>5106035</v>
      </c>
      <c r="L1257" s="4"/>
      <c r="M1257" s="4">
        <v>5106035</v>
      </c>
    </row>
    <row r="1258" spans="1:13" ht="15.75">
      <c r="A1258" s="3">
        <v>2023</v>
      </c>
      <c r="B1258" s="2" t="s">
        <v>264</v>
      </c>
      <c r="C1258" s="2" t="s">
        <v>4424</v>
      </c>
      <c r="D1258" s="3" t="s">
        <v>4045</v>
      </c>
      <c r="E1258" s="2" t="s">
        <v>2473</v>
      </c>
      <c r="F1258" s="2" t="s">
        <v>264</v>
      </c>
      <c r="G1258" s="2" t="s">
        <v>2474</v>
      </c>
      <c r="H1258" s="2" t="s">
        <v>4052</v>
      </c>
      <c r="I1258" s="2" t="s">
        <v>4053</v>
      </c>
      <c r="J1258" s="4">
        <v>9650</v>
      </c>
      <c r="K1258" s="4">
        <v>27375117</v>
      </c>
      <c r="L1258" s="4"/>
      <c r="M1258" s="4">
        <v>27375117</v>
      </c>
    </row>
    <row r="1259" spans="1:13" ht="15.75">
      <c r="A1259" s="3">
        <v>2023</v>
      </c>
      <c r="B1259" s="2" t="s">
        <v>264</v>
      </c>
      <c r="C1259" s="2" t="s">
        <v>4424</v>
      </c>
      <c r="D1259" s="3" t="s">
        <v>4045</v>
      </c>
      <c r="E1259" s="2" t="s">
        <v>2477</v>
      </c>
      <c r="F1259" s="2" t="s">
        <v>264</v>
      </c>
      <c r="G1259" s="2" t="s">
        <v>2478</v>
      </c>
      <c r="H1259" s="2" t="s">
        <v>4052</v>
      </c>
      <c r="I1259" s="2" t="s">
        <v>4053</v>
      </c>
      <c r="J1259" s="4">
        <v>80</v>
      </c>
      <c r="K1259" s="4">
        <v>259401</v>
      </c>
      <c r="L1259" s="4"/>
      <c r="M1259" s="4">
        <v>259401</v>
      </c>
    </row>
    <row r="1260" spans="1:13" ht="15.75">
      <c r="A1260" s="3">
        <v>2023</v>
      </c>
      <c r="B1260" s="2" t="s">
        <v>264</v>
      </c>
      <c r="C1260" s="2" t="s">
        <v>4424</v>
      </c>
      <c r="D1260" s="3" t="s">
        <v>4045</v>
      </c>
      <c r="E1260" s="2" t="s">
        <v>2479</v>
      </c>
      <c r="F1260" s="2" t="s">
        <v>264</v>
      </c>
      <c r="G1260" s="2" t="s">
        <v>2480</v>
      </c>
      <c r="H1260" s="2" t="s">
        <v>4052</v>
      </c>
      <c r="I1260" s="2" t="s">
        <v>4053</v>
      </c>
      <c r="J1260" s="4">
        <v>9800</v>
      </c>
      <c r="K1260" s="4">
        <v>34530125</v>
      </c>
      <c r="L1260" s="4"/>
      <c r="M1260" s="4">
        <v>34530125</v>
      </c>
    </row>
    <row r="1261" spans="1:13" ht="15.75">
      <c r="A1261" s="3">
        <v>2023</v>
      </c>
      <c r="B1261" s="2" t="s">
        <v>264</v>
      </c>
      <c r="C1261" s="2" t="s">
        <v>4424</v>
      </c>
      <c r="D1261" s="3" t="s">
        <v>4045</v>
      </c>
      <c r="E1261" s="2" t="s">
        <v>2482</v>
      </c>
      <c r="F1261" s="2" t="s">
        <v>264</v>
      </c>
      <c r="G1261" s="2" t="s">
        <v>2483</v>
      </c>
      <c r="H1261" s="2" t="s">
        <v>4052</v>
      </c>
      <c r="I1261" s="2" t="s">
        <v>4053</v>
      </c>
      <c r="J1261" s="4">
        <v>750</v>
      </c>
      <c r="K1261" s="4">
        <v>1192540</v>
      </c>
      <c r="L1261" s="4"/>
      <c r="M1261" s="4">
        <v>1192540</v>
      </c>
    </row>
    <row r="1262" spans="1:13" ht="15.75">
      <c r="A1262" s="3">
        <v>2023</v>
      </c>
      <c r="B1262" s="2" t="s">
        <v>264</v>
      </c>
      <c r="C1262" s="2" t="s">
        <v>4424</v>
      </c>
      <c r="D1262" s="3" t="s">
        <v>4045</v>
      </c>
      <c r="E1262" s="2" t="s">
        <v>2484</v>
      </c>
      <c r="F1262" s="2" t="s">
        <v>264</v>
      </c>
      <c r="G1262" s="2" t="s">
        <v>2485</v>
      </c>
      <c r="H1262" s="2" t="s">
        <v>4052</v>
      </c>
      <c r="I1262" s="2" t="s">
        <v>4053</v>
      </c>
      <c r="J1262" s="4">
        <v>4000</v>
      </c>
      <c r="K1262" s="4">
        <v>16905078</v>
      </c>
      <c r="L1262" s="4"/>
      <c r="M1262" s="4">
        <v>16905078</v>
      </c>
    </row>
    <row r="1263" spans="1:13" ht="15.75">
      <c r="A1263" s="3">
        <v>2023</v>
      </c>
      <c r="B1263" s="2" t="s">
        <v>264</v>
      </c>
      <c r="C1263" s="2" t="s">
        <v>4424</v>
      </c>
      <c r="D1263" s="3" t="s">
        <v>4045</v>
      </c>
      <c r="E1263" s="2" t="s">
        <v>2486</v>
      </c>
      <c r="F1263" s="2" t="s">
        <v>264</v>
      </c>
      <c r="G1263" s="2" t="s">
        <v>2487</v>
      </c>
      <c r="H1263" s="2" t="s">
        <v>4052</v>
      </c>
      <c r="I1263" s="2" t="s">
        <v>4053</v>
      </c>
      <c r="J1263" s="4">
        <v>1650</v>
      </c>
      <c r="K1263" s="4">
        <v>8129029</v>
      </c>
      <c r="L1263" s="4"/>
      <c r="M1263" s="4">
        <v>8129029</v>
      </c>
    </row>
    <row r="1264" spans="1:13" ht="15.75">
      <c r="A1264" s="3">
        <v>2023</v>
      </c>
      <c r="B1264" s="2" t="s">
        <v>264</v>
      </c>
      <c r="C1264" s="2" t="s">
        <v>4424</v>
      </c>
      <c r="D1264" s="3" t="s">
        <v>4045</v>
      </c>
      <c r="E1264" s="2" t="s">
        <v>2488</v>
      </c>
      <c r="F1264" s="2" t="s">
        <v>264</v>
      </c>
      <c r="G1264" s="2" t="s">
        <v>2489</v>
      </c>
      <c r="H1264" s="2" t="s">
        <v>4052</v>
      </c>
      <c r="I1264" s="2" t="s">
        <v>4053</v>
      </c>
      <c r="J1264" s="4">
        <v>550</v>
      </c>
      <c r="K1264" s="4">
        <v>963190</v>
      </c>
      <c r="L1264" s="4"/>
      <c r="M1264" s="4">
        <v>963190</v>
      </c>
    </row>
    <row r="1265" spans="1:13" ht="15.75">
      <c r="A1265" s="3">
        <v>2023</v>
      </c>
      <c r="B1265" s="2" t="s">
        <v>264</v>
      </c>
      <c r="C1265" s="2" t="s">
        <v>4424</v>
      </c>
      <c r="D1265" s="3" t="s">
        <v>4045</v>
      </c>
      <c r="E1265" s="2" t="s">
        <v>2492</v>
      </c>
      <c r="F1265" s="2" t="s">
        <v>264</v>
      </c>
      <c r="G1265" s="2" t="s">
        <v>2493</v>
      </c>
      <c r="H1265" s="2" t="s">
        <v>4052</v>
      </c>
      <c r="I1265" s="2" t="s">
        <v>4053</v>
      </c>
      <c r="J1265" s="4">
        <v>150</v>
      </c>
      <c r="K1265" s="4">
        <v>925181</v>
      </c>
      <c r="L1265" s="4"/>
      <c r="M1265" s="4">
        <v>925181</v>
      </c>
    </row>
    <row r="1266" spans="1:13" ht="15.75">
      <c r="A1266" s="3">
        <v>2023</v>
      </c>
      <c r="B1266" s="2" t="s">
        <v>264</v>
      </c>
      <c r="C1266" s="2" t="s">
        <v>4424</v>
      </c>
      <c r="D1266" s="3" t="s">
        <v>4045</v>
      </c>
      <c r="E1266" s="2" t="s">
        <v>2499</v>
      </c>
      <c r="F1266" s="2" t="s">
        <v>264</v>
      </c>
      <c r="G1266" s="2" t="s">
        <v>2500</v>
      </c>
      <c r="H1266" s="2" t="s">
        <v>4052</v>
      </c>
      <c r="I1266" s="2" t="s">
        <v>4053</v>
      </c>
      <c r="J1266" s="4">
        <v>150</v>
      </c>
      <c r="K1266" s="4">
        <v>307046</v>
      </c>
      <c r="L1266" s="4"/>
      <c r="M1266" s="4">
        <v>307046</v>
      </c>
    </row>
    <row r="1267" spans="1:13" ht="15.75">
      <c r="A1267" s="3">
        <v>2023</v>
      </c>
      <c r="B1267" s="2" t="s">
        <v>267</v>
      </c>
      <c r="C1267" s="2" t="s">
        <v>4424</v>
      </c>
      <c r="D1267" s="3" t="s">
        <v>4045</v>
      </c>
      <c r="E1267" s="2" t="s">
        <v>2432</v>
      </c>
      <c r="F1267" s="2" t="s">
        <v>267</v>
      </c>
      <c r="G1267" s="2" t="s">
        <v>2433</v>
      </c>
      <c r="H1267" s="2" t="s">
        <v>4052</v>
      </c>
      <c r="I1267" s="2" t="s">
        <v>4053</v>
      </c>
      <c r="J1267" s="4">
        <v>500</v>
      </c>
      <c r="K1267" s="4">
        <v>1479853</v>
      </c>
      <c r="L1267" s="4"/>
      <c r="M1267" s="4">
        <v>1479853</v>
      </c>
    </row>
    <row r="1268" spans="1:13" ht="15.75">
      <c r="A1268" s="3">
        <v>2023</v>
      </c>
      <c r="B1268" s="2" t="s">
        <v>267</v>
      </c>
      <c r="C1268" s="2" t="s">
        <v>4424</v>
      </c>
      <c r="D1268" s="3" t="s">
        <v>4045</v>
      </c>
      <c r="E1268" s="2" t="s">
        <v>2442</v>
      </c>
      <c r="F1268" s="2" t="s">
        <v>267</v>
      </c>
      <c r="G1268" s="2" t="s">
        <v>2443</v>
      </c>
      <c r="H1268" s="2" t="s">
        <v>4052</v>
      </c>
      <c r="I1268" s="2" t="s">
        <v>4053</v>
      </c>
      <c r="J1268" s="4">
        <v>500</v>
      </c>
      <c r="K1268" s="4">
        <v>2495111</v>
      </c>
      <c r="L1268" s="4"/>
      <c r="M1268" s="4">
        <v>2495111</v>
      </c>
    </row>
    <row r="1269" spans="1:13" ht="15.75">
      <c r="A1269" s="3">
        <v>2023</v>
      </c>
      <c r="B1269" s="2" t="s">
        <v>236</v>
      </c>
      <c r="C1269" s="2" t="s">
        <v>4424</v>
      </c>
      <c r="D1269" s="3" t="s">
        <v>4045</v>
      </c>
      <c r="E1269" s="2" t="s">
        <v>2397</v>
      </c>
      <c r="F1269" s="2" t="s">
        <v>236</v>
      </c>
      <c r="G1269" s="2" t="s">
        <v>2398</v>
      </c>
      <c r="H1269" s="2" t="s">
        <v>4052</v>
      </c>
      <c r="I1269" s="2" t="s">
        <v>4053</v>
      </c>
      <c r="J1269" s="4">
        <v>1050</v>
      </c>
      <c r="K1269" s="4">
        <v>2987233</v>
      </c>
      <c r="L1269" s="4"/>
      <c r="M1269" s="4">
        <v>2987233</v>
      </c>
    </row>
    <row r="1270" spans="1:13" ht="15.75">
      <c r="A1270" s="3">
        <v>2023</v>
      </c>
      <c r="B1270" s="2" t="s">
        <v>236</v>
      </c>
      <c r="C1270" s="2" t="s">
        <v>4424</v>
      </c>
      <c r="D1270" s="3" t="s">
        <v>4045</v>
      </c>
      <c r="E1270" s="2" t="s">
        <v>2400</v>
      </c>
      <c r="F1270" s="2" t="s">
        <v>236</v>
      </c>
      <c r="G1270" s="2" t="s">
        <v>2401</v>
      </c>
      <c r="H1270" s="2" t="s">
        <v>4052</v>
      </c>
      <c r="I1270" s="2" t="s">
        <v>4053</v>
      </c>
      <c r="J1270" s="4">
        <v>1030</v>
      </c>
      <c r="K1270" s="4">
        <v>3644129</v>
      </c>
      <c r="L1270" s="4"/>
      <c r="M1270" s="4">
        <v>3644129</v>
      </c>
    </row>
    <row r="1271" spans="1:13" ht="15.75">
      <c r="A1271" s="3">
        <v>2023</v>
      </c>
      <c r="B1271" s="2" t="s">
        <v>4375</v>
      </c>
      <c r="C1271" s="2"/>
      <c r="D1271" s="3" t="s">
        <v>4376</v>
      </c>
      <c r="E1271" s="2" t="s">
        <v>4377</v>
      </c>
      <c r="F1271" s="2" t="s">
        <v>4375</v>
      </c>
      <c r="G1271" s="2" t="s">
        <v>4378</v>
      </c>
      <c r="H1271" s="2" t="s">
        <v>4379</v>
      </c>
      <c r="I1271" s="2" t="s">
        <v>4380</v>
      </c>
      <c r="J1271" s="4">
        <v>900</v>
      </c>
      <c r="K1271" s="4">
        <v>634390</v>
      </c>
      <c r="L1271" s="4"/>
      <c r="M1271" s="4">
        <v>634390</v>
      </c>
    </row>
    <row r="1272" spans="1:13" ht="15.75">
      <c r="A1272" s="3">
        <v>2023</v>
      </c>
      <c r="B1272" s="2" t="s">
        <v>1600</v>
      </c>
      <c r="C1272" s="2"/>
      <c r="D1272" s="3" t="s">
        <v>4240</v>
      </c>
      <c r="E1272" s="2" t="s">
        <v>1601</v>
      </c>
      <c r="F1272" s="2" t="s">
        <v>1600</v>
      </c>
      <c r="G1272" s="2" t="s">
        <v>1602</v>
      </c>
      <c r="H1272" s="2" t="s">
        <v>4234</v>
      </c>
      <c r="I1272" s="2" t="s">
        <v>4235</v>
      </c>
      <c r="J1272" s="4">
        <v>6</v>
      </c>
      <c r="K1272" s="4">
        <v>4724102</v>
      </c>
      <c r="L1272" s="4"/>
      <c r="M1272" s="4">
        <v>4724102</v>
      </c>
    </row>
    <row r="1273" spans="1:13" ht="15.75">
      <c r="A1273" s="3">
        <v>2023</v>
      </c>
      <c r="B1273" s="2" t="s">
        <v>4340</v>
      </c>
      <c r="C1273" s="2" t="s">
        <v>4341</v>
      </c>
      <c r="D1273" s="3" t="s">
        <v>4240</v>
      </c>
      <c r="E1273" s="2" t="s">
        <v>1978</v>
      </c>
      <c r="F1273" s="2" t="s">
        <v>4340</v>
      </c>
      <c r="G1273" s="2" t="s">
        <v>4342</v>
      </c>
      <c r="H1273" s="2" t="s">
        <v>4052</v>
      </c>
      <c r="I1273" s="2" t="s">
        <v>4053</v>
      </c>
      <c r="J1273" s="4">
        <v>2794</v>
      </c>
      <c r="K1273" s="4">
        <v>1792458</v>
      </c>
      <c r="L1273" s="4"/>
      <c r="M1273" s="4">
        <v>1792458</v>
      </c>
    </row>
    <row r="1274" spans="1:13" ht="15.75">
      <c r="A1274" s="3">
        <v>2023</v>
      </c>
      <c r="B1274" s="2" t="s">
        <v>1426</v>
      </c>
      <c r="C1274" s="2" t="s">
        <v>4435</v>
      </c>
      <c r="D1274" s="3" t="s">
        <v>4092</v>
      </c>
      <c r="E1274" s="2" t="s">
        <v>3870</v>
      </c>
      <c r="F1274" s="2" t="s">
        <v>1426</v>
      </c>
      <c r="G1274" s="2" t="s">
        <v>3871</v>
      </c>
      <c r="H1274" s="2" t="s">
        <v>4052</v>
      </c>
      <c r="I1274" s="2" t="s">
        <v>4053</v>
      </c>
      <c r="J1274" s="4">
        <v>1950</v>
      </c>
      <c r="K1274" s="4">
        <v>1743935</v>
      </c>
      <c r="L1274" s="4"/>
      <c r="M1274" s="4">
        <v>1743935</v>
      </c>
    </row>
    <row r="1275" spans="1:13" ht="15.75">
      <c r="A1275" s="3">
        <v>2023</v>
      </c>
      <c r="B1275" s="2" t="s">
        <v>822</v>
      </c>
      <c r="C1275" s="2" t="s">
        <v>4091</v>
      </c>
      <c r="D1275" s="3" t="s">
        <v>4092</v>
      </c>
      <c r="E1275" s="2" t="s">
        <v>1083</v>
      </c>
      <c r="F1275" s="2" t="s">
        <v>822</v>
      </c>
      <c r="G1275" s="2" t="s">
        <v>1084</v>
      </c>
      <c r="H1275" s="2" t="s">
        <v>4052</v>
      </c>
      <c r="I1275" s="2" t="s">
        <v>4053</v>
      </c>
      <c r="J1275" s="4">
        <v>11000</v>
      </c>
      <c r="K1275" s="4">
        <v>9066028</v>
      </c>
      <c r="L1275" s="4"/>
      <c r="M1275" s="4">
        <v>9066028</v>
      </c>
    </row>
    <row r="1276" spans="1:13" ht="15.75">
      <c r="A1276" s="3">
        <v>2023</v>
      </c>
      <c r="B1276" s="2" t="s">
        <v>318</v>
      </c>
      <c r="C1276" s="2" t="s">
        <v>4435</v>
      </c>
      <c r="D1276" s="3" t="s">
        <v>4092</v>
      </c>
      <c r="E1276" s="2" t="s">
        <v>2628</v>
      </c>
      <c r="F1276" s="2" t="s">
        <v>318</v>
      </c>
      <c r="G1276" s="2" t="s">
        <v>2629</v>
      </c>
      <c r="H1276" s="2" t="s">
        <v>4052</v>
      </c>
      <c r="I1276" s="2" t="s">
        <v>4053</v>
      </c>
      <c r="J1276" s="4">
        <v>2850</v>
      </c>
      <c r="K1276" s="4">
        <v>5280713</v>
      </c>
      <c r="L1276" s="4"/>
      <c r="M1276" s="4">
        <v>5280713</v>
      </c>
    </row>
    <row r="1277" spans="1:13" ht="15.75">
      <c r="A1277" s="3">
        <v>2023</v>
      </c>
      <c r="B1277" s="2" t="s">
        <v>318</v>
      </c>
      <c r="C1277" s="2" t="s">
        <v>4435</v>
      </c>
      <c r="D1277" s="3" t="s">
        <v>4092</v>
      </c>
      <c r="E1277" s="2" t="s">
        <v>2630</v>
      </c>
      <c r="F1277" s="2" t="s">
        <v>318</v>
      </c>
      <c r="G1277" s="2" t="s">
        <v>2631</v>
      </c>
      <c r="H1277" s="2" t="s">
        <v>4052</v>
      </c>
      <c r="I1277" s="2" t="s">
        <v>4053</v>
      </c>
      <c r="J1277" s="4">
        <v>600</v>
      </c>
      <c r="K1277" s="4">
        <v>1221286</v>
      </c>
      <c r="L1277" s="4"/>
      <c r="M1277" s="4">
        <v>1221286</v>
      </c>
    </row>
    <row r="1278" spans="1:13" ht="15.75">
      <c r="A1278" s="3">
        <v>2023</v>
      </c>
      <c r="B1278" s="2" t="s">
        <v>318</v>
      </c>
      <c r="C1278" s="2" t="s">
        <v>4435</v>
      </c>
      <c r="D1278" s="3" t="s">
        <v>4092</v>
      </c>
      <c r="E1278" s="2" t="s">
        <v>2632</v>
      </c>
      <c r="F1278" s="2" t="s">
        <v>318</v>
      </c>
      <c r="G1278" s="2" t="s">
        <v>2633</v>
      </c>
      <c r="H1278" s="2" t="s">
        <v>4052</v>
      </c>
      <c r="I1278" s="2" t="s">
        <v>4053</v>
      </c>
      <c r="J1278" s="4">
        <v>900</v>
      </c>
      <c r="K1278" s="4">
        <v>1939212</v>
      </c>
      <c r="L1278" s="4"/>
      <c r="M1278" s="4">
        <v>1939212</v>
      </c>
    </row>
    <row r="1279" spans="1:13" ht="15.75">
      <c r="A1279" s="3">
        <v>2023</v>
      </c>
      <c r="B1279" s="2" t="s">
        <v>314</v>
      </c>
      <c r="C1279" s="2" t="s">
        <v>4435</v>
      </c>
      <c r="D1279" s="3" t="s">
        <v>4092</v>
      </c>
      <c r="E1279" s="2" t="s">
        <v>2610</v>
      </c>
      <c r="F1279" s="2" t="s">
        <v>314</v>
      </c>
      <c r="G1279" s="2" t="s">
        <v>2611</v>
      </c>
      <c r="H1279" s="2" t="s">
        <v>4052</v>
      </c>
      <c r="I1279" s="2" t="s">
        <v>4053</v>
      </c>
      <c r="J1279" s="4">
        <v>300</v>
      </c>
      <c r="K1279" s="4">
        <v>685459</v>
      </c>
      <c r="L1279" s="4"/>
      <c r="M1279" s="4">
        <v>685459</v>
      </c>
    </row>
    <row r="1280" spans="1:13" ht="15.75">
      <c r="A1280" s="3">
        <v>2023</v>
      </c>
      <c r="B1280" s="2" t="s">
        <v>5073</v>
      </c>
      <c r="C1280" s="2" t="s">
        <v>5074</v>
      </c>
      <c r="D1280" s="3" t="s">
        <v>5075</v>
      </c>
      <c r="E1280" s="2" t="s">
        <v>5076</v>
      </c>
      <c r="F1280" s="2" t="s">
        <v>5073</v>
      </c>
      <c r="G1280" s="2" t="s">
        <v>5077</v>
      </c>
      <c r="H1280" s="2" t="s">
        <v>4028</v>
      </c>
      <c r="I1280" s="2" t="s">
        <v>4029</v>
      </c>
      <c r="J1280" s="4">
        <v>202200</v>
      </c>
      <c r="K1280" s="4">
        <v>3965453</v>
      </c>
      <c r="L1280" s="4"/>
      <c r="M1280" s="4">
        <v>3965453</v>
      </c>
    </row>
    <row r="1281" spans="1:13" ht="15.75">
      <c r="A1281" s="3">
        <v>2023</v>
      </c>
      <c r="B1281" s="2" t="s">
        <v>5030</v>
      </c>
      <c r="C1281" s="2" t="s">
        <v>5010</v>
      </c>
      <c r="D1281" s="3" t="s">
        <v>5011</v>
      </c>
      <c r="E1281" s="2" t="s">
        <v>5031</v>
      </c>
      <c r="F1281" s="2" t="s">
        <v>5030</v>
      </c>
      <c r="G1281" s="2" t="s">
        <v>113</v>
      </c>
      <c r="H1281" s="2" t="s">
        <v>4040</v>
      </c>
      <c r="I1281" s="2" t="s">
        <v>4041</v>
      </c>
      <c r="J1281" s="4">
        <v>620000</v>
      </c>
      <c r="K1281" s="4">
        <v>25263605</v>
      </c>
      <c r="L1281" s="4"/>
      <c r="M1281" s="4">
        <v>25263605</v>
      </c>
    </row>
    <row r="1282" spans="1:13" ht="15.75">
      <c r="A1282" s="3">
        <v>2023</v>
      </c>
      <c r="B1282" s="2" t="s">
        <v>5032</v>
      </c>
      <c r="C1282" s="2" t="s">
        <v>5010</v>
      </c>
      <c r="D1282" s="3" t="s">
        <v>5011</v>
      </c>
      <c r="E1282" s="2" t="s">
        <v>5033</v>
      </c>
      <c r="F1282" s="2" t="s">
        <v>5032</v>
      </c>
      <c r="G1282" s="2" t="s">
        <v>5034</v>
      </c>
      <c r="H1282" s="2" t="s">
        <v>4040</v>
      </c>
      <c r="I1282" s="2" t="s">
        <v>4041</v>
      </c>
      <c r="J1282" s="4">
        <v>700000</v>
      </c>
      <c r="K1282" s="4">
        <v>57654528</v>
      </c>
      <c r="L1282" s="4"/>
      <c r="M1282" s="4">
        <v>57654528</v>
      </c>
    </row>
    <row r="1283" spans="1:13" ht="15.75">
      <c r="A1283" s="3">
        <v>2023</v>
      </c>
      <c r="B1283" s="2" t="s">
        <v>5035</v>
      </c>
      <c r="C1283" s="2" t="s">
        <v>5010</v>
      </c>
      <c r="D1283" s="3" t="s">
        <v>5011</v>
      </c>
      <c r="E1283" s="2" t="s">
        <v>5036</v>
      </c>
      <c r="F1283" s="2" t="s">
        <v>5035</v>
      </c>
      <c r="G1283" s="2" t="s">
        <v>5034</v>
      </c>
      <c r="H1283" s="2" t="s">
        <v>4040</v>
      </c>
      <c r="I1283" s="2" t="s">
        <v>4041</v>
      </c>
      <c r="J1283" s="4">
        <v>45000</v>
      </c>
      <c r="K1283" s="4">
        <v>8740830</v>
      </c>
      <c r="L1283" s="4"/>
      <c r="M1283" s="4">
        <v>8740830</v>
      </c>
    </row>
    <row r="1284" spans="1:13" ht="15.75">
      <c r="A1284" s="3">
        <v>2023</v>
      </c>
      <c r="B1284" s="2" t="s">
        <v>5028</v>
      </c>
      <c r="C1284" s="2" t="s">
        <v>5010</v>
      </c>
      <c r="D1284" s="3" t="s">
        <v>5011</v>
      </c>
      <c r="E1284" s="2" t="s">
        <v>5029</v>
      </c>
      <c r="F1284" s="2" t="s">
        <v>5028</v>
      </c>
      <c r="G1284" s="2" t="s">
        <v>5016</v>
      </c>
      <c r="H1284" s="2" t="s">
        <v>4040</v>
      </c>
      <c r="I1284" s="2" t="s">
        <v>4041</v>
      </c>
      <c r="J1284" s="4">
        <v>70000</v>
      </c>
      <c r="K1284" s="4">
        <v>10958304</v>
      </c>
      <c r="L1284" s="4"/>
      <c r="M1284" s="4">
        <v>10958304</v>
      </c>
    </row>
    <row r="1285" spans="1:13" ht="15.75">
      <c r="A1285" s="3">
        <v>2023</v>
      </c>
      <c r="B1285" s="2" t="s">
        <v>5009</v>
      </c>
      <c r="C1285" s="2" t="s">
        <v>5010</v>
      </c>
      <c r="D1285" s="3" t="s">
        <v>5011</v>
      </c>
      <c r="E1285" s="2" t="s">
        <v>5012</v>
      </c>
      <c r="F1285" s="2" t="s">
        <v>5009</v>
      </c>
      <c r="G1285" s="2" t="s">
        <v>113</v>
      </c>
      <c r="H1285" s="2" t="s">
        <v>4040</v>
      </c>
      <c r="I1285" s="2" t="s">
        <v>4041</v>
      </c>
      <c r="J1285" s="4">
        <v>70000</v>
      </c>
      <c r="K1285" s="4">
        <v>1547216</v>
      </c>
      <c r="L1285" s="4"/>
      <c r="M1285" s="4">
        <v>1547216</v>
      </c>
    </row>
    <row r="1286" spans="1:13" ht="15.75">
      <c r="A1286" s="3">
        <v>2023</v>
      </c>
      <c r="B1286" s="2" t="s">
        <v>4840</v>
      </c>
      <c r="C1286" s="2" t="s">
        <v>4841</v>
      </c>
      <c r="D1286" s="3" t="s">
        <v>4842</v>
      </c>
      <c r="E1286" s="2" t="s">
        <v>4843</v>
      </c>
      <c r="F1286" s="2" t="s">
        <v>4840</v>
      </c>
      <c r="G1286" s="2" t="s">
        <v>4844</v>
      </c>
      <c r="H1286" s="2" t="s">
        <v>4845</v>
      </c>
      <c r="I1286" s="2" t="s">
        <v>4846</v>
      </c>
      <c r="J1286" s="4">
        <v>70000</v>
      </c>
      <c r="K1286" s="4">
        <v>66117924</v>
      </c>
      <c r="L1286" s="4"/>
      <c r="M1286" s="4">
        <v>66117924</v>
      </c>
    </row>
    <row r="1287" spans="1:13" ht="15.75">
      <c r="A1287" s="3">
        <v>2023</v>
      </c>
      <c r="B1287" s="2" t="s">
        <v>1503</v>
      </c>
      <c r="C1287" s="2" t="s">
        <v>4193</v>
      </c>
      <c r="D1287" s="3" t="s">
        <v>4090</v>
      </c>
      <c r="E1287" s="2" t="s">
        <v>1504</v>
      </c>
      <c r="F1287" s="2" t="s">
        <v>1503</v>
      </c>
      <c r="G1287" s="2" t="s">
        <v>1505</v>
      </c>
      <c r="H1287" s="2" t="s">
        <v>4194</v>
      </c>
      <c r="I1287" s="2" t="s">
        <v>4195</v>
      </c>
      <c r="J1287" s="4">
        <v>47000</v>
      </c>
      <c r="K1287" s="4">
        <v>22428165</v>
      </c>
      <c r="L1287" s="4"/>
      <c r="M1287" s="4">
        <v>22428165</v>
      </c>
    </row>
    <row r="1288" spans="1:13" ht="15.75">
      <c r="A1288" s="3">
        <v>2023</v>
      </c>
      <c r="B1288" s="2" t="s">
        <v>1515</v>
      </c>
      <c r="C1288" s="2" t="s">
        <v>4193</v>
      </c>
      <c r="D1288" s="3" t="s">
        <v>4090</v>
      </c>
      <c r="E1288" s="2" t="s">
        <v>1516</v>
      </c>
      <c r="F1288" s="2" t="s">
        <v>1515</v>
      </c>
      <c r="G1288" s="2" t="s">
        <v>1517</v>
      </c>
      <c r="H1288" s="2" t="s">
        <v>4194</v>
      </c>
      <c r="I1288" s="2" t="s">
        <v>4195</v>
      </c>
      <c r="J1288" s="4">
        <v>7000</v>
      </c>
      <c r="K1288" s="4">
        <v>3340365</v>
      </c>
      <c r="L1288" s="4"/>
      <c r="M1288" s="4">
        <v>3340365</v>
      </c>
    </row>
    <row r="1289" spans="1:13" ht="15.75">
      <c r="A1289" s="3">
        <v>2023</v>
      </c>
      <c r="B1289" s="2" t="s">
        <v>789</v>
      </c>
      <c r="C1289" s="2" t="s">
        <v>4089</v>
      </c>
      <c r="D1289" s="3" t="s">
        <v>4090</v>
      </c>
      <c r="E1289" s="2" t="s">
        <v>1079</v>
      </c>
      <c r="F1289" s="2" t="s">
        <v>789</v>
      </c>
      <c r="G1289" s="2" t="s">
        <v>1080</v>
      </c>
      <c r="H1289" s="2" t="s">
        <v>4052</v>
      </c>
      <c r="I1289" s="2" t="s">
        <v>4053</v>
      </c>
      <c r="J1289" s="4">
        <v>7000</v>
      </c>
      <c r="K1289" s="4">
        <v>5420450</v>
      </c>
      <c r="L1289" s="4"/>
      <c r="M1289" s="4">
        <v>5420450</v>
      </c>
    </row>
    <row r="1290" spans="1:13" ht="15.75">
      <c r="A1290" s="3">
        <v>2023</v>
      </c>
      <c r="B1290" s="2" t="s">
        <v>759</v>
      </c>
      <c r="C1290" s="2" t="s">
        <v>4089</v>
      </c>
      <c r="D1290" s="3" t="s">
        <v>4090</v>
      </c>
      <c r="E1290" s="2" t="s">
        <v>1081</v>
      </c>
      <c r="F1290" s="2" t="s">
        <v>759</v>
      </c>
      <c r="G1290" s="2" t="s">
        <v>1082</v>
      </c>
      <c r="H1290" s="2" t="s">
        <v>4052</v>
      </c>
      <c r="I1290" s="2" t="s">
        <v>4053</v>
      </c>
      <c r="J1290" s="4">
        <v>7000</v>
      </c>
      <c r="K1290" s="4">
        <v>5114354</v>
      </c>
      <c r="L1290" s="4"/>
      <c r="M1290" s="4">
        <v>5114354</v>
      </c>
    </row>
    <row r="1291" spans="1:13" ht="15.75">
      <c r="A1291" s="3">
        <v>2023</v>
      </c>
      <c r="B1291" s="2" t="s">
        <v>4828</v>
      </c>
      <c r="C1291" s="2" t="s">
        <v>4829</v>
      </c>
      <c r="D1291" s="3" t="s">
        <v>4219</v>
      </c>
      <c r="E1291" s="2" t="s">
        <v>4830</v>
      </c>
      <c r="F1291" s="2" t="s">
        <v>4828</v>
      </c>
      <c r="G1291" s="2" t="s">
        <v>4831</v>
      </c>
      <c r="H1291" s="2" t="s">
        <v>4832</v>
      </c>
      <c r="I1291" s="2" t="s">
        <v>4833</v>
      </c>
      <c r="J1291" s="4">
        <v>46532</v>
      </c>
      <c r="K1291" s="4">
        <v>21427983</v>
      </c>
      <c r="L1291" s="4"/>
      <c r="M1291" s="4">
        <v>21427983</v>
      </c>
    </row>
    <row r="1292" spans="1:13" ht="15.75">
      <c r="A1292" s="3">
        <v>2023</v>
      </c>
      <c r="B1292" s="2" t="s">
        <v>4680</v>
      </c>
      <c r="C1292" s="2"/>
      <c r="D1292" s="3" t="s">
        <v>4219</v>
      </c>
      <c r="E1292" s="2" t="s">
        <v>4681</v>
      </c>
      <c r="F1292" s="2" t="s">
        <v>4680</v>
      </c>
      <c r="G1292" s="2" t="s">
        <v>4682</v>
      </c>
      <c r="H1292" s="2" t="s">
        <v>4369</v>
      </c>
      <c r="I1292" s="2" t="s">
        <v>4370</v>
      </c>
      <c r="J1292" s="4">
        <v>2</v>
      </c>
      <c r="K1292" s="4"/>
      <c r="L1292" s="4"/>
      <c r="M1292" s="4"/>
    </row>
    <row r="1293" spans="1:13" ht="15.75">
      <c r="A1293" s="3">
        <v>2023</v>
      </c>
      <c r="B1293" s="2" t="s">
        <v>1572</v>
      </c>
      <c r="C1293" s="2" t="s">
        <v>4218</v>
      </c>
      <c r="D1293" s="3" t="s">
        <v>4219</v>
      </c>
      <c r="E1293" s="2" t="s">
        <v>1570</v>
      </c>
      <c r="F1293" s="2" t="s">
        <v>1572</v>
      </c>
      <c r="G1293" s="2" t="s">
        <v>1571</v>
      </c>
      <c r="H1293" s="2" t="s">
        <v>4220</v>
      </c>
      <c r="I1293" s="2" t="s">
        <v>4221</v>
      </c>
      <c r="J1293" s="4">
        <v>500000</v>
      </c>
      <c r="K1293" s="4">
        <v>14647979</v>
      </c>
      <c r="L1293" s="4"/>
      <c r="M1293" s="4">
        <v>14647979</v>
      </c>
    </row>
    <row r="1294" spans="1:13" ht="15.75">
      <c r="A1294" s="3">
        <v>2023</v>
      </c>
      <c r="B1294" s="2" t="s">
        <v>1572</v>
      </c>
      <c r="C1294" s="2" t="s">
        <v>4218</v>
      </c>
      <c r="D1294" s="3" t="s">
        <v>4219</v>
      </c>
      <c r="E1294" s="2" t="s">
        <v>1581</v>
      </c>
      <c r="F1294" s="2" t="s">
        <v>1572</v>
      </c>
      <c r="G1294" s="2" t="s">
        <v>1582</v>
      </c>
      <c r="H1294" s="2" t="s">
        <v>4220</v>
      </c>
      <c r="I1294" s="2" t="s">
        <v>4221</v>
      </c>
      <c r="J1294" s="4">
        <v>20000</v>
      </c>
      <c r="K1294" s="4">
        <v>584683</v>
      </c>
      <c r="L1294" s="4"/>
      <c r="M1294" s="4">
        <v>584683</v>
      </c>
    </row>
    <row r="1295" spans="1:13" ht="15.75">
      <c r="A1295" s="3">
        <v>2023</v>
      </c>
      <c r="B1295" s="2" t="s">
        <v>1566</v>
      </c>
      <c r="C1295" s="2" t="s">
        <v>4218</v>
      </c>
      <c r="D1295" s="3" t="s">
        <v>4219</v>
      </c>
      <c r="E1295" s="2" t="s">
        <v>3591</v>
      </c>
      <c r="F1295" s="2" t="s">
        <v>1566</v>
      </c>
      <c r="G1295" s="2" t="s">
        <v>3592</v>
      </c>
      <c r="H1295" s="2" t="s">
        <v>4220</v>
      </c>
      <c r="I1295" s="2" t="s">
        <v>4221</v>
      </c>
      <c r="J1295" s="4">
        <v>3500</v>
      </c>
      <c r="K1295" s="4">
        <v>63244</v>
      </c>
      <c r="L1295" s="4"/>
      <c r="M1295" s="4">
        <v>63244</v>
      </c>
    </row>
    <row r="1296" spans="1:13" ht="15.75">
      <c r="A1296" s="3">
        <v>2023</v>
      </c>
      <c r="B1296" s="2" t="s">
        <v>4000</v>
      </c>
      <c r="C1296" s="2" t="s">
        <v>4482</v>
      </c>
      <c r="D1296" s="3" t="s">
        <v>4219</v>
      </c>
      <c r="E1296" s="2" t="s">
        <v>4001</v>
      </c>
      <c r="F1296" s="2" t="s">
        <v>4000</v>
      </c>
      <c r="G1296" s="2" t="s">
        <v>4002</v>
      </c>
      <c r="H1296" s="2" t="s">
        <v>4369</v>
      </c>
      <c r="I1296" s="2" t="s">
        <v>4370</v>
      </c>
      <c r="J1296" s="4">
        <v>434000</v>
      </c>
      <c r="K1296" s="4">
        <v>271321776</v>
      </c>
      <c r="L1296" s="4"/>
      <c r="M1296" s="4">
        <v>271321776</v>
      </c>
    </row>
    <row r="1297" spans="1:13" ht="15.75">
      <c r="A1297" s="3">
        <v>2023</v>
      </c>
      <c r="B1297" s="2" t="s">
        <v>4000</v>
      </c>
      <c r="C1297" s="2"/>
      <c r="D1297" s="3" t="s">
        <v>4219</v>
      </c>
      <c r="E1297" s="2" t="s">
        <v>5244</v>
      </c>
      <c r="F1297" s="2" t="s">
        <v>4000</v>
      </c>
      <c r="G1297" s="2" t="s">
        <v>5245</v>
      </c>
      <c r="H1297" s="2" t="s">
        <v>4369</v>
      </c>
      <c r="I1297" s="2" t="s">
        <v>4370</v>
      </c>
      <c r="J1297" s="4">
        <v>1860</v>
      </c>
      <c r="K1297" s="4">
        <v>1166952</v>
      </c>
      <c r="L1297" s="4"/>
      <c r="M1297" s="4">
        <v>1166952</v>
      </c>
    </row>
    <row r="1298" spans="1:13" ht="15.75">
      <c r="A1298" s="3">
        <v>2023</v>
      </c>
      <c r="B1298" s="2" t="s">
        <v>3968</v>
      </c>
      <c r="C1298" s="2" t="s">
        <v>4459</v>
      </c>
      <c r="D1298" s="3" t="s">
        <v>4219</v>
      </c>
      <c r="E1298" s="2" t="s">
        <v>3969</v>
      </c>
      <c r="F1298" s="2" t="s">
        <v>3968</v>
      </c>
      <c r="G1298" s="2" t="s">
        <v>3970</v>
      </c>
      <c r="H1298" s="2" t="s">
        <v>4369</v>
      </c>
      <c r="I1298" s="2" t="s">
        <v>4370</v>
      </c>
      <c r="J1298" s="4">
        <v>2610</v>
      </c>
      <c r="K1298" s="4">
        <v>1963233</v>
      </c>
      <c r="L1298" s="4"/>
      <c r="M1298" s="4">
        <v>1963233</v>
      </c>
    </row>
    <row r="1299" spans="1:13" ht="15.75">
      <c r="A1299" s="3">
        <v>2023</v>
      </c>
      <c r="B1299" s="2" t="s">
        <v>3968</v>
      </c>
      <c r="C1299" s="2" t="s">
        <v>4459</v>
      </c>
      <c r="D1299" s="3" t="s">
        <v>4219</v>
      </c>
      <c r="E1299" s="2" t="s">
        <v>4468</v>
      </c>
      <c r="F1299" s="2" t="s">
        <v>3968</v>
      </c>
      <c r="G1299" s="2" t="s">
        <v>4469</v>
      </c>
      <c r="H1299" s="2" t="s">
        <v>4369</v>
      </c>
      <c r="I1299" s="2" t="s">
        <v>4370</v>
      </c>
      <c r="J1299" s="4">
        <v>350</v>
      </c>
      <c r="K1299" s="4">
        <v>262775</v>
      </c>
      <c r="L1299" s="4"/>
      <c r="M1299" s="4">
        <v>262775</v>
      </c>
    </row>
    <row r="1300" spans="1:13" ht="15.75">
      <c r="A1300" s="3">
        <v>2023</v>
      </c>
      <c r="B1300" s="2" t="s">
        <v>3968</v>
      </c>
      <c r="C1300" s="2"/>
      <c r="D1300" s="3" t="s">
        <v>4219</v>
      </c>
      <c r="E1300" s="2" t="s">
        <v>5232</v>
      </c>
      <c r="F1300" s="2" t="s">
        <v>3968</v>
      </c>
      <c r="G1300" s="2" t="s">
        <v>5233</v>
      </c>
      <c r="H1300" s="2" t="s">
        <v>4369</v>
      </c>
      <c r="I1300" s="2" t="s">
        <v>4370</v>
      </c>
      <c r="J1300" s="4">
        <v>300</v>
      </c>
      <c r="K1300" s="4">
        <v>223642</v>
      </c>
      <c r="L1300" s="4"/>
      <c r="M1300" s="4">
        <v>223642</v>
      </c>
    </row>
    <row r="1301" spans="1:13" ht="15.75">
      <c r="A1301" s="3">
        <v>2023</v>
      </c>
      <c r="B1301" s="2" t="s">
        <v>3953</v>
      </c>
      <c r="C1301" s="2" t="s">
        <v>4459</v>
      </c>
      <c r="D1301" s="3" t="s">
        <v>4219</v>
      </c>
      <c r="E1301" s="2" t="s">
        <v>3954</v>
      </c>
      <c r="F1301" s="2" t="s">
        <v>3953</v>
      </c>
      <c r="G1301" s="2" t="s">
        <v>3955</v>
      </c>
      <c r="H1301" s="2" t="s">
        <v>4369</v>
      </c>
      <c r="I1301" s="2" t="s">
        <v>4370</v>
      </c>
      <c r="J1301" s="4">
        <v>15000</v>
      </c>
      <c r="K1301" s="4">
        <v>19087800</v>
      </c>
      <c r="L1301" s="4"/>
      <c r="M1301" s="4">
        <v>19087800</v>
      </c>
    </row>
    <row r="1302" spans="1:13" ht="15.75">
      <c r="A1302" s="3">
        <v>2023</v>
      </c>
      <c r="B1302" s="2" t="s">
        <v>3953</v>
      </c>
      <c r="C1302" s="2" t="s">
        <v>4459</v>
      </c>
      <c r="D1302" s="3" t="s">
        <v>4219</v>
      </c>
      <c r="E1302" s="2" t="s">
        <v>3956</v>
      </c>
      <c r="F1302" s="2" t="s">
        <v>3953</v>
      </c>
      <c r="G1302" s="2" t="s">
        <v>3957</v>
      </c>
      <c r="H1302" s="2" t="s">
        <v>4369</v>
      </c>
      <c r="I1302" s="2" t="s">
        <v>4370</v>
      </c>
      <c r="J1302" s="4">
        <v>3000</v>
      </c>
      <c r="K1302" s="4">
        <v>3817560</v>
      </c>
      <c r="L1302" s="4"/>
      <c r="M1302" s="4">
        <v>3817560</v>
      </c>
    </row>
    <row r="1303" spans="1:13" ht="15.75">
      <c r="A1303" s="3">
        <v>2023</v>
      </c>
      <c r="B1303" s="2" t="s">
        <v>3953</v>
      </c>
      <c r="C1303" s="2" t="s">
        <v>4459</v>
      </c>
      <c r="D1303" s="3" t="s">
        <v>4219</v>
      </c>
      <c r="E1303" s="2" t="s">
        <v>3958</v>
      </c>
      <c r="F1303" s="2" t="s">
        <v>3953</v>
      </c>
      <c r="G1303" s="2" t="s">
        <v>3959</v>
      </c>
      <c r="H1303" s="2" t="s">
        <v>4369</v>
      </c>
      <c r="I1303" s="2" t="s">
        <v>4370</v>
      </c>
      <c r="J1303" s="4">
        <v>2000</v>
      </c>
      <c r="K1303" s="4">
        <v>2058484</v>
      </c>
      <c r="L1303" s="4"/>
      <c r="M1303" s="4">
        <v>2058484</v>
      </c>
    </row>
    <row r="1304" spans="1:13" ht="15.75">
      <c r="A1304" s="3">
        <v>2023</v>
      </c>
      <c r="B1304" s="2" t="s">
        <v>3953</v>
      </c>
      <c r="C1304" s="2"/>
      <c r="D1304" s="3" t="s">
        <v>4219</v>
      </c>
      <c r="E1304" s="2" t="s">
        <v>5225</v>
      </c>
      <c r="F1304" s="2" t="s">
        <v>3953</v>
      </c>
      <c r="G1304" s="2" t="s">
        <v>5226</v>
      </c>
      <c r="H1304" s="2" t="s">
        <v>4369</v>
      </c>
      <c r="I1304" s="2" t="s">
        <v>4370</v>
      </c>
      <c r="J1304" s="4">
        <v>480</v>
      </c>
      <c r="K1304" s="4">
        <v>568311</v>
      </c>
      <c r="L1304" s="4"/>
      <c r="M1304" s="4">
        <v>568311</v>
      </c>
    </row>
    <row r="1305" spans="1:13" ht="15.75">
      <c r="A1305" s="3">
        <v>2023</v>
      </c>
      <c r="B1305" s="2" t="s">
        <v>3934</v>
      </c>
      <c r="C1305" s="2" t="s">
        <v>4459</v>
      </c>
      <c r="D1305" s="3" t="s">
        <v>4219</v>
      </c>
      <c r="E1305" s="2" t="s">
        <v>3937</v>
      </c>
      <c r="F1305" s="2" t="s">
        <v>3934</v>
      </c>
      <c r="G1305" s="2" t="s">
        <v>3938</v>
      </c>
      <c r="H1305" s="2" t="s">
        <v>4369</v>
      </c>
      <c r="I1305" s="2" t="s">
        <v>4370</v>
      </c>
      <c r="J1305" s="4">
        <v>7000</v>
      </c>
      <c r="K1305" s="4">
        <v>7321095</v>
      </c>
      <c r="L1305" s="4"/>
      <c r="M1305" s="4">
        <v>7321095</v>
      </c>
    </row>
    <row r="1306" spans="1:13" ht="15.75">
      <c r="A1306" s="3">
        <v>2023</v>
      </c>
      <c r="B1306" s="2" t="s">
        <v>3934</v>
      </c>
      <c r="C1306" s="2"/>
      <c r="D1306" s="3" t="s">
        <v>4219</v>
      </c>
      <c r="E1306" s="2" t="s">
        <v>5219</v>
      </c>
      <c r="F1306" s="2" t="s">
        <v>3934</v>
      </c>
      <c r="G1306" s="2" t="s">
        <v>5220</v>
      </c>
      <c r="H1306" s="2" t="s">
        <v>4369</v>
      </c>
      <c r="I1306" s="2" t="s">
        <v>4370</v>
      </c>
      <c r="J1306" s="4">
        <v>300</v>
      </c>
      <c r="K1306" s="4">
        <v>299675</v>
      </c>
      <c r="L1306" s="4"/>
      <c r="M1306" s="4">
        <v>299675</v>
      </c>
    </row>
    <row r="1307" spans="1:13" ht="15.75">
      <c r="A1307" s="3">
        <v>2023</v>
      </c>
      <c r="B1307" s="2" t="s">
        <v>3950</v>
      </c>
      <c r="C1307" s="2" t="s">
        <v>4459</v>
      </c>
      <c r="D1307" s="3" t="s">
        <v>4219</v>
      </c>
      <c r="E1307" s="2" t="s">
        <v>3951</v>
      </c>
      <c r="F1307" s="2" t="s">
        <v>3950</v>
      </c>
      <c r="G1307" s="2" t="s">
        <v>4465</v>
      </c>
      <c r="H1307" s="2" t="s">
        <v>4369</v>
      </c>
      <c r="I1307" s="2" t="s">
        <v>4370</v>
      </c>
      <c r="J1307" s="4">
        <v>38750</v>
      </c>
      <c r="K1307" s="4">
        <v>43484187</v>
      </c>
      <c r="L1307" s="4"/>
      <c r="M1307" s="4">
        <v>43484187</v>
      </c>
    </row>
    <row r="1308" spans="1:13" ht="15.75">
      <c r="A1308" s="3">
        <v>2023</v>
      </c>
      <c r="B1308" s="2" t="s">
        <v>3950</v>
      </c>
      <c r="C1308" s="2"/>
      <c r="D1308" s="3" t="s">
        <v>4219</v>
      </c>
      <c r="E1308" s="2" t="s">
        <v>5224</v>
      </c>
      <c r="F1308" s="2" t="s">
        <v>3950</v>
      </c>
      <c r="G1308" s="2" t="s">
        <v>5220</v>
      </c>
      <c r="H1308" s="2" t="s">
        <v>4369</v>
      </c>
      <c r="I1308" s="2" t="s">
        <v>4370</v>
      </c>
      <c r="J1308" s="4">
        <v>720</v>
      </c>
      <c r="K1308" s="4">
        <v>784984</v>
      </c>
      <c r="L1308" s="4"/>
      <c r="M1308" s="4">
        <v>784984</v>
      </c>
    </row>
    <row r="1309" spans="1:13" ht="15.75">
      <c r="A1309" s="3">
        <v>2023</v>
      </c>
      <c r="B1309" s="2" t="s">
        <v>5200</v>
      </c>
      <c r="C1309" s="2"/>
      <c r="D1309" s="3" t="s">
        <v>4219</v>
      </c>
      <c r="E1309" s="2" t="s">
        <v>5201</v>
      </c>
      <c r="F1309" s="2" t="s">
        <v>5200</v>
      </c>
      <c r="G1309" s="2" t="s">
        <v>5202</v>
      </c>
      <c r="H1309" s="2" t="s">
        <v>4369</v>
      </c>
      <c r="I1309" s="2" t="s">
        <v>4370</v>
      </c>
      <c r="J1309" s="4">
        <v>1600</v>
      </c>
      <c r="K1309" s="4">
        <v>6250618</v>
      </c>
      <c r="L1309" s="4"/>
      <c r="M1309" s="4">
        <v>6250618</v>
      </c>
    </row>
    <row r="1310" spans="1:13" ht="15.75">
      <c r="A1310" s="3">
        <v>2023</v>
      </c>
      <c r="B1310" s="2" t="s">
        <v>4673</v>
      </c>
      <c r="C1310" s="2"/>
      <c r="D1310" s="3" t="s">
        <v>4219</v>
      </c>
      <c r="E1310" s="2" t="s">
        <v>4674</v>
      </c>
      <c r="F1310" s="2" t="s">
        <v>4673</v>
      </c>
      <c r="G1310" s="2" t="s">
        <v>4675</v>
      </c>
      <c r="H1310" s="2" t="s">
        <v>4369</v>
      </c>
      <c r="I1310" s="2" t="s">
        <v>4370</v>
      </c>
      <c r="J1310" s="4">
        <v>2800</v>
      </c>
      <c r="K1310" s="4">
        <v>8844064</v>
      </c>
      <c r="L1310" s="4"/>
      <c r="M1310" s="4">
        <v>8844064</v>
      </c>
    </row>
    <row r="1311" spans="1:13" ht="15.75">
      <c r="A1311" s="3">
        <v>2023</v>
      </c>
      <c r="B1311" s="2" t="s">
        <v>4673</v>
      </c>
      <c r="C1311" s="2"/>
      <c r="D1311" s="3" t="s">
        <v>4219</v>
      </c>
      <c r="E1311" s="2" t="s">
        <v>4676</v>
      </c>
      <c r="F1311" s="2" t="s">
        <v>4673</v>
      </c>
      <c r="G1311" s="2" t="s">
        <v>4677</v>
      </c>
      <c r="H1311" s="2" t="s">
        <v>4369</v>
      </c>
      <c r="I1311" s="2" t="s">
        <v>4370</v>
      </c>
      <c r="J1311" s="4">
        <v>2000</v>
      </c>
      <c r="K1311" s="4">
        <v>3792110</v>
      </c>
      <c r="L1311" s="4"/>
      <c r="M1311" s="4">
        <v>3792110</v>
      </c>
    </row>
    <row r="1312" spans="1:13" ht="15.75">
      <c r="A1312" s="3">
        <v>2023</v>
      </c>
      <c r="B1312" s="2" t="s">
        <v>4673</v>
      </c>
      <c r="C1312" s="2"/>
      <c r="D1312" s="3" t="s">
        <v>4219</v>
      </c>
      <c r="E1312" s="2" t="s">
        <v>4678</v>
      </c>
      <c r="F1312" s="2" t="s">
        <v>4673</v>
      </c>
      <c r="G1312" s="2" t="s">
        <v>4679</v>
      </c>
      <c r="H1312" s="2" t="s">
        <v>4369</v>
      </c>
      <c r="I1312" s="2" t="s">
        <v>4370</v>
      </c>
      <c r="J1312" s="4">
        <v>2000</v>
      </c>
      <c r="K1312" s="4">
        <v>4250217</v>
      </c>
      <c r="L1312" s="4"/>
      <c r="M1312" s="4">
        <v>4250217</v>
      </c>
    </row>
  </sheetData>
  <sortState ref="A2:M1312">
    <sortCondition descending="1" ref="D2:D1312"/>
  </sortState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7AC8-82C7-4F94-B4B3-56F5D1E7470D}">
  <dimension ref="B2:E10"/>
  <sheetViews>
    <sheetView workbookViewId="0">
      <selection activeCell="B10" sqref="B10"/>
    </sheetView>
  </sheetViews>
  <sheetFormatPr defaultRowHeight="15"/>
  <cols>
    <col min="1" max="1" width="1" customWidth="1"/>
    <col min="2" max="2" width="46.5703125" bestFit="1" customWidth="1"/>
    <col min="3" max="3" width="10.42578125" bestFit="1" customWidth="1"/>
    <col min="4" max="4" width="10.28515625" bestFit="1" customWidth="1"/>
  </cols>
  <sheetData>
    <row r="2" spans="2:5" ht="16.5">
      <c r="B2" s="14" t="s">
        <v>5271</v>
      </c>
      <c r="C2" s="15" t="s">
        <v>5281</v>
      </c>
      <c r="D2" s="17" t="s">
        <v>5283</v>
      </c>
      <c r="E2" s="17" t="s">
        <v>5282</v>
      </c>
    </row>
    <row r="3" spans="2:5">
      <c r="B3" s="14" t="s">
        <v>4029</v>
      </c>
      <c r="C3" s="14" t="s">
        <v>5276</v>
      </c>
      <c r="D3" s="16">
        <v>40</v>
      </c>
      <c r="E3">
        <f>+D3/30</f>
        <v>1.3333333333333333</v>
      </c>
    </row>
    <row r="4" spans="2:5">
      <c r="B4" s="14" t="s">
        <v>4053</v>
      </c>
      <c r="C4" s="14" t="s">
        <v>5004</v>
      </c>
      <c r="D4" s="16">
        <v>60</v>
      </c>
      <c r="E4">
        <f t="shared" ref="E4:E10" si="0">+D4/30</f>
        <v>2</v>
      </c>
    </row>
    <row r="5" spans="2:5">
      <c r="B5" s="14" t="s">
        <v>4080</v>
      </c>
      <c r="C5" s="14" t="s">
        <v>5277</v>
      </c>
      <c r="D5" s="16">
        <v>40</v>
      </c>
      <c r="E5">
        <f t="shared" si="0"/>
        <v>1.3333333333333333</v>
      </c>
    </row>
    <row r="6" spans="2:5">
      <c r="B6" s="14" t="s">
        <v>4158</v>
      </c>
      <c r="C6" s="14" t="s">
        <v>5276</v>
      </c>
      <c r="D6" s="16">
        <v>40</v>
      </c>
      <c r="E6">
        <f t="shared" si="0"/>
        <v>1.3333333333333333</v>
      </c>
    </row>
    <row r="7" spans="2:5">
      <c r="B7" s="14" t="s">
        <v>4299</v>
      </c>
      <c r="C7" s="14" t="s">
        <v>5278</v>
      </c>
      <c r="D7" s="16">
        <v>60</v>
      </c>
      <c r="E7">
        <f t="shared" si="0"/>
        <v>2</v>
      </c>
    </row>
    <row r="8" spans="2:5">
      <c r="B8" s="14" t="s">
        <v>4316</v>
      </c>
      <c r="C8" s="14" t="s">
        <v>6035</v>
      </c>
      <c r="D8" s="16">
        <v>70</v>
      </c>
      <c r="E8">
        <f t="shared" si="0"/>
        <v>2.3333333333333335</v>
      </c>
    </row>
    <row r="9" spans="2:5">
      <c r="B9" s="14" t="s">
        <v>4327</v>
      </c>
      <c r="C9" s="14" t="s">
        <v>5280</v>
      </c>
      <c r="D9" s="16">
        <v>60</v>
      </c>
      <c r="E9">
        <f t="shared" si="0"/>
        <v>2</v>
      </c>
    </row>
    <row r="10" spans="2:5">
      <c r="B10" s="14" t="s">
        <v>4339</v>
      </c>
      <c r="C10" s="14"/>
      <c r="D10" s="16" t="s">
        <v>5279</v>
      </c>
      <c r="E10" t="e">
        <f t="shared" si="0"/>
        <v>#VALUE!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36A0-FA9E-4FA1-8172-840425EE63A5}">
  <dimension ref="A1:L537"/>
  <sheetViews>
    <sheetView workbookViewId="0"/>
  </sheetViews>
  <sheetFormatPr defaultColWidth="9.140625" defaultRowHeight="16.5"/>
  <cols>
    <col min="1" max="1" width="10.42578125" style="19" customWidth="1" collapsed="1"/>
    <col min="2" max="2" width="17.28515625" style="19" customWidth="1" collapsed="1"/>
    <col min="3" max="3" width="12.140625" style="19" customWidth="1" collapsed="1"/>
    <col min="4" max="4" width="17.28515625" style="19" customWidth="1" collapsed="1"/>
    <col min="5" max="5" width="13" style="19" customWidth="1" collapsed="1"/>
    <col min="6" max="6" width="15.5703125" style="19" customWidth="1" collapsed="1"/>
    <col min="7" max="7" width="17.28515625" style="19" customWidth="1" collapsed="1"/>
    <col min="8" max="8" width="25.85546875" style="19" customWidth="1" collapsed="1"/>
    <col min="9" max="9" width="17.28515625" style="19" customWidth="1" collapsed="1"/>
    <col min="10" max="10" width="23.28515625" style="19" customWidth="1" collapsed="1"/>
    <col min="11" max="11" width="17.28515625" style="19" customWidth="1" collapsed="1"/>
    <col min="12" max="16384" width="9.140625" style="19"/>
  </cols>
  <sheetData>
    <row r="1" spans="1:12">
      <c r="A1" s="18" t="s">
        <v>5285</v>
      </c>
    </row>
    <row r="2" spans="1:12">
      <c r="A2" s="20" t="s">
        <v>5286</v>
      </c>
      <c r="B2" s="20" t="s">
        <v>5287</v>
      </c>
      <c r="C2" s="20" t="s">
        <v>1</v>
      </c>
      <c r="D2" s="20" t="s">
        <v>5288</v>
      </c>
      <c r="E2" s="20" t="s">
        <v>4</v>
      </c>
      <c r="F2" s="20" t="s">
        <v>5289</v>
      </c>
      <c r="G2" s="20" t="s">
        <v>5290</v>
      </c>
      <c r="H2" s="20" t="s">
        <v>4012</v>
      </c>
      <c r="I2" s="20" t="s">
        <v>5291</v>
      </c>
      <c r="J2" s="20" t="s">
        <v>5292</v>
      </c>
      <c r="K2" s="20" t="s">
        <v>5293</v>
      </c>
      <c r="L2"/>
    </row>
    <row r="3" spans="1:12">
      <c r="A3" s="21" t="s">
        <v>5294</v>
      </c>
      <c r="B3" s="22" t="s">
        <v>5295</v>
      </c>
      <c r="C3" s="22" t="s">
        <v>4852</v>
      </c>
      <c r="D3" s="22" t="s">
        <v>5296</v>
      </c>
      <c r="E3" s="23">
        <v>25000</v>
      </c>
      <c r="F3" s="24">
        <v>5.0999999999999997E-2</v>
      </c>
      <c r="G3" s="22"/>
      <c r="H3" s="22" t="s">
        <v>4339</v>
      </c>
      <c r="I3" s="21" t="s">
        <v>5297</v>
      </c>
      <c r="J3" s="22" t="s">
        <v>5298</v>
      </c>
      <c r="K3" s="22" t="s">
        <v>5299</v>
      </c>
      <c r="L3"/>
    </row>
    <row r="4" spans="1:12">
      <c r="A4" s="21" t="s">
        <v>5294</v>
      </c>
      <c r="B4" s="22" t="s">
        <v>5295</v>
      </c>
      <c r="C4" s="22" t="s">
        <v>4854</v>
      </c>
      <c r="D4" s="22" t="s">
        <v>5300</v>
      </c>
      <c r="E4" s="23">
        <v>25000</v>
      </c>
      <c r="F4" s="24">
        <v>5.6000000000000001E-2</v>
      </c>
      <c r="G4" s="22"/>
      <c r="H4" s="22" t="s">
        <v>4339</v>
      </c>
      <c r="I4" s="21" t="s">
        <v>5297</v>
      </c>
      <c r="J4" s="22" t="s">
        <v>5298</v>
      </c>
      <c r="K4" s="22" t="s">
        <v>5299</v>
      </c>
      <c r="L4"/>
    </row>
    <row r="5" spans="1:12">
      <c r="A5" s="21" t="s">
        <v>5294</v>
      </c>
      <c r="B5" s="22" t="s">
        <v>5295</v>
      </c>
      <c r="C5" s="22" t="s">
        <v>4859</v>
      </c>
      <c r="D5" s="22" t="s">
        <v>5301</v>
      </c>
      <c r="E5" s="23">
        <v>25000</v>
      </c>
      <c r="F5" s="24">
        <v>6.0999999999999999E-2</v>
      </c>
      <c r="G5" s="22"/>
      <c r="H5" s="22" t="s">
        <v>4339</v>
      </c>
      <c r="I5" s="21" t="s">
        <v>5297</v>
      </c>
      <c r="J5" s="22" t="s">
        <v>5298</v>
      </c>
      <c r="K5" s="22" t="s">
        <v>5299</v>
      </c>
      <c r="L5"/>
    </row>
    <row r="6" spans="1:12">
      <c r="A6" s="21" t="s">
        <v>5302</v>
      </c>
      <c r="B6" s="22" t="s">
        <v>4996</v>
      </c>
      <c r="C6" s="22" t="s">
        <v>5158</v>
      </c>
      <c r="D6" s="22" t="s">
        <v>5303</v>
      </c>
      <c r="E6" s="23">
        <v>63500</v>
      </c>
      <c r="F6" s="24">
        <v>1.6E-2</v>
      </c>
      <c r="G6" s="22"/>
      <c r="H6" s="22" t="s">
        <v>4158</v>
      </c>
      <c r="I6" s="21" t="s">
        <v>5304</v>
      </c>
      <c r="J6" s="22"/>
      <c r="K6" s="22" t="s">
        <v>5305</v>
      </c>
      <c r="L6"/>
    </row>
    <row r="7" spans="1:12">
      <c r="A7" s="21" t="s">
        <v>5302</v>
      </c>
      <c r="B7" s="22" t="s">
        <v>4996</v>
      </c>
      <c r="C7" s="22" t="s">
        <v>1370</v>
      </c>
      <c r="D7" s="22" t="s">
        <v>5306</v>
      </c>
      <c r="E7" s="23">
        <v>1000</v>
      </c>
      <c r="F7" s="24">
        <v>5.6</v>
      </c>
      <c r="G7" s="22"/>
      <c r="H7" s="22" t="s">
        <v>4158</v>
      </c>
      <c r="I7" s="21" t="s">
        <v>5304</v>
      </c>
      <c r="J7" s="22"/>
      <c r="K7" s="22" t="s">
        <v>5305</v>
      </c>
      <c r="L7"/>
    </row>
    <row r="8" spans="1:12">
      <c r="A8" s="21" t="s">
        <v>5302</v>
      </c>
      <c r="B8" s="22" t="s">
        <v>4996</v>
      </c>
      <c r="C8" s="22" t="s">
        <v>1372</v>
      </c>
      <c r="D8" s="22" t="s">
        <v>5307</v>
      </c>
      <c r="E8" s="23">
        <v>50</v>
      </c>
      <c r="F8" s="24">
        <v>5.2</v>
      </c>
      <c r="G8" s="22"/>
      <c r="H8" s="22" t="s">
        <v>4158</v>
      </c>
      <c r="I8" s="21" t="s">
        <v>5304</v>
      </c>
      <c r="J8" s="22"/>
      <c r="K8" s="22" t="s">
        <v>5305</v>
      </c>
      <c r="L8"/>
    </row>
    <row r="9" spans="1:12">
      <c r="A9" s="21" t="s">
        <v>5302</v>
      </c>
      <c r="B9" s="22" t="s">
        <v>4996</v>
      </c>
      <c r="C9" s="22" t="s">
        <v>4988</v>
      </c>
      <c r="D9" s="22" t="s">
        <v>4985</v>
      </c>
      <c r="E9" s="23">
        <v>30000</v>
      </c>
      <c r="F9" s="24">
        <v>8.3000000000000004E-2</v>
      </c>
      <c r="G9" s="22"/>
      <c r="H9" s="22" t="s">
        <v>4158</v>
      </c>
      <c r="I9" s="21" t="s">
        <v>5304</v>
      </c>
      <c r="J9" s="22"/>
      <c r="K9" s="22" t="s">
        <v>5305</v>
      </c>
      <c r="L9"/>
    </row>
    <row r="10" spans="1:12">
      <c r="A10" s="21" t="s">
        <v>5302</v>
      </c>
      <c r="B10" s="22" t="s">
        <v>4996</v>
      </c>
      <c r="C10" s="22" t="s">
        <v>4990</v>
      </c>
      <c r="D10" s="22" t="s">
        <v>4989</v>
      </c>
      <c r="E10" s="23">
        <v>20000</v>
      </c>
      <c r="F10" s="24">
        <v>8.3000000000000004E-2</v>
      </c>
      <c r="G10" s="22"/>
      <c r="H10" s="22" t="s">
        <v>4158</v>
      </c>
      <c r="I10" s="21" t="s">
        <v>5304</v>
      </c>
      <c r="J10" s="22"/>
      <c r="K10" s="22" t="s">
        <v>5305</v>
      </c>
      <c r="L10"/>
    </row>
    <row r="11" spans="1:12">
      <c r="A11" s="21" t="s">
        <v>5302</v>
      </c>
      <c r="B11" s="22" t="s">
        <v>4996</v>
      </c>
      <c r="C11" s="22" t="s">
        <v>4982</v>
      </c>
      <c r="D11" s="22" t="s">
        <v>4980</v>
      </c>
      <c r="E11" s="23">
        <v>1000</v>
      </c>
      <c r="F11" s="24">
        <v>8.3000000000000004E-2</v>
      </c>
      <c r="G11" s="22"/>
      <c r="H11" s="22" t="s">
        <v>4158</v>
      </c>
      <c r="I11" s="21" t="s">
        <v>5304</v>
      </c>
      <c r="J11" s="22"/>
      <c r="K11" s="22" t="s">
        <v>5305</v>
      </c>
      <c r="L11"/>
    </row>
    <row r="12" spans="1:12">
      <c r="A12" s="21" t="s">
        <v>5302</v>
      </c>
      <c r="B12" s="22" t="s">
        <v>4996</v>
      </c>
      <c r="C12" s="22" t="s">
        <v>5079</v>
      </c>
      <c r="D12" s="22" t="s">
        <v>5078</v>
      </c>
      <c r="E12" s="23">
        <v>2500</v>
      </c>
      <c r="F12" s="24">
        <v>6.6000000000000003E-2</v>
      </c>
      <c r="G12" s="22"/>
      <c r="H12" s="22" t="s">
        <v>4158</v>
      </c>
      <c r="I12" s="21" t="s">
        <v>5304</v>
      </c>
      <c r="J12" s="22"/>
      <c r="K12" s="22" t="s">
        <v>5305</v>
      </c>
      <c r="L12"/>
    </row>
    <row r="13" spans="1:12">
      <c r="A13" s="21" t="s">
        <v>5302</v>
      </c>
      <c r="B13" s="22" t="s">
        <v>4996</v>
      </c>
      <c r="C13" s="22" t="s">
        <v>5081</v>
      </c>
      <c r="D13" s="22" t="s">
        <v>5080</v>
      </c>
      <c r="E13" s="23">
        <v>6500</v>
      </c>
      <c r="F13" s="24">
        <v>6.6000000000000003E-2</v>
      </c>
      <c r="G13" s="22"/>
      <c r="H13" s="22" t="s">
        <v>4158</v>
      </c>
      <c r="I13" s="21" t="s">
        <v>5304</v>
      </c>
      <c r="J13" s="22"/>
      <c r="K13" s="22" t="s">
        <v>5305</v>
      </c>
      <c r="L13"/>
    </row>
    <row r="14" spans="1:12">
      <c r="A14" s="21" t="s">
        <v>5302</v>
      </c>
      <c r="B14" s="22" t="s">
        <v>4996</v>
      </c>
      <c r="C14" s="22" t="s">
        <v>4998</v>
      </c>
      <c r="D14" s="22" t="s">
        <v>5308</v>
      </c>
      <c r="E14" s="23">
        <v>5000</v>
      </c>
      <c r="F14" s="24">
        <v>8.3000000000000004E-2</v>
      </c>
      <c r="G14" s="22"/>
      <c r="H14" s="22" t="s">
        <v>4158</v>
      </c>
      <c r="I14" s="21" t="s">
        <v>5304</v>
      </c>
      <c r="J14" s="22"/>
      <c r="K14" s="22" t="s">
        <v>5305</v>
      </c>
      <c r="L14"/>
    </row>
    <row r="15" spans="1:12">
      <c r="A15" s="21" t="s">
        <v>5302</v>
      </c>
      <c r="B15" s="22" t="s">
        <v>4996</v>
      </c>
      <c r="C15" s="22" t="s">
        <v>5001</v>
      </c>
      <c r="D15" s="22" t="s">
        <v>5309</v>
      </c>
      <c r="E15" s="23">
        <v>3000</v>
      </c>
      <c r="F15" s="24">
        <v>8.3000000000000004E-2</v>
      </c>
      <c r="G15" s="22"/>
      <c r="H15" s="22" t="s">
        <v>4158</v>
      </c>
      <c r="I15" s="21" t="s">
        <v>5304</v>
      </c>
      <c r="J15" s="22"/>
      <c r="K15" s="22" t="s">
        <v>5305</v>
      </c>
      <c r="L15"/>
    </row>
    <row r="16" spans="1:12">
      <c r="A16" s="21" t="s">
        <v>5310</v>
      </c>
      <c r="B16" s="22" t="s">
        <v>5311</v>
      </c>
      <c r="C16" s="22" t="s">
        <v>1573</v>
      </c>
      <c r="D16" s="22" t="s">
        <v>5312</v>
      </c>
      <c r="E16" s="23">
        <v>360000</v>
      </c>
      <c r="F16" s="24">
        <v>2.1000000000000001E-2</v>
      </c>
      <c r="G16" s="22"/>
      <c r="H16" s="22" t="s">
        <v>4221</v>
      </c>
      <c r="I16" s="21" t="s">
        <v>5313</v>
      </c>
      <c r="J16" s="22"/>
      <c r="K16" s="22" t="s">
        <v>5314</v>
      </c>
      <c r="L16"/>
    </row>
    <row r="17" spans="1:12">
      <c r="A17" s="21" t="s">
        <v>5315</v>
      </c>
      <c r="B17" s="22" t="s">
        <v>5316</v>
      </c>
      <c r="C17" s="22" t="s">
        <v>3672</v>
      </c>
      <c r="D17" s="22" t="s">
        <v>5317</v>
      </c>
      <c r="E17" s="23">
        <v>2880</v>
      </c>
      <c r="F17" s="24">
        <v>71.61</v>
      </c>
      <c r="G17" s="22"/>
      <c r="H17" s="22" t="s">
        <v>4334</v>
      </c>
      <c r="I17" s="21" t="s">
        <v>5297</v>
      </c>
      <c r="J17" s="22"/>
      <c r="K17" s="22" t="s">
        <v>5314</v>
      </c>
      <c r="L17"/>
    </row>
    <row r="18" spans="1:12">
      <c r="A18" s="21" t="s">
        <v>5315</v>
      </c>
      <c r="B18" s="22" t="s">
        <v>5316</v>
      </c>
      <c r="C18" s="22" t="s">
        <v>3678</v>
      </c>
      <c r="D18" s="22" t="s">
        <v>5318</v>
      </c>
      <c r="E18" s="23">
        <v>6480</v>
      </c>
      <c r="F18" s="24">
        <v>76.09</v>
      </c>
      <c r="G18" s="22"/>
      <c r="H18" s="22" t="s">
        <v>4334</v>
      </c>
      <c r="I18" s="21" t="s">
        <v>5297</v>
      </c>
      <c r="J18" s="22"/>
      <c r="K18" s="22" t="s">
        <v>5314</v>
      </c>
      <c r="L18"/>
    </row>
    <row r="19" spans="1:12">
      <c r="A19" s="21" t="s">
        <v>5315</v>
      </c>
      <c r="B19" s="22" t="s">
        <v>5316</v>
      </c>
      <c r="C19" s="22" t="s">
        <v>3684</v>
      </c>
      <c r="D19" s="22" t="s">
        <v>5319</v>
      </c>
      <c r="E19" s="23">
        <v>1280</v>
      </c>
      <c r="F19" s="24">
        <v>108.71</v>
      </c>
      <c r="G19" s="22"/>
      <c r="H19" s="22" t="s">
        <v>4334</v>
      </c>
      <c r="I19" s="21" t="s">
        <v>5297</v>
      </c>
      <c r="J19" s="22"/>
      <c r="K19" s="22" t="s">
        <v>5314</v>
      </c>
      <c r="L19"/>
    </row>
    <row r="20" spans="1:12">
      <c r="A20" s="21" t="s">
        <v>5315</v>
      </c>
      <c r="B20" s="22" t="s">
        <v>5316</v>
      </c>
      <c r="C20" s="22" t="s">
        <v>3690</v>
      </c>
      <c r="D20" s="22" t="s">
        <v>5320</v>
      </c>
      <c r="E20" s="23">
        <v>448</v>
      </c>
      <c r="F20" s="24">
        <v>114.1</v>
      </c>
      <c r="G20" s="22"/>
      <c r="H20" s="22" t="s">
        <v>4334</v>
      </c>
      <c r="I20" s="21" t="s">
        <v>5297</v>
      </c>
      <c r="J20" s="22"/>
      <c r="K20" s="22" t="s">
        <v>5314</v>
      </c>
    </row>
    <row r="21" spans="1:12">
      <c r="A21" s="21" t="s">
        <v>5315</v>
      </c>
      <c r="B21" s="22" t="s">
        <v>5316</v>
      </c>
      <c r="C21" s="22" t="s">
        <v>3714</v>
      </c>
      <c r="D21" s="22" t="s">
        <v>5321</v>
      </c>
      <c r="E21" s="23">
        <v>560</v>
      </c>
      <c r="F21" s="24">
        <v>162.19</v>
      </c>
      <c r="G21" s="22"/>
      <c r="H21" s="22" t="s">
        <v>4334</v>
      </c>
      <c r="I21" s="21" t="s">
        <v>5297</v>
      </c>
      <c r="J21" s="22"/>
      <c r="K21" s="22" t="s">
        <v>5314</v>
      </c>
    </row>
    <row r="22" spans="1:12">
      <c r="A22" s="21" t="s">
        <v>5315</v>
      </c>
      <c r="B22" s="22" t="s">
        <v>5316</v>
      </c>
      <c r="C22" s="22" t="s">
        <v>3720</v>
      </c>
      <c r="D22" s="22" t="s">
        <v>5322</v>
      </c>
      <c r="E22" s="23">
        <v>560</v>
      </c>
      <c r="F22" s="24">
        <v>164.22</v>
      </c>
      <c r="G22" s="22"/>
      <c r="H22" s="22" t="s">
        <v>4334</v>
      </c>
      <c r="I22" s="21" t="s">
        <v>5297</v>
      </c>
      <c r="J22" s="22"/>
      <c r="K22" s="22" t="s">
        <v>5314</v>
      </c>
    </row>
    <row r="23" spans="1:12">
      <c r="A23" s="21" t="s">
        <v>5315</v>
      </c>
      <c r="B23" s="22" t="s">
        <v>5316</v>
      </c>
      <c r="C23" s="22" t="s">
        <v>3705</v>
      </c>
      <c r="D23" s="22" t="s">
        <v>5323</v>
      </c>
      <c r="E23" s="23">
        <v>72</v>
      </c>
      <c r="F23" s="24">
        <v>98.28</v>
      </c>
      <c r="G23" s="22"/>
      <c r="H23" s="22" t="s">
        <v>4334</v>
      </c>
      <c r="I23" s="21" t="s">
        <v>5297</v>
      </c>
      <c r="J23" s="22"/>
      <c r="K23" s="22" t="s">
        <v>5314</v>
      </c>
    </row>
    <row r="24" spans="1:12">
      <c r="A24" s="21" t="s">
        <v>5315</v>
      </c>
      <c r="B24" s="22" t="s">
        <v>5316</v>
      </c>
      <c r="C24" s="22" t="s">
        <v>4331</v>
      </c>
      <c r="D24" s="22" t="s">
        <v>5324</v>
      </c>
      <c r="E24" s="23">
        <v>198</v>
      </c>
      <c r="F24" s="24">
        <v>85.18</v>
      </c>
      <c r="G24" s="22"/>
      <c r="H24" s="22" t="s">
        <v>4334</v>
      </c>
      <c r="I24" s="21" t="s">
        <v>5297</v>
      </c>
      <c r="J24" s="22"/>
      <c r="K24" s="22" t="s">
        <v>5314</v>
      </c>
    </row>
    <row r="25" spans="1:12">
      <c r="A25" s="21" t="s">
        <v>5325</v>
      </c>
      <c r="B25" s="22" t="s">
        <v>5326</v>
      </c>
      <c r="C25" s="22" t="s">
        <v>4900</v>
      </c>
      <c r="D25" s="22" t="s">
        <v>5327</v>
      </c>
      <c r="E25" s="23">
        <v>1500</v>
      </c>
      <c r="F25" s="24">
        <v>4.2839999999999998</v>
      </c>
      <c r="G25" s="22"/>
      <c r="H25" s="22" t="s">
        <v>4334</v>
      </c>
      <c r="I25" s="21" t="s">
        <v>5328</v>
      </c>
      <c r="J25" s="22"/>
      <c r="K25" s="22" t="s">
        <v>5314</v>
      </c>
    </row>
    <row r="26" spans="1:12">
      <c r="A26" s="21" t="s">
        <v>5329</v>
      </c>
      <c r="B26" s="22" t="s">
        <v>4060</v>
      </c>
      <c r="C26" s="22" t="s">
        <v>3880</v>
      </c>
      <c r="D26" s="22" t="s">
        <v>5330</v>
      </c>
      <c r="E26" s="23">
        <v>2500</v>
      </c>
      <c r="F26" s="24">
        <v>4.202</v>
      </c>
      <c r="G26" s="22"/>
      <c r="H26" s="22" t="s">
        <v>4053</v>
      </c>
      <c r="I26" s="21" t="s">
        <v>5331</v>
      </c>
      <c r="J26" s="22"/>
      <c r="K26" s="22" t="s">
        <v>5332</v>
      </c>
    </row>
    <row r="27" spans="1:12">
      <c r="A27" s="21" t="s">
        <v>5329</v>
      </c>
      <c r="B27" s="22" t="s">
        <v>4060</v>
      </c>
      <c r="C27" s="22" t="s">
        <v>3888</v>
      </c>
      <c r="D27" s="22" t="s">
        <v>5333</v>
      </c>
      <c r="E27" s="23">
        <v>3000</v>
      </c>
      <c r="F27" s="24">
        <v>5.0670000000000002</v>
      </c>
      <c r="G27" s="22"/>
      <c r="H27" s="22" t="s">
        <v>4053</v>
      </c>
      <c r="I27" s="21" t="s">
        <v>5331</v>
      </c>
      <c r="J27" s="22"/>
      <c r="K27" s="22" t="s">
        <v>5332</v>
      </c>
    </row>
    <row r="28" spans="1:12">
      <c r="A28" s="21" t="s">
        <v>5329</v>
      </c>
      <c r="B28" s="22" t="s">
        <v>4060</v>
      </c>
      <c r="C28" s="22" t="s">
        <v>823</v>
      </c>
      <c r="D28" s="22" t="s">
        <v>5334</v>
      </c>
      <c r="E28" s="23">
        <v>3000</v>
      </c>
      <c r="F28" s="24">
        <v>4.492</v>
      </c>
      <c r="G28" s="22"/>
      <c r="H28" s="22" t="s">
        <v>4053</v>
      </c>
      <c r="I28" s="21" t="s">
        <v>5331</v>
      </c>
      <c r="J28" s="22"/>
      <c r="K28" s="22" t="s">
        <v>5332</v>
      </c>
    </row>
    <row r="29" spans="1:12">
      <c r="A29" s="21" t="s">
        <v>5329</v>
      </c>
      <c r="B29" s="22" t="s">
        <v>4060</v>
      </c>
      <c r="C29" s="22" t="s">
        <v>1075</v>
      </c>
      <c r="D29" s="22" t="s">
        <v>5335</v>
      </c>
      <c r="E29" s="23">
        <v>2000</v>
      </c>
      <c r="F29" s="24">
        <v>4.492</v>
      </c>
      <c r="G29" s="22"/>
      <c r="H29" s="22" t="s">
        <v>4053</v>
      </c>
      <c r="I29" s="21" t="s">
        <v>5331</v>
      </c>
      <c r="J29" s="22"/>
      <c r="K29" s="22" t="s">
        <v>5332</v>
      </c>
    </row>
    <row r="30" spans="1:12">
      <c r="A30" s="21" t="s">
        <v>5329</v>
      </c>
      <c r="B30" s="22" t="s">
        <v>4060</v>
      </c>
      <c r="C30" s="22" t="s">
        <v>2473</v>
      </c>
      <c r="D30" s="22" t="s">
        <v>5336</v>
      </c>
      <c r="E30" s="23">
        <v>2000</v>
      </c>
      <c r="F30" s="24">
        <v>15.47</v>
      </c>
      <c r="G30" s="22"/>
      <c r="H30" s="22" t="s">
        <v>4053</v>
      </c>
      <c r="I30" s="21" t="s">
        <v>5331</v>
      </c>
      <c r="J30" s="22"/>
      <c r="K30" s="22" t="s">
        <v>5332</v>
      </c>
    </row>
    <row r="31" spans="1:12">
      <c r="A31" s="21" t="s">
        <v>5329</v>
      </c>
      <c r="B31" s="22" t="s">
        <v>4060</v>
      </c>
      <c r="C31" s="22" t="s">
        <v>2479</v>
      </c>
      <c r="D31" s="22" t="s">
        <v>5337</v>
      </c>
      <c r="E31" s="23">
        <v>1000</v>
      </c>
      <c r="F31" s="24">
        <v>19.239999999999998</v>
      </c>
      <c r="G31" s="22"/>
      <c r="H31" s="22" t="s">
        <v>4053</v>
      </c>
      <c r="I31" s="21" t="s">
        <v>5331</v>
      </c>
      <c r="J31" s="22"/>
      <c r="K31" s="22" t="s">
        <v>5332</v>
      </c>
    </row>
    <row r="32" spans="1:12">
      <c r="A32" s="21" t="s">
        <v>5329</v>
      </c>
      <c r="B32" s="22" t="s">
        <v>4060</v>
      </c>
      <c r="C32" s="22" t="s">
        <v>3872</v>
      </c>
      <c r="D32" s="22" t="s">
        <v>5338</v>
      </c>
      <c r="E32" s="23">
        <v>700</v>
      </c>
      <c r="F32" s="24">
        <v>5.1639999999999997</v>
      </c>
      <c r="G32" s="22"/>
      <c r="H32" s="22" t="s">
        <v>4053</v>
      </c>
      <c r="I32" s="21" t="s">
        <v>5331</v>
      </c>
      <c r="J32" s="22"/>
      <c r="K32" s="22" t="s">
        <v>5332</v>
      </c>
    </row>
    <row r="33" spans="1:11">
      <c r="A33" s="21" t="s">
        <v>5329</v>
      </c>
      <c r="B33" s="22" t="s">
        <v>4060</v>
      </c>
      <c r="C33" s="22" t="s">
        <v>814</v>
      </c>
      <c r="D33" s="22" t="s">
        <v>5339</v>
      </c>
      <c r="E33" s="23">
        <v>350</v>
      </c>
      <c r="F33" s="24">
        <v>4.6870000000000003</v>
      </c>
      <c r="G33" s="22"/>
      <c r="H33" s="22" t="s">
        <v>4053</v>
      </c>
      <c r="I33" s="21" t="s">
        <v>5331</v>
      </c>
      <c r="J33" s="22"/>
      <c r="K33" s="22" t="s">
        <v>5332</v>
      </c>
    </row>
    <row r="34" spans="1:11">
      <c r="A34" s="21" t="s">
        <v>5329</v>
      </c>
      <c r="B34" s="22" t="s">
        <v>4060</v>
      </c>
      <c r="C34" s="22" t="s">
        <v>2484</v>
      </c>
      <c r="D34" s="22" t="s">
        <v>5340</v>
      </c>
      <c r="E34" s="23">
        <v>700</v>
      </c>
      <c r="F34" s="24">
        <v>23.01</v>
      </c>
      <c r="G34" s="22"/>
      <c r="H34" s="22" t="s">
        <v>4053</v>
      </c>
      <c r="I34" s="21" t="s">
        <v>5331</v>
      </c>
      <c r="J34" s="22"/>
      <c r="K34" s="22" t="s">
        <v>5332</v>
      </c>
    </row>
    <row r="35" spans="1:11">
      <c r="A35" s="21" t="s">
        <v>5329</v>
      </c>
      <c r="B35" s="22" t="s">
        <v>4060</v>
      </c>
      <c r="C35" s="22" t="s">
        <v>2494</v>
      </c>
      <c r="D35" s="22" t="s">
        <v>5341</v>
      </c>
      <c r="E35" s="23">
        <v>600</v>
      </c>
      <c r="F35" s="24">
        <v>10.523999999999999</v>
      </c>
      <c r="G35" s="22"/>
      <c r="H35" s="22" t="s">
        <v>4053</v>
      </c>
      <c r="I35" s="21" t="s">
        <v>5331</v>
      </c>
      <c r="J35" s="22"/>
      <c r="K35" s="22" t="s">
        <v>5332</v>
      </c>
    </row>
    <row r="36" spans="1:11">
      <c r="A36" s="21" t="s">
        <v>5329</v>
      </c>
      <c r="B36" s="22" t="s">
        <v>4060</v>
      </c>
      <c r="C36" s="22" t="s">
        <v>3876</v>
      </c>
      <c r="D36" s="22" t="s">
        <v>5342</v>
      </c>
      <c r="E36" s="23">
        <v>600</v>
      </c>
      <c r="F36" s="24">
        <v>7.54</v>
      </c>
      <c r="G36" s="22"/>
      <c r="H36" s="22" t="s">
        <v>4053</v>
      </c>
      <c r="I36" s="21" t="s">
        <v>5331</v>
      </c>
      <c r="J36" s="22"/>
      <c r="K36" s="22" t="s">
        <v>5332</v>
      </c>
    </row>
    <row r="37" spans="1:11">
      <c r="A37" s="21" t="s">
        <v>5329</v>
      </c>
      <c r="B37" s="22" t="s">
        <v>4060</v>
      </c>
      <c r="C37" s="22" t="s">
        <v>2628</v>
      </c>
      <c r="D37" s="22" t="s">
        <v>5343</v>
      </c>
      <c r="E37" s="23">
        <v>400</v>
      </c>
      <c r="F37" s="24">
        <v>10.134</v>
      </c>
      <c r="G37" s="22"/>
      <c r="H37" s="22" t="s">
        <v>4053</v>
      </c>
      <c r="I37" s="21" t="s">
        <v>5331</v>
      </c>
      <c r="J37" s="22"/>
      <c r="K37" s="22" t="s">
        <v>5332</v>
      </c>
    </row>
    <row r="38" spans="1:11">
      <c r="A38" s="21" t="s">
        <v>5329</v>
      </c>
      <c r="B38" s="22" t="s">
        <v>4060</v>
      </c>
      <c r="C38" s="22" t="s">
        <v>634</v>
      </c>
      <c r="D38" s="22" t="s">
        <v>5344</v>
      </c>
      <c r="E38" s="23">
        <v>800</v>
      </c>
      <c r="F38" s="24">
        <v>4.1079999999999997</v>
      </c>
      <c r="G38" s="22"/>
      <c r="H38" s="22" t="s">
        <v>4053</v>
      </c>
      <c r="I38" s="21" t="s">
        <v>5331</v>
      </c>
      <c r="J38" s="22"/>
      <c r="K38" s="22" t="s">
        <v>5332</v>
      </c>
    </row>
    <row r="39" spans="1:11">
      <c r="A39" s="21" t="s">
        <v>5329</v>
      </c>
      <c r="B39" s="22" t="s">
        <v>4060</v>
      </c>
      <c r="C39" s="22" t="s">
        <v>2528</v>
      </c>
      <c r="D39" s="22" t="s">
        <v>5345</v>
      </c>
      <c r="E39" s="23">
        <v>400</v>
      </c>
      <c r="F39" s="24">
        <v>10.523999999999999</v>
      </c>
      <c r="G39" s="22"/>
      <c r="H39" s="22" t="s">
        <v>4053</v>
      </c>
      <c r="I39" s="21" t="s">
        <v>5331</v>
      </c>
      <c r="J39" s="22"/>
      <c r="K39" s="22" t="s">
        <v>5332</v>
      </c>
    </row>
    <row r="40" spans="1:11">
      <c r="A40" s="21" t="s">
        <v>5329</v>
      </c>
      <c r="B40" s="22" t="s">
        <v>4060</v>
      </c>
      <c r="C40" s="22" t="s">
        <v>2538</v>
      </c>
      <c r="D40" s="22" t="s">
        <v>5346</v>
      </c>
      <c r="E40" s="23">
        <v>300</v>
      </c>
      <c r="F40" s="24">
        <v>19.045000000000002</v>
      </c>
      <c r="G40" s="22"/>
      <c r="H40" s="22" t="s">
        <v>4053</v>
      </c>
      <c r="I40" s="21" t="s">
        <v>5331</v>
      </c>
      <c r="J40" s="22"/>
      <c r="K40" s="22" t="s">
        <v>5332</v>
      </c>
    </row>
    <row r="41" spans="1:11">
      <c r="A41" s="21" t="s">
        <v>5329</v>
      </c>
      <c r="B41" s="22" t="s">
        <v>4060</v>
      </c>
      <c r="C41" s="22" t="s">
        <v>2486</v>
      </c>
      <c r="D41" s="22" t="s">
        <v>5347</v>
      </c>
      <c r="E41" s="23">
        <v>300</v>
      </c>
      <c r="F41" s="24">
        <v>26.78</v>
      </c>
      <c r="G41" s="22"/>
      <c r="H41" s="22" t="s">
        <v>4053</v>
      </c>
      <c r="I41" s="21" t="s">
        <v>5331</v>
      </c>
      <c r="J41" s="22"/>
      <c r="K41" s="22" t="s">
        <v>5332</v>
      </c>
    </row>
    <row r="42" spans="1:11">
      <c r="A42" s="21" t="s">
        <v>5329</v>
      </c>
      <c r="B42" s="22" t="s">
        <v>4060</v>
      </c>
      <c r="C42" s="22" t="s">
        <v>2606</v>
      </c>
      <c r="D42" s="22" t="s">
        <v>5348</v>
      </c>
      <c r="E42" s="23">
        <v>500</v>
      </c>
      <c r="F42" s="24">
        <v>10.329000000000001</v>
      </c>
      <c r="G42" s="22"/>
      <c r="H42" s="22" t="s">
        <v>4053</v>
      </c>
      <c r="I42" s="21" t="s">
        <v>5331</v>
      </c>
      <c r="J42" s="22"/>
      <c r="K42" s="22" t="s">
        <v>5332</v>
      </c>
    </row>
    <row r="43" spans="1:11">
      <c r="A43" s="21" t="s">
        <v>5329</v>
      </c>
      <c r="B43" s="22" t="s">
        <v>4060</v>
      </c>
      <c r="C43" s="22" t="s">
        <v>748</v>
      </c>
      <c r="D43" s="22" t="s">
        <v>5349</v>
      </c>
      <c r="E43" s="23">
        <v>200</v>
      </c>
      <c r="F43" s="24">
        <v>7.3780000000000001</v>
      </c>
      <c r="G43" s="22"/>
      <c r="H43" s="22" t="s">
        <v>4053</v>
      </c>
      <c r="I43" s="21" t="s">
        <v>5331</v>
      </c>
      <c r="J43" s="22"/>
      <c r="K43" s="22" t="s">
        <v>5332</v>
      </c>
    </row>
    <row r="44" spans="1:11">
      <c r="A44" s="21" t="s">
        <v>5329</v>
      </c>
      <c r="B44" s="22" t="s">
        <v>4060</v>
      </c>
      <c r="C44" s="22" t="s">
        <v>737</v>
      </c>
      <c r="D44" s="22" t="s">
        <v>5350</v>
      </c>
      <c r="E44" s="23">
        <v>1000</v>
      </c>
      <c r="F44" s="24">
        <v>6.1749999999999998</v>
      </c>
      <c r="G44" s="22"/>
      <c r="H44" s="22" t="s">
        <v>4053</v>
      </c>
      <c r="I44" s="21" t="s">
        <v>5331</v>
      </c>
      <c r="J44" s="22"/>
      <c r="K44" s="22" t="s">
        <v>5332</v>
      </c>
    </row>
    <row r="45" spans="1:11">
      <c r="A45" s="21" t="s">
        <v>5329</v>
      </c>
      <c r="B45" s="22" t="s">
        <v>4060</v>
      </c>
      <c r="C45" s="22" t="s">
        <v>2912</v>
      </c>
      <c r="D45" s="22" t="s">
        <v>5351</v>
      </c>
      <c r="E45" s="23">
        <v>300</v>
      </c>
      <c r="F45" s="24">
        <v>5.2619999999999996</v>
      </c>
      <c r="G45" s="22"/>
      <c r="H45" s="22" t="s">
        <v>4053</v>
      </c>
      <c r="I45" s="21" t="s">
        <v>5331</v>
      </c>
      <c r="J45" s="22"/>
      <c r="K45" s="22" t="s">
        <v>5332</v>
      </c>
    </row>
    <row r="46" spans="1:11">
      <c r="A46" s="21" t="s">
        <v>5329</v>
      </c>
      <c r="B46" s="22" t="s">
        <v>4060</v>
      </c>
      <c r="C46" s="22" t="s">
        <v>2835</v>
      </c>
      <c r="D46" s="22" t="s">
        <v>5352</v>
      </c>
      <c r="E46" s="23">
        <v>400</v>
      </c>
      <c r="F46" s="24">
        <v>9.6199999999999992</v>
      </c>
      <c r="G46" s="22"/>
      <c r="H46" s="22" t="s">
        <v>4053</v>
      </c>
      <c r="I46" s="21" t="s">
        <v>5331</v>
      </c>
      <c r="J46" s="22"/>
      <c r="K46" s="22" t="s">
        <v>5332</v>
      </c>
    </row>
    <row r="47" spans="1:11">
      <c r="A47" s="21" t="s">
        <v>5329</v>
      </c>
      <c r="B47" s="22" t="s">
        <v>4060</v>
      </c>
      <c r="C47" s="22" t="s">
        <v>2534</v>
      </c>
      <c r="D47" s="22" t="s">
        <v>5353</v>
      </c>
      <c r="E47" s="23">
        <v>400</v>
      </c>
      <c r="F47" s="24">
        <v>15.275</v>
      </c>
      <c r="G47" s="22"/>
      <c r="H47" s="22" t="s">
        <v>4053</v>
      </c>
      <c r="I47" s="21" t="s">
        <v>5331</v>
      </c>
      <c r="J47" s="22"/>
      <c r="K47" s="22" t="s">
        <v>5332</v>
      </c>
    </row>
    <row r="48" spans="1:11">
      <c r="A48" s="21" t="s">
        <v>5329</v>
      </c>
      <c r="B48" s="22" t="s">
        <v>4060</v>
      </c>
      <c r="C48" s="22" t="s">
        <v>3870</v>
      </c>
      <c r="D48" s="22" t="s">
        <v>5354</v>
      </c>
      <c r="E48" s="23">
        <v>200</v>
      </c>
      <c r="F48" s="24">
        <v>4.7320000000000002</v>
      </c>
      <c r="G48" s="22"/>
      <c r="H48" s="22" t="s">
        <v>4053</v>
      </c>
      <c r="I48" s="21" t="s">
        <v>5331</v>
      </c>
      <c r="J48" s="22"/>
      <c r="K48" s="22" t="s">
        <v>5332</v>
      </c>
    </row>
    <row r="49" spans="1:11">
      <c r="A49" s="21" t="s">
        <v>5329</v>
      </c>
      <c r="B49" s="22" t="s">
        <v>4060</v>
      </c>
      <c r="C49" s="22" t="s">
        <v>2882</v>
      </c>
      <c r="D49" s="22" t="s">
        <v>5355</v>
      </c>
      <c r="E49" s="23">
        <v>300</v>
      </c>
      <c r="F49" s="24">
        <v>9.5229999999999997</v>
      </c>
      <c r="G49" s="22"/>
      <c r="H49" s="22" t="s">
        <v>4053</v>
      </c>
      <c r="I49" s="21" t="s">
        <v>5331</v>
      </c>
      <c r="J49" s="22"/>
      <c r="K49" s="22" t="s">
        <v>5332</v>
      </c>
    </row>
    <row r="50" spans="1:11">
      <c r="A50" s="21" t="s">
        <v>5329</v>
      </c>
      <c r="B50" s="22" t="s">
        <v>4060</v>
      </c>
      <c r="C50" s="22" t="s">
        <v>525</v>
      </c>
      <c r="D50" s="22" t="s">
        <v>5356</v>
      </c>
      <c r="E50" s="23">
        <v>400</v>
      </c>
      <c r="F50" s="24">
        <v>15.145</v>
      </c>
      <c r="G50" s="22"/>
      <c r="H50" s="22" t="s">
        <v>4053</v>
      </c>
      <c r="I50" s="21" t="s">
        <v>5331</v>
      </c>
      <c r="J50" s="22"/>
      <c r="K50" s="22" t="s">
        <v>5332</v>
      </c>
    </row>
    <row r="51" spans="1:11">
      <c r="A51" s="21" t="s">
        <v>5329</v>
      </c>
      <c r="B51" s="22" t="s">
        <v>4060</v>
      </c>
      <c r="C51" s="22" t="s">
        <v>2831</v>
      </c>
      <c r="D51" s="22" t="s">
        <v>5357</v>
      </c>
      <c r="E51" s="23">
        <v>300</v>
      </c>
      <c r="F51" s="24">
        <v>7.7350000000000003</v>
      </c>
      <c r="G51" s="22"/>
      <c r="H51" s="22" t="s">
        <v>4053</v>
      </c>
      <c r="I51" s="21" t="s">
        <v>5331</v>
      </c>
      <c r="J51" s="22"/>
      <c r="K51" s="22" t="s">
        <v>5332</v>
      </c>
    </row>
    <row r="52" spans="1:11">
      <c r="A52" s="21" t="s">
        <v>5329</v>
      </c>
      <c r="B52" s="22" t="s">
        <v>4060</v>
      </c>
      <c r="C52" s="22" t="s">
        <v>2436</v>
      </c>
      <c r="D52" s="22" t="s">
        <v>5358</v>
      </c>
      <c r="E52" s="23">
        <v>200</v>
      </c>
      <c r="F52" s="24">
        <v>19.63</v>
      </c>
      <c r="G52" s="22"/>
      <c r="H52" s="22" t="s">
        <v>4053</v>
      </c>
      <c r="I52" s="21" t="s">
        <v>5331</v>
      </c>
      <c r="J52" s="22"/>
      <c r="K52" s="22" t="s">
        <v>5332</v>
      </c>
    </row>
    <row r="53" spans="1:11">
      <c r="A53" s="21" t="s">
        <v>5329</v>
      </c>
      <c r="B53" s="22" t="s">
        <v>4060</v>
      </c>
      <c r="C53" s="22" t="s">
        <v>515</v>
      </c>
      <c r="D53" s="22" t="s">
        <v>5359</v>
      </c>
      <c r="E53" s="23">
        <v>150</v>
      </c>
      <c r="F53" s="24">
        <v>12.74</v>
      </c>
      <c r="G53" s="22"/>
      <c r="H53" s="22" t="s">
        <v>4053</v>
      </c>
      <c r="I53" s="21" t="s">
        <v>5331</v>
      </c>
      <c r="J53" s="22"/>
      <c r="K53" s="22" t="s">
        <v>5332</v>
      </c>
    </row>
    <row r="54" spans="1:11">
      <c r="A54" s="21" t="s">
        <v>5329</v>
      </c>
      <c r="B54" s="22" t="s">
        <v>4060</v>
      </c>
      <c r="C54" s="22" t="s">
        <v>700</v>
      </c>
      <c r="D54" s="22" t="s">
        <v>5360</v>
      </c>
      <c r="E54" s="23">
        <v>500</v>
      </c>
      <c r="F54" s="24">
        <v>10.14</v>
      </c>
      <c r="G54" s="22"/>
      <c r="H54" s="22" t="s">
        <v>4053</v>
      </c>
      <c r="I54" s="21" t="s">
        <v>5331</v>
      </c>
      <c r="J54" s="22"/>
      <c r="K54" s="22" t="s">
        <v>5332</v>
      </c>
    </row>
    <row r="55" spans="1:11">
      <c r="A55" s="21" t="s">
        <v>5329</v>
      </c>
      <c r="B55" s="22" t="s">
        <v>4060</v>
      </c>
      <c r="C55" s="22" t="s">
        <v>734</v>
      </c>
      <c r="D55" s="22" t="s">
        <v>5361</v>
      </c>
      <c r="E55" s="23">
        <v>300</v>
      </c>
      <c r="F55" s="24">
        <v>12.35</v>
      </c>
      <c r="G55" s="22"/>
      <c r="H55" s="22" t="s">
        <v>4053</v>
      </c>
      <c r="I55" s="21" t="s">
        <v>5331</v>
      </c>
      <c r="J55" s="22"/>
      <c r="K55" s="22" t="s">
        <v>5332</v>
      </c>
    </row>
    <row r="56" spans="1:11">
      <c r="A56" s="21" t="s">
        <v>5329</v>
      </c>
      <c r="B56" s="22" t="s">
        <v>4060</v>
      </c>
      <c r="C56" s="22" t="s">
        <v>2879</v>
      </c>
      <c r="D56" s="22" t="s">
        <v>5362</v>
      </c>
      <c r="E56" s="23">
        <v>200</v>
      </c>
      <c r="F56" s="24">
        <v>7.6379999999999999</v>
      </c>
      <c r="G56" s="22"/>
      <c r="H56" s="22" t="s">
        <v>4053</v>
      </c>
      <c r="I56" s="21" t="s">
        <v>5331</v>
      </c>
      <c r="J56" s="22"/>
      <c r="K56" s="22" t="s">
        <v>5332</v>
      </c>
    </row>
    <row r="57" spans="1:11">
      <c r="A57" s="21" t="s">
        <v>5329</v>
      </c>
      <c r="B57" s="22" t="s">
        <v>4060</v>
      </c>
      <c r="C57" s="22" t="s">
        <v>2550</v>
      </c>
      <c r="D57" s="22" t="s">
        <v>5363</v>
      </c>
      <c r="E57" s="23">
        <v>200</v>
      </c>
      <c r="F57" s="24">
        <v>10.329000000000001</v>
      </c>
      <c r="G57" s="22"/>
      <c r="H57" s="22" t="s">
        <v>4053</v>
      </c>
      <c r="I57" s="21" t="s">
        <v>5331</v>
      </c>
      <c r="J57" s="22"/>
      <c r="K57" s="22" t="s">
        <v>5332</v>
      </c>
    </row>
    <row r="58" spans="1:11">
      <c r="A58" s="21" t="s">
        <v>5329</v>
      </c>
      <c r="B58" s="22" t="s">
        <v>4060</v>
      </c>
      <c r="C58" s="22" t="s">
        <v>2542</v>
      </c>
      <c r="D58" s="22" t="s">
        <v>5364</v>
      </c>
      <c r="E58" s="23">
        <v>300</v>
      </c>
      <c r="F58" s="24">
        <v>22.815000000000001</v>
      </c>
      <c r="G58" s="22"/>
      <c r="H58" s="22" t="s">
        <v>4053</v>
      </c>
      <c r="I58" s="21" t="s">
        <v>5331</v>
      </c>
      <c r="J58" s="22"/>
      <c r="K58" s="22" t="s">
        <v>5332</v>
      </c>
    </row>
    <row r="59" spans="1:11">
      <c r="A59" s="21" t="s">
        <v>5329</v>
      </c>
      <c r="B59" s="22" t="s">
        <v>4060</v>
      </c>
      <c r="C59" s="22" t="s">
        <v>2848</v>
      </c>
      <c r="D59" s="22" t="s">
        <v>5365</v>
      </c>
      <c r="E59" s="23">
        <v>100</v>
      </c>
      <c r="F59" s="24">
        <v>5.2619999999999996</v>
      </c>
      <c r="G59" s="22"/>
      <c r="H59" s="22" t="s">
        <v>4053</v>
      </c>
      <c r="I59" s="21" t="s">
        <v>5331</v>
      </c>
      <c r="J59" s="22"/>
      <c r="K59" s="22" t="s">
        <v>5332</v>
      </c>
    </row>
    <row r="60" spans="1:11">
      <c r="A60" s="21" t="s">
        <v>5329</v>
      </c>
      <c r="B60" s="22" t="s">
        <v>4060</v>
      </c>
      <c r="C60" s="22" t="s">
        <v>3866</v>
      </c>
      <c r="D60" s="22" t="s">
        <v>5366</v>
      </c>
      <c r="E60" s="23">
        <v>250</v>
      </c>
      <c r="F60" s="24">
        <v>4.3</v>
      </c>
      <c r="G60" s="22"/>
      <c r="H60" s="22" t="s">
        <v>4053</v>
      </c>
      <c r="I60" s="21" t="s">
        <v>5331</v>
      </c>
      <c r="J60" s="22"/>
      <c r="K60" s="22" t="s">
        <v>5332</v>
      </c>
    </row>
    <row r="61" spans="1:11">
      <c r="A61" s="21" t="s">
        <v>5329</v>
      </c>
      <c r="B61" s="22" t="s">
        <v>4060</v>
      </c>
      <c r="C61" s="22" t="s">
        <v>645</v>
      </c>
      <c r="D61" s="22" t="s">
        <v>5367</v>
      </c>
      <c r="E61" s="23">
        <v>300</v>
      </c>
      <c r="F61" s="24">
        <v>19.760000000000002</v>
      </c>
      <c r="G61" s="22"/>
      <c r="H61" s="22" t="s">
        <v>4053</v>
      </c>
      <c r="I61" s="21" t="s">
        <v>5331</v>
      </c>
      <c r="J61" s="22"/>
      <c r="K61" s="22" t="s">
        <v>5332</v>
      </c>
    </row>
    <row r="62" spans="1:11">
      <c r="A62" s="21" t="s">
        <v>5329</v>
      </c>
      <c r="B62" s="22" t="s">
        <v>4060</v>
      </c>
      <c r="C62" s="22" t="s">
        <v>622</v>
      </c>
      <c r="D62" s="22" t="s">
        <v>5368</v>
      </c>
      <c r="E62" s="23">
        <v>300</v>
      </c>
      <c r="F62" s="24">
        <v>7.4749999999999996</v>
      </c>
      <c r="G62" s="22"/>
      <c r="H62" s="22" t="s">
        <v>4053</v>
      </c>
      <c r="I62" s="21" t="s">
        <v>5331</v>
      </c>
      <c r="J62" s="22"/>
      <c r="K62" s="22" t="s">
        <v>5332</v>
      </c>
    </row>
    <row r="63" spans="1:11">
      <c r="A63" s="21" t="s">
        <v>5329</v>
      </c>
      <c r="B63" s="22" t="s">
        <v>4060</v>
      </c>
      <c r="C63" s="22" t="s">
        <v>641</v>
      </c>
      <c r="D63" s="22" t="s">
        <v>5369</v>
      </c>
      <c r="E63" s="23">
        <v>200</v>
      </c>
      <c r="F63" s="24">
        <v>8.6780000000000008</v>
      </c>
      <c r="G63" s="22"/>
      <c r="H63" s="22" t="s">
        <v>4053</v>
      </c>
      <c r="I63" s="21" t="s">
        <v>5331</v>
      </c>
      <c r="J63" s="22"/>
      <c r="K63" s="22" t="s">
        <v>5332</v>
      </c>
    </row>
    <row r="64" spans="1:11">
      <c r="A64" s="21" t="s">
        <v>5329</v>
      </c>
      <c r="B64" s="22" t="s">
        <v>4060</v>
      </c>
      <c r="C64" s="22" t="s">
        <v>2490</v>
      </c>
      <c r="D64" s="22" t="s">
        <v>5370</v>
      </c>
      <c r="E64" s="23">
        <v>200</v>
      </c>
      <c r="F64" s="24">
        <v>30.55</v>
      </c>
      <c r="G64" s="22"/>
      <c r="H64" s="22" t="s">
        <v>4053</v>
      </c>
      <c r="I64" s="21" t="s">
        <v>5331</v>
      </c>
      <c r="J64" s="22"/>
      <c r="K64" s="22" t="s">
        <v>5332</v>
      </c>
    </row>
    <row r="65" spans="1:11">
      <c r="A65" s="21" t="s">
        <v>5329</v>
      </c>
      <c r="B65" s="22" t="s">
        <v>4060</v>
      </c>
      <c r="C65" s="22" t="s">
        <v>3878</v>
      </c>
      <c r="D65" s="22" t="s">
        <v>5371</v>
      </c>
      <c r="E65" s="23">
        <v>200</v>
      </c>
      <c r="F65" s="24">
        <v>9.4250000000000007</v>
      </c>
      <c r="G65" s="22"/>
      <c r="H65" s="22" t="s">
        <v>4053</v>
      </c>
      <c r="I65" s="21" t="s">
        <v>5331</v>
      </c>
      <c r="J65" s="22"/>
      <c r="K65" s="22" t="s">
        <v>5332</v>
      </c>
    </row>
    <row r="66" spans="1:11">
      <c r="A66" s="21" t="s">
        <v>5329</v>
      </c>
      <c r="B66" s="22" t="s">
        <v>4060</v>
      </c>
      <c r="C66" s="22" t="s">
        <v>771</v>
      </c>
      <c r="D66" s="22" t="s">
        <v>5372</v>
      </c>
      <c r="E66" s="23">
        <v>100</v>
      </c>
      <c r="F66" s="24">
        <v>17.16</v>
      </c>
      <c r="G66" s="22"/>
      <c r="H66" s="22" t="s">
        <v>4053</v>
      </c>
      <c r="I66" s="21" t="s">
        <v>5331</v>
      </c>
      <c r="J66" s="22"/>
      <c r="K66" s="22" t="s">
        <v>5332</v>
      </c>
    </row>
    <row r="67" spans="1:11">
      <c r="A67" s="21" t="s">
        <v>5329</v>
      </c>
      <c r="B67" s="22" t="s">
        <v>4060</v>
      </c>
      <c r="C67" s="22" t="s">
        <v>2840</v>
      </c>
      <c r="D67" s="22" t="s">
        <v>5373</v>
      </c>
      <c r="E67" s="23">
        <v>200</v>
      </c>
      <c r="F67" s="24">
        <v>11.505000000000001</v>
      </c>
      <c r="G67" s="22"/>
      <c r="H67" s="22" t="s">
        <v>4053</v>
      </c>
      <c r="I67" s="21" t="s">
        <v>5331</v>
      </c>
      <c r="J67" s="22"/>
      <c r="K67" s="22" t="s">
        <v>5332</v>
      </c>
    </row>
    <row r="68" spans="1:11">
      <c r="A68" s="21" t="s">
        <v>5329</v>
      </c>
      <c r="B68" s="22" t="s">
        <v>4060</v>
      </c>
      <c r="C68" s="22" t="s">
        <v>677</v>
      </c>
      <c r="D68" s="22" t="s">
        <v>5374</v>
      </c>
      <c r="E68" s="23">
        <v>50</v>
      </c>
      <c r="F68" s="24">
        <v>4.5890000000000004</v>
      </c>
      <c r="G68" s="22"/>
      <c r="H68" s="22" t="s">
        <v>4053</v>
      </c>
      <c r="I68" s="21" t="s">
        <v>5331</v>
      </c>
      <c r="J68" s="22"/>
      <c r="K68" s="22" t="s">
        <v>5332</v>
      </c>
    </row>
    <row r="69" spans="1:11">
      <c r="A69" s="21" t="s">
        <v>5329</v>
      </c>
      <c r="B69" s="22" t="s">
        <v>4060</v>
      </c>
      <c r="C69" s="22" t="s">
        <v>2503</v>
      </c>
      <c r="D69" s="22" t="s">
        <v>5375</v>
      </c>
      <c r="E69" s="23">
        <v>110</v>
      </c>
      <c r="F69" s="24">
        <v>12.253</v>
      </c>
      <c r="G69" s="22"/>
      <c r="H69" s="22" t="s">
        <v>4053</v>
      </c>
      <c r="I69" s="21" t="s">
        <v>5331</v>
      </c>
      <c r="J69" s="22"/>
      <c r="K69" s="22" t="s">
        <v>5332</v>
      </c>
    </row>
    <row r="70" spans="1:11">
      <c r="A70" s="21" t="s">
        <v>5329</v>
      </c>
      <c r="B70" s="22" t="s">
        <v>4060</v>
      </c>
      <c r="C70" s="22" t="s">
        <v>2488</v>
      </c>
      <c r="D70" s="22" t="s">
        <v>5376</v>
      </c>
      <c r="E70" s="23">
        <v>200</v>
      </c>
      <c r="F70" s="24">
        <v>9.6590000000000007</v>
      </c>
      <c r="G70" s="22"/>
      <c r="H70" s="22" t="s">
        <v>4053</v>
      </c>
      <c r="I70" s="21" t="s">
        <v>5331</v>
      </c>
      <c r="J70" s="22"/>
      <c r="K70" s="22" t="s">
        <v>5332</v>
      </c>
    </row>
    <row r="71" spans="1:11">
      <c r="A71" s="21" t="s">
        <v>5329</v>
      </c>
      <c r="B71" s="22" t="s">
        <v>4060</v>
      </c>
      <c r="C71" s="22" t="s">
        <v>2614</v>
      </c>
      <c r="D71" s="22" t="s">
        <v>5377</v>
      </c>
      <c r="E71" s="23">
        <v>200</v>
      </c>
      <c r="F71" s="24">
        <v>15.08</v>
      </c>
      <c r="G71" s="22"/>
      <c r="H71" s="22" t="s">
        <v>4053</v>
      </c>
      <c r="I71" s="21" t="s">
        <v>5331</v>
      </c>
      <c r="J71" s="22"/>
      <c r="K71" s="22" t="s">
        <v>5332</v>
      </c>
    </row>
    <row r="72" spans="1:11">
      <c r="A72" s="21" t="s">
        <v>5329</v>
      </c>
      <c r="B72" s="22" t="s">
        <v>4060</v>
      </c>
      <c r="C72" s="22" t="s">
        <v>2440</v>
      </c>
      <c r="D72" s="22" t="s">
        <v>5378</v>
      </c>
      <c r="E72" s="23">
        <v>150</v>
      </c>
      <c r="F72" s="24">
        <v>23.4</v>
      </c>
      <c r="G72" s="22"/>
      <c r="H72" s="22" t="s">
        <v>4053</v>
      </c>
      <c r="I72" s="21" t="s">
        <v>5331</v>
      </c>
      <c r="J72" s="22"/>
      <c r="K72" s="22" t="s">
        <v>5332</v>
      </c>
    </row>
    <row r="73" spans="1:11">
      <c r="A73" s="21" t="s">
        <v>5329</v>
      </c>
      <c r="B73" s="22" t="s">
        <v>4060</v>
      </c>
      <c r="C73" s="22" t="s">
        <v>2885</v>
      </c>
      <c r="D73" s="22" t="s">
        <v>5379</v>
      </c>
      <c r="E73" s="23">
        <v>200</v>
      </c>
      <c r="F73" s="24">
        <v>11.407999999999999</v>
      </c>
      <c r="G73" s="22"/>
      <c r="H73" s="22" t="s">
        <v>4053</v>
      </c>
      <c r="I73" s="21" t="s">
        <v>5331</v>
      </c>
      <c r="J73" s="22"/>
      <c r="K73" s="22" t="s">
        <v>5332</v>
      </c>
    </row>
    <row r="74" spans="1:11">
      <c r="A74" s="21" t="s">
        <v>5329</v>
      </c>
      <c r="B74" s="22" t="s">
        <v>4060</v>
      </c>
      <c r="C74" s="22" t="s">
        <v>2509</v>
      </c>
      <c r="D74" s="22" t="s">
        <v>5380</v>
      </c>
      <c r="E74" s="23">
        <v>130</v>
      </c>
      <c r="F74" s="24">
        <v>13.208</v>
      </c>
      <c r="G74" s="22"/>
      <c r="H74" s="22" t="s">
        <v>4053</v>
      </c>
      <c r="I74" s="21" t="s">
        <v>5331</v>
      </c>
      <c r="J74" s="22"/>
      <c r="K74" s="22" t="s">
        <v>5332</v>
      </c>
    </row>
    <row r="75" spans="1:11">
      <c r="A75" s="21" t="s">
        <v>5329</v>
      </c>
      <c r="B75" s="22" t="s">
        <v>4060</v>
      </c>
      <c r="C75" s="22" t="s">
        <v>820</v>
      </c>
      <c r="D75" s="22" t="s">
        <v>5381</v>
      </c>
      <c r="E75" s="23">
        <v>100</v>
      </c>
      <c r="F75" s="24">
        <v>8.9830000000000005</v>
      </c>
      <c r="G75" s="22"/>
      <c r="H75" s="22" t="s">
        <v>4053</v>
      </c>
      <c r="I75" s="21" t="s">
        <v>5331</v>
      </c>
      <c r="J75" s="22"/>
      <c r="K75" s="22" t="s">
        <v>5332</v>
      </c>
    </row>
    <row r="76" spans="1:11">
      <c r="A76" s="21" t="s">
        <v>5329</v>
      </c>
      <c r="B76" s="22" t="s">
        <v>4060</v>
      </c>
      <c r="C76" s="22" t="s">
        <v>2618</v>
      </c>
      <c r="D76" s="22" t="s">
        <v>5382</v>
      </c>
      <c r="E76" s="23">
        <v>200</v>
      </c>
      <c r="F76" s="24">
        <v>8.4049999999999994</v>
      </c>
      <c r="G76" s="22"/>
      <c r="H76" s="22" t="s">
        <v>4053</v>
      </c>
      <c r="I76" s="21" t="s">
        <v>5331</v>
      </c>
      <c r="J76" s="22"/>
      <c r="K76" s="22" t="s">
        <v>5332</v>
      </c>
    </row>
    <row r="77" spans="1:11">
      <c r="A77" s="21" t="s">
        <v>5329</v>
      </c>
      <c r="B77" s="22" t="s">
        <v>4060</v>
      </c>
      <c r="C77" s="22" t="s">
        <v>2400</v>
      </c>
      <c r="D77" s="22" t="s">
        <v>5383</v>
      </c>
      <c r="E77" s="23">
        <v>100</v>
      </c>
      <c r="F77" s="24">
        <v>19.175000000000001</v>
      </c>
      <c r="G77" s="22"/>
      <c r="H77" s="22" t="s">
        <v>4053</v>
      </c>
      <c r="I77" s="21" t="s">
        <v>5331</v>
      </c>
      <c r="J77" s="22"/>
      <c r="K77" s="22" t="s">
        <v>5332</v>
      </c>
    </row>
    <row r="78" spans="1:11">
      <c r="A78" s="21" t="s">
        <v>5329</v>
      </c>
      <c r="B78" s="22" t="s">
        <v>4060</v>
      </c>
      <c r="C78" s="22" t="s">
        <v>3890</v>
      </c>
      <c r="D78" s="22" t="s">
        <v>5384</v>
      </c>
      <c r="E78" s="23">
        <v>50</v>
      </c>
      <c r="F78" s="24">
        <v>5.4989999999999997</v>
      </c>
      <c r="G78" s="22"/>
      <c r="H78" s="22" t="s">
        <v>4053</v>
      </c>
      <c r="I78" s="21" t="s">
        <v>5331</v>
      </c>
      <c r="J78" s="22"/>
      <c r="K78" s="22" t="s">
        <v>5332</v>
      </c>
    </row>
    <row r="79" spans="1:11">
      <c r="A79" s="21" t="s">
        <v>5329</v>
      </c>
      <c r="B79" s="22" t="s">
        <v>4060</v>
      </c>
      <c r="C79" s="22" t="s">
        <v>2604</v>
      </c>
      <c r="D79" s="22" t="s">
        <v>5385</v>
      </c>
      <c r="E79" s="23">
        <v>120</v>
      </c>
      <c r="F79" s="24">
        <v>9.4640000000000004</v>
      </c>
      <c r="G79" s="22"/>
      <c r="H79" s="22" t="s">
        <v>4053</v>
      </c>
      <c r="I79" s="21" t="s">
        <v>5331</v>
      </c>
      <c r="J79" s="22"/>
      <c r="K79" s="22" t="s">
        <v>5332</v>
      </c>
    </row>
    <row r="80" spans="1:11">
      <c r="A80" s="21" t="s">
        <v>5329</v>
      </c>
      <c r="B80" s="22" t="s">
        <v>4060</v>
      </c>
      <c r="C80" s="22" t="s">
        <v>2432</v>
      </c>
      <c r="D80" s="22" t="s">
        <v>5386</v>
      </c>
      <c r="E80" s="23">
        <v>200</v>
      </c>
      <c r="F80" s="24">
        <v>15.86</v>
      </c>
      <c r="G80" s="22"/>
      <c r="H80" s="22" t="s">
        <v>4053</v>
      </c>
      <c r="I80" s="21" t="s">
        <v>5331</v>
      </c>
      <c r="J80" s="22"/>
      <c r="K80" s="22" t="s">
        <v>5332</v>
      </c>
    </row>
    <row r="81" spans="1:11">
      <c r="A81" s="21" t="s">
        <v>5329</v>
      </c>
      <c r="B81" s="22" t="s">
        <v>4060</v>
      </c>
      <c r="C81" s="22" t="s">
        <v>782</v>
      </c>
      <c r="D81" s="22" t="s">
        <v>5387</v>
      </c>
      <c r="E81" s="23">
        <v>130</v>
      </c>
      <c r="F81" s="24">
        <v>9.7829999999999995</v>
      </c>
      <c r="G81" s="22"/>
      <c r="H81" s="22" t="s">
        <v>4053</v>
      </c>
      <c r="I81" s="21" t="s">
        <v>5331</v>
      </c>
      <c r="J81" s="22"/>
      <c r="K81" s="22" t="s">
        <v>5332</v>
      </c>
    </row>
    <row r="82" spans="1:11">
      <c r="A82" s="21" t="s">
        <v>5329</v>
      </c>
      <c r="B82" s="22" t="s">
        <v>4060</v>
      </c>
      <c r="C82" s="22" t="s">
        <v>2463</v>
      </c>
      <c r="D82" s="22" t="s">
        <v>5388</v>
      </c>
      <c r="E82" s="23">
        <v>200</v>
      </c>
      <c r="F82" s="24">
        <v>19.434999999999999</v>
      </c>
      <c r="G82" s="22"/>
      <c r="H82" s="22" t="s">
        <v>4053</v>
      </c>
      <c r="I82" s="21" t="s">
        <v>5331</v>
      </c>
      <c r="J82" s="22"/>
      <c r="K82" s="22" t="s">
        <v>5332</v>
      </c>
    </row>
    <row r="83" spans="1:11">
      <c r="A83" s="21" t="s">
        <v>5329</v>
      </c>
      <c r="B83" s="22" t="s">
        <v>4060</v>
      </c>
      <c r="C83" s="22" t="s">
        <v>546</v>
      </c>
      <c r="D83" s="22" t="s">
        <v>5389</v>
      </c>
      <c r="E83" s="23">
        <v>140</v>
      </c>
      <c r="F83" s="24">
        <v>19.954999999999998</v>
      </c>
      <c r="G83" s="22"/>
      <c r="H83" s="22" t="s">
        <v>4053</v>
      </c>
      <c r="I83" s="21" t="s">
        <v>5331</v>
      </c>
      <c r="J83" s="22"/>
      <c r="K83" s="22" t="s">
        <v>5332</v>
      </c>
    </row>
    <row r="84" spans="1:11">
      <c r="A84" s="21" t="s">
        <v>5329</v>
      </c>
      <c r="B84" s="22" t="s">
        <v>4060</v>
      </c>
      <c r="C84" s="22" t="s">
        <v>2397</v>
      </c>
      <c r="D84" s="22" t="s">
        <v>5390</v>
      </c>
      <c r="E84" s="23">
        <v>200</v>
      </c>
      <c r="F84" s="24">
        <v>15.34</v>
      </c>
      <c r="G84" s="22"/>
      <c r="H84" s="22" t="s">
        <v>4053</v>
      </c>
      <c r="I84" s="21" t="s">
        <v>5331</v>
      </c>
      <c r="J84" s="22"/>
      <c r="K84" s="22" t="s">
        <v>5332</v>
      </c>
    </row>
    <row r="85" spans="1:11">
      <c r="A85" s="21" t="s">
        <v>5329</v>
      </c>
      <c r="B85" s="22" t="s">
        <v>4060</v>
      </c>
      <c r="C85" s="22" t="s">
        <v>2578</v>
      </c>
      <c r="D85" s="22" t="s">
        <v>5391</v>
      </c>
      <c r="E85" s="23">
        <v>100</v>
      </c>
      <c r="F85" s="24">
        <v>19.434999999999999</v>
      </c>
      <c r="G85" s="22"/>
      <c r="H85" s="22" t="s">
        <v>4053</v>
      </c>
      <c r="I85" s="21" t="s">
        <v>5331</v>
      </c>
      <c r="J85" s="22"/>
      <c r="K85" s="22" t="s">
        <v>5332</v>
      </c>
    </row>
    <row r="86" spans="1:11">
      <c r="A86" s="21" t="s">
        <v>5329</v>
      </c>
      <c r="B86" s="22" t="s">
        <v>4060</v>
      </c>
      <c r="C86" s="22" t="s">
        <v>531</v>
      </c>
      <c r="D86" s="22" t="s">
        <v>5392</v>
      </c>
      <c r="E86" s="23">
        <v>50</v>
      </c>
      <c r="F86" s="24">
        <v>8.4109999999999996</v>
      </c>
      <c r="G86" s="22"/>
      <c r="H86" s="22" t="s">
        <v>4053</v>
      </c>
      <c r="I86" s="21" t="s">
        <v>5331</v>
      </c>
      <c r="J86" s="22"/>
      <c r="K86" s="22" t="s">
        <v>5332</v>
      </c>
    </row>
    <row r="87" spans="1:11">
      <c r="A87" s="21" t="s">
        <v>5329</v>
      </c>
      <c r="B87" s="22" t="s">
        <v>4060</v>
      </c>
      <c r="C87" s="22" t="s">
        <v>3894</v>
      </c>
      <c r="D87" s="22" t="s">
        <v>5393</v>
      </c>
      <c r="E87" s="23">
        <v>200</v>
      </c>
      <c r="F87" s="24">
        <v>6.4089999999999998</v>
      </c>
      <c r="G87" s="22"/>
      <c r="H87" s="22" t="s">
        <v>4053</v>
      </c>
      <c r="I87" s="21" t="s">
        <v>5331</v>
      </c>
      <c r="J87" s="22"/>
      <c r="K87" s="22" t="s">
        <v>5332</v>
      </c>
    </row>
    <row r="88" spans="1:11">
      <c r="A88" s="21" t="s">
        <v>5329</v>
      </c>
      <c r="B88" s="22" t="s">
        <v>4060</v>
      </c>
      <c r="C88" s="22" t="s">
        <v>561</v>
      </c>
      <c r="D88" s="22" t="s">
        <v>5394</v>
      </c>
      <c r="E88" s="23">
        <v>300</v>
      </c>
      <c r="F88" s="24">
        <v>9.3729999999999993</v>
      </c>
      <c r="G88" s="22"/>
      <c r="H88" s="22" t="s">
        <v>4053</v>
      </c>
      <c r="I88" s="21" t="s">
        <v>5331</v>
      </c>
      <c r="J88" s="22"/>
      <c r="K88" s="22" t="s">
        <v>5332</v>
      </c>
    </row>
    <row r="89" spans="1:11">
      <c r="A89" s="21" t="s">
        <v>5329</v>
      </c>
      <c r="B89" s="22" t="s">
        <v>4060</v>
      </c>
      <c r="C89" s="22" t="s">
        <v>2624</v>
      </c>
      <c r="D89" s="22" t="s">
        <v>5395</v>
      </c>
      <c r="E89" s="23">
        <v>150</v>
      </c>
      <c r="F89" s="24">
        <v>9.2690000000000001</v>
      </c>
      <c r="G89" s="22"/>
      <c r="H89" s="22" t="s">
        <v>4053</v>
      </c>
      <c r="I89" s="21" t="s">
        <v>5331</v>
      </c>
      <c r="J89" s="22"/>
      <c r="K89" s="22" t="s">
        <v>5332</v>
      </c>
    </row>
    <row r="90" spans="1:11">
      <c r="A90" s="21" t="s">
        <v>5329</v>
      </c>
      <c r="B90" s="22" t="s">
        <v>4060</v>
      </c>
      <c r="C90" s="22" t="s">
        <v>2632</v>
      </c>
      <c r="D90" s="22" t="s">
        <v>5396</v>
      </c>
      <c r="E90" s="23">
        <v>200</v>
      </c>
      <c r="F90" s="24">
        <v>11.863</v>
      </c>
      <c r="G90" s="22"/>
      <c r="H90" s="22" t="s">
        <v>4053</v>
      </c>
      <c r="I90" s="21" t="s">
        <v>5331</v>
      </c>
      <c r="J90" s="22"/>
      <c r="K90" s="22" t="s">
        <v>5332</v>
      </c>
    </row>
    <row r="91" spans="1:11">
      <c r="A91" s="21" t="s">
        <v>5329</v>
      </c>
      <c r="B91" s="22" t="s">
        <v>4060</v>
      </c>
      <c r="C91" s="22" t="s">
        <v>2465</v>
      </c>
      <c r="D91" s="22" t="s">
        <v>5397</v>
      </c>
      <c r="E91" s="23">
        <v>160</v>
      </c>
      <c r="F91" s="24">
        <v>23.204999999999998</v>
      </c>
      <c r="G91" s="22"/>
      <c r="H91" s="22" t="s">
        <v>4053</v>
      </c>
      <c r="I91" s="21" t="s">
        <v>5331</v>
      </c>
      <c r="J91" s="22"/>
      <c r="K91" s="22" t="s">
        <v>5332</v>
      </c>
    </row>
    <row r="92" spans="1:11">
      <c r="A92" s="21" t="s">
        <v>5329</v>
      </c>
      <c r="B92" s="22" t="s">
        <v>4060</v>
      </c>
      <c r="C92" s="22" t="s">
        <v>2442</v>
      </c>
      <c r="D92" s="22" t="s">
        <v>5398</v>
      </c>
      <c r="E92" s="23">
        <v>100</v>
      </c>
      <c r="F92" s="24">
        <v>27.17</v>
      </c>
      <c r="G92" s="22"/>
      <c r="H92" s="22" t="s">
        <v>4053</v>
      </c>
      <c r="I92" s="21" t="s">
        <v>5331</v>
      </c>
      <c r="J92" s="22"/>
      <c r="K92" s="22" t="s">
        <v>5332</v>
      </c>
    </row>
    <row r="93" spans="1:11">
      <c r="A93" s="21" t="s">
        <v>5329</v>
      </c>
      <c r="B93" s="22" t="s">
        <v>4060</v>
      </c>
      <c r="C93" s="22" t="s">
        <v>2544</v>
      </c>
      <c r="D93" s="22" t="s">
        <v>5399</v>
      </c>
      <c r="E93" s="23">
        <v>150</v>
      </c>
      <c r="F93" s="24">
        <v>26.585000000000001</v>
      </c>
      <c r="G93" s="22"/>
      <c r="H93" s="22" t="s">
        <v>4053</v>
      </c>
      <c r="I93" s="21" t="s">
        <v>5331</v>
      </c>
      <c r="J93" s="22"/>
      <c r="K93" s="22" t="s">
        <v>5332</v>
      </c>
    </row>
    <row r="94" spans="1:11">
      <c r="A94" s="21" t="s">
        <v>5329</v>
      </c>
      <c r="B94" s="22" t="s">
        <v>4060</v>
      </c>
      <c r="C94" s="22" t="s">
        <v>658</v>
      </c>
      <c r="D94" s="22" t="s">
        <v>5400</v>
      </c>
      <c r="E94" s="23">
        <v>60</v>
      </c>
      <c r="F94" s="24">
        <v>4.3490000000000002</v>
      </c>
      <c r="G94" s="22"/>
      <c r="H94" s="22" t="s">
        <v>4053</v>
      </c>
      <c r="I94" s="21" t="s">
        <v>5331</v>
      </c>
      <c r="J94" s="22"/>
      <c r="K94" s="22" t="s">
        <v>5332</v>
      </c>
    </row>
    <row r="95" spans="1:11">
      <c r="A95" s="21" t="s">
        <v>5329</v>
      </c>
      <c r="B95" s="22" t="s">
        <v>4060</v>
      </c>
      <c r="C95" s="22" t="s">
        <v>2895</v>
      </c>
      <c r="D95" s="22" t="s">
        <v>5401</v>
      </c>
      <c r="E95" s="23">
        <v>200</v>
      </c>
      <c r="F95" s="24">
        <v>6.0289999999999999</v>
      </c>
      <c r="G95" s="22"/>
      <c r="H95" s="22" t="s">
        <v>4053</v>
      </c>
      <c r="I95" s="21" t="s">
        <v>5331</v>
      </c>
      <c r="J95" s="22"/>
      <c r="K95" s="22" t="s">
        <v>5332</v>
      </c>
    </row>
    <row r="96" spans="1:11">
      <c r="A96" s="21" t="s">
        <v>5329</v>
      </c>
      <c r="B96" s="22" t="s">
        <v>4060</v>
      </c>
      <c r="C96" s="22" t="s">
        <v>2492</v>
      </c>
      <c r="D96" s="22" t="s">
        <v>5402</v>
      </c>
      <c r="E96" s="23">
        <v>60</v>
      </c>
      <c r="F96" s="24">
        <v>34.32</v>
      </c>
      <c r="G96" s="22"/>
      <c r="H96" s="22" t="s">
        <v>4053</v>
      </c>
      <c r="I96" s="21" t="s">
        <v>5331</v>
      </c>
      <c r="J96" s="22"/>
      <c r="K96" s="22" t="s">
        <v>5332</v>
      </c>
    </row>
    <row r="97" spans="1:11">
      <c r="A97" s="21" t="s">
        <v>5329</v>
      </c>
      <c r="B97" s="22" t="s">
        <v>4060</v>
      </c>
      <c r="C97" s="22" t="s">
        <v>779</v>
      </c>
      <c r="D97" s="22" t="s">
        <v>5403</v>
      </c>
      <c r="E97" s="23">
        <v>50</v>
      </c>
      <c r="F97" s="24">
        <v>19.565000000000001</v>
      </c>
      <c r="G97" s="22"/>
      <c r="H97" s="22" t="s">
        <v>4053</v>
      </c>
      <c r="I97" s="21" t="s">
        <v>5331</v>
      </c>
      <c r="J97" s="22"/>
      <c r="K97" s="22" t="s">
        <v>5332</v>
      </c>
    </row>
    <row r="98" spans="1:11">
      <c r="A98" s="21" t="s">
        <v>5329</v>
      </c>
      <c r="B98" s="22" t="s">
        <v>4060</v>
      </c>
      <c r="C98" s="22" t="s">
        <v>2883</v>
      </c>
      <c r="D98" s="22" t="s">
        <v>5404</v>
      </c>
      <c r="E98" s="23">
        <v>30</v>
      </c>
      <c r="F98" s="24">
        <v>4.3</v>
      </c>
      <c r="G98" s="22"/>
      <c r="H98" s="22" t="s">
        <v>4053</v>
      </c>
      <c r="I98" s="21" t="s">
        <v>5331</v>
      </c>
      <c r="J98" s="22"/>
      <c r="K98" s="22" t="s">
        <v>5332</v>
      </c>
    </row>
    <row r="99" spans="1:11">
      <c r="A99" s="21" t="s">
        <v>5329</v>
      </c>
      <c r="B99" s="22" t="s">
        <v>4060</v>
      </c>
      <c r="C99" s="22" t="s">
        <v>803</v>
      </c>
      <c r="D99" s="22" t="s">
        <v>5405</v>
      </c>
      <c r="E99" s="23">
        <v>150</v>
      </c>
      <c r="F99" s="24">
        <v>10.984999999999999</v>
      </c>
      <c r="G99" s="22"/>
      <c r="H99" s="22" t="s">
        <v>4053</v>
      </c>
      <c r="I99" s="21" t="s">
        <v>5331</v>
      </c>
      <c r="J99" s="22"/>
      <c r="K99" s="22" t="s">
        <v>5332</v>
      </c>
    </row>
    <row r="100" spans="1:11">
      <c r="A100" s="21" t="s">
        <v>5329</v>
      </c>
      <c r="B100" s="22" t="s">
        <v>4060</v>
      </c>
      <c r="C100" s="22" t="s">
        <v>2515</v>
      </c>
      <c r="D100" s="22" t="s">
        <v>5406</v>
      </c>
      <c r="E100" s="23">
        <v>100</v>
      </c>
      <c r="F100" s="24">
        <v>19.239999999999998</v>
      </c>
      <c r="G100" s="22"/>
      <c r="H100" s="22" t="s">
        <v>4053</v>
      </c>
      <c r="I100" s="21" t="s">
        <v>5331</v>
      </c>
      <c r="J100" s="22"/>
      <c r="K100" s="22" t="s">
        <v>5332</v>
      </c>
    </row>
    <row r="101" spans="1:11">
      <c r="A101" s="21" t="s">
        <v>5329</v>
      </c>
      <c r="B101" s="22" t="s">
        <v>4060</v>
      </c>
      <c r="C101" s="22" t="s">
        <v>2475</v>
      </c>
      <c r="D101" s="22" t="s">
        <v>5407</v>
      </c>
      <c r="E101" s="23">
        <v>60</v>
      </c>
      <c r="F101" s="24">
        <v>16.978000000000002</v>
      </c>
      <c r="G101" s="22"/>
      <c r="H101" s="22" t="s">
        <v>4053</v>
      </c>
      <c r="I101" s="21" t="s">
        <v>5331</v>
      </c>
      <c r="J101" s="22"/>
      <c r="K101" s="22" t="s">
        <v>5332</v>
      </c>
    </row>
    <row r="102" spans="1:11">
      <c r="A102" s="21" t="s">
        <v>5329</v>
      </c>
      <c r="B102" s="22" t="s">
        <v>4060</v>
      </c>
      <c r="C102" s="22" t="s">
        <v>2580</v>
      </c>
      <c r="D102" s="22" t="s">
        <v>5408</v>
      </c>
      <c r="E102" s="23">
        <v>160</v>
      </c>
      <c r="F102" s="24">
        <v>23.204999999999998</v>
      </c>
      <c r="G102" s="22"/>
      <c r="H102" s="22" t="s">
        <v>4053</v>
      </c>
      <c r="I102" s="21" t="s">
        <v>5331</v>
      </c>
      <c r="J102" s="22"/>
      <c r="K102" s="22" t="s">
        <v>5332</v>
      </c>
    </row>
    <row r="103" spans="1:11">
      <c r="A103" s="21" t="s">
        <v>5329</v>
      </c>
      <c r="B103" s="22" t="s">
        <v>4060</v>
      </c>
      <c r="C103" s="22" t="s">
        <v>2850</v>
      </c>
      <c r="D103" s="22" t="s">
        <v>5409</v>
      </c>
      <c r="E103" s="23">
        <v>50</v>
      </c>
      <c r="F103" s="24">
        <v>6.1260000000000003</v>
      </c>
      <c r="G103" s="22"/>
      <c r="H103" s="22" t="s">
        <v>4053</v>
      </c>
      <c r="I103" s="21" t="s">
        <v>5331</v>
      </c>
      <c r="J103" s="22"/>
      <c r="K103" s="22" t="s">
        <v>5332</v>
      </c>
    </row>
    <row r="104" spans="1:11">
      <c r="A104" s="21" t="s">
        <v>5329</v>
      </c>
      <c r="B104" s="22" t="s">
        <v>4060</v>
      </c>
      <c r="C104" s="22" t="s">
        <v>2616</v>
      </c>
      <c r="D104" s="22" t="s">
        <v>5410</v>
      </c>
      <c r="E104" s="23">
        <v>160</v>
      </c>
      <c r="F104" s="24">
        <v>18.850000000000001</v>
      </c>
      <c r="G104" s="22"/>
      <c r="H104" s="22" t="s">
        <v>4053</v>
      </c>
      <c r="I104" s="21" t="s">
        <v>5331</v>
      </c>
      <c r="J104" s="22"/>
      <c r="K104" s="22" t="s">
        <v>5332</v>
      </c>
    </row>
    <row r="105" spans="1:11">
      <c r="A105" s="21" t="s">
        <v>5329</v>
      </c>
      <c r="B105" s="22" t="s">
        <v>4060</v>
      </c>
      <c r="C105" s="22" t="s">
        <v>2918</v>
      </c>
      <c r="D105" s="22" t="s">
        <v>5411</v>
      </c>
      <c r="E105" s="23">
        <v>100</v>
      </c>
      <c r="F105" s="24">
        <v>9.718</v>
      </c>
      <c r="G105" s="22"/>
      <c r="H105" s="22" t="s">
        <v>4053</v>
      </c>
      <c r="I105" s="21" t="s">
        <v>5331</v>
      </c>
      <c r="J105" s="22"/>
      <c r="K105" s="22" t="s">
        <v>5332</v>
      </c>
    </row>
    <row r="106" spans="1:11">
      <c r="A106" s="21" t="s">
        <v>5329</v>
      </c>
      <c r="B106" s="22" t="s">
        <v>4060</v>
      </c>
      <c r="C106" s="22" t="s">
        <v>2572</v>
      </c>
      <c r="D106" s="22" t="s">
        <v>5412</v>
      </c>
      <c r="E106" s="23">
        <v>30</v>
      </c>
      <c r="F106" s="24">
        <v>10.523999999999999</v>
      </c>
      <c r="G106" s="22"/>
      <c r="H106" s="22" t="s">
        <v>4053</v>
      </c>
      <c r="I106" s="21" t="s">
        <v>5331</v>
      </c>
      <c r="J106" s="22"/>
      <c r="K106" s="22" t="s">
        <v>5332</v>
      </c>
    </row>
    <row r="107" spans="1:11">
      <c r="A107" s="21" t="s">
        <v>5329</v>
      </c>
      <c r="B107" s="22" t="s">
        <v>4060</v>
      </c>
      <c r="C107" s="22" t="s">
        <v>2811</v>
      </c>
      <c r="D107" s="22" t="s">
        <v>5413</v>
      </c>
      <c r="E107" s="23">
        <v>100</v>
      </c>
      <c r="F107" s="24">
        <v>9.8149999999999995</v>
      </c>
      <c r="G107" s="22"/>
      <c r="H107" s="22" t="s">
        <v>4053</v>
      </c>
      <c r="I107" s="21" t="s">
        <v>5331</v>
      </c>
      <c r="J107" s="22"/>
      <c r="K107" s="22" t="s">
        <v>5332</v>
      </c>
    </row>
    <row r="108" spans="1:11">
      <c r="A108" s="21" t="s">
        <v>5329</v>
      </c>
      <c r="B108" s="22" t="s">
        <v>4060</v>
      </c>
      <c r="C108" s="22" t="s">
        <v>2636</v>
      </c>
      <c r="D108" s="22" t="s">
        <v>5414</v>
      </c>
      <c r="E108" s="23">
        <v>30</v>
      </c>
      <c r="F108" s="24">
        <v>19.63</v>
      </c>
      <c r="G108" s="22"/>
      <c r="H108" s="22" t="s">
        <v>4053</v>
      </c>
      <c r="I108" s="21" t="s">
        <v>5331</v>
      </c>
      <c r="J108" s="22"/>
      <c r="K108" s="22" t="s">
        <v>5332</v>
      </c>
    </row>
    <row r="109" spans="1:11">
      <c r="A109" s="21" t="s">
        <v>5329</v>
      </c>
      <c r="B109" s="22" t="s">
        <v>4060</v>
      </c>
      <c r="C109" s="22" t="s">
        <v>800</v>
      </c>
      <c r="D109" s="22" t="s">
        <v>5415</v>
      </c>
      <c r="E109" s="23">
        <v>100</v>
      </c>
      <c r="F109" s="24">
        <v>21.97</v>
      </c>
      <c r="G109" s="22"/>
      <c r="H109" s="22" t="s">
        <v>4053</v>
      </c>
      <c r="I109" s="21" t="s">
        <v>5331</v>
      </c>
      <c r="J109" s="22"/>
      <c r="K109" s="22" t="s">
        <v>5332</v>
      </c>
    </row>
    <row r="110" spans="1:11">
      <c r="A110" s="21" t="s">
        <v>5329</v>
      </c>
      <c r="B110" s="22" t="s">
        <v>4060</v>
      </c>
      <c r="C110" s="22" t="s">
        <v>2513</v>
      </c>
      <c r="D110" s="22" t="s">
        <v>5416</v>
      </c>
      <c r="E110" s="23">
        <v>60</v>
      </c>
      <c r="F110" s="24">
        <v>15.47</v>
      </c>
      <c r="G110" s="22"/>
      <c r="H110" s="22" t="s">
        <v>4053</v>
      </c>
      <c r="I110" s="21" t="s">
        <v>5331</v>
      </c>
      <c r="J110" s="22"/>
      <c r="K110" s="22" t="s">
        <v>5332</v>
      </c>
    </row>
    <row r="111" spans="1:11">
      <c r="A111" s="21" t="s">
        <v>5329</v>
      </c>
      <c r="B111" s="22" t="s">
        <v>4060</v>
      </c>
      <c r="C111" s="22" t="s">
        <v>2546</v>
      </c>
      <c r="D111" s="22" t="s">
        <v>5417</v>
      </c>
      <c r="E111" s="23">
        <v>30</v>
      </c>
      <c r="F111" s="24">
        <v>9.4640000000000004</v>
      </c>
      <c r="G111" s="22"/>
      <c r="H111" s="22" t="s">
        <v>4053</v>
      </c>
      <c r="I111" s="21" t="s">
        <v>5331</v>
      </c>
      <c r="J111" s="22"/>
      <c r="K111" s="22" t="s">
        <v>5332</v>
      </c>
    </row>
    <row r="112" spans="1:11">
      <c r="A112" s="21" t="s">
        <v>5329</v>
      </c>
      <c r="B112" s="22" t="s">
        <v>4060</v>
      </c>
      <c r="C112" s="22" t="s">
        <v>2671</v>
      </c>
      <c r="D112" s="22" t="s">
        <v>5418</v>
      </c>
      <c r="E112" s="23">
        <v>120</v>
      </c>
      <c r="F112" s="24">
        <v>15.86</v>
      </c>
      <c r="G112" s="22"/>
      <c r="H112" s="22" t="s">
        <v>4053</v>
      </c>
      <c r="I112" s="21" t="s">
        <v>5331</v>
      </c>
      <c r="J112" s="22"/>
      <c r="K112" s="22" t="s">
        <v>5332</v>
      </c>
    </row>
    <row r="113" spans="1:11">
      <c r="A113" s="21" t="s">
        <v>5329</v>
      </c>
      <c r="B113" s="22" t="s">
        <v>4060</v>
      </c>
      <c r="C113" s="22" t="s">
        <v>2638</v>
      </c>
      <c r="D113" s="22" t="s">
        <v>5419</v>
      </c>
      <c r="E113" s="23">
        <v>160</v>
      </c>
      <c r="F113" s="24">
        <v>23.4</v>
      </c>
      <c r="G113" s="22"/>
      <c r="H113" s="22" t="s">
        <v>4053</v>
      </c>
      <c r="I113" s="21" t="s">
        <v>5331</v>
      </c>
      <c r="J113" s="22"/>
      <c r="K113" s="22" t="s">
        <v>5332</v>
      </c>
    </row>
    <row r="114" spans="1:11">
      <c r="A114" s="21" t="s">
        <v>5329</v>
      </c>
      <c r="B114" s="22" t="s">
        <v>4060</v>
      </c>
      <c r="C114" s="22" t="s">
        <v>2444</v>
      </c>
      <c r="D114" s="22" t="s">
        <v>5420</v>
      </c>
      <c r="E114" s="23">
        <v>30</v>
      </c>
      <c r="F114" s="24">
        <v>30.94</v>
      </c>
      <c r="G114" s="22"/>
      <c r="H114" s="22" t="s">
        <v>4053</v>
      </c>
      <c r="I114" s="21" t="s">
        <v>5331</v>
      </c>
      <c r="J114" s="22"/>
      <c r="K114" s="22" t="s">
        <v>5332</v>
      </c>
    </row>
    <row r="115" spans="1:11">
      <c r="A115" s="21" t="s">
        <v>5329</v>
      </c>
      <c r="B115" s="22" t="s">
        <v>4060</v>
      </c>
      <c r="C115" s="22" t="s">
        <v>2916</v>
      </c>
      <c r="D115" s="22" t="s">
        <v>5421</v>
      </c>
      <c r="E115" s="23">
        <v>50</v>
      </c>
      <c r="F115" s="24">
        <v>7.8330000000000002</v>
      </c>
      <c r="G115" s="22"/>
      <c r="H115" s="22" t="s">
        <v>4053</v>
      </c>
      <c r="I115" s="21" t="s">
        <v>5331</v>
      </c>
      <c r="J115" s="22"/>
      <c r="K115" s="22" t="s">
        <v>5332</v>
      </c>
    </row>
    <row r="116" spans="1:11">
      <c r="A116" s="21" t="s">
        <v>5329</v>
      </c>
      <c r="B116" s="22" t="s">
        <v>4060</v>
      </c>
      <c r="C116" s="22" t="s">
        <v>2406</v>
      </c>
      <c r="D116" s="22" t="s">
        <v>5422</v>
      </c>
      <c r="E116" s="23">
        <v>50</v>
      </c>
      <c r="F116" s="24">
        <v>9.9710000000000001</v>
      </c>
      <c r="G116" s="22"/>
      <c r="H116" s="22" t="s">
        <v>4053</v>
      </c>
      <c r="I116" s="21" t="s">
        <v>5331</v>
      </c>
      <c r="J116" s="22"/>
      <c r="K116" s="22" t="s">
        <v>5332</v>
      </c>
    </row>
    <row r="117" spans="1:11">
      <c r="A117" s="21" t="s">
        <v>5329</v>
      </c>
      <c r="B117" s="22" t="s">
        <v>4060</v>
      </c>
      <c r="C117" s="22" t="s">
        <v>666</v>
      </c>
      <c r="D117" s="22" t="s">
        <v>5423</v>
      </c>
      <c r="E117" s="23">
        <v>50</v>
      </c>
      <c r="F117" s="24">
        <v>24.57</v>
      </c>
      <c r="G117" s="22"/>
      <c r="H117" s="22" t="s">
        <v>4053</v>
      </c>
      <c r="I117" s="21" t="s">
        <v>5331</v>
      </c>
      <c r="J117" s="22"/>
      <c r="K117" s="22" t="s">
        <v>5332</v>
      </c>
    </row>
    <row r="118" spans="1:11">
      <c r="A118" s="21" t="s">
        <v>5329</v>
      </c>
      <c r="B118" s="22" t="s">
        <v>4060</v>
      </c>
      <c r="C118" s="22" t="s">
        <v>470</v>
      </c>
      <c r="D118" s="22" t="s">
        <v>5424</v>
      </c>
      <c r="E118" s="23">
        <v>130</v>
      </c>
      <c r="F118" s="24">
        <v>15.6</v>
      </c>
      <c r="G118" s="22"/>
      <c r="H118" s="22" t="s">
        <v>4053</v>
      </c>
      <c r="I118" s="21" t="s">
        <v>5331</v>
      </c>
      <c r="J118" s="22"/>
      <c r="K118" s="22" t="s">
        <v>5332</v>
      </c>
    </row>
    <row r="119" spans="1:11">
      <c r="A119" s="21" t="s">
        <v>5329</v>
      </c>
      <c r="B119" s="22" t="s">
        <v>4060</v>
      </c>
      <c r="C119" s="22" t="s">
        <v>2496</v>
      </c>
      <c r="D119" s="22" t="s">
        <v>5425</v>
      </c>
      <c r="E119" s="23">
        <v>50</v>
      </c>
      <c r="F119" s="24">
        <v>38.090000000000003</v>
      </c>
      <c r="G119" s="22"/>
      <c r="H119" s="22" t="s">
        <v>4053</v>
      </c>
      <c r="I119" s="21" t="s">
        <v>5331</v>
      </c>
      <c r="J119" s="22"/>
      <c r="K119" s="22" t="s">
        <v>5332</v>
      </c>
    </row>
    <row r="120" spans="1:11">
      <c r="A120" s="21" t="s">
        <v>5329</v>
      </c>
      <c r="B120" s="22" t="s">
        <v>4060</v>
      </c>
      <c r="C120" s="22" t="s">
        <v>663</v>
      </c>
      <c r="D120" s="22" t="s">
        <v>5426</v>
      </c>
      <c r="E120" s="23">
        <v>200</v>
      </c>
      <c r="F120" s="24">
        <v>11.083</v>
      </c>
      <c r="G120" s="22"/>
      <c r="H120" s="22" t="s">
        <v>4053</v>
      </c>
      <c r="I120" s="21" t="s">
        <v>5331</v>
      </c>
      <c r="J120" s="22"/>
      <c r="K120" s="22" t="s">
        <v>5332</v>
      </c>
    </row>
    <row r="121" spans="1:11">
      <c r="A121" s="21" t="s">
        <v>5329</v>
      </c>
      <c r="B121" s="22" t="s">
        <v>4060</v>
      </c>
      <c r="C121" s="22" t="s">
        <v>2809</v>
      </c>
      <c r="D121" s="22" t="s">
        <v>5427</v>
      </c>
      <c r="E121" s="23">
        <v>30</v>
      </c>
      <c r="F121" s="24">
        <v>7.93</v>
      </c>
      <c r="G121" s="22"/>
      <c r="H121" s="22" t="s">
        <v>4053</v>
      </c>
      <c r="I121" s="21" t="s">
        <v>5331</v>
      </c>
      <c r="J121" s="22"/>
      <c r="K121" s="22" t="s">
        <v>5332</v>
      </c>
    </row>
    <row r="122" spans="1:11">
      <c r="A122" s="21" t="s">
        <v>5329</v>
      </c>
      <c r="B122" s="22" t="s">
        <v>4060</v>
      </c>
      <c r="C122" s="22" t="s">
        <v>2813</v>
      </c>
      <c r="D122" s="22" t="s">
        <v>5428</v>
      </c>
      <c r="E122" s="23">
        <v>80</v>
      </c>
      <c r="F122" s="24">
        <v>11.7</v>
      </c>
      <c r="G122" s="22"/>
      <c r="H122" s="22" t="s">
        <v>4053</v>
      </c>
      <c r="I122" s="21" t="s">
        <v>5331</v>
      </c>
      <c r="J122" s="22"/>
      <c r="K122" s="22" t="s">
        <v>5332</v>
      </c>
    </row>
    <row r="123" spans="1:11">
      <c r="A123" s="21" t="s">
        <v>5329</v>
      </c>
      <c r="B123" s="22" t="s">
        <v>4060</v>
      </c>
      <c r="C123" s="22" t="s">
        <v>2467</v>
      </c>
      <c r="D123" s="22" t="s">
        <v>5429</v>
      </c>
      <c r="E123" s="23">
        <v>50</v>
      </c>
      <c r="F123" s="24">
        <v>26.975000000000001</v>
      </c>
      <c r="G123" s="22"/>
      <c r="H123" s="22" t="s">
        <v>4053</v>
      </c>
      <c r="I123" s="21" t="s">
        <v>5331</v>
      </c>
      <c r="J123" s="22"/>
      <c r="K123" s="22" t="s">
        <v>5332</v>
      </c>
    </row>
    <row r="124" spans="1:11">
      <c r="A124" s="21" t="s">
        <v>5329</v>
      </c>
      <c r="B124" s="22" t="s">
        <v>4060</v>
      </c>
      <c r="C124" s="22" t="s">
        <v>2576</v>
      </c>
      <c r="D124" s="22" t="s">
        <v>5430</v>
      </c>
      <c r="E124" s="23">
        <v>50</v>
      </c>
      <c r="F124" s="24">
        <v>15.664999999999999</v>
      </c>
      <c r="G124" s="22"/>
      <c r="H124" s="22" t="s">
        <v>4053</v>
      </c>
      <c r="I124" s="21" t="s">
        <v>5331</v>
      </c>
      <c r="J124" s="22"/>
      <c r="K124" s="22" t="s">
        <v>5332</v>
      </c>
    </row>
    <row r="125" spans="1:11">
      <c r="A125" s="21" t="s">
        <v>5329</v>
      </c>
      <c r="B125" s="22" t="s">
        <v>4060</v>
      </c>
      <c r="C125" s="22" t="s">
        <v>2402</v>
      </c>
      <c r="D125" s="22" t="s">
        <v>5431</v>
      </c>
      <c r="E125" s="23">
        <v>80</v>
      </c>
      <c r="F125" s="24">
        <v>23.01</v>
      </c>
      <c r="G125" s="22"/>
      <c r="H125" s="22" t="s">
        <v>4053</v>
      </c>
      <c r="I125" s="21" t="s">
        <v>5331</v>
      </c>
      <c r="J125" s="22"/>
      <c r="K125" s="22" t="s">
        <v>5332</v>
      </c>
    </row>
    <row r="126" spans="1:11">
      <c r="A126" s="21" t="s">
        <v>5329</v>
      </c>
      <c r="B126" s="22" t="s">
        <v>4060</v>
      </c>
      <c r="C126" s="22" t="s">
        <v>2903</v>
      </c>
      <c r="D126" s="22" t="s">
        <v>5432</v>
      </c>
      <c r="E126" s="23">
        <v>120</v>
      </c>
      <c r="F126" s="24">
        <v>7.7350000000000003</v>
      </c>
      <c r="G126" s="22"/>
      <c r="H126" s="22" t="s">
        <v>4053</v>
      </c>
      <c r="I126" s="21" t="s">
        <v>5331</v>
      </c>
      <c r="J126" s="22"/>
      <c r="K126" s="22" t="s">
        <v>5332</v>
      </c>
    </row>
    <row r="127" spans="1:11">
      <c r="A127" s="21" t="s">
        <v>5329</v>
      </c>
      <c r="B127" s="22" t="s">
        <v>4060</v>
      </c>
      <c r="C127" s="22" t="s">
        <v>2461</v>
      </c>
      <c r="D127" s="22" t="s">
        <v>5433</v>
      </c>
      <c r="E127" s="23">
        <v>50</v>
      </c>
      <c r="F127" s="24">
        <v>15.664999999999999</v>
      </c>
      <c r="G127" s="22"/>
      <c r="H127" s="22" t="s">
        <v>4053</v>
      </c>
      <c r="I127" s="21" t="s">
        <v>5331</v>
      </c>
      <c r="J127" s="22"/>
      <c r="K127" s="22" t="s">
        <v>5332</v>
      </c>
    </row>
    <row r="128" spans="1:11">
      <c r="A128" s="21" t="s">
        <v>5329</v>
      </c>
      <c r="B128" s="22" t="s">
        <v>4060</v>
      </c>
      <c r="C128" s="22" t="s">
        <v>564</v>
      </c>
      <c r="D128" s="22" t="s">
        <v>5434</v>
      </c>
      <c r="E128" s="23">
        <v>70</v>
      </c>
      <c r="F128" s="24">
        <v>4.6870000000000003</v>
      </c>
      <c r="G128" s="22"/>
      <c r="H128" s="22" t="s">
        <v>4053</v>
      </c>
      <c r="I128" s="21" t="s">
        <v>5331</v>
      </c>
      <c r="J128" s="22"/>
      <c r="K128" s="22" t="s">
        <v>5332</v>
      </c>
    </row>
    <row r="129" spans="1:11">
      <c r="A129" s="21" t="s">
        <v>5329</v>
      </c>
      <c r="B129" s="22" t="s">
        <v>4060</v>
      </c>
      <c r="C129" s="22" t="s">
        <v>2920</v>
      </c>
      <c r="D129" s="22" t="s">
        <v>5435</v>
      </c>
      <c r="E129" s="23">
        <v>60</v>
      </c>
      <c r="F129" s="24">
        <v>11.603</v>
      </c>
      <c r="G129" s="22"/>
      <c r="H129" s="22" t="s">
        <v>4053</v>
      </c>
      <c r="I129" s="21" t="s">
        <v>5331</v>
      </c>
      <c r="J129" s="22"/>
      <c r="K129" s="22" t="s">
        <v>5332</v>
      </c>
    </row>
    <row r="130" spans="1:11">
      <c r="A130" s="21" t="s">
        <v>5329</v>
      </c>
      <c r="B130" s="22" t="s">
        <v>4060</v>
      </c>
      <c r="C130" s="22" t="s">
        <v>2590</v>
      </c>
      <c r="D130" s="22" t="s">
        <v>5436</v>
      </c>
      <c r="E130" s="23">
        <v>30</v>
      </c>
      <c r="F130" s="24">
        <v>19.239999999999998</v>
      </c>
      <c r="G130" s="22"/>
      <c r="H130" s="22" t="s">
        <v>4053</v>
      </c>
      <c r="I130" s="21" t="s">
        <v>5331</v>
      </c>
      <c r="J130" s="22"/>
      <c r="K130" s="22" t="s">
        <v>5332</v>
      </c>
    </row>
    <row r="131" spans="1:11">
      <c r="A131" s="21" t="s">
        <v>5329</v>
      </c>
      <c r="B131" s="22" t="s">
        <v>4060</v>
      </c>
      <c r="C131" s="22" t="s">
        <v>680</v>
      </c>
      <c r="D131" s="22" t="s">
        <v>5437</v>
      </c>
      <c r="E131" s="23">
        <v>50</v>
      </c>
      <c r="F131" s="24">
        <v>26.975000000000001</v>
      </c>
      <c r="G131" s="22"/>
      <c r="H131" s="22" t="s">
        <v>4053</v>
      </c>
      <c r="I131" s="21" t="s">
        <v>5331</v>
      </c>
      <c r="J131" s="22"/>
      <c r="K131" s="22" t="s">
        <v>5332</v>
      </c>
    </row>
    <row r="132" spans="1:11">
      <c r="A132" s="21" t="s">
        <v>5329</v>
      </c>
      <c r="B132" s="22" t="s">
        <v>4060</v>
      </c>
      <c r="C132" s="22" t="s">
        <v>2519</v>
      </c>
      <c r="D132" s="22" t="s">
        <v>5438</v>
      </c>
      <c r="E132" s="23">
        <v>120</v>
      </c>
      <c r="F132" s="24">
        <v>23.01</v>
      </c>
      <c r="G132" s="22"/>
      <c r="H132" s="22" t="s">
        <v>4053</v>
      </c>
      <c r="I132" s="21" t="s">
        <v>5331</v>
      </c>
      <c r="J132" s="22"/>
      <c r="K132" s="22" t="s">
        <v>5332</v>
      </c>
    </row>
    <row r="133" spans="1:11">
      <c r="A133" s="21" t="s">
        <v>5329</v>
      </c>
      <c r="B133" s="22" t="s">
        <v>4060</v>
      </c>
      <c r="C133" s="22" t="s">
        <v>2548</v>
      </c>
      <c r="D133" s="22" t="s">
        <v>5439</v>
      </c>
      <c r="E133" s="23">
        <v>120</v>
      </c>
      <c r="F133" s="24">
        <v>30.355</v>
      </c>
      <c r="G133" s="22"/>
      <c r="H133" s="22" t="s">
        <v>4053</v>
      </c>
      <c r="I133" s="21" t="s">
        <v>5331</v>
      </c>
      <c r="J133" s="22"/>
      <c r="K133" s="22" t="s">
        <v>5332</v>
      </c>
    </row>
    <row r="134" spans="1:11">
      <c r="A134" s="21" t="s">
        <v>5329</v>
      </c>
      <c r="B134" s="22" t="s">
        <v>4060</v>
      </c>
      <c r="C134" s="22" t="s">
        <v>567</v>
      </c>
      <c r="D134" s="22" t="s">
        <v>5440</v>
      </c>
      <c r="E134" s="23">
        <v>30</v>
      </c>
      <c r="F134" s="24">
        <v>27.17</v>
      </c>
      <c r="G134" s="22"/>
      <c r="H134" s="22" t="s">
        <v>4053</v>
      </c>
      <c r="I134" s="21" t="s">
        <v>5331</v>
      </c>
      <c r="J134" s="22"/>
      <c r="K134" s="22" t="s">
        <v>5332</v>
      </c>
    </row>
    <row r="135" spans="1:11">
      <c r="A135" s="21" t="s">
        <v>5329</v>
      </c>
      <c r="B135" s="22" t="s">
        <v>4060</v>
      </c>
      <c r="C135" s="22" t="s">
        <v>742</v>
      </c>
      <c r="D135" s="22" t="s">
        <v>5441</v>
      </c>
      <c r="E135" s="23">
        <v>100</v>
      </c>
      <c r="F135" s="24">
        <v>7.4749999999999996</v>
      </c>
      <c r="G135" s="22"/>
      <c r="H135" s="22" t="s">
        <v>4053</v>
      </c>
      <c r="I135" s="21" t="s">
        <v>5331</v>
      </c>
      <c r="J135" s="22"/>
      <c r="K135" s="22" t="s">
        <v>5332</v>
      </c>
    </row>
    <row r="136" spans="1:11">
      <c r="A136" s="21" t="s">
        <v>5329</v>
      </c>
      <c r="B136" s="22" t="s">
        <v>4060</v>
      </c>
      <c r="C136" s="22" t="s">
        <v>2404</v>
      </c>
      <c r="D136" s="22" t="s">
        <v>5442</v>
      </c>
      <c r="E136" s="23">
        <v>30</v>
      </c>
      <c r="F136" s="24">
        <v>26.844999999999999</v>
      </c>
      <c r="G136" s="22"/>
      <c r="H136" s="22" t="s">
        <v>4053</v>
      </c>
      <c r="I136" s="21" t="s">
        <v>5331</v>
      </c>
      <c r="J136" s="22"/>
      <c r="K136" s="22" t="s">
        <v>5332</v>
      </c>
    </row>
    <row r="137" spans="1:11">
      <c r="A137" s="21" t="s">
        <v>5329</v>
      </c>
      <c r="B137" s="22" t="s">
        <v>4060</v>
      </c>
      <c r="C137" s="22" t="s">
        <v>703</v>
      </c>
      <c r="D137" s="22" t="s">
        <v>5443</v>
      </c>
      <c r="E137" s="23">
        <v>150</v>
      </c>
      <c r="F137" s="24">
        <v>5.07</v>
      </c>
      <c r="G137" s="22"/>
      <c r="H137" s="22" t="s">
        <v>4053</v>
      </c>
      <c r="I137" s="21" t="s">
        <v>5331</v>
      </c>
      <c r="J137" s="22"/>
      <c r="K137" s="22" t="s">
        <v>5332</v>
      </c>
    </row>
    <row r="138" spans="1:11">
      <c r="A138" s="21" t="s">
        <v>5329</v>
      </c>
      <c r="B138" s="22" t="s">
        <v>4060</v>
      </c>
      <c r="C138" s="22" t="s">
        <v>2517</v>
      </c>
      <c r="D138" s="22" t="s">
        <v>5444</v>
      </c>
      <c r="E138" s="23">
        <v>100</v>
      </c>
      <c r="F138" s="24">
        <v>8.7949999999999999</v>
      </c>
      <c r="G138" s="22"/>
      <c r="H138" s="22" t="s">
        <v>4053</v>
      </c>
      <c r="I138" s="21" t="s">
        <v>5331</v>
      </c>
      <c r="J138" s="22"/>
      <c r="K138" s="22" t="s">
        <v>5332</v>
      </c>
    </row>
    <row r="139" spans="1:11">
      <c r="A139" s="21" t="s">
        <v>5329</v>
      </c>
      <c r="B139" s="22" t="s">
        <v>4060</v>
      </c>
      <c r="C139" s="22" t="s">
        <v>2930</v>
      </c>
      <c r="D139" s="22" t="s">
        <v>5445</v>
      </c>
      <c r="E139" s="23">
        <v>30</v>
      </c>
      <c r="F139" s="24">
        <v>9.6199999999999992</v>
      </c>
      <c r="G139" s="22"/>
      <c r="H139" s="22" t="s">
        <v>4053</v>
      </c>
      <c r="I139" s="21" t="s">
        <v>5331</v>
      </c>
      <c r="J139" s="22"/>
      <c r="K139" s="22" t="s">
        <v>5332</v>
      </c>
    </row>
    <row r="140" spans="1:11">
      <c r="A140" s="21" t="s">
        <v>5329</v>
      </c>
      <c r="B140" s="22" t="s">
        <v>4060</v>
      </c>
      <c r="C140" s="22" t="s">
        <v>2499</v>
      </c>
      <c r="D140" s="22" t="s">
        <v>5446</v>
      </c>
      <c r="E140" s="23">
        <v>90</v>
      </c>
      <c r="F140" s="24">
        <v>11.388</v>
      </c>
      <c r="G140" s="22"/>
      <c r="H140" s="22" t="s">
        <v>4053</v>
      </c>
      <c r="I140" s="21" t="s">
        <v>5331</v>
      </c>
      <c r="J140" s="22"/>
      <c r="K140" s="22" t="s">
        <v>5332</v>
      </c>
    </row>
    <row r="141" spans="1:11">
      <c r="A141" s="21" t="s">
        <v>5329</v>
      </c>
      <c r="B141" s="22" t="s">
        <v>4060</v>
      </c>
      <c r="C141" s="22" t="s">
        <v>2823</v>
      </c>
      <c r="D141" s="22" t="s">
        <v>5447</v>
      </c>
      <c r="E141" s="23">
        <v>30</v>
      </c>
      <c r="F141" s="24">
        <v>11.603</v>
      </c>
      <c r="G141" s="22"/>
      <c r="H141" s="22" t="s">
        <v>4053</v>
      </c>
      <c r="I141" s="21" t="s">
        <v>5331</v>
      </c>
      <c r="J141" s="22"/>
      <c r="K141" s="22" t="s">
        <v>5332</v>
      </c>
    </row>
    <row r="142" spans="1:11">
      <c r="A142" s="21" t="s">
        <v>5329</v>
      </c>
      <c r="B142" s="22" t="s">
        <v>4060</v>
      </c>
      <c r="C142" s="22" t="s">
        <v>2582</v>
      </c>
      <c r="D142" s="22" t="s">
        <v>5448</v>
      </c>
      <c r="E142" s="23">
        <v>70</v>
      </c>
      <c r="F142" s="24">
        <v>26.975000000000001</v>
      </c>
      <c r="G142" s="22"/>
      <c r="H142" s="22" t="s">
        <v>4053</v>
      </c>
      <c r="I142" s="21" t="s">
        <v>5331</v>
      </c>
      <c r="J142" s="22"/>
      <c r="K142" s="22" t="s">
        <v>5332</v>
      </c>
    </row>
    <row r="143" spans="1:11">
      <c r="A143" s="21" t="s">
        <v>5329</v>
      </c>
      <c r="B143" s="22" t="s">
        <v>4060</v>
      </c>
      <c r="C143" s="22" t="s">
        <v>2924</v>
      </c>
      <c r="D143" s="22" t="s">
        <v>5449</v>
      </c>
      <c r="E143" s="23">
        <v>50</v>
      </c>
      <c r="F143" s="24">
        <v>5.359</v>
      </c>
      <c r="G143" s="22"/>
      <c r="H143" s="22" t="s">
        <v>4053</v>
      </c>
      <c r="I143" s="21" t="s">
        <v>5331</v>
      </c>
      <c r="J143" s="22"/>
      <c r="K143" s="22" t="s">
        <v>5332</v>
      </c>
    </row>
    <row r="144" spans="1:11">
      <c r="A144" s="21" t="s">
        <v>5329</v>
      </c>
      <c r="B144" s="22" t="s">
        <v>4060</v>
      </c>
      <c r="C144" s="22" t="s">
        <v>2821</v>
      </c>
      <c r="D144" s="22" t="s">
        <v>5450</v>
      </c>
      <c r="E144" s="23">
        <v>30</v>
      </c>
      <c r="F144" s="24">
        <v>9.718</v>
      </c>
      <c r="G144" s="22"/>
      <c r="H144" s="22" t="s">
        <v>4053</v>
      </c>
      <c r="I144" s="21" t="s">
        <v>5331</v>
      </c>
      <c r="J144" s="22"/>
      <c r="K144" s="22" t="s">
        <v>5332</v>
      </c>
    </row>
    <row r="145" spans="1:11">
      <c r="A145" s="21" t="s">
        <v>5329</v>
      </c>
      <c r="B145" s="22" t="s">
        <v>4060</v>
      </c>
      <c r="C145" s="22" t="s">
        <v>504</v>
      </c>
      <c r="D145" s="22" t="s">
        <v>5451</v>
      </c>
      <c r="E145" s="23">
        <v>100</v>
      </c>
      <c r="F145" s="24">
        <v>11.765000000000001</v>
      </c>
      <c r="G145" s="22"/>
      <c r="H145" s="22" t="s">
        <v>4053</v>
      </c>
      <c r="I145" s="21" t="s">
        <v>5331</v>
      </c>
      <c r="J145" s="22"/>
      <c r="K145" s="22" t="s">
        <v>5332</v>
      </c>
    </row>
    <row r="146" spans="1:11">
      <c r="A146" s="21" t="s">
        <v>5329</v>
      </c>
      <c r="B146" s="22" t="s">
        <v>4060</v>
      </c>
      <c r="C146" s="22" t="s">
        <v>2469</v>
      </c>
      <c r="D146" s="22" t="s">
        <v>5452</v>
      </c>
      <c r="E146" s="23">
        <v>30</v>
      </c>
      <c r="F146" s="24">
        <v>30.745000000000001</v>
      </c>
      <c r="G146" s="22"/>
      <c r="H146" s="22" t="s">
        <v>4053</v>
      </c>
      <c r="I146" s="21" t="s">
        <v>5331</v>
      </c>
      <c r="J146" s="22"/>
      <c r="K146" s="22" t="s">
        <v>5332</v>
      </c>
    </row>
    <row r="147" spans="1:11">
      <c r="A147" s="21" t="s">
        <v>5329</v>
      </c>
      <c r="B147" s="22" t="s">
        <v>4060</v>
      </c>
      <c r="C147" s="22" t="s">
        <v>2584</v>
      </c>
      <c r="D147" s="22" t="s">
        <v>5453</v>
      </c>
      <c r="E147" s="23">
        <v>60</v>
      </c>
      <c r="F147" s="24">
        <v>30.745000000000001</v>
      </c>
      <c r="G147" s="22"/>
      <c r="H147" s="22" t="s">
        <v>4053</v>
      </c>
      <c r="I147" s="21" t="s">
        <v>5331</v>
      </c>
      <c r="J147" s="22"/>
      <c r="K147" s="22" t="s">
        <v>5332</v>
      </c>
    </row>
    <row r="148" spans="1:11">
      <c r="A148" s="21" t="s">
        <v>5329</v>
      </c>
      <c r="B148" s="22" t="s">
        <v>4060</v>
      </c>
      <c r="C148" s="22" t="s">
        <v>2928</v>
      </c>
      <c r="D148" s="22" t="s">
        <v>5454</v>
      </c>
      <c r="E148" s="23">
        <v>50</v>
      </c>
      <c r="F148" s="24">
        <v>7.7350000000000003</v>
      </c>
      <c r="G148" s="22"/>
      <c r="H148" s="22" t="s">
        <v>4053</v>
      </c>
      <c r="I148" s="21" t="s">
        <v>5331</v>
      </c>
      <c r="J148" s="22"/>
      <c r="K148" s="22" t="s">
        <v>5332</v>
      </c>
    </row>
    <row r="149" spans="1:11">
      <c r="A149" s="21" t="s">
        <v>5329</v>
      </c>
      <c r="B149" s="22" t="s">
        <v>4060</v>
      </c>
      <c r="C149" s="22" t="s">
        <v>2932</v>
      </c>
      <c r="D149" s="22" t="s">
        <v>5455</v>
      </c>
      <c r="E149" s="23">
        <v>50</v>
      </c>
      <c r="F149" s="24">
        <v>11.505000000000001</v>
      </c>
      <c r="G149" s="22"/>
      <c r="H149" s="22" t="s">
        <v>4053</v>
      </c>
      <c r="I149" s="21" t="s">
        <v>5331</v>
      </c>
      <c r="J149" s="22"/>
      <c r="K149" s="22" t="s">
        <v>5332</v>
      </c>
    </row>
    <row r="150" spans="1:11">
      <c r="A150" s="21" t="s">
        <v>5329</v>
      </c>
      <c r="B150" s="22" t="s">
        <v>4060</v>
      </c>
      <c r="C150" s="22" t="s">
        <v>2422</v>
      </c>
      <c r="D150" s="22" t="s">
        <v>5456</v>
      </c>
      <c r="E150" s="23">
        <v>30</v>
      </c>
      <c r="F150" s="24">
        <v>23.79</v>
      </c>
      <c r="G150" s="22"/>
      <c r="H150" s="22" t="s">
        <v>4053</v>
      </c>
      <c r="I150" s="21" t="s">
        <v>5331</v>
      </c>
      <c r="J150" s="22"/>
      <c r="K150" s="22" t="s">
        <v>5332</v>
      </c>
    </row>
    <row r="151" spans="1:11">
      <c r="A151" s="21" t="s">
        <v>5329</v>
      </c>
      <c r="B151" s="22" t="s">
        <v>4060</v>
      </c>
      <c r="C151" s="22" t="s">
        <v>2771</v>
      </c>
      <c r="D151" s="22" t="s">
        <v>5457</v>
      </c>
      <c r="E151" s="23">
        <v>30</v>
      </c>
      <c r="F151" s="24">
        <v>11.7</v>
      </c>
      <c r="G151" s="22"/>
      <c r="H151" s="22" t="s">
        <v>4053</v>
      </c>
      <c r="I151" s="21" t="s">
        <v>5331</v>
      </c>
      <c r="J151" s="22"/>
      <c r="K151" s="22" t="s">
        <v>5332</v>
      </c>
    </row>
    <row r="152" spans="1:11">
      <c r="A152" s="21" t="s">
        <v>5329</v>
      </c>
      <c r="B152" s="22" t="s">
        <v>4060</v>
      </c>
      <c r="C152" s="22" t="s">
        <v>2934</v>
      </c>
      <c r="D152" s="22" t="s">
        <v>5458</v>
      </c>
      <c r="E152" s="23">
        <v>30</v>
      </c>
      <c r="F152" s="24">
        <v>13.39</v>
      </c>
      <c r="G152" s="22"/>
      <c r="H152" s="22" t="s">
        <v>4053</v>
      </c>
      <c r="I152" s="21" t="s">
        <v>5331</v>
      </c>
      <c r="J152" s="22"/>
      <c r="K152" s="22" t="s">
        <v>5332</v>
      </c>
    </row>
    <row r="153" spans="1:11">
      <c r="A153" s="21" t="s">
        <v>5329</v>
      </c>
      <c r="B153" s="22" t="s">
        <v>4060</v>
      </c>
      <c r="C153" s="22" t="s">
        <v>2450</v>
      </c>
      <c r="D153" s="22" t="s">
        <v>5459</v>
      </c>
      <c r="E153" s="23">
        <v>30</v>
      </c>
      <c r="F153" s="24">
        <v>38.479999999999997</v>
      </c>
      <c r="G153" s="22"/>
      <c r="H153" s="22" t="s">
        <v>4053</v>
      </c>
      <c r="I153" s="21" t="s">
        <v>5331</v>
      </c>
      <c r="J153" s="22"/>
      <c r="K153" s="22" t="s">
        <v>5332</v>
      </c>
    </row>
    <row r="154" spans="1:11">
      <c r="A154" s="21" t="s">
        <v>5329</v>
      </c>
      <c r="B154" s="22" t="s">
        <v>4060</v>
      </c>
      <c r="C154" s="22" t="s">
        <v>2588</v>
      </c>
      <c r="D154" s="22" t="s">
        <v>5460</v>
      </c>
      <c r="E154" s="23">
        <v>30</v>
      </c>
      <c r="F154" s="24">
        <v>15.47</v>
      </c>
      <c r="G154" s="22"/>
      <c r="H154" s="22" t="s">
        <v>4053</v>
      </c>
      <c r="I154" s="21" t="s">
        <v>5331</v>
      </c>
      <c r="J154" s="22"/>
      <c r="K154" s="22" t="s">
        <v>5332</v>
      </c>
    </row>
    <row r="155" spans="1:11">
      <c r="A155" s="21" t="s">
        <v>5329</v>
      </c>
      <c r="B155" s="22" t="s">
        <v>4060</v>
      </c>
      <c r="C155" s="22" t="s">
        <v>2446</v>
      </c>
      <c r="D155" s="22" t="s">
        <v>5461</v>
      </c>
      <c r="E155" s="23">
        <v>30</v>
      </c>
      <c r="F155" s="24">
        <v>34.71</v>
      </c>
      <c r="G155" s="22"/>
      <c r="H155" s="22" t="s">
        <v>4053</v>
      </c>
      <c r="I155" s="21" t="s">
        <v>5331</v>
      </c>
      <c r="J155" s="22"/>
      <c r="K155" s="22" t="s">
        <v>5332</v>
      </c>
    </row>
    <row r="156" spans="1:11">
      <c r="A156" s="21" t="s">
        <v>5329</v>
      </c>
      <c r="B156" s="22" t="s">
        <v>4060</v>
      </c>
      <c r="C156" s="22" t="s">
        <v>2448</v>
      </c>
      <c r="D156" s="22" t="s">
        <v>5462</v>
      </c>
      <c r="E156" s="23">
        <v>30</v>
      </c>
      <c r="F156" s="24">
        <v>10.914</v>
      </c>
      <c r="G156" s="22"/>
      <c r="H156" s="22" t="s">
        <v>4053</v>
      </c>
      <c r="I156" s="21" t="s">
        <v>5331</v>
      </c>
      <c r="J156" s="22"/>
      <c r="K156" s="22" t="s">
        <v>5332</v>
      </c>
    </row>
    <row r="157" spans="1:11">
      <c r="A157" s="21" t="s">
        <v>5329</v>
      </c>
      <c r="B157" s="22" t="s">
        <v>4060</v>
      </c>
      <c r="C157" s="22" t="s">
        <v>2926</v>
      </c>
      <c r="D157" s="22" t="s">
        <v>5463</v>
      </c>
      <c r="E157" s="23">
        <v>30</v>
      </c>
      <c r="F157" s="24">
        <v>6.2240000000000002</v>
      </c>
      <c r="G157" s="22"/>
      <c r="H157" s="22" t="s">
        <v>4053</v>
      </c>
      <c r="I157" s="21" t="s">
        <v>5331</v>
      </c>
      <c r="J157" s="22"/>
      <c r="K157" s="22" t="s">
        <v>5332</v>
      </c>
    </row>
    <row r="158" spans="1:11">
      <c r="A158" s="21" t="s">
        <v>5329</v>
      </c>
      <c r="B158" s="22" t="s">
        <v>4060</v>
      </c>
      <c r="C158" s="22" t="s">
        <v>2418</v>
      </c>
      <c r="D158" s="22" t="s">
        <v>5464</v>
      </c>
      <c r="E158" s="23">
        <v>30</v>
      </c>
      <c r="F158" s="24">
        <v>16.25</v>
      </c>
      <c r="G158" s="22"/>
      <c r="H158" s="22" t="s">
        <v>4053</v>
      </c>
      <c r="I158" s="21" t="s">
        <v>5331</v>
      </c>
      <c r="J158" s="22"/>
      <c r="K158" s="22" t="s">
        <v>5332</v>
      </c>
    </row>
    <row r="159" spans="1:11">
      <c r="A159" s="21" t="s">
        <v>5329</v>
      </c>
      <c r="B159" s="22" t="s">
        <v>4060</v>
      </c>
      <c r="C159" s="22" t="s">
        <v>2586</v>
      </c>
      <c r="D159" s="22" t="s">
        <v>5465</v>
      </c>
      <c r="E159" s="23">
        <v>30</v>
      </c>
      <c r="F159" s="24">
        <v>12.448</v>
      </c>
      <c r="G159" s="22"/>
      <c r="H159" s="22" t="s">
        <v>4053</v>
      </c>
      <c r="I159" s="21" t="s">
        <v>5331</v>
      </c>
      <c r="J159" s="22"/>
      <c r="K159" s="22" t="s">
        <v>5332</v>
      </c>
    </row>
    <row r="160" spans="1:11">
      <c r="A160" s="21" t="s">
        <v>5329</v>
      </c>
      <c r="B160" s="22" t="s">
        <v>4060</v>
      </c>
      <c r="C160" s="22" t="s">
        <v>2420</v>
      </c>
      <c r="D160" s="22" t="s">
        <v>5466</v>
      </c>
      <c r="E160" s="23">
        <v>30</v>
      </c>
      <c r="F160" s="24">
        <v>20.02</v>
      </c>
      <c r="G160" s="22"/>
      <c r="H160" s="22" t="s">
        <v>4053</v>
      </c>
      <c r="I160" s="21" t="s">
        <v>5331</v>
      </c>
      <c r="J160" s="22"/>
      <c r="K160" s="22" t="s">
        <v>5332</v>
      </c>
    </row>
    <row r="161" spans="1:11">
      <c r="A161" s="21" t="s">
        <v>5329</v>
      </c>
      <c r="B161" s="22" t="s">
        <v>4060</v>
      </c>
      <c r="C161" s="22" t="s">
        <v>2922</v>
      </c>
      <c r="D161" s="22" t="s">
        <v>5467</v>
      </c>
      <c r="E161" s="23">
        <v>30</v>
      </c>
      <c r="F161" s="24">
        <v>13.488</v>
      </c>
      <c r="G161" s="22"/>
      <c r="H161" s="22" t="s">
        <v>4053</v>
      </c>
      <c r="I161" s="21" t="s">
        <v>5331</v>
      </c>
      <c r="J161" s="22"/>
      <c r="K161" s="22" t="s">
        <v>5332</v>
      </c>
    </row>
    <row r="162" spans="1:11">
      <c r="A162" s="21" t="s">
        <v>5329</v>
      </c>
      <c r="B162" s="22" t="s">
        <v>4060</v>
      </c>
      <c r="C162" s="22" t="s">
        <v>1354</v>
      </c>
      <c r="D162" s="22" t="s">
        <v>5468</v>
      </c>
      <c r="E162" s="23">
        <v>100</v>
      </c>
      <c r="F162" s="24">
        <v>24.648</v>
      </c>
      <c r="G162" s="22"/>
      <c r="H162" s="22" t="s">
        <v>4053</v>
      </c>
      <c r="I162" s="21" t="s">
        <v>5331</v>
      </c>
      <c r="J162" s="22"/>
      <c r="K162" s="22" t="s">
        <v>5332</v>
      </c>
    </row>
    <row r="163" spans="1:11">
      <c r="A163" s="21" t="s">
        <v>5329</v>
      </c>
      <c r="B163" s="22" t="s">
        <v>4060</v>
      </c>
      <c r="C163" s="22" t="s">
        <v>1373</v>
      </c>
      <c r="D163" s="22" t="s">
        <v>5469</v>
      </c>
      <c r="E163" s="23">
        <v>320</v>
      </c>
      <c r="F163" s="24">
        <v>23.478000000000002</v>
      </c>
      <c r="G163" s="22"/>
      <c r="H163" s="22" t="s">
        <v>4053</v>
      </c>
      <c r="I163" s="21" t="s">
        <v>5331</v>
      </c>
      <c r="J163" s="22"/>
      <c r="K163" s="22" t="s">
        <v>5332</v>
      </c>
    </row>
    <row r="164" spans="1:11">
      <c r="A164" s="21" t="s">
        <v>5470</v>
      </c>
      <c r="B164" s="22" t="s">
        <v>5471</v>
      </c>
      <c r="C164" s="22" t="s">
        <v>4367</v>
      </c>
      <c r="D164" s="22" t="s">
        <v>5472</v>
      </c>
      <c r="E164" s="23">
        <v>10000</v>
      </c>
      <c r="F164" s="24">
        <v>1.2999999999999999E-3</v>
      </c>
      <c r="G164" s="22"/>
      <c r="H164" s="22" t="s">
        <v>4370</v>
      </c>
      <c r="I164" s="21" t="s">
        <v>5473</v>
      </c>
      <c r="J164" s="22" t="s">
        <v>5474</v>
      </c>
      <c r="K164" s="22" t="s">
        <v>5305</v>
      </c>
    </row>
    <row r="165" spans="1:11">
      <c r="A165" s="21" t="s">
        <v>5470</v>
      </c>
      <c r="B165" s="22" t="s">
        <v>5471</v>
      </c>
      <c r="C165" s="22" t="s">
        <v>5115</v>
      </c>
      <c r="D165" s="22" t="s">
        <v>5475</v>
      </c>
      <c r="E165" s="23">
        <v>500</v>
      </c>
      <c r="F165" s="24">
        <v>0.15</v>
      </c>
      <c r="G165" s="22"/>
      <c r="H165" s="22" t="s">
        <v>4370</v>
      </c>
      <c r="I165" s="21" t="s">
        <v>5473</v>
      </c>
      <c r="J165" s="22" t="s">
        <v>5476</v>
      </c>
      <c r="K165" s="22" t="s">
        <v>5305</v>
      </c>
    </row>
    <row r="166" spans="1:11">
      <c r="A166" s="21" t="s">
        <v>5470</v>
      </c>
      <c r="B166" s="22" t="s">
        <v>5471</v>
      </c>
      <c r="C166" s="22" t="s">
        <v>5477</v>
      </c>
      <c r="D166" s="22" t="s">
        <v>5478</v>
      </c>
      <c r="E166" s="23">
        <v>500</v>
      </c>
      <c r="F166" s="24">
        <v>0.05</v>
      </c>
      <c r="G166" s="22"/>
      <c r="H166" s="22" t="s">
        <v>4370</v>
      </c>
      <c r="I166" s="21" t="s">
        <v>5473</v>
      </c>
      <c r="J166" s="22" t="s">
        <v>5479</v>
      </c>
      <c r="K166" s="22" t="s">
        <v>5305</v>
      </c>
    </row>
    <row r="167" spans="1:11">
      <c r="A167" s="21" t="s">
        <v>5470</v>
      </c>
      <c r="B167" s="22" t="s">
        <v>5471</v>
      </c>
      <c r="C167" s="22" t="s">
        <v>5480</v>
      </c>
      <c r="D167" s="22" t="s">
        <v>5481</v>
      </c>
      <c r="E167" s="23">
        <v>500</v>
      </c>
      <c r="F167" s="24">
        <v>0.05</v>
      </c>
      <c r="G167" s="22"/>
      <c r="H167" s="22" t="s">
        <v>4370</v>
      </c>
      <c r="I167" s="21" t="s">
        <v>5473</v>
      </c>
      <c r="J167" s="22" t="s">
        <v>5479</v>
      </c>
      <c r="K167" s="22" t="s">
        <v>5305</v>
      </c>
    </row>
    <row r="168" spans="1:11">
      <c r="A168" s="21" t="s">
        <v>5482</v>
      </c>
      <c r="B168" s="22" t="s">
        <v>4662</v>
      </c>
      <c r="C168" s="22" t="s">
        <v>4664</v>
      </c>
      <c r="D168" s="22" t="s">
        <v>5483</v>
      </c>
      <c r="E168" s="23">
        <v>1</v>
      </c>
      <c r="F168" s="24">
        <v>8281</v>
      </c>
      <c r="G168" s="22"/>
      <c r="H168" s="22" t="s">
        <v>4244</v>
      </c>
      <c r="I168" s="21" t="s">
        <v>5331</v>
      </c>
      <c r="J168" s="22"/>
      <c r="K168" s="22" t="s">
        <v>5305</v>
      </c>
    </row>
    <row r="169" spans="1:11">
      <c r="A169" s="21" t="s">
        <v>5484</v>
      </c>
      <c r="B169" s="22" t="s">
        <v>5485</v>
      </c>
      <c r="C169" s="22" t="s">
        <v>1284</v>
      </c>
      <c r="D169" s="22" t="s">
        <v>5486</v>
      </c>
      <c r="E169" s="23">
        <v>2000</v>
      </c>
      <c r="F169" s="24">
        <v>1.75</v>
      </c>
      <c r="G169" s="22"/>
      <c r="H169" s="22" t="s">
        <v>4158</v>
      </c>
      <c r="I169" s="21" t="s">
        <v>5487</v>
      </c>
      <c r="J169" s="22"/>
      <c r="K169" s="22" t="s">
        <v>5314</v>
      </c>
    </row>
    <row r="170" spans="1:11">
      <c r="A170" s="21" t="s">
        <v>5484</v>
      </c>
      <c r="B170" s="22" t="s">
        <v>5485</v>
      </c>
      <c r="C170" s="22" t="s">
        <v>1291</v>
      </c>
      <c r="D170" s="22" t="s">
        <v>1290</v>
      </c>
      <c r="E170" s="23">
        <v>300</v>
      </c>
      <c r="F170" s="24">
        <v>1.75</v>
      </c>
      <c r="G170" s="22"/>
      <c r="H170" s="22" t="s">
        <v>4158</v>
      </c>
      <c r="I170" s="21" t="s">
        <v>5487</v>
      </c>
      <c r="J170" s="22"/>
      <c r="K170" s="22" t="s">
        <v>5314</v>
      </c>
    </row>
    <row r="171" spans="1:11">
      <c r="A171" s="21" t="s">
        <v>5484</v>
      </c>
      <c r="B171" s="22" t="s">
        <v>5485</v>
      </c>
      <c r="C171" s="22" t="s">
        <v>1293</v>
      </c>
      <c r="D171" s="22" t="s">
        <v>5488</v>
      </c>
      <c r="E171" s="23">
        <v>2000</v>
      </c>
      <c r="F171" s="24">
        <v>1.75</v>
      </c>
      <c r="G171" s="22"/>
      <c r="H171" s="22" t="s">
        <v>4158</v>
      </c>
      <c r="I171" s="21" t="s">
        <v>5487</v>
      </c>
      <c r="J171" s="22"/>
      <c r="K171" s="22" t="s">
        <v>5314</v>
      </c>
    </row>
    <row r="172" spans="1:11">
      <c r="A172" s="21" t="s">
        <v>5484</v>
      </c>
      <c r="B172" s="22" t="s">
        <v>5485</v>
      </c>
      <c r="C172" s="22" t="s">
        <v>1303</v>
      </c>
      <c r="D172" s="22" t="s">
        <v>1302</v>
      </c>
      <c r="E172" s="23">
        <v>100</v>
      </c>
      <c r="F172" s="24">
        <v>1.3</v>
      </c>
      <c r="G172" s="22"/>
      <c r="H172" s="22" t="s">
        <v>4158</v>
      </c>
      <c r="I172" s="21" t="s">
        <v>5487</v>
      </c>
      <c r="J172" s="22"/>
      <c r="K172" s="22" t="s">
        <v>5314</v>
      </c>
    </row>
    <row r="173" spans="1:11">
      <c r="A173" s="21" t="s">
        <v>5489</v>
      </c>
      <c r="B173" s="22" t="s">
        <v>5490</v>
      </c>
      <c r="C173" s="22" t="s">
        <v>22</v>
      </c>
      <c r="D173" s="22" t="s">
        <v>5491</v>
      </c>
      <c r="E173" s="23">
        <v>51000</v>
      </c>
      <c r="F173" s="24">
        <v>5.5E-2</v>
      </c>
      <c r="G173" s="22"/>
      <c r="H173" s="22" t="s">
        <v>4019</v>
      </c>
      <c r="I173" s="21" t="s">
        <v>5487</v>
      </c>
      <c r="J173" s="22"/>
      <c r="K173" s="22" t="s">
        <v>5314</v>
      </c>
    </row>
    <row r="174" spans="1:11">
      <c r="A174" s="21" t="s">
        <v>5489</v>
      </c>
      <c r="B174" s="22" t="s">
        <v>5490</v>
      </c>
      <c r="C174" s="22" t="s">
        <v>27</v>
      </c>
      <c r="D174" s="22" t="s">
        <v>5492</v>
      </c>
      <c r="E174" s="23">
        <v>3000</v>
      </c>
      <c r="F174" s="24">
        <v>5.5E-2</v>
      </c>
      <c r="G174" s="22"/>
      <c r="H174" s="22" t="s">
        <v>4019</v>
      </c>
      <c r="I174" s="21" t="s">
        <v>5487</v>
      </c>
      <c r="J174" s="22"/>
      <c r="K174" s="22" t="s">
        <v>5314</v>
      </c>
    </row>
    <row r="175" spans="1:11">
      <c r="A175" s="21" t="s">
        <v>5493</v>
      </c>
      <c r="B175" s="22" t="s">
        <v>4142</v>
      </c>
      <c r="C175" s="22" t="s">
        <v>3452</v>
      </c>
      <c r="D175" s="22" t="s">
        <v>5494</v>
      </c>
      <c r="E175" s="23">
        <v>1000</v>
      </c>
      <c r="F175" s="24">
        <v>12.545</v>
      </c>
      <c r="G175" s="22"/>
      <c r="H175" s="22" t="s">
        <v>4053</v>
      </c>
      <c r="I175" s="21" t="s">
        <v>5495</v>
      </c>
      <c r="J175" s="22"/>
      <c r="K175" s="22" t="s">
        <v>5332</v>
      </c>
    </row>
    <row r="176" spans="1:11">
      <c r="A176" s="21" t="s">
        <v>5493</v>
      </c>
      <c r="B176" s="22" t="s">
        <v>4142</v>
      </c>
      <c r="C176" s="22" t="s">
        <v>3454</v>
      </c>
      <c r="D176" s="22" t="s">
        <v>5496</v>
      </c>
      <c r="E176" s="23">
        <v>1000</v>
      </c>
      <c r="F176" s="24">
        <v>17.355</v>
      </c>
      <c r="G176" s="22"/>
      <c r="H176" s="22" t="s">
        <v>4053</v>
      </c>
      <c r="I176" s="21" t="s">
        <v>5495</v>
      </c>
      <c r="J176" s="22"/>
      <c r="K176" s="22" t="s">
        <v>5332</v>
      </c>
    </row>
    <row r="177" spans="1:11">
      <c r="A177" s="21" t="s">
        <v>5493</v>
      </c>
      <c r="B177" s="22" t="s">
        <v>4142</v>
      </c>
      <c r="C177" s="22" t="s">
        <v>3456</v>
      </c>
      <c r="D177" s="22" t="s">
        <v>5497</v>
      </c>
      <c r="E177" s="23">
        <v>1000</v>
      </c>
      <c r="F177" s="24">
        <v>6.1749999999999998</v>
      </c>
      <c r="G177" s="22"/>
      <c r="H177" s="22" t="s">
        <v>4053</v>
      </c>
      <c r="I177" s="21" t="s">
        <v>5495</v>
      </c>
      <c r="J177" s="22"/>
      <c r="K177" s="22" t="s">
        <v>5332</v>
      </c>
    </row>
    <row r="178" spans="1:11">
      <c r="A178" s="21" t="s">
        <v>5493</v>
      </c>
      <c r="B178" s="22" t="s">
        <v>4142</v>
      </c>
      <c r="C178" s="22" t="s">
        <v>3458</v>
      </c>
      <c r="D178" s="22" t="s">
        <v>5498</v>
      </c>
      <c r="E178" s="23">
        <v>1000</v>
      </c>
      <c r="F178" s="24">
        <v>7.3780000000000001</v>
      </c>
      <c r="G178" s="22"/>
      <c r="H178" s="22" t="s">
        <v>4053</v>
      </c>
      <c r="I178" s="21" t="s">
        <v>5495</v>
      </c>
      <c r="J178" s="22"/>
      <c r="K178" s="22" t="s">
        <v>5332</v>
      </c>
    </row>
    <row r="179" spans="1:11">
      <c r="A179" s="21" t="s">
        <v>5493</v>
      </c>
      <c r="B179" s="22" t="s">
        <v>4142</v>
      </c>
      <c r="C179" s="22" t="s">
        <v>3460</v>
      </c>
      <c r="D179" s="22" t="s">
        <v>5499</v>
      </c>
      <c r="E179" s="23">
        <v>1000</v>
      </c>
      <c r="F179" s="24">
        <v>8.58</v>
      </c>
      <c r="G179" s="22"/>
      <c r="H179" s="22" t="s">
        <v>4053</v>
      </c>
      <c r="I179" s="21" t="s">
        <v>5495</v>
      </c>
      <c r="J179" s="22"/>
      <c r="K179" s="22" t="s">
        <v>5332</v>
      </c>
    </row>
    <row r="180" spans="1:11">
      <c r="A180" s="21" t="s">
        <v>5493</v>
      </c>
      <c r="B180" s="22" t="s">
        <v>4142</v>
      </c>
      <c r="C180" s="22" t="s">
        <v>3462</v>
      </c>
      <c r="D180" s="22" t="s">
        <v>5500</v>
      </c>
      <c r="E180" s="23">
        <v>1000</v>
      </c>
      <c r="F180" s="24">
        <v>9.7829999999999995</v>
      </c>
      <c r="G180" s="22"/>
      <c r="H180" s="22" t="s">
        <v>4053</v>
      </c>
      <c r="I180" s="21" t="s">
        <v>5495</v>
      </c>
      <c r="J180" s="22"/>
      <c r="K180" s="22" t="s">
        <v>5332</v>
      </c>
    </row>
    <row r="181" spans="1:11">
      <c r="A181" s="21" t="s">
        <v>5501</v>
      </c>
      <c r="B181" s="22" t="s">
        <v>4074</v>
      </c>
      <c r="C181" s="22" t="s">
        <v>631</v>
      </c>
      <c r="D181" s="22" t="s">
        <v>5502</v>
      </c>
      <c r="E181" s="23">
        <v>650</v>
      </c>
      <c r="F181" s="24">
        <v>8.2159999999999993</v>
      </c>
      <c r="G181" s="22"/>
      <c r="H181" s="22" t="s">
        <v>4053</v>
      </c>
      <c r="I181" s="21" t="s">
        <v>5495</v>
      </c>
      <c r="J181" s="22"/>
      <c r="K181" s="22" t="s">
        <v>5332</v>
      </c>
    </row>
    <row r="182" spans="1:11">
      <c r="A182" s="21" t="s">
        <v>5501</v>
      </c>
      <c r="B182" s="22" t="s">
        <v>4074</v>
      </c>
      <c r="C182" s="22" t="s">
        <v>645</v>
      </c>
      <c r="D182" s="22" t="s">
        <v>5367</v>
      </c>
      <c r="E182" s="23">
        <v>100</v>
      </c>
      <c r="F182" s="24">
        <v>19.760000000000002</v>
      </c>
      <c r="G182" s="22"/>
      <c r="H182" s="22" t="s">
        <v>4053</v>
      </c>
      <c r="I182" s="21" t="s">
        <v>5495</v>
      </c>
      <c r="J182" s="22"/>
      <c r="K182" s="22" t="s">
        <v>5332</v>
      </c>
    </row>
    <row r="183" spans="1:11">
      <c r="A183" s="21" t="s">
        <v>5501</v>
      </c>
      <c r="B183" s="22" t="s">
        <v>4074</v>
      </c>
      <c r="C183" s="22" t="s">
        <v>655</v>
      </c>
      <c r="D183" s="22" t="s">
        <v>5503</v>
      </c>
      <c r="E183" s="23">
        <v>150</v>
      </c>
      <c r="F183" s="24">
        <v>8.6969999999999992</v>
      </c>
      <c r="G183" s="22"/>
      <c r="H183" s="22" t="s">
        <v>4053</v>
      </c>
      <c r="I183" s="21" t="s">
        <v>5495</v>
      </c>
      <c r="J183" s="22"/>
      <c r="K183" s="22" t="s">
        <v>5332</v>
      </c>
    </row>
    <row r="184" spans="1:11">
      <c r="A184" s="21" t="s">
        <v>5501</v>
      </c>
      <c r="B184" s="22" t="s">
        <v>4074</v>
      </c>
      <c r="C184" s="22" t="s">
        <v>660</v>
      </c>
      <c r="D184" s="22" t="s">
        <v>5504</v>
      </c>
      <c r="E184" s="23">
        <v>100</v>
      </c>
      <c r="F184" s="24">
        <v>22.164999999999999</v>
      </c>
      <c r="G184" s="22"/>
      <c r="H184" s="22" t="s">
        <v>4053</v>
      </c>
      <c r="I184" s="21" t="s">
        <v>5495</v>
      </c>
      <c r="J184" s="22"/>
      <c r="K184" s="22" t="s">
        <v>5332</v>
      </c>
    </row>
    <row r="185" spans="1:11">
      <c r="A185" s="21" t="s">
        <v>5501</v>
      </c>
      <c r="B185" s="22" t="s">
        <v>4074</v>
      </c>
      <c r="C185" s="22" t="s">
        <v>666</v>
      </c>
      <c r="D185" s="22" t="s">
        <v>5423</v>
      </c>
      <c r="E185" s="23">
        <v>300</v>
      </c>
      <c r="F185" s="24">
        <v>24.57</v>
      </c>
      <c r="G185" s="22"/>
      <c r="H185" s="22" t="s">
        <v>4053</v>
      </c>
      <c r="I185" s="21" t="s">
        <v>5495</v>
      </c>
      <c r="J185" s="22"/>
      <c r="K185" s="22" t="s">
        <v>5332</v>
      </c>
    </row>
    <row r="186" spans="1:11">
      <c r="A186" s="21" t="s">
        <v>5501</v>
      </c>
      <c r="B186" s="22" t="s">
        <v>4074</v>
      </c>
      <c r="C186" s="22" t="s">
        <v>734</v>
      </c>
      <c r="D186" s="22" t="s">
        <v>5361</v>
      </c>
      <c r="E186" s="23">
        <v>650</v>
      </c>
      <c r="F186" s="24">
        <v>12.35</v>
      </c>
      <c r="G186" s="22"/>
      <c r="H186" s="22" t="s">
        <v>4053</v>
      </c>
      <c r="I186" s="21" t="s">
        <v>5495</v>
      </c>
      <c r="J186" s="22"/>
      <c r="K186" s="22" t="s">
        <v>5332</v>
      </c>
    </row>
    <row r="187" spans="1:11">
      <c r="A187" s="21" t="s">
        <v>5501</v>
      </c>
      <c r="B187" s="22" t="s">
        <v>4074</v>
      </c>
      <c r="C187" s="22" t="s">
        <v>745</v>
      </c>
      <c r="D187" s="22" t="s">
        <v>5505</v>
      </c>
      <c r="E187" s="23">
        <v>650</v>
      </c>
      <c r="F187" s="24">
        <v>14.755000000000001</v>
      </c>
      <c r="G187" s="22"/>
      <c r="H187" s="22" t="s">
        <v>4053</v>
      </c>
      <c r="I187" s="21" t="s">
        <v>5495</v>
      </c>
      <c r="J187" s="22"/>
      <c r="K187" s="22" t="s">
        <v>5332</v>
      </c>
    </row>
    <row r="188" spans="1:11">
      <c r="A188" s="21" t="s">
        <v>5501</v>
      </c>
      <c r="B188" s="22" t="s">
        <v>4074</v>
      </c>
      <c r="C188" s="22" t="s">
        <v>757</v>
      </c>
      <c r="D188" s="22" t="s">
        <v>5506</v>
      </c>
      <c r="E188" s="23">
        <v>250</v>
      </c>
      <c r="F188" s="24">
        <v>8.0210000000000008</v>
      </c>
      <c r="G188" s="22"/>
      <c r="H188" s="22" t="s">
        <v>4053</v>
      </c>
      <c r="I188" s="21" t="s">
        <v>5495</v>
      </c>
      <c r="J188" s="22"/>
      <c r="K188" s="22" t="s">
        <v>5332</v>
      </c>
    </row>
    <row r="189" spans="1:11">
      <c r="A189" s="21" t="s">
        <v>5501</v>
      </c>
      <c r="B189" s="22" t="s">
        <v>4074</v>
      </c>
      <c r="C189" s="22" t="s">
        <v>771</v>
      </c>
      <c r="D189" s="22" t="s">
        <v>5372</v>
      </c>
      <c r="E189" s="23">
        <v>800</v>
      </c>
      <c r="F189" s="24">
        <v>17.16</v>
      </c>
      <c r="G189" s="22"/>
      <c r="H189" s="22" t="s">
        <v>4053</v>
      </c>
      <c r="I189" s="21" t="s">
        <v>5495</v>
      </c>
      <c r="J189" s="22"/>
      <c r="K189" s="22" t="s">
        <v>5332</v>
      </c>
    </row>
    <row r="190" spans="1:11">
      <c r="A190" s="21" t="s">
        <v>5501</v>
      </c>
      <c r="B190" s="22" t="s">
        <v>4074</v>
      </c>
      <c r="C190" s="22" t="s">
        <v>779</v>
      </c>
      <c r="D190" s="22" t="s">
        <v>5403</v>
      </c>
      <c r="E190" s="23">
        <v>750</v>
      </c>
      <c r="F190" s="24">
        <v>19.565000000000001</v>
      </c>
      <c r="G190" s="22"/>
      <c r="H190" s="22" t="s">
        <v>4053</v>
      </c>
      <c r="I190" s="21" t="s">
        <v>5495</v>
      </c>
      <c r="J190" s="22"/>
      <c r="K190" s="22" t="s">
        <v>5332</v>
      </c>
    </row>
    <row r="191" spans="1:11">
      <c r="A191" s="21" t="s">
        <v>5501</v>
      </c>
      <c r="B191" s="22" t="s">
        <v>4074</v>
      </c>
      <c r="C191" s="22" t="s">
        <v>800</v>
      </c>
      <c r="D191" s="22" t="s">
        <v>5415</v>
      </c>
      <c r="E191" s="23">
        <v>450</v>
      </c>
      <c r="F191" s="24">
        <v>21.97</v>
      </c>
      <c r="G191" s="22"/>
      <c r="H191" s="22" t="s">
        <v>4053</v>
      </c>
      <c r="I191" s="21" t="s">
        <v>5495</v>
      </c>
      <c r="J191" s="22"/>
      <c r="K191" s="22" t="s">
        <v>5332</v>
      </c>
    </row>
    <row r="192" spans="1:11">
      <c r="A192" s="21" t="s">
        <v>5501</v>
      </c>
      <c r="B192" s="22" t="s">
        <v>4074</v>
      </c>
      <c r="C192" s="22" t="s">
        <v>806</v>
      </c>
      <c r="D192" s="22" t="s">
        <v>5507</v>
      </c>
      <c r="E192" s="23">
        <v>100</v>
      </c>
      <c r="F192" s="24">
        <v>24.375</v>
      </c>
      <c r="G192" s="22"/>
      <c r="H192" s="22" t="s">
        <v>4053</v>
      </c>
      <c r="I192" s="21" t="s">
        <v>5495</v>
      </c>
      <c r="J192" s="22"/>
      <c r="K192" s="22" t="s">
        <v>5332</v>
      </c>
    </row>
    <row r="193" spans="1:11">
      <c r="A193" s="21" t="s">
        <v>5501</v>
      </c>
      <c r="B193" s="22" t="s">
        <v>4074</v>
      </c>
      <c r="C193" s="22" t="s">
        <v>823</v>
      </c>
      <c r="D193" s="22" t="s">
        <v>5334</v>
      </c>
      <c r="E193" s="23">
        <v>1000</v>
      </c>
      <c r="F193" s="24">
        <v>4.492</v>
      </c>
      <c r="G193" s="22"/>
      <c r="H193" s="22" t="s">
        <v>4053</v>
      </c>
      <c r="I193" s="21" t="s">
        <v>5495</v>
      </c>
      <c r="J193" s="22"/>
      <c r="K193" s="22" t="s">
        <v>5332</v>
      </c>
    </row>
    <row r="194" spans="1:11">
      <c r="A194" s="21" t="s">
        <v>5501</v>
      </c>
      <c r="B194" s="22" t="s">
        <v>4074</v>
      </c>
      <c r="C194" s="22" t="s">
        <v>855</v>
      </c>
      <c r="D194" s="22" t="s">
        <v>5508</v>
      </c>
      <c r="E194" s="23">
        <v>100</v>
      </c>
      <c r="F194" s="24">
        <v>9.9450000000000003</v>
      </c>
      <c r="G194" s="22"/>
      <c r="H194" s="22" t="s">
        <v>4053</v>
      </c>
      <c r="I194" s="21" t="s">
        <v>5495</v>
      </c>
      <c r="J194" s="22"/>
      <c r="K194" s="22" t="s">
        <v>5332</v>
      </c>
    </row>
    <row r="195" spans="1:11">
      <c r="A195" s="21" t="s">
        <v>5501</v>
      </c>
      <c r="B195" s="22" t="s">
        <v>4074</v>
      </c>
      <c r="C195" s="22" t="s">
        <v>612</v>
      </c>
      <c r="D195" s="22" t="s">
        <v>5509</v>
      </c>
      <c r="E195" s="23">
        <v>800</v>
      </c>
      <c r="F195" s="24">
        <v>12.545</v>
      </c>
      <c r="G195" s="22"/>
      <c r="H195" s="22" t="s">
        <v>4053</v>
      </c>
      <c r="I195" s="21" t="s">
        <v>5495</v>
      </c>
      <c r="J195" s="22"/>
      <c r="K195" s="22" t="s">
        <v>5332</v>
      </c>
    </row>
    <row r="196" spans="1:11">
      <c r="A196" s="21" t="s">
        <v>5501</v>
      </c>
      <c r="B196" s="22" t="s">
        <v>4074</v>
      </c>
      <c r="C196" s="22" t="s">
        <v>638</v>
      </c>
      <c r="D196" s="22" t="s">
        <v>5510</v>
      </c>
      <c r="E196" s="23">
        <v>600</v>
      </c>
      <c r="F196" s="24">
        <v>17.355</v>
      </c>
      <c r="G196" s="22"/>
      <c r="H196" s="22" t="s">
        <v>4053</v>
      </c>
      <c r="I196" s="21" t="s">
        <v>5495</v>
      </c>
      <c r="J196" s="22"/>
      <c r="K196" s="22" t="s">
        <v>5332</v>
      </c>
    </row>
    <row r="197" spans="1:11">
      <c r="A197" s="21" t="s">
        <v>5501</v>
      </c>
      <c r="B197" s="22" t="s">
        <v>4074</v>
      </c>
      <c r="C197" s="22" t="s">
        <v>737</v>
      </c>
      <c r="D197" s="22" t="s">
        <v>5350</v>
      </c>
      <c r="E197" s="23">
        <v>1000</v>
      </c>
      <c r="F197" s="24">
        <v>6.1749999999999998</v>
      </c>
      <c r="G197" s="22"/>
      <c r="H197" s="22" t="s">
        <v>4053</v>
      </c>
      <c r="I197" s="21" t="s">
        <v>5495</v>
      </c>
      <c r="J197" s="22"/>
      <c r="K197" s="22" t="s">
        <v>5332</v>
      </c>
    </row>
    <row r="198" spans="1:11">
      <c r="A198" s="21" t="s">
        <v>5511</v>
      </c>
      <c r="B198" s="22" t="s">
        <v>5512</v>
      </c>
      <c r="C198" s="22" t="s">
        <v>3880</v>
      </c>
      <c r="D198" s="22" t="s">
        <v>5330</v>
      </c>
      <c r="E198" s="23">
        <v>1000</v>
      </c>
      <c r="F198" s="24">
        <v>4.202</v>
      </c>
      <c r="G198" s="22"/>
      <c r="H198" s="22" t="s">
        <v>4053</v>
      </c>
      <c r="I198" s="21" t="s">
        <v>5513</v>
      </c>
      <c r="J198" s="22"/>
      <c r="K198" s="22" t="s">
        <v>5332</v>
      </c>
    </row>
    <row r="199" spans="1:11">
      <c r="A199" s="21" t="s">
        <v>5511</v>
      </c>
      <c r="B199" s="22" t="s">
        <v>5512</v>
      </c>
      <c r="C199" s="22" t="s">
        <v>3888</v>
      </c>
      <c r="D199" s="22" t="s">
        <v>5333</v>
      </c>
      <c r="E199" s="23">
        <v>3000</v>
      </c>
      <c r="F199" s="24">
        <v>5.0670000000000002</v>
      </c>
      <c r="G199" s="22"/>
      <c r="H199" s="22" t="s">
        <v>4053</v>
      </c>
      <c r="I199" s="21" t="s">
        <v>5513</v>
      </c>
      <c r="J199" s="22"/>
      <c r="K199" s="22" t="s">
        <v>5332</v>
      </c>
    </row>
    <row r="200" spans="1:11">
      <c r="A200" s="21" t="s">
        <v>5511</v>
      </c>
      <c r="B200" s="22" t="s">
        <v>5512</v>
      </c>
      <c r="C200" s="22" t="s">
        <v>823</v>
      </c>
      <c r="D200" s="22" t="s">
        <v>5334</v>
      </c>
      <c r="E200" s="23">
        <v>4400</v>
      </c>
      <c r="F200" s="24">
        <v>4.492</v>
      </c>
      <c r="G200" s="22"/>
      <c r="H200" s="22" t="s">
        <v>4053</v>
      </c>
      <c r="I200" s="21" t="s">
        <v>5513</v>
      </c>
      <c r="J200" s="22"/>
      <c r="K200" s="22" t="s">
        <v>5332</v>
      </c>
    </row>
    <row r="201" spans="1:11">
      <c r="A201" s="21" t="s">
        <v>5511</v>
      </c>
      <c r="B201" s="22" t="s">
        <v>5512</v>
      </c>
      <c r="C201" s="22" t="s">
        <v>1075</v>
      </c>
      <c r="D201" s="22" t="s">
        <v>5335</v>
      </c>
      <c r="E201" s="23">
        <v>2000</v>
      </c>
      <c r="F201" s="24">
        <v>4.492</v>
      </c>
      <c r="G201" s="22"/>
      <c r="H201" s="22" t="s">
        <v>4053</v>
      </c>
      <c r="I201" s="21" t="s">
        <v>5513</v>
      </c>
      <c r="J201" s="22"/>
      <c r="K201" s="22" t="s">
        <v>5332</v>
      </c>
    </row>
    <row r="202" spans="1:11">
      <c r="A202" s="21" t="s">
        <v>5511</v>
      </c>
      <c r="B202" s="22" t="s">
        <v>5512</v>
      </c>
      <c r="C202" s="22" t="s">
        <v>2473</v>
      </c>
      <c r="D202" s="22" t="s">
        <v>5336</v>
      </c>
      <c r="E202" s="23">
        <v>1400</v>
      </c>
      <c r="F202" s="24">
        <v>15.47</v>
      </c>
      <c r="G202" s="22"/>
      <c r="H202" s="22" t="s">
        <v>4053</v>
      </c>
      <c r="I202" s="21" t="s">
        <v>5513</v>
      </c>
      <c r="J202" s="22"/>
      <c r="K202" s="22" t="s">
        <v>5332</v>
      </c>
    </row>
    <row r="203" spans="1:11">
      <c r="A203" s="21" t="s">
        <v>5511</v>
      </c>
      <c r="B203" s="22" t="s">
        <v>5512</v>
      </c>
      <c r="C203" s="22" t="s">
        <v>2479</v>
      </c>
      <c r="D203" s="22" t="s">
        <v>5337</v>
      </c>
      <c r="E203" s="23">
        <v>1000</v>
      </c>
      <c r="F203" s="24">
        <v>19.239999999999998</v>
      </c>
      <c r="G203" s="22"/>
      <c r="H203" s="22" t="s">
        <v>4053</v>
      </c>
      <c r="I203" s="21" t="s">
        <v>5513</v>
      </c>
      <c r="J203" s="22"/>
      <c r="K203" s="22" t="s">
        <v>5332</v>
      </c>
    </row>
    <row r="204" spans="1:11">
      <c r="A204" s="21" t="s">
        <v>5511</v>
      </c>
      <c r="B204" s="22" t="s">
        <v>5512</v>
      </c>
      <c r="C204" s="22" t="s">
        <v>3872</v>
      </c>
      <c r="D204" s="22" t="s">
        <v>5338</v>
      </c>
      <c r="E204" s="23">
        <v>800</v>
      </c>
      <c r="F204" s="24">
        <v>5.1639999999999997</v>
      </c>
      <c r="G204" s="22"/>
      <c r="H204" s="22" t="s">
        <v>4053</v>
      </c>
      <c r="I204" s="21" t="s">
        <v>5513</v>
      </c>
      <c r="J204" s="22"/>
      <c r="K204" s="22" t="s">
        <v>5332</v>
      </c>
    </row>
    <row r="205" spans="1:11">
      <c r="A205" s="21" t="s">
        <v>5511</v>
      </c>
      <c r="B205" s="22" t="s">
        <v>5512</v>
      </c>
      <c r="C205" s="22" t="s">
        <v>814</v>
      </c>
      <c r="D205" s="22" t="s">
        <v>5339</v>
      </c>
      <c r="E205" s="23">
        <v>200</v>
      </c>
      <c r="F205" s="24">
        <v>4.6870000000000003</v>
      </c>
      <c r="G205" s="22"/>
      <c r="H205" s="22" t="s">
        <v>4053</v>
      </c>
      <c r="I205" s="21" t="s">
        <v>5513</v>
      </c>
      <c r="J205" s="22"/>
      <c r="K205" s="22" t="s">
        <v>5332</v>
      </c>
    </row>
    <row r="206" spans="1:11">
      <c r="A206" s="21" t="s">
        <v>5511</v>
      </c>
      <c r="B206" s="22" t="s">
        <v>5512</v>
      </c>
      <c r="C206" s="22" t="s">
        <v>2484</v>
      </c>
      <c r="D206" s="22" t="s">
        <v>5340</v>
      </c>
      <c r="E206" s="23">
        <v>600</v>
      </c>
      <c r="F206" s="24">
        <v>23.01</v>
      </c>
      <c r="G206" s="22"/>
      <c r="H206" s="22" t="s">
        <v>4053</v>
      </c>
      <c r="I206" s="21" t="s">
        <v>5513</v>
      </c>
      <c r="J206" s="22"/>
      <c r="K206" s="22" t="s">
        <v>5332</v>
      </c>
    </row>
    <row r="207" spans="1:11">
      <c r="A207" s="21" t="s">
        <v>5511</v>
      </c>
      <c r="B207" s="22" t="s">
        <v>5512</v>
      </c>
      <c r="C207" s="22" t="s">
        <v>2494</v>
      </c>
      <c r="D207" s="22" t="s">
        <v>5341</v>
      </c>
      <c r="E207" s="23">
        <v>500</v>
      </c>
      <c r="F207" s="24">
        <v>10.523999999999999</v>
      </c>
      <c r="G207" s="22"/>
      <c r="H207" s="22" t="s">
        <v>4053</v>
      </c>
      <c r="I207" s="21" t="s">
        <v>5513</v>
      </c>
      <c r="J207" s="22"/>
      <c r="K207" s="22" t="s">
        <v>5332</v>
      </c>
    </row>
    <row r="208" spans="1:11">
      <c r="A208" s="21" t="s">
        <v>5511</v>
      </c>
      <c r="B208" s="22" t="s">
        <v>5512</v>
      </c>
      <c r="C208" s="22" t="s">
        <v>3876</v>
      </c>
      <c r="D208" s="22" t="s">
        <v>5342</v>
      </c>
      <c r="E208" s="23">
        <v>500</v>
      </c>
      <c r="F208" s="24">
        <v>7.54</v>
      </c>
      <c r="G208" s="22"/>
      <c r="H208" s="22" t="s">
        <v>4053</v>
      </c>
      <c r="I208" s="21" t="s">
        <v>5513</v>
      </c>
      <c r="J208" s="22"/>
      <c r="K208" s="22" t="s">
        <v>5332</v>
      </c>
    </row>
    <row r="209" spans="1:11">
      <c r="A209" s="21" t="s">
        <v>5511</v>
      </c>
      <c r="B209" s="22" t="s">
        <v>5512</v>
      </c>
      <c r="C209" s="22" t="s">
        <v>2628</v>
      </c>
      <c r="D209" s="22" t="s">
        <v>5343</v>
      </c>
      <c r="E209" s="23">
        <v>400</v>
      </c>
      <c r="F209" s="24">
        <v>10.134</v>
      </c>
      <c r="G209" s="22"/>
      <c r="H209" s="22" t="s">
        <v>4053</v>
      </c>
      <c r="I209" s="21" t="s">
        <v>5513</v>
      </c>
      <c r="J209" s="22"/>
      <c r="K209" s="22" t="s">
        <v>5332</v>
      </c>
    </row>
    <row r="210" spans="1:11">
      <c r="A210" s="21" t="s">
        <v>5511</v>
      </c>
      <c r="B210" s="22" t="s">
        <v>5512</v>
      </c>
      <c r="C210" s="22" t="s">
        <v>634</v>
      </c>
      <c r="D210" s="22" t="s">
        <v>5344</v>
      </c>
      <c r="E210" s="23">
        <v>700</v>
      </c>
      <c r="F210" s="24">
        <v>4.1079999999999997</v>
      </c>
      <c r="G210" s="22"/>
      <c r="H210" s="22" t="s">
        <v>4053</v>
      </c>
      <c r="I210" s="21" t="s">
        <v>5513</v>
      </c>
      <c r="J210" s="22"/>
      <c r="K210" s="22" t="s">
        <v>5332</v>
      </c>
    </row>
    <row r="211" spans="1:11">
      <c r="A211" s="21" t="s">
        <v>5511</v>
      </c>
      <c r="B211" s="22" t="s">
        <v>5512</v>
      </c>
      <c r="C211" s="22" t="s">
        <v>2528</v>
      </c>
      <c r="D211" s="22" t="s">
        <v>5345</v>
      </c>
      <c r="E211" s="23">
        <v>300</v>
      </c>
      <c r="F211" s="24">
        <v>10.523999999999999</v>
      </c>
      <c r="G211" s="22"/>
      <c r="H211" s="22" t="s">
        <v>4053</v>
      </c>
      <c r="I211" s="21" t="s">
        <v>5513</v>
      </c>
      <c r="J211" s="22"/>
      <c r="K211" s="22" t="s">
        <v>5332</v>
      </c>
    </row>
    <row r="212" spans="1:11">
      <c r="A212" s="21" t="s">
        <v>5511</v>
      </c>
      <c r="B212" s="22" t="s">
        <v>5512</v>
      </c>
      <c r="C212" s="22" t="s">
        <v>2538</v>
      </c>
      <c r="D212" s="22" t="s">
        <v>5346</v>
      </c>
      <c r="E212" s="23">
        <v>300</v>
      </c>
      <c r="F212" s="24">
        <v>19.045000000000002</v>
      </c>
      <c r="G212" s="22"/>
      <c r="H212" s="22" t="s">
        <v>4053</v>
      </c>
      <c r="I212" s="21" t="s">
        <v>5513</v>
      </c>
      <c r="J212" s="22"/>
      <c r="K212" s="22" t="s">
        <v>5332</v>
      </c>
    </row>
    <row r="213" spans="1:11">
      <c r="A213" s="21" t="s">
        <v>5511</v>
      </c>
      <c r="B213" s="22" t="s">
        <v>5512</v>
      </c>
      <c r="C213" s="22" t="s">
        <v>2486</v>
      </c>
      <c r="D213" s="22" t="s">
        <v>5347</v>
      </c>
      <c r="E213" s="23">
        <v>200</v>
      </c>
      <c r="F213" s="24">
        <v>26.78</v>
      </c>
      <c r="G213" s="22"/>
      <c r="H213" s="22" t="s">
        <v>4053</v>
      </c>
      <c r="I213" s="21" t="s">
        <v>5513</v>
      </c>
      <c r="J213" s="22"/>
      <c r="K213" s="22" t="s">
        <v>5332</v>
      </c>
    </row>
    <row r="214" spans="1:11">
      <c r="A214" s="21" t="s">
        <v>5511</v>
      </c>
      <c r="B214" s="22" t="s">
        <v>5512</v>
      </c>
      <c r="C214" s="22" t="s">
        <v>2606</v>
      </c>
      <c r="D214" s="22" t="s">
        <v>5348</v>
      </c>
      <c r="E214" s="23">
        <v>400</v>
      </c>
      <c r="F214" s="24">
        <v>10.329000000000001</v>
      </c>
      <c r="G214" s="22"/>
      <c r="H214" s="22" t="s">
        <v>4053</v>
      </c>
      <c r="I214" s="21" t="s">
        <v>5513</v>
      </c>
      <c r="J214" s="22"/>
      <c r="K214" s="22" t="s">
        <v>5332</v>
      </c>
    </row>
    <row r="215" spans="1:11">
      <c r="A215" s="21" t="s">
        <v>5511</v>
      </c>
      <c r="B215" s="22" t="s">
        <v>5512</v>
      </c>
      <c r="C215" s="22" t="s">
        <v>748</v>
      </c>
      <c r="D215" s="22" t="s">
        <v>5349</v>
      </c>
      <c r="E215" s="23">
        <v>500</v>
      </c>
      <c r="F215" s="24">
        <v>7.3780000000000001</v>
      </c>
      <c r="G215" s="22"/>
      <c r="H215" s="22" t="s">
        <v>4053</v>
      </c>
      <c r="I215" s="21" t="s">
        <v>5513</v>
      </c>
      <c r="J215" s="22"/>
      <c r="K215" s="22" t="s">
        <v>5332</v>
      </c>
    </row>
    <row r="216" spans="1:11">
      <c r="A216" s="21" t="s">
        <v>5511</v>
      </c>
      <c r="B216" s="22" t="s">
        <v>5512</v>
      </c>
      <c r="C216" s="22" t="s">
        <v>737</v>
      </c>
      <c r="D216" s="22" t="s">
        <v>5350</v>
      </c>
      <c r="E216" s="23">
        <v>1000</v>
      </c>
      <c r="F216" s="24">
        <v>6.1749999999999998</v>
      </c>
      <c r="G216" s="22"/>
      <c r="H216" s="22" t="s">
        <v>4053</v>
      </c>
      <c r="I216" s="21" t="s">
        <v>5513</v>
      </c>
      <c r="J216" s="22"/>
      <c r="K216" s="22" t="s">
        <v>5332</v>
      </c>
    </row>
    <row r="217" spans="1:11">
      <c r="A217" s="21" t="s">
        <v>5511</v>
      </c>
      <c r="B217" s="22" t="s">
        <v>5512</v>
      </c>
      <c r="C217" s="22" t="s">
        <v>2912</v>
      </c>
      <c r="D217" s="22" t="s">
        <v>5351</v>
      </c>
      <c r="E217" s="23">
        <v>200</v>
      </c>
      <c r="F217" s="24">
        <v>5.2619999999999996</v>
      </c>
      <c r="G217" s="22"/>
      <c r="H217" s="22" t="s">
        <v>4053</v>
      </c>
      <c r="I217" s="21" t="s">
        <v>5513</v>
      </c>
      <c r="J217" s="22"/>
      <c r="K217" s="22" t="s">
        <v>5332</v>
      </c>
    </row>
    <row r="218" spans="1:11">
      <c r="A218" s="21" t="s">
        <v>5511</v>
      </c>
      <c r="B218" s="22" t="s">
        <v>5512</v>
      </c>
      <c r="C218" s="22" t="s">
        <v>2835</v>
      </c>
      <c r="D218" s="22" t="s">
        <v>5352</v>
      </c>
      <c r="E218" s="23">
        <v>250</v>
      </c>
      <c r="F218" s="24">
        <v>9.6199999999999992</v>
      </c>
      <c r="G218" s="22"/>
      <c r="H218" s="22" t="s">
        <v>4053</v>
      </c>
      <c r="I218" s="21" t="s">
        <v>5513</v>
      </c>
      <c r="J218" s="22"/>
      <c r="K218" s="22" t="s">
        <v>5332</v>
      </c>
    </row>
    <row r="219" spans="1:11">
      <c r="A219" s="21" t="s">
        <v>5511</v>
      </c>
      <c r="B219" s="22" t="s">
        <v>5512</v>
      </c>
      <c r="C219" s="22" t="s">
        <v>2534</v>
      </c>
      <c r="D219" s="22" t="s">
        <v>5353</v>
      </c>
      <c r="E219" s="23">
        <v>250</v>
      </c>
      <c r="F219" s="24">
        <v>15.275</v>
      </c>
      <c r="G219" s="22"/>
      <c r="H219" s="22" t="s">
        <v>4053</v>
      </c>
      <c r="I219" s="21" t="s">
        <v>5513</v>
      </c>
      <c r="J219" s="22"/>
      <c r="K219" s="22" t="s">
        <v>5332</v>
      </c>
    </row>
    <row r="220" spans="1:11">
      <c r="A220" s="21" t="s">
        <v>5511</v>
      </c>
      <c r="B220" s="22" t="s">
        <v>5512</v>
      </c>
      <c r="C220" s="22" t="s">
        <v>3870</v>
      </c>
      <c r="D220" s="22" t="s">
        <v>5354</v>
      </c>
      <c r="E220" s="23">
        <v>100</v>
      </c>
      <c r="F220" s="24">
        <v>4.7320000000000002</v>
      </c>
      <c r="G220" s="22"/>
      <c r="H220" s="22" t="s">
        <v>4053</v>
      </c>
      <c r="I220" s="21" t="s">
        <v>5513</v>
      </c>
      <c r="J220" s="22"/>
      <c r="K220" s="22" t="s">
        <v>5332</v>
      </c>
    </row>
    <row r="221" spans="1:11">
      <c r="A221" s="21" t="s">
        <v>5511</v>
      </c>
      <c r="B221" s="22" t="s">
        <v>5512</v>
      </c>
      <c r="C221" s="22" t="s">
        <v>2882</v>
      </c>
      <c r="D221" s="22" t="s">
        <v>5355</v>
      </c>
      <c r="E221" s="23">
        <v>300</v>
      </c>
      <c r="F221" s="24">
        <v>9.5229999999999997</v>
      </c>
      <c r="G221" s="22"/>
      <c r="H221" s="22" t="s">
        <v>4053</v>
      </c>
      <c r="I221" s="21" t="s">
        <v>5513</v>
      </c>
      <c r="J221" s="22"/>
      <c r="K221" s="22" t="s">
        <v>5332</v>
      </c>
    </row>
    <row r="222" spans="1:11">
      <c r="A222" s="21" t="s">
        <v>5511</v>
      </c>
      <c r="B222" s="22" t="s">
        <v>5512</v>
      </c>
      <c r="C222" s="22" t="s">
        <v>525</v>
      </c>
      <c r="D222" s="22" t="s">
        <v>5356</v>
      </c>
      <c r="E222" s="23">
        <v>300</v>
      </c>
      <c r="F222" s="24">
        <v>15.145</v>
      </c>
      <c r="G222" s="22"/>
      <c r="H222" s="22" t="s">
        <v>4053</v>
      </c>
      <c r="I222" s="21" t="s">
        <v>5513</v>
      </c>
      <c r="J222" s="22"/>
      <c r="K222" s="22" t="s">
        <v>5332</v>
      </c>
    </row>
    <row r="223" spans="1:11">
      <c r="A223" s="21" t="s">
        <v>5511</v>
      </c>
      <c r="B223" s="22" t="s">
        <v>5512</v>
      </c>
      <c r="C223" s="22" t="s">
        <v>2831</v>
      </c>
      <c r="D223" s="22" t="s">
        <v>5357</v>
      </c>
      <c r="E223" s="23">
        <v>300</v>
      </c>
      <c r="F223" s="24">
        <v>7.7350000000000003</v>
      </c>
      <c r="G223" s="22"/>
      <c r="H223" s="22" t="s">
        <v>4053</v>
      </c>
      <c r="I223" s="21" t="s">
        <v>5513</v>
      </c>
      <c r="J223" s="22"/>
      <c r="K223" s="22" t="s">
        <v>5332</v>
      </c>
    </row>
    <row r="224" spans="1:11">
      <c r="A224" s="21" t="s">
        <v>5511</v>
      </c>
      <c r="B224" s="22" t="s">
        <v>5512</v>
      </c>
      <c r="C224" s="22" t="s">
        <v>2436</v>
      </c>
      <c r="D224" s="22" t="s">
        <v>5358</v>
      </c>
      <c r="E224" s="23">
        <v>200</v>
      </c>
      <c r="F224" s="24">
        <v>19.63</v>
      </c>
      <c r="G224" s="22"/>
      <c r="H224" s="22" t="s">
        <v>4053</v>
      </c>
      <c r="I224" s="21" t="s">
        <v>5513</v>
      </c>
      <c r="J224" s="22"/>
      <c r="K224" s="22" t="s">
        <v>5332</v>
      </c>
    </row>
    <row r="225" spans="1:11">
      <c r="A225" s="21" t="s">
        <v>5511</v>
      </c>
      <c r="B225" s="22" t="s">
        <v>5512</v>
      </c>
      <c r="C225" s="22" t="s">
        <v>515</v>
      </c>
      <c r="D225" s="22" t="s">
        <v>5359</v>
      </c>
      <c r="E225" s="23">
        <v>100</v>
      </c>
      <c r="F225" s="24">
        <v>12.74</v>
      </c>
      <c r="G225" s="22"/>
      <c r="H225" s="22" t="s">
        <v>4053</v>
      </c>
      <c r="I225" s="21" t="s">
        <v>5513</v>
      </c>
      <c r="J225" s="22"/>
      <c r="K225" s="22" t="s">
        <v>5332</v>
      </c>
    </row>
    <row r="226" spans="1:11">
      <c r="A226" s="21" t="s">
        <v>5511</v>
      </c>
      <c r="B226" s="22" t="s">
        <v>5512</v>
      </c>
      <c r="C226" s="22" t="s">
        <v>700</v>
      </c>
      <c r="D226" s="22" t="s">
        <v>5360</v>
      </c>
      <c r="E226" s="23">
        <v>1000</v>
      </c>
      <c r="F226" s="24">
        <v>10.14</v>
      </c>
      <c r="G226" s="22"/>
      <c r="H226" s="22" t="s">
        <v>4053</v>
      </c>
      <c r="I226" s="21" t="s">
        <v>5513</v>
      </c>
      <c r="J226" s="22"/>
      <c r="K226" s="22" t="s">
        <v>5332</v>
      </c>
    </row>
    <row r="227" spans="1:11">
      <c r="A227" s="21" t="s">
        <v>5511</v>
      </c>
      <c r="B227" s="22" t="s">
        <v>5512</v>
      </c>
      <c r="C227" s="22" t="s">
        <v>734</v>
      </c>
      <c r="D227" s="22" t="s">
        <v>5361</v>
      </c>
      <c r="E227" s="23">
        <v>300</v>
      </c>
      <c r="F227" s="24">
        <v>12.35</v>
      </c>
      <c r="G227" s="22"/>
      <c r="H227" s="22" t="s">
        <v>4053</v>
      </c>
      <c r="I227" s="21" t="s">
        <v>5513</v>
      </c>
      <c r="J227" s="22"/>
      <c r="K227" s="22" t="s">
        <v>5332</v>
      </c>
    </row>
    <row r="228" spans="1:11">
      <c r="A228" s="21" t="s">
        <v>5511</v>
      </c>
      <c r="B228" s="22" t="s">
        <v>5512</v>
      </c>
      <c r="C228" s="22" t="s">
        <v>2879</v>
      </c>
      <c r="D228" s="22" t="s">
        <v>5362</v>
      </c>
      <c r="E228" s="23">
        <v>200</v>
      </c>
      <c r="F228" s="24">
        <v>7.6379999999999999</v>
      </c>
      <c r="G228" s="22"/>
      <c r="H228" s="22" t="s">
        <v>4053</v>
      </c>
      <c r="I228" s="21" t="s">
        <v>5513</v>
      </c>
      <c r="J228" s="22"/>
      <c r="K228" s="22" t="s">
        <v>5332</v>
      </c>
    </row>
    <row r="229" spans="1:11">
      <c r="A229" s="21" t="s">
        <v>5511</v>
      </c>
      <c r="B229" s="22" t="s">
        <v>5512</v>
      </c>
      <c r="C229" s="22" t="s">
        <v>2550</v>
      </c>
      <c r="D229" s="22" t="s">
        <v>5363</v>
      </c>
      <c r="E229" s="23">
        <v>200</v>
      </c>
      <c r="F229" s="24">
        <v>10.329000000000001</v>
      </c>
      <c r="G229" s="22"/>
      <c r="H229" s="22" t="s">
        <v>4053</v>
      </c>
      <c r="I229" s="21" t="s">
        <v>5513</v>
      </c>
      <c r="J229" s="22"/>
      <c r="K229" s="22" t="s">
        <v>5332</v>
      </c>
    </row>
    <row r="230" spans="1:11">
      <c r="A230" s="21" t="s">
        <v>5511</v>
      </c>
      <c r="B230" s="22" t="s">
        <v>5512</v>
      </c>
      <c r="C230" s="22" t="s">
        <v>2542</v>
      </c>
      <c r="D230" s="22" t="s">
        <v>5364</v>
      </c>
      <c r="E230" s="23">
        <v>200</v>
      </c>
      <c r="F230" s="24">
        <v>22.815000000000001</v>
      </c>
      <c r="G230" s="22"/>
      <c r="H230" s="22" t="s">
        <v>4053</v>
      </c>
      <c r="I230" s="21" t="s">
        <v>5513</v>
      </c>
      <c r="J230" s="22"/>
      <c r="K230" s="22" t="s">
        <v>5332</v>
      </c>
    </row>
    <row r="231" spans="1:11">
      <c r="A231" s="21" t="s">
        <v>5511</v>
      </c>
      <c r="B231" s="22" t="s">
        <v>5512</v>
      </c>
      <c r="C231" s="22" t="s">
        <v>3866</v>
      </c>
      <c r="D231" s="22" t="s">
        <v>5366</v>
      </c>
      <c r="E231" s="23">
        <v>100</v>
      </c>
      <c r="F231" s="24">
        <v>4.3</v>
      </c>
      <c r="G231" s="22"/>
      <c r="H231" s="22" t="s">
        <v>4053</v>
      </c>
      <c r="I231" s="21" t="s">
        <v>5513</v>
      </c>
      <c r="J231" s="22"/>
      <c r="K231" s="22" t="s">
        <v>5332</v>
      </c>
    </row>
    <row r="232" spans="1:11">
      <c r="A232" s="21" t="s">
        <v>5511</v>
      </c>
      <c r="B232" s="22" t="s">
        <v>5512</v>
      </c>
      <c r="C232" s="22" t="s">
        <v>645</v>
      </c>
      <c r="D232" s="22" t="s">
        <v>5367</v>
      </c>
      <c r="E232" s="23">
        <v>700</v>
      </c>
      <c r="F232" s="24">
        <v>19.760000000000002</v>
      </c>
      <c r="G232" s="22"/>
      <c r="H232" s="22" t="s">
        <v>4053</v>
      </c>
      <c r="I232" s="21" t="s">
        <v>5513</v>
      </c>
      <c r="J232" s="22"/>
      <c r="K232" s="22" t="s">
        <v>5332</v>
      </c>
    </row>
    <row r="233" spans="1:11">
      <c r="A233" s="21" t="s">
        <v>5511</v>
      </c>
      <c r="B233" s="22" t="s">
        <v>5512</v>
      </c>
      <c r="C233" s="22" t="s">
        <v>622</v>
      </c>
      <c r="D233" s="22" t="s">
        <v>5368</v>
      </c>
      <c r="E233" s="23">
        <v>200</v>
      </c>
      <c r="F233" s="24">
        <v>7.4749999999999996</v>
      </c>
      <c r="G233" s="22"/>
      <c r="H233" s="22" t="s">
        <v>4053</v>
      </c>
      <c r="I233" s="21" t="s">
        <v>5513</v>
      </c>
      <c r="J233" s="22"/>
      <c r="K233" s="22" t="s">
        <v>5332</v>
      </c>
    </row>
    <row r="234" spans="1:11">
      <c r="A234" s="21" t="s">
        <v>5511</v>
      </c>
      <c r="B234" s="22" t="s">
        <v>5512</v>
      </c>
      <c r="C234" s="22" t="s">
        <v>641</v>
      </c>
      <c r="D234" s="22" t="s">
        <v>5369</v>
      </c>
      <c r="E234" s="23">
        <v>100</v>
      </c>
      <c r="F234" s="24">
        <v>8.6780000000000008</v>
      </c>
      <c r="G234" s="22"/>
      <c r="H234" s="22" t="s">
        <v>4053</v>
      </c>
      <c r="I234" s="21" t="s">
        <v>5513</v>
      </c>
      <c r="J234" s="22"/>
      <c r="K234" s="22" t="s">
        <v>5332</v>
      </c>
    </row>
    <row r="235" spans="1:11">
      <c r="A235" s="21" t="s">
        <v>5511</v>
      </c>
      <c r="B235" s="22" t="s">
        <v>5512</v>
      </c>
      <c r="C235" s="22" t="s">
        <v>2490</v>
      </c>
      <c r="D235" s="22" t="s">
        <v>5370</v>
      </c>
      <c r="E235" s="23">
        <v>150</v>
      </c>
      <c r="F235" s="24">
        <v>30.55</v>
      </c>
      <c r="G235" s="22"/>
      <c r="H235" s="22" t="s">
        <v>4053</v>
      </c>
      <c r="I235" s="21" t="s">
        <v>5513</v>
      </c>
      <c r="J235" s="22"/>
      <c r="K235" s="22" t="s">
        <v>5332</v>
      </c>
    </row>
    <row r="236" spans="1:11">
      <c r="A236" s="21" t="s">
        <v>5511</v>
      </c>
      <c r="B236" s="22" t="s">
        <v>5512</v>
      </c>
      <c r="C236" s="22" t="s">
        <v>3878</v>
      </c>
      <c r="D236" s="22" t="s">
        <v>5371</v>
      </c>
      <c r="E236" s="23">
        <v>200</v>
      </c>
      <c r="F236" s="24">
        <v>9.4250000000000007</v>
      </c>
      <c r="G236" s="22"/>
      <c r="H236" s="22" t="s">
        <v>4053</v>
      </c>
      <c r="I236" s="21" t="s">
        <v>5513</v>
      </c>
      <c r="J236" s="22"/>
      <c r="K236" s="22" t="s">
        <v>5332</v>
      </c>
    </row>
    <row r="237" spans="1:11">
      <c r="A237" s="21" t="s">
        <v>5511</v>
      </c>
      <c r="B237" s="22" t="s">
        <v>5512</v>
      </c>
      <c r="C237" s="22" t="s">
        <v>771</v>
      </c>
      <c r="D237" s="22" t="s">
        <v>5372</v>
      </c>
      <c r="E237" s="23">
        <v>100</v>
      </c>
      <c r="F237" s="24">
        <v>17.16</v>
      </c>
      <c r="G237" s="22"/>
      <c r="H237" s="22" t="s">
        <v>4053</v>
      </c>
      <c r="I237" s="21" t="s">
        <v>5513</v>
      </c>
      <c r="J237" s="22"/>
      <c r="K237" s="22" t="s">
        <v>5332</v>
      </c>
    </row>
    <row r="238" spans="1:11">
      <c r="A238" s="21" t="s">
        <v>5511</v>
      </c>
      <c r="B238" s="22" t="s">
        <v>5512</v>
      </c>
      <c r="C238" s="22" t="s">
        <v>2840</v>
      </c>
      <c r="D238" s="22" t="s">
        <v>5373</v>
      </c>
      <c r="E238" s="23">
        <v>150</v>
      </c>
      <c r="F238" s="24">
        <v>11.505000000000001</v>
      </c>
      <c r="G238" s="22"/>
      <c r="H238" s="22" t="s">
        <v>4053</v>
      </c>
      <c r="I238" s="21" t="s">
        <v>5513</v>
      </c>
      <c r="J238" s="22"/>
      <c r="K238" s="22" t="s">
        <v>5332</v>
      </c>
    </row>
    <row r="239" spans="1:11">
      <c r="A239" s="21" t="s">
        <v>5511</v>
      </c>
      <c r="B239" s="22" t="s">
        <v>5512</v>
      </c>
      <c r="C239" s="22" t="s">
        <v>2488</v>
      </c>
      <c r="D239" s="22" t="s">
        <v>5376</v>
      </c>
      <c r="E239" s="23">
        <v>100</v>
      </c>
      <c r="F239" s="24">
        <v>9.6590000000000007</v>
      </c>
      <c r="G239" s="22"/>
      <c r="H239" s="22" t="s">
        <v>4053</v>
      </c>
      <c r="I239" s="21" t="s">
        <v>5513</v>
      </c>
      <c r="J239" s="22"/>
      <c r="K239" s="22" t="s">
        <v>5332</v>
      </c>
    </row>
    <row r="240" spans="1:11">
      <c r="A240" s="21" t="s">
        <v>5511</v>
      </c>
      <c r="B240" s="22" t="s">
        <v>5512</v>
      </c>
      <c r="C240" s="22" t="s">
        <v>2440</v>
      </c>
      <c r="D240" s="22" t="s">
        <v>5378</v>
      </c>
      <c r="E240" s="23">
        <v>100</v>
      </c>
      <c r="F240" s="24">
        <v>23.4</v>
      </c>
      <c r="G240" s="22"/>
      <c r="H240" s="22" t="s">
        <v>4053</v>
      </c>
      <c r="I240" s="21" t="s">
        <v>5513</v>
      </c>
      <c r="J240" s="22"/>
      <c r="K240" s="22" t="s">
        <v>5332</v>
      </c>
    </row>
    <row r="241" spans="1:11">
      <c r="A241" s="21" t="s">
        <v>5511</v>
      </c>
      <c r="B241" s="22" t="s">
        <v>5512</v>
      </c>
      <c r="C241" s="22" t="s">
        <v>2509</v>
      </c>
      <c r="D241" s="22" t="s">
        <v>5380</v>
      </c>
      <c r="E241" s="23">
        <v>100</v>
      </c>
      <c r="F241" s="24">
        <v>13.208</v>
      </c>
      <c r="G241" s="22"/>
      <c r="H241" s="22" t="s">
        <v>4053</v>
      </c>
      <c r="I241" s="21" t="s">
        <v>5513</v>
      </c>
      <c r="J241" s="22"/>
      <c r="K241" s="22" t="s">
        <v>5332</v>
      </c>
    </row>
    <row r="242" spans="1:11">
      <c r="A242" s="21" t="s">
        <v>5511</v>
      </c>
      <c r="B242" s="22" t="s">
        <v>5512</v>
      </c>
      <c r="C242" s="22" t="s">
        <v>820</v>
      </c>
      <c r="D242" s="22" t="s">
        <v>5381</v>
      </c>
      <c r="E242" s="23">
        <v>70</v>
      </c>
      <c r="F242" s="24">
        <v>8.9830000000000005</v>
      </c>
      <c r="G242" s="22"/>
      <c r="H242" s="22" t="s">
        <v>4053</v>
      </c>
      <c r="I242" s="21" t="s">
        <v>5513</v>
      </c>
      <c r="J242" s="22"/>
      <c r="K242" s="22" t="s">
        <v>5332</v>
      </c>
    </row>
    <row r="243" spans="1:11">
      <c r="A243" s="21" t="s">
        <v>5511</v>
      </c>
      <c r="B243" s="22" t="s">
        <v>5512</v>
      </c>
      <c r="C243" s="22" t="s">
        <v>2618</v>
      </c>
      <c r="D243" s="22" t="s">
        <v>5382</v>
      </c>
      <c r="E243" s="23">
        <v>100</v>
      </c>
      <c r="F243" s="24">
        <v>8.4049999999999994</v>
      </c>
      <c r="G243" s="22"/>
      <c r="H243" s="22" t="s">
        <v>4053</v>
      </c>
      <c r="I243" s="21" t="s">
        <v>5513</v>
      </c>
      <c r="J243" s="22"/>
      <c r="K243" s="22" t="s">
        <v>5332</v>
      </c>
    </row>
    <row r="244" spans="1:11">
      <c r="A244" s="21" t="s">
        <v>5511</v>
      </c>
      <c r="B244" s="22" t="s">
        <v>5512</v>
      </c>
      <c r="C244" s="22" t="s">
        <v>2400</v>
      </c>
      <c r="D244" s="22" t="s">
        <v>5383</v>
      </c>
      <c r="E244" s="23">
        <v>100</v>
      </c>
      <c r="F244" s="24">
        <v>19.175000000000001</v>
      </c>
      <c r="G244" s="22"/>
      <c r="H244" s="22" t="s">
        <v>4053</v>
      </c>
      <c r="I244" s="21" t="s">
        <v>5513</v>
      </c>
      <c r="J244" s="22"/>
      <c r="K244" s="22" t="s">
        <v>5332</v>
      </c>
    </row>
    <row r="245" spans="1:11">
      <c r="A245" s="21" t="s">
        <v>5511</v>
      </c>
      <c r="B245" s="22" t="s">
        <v>5512</v>
      </c>
      <c r="C245" s="22" t="s">
        <v>2432</v>
      </c>
      <c r="D245" s="22" t="s">
        <v>5386</v>
      </c>
      <c r="E245" s="23">
        <v>100</v>
      </c>
      <c r="F245" s="24">
        <v>15.86</v>
      </c>
      <c r="G245" s="22"/>
      <c r="H245" s="22" t="s">
        <v>4053</v>
      </c>
      <c r="I245" s="21" t="s">
        <v>5513</v>
      </c>
      <c r="J245" s="22"/>
      <c r="K245" s="22" t="s">
        <v>5332</v>
      </c>
    </row>
    <row r="246" spans="1:11">
      <c r="A246" s="21" t="s">
        <v>5511</v>
      </c>
      <c r="B246" s="22" t="s">
        <v>5512</v>
      </c>
      <c r="C246" s="22" t="s">
        <v>2397</v>
      </c>
      <c r="D246" s="22" t="s">
        <v>5390</v>
      </c>
      <c r="E246" s="23">
        <v>100</v>
      </c>
      <c r="F246" s="24">
        <v>15.34</v>
      </c>
      <c r="G246" s="22"/>
      <c r="H246" s="22" t="s">
        <v>4053</v>
      </c>
      <c r="I246" s="21" t="s">
        <v>5513</v>
      </c>
      <c r="J246" s="22"/>
      <c r="K246" s="22" t="s">
        <v>5332</v>
      </c>
    </row>
    <row r="247" spans="1:11">
      <c r="A247" s="21" t="s">
        <v>5511</v>
      </c>
      <c r="B247" s="22" t="s">
        <v>5512</v>
      </c>
      <c r="C247" s="22" t="s">
        <v>2578</v>
      </c>
      <c r="D247" s="22" t="s">
        <v>5391</v>
      </c>
      <c r="E247" s="23">
        <v>100</v>
      </c>
      <c r="F247" s="24">
        <v>19.434999999999999</v>
      </c>
      <c r="G247" s="22"/>
      <c r="H247" s="22" t="s">
        <v>4053</v>
      </c>
      <c r="I247" s="21" t="s">
        <v>5513</v>
      </c>
      <c r="J247" s="22"/>
      <c r="K247" s="22" t="s">
        <v>5332</v>
      </c>
    </row>
    <row r="248" spans="1:11">
      <c r="A248" s="21" t="s">
        <v>5511</v>
      </c>
      <c r="B248" s="22" t="s">
        <v>5512</v>
      </c>
      <c r="C248" s="22" t="s">
        <v>561</v>
      </c>
      <c r="D248" s="22" t="s">
        <v>5394</v>
      </c>
      <c r="E248" s="23">
        <v>300</v>
      </c>
      <c r="F248" s="24">
        <v>9.3729999999999993</v>
      </c>
      <c r="G248" s="22"/>
      <c r="H248" s="22" t="s">
        <v>4053</v>
      </c>
      <c r="I248" s="21" t="s">
        <v>5513</v>
      </c>
      <c r="J248" s="22"/>
      <c r="K248" s="22" t="s">
        <v>5332</v>
      </c>
    </row>
    <row r="249" spans="1:11">
      <c r="A249" s="21" t="s">
        <v>5514</v>
      </c>
      <c r="B249" s="22" t="s">
        <v>5515</v>
      </c>
      <c r="C249" s="22" t="s">
        <v>1684</v>
      </c>
      <c r="D249" s="22" t="s">
        <v>5516</v>
      </c>
      <c r="E249" s="23">
        <v>50</v>
      </c>
      <c r="F249" s="24">
        <v>14.55</v>
      </c>
      <c r="G249" s="22"/>
      <c r="H249" s="22" t="s">
        <v>4285</v>
      </c>
      <c r="I249" s="21" t="s">
        <v>5517</v>
      </c>
      <c r="J249" s="22"/>
      <c r="K249" s="22" t="s">
        <v>5305</v>
      </c>
    </row>
    <row r="250" spans="1:11">
      <c r="A250" s="21" t="s">
        <v>5518</v>
      </c>
      <c r="B250" s="22" t="s">
        <v>4077</v>
      </c>
      <c r="C250" s="22" t="s">
        <v>883</v>
      </c>
      <c r="D250" s="22" t="s">
        <v>5519</v>
      </c>
      <c r="E250" s="23">
        <v>5</v>
      </c>
      <c r="F250" s="24">
        <v>15.47</v>
      </c>
      <c r="G250" s="22"/>
      <c r="H250" s="22" t="s">
        <v>4080</v>
      </c>
      <c r="I250" s="21" t="s">
        <v>5520</v>
      </c>
      <c r="J250" s="22"/>
      <c r="K250" s="22" t="s">
        <v>5299</v>
      </c>
    </row>
    <row r="251" spans="1:11">
      <c r="A251" s="21" t="s">
        <v>5521</v>
      </c>
      <c r="B251" s="22" t="s">
        <v>5522</v>
      </c>
      <c r="C251" s="22" t="s">
        <v>4569</v>
      </c>
      <c r="D251" s="22" t="s">
        <v>5523</v>
      </c>
      <c r="E251" s="23">
        <v>130</v>
      </c>
      <c r="F251" s="24">
        <v>1.99</v>
      </c>
      <c r="G251" s="22"/>
      <c r="H251" s="22" t="s">
        <v>4316</v>
      </c>
      <c r="I251" s="21" t="s">
        <v>5487</v>
      </c>
      <c r="J251" s="22"/>
      <c r="K251" s="22" t="s">
        <v>5524</v>
      </c>
    </row>
    <row r="252" spans="1:11">
      <c r="A252" s="21" t="s">
        <v>5521</v>
      </c>
      <c r="B252" s="22" t="s">
        <v>5522</v>
      </c>
      <c r="C252" s="22" t="s">
        <v>4576</v>
      </c>
      <c r="D252" s="22" t="s">
        <v>5525</v>
      </c>
      <c r="E252" s="23">
        <v>520</v>
      </c>
      <c r="F252" s="24">
        <v>2.79</v>
      </c>
      <c r="G252" s="22"/>
      <c r="H252" s="22" t="s">
        <v>4316</v>
      </c>
      <c r="I252" s="21" t="s">
        <v>5487</v>
      </c>
      <c r="J252" s="22"/>
      <c r="K252" s="22" t="s">
        <v>5524</v>
      </c>
    </row>
    <row r="253" spans="1:11">
      <c r="A253" s="21" t="s">
        <v>5521</v>
      </c>
      <c r="B253" s="22" t="s">
        <v>5522</v>
      </c>
      <c r="C253" s="22" t="s">
        <v>4586</v>
      </c>
      <c r="D253" s="22" t="s">
        <v>5526</v>
      </c>
      <c r="E253" s="23">
        <v>420</v>
      </c>
      <c r="F253" s="24">
        <v>9.2200000000000006</v>
      </c>
      <c r="G253" s="22"/>
      <c r="H253" s="22" t="s">
        <v>4316</v>
      </c>
      <c r="I253" s="21" t="s">
        <v>5487</v>
      </c>
      <c r="J253" s="22"/>
      <c r="K253" s="22" t="s">
        <v>5524</v>
      </c>
    </row>
    <row r="254" spans="1:11">
      <c r="A254" s="21" t="s">
        <v>5521</v>
      </c>
      <c r="B254" s="22" t="s">
        <v>5522</v>
      </c>
      <c r="C254" s="22" t="s">
        <v>4621</v>
      </c>
      <c r="D254" s="22" t="s">
        <v>5527</v>
      </c>
      <c r="E254" s="23">
        <v>3000</v>
      </c>
      <c r="F254" s="24">
        <v>2.77</v>
      </c>
      <c r="G254" s="22"/>
      <c r="H254" s="22" t="s">
        <v>4316</v>
      </c>
      <c r="I254" s="21" t="s">
        <v>5487</v>
      </c>
      <c r="J254" s="22"/>
      <c r="K254" s="22" t="s">
        <v>5524</v>
      </c>
    </row>
    <row r="255" spans="1:11">
      <c r="A255" s="21" t="s">
        <v>5528</v>
      </c>
      <c r="B255" s="22" t="s">
        <v>4030</v>
      </c>
      <c r="C255" s="22" t="s">
        <v>7</v>
      </c>
      <c r="D255" s="22" t="s">
        <v>5529</v>
      </c>
      <c r="E255" s="23">
        <v>15000</v>
      </c>
      <c r="F255" s="24">
        <v>5.5E-2</v>
      </c>
      <c r="G255" s="22"/>
      <c r="H255" s="22" t="s">
        <v>4019</v>
      </c>
      <c r="I255" s="21" t="s">
        <v>5530</v>
      </c>
      <c r="J255" s="22"/>
      <c r="K255" s="22" t="s">
        <v>5524</v>
      </c>
    </row>
    <row r="256" spans="1:11">
      <c r="A256" s="21" t="s">
        <v>5528</v>
      </c>
      <c r="B256" s="22" t="s">
        <v>4030</v>
      </c>
      <c r="C256" s="22" t="s">
        <v>24</v>
      </c>
      <c r="D256" s="22" t="s">
        <v>5531</v>
      </c>
      <c r="E256" s="23">
        <v>213000</v>
      </c>
      <c r="F256" s="24">
        <v>5.5E-2</v>
      </c>
      <c r="G256" s="22"/>
      <c r="H256" s="22" t="s">
        <v>4019</v>
      </c>
      <c r="I256" s="21" t="s">
        <v>5530</v>
      </c>
      <c r="J256" s="22"/>
      <c r="K256" s="22" t="s">
        <v>5524</v>
      </c>
    </row>
    <row r="257" spans="1:11">
      <c r="A257" s="21" t="s">
        <v>5528</v>
      </c>
      <c r="B257" s="22" t="s">
        <v>4030</v>
      </c>
      <c r="C257" s="22" t="s">
        <v>34</v>
      </c>
      <c r="D257" s="22" t="s">
        <v>5532</v>
      </c>
      <c r="E257" s="23">
        <v>15000</v>
      </c>
      <c r="F257" s="24">
        <v>0.21</v>
      </c>
      <c r="G257" s="22"/>
      <c r="H257" s="22" t="s">
        <v>4019</v>
      </c>
      <c r="I257" s="21" t="s">
        <v>5530</v>
      </c>
      <c r="J257" s="22"/>
      <c r="K257" s="22" t="s">
        <v>5524</v>
      </c>
    </row>
    <row r="258" spans="1:11">
      <c r="A258" s="21" t="s">
        <v>5528</v>
      </c>
      <c r="B258" s="22" t="s">
        <v>4030</v>
      </c>
      <c r="C258" s="22" t="s">
        <v>39</v>
      </c>
      <c r="D258" s="22" t="s">
        <v>38</v>
      </c>
      <c r="E258" s="23">
        <v>42000</v>
      </c>
      <c r="F258" s="24">
        <v>5.5E-2</v>
      </c>
      <c r="G258" s="22"/>
      <c r="H258" s="22" t="s">
        <v>4019</v>
      </c>
      <c r="I258" s="21" t="s">
        <v>5530</v>
      </c>
      <c r="J258" s="22"/>
      <c r="K258" s="22" t="s">
        <v>5524</v>
      </c>
    </row>
    <row r="259" spans="1:11">
      <c r="A259" s="21" t="s">
        <v>5533</v>
      </c>
      <c r="B259" s="22" t="s">
        <v>5534</v>
      </c>
      <c r="C259" s="22" t="s">
        <v>1284</v>
      </c>
      <c r="D259" s="22" t="s">
        <v>5486</v>
      </c>
      <c r="E259" s="23">
        <v>1200</v>
      </c>
      <c r="F259" s="24">
        <v>1.75</v>
      </c>
      <c r="G259" s="22"/>
      <c r="H259" s="22" t="s">
        <v>4158</v>
      </c>
      <c r="I259" s="21" t="s">
        <v>5520</v>
      </c>
      <c r="J259" s="22"/>
      <c r="K259" s="22" t="s">
        <v>5305</v>
      </c>
    </row>
    <row r="260" spans="1:11">
      <c r="A260" s="21" t="s">
        <v>5533</v>
      </c>
      <c r="B260" s="22" t="s">
        <v>5534</v>
      </c>
      <c r="C260" s="22" t="s">
        <v>1293</v>
      </c>
      <c r="D260" s="22" t="s">
        <v>5488</v>
      </c>
      <c r="E260" s="23">
        <v>1200</v>
      </c>
      <c r="F260" s="24">
        <v>1.75</v>
      </c>
      <c r="G260" s="22"/>
      <c r="H260" s="22" t="s">
        <v>4158</v>
      </c>
      <c r="I260" s="21" t="s">
        <v>5520</v>
      </c>
      <c r="J260" s="22"/>
      <c r="K260" s="22" t="s">
        <v>5305</v>
      </c>
    </row>
    <row r="261" spans="1:11">
      <c r="A261" s="21" t="s">
        <v>5533</v>
      </c>
      <c r="B261" s="22" t="s">
        <v>5534</v>
      </c>
      <c r="C261" s="22" t="s">
        <v>1318</v>
      </c>
      <c r="D261" s="22" t="s">
        <v>5535</v>
      </c>
      <c r="E261" s="23">
        <v>500</v>
      </c>
      <c r="F261" s="24">
        <v>1.3</v>
      </c>
      <c r="G261" s="22"/>
      <c r="H261" s="22" t="s">
        <v>4158</v>
      </c>
      <c r="I261" s="21" t="s">
        <v>5520</v>
      </c>
      <c r="J261" s="22"/>
      <c r="K261" s="22" t="s">
        <v>5305</v>
      </c>
    </row>
    <row r="262" spans="1:11">
      <c r="A262" s="21" t="s">
        <v>5533</v>
      </c>
      <c r="B262" s="22" t="s">
        <v>5534</v>
      </c>
      <c r="C262" s="22" t="s">
        <v>1291</v>
      </c>
      <c r="D262" s="22" t="s">
        <v>1290</v>
      </c>
      <c r="E262" s="23">
        <v>100</v>
      </c>
      <c r="F262" s="24">
        <v>1.75</v>
      </c>
      <c r="G262" s="22"/>
      <c r="H262" s="22" t="s">
        <v>4158</v>
      </c>
      <c r="I262" s="21" t="s">
        <v>5520</v>
      </c>
      <c r="J262" s="22"/>
      <c r="K262" s="22" t="s">
        <v>5305</v>
      </c>
    </row>
    <row r="263" spans="1:11">
      <c r="A263" s="21" t="s">
        <v>5533</v>
      </c>
      <c r="B263" s="22" t="s">
        <v>5534</v>
      </c>
      <c r="C263" s="22" t="s">
        <v>1280</v>
      </c>
      <c r="D263" s="22" t="s">
        <v>1279</v>
      </c>
      <c r="E263" s="23">
        <v>50</v>
      </c>
      <c r="F263" s="24">
        <v>1.75</v>
      </c>
      <c r="G263" s="22"/>
      <c r="H263" s="22" t="s">
        <v>4158</v>
      </c>
      <c r="I263" s="21" t="s">
        <v>5520</v>
      </c>
      <c r="J263" s="22"/>
      <c r="K263" s="22" t="s">
        <v>5305</v>
      </c>
    </row>
    <row r="264" spans="1:11">
      <c r="A264" s="21" t="s">
        <v>5533</v>
      </c>
      <c r="B264" s="22" t="s">
        <v>5534</v>
      </c>
      <c r="C264" s="22" t="s">
        <v>1296</v>
      </c>
      <c r="D264" s="22" t="s">
        <v>5536</v>
      </c>
      <c r="E264" s="23">
        <v>50</v>
      </c>
      <c r="F264" s="24">
        <v>1.75</v>
      </c>
      <c r="G264" s="22"/>
      <c r="H264" s="22" t="s">
        <v>4158</v>
      </c>
      <c r="I264" s="21" t="s">
        <v>5520</v>
      </c>
      <c r="J264" s="22"/>
      <c r="K264" s="22" t="s">
        <v>5305</v>
      </c>
    </row>
    <row r="265" spans="1:11">
      <c r="A265" s="21" t="s">
        <v>5537</v>
      </c>
      <c r="B265" s="22" t="s">
        <v>5538</v>
      </c>
      <c r="C265" s="22" t="s">
        <v>823</v>
      </c>
      <c r="D265" s="22" t="s">
        <v>5334</v>
      </c>
      <c r="E265" s="23">
        <v>25000</v>
      </c>
      <c r="F265" s="24">
        <v>4.492</v>
      </c>
      <c r="G265" s="22"/>
      <c r="H265" s="22" t="s">
        <v>4053</v>
      </c>
      <c r="I265" s="21" t="s">
        <v>5539</v>
      </c>
      <c r="J265" s="22"/>
      <c r="K265" s="22" t="s">
        <v>5332</v>
      </c>
    </row>
    <row r="266" spans="1:11">
      <c r="A266" s="21" t="s">
        <v>5540</v>
      </c>
      <c r="B266" s="22" t="s">
        <v>5541</v>
      </c>
      <c r="C266" s="22" t="s">
        <v>5031</v>
      </c>
      <c r="D266" s="22" t="s">
        <v>5542</v>
      </c>
      <c r="E266" s="23">
        <v>150000</v>
      </c>
      <c r="F266" s="24">
        <v>2.9000000000000001E-2</v>
      </c>
      <c r="G266" s="22"/>
      <c r="H266" s="22" t="s">
        <v>4041</v>
      </c>
      <c r="I266" s="21" t="s">
        <v>5517</v>
      </c>
      <c r="J266" s="22"/>
      <c r="K266" s="22" t="s">
        <v>5524</v>
      </c>
    </row>
    <row r="267" spans="1:11">
      <c r="A267" s="21" t="s">
        <v>5540</v>
      </c>
      <c r="B267" s="22" t="s">
        <v>5541</v>
      </c>
      <c r="C267" s="22" t="s">
        <v>5033</v>
      </c>
      <c r="D267" s="22" t="s">
        <v>5543</v>
      </c>
      <c r="E267" s="23">
        <v>100000</v>
      </c>
      <c r="F267" s="24">
        <v>5.7599999999999998E-2</v>
      </c>
      <c r="G267" s="22"/>
      <c r="H267" s="22" t="s">
        <v>4041</v>
      </c>
      <c r="I267" s="21" t="s">
        <v>5517</v>
      </c>
      <c r="J267" s="22"/>
      <c r="K267" s="22" t="s">
        <v>5524</v>
      </c>
    </row>
    <row r="268" spans="1:11">
      <c r="A268" s="21" t="s">
        <v>5540</v>
      </c>
      <c r="B268" s="22" t="s">
        <v>5541</v>
      </c>
      <c r="C268" s="22" t="s">
        <v>5012</v>
      </c>
      <c r="D268" s="22" t="s">
        <v>5544</v>
      </c>
      <c r="E268" s="23">
        <v>30000</v>
      </c>
      <c r="F268" s="24">
        <v>1.26E-2</v>
      </c>
      <c r="G268" s="22"/>
      <c r="H268" s="22" t="s">
        <v>4041</v>
      </c>
      <c r="I268" s="21" t="s">
        <v>5517</v>
      </c>
      <c r="J268" s="22"/>
      <c r="K268" s="22" t="s">
        <v>5524</v>
      </c>
    </row>
    <row r="269" spans="1:11">
      <c r="A269" s="21" t="s">
        <v>5545</v>
      </c>
      <c r="B269" s="22" t="s">
        <v>4300</v>
      </c>
      <c r="C269" s="22" t="s">
        <v>1729</v>
      </c>
      <c r="D269" s="22" t="s">
        <v>5546</v>
      </c>
      <c r="E269" s="23">
        <v>400000</v>
      </c>
      <c r="F269" s="24">
        <v>1.0800000000000001E-2</v>
      </c>
      <c r="G269" s="22"/>
      <c r="H269" s="22" t="s">
        <v>4299</v>
      </c>
      <c r="I269" s="21" t="s">
        <v>5547</v>
      </c>
      <c r="J269" s="22"/>
      <c r="K269" s="22" t="s">
        <v>5524</v>
      </c>
    </row>
    <row r="270" spans="1:11">
      <c r="A270" s="21" t="s">
        <v>5545</v>
      </c>
      <c r="B270" s="22" t="s">
        <v>4300</v>
      </c>
      <c r="C270" s="22" t="s">
        <v>4302</v>
      </c>
      <c r="D270" s="22" t="s">
        <v>5548</v>
      </c>
      <c r="E270" s="23">
        <v>1600000</v>
      </c>
      <c r="F270" s="24">
        <v>0.02</v>
      </c>
      <c r="G270" s="22"/>
      <c r="H270" s="22" t="s">
        <v>4299</v>
      </c>
      <c r="I270" s="21" t="s">
        <v>5547</v>
      </c>
      <c r="J270" s="22"/>
      <c r="K270" s="22" t="s">
        <v>5524</v>
      </c>
    </row>
    <row r="271" spans="1:11">
      <c r="A271" s="21" t="s">
        <v>5549</v>
      </c>
      <c r="B271" s="22" t="s">
        <v>4143</v>
      </c>
      <c r="C271" s="22" t="s">
        <v>1075</v>
      </c>
      <c r="D271" s="22" t="s">
        <v>5335</v>
      </c>
      <c r="E271" s="23">
        <v>4500</v>
      </c>
      <c r="F271" s="24">
        <v>4.492</v>
      </c>
      <c r="G271" s="22"/>
      <c r="H271" s="22" t="s">
        <v>4053</v>
      </c>
      <c r="I271" s="21" t="s">
        <v>5550</v>
      </c>
      <c r="J271" s="22"/>
      <c r="K271" s="22" t="s">
        <v>5332</v>
      </c>
    </row>
    <row r="272" spans="1:11">
      <c r="A272" s="21" t="s">
        <v>5549</v>
      </c>
      <c r="B272" s="22" t="s">
        <v>4143</v>
      </c>
      <c r="C272" s="22" t="s">
        <v>3482</v>
      </c>
      <c r="D272" s="22" t="s">
        <v>5551</v>
      </c>
      <c r="E272" s="23">
        <v>452</v>
      </c>
      <c r="F272" s="24">
        <v>10.14</v>
      </c>
      <c r="G272" s="22"/>
      <c r="H272" s="22" t="s">
        <v>4053</v>
      </c>
      <c r="I272" s="21" t="s">
        <v>5550</v>
      </c>
      <c r="J272" s="22"/>
      <c r="K272" s="22" t="s">
        <v>5332</v>
      </c>
    </row>
    <row r="273" spans="1:11">
      <c r="A273" s="21" t="s">
        <v>5549</v>
      </c>
      <c r="B273" s="22" t="s">
        <v>4143</v>
      </c>
      <c r="C273" s="22" t="s">
        <v>3484</v>
      </c>
      <c r="D273" s="22" t="s">
        <v>5552</v>
      </c>
      <c r="E273" s="23">
        <v>1162</v>
      </c>
      <c r="F273" s="24">
        <v>19.760000000000002</v>
      </c>
      <c r="G273" s="22"/>
      <c r="H273" s="22" t="s">
        <v>4053</v>
      </c>
      <c r="I273" s="21" t="s">
        <v>5550</v>
      </c>
      <c r="J273" s="22"/>
      <c r="K273" s="22" t="s">
        <v>5332</v>
      </c>
    </row>
    <row r="274" spans="1:11">
      <c r="A274" s="21" t="s">
        <v>5549</v>
      </c>
      <c r="B274" s="22" t="s">
        <v>4143</v>
      </c>
      <c r="C274" s="22" t="s">
        <v>3488</v>
      </c>
      <c r="D274" s="22" t="s">
        <v>5553</v>
      </c>
      <c r="E274" s="23">
        <v>1020</v>
      </c>
      <c r="F274" s="24">
        <v>23.01</v>
      </c>
      <c r="G274" s="22"/>
      <c r="H274" s="22" t="s">
        <v>4053</v>
      </c>
      <c r="I274" s="21" t="s">
        <v>5550</v>
      </c>
      <c r="J274" s="22"/>
      <c r="K274" s="22" t="s">
        <v>5332</v>
      </c>
    </row>
    <row r="275" spans="1:11">
      <c r="A275" s="21" t="s">
        <v>5554</v>
      </c>
      <c r="B275" s="22" t="s">
        <v>5555</v>
      </c>
      <c r="C275" s="22" t="s">
        <v>4649</v>
      </c>
      <c r="D275" s="22" t="s">
        <v>5556</v>
      </c>
      <c r="E275" s="23">
        <v>50</v>
      </c>
      <c r="F275" s="24">
        <v>2862.75</v>
      </c>
      <c r="G275" s="22"/>
      <c r="H275" s="22" t="s">
        <v>4244</v>
      </c>
      <c r="I275" s="21" t="s">
        <v>5557</v>
      </c>
      <c r="J275" s="22"/>
      <c r="K275" s="22" t="s">
        <v>5305</v>
      </c>
    </row>
    <row r="276" spans="1:11">
      <c r="A276" s="21" t="s">
        <v>5558</v>
      </c>
      <c r="B276" s="22" t="s">
        <v>5559</v>
      </c>
      <c r="C276" s="22" t="s">
        <v>5146</v>
      </c>
      <c r="D276" s="22" t="s">
        <v>5560</v>
      </c>
      <c r="E276" s="23">
        <v>2</v>
      </c>
      <c r="F276" s="24">
        <v>6765.98</v>
      </c>
      <c r="G276" s="22"/>
      <c r="H276" s="22" t="s">
        <v>4362</v>
      </c>
      <c r="I276" s="21" t="s">
        <v>5547</v>
      </c>
      <c r="J276" s="22"/>
      <c r="K276" s="22" t="s">
        <v>5305</v>
      </c>
    </row>
    <row r="277" spans="1:11">
      <c r="A277" s="21" t="s">
        <v>5558</v>
      </c>
      <c r="B277" s="22" t="s">
        <v>5559</v>
      </c>
      <c r="C277" s="22" t="s">
        <v>4360</v>
      </c>
      <c r="D277" s="22" t="s">
        <v>4357</v>
      </c>
      <c r="E277" s="23">
        <v>1</v>
      </c>
      <c r="F277" s="24">
        <v>15</v>
      </c>
      <c r="G277" s="22"/>
      <c r="H277" s="22" t="s">
        <v>4362</v>
      </c>
      <c r="I277" s="21" t="s">
        <v>5547</v>
      </c>
      <c r="J277" s="22"/>
      <c r="K277" s="22" t="s">
        <v>5305</v>
      </c>
    </row>
    <row r="278" spans="1:11">
      <c r="A278" s="21" t="s">
        <v>5561</v>
      </c>
      <c r="B278" s="22" t="s">
        <v>5562</v>
      </c>
      <c r="C278" s="22" t="s">
        <v>4609</v>
      </c>
      <c r="D278" s="22" t="s">
        <v>5563</v>
      </c>
      <c r="E278" s="23">
        <v>1920</v>
      </c>
      <c r="F278" s="24">
        <v>7.7</v>
      </c>
      <c r="G278" s="22"/>
      <c r="H278" s="22" t="s">
        <v>4316</v>
      </c>
      <c r="I278" s="21" t="s">
        <v>5564</v>
      </c>
      <c r="J278" s="22"/>
      <c r="K278" s="22" t="s">
        <v>5524</v>
      </c>
    </row>
    <row r="279" spans="1:11">
      <c r="A279" s="21" t="s">
        <v>5561</v>
      </c>
      <c r="B279" s="22" t="s">
        <v>5562</v>
      </c>
      <c r="C279" s="22" t="s">
        <v>4615</v>
      </c>
      <c r="D279" s="22" t="s">
        <v>5565</v>
      </c>
      <c r="E279" s="23">
        <v>1680</v>
      </c>
      <c r="F279" s="24">
        <v>6.99</v>
      </c>
      <c r="G279" s="22"/>
      <c r="H279" s="22" t="s">
        <v>4316</v>
      </c>
      <c r="I279" s="21" t="s">
        <v>5564</v>
      </c>
      <c r="J279" s="22"/>
      <c r="K279" s="22" t="s">
        <v>5524</v>
      </c>
    </row>
    <row r="280" spans="1:11">
      <c r="A280" s="21" t="s">
        <v>5566</v>
      </c>
      <c r="B280" s="22" t="s">
        <v>5567</v>
      </c>
      <c r="C280" s="22" t="s">
        <v>4836</v>
      </c>
      <c r="D280" s="22" t="s">
        <v>5568</v>
      </c>
      <c r="E280" s="23">
        <v>6000</v>
      </c>
      <c r="F280" s="24">
        <v>2.6</v>
      </c>
      <c r="G280" s="22"/>
      <c r="H280" s="22" t="s">
        <v>4839</v>
      </c>
      <c r="I280" s="21" t="s">
        <v>5564</v>
      </c>
      <c r="J280" s="22"/>
      <c r="K280" s="22" t="s">
        <v>5305</v>
      </c>
    </row>
    <row r="281" spans="1:11">
      <c r="A281" s="21" t="s">
        <v>5569</v>
      </c>
      <c r="B281" s="22" t="s">
        <v>5570</v>
      </c>
      <c r="C281" s="22" t="s">
        <v>823</v>
      </c>
      <c r="D281" s="22" t="s">
        <v>5334</v>
      </c>
      <c r="E281" s="23">
        <v>15000</v>
      </c>
      <c r="F281" s="24">
        <v>4.492</v>
      </c>
      <c r="G281" s="22"/>
      <c r="H281" s="22" t="s">
        <v>4053</v>
      </c>
      <c r="I281" s="21" t="s">
        <v>5571</v>
      </c>
      <c r="J281" s="22"/>
      <c r="K281" s="22" t="s">
        <v>5332</v>
      </c>
    </row>
    <row r="282" spans="1:11">
      <c r="A282" s="21" t="s">
        <v>5569</v>
      </c>
      <c r="B282" s="22" t="s">
        <v>5570</v>
      </c>
      <c r="C282" s="22" t="s">
        <v>814</v>
      </c>
      <c r="D282" s="22" t="s">
        <v>5339</v>
      </c>
      <c r="E282" s="23">
        <v>2700</v>
      </c>
      <c r="F282" s="24">
        <v>4.6870000000000003</v>
      </c>
      <c r="G282" s="22"/>
      <c r="H282" s="22" t="s">
        <v>4053</v>
      </c>
      <c r="I282" s="21" t="s">
        <v>5571</v>
      </c>
      <c r="J282" s="22"/>
      <c r="K282" s="22" t="s">
        <v>5332</v>
      </c>
    </row>
    <row r="283" spans="1:11">
      <c r="A283" s="21" t="s">
        <v>5569</v>
      </c>
      <c r="B283" s="22" t="s">
        <v>5570</v>
      </c>
      <c r="C283" s="22" t="s">
        <v>612</v>
      </c>
      <c r="D283" s="22" t="s">
        <v>5509</v>
      </c>
      <c r="E283" s="23">
        <v>2400</v>
      </c>
      <c r="F283" s="24">
        <v>12.545</v>
      </c>
      <c r="G283" s="22"/>
      <c r="H283" s="22" t="s">
        <v>4053</v>
      </c>
      <c r="I283" s="21" t="s">
        <v>5571</v>
      </c>
      <c r="J283" s="22"/>
      <c r="K283" s="22" t="s">
        <v>5332</v>
      </c>
    </row>
    <row r="284" spans="1:11">
      <c r="A284" s="21" t="s">
        <v>5569</v>
      </c>
      <c r="B284" s="22" t="s">
        <v>5570</v>
      </c>
      <c r="C284" s="22" t="s">
        <v>655</v>
      </c>
      <c r="D284" s="22" t="s">
        <v>5503</v>
      </c>
      <c r="E284" s="23">
        <v>2000</v>
      </c>
      <c r="F284" s="24">
        <v>8.6969999999999992</v>
      </c>
      <c r="G284" s="22"/>
      <c r="H284" s="22" t="s">
        <v>4053</v>
      </c>
      <c r="I284" s="21" t="s">
        <v>5571</v>
      </c>
      <c r="J284" s="22"/>
      <c r="K284" s="22" t="s">
        <v>5332</v>
      </c>
    </row>
    <row r="285" spans="1:11">
      <c r="A285" s="21" t="s">
        <v>5569</v>
      </c>
      <c r="B285" s="22" t="s">
        <v>5570</v>
      </c>
      <c r="C285" s="22" t="s">
        <v>1075</v>
      </c>
      <c r="D285" s="22" t="s">
        <v>5335</v>
      </c>
      <c r="E285" s="23">
        <v>4000</v>
      </c>
      <c r="F285" s="24">
        <v>4.492</v>
      </c>
      <c r="G285" s="22"/>
      <c r="H285" s="22" t="s">
        <v>4053</v>
      </c>
      <c r="I285" s="21" t="s">
        <v>5571</v>
      </c>
      <c r="J285" s="22"/>
      <c r="K285" s="22" t="s">
        <v>5332</v>
      </c>
    </row>
    <row r="286" spans="1:11">
      <c r="A286" s="21" t="s">
        <v>5569</v>
      </c>
      <c r="B286" s="22" t="s">
        <v>5570</v>
      </c>
      <c r="C286" s="22" t="s">
        <v>774</v>
      </c>
      <c r="D286" s="22" t="s">
        <v>5572</v>
      </c>
      <c r="E286" s="23">
        <v>1450</v>
      </c>
      <c r="F286" s="24">
        <v>8.58</v>
      </c>
      <c r="G286" s="22"/>
      <c r="H286" s="22" t="s">
        <v>4053</v>
      </c>
      <c r="I286" s="21" t="s">
        <v>5571</v>
      </c>
      <c r="J286" s="22"/>
      <c r="K286" s="22" t="s">
        <v>5332</v>
      </c>
    </row>
    <row r="287" spans="1:11">
      <c r="A287" s="21" t="s">
        <v>5569</v>
      </c>
      <c r="B287" s="22" t="s">
        <v>5570</v>
      </c>
      <c r="C287" s="22" t="s">
        <v>638</v>
      </c>
      <c r="D287" s="22" t="s">
        <v>5510</v>
      </c>
      <c r="E287" s="23">
        <v>1300</v>
      </c>
      <c r="F287" s="24">
        <v>17.355</v>
      </c>
      <c r="G287" s="22"/>
      <c r="H287" s="22" t="s">
        <v>4053</v>
      </c>
      <c r="I287" s="21" t="s">
        <v>5571</v>
      </c>
      <c r="J287" s="22"/>
      <c r="K287" s="22" t="s">
        <v>5332</v>
      </c>
    </row>
    <row r="288" spans="1:11">
      <c r="A288" s="21" t="s">
        <v>5569</v>
      </c>
      <c r="B288" s="22" t="s">
        <v>5570</v>
      </c>
      <c r="C288" s="22" t="s">
        <v>536</v>
      </c>
      <c r="D288" s="22" t="s">
        <v>5573</v>
      </c>
      <c r="E288" s="23">
        <v>800</v>
      </c>
      <c r="F288" s="24">
        <v>17.55</v>
      </c>
      <c r="G288" s="22"/>
      <c r="H288" s="22" t="s">
        <v>4053</v>
      </c>
      <c r="I288" s="21" t="s">
        <v>5571</v>
      </c>
      <c r="J288" s="22"/>
      <c r="K288" s="22" t="s">
        <v>5332</v>
      </c>
    </row>
    <row r="289" spans="1:11">
      <c r="A289" s="21" t="s">
        <v>5569</v>
      </c>
      <c r="B289" s="22" t="s">
        <v>5570</v>
      </c>
      <c r="C289" s="22" t="s">
        <v>631</v>
      </c>
      <c r="D289" s="22" t="s">
        <v>5502</v>
      </c>
      <c r="E289" s="23">
        <v>800</v>
      </c>
      <c r="F289" s="24">
        <v>8.2159999999999993</v>
      </c>
      <c r="G289" s="22"/>
      <c r="H289" s="22" t="s">
        <v>4053</v>
      </c>
      <c r="I289" s="21" t="s">
        <v>5571</v>
      </c>
      <c r="J289" s="22"/>
      <c r="K289" s="22" t="s">
        <v>5332</v>
      </c>
    </row>
    <row r="290" spans="1:11">
      <c r="A290" s="21" t="s">
        <v>5569</v>
      </c>
      <c r="B290" s="22" t="s">
        <v>5570</v>
      </c>
      <c r="C290" s="22" t="s">
        <v>515</v>
      </c>
      <c r="D290" s="22" t="s">
        <v>5359</v>
      </c>
      <c r="E290" s="23">
        <v>850</v>
      </c>
      <c r="F290" s="24">
        <v>12.74</v>
      </c>
      <c r="G290" s="22"/>
      <c r="H290" s="22" t="s">
        <v>4053</v>
      </c>
      <c r="I290" s="21" t="s">
        <v>5571</v>
      </c>
      <c r="J290" s="22"/>
      <c r="K290" s="22" t="s">
        <v>5332</v>
      </c>
    </row>
    <row r="291" spans="1:11">
      <c r="A291" s="21" t="s">
        <v>5569</v>
      </c>
      <c r="B291" s="22" t="s">
        <v>5570</v>
      </c>
      <c r="C291" s="22" t="s">
        <v>615</v>
      </c>
      <c r="D291" s="22" t="s">
        <v>5574</v>
      </c>
      <c r="E291" s="23">
        <v>550</v>
      </c>
      <c r="F291" s="24">
        <v>6.2729999999999997</v>
      </c>
      <c r="G291" s="22"/>
      <c r="H291" s="22" t="s">
        <v>4053</v>
      </c>
      <c r="I291" s="21" t="s">
        <v>5571</v>
      </c>
      <c r="J291" s="22"/>
      <c r="K291" s="22" t="s">
        <v>5332</v>
      </c>
    </row>
    <row r="292" spans="1:11">
      <c r="A292" s="21" t="s">
        <v>5569</v>
      </c>
      <c r="B292" s="22" t="s">
        <v>5570</v>
      </c>
      <c r="C292" s="22" t="s">
        <v>748</v>
      </c>
      <c r="D292" s="22" t="s">
        <v>5349</v>
      </c>
      <c r="E292" s="23">
        <v>850</v>
      </c>
      <c r="F292" s="24">
        <v>7.3780000000000001</v>
      </c>
      <c r="G292" s="22"/>
      <c r="H292" s="22" t="s">
        <v>4053</v>
      </c>
      <c r="I292" s="21" t="s">
        <v>5571</v>
      </c>
      <c r="J292" s="22"/>
      <c r="K292" s="22" t="s">
        <v>5332</v>
      </c>
    </row>
    <row r="293" spans="1:11">
      <c r="A293" s="21" t="s">
        <v>5569</v>
      </c>
      <c r="B293" s="22" t="s">
        <v>5570</v>
      </c>
      <c r="C293" s="22" t="s">
        <v>677</v>
      </c>
      <c r="D293" s="22" t="s">
        <v>5374</v>
      </c>
      <c r="E293" s="23">
        <v>500</v>
      </c>
      <c r="F293" s="24">
        <v>4.5890000000000004</v>
      </c>
      <c r="G293" s="22"/>
      <c r="H293" s="22" t="s">
        <v>4053</v>
      </c>
      <c r="I293" s="21" t="s">
        <v>5571</v>
      </c>
      <c r="J293" s="22"/>
      <c r="K293" s="22" t="s">
        <v>5332</v>
      </c>
    </row>
    <row r="294" spans="1:11">
      <c r="A294" s="21" t="s">
        <v>5569</v>
      </c>
      <c r="B294" s="22" t="s">
        <v>5570</v>
      </c>
      <c r="C294" s="22" t="s">
        <v>855</v>
      </c>
      <c r="D294" s="22" t="s">
        <v>5508</v>
      </c>
      <c r="E294" s="23">
        <v>400</v>
      </c>
      <c r="F294" s="24">
        <v>9.9450000000000003</v>
      </c>
      <c r="G294" s="22"/>
      <c r="H294" s="22" t="s">
        <v>4053</v>
      </c>
      <c r="I294" s="21" t="s">
        <v>5571</v>
      </c>
      <c r="J294" s="22"/>
      <c r="K294" s="22" t="s">
        <v>5332</v>
      </c>
    </row>
    <row r="295" spans="1:11">
      <c r="A295" s="21" t="s">
        <v>5569</v>
      </c>
      <c r="B295" s="22" t="s">
        <v>5570</v>
      </c>
      <c r="C295" s="22" t="s">
        <v>771</v>
      </c>
      <c r="D295" s="22" t="s">
        <v>5372</v>
      </c>
      <c r="E295" s="23">
        <v>500</v>
      </c>
      <c r="F295" s="24">
        <v>17.16</v>
      </c>
      <c r="G295" s="22"/>
      <c r="H295" s="22" t="s">
        <v>4053</v>
      </c>
      <c r="I295" s="21" t="s">
        <v>5571</v>
      </c>
      <c r="J295" s="22"/>
      <c r="K295" s="22" t="s">
        <v>5332</v>
      </c>
    </row>
    <row r="296" spans="1:11">
      <c r="A296" s="21" t="s">
        <v>5569</v>
      </c>
      <c r="B296" s="22" t="s">
        <v>5570</v>
      </c>
      <c r="C296" s="22" t="s">
        <v>779</v>
      </c>
      <c r="D296" s="22" t="s">
        <v>5403</v>
      </c>
      <c r="E296" s="23">
        <v>350</v>
      </c>
      <c r="F296" s="24">
        <v>19.565000000000001</v>
      </c>
      <c r="G296" s="22"/>
      <c r="H296" s="22" t="s">
        <v>4053</v>
      </c>
      <c r="I296" s="21" t="s">
        <v>5571</v>
      </c>
      <c r="J296" s="22"/>
      <c r="K296" s="22" t="s">
        <v>5332</v>
      </c>
    </row>
    <row r="297" spans="1:11">
      <c r="A297" s="21" t="s">
        <v>5569</v>
      </c>
      <c r="B297" s="22" t="s">
        <v>5570</v>
      </c>
      <c r="C297" s="22" t="s">
        <v>782</v>
      </c>
      <c r="D297" s="22" t="s">
        <v>5387</v>
      </c>
      <c r="E297" s="23">
        <v>320</v>
      </c>
      <c r="F297" s="24">
        <v>9.7829999999999995</v>
      </c>
      <c r="G297" s="22"/>
      <c r="H297" s="22" t="s">
        <v>4053</v>
      </c>
      <c r="I297" s="21" t="s">
        <v>5571</v>
      </c>
      <c r="J297" s="22"/>
      <c r="K297" s="22" t="s">
        <v>5332</v>
      </c>
    </row>
    <row r="298" spans="1:11">
      <c r="A298" s="21" t="s">
        <v>5569</v>
      </c>
      <c r="B298" s="22" t="s">
        <v>5570</v>
      </c>
      <c r="C298" s="22" t="s">
        <v>641</v>
      </c>
      <c r="D298" s="22" t="s">
        <v>5369</v>
      </c>
      <c r="E298" s="23">
        <v>420</v>
      </c>
      <c r="F298" s="24">
        <v>8.6780000000000008</v>
      </c>
      <c r="G298" s="22"/>
      <c r="H298" s="22" t="s">
        <v>4053</v>
      </c>
      <c r="I298" s="21" t="s">
        <v>5571</v>
      </c>
      <c r="J298" s="22"/>
      <c r="K298" s="22" t="s">
        <v>5332</v>
      </c>
    </row>
    <row r="299" spans="1:11">
      <c r="A299" s="21" t="s">
        <v>5569</v>
      </c>
      <c r="B299" s="22" t="s">
        <v>5570</v>
      </c>
      <c r="C299" s="22" t="s">
        <v>552</v>
      </c>
      <c r="D299" s="22" t="s">
        <v>5575</v>
      </c>
      <c r="E299" s="23">
        <v>260</v>
      </c>
      <c r="F299" s="24">
        <v>22.36</v>
      </c>
      <c r="G299" s="22"/>
      <c r="H299" s="22" t="s">
        <v>4053</v>
      </c>
      <c r="I299" s="21" t="s">
        <v>5571</v>
      </c>
      <c r="J299" s="22"/>
      <c r="K299" s="22" t="s">
        <v>5332</v>
      </c>
    </row>
    <row r="300" spans="1:11">
      <c r="A300" s="21" t="s">
        <v>5569</v>
      </c>
      <c r="B300" s="22" t="s">
        <v>5570</v>
      </c>
      <c r="C300" s="22" t="s">
        <v>820</v>
      </c>
      <c r="D300" s="22" t="s">
        <v>5381</v>
      </c>
      <c r="E300" s="23">
        <v>310</v>
      </c>
      <c r="F300" s="24">
        <v>8.9830000000000005</v>
      </c>
      <c r="G300" s="22"/>
      <c r="H300" s="22" t="s">
        <v>4053</v>
      </c>
      <c r="I300" s="21" t="s">
        <v>5571</v>
      </c>
      <c r="J300" s="22"/>
      <c r="K300" s="22" t="s">
        <v>5332</v>
      </c>
    </row>
    <row r="301" spans="1:11">
      <c r="A301" s="21" t="s">
        <v>5569</v>
      </c>
      <c r="B301" s="22" t="s">
        <v>5570</v>
      </c>
      <c r="C301" s="22" t="s">
        <v>800</v>
      </c>
      <c r="D301" s="22" t="s">
        <v>5415</v>
      </c>
      <c r="E301" s="23">
        <v>250</v>
      </c>
      <c r="F301" s="24">
        <v>21.97</v>
      </c>
      <c r="G301" s="22"/>
      <c r="H301" s="22" t="s">
        <v>4053</v>
      </c>
      <c r="I301" s="21" t="s">
        <v>5571</v>
      </c>
      <c r="J301" s="22"/>
      <c r="K301" s="22" t="s">
        <v>5332</v>
      </c>
    </row>
    <row r="302" spans="1:11">
      <c r="A302" s="21" t="s">
        <v>5569</v>
      </c>
      <c r="B302" s="22" t="s">
        <v>5570</v>
      </c>
      <c r="C302" s="22" t="s">
        <v>528</v>
      </c>
      <c r="D302" s="22" t="s">
        <v>5576</v>
      </c>
      <c r="E302" s="23">
        <v>190</v>
      </c>
      <c r="F302" s="24">
        <v>7.5730000000000004</v>
      </c>
      <c r="G302" s="22"/>
      <c r="H302" s="22" t="s">
        <v>4053</v>
      </c>
      <c r="I302" s="21" t="s">
        <v>5571</v>
      </c>
      <c r="J302" s="22"/>
      <c r="K302" s="22" t="s">
        <v>5332</v>
      </c>
    </row>
    <row r="303" spans="1:11">
      <c r="A303" s="21" t="s">
        <v>5569</v>
      </c>
      <c r="B303" s="22" t="s">
        <v>5570</v>
      </c>
      <c r="C303" s="22" t="s">
        <v>689</v>
      </c>
      <c r="D303" s="22" t="s">
        <v>5577</v>
      </c>
      <c r="E303" s="23">
        <v>190</v>
      </c>
      <c r="F303" s="24">
        <v>9.6590000000000007</v>
      </c>
      <c r="G303" s="22"/>
      <c r="H303" s="22" t="s">
        <v>4053</v>
      </c>
      <c r="I303" s="21" t="s">
        <v>5571</v>
      </c>
      <c r="J303" s="22"/>
      <c r="K303" s="22" t="s">
        <v>5332</v>
      </c>
    </row>
    <row r="304" spans="1:11">
      <c r="A304" s="21" t="s">
        <v>5569</v>
      </c>
      <c r="B304" s="22" t="s">
        <v>5570</v>
      </c>
      <c r="C304" s="22" t="s">
        <v>734</v>
      </c>
      <c r="D304" s="22" t="s">
        <v>5361</v>
      </c>
      <c r="E304" s="23">
        <v>480</v>
      </c>
      <c r="F304" s="24">
        <v>12.35</v>
      </c>
      <c r="G304" s="22"/>
      <c r="H304" s="22" t="s">
        <v>4053</v>
      </c>
      <c r="I304" s="21" t="s">
        <v>5571</v>
      </c>
      <c r="J304" s="22"/>
      <c r="K304" s="22" t="s">
        <v>5332</v>
      </c>
    </row>
    <row r="305" spans="1:11">
      <c r="A305" s="21" t="s">
        <v>5569</v>
      </c>
      <c r="B305" s="22" t="s">
        <v>5570</v>
      </c>
      <c r="C305" s="22" t="s">
        <v>576</v>
      </c>
      <c r="D305" s="22" t="s">
        <v>5578</v>
      </c>
      <c r="E305" s="23">
        <v>300</v>
      </c>
      <c r="F305" s="24">
        <v>10.335000000000001</v>
      </c>
      <c r="G305" s="22"/>
      <c r="H305" s="22" t="s">
        <v>4053</v>
      </c>
      <c r="I305" s="21" t="s">
        <v>5571</v>
      </c>
      <c r="J305" s="22"/>
      <c r="K305" s="22" t="s">
        <v>5332</v>
      </c>
    </row>
    <row r="306" spans="1:11">
      <c r="A306" s="21" t="s">
        <v>5569</v>
      </c>
      <c r="B306" s="22" t="s">
        <v>5570</v>
      </c>
      <c r="C306" s="22" t="s">
        <v>546</v>
      </c>
      <c r="D306" s="22" t="s">
        <v>5389</v>
      </c>
      <c r="E306" s="23">
        <v>160</v>
      </c>
      <c r="F306" s="24">
        <v>19.954999999999998</v>
      </c>
      <c r="G306" s="22"/>
      <c r="H306" s="22" t="s">
        <v>4053</v>
      </c>
      <c r="I306" s="21" t="s">
        <v>5571</v>
      </c>
      <c r="J306" s="22"/>
      <c r="K306" s="22" t="s">
        <v>5332</v>
      </c>
    </row>
    <row r="307" spans="1:11">
      <c r="A307" s="21" t="s">
        <v>5569</v>
      </c>
      <c r="B307" s="22" t="s">
        <v>5570</v>
      </c>
      <c r="C307" s="22" t="s">
        <v>525</v>
      </c>
      <c r="D307" s="22" t="s">
        <v>5356</v>
      </c>
      <c r="E307" s="23">
        <v>400</v>
      </c>
      <c r="F307" s="24">
        <v>15.145</v>
      </c>
      <c r="G307" s="22"/>
      <c r="H307" s="22" t="s">
        <v>4053</v>
      </c>
      <c r="I307" s="21" t="s">
        <v>5571</v>
      </c>
      <c r="J307" s="22"/>
      <c r="K307" s="22" t="s">
        <v>5332</v>
      </c>
    </row>
    <row r="308" spans="1:11">
      <c r="A308" s="21" t="s">
        <v>5569</v>
      </c>
      <c r="B308" s="22" t="s">
        <v>5570</v>
      </c>
      <c r="C308" s="22" t="s">
        <v>3888</v>
      </c>
      <c r="D308" s="22" t="s">
        <v>5333</v>
      </c>
      <c r="E308" s="23">
        <v>7000</v>
      </c>
      <c r="F308" s="24">
        <v>5.0670000000000002</v>
      </c>
      <c r="G308" s="22"/>
      <c r="H308" s="22" t="s">
        <v>4053</v>
      </c>
      <c r="I308" s="21" t="s">
        <v>5571</v>
      </c>
      <c r="J308" s="22"/>
      <c r="K308" s="22" t="s">
        <v>5332</v>
      </c>
    </row>
    <row r="309" spans="1:11">
      <c r="A309" s="21" t="s">
        <v>5569</v>
      </c>
      <c r="B309" s="22" t="s">
        <v>5570</v>
      </c>
      <c r="C309" s="22" t="s">
        <v>2479</v>
      </c>
      <c r="D309" s="22" t="s">
        <v>5337</v>
      </c>
      <c r="E309" s="23">
        <v>2800</v>
      </c>
      <c r="F309" s="24">
        <v>19.239999999999998</v>
      </c>
      <c r="G309" s="22"/>
      <c r="H309" s="22" t="s">
        <v>4053</v>
      </c>
      <c r="I309" s="21" t="s">
        <v>5571</v>
      </c>
      <c r="J309" s="22"/>
      <c r="K309" s="22" t="s">
        <v>5332</v>
      </c>
    </row>
    <row r="310" spans="1:11">
      <c r="A310" s="21" t="s">
        <v>5569</v>
      </c>
      <c r="B310" s="22" t="s">
        <v>5570</v>
      </c>
      <c r="C310" s="22" t="s">
        <v>3872</v>
      </c>
      <c r="D310" s="22" t="s">
        <v>5338</v>
      </c>
      <c r="E310" s="23">
        <v>2000</v>
      </c>
      <c r="F310" s="24">
        <v>5.1639999999999997</v>
      </c>
      <c r="G310" s="22"/>
      <c r="H310" s="22" t="s">
        <v>4053</v>
      </c>
      <c r="I310" s="21" t="s">
        <v>5571</v>
      </c>
      <c r="J310" s="22"/>
      <c r="K310" s="22" t="s">
        <v>5332</v>
      </c>
    </row>
    <row r="311" spans="1:11">
      <c r="A311" s="21" t="s">
        <v>5569</v>
      </c>
      <c r="B311" s="22" t="s">
        <v>5570</v>
      </c>
      <c r="C311" s="22" t="s">
        <v>2893</v>
      </c>
      <c r="D311" s="22" t="s">
        <v>5579</v>
      </c>
      <c r="E311" s="23">
        <v>420</v>
      </c>
      <c r="F311" s="24">
        <v>5.1639999999999997</v>
      </c>
      <c r="G311" s="22"/>
      <c r="H311" s="22" t="s">
        <v>4053</v>
      </c>
      <c r="I311" s="21" t="s">
        <v>5571</v>
      </c>
      <c r="J311" s="22"/>
      <c r="K311" s="22" t="s">
        <v>5332</v>
      </c>
    </row>
    <row r="312" spans="1:11">
      <c r="A312" s="21" t="s">
        <v>5569</v>
      </c>
      <c r="B312" s="22" t="s">
        <v>5570</v>
      </c>
      <c r="C312" s="22" t="s">
        <v>2528</v>
      </c>
      <c r="D312" s="22" t="s">
        <v>5345</v>
      </c>
      <c r="E312" s="23">
        <v>720</v>
      </c>
      <c r="F312" s="24">
        <v>10.523999999999999</v>
      </c>
      <c r="G312" s="22"/>
      <c r="H312" s="22" t="s">
        <v>4053</v>
      </c>
      <c r="I312" s="21" t="s">
        <v>5571</v>
      </c>
      <c r="J312" s="22"/>
      <c r="K312" s="22" t="s">
        <v>5332</v>
      </c>
    </row>
    <row r="313" spans="1:11">
      <c r="A313" s="21" t="s">
        <v>5569</v>
      </c>
      <c r="B313" s="22" t="s">
        <v>5570</v>
      </c>
      <c r="C313" s="22" t="s">
        <v>2628</v>
      </c>
      <c r="D313" s="22" t="s">
        <v>5343</v>
      </c>
      <c r="E313" s="23">
        <v>800</v>
      </c>
      <c r="F313" s="24">
        <v>10.134</v>
      </c>
      <c r="G313" s="22"/>
      <c r="H313" s="22" t="s">
        <v>4053</v>
      </c>
      <c r="I313" s="21" t="s">
        <v>5571</v>
      </c>
      <c r="J313" s="22"/>
      <c r="K313" s="22" t="s">
        <v>5332</v>
      </c>
    </row>
    <row r="314" spans="1:11">
      <c r="A314" s="21" t="s">
        <v>5569</v>
      </c>
      <c r="B314" s="22" t="s">
        <v>5570</v>
      </c>
      <c r="C314" s="22" t="s">
        <v>2503</v>
      </c>
      <c r="D314" s="22" t="s">
        <v>5375</v>
      </c>
      <c r="E314" s="23">
        <v>420</v>
      </c>
      <c r="F314" s="24">
        <v>12.253</v>
      </c>
      <c r="G314" s="22"/>
      <c r="H314" s="22" t="s">
        <v>4053</v>
      </c>
      <c r="I314" s="21" t="s">
        <v>5571</v>
      </c>
      <c r="J314" s="22"/>
      <c r="K314" s="22" t="s">
        <v>5332</v>
      </c>
    </row>
    <row r="315" spans="1:11">
      <c r="A315" s="21" t="s">
        <v>5569</v>
      </c>
      <c r="B315" s="22" t="s">
        <v>5570</v>
      </c>
      <c r="C315" s="22" t="s">
        <v>2486</v>
      </c>
      <c r="D315" s="22" t="s">
        <v>5347</v>
      </c>
      <c r="E315" s="23">
        <v>610</v>
      </c>
      <c r="F315" s="24">
        <v>26.78</v>
      </c>
      <c r="G315" s="22"/>
      <c r="H315" s="22" t="s">
        <v>4053</v>
      </c>
      <c r="I315" s="21" t="s">
        <v>5571</v>
      </c>
      <c r="J315" s="22"/>
      <c r="K315" s="22" t="s">
        <v>5332</v>
      </c>
    </row>
    <row r="316" spans="1:11">
      <c r="A316" s="21" t="s">
        <v>5569</v>
      </c>
      <c r="B316" s="22" t="s">
        <v>5570</v>
      </c>
      <c r="C316" s="22" t="s">
        <v>2473</v>
      </c>
      <c r="D316" s="22" t="s">
        <v>5336</v>
      </c>
      <c r="E316" s="23">
        <v>2000</v>
      </c>
      <c r="F316" s="24">
        <v>15.47</v>
      </c>
      <c r="G316" s="22"/>
      <c r="H316" s="22" t="s">
        <v>4053</v>
      </c>
      <c r="I316" s="21" t="s">
        <v>5571</v>
      </c>
      <c r="J316" s="22"/>
      <c r="K316" s="22" t="s">
        <v>5332</v>
      </c>
    </row>
    <row r="317" spans="1:11">
      <c r="A317" s="21" t="s">
        <v>5569</v>
      </c>
      <c r="B317" s="22" t="s">
        <v>5570</v>
      </c>
      <c r="C317" s="22" t="s">
        <v>2484</v>
      </c>
      <c r="D317" s="22" t="s">
        <v>5340</v>
      </c>
      <c r="E317" s="23">
        <v>900</v>
      </c>
      <c r="F317" s="24">
        <v>23.01</v>
      </c>
      <c r="G317" s="22"/>
      <c r="H317" s="22" t="s">
        <v>4053</v>
      </c>
      <c r="I317" s="21" t="s">
        <v>5571</v>
      </c>
      <c r="J317" s="22"/>
      <c r="K317" s="22" t="s">
        <v>5332</v>
      </c>
    </row>
    <row r="318" spans="1:11">
      <c r="A318" s="21" t="s">
        <v>5569</v>
      </c>
      <c r="B318" s="22" t="s">
        <v>5570</v>
      </c>
      <c r="C318" s="22" t="s">
        <v>2494</v>
      </c>
      <c r="D318" s="22" t="s">
        <v>5341</v>
      </c>
      <c r="E318" s="23">
        <v>800</v>
      </c>
      <c r="F318" s="24">
        <v>10.523999999999999</v>
      </c>
      <c r="G318" s="22"/>
      <c r="H318" s="22" t="s">
        <v>4053</v>
      </c>
      <c r="I318" s="21" t="s">
        <v>5571</v>
      </c>
      <c r="J318" s="22"/>
      <c r="K318" s="22" t="s">
        <v>5332</v>
      </c>
    </row>
    <row r="319" spans="1:11">
      <c r="A319" s="21" t="s">
        <v>5569</v>
      </c>
      <c r="B319" s="22" t="s">
        <v>5570</v>
      </c>
      <c r="C319" s="22" t="s">
        <v>2523</v>
      </c>
      <c r="D319" s="22" t="s">
        <v>5580</v>
      </c>
      <c r="E319" s="23">
        <v>230</v>
      </c>
      <c r="F319" s="24">
        <v>9.6590000000000007</v>
      </c>
      <c r="G319" s="22"/>
      <c r="H319" s="22" t="s">
        <v>4053</v>
      </c>
      <c r="I319" s="21" t="s">
        <v>5571</v>
      </c>
      <c r="J319" s="22"/>
      <c r="K319" s="22" t="s">
        <v>5332</v>
      </c>
    </row>
    <row r="320" spans="1:11">
      <c r="A320" s="21" t="s">
        <v>5569</v>
      </c>
      <c r="B320" s="22" t="s">
        <v>5570</v>
      </c>
      <c r="C320" s="22" t="s">
        <v>2538</v>
      </c>
      <c r="D320" s="22" t="s">
        <v>5346</v>
      </c>
      <c r="E320" s="23">
        <v>550</v>
      </c>
      <c r="F320" s="24">
        <v>19.045000000000002</v>
      </c>
      <c r="G320" s="22"/>
      <c r="H320" s="22" t="s">
        <v>4053</v>
      </c>
      <c r="I320" s="21" t="s">
        <v>5571</v>
      </c>
      <c r="J320" s="22"/>
      <c r="K320" s="22" t="s">
        <v>5332</v>
      </c>
    </row>
    <row r="321" spans="1:11">
      <c r="A321" s="21" t="s">
        <v>5569</v>
      </c>
      <c r="B321" s="22" t="s">
        <v>5570</v>
      </c>
      <c r="C321" s="22" t="s">
        <v>3866</v>
      </c>
      <c r="D321" s="22" t="s">
        <v>5366</v>
      </c>
      <c r="E321" s="23">
        <v>320</v>
      </c>
      <c r="F321" s="24">
        <v>4.3</v>
      </c>
      <c r="G321" s="22"/>
      <c r="H321" s="22" t="s">
        <v>4053</v>
      </c>
      <c r="I321" s="21" t="s">
        <v>5571</v>
      </c>
      <c r="J321" s="22"/>
      <c r="K321" s="22" t="s">
        <v>5332</v>
      </c>
    </row>
    <row r="322" spans="1:11">
      <c r="A322" s="21" t="s">
        <v>5569</v>
      </c>
      <c r="B322" s="22" t="s">
        <v>5570</v>
      </c>
      <c r="C322" s="22" t="s">
        <v>2885</v>
      </c>
      <c r="D322" s="22" t="s">
        <v>5379</v>
      </c>
      <c r="E322" s="23">
        <v>220</v>
      </c>
      <c r="F322" s="24">
        <v>11.407999999999999</v>
      </c>
      <c r="G322" s="22"/>
      <c r="H322" s="22" t="s">
        <v>4053</v>
      </c>
      <c r="I322" s="21" t="s">
        <v>5571</v>
      </c>
      <c r="J322" s="22"/>
      <c r="K322" s="22" t="s">
        <v>5332</v>
      </c>
    </row>
    <row r="323" spans="1:11">
      <c r="A323" s="21" t="s">
        <v>5569</v>
      </c>
      <c r="B323" s="22" t="s">
        <v>5570</v>
      </c>
      <c r="C323" s="22" t="s">
        <v>2534</v>
      </c>
      <c r="D323" s="22" t="s">
        <v>5353</v>
      </c>
      <c r="E323" s="23">
        <v>440</v>
      </c>
      <c r="F323" s="24">
        <v>15.275</v>
      </c>
      <c r="G323" s="22"/>
      <c r="H323" s="22" t="s">
        <v>4053</v>
      </c>
      <c r="I323" s="21" t="s">
        <v>5571</v>
      </c>
      <c r="J323" s="22"/>
      <c r="K323" s="22" t="s">
        <v>5332</v>
      </c>
    </row>
    <row r="324" spans="1:11">
      <c r="A324" s="21" t="s">
        <v>5569</v>
      </c>
      <c r="B324" s="22" t="s">
        <v>5570</v>
      </c>
      <c r="C324" s="22" t="s">
        <v>2400</v>
      </c>
      <c r="D324" s="22" t="s">
        <v>5383</v>
      </c>
      <c r="E324" s="23">
        <v>200</v>
      </c>
      <c r="F324" s="24">
        <v>19.175000000000001</v>
      </c>
      <c r="G324" s="22"/>
      <c r="H324" s="22" t="s">
        <v>4053</v>
      </c>
      <c r="I324" s="21" t="s">
        <v>5571</v>
      </c>
      <c r="J324" s="22"/>
      <c r="K324" s="22" t="s">
        <v>5332</v>
      </c>
    </row>
    <row r="325" spans="1:11">
      <c r="A325" s="21" t="s">
        <v>5569</v>
      </c>
      <c r="B325" s="22" t="s">
        <v>5570</v>
      </c>
      <c r="C325" s="22" t="s">
        <v>2544</v>
      </c>
      <c r="D325" s="22" t="s">
        <v>5399</v>
      </c>
      <c r="E325" s="23">
        <v>170</v>
      </c>
      <c r="F325" s="24">
        <v>26.585000000000001</v>
      </c>
      <c r="G325" s="22"/>
      <c r="H325" s="22" t="s">
        <v>4053</v>
      </c>
      <c r="I325" s="21" t="s">
        <v>5571</v>
      </c>
      <c r="J325" s="22"/>
      <c r="K325" s="22" t="s">
        <v>5332</v>
      </c>
    </row>
    <row r="326" spans="1:11">
      <c r="A326" s="21" t="s">
        <v>5569</v>
      </c>
      <c r="B326" s="22" t="s">
        <v>5570</v>
      </c>
      <c r="C326" s="22" t="s">
        <v>2918</v>
      </c>
      <c r="D326" s="22" t="s">
        <v>5411</v>
      </c>
      <c r="E326" s="23">
        <v>130</v>
      </c>
      <c r="F326" s="24">
        <v>9.718</v>
      </c>
      <c r="G326" s="22"/>
      <c r="H326" s="22" t="s">
        <v>4053</v>
      </c>
      <c r="I326" s="21" t="s">
        <v>5571</v>
      </c>
      <c r="J326" s="22"/>
      <c r="K326" s="22" t="s">
        <v>5332</v>
      </c>
    </row>
    <row r="327" spans="1:11">
      <c r="A327" s="21" t="s">
        <v>5569</v>
      </c>
      <c r="B327" s="22" t="s">
        <v>5570</v>
      </c>
      <c r="C327" s="22" t="s">
        <v>2509</v>
      </c>
      <c r="D327" s="22" t="s">
        <v>5380</v>
      </c>
      <c r="E327" s="23">
        <v>200</v>
      </c>
      <c r="F327" s="24">
        <v>13.208</v>
      </c>
      <c r="G327" s="22"/>
      <c r="H327" s="22" t="s">
        <v>4053</v>
      </c>
      <c r="I327" s="21" t="s">
        <v>5571</v>
      </c>
      <c r="J327" s="22"/>
      <c r="K327" s="22" t="s">
        <v>5332</v>
      </c>
    </row>
    <row r="328" spans="1:11">
      <c r="A328" s="21" t="s">
        <v>5569</v>
      </c>
      <c r="B328" s="22" t="s">
        <v>5570</v>
      </c>
      <c r="C328" s="22" t="s">
        <v>2578</v>
      </c>
      <c r="D328" s="22" t="s">
        <v>5391</v>
      </c>
      <c r="E328" s="23">
        <v>180</v>
      </c>
      <c r="F328" s="24">
        <v>19.434999999999999</v>
      </c>
      <c r="G328" s="22"/>
      <c r="H328" s="22" t="s">
        <v>4053</v>
      </c>
      <c r="I328" s="21" t="s">
        <v>5571</v>
      </c>
      <c r="J328" s="22"/>
      <c r="K328" s="22" t="s">
        <v>5332</v>
      </c>
    </row>
    <row r="329" spans="1:11">
      <c r="A329" s="21" t="s">
        <v>5569</v>
      </c>
      <c r="B329" s="22" t="s">
        <v>5570</v>
      </c>
      <c r="C329" s="22" t="s">
        <v>2879</v>
      </c>
      <c r="D329" s="22" t="s">
        <v>5362</v>
      </c>
      <c r="E329" s="23">
        <v>300</v>
      </c>
      <c r="F329" s="24">
        <v>7.6379999999999999</v>
      </c>
      <c r="G329" s="22"/>
      <c r="H329" s="22" t="s">
        <v>4053</v>
      </c>
      <c r="I329" s="21" t="s">
        <v>5571</v>
      </c>
      <c r="J329" s="22"/>
      <c r="K329" s="22" t="s">
        <v>5332</v>
      </c>
    </row>
    <row r="330" spans="1:11">
      <c r="A330" s="21" t="s">
        <v>5569</v>
      </c>
      <c r="B330" s="22" t="s">
        <v>5570</v>
      </c>
      <c r="C330" s="22" t="s">
        <v>2436</v>
      </c>
      <c r="D330" s="22" t="s">
        <v>5358</v>
      </c>
      <c r="E330" s="23">
        <v>320</v>
      </c>
      <c r="F330" s="24">
        <v>19.63</v>
      </c>
      <c r="G330" s="22"/>
      <c r="H330" s="22" t="s">
        <v>4053</v>
      </c>
      <c r="I330" s="21" t="s">
        <v>5571</v>
      </c>
      <c r="J330" s="22"/>
      <c r="K330" s="22" t="s">
        <v>5332</v>
      </c>
    </row>
    <row r="331" spans="1:11">
      <c r="A331" s="21" t="s">
        <v>5569</v>
      </c>
      <c r="B331" s="22" t="s">
        <v>5570</v>
      </c>
      <c r="C331" s="22" t="s">
        <v>3894</v>
      </c>
      <c r="D331" s="22" t="s">
        <v>5393</v>
      </c>
      <c r="E331" s="23">
        <v>150</v>
      </c>
      <c r="F331" s="24">
        <v>6.4089999999999998</v>
      </c>
      <c r="G331" s="22"/>
      <c r="H331" s="22" t="s">
        <v>4053</v>
      </c>
      <c r="I331" s="21" t="s">
        <v>5571</v>
      </c>
      <c r="J331" s="22"/>
      <c r="K331" s="22" t="s">
        <v>5332</v>
      </c>
    </row>
    <row r="332" spans="1:11">
      <c r="A332" s="21" t="s">
        <v>5569</v>
      </c>
      <c r="B332" s="22" t="s">
        <v>5570</v>
      </c>
      <c r="C332" s="22" t="s">
        <v>2831</v>
      </c>
      <c r="D332" s="22" t="s">
        <v>5357</v>
      </c>
      <c r="E332" s="23">
        <v>350</v>
      </c>
      <c r="F332" s="24">
        <v>7.7350000000000003</v>
      </c>
      <c r="G332" s="22"/>
      <c r="H332" s="22" t="s">
        <v>4053</v>
      </c>
      <c r="I332" s="21" t="s">
        <v>5571</v>
      </c>
      <c r="J332" s="22"/>
      <c r="K332" s="22" t="s">
        <v>5332</v>
      </c>
    </row>
    <row r="333" spans="1:11">
      <c r="A333" s="21" t="s">
        <v>5569</v>
      </c>
      <c r="B333" s="22" t="s">
        <v>5570</v>
      </c>
      <c r="C333" s="22" t="s">
        <v>2550</v>
      </c>
      <c r="D333" s="22" t="s">
        <v>5363</v>
      </c>
      <c r="E333" s="23">
        <v>250</v>
      </c>
      <c r="F333" s="24">
        <v>10.329000000000001</v>
      </c>
      <c r="G333" s="22"/>
      <c r="H333" s="22" t="s">
        <v>4053</v>
      </c>
      <c r="I333" s="21" t="s">
        <v>5571</v>
      </c>
      <c r="J333" s="22"/>
      <c r="K333" s="22" t="s">
        <v>5332</v>
      </c>
    </row>
    <row r="334" spans="1:11">
      <c r="A334" s="21" t="s">
        <v>5569</v>
      </c>
      <c r="B334" s="22" t="s">
        <v>5570</v>
      </c>
      <c r="C334" s="22" t="s">
        <v>2488</v>
      </c>
      <c r="D334" s="22" t="s">
        <v>5376</v>
      </c>
      <c r="E334" s="23">
        <v>200</v>
      </c>
      <c r="F334" s="24">
        <v>9.6590000000000007</v>
      </c>
      <c r="G334" s="22"/>
      <c r="H334" s="22" t="s">
        <v>4053</v>
      </c>
      <c r="I334" s="21" t="s">
        <v>5571</v>
      </c>
      <c r="J334" s="22"/>
      <c r="K334" s="22" t="s">
        <v>5332</v>
      </c>
    </row>
    <row r="335" spans="1:11">
      <c r="A335" s="21" t="s">
        <v>5569</v>
      </c>
      <c r="B335" s="22" t="s">
        <v>5570</v>
      </c>
      <c r="C335" s="22" t="s">
        <v>2614</v>
      </c>
      <c r="D335" s="22" t="s">
        <v>5377</v>
      </c>
      <c r="E335" s="23">
        <v>180</v>
      </c>
      <c r="F335" s="24">
        <v>15.08</v>
      </c>
      <c r="G335" s="22"/>
      <c r="H335" s="22" t="s">
        <v>4053</v>
      </c>
      <c r="I335" s="21" t="s">
        <v>5571</v>
      </c>
      <c r="J335" s="22"/>
      <c r="K335" s="22" t="s">
        <v>5332</v>
      </c>
    </row>
    <row r="336" spans="1:11">
      <c r="A336" s="21" t="s">
        <v>5569</v>
      </c>
      <c r="B336" s="22" t="s">
        <v>5570</v>
      </c>
      <c r="C336" s="22" t="s">
        <v>2883</v>
      </c>
      <c r="D336" s="22" t="s">
        <v>5404</v>
      </c>
      <c r="E336" s="23">
        <v>170</v>
      </c>
      <c r="F336" s="24">
        <v>4.3</v>
      </c>
      <c r="G336" s="22"/>
      <c r="H336" s="22" t="s">
        <v>4053</v>
      </c>
      <c r="I336" s="21" t="s">
        <v>5571</v>
      </c>
      <c r="J336" s="22"/>
      <c r="K336" s="22" t="s">
        <v>5332</v>
      </c>
    </row>
    <row r="337" spans="1:11">
      <c r="A337" s="21" t="s">
        <v>5569</v>
      </c>
      <c r="B337" s="22" t="s">
        <v>5570</v>
      </c>
      <c r="C337" s="22" t="s">
        <v>2838</v>
      </c>
      <c r="D337" s="22" t="s">
        <v>5581</v>
      </c>
      <c r="E337" s="23">
        <v>100</v>
      </c>
      <c r="F337" s="24">
        <v>4.3970000000000002</v>
      </c>
      <c r="G337" s="22"/>
      <c r="H337" s="22" t="s">
        <v>4053</v>
      </c>
      <c r="I337" s="21" t="s">
        <v>5571</v>
      </c>
      <c r="J337" s="22"/>
      <c r="K337" s="22" t="s">
        <v>5332</v>
      </c>
    </row>
    <row r="338" spans="1:11">
      <c r="A338" s="21" t="s">
        <v>5569</v>
      </c>
      <c r="B338" s="22" t="s">
        <v>5570</v>
      </c>
      <c r="C338" s="22" t="s">
        <v>2889</v>
      </c>
      <c r="D338" s="22" t="s">
        <v>5582</v>
      </c>
      <c r="E338" s="23">
        <v>90</v>
      </c>
      <c r="F338" s="24">
        <v>4.7320000000000002</v>
      </c>
      <c r="G338" s="22"/>
      <c r="H338" s="22" t="s">
        <v>4053</v>
      </c>
      <c r="I338" s="21" t="s">
        <v>5571</v>
      </c>
      <c r="J338" s="22"/>
      <c r="K338" s="22" t="s">
        <v>5332</v>
      </c>
    </row>
    <row r="339" spans="1:11">
      <c r="A339" s="21" t="s">
        <v>5569</v>
      </c>
      <c r="B339" s="22" t="s">
        <v>5570</v>
      </c>
      <c r="C339" s="22" t="s">
        <v>2530</v>
      </c>
      <c r="D339" s="22" t="s">
        <v>5583</v>
      </c>
      <c r="E339" s="23">
        <v>90</v>
      </c>
      <c r="F339" s="24">
        <v>12.253</v>
      </c>
      <c r="G339" s="22"/>
      <c r="H339" s="22" t="s">
        <v>4053</v>
      </c>
      <c r="I339" s="21" t="s">
        <v>5571</v>
      </c>
      <c r="J339" s="22"/>
      <c r="K339" s="22" t="s">
        <v>5332</v>
      </c>
    </row>
    <row r="340" spans="1:11">
      <c r="A340" s="21" t="s">
        <v>5569</v>
      </c>
      <c r="B340" s="22" t="s">
        <v>5570</v>
      </c>
      <c r="C340" s="22" t="s">
        <v>3833</v>
      </c>
      <c r="D340" s="22" t="s">
        <v>5584</v>
      </c>
      <c r="E340" s="23">
        <v>80</v>
      </c>
      <c r="F340" s="24">
        <v>5.5970000000000004</v>
      </c>
      <c r="G340" s="22"/>
      <c r="H340" s="22" t="s">
        <v>4053</v>
      </c>
      <c r="I340" s="21" t="s">
        <v>5571</v>
      </c>
      <c r="J340" s="22"/>
      <c r="K340" s="22" t="s">
        <v>5332</v>
      </c>
    </row>
    <row r="341" spans="1:11">
      <c r="A341" s="21" t="s">
        <v>5569</v>
      </c>
      <c r="B341" s="22" t="s">
        <v>5570</v>
      </c>
      <c r="C341" s="22" t="s">
        <v>2873</v>
      </c>
      <c r="D341" s="22" t="s">
        <v>5585</v>
      </c>
      <c r="E341" s="23">
        <v>70</v>
      </c>
      <c r="F341" s="24">
        <v>5.2619999999999996</v>
      </c>
      <c r="G341" s="22"/>
      <c r="H341" s="22" t="s">
        <v>4053</v>
      </c>
      <c r="I341" s="21" t="s">
        <v>5571</v>
      </c>
      <c r="J341" s="22"/>
      <c r="K341" s="22" t="s">
        <v>5332</v>
      </c>
    </row>
    <row r="342" spans="1:11">
      <c r="A342" s="21" t="s">
        <v>5569</v>
      </c>
      <c r="B342" s="22" t="s">
        <v>5570</v>
      </c>
      <c r="C342" s="22" t="s">
        <v>2554</v>
      </c>
      <c r="D342" s="22" t="s">
        <v>5586</v>
      </c>
      <c r="E342" s="23">
        <v>60</v>
      </c>
      <c r="F342" s="24">
        <v>11.193</v>
      </c>
      <c r="G342" s="22"/>
      <c r="H342" s="22" t="s">
        <v>4053</v>
      </c>
      <c r="I342" s="21" t="s">
        <v>5571</v>
      </c>
      <c r="J342" s="22"/>
      <c r="K342" s="22" t="s">
        <v>5332</v>
      </c>
    </row>
    <row r="343" spans="1:11">
      <c r="A343" s="21" t="s">
        <v>5569</v>
      </c>
      <c r="B343" s="22" t="s">
        <v>5570</v>
      </c>
      <c r="C343" s="22" t="s">
        <v>2339</v>
      </c>
      <c r="D343" s="22" t="s">
        <v>5587</v>
      </c>
      <c r="E343" s="23">
        <v>60</v>
      </c>
      <c r="F343" s="24">
        <v>8.6</v>
      </c>
      <c r="G343" s="22"/>
      <c r="H343" s="22" t="s">
        <v>4053</v>
      </c>
      <c r="I343" s="21" t="s">
        <v>5571</v>
      </c>
      <c r="J343" s="22"/>
      <c r="K343" s="22" t="s">
        <v>5332</v>
      </c>
    </row>
    <row r="344" spans="1:11">
      <c r="A344" s="21" t="s">
        <v>5569</v>
      </c>
      <c r="B344" s="22" t="s">
        <v>5570</v>
      </c>
      <c r="C344" s="22" t="s">
        <v>2844</v>
      </c>
      <c r="D344" s="22" t="s">
        <v>5588</v>
      </c>
      <c r="E344" s="23">
        <v>20</v>
      </c>
      <c r="F344" s="24">
        <v>4.83</v>
      </c>
      <c r="G344" s="22"/>
      <c r="H344" s="22" t="s">
        <v>4053</v>
      </c>
      <c r="I344" s="21" t="s">
        <v>5571</v>
      </c>
      <c r="J344" s="22"/>
      <c r="K344" s="22" t="s">
        <v>5332</v>
      </c>
    </row>
    <row r="345" spans="1:11">
      <c r="A345" s="21" t="s">
        <v>5569</v>
      </c>
      <c r="B345" s="22" t="s">
        <v>5570</v>
      </c>
      <c r="C345" s="22" t="s">
        <v>2457</v>
      </c>
      <c r="D345" s="22" t="s">
        <v>5589</v>
      </c>
      <c r="E345" s="23">
        <v>20</v>
      </c>
      <c r="F345" s="24">
        <v>12.643000000000001</v>
      </c>
      <c r="G345" s="22"/>
      <c r="H345" s="22" t="s">
        <v>4053</v>
      </c>
      <c r="I345" s="21" t="s">
        <v>5571</v>
      </c>
      <c r="J345" s="22"/>
      <c r="K345" s="22" t="s">
        <v>5332</v>
      </c>
    </row>
    <row r="346" spans="1:11">
      <c r="A346" s="21" t="s">
        <v>5569</v>
      </c>
      <c r="B346" s="22" t="s">
        <v>5570</v>
      </c>
      <c r="C346" s="22" t="s">
        <v>2765</v>
      </c>
      <c r="D346" s="22" t="s">
        <v>5590</v>
      </c>
      <c r="E346" s="23">
        <v>20</v>
      </c>
      <c r="F346" s="24">
        <v>6.2240000000000002</v>
      </c>
      <c r="G346" s="22"/>
      <c r="H346" s="22" t="s">
        <v>4053</v>
      </c>
      <c r="I346" s="21" t="s">
        <v>5571</v>
      </c>
      <c r="J346" s="22"/>
      <c r="K346" s="22" t="s">
        <v>5332</v>
      </c>
    </row>
    <row r="347" spans="1:11">
      <c r="A347" s="21" t="s">
        <v>5569</v>
      </c>
      <c r="B347" s="22" t="s">
        <v>5570</v>
      </c>
      <c r="C347" s="22" t="s">
        <v>2760</v>
      </c>
      <c r="D347" s="22" t="s">
        <v>5591</v>
      </c>
      <c r="E347" s="23">
        <v>10</v>
      </c>
      <c r="F347" s="24">
        <v>5.4569999999999999</v>
      </c>
      <c r="G347" s="22"/>
      <c r="H347" s="22" t="s">
        <v>4053</v>
      </c>
      <c r="I347" s="21" t="s">
        <v>5571</v>
      </c>
      <c r="J347" s="22"/>
      <c r="K347" s="22" t="s">
        <v>5332</v>
      </c>
    </row>
    <row r="348" spans="1:11">
      <c r="A348" s="21" t="s">
        <v>5569</v>
      </c>
      <c r="B348" s="22" t="s">
        <v>5570</v>
      </c>
      <c r="C348" s="22" t="s">
        <v>2875</v>
      </c>
      <c r="D348" s="22" t="s">
        <v>5592</v>
      </c>
      <c r="E348" s="23">
        <v>10</v>
      </c>
      <c r="F348" s="24">
        <v>6.1260000000000003</v>
      </c>
      <c r="G348" s="22"/>
      <c r="H348" s="22" t="s">
        <v>4053</v>
      </c>
      <c r="I348" s="21" t="s">
        <v>5571</v>
      </c>
      <c r="J348" s="22"/>
      <c r="K348" s="22" t="s">
        <v>5332</v>
      </c>
    </row>
    <row r="349" spans="1:11">
      <c r="A349" s="21" t="s">
        <v>5569</v>
      </c>
      <c r="B349" s="22" t="s">
        <v>5570</v>
      </c>
      <c r="C349" s="22" t="s">
        <v>2319</v>
      </c>
      <c r="D349" s="22" t="s">
        <v>5593</v>
      </c>
      <c r="E349" s="23">
        <v>10</v>
      </c>
      <c r="F349" s="24">
        <v>10.718999999999999</v>
      </c>
      <c r="G349" s="22"/>
      <c r="H349" s="22" t="s">
        <v>4053</v>
      </c>
      <c r="I349" s="21" t="s">
        <v>5571</v>
      </c>
      <c r="J349" s="22"/>
      <c r="K349" s="22" t="s">
        <v>5332</v>
      </c>
    </row>
    <row r="350" spans="1:11">
      <c r="A350" s="21" t="s">
        <v>5569</v>
      </c>
      <c r="B350" s="22" t="s">
        <v>5570</v>
      </c>
      <c r="C350" s="22" t="s">
        <v>2680</v>
      </c>
      <c r="D350" s="22" t="s">
        <v>5594</v>
      </c>
      <c r="E350" s="23">
        <v>10</v>
      </c>
      <c r="F350" s="24">
        <v>9.1850000000000005</v>
      </c>
      <c r="G350" s="22"/>
      <c r="H350" s="22" t="s">
        <v>4053</v>
      </c>
      <c r="I350" s="21" t="s">
        <v>5571</v>
      </c>
      <c r="J350" s="22"/>
      <c r="K350" s="22" t="s">
        <v>5332</v>
      </c>
    </row>
    <row r="351" spans="1:11">
      <c r="A351" s="21" t="s">
        <v>5569</v>
      </c>
      <c r="B351" s="22" t="s">
        <v>5570</v>
      </c>
      <c r="C351" s="22" t="s">
        <v>2315</v>
      </c>
      <c r="D351" s="22" t="s">
        <v>5595</v>
      </c>
      <c r="E351" s="23">
        <v>10</v>
      </c>
      <c r="F351" s="24">
        <v>9.1850000000000005</v>
      </c>
      <c r="G351" s="22"/>
      <c r="H351" s="22" t="s">
        <v>4053</v>
      </c>
      <c r="I351" s="21" t="s">
        <v>5571</v>
      </c>
      <c r="J351" s="22"/>
      <c r="K351" s="22" t="s">
        <v>5332</v>
      </c>
    </row>
    <row r="352" spans="1:11">
      <c r="A352" s="21" t="s">
        <v>5596</v>
      </c>
      <c r="B352" s="22" t="s">
        <v>4182</v>
      </c>
      <c r="C352" s="22" t="s">
        <v>1307</v>
      </c>
      <c r="D352" s="22" t="s">
        <v>5597</v>
      </c>
      <c r="E352" s="23">
        <v>300</v>
      </c>
      <c r="F352" s="24">
        <v>1.3</v>
      </c>
      <c r="G352" s="22"/>
      <c r="H352" s="22" t="s">
        <v>4158</v>
      </c>
      <c r="I352" s="21" t="s">
        <v>5598</v>
      </c>
      <c r="J352" s="22"/>
      <c r="K352" s="22" t="s">
        <v>5332</v>
      </c>
    </row>
    <row r="353" spans="1:11">
      <c r="A353" s="21" t="s">
        <v>5596</v>
      </c>
      <c r="B353" s="22" t="s">
        <v>4182</v>
      </c>
      <c r="C353" s="22" t="s">
        <v>1312</v>
      </c>
      <c r="D353" s="22" t="s">
        <v>1311</v>
      </c>
      <c r="E353" s="23">
        <v>300</v>
      </c>
      <c r="F353" s="24">
        <v>1.3</v>
      </c>
      <c r="G353" s="22"/>
      <c r="H353" s="22" t="s">
        <v>4158</v>
      </c>
      <c r="I353" s="21" t="s">
        <v>5598</v>
      </c>
      <c r="J353" s="22"/>
      <c r="K353" s="22" t="s">
        <v>5332</v>
      </c>
    </row>
    <row r="354" spans="1:11">
      <c r="A354" s="21" t="s">
        <v>5596</v>
      </c>
      <c r="B354" s="22" t="s">
        <v>4182</v>
      </c>
      <c r="C354" s="22" t="s">
        <v>1318</v>
      </c>
      <c r="D354" s="22" t="s">
        <v>5535</v>
      </c>
      <c r="E354" s="23">
        <v>700</v>
      </c>
      <c r="F354" s="24">
        <v>1.3</v>
      </c>
      <c r="G354" s="22"/>
      <c r="H354" s="22" t="s">
        <v>4158</v>
      </c>
      <c r="I354" s="21" t="s">
        <v>5598</v>
      </c>
      <c r="J354" s="22"/>
      <c r="K354" s="22" t="s">
        <v>5332</v>
      </c>
    </row>
    <row r="355" spans="1:11">
      <c r="A355" s="21" t="s">
        <v>5596</v>
      </c>
      <c r="B355" s="22" t="s">
        <v>4182</v>
      </c>
      <c r="C355" s="22" t="s">
        <v>1284</v>
      </c>
      <c r="D355" s="22" t="s">
        <v>5486</v>
      </c>
      <c r="E355" s="23">
        <v>1500</v>
      </c>
      <c r="F355" s="24">
        <v>1.75</v>
      </c>
      <c r="G355" s="22"/>
      <c r="H355" s="22" t="s">
        <v>4158</v>
      </c>
      <c r="I355" s="21" t="s">
        <v>5598</v>
      </c>
      <c r="J355" s="22"/>
      <c r="K355" s="22" t="s">
        <v>5332</v>
      </c>
    </row>
    <row r="356" spans="1:11">
      <c r="A356" s="21" t="s">
        <v>5596</v>
      </c>
      <c r="B356" s="22" t="s">
        <v>4182</v>
      </c>
      <c r="C356" s="22" t="s">
        <v>1293</v>
      </c>
      <c r="D356" s="22" t="s">
        <v>5488</v>
      </c>
      <c r="E356" s="23">
        <v>1400</v>
      </c>
      <c r="F356" s="24">
        <v>1.75</v>
      </c>
      <c r="G356" s="22"/>
      <c r="H356" s="22" t="s">
        <v>4158</v>
      </c>
      <c r="I356" s="21" t="s">
        <v>5598</v>
      </c>
      <c r="J356" s="22"/>
      <c r="K356" s="22" t="s">
        <v>5332</v>
      </c>
    </row>
    <row r="357" spans="1:11">
      <c r="A357" s="21" t="s">
        <v>5596</v>
      </c>
      <c r="B357" s="22" t="s">
        <v>4182</v>
      </c>
      <c r="C357" s="22" t="s">
        <v>1377</v>
      </c>
      <c r="D357" s="22" t="s">
        <v>5599</v>
      </c>
      <c r="E357" s="23">
        <v>50</v>
      </c>
      <c r="F357" s="24">
        <v>2.8</v>
      </c>
      <c r="G357" s="22"/>
      <c r="H357" s="22" t="s">
        <v>4158</v>
      </c>
      <c r="I357" s="21" t="s">
        <v>5598</v>
      </c>
      <c r="J357" s="22"/>
      <c r="K357" s="22" t="s">
        <v>5332</v>
      </c>
    </row>
    <row r="358" spans="1:11">
      <c r="A358" s="21" t="s">
        <v>5596</v>
      </c>
      <c r="B358" s="22" t="s">
        <v>4182</v>
      </c>
      <c r="C358" s="22" t="s">
        <v>5084</v>
      </c>
      <c r="D358" s="22" t="s">
        <v>5600</v>
      </c>
      <c r="E358" s="23">
        <v>100000</v>
      </c>
      <c r="F358" s="24">
        <v>8.0000000000000002E-3</v>
      </c>
      <c r="G358" s="22"/>
      <c r="H358" s="22" t="s">
        <v>4158</v>
      </c>
      <c r="I358" s="21" t="s">
        <v>5598</v>
      </c>
      <c r="J358" s="22"/>
      <c r="K358" s="22" t="s">
        <v>5332</v>
      </c>
    </row>
    <row r="359" spans="1:11">
      <c r="A359" s="21" t="s">
        <v>5596</v>
      </c>
      <c r="B359" s="22" t="s">
        <v>4182</v>
      </c>
      <c r="C359" s="22" t="s">
        <v>4988</v>
      </c>
      <c r="D359" s="22" t="s">
        <v>4985</v>
      </c>
      <c r="E359" s="23">
        <v>20000</v>
      </c>
      <c r="F359" s="24">
        <v>8.3000000000000004E-2</v>
      </c>
      <c r="G359" s="22"/>
      <c r="H359" s="22" t="s">
        <v>4158</v>
      </c>
      <c r="I359" s="21" t="s">
        <v>5598</v>
      </c>
      <c r="J359" s="22"/>
      <c r="K359" s="22" t="s">
        <v>5332</v>
      </c>
    </row>
    <row r="360" spans="1:11">
      <c r="A360" s="21" t="s">
        <v>5601</v>
      </c>
      <c r="B360" s="22" t="s">
        <v>5602</v>
      </c>
      <c r="C360" s="22" t="s">
        <v>1723</v>
      </c>
      <c r="D360" s="22" t="s">
        <v>5603</v>
      </c>
      <c r="E360" s="23">
        <v>50</v>
      </c>
      <c r="F360" s="24">
        <v>19</v>
      </c>
      <c r="G360" s="22"/>
      <c r="H360" s="22" t="s">
        <v>4239</v>
      </c>
      <c r="I360" s="21" t="s">
        <v>5513</v>
      </c>
      <c r="J360" s="22"/>
      <c r="K360" s="22" t="s">
        <v>5305</v>
      </c>
    </row>
    <row r="361" spans="1:11">
      <c r="A361" s="21" t="s">
        <v>5604</v>
      </c>
      <c r="B361" s="22" t="s">
        <v>5605</v>
      </c>
      <c r="C361" s="22" t="s">
        <v>30</v>
      </c>
      <c r="D361" s="22" t="s">
        <v>29</v>
      </c>
      <c r="E361" s="23">
        <v>1500</v>
      </c>
      <c r="F361" s="24">
        <v>0.15</v>
      </c>
      <c r="G361" s="22"/>
      <c r="H361" s="22" t="s">
        <v>4019</v>
      </c>
      <c r="I361" s="21" t="s">
        <v>5606</v>
      </c>
      <c r="J361" s="22"/>
      <c r="K361" s="22" t="s">
        <v>5524</v>
      </c>
    </row>
    <row r="362" spans="1:11">
      <c r="A362" s="21" t="s">
        <v>5607</v>
      </c>
      <c r="B362" s="22" t="s">
        <v>4223</v>
      </c>
      <c r="C362" s="22" t="s">
        <v>1567</v>
      </c>
      <c r="D362" s="22" t="s">
        <v>5608</v>
      </c>
      <c r="E362" s="23">
        <v>20000</v>
      </c>
      <c r="F362" s="24">
        <v>1.4200000000000001E-2</v>
      </c>
      <c r="G362" s="22"/>
      <c r="H362" s="22" t="s">
        <v>4221</v>
      </c>
      <c r="I362" s="21" t="s">
        <v>5598</v>
      </c>
      <c r="J362" s="22"/>
      <c r="K362" s="22" t="s">
        <v>5314</v>
      </c>
    </row>
    <row r="363" spans="1:11">
      <c r="A363" s="21" t="s">
        <v>5607</v>
      </c>
      <c r="B363" s="22" t="s">
        <v>4223</v>
      </c>
      <c r="C363" s="22" t="s">
        <v>1573</v>
      </c>
      <c r="D363" s="22" t="s">
        <v>5312</v>
      </c>
      <c r="E363" s="23">
        <v>240000</v>
      </c>
      <c r="F363" s="24">
        <v>2.1000000000000001E-2</v>
      </c>
      <c r="G363" s="22"/>
      <c r="H363" s="22" t="s">
        <v>4221</v>
      </c>
      <c r="I363" s="21" t="s">
        <v>5598</v>
      </c>
      <c r="J363" s="22"/>
      <c r="K363" s="22" t="s">
        <v>5314</v>
      </c>
    </row>
    <row r="364" spans="1:11">
      <c r="A364" s="21" t="s">
        <v>5607</v>
      </c>
      <c r="B364" s="22" t="s">
        <v>4223</v>
      </c>
      <c r="C364" s="22" t="s">
        <v>1580</v>
      </c>
      <c r="D364" s="22" t="s">
        <v>5609</v>
      </c>
      <c r="E364" s="23">
        <v>100000</v>
      </c>
      <c r="F364" s="24">
        <v>2.1000000000000001E-2</v>
      </c>
      <c r="G364" s="22"/>
      <c r="H364" s="22" t="s">
        <v>4221</v>
      </c>
      <c r="I364" s="21" t="s">
        <v>5598</v>
      </c>
      <c r="J364" s="22"/>
      <c r="K364" s="22" t="s">
        <v>5314</v>
      </c>
    </row>
    <row r="365" spans="1:11">
      <c r="A365" s="21" t="s">
        <v>5610</v>
      </c>
      <c r="B365" s="22" t="s">
        <v>5611</v>
      </c>
      <c r="C365" s="22" t="s">
        <v>3932</v>
      </c>
      <c r="D365" s="22" t="s">
        <v>5612</v>
      </c>
      <c r="E365" s="23">
        <v>2500</v>
      </c>
      <c r="F365" s="24">
        <v>0.8</v>
      </c>
      <c r="G365" s="22"/>
      <c r="H365" s="22" t="s">
        <v>4370</v>
      </c>
      <c r="I365" s="21" t="s">
        <v>5606</v>
      </c>
      <c r="J365" s="22"/>
      <c r="K365" s="22" t="s">
        <v>5299</v>
      </c>
    </row>
    <row r="366" spans="1:11">
      <c r="A366" s="21" t="s">
        <v>5610</v>
      </c>
      <c r="B366" s="22" t="s">
        <v>5611</v>
      </c>
      <c r="C366" s="22" t="s">
        <v>5613</v>
      </c>
      <c r="D366" s="22" t="s">
        <v>5614</v>
      </c>
      <c r="E366" s="23">
        <v>420</v>
      </c>
      <c r="F366" s="24">
        <v>0</v>
      </c>
      <c r="G366" s="22"/>
      <c r="H366" s="22" t="s">
        <v>4370</v>
      </c>
      <c r="I366" s="21" t="s">
        <v>5606</v>
      </c>
      <c r="J366" s="22"/>
      <c r="K366" s="22" t="s">
        <v>5299</v>
      </c>
    </row>
    <row r="367" spans="1:11">
      <c r="A367" s="21" t="s">
        <v>5615</v>
      </c>
      <c r="B367" s="22" t="s">
        <v>5043</v>
      </c>
      <c r="C367" s="22" t="s">
        <v>5045</v>
      </c>
      <c r="D367" s="22" t="s">
        <v>5616</v>
      </c>
      <c r="E367" s="23">
        <v>10000</v>
      </c>
      <c r="F367" s="24">
        <v>0.11</v>
      </c>
      <c r="G367" s="22"/>
      <c r="H367" s="22" t="s">
        <v>4080</v>
      </c>
      <c r="I367" s="21" t="s">
        <v>5606</v>
      </c>
      <c r="J367" s="22"/>
      <c r="K367" s="22" t="s">
        <v>5332</v>
      </c>
    </row>
    <row r="368" spans="1:11">
      <c r="A368" s="21" t="s">
        <v>5615</v>
      </c>
      <c r="B368" s="22" t="s">
        <v>5043</v>
      </c>
      <c r="C368" s="22" t="s">
        <v>5056</v>
      </c>
      <c r="D368" s="22" t="s">
        <v>5617</v>
      </c>
      <c r="E368" s="23">
        <v>16000</v>
      </c>
      <c r="F368" s="24">
        <v>0.1971</v>
      </c>
      <c r="G368" s="22"/>
      <c r="H368" s="22" t="s">
        <v>4080</v>
      </c>
      <c r="I368" s="21" t="s">
        <v>5606</v>
      </c>
      <c r="J368" s="22"/>
      <c r="K368" s="22" t="s">
        <v>5332</v>
      </c>
    </row>
    <row r="369" spans="1:11">
      <c r="A369" s="21" t="s">
        <v>5615</v>
      </c>
      <c r="B369" s="22" t="s">
        <v>5043</v>
      </c>
      <c r="C369" s="22" t="s">
        <v>5061</v>
      </c>
      <c r="D369" s="22" t="s">
        <v>5618</v>
      </c>
      <c r="E369" s="23">
        <v>16000</v>
      </c>
      <c r="F369" s="24">
        <v>0.28549999999999998</v>
      </c>
      <c r="G369" s="22"/>
      <c r="H369" s="22" t="s">
        <v>4080</v>
      </c>
      <c r="I369" s="21" t="s">
        <v>5606</v>
      </c>
      <c r="J369" s="22"/>
      <c r="K369" s="22" t="s">
        <v>5332</v>
      </c>
    </row>
    <row r="370" spans="1:11">
      <c r="A370" s="21" t="s">
        <v>5619</v>
      </c>
      <c r="B370" s="22" t="s">
        <v>5620</v>
      </c>
      <c r="C370" s="22" t="s">
        <v>5129</v>
      </c>
      <c r="D370" s="22" t="s">
        <v>5621</v>
      </c>
      <c r="E370" s="23">
        <v>100000</v>
      </c>
      <c r="F370" s="24">
        <v>2E-3</v>
      </c>
      <c r="G370" s="22"/>
      <c r="H370" s="22" t="s">
        <v>4158</v>
      </c>
      <c r="I370" s="21" t="s">
        <v>5606</v>
      </c>
      <c r="J370" s="22"/>
      <c r="K370" s="22" t="s">
        <v>5332</v>
      </c>
    </row>
    <row r="371" spans="1:11">
      <c r="A371" s="21" t="s">
        <v>5622</v>
      </c>
      <c r="B371" s="22" t="s">
        <v>5623</v>
      </c>
      <c r="C371" s="22" t="s">
        <v>5003</v>
      </c>
      <c r="D371" s="22" t="s">
        <v>5624</v>
      </c>
      <c r="E371" s="23">
        <v>100000</v>
      </c>
      <c r="F371" s="24">
        <v>4.5499999999999999E-2</v>
      </c>
      <c r="G371" s="22"/>
      <c r="H371" s="22" t="s">
        <v>4053</v>
      </c>
      <c r="I371" s="21" t="s">
        <v>5606</v>
      </c>
      <c r="J371" s="22"/>
      <c r="K371" s="22" t="s">
        <v>5332</v>
      </c>
    </row>
    <row r="372" spans="1:11">
      <c r="A372" s="21" t="s">
        <v>5625</v>
      </c>
      <c r="B372" s="22" t="s">
        <v>5626</v>
      </c>
      <c r="C372" s="22" t="s">
        <v>5627</v>
      </c>
      <c r="D372" s="22" t="s">
        <v>5628</v>
      </c>
      <c r="E372" s="23">
        <v>100000</v>
      </c>
      <c r="F372" s="24">
        <v>1.2999999999999999E-2</v>
      </c>
      <c r="G372" s="22"/>
      <c r="H372" s="22" t="s">
        <v>4370</v>
      </c>
      <c r="I372" s="21" t="s">
        <v>5606</v>
      </c>
      <c r="J372" s="22"/>
      <c r="K372" s="22" t="s">
        <v>5332</v>
      </c>
    </row>
    <row r="373" spans="1:11">
      <c r="A373" s="21" t="s">
        <v>5629</v>
      </c>
      <c r="B373" s="22" t="s">
        <v>5630</v>
      </c>
      <c r="C373" s="22" t="s">
        <v>4534</v>
      </c>
      <c r="D373" s="22" t="s">
        <v>5631</v>
      </c>
      <c r="E373" s="23">
        <v>3120</v>
      </c>
      <c r="F373" s="24">
        <v>2.63</v>
      </c>
      <c r="G373" s="22"/>
      <c r="H373" s="22" t="s">
        <v>4316</v>
      </c>
      <c r="I373" s="21" t="s">
        <v>5632</v>
      </c>
      <c r="J373" s="22"/>
      <c r="K373" s="22" t="s">
        <v>5524</v>
      </c>
    </row>
    <row r="374" spans="1:11">
      <c r="A374" s="21" t="s">
        <v>5629</v>
      </c>
      <c r="B374" s="22" t="s">
        <v>5630</v>
      </c>
      <c r="C374" s="22" t="s">
        <v>4546</v>
      </c>
      <c r="D374" s="22" t="s">
        <v>5633</v>
      </c>
      <c r="E374" s="23">
        <v>130</v>
      </c>
      <c r="F374" s="24">
        <v>5.0199999999999996</v>
      </c>
      <c r="G374" s="22"/>
      <c r="H374" s="22" t="s">
        <v>4316</v>
      </c>
      <c r="I374" s="21" t="s">
        <v>5632</v>
      </c>
      <c r="J374" s="22"/>
      <c r="K374" s="22" t="s">
        <v>5524</v>
      </c>
    </row>
    <row r="375" spans="1:11">
      <c r="A375" s="21" t="s">
        <v>5629</v>
      </c>
      <c r="B375" s="22" t="s">
        <v>5630</v>
      </c>
      <c r="C375" s="22" t="s">
        <v>4569</v>
      </c>
      <c r="D375" s="22" t="s">
        <v>5523</v>
      </c>
      <c r="E375" s="23">
        <v>390</v>
      </c>
      <c r="F375" s="24">
        <v>1.99</v>
      </c>
      <c r="G375" s="22"/>
      <c r="H375" s="22" t="s">
        <v>4316</v>
      </c>
      <c r="I375" s="21" t="s">
        <v>5632</v>
      </c>
      <c r="J375" s="22"/>
      <c r="K375" s="22" t="s">
        <v>5524</v>
      </c>
    </row>
    <row r="376" spans="1:11">
      <c r="A376" s="21" t="s">
        <v>5629</v>
      </c>
      <c r="B376" s="22" t="s">
        <v>5630</v>
      </c>
      <c r="C376" s="22" t="s">
        <v>4576</v>
      </c>
      <c r="D376" s="22" t="s">
        <v>5525</v>
      </c>
      <c r="E376" s="23">
        <v>1820</v>
      </c>
      <c r="F376" s="24">
        <v>2.79</v>
      </c>
      <c r="G376" s="22"/>
      <c r="H376" s="22" t="s">
        <v>4316</v>
      </c>
      <c r="I376" s="21" t="s">
        <v>5632</v>
      </c>
      <c r="J376" s="22"/>
      <c r="K376" s="22" t="s">
        <v>5524</v>
      </c>
    </row>
    <row r="377" spans="1:11">
      <c r="A377" s="21" t="s">
        <v>5629</v>
      </c>
      <c r="B377" s="22" t="s">
        <v>5630</v>
      </c>
      <c r="C377" s="22" t="s">
        <v>4586</v>
      </c>
      <c r="D377" s="22" t="s">
        <v>5526</v>
      </c>
      <c r="E377" s="23">
        <v>350</v>
      </c>
      <c r="F377" s="24">
        <v>9.2200000000000006</v>
      </c>
      <c r="G377" s="22"/>
      <c r="H377" s="22" t="s">
        <v>4316</v>
      </c>
      <c r="I377" s="21" t="s">
        <v>5632</v>
      </c>
      <c r="J377" s="22"/>
      <c r="K377" s="22" t="s">
        <v>5524</v>
      </c>
    </row>
    <row r="378" spans="1:11">
      <c r="A378" s="21" t="s">
        <v>5629</v>
      </c>
      <c r="B378" s="22" t="s">
        <v>5630</v>
      </c>
      <c r="C378" s="22" t="s">
        <v>4609</v>
      </c>
      <c r="D378" s="22" t="s">
        <v>5563</v>
      </c>
      <c r="E378" s="23">
        <v>640</v>
      </c>
      <c r="F378" s="24">
        <v>7.7</v>
      </c>
      <c r="G378" s="22"/>
      <c r="H378" s="22" t="s">
        <v>4316</v>
      </c>
      <c r="I378" s="21" t="s">
        <v>5632</v>
      </c>
      <c r="J378" s="22"/>
      <c r="K378" s="22" t="s">
        <v>5524</v>
      </c>
    </row>
    <row r="379" spans="1:11">
      <c r="A379" s="21" t="s">
        <v>5629</v>
      </c>
      <c r="B379" s="22" t="s">
        <v>5630</v>
      </c>
      <c r="C379" s="22" t="s">
        <v>4615</v>
      </c>
      <c r="D379" s="22" t="s">
        <v>5565</v>
      </c>
      <c r="E379" s="23">
        <v>800</v>
      </c>
      <c r="F379" s="24">
        <v>6.99</v>
      </c>
      <c r="G379" s="22"/>
      <c r="H379" s="22" t="s">
        <v>4316</v>
      </c>
      <c r="I379" s="21" t="s">
        <v>5632</v>
      </c>
      <c r="J379" s="22"/>
      <c r="K379" s="22" t="s">
        <v>5524</v>
      </c>
    </row>
    <row r="380" spans="1:11">
      <c r="A380" s="21" t="s">
        <v>5629</v>
      </c>
      <c r="B380" s="22" t="s">
        <v>5630</v>
      </c>
      <c r="C380" s="22" t="s">
        <v>4621</v>
      </c>
      <c r="D380" s="22" t="s">
        <v>5527</v>
      </c>
      <c r="E380" s="23">
        <v>6000</v>
      </c>
      <c r="F380" s="24">
        <v>2.77</v>
      </c>
      <c r="G380" s="22"/>
      <c r="H380" s="22" t="s">
        <v>4316</v>
      </c>
      <c r="I380" s="21" t="s">
        <v>5632</v>
      </c>
      <c r="J380" s="22"/>
      <c r="K380" s="22" t="s">
        <v>5524</v>
      </c>
    </row>
    <row r="381" spans="1:11">
      <c r="A381" s="21" t="s">
        <v>5634</v>
      </c>
      <c r="B381" s="22" t="s">
        <v>5635</v>
      </c>
      <c r="C381" s="22" t="s">
        <v>1603</v>
      </c>
      <c r="D381" s="22" t="s">
        <v>5636</v>
      </c>
      <c r="E381" s="23">
        <v>75</v>
      </c>
      <c r="F381" s="24">
        <v>700</v>
      </c>
      <c r="G381" s="22"/>
      <c r="H381" s="22" t="s">
        <v>4235</v>
      </c>
      <c r="I381" s="21" t="s">
        <v>5637</v>
      </c>
      <c r="J381" s="22"/>
      <c r="K381" s="22" t="s">
        <v>5299</v>
      </c>
    </row>
    <row r="382" spans="1:11">
      <c r="A382" s="21" t="s">
        <v>5638</v>
      </c>
      <c r="B382" s="22" t="s">
        <v>5639</v>
      </c>
      <c r="C382" s="22" t="s">
        <v>1507</v>
      </c>
      <c r="D382" s="22" t="s">
        <v>5640</v>
      </c>
      <c r="E382" s="23">
        <v>1700</v>
      </c>
      <c r="F382" s="24">
        <v>0.6</v>
      </c>
      <c r="G382" s="22"/>
      <c r="H382" s="22" t="s">
        <v>4195</v>
      </c>
      <c r="I382" s="21" t="s">
        <v>5637</v>
      </c>
      <c r="J382" s="22"/>
      <c r="K382" s="22" t="s">
        <v>5524</v>
      </c>
    </row>
    <row r="383" spans="1:11">
      <c r="A383" s="21" t="s">
        <v>5638</v>
      </c>
      <c r="B383" s="22" t="s">
        <v>5639</v>
      </c>
      <c r="C383" s="22" t="s">
        <v>1513</v>
      </c>
      <c r="D383" s="22" t="s">
        <v>5641</v>
      </c>
      <c r="E383" s="23">
        <v>10000</v>
      </c>
      <c r="F383" s="24">
        <v>1.2E-2</v>
      </c>
      <c r="G383" s="22"/>
      <c r="H383" s="22" t="s">
        <v>4195</v>
      </c>
      <c r="I383" s="21" t="s">
        <v>5637</v>
      </c>
      <c r="J383" s="22"/>
      <c r="K383" s="22" t="s">
        <v>5524</v>
      </c>
    </row>
    <row r="384" spans="1:11">
      <c r="A384" s="21" t="s">
        <v>5642</v>
      </c>
      <c r="B384" s="22" t="s">
        <v>5643</v>
      </c>
      <c r="C384" s="22" t="s">
        <v>5644</v>
      </c>
      <c r="D384" s="22" t="s">
        <v>5645</v>
      </c>
      <c r="E384" s="23">
        <v>12</v>
      </c>
      <c r="F384" s="24">
        <v>555</v>
      </c>
      <c r="G384" s="22" t="s">
        <v>5646</v>
      </c>
      <c r="H384" s="22" t="s">
        <v>5647</v>
      </c>
      <c r="I384" s="21" t="s">
        <v>5648</v>
      </c>
      <c r="J384" s="22"/>
      <c r="K384" s="22" t="s">
        <v>5299</v>
      </c>
    </row>
    <row r="385" spans="1:11">
      <c r="A385" s="21" t="s">
        <v>5642</v>
      </c>
      <c r="B385" s="22" t="s">
        <v>5643</v>
      </c>
      <c r="C385" s="22" t="s">
        <v>5649</v>
      </c>
      <c r="D385" s="22" t="s">
        <v>5650</v>
      </c>
      <c r="E385" s="23">
        <v>2</v>
      </c>
      <c r="F385" s="24">
        <v>329.46</v>
      </c>
      <c r="G385" s="22" t="s">
        <v>5646</v>
      </c>
      <c r="H385" s="22" t="s">
        <v>5647</v>
      </c>
      <c r="I385" s="21" t="s">
        <v>5648</v>
      </c>
      <c r="J385" s="22"/>
      <c r="K385" s="22" t="s">
        <v>5299</v>
      </c>
    </row>
    <row r="386" spans="1:11">
      <c r="A386" s="21" t="s">
        <v>5642</v>
      </c>
      <c r="B386" s="22" t="s">
        <v>5643</v>
      </c>
      <c r="C386" s="22" t="s">
        <v>5651</v>
      </c>
      <c r="D386" s="22" t="s">
        <v>5652</v>
      </c>
      <c r="E386" s="23">
        <v>70</v>
      </c>
      <c r="F386" s="24">
        <v>13.16</v>
      </c>
      <c r="G386" s="22" t="s">
        <v>5646</v>
      </c>
      <c r="H386" s="22" t="s">
        <v>5647</v>
      </c>
      <c r="I386" s="21" t="s">
        <v>5648</v>
      </c>
      <c r="J386" s="22"/>
      <c r="K386" s="22" t="s">
        <v>5299</v>
      </c>
    </row>
    <row r="387" spans="1:11">
      <c r="A387" s="21" t="s">
        <v>5642</v>
      </c>
      <c r="B387" s="22" t="s">
        <v>5643</v>
      </c>
      <c r="C387" s="22" t="s">
        <v>5653</v>
      </c>
      <c r="D387" s="22" t="s">
        <v>5654</v>
      </c>
      <c r="E387" s="23">
        <v>20</v>
      </c>
      <c r="F387" s="24">
        <v>43.14</v>
      </c>
      <c r="G387" s="22" t="s">
        <v>5646</v>
      </c>
      <c r="H387" s="22" t="s">
        <v>5647</v>
      </c>
      <c r="I387" s="21" t="s">
        <v>5648</v>
      </c>
      <c r="J387" s="22"/>
      <c r="K387" s="22" t="s">
        <v>5299</v>
      </c>
    </row>
    <row r="388" spans="1:11">
      <c r="A388" s="21" t="s">
        <v>5642</v>
      </c>
      <c r="B388" s="22" t="s">
        <v>5643</v>
      </c>
      <c r="C388" s="22" t="s">
        <v>5655</v>
      </c>
      <c r="D388" s="22" t="s">
        <v>5656</v>
      </c>
      <c r="E388" s="23">
        <v>5</v>
      </c>
      <c r="F388" s="24">
        <v>49.04</v>
      </c>
      <c r="G388" s="22" t="s">
        <v>5646</v>
      </c>
      <c r="H388" s="22" t="s">
        <v>5647</v>
      </c>
      <c r="I388" s="21" t="s">
        <v>5648</v>
      </c>
      <c r="J388" s="22"/>
      <c r="K388" s="22" t="s">
        <v>5299</v>
      </c>
    </row>
    <row r="389" spans="1:11">
      <c r="A389" s="21" t="s">
        <v>5657</v>
      </c>
      <c r="B389" s="22" t="s">
        <v>5658</v>
      </c>
      <c r="C389" s="22" t="s">
        <v>1280</v>
      </c>
      <c r="D389" s="22" t="s">
        <v>1279</v>
      </c>
      <c r="E389" s="23">
        <v>200</v>
      </c>
      <c r="F389" s="24">
        <v>1.75</v>
      </c>
      <c r="G389" s="22"/>
      <c r="H389" s="22" t="s">
        <v>4158</v>
      </c>
      <c r="I389" s="21" t="s">
        <v>5659</v>
      </c>
      <c r="J389" s="22"/>
      <c r="K389" s="22" t="s">
        <v>5332</v>
      </c>
    </row>
    <row r="390" spans="1:11">
      <c r="A390" s="21" t="s">
        <v>5657</v>
      </c>
      <c r="B390" s="22" t="s">
        <v>5658</v>
      </c>
      <c r="C390" s="22" t="s">
        <v>1282</v>
      </c>
      <c r="D390" s="22" t="s">
        <v>1281</v>
      </c>
      <c r="E390" s="23">
        <v>60</v>
      </c>
      <c r="F390" s="24">
        <v>1.75</v>
      </c>
      <c r="G390" s="22"/>
      <c r="H390" s="22" t="s">
        <v>4158</v>
      </c>
      <c r="I390" s="21" t="s">
        <v>5659</v>
      </c>
      <c r="J390" s="22"/>
      <c r="K390" s="22" t="s">
        <v>5332</v>
      </c>
    </row>
    <row r="391" spans="1:11">
      <c r="A391" s="21" t="s">
        <v>5657</v>
      </c>
      <c r="B391" s="22" t="s">
        <v>5658</v>
      </c>
      <c r="C391" s="22" t="s">
        <v>1303</v>
      </c>
      <c r="D391" s="22" t="s">
        <v>1302</v>
      </c>
      <c r="E391" s="23">
        <v>100</v>
      </c>
      <c r="F391" s="24">
        <v>1.3</v>
      </c>
      <c r="G391" s="22"/>
      <c r="H391" s="22" t="s">
        <v>4158</v>
      </c>
      <c r="I391" s="21" t="s">
        <v>5659</v>
      </c>
      <c r="J391" s="22"/>
      <c r="K391" s="22" t="s">
        <v>5332</v>
      </c>
    </row>
    <row r="392" spans="1:11">
      <c r="A392" s="21" t="s">
        <v>5657</v>
      </c>
      <c r="B392" s="22" t="s">
        <v>5658</v>
      </c>
      <c r="C392" s="22" t="s">
        <v>174</v>
      </c>
      <c r="D392" s="22" t="s">
        <v>5660</v>
      </c>
      <c r="E392" s="23">
        <v>100</v>
      </c>
      <c r="F392" s="24">
        <v>7.75</v>
      </c>
      <c r="G392" s="22"/>
      <c r="H392" s="22" t="s">
        <v>4158</v>
      </c>
      <c r="I392" s="21" t="s">
        <v>5659</v>
      </c>
      <c r="J392" s="22"/>
      <c r="K392" s="22" t="s">
        <v>5332</v>
      </c>
    </row>
    <row r="393" spans="1:11">
      <c r="A393" s="21" t="s">
        <v>5657</v>
      </c>
      <c r="B393" s="22" t="s">
        <v>5658</v>
      </c>
      <c r="C393" s="22" t="s">
        <v>1370</v>
      </c>
      <c r="D393" s="22" t="s">
        <v>5306</v>
      </c>
      <c r="E393" s="23">
        <v>1000</v>
      </c>
      <c r="F393" s="24">
        <v>5.78</v>
      </c>
      <c r="G393" s="22"/>
      <c r="H393" s="22" t="s">
        <v>4158</v>
      </c>
      <c r="I393" s="21" t="s">
        <v>5659</v>
      </c>
      <c r="J393" s="22"/>
      <c r="K393" s="22" t="s">
        <v>5332</v>
      </c>
    </row>
    <row r="394" spans="1:11">
      <c r="A394" s="21" t="s">
        <v>5657</v>
      </c>
      <c r="B394" s="22" t="s">
        <v>5658</v>
      </c>
      <c r="C394" s="22" t="s">
        <v>1348</v>
      </c>
      <c r="D394" s="22" t="s">
        <v>5661</v>
      </c>
      <c r="E394" s="23">
        <v>180</v>
      </c>
      <c r="F394" s="24">
        <v>9.6</v>
      </c>
      <c r="G394" s="22"/>
      <c r="H394" s="22" t="s">
        <v>4158</v>
      </c>
      <c r="I394" s="21" t="s">
        <v>5659</v>
      </c>
      <c r="J394" s="22"/>
      <c r="K394" s="22" t="s">
        <v>5332</v>
      </c>
    </row>
    <row r="395" spans="1:11">
      <c r="A395" s="21" t="s">
        <v>5657</v>
      </c>
      <c r="B395" s="22" t="s">
        <v>5658</v>
      </c>
      <c r="C395" s="22" t="s">
        <v>5126</v>
      </c>
      <c r="D395" s="22" t="s">
        <v>5662</v>
      </c>
      <c r="E395" s="23">
        <v>110000</v>
      </c>
      <c r="F395" s="24">
        <v>8.0000000000000002E-3</v>
      </c>
      <c r="G395" s="22"/>
      <c r="H395" s="22" t="s">
        <v>4158</v>
      </c>
      <c r="I395" s="21" t="s">
        <v>5659</v>
      </c>
      <c r="J395" s="22"/>
      <c r="K395" s="22" t="s">
        <v>5332</v>
      </c>
    </row>
    <row r="396" spans="1:11">
      <c r="A396" s="21" t="s">
        <v>5657</v>
      </c>
      <c r="B396" s="22" t="s">
        <v>5658</v>
      </c>
      <c r="C396" s="22" t="s">
        <v>4982</v>
      </c>
      <c r="D396" s="22" t="s">
        <v>4980</v>
      </c>
      <c r="E396" s="23">
        <v>2100</v>
      </c>
      <c r="F396" s="24">
        <v>8.3000000000000004E-2</v>
      </c>
      <c r="G396" s="22"/>
      <c r="H396" s="22" t="s">
        <v>4158</v>
      </c>
      <c r="I396" s="21" t="s">
        <v>5659</v>
      </c>
      <c r="J396" s="22"/>
      <c r="K396" s="22" t="s">
        <v>5332</v>
      </c>
    </row>
    <row r="397" spans="1:11">
      <c r="A397" s="21" t="s">
        <v>5657</v>
      </c>
      <c r="B397" s="22" t="s">
        <v>5658</v>
      </c>
      <c r="C397" s="22" t="s">
        <v>4990</v>
      </c>
      <c r="D397" s="22" t="s">
        <v>4989</v>
      </c>
      <c r="E397" s="23">
        <v>35000</v>
      </c>
      <c r="F397" s="24">
        <v>8.3000000000000004E-2</v>
      </c>
      <c r="G397" s="22"/>
      <c r="H397" s="22" t="s">
        <v>4158</v>
      </c>
      <c r="I397" s="21" t="s">
        <v>5659</v>
      </c>
      <c r="J397" s="22"/>
      <c r="K397" s="22" t="s">
        <v>5332</v>
      </c>
    </row>
    <row r="398" spans="1:11">
      <c r="A398" s="21" t="s">
        <v>5657</v>
      </c>
      <c r="B398" s="22" t="s">
        <v>5658</v>
      </c>
      <c r="C398" s="22" t="s">
        <v>5079</v>
      </c>
      <c r="D398" s="22" t="s">
        <v>5078</v>
      </c>
      <c r="E398" s="23">
        <v>6000</v>
      </c>
      <c r="F398" s="24">
        <v>6.6000000000000003E-2</v>
      </c>
      <c r="G398" s="22"/>
      <c r="H398" s="22" t="s">
        <v>4158</v>
      </c>
      <c r="I398" s="21" t="s">
        <v>5659</v>
      </c>
      <c r="J398" s="22"/>
      <c r="K398" s="22" t="s">
        <v>5332</v>
      </c>
    </row>
    <row r="399" spans="1:11">
      <c r="A399" s="21" t="s">
        <v>5657</v>
      </c>
      <c r="B399" s="22" t="s">
        <v>5658</v>
      </c>
      <c r="C399" s="22" t="s">
        <v>5663</v>
      </c>
      <c r="D399" s="22" t="s">
        <v>5664</v>
      </c>
      <c r="E399" s="23">
        <v>50</v>
      </c>
      <c r="F399" s="24">
        <v>5.55</v>
      </c>
      <c r="G399" s="22"/>
      <c r="H399" s="22" t="s">
        <v>4158</v>
      </c>
      <c r="I399" s="21" t="s">
        <v>5659</v>
      </c>
      <c r="J399" s="22"/>
      <c r="K399" s="22" t="s">
        <v>5332</v>
      </c>
    </row>
    <row r="400" spans="1:11">
      <c r="A400" s="21" t="s">
        <v>5657</v>
      </c>
      <c r="B400" s="22" t="s">
        <v>5658</v>
      </c>
      <c r="C400" s="22" t="s">
        <v>5665</v>
      </c>
      <c r="D400" s="22" t="s">
        <v>5666</v>
      </c>
      <c r="E400" s="23">
        <v>50</v>
      </c>
      <c r="F400" s="24">
        <v>4.5999999999999996</v>
      </c>
      <c r="G400" s="22"/>
      <c r="H400" s="22" t="s">
        <v>4158</v>
      </c>
      <c r="I400" s="21" t="s">
        <v>5659</v>
      </c>
      <c r="J400" s="22"/>
      <c r="K400" s="22" t="s">
        <v>5332</v>
      </c>
    </row>
    <row r="401" spans="1:11">
      <c r="A401" s="21" t="s">
        <v>5667</v>
      </c>
      <c r="B401" s="22" t="s">
        <v>5668</v>
      </c>
      <c r="C401" s="22" t="s">
        <v>2811</v>
      </c>
      <c r="D401" s="22" t="s">
        <v>5413</v>
      </c>
      <c r="E401" s="23">
        <v>200</v>
      </c>
      <c r="F401" s="24">
        <v>13.324999999999999</v>
      </c>
      <c r="G401" s="22"/>
      <c r="H401" s="22" t="s">
        <v>4053</v>
      </c>
      <c r="I401" s="21" t="s">
        <v>5669</v>
      </c>
      <c r="J401" s="22"/>
      <c r="K401" s="22" t="s">
        <v>5332</v>
      </c>
    </row>
    <row r="402" spans="1:11">
      <c r="A402" s="21" t="s">
        <v>5667</v>
      </c>
      <c r="B402" s="22" t="s">
        <v>5668</v>
      </c>
      <c r="C402" s="22" t="s">
        <v>2809</v>
      </c>
      <c r="D402" s="22" t="s">
        <v>5427</v>
      </c>
      <c r="E402" s="23">
        <v>100</v>
      </c>
      <c r="F402" s="24">
        <v>10.27</v>
      </c>
      <c r="G402" s="22"/>
      <c r="H402" s="22" t="s">
        <v>4053</v>
      </c>
      <c r="I402" s="21" t="s">
        <v>5669</v>
      </c>
      <c r="J402" s="22"/>
      <c r="K402" s="22" t="s">
        <v>5332</v>
      </c>
    </row>
    <row r="403" spans="1:11">
      <c r="A403" s="21" t="s">
        <v>5667</v>
      </c>
      <c r="B403" s="22" t="s">
        <v>5668</v>
      </c>
      <c r="C403" s="22" t="s">
        <v>2835</v>
      </c>
      <c r="D403" s="22" t="s">
        <v>5352</v>
      </c>
      <c r="E403" s="23">
        <v>700</v>
      </c>
      <c r="F403" s="24">
        <v>13.13</v>
      </c>
      <c r="G403" s="22"/>
      <c r="H403" s="22" t="s">
        <v>4053</v>
      </c>
      <c r="I403" s="21" t="s">
        <v>5669</v>
      </c>
      <c r="J403" s="22"/>
      <c r="K403" s="22" t="s">
        <v>5332</v>
      </c>
    </row>
    <row r="404" spans="1:11">
      <c r="A404" s="21" t="s">
        <v>5667</v>
      </c>
      <c r="B404" s="22" t="s">
        <v>5668</v>
      </c>
      <c r="C404" s="22" t="s">
        <v>2840</v>
      </c>
      <c r="D404" s="22" t="s">
        <v>5373</v>
      </c>
      <c r="E404" s="23">
        <v>250</v>
      </c>
      <c r="F404" s="24">
        <v>16.184999999999999</v>
      </c>
      <c r="G404" s="22"/>
      <c r="H404" s="22" t="s">
        <v>4053</v>
      </c>
      <c r="I404" s="21" t="s">
        <v>5669</v>
      </c>
      <c r="J404" s="22"/>
      <c r="K404" s="22" t="s">
        <v>5332</v>
      </c>
    </row>
    <row r="405" spans="1:11">
      <c r="A405" s="21" t="s">
        <v>5667</v>
      </c>
      <c r="B405" s="22" t="s">
        <v>5668</v>
      </c>
      <c r="C405" s="22" t="s">
        <v>2831</v>
      </c>
      <c r="D405" s="22" t="s">
        <v>5357</v>
      </c>
      <c r="E405" s="23">
        <v>700</v>
      </c>
      <c r="F405" s="24">
        <v>10.074999999999999</v>
      </c>
      <c r="G405" s="22"/>
      <c r="H405" s="22" t="s">
        <v>4053</v>
      </c>
      <c r="I405" s="21" t="s">
        <v>5669</v>
      </c>
      <c r="J405" s="22"/>
      <c r="K405" s="22" t="s">
        <v>5332</v>
      </c>
    </row>
    <row r="406" spans="1:11">
      <c r="A406" s="21" t="s">
        <v>5667</v>
      </c>
      <c r="B406" s="22" t="s">
        <v>5668</v>
      </c>
      <c r="C406" s="22" t="s">
        <v>2848</v>
      </c>
      <c r="D406" s="22" t="s">
        <v>5365</v>
      </c>
      <c r="E406" s="23">
        <v>200</v>
      </c>
      <c r="F406" s="24">
        <v>5.9638</v>
      </c>
      <c r="G406" s="22"/>
      <c r="H406" s="22" t="s">
        <v>4053</v>
      </c>
      <c r="I406" s="21" t="s">
        <v>5669</v>
      </c>
      <c r="J406" s="22"/>
      <c r="K406" s="22" t="s">
        <v>5332</v>
      </c>
    </row>
    <row r="407" spans="1:11">
      <c r="A407" s="21" t="s">
        <v>5667</v>
      </c>
      <c r="B407" s="22" t="s">
        <v>5668</v>
      </c>
      <c r="C407" s="22" t="s">
        <v>2844</v>
      </c>
      <c r="D407" s="22" t="s">
        <v>5588</v>
      </c>
      <c r="E407" s="23">
        <v>30</v>
      </c>
      <c r="F407" s="24">
        <v>5.2975000000000003</v>
      </c>
      <c r="G407" s="22"/>
      <c r="H407" s="22" t="s">
        <v>4053</v>
      </c>
      <c r="I407" s="21" t="s">
        <v>5669</v>
      </c>
      <c r="J407" s="22"/>
      <c r="K407" s="22" t="s">
        <v>5332</v>
      </c>
    </row>
    <row r="408" spans="1:11">
      <c r="A408" s="21" t="s">
        <v>5667</v>
      </c>
      <c r="B408" s="22" t="s">
        <v>5668</v>
      </c>
      <c r="C408" s="22" t="s">
        <v>2846</v>
      </c>
      <c r="D408" s="22" t="s">
        <v>5670</v>
      </c>
      <c r="E408" s="23">
        <v>50</v>
      </c>
      <c r="F408" s="24">
        <v>22.295000000000002</v>
      </c>
      <c r="G408" s="22"/>
      <c r="H408" s="22" t="s">
        <v>4053</v>
      </c>
      <c r="I408" s="21" t="s">
        <v>5669</v>
      </c>
      <c r="J408" s="22"/>
      <c r="K408" s="22" t="s">
        <v>5332</v>
      </c>
    </row>
    <row r="409" spans="1:11">
      <c r="A409" s="21" t="s">
        <v>5667</v>
      </c>
      <c r="B409" s="22" t="s">
        <v>5668</v>
      </c>
      <c r="C409" s="22" t="s">
        <v>2838</v>
      </c>
      <c r="D409" s="22" t="s">
        <v>5581</v>
      </c>
      <c r="E409" s="23">
        <v>250</v>
      </c>
      <c r="F409" s="24">
        <v>4.6313000000000004</v>
      </c>
      <c r="G409" s="22"/>
      <c r="H409" s="22" t="s">
        <v>4053</v>
      </c>
      <c r="I409" s="21" t="s">
        <v>5669</v>
      </c>
      <c r="J409" s="22"/>
      <c r="K409" s="22" t="s">
        <v>5332</v>
      </c>
    </row>
    <row r="410" spans="1:11">
      <c r="A410" s="21" t="s">
        <v>5667</v>
      </c>
      <c r="B410" s="22" t="s">
        <v>5668</v>
      </c>
      <c r="C410" s="22" t="s">
        <v>2861</v>
      </c>
      <c r="D410" s="22" t="s">
        <v>5671</v>
      </c>
      <c r="E410" s="23">
        <v>50</v>
      </c>
      <c r="F410" s="24">
        <v>10.074999999999999</v>
      </c>
      <c r="G410" s="22"/>
      <c r="H410" s="22" t="s">
        <v>4053</v>
      </c>
      <c r="I410" s="21" t="s">
        <v>5669</v>
      </c>
      <c r="J410" s="22"/>
      <c r="K410" s="22" t="s">
        <v>5332</v>
      </c>
    </row>
    <row r="411" spans="1:11">
      <c r="A411" s="21" t="s">
        <v>5667</v>
      </c>
      <c r="B411" s="22" t="s">
        <v>5668</v>
      </c>
      <c r="C411" s="22" t="s">
        <v>2873</v>
      </c>
      <c r="D411" s="22" t="s">
        <v>5585</v>
      </c>
      <c r="E411" s="23">
        <v>50</v>
      </c>
      <c r="F411" s="24">
        <v>5.9638</v>
      </c>
      <c r="G411" s="22"/>
      <c r="H411" s="22" t="s">
        <v>4053</v>
      </c>
      <c r="I411" s="21" t="s">
        <v>5669</v>
      </c>
      <c r="J411" s="22"/>
      <c r="K411" s="22" t="s">
        <v>5332</v>
      </c>
    </row>
    <row r="412" spans="1:11">
      <c r="A412" s="21" t="s">
        <v>5667</v>
      </c>
      <c r="B412" s="22" t="s">
        <v>5668</v>
      </c>
      <c r="C412" s="22" t="s">
        <v>2889</v>
      </c>
      <c r="D412" s="22" t="s">
        <v>5582</v>
      </c>
      <c r="E412" s="23">
        <v>30</v>
      </c>
      <c r="F412" s="24">
        <v>5.2</v>
      </c>
      <c r="G412" s="22"/>
      <c r="H412" s="22" t="s">
        <v>4053</v>
      </c>
      <c r="I412" s="21" t="s">
        <v>5669</v>
      </c>
      <c r="J412" s="22"/>
      <c r="K412" s="22" t="s">
        <v>5332</v>
      </c>
    </row>
    <row r="413" spans="1:11">
      <c r="A413" s="21" t="s">
        <v>5667</v>
      </c>
      <c r="B413" s="22" t="s">
        <v>5668</v>
      </c>
      <c r="C413" s="22" t="s">
        <v>2893</v>
      </c>
      <c r="D413" s="22" t="s">
        <v>5579</v>
      </c>
      <c r="E413" s="23">
        <v>120</v>
      </c>
      <c r="F413" s="24">
        <v>5.8662999999999998</v>
      </c>
      <c r="G413" s="22"/>
      <c r="H413" s="22" t="s">
        <v>4053</v>
      </c>
      <c r="I413" s="21" t="s">
        <v>5669</v>
      </c>
      <c r="J413" s="22"/>
      <c r="K413" s="22" t="s">
        <v>5332</v>
      </c>
    </row>
    <row r="414" spans="1:11">
      <c r="A414" s="21" t="s">
        <v>5667</v>
      </c>
      <c r="B414" s="22" t="s">
        <v>5668</v>
      </c>
      <c r="C414" s="22" t="s">
        <v>2879</v>
      </c>
      <c r="D414" s="22" t="s">
        <v>5362</v>
      </c>
      <c r="E414" s="23">
        <v>1000</v>
      </c>
      <c r="F414" s="24">
        <v>9.9774999999999991</v>
      </c>
      <c r="G414" s="22"/>
      <c r="H414" s="22" t="s">
        <v>4053</v>
      </c>
      <c r="I414" s="21" t="s">
        <v>5669</v>
      </c>
      <c r="J414" s="22"/>
      <c r="K414" s="22" t="s">
        <v>5332</v>
      </c>
    </row>
    <row r="415" spans="1:11">
      <c r="A415" s="21" t="s">
        <v>5667</v>
      </c>
      <c r="B415" s="22" t="s">
        <v>5668</v>
      </c>
      <c r="C415" s="22" t="s">
        <v>3833</v>
      </c>
      <c r="D415" s="22" t="s">
        <v>5584</v>
      </c>
      <c r="E415" s="23">
        <v>200</v>
      </c>
      <c r="F415" s="24">
        <v>6.5324999999999998</v>
      </c>
      <c r="G415" s="22"/>
      <c r="H415" s="22" t="s">
        <v>4053</v>
      </c>
      <c r="I415" s="21" t="s">
        <v>5669</v>
      </c>
      <c r="J415" s="22"/>
      <c r="K415" s="22" t="s">
        <v>5332</v>
      </c>
    </row>
    <row r="416" spans="1:11">
      <c r="A416" s="21" t="s">
        <v>5667</v>
      </c>
      <c r="B416" s="22" t="s">
        <v>5668</v>
      </c>
      <c r="C416" s="22" t="s">
        <v>2882</v>
      </c>
      <c r="D416" s="22" t="s">
        <v>5355</v>
      </c>
      <c r="E416" s="23">
        <v>950</v>
      </c>
      <c r="F416" s="24">
        <v>13.032500000000001</v>
      </c>
      <c r="G416" s="22"/>
      <c r="H416" s="22" t="s">
        <v>4053</v>
      </c>
      <c r="I416" s="21" t="s">
        <v>5669</v>
      </c>
      <c r="J416" s="22"/>
      <c r="K416" s="22" t="s">
        <v>5332</v>
      </c>
    </row>
    <row r="417" spans="1:11">
      <c r="A417" s="21" t="s">
        <v>5667</v>
      </c>
      <c r="B417" s="22" t="s">
        <v>5668</v>
      </c>
      <c r="C417" s="22" t="s">
        <v>2912</v>
      </c>
      <c r="D417" s="22" t="s">
        <v>5351</v>
      </c>
      <c r="E417" s="23">
        <v>1100</v>
      </c>
      <c r="F417" s="24">
        <v>5.9638</v>
      </c>
      <c r="G417" s="22"/>
      <c r="H417" s="22" t="s">
        <v>4053</v>
      </c>
      <c r="I417" s="21" t="s">
        <v>5669</v>
      </c>
      <c r="J417" s="22"/>
      <c r="K417" s="22" t="s">
        <v>5332</v>
      </c>
    </row>
    <row r="418" spans="1:11">
      <c r="A418" s="21" t="s">
        <v>5667</v>
      </c>
      <c r="B418" s="22" t="s">
        <v>5668</v>
      </c>
      <c r="C418" s="22" t="s">
        <v>2918</v>
      </c>
      <c r="D418" s="22" t="s">
        <v>5411</v>
      </c>
      <c r="E418" s="23">
        <v>390</v>
      </c>
      <c r="F418" s="24">
        <v>13.227499999999999</v>
      </c>
      <c r="G418" s="22"/>
      <c r="H418" s="22" t="s">
        <v>4053</v>
      </c>
      <c r="I418" s="21" t="s">
        <v>5669</v>
      </c>
      <c r="J418" s="22"/>
      <c r="K418" s="22" t="s">
        <v>5332</v>
      </c>
    </row>
    <row r="419" spans="1:11">
      <c r="A419" s="21" t="s">
        <v>5667</v>
      </c>
      <c r="B419" s="22" t="s">
        <v>5668</v>
      </c>
      <c r="C419" s="22" t="s">
        <v>2920</v>
      </c>
      <c r="D419" s="22" t="s">
        <v>5435</v>
      </c>
      <c r="E419" s="23">
        <v>200</v>
      </c>
      <c r="F419" s="24">
        <v>16.282499999999999</v>
      </c>
      <c r="G419" s="22"/>
      <c r="H419" s="22" t="s">
        <v>4053</v>
      </c>
      <c r="I419" s="21" t="s">
        <v>5669</v>
      </c>
      <c r="J419" s="22"/>
      <c r="K419" s="22" t="s">
        <v>5332</v>
      </c>
    </row>
    <row r="420" spans="1:11">
      <c r="A420" s="21" t="s">
        <v>5667</v>
      </c>
      <c r="B420" s="22" t="s">
        <v>5668</v>
      </c>
      <c r="C420" s="22" t="s">
        <v>2916</v>
      </c>
      <c r="D420" s="22" t="s">
        <v>5421</v>
      </c>
      <c r="E420" s="23">
        <v>320</v>
      </c>
      <c r="F420" s="24">
        <v>10.172499999999999</v>
      </c>
      <c r="G420" s="22"/>
      <c r="H420" s="22" t="s">
        <v>4053</v>
      </c>
      <c r="I420" s="21" t="s">
        <v>5669</v>
      </c>
      <c r="J420" s="22"/>
      <c r="K420" s="22" t="s">
        <v>5332</v>
      </c>
    </row>
    <row r="421" spans="1:11">
      <c r="A421" s="21" t="s">
        <v>5667</v>
      </c>
      <c r="B421" s="22" t="s">
        <v>5668</v>
      </c>
      <c r="C421" s="22" t="s">
        <v>2924</v>
      </c>
      <c r="D421" s="22" t="s">
        <v>5449</v>
      </c>
      <c r="E421" s="23">
        <v>100</v>
      </c>
      <c r="F421" s="24">
        <v>6.0613000000000001</v>
      </c>
      <c r="G421" s="22"/>
      <c r="H421" s="22" t="s">
        <v>4053</v>
      </c>
      <c r="I421" s="21" t="s">
        <v>5669</v>
      </c>
      <c r="J421" s="22"/>
      <c r="K421" s="22" t="s">
        <v>5332</v>
      </c>
    </row>
    <row r="422" spans="1:11">
      <c r="A422" s="21" t="s">
        <v>5667</v>
      </c>
      <c r="B422" s="22" t="s">
        <v>5668</v>
      </c>
      <c r="C422" s="22" t="s">
        <v>3862</v>
      </c>
      <c r="D422" s="22" t="s">
        <v>5672</v>
      </c>
      <c r="E422" s="23">
        <v>30</v>
      </c>
      <c r="F422" s="24">
        <v>9.9774999999999991</v>
      </c>
      <c r="G422" s="22"/>
      <c r="H422" s="22" t="s">
        <v>4053</v>
      </c>
      <c r="I422" s="21" t="s">
        <v>5669</v>
      </c>
      <c r="J422" s="22"/>
      <c r="K422" s="22" t="s">
        <v>5332</v>
      </c>
    </row>
    <row r="423" spans="1:11">
      <c r="A423" s="21" t="s">
        <v>5667</v>
      </c>
      <c r="B423" s="22" t="s">
        <v>5668</v>
      </c>
      <c r="C423" s="22" t="s">
        <v>3866</v>
      </c>
      <c r="D423" s="22" t="s">
        <v>5366</v>
      </c>
      <c r="E423" s="23">
        <v>500</v>
      </c>
      <c r="F423" s="24">
        <v>4.5338000000000003</v>
      </c>
      <c r="G423" s="22"/>
      <c r="H423" s="22" t="s">
        <v>4053</v>
      </c>
      <c r="I423" s="21" t="s">
        <v>5669</v>
      </c>
      <c r="J423" s="22"/>
      <c r="K423" s="22" t="s">
        <v>5332</v>
      </c>
    </row>
    <row r="424" spans="1:11">
      <c r="A424" s="21" t="s">
        <v>5667</v>
      </c>
      <c r="B424" s="22" t="s">
        <v>5668</v>
      </c>
      <c r="C424" s="22" t="s">
        <v>3872</v>
      </c>
      <c r="D424" s="22" t="s">
        <v>5338</v>
      </c>
      <c r="E424" s="23">
        <v>8000</v>
      </c>
      <c r="F424" s="24">
        <v>5.8662999999999998</v>
      </c>
      <c r="G424" s="22"/>
      <c r="H424" s="22" t="s">
        <v>4053</v>
      </c>
      <c r="I424" s="21" t="s">
        <v>5669</v>
      </c>
      <c r="J424" s="22"/>
      <c r="K424" s="22" t="s">
        <v>5332</v>
      </c>
    </row>
    <row r="425" spans="1:11">
      <c r="A425" s="21" t="s">
        <v>5667</v>
      </c>
      <c r="B425" s="22" t="s">
        <v>5668</v>
      </c>
      <c r="C425" s="22" t="s">
        <v>3870</v>
      </c>
      <c r="D425" s="22" t="s">
        <v>5354</v>
      </c>
      <c r="E425" s="23">
        <v>800</v>
      </c>
      <c r="F425" s="24">
        <v>5.2</v>
      </c>
      <c r="G425" s="22"/>
      <c r="H425" s="22" t="s">
        <v>4053</v>
      </c>
      <c r="I425" s="21" t="s">
        <v>5669</v>
      </c>
      <c r="J425" s="22"/>
      <c r="K425" s="22" t="s">
        <v>5332</v>
      </c>
    </row>
    <row r="426" spans="1:11">
      <c r="A426" s="21" t="s">
        <v>5667</v>
      </c>
      <c r="B426" s="22" t="s">
        <v>5668</v>
      </c>
      <c r="C426" s="22" t="s">
        <v>3892</v>
      </c>
      <c r="D426" s="22" t="s">
        <v>5673</v>
      </c>
      <c r="E426" s="23">
        <v>150</v>
      </c>
      <c r="F426" s="24">
        <v>7.1013000000000002</v>
      </c>
      <c r="G426" s="22"/>
      <c r="H426" s="22" t="s">
        <v>4053</v>
      </c>
      <c r="I426" s="21" t="s">
        <v>5669</v>
      </c>
      <c r="J426" s="22"/>
      <c r="K426" s="22" t="s">
        <v>5332</v>
      </c>
    </row>
    <row r="427" spans="1:11">
      <c r="A427" s="21" t="s">
        <v>5667</v>
      </c>
      <c r="B427" s="22" t="s">
        <v>5668</v>
      </c>
      <c r="C427" s="22" t="s">
        <v>3876</v>
      </c>
      <c r="D427" s="22" t="s">
        <v>5342</v>
      </c>
      <c r="E427" s="23">
        <v>1500</v>
      </c>
      <c r="F427" s="24">
        <v>9.8800000000000008</v>
      </c>
      <c r="G427" s="22"/>
      <c r="H427" s="22" t="s">
        <v>4053</v>
      </c>
      <c r="I427" s="21" t="s">
        <v>5669</v>
      </c>
      <c r="J427" s="22"/>
      <c r="K427" s="22" t="s">
        <v>5332</v>
      </c>
    </row>
    <row r="428" spans="1:11">
      <c r="A428" s="21" t="s">
        <v>5667</v>
      </c>
      <c r="B428" s="22" t="s">
        <v>5668</v>
      </c>
      <c r="C428" s="22" t="s">
        <v>3888</v>
      </c>
      <c r="D428" s="22" t="s">
        <v>5333</v>
      </c>
      <c r="E428" s="23">
        <v>4010</v>
      </c>
      <c r="F428" s="24">
        <v>5.7687999999999997</v>
      </c>
      <c r="G428" s="22"/>
      <c r="H428" s="22" t="s">
        <v>4053</v>
      </c>
      <c r="I428" s="21" t="s">
        <v>5669</v>
      </c>
      <c r="J428" s="22"/>
      <c r="K428" s="22" t="s">
        <v>5332</v>
      </c>
    </row>
    <row r="429" spans="1:11">
      <c r="A429" s="21" t="s">
        <v>5667</v>
      </c>
      <c r="B429" s="22" t="s">
        <v>5668</v>
      </c>
      <c r="C429" s="22" t="s">
        <v>3878</v>
      </c>
      <c r="D429" s="22" t="s">
        <v>5371</v>
      </c>
      <c r="E429" s="23">
        <v>310</v>
      </c>
      <c r="F429" s="24">
        <v>12.935</v>
      </c>
      <c r="G429" s="22"/>
      <c r="H429" s="22" t="s">
        <v>4053</v>
      </c>
      <c r="I429" s="21" t="s">
        <v>5669</v>
      </c>
      <c r="J429" s="22"/>
      <c r="K429" s="22" t="s">
        <v>5332</v>
      </c>
    </row>
    <row r="430" spans="1:11">
      <c r="A430" s="21" t="s">
        <v>5667</v>
      </c>
      <c r="B430" s="22" t="s">
        <v>5668</v>
      </c>
      <c r="C430" s="22" t="s">
        <v>3880</v>
      </c>
      <c r="D430" s="22" t="s">
        <v>5330</v>
      </c>
      <c r="E430" s="23">
        <v>8200</v>
      </c>
      <c r="F430" s="24">
        <v>4.4363000000000001</v>
      </c>
      <c r="G430" s="22"/>
      <c r="H430" s="22" t="s">
        <v>4053</v>
      </c>
      <c r="I430" s="21" t="s">
        <v>5669</v>
      </c>
      <c r="J430" s="22"/>
      <c r="K430" s="22" t="s">
        <v>5332</v>
      </c>
    </row>
    <row r="431" spans="1:11">
      <c r="A431" s="21" t="s">
        <v>5667</v>
      </c>
      <c r="B431" s="22" t="s">
        <v>5668</v>
      </c>
      <c r="C431" s="22" t="s">
        <v>3896</v>
      </c>
      <c r="D431" s="22" t="s">
        <v>5674</v>
      </c>
      <c r="E431" s="23">
        <v>150</v>
      </c>
      <c r="F431" s="24">
        <v>8.6579999999999995</v>
      </c>
      <c r="G431" s="22"/>
      <c r="H431" s="22" t="s">
        <v>4053</v>
      </c>
      <c r="I431" s="21" t="s">
        <v>5669</v>
      </c>
      <c r="J431" s="22"/>
      <c r="K431" s="22" t="s">
        <v>5332</v>
      </c>
    </row>
    <row r="432" spans="1:11">
      <c r="A432" s="21" t="s">
        <v>5667</v>
      </c>
      <c r="B432" s="22" t="s">
        <v>5668</v>
      </c>
      <c r="C432" s="22" t="s">
        <v>3886</v>
      </c>
      <c r="D432" s="22" t="s">
        <v>5675</v>
      </c>
      <c r="E432" s="23">
        <v>1900</v>
      </c>
      <c r="F432" s="24">
        <v>5.1025</v>
      </c>
      <c r="G432" s="22"/>
      <c r="H432" s="22" t="s">
        <v>4053</v>
      </c>
      <c r="I432" s="21" t="s">
        <v>5669</v>
      </c>
      <c r="J432" s="22"/>
      <c r="K432" s="22" t="s">
        <v>5332</v>
      </c>
    </row>
    <row r="433" spans="1:11">
      <c r="A433" s="21" t="s">
        <v>5667</v>
      </c>
      <c r="B433" s="22" t="s">
        <v>5668</v>
      </c>
      <c r="C433" s="22" t="s">
        <v>3894</v>
      </c>
      <c r="D433" s="22" t="s">
        <v>5393</v>
      </c>
      <c r="E433" s="23">
        <v>200</v>
      </c>
      <c r="F433" s="24">
        <v>8.0470000000000006</v>
      </c>
      <c r="G433" s="22"/>
      <c r="H433" s="22" t="s">
        <v>4053</v>
      </c>
      <c r="I433" s="21" t="s">
        <v>5669</v>
      </c>
      <c r="J433" s="22"/>
      <c r="K433" s="22" t="s">
        <v>5332</v>
      </c>
    </row>
    <row r="434" spans="1:11">
      <c r="A434" s="21" t="s">
        <v>5667</v>
      </c>
      <c r="B434" s="22" t="s">
        <v>5668</v>
      </c>
      <c r="C434" s="22" t="s">
        <v>2440</v>
      </c>
      <c r="D434" s="22" t="s">
        <v>5378</v>
      </c>
      <c r="E434" s="23">
        <v>400</v>
      </c>
      <c r="F434" s="24">
        <v>32.76</v>
      </c>
      <c r="G434" s="22"/>
      <c r="H434" s="22" t="s">
        <v>4053</v>
      </c>
      <c r="I434" s="21" t="s">
        <v>5669</v>
      </c>
      <c r="J434" s="22"/>
      <c r="K434" s="22" t="s">
        <v>5332</v>
      </c>
    </row>
    <row r="435" spans="1:11">
      <c r="A435" s="21" t="s">
        <v>5667</v>
      </c>
      <c r="B435" s="22" t="s">
        <v>5668</v>
      </c>
      <c r="C435" s="22" t="s">
        <v>2432</v>
      </c>
      <c r="D435" s="22" t="s">
        <v>5386</v>
      </c>
      <c r="E435" s="23">
        <v>570</v>
      </c>
      <c r="F435" s="24">
        <v>20.54</v>
      </c>
      <c r="G435" s="22"/>
      <c r="H435" s="22" t="s">
        <v>4053</v>
      </c>
      <c r="I435" s="21" t="s">
        <v>5669</v>
      </c>
      <c r="J435" s="22"/>
      <c r="K435" s="22" t="s">
        <v>5332</v>
      </c>
    </row>
    <row r="436" spans="1:11">
      <c r="A436" s="21" t="s">
        <v>5667</v>
      </c>
      <c r="B436" s="22" t="s">
        <v>5668</v>
      </c>
      <c r="C436" s="22" t="s">
        <v>2444</v>
      </c>
      <c r="D436" s="22" t="s">
        <v>5420</v>
      </c>
      <c r="E436" s="23">
        <v>250</v>
      </c>
      <c r="F436" s="24">
        <v>44.98</v>
      </c>
      <c r="G436" s="22"/>
      <c r="H436" s="22" t="s">
        <v>4053</v>
      </c>
      <c r="I436" s="21" t="s">
        <v>5669</v>
      </c>
      <c r="J436" s="22"/>
      <c r="K436" s="22" t="s">
        <v>5332</v>
      </c>
    </row>
    <row r="437" spans="1:11">
      <c r="A437" s="21" t="s">
        <v>5667</v>
      </c>
      <c r="B437" s="22" t="s">
        <v>5668</v>
      </c>
      <c r="C437" s="22" t="s">
        <v>2442</v>
      </c>
      <c r="D437" s="22" t="s">
        <v>5398</v>
      </c>
      <c r="E437" s="23">
        <v>200</v>
      </c>
      <c r="F437" s="24">
        <v>38.869999999999997</v>
      </c>
      <c r="G437" s="22"/>
      <c r="H437" s="22" t="s">
        <v>4053</v>
      </c>
      <c r="I437" s="21" t="s">
        <v>5669</v>
      </c>
      <c r="J437" s="22"/>
      <c r="K437" s="22" t="s">
        <v>5332</v>
      </c>
    </row>
    <row r="438" spans="1:11">
      <c r="A438" s="21" t="s">
        <v>5667</v>
      </c>
      <c r="B438" s="22" t="s">
        <v>5668</v>
      </c>
      <c r="C438" s="22" t="s">
        <v>2436</v>
      </c>
      <c r="D438" s="22" t="s">
        <v>5358</v>
      </c>
      <c r="E438" s="23">
        <v>500</v>
      </c>
      <c r="F438" s="24">
        <v>26.65</v>
      </c>
      <c r="G438" s="22"/>
      <c r="H438" s="22" t="s">
        <v>4053</v>
      </c>
      <c r="I438" s="21" t="s">
        <v>5669</v>
      </c>
      <c r="J438" s="22"/>
      <c r="K438" s="22" t="s">
        <v>5332</v>
      </c>
    </row>
    <row r="439" spans="1:11">
      <c r="A439" s="21" t="s">
        <v>5667</v>
      </c>
      <c r="B439" s="22" t="s">
        <v>5668</v>
      </c>
      <c r="C439" s="22" t="s">
        <v>2465</v>
      </c>
      <c r="D439" s="22" t="s">
        <v>5397</v>
      </c>
      <c r="E439" s="23">
        <v>400</v>
      </c>
      <c r="F439" s="24">
        <v>32.564999999999998</v>
      </c>
      <c r="G439" s="22"/>
      <c r="H439" s="22" t="s">
        <v>4053</v>
      </c>
      <c r="I439" s="21" t="s">
        <v>5669</v>
      </c>
      <c r="J439" s="22"/>
      <c r="K439" s="22" t="s">
        <v>5332</v>
      </c>
    </row>
    <row r="440" spans="1:11">
      <c r="A440" s="21" t="s">
        <v>5667</v>
      </c>
      <c r="B440" s="22" t="s">
        <v>5668</v>
      </c>
      <c r="C440" s="22" t="s">
        <v>2463</v>
      </c>
      <c r="D440" s="22" t="s">
        <v>5388</v>
      </c>
      <c r="E440" s="23">
        <v>400</v>
      </c>
      <c r="F440" s="24">
        <v>26.454999999999998</v>
      </c>
      <c r="G440" s="22"/>
      <c r="H440" s="22" t="s">
        <v>4053</v>
      </c>
      <c r="I440" s="21" t="s">
        <v>5669</v>
      </c>
      <c r="J440" s="22"/>
      <c r="K440" s="22" t="s">
        <v>5332</v>
      </c>
    </row>
    <row r="441" spans="1:11">
      <c r="A441" s="21" t="s">
        <v>5667</v>
      </c>
      <c r="B441" s="22" t="s">
        <v>5668</v>
      </c>
      <c r="C441" s="22" t="s">
        <v>2467</v>
      </c>
      <c r="D441" s="22" t="s">
        <v>5429</v>
      </c>
      <c r="E441" s="23">
        <v>200</v>
      </c>
      <c r="F441" s="24">
        <v>38.674999999999997</v>
      </c>
      <c r="G441" s="22"/>
      <c r="H441" s="22" t="s">
        <v>4053</v>
      </c>
      <c r="I441" s="21" t="s">
        <v>5669</v>
      </c>
      <c r="J441" s="22"/>
      <c r="K441" s="22" t="s">
        <v>5332</v>
      </c>
    </row>
    <row r="442" spans="1:11">
      <c r="A442" s="21" t="s">
        <v>5667</v>
      </c>
      <c r="B442" s="22" t="s">
        <v>5668</v>
      </c>
      <c r="C442" s="22" t="s">
        <v>2469</v>
      </c>
      <c r="D442" s="22" t="s">
        <v>5452</v>
      </c>
      <c r="E442" s="23">
        <v>150</v>
      </c>
      <c r="F442" s="24">
        <v>44.784999999999997</v>
      </c>
      <c r="G442" s="22"/>
      <c r="H442" s="22" t="s">
        <v>4053</v>
      </c>
      <c r="I442" s="21" t="s">
        <v>5669</v>
      </c>
      <c r="J442" s="22"/>
      <c r="K442" s="22" t="s">
        <v>5332</v>
      </c>
    </row>
    <row r="443" spans="1:11">
      <c r="A443" s="21" t="s">
        <v>5667</v>
      </c>
      <c r="B443" s="22" t="s">
        <v>5668</v>
      </c>
      <c r="C443" s="22" t="s">
        <v>2492</v>
      </c>
      <c r="D443" s="22" t="s">
        <v>5402</v>
      </c>
      <c r="E443" s="23">
        <v>400</v>
      </c>
      <c r="F443" s="24">
        <v>50.7</v>
      </c>
      <c r="G443" s="22"/>
      <c r="H443" s="22" t="s">
        <v>4053</v>
      </c>
      <c r="I443" s="21" t="s">
        <v>5669</v>
      </c>
      <c r="J443" s="22"/>
      <c r="K443" s="22" t="s">
        <v>5332</v>
      </c>
    </row>
    <row r="444" spans="1:11">
      <c r="A444" s="21" t="s">
        <v>5667</v>
      </c>
      <c r="B444" s="22" t="s">
        <v>5668</v>
      </c>
      <c r="C444" s="22" t="s">
        <v>2490</v>
      </c>
      <c r="D444" s="22" t="s">
        <v>5370</v>
      </c>
      <c r="E444" s="23">
        <v>500</v>
      </c>
      <c r="F444" s="24">
        <v>44.59</v>
      </c>
      <c r="G444" s="22"/>
      <c r="H444" s="22" t="s">
        <v>4053</v>
      </c>
      <c r="I444" s="21" t="s">
        <v>5669</v>
      </c>
      <c r="J444" s="22"/>
      <c r="K444" s="22" t="s">
        <v>5332</v>
      </c>
    </row>
    <row r="445" spans="1:11">
      <c r="A445" s="21" t="s">
        <v>5667</v>
      </c>
      <c r="B445" s="22" t="s">
        <v>5668</v>
      </c>
      <c r="C445" s="22" t="s">
        <v>2473</v>
      </c>
      <c r="D445" s="22" t="s">
        <v>5336</v>
      </c>
      <c r="E445" s="23">
        <v>3900</v>
      </c>
      <c r="F445" s="24">
        <v>20.149999999999999</v>
      </c>
      <c r="G445" s="22"/>
      <c r="H445" s="22" t="s">
        <v>4053</v>
      </c>
      <c r="I445" s="21" t="s">
        <v>5669</v>
      </c>
      <c r="J445" s="22"/>
      <c r="K445" s="22" t="s">
        <v>5332</v>
      </c>
    </row>
    <row r="446" spans="1:11">
      <c r="A446" s="21" t="s">
        <v>5667</v>
      </c>
      <c r="B446" s="22" t="s">
        <v>5668</v>
      </c>
      <c r="C446" s="22" t="s">
        <v>2484</v>
      </c>
      <c r="D446" s="22" t="s">
        <v>5340</v>
      </c>
      <c r="E446" s="23">
        <v>900</v>
      </c>
      <c r="F446" s="24">
        <v>32.369999999999997</v>
      </c>
      <c r="G446" s="22"/>
      <c r="H446" s="22" t="s">
        <v>4053</v>
      </c>
      <c r="I446" s="21" t="s">
        <v>5669</v>
      </c>
      <c r="J446" s="22"/>
      <c r="K446" s="22" t="s">
        <v>5332</v>
      </c>
    </row>
    <row r="447" spans="1:11">
      <c r="A447" s="21" t="s">
        <v>5667</v>
      </c>
      <c r="B447" s="22" t="s">
        <v>5668</v>
      </c>
      <c r="C447" s="22" t="s">
        <v>2482</v>
      </c>
      <c r="D447" s="22" t="s">
        <v>5676</v>
      </c>
      <c r="E447" s="23">
        <v>30</v>
      </c>
      <c r="F447" s="24">
        <v>9.2624999999999993</v>
      </c>
      <c r="G447" s="22"/>
      <c r="H447" s="22" t="s">
        <v>4053</v>
      </c>
      <c r="I447" s="21" t="s">
        <v>5669</v>
      </c>
      <c r="J447" s="22"/>
      <c r="K447" s="22" t="s">
        <v>5332</v>
      </c>
    </row>
    <row r="448" spans="1:11">
      <c r="A448" s="21" t="s">
        <v>5667</v>
      </c>
      <c r="B448" s="22" t="s">
        <v>5668</v>
      </c>
      <c r="C448" s="22" t="s">
        <v>2488</v>
      </c>
      <c r="D448" s="22" t="s">
        <v>5376</v>
      </c>
      <c r="E448" s="23">
        <v>700</v>
      </c>
      <c r="F448" s="24">
        <v>10.595000000000001</v>
      </c>
      <c r="G448" s="22"/>
      <c r="H448" s="22" t="s">
        <v>4053</v>
      </c>
      <c r="I448" s="21" t="s">
        <v>5669</v>
      </c>
      <c r="J448" s="22"/>
      <c r="K448" s="22" t="s">
        <v>5332</v>
      </c>
    </row>
    <row r="449" spans="1:11">
      <c r="A449" s="21" t="s">
        <v>5667</v>
      </c>
      <c r="B449" s="22" t="s">
        <v>5668</v>
      </c>
      <c r="C449" s="22" t="s">
        <v>2499</v>
      </c>
      <c r="D449" s="22" t="s">
        <v>5446</v>
      </c>
      <c r="E449" s="23">
        <v>200</v>
      </c>
      <c r="F449" s="24">
        <v>13.26</v>
      </c>
      <c r="G449" s="22"/>
      <c r="H449" s="22" t="s">
        <v>4053</v>
      </c>
      <c r="I449" s="21" t="s">
        <v>5669</v>
      </c>
      <c r="J449" s="22"/>
      <c r="K449" s="22" t="s">
        <v>5332</v>
      </c>
    </row>
    <row r="450" spans="1:11">
      <c r="A450" s="21" t="s">
        <v>5667</v>
      </c>
      <c r="B450" s="22" t="s">
        <v>5668</v>
      </c>
      <c r="C450" s="22" t="s">
        <v>2511</v>
      </c>
      <c r="D450" s="22" t="s">
        <v>5677</v>
      </c>
      <c r="E450" s="23">
        <v>400</v>
      </c>
      <c r="F450" s="24">
        <v>17.706</v>
      </c>
      <c r="G450" s="22"/>
      <c r="H450" s="22" t="s">
        <v>4053</v>
      </c>
      <c r="I450" s="21" t="s">
        <v>5669</v>
      </c>
      <c r="J450" s="22"/>
      <c r="K450" s="22" t="s">
        <v>5332</v>
      </c>
    </row>
    <row r="451" spans="1:11">
      <c r="A451" s="21" t="s">
        <v>5667</v>
      </c>
      <c r="B451" s="22" t="s">
        <v>5668</v>
      </c>
      <c r="C451" s="22" t="s">
        <v>2503</v>
      </c>
      <c r="D451" s="22" t="s">
        <v>5375</v>
      </c>
      <c r="E451" s="23">
        <v>1180</v>
      </c>
      <c r="F451" s="24">
        <v>14.592499999999999</v>
      </c>
      <c r="G451" s="22"/>
      <c r="H451" s="22" t="s">
        <v>4053</v>
      </c>
      <c r="I451" s="21" t="s">
        <v>5669</v>
      </c>
      <c r="J451" s="22"/>
      <c r="K451" s="22" t="s">
        <v>5332</v>
      </c>
    </row>
    <row r="452" spans="1:11">
      <c r="A452" s="21" t="s">
        <v>5667</v>
      </c>
      <c r="B452" s="22" t="s">
        <v>5668</v>
      </c>
      <c r="C452" s="22" t="s">
        <v>2479</v>
      </c>
      <c r="D452" s="22" t="s">
        <v>5337</v>
      </c>
      <c r="E452" s="23">
        <v>2600</v>
      </c>
      <c r="F452" s="24">
        <v>26.26</v>
      </c>
      <c r="G452" s="22"/>
      <c r="H452" s="22" t="s">
        <v>4053</v>
      </c>
      <c r="I452" s="21" t="s">
        <v>5669</v>
      </c>
      <c r="J452" s="22"/>
      <c r="K452" s="22" t="s">
        <v>5332</v>
      </c>
    </row>
    <row r="453" spans="1:11">
      <c r="A453" s="21" t="s">
        <v>5667</v>
      </c>
      <c r="B453" s="22" t="s">
        <v>5668</v>
      </c>
      <c r="C453" s="22" t="s">
        <v>2494</v>
      </c>
      <c r="D453" s="22" t="s">
        <v>5341</v>
      </c>
      <c r="E453" s="23">
        <v>2200</v>
      </c>
      <c r="F453" s="24">
        <v>11.9275</v>
      </c>
      <c r="G453" s="22"/>
      <c r="H453" s="22" t="s">
        <v>4053</v>
      </c>
      <c r="I453" s="21" t="s">
        <v>5669</v>
      </c>
      <c r="J453" s="22"/>
      <c r="K453" s="22" t="s">
        <v>5332</v>
      </c>
    </row>
    <row r="454" spans="1:11">
      <c r="A454" s="21" t="s">
        <v>5667</v>
      </c>
      <c r="B454" s="22" t="s">
        <v>5668</v>
      </c>
      <c r="C454" s="22" t="s">
        <v>2486</v>
      </c>
      <c r="D454" s="22" t="s">
        <v>5347</v>
      </c>
      <c r="E454" s="23">
        <v>400</v>
      </c>
      <c r="F454" s="24">
        <v>38.479999999999997</v>
      </c>
      <c r="G454" s="22"/>
      <c r="H454" s="22" t="s">
        <v>4053</v>
      </c>
      <c r="I454" s="21" t="s">
        <v>5669</v>
      </c>
      <c r="J454" s="22"/>
      <c r="K454" s="22" t="s">
        <v>5332</v>
      </c>
    </row>
    <row r="455" spans="1:11">
      <c r="A455" s="21" t="s">
        <v>5667</v>
      </c>
      <c r="B455" s="22" t="s">
        <v>5668</v>
      </c>
      <c r="C455" s="22" t="s">
        <v>2509</v>
      </c>
      <c r="D455" s="22" t="s">
        <v>5380</v>
      </c>
      <c r="E455" s="23">
        <v>200</v>
      </c>
      <c r="F455" s="24">
        <v>16.484000000000002</v>
      </c>
      <c r="G455" s="22"/>
      <c r="H455" s="22" t="s">
        <v>4053</v>
      </c>
      <c r="I455" s="21" t="s">
        <v>5669</v>
      </c>
      <c r="J455" s="22"/>
      <c r="K455" s="22" t="s">
        <v>5332</v>
      </c>
    </row>
    <row r="456" spans="1:11">
      <c r="A456" s="21" t="s">
        <v>5667</v>
      </c>
      <c r="B456" s="22" t="s">
        <v>5668</v>
      </c>
      <c r="C456" s="22" t="s">
        <v>2515</v>
      </c>
      <c r="D456" s="22" t="s">
        <v>5406</v>
      </c>
      <c r="E456" s="23">
        <v>300</v>
      </c>
      <c r="F456" s="24">
        <v>26.26</v>
      </c>
      <c r="G456" s="22"/>
      <c r="H456" s="22" t="s">
        <v>4053</v>
      </c>
      <c r="I456" s="21" t="s">
        <v>5669</v>
      </c>
      <c r="J456" s="22"/>
      <c r="K456" s="22" t="s">
        <v>5332</v>
      </c>
    </row>
    <row r="457" spans="1:11">
      <c r="A457" s="21" t="s">
        <v>5667</v>
      </c>
      <c r="B457" s="22" t="s">
        <v>5668</v>
      </c>
      <c r="C457" s="22" t="s">
        <v>2523</v>
      </c>
      <c r="D457" s="22" t="s">
        <v>5580</v>
      </c>
      <c r="E457" s="23">
        <v>300</v>
      </c>
      <c r="F457" s="24">
        <v>10.595000000000001</v>
      </c>
      <c r="G457" s="22"/>
      <c r="H457" s="22" t="s">
        <v>4053</v>
      </c>
      <c r="I457" s="21" t="s">
        <v>5669</v>
      </c>
      <c r="J457" s="22"/>
      <c r="K457" s="22" t="s">
        <v>5332</v>
      </c>
    </row>
    <row r="458" spans="1:11">
      <c r="A458" s="21" t="s">
        <v>5667</v>
      </c>
      <c r="B458" s="22" t="s">
        <v>5668</v>
      </c>
      <c r="C458" s="22" t="s">
        <v>2513</v>
      </c>
      <c r="D458" s="22" t="s">
        <v>5416</v>
      </c>
      <c r="E458" s="23">
        <v>300</v>
      </c>
      <c r="F458" s="24">
        <v>20.149999999999999</v>
      </c>
      <c r="G458" s="22"/>
      <c r="H458" s="22" t="s">
        <v>4053</v>
      </c>
      <c r="I458" s="21" t="s">
        <v>5669</v>
      </c>
      <c r="J458" s="22"/>
      <c r="K458" s="22" t="s">
        <v>5332</v>
      </c>
    </row>
    <row r="459" spans="1:11">
      <c r="A459" s="21" t="s">
        <v>5667</v>
      </c>
      <c r="B459" s="22" t="s">
        <v>5668</v>
      </c>
      <c r="C459" s="22" t="s">
        <v>2517</v>
      </c>
      <c r="D459" s="22" t="s">
        <v>5444</v>
      </c>
      <c r="E459" s="23">
        <v>240</v>
      </c>
      <c r="F459" s="24">
        <v>9.2624999999999993</v>
      </c>
      <c r="G459" s="22"/>
      <c r="H459" s="22" t="s">
        <v>4053</v>
      </c>
      <c r="I459" s="21" t="s">
        <v>5669</v>
      </c>
      <c r="J459" s="22"/>
      <c r="K459" s="22" t="s">
        <v>5332</v>
      </c>
    </row>
    <row r="460" spans="1:11">
      <c r="A460" s="21" t="s">
        <v>5667</v>
      </c>
      <c r="B460" s="22" t="s">
        <v>5668</v>
      </c>
      <c r="C460" s="22" t="s">
        <v>2528</v>
      </c>
      <c r="D460" s="22" t="s">
        <v>5345</v>
      </c>
      <c r="E460" s="23">
        <v>1800</v>
      </c>
      <c r="F460" s="24">
        <v>11.9275</v>
      </c>
      <c r="G460" s="22"/>
      <c r="H460" s="22" t="s">
        <v>4053</v>
      </c>
      <c r="I460" s="21" t="s">
        <v>5669</v>
      </c>
      <c r="J460" s="22"/>
      <c r="K460" s="22" t="s">
        <v>5332</v>
      </c>
    </row>
    <row r="461" spans="1:11">
      <c r="A461" s="21" t="s">
        <v>5667</v>
      </c>
      <c r="B461" s="22" t="s">
        <v>5668</v>
      </c>
      <c r="C461" s="22" t="s">
        <v>2550</v>
      </c>
      <c r="D461" s="22" t="s">
        <v>5363</v>
      </c>
      <c r="E461" s="23">
        <v>500</v>
      </c>
      <c r="F461" s="24">
        <v>11.7325</v>
      </c>
      <c r="G461" s="22"/>
      <c r="H461" s="22" t="s">
        <v>4053</v>
      </c>
      <c r="I461" s="21" t="s">
        <v>5669</v>
      </c>
      <c r="J461" s="22"/>
      <c r="K461" s="22" t="s">
        <v>5332</v>
      </c>
    </row>
    <row r="462" spans="1:11">
      <c r="A462" s="21" t="s">
        <v>5667</v>
      </c>
      <c r="B462" s="22" t="s">
        <v>5668</v>
      </c>
      <c r="C462" s="22" t="s">
        <v>2534</v>
      </c>
      <c r="D462" s="22" t="s">
        <v>5353</v>
      </c>
      <c r="E462" s="23">
        <v>850</v>
      </c>
      <c r="F462" s="24">
        <v>19.954999999999998</v>
      </c>
      <c r="G462" s="22"/>
      <c r="H462" s="22" t="s">
        <v>4053</v>
      </c>
      <c r="I462" s="21" t="s">
        <v>5669</v>
      </c>
      <c r="J462" s="22"/>
      <c r="K462" s="22" t="s">
        <v>5332</v>
      </c>
    </row>
    <row r="463" spans="1:11">
      <c r="A463" s="21" t="s">
        <v>5667</v>
      </c>
      <c r="B463" s="22" t="s">
        <v>5668</v>
      </c>
      <c r="C463" s="22" t="s">
        <v>2542</v>
      </c>
      <c r="D463" s="22" t="s">
        <v>5364</v>
      </c>
      <c r="E463" s="23">
        <v>800</v>
      </c>
      <c r="F463" s="24">
        <v>32.174999999999997</v>
      </c>
      <c r="G463" s="22"/>
      <c r="H463" s="22" t="s">
        <v>4053</v>
      </c>
      <c r="I463" s="21" t="s">
        <v>5669</v>
      </c>
      <c r="J463" s="22"/>
      <c r="K463" s="22" t="s">
        <v>5332</v>
      </c>
    </row>
    <row r="464" spans="1:11">
      <c r="A464" s="21" t="s">
        <v>5667</v>
      </c>
      <c r="B464" s="22" t="s">
        <v>5668</v>
      </c>
      <c r="C464" s="22" t="s">
        <v>2556</v>
      </c>
      <c r="D464" s="22" t="s">
        <v>5678</v>
      </c>
      <c r="E464" s="23">
        <v>100</v>
      </c>
      <c r="F464" s="24">
        <v>14.397500000000001</v>
      </c>
      <c r="G464" s="22"/>
      <c r="H464" s="22" t="s">
        <v>4053</v>
      </c>
      <c r="I464" s="21" t="s">
        <v>5669</v>
      </c>
      <c r="J464" s="22"/>
      <c r="K464" s="22" t="s">
        <v>5332</v>
      </c>
    </row>
    <row r="465" spans="1:11">
      <c r="A465" s="21" t="s">
        <v>5667</v>
      </c>
      <c r="B465" s="22" t="s">
        <v>5668</v>
      </c>
      <c r="C465" s="22" t="s">
        <v>2546</v>
      </c>
      <c r="D465" s="22" t="s">
        <v>5417</v>
      </c>
      <c r="E465" s="23">
        <v>200</v>
      </c>
      <c r="F465" s="24">
        <v>10.4</v>
      </c>
      <c r="G465" s="22"/>
      <c r="H465" s="22" t="s">
        <v>4053</v>
      </c>
      <c r="I465" s="21" t="s">
        <v>5669</v>
      </c>
      <c r="J465" s="22"/>
      <c r="K465" s="22" t="s">
        <v>5332</v>
      </c>
    </row>
    <row r="466" spans="1:11">
      <c r="A466" s="21" t="s">
        <v>5667</v>
      </c>
      <c r="B466" s="22" t="s">
        <v>5668</v>
      </c>
      <c r="C466" s="22" t="s">
        <v>2554</v>
      </c>
      <c r="D466" s="22" t="s">
        <v>5586</v>
      </c>
      <c r="E466" s="23">
        <v>100</v>
      </c>
      <c r="F466" s="24">
        <v>13.065</v>
      </c>
      <c r="G466" s="22"/>
      <c r="H466" s="22" t="s">
        <v>4053</v>
      </c>
      <c r="I466" s="21" t="s">
        <v>5669</v>
      </c>
      <c r="J466" s="22"/>
      <c r="K466" s="22" t="s">
        <v>5332</v>
      </c>
    </row>
    <row r="467" spans="1:11">
      <c r="A467" s="21" t="s">
        <v>5667</v>
      </c>
      <c r="B467" s="22" t="s">
        <v>5668</v>
      </c>
      <c r="C467" s="22" t="s">
        <v>2538</v>
      </c>
      <c r="D467" s="22" t="s">
        <v>5346</v>
      </c>
      <c r="E467" s="23">
        <v>900</v>
      </c>
      <c r="F467" s="24">
        <v>26.065000000000001</v>
      </c>
      <c r="G467" s="22"/>
      <c r="H467" s="22" t="s">
        <v>4053</v>
      </c>
      <c r="I467" s="21" t="s">
        <v>5669</v>
      </c>
      <c r="J467" s="22"/>
      <c r="K467" s="22" t="s">
        <v>5332</v>
      </c>
    </row>
    <row r="468" spans="1:11">
      <c r="A468" s="21" t="s">
        <v>5667</v>
      </c>
      <c r="B468" s="22" t="s">
        <v>5668</v>
      </c>
      <c r="C468" s="22" t="s">
        <v>2544</v>
      </c>
      <c r="D468" s="22" t="s">
        <v>5399</v>
      </c>
      <c r="E468" s="23">
        <v>370</v>
      </c>
      <c r="F468" s="24">
        <v>38.284999999999997</v>
      </c>
      <c r="G468" s="22"/>
      <c r="H468" s="22" t="s">
        <v>4053</v>
      </c>
      <c r="I468" s="21" t="s">
        <v>5669</v>
      </c>
      <c r="J468" s="22"/>
      <c r="K468" s="22" t="s">
        <v>5332</v>
      </c>
    </row>
    <row r="469" spans="1:11">
      <c r="A469" s="21" t="s">
        <v>5667</v>
      </c>
      <c r="B469" s="22" t="s">
        <v>5668</v>
      </c>
      <c r="C469" s="22" t="s">
        <v>2572</v>
      </c>
      <c r="D469" s="22" t="s">
        <v>5412</v>
      </c>
      <c r="E469" s="23">
        <v>100</v>
      </c>
      <c r="F469" s="24">
        <v>11.9275</v>
      </c>
      <c r="G469" s="22"/>
      <c r="H469" s="22" t="s">
        <v>4053</v>
      </c>
      <c r="I469" s="21" t="s">
        <v>5669</v>
      </c>
      <c r="J469" s="22"/>
      <c r="K469" s="22" t="s">
        <v>5332</v>
      </c>
    </row>
    <row r="470" spans="1:11">
      <c r="A470" s="21" t="s">
        <v>5667</v>
      </c>
      <c r="B470" s="22" t="s">
        <v>5668</v>
      </c>
      <c r="C470" s="22" t="s">
        <v>2578</v>
      </c>
      <c r="D470" s="22" t="s">
        <v>5391</v>
      </c>
      <c r="E470" s="23">
        <v>300</v>
      </c>
      <c r="F470" s="24">
        <v>26.454999999999998</v>
      </c>
      <c r="G470" s="22"/>
      <c r="H470" s="22" t="s">
        <v>4053</v>
      </c>
      <c r="I470" s="21" t="s">
        <v>5669</v>
      </c>
      <c r="J470" s="22"/>
      <c r="K470" s="22" t="s">
        <v>5332</v>
      </c>
    </row>
    <row r="471" spans="1:11">
      <c r="A471" s="21" t="s">
        <v>5667</v>
      </c>
      <c r="B471" s="22" t="s">
        <v>5668</v>
      </c>
      <c r="C471" s="22" t="s">
        <v>2584</v>
      </c>
      <c r="D471" s="22" t="s">
        <v>5453</v>
      </c>
      <c r="E471" s="23">
        <v>120</v>
      </c>
      <c r="F471" s="24">
        <v>44.784999999999997</v>
      </c>
      <c r="G471" s="22"/>
      <c r="H471" s="22" t="s">
        <v>4053</v>
      </c>
      <c r="I471" s="21" t="s">
        <v>5669</v>
      </c>
      <c r="J471" s="22"/>
      <c r="K471" s="22" t="s">
        <v>5332</v>
      </c>
    </row>
    <row r="472" spans="1:11">
      <c r="A472" s="21" t="s">
        <v>5667</v>
      </c>
      <c r="B472" s="22" t="s">
        <v>5668</v>
      </c>
      <c r="C472" s="22" t="s">
        <v>2580</v>
      </c>
      <c r="D472" s="22" t="s">
        <v>5408</v>
      </c>
      <c r="E472" s="23">
        <v>500</v>
      </c>
      <c r="F472" s="24">
        <v>32.564999999999998</v>
      </c>
      <c r="G472" s="22"/>
      <c r="H472" s="22" t="s">
        <v>4053</v>
      </c>
      <c r="I472" s="21" t="s">
        <v>5669</v>
      </c>
      <c r="J472" s="22"/>
      <c r="K472" s="22" t="s">
        <v>5332</v>
      </c>
    </row>
    <row r="473" spans="1:11">
      <c r="A473" s="21" t="s">
        <v>5667</v>
      </c>
      <c r="B473" s="22" t="s">
        <v>5668</v>
      </c>
      <c r="C473" s="22" t="s">
        <v>2576</v>
      </c>
      <c r="D473" s="22" t="s">
        <v>5430</v>
      </c>
      <c r="E473" s="23">
        <v>310</v>
      </c>
      <c r="F473" s="24">
        <v>20.344999999999999</v>
      </c>
      <c r="G473" s="22"/>
      <c r="H473" s="22" t="s">
        <v>4053</v>
      </c>
      <c r="I473" s="21" t="s">
        <v>5669</v>
      </c>
      <c r="J473" s="22"/>
      <c r="K473" s="22" t="s">
        <v>5332</v>
      </c>
    </row>
    <row r="474" spans="1:11">
      <c r="A474" s="21" t="s">
        <v>5667</v>
      </c>
      <c r="B474" s="22" t="s">
        <v>5668</v>
      </c>
      <c r="C474" s="22" t="s">
        <v>2590</v>
      </c>
      <c r="D474" s="22" t="s">
        <v>5436</v>
      </c>
      <c r="E474" s="23">
        <v>100</v>
      </c>
      <c r="F474" s="24">
        <v>26.26</v>
      </c>
      <c r="G474" s="22"/>
      <c r="H474" s="22" t="s">
        <v>4053</v>
      </c>
      <c r="I474" s="21" t="s">
        <v>5669</v>
      </c>
      <c r="J474" s="22"/>
      <c r="K474" s="22" t="s">
        <v>5332</v>
      </c>
    </row>
    <row r="475" spans="1:11">
      <c r="A475" s="21" t="s">
        <v>5667</v>
      </c>
      <c r="B475" s="22" t="s">
        <v>5668</v>
      </c>
      <c r="C475" s="22" t="s">
        <v>2592</v>
      </c>
      <c r="D475" s="22" t="s">
        <v>5679</v>
      </c>
      <c r="E475" s="23">
        <v>100</v>
      </c>
      <c r="F475" s="24">
        <v>32.369999999999997</v>
      </c>
      <c r="G475" s="22"/>
      <c r="H475" s="22" t="s">
        <v>4053</v>
      </c>
      <c r="I475" s="21" t="s">
        <v>5669</v>
      </c>
      <c r="J475" s="22"/>
      <c r="K475" s="22" t="s">
        <v>5332</v>
      </c>
    </row>
    <row r="476" spans="1:11">
      <c r="A476" s="21" t="s">
        <v>5667</v>
      </c>
      <c r="B476" s="22" t="s">
        <v>5668</v>
      </c>
      <c r="C476" s="22" t="s">
        <v>2596</v>
      </c>
      <c r="D476" s="22" t="s">
        <v>5680</v>
      </c>
      <c r="E476" s="23">
        <v>100</v>
      </c>
      <c r="F476" s="24">
        <v>19.954999999999998</v>
      </c>
      <c r="G476" s="22"/>
      <c r="H476" s="22" t="s">
        <v>4053</v>
      </c>
      <c r="I476" s="21" t="s">
        <v>5669</v>
      </c>
      <c r="J476" s="22"/>
      <c r="K476" s="22" t="s">
        <v>5332</v>
      </c>
    </row>
    <row r="477" spans="1:11">
      <c r="A477" s="21" t="s">
        <v>5667</v>
      </c>
      <c r="B477" s="22" t="s">
        <v>5668</v>
      </c>
      <c r="C477" s="22" t="s">
        <v>2606</v>
      </c>
      <c r="D477" s="22" t="s">
        <v>5348</v>
      </c>
      <c r="E477" s="23">
        <v>1900</v>
      </c>
      <c r="F477" s="24">
        <v>11.7325</v>
      </c>
      <c r="G477" s="22"/>
      <c r="H477" s="22" t="s">
        <v>4053</v>
      </c>
      <c r="I477" s="21" t="s">
        <v>5669</v>
      </c>
      <c r="J477" s="22"/>
      <c r="K477" s="22" t="s">
        <v>5332</v>
      </c>
    </row>
    <row r="478" spans="1:11">
      <c r="A478" s="21" t="s">
        <v>5667</v>
      </c>
      <c r="B478" s="22" t="s">
        <v>5668</v>
      </c>
      <c r="C478" s="22" t="s">
        <v>2610</v>
      </c>
      <c r="D478" s="22" t="s">
        <v>5681</v>
      </c>
      <c r="E478" s="23">
        <v>50</v>
      </c>
      <c r="F478" s="24">
        <v>14.397500000000001</v>
      </c>
      <c r="G478" s="22"/>
      <c r="H478" s="22" t="s">
        <v>4053</v>
      </c>
      <c r="I478" s="21" t="s">
        <v>5669</v>
      </c>
      <c r="J478" s="22"/>
      <c r="K478" s="22" t="s">
        <v>5332</v>
      </c>
    </row>
    <row r="479" spans="1:11">
      <c r="A479" s="21" t="s">
        <v>5667</v>
      </c>
      <c r="B479" s="22" t="s">
        <v>5668</v>
      </c>
      <c r="C479" s="22" t="s">
        <v>2604</v>
      </c>
      <c r="D479" s="22" t="s">
        <v>5385</v>
      </c>
      <c r="E479" s="23">
        <v>700</v>
      </c>
      <c r="F479" s="24">
        <v>10.4</v>
      </c>
      <c r="G479" s="22"/>
      <c r="H479" s="22" t="s">
        <v>4053</v>
      </c>
      <c r="I479" s="21" t="s">
        <v>5669</v>
      </c>
      <c r="J479" s="22"/>
      <c r="K479" s="22" t="s">
        <v>5332</v>
      </c>
    </row>
    <row r="480" spans="1:11">
      <c r="A480" s="21" t="s">
        <v>5667</v>
      </c>
      <c r="B480" s="22" t="s">
        <v>5668</v>
      </c>
      <c r="C480" s="22" t="s">
        <v>2616</v>
      </c>
      <c r="D480" s="22" t="s">
        <v>5410</v>
      </c>
      <c r="E480" s="23">
        <v>200</v>
      </c>
      <c r="F480" s="24">
        <v>25.87</v>
      </c>
      <c r="G480" s="22"/>
      <c r="H480" s="22" t="s">
        <v>4053</v>
      </c>
      <c r="I480" s="21" t="s">
        <v>5669</v>
      </c>
      <c r="J480" s="22"/>
      <c r="K480" s="22" t="s">
        <v>5332</v>
      </c>
    </row>
    <row r="481" spans="1:11">
      <c r="A481" s="21" t="s">
        <v>5667</v>
      </c>
      <c r="B481" s="22" t="s">
        <v>5668</v>
      </c>
      <c r="C481" s="22" t="s">
        <v>2632</v>
      </c>
      <c r="D481" s="22" t="s">
        <v>5396</v>
      </c>
      <c r="E481" s="23">
        <v>200</v>
      </c>
      <c r="F481" s="24">
        <v>14.202500000000001</v>
      </c>
      <c r="G481" s="22"/>
      <c r="H481" s="22" t="s">
        <v>4053</v>
      </c>
      <c r="I481" s="21" t="s">
        <v>5669</v>
      </c>
      <c r="J481" s="22"/>
      <c r="K481" s="22" t="s">
        <v>5332</v>
      </c>
    </row>
    <row r="482" spans="1:11">
      <c r="A482" s="21" t="s">
        <v>5667</v>
      </c>
      <c r="B482" s="22" t="s">
        <v>5668</v>
      </c>
      <c r="C482" s="22" t="s">
        <v>2628</v>
      </c>
      <c r="D482" s="22" t="s">
        <v>5343</v>
      </c>
      <c r="E482" s="23">
        <v>800</v>
      </c>
      <c r="F482" s="24">
        <v>11.5375</v>
      </c>
      <c r="G482" s="22"/>
      <c r="H482" s="22" t="s">
        <v>4053</v>
      </c>
      <c r="I482" s="21" t="s">
        <v>5669</v>
      </c>
      <c r="J482" s="22"/>
      <c r="K482" s="22" t="s">
        <v>5332</v>
      </c>
    </row>
    <row r="483" spans="1:11">
      <c r="A483" s="21" t="s">
        <v>5667</v>
      </c>
      <c r="B483" s="22" t="s">
        <v>5668</v>
      </c>
      <c r="C483" s="22" t="s">
        <v>2618</v>
      </c>
      <c r="D483" s="22" t="s">
        <v>5382</v>
      </c>
      <c r="E483" s="23">
        <v>700</v>
      </c>
      <c r="F483" s="24">
        <v>8.8725000000000005</v>
      </c>
      <c r="G483" s="22"/>
      <c r="H483" s="22" t="s">
        <v>4053</v>
      </c>
      <c r="I483" s="21" t="s">
        <v>5669</v>
      </c>
      <c r="J483" s="22"/>
      <c r="K483" s="22" t="s">
        <v>5332</v>
      </c>
    </row>
    <row r="484" spans="1:11">
      <c r="A484" s="21" t="s">
        <v>5667</v>
      </c>
      <c r="B484" s="22" t="s">
        <v>5668</v>
      </c>
      <c r="C484" s="22" t="s">
        <v>2614</v>
      </c>
      <c r="D484" s="22" t="s">
        <v>5377</v>
      </c>
      <c r="E484" s="23">
        <v>300</v>
      </c>
      <c r="F484" s="24">
        <v>19.760000000000002</v>
      </c>
      <c r="G484" s="22"/>
      <c r="H484" s="22" t="s">
        <v>4053</v>
      </c>
      <c r="I484" s="21" t="s">
        <v>5669</v>
      </c>
      <c r="J484" s="22"/>
      <c r="K484" s="22" t="s">
        <v>5332</v>
      </c>
    </row>
    <row r="485" spans="1:11">
      <c r="A485" s="21" t="s">
        <v>5667</v>
      </c>
      <c r="B485" s="22" t="s">
        <v>5668</v>
      </c>
      <c r="C485" s="22" t="s">
        <v>2402</v>
      </c>
      <c r="D485" s="22" t="s">
        <v>5431</v>
      </c>
      <c r="E485" s="23">
        <v>110</v>
      </c>
      <c r="F485" s="24">
        <v>23.01</v>
      </c>
      <c r="G485" s="22"/>
      <c r="H485" s="22" t="s">
        <v>4053</v>
      </c>
      <c r="I485" s="21" t="s">
        <v>5669</v>
      </c>
      <c r="J485" s="22"/>
      <c r="K485" s="22" t="s">
        <v>5332</v>
      </c>
    </row>
    <row r="486" spans="1:11">
      <c r="A486" s="21" t="s">
        <v>5667</v>
      </c>
      <c r="B486" s="22" t="s">
        <v>5668</v>
      </c>
      <c r="C486" s="22" t="s">
        <v>2397</v>
      </c>
      <c r="D486" s="22" t="s">
        <v>5390</v>
      </c>
      <c r="E486" s="23">
        <v>500</v>
      </c>
      <c r="F486" s="24">
        <v>15.34</v>
      </c>
      <c r="G486" s="22"/>
      <c r="H486" s="22" t="s">
        <v>4053</v>
      </c>
      <c r="I486" s="21" t="s">
        <v>5669</v>
      </c>
      <c r="J486" s="22"/>
      <c r="K486" s="22" t="s">
        <v>5332</v>
      </c>
    </row>
    <row r="487" spans="1:11">
      <c r="A487" s="21" t="s">
        <v>5667</v>
      </c>
      <c r="B487" s="22" t="s">
        <v>5668</v>
      </c>
      <c r="C487" s="22" t="s">
        <v>2406</v>
      </c>
      <c r="D487" s="22" t="s">
        <v>5422</v>
      </c>
      <c r="E487" s="23">
        <v>120</v>
      </c>
      <c r="F487" s="24">
        <v>9.9710000000000001</v>
      </c>
      <c r="G487" s="22"/>
      <c r="H487" s="22" t="s">
        <v>4053</v>
      </c>
      <c r="I487" s="21" t="s">
        <v>5669</v>
      </c>
      <c r="J487" s="22"/>
      <c r="K487" s="22" t="s">
        <v>5332</v>
      </c>
    </row>
    <row r="488" spans="1:11">
      <c r="A488" s="21" t="s">
        <v>5667</v>
      </c>
      <c r="B488" s="22" t="s">
        <v>5668</v>
      </c>
      <c r="C488" s="22" t="s">
        <v>2400</v>
      </c>
      <c r="D488" s="22" t="s">
        <v>5383</v>
      </c>
      <c r="E488" s="23">
        <v>250</v>
      </c>
      <c r="F488" s="24">
        <v>19.175000000000001</v>
      </c>
      <c r="G488" s="22"/>
      <c r="H488" s="22" t="s">
        <v>4053</v>
      </c>
      <c r="I488" s="21" t="s">
        <v>5669</v>
      </c>
      <c r="J488" s="22"/>
      <c r="K488" s="22" t="s">
        <v>5332</v>
      </c>
    </row>
    <row r="489" spans="1:11">
      <c r="A489" s="21" t="s">
        <v>5667</v>
      </c>
      <c r="B489" s="22" t="s">
        <v>5668</v>
      </c>
      <c r="C489" s="22" t="s">
        <v>615</v>
      </c>
      <c r="D489" s="22" t="s">
        <v>5574</v>
      </c>
      <c r="E489" s="23">
        <v>700</v>
      </c>
      <c r="F489" s="24">
        <v>7.7675000000000001</v>
      </c>
      <c r="G489" s="22"/>
      <c r="H489" s="22" t="s">
        <v>4053</v>
      </c>
      <c r="I489" s="21" t="s">
        <v>5669</v>
      </c>
      <c r="J489" s="22"/>
      <c r="K489" s="22" t="s">
        <v>5332</v>
      </c>
    </row>
    <row r="490" spans="1:11">
      <c r="A490" s="21" t="s">
        <v>5667</v>
      </c>
      <c r="B490" s="22" t="s">
        <v>5668</v>
      </c>
      <c r="C490" s="22" t="s">
        <v>622</v>
      </c>
      <c r="D490" s="22" t="s">
        <v>5368</v>
      </c>
      <c r="E490" s="23">
        <v>3000</v>
      </c>
      <c r="F490" s="24">
        <v>9.7174999999999994</v>
      </c>
      <c r="G490" s="22"/>
      <c r="H490" s="22" t="s">
        <v>4053</v>
      </c>
      <c r="I490" s="21" t="s">
        <v>5669</v>
      </c>
      <c r="J490" s="22"/>
      <c r="K490" s="22" t="s">
        <v>5332</v>
      </c>
    </row>
    <row r="491" spans="1:11">
      <c r="A491" s="21" t="s">
        <v>5667</v>
      </c>
      <c r="B491" s="22" t="s">
        <v>5668</v>
      </c>
      <c r="C491" s="22" t="s">
        <v>634</v>
      </c>
      <c r="D491" s="22" t="s">
        <v>5344</v>
      </c>
      <c r="E491" s="23">
        <v>2200</v>
      </c>
      <c r="F491" s="24">
        <v>4.2575000000000003</v>
      </c>
      <c r="G491" s="22"/>
      <c r="H491" s="22" t="s">
        <v>4053</v>
      </c>
      <c r="I491" s="21" t="s">
        <v>5669</v>
      </c>
      <c r="J491" s="22"/>
      <c r="K491" s="22" t="s">
        <v>5332</v>
      </c>
    </row>
    <row r="492" spans="1:11">
      <c r="A492" s="21" t="s">
        <v>5667</v>
      </c>
      <c r="B492" s="22" t="s">
        <v>5668</v>
      </c>
      <c r="C492" s="22" t="s">
        <v>641</v>
      </c>
      <c r="D492" s="22" t="s">
        <v>5369</v>
      </c>
      <c r="E492" s="23">
        <v>400</v>
      </c>
      <c r="F492" s="24">
        <v>11.6675</v>
      </c>
      <c r="G492" s="22"/>
      <c r="H492" s="22" t="s">
        <v>4053</v>
      </c>
      <c r="I492" s="21" t="s">
        <v>5669</v>
      </c>
      <c r="J492" s="22"/>
      <c r="K492" s="22" t="s">
        <v>5332</v>
      </c>
    </row>
    <row r="493" spans="1:11">
      <c r="A493" s="21" t="s">
        <v>5667</v>
      </c>
      <c r="B493" s="22" t="s">
        <v>5668</v>
      </c>
      <c r="C493" s="22" t="s">
        <v>528</v>
      </c>
      <c r="D493" s="22" t="s">
        <v>5576</v>
      </c>
      <c r="E493" s="23">
        <v>400</v>
      </c>
      <c r="F493" s="24">
        <v>9.8149999999999995</v>
      </c>
      <c r="G493" s="22"/>
      <c r="H493" s="22" t="s">
        <v>4053</v>
      </c>
      <c r="I493" s="21" t="s">
        <v>5669</v>
      </c>
      <c r="J493" s="22"/>
      <c r="K493" s="22" t="s">
        <v>5332</v>
      </c>
    </row>
    <row r="494" spans="1:11">
      <c r="A494" s="21" t="s">
        <v>5667</v>
      </c>
      <c r="B494" s="22" t="s">
        <v>5668</v>
      </c>
      <c r="C494" s="22" t="s">
        <v>648</v>
      </c>
      <c r="D494" s="22" t="s">
        <v>5682</v>
      </c>
      <c r="E494" s="23">
        <v>300</v>
      </c>
      <c r="F494" s="24">
        <v>13.6175</v>
      </c>
      <c r="G494" s="22"/>
      <c r="H494" s="22" t="s">
        <v>4053</v>
      </c>
      <c r="I494" s="21" t="s">
        <v>5669</v>
      </c>
      <c r="J494" s="22"/>
      <c r="K494" s="22" t="s">
        <v>5332</v>
      </c>
    </row>
    <row r="495" spans="1:11">
      <c r="A495" s="21" t="s">
        <v>5667</v>
      </c>
      <c r="B495" s="22" t="s">
        <v>5668</v>
      </c>
      <c r="C495" s="22" t="s">
        <v>658</v>
      </c>
      <c r="D495" s="22" t="s">
        <v>5400</v>
      </c>
      <c r="E495" s="23">
        <v>200</v>
      </c>
      <c r="F495" s="24">
        <v>4.6475</v>
      </c>
      <c r="G495" s="22"/>
      <c r="H495" s="22" t="s">
        <v>4053</v>
      </c>
      <c r="I495" s="21" t="s">
        <v>5669</v>
      </c>
      <c r="J495" s="22"/>
      <c r="K495" s="22" t="s">
        <v>5332</v>
      </c>
    </row>
    <row r="496" spans="1:11">
      <c r="A496" s="21" t="s">
        <v>5667</v>
      </c>
      <c r="B496" s="22" t="s">
        <v>5668</v>
      </c>
      <c r="C496" s="22" t="s">
        <v>663</v>
      </c>
      <c r="D496" s="22" t="s">
        <v>5426</v>
      </c>
      <c r="E496" s="23">
        <v>400</v>
      </c>
      <c r="F496" s="24">
        <v>15.567500000000001</v>
      </c>
      <c r="G496" s="22"/>
      <c r="H496" s="22" t="s">
        <v>4053</v>
      </c>
      <c r="I496" s="21" t="s">
        <v>5669</v>
      </c>
      <c r="J496" s="22"/>
      <c r="K496" s="22" t="s">
        <v>5332</v>
      </c>
    </row>
    <row r="497" spans="1:11">
      <c r="A497" s="21" t="s">
        <v>5667</v>
      </c>
      <c r="B497" s="22" t="s">
        <v>5668</v>
      </c>
      <c r="C497" s="22" t="s">
        <v>737</v>
      </c>
      <c r="D497" s="22" t="s">
        <v>5350</v>
      </c>
      <c r="E497" s="23">
        <v>1500</v>
      </c>
      <c r="F497" s="24">
        <v>7.67</v>
      </c>
      <c r="G497" s="22"/>
      <c r="H497" s="22" t="s">
        <v>4053</v>
      </c>
      <c r="I497" s="21" t="s">
        <v>5669</v>
      </c>
      <c r="J497" s="22"/>
      <c r="K497" s="22" t="s">
        <v>5332</v>
      </c>
    </row>
    <row r="498" spans="1:11">
      <c r="A498" s="21" t="s">
        <v>5667</v>
      </c>
      <c r="B498" s="22" t="s">
        <v>5668</v>
      </c>
      <c r="C498" s="22" t="s">
        <v>748</v>
      </c>
      <c r="D498" s="22" t="s">
        <v>5349</v>
      </c>
      <c r="E498" s="23">
        <v>1600</v>
      </c>
      <c r="F498" s="24">
        <v>9.6199999999999992</v>
      </c>
      <c r="G498" s="22"/>
      <c r="H498" s="22" t="s">
        <v>4053</v>
      </c>
      <c r="I498" s="21" t="s">
        <v>5669</v>
      </c>
      <c r="J498" s="22"/>
      <c r="K498" s="22" t="s">
        <v>5332</v>
      </c>
    </row>
    <row r="499" spans="1:11">
      <c r="A499" s="21" t="s">
        <v>5667</v>
      </c>
      <c r="B499" s="22" t="s">
        <v>5668</v>
      </c>
      <c r="C499" s="22" t="s">
        <v>774</v>
      </c>
      <c r="D499" s="22" t="s">
        <v>5572</v>
      </c>
      <c r="E499" s="23">
        <v>1100</v>
      </c>
      <c r="F499" s="24">
        <v>11.57</v>
      </c>
      <c r="G499" s="22"/>
      <c r="H499" s="22" t="s">
        <v>4053</v>
      </c>
      <c r="I499" s="21" t="s">
        <v>5669</v>
      </c>
      <c r="J499" s="22"/>
      <c r="K499" s="22" t="s">
        <v>5332</v>
      </c>
    </row>
    <row r="500" spans="1:11">
      <c r="A500" s="21" t="s">
        <v>5667</v>
      </c>
      <c r="B500" s="22" t="s">
        <v>5668</v>
      </c>
      <c r="C500" s="22" t="s">
        <v>782</v>
      </c>
      <c r="D500" s="22" t="s">
        <v>5387</v>
      </c>
      <c r="E500" s="23">
        <v>700</v>
      </c>
      <c r="F500" s="24">
        <v>13.52</v>
      </c>
      <c r="G500" s="22"/>
      <c r="H500" s="22" t="s">
        <v>4053</v>
      </c>
      <c r="I500" s="21" t="s">
        <v>5669</v>
      </c>
      <c r="J500" s="22"/>
      <c r="K500" s="22" t="s">
        <v>5332</v>
      </c>
    </row>
    <row r="501" spans="1:11">
      <c r="A501" s="21" t="s">
        <v>5667</v>
      </c>
      <c r="B501" s="22" t="s">
        <v>5668</v>
      </c>
      <c r="C501" s="22" t="s">
        <v>803</v>
      </c>
      <c r="D501" s="22" t="s">
        <v>5405</v>
      </c>
      <c r="E501" s="23">
        <v>400</v>
      </c>
      <c r="F501" s="24">
        <v>15.47</v>
      </c>
      <c r="G501" s="22"/>
      <c r="H501" s="22" t="s">
        <v>4053</v>
      </c>
      <c r="I501" s="21" t="s">
        <v>5669</v>
      </c>
      <c r="J501" s="22"/>
      <c r="K501" s="22" t="s">
        <v>5332</v>
      </c>
    </row>
    <row r="502" spans="1:11">
      <c r="A502" s="21" t="s">
        <v>5667</v>
      </c>
      <c r="B502" s="22" t="s">
        <v>5668</v>
      </c>
      <c r="C502" s="22" t="s">
        <v>817</v>
      </c>
      <c r="D502" s="22" t="s">
        <v>5683</v>
      </c>
      <c r="E502" s="23">
        <v>250</v>
      </c>
      <c r="F502" s="24">
        <v>5.0374999999999996</v>
      </c>
      <c r="G502" s="22"/>
      <c r="H502" s="22" t="s">
        <v>4053</v>
      </c>
      <c r="I502" s="21" t="s">
        <v>5669</v>
      </c>
      <c r="J502" s="22"/>
      <c r="K502" s="22" t="s">
        <v>5332</v>
      </c>
    </row>
    <row r="503" spans="1:11">
      <c r="A503" s="21" t="s">
        <v>5667</v>
      </c>
      <c r="B503" s="22" t="s">
        <v>5668</v>
      </c>
      <c r="C503" s="22" t="s">
        <v>823</v>
      </c>
      <c r="D503" s="22" t="s">
        <v>5334</v>
      </c>
      <c r="E503" s="23">
        <v>20000</v>
      </c>
      <c r="F503" s="24">
        <v>4.9400000000000004</v>
      </c>
      <c r="G503" s="22"/>
      <c r="H503" s="22" t="s">
        <v>4053</v>
      </c>
      <c r="I503" s="21" t="s">
        <v>5669</v>
      </c>
      <c r="J503" s="22"/>
      <c r="K503" s="22" t="s">
        <v>5332</v>
      </c>
    </row>
    <row r="504" spans="1:11">
      <c r="A504" s="21" t="s">
        <v>5667</v>
      </c>
      <c r="B504" s="22" t="s">
        <v>5668</v>
      </c>
      <c r="C504" s="22" t="s">
        <v>515</v>
      </c>
      <c r="D504" s="22" t="s">
        <v>5359</v>
      </c>
      <c r="E504" s="23">
        <v>900</v>
      </c>
      <c r="F504" s="24">
        <v>15.73</v>
      </c>
      <c r="G504" s="22"/>
      <c r="H504" s="22" t="s">
        <v>4053</v>
      </c>
      <c r="I504" s="21" t="s">
        <v>5669</v>
      </c>
      <c r="J504" s="22"/>
      <c r="K504" s="22" t="s">
        <v>5332</v>
      </c>
    </row>
    <row r="505" spans="1:11">
      <c r="A505" s="21" t="s">
        <v>5667</v>
      </c>
      <c r="B505" s="22" t="s">
        <v>5668</v>
      </c>
      <c r="C505" s="22" t="s">
        <v>531</v>
      </c>
      <c r="D505" s="22" t="s">
        <v>5392</v>
      </c>
      <c r="E505" s="23">
        <v>300</v>
      </c>
      <c r="F505" s="24">
        <v>8.7100000000000009</v>
      </c>
      <c r="G505" s="22"/>
      <c r="H505" s="22" t="s">
        <v>4053</v>
      </c>
      <c r="I505" s="21" t="s">
        <v>5669</v>
      </c>
      <c r="J505" s="22"/>
      <c r="K505" s="22" t="s">
        <v>5332</v>
      </c>
    </row>
    <row r="506" spans="1:11">
      <c r="A506" s="21" t="s">
        <v>5667</v>
      </c>
      <c r="B506" s="22" t="s">
        <v>5668</v>
      </c>
      <c r="C506" s="22" t="s">
        <v>558</v>
      </c>
      <c r="D506" s="22" t="s">
        <v>5684</v>
      </c>
      <c r="E506" s="23">
        <v>150</v>
      </c>
      <c r="F506" s="24">
        <v>35.229999999999997</v>
      </c>
      <c r="G506" s="22"/>
      <c r="H506" s="22" t="s">
        <v>4053</v>
      </c>
      <c r="I506" s="21" t="s">
        <v>5669</v>
      </c>
      <c r="J506" s="22"/>
      <c r="K506" s="22" t="s">
        <v>5332</v>
      </c>
    </row>
    <row r="507" spans="1:11">
      <c r="A507" s="21" t="s">
        <v>5667</v>
      </c>
      <c r="B507" s="22" t="s">
        <v>5668</v>
      </c>
      <c r="C507" s="22" t="s">
        <v>561</v>
      </c>
      <c r="D507" s="22" t="s">
        <v>5394</v>
      </c>
      <c r="E507" s="23">
        <v>900</v>
      </c>
      <c r="F507" s="24">
        <v>10.27</v>
      </c>
      <c r="G507" s="22"/>
      <c r="H507" s="22" t="s">
        <v>4053</v>
      </c>
      <c r="I507" s="21" t="s">
        <v>5669</v>
      </c>
      <c r="J507" s="22"/>
      <c r="K507" s="22" t="s">
        <v>5332</v>
      </c>
    </row>
    <row r="508" spans="1:11">
      <c r="A508" s="21" t="s">
        <v>5667</v>
      </c>
      <c r="B508" s="22" t="s">
        <v>5668</v>
      </c>
      <c r="C508" s="22" t="s">
        <v>573</v>
      </c>
      <c r="D508" s="22" t="s">
        <v>5685</v>
      </c>
      <c r="E508" s="23">
        <v>150</v>
      </c>
      <c r="F508" s="24">
        <v>46.93</v>
      </c>
      <c r="G508" s="22"/>
      <c r="H508" s="22" t="s">
        <v>4053</v>
      </c>
      <c r="I508" s="21" t="s">
        <v>5669</v>
      </c>
      <c r="J508" s="22"/>
      <c r="K508" s="22" t="s">
        <v>5332</v>
      </c>
    </row>
    <row r="509" spans="1:11">
      <c r="A509" s="21" t="s">
        <v>5667</v>
      </c>
      <c r="B509" s="22" t="s">
        <v>5668</v>
      </c>
      <c r="C509" s="22" t="s">
        <v>645</v>
      </c>
      <c r="D509" s="22" t="s">
        <v>5367</v>
      </c>
      <c r="E509" s="23">
        <v>1000</v>
      </c>
      <c r="F509" s="24">
        <v>27.234999999999999</v>
      </c>
      <c r="G509" s="22"/>
      <c r="H509" s="22" t="s">
        <v>4053</v>
      </c>
      <c r="I509" s="21" t="s">
        <v>5669</v>
      </c>
      <c r="J509" s="22"/>
      <c r="K509" s="22" t="s">
        <v>5332</v>
      </c>
    </row>
    <row r="510" spans="1:11">
      <c r="A510" s="21" t="s">
        <v>5667</v>
      </c>
      <c r="B510" s="22" t="s">
        <v>5668</v>
      </c>
      <c r="C510" s="22" t="s">
        <v>660</v>
      </c>
      <c r="D510" s="22" t="s">
        <v>5504</v>
      </c>
      <c r="E510" s="23">
        <v>400</v>
      </c>
      <c r="F510" s="24">
        <v>31.135000000000002</v>
      </c>
      <c r="G510" s="22"/>
      <c r="H510" s="22" t="s">
        <v>4053</v>
      </c>
      <c r="I510" s="21" t="s">
        <v>5669</v>
      </c>
      <c r="J510" s="22"/>
      <c r="K510" s="22" t="s">
        <v>5332</v>
      </c>
    </row>
    <row r="511" spans="1:11">
      <c r="A511" s="21" t="s">
        <v>5667</v>
      </c>
      <c r="B511" s="22" t="s">
        <v>5668</v>
      </c>
      <c r="C511" s="22" t="s">
        <v>680</v>
      </c>
      <c r="D511" s="22" t="s">
        <v>5437</v>
      </c>
      <c r="E511" s="23">
        <v>300</v>
      </c>
      <c r="F511" s="24">
        <v>38.935000000000002</v>
      </c>
      <c r="G511" s="22"/>
      <c r="H511" s="22" t="s">
        <v>4053</v>
      </c>
      <c r="I511" s="21" t="s">
        <v>5669</v>
      </c>
      <c r="J511" s="22"/>
      <c r="K511" s="22" t="s">
        <v>5332</v>
      </c>
    </row>
    <row r="512" spans="1:11">
      <c r="A512" s="21" t="s">
        <v>5667</v>
      </c>
      <c r="B512" s="22" t="s">
        <v>5668</v>
      </c>
      <c r="C512" s="22" t="s">
        <v>700</v>
      </c>
      <c r="D512" s="22" t="s">
        <v>5360</v>
      </c>
      <c r="E512" s="23">
        <v>2100</v>
      </c>
      <c r="F512" s="24">
        <v>11.635</v>
      </c>
      <c r="G512" s="22"/>
      <c r="H512" s="22" t="s">
        <v>4053</v>
      </c>
      <c r="I512" s="21" t="s">
        <v>5669</v>
      </c>
      <c r="J512" s="22"/>
      <c r="K512" s="22" t="s">
        <v>5332</v>
      </c>
    </row>
    <row r="513" spans="1:11">
      <c r="A513" s="21" t="s">
        <v>5667</v>
      </c>
      <c r="B513" s="22" t="s">
        <v>5668</v>
      </c>
      <c r="C513" s="22" t="s">
        <v>734</v>
      </c>
      <c r="D513" s="22" t="s">
        <v>5361</v>
      </c>
      <c r="E513" s="23">
        <v>1300</v>
      </c>
      <c r="F513" s="24">
        <v>15.34</v>
      </c>
      <c r="G513" s="22"/>
      <c r="H513" s="22" t="s">
        <v>4053</v>
      </c>
      <c r="I513" s="21" t="s">
        <v>5669</v>
      </c>
      <c r="J513" s="22"/>
      <c r="K513" s="22" t="s">
        <v>5332</v>
      </c>
    </row>
    <row r="514" spans="1:11">
      <c r="A514" s="21" t="s">
        <v>5667</v>
      </c>
      <c r="B514" s="22" t="s">
        <v>5668</v>
      </c>
      <c r="C514" s="22" t="s">
        <v>745</v>
      </c>
      <c r="D514" s="22" t="s">
        <v>5505</v>
      </c>
      <c r="E514" s="23">
        <v>500</v>
      </c>
      <c r="F514" s="24">
        <v>19.239999999999998</v>
      </c>
      <c r="G514" s="22"/>
      <c r="H514" s="22" t="s">
        <v>4053</v>
      </c>
      <c r="I514" s="21" t="s">
        <v>5669</v>
      </c>
      <c r="J514" s="22"/>
      <c r="K514" s="22" t="s">
        <v>5332</v>
      </c>
    </row>
    <row r="515" spans="1:11">
      <c r="A515" s="21" t="s">
        <v>5667</v>
      </c>
      <c r="B515" s="22" t="s">
        <v>5668</v>
      </c>
      <c r="C515" s="22" t="s">
        <v>800</v>
      </c>
      <c r="D515" s="22" t="s">
        <v>5415</v>
      </c>
      <c r="E515" s="23">
        <v>250</v>
      </c>
      <c r="F515" s="24">
        <v>30.94</v>
      </c>
      <c r="G515" s="22"/>
      <c r="H515" s="22" t="s">
        <v>4053</v>
      </c>
      <c r="I515" s="21" t="s">
        <v>5669</v>
      </c>
      <c r="J515" s="22"/>
      <c r="K515" s="22" t="s">
        <v>5332</v>
      </c>
    </row>
    <row r="516" spans="1:11">
      <c r="A516" s="21" t="s">
        <v>5667</v>
      </c>
      <c r="B516" s="22" t="s">
        <v>5668</v>
      </c>
      <c r="C516" s="22" t="s">
        <v>806</v>
      </c>
      <c r="D516" s="22" t="s">
        <v>5507</v>
      </c>
      <c r="E516" s="23">
        <v>200</v>
      </c>
      <c r="F516" s="24">
        <v>34.840000000000003</v>
      </c>
      <c r="G516" s="22"/>
      <c r="H516" s="22" t="s">
        <v>4053</v>
      </c>
      <c r="I516" s="21" t="s">
        <v>5669</v>
      </c>
      <c r="J516" s="22"/>
      <c r="K516" s="22" t="s">
        <v>5332</v>
      </c>
    </row>
    <row r="517" spans="1:11">
      <c r="A517" s="21" t="s">
        <v>5667</v>
      </c>
      <c r="B517" s="22" t="s">
        <v>5668</v>
      </c>
      <c r="C517" s="22" t="s">
        <v>820</v>
      </c>
      <c r="D517" s="22" t="s">
        <v>5381</v>
      </c>
      <c r="E517" s="23">
        <v>100</v>
      </c>
      <c r="F517" s="24">
        <v>9.8800000000000008</v>
      </c>
      <c r="G517" s="22"/>
      <c r="H517" s="22" t="s">
        <v>4053</v>
      </c>
      <c r="I517" s="21" t="s">
        <v>5669</v>
      </c>
      <c r="J517" s="22"/>
      <c r="K517" s="22" t="s">
        <v>5332</v>
      </c>
    </row>
    <row r="518" spans="1:11">
      <c r="A518" s="21" t="s">
        <v>5667</v>
      </c>
      <c r="B518" s="22" t="s">
        <v>5668</v>
      </c>
      <c r="C518" s="22" t="s">
        <v>855</v>
      </c>
      <c r="D518" s="22" t="s">
        <v>5508</v>
      </c>
      <c r="E518" s="23">
        <v>350</v>
      </c>
      <c r="F518" s="24">
        <v>11.44</v>
      </c>
      <c r="G518" s="22"/>
      <c r="H518" s="22" t="s">
        <v>4053</v>
      </c>
      <c r="I518" s="21" t="s">
        <v>5669</v>
      </c>
      <c r="J518" s="22"/>
      <c r="K518" s="22" t="s">
        <v>5332</v>
      </c>
    </row>
    <row r="519" spans="1:11">
      <c r="A519" s="21" t="s">
        <v>5667</v>
      </c>
      <c r="B519" s="22" t="s">
        <v>5668</v>
      </c>
      <c r="C519" s="22" t="s">
        <v>470</v>
      </c>
      <c r="D519" s="22" t="s">
        <v>5424</v>
      </c>
      <c r="E519" s="23">
        <v>100</v>
      </c>
      <c r="F519" s="24">
        <v>15.34</v>
      </c>
      <c r="G519" s="22"/>
      <c r="H519" s="22" t="s">
        <v>4053</v>
      </c>
      <c r="I519" s="21" t="s">
        <v>5669</v>
      </c>
      <c r="J519" s="22"/>
      <c r="K519" s="22" t="s">
        <v>5332</v>
      </c>
    </row>
    <row r="520" spans="1:11">
      <c r="A520" s="21" t="s">
        <v>5667</v>
      </c>
      <c r="B520" s="22" t="s">
        <v>5668</v>
      </c>
      <c r="C520" s="22" t="s">
        <v>473</v>
      </c>
      <c r="D520" s="22" t="s">
        <v>5686</v>
      </c>
      <c r="E520" s="23">
        <v>50</v>
      </c>
      <c r="F520" s="24">
        <v>19.175000000000001</v>
      </c>
      <c r="G520" s="22"/>
      <c r="H520" s="22" t="s">
        <v>4053</v>
      </c>
      <c r="I520" s="21" t="s">
        <v>5669</v>
      </c>
      <c r="J520" s="22"/>
      <c r="K520" s="22" t="s">
        <v>5332</v>
      </c>
    </row>
    <row r="521" spans="1:11">
      <c r="A521" s="21" t="s">
        <v>5667</v>
      </c>
      <c r="B521" s="22" t="s">
        <v>5668</v>
      </c>
      <c r="C521" s="22" t="s">
        <v>496</v>
      </c>
      <c r="D521" s="22" t="s">
        <v>5687</v>
      </c>
      <c r="E521" s="23">
        <v>80</v>
      </c>
      <c r="F521" s="24">
        <v>9.9710000000000001</v>
      </c>
      <c r="G521" s="22"/>
      <c r="H521" s="22" t="s">
        <v>4053</v>
      </c>
      <c r="I521" s="21" t="s">
        <v>5669</v>
      </c>
      <c r="J521" s="22"/>
      <c r="K521" s="22" t="s">
        <v>5332</v>
      </c>
    </row>
    <row r="522" spans="1:11">
      <c r="A522" s="21" t="s">
        <v>5667</v>
      </c>
      <c r="B522" s="22" t="s">
        <v>5668</v>
      </c>
      <c r="C522" s="22" t="s">
        <v>814</v>
      </c>
      <c r="D522" s="22" t="s">
        <v>5339</v>
      </c>
      <c r="E522" s="23">
        <v>1100</v>
      </c>
      <c r="F522" s="24">
        <v>5.1349999999999998</v>
      </c>
      <c r="G522" s="22"/>
      <c r="H522" s="22" t="s">
        <v>4053</v>
      </c>
      <c r="I522" s="21" t="s">
        <v>5669</v>
      </c>
      <c r="J522" s="22"/>
      <c r="K522" s="22" t="s">
        <v>5332</v>
      </c>
    </row>
    <row r="523" spans="1:11">
      <c r="A523" s="21" t="s">
        <v>5667</v>
      </c>
      <c r="B523" s="22" t="s">
        <v>5668</v>
      </c>
      <c r="C523" s="22" t="s">
        <v>525</v>
      </c>
      <c r="D523" s="22" t="s">
        <v>5356</v>
      </c>
      <c r="E523" s="23">
        <v>500</v>
      </c>
      <c r="F523" s="24">
        <v>19.63</v>
      </c>
      <c r="G523" s="22"/>
      <c r="H523" s="22" t="s">
        <v>4053</v>
      </c>
      <c r="I523" s="21" t="s">
        <v>5669</v>
      </c>
      <c r="J523" s="22"/>
      <c r="K523" s="22" t="s">
        <v>5332</v>
      </c>
    </row>
    <row r="524" spans="1:11">
      <c r="A524" s="21" t="s">
        <v>5667</v>
      </c>
      <c r="B524" s="22" t="s">
        <v>5668</v>
      </c>
      <c r="C524" s="22" t="s">
        <v>546</v>
      </c>
      <c r="D524" s="22" t="s">
        <v>5389</v>
      </c>
      <c r="E524" s="23">
        <v>200</v>
      </c>
      <c r="F524" s="24">
        <v>27.43</v>
      </c>
      <c r="G524" s="22"/>
      <c r="H524" s="22" t="s">
        <v>4053</v>
      </c>
      <c r="I524" s="21" t="s">
        <v>5669</v>
      </c>
      <c r="J524" s="22"/>
      <c r="K524" s="22" t="s">
        <v>5332</v>
      </c>
    </row>
    <row r="525" spans="1:11">
      <c r="A525" s="21" t="s">
        <v>5667</v>
      </c>
      <c r="B525" s="22" t="s">
        <v>5668</v>
      </c>
      <c r="C525" s="22" t="s">
        <v>5688</v>
      </c>
      <c r="D525" s="22" t="s">
        <v>5689</v>
      </c>
      <c r="E525" s="23">
        <v>30</v>
      </c>
      <c r="F525" s="24">
        <v>9.8149999999999995</v>
      </c>
      <c r="G525" s="22"/>
      <c r="H525" s="22" t="s">
        <v>4053</v>
      </c>
      <c r="I525" s="21" t="s">
        <v>5669</v>
      </c>
      <c r="J525" s="22"/>
      <c r="K525" s="22" t="s">
        <v>5332</v>
      </c>
    </row>
    <row r="526" spans="1:11">
      <c r="A526" s="21" t="s">
        <v>5667</v>
      </c>
      <c r="B526" s="22" t="s">
        <v>5668</v>
      </c>
      <c r="C526" s="22" t="s">
        <v>5690</v>
      </c>
      <c r="D526" s="22" t="s">
        <v>5691</v>
      </c>
      <c r="E526" s="23">
        <v>35</v>
      </c>
      <c r="F526" s="24">
        <v>11.765000000000001</v>
      </c>
      <c r="G526" s="22"/>
      <c r="H526" s="22" t="s">
        <v>4053</v>
      </c>
      <c r="I526" s="21" t="s">
        <v>5669</v>
      </c>
      <c r="J526" s="22"/>
      <c r="K526" s="22" t="s">
        <v>5332</v>
      </c>
    </row>
    <row r="527" spans="1:11">
      <c r="A527" s="21" t="s">
        <v>5667</v>
      </c>
      <c r="B527" s="22" t="s">
        <v>5668</v>
      </c>
      <c r="C527" s="22" t="s">
        <v>5692</v>
      </c>
      <c r="D527" s="22" t="s">
        <v>5693</v>
      </c>
      <c r="E527" s="23">
        <v>30</v>
      </c>
      <c r="F527" s="24">
        <v>11.862500000000001</v>
      </c>
      <c r="G527" s="22"/>
      <c r="H527" s="22" t="s">
        <v>4053</v>
      </c>
      <c r="I527" s="21" t="s">
        <v>5669</v>
      </c>
      <c r="J527" s="22"/>
      <c r="K527" s="22" t="s">
        <v>5332</v>
      </c>
    </row>
    <row r="528" spans="1:11">
      <c r="A528" s="21" t="s">
        <v>5667</v>
      </c>
      <c r="B528" s="22" t="s">
        <v>5668</v>
      </c>
      <c r="C528" s="22" t="s">
        <v>5694</v>
      </c>
      <c r="D528" s="22" t="s">
        <v>5695</v>
      </c>
      <c r="E528" s="23">
        <v>30</v>
      </c>
      <c r="F528" s="24">
        <v>5.8174999999999999</v>
      </c>
      <c r="G528" s="22"/>
      <c r="H528" s="22" t="s">
        <v>4053</v>
      </c>
      <c r="I528" s="21" t="s">
        <v>5669</v>
      </c>
      <c r="J528" s="22"/>
      <c r="K528" s="22" t="s">
        <v>5332</v>
      </c>
    </row>
    <row r="529" spans="1:11">
      <c r="A529" s="21" t="s">
        <v>5667</v>
      </c>
      <c r="B529" s="22" t="s">
        <v>5668</v>
      </c>
      <c r="C529" s="22" t="s">
        <v>361</v>
      </c>
      <c r="D529" s="22" t="s">
        <v>5696</v>
      </c>
      <c r="E529" s="23">
        <v>400</v>
      </c>
      <c r="F529" s="24">
        <v>13.39</v>
      </c>
      <c r="G529" s="22"/>
      <c r="H529" s="22" t="s">
        <v>4053</v>
      </c>
      <c r="I529" s="21" t="s">
        <v>5669</v>
      </c>
      <c r="J529" s="22"/>
      <c r="K529" s="22" t="s">
        <v>5332</v>
      </c>
    </row>
    <row r="530" spans="1:11">
      <c r="A530" s="21" t="s">
        <v>5667</v>
      </c>
      <c r="B530" s="22" t="s">
        <v>5668</v>
      </c>
      <c r="C530" s="22" t="s">
        <v>1354</v>
      </c>
      <c r="D530" s="22" t="s">
        <v>5468</v>
      </c>
      <c r="E530" s="23">
        <v>700</v>
      </c>
      <c r="F530" s="24">
        <v>27.338999999999999</v>
      </c>
      <c r="G530" s="22"/>
      <c r="H530" s="22" t="s">
        <v>4053</v>
      </c>
      <c r="I530" s="21" t="s">
        <v>5669</v>
      </c>
      <c r="J530" s="22"/>
      <c r="K530" s="22" t="s">
        <v>5332</v>
      </c>
    </row>
    <row r="531" spans="1:11">
      <c r="A531" s="21" t="s">
        <v>5667</v>
      </c>
      <c r="B531" s="22" t="s">
        <v>5668</v>
      </c>
      <c r="C531" s="22" t="s">
        <v>1344</v>
      </c>
      <c r="D531" s="22" t="s">
        <v>5697</v>
      </c>
      <c r="E531" s="23">
        <v>300</v>
      </c>
      <c r="F531" s="24">
        <v>27.183</v>
      </c>
      <c r="G531" s="22"/>
      <c r="H531" s="22" t="s">
        <v>4053</v>
      </c>
      <c r="I531" s="21" t="s">
        <v>5669</v>
      </c>
      <c r="J531" s="22"/>
      <c r="K531" s="22" t="s">
        <v>5332</v>
      </c>
    </row>
    <row r="532" spans="1:11">
      <c r="A532" s="21" t="s">
        <v>5698</v>
      </c>
      <c r="B532" s="22" t="s">
        <v>5699</v>
      </c>
      <c r="C532" s="22" t="s">
        <v>5041</v>
      </c>
      <c r="D532" s="22" t="s">
        <v>5700</v>
      </c>
      <c r="E532" s="23">
        <v>10000</v>
      </c>
      <c r="F532" s="24">
        <v>9.5000000000000001E-2</v>
      </c>
      <c r="G532" s="22"/>
      <c r="H532" s="22" t="s">
        <v>4041</v>
      </c>
      <c r="I532" s="21" t="s">
        <v>5701</v>
      </c>
      <c r="J532" s="22"/>
      <c r="K532" s="22" t="s">
        <v>5524</v>
      </c>
    </row>
    <row r="533" spans="1:11">
      <c r="A533" s="21" t="s">
        <v>5698</v>
      </c>
      <c r="B533" s="22" t="s">
        <v>5699</v>
      </c>
      <c r="C533" s="22" t="s">
        <v>5036</v>
      </c>
      <c r="D533" s="22" t="s">
        <v>5702</v>
      </c>
      <c r="E533" s="23">
        <v>16000</v>
      </c>
      <c r="F533" s="24">
        <v>0.15</v>
      </c>
      <c r="G533" s="22"/>
      <c r="H533" s="22" t="s">
        <v>4041</v>
      </c>
      <c r="I533" s="21" t="s">
        <v>5701</v>
      </c>
      <c r="J533" s="22"/>
      <c r="K533" s="22" t="s">
        <v>5524</v>
      </c>
    </row>
    <row r="534" spans="1:11">
      <c r="A534" s="21" t="s">
        <v>5698</v>
      </c>
      <c r="B534" s="22" t="s">
        <v>5699</v>
      </c>
      <c r="C534" s="22" t="s">
        <v>5033</v>
      </c>
      <c r="D534" s="22" t="s">
        <v>5543</v>
      </c>
      <c r="E534" s="23">
        <v>150000</v>
      </c>
      <c r="F534" s="24">
        <v>8.5999999999999993E-2</v>
      </c>
      <c r="G534" s="22"/>
      <c r="H534" s="22" t="s">
        <v>4041</v>
      </c>
      <c r="I534" s="21" t="s">
        <v>5701</v>
      </c>
      <c r="J534" s="22"/>
      <c r="K534" s="22" t="s">
        <v>5524</v>
      </c>
    </row>
    <row r="535" spans="1:11">
      <c r="A535" s="21" t="s">
        <v>5698</v>
      </c>
      <c r="B535" s="22" t="s">
        <v>5699</v>
      </c>
      <c r="C535" s="22" t="s">
        <v>5031</v>
      </c>
      <c r="D535" s="22" t="s">
        <v>5542</v>
      </c>
      <c r="E535" s="23">
        <v>100000</v>
      </c>
      <c r="F535" s="24">
        <v>4.4999999999999998E-2</v>
      </c>
      <c r="G535" s="22"/>
      <c r="H535" s="22" t="s">
        <v>4041</v>
      </c>
      <c r="I535" s="21" t="s">
        <v>5701</v>
      </c>
      <c r="J535" s="22"/>
      <c r="K535" s="22" t="s">
        <v>5524</v>
      </c>
    </row>
    <row r="536" spans="1:11">
      <c r="A536" s="25" t="s">
        <v>4015</v>
      </c>
      <c r="B536" s="25"/>
      <c r="C536" s="25"/>
      <c r="D536" s="25"/>
      <c r="E536" s="23">
        <v>4798520</v>
      </c>
      <c r="F536" s="24"/>
      <c r="G536" s="22"/>
      <c r="H536" s="22"/>
      <c r="I536" s="21"/>
      <c r="J536" s="22"/>
      <c r="K536" s="22"/>
    </row>
    <row r="537" spans="1:11">
      <c r="A537" s="19" t="s">
        <v>5703</v>
      </c>
    </row>
  </sheetData>
  <autoFilter ref="A2:K537" xr:uid="{06627EA7-0B22-4756-B5B3-93578E50AE70}"/>
  <phoneticPr fontId="5" type="noConversion"/>
  <conditionalFormatting sqref="C1:C1048576">
    <cfRule type="duplicateValues" dxfId="0" priority="1"/>
  </conditionalFormatting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피그테일 참고사항</vt:lpstr>
      <vt:lpstr>발주검토</vt:lpstr>
      <vt:lpstr>RAW ▶</vt:lpstr>
      <vt:lpstr>판매현황-통합</vt:lpstr>
      <vt:lpstr>재고현황</vt:lpstr>
      <vt:lpstr>입고예정_260527</vt:lpstr>
      <vt:lpstr>판매현황 (OJC)</vt:lpstr>
      <vt:lpstr>판매현황</vt:lpstr>
      <vt:lpstr>판매현황_2026</vt:lpstr>
      <vt:lpstr>구매현황_2301-2603</vt:lpstr>
      <vt:lpstr>리드타임</vt:lpstr>
      <vt:lpstr>발주서현황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AJW</dc:creator>
  <cp:lastModifiedBy>ajworld</cp:lastModifiedBy>
  <dcterms:created xsi:type="dcterms:W3CDTF">2026-03-05T08:02:01Z</dcterms:created>
  <dcterms:modified xsi:type="dcterms:W3CDTF">2026-05-29T03:43:21Z</dcterms:modified>
</cp:coreProperties>
</file>